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s" sheetId="1" r:id="rId4"/>
    <sheet state="visible" name="Product Categories" sheetId="2" r:id="rId5"/>
    <sheet state="visible" name="Sales Report" sheetId="3" r:id="rId6"/>
    <sheet state="visible" name="Product Ratings" sheetId="4" r:id="rId7"/>
    <sheet state="visible" name="Weighted Data Sort" sheetId="5" r:id="rId8"/>
  </sheets>
  <definedNames/>
  <calcPr/>
</workbook>
</file>

<file path=xl/sharedStrings.xml><?xml version="1.0" encoding="utf-8"?>
<sst xmlns="http://schemas.openxmlformats.org/spreadsheetml/2006/main" count="2044" uniqueCount="1039">
  <si>
    <t>Step 1. Review Past Sales Reports/ Collate Into Matrix</t>
  </si>
  <si>
    <t>Please Note: IN some cases you may find that stock items are more singular by nature (Imported exotic items as an example) in which case, you may choose to ignore the 'Volume' weighting and place more emphasis on the 'Days on Hand' figures. On the other hand, in cases where you stock large quantities of individual stock items, you may choose to ignore the 'Days on Hand' weighting and place more emphasis on the 'Volume' sold within a set period or, Sales of Units as a % of Stock Units Purchased, combined with 'Margin' and 'Unit Cost Risk)</t>
  </si>
  <si>
    <r>
      <rPr>
        <rFont val="Open Sans"/>
        <color rgb="FF0000FF"/>
        <sz val="12.0"/>
      </rPr>
      <t xml:space="preserve">Review PAST SALES to determine which units have made great Margin, Which units have sold in higher quantities (popularity), which units sold relatively quickly and which units require less 'per unit exposure'. </t>
    </r>
    <r>
      <rPr>
        <rFont val="Open Sans"/>
        <color rgb="FFFF0000"/>
        <sz val="12.0"/>
      </rPr>
      <t>Each assessment 'category' has been allocated a 'weighting'; the total points are combined to provide your highest ranking 'Weighted Average' products.</t>
    </r>
  </si>
  <si>
    <t>Step 2. Stock Check</t>
  </si>
  <si>
    <t>Now compare the 'weighted average' results against your current stock holdings; which do you have plenty of already? (Including incoming units in transit) and assess your 'average daily unit-sold' against the time taken to arrive from the supplier. (If you sell 3 per day on average and it takes 5 days to arrive you need to set your re-order minimum at 15)</t>
  </si>
  <si>
    <t>Note: The locked sheets do not have a password</t>
  </si>
  <si>
    <t xml:space="preserve">Step 3. Financial Check </t>
  </si>
  <si>
    <t>Review your financial position to determine your Quick Ratio (Liquidity) and assess your total financial exposure to stock against the operational needs of the business. If you have a Capital Expenditure forecast combined with your Sales &amp; Expenses forecast (seasonally adjusted) then now's a good time to look at it BEFORE you get your cheque book out!</t>
  </si>
  <si>
    <t>Step 4. Order Stock</t>
  </si>
  <si>
    <t>Margin Achieved</t>
  </si>
  <si>
    <t>(Gross Sales Profit)</t>
  </si>
  <si>
    <t>Points</t>
  </si>
  <si>
    <t>Rating</t>
  </si>
  <si>
    <t>Range Min &amp; Max %</t>
  </si>
  <si>
    <t>Minor</t>
  </si>
  <si>
    <t>Moderate</t>
  </si>
  <si>
    <t>Major</t>
  </si>
  <si>
    <t>Fruitful</t>
  </si>
  <si>
    <t>Awesome!</t>
  </si>
  <si>
    <t>(Greater Than)</t>
  </si>
  <si>
    <t>Sales by Volume (per days)</t>
  </si>
  <si>
    <t>(Popularity of Product)</t>
  </si>
  <si>
    <t>% of Stock Units</t>
  </si>
  <si>
    <t>DAYS</t>
  </si>
  <si>
    <t>Range Min &amp; Max Units</t>
  </si>
  <si>
    <t>Rare</t>
  </si>
  <si>
    <t>Drip</t>
  </si>
  <si>
    <t>Occassional</t>
  </si>
  <si>
    <t>Trickle</t>
  </si>
  <si>
    <t>Regular</t>
  </si>
  <si>
    <t>Flowing</t>
  </si>
  <si>
    <t>Frequent</t>
  </si>
  <si>
    <t>Flood</t>
  </si>
  <si>
    <t>Often</t>
  </si>
  <si>
    <t>Torrent</t>
  </si>
  <si>
    <t>Days on Hand</t>
  </si>
  <si>
    <t>(Time Taken)</t>
  </si>
  <si>
    <t>Range Min &amp; Max Days</t>
  </si>
  <si>
    <t>Dead Wood</t>
  </si>
  <si>
    <t>Sleepy</t>
  </si>
  <si>
    <t>Come n Go</t>
  </si>
  <si>
    <t>Quick Shifter</t>
  </si>
  <si>
    <t>Hot Cakes!</t>
  </si>
  <si>
    <t>Unit Cost Risk</t>
  </si>
  <si>
    <t>(Unit Cost Exposure)</t>
  </si>
  <si>
    <t>Range Min &amp; Max $ Risk</t>
  </si>
  <si>
    <t>Low</t>
  </si>
  <si>
    <t>Acceptable</t>
  </si>
  <si>
    <t>Stressful</t>
  </si>
  <si>
    <t>Waking Nites</t>
  </si>
  <si>
    <t>Total Weighted Average Points</t>
  </si>
  <si>
    <t>Weighted Points as per Tables</t>
  </si>
  <si>
    <t>Grand Total</t>
  </si>
  <si>
    <t>Stock</t>
  </si>
  <si>
    <t>Avg Unit Sale</t>
  </si>
  <si>
    <t>Avg Unit Cost</t>
  </si>
  <si>
    <t>Margin %</t>
  </si>
  <si>
    <t>Sales by Vol</t>
  </si>
  <si>
    <t>Product Group</t>
  </si>
  <si>
    <t>Product Code</t>
  </si>
  <si>
    <t>Quantity</t>
  </si>
  <si>
    <t>Sales</t>
  </si>
  <si>
    <t>Cost</t>
  </si>
  <si>
    <t>Gross Profit</t>
  </si>
  <si>
    <t>Entry Date</t>
  </si>
  <si>
    <t>Sale Date</t>
  </si>
  <si>
    <t>Widget 1</t>
  </si>
  <si>
    <t>Widget 2</t>
  </si>
  <si>
    <t>Widget 3</t>
  </si>
  <si>
    <t>Widget 4</t>
  </si>
  <si>
    <t>Widget 5</t>
  </si>
  <si>
    <t>Widget 6</t>
  </si>
  <si>
    <t>Widget 7</t>
  </si>
  <si>
    <t>Widget 8</t>
  </si>
  <si>
    <t>Widget 9</t>
  </si>
  <si>
    <t>Widget 10</t>
  </si>
  <si>
    <t>Widget 11</t>
  </si>
  <si>
    <t>Widget 12</t>
  </si>
  <si>
    <t>Widget 13</t>
  </si>
  <si>
    <t>Widget 14</t>
  </si>
  <si>
    <t>Widget 15</t>
  </si>
  <si>
    <t>Widget 16</t>
  </si>
  <si>
    <t>Widget 17</t>
  </si>
  <si>
    <t>Widget 18</t>
  </si>
  <si>
    <t>Widget 19</t>
  </si>
  <si>
    <t>Widget 20</t>
  </si>
  <si>
    <t>Widget 21</t>
  </si>
  <si>
    <t>Widget 22</t>
  </si>
  <si>
    <t>Widget 23</t>
  </si>
  <si>
    <t>Widget 24</t>
  </si>
  <si>
    <t>Widget 25</t>
  </si>
  <si>
    <t>Widget 26</t>
  </si>
  <si>
    <t>Widget 27</t>
  </si>
  <si>
    <t>Widget 28</t>
  </si>
  <si>
    <t>Widget 29</t>
  </si>
  <si>
    <t>Widget 30</t>
  </si>
  <si>
    <t>Widget 32</t>
  </si>
  <si>
    <t>Widget 33</t>
  </si>
  <si>
    <t>Widget 34</t>
  </si>
  <si>
    <t>Widget 35</t>
  </si>
  <si>
    <t>Widget 36</t>
  </si>
  <si>
    <t>Widget 37</t>
  </si>
  <si>
    <t>Widget 38</t>
  </si>
  <si>
    <t>Widget 39</t>
  </si>
  <si>
    <t>Widget 40</t>
  </si>
  <si>
    <t>Widget 41</t>
  </si>
  <si>
    <t>Widget 42</t>
  </si>
  <si>
    <t>Widget 43</t>
  </si>
  <si>
    <t>Widget 44</t>
  </si>
  <si>
    <t>Widget 45</t>
  </si>
  <si>
    <t>Widget 47</t>
  </si>
  <si>
    <t>Widget 48</t>
  </si>
  <si>
    <t>Widget 49</t>
  </si>
  <si>
    <t>Widget 50</t>
  </si>
  <si>
    <t>Widget 51</t>
  </si>
  <si>
    <t>Widget 52</t>
  </si>
  <si>
    <t>Widget 53</t>
  </si>
  <si>
    <t>Widget 54</t>
  </si>
  <si>
    <t>Widget 55</t>
  </si>
  <si>
    <t>Widget 56</t>
  </si>
  <si>
    <t>Widget 57</t>
  </si>
  <si>
    <t>Widget 58</t>
  </si>
  <si>
    <t>Widget 59</t>
  </si>
  <si>
    <t>Widget 60</t>
  </si>
  <si>
    <t>Widget 61</t>
  </si>
  <si>
    <t>Widget 62</t>
  </si>
  <si>
    <t>Widget 63</t>
  </si>
  <si>
    <t>Widget 64</t>
  </si>
  <si>
    <t>Widget 65</t>
  </si>
  <si>
    <t>Widget 66</t>
  </si>
  <si>
    <t>Widget 67</t>
  </si>
  <si>
    <t>Widget 68</t>
  </si>
  <si>
    <t>Widget 69</t>
  </si>
  <si>
    <t>Widget 70</t>
  </si>
  <si>
    <t>Widget 71</t>
  </si>
  <si>
    <t>Widget 72</t>
  </si>
  <si>
    <t>Widget 73</t>
  </si>
  <si>
    <t>Widget 74</t>
  </si>
  <si>
    <t>Widget 75</t>
  </si>
  <si>
    <t>Widget 76</t>
  </si>
  <si>
    <t>Widget 77</t>
  </si>
  <si>
    <t>Widget 78</t>
  </si>
  <si>
    <t>Widget 79</t>
  </si>
  <si>
    <t>Widget 80</t>
  </si>
  <si>
    <t>Widget 81</t>
  </si>
  <si>
    <t>Widget 82</t>
  </si>
  <si>
    <t>Widget 83</t>
  </si>
  <si>
    <t>Widget 84</t>
  </si>
  <si>
    <t>Widget 86</t>
  </si>
  <si>
    <t>Widget 87</t>
  </si>
  <si>
    <t>Widget 88</t>
  </si>
  <si>
    <t>Widget 89</t>
  </si>
  <si>
    <t>Widget 90</t>
  </si>
  <si>
    <t>Widget 91</t>
  </si>
  <si>
    <t>Widget 92</t>
  </si>
  <si>
    <t>Widget 93</t>
  </si>
  <si>
    <t>Widget 94</t>
  </si>
  <si>
    <t>Widget 95</t>
  </si>
  <si>
    <t>Widget 96</t>
  </si>
  <si>
    <t>Widget 97</t>
  </si>
  <si>
    <t>Widget 98</t>
  </si>
  <si>
    <t>Widget 99</t>
  </si>
  <si>
    <t>Widget 101</t>
  </si>
  <si>
    <t>Widget 102</t>
  </si>
  <si>
    <t>Widget 103</t>
  </si>
  <si>
    <t>Widget 104</t>
  </si>
  <si>
    <t>Widget 105</t>
  </si>
  <si>
    <t>Widget 106</t>
  </si>
  <si>
    <t>Widget 107</t>
  </si>
  <si>
    <t>Widget 108</t>
  </si>
  <si>
    <t>Widget 109</t>
  </si>
  <si>
    <t>Widget 110</t>
  </si>
  <si>
    <t>Widget 111</t>
  </si>
  <si>
    <t>Widget 112</t>
  </si>
  <si>
    <t>Widget 113</t>
  </si>
  <si>
    <t>Widget 114</t>
  </si>
  <si>
    <t>Widget 115</t>
  </si>
  <si>
    <t>Widget 116</t>
  </si>
  <si>
    <t>Widget 117</t>
  </si>
  <si>
    <t>Widget 118</t>
  </si>
  <si>
    <t>Widget 119</t>
  </si>
  <si>
    <t>Widget 120</t>
  </si>
  <si>
    <t>Widget 121</t>
  </si>
  <si>
    <t>Widget 122</t>
  </si>
  <si>
    <t>Widget 123</t>
  </si>
  <si>
    <t>Widget 124</t>
  </si>
  <si>
    <t>Widget 125</t>
  </si>
  <si>
    <t>Widget 126</t>
  </si>
  <si>
    <t>Widget 127</t>
  </si>
  <si>
    <t>Widget 128</t>
  </si>
  <si>
    <t>Widget 129</t>
  </si>
  <si>
    <t>Widget 130</t>
  </si>
  <si>
    <t>Widget 131</t>
  </si>
  <si>
    <t>Widget 132</t>
  </si>
  <si>
    <t>Widget 133</t>
  </si>
  <si>
    <t>Widget 134</t>
  </si>
  <si>
    <t>Widget 135</t>
  </si>
  <si>
    <t>Widget 136</t>
  </si>
  <si>
    <t>Widget 137</t>
  </si>
  <si>
    <t>Widget 138</t>
  </si>
  <si>
    <t>Widget 140</t>
  </si>
  <si>
    <t>Widget 141</t>
  </si>
  <si>
    <t>Widget 142</t>
  </si>
  <si>
    <t>Widget 143</t>
  </si>
  <si>
    <t>Widget 144</t>
  </si>
  <si>
    <t>Widget 145</t>
  </si>
  <si>
    <t>Widget 146</t>
  </si>
  <si>
    <t>Widget 147</t>
  </si>
  <si>
    <t>Widget 148</t>
  </si>
  <si>
    <t>Widget 149</t>
  </si>
  <si>
    <t>Widget 150</t>
  </si>
  <si>
    <t>Widget 151</t>
  </si>
  <si>
    <t>Widget 152</t>
  </si>
  <si>
    <t>Widget 153</t>
  </si>
  <si>
    <t>Widget 155</t>
  </si>
  <si>
    <t>Widget 156</t>
  </si>
  <si>
    <t>Widget 157</t>
  </si>
  <si>
    <t>Widget 158</t>
  </si>
  <si>
    <t>Widget 159</t>
  </si>
  <si>
    <t>Widget 160</t>
  </si>
  <si>
    <t>Widget 161</t>
  </si>
  <si>
    <t>Widget 162</t>
  </si>
  <si>
    <t>Widget 163</t>
  </si>
  <si>
    <t>Widget 164</t>
  </si>
  <si>
    <t>Widget 165</t>
  </si>
  <si>
    <t>Widget 166</t>
  </si>
  <si>
    <t>Widget 167</t>
  </si>
  <si>
    <t>Widget 168</t>
  </si>
  <si>
    <t>Widget 169</t>
  </si>
  <si>
    <t>Widget 170</t>
  </si>
  <si>
    <t>Widget 171</t>
  </si>
  <si>
    <t>Widget 172</t>
  </si>
  <si>
    <t>Widget 173</t>
  </si>
  <si>
    <t>Widget 174</t>
  </si>
  <si>
    <t>Widget 175</t>
  </si>
  <si>
    <t>Widget 176</t>
  </si>
  <si>
    <t>Widget 177</t>
  </si>
  <si>
    <t>Widget 178</t>
  </si>
  <si>
    <t>Widget 179</t>
  </si>
  <si>
    <t>Widget 180</t>
  </si>
  <si>
    <t>Widget 181</t>
  </si>
  <si>
    <t>Widget 182</t>
  </si>
  <si>
    <t>Widget 183</t>
  </si>
  <si>
    <t>Widget 184</t>
  </si>
  <si>
    <t>Widget 185</t>
  </si>
  <si>
    <t>Widget 186</t>
  </si>
  <si>
    <t>Widget 187</t>
  </si>
  <si>
    <t>Widget 188</t>
  </si>
  <si>
    <t>Widget 189</t>
  </si>
  <si>
    <t>Widget 190</t>
  </si>
  <si>
    <t>Widget 191</t>
  </si>
  <si>
    <t>Widget 192</t>
  </si>
  <si>
    <t>Widget 194</t>
  </si>
  <si>
    <t>Widget 195</t>
  </si>
  <si>
    <t>Widget 196</t>
  </si>
  <si>
    <t>Widget 197</t>
  </si>
  <si>
    <t>Widget 198</t>
  </si>
  <si>
    <t>Widget 199</t>
  </si>
  <si>
    <t>Widget 200</t>
  </si>
  <si>
    <t>Widget 201</t>
  </si>
  <si>
    <t>Widget 202</t>
  </si>
  <si>
    <t>Widget 203</t>
  </si>
  <si>
    <t>Widget 204</t>
  </si>
  <si>
    <t>Widget 205</t>
  </si>
  <si>
    <t>Widget 206</t>
  </si>
  <si>
    <t>Widget 207</t>
  </si>
  <si>
    <t>Widget 209</t>
  </si>
  <si>
    <t>Widget 210</t>
  </si>
  <si>
    <t>Widget 211</t>
  </si>
  <si>
    <t>Widget 212</t>
  </si>
  <si>
    <t>Widget 213</t>
  </si>
  <si>
    <t>Widget 214</t>
  </si>
  <si>
    <t>Widget 215</t>
  </si>
  <si>
    <t>Widget 216</t>
  </si>
  <si>
    <t>Widget 217</t>
  </si>
  <si>
    <t>Widget 218</t>
  </si>
  <si>
    <t>Widget 219</t>
  </si>
  <si>
    <t>Widget 220</t>
  </si>
  <si>
    <t>Widget 221</t>
  </si>
  <si>
    <t>Widget 222</t>
  </si>
  <si>
    <t>Widget 223</t>
  </si>
  <si>
    <t>Widget 224</t>
  </si>
  <si>
    <t>Widget 225</t>
  </si>
  <si>
    <t>Widget 226</t>
  </si>
  <si>
    <t>Widget 227</t>
  </si>
  <si>
    <t>Widget 228</t>
  </si>
  <si>
    <t>Widget 229</t>
  </si>
  <si>
    <t>Widget 230</t>
  </si>
  <si>
    <t>Widget 231</t>
  </si>
  <si>
    <t>Widget 232</t>
  </si>
  <si>
    <t>Widget 233</t>
  </si>
  <si>
    <t>Widget 234</t>
  </si>
  <si>
    <t>Widget 235</t>
  </si>
  <si>
    <t>Widget 236</t>
  </si>
  <si>
    <t>Widget 237</t>
  </si>
  <si>
    <t>Widget 238</t>
  </si>
  <si>
    <t>Widget 239</t>
  </si>
  <si>
    <t>Widget 240</t>
  </si>
  <si>
    <t>Widget 241</t>
  </si>
  <si>
    <t>Widget 242</t>
  </si>
  <si>
    <t>Widget 243</t>
  </si>
  <si>
    <t>Widget 244</t>
  </si>
  <si>
    <t>Widget 245</t>
  </si>
  <si>
    <t>Widget 246</t>
  </si>
  <si>
    <t>Widget 248</t>
  </si>
  <si>
    <t>Widget 249</t>
  </si>
  <si>
    <t>Widget 250</t>
  </si>
  <si>
    <t>Widget 251</t>
  </si>
  <si>
    <t>Widget 252</t>
  </si>
  <si>
    <t>Widget 253</t>
  </si>
  <si>
    <t>Widget 254</t>
  </si>
  <si>
    <t>Widget 255</t>
  </si>
  <si>
    <t>Widget 256</t>
  </si>
  <si>
    <t>Widget 257</t>
  </si>
  <si>
    <t>Widget 258</t>
  </si>
  <si>
    <t>Widget 259</t>
  </si>
  <si>
    <t>Widget 260</t>
  </si>
  <si>
    <t>Widget 261</t>
  </si>
  <si>
    <t>Widget 263</t>
  </si>
  <si>
    <t>Widget 264</t>
  </si>
  <si>
    <t>Widget 265</t>
  </si>
  <si>
    <t>Widget 266</t>
  </si>
  <si>
    <t>Widget 267</t>
  </si>
  <si>
    <t>Widget 268</t>
  </si>
  <si>
    <t>Widget 269</t>
  </si>
  <si>
    <t>Widget 270</t>
  </si>
  <si>
    <t>Widget 271</t>
  </si>
  <si>
    <t>Widget 272</t>
  </si>
  <si>
    <t>Widget 273</t>
  </si>
  <si>
    <t>Widget 274</t>
  </si>
  <si>
    <t>Widget 275</t>
  </si>
  <si>
    <t>Widget 276</t>
  </si>
  <si>
    <t>Widget 277</t>
  </si>
  <si>
    <t>Widget 278</t>
  </si>
  <si>
    <t>Widget 279</t>
  </si>
  <si>
    <t>Widget 280</t>
  </si>
  <si>
    <t>Widget 281</t>
  </si>
  <si>
    <t>Widget 282</t>
  </si>
  <si>
    <t>Widget 283</t>
  </si>
  <si>
    <t>Widget 284</t>
  </si>
  <si>
    <t>Widget 285</t>
  </si>
  <si>
    <t>Widget 286</t>
  </si>
  <si>
    <t>Widget 287</t>
  </si>
  <si>
    <t>Widget 288</t>
  </si>
  <si>
    <t>Widget 289</t>
  </si>
  <si>
    <t>Widget 290</t>
  </si>
  <si>
    <t>Widget 291</t>
  </si>
  <si>
    <t>Widget 292</t>
  </si>
  <si>
    <t>Widget 293</t>
  </si>
  <si>
    <t>Widget 294</t>
  </si>
  <si>
    <t>Widget 295</t>
  </si>
  <si>
    <t>Widget 296</t>
  </si>
  <si>
    <t>Widget 297</t>
  </si>
  <si>
    <t>Widget 298</t>
  </si>
  <si>
    <t>Widget 299</t>
  </si>
  <si>
    <t>Widget 300</t>
  </si>
  <si>
    <t>Widget 302</t>
  </si>
  <si>
    <t>Widget 303</t>
  </si>
  <si>
    <t>Widget 304</t>
  </si>
  <si>
    <t>Widget 305</t>
  </si>
  <si>
    <t>Widget 306</t>
  </si>
  <si>
    <t>Widget 307</t>
  </si>
  <si>
    <t>Widget 308</t>
  </si>
  <si>
    <t>Widget 309</t>
  </si>
  <si>
    <t>Widget 310</t>
  </si>
  <si>
    <t>Widget 311</t>
  </si>
  <si>
    <t>Widget 312</t>
  </si>
  <si>
    <t>Widget 313</t>
  </si>
  <si>
    <t>Widget 314</t>
  </si>
  <si>
    <t>Widget 315</t>
  </si>
  <si>
    <t>Widget 317</t>
  </si>
  <si>
    <t>Widget 318</t>
  </si>
  <si>
    <t>Widget 319</t>
  </si>
  <si>
    <t>Widget 320</t>
  </si>
  <si>
    <t>Widget 321</t>
  </si>
  <si>
    <t>Widget 322</t>
  </si>
  <si>
    <t>Widget 323</t>
  </si>
  <si>
    <t>Widget 324</t>
  </si>
  <si>
    <t>Widget 325</t>
  </si>
  <si>
    <t>Widget 326</t>
  </si>
  <si>
    <t>Widget 327</t>
  </si>
  <si>
    <t>Widget 328</t>
  </si>
  <si>
    <t>Widget 329</t>
  </si>
  <si>
    <t>Widget 330</t>
  </si>
  <si>
    <t>Widget 331</t>
  </si>
  <si>
    <t>Widget 332</t>
  </si>
  <si>
    <t>Widget 333</t>
  </si>
  <si>
    <t>Widget 334</t>
  </si>
  <si>
    <t>Widget 335</t>
  </si>
  <si>
    <t>Widget 336</t>
  </si>
  <si>
    <t>Widget 337</t>
  </si>
  <si>
    <t>Widget 338</t>
  </si>
  <si>
    <t>Widget 339</t>
  </si>
  <si>
    <t>Widget 340</t>
  </si>
  <si>
    <t>Widget 341</t>
  </si>
  <si>
    <t>Widget 342</t>
  </si>
  <si>
    <t>Widget 343</t>
  </si>
  <si>
    <t>Widget 344</t>
  </si>
  <si>
    <t>Widget 345</t>
  </si>
  <si>
    <t>Widget 346</t>
  </si>
  <si>
    <t>Widget 347</t>
  </si>
  <si>
    <t>Widget 348</t>
  </si>
  <si>
    <t>Widget 349</t>
  </si>
  <si>
    <t>Widget 350</t>
  </si>
  <si>
    <t>Widget 351</t>
  </si>
  <si>
    <t>Widget 352</t>
  </si>
  <si>
    <t>Widget 353</t>
  </si>
  <si>
    <t>Widget 354</t>
  </si>
  <si>
    <t>Widget 356</t>
  </si>
  <si>
    <t>Widget 357</t>
  </si>
  <si>
    <t>Widget 358</t>
  </si>
  <si>
    <t>Widget 359</t>
  </si>
  <si>
    <t>Widget 360</t>
  </si>
  <si>
    <t>Widget 361</t>
  </si>
  <si>
    <t>Widget 362</t>
  </si>
  <si>
    <t>Widget 363</t>
  </si>
  <si>
    <t>Widget 364</t>
  </si>
  <si>
    <t>Widget 365</t>
  </si>
  <si>
    <t>Widget 366</t>
  </si>
  <si>
    <t>Widget 367</t>
  </si>
  <si>
    <t>Widget 368</t>
  </si>
  <si>
    <t>Widget 369</t>
  </si>
  <si>
    <t>Widget 371</t>
  </si>
  <si>
    <t>Widget 372</t>
  </si>
  <si>
    <t>Widget 373</t>
  </si>
  <si>
    <t>Widget 374</t>
  </si>
  <si>
    <t>Widget 375</t>
  </si>
  <si>
    <t>Widget 376</t>
  </si>
  <si>
    <t>Widget 377</t>
  </si>
  <si>
    <t>Widget 378</t>
  </si>
  <si>
    <t>Widget 379</t>
  </si>
  <si>
    <t>Widget 380</t>
  </si>
  <si>
    <t>Widget 381</t>
  </si>
  <si>
    <t>Widget 382</t>
  </si>
  <si>
    <t>Widget 383</t>
  </si>
  <si>
    <t>Widget 384</t>
  </si>
  <si>
    <t>Widget 385</t>
  </si>
  <si>
    <t>Widget 386</t>
  </si>
  <si>
    <t>Widget 387</t>
  </si>
  <si>
    <t>Widget 388</t>
  </si>
  <si>
    <t>Widget 389</t>
  </si>
  <si>
    <t>Widget 390</t>
  </si>
  <si>
    <t>Widget 391</t>
  </si>
  <si>
    <t>Widget 392</t>
  </si>
  <si>
    <t>Widget 393</t>
  </si>
  <si>
    <t>Widget 394</t>
  </si>
  <si>
    <t>Widget 395</t>
  </si>
  <si>
    <t>Widget 396</t>
  </si>
  <si>
    <t>Widget 397</t>
  </si>
  <si>
    <t>Widget 398</t>
  </si>
  <si>
    <t>Widget 399</t>
  </si>
  <si>
    <t>Widget 400</t>
  </si>
  <si>
    <t>Widget 401</t>
  </si>
  <si>
    <t>Widget 402</t>
  </si>
  <si>
    <t>Widget 403</t>
  </si>
  <si>
    <t>Widget 404</t>
  </si>
  <si>
    <t>Widget 405</t>
  </si>
  <si>
    <t>Widget 406</t>
  </si>
  <si>
    <t>Widget 407</t>
  </si>
  <si>
    <t>Widget 408</t>
  </si>
  <si>
    <t>Widget 410</t>
  </si>
  <si>
    <t>Widget 411</t>
  </si>
  <si>
    <t>Widget 412</t>
  </si>
  <si>
    <t>Widget 413</t>
  </si>
  <si>
    <t>Widget 414</t>
  </si>
  <si>
    <t>Widget 415</t>
  </si>
  <si>
    <t>Widget 416</t>
  </si>
  <si>
    <t>Widget 417</t>
  </si>
  <si>
    <t>Widget 418</t>
  </si>
  <si>
    <t>Widget 419</t>
  </si>
  <si>
    <t>Widget 420</t>
  </si>
  <si>
    <t>Widget 421</t>
  </si>
  <si>
    <t>Widget 422</t>
  </si>
  <si>
    <t>Widget 423</t>
  </si>
  <si>
    <t>Widget 425</t>
  </si>
  <si>
    <t>Widget 426</t>
  </si>
  <si>
    <t>Widget 427</t>
  </si>
  <si>
    <t>Widget 428</t>
  </si>
  <si>
    <t>Widget 429</t>
  </si>
  <si>
    <t>Widget 430</t>
  </si>
  <si>
    <t>Widget 431</t>
  </si>
  <si>
    <t>Widget 432</t>
  </si>
  <si>
    <t>Widget 433</t>
  </si>
  <si>
    <t>Widget 434</t>
  </si>
  <si>
    <t>Widget 435</t>
  </si>
  <si>
    <t>Widget 436</t>
  </si>
  <si>
    <t>Widget 437</t>
  </si>
  <si>
    <t>Widget 438</t>
  </si>
  <si>
    <t>Widget 439</t>
  </si>
  <si>
    <t>Widget 440</t>
  </si>
  <si>
    <t>Widget 441</t>
  </si>
  <si>
    <t>Widget 442</t>
  </si>
  <si>
    <t>Widget 443</t>
  </si>
  <si>
    <t>Widget 444</t>
  </si>
  <si>
    <t>Widget 445</t>
  </si>
  <si>
    <t>Widget 446</t>
  </si>
  <si>
    <t>Widget 447</t>
  </si>
  <si>
    <t>Widget 448</t>
  </si>
  <si>
    <t>Widget 449</t>
  </si>
  <si>
    <t>Widget 450</t>
  </si>
  <si>
    <t>Widget 451</t>
  </si>
  <si>
    <t>Widget 452</t>
  </si>
  <si>
    <t>Widget 453</t>
  </si>
  <si>
    <t>Widget 454</t>
  </si>
  <si>
    <t>Widget 455</t>
  </si>
  <si>
    <t>Widget 456</t>
  </si>
  <si>
    <t>Widget 457</t>
  </si>
  <si>
    <t>Widget 458</t>
  </si>
  <si>
    <t>Widget 459</t>
  </si>
  <si>
    <t>Widget 460</t>
  </si>
  <si>
    <t>Widget 461</t>
  </si>
  <si>
    <t>Widget 462</t>
  </si>
  <si>
    <t>Widget 464</t>
  </si>
  <si>
    <t>Widget 465</t>
  </si>
  <si>
    <t>Widget 466</t>
  </si>
  <si>
    <t>Widget 467</t>
  </si>
  <si>
    <t>Widget 468</t>
  </si>
  <si>
    <t>Widget 469</t>
  </si>
  <si>
    <t>Widget 470</t>
  </si>
  <si>
    <t>Widget 471</t>
  </si>
  <si>
    <t>Widget 472</t>
  </si>
  <si>
    <t>Widget 473</t>
  </si>
  <si>
    <t>Widget 474</t>
  </si>
  <si>
    <t>Widget 475</t>
  </si>
  <si>
    <t>Widget 476</t>
  </si>
  <si>
    <t>Widget 477</t>
  </si>
  <si>
    <t>Widget 479</t>
  </si>
  <si>
    <t>Widget 480</t>
  </si>
  <si>
    <t>Widget 481</t>
  </si>
  <si>
    <t>Widget 482</t>
  </si>
  <si>
    <t>Widget 483</t>
  </si>
  <si>
    <t>Widget 484</t>
  </si>
  <si>
    <t>Widget 485</t>
  </si>
  <si>
    <t>Widget 486</t>
  </si>
  <si>
    <t>Widget 487</t>
  </si>
  <si>
    <t>Widget 488</t>
  </si>
  <si>
    <t>Widget 489</t>
  </si>
  <si>
    <t>Widget 490</t>
  </si>
  <si>
    <t>Widget 491</t>
  </si>
  <si>
    <t>Widget 492</t>
  </si>
  <si>
    <t>Widget 493</t>
  </si>
  <si>
    <t>Widget 494</t>
  </si>
  <si>
    <t>Widget 495</t>
  </si>
  <si>
    <t>Widget 496</t>
  </si>
  <si>
    <t>Widget 497</t>
  </si>
  <si>
    <t>Widget 498</t>
  </si>
  <si>
    <t>Widget 499</t>
  </si>
  <si>
    <t>Widget 500</t>
  </si>
  <si>
    <t>Widget 502</t>
  </si>
  <si>
    <t>Widget 503</t>
  </si>
  <si>
    <t>Widget 504</t>
  </si>
  <si>
    <t>Widget 505</t>
  </si>
  <si>
    <t>Widget 506</t>
  </si>
  <si>
    <t>Widget 507</t>
  </si>
  <si>
    <t>Widget 508</t>
  </si>
  <si>
    <t>Widget 509</t>
  </si>
  <si>
    <t>Widget 510</t>
  </si>
  <si>
    <t>Widget 511</t>
  </si>
  <si>
    <t>Widget 512</t>
  </si>
  <si>
    <t>Widget 513</t>
  </si>
  <si>
    <t>Widget 514</t>
  </si>
  <si>
    <t>Widget 515</t>
  </si>
  <si>
    <t>Widget 517</t>
  </si>
  <si>
    <t>Widget 518</t>
  </si>
  <si>
    <t>Widget 519</t>
  </si>
  <si>
    <t>Widget 520</t>
  </si>
  <si>
    <t>Widget 521</t>
  </si>
  <si>
    <t>Widget 522</t>
  </si>
  <si>
    <t>Widget 523</t>
  </si>
  <si>
    <t>Widget 524</t>
  </si>
  <si>
    <t>Widget 525</t>
  </si>
  <si>
    <t>Widget 526</t>
  </si>
  <si>
    <t>Widget 527</t>
  </si>
  <si>
    <t>Widget 528</t>
  </si>
  <si>
    <t>Widget 529</t>
  </si>
  <si>
    <t>Widget 530</t>
  </si>
  <si>
    <t>Widget 531</t>
  </si>
  <si>
    <t>Widget 532</t>
  </si>
  <si>
    <t>Widget 533</t>
  </si>
  <si>
    <t>Widget 534</t>
  </si>
  <si>
    <t>Widget 535</t>
  </si>
  <si>
    <t>Widget 536</t>
  </si>
  <si>
    <t>Widget 537</t>
  </si>
  <si>
    <t>Widget 538</t>
  </si>
  <si>
    <t>Widget 539</t>
  </si>
  <si>
    <t>Widget 540</t>
  </si>
  <si>
    <t>Widget 541</t>
  </si>
  <si>
    <t>Widget 542</t>
  </si>
  <si>
    <t>Widget 543</t>
  </si>
  <si>
    <t>Widget 544</t>
  </si>
  <si>
    <t>Widget 545</t>
  </si>
  <si>
    <t>Widget 546</t>
  </si>
  <si>
    <t>Widget 547</t>
  </si>
  <si>
    <t>Widget 548</t>
  </si>
  <si>
    <t>Widget 549</t>
  </si>
  <si>
    <t>Widget 550</t>
  </si>
  <si>
    <t>Widget 551</t>
  </si>
  <si>
    <t>Widget 552</t>
  </si>
  <si>
    <t>Widget 553</t>
  </si>
  <si>
    <t>Widget 554</t>
  </si>
  <si>
    <t>Widget 556</t>
  </si>
  <si>
    <t>Widget 557</t>
  </si>
  <si>
    <t>Widget 558</t>
  </si>
  <si>
    <t>Widget 559</t>
  </si>
  <si>
    <t>Widget 560</t>
  </si>
  <si>
    <t>Widget 561</t>
  </si>
  <si>
    <t>Widget 562</t>
  </si>
  <si>
    <t>Widget 563</t>
  </si>
  <si>
    <t>Widget 564</t>
  </si>
  <si>
    <t>Widget 565</t>
  </si>
  <si>
    <t>Widget 566</t>
  </si>
  <si>
    <t>Widget 567</t>
  </si>
  <si>
    <t>Widget 568</t>
  </si>
  <si>
    <t>Widget 569</t>
  </si>
  <si>
    <t>Widget 571</t>
  </si>
  <si>
    <t>Widget 572</t>
  </si>
  <si>
    <t>Widget 573</t>
  </si>
  <si>
    <t>Widget 574</t>
  </si>
  <si>
    <t>Widget 575</t>
  </si>
  <si>
    <t>Widget 576</t>
  </si>
  <si>
    <t>Widget 577</t>
  </si>
  <si>
    <t>Widget 578</t>
  </si>
  <si>
    <t>Widget 579</t>
  </si>
  <si>
    <t>Widget 580</t>
  </si>
  <si>
    <t>Widget 581</t>
  </si>
  <si>
    <t>Widget 582</t>
  </si>
  <si>
    <t>Widget 583</t>
  </si>
  <si>
    <t>Widget 584</t>
  </si>
  <si>
    <t>Widget 585</t>
  </si>
  <si>
    <t>Widget 586</t>
  </si>
  <si>
    <t>Widget 587</t>
  </si>
  <si>
    <t>Widget 588</t>
  </si>
  <si>
    <t>Widget 589</t>
  </si>
  <si>
    <t>Widget 590</t>
  </si>
  <si>
    <t>Widget 591</t>
  </si>
  <si>
    <t>Widget 592</t>
  </si>
  <si>
    <t>Widget 593</t>
  </si>
  <si>
    <t>Widget 594</t>
  </si>
  <si>
    <t>Widget 595</t>
  </si>
  <si>
    <t>Widget 596</t>
  </si>
  <si>
    <t>Widget 597</t>
  </si>
  <si>
    <t>Widget 598</t>
  </si>
  <si>
    <t>Widget 599</t>
  </si>
  <si>
    <t>Widget 600</t>
  </si>
  <si>
    <t>Widget 601</t>
  </si>
  <si>
    <t>Widget 602</t>
  </si>
  <si>
    <t>Widget 603</t>
  </si>
  <si>
    <t>Widget 604</t>
  </si>
  <si>
    <t>Widget 605</t>
  </si>
  <si>
    <t>Widget 606</t>
  </si>
  <si>
    <t>Widget 607</t>
  </si>
  <si>
    <t>Widget 608</t>
  </si>
  <si>
    <t>Widget 610</t>
  </si>
  <si>
    <t>Widget 611</t>
  </si>
  <si>
    <t>Widget 612</t>
  </si>
  <si>
    <t>Widget 613</t>
  </si>
  <si>
    <t>Widget 614</t>
  </si>
  <si>
    <t>Widget 615</t>
  </si>
  <si>
    <t>Widget 616</t>
  </si>
  <si>
    <t>Widget 617</t>
  </si>
  <si>
    <t>Widget 618</t>
  </si>
  <si>
    <t>Widget 619</t>
  </si>
  <si>
    <t>Widget 620</t>
  </si>
  <si>
    <t>Widget 621</t>
  </si>
  <si>
    <t>Widget 622</t>
  </si>
  <si>
    <t>Widget 623</t>
  </si>
  <si>
    <t>Widget 625</t>
  </si>
  <si>
    <t>Widget 626</t>
  </si>
  <si>
    <t>Widget 627</t>
  </si>
  <si>
    <t>Widget 628</t>
  </si>
  <si>
    <t>Widget 629</t>
  </si>
  <si>
    <t>Widget 630</t>
  </si>
  <si>
    <t>Widget 631</t>
  </si>
  <si>
    <t>Widget 632</t>
  </si>
  <si>
    <t>Widget 633</t>
  </si>
  <si>
    <t>Widget 634</t>
  </si>
  <si>
    <t>Widget 635</t>
  </si>
  <si>
    <t>Widget 636</t>
  </si>
  <si>
    <t>Widget 637</t>
  </si>
  <si>
    <t>Widget 638</t>
  </si>
  <si>
    <t>Widget 639</t>
  </si>
  <si>
    <t>Widget 640</t>
  </si>
  <si>
    <t>Widget 641</t>
  </si>
  <si>
    <t>Widget 642</t>
  </si>
  <si>
    <t>Widget 643</t>
  </si>
  <si>
    <t>Widget 644</t>
  </si>
  <si>
    <t>Widget 645</t>
  </si>
  <si>
    <t>Widget 646</t>
  </si>
  <si>
    <t>Widget 647</t>
  </si>
  <si>
    <t>Widget 648</t>
  </si>
  <si>
    <t>Widget 649</t>
  </si>
  <si>
    <t>Widget 650</t>
  </si>
  <si>
    <t>Widget 651</t>
  </si>
  <si>
    <t>Widget 652</t>
  </si>
  <si>
    <t>Widget 653</t>
  </si>
  <si>
    <t>Widget 654</t>
  </si>
  <si>
    <t>Widget 655</t>
  </si>
  <si>
    <t>Widget 656</t>
  </si>
  <si>
    <t>Widget 657</t>
  </si>
  <si>
    <t>Widget 658</t>
  </si>
  <si>
    <t>Widget 659</t>
  </si>
  <si>
    <t>Widget 660</t>
  </si>
  <si>
    <t>Widget 661</t>
  </si>
  <si>
    <t>Widget 662</t>
  </si>
  <si>
    <t>Widget 664</t>
  </si>
  <si>
    <t>Widget 665</t>
  </si>
  <si>
    <t>Widget 666</t>
  </si>
  <si>
    <t>Widget 667</t>
  </si>
  <si>
    <t>Widget 668</t>
  </si>
  <si>
    <t>Widget 669</t>
  </si>
  <si>
    <t>Widget 670</t>
  </si>
  <si>
    <t>Widget 671</t>
  </si>
  <si>
    <t>Widget 672</t>
  </si>
  <si>
    <t>Widget 673</t>
  </si>
  <si>
    <t>Widget 674</t>
  </si>
  <si>
    <t>Widget 675</t>
  </si>
  <si>
    <t>Widget 676</t>
  </si>
  <si>
    <t>Widget 677</t>
  </si>
  <si>
    <t>Widget 679</t>
  </si>
  <si>
    <t>Widget 680</t>
  </si>
  <si>
    <t>Widget 681</t>
  </si>
  <si>
    <t>Widget 682</t>
  </si>
  <si>
    <t>Widget 683</t>
  </si>
  <si>
    <t>Widget 684</t>
  </si>
  <si>
    <t>Widget 685</t>
  </si>
  <si>
    <t>Widget 686</t>
  </si>
  <si>
    <t>Widget 687</t>
  </si>
  <si>
    <t>Widget 688</t>
  </si>
  <si>
    <t>Widget 689</t>
  </si>
  <si>
    <t>Widget 690</t>
  </si>
  <si>
    <t>Widget 691</t>
  </si>
  <si>
    <t>Widget 692</t>
  </si>
  <si>
    <t>Widget 693</t>
  </si>
  <si>
    <t>Widget 694</t>
  </si>
  <si>
    <t>Widget 695</t>
  </si>
  <si>
    <t>Widget 696</t>
  </si>
  <si>
    <t>Widget 697</t>
  </si>
  <si>
    <t>Widget 698</t>
  </si>
  <si>
    <t>Widget 699</t>
  </si>
  <si>
    <t>Widget 700</t>
  </si>
  <si>
    <t>Widget 701</t>
  </si>
  <si>
    <t>Widget 702</t>
  </si>
  <si>
    <t>Widget 703</t>
  </si>
  <si>
    <t>Widget 704</t>
  </si>
  <si>
    <t>Widget 705</t>
  </si>
  <si>
    <t>Widget 706</t>
  </si>
  <si>
    <t>Widget 707</t>
  </si>
  <si>
    <t>Widget 708</t>
  </si>
  <si>
    <t>Widget 709</t>
  </si>
  <si>
    <t>Widget 710</t>
  </si>
  <si>
    <t>Widget 711</t>
  </si>
  <si>
    <t>Widget 712</t>
  </si>
  <si>
    <t>Widget 713</t>
  </si>
  <si>
    <t>Widget 714</t>
  </si>
  <si>
    <t>Widget 715</t>
  </si>
  <si>
    <t>Widget 716</t>
  </si>
  <si>
    <t>Widget 717</t>
  </si>
  <si>
    <t>Widget 718</t>
  </si>
  <si>
    <t>Widget 719</t>
  </si>
  <si>
    <t>Widget 720</t>
  </si>
  <si>
    <t>Widget 721</t>
  </si>
  <si>
    <t>Widget 722</t>
  </si>
  <si>
    <t>Widget 723</t>
  </si>
  <si>
    <t>Widget 724</t>
  </si>
  <si>
    <t>Widget 725</t>
  </si>
  <si>
    <t>Widget 726</t>
  </si>
  <si>
    <t>Widget 727</t>
  </si>
  <si>
    <t>Widget 728</t>
  </si>
  <si>
    <t>Widget 729</t>
  </si>
  <si>
    <t>Widget 730</t>
  </si>
  <si>
    <t>Widget 731</t>
  </si>
  <si>
    <t>Widget 732</t>
  </si>
  <si>
    <t>Widget 733</t>
  </si>
  <si>
    <t>Widget 734</t>
  </si>
  <si>
    <t>Widget 735</t>
  </si>
  <si>
    <t>Widget 736</t>
  </si>
  <si>
    <t>Widget 737</t>
  </si>
  <si>
    <t>Widget 738</t>
  </si>
  <si>
    <t>Widget 739</t>
  </si>
  <si>
    <t>Widget 740</t>
  </si>
  <si>
    <t>Widget 741</t>
  </si>
  <si>
    <t>Widget 742</t>
  </si>
  <si>
    <t>Widget 743</t>
  </si>
  <si>
    <t>Widget 744</t>
  </si>
  <si>
    <t>Widget 745</t>
  </si>
  <si>
    <t>Widget 746</t>
  </si>
  <si>
    <t>Widget 747</t>
  </si>
  <si>
    <t>Widget 748</t>
  </si>
  <si>
    <t>Widget 749</t>
  </si>
  <si>
    <t>Widget 750</t>
  </si>
  <si>
    <t>Widget 751</t>
  </si>
  <si>
    <t>Widget 752</t>
  </si>
  <si>
    <t>Widget 753</t>
  </si>
  <si>
    <t>Widget 754</t>
  </si>
  <si>
    <t>Widget 755</t>
  </si>
  <si>
    <t>Widget 756</t>
  </si>
  <si>
    <t>Widget 757</t>
  </si>
  <si>
    <t>Widget 758</t>
  </si>
  <si>
    <t>Widget 759</t>
  </si>
  <si>
    <t>Widget 760</t>
  </si>
  <si>
    <t>Widget 761</t>
  </si>
  <si>
    <t>Widget 762</t>
  </si>
  <si>
    <t>Widget 763</t>
  </si>
  <si>
    <t>Widget 764</t>
  </si>
  <si>
    <t>Widget 765</t>
  </si>
  <si>
    <t>Widget 766</t>
  </si>
  <si>
    <t>Widget 767</t>
  </si>
  <si>
    <t>Widget 768</t>
  </si>
  <si>
    <t>Widget 769</t>
  </si>
  <si>
    <t>Widget 770</t>
  </si>
  <si>
    <t>Widget 771</t>
  </si>
  <si>
    <t>Widget 772</t>
  </si>
  <si>
    <t>Widget 773</t>
  </si>
  <si>
    <t>Widget 774</t>
  </si>
  <si>
    <t>Widget 775</t>
  </si>
  <si>
    <t>Widget 776</t>
  </si>
  <si>
    <t>Widget 777</t>
  </si>
  <si>
    <t>Widget 778</t>
  </si>
  <si>
    <t>Widget 779</t>
  </si>
  <si>
    <t>Widget 780</t>
  </si>
  <si>
    <t>Widget 781</t>
  </si>
  <si>
    <t>Widget 782</t>
  </si>
  <si>
    <t>Widget 783</t>
  </si>
  <si>
    <t>Widget 784</t>
  </si>
  <si>
    <t>Widget 785</t>
  </si>
  <si>
    <t>Widget 786</t>
  </si>
  <si>
    <t>Widget 787</t>
  </si>
  <si>
    <t>Widget 788</t>
  </si>
  <si>
    <t>Widget 789</t>
  </si>
  <si>
    <t>Widget 790</t>
  </si>
  <si>
    <t>Widget 791</t>
  </si>
  <si>
    <t>Widget 792</t>
  </si>
  <si>
    <t>Widget 793</t>
  </si>
  <si>
    <t>Widget 794</t>
  </si>
  <si>
    <t>Widget 795</t>
  </si>
  <si>
    <t>Widget 796</t>
  </si>
  <si>
    <t>Widget 797</t>
  </si>
  <si>
    <t>Widget 798</t>
  </si>
  <si>
    <t>Widget 799</t>
  </si>
  <si>
    <t>Widget 800</t>
  </si>
  <si>
    <t>Widget 801</t>
  </si>
  <si>
    <t>Widget 802</t>
  </si>
  <si>
    <t>Widget 803</t>
  </si>
  <si>
    <t>Widget 804</t>
  </si>
  <si>
    <t>Widget 805</t>
  </si>
  <si>
    <t>Widget 806</t>
  </si>
  <si>
    <t>Widget 807</t>
  </si>
  <si>
    <t>Widget 808</t>
  </si>
  <si>
    <t>Widget 809</t>
  </si>
  <si>
    <t>Widget 810</t>
  </si>
  <si>
    <t>Widget 811</t>
  </si>
  <si>
    <t>Widget 812</t>
  </si>
  <si>
    <t>Widget 813</t>
  </si>
  <si>
    <t>Widget 814</t>
  </si>
  <si>
    <t>Widget 815</t>
  </si>
  <si>
    <t>Widget 816</t>
  </si>
  <si>
    <t>Widget 817</t>
  </si>
  <si>
    <t>Widget 818</t>
  </si>
  <si>
    <t>Widget 819</t>
  </si>
  <si>
    <t>Widget 820</t>
  </si>
  <si>
    <t>Widget 821</t>
  </si>
  <si>
    <t>Widget 822</t>
  </si>
  <si>
    <t>Widget 823</t>
  </si>
  <si>
    <t>Widget 824</t>
  </si>
  <si>
    <t>Widget 825</t>
  </si>
  <si>
    <t>Widget 826</t>
  </si>
  <si>
    <t>Widget 827</t>
  </si>
  <si>
    <t>Widget 828</t>
  </si>
  <si>
    <t>Widget 829</t>
  </si>
  <si>
    <t>Widget 830</t>
  </si>
  <si>
    <t>Widget 831</t>
  </si>
  <si>
    <t>Widget 832</t>
  </si>
  <si>
    <t>Widget 833</t>
  </si>
  <si>
    <t>Widget 834</t>
  </si>
  <si>
    <t>Widget 835</t>
  </si>
  <si>
    <t>Widget 836</t>
  </si>
  <si>
    <t>Widget 837</t>
  </si>
  <si>
    <t>Widget 838</t>
  </si>
  <si>
    <t>Widget 839</t>
  </si>
  <si>
    <t>Widget 840</t>
  </si>
  <si>
    <t>Widget 841</t>
  </si>
  <si>
    <t>Widget 842</t>
  </si>
  <si>
    <t>Widget 843</t>
  </si>
  <si>
    <t>Widget 844</t>
  </si>
  <si>
    <t>Widget 845</t>
  </si>
  <si>
    <t>Widget 846</t>
  </si>
  <si>
    <t>Widget 847</t>
  </si>
  <si>
    <t>Widget 848</t>
  </si>
  <si>
    <t>Widget 849</t>
  </si>
  <si>
    <t>Widget 850</t>
  </si>
  <si>
    <t>Widget 851</t>
  </si>
  <si>
    <t>Widget 852</t>
  </si>
  <si>
    <t>Widget 853</t>
  </si>
  <si>
    <t>Widget 854</t>
  </si>
  <si>
    <t>Widget 855</t>
  </si>
  <si>
    <t>Widget 856</t>
  </si>
  <si>
    <t>Widget 857</t>
  </si>
  <si>
    <t>Widget 858</t>
  </si>
  <si>
    <t>Widget 859</t>
  </si>
  <si>
    <t>Widget 860</t>
  </si>
  <si>
    <t>Widget 861</t>
  </si>
  <si>
    <t>Widget 862</t>
  </si>
  <si>
    <t>Widget 863</t>
  </si>
  <si>
    <t>Widget 864</t>
  </si>
  <si>
    <t>Widget 865</t>
  </si>
  <si>
    <t>Widget 866</t>
  </si>
  <si>
    <t>Widget 867</t>
  </si>
  <si>
    <t>Widget 868</t>
  </si>
  <si>
    <t>Widget 869</t>
  </si>
  <si>
    <t>Widget 870</t>
  </si>
  <si>
    <t>Widget 871</t>
  </si>
  <si>
    <t>Widget 872</t>
  </si>
  <si>
    <t>Widget 873</t>
  </si>
  <si>
    <t>Widget 874</t>
  </si>
  <si>
    <t>Widget 875</t>
  </si>
  <si>
    <t>Widget 876</t>
  </si>
  <si>
    <t>Widget 877</t>
  </si>
  <si>
    <t>Widget 878</t>
  </si>
  <si>
    <t>Widget 879</t>
  </si>
  <si>
    <t>Widget 880</t>
  </si>
  <si>
    <t>Widget 881</t>
  </si>
  <si>
    <t>Widget 882</t>
  </si>
  <si>
    <t>Widget 883</t>
  </si>
  <si>
    <t>Widget 884</t>
  </si>
  <si>
    <t>Widget 885</t>
  </si>
  <si>
    <t>Widget 886</t>
  </si>
  <si>
    <t>Widget 887</t>
  </si>
  <si>
    <t>Widget 888</t>
  </si>
  <si>
    <t>Widget 889</t>
  </si>
  <si>
    <t>Widget 890</t>
  </si>
  <si>
    <t>Widget 891</t>
  </si>
  <si>
    <t>Widget 892</t>
  </si>
  <si>
    <t>Widget 893</t>
  </si>
  <si>
    <t>Widget 894</t>
  </si>
  <si>
    <t>Widget 895</t>
  </si>
  <si>
    <t>Widget 896</t>
  </si>
  <si>
    <t>Widget 897</t>
  </si>
  <si>
    <t>Widget 898</t>
  </si>
  <si>
    <t>Widget 899</t>
  </si>
  <si>
    <t>Widget 900</t>
  </si>
  <si>
    <t>Widget 901</t>
  </si>
  <si>
    <t>Widget 902</t>
  </si>
  <si>
    <t>Widget 903</t>
  </si>
  <si>
    <t>Widget 904</t>
  </si>
  <si>
    <t>Widget 905</t>
  </si>
  <si>
    <t>Widget 906</t>
  </si>
  <si>
    <t>Widget 907</t>
  </si>
  <si>
    <t>Widget 908</t>
  </si>
  <si>
    <t>Widget 909</t>
  </si>
  <si>
    <t>Widget 910</t>
  </si>
  <si>
    <t>Widget 911</t>
  </si>
  <si>
    <t>Widget 912</t>
  </si>
  <si>
    <t>Widget 913</t>
  </si>
  <si>
    <t>Widget 914</t>
  </si>
  <si>
    <t>Widget 915</t>
  </si>
  <si>
    <t>Widget 916</t>
  </si>
  <si>
    <t>Widget 917</t>
  </si>
  <si>
    <t>Widget 918</t>
  </si>
  <si>
    <t>Widget 919</t>
  </si>
  <si>
    <t>Widget 920</t>
  </si>
  <si>
    <t>Widget 921</t>
  </si>
  <si>
    <t>Widget 922</t>
  </si>
  <si>
    <t>Widget 923</t>
  </si>
  <si>
    <t>Widget 924</t>
  </si>
  <si>
    <t>Widget 925</t>
  </si>
  <si>
    <t>Widget 926</t>
  </si>
  <si>
    <t>Widget 927</t>
  </si>
  <si>
    <t>Widget 928</t>
  </si>
  <si>
    <t>Widget 929</t>
  </si>
  <si>
    <t>Widget 930</t>
  </si>
  <si>
    <t>Widget 931</t>
  </si>
  <si>
    <t>Widget 932</t>
  </si>
  <si>
    <t>Widget 933</t>
  </si>
  <si>
    <t>Widget 934</t>
  </si>
  <si>
    <t>Widget 935</t>
  </si>
  <si>
    <t>Widget 936</t>
  </si>
  <si>
    <t>Widget 937</t>
  </si>
  <si>
    <t>Widget 938</t>
  </si>
  <si>
    <t>Widget 939</t>
  </si>
  <si>
    <t>Widget 940</t>
  </si>
  <si>
    <t>Widget 941</t>
  </si>
  <si>
    <t>Widget 942</t>
  </si>
  <si>
    <t>Widget 943</t>
  </si>
  <si>
    <t>Widget 944</t>
  </si>
  <si>
    <t>Widget 945</t>
  </si>
  <si>
    <t>Widget 946</t>
  </si>
  <si>
    <t>Widget 947</t>
  </si>
  <si>
    <t>Widget 948</t>
  </si>
  <si>
    <t>Widget 949</t>
  </si>
  <si>
    <t>Widget 950</t>
  </si>
  <si>
    <t>Widget 951</t>
  </si>
  <si>
    <t>Widget 952</t>
  </si>
  <si>
    <t>Widget 953</t>
  </si>
  <si>
    <t>Widget 954</t>
  </si>
  <si>
    <t>Widget 955</t>
  </si>
  <si>
    <t>Widget 956</t>
  </si>
  <si>
    <t>Widget 957</t>
  </si>
  <si>
    <t>Widget 958</t>
  </si>
  <si>
    <t>Widget 959</t>
  </si>
  <si>
    <t>Widget 960</t>
  </si>
  <si>
    <t>Widget 961</t>
  </si>
  <si>
    <t>Widget 962</t>
  </si>
  <si>
    <t>Widget 963</t>
  </si>
  <si>
    <t>Widget 964</t>
  </si>
  <si>
    <t>Widget 965</t>
  </si>
  <si>
    <t>Widget 966</t>
  </si>
  <si>
    <t>Widget 967</t>
  </si>
  <si>
    <t>Widget 968</t>
  </si>
  <si>
    <t>Widget 969</t>
  </si>
  <si>
    <t>Widget 970</t>
  </si>
  <si>
    <t>Widget 971</t>
  </si>
  <si>
    <t>Widget 972</t>
  </si>
  <si>
    <t>Widget 973</t>
  </si>
  <si>
    <t>Widget 974</t>
  </si>
  <si>
    <t>Widget 975</t>
  </si>
  <si>
    <t>Widget 976</t>
  </si>
  <si>
    <t>Widget 977</t>
  </si>
  <si>
    <t>Widget 978</t>
  </si>
  <si>
    <t>Widget 979</t>
  </si>
  <si>
    <t>Widget 980</t>
  </si>
  <si>
    <t>Widget 981</t>
  </si>
  <si>
    <t>Widget 982</t>
  </si>
  <si>
    <t>Widget 983</t>
  </si>
  <si>
    <t>Widget 984</t>
  </si>
  <si>
    <t>Widget 985</t>
  </si>
  <si>
    <t>Widget 986</t>
  </si>
  <si>
    <t>Widget 987</t>
  </si>
  <si>
    <t>Widget 988</t>
  </si>
  <si>
    <t>Widget 989</t>
  </si>
  <si>
    <t>Widget 990</t>
  </si>
  <si>
    <t>Widget 991</t>
  </si>
  <si>
    <t>Widget 992</t>
  </si>
  <si>
    <t>Widget 993</t>
  </si>
  <si>
    <t>Widget 994</t>
  </si>
  <si>
    <t>Widget 995</t>
  </si>
  <si>
    <t xml:space="preserve">  </t>
  </si>
  <si>
    <t>Popularity of Product</t>
  </si>
  <si>
    <t>Product</t>
  </si>
  <si>
    <t>Qty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</si>
</sst>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_(&quot;$&quot;* #,##0.00_);_(&quot;$&quot;* \(#,##0.00\);_(&quot;$&quot;* &quot;-&quot;??_);_(@_)"/>
    <numFmt numFmtId="166" formatCode="dd/MM/yyyy"/>
    <numFmt numFmtId="167" formatCode="_(&quot;$&quot;* #,##0_);_(&quot;$&quot;* \(#,##0\);_(&quot;$&quot;* &quot;-&quot;??_);_(@_)"/>
  </numFmts>
  <fonts count="40">
    <font>
      <sz val="10.0"/>
      <color rgb="FF000000"/>
      <name val="Arial"/>
    </font>
    <font>
      <sz val="16.0"/>
      <name val="Open Sans"/>
    </font>
    <font>
      <sz val="16.0"/>
      <color rgb="FFFFFFFF"/>
      <name val="Open Sans"/>
    </font>
    <font>
      <sz val="12.0"/>
      <color rgb="FF000000"/>
      <name val="Open Sans"/>
    </font>
    <font/>
    <font>
      <sz val="12.0"/>
      <color rgb="FF0000FF"/>
      <name val="Open Sans"/>
    </font>
    <font>
      <sz val="12.0"/>
      <name val="Open Sans"/>
    </font>
    <font>
      <sz val="12.0"/>
      <color rgb="FFFFFFFF"/>
      <name val="Open Sans"/>
    </font>
    <font>
      <sz val="16.0"/>
      <color rgb="FFFFFF00"/>
      <name val="Open Sans"/>
    </font>
    <font>
      <name val="Open Sans"/>
    </font>
    <font>
      <b/>
      <sz val="12.0"/>
      <color rgb="FFFFFFFF"/>
      <name val="Open Sans"/>
    </font>
    <font>
      <b/>
      <sz val="12.0"/>
      <color rgb="FFF79646"/>
      <name val="Open Sans"/>
    </font>
    <font>
      <sz val="12.0"/>
      <color rgb="FFF79646"/>
      <name val="Open Sans"/>
    </font>
    <font>
      <b/>
      <sz val="12.0"/>
      <color rgb="FF000000"/>
      <name val="Open Sans"/>
    </font>
    <font>
      <b/>
      <sz val="12.0"/>
      <color rgb="FFFFFF00"/>
      <name val="Open Sans"/>
    </font>
    <font>
      <sz val="12.0"/>
      <color rgb="FFFFFF00"/>
      <name val="Open Sans"/>
    </font>
    <font>
      <b/>
      <sz val="12.0"/>
      <color rgb="FF00B0F0"/>
      <name val="Open Sans"/>
    </font>
    <font>
      <sz val="12.0"/>
      <color rgb="FF00B0F0"/>
      <name val="Open Sans"/>
    </font>
    <font>
      <b/>
      <sz val="12.0"/>
      <color rgb="FF9BBB59"/>
      <name val="Open Sans"/>
    </font>
    <font>
      <sz val="12.0"/>
      <color rgb="FF9BBB59"/>
      <name val="Open Sans"/>
    </font>
    <font>
      <sz val="12.0"/>
      <color rgb="FF262626"/>
      <name val="Open Sans"/>
    </font>
    <font>
      <sz val="12.0"/>
      <color rgb="FFFF0000"/>
      <name val="Open Sans"/>
    </font>
    <font>
      <b/>
      <sz val="12.0"/>
      <name val="Open Sans"/>
    </font>
    <font>
      <sz val="10.0"/>
      <name val="Open Sans"/>
    </font>
    <font>
      <b/>
      <sz val="10.0"/>
      <name val="Open Sans"/>
    </font>
    <font>
      <sz val="10.0"/>
      <color rgb="FFFFFFFF"/>
      <name val="Open Sans"/>
    </font>
    <font>
      <b/>
      <sz val="10.0"/>
      <color rgb="FFFFFFFF"/>
      <name val="Open Sans"/>
    </font>
    <font>
      <color rgb="FFFFFFFF"/>
      <name val="Open Sans"/>
    </font>
    <font>
      <sz val="10.0"/>
      <color rgb="FFE06666"/>
      <name val="Open Sans"/>
    </font>
    <font>
      <color rgb="FFFF0000"/>
    </font>
    <font>
      <b/>
      <sz val="10.0"/>
      <color rgb="FFE06666"/>
      <name val="Open Sans"/>
    </font>
    <font>
      <b/>
      <sz val="10.0"/>
      <color rgb="FFEA9999"/>
      <name val="Open Sans"/>
    </font>
    <font>
      <b/>
      <sz val="10.0"/>
      <color rgb="FF00FFFF"/>
      <name val="Open Sans"/>
    </font>
    <font>
      <b/>
      <sz val="10.0"/>
      <color rgb="FF0000FF"/>
      <name val="Open Sans"/>
    </font>
    <font>
      <b/>
      <sz val="10.0"/>
      <color rgb="FF00FF00"/>
      <name val="Open Sans"/>
    </font>
    <font>
      <b/>
      <sz val="10.0"/>
      <color rgb="FFFFFF00"/>
      <name val="Open Sans"/>
    </font>
    <font>
      <sz val="10.0"/>
      <color rgb="FFEA9999"/>
      <name val="Open Sans"/>
    </font>
    <font>
      <sz val="10.0"/>
      <color rgb="FF00FFFF"/>
      <name val="Open Sans"/>
    </font>
    <font>
      <sz val="10.0"/>
      <color rgb="FF00FF00"/>
      <name val="Open Sans"/>
    </font>
    <font>
      <sz val="10.0"/>
      <color rgb="FFFFFF00"/>
      <name val="Open Sans"/>
    </font>
  </fonts>
  <fills count="7">
    <fill>
      <patternFill patternType="none"/>
    </fill>
    <fill>
      <patternFill patternType="lightGray"/>
    </fill>
    <fill>
      <patternFill patternType="solid">
        <fgColor rgb="FF434343"/>
        <bgColor rgb="FF434343"/>
      </patternFill>
    </fill>
    <fill>
      <patternFill patternType="solid">
        <fgColor rgb="FF262626"/>
        <bgColor rgb="FF262626"/>
      </patternFill>
    </fill>
    <fill>
      <patternFill patternType="solid">
        <fgColor rgb="FFF3F3F3"/>
        <bgColor rgb="FFF3F3F3"/>
      </patternFill>
    </fill>
    <fill>
      <patternFill patternType="solid">
        <fgColor rgb="FFFFFFFF"/>
        <bgColor rgb="FFFFFFFF"/>
      </patternFill>
    </fill>
    <fill>
      <patternFill patternType="solid">
        <fgColor rgb="FF9BBB59"/>
        <bgColor rgb="FF9BBB59"/>
      </patternFill>
    </fill>
  </fills>
  <borders count="51">
    <border/>
    <border>
      <left/>
      <right/>
      <top/>
      <bottom/>
    </border>
    <border>
      <left style="medium">
        <color rgb="FFFF0000"/>
      </left>
      <top style="medium">
        <color rgb="FFFF0000"/>
      </top>
    </border>
    <border>
      <top style="medium">
        <color rgb="FFFF0000"/>
      </top>
    </border>
    <border>
      <right style="medium">
        <color rgb="FFFF0000"/>
      </right>
      <top style="medium">
        <color rgb="FFFF0000"/>
      </top>
    </border>
    <border>
      <left style="medium">
        <color rgb="FFFF0000"/>
      </left>
    </border>
    <border>
      <right style="medium">
        <color rgb="FFFF0000"/>
      </right>
    </border>
    <border>
      <left style="medium">
        <color rgb="FFFF0000"/>
      </left>
      <bottom style="medium">
        <color rgb="FFFF0000"/>
      </bottom>
    </border>
    <border>
      <bottom style="medium">
        <color rgb="FFFF0000"/>
      </bottom>
    </border>
    <border>
      <right style="medium">
        <color rgb="FFFF0000"/>
      </right>
      <bottom style="medium">
        <color rgb="FFFF0000"/>
      </bottom>
    </border>
    <border>
      <left/>
      <right/>
      <top/>
    </border>
    <border>
      <left/>
      <top/>
      <bottom/>
    </border>
    <border>
      <left style="thin">
        <color rgb="FFFF9900"/>
      </left>
      <right style="thin">
        <color rgb="FFFF9900"/>
      </right>
      <top style="thin">
        <color rgb="FFFF9900"/>
      </top>
      <bottom style="thin">
        <color rgb="FFFF9900"/>
      </bottom>
    </border>
    <border>
      <left style="thin">
        <color rgb="FFFF9900"/>
      </left>
      <top style="thin">
        <color rgb="FFFF9900"/>
      </top>
      <bottom style="thin">
        <color rgb="FFFF9900"/>
      </bottom>
    </border>
    <border>
      <right style="thin">
        <color rgb="FFFF9900"/>
      </right>
      <top style="thin">
        <color rgb="FFFF9900"/>
      </top>
      <bottom style="thin">
        <color rgb="FFFF9900"/>
      </bottom>
    </border>
    <border>
      <right/>
      <top/>
      <bottom/>
    </border>
    <border>
      <left/>
      <right/>
      <bottom/>
    </border>
    <border>
      <left style="medium">
        <color rgb="FF000000"/>
      </left>
      <right style="medium">
        <color rgb="FF000000"/>
      </right>
      <top style="medium">
        <color rgb="FF000000"/>
      </top>
      <bottom style="medium">
        <color rgb="FF000000"/>
      </bottom>
    </border>
    <border>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medium">
        <color rgb="FF000000"/>
      </left>
      <top style="thin">
        <color rgb="FF000000"/>
      </top>
      <bottom style="thin">
        <color rgb="FF000000"/>
      </bottom>
    </border>
    <border>
      <left style="thin">
        <color rgb="FFFF9900"/>
      </left>
      <right style="medium">
        <color rgb="FF000000"/>
      </right>
      <top style="thin">
        <color rgb="FFFF9900"/>
      </top>
      <bottom style="thin">
        <color rgb="FFFF9900"/>
      </bottom>
    </border>
    <border>
      <left style="medium">
        <color rgb="FF000000"/>
      </left>
      <top style="thin">
        <color rgb="FF000000"/>
      </top>
      <bottom style="medium">
        <color rgb="FF000000"/>
      </bottom>
    </border>
    <border>
      <left style="thin">
        <color rgb="FFFF9900"/>
      </left>
      <right style="thin">
        <color rgb="FFFF9900"/>
      </right>
      <top style="thin">
        <color rgb="FFFF9900"/>
      </top>
      <bottom style="medium">
        <color rgb="FF000000"/>
      </bottom>
    </border>
    <border>
      <left style="thin">
        <color rgb="FFFF9900"/>
      </left>
      <right style="medium">
        <color rgb="FF000000"/>
      </right>
      <top style="thin">
        <color rgb="FFFF9900"/>
      </top>
      <bottom style="medium">
        <color rgb="FF000000"/>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medium">
        <color rgb="FF000000"/>
      </left>
      <top style="medium">
        <color rgb="FF000000"/>
      </top>
    </border>
    <border>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309">
    <xf borderId="0" fillId="0" fontId="0" numFmtId="0" xfId="0" applyAlignment="1" applyFont="1">
      <alignment readingOrder="0" shrinkToFit="0" vertical="bottom" wrapText="0"/>
    </xf>
    <xf borderId="1" fillId="2" fontId="1" numFmtId="0" xfId="0" applyBorder="1" applyFill="1" applyFont="1"/>
    <xf borderId="0" fillId="2" fontId="2" numFmtId="0" xfId="0" applyAlignment="1" applyFont="1">
      <alignment horizontal="left" readingOrder="0" vertical="center"/>
    </xf>
    <xf borderId="0" fillId="2" fontId="1" numFmtId="0" xfId="0" applyFont="1"/>
    <xf borderId="2" fillId="0" fontId="3" numFmtId="0" xfId="0" applyAlignment="1" applyBorder="1" applyFont="1">
      <alignment horizontal="left" shrinkToFit="0" vertical="center" wrapText="1"/>
    </xf>
    <xf borderId="3" fillId="0" fontId="4" numFmtId="0" xfId="0" applyBorder="1" applyFont="1"/>
    <xf borderId="4" fillId="0" fontId="4" numFmtId="0" xfId="0" applyBorder="1" applyFont="1"/>
    <xf borderId="1" fillId="3" fontId="1" numFmtId="0" xfId="0" applyBorder="1" applyFill="1" applyFont="1"/>
    <xf borderId="0" fillId="0" fontId="1" numFmtId="0" xfId="0" applyFont="1"/>
    <xf borderId="0" fillId="0" fontId="5" numFmtId="0" xfId="0" applyAlignment="1" applyFont="1">
      <alignment horizontal="left" shrinkToFit="0" vertical="center" wrapText="1"/>
    </xf>
    <xf borderId="5" fillId="0" fontId="4" numFmtId="0" xfId="0" applyBorder="1" applyFont="1"/>
    <xf borderId="6" fillId="0" fontId="4" numFmtId="0" xfId="0" applyBorder="1" applyFont="1"/>
    <xf borderId="0" fillId="0" fontId="6" numFmtId="0" xfId="0" applyAlignment="1" applyFont="1">
      <alignment shrinkToFit="0" vertical="center" wrapText="1"/>
    </xf>
    <xf borderId="7" fillId="0" fontId="4" numFmtId="0" xfId="0" applyBorder="1" applyFont="1"/>
    <xf borderId="8" fillId="0" fontId="4" numFmtId="0" xfId="0" applyBorder="1" applyFont="1"/>
    <xf borderId="9" fillId="0" fontId="4" numFmtId="0" xfId="0" applyBorder="1" applyFont="1"/>
    <xf borderId="0" fillId="2" fontId="2" numFmtId="0" xfId="0" applyAlignment="1" applyFont="1">
      <alignment vertical="center"/>
    </xf>
    <xf borderId="0" fillId="2" fontId="7" numFmtId="0" xfId="0" applyAlignment="1" applyFont="1">
      <alignment shrinkToFit="0" vertical="center" wrapText="1"/>
    </xf>
    <xf borderId="1" fillId="3" fontId="1" numFmtId="0" xfId="0" applyAlignment="1" applyBorder="1" applyFont="1">
      <alignment vertical="center"/>
    </xf>
    <xf borderId="0" fillId="2" fontId="8" numFmtId="0" xfId="0" applyAlignment="1" applyFont="1">
      <alignment horizontal="center" vertical="center"/>
    </xf>
    <xf borderId="0" fillId="2" fontId="7" numFmtId="0" xfId="0" applyAlignment="1" applyFont="1">
      <alignment horizontal="left" shrinkToFit="0" vertical="center" wrapText="1"/>
    </xf>
    <xf borderId="0" fillId="0" fontId="6" numFmtId="0" xfId="0" applyFont="1"/>
    <xf borderId="0" fillId="2" fontId="7" numFmtId="0" xfId="0" applyAlignment="1" applyFont="1">
      <alignment vertical="center"/>
    </xf>
    <xf borderId="0" fillId="2" fontId="2" numFmtId="0" xfId="0" applyFont="1"/>
    <xf borderId="0" fillId="0" fontId="9" numFmtId="0" xfId="0" applyFont="1"/>
    <xf borderId="1" fillId="2" fontId="7" numFmtId="0" xfId="0" applyAlignment="1" applyBorder="1" applyFont="1">
      <alignment vertical="center"/>
    </xf>
    <xf borderId="1" fillId="2" fontId="7" numFmtId="0" xfId="0" applyAlignment="1" applyBorder="1" applyFont="1">
      <alignment horizontal="center" vertical="center"/>
    </xf>
    <xf borderId="1" fillId="2" fontId="10" numFmtId="0" xfId="0" applyAlignment="1" applyBorder="1" applyFont="1">
      <alignment horizontal="center" vertical="center"/>
    </xf>
    <xf borderId="0" fillId="2" fontId="6" numFmtId="0" xfId="0" applyAlignment="1" applyFont="1">
      <alignment vertical="center"/>
    </xf>
    <xf borderId="1" fillId="2" fontId="11" numFmtId="0" xfId="0" applyAlignment="1" applyBorder="1" applyFont="1">
      <alignment vertical="center"/>
    </xf>
    <xf borderId="1" fillId="2" fontId="12" numFmtId="0" xfId="0" applyAlignment="1" applyBorder="1" applyFont="1">
      <alignment vertical="center"/>
    </xf>
    <xf borderId="10" fillId="2" fontId="7" numFmtId="0" xfId="0" applyAlignment="1" applyBorder="1" applyFont="1">
      <alignment vertical="center"/>
    </xf>
    <xf borderId="1" fillId="2" fontId="7" numFmtId="0" xfId="0" applyBorder="1" applyFont="1"/>
    <xf borderId="10" fillId="2" fontId="7" numFmtId="0" xfId="0" applyAlignment="1" applyBorder="1" applyFont="1">
      <alignment horizontal="center" vertical="center"/>
    </xf>
    <xf borderId="11" fillId="2" fontId="7" numFmtId="0" xfId="0" applyAlignment="1" applyBorder="1" applyFont="1">
      <alignment vertical="center"/>
    </xf>
    <xf borderId="12" fillId="2" fontId="10" numFmtId="0" xfId="0" applyAlignment="1" applyBorder="1" applyFont="1">
      <alignment horizontal="center" shrinkToFit="0" vertical="center" wrapText="1"/>
    </xf>
    <xf borderId="12" fillId="2" fontId="10" numFmtId="0" xfId="0" applyAlignment="1" applyBorder="1" applyFont="1">
      <alignment shrinkToFit="0" vertical="center" wrapText="1"/>
    </xf>
    <xf borderId="13" fillId="2" fontId="10" numFmtId="0" xfId="0" applyAlignment="1" applyBorder="1" applyFont="1">
      <alignment horizontal="center" shrinkToFit="0" vertical="center" wrapText="1"/>
    </xf>
    <xf borderId="14" fillId="0" fontId="4" numFmtId="0" xfId="0" applyBorder="1" applyFont="1"/>
    <xf borderId="15" fillId="2" fontId="7" numFmtId="0" xfId="0" applyAlignment="1" applyBorder="1" applyFont="1">
      <alignment vertical="center"/>
    </xf>
    <xf borderId="12" fillId="4" fontId="3" numFmtId="0" xfId="0" applyAlignment="1" applyBorder="1" applyFill="1" applyFont="1">
      <alignment horizontal="center" shrinkToFit="0" vertical="center" wrapText="1"/>
    </xf>
    <xf borderId="12" fillId="4" fontId="3" numFmtId="0" xfId="0" applyAlignment="1" applyBorder="1" applyFont="1">
      <alignment shrinkToFit="0" vertical="center" wrapText="1"/>
    </xf>
    <xf borderId="12" fillId="4" fontId="13" numFmtId="9" xfId="0" applyAlignment="1" applyBorder="1" applyFont="1" applyNumberFormat="1">
      <alignment horizontal="center" shrinkToFit="0" vertical="center" wrapText="1"/>
    </xf>
    <xf borderId="12" fillId="4" fontId="13" numFmtId="9" xfId="0" applyAlignment="1" applyBorder="1" applyFont="1" applyNumberFormat="1">
      <alignment horizontal="center" readingOrder="0" shrinkToFit="0" vertical="center" wrapText="1"/>
    </xf>
    <xf borderId="12" fillId="2" fontId="10" numFmtId="9" xfId="0" applyAlignment="1" applyBorder="1" applyFont="1" applyNumberFormat="1">
      <alignment horizontal="center" readingOrder="0" shrinkToFit="0" vertical="center" wrapText="1"/>
    </xf>
    <xf borderId="12" fillId="2" fontId="13" numFmtId="9" xfId="0" applyAlignment="1" applyBorder="1" applyFont="1" applyNumberFormat="1">
      <alignment horizontal="center" shrinkToFit="0" vertical="center" wrapText="1"/>
    </xf>
    <xf borderId="16" fillId="2" fontId="7" numFmtId="0" xfId="0" applyAlignment="1" applyBorder="1" applyFont="1">
      <alignment vertical="center"/>
    </xf>
    <xf borderId="16" fillId="2" fontId="7" numFmtId="0" xfId="0" applyAlignment="1" applyBorder="1" applyFont="1">
      <alignment horizontal="center" vertical="center"/>
    </xf>
    <xf borderId="1" fillId="2" fontId="14" numFmtId="0" xfId="0" applyAlignment="1" applyBorder="1" applyFont="1">
      <alignment vertical="center"/>
    </xf>
    <xf borderId="1" fillId="2" fontId="15" numFmtId="0" xfId="0" applyAlignment="1" applyBorder="1" applyFont="1">
      <alignment shrinkToFit="0" vertical="center" wrapText="1"/>
    </xf>
    <xf borderId="17" fillId="4" fontId="13" numFmtId="0" xfId="0" applyAlignment="1" applyBorder="1" applyFont="1">
      <alignment horizontal="center" vertical="center"/>
    </xf>
    <xf borderId="11" fillId="2" fontId="14" numFmtId="0" xfId="0" applyAlignment="1" applyBorder="1" applyFont="1">
      <alignment horizontal="left" vertical="center"/>
    </xf>
    <xf borderId="18" fillId="0" fontId="4" numFmtId="0" xfId="0" applyBorder="1" applyFont="1"/>
    <xf borderId="1" fillId="2" fontId="15" numFmtId="0" xfId="0" applyAlignment="1" applyBorder="1" applyFont="1">
      <alignment horizontal="center" vertical="center"/>
    </xf>
    <xf borderId="11" fillId="2" fontId="10" numFmtId="0" xfId="0" applyAlignment="1" applyBorder="1" applyFont="1">
      <alignment horizontal="center" vertical="center"/>
    </xf>
    <xf borderId="19" fillId="2" fontId="7" numFmtId="0" xfId="0" applyAlignment="1" applyBorder="1" applyFont="1">
      <alignment horizontal="center" shrinkToFit="0" vertical="center" wrapText="1"/>
    </xf>
    <xf borderId="20" fillId="2" fontId="7" numFmtId="0" xfId="0" applyAlignment="1" applyBorder="1" applyFont="1">
      <alignment horizontal="center" shrinkToFit="0" vertical="center" wrapText="1"/>
    </xf>
    <xf borderId="21" fillId="2" fontId="7" numFmtId="0" xfId="0" applyAlignment="1" applyBorder="1" applyFont="1">
      <alignment horizontal="center" shrinkToFit="0" vertical="center" wrapText="1"/>
    </xf>
    <xf borderId="22" fillId="0" fontId="4" numFmtId="0" xfId="0" applyBorder="1" applyFont="1"/>
    <xf borderId="15" fillId="2" fontId="7" numFmtId="0" xfId="0" applyBorder="1" applyFont="1"/>
    <xf borderId="12" fillId="4" fontId="13" numFmtId="0" xfId="0" applyAlignment="1" applyBorder="1" applyFont="1">
      <alignment horizontal="center" shrinkToFit="0" vertical="center" wrapText="1"/>
    </xf>
    <xf borderId="23" fillId="2" fontId="7" numFmtId="0" xfId="0" applyAlignment="1" applyBorder="1" applyFont="1">
      <alignment horizontal="center" vertical="center"/>
    </xf>
    <xf borderId="12" fillId="4" fontId="3" numFmtId="0" xfId="0" applyAlignment="1" applyBorder="1" applyFont="1">
      <alignment horizontal="center" vertical="center"/>
    </xf>
    <xf borderId="12" fillId="5" fontId="13" numFmtId="164" xfId="0" applyAlignment="1" applyBorder="1" applyFill="1" applyFont="1" applyNumberFormat="1">
      <alignment horizontal="center" vertical="center"/>
    </xf>
    <xf borderId="24" fillId="5" fontId="13" numFmtId="164" xfId="0" applyAlignment="1" applyBorder="1" applyFont="1" applyNumberFormat="1">
      <alignment horizontal="center" vertical="center"/>
    </xf>
    <xf borderId="12" fillId="2" fontId="10" numFmtId="0" xfId="0" applyAlignment="1" applyBorder="1" applyFont="1">
      <alignment horizontal="center" readingOrder="0" shrinkToFit="0" vertical="center" wrapText="1"/>
    </xf>
    <xf borderId="12" fillId="2" fontId="10" numFmtId="164" xfId="0" applyAlignment="1" applyBorder="1" applyFont="1" applyNumberFormat="1">
      <alignment horizontal="center" readingOrder="0" vertical="center"/>
    </xf>
    <xf borderId="12" fillId="2" fontId="13" numFmtId="0" xfId="0" applyAlignment="1" applyBorder="1" applyFont="1">
      <alignment horizontal="center" shrinkToFit="0" vertical="center" wrapText="1"/>
    </xf>
    <xf borderId="25" fillId="2" fontId="7" numFmtId="0" xfId="0" applyAlignment="1" applyBorder="1" applyFont="1">
      <alignment horizontal="center" vertical="center"/>
    </xf>
    <xf borderId="26" fillId="4" fontId="3" numFmtId="0" xfId="0" applyAlignment="1" applyBorder="1" applyFont="1">
      <alignment horizontal="center" vertical="center"/>
    </xf>
    <xf borderId="27" fillId="5" fontId="13" numFmtId="164" xfId="0" applyAlignment="1" applyBorder="1" applyFont="1" applyNumberFormat="1">
      <alignment horizontal="center" vertical="center"/>
    </xf>
    <xf borderId="16" fillId="2" fontId="7" numFmtId="0" xfId="0" applyBorder="1" applyFont="1"/>
    <xf borderId="1" fillId="2" fontId="16" numFmtId="0" xfId="0" applyAlignment="1" applyBorder="1" applyFont="1">
      <alignment vertical="center"/>
    </xf>
    <xf borderId="1" fillId="2" fontId="17" numFmtId="0" xfId="0" applyAlignment="1" applyBorder="1" applyFont="1">
      <alignment vertical="center"/>
    </xf>
    <xf borderId="1" fillId="2" fontId="7" numFmtId="0" xfId="0" applyAlignment="1" applyBorder="1" applyFont="1">
      <alignment horizontal="left" vertical="center"/>
    </xf>
    <xf borderId="1" fillId="2" fontId="18" numFmtId="0" xfId="0" applyAlignment="1" applyBorder="1" applyFont="1">
      <alignment vertical="center"/>
    </xf>
    <xf borderId="1" fillId="2" fontId="19" numFmtId="0" xfId="0" applyAlignment="1" applyBorder="1" applyFont="1">
      <alignment vertical="center"/>
    </xf>
    <xf borderId="12" fillId="4" fontId="20" numFmtId="0" xfId="0" applyAlignment="1" applyBorder="1" applyFont="1">
      <alignment shrinkToFit="0" vertical="center" wrapText="1"/>
    </xf>
    <xf borderId="12" fillId="4" fontId="13" numFmtId="165" xfId="0" applyAlignment="1" applyBorder="1" applyFont="1" applyNumberFormat="1">
      <alignment horizontal="center" shrinkToFit="0" vertical="center" wrapText="1"/>
    </xf>
    <xf borderId="12" fillId="2" fontId="10" numFmtId="165" xfId="0" applyAlignment="1" applyBorder="1" applyFont="1" applyNumberFormat="1">
      <alignment horizontal="center" readingOrder="0" shrinkToFit="0" vertical="center" wrapText="1"/>
    </xf>
    <xf borderId="12" fillId="2" fontId="13" numFmtId="165" xfId="0" applyAlignment="1" applyBorder="1" applyFont="1" applyNumberFormat="1">
      <alignment horizontal="center" shrinkToFit="0" vertical="center" wrapText="1"/>
    </xf>
    <xf borderId="16" fillId="2" fontId="7" numFmtId="0" xfId="0" applyAlignment="1" applyBorder="1" applyFont="1">
      <alignment horizontal="center"/>
    </xf>
    <xf borderId="1" fillId="2" fontId="10" numFmtId="0" xfId="0" applyAlignment="1" applyBorder="1" applyFont="1">
      <alignment horizontal="center"/>
    </xf>
    <xf borderId="0" fillId="2" fontId="6" numFmtId="0" xfId="0" applyFont="1"/>
    <xf borderId="1" fillId="2" fontId="7" numFmtId="0" xfId="0" applyAlignment="1" applyBorder="1" applyFont="1">
      <alignment horizontal="center"/>
    </xf>
    <xf borderId="0" fillId="2" fontId="21" numFmtId="0" xfId="0" applyAlignment="1" applyFont="1">
      <alignment horizontal="center"/>
    </xf>
    <xf borderId="0" fillId="2" fontId="22" numFmtId="0" xfId="0" applyAlignment="1" applyFont="1">
      <alignment horizontal="center"/>
    </xf>
    <xf borderId="0" fillId="2" fontId="23" numFmtId="0" xfId="0" applyAlignment="1" applyFont="1">
      <alignment vertical="center"/>
    </xf>
    <xf borderId="0" fillId="2" fontId="23" numFmtId="0" xfId="0" applyAlignment="1" applyFont="1">
      <alignment horizontal="center" vertical="center"/>
    </xf>
    <xf borderId="0" fillId="2" fontId="23" numFmtId="10" xfId="0" applyAlignment="1" applyFont="1" applyNumberFormat="1">
      <alignment vertical="center"/>
    </xf>
    <xf borderId="0" fillId="0" fontId="23" numFmtId="0" xfId="0" applyAlignment="1" applyFont="1">
      <alignment vertical="center"/>
    </xf>
    <xf borderId="0" fillId="2" fontId="24" numFmtId="0" xfId="0" applyAlignment="1" applyFont="1">
      <alignment horizontal="center" shrinkToFit="0" vertical="center" wrapText="1"/>
    </xf>
    <xf borderId="0" fillId="2" fontId="24" numFmtId="0" xfId="0" applyAlignment="1" applyFont="1">
      <alignment horizontal="center" vertical="center"/>
    </xf>
    <xf borderId="0" fillId="2" fontId="25" numFmtId="0" xfId="0" applyAlignment="1" applyFont="1">
      <alignment horizontal="center" shrinkToFit="0" vertical="center" wrapText="1"/>
    </xf>
    <xf borderId="0" fillId="2" fontId="25" numFmtId="0" xfId="0" applyAlignment="1" applyFont="1">
      <alignment vertical="center"/>
    </xf>
    <xf borderId="0" fillId="2" fontId="26" numFmtId="0" xfId="0" applyAlignment="1" applyFont="1">
      <alignment horizontal="center" shrinkToFit="0" vertical="center" wrapText="1"/>
    </xf>
    <xf borderId="28" fillId="6" fontId="24" numFmtId="165" xfId="0" applyAlignment="1" applyBorder="1" applyFill="1" applyFont="1" applyNumberFormat="1">
      <alignment horizontal="center" vertical="center"/>
    </xf>
    <xf borderId="0" fillId="2" fontId="4" numFmtId="0" xfId="0" applyAlignment="1" applyFont="1">
      <alignment vertical="center"/>
    </xf>
    <xf borderId="0" fillId="2" fontId="25" numFmtId="10" xfId="0" applyAlignment="1" applyFont="1" applyNumberFormat="1">
      <alignment vertical="center"/>
    </xf>
    <xf borderId="0" fillId="2" fontId="25" numFmtId="0" xfId="0" applyAlignment="1" applyFont="1">
      <alignment horizontal="center" vertical="center"/>
    </xf>
    <xf borderId="29" fillId="2" fontId="25" numFmtId="0" xfId="0" applyAlignment="1" applyBorder="1" applyFont="1">
      <alignment horizontal="center" vertical="center"/>
    </xf>
    <xf borderId="30" fillId="0" fontId="4" numFmtId="0" xfId="0" applyBorder="1" applyFont="1"/>
    <xf borderId="31" fillId="0" fontId="4" numFmtId="0" xfId="0" applyBorder="1" applyFont="1"/>
    <xf borderId="0" fillId="2" fontId="25" numFmtId="0" xfId="0" applyAlignment="1" applyFont="1">
      <alignment shrinkToFit="0" vertical="center" wrapText="1"/>
    </xf>
    <xf borderId="0" fillId="0" fontId="25" numFmtId="0" xfId="0" applyAlignment="1" applyFont="1">
      <alignment vertical="center"/>
    </xf>
    <xf borderId="0" fillId="2" fontId="26" numFmtId="0" xfId="0" applyAlignment="1" applyFont="1">
      <alignment vertical="center"/>
    </xf>
    <xf borderId="0" fillId="2" fontId="26" numFmtId="0" xfId="0" applyAlignment="1" applyFont="1">
      <alignment horizontal="center" vertical="center"/>
    </xf>
    <xf borderId="32" fillId="2" fontId="26" numFmtId="165" xfId="0" applyAlignment="1" applyBorder="1" applyFont="1" applyNumberFormat="1">
      <alignment horizontal="center" vertical="center"/>
    </xf>
    <xf borderId="0" fillId="2" fontId="25" numFmtId="0" xfId="0" applyAlignment="1" applyFont="1">
      <alignment horizontal="center" readingOrder="0" vertical="center"/>
    </xf>
    <xf borderId="28" fillId="2" fontId="25" numFmtId="0" xfId="0" applyAlignment="1" applyBorder="1" applyFont="1">
      <alignment horizontal="center" readingOrder="0" vertical="center"/>
    </xf>
    <xf borderId="28" fillId="2" fontId="27" numFmtId="0" xfId="0" applyAlignment="1" applyBorder="1" applyFont="1">
      <alignment horizontal="center" readingOrder="0" vertical="center"/>
    </xf>
    <xf borderId="33" fillId="2" fontId="26" numFmtId="0" xfId="0" applyAlignment="1" applyBorder="1" applyFont="1">
      <alignment horizontal="center" vertical="center"/>
    </xf>
    <xf borderId="33" fillId="2" fontId="26" numFmtId="0" xfId="0" applyAlignment="1" applyBorder="1" applyFont="1">
      <alignment vertical="center"/>
    </xf>
    <xf borderId="33" fillId="2" fontId="25" numFmtId="0" xfId="0" applyAlignment="1" applyBorder="1" applyFont="1">
      <alignment horizontal="center" vertical="center"/>
    </xf>
    <xf borderId="33" fillId="2" fontId="26" numFmtId="0" xfId="0" applyAlignment="1" applyBorder="1" applyFont="1">
      <alignment readingOrder="0" vertical="center"/>
    </xf>
    <xf borderId="33" fillId="2" fontId="26" numFmtId="0" xfId="0" applyAlignment="1" applyBorder="1" applyFont="1">
      <alignment horizontal="center" readingOrder="0" vertical="center"/>
    </xf>
    <xf borderId="34" fillId="2" fontId="26" numFmtId="165" xfId="0" applyAlignment="1" applyBorder="1" applyFont="1" applyNumberFormat="1">
      <alignment horizontal="center" vertical="center"/>
    </xf>
    <xf borderId="33" fillId="2" fontId="26" numFmtId="165" xfId="0" applyAlignment="1" applyBorder="1" applyFont="1" applyNumberFormat="1">
      <alignment horizontal="center" readingOrder="0" vertical="center"/>
    </xf>
    <xf borderId="34" fillId="2" fontId="25" numFmtId="0" xfId="0" applyAlignment="1" applyBorder="1" applyFont="1">
      <alignment horizontal="center" readingOrder="0" vertical="center"/>
    </xf>
    <xf borderId="34" fillId="2" fontId="27" numFmtId="0" xfId="0" applyAlignment="1" applyBorder="1" applyFont="1">
      <alignment horizontal="center" readingOrder="0" vertical="center"/>
    </xf>
    <xf borderId="0" fillId="0" fontId="24" numFmtId="0" xfId="0" applyAlignment="1" applyFont="1">
      <alignment vertical="center"/>
    </xf>
    <xf borderId="0" fillId="0" fontId="24" numFmtId="0" xfId="0" applyAlignment="1" applyFont="1">
      <alignment horizontal="center" vertical="center"/>
    </xf>
    <xf borderId="0" fillId="0" fontId="24" numFmtId="165" xfId="0" applyAlignment="1" applyFont="1" applyNumberFormat="1">
      <alignment horizontal="center" vertical="center"/>
    </xf>
    <xf borderId="0" fillId="0" fontId="4" numFmtId="0" xfId="0" applyAlignment="1" applyFont="1">
      <alignment vertical="center"/>
    </xf>
    <xf borderId="0" fillId="0" fontId="24" numFmtId="10" xfId="0" applyAlignment="1" applyFont="1" applyNumberFormat="1">
      <alignment horizontal="center" vertical="center"/>
    </xf>
    <xf borderId="0" fillId="2" fontId="28" numFmtId="0" xfId="0" applyAlignment="1" applyFont="1">
      <alignment horizontal="center" vertical="center"/>
    </xf>
    <xf borderId="0" fillId="0" fontId="23" numFmtId="0" xfId="0" applyAlignment="1" applyFont="1">
      <alignment horizontal="center" readingOrder="0" vertical="center"/>
    </xf>
    <xf borderId="0" fillId="0" fontId="23" numFmtId="165" xfId="0" applyAlignment="1" applyFont="1" applyNumberFormat="1">
      <alignment horizontal="center" vertical="center"/>
    </xf>
    <xf borderId="0" fillId="0" fontId="29" numFmtId="165" xfId="0" applyAlignment="1" applyFont="1" applyNumberFormat="1">
      <alignment vertical="center"/>
    </xf>
    <xf borderId="0" fillId="2" fontId="25" numFmtId="165" xfId="0" applyAlignment="1" applyFont="1" applyNumberFormat="1">
      <alignment horizontal="center" vertical="center"/>
    </xf>
    <xf borderId="0" fillId="2" fontId="25" numFmtId="10" xfId="0" applyAlignment="1" applyFont="1" applyNumberFormat="1">
      <alignment horizontal="center" readingOrder="0" vertical="center"/>
    </xf>
    <xf borderId="0" fillId="0" fontId="23" numFmtId="166" xfId="0" applyAlignment="1" applyFont="1" applyNumberFormat="1">
      <alignment horizontal="center" readingOrder="0" vertical="center"/>
    </xf>
    <xf borderId="0" fillId="0" fontId="9" numFmtId="166" xfId="0" applyAlignment="1" applyFont="1" applyNumberFormat="1">
      <alignment horizontal="center" readingOrder="0" vertical="center"/>
    </xf>
    <xf borderId="0" fillId="2" fontId="25" numFmtId="165" xfId="0" applyAlignment="1" applyFont="1" applyNumberFormat="1">
      <alignment vertical="center"/>
    </xf>
    <xf borderId="0" fillId="0" fontId="23" numFmtId="9" xfId="0" applyAlignment="1" applyFont="1" applyNumberFormat="1">
      <alignment horizontal="center" vertical="center"/>
    </xf>
    <xf borderId="0" fillId="2" fontId="30" numFmtId="0" xfId="0" applyAlignment="1" applyFont="1">
      <alignment horizontal="center" vertical="center"/>
    </xf>
    <xf borderId="0" fillId="0" fontId="23" numFmtId="2" xfId="0" applyAlignment="1" applyFont="1" applyNumberFormat="1">
      <alignment vertical="center"/>
    </xf>
    <xf borderId="0" fillId="0" fontId="23" numFmtId="9" xfId="0" applyAlignment="1" applyFont="1" applyNumberFormat="1">
      <alignment vertical="center"/>
    </xf>
    <xf borderId="0" fillId="2" fontId="25" numFmtId="1" xfId="0" applyAlignment="1" applyFont="1" applyNumberFormat="1">
      <alignment horizontal="center" vertical="center"/>
    </xf>
    <xf borderId="0" fillId="0" fontId="23" numFmtId="0" xfId="0" applyAlignment="1" applyFont="1">
      <alignment horizontal="center" vertical="center"/>
    </xf>
    <xf borderId="0" fillId="0" fontId="23" numFmtId="166" xfId="0" applyAlignment="1" applyFont="1" applyNumberFormat="1">
      <alignment horizontal="center" vertical="center"/>
    </xf>
    <xf borderId="0" fillId="2" fontId="25" numFmtId="165" xfId="0" applyAlignment="1" applyFont="1" applyNumberFormat="1">
      <alignment readingOrder="0" vertical="center"/>
    </xf>
    <xf borderId="0" fillId="0" fontId="23" numFmtId="10" xfId="0" applyAlignment="1" applyFont="1" applyNumberFormat="1">
      <alignment horizontal="center" vertical="center"/>
    </xf>
    <xf borderId="0" fillId="0" fontId="23" numFmtId="10" xfId="0" applyAlignment="1" applyFont="1" applyNumberFormat="1">
      <alignment vertical="center"/>
    </xf>
    <xf borderId="0" fillId="2" fontId="23" numFmtId="0" xfId="0" applyFont="1"/>
    <xf borderId="0" fillId="2" fontId="23" numFmtId="10" xfId="0" applyFont="1" applyNumberFormat="1"/>
    <xf borderId="0" fillId="0" fontId="23" numFmtId="0" xfId="0" applyFont="1"/>
    <xf borderId="35" fillId="2" fontId="26" numFmtId="0" xfId="0" applyAlignment="1" applyBorder="1" applyFont="1">
      <alignment horizontal="center" shrinkToFit="0" vertical="center" wrapText="1"/>
    </xf>
    <xf borderId="36" fillId="2" fontId="26" numFmtId="0" xfId="0" applyAlignment="1" applyBorder="1" applyFont="1">
      <alignment horizontal="center" shrinkToFit="0" vertical="center" wrapText="1"/>
    </xf>
    <xf borderId="22" fillId="2" fontId="26" numFmtId="0" xfId="0" applyAlignment="1" applyBorder="1" applyFont="1">
      <alignment horizontal="center" shrinkToFit="0" vertical="center" wrapText="1"/>
    </xf>
    <xf borderId="35" fillId="2" fontId="31" numFmtId="0" xfId="0" applyAlignment="1" applyBorder="1" applyFont="1">
      <alignment horizontal="center" shrinkToFit="0" vertical="center" wrapText="1"/>
    </xf>
    <xf borderId="36" fillId="2" fontId="31" numFmtId="0" xfId="0" applyAlignment="1" applyBorder="1" applyFont="1">
      <alignment horizontal="center" shrinkToFit="0" vertical="center" wrapText="1"/>
    </xf>
    <xf borderId="22" fillId="2" fontId="31" numFmtId="0" xfId="0" applyAlignment="1" applyBorder="1" applyFont="1">
      <alignment horizontal="center" shrinkToFit="0" vertical="center" wrapText="1"/>
    </xf>
    <xf borderId="35" fillId="2" fontId="32" numFmtId="0" xfId="0" applyAlignment="1" applyBorder="1" applyFont="1">
      <alignment horizontal="center" shrinkToFit="0" vertical="center" wrapText="1"/>
    </xf>
    <xf borderId="36" fillId="2" fontId="32" numFmtId="0" xfId="0" applyAlignment="1" applyBorder="1" applyFont="1">
      <alignment horizontal="center" shrinkToFit="0" vertical="center" wrapText="1"/>
    </xf>
    <xf borderId="22" fillId="2" fontId="32" numFmtId="0" xfId="0" applyAlignment="1" applyBorder="1" applyFont="1">
      <alignment horizontal="center" shrinkToFit="0" vertical="center" wrapText="1"/>
    </xf>
    <xf borderId="36" fillId="2" fontId="33" numFmtId="0" xfId="0" applyAlignment="1" applyBorder="1" applyFont="1">
      <alignment horizontal="center" shrinkToFit="0" vertical="center" wrapText="1"/>
    </xf>
    <xf borderId="35" fillId="2" fontId="34" numFmtId="0" xfId="0" applyAlignment="1" applyBorder="1" applyFont="1">
      <alignment horizontal="center" vertical="center"/>
    </xf>
    <xf borderId="36" fillId="2" fontId="34" numFmtId="0" xfId="0" applyAlignment="1" applyBorder="1" applyFont="1">
      <alignment horizontal="center" vertical="center"/>
    </xf>
    <xf borderId="22" fillId="2" fontId="34" numFmtId="0" xfId="0" applyAlignment="1" applyBorder="1" applyFont="1">
      <alignment horizontal="center" vertical="center"/>
    </xf>
    <xf borderId="35" fillId="2" fontId="35" numFmtId="0" xfId="0" applyAlignment="1" applyBorder="1" applyFont="1">
      <alignment vertical="center"/>
    </xf>
    <xf borderId="36" fillId="2" fontId="35" numFmtId="0" xfId="0" applyAlignment="1" applyBorder="1" applyFont="1">
      <alignment vertical="center"/>
    </xf>
    <xf borderId="36" fillId="2" fontId="35" numFmtId="0" xfId="0" applyAlignment="1" applyBorder="1" applyFont="1">
      <alignment shrinkToFit="0" vertical="center" wrapText="1"/>
    </xf>
    <xf borderId="22" fillId="2" fontId="35" numFmtId="0" xfId="0" applyAlignment="1" applyBorder="1" applyFont="1">
      <alignment horizontal="center" shrinkToFit="0" vertical="center" wrapText="1"/>
    </xf>
    <xf borderId="37" fillId="2" fontId="26" numFmtId="0" xfId="0" applyAlignment="1" applyBorder="1" applyFont="1">
      <alignment horizontal="center" shrinkToFit="0" vertical="center" wrapText="1"/>
    </xf>
    <xf borderId="38" fillId="2" fontId="26" numFmtId="0" xfId="0" applyAlignment="1" applyBorder="1" applyFont="1">
      <alignment horizontal="center" shrinkToFit="0" vertical="center" wrapText="1"/>
    </xf>
    <xf borderId="37" fillId="2" fontId="31" numFmtId="0" xfId="0" applyAlignment="1" applyBorder="1" applyFont="1">
      <alignment horizontal="center" shrinkToFit="0" vertical="center" wrapText="1"/>
    </xf>
    <xf borderId="0" fillId="2" fontId="31" numFmtId="0" xfId="0" applyAlignment="1" applyFont="1">
      <alignment horizontal="center" shrinkToFit="0" vertical="center" wrapText="1"/>
    </xf>
    <xf borderId="38" fillId="2" fontId="31" numFmtId="0" xfId="0" applyAlignment="1" applyBorder="1" applyFont="1">
      <alignment horizontal="center" shrinkToFit="0" vertical="center" wrapText="1"/>
    </xf>
    <xf borderId="37" fillId="2" fontId="32" numFmtId="0" xfId="0" applyAlignment="1" applyBorder="1" applyFont="1">
      <alignment horizontal="center" shrinkToFit="0" vertical="center" wrapText="1"/>
    </xf>
    <xf borderId="0" fillId="2" fontId="32" numFmtId="0" xfId="0" applyAlignment="1" applyFont="1">
      <alignment horizontal="center" shrinkToFit="0" vertical="center" wrapText="1"/>
    </xf>
    <xf borderId="38" fillId="2" fontId="32" numFmtId="0" xfId="0" applyAlignment="1" applyBorder="1" applyFont="1">
      <alignment horizontal="center" shrinkToFit="0" vertical="center" wrapText="1"/>
    </xf>
    <xf borderId="0" fillId="2" fontId="33" numFmtId="0" xfId="0" applyAlignment="1" applyFont="1">
      <alignment horizontal="center" shrinkToFit="0" vertical="center" wrapText="1"/>
    </xf>
    <xf borderId="37" fillId="2" fontId="34" numFmtId="0" xfId="0" applyAlignment="1" applyBorder="1" applyFont="1">
      <alignment horizontal="center" vertical="center"/>
    </xf>
    <xf borderId="0" fillId="2" fontId="34" numFmtId="0" xfId="0" applyAlignment="1" applyFont="1">
      <alignment horizontal="center" vertical="center"/>
    </xf>
    <xf borderId="38" fillId="2" fontId="34" numFmtId="0" xfId="0" applyAlignment="1" applyBorder="1" applyFont="1">
      <alignment horizontal="center" vertical="center"/>
    </xf>
    <xf borderId="37" fillId="2" fontId="35" numFmtId="0" xfId="0" applyBorder="1" applyFont="1"/>
    <xf borderId="0" fillId="2" fontId="35" numFmtId="0" xfId="0" applyFont="1"/>
    <xf borderId="38" fillId="2" fontId="35" numFmtId="0" xfId="0" applyBorder="1" applyFont="1"/>
    <xf borderId="38" fillId="0" fontId="4" numFmtId="0" xfId="0" applyBorder="1" applyFont="1"/>
    <xf borderId="37" fillId="2" fontId="35" numFmtId="0" xfId="0" applyAlignment="1" applyBorder="1" applyFont="1">
      <alignment horizontal="center" vertical="center"/>
    </xf>
    <xf borderId="0" fillId="2" fontId="35" numFmtId="0" xfId="0" applyAlignment="1" applyFont="1">
      <alignment horizontal="center" vertical="center"/>
    </xf>
    <xf borderId="0" fillId="2" fontId="26" numFmtId="9" xfId="0" applyAlignment="1" applyFont="1" applyNumberFormat="1">
      <alignment horizontal="center" shrinkToFit="0" vertical="center" wrapText="1"/>
    </xf>
    <xf borderId="38" fillId="2" fontId="26" numFmtId="9" xfId="0" applyAlignment="1" applyBorder="1" applyFont="1" applyNumberFormat="1">
      <alignment horizontal="center" shrinkToFit="0" vertical="center" wrapText="1"/>
    </xf>
    <xf borderId="0" fillId="2" fontId="32" numFmtId="167" xfId="0" applyAlignment="1" applyFont="1" applyNumberFormat="1">
      <alignment horizontal="center" shrinkToFit="0" vertical="center" wrapText="1"/>
    </xf>
    <xf borderId="38" fillId="2" fontId="32" numFmtId="167" xfId="0" applyAlignment="1" applyBorder="1" applyFont="1" applyNumberFormat="1">
      <alignment horizontal="center" shrinkToFit="0" vertical="center" wrapText="1"/>
    </xf>
    <xf borderId="0" fillId="2" fontId="33" numFmtId="167" xfId="0" applyAlignment="1" applyFont="1" applyNumberFormat="1">
      <alignment horizontal="center" shrinkToFit="0" vertical="center" wrapText="1"/>
    </xf>
    <xf borderId="0" fillId="2" fontId="35" numFmtId="164" xfId="0" applyAlignment="1" applyFont="1" applyNumberFormat="1">
      <alignment horizontal="center" vertical="center"/>
    </xf>
    <xf borderId="38" fillId="2" fontId="35" numFmtId="164" xfId="0" applyAlignment="1" applyBorder="1" applyFont="1" applyNumberFormat="1">
      <alignment horizontal="center" vertical="center"/>
    </xf>
    <xf borderId="39" fillId="2" fontId="26" numFmtId="0" xfId="0" applyAlignment="1" applyBorder="1" applyFont="1">
      <alignment horizontal="center" shrinkToFit="0" vertical="center" wrapText="1"/>
    </xf>
    <xf borderId="40" fillId="2" fontId="26" numFmtId="0" xfId="0" applyAlignment="1" applyBorder="1" applyFont="1">
      <alignment horizontal="center" shrinkToFit="0" vertical="center" wrapText="1"/>
    </xf>
    <xf borderId="40" fillId="2" fontId="26" numFmtId="9" xfId="0" applyAlignment="1" applyBorder="1" applyFont="1" applyNumberFormat="1">
      <alignment horizontal="center" shrinkToFit="0" vertical="center" wrapText="1"/>
    </xf>
    <xf borderId="41" fillId="2" fontId="26" numFmtId="9" xfId="0" applyAlignment="1" applyBorder="1" applyFont="1" applyNumberFormat="1">
      <alignment horizontal="center" shrinkToFit="0" vertical="center" wrapText="1"/>
    </xf>
    <xf borderId="39" fillId="2" fontId="31" numFmtId="0" xfId="0" applyAlignment="1" applyBorder="1" applyFont="1">
      <alignment horizontal="center" shrinkToFit="0" vertical="center" wrapText="1"/>
    </xf>
    <xf borderId="40" fillId="2" fontId="31" numFmtId="0" xfId="0" applyAlignment="1" applyBorder="1" applyFont="1">
      <alignment horizontal="center" shrinkToFit="0" vertical="center" wrapText="1"/>
    </xf>
    <xf borderId="41" fillId="2" fontId="31" numFmtId="0" xfId="0" applyAlignment="1" applyBorder="1" applyFont="1">
      <alignment horizontal="center" shrinkToFit="0" vertical="center" wrapText="1"/>
    </xf>
    <xf borderId="39" fillId="2" fontId="32" numFmtId="0" xfId="0" applyAlignment="1" applyBorder="1" applyFont="1">
      <alignment horizontal="center" shrinkToFit="0" vertical="center" wrapText="1"/>
    </xf>
    <xf borderId="40" fillId="2" fontId="32" numFmtId="0" xfId="0" applyAlignment="1" applyBorder="1" applyFont="1">
      <alignment horizontal="center" shrinkToFit="0" vertical="center" wrapText="1"/>
    </xf>
    <xf borderId="40" fillId="2" fontId="32" numFmtId="167" xfId="0" applyAlignment="1" applyBorder="1" applyFont="1" applyNumberFormat="1">
      <alignment horizontal="center" shrinkToFit="0" vertical="center" wrapText="1"/>
    </xf>
    <xf borderId="41" fillId="2" fontId="32" numFmtId="167" xfId="0" applyAlignment="1" applyBorder="1" applyFont="1" applyNumberFormat="1">
      <alignment horizontal="center" shrinkToFit="0" vertical="center" wrapText="1"/>
    </xf>
    <xf borderId="40" fillId="2" fontId="33" numFmtId="167" xfId="0" applyAlignment="1" applyBorder="1" applyFont="1" applyNumberFormat="1">
      <alignment horizontal="center" shrinkToFit="0" vertical="center" wrapText="1"/>
    </xf>
    <xf borderId="39" fillId="2" fontId="34" numFmtId="0" xfId="0" applyAlignment="1" applyBorder="1" applyFont="1">
      <alignment horizontal="center" vertical="center"/>
    </xf>
    <xf borderId="40" fillId="2" fontId="34" numFmtId="0" xfId="0" applyAlignment="1" applyBorder="1" applyFont="1">
      <alignment horizontal="center" vertical="center"/>
    </xf>
    <xf borderId="41" fillId="2" fontId="34" numFmtId="0" xfId="0" applyAlignment="1" applyBorder="1" applyFont="1">
      <alignment horizontal="center" vertical="center"/>
    </xf>
    <xf borderId="39" fillId="2" fontId="35" numFmtId="0" xfId="0" applyAlignment="1" applyBorder="1" applyFont="1">
      <alignment horizontal="center" vertical="center"/>
    </xf>
    <xf borderId="40" fillId="2" fontId="35" numFmtId="0" xfId="0" applyAlignment="1" applyBorder="1" applyFont="1">
      <alignment horizontal="center" vertical="center"/>
    </xf>
    <xf borderId="40" fillId="2" fontId="35" numFmtId="164" xfId="0" applyAlignment="1" applyBorder="1" applyFont="1" applyNumberFormat="1">
      <alignment horizontal="center" vertical="center"/>
    </xf>
    <xf borderId="41" fillId="2" fontId="35" numFmtId="164" xfId="0" applyAlignment="1" applyBorder="1" applyFont="1" applyNumberFormat="1">
      <alignment horizontal="center" vertical="center"/>
    </xf>
    <xf borderId="0" fillId="2" fontId="24" numFmtId="0" xfId="0" applyAlignment="1" applyFont="1">
      <alignment horizontal="center"/>
    </xf>
    <xf borderId="42" fillId="2" fontId="25" numFmtId="0" xfId="0" applyAlignment="1" applyBorder="1" applyFont="1">
      <alignment horizontal="center" shrinkToFit="0" vertical="center" wrapText="1"/>
    </xf>
    <xf borderId="0" fillId="6" fontId="24" numFmtId="1" xfId="0" applyAlignment="1" applyFont="1" applyNumberFormat="1">
      <alignment horizontal="center" vertical="center"/>
    </xf>
    <xf borderId="0" fillId="6" fontId="24" numFmtId="165" xfId="0" applyAlignment="1" applyFont="1" applyNumberFormat="1">
      <alignment horizontal="center" vertical="center"/>
    </xf>
    <xf borderId="35" fillId="2" fontId="25" numFmtId="0" xfId="0" applyAlignment="1" applyBorder="1" applyFont="1">
      <alignment horizontal="center" vertical="center"/>
    </xf>
    <xf borderId="36" fillId="0" fontId="4" numFmtId="0" xfId="0" applyBorder="1" applyFont="1"/>
    <xf borderId="42" fillId="0" fontId="4" numFmtId="0" xfId="0" applyBorder="1" applyFont="1"/>
    <xf borderId="0" fillId="2" fontId="26" numFmtId="165" xfId="0" applyAlignment="1" applyFont="1" applyNumberFormat="1">
      <alignment horizontal="center" vertical="center"/>
    </xf>
    <xf borderId="0" fillId="2" fontId="4" numFmtId="0" xfId="0" applyFont="1"/>
    <xf borderId="39" fillId="2" fontId="25" numFmtId="0" xfId="0" applyAlignment="1" applyBorder="1" applyFont="1">
      <alignment horizontal="center" vertical="center"/>
    </xf>
    <xf borderId="40" fillId="2" fontId="25" numFmtId="0" xfId="0" applyAlignment="1" applyBorder="1" applyFont="1">
      <alignment horizontal="center" vertical="center"/>
    </xf>
    <xf borderId="41" fillId="2" fontId="25" numFmtId="0" xfId="0" applyAlignment="1" applyBorder="1" applyFont="1">
      <alignment horizontal="center" vertical="center"/>
    </xf>
    <xf borderId="43" fillId="0" fontId="4" numFmtId="0" xfId="0" applyBorder="1" applyFont="1"/>
    <xf borderId="0" fillId="0" fontId="24" numFmtId="0" xfId="0" applyFont="1"/>
    <xf borderId="0" fillId="0" fontId="24" numFmtId="0" xfId="0" applyAlignment="1" applyFont="1">
      <alignment horizontal="center"/>
    </xf>
    <xf borderId="0" fillId="0" fontId="24" numFmtId="165" xfId="0" applyAlignment="1" applyFont="1" applyNumberFormat="1">
      <alignment horizontal="center"/>
    </xf>
    <xf borderId="0" fillId="0" fontId="24" numFmtId="10" xfId="0" applyAlignment="1" applyFont="1" applyNumberFormat="1">
      <alignment horizontal="center"/>
    </xf>
    <xf borderId="0" fillId="2" fontId="26" numFmtId="0" xfId="0" applyFont="1"/>
    <xf borderId="0" fillId="2" fontId="25" numFmtId="0" xfId="0" applyFont="1"/>
    <xf borderId="0" fillId="0" fontId="23" numFmtId="0" xfId="0" applyAlignment="1" applyFont="1">
      <alignment horizontal="center"/>
    </xf>
    <xf borderId="0" fillId="0" fontId="23" numFmtId="165" xfId="0" applyAlignment="1" applyFont="1" applyNumberFormat="1">
      <alignment horizontal="center"/>
    </xf>
    <xf borderId="0" fillId="0" fontId="23" numFmtId="10" xfId="0" applyAlignment="1" applyFont="1" applyNumberFormat="1">
      <alignment horizontal="center"/>
    </xf>
    <xf borderId="0" fillId="2" fontId="25" numFmtId="165" xfId="0" applyFont="1" applyNumberFormat="1"/>
    <xf borderId="0" fillId="0" fontId="23" numFmtId="2" xfId="0" applyFont="1" applyNumberFormat="1"/>
    <xf borderId="0" fillId="0" fontId="23" numFmtId="9" xfId="0" applyFont="1" applyNumberFormat="1"/>
    <xf borderId="0" fillId="0" fontId="23" numFmtId="10" xfId="0" applyFont="1" applyNumberFormat="1"/>
    <xf borderId="0" fillId="2" fontId="23" numFmtId="0" xfId="0" applyAlignment="1" applyFont="1">
      <alignment shrinkToFit="0" vertical="center" wrapText="1"/>
    </xf>
    <xf borderId="35" fillId="2" fontId="25" numFmtId="0" xfId="0" applyAlignment="1" applyBorder="1" applyFont="1">
      <alignment shrinkToFit="0" vertical="center" wrapText="1"/>
    </xf>
    <xf borderId="36" fillId="2" fontId="25" numFmtId="0" xfId="0" applyAlignment="1" applyBorder="1" applyFont="1">
      <alignment shrinkToFit="0" vertical="center" wrapText="1"/>
    </xf>
    <xf borderId="36" fillId="2" fontId="25" numFmtId="0" xfId="0" applyAlignment="1" applyBorder="1" applyFont="1">
      <alignment horizontal="center" shrinkToFit="0" vertical="center" wrapText="1"/>
    </xf>
    <xf borderId="35" fillId="2" fontId="36" numFmtId="0" xfId="0" applyAlignment="1" applyBorder="1" applyFont="1">
      <alignment shrinkToFit="0" vertical="center" wrapText="1"/>
    </xf>
    <xf borderId="36" fillId="2" fontId="36" numFmtId="0" xfId="0" applyAlignment="1" applyBorder="1" applyFont="1">
      <alignment shrinkToFit="0" vertical="center" wrapText="1"/>
    </xf>
    <xf borderId="35" fillId="2" fontId="37" numFmtId="0" xfId="0" applyAlignment="1" applyBorder="1" applyFont="1">
      <alignment shrinkToFit="0" vertical="center" wrapText="1"/>
    </xf>
    <xf borderId="36" fillId="2" fontId="37" numFmtId="0" xfId="0" applyAlignment="1" applyBorder="1" applyFont="1">
      <alignment shrinkToFit="0" vertical="center" wrapText="1"/>
    </xf>
    <xf borderId="36" fillId="2" fontId="37" numFmtId="0" xfId="0" applyAlignment="1" applyBorder="1" applyFont="1">
      <alignment horizontal="center" shrinkToFit="0" vertical="center" wrapText="1"/>
    </xf>
    <xf borderId="35" fillId="2" fontId="38" numFmtId="0" xfId="0" applyAlignment="1" applyBorder="1" applyFont="1">
      <alignment shrinkToFit="0" vertical="center" wrapText="1"/>
    </xf>
    <xf borderId="36" fillId="2" fontId="38" numFmtId="0" xfId="0" applyAlignment="1" applyBorder="1" applyFont="1">
      <alignment shrinkToFit="0" vertical="center" wrapText="1"/>
    </xf>
    <xf borderId="22" fillId="2" fontId="38" numFmtId="0" xfId="0" applyAlignment="1" applyBorder="1" applyFont="1">
      <alignment shrinkToFit="0" vertical="center" wrapText="1"/>
    </xf>
    <xf borderId="35" fillId="2" fontId="39" numFmtId="0" xfId="0" applyAlignment="1" applyBorder="1" applyFont="1">
      <alignment horizontal="center" shrinkToFit="0" vertical="center" wrapText="1"/>
    </xf>
    <xf borderId="36" fillId="2" fontId="39" numFmtId="0" xfId="0" applyAlignment="1" applyBorder="1" applyFont="1">
      <alignment horizontal="center" shrinkToFit="0" vertical="center" wrapText="1"/>
    </xf>
    <xf borderId="37" fillId="2" fontId="25" numFmtId="0" xfId="0" applyAlignment="1" applyBorder="1" applyFont="1">
      <alignment shrinkToFit="0" vertical="center" wrapText="1"/>
    </xf>
    <xf borderId="38" fillId="2" fontId="25" numFmtId="0" xfId="0" applyAlignment="1" applyBorder="1" applyFont="1">
      <alignment shrinkToFit="0" vertical="center" wrapText="1"/>
    </xf>
    <xf borderId="37" fillId="2" fontId="36" numFmtId="0" xfId="0" applyAlignment="1" applyBorder="1" applyFont="1">
      <alignment shrinkToFit="0" vertical="center" wrapText="1"/>
    </xf>
    <xf borderId="0" fillId="2" fontId="36" numFmtId="0" xfId="0" applyAlignment="1" applyFont="1">
      <alignment shrinkToFit="0" vertical="center" wrapText="1"/>
    </xf>
    <xf borderId="38" fillId="2" fontId="36" numFmtId="0" xfId="0" applyAlignment="1" applyBorder="1" applyFont="1">
      <alignment shrinkToFit="0" vertical="center" wrapText="1"/>
    </xf>
    <xf borderId="37" fillId="2" fontId="37" numFmtId="0" xfId="0" applyAlignment="1" applyBorder="1" applyFont="1">
      <alignment shrinkToFit="0" vertical="center" wrapText="1"/>
    </xf>
    <xf borderId="0" fillId="2" fontId="37" numFmtId="0" xfId="0" applyAlignment="1" applyFont="1">
      <alignment shrinkToFit="0" vertical="center" wrapText="1"/>
    </xf>
    <xf borderId="38" fillId="2" fontId="37" numFmtId="0" xfId="0" applyAlignment="1" applyBorder="1" applyFont="1">
      <alignment shrinkToFit="0" vertical="center" wrapText="1"/>
    </xf>
    <xf borderId="37" fillId="2" fontId="38" numFmtId="0" xfId="0" applyAlignment="1" applyBorder="1" applyFont="1">
      <alignment shrinkToFit="0" vertical="center" wrapText="1"/>
    </xf>
    <xf borderId="0" fillId="2" fontId="38" numFmtId="0" xfId="0" applyAlignment="1" applyFont="1">
      <alignment shrinkToFit="0" vertical="center" wrapText="1"/>
    </xf>
    <xf borderId="38" fillId="2" fontId="38" numFmtId="0" xfId="0" applyAlignment="1" applyBorder="1" applyFont="1">
      <alignment shrinkToFit="0" vertical="center" wrapText="1"/>
    </xf>
    <xf borderId="37" fillId="2" fontId="39" numFmtId="0" xfId="0" applyAlignment="1" applyBorder="1" applyFont="1">
      <alignment shrinkToFit="0" vertical="center" wrapText="1"/>
    </xf>
    <xf borderId="0" fillId="2" fontId="39" numFmtId="0" xfId="0" applyAlignment="1" applyFont="1">
      <alignment shrinkToFit="0" vertical="center" wrapText="1"/>
    </xf>
    <xf borderId="38" fillId="2" fontId="39" numFmtId="0" xfId="0" applyAlignment="1" applyBorder="1" applyFont="1">
      <alignment shrinkToFit="0" vertical="center" wrapText="1"/>
    </xf>
    <xf borderId="37" fillId="2" fontId="36" numFmtId="0" xfId="0" applyAlignment="1" applyBorder="1" applyFont="1">
      <alignment horizontal="center" shrinkToFit="0" vertical="center" wrapText="1"/>
    </xf>
    <xf borderId="0" fillId="2" fontId="36" numFmtId="0" xfId="0" applyAlignment="1" applyFont="1">
      <alignment horizontal="center" shrinkToFit="0" vertical="center" wrapText="1"/>
    </xf>
    <xf borderId="37" fillId="2" fontId="37" numFmtId="0" xfId="0" applyAlignment="1" applyBorder="1" applyFont="1">
      <alignment horizontal="center" shrinkToFit="0" vertical="center" wrapText="1"/>
    </xf>
    <xf borderId="0" fillId="2" fontId="37" numFmtId="0" xfId="0" applyAlignment="1" applyFont="1">
      <alignment horizontal="center" shrinkToFit="0" vertical="center" wrapText="1"/>
    </xf>
    <xf borderId="37" fillId="2" fontId="38" numFmtId="0" xfId="0" applyAlignment="1" applyBorder="1" applyFont="1">
      <alignment horizontal="center" shrinkToFit="0" vertical="center" wrapText="1"/>
    </xf>
    <xf borderId="37" fillId="2" fontId="39" numFmtId="0" xfId="0" applyAlignment="1" applyBorder="1" applyFont="1">
      <alignment horizontal="center" shrinkToFit="0" vertical="center" wrapText="1"/>
    </xf>
    <xf borderId="0" fillId="2" fontId="39" numFmtId="0" xfId="0" applyAlignment="1" applyFont="1">
      <alignment horizontal="center" shrinkToFit="0" vertical="center" wrapText="1"/>
    </xf>
    <xf borderId="0" fillId="2" fontId="25" numFmtId="9" xfId="0" applyAlignment="1" applyFont="1" applyNumberFormat="1">
      <alignment shrinkToFit="0" vertical="center" wrapText="1"/>
    </xf>
    <xf borderId="38" fillId="2" fontId="25" numFmtId="9" xfId="0" applyAlignment="1" applyBorder="1" applyFont="1" applyNumberFormat="1">
      <alignment shrinkToFit="0" vertical="center" wrapText="1"/>
    </xf>
    <xf borderId="0" fillId="2" fontId="37" numFmtId="167" xfId="0" applyAlignment="1" applyFont="1" applyNumberFormat="1">
      <alignment shrinkToFit="0" vertical="center" wrapText="1"/>
    </xf>
    <xf borderId="38" fillId="2" fontId="37" numFmtId="167" xfId="0" applyAlignment="1" applyBorder="1" applyFont="1" applyNumberFormat="1">
      <alignment shrinkToFit="0" vertical="center" wrapText="1"/>
    </xf>
    <xf borderId="0" fillId="2" fontId="39" numFmtId="9" xfId="0" applyAlignment="1" applyFont="1" applyNumberFormat="1">
      <alignment shrinkToFit="0" vertical="center" wrapText="1"/>
    </xf>
    <xf borderId="38" fillId="2" fontId="39" numFmtId="9" xfId="0" applyAlignment="1" applyBorder="1" applyFont="1" applyNumberFormat="1">
      <alignment shrinkToFit="0" vertical="center" wrapText="1"/>
    </xf>
    <xf borderId="39" fillId="2" fontId="25" numFmtId="0" xfId="0" applyAlignment="1" applyBorder="1" applyFont="1">
      <alignment shrinkToFit="0" vertical="center" wrapText="1"/>
    </xf>
    <xf borderId="40" fillId="2" fontId="25" numFmtId="0" xfId="0" applyAlignment="1" applyBorder="1" applyFont="1">
      <alignment horizontal="center" shrinkToFit="0" vertical="center" wrapText="1"/>
    </xf>
    <xf borderId="40" fillId="2" fontId="25" numFmtId="9" xfId="0" applyAlignment="1" applyBorder="1" applyFont="1" applyNumberFormat="1">
      <alignment shrinkToFit="0" vertical="center" wrapText="1"/>
    </xf>
    <xf borderId="41" fillId="2" fontId="25" numFmtId="9" xfId="0" applyAlignment="1" applyBorder="1" applyFont="1" applyNumberFormat="1">
      <alignment shrinkToFit="0" vertical="center" wrapText="1"/>
    </xf>
    <xf borderId="39" fillId="2" fontId="36" numFmtId="0" xfId="0" applyAlignment="1" applyBorder="1" applyFont="1">
      <alignment horizontal="center" shrinkToFit="0" vertical="center" wrapText="1"/>
    </xf>
    <xf borderId="40" fillId="2" fontId="36" numFmtId="0" xfId="0" applyAlignment="1" applyBorder="1" applyFont="1">
      <alignment shrinkToFit="0" vertical="center" wrapText="1"/>
    </xf>
    <xf borderId="41" fillId="2" fontId="36" numFmtId="0" xfId="0" applyAlignment="1" applyBorder="1" applyFont="1">
      <alignment shrinkToFit="0" vertical="center" wrapText="1"/>
    </xf>
    <xf borderId="39" fillId="2" fontId="37" numFmtId="0" xfId="0" applyAlignment="1" applyBorder="1" applyFont="1">
      <alignment horizontal="center" shrinkToFit="0" vertical="center" wrapText="1"/>
    </xf>
    <xf borderId="40" fillId="2" fontId="37" numFmtId="0" xfId="0" applyAlignment="1" applyBorder="1" applyFont="1">
      <alignment shrinkToFit="0" vertical="center" wrapText="1"/>
    </xf>
    <xf borderId="40" fillId="2" fontId="37" numFmtId="167" xfId="0" applyAlignment="1" applyBorder="1" applyFont="1" applyNumberFormat="1">
      <alignment shrinkToFit="0" vertical="center" wrapText="1"/>
    </xf>
    <xf borderId="41" fillId="2" fontId="37" numFmtId="167" xfId="0" applyAlignment="1" applyBorder="1" applyFont="1" applyNumberFormat="1">
      <alignment shrinkToFit="0" vertical="center" wrapText="1"/>
    </xf>
    <xf borderId="39" fillId="2" fontId="38" numFmtId="0" xfId="0" applyAlignment="1" applyBorder="1" applyFont="1">
      <alignment horizontal="center" shrinkToFit="0" vertical="center" wrapText="1"/>
    </xf>
    <xf borderId="40" fillId="2" fontId="38" numFmtId="0" xfId="0" applyAlignment="1" applyBorder="1" applyFont="1">
      <alignment shrinkToFit="0" vertical="center" wrapText="1"/>
    </xf>
    <xf borderId="41" fillId="2" fontId="38" numFmtId="0" xfId="0" applyAlignment="1" applyBorder="1" applyFont="1">
      <alignment shrinkToFit="0" vertical="center" wrapText="1"/>
    </xf>
    <xf borderId="39" fillId="2" fontId="39" numFmtId="0" xfId="0" applyAlignment="1" applyBorder="1" applyFont="1">
      <alignment horizontal="center" shrinkToFit="0" vertical="center" wrapText="1"/>
    </xf>
    <xf borderId="40" fillId="2" fontId="39" numFmtId="0" xfId="0" applyAlignment="1" applyBorder="1" applyFont="1">
      <alignment shrinkToFit="0" vertical="center" wrapText="1"/>
    </xf>
    <xf borderId="40" fillId="2" fontId="39" numFmtId="9" xfId="0" applyAlignment="1" applyBorder="1" applyFont="1" applyNumberFormat="1">
      <alignment shrinkToFit="0" vertical="center" wrapText="1"/>
    </xf>
    <xf borderId="41" fillId="2" fontId="39" numFmtId="9" xfId="0" applyAlignment="1" applyBorder="1" applyFont="1" applyNumberFormat="1">
      <alignment shrinkToFit="0" vertical="center" wrapText="1"/>
    </xf>
    <xf borderId="44" fillId="2" fontId="25" numFmtId="0" xfId="0" applyAlignment="1" applyBorder="1" applyFont="1">
      <alignment horizontal="center" shrinkToFit="0" vertical="center" wrapText="1"/>
    </xf>
    <xf borderId="35" fillId="2" fontId="25" numFmtId="0" xfId="0" applyAlignment="1" applyBorder="1" applyFont="1">
      <alignment horizontal="center" shrinkToFit="0" vertical="center" wrapText="1"/>
    </xf>
    <xf borderId="45" fillId="2" fontId="25" numFmtId="0" xfId="0" applyAlignment="1" applyBorder="1" applyFont="1">
      <alignment horizontal="center" shrinkToFit="0" vertical="center" wrapText="1"/>
    </xf>
    <xf borderId="46" fillId="2" fontId="25" numFmtId="165" xfId="0" applyAlignment="1" applyBorder="1" applyFont="1" applyNumberFormat="1">
      <alignment horizontal="center" shrinkToFit="0" vertical="center" wrapText="1"/>
    </xf>
    <xf borderId="46" fillId="2" fontId="25" numFmtId="10" xfId="0" applyAlignment="1" applyBorder="1" applyFont="1" applyNumberFormat="1">
      <alignment horizontal="center" shrinkToFit="0" vertical="center" wrapText="1"/>
    </xf>
    <xf borderId="46" fillId="2" fontId="25" numFmtId="0" xfId="0" applyAlignment="1" applyBorder="1" applyFont="1">
      <alignment horizontal="center" shrinkToFit="0" vertical="center" wrapText="1"/>
    </xf>
    <xf borderId="47" fillId="2" fontId="25" numFmtId="0" xfId="0" applyAlignment="1" applyBorder="1" applyFont="1">
      <alignment horizontal="center" shrinkToFit="0" vertical="center" wrapText="1"/>
    </xf>
    <xf borderId="48" fillId="2" fontId="25" numFmtId="0" xfId="0" applyAlignment="1" applyBorder="1" applyFont="1">
      <alignment horizontal="center" shrinkToFit="0" vertical="center" wrapText="1"/>
    </xf>
    <xf borderId="49" fillId="2" fontId="25" numFmtId="0" xfId="0" applyAlignment="1" applyBorder="1" applyFont="1">
      <alignment horizontal="center" shrinkToFit="0" vertical="center" wrapText="1"/>
    </xf>
    <xf borderId="50" fillId="2" fontId="25" numFmtId="0" xfId="0" applyAlignment="1" applyBorder="1" applyFont="1">
      <alignment horizontal="center" shrinkToFit="0" vertical="center" wrapText="1"/>
    </xf>
    <xf borderId="0" fillId="2" fontId="25" numFmtId="165" xfId="0" applyAlignment="1" applyFont="1" applyNumberFormat="1">
      <alignment horizontal="center" shrinkToFit="0" vertical="center" wrapText="1"/>
    </xf>
    <xf borderId="0" fillId="2" fontId="25" numFmtId="10" xfId="0" applyAlignment="1" applyFont="1" applyNumberFormat="1">
      <alignment horizontal="center" shrinkToFit="0" vertical="center" wrapText="1"/>
    </xf>
    <xf borderId="0" fillId="0" fontId="23" numFmtId="165" xfId="0" applyFont="1" applyNumberFormat="1"/>
    <xf borderId="0" fillId="0" fontId="23" numFmtId="1" xfId="0" applyAlignment="1" applyFont="1" applyNumberFormat="1">
      <alignment horizontal="center" vertical="center"/>
    </xf>
    <xf borderId="0" fillId="0" fontId="21" numFmtId="0" xfId="0" applyAlignment="1" applyFont="1">
      <alignment horizontal="center" vertical="center"/>
    </xf>
    <xf borderId="0" fillId="0" fontId="23"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2.0"/>
    <col customWidth="1" min="3" max="11" width="8.38"/>
    <col customWidth="1" min="12" max="12" width="2.13"/>
    <col customWidth="1" min="13" max="13" width="5.63"/>
    <col customWidth="1" min="14" max="14" width="1.88"/>
    <col customWidth="1" min="15" max="25" width="6.88"/>
    <col customWidth="1" min="26" max="26" width="1.75"/>
    <col customWidth="1" min="27" max="35" width="8.0"/>
  </cols>
  <sheetData>
    <row r="1" ht="20.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41.25" customHeight="1">
      <c r="A2" s="1"/>
      <c r="B2" s="2" t="s">
        <v>0</v>
      </c>
      <c r="M2" s="1"/>
      <c r="N2" s="3"/>
      <c r="O2" s="4" t="s">
        <v>1</v>
      </c>
      <c r="P2" s="5"/>
      <c r="Q2" s="5"/>
      <c r="R2" s="5"/>
      <c r="S2" s="5"/>
      <c r="T2" s="5"/>
      <c r="U2" s="5"/>
      <c r="V2" s="5"/>
      <c r="W2" s="5"/>
      <c r="X2" s="5"/>
      <c r="Y2" s="6"/>
      <c r="Z2" s="1"/>
      <c r="AA2" s="1"/>
      <c r="AB2" s="1"/>
      <c r="AC2" s="1"/>
      <c r="AD2" s="1"/>
      <c r="AE2" s="1"/>
      <c r="AF2" s="1"/>
      <c r="AG2" s="1"/>
      <c r="AH2" s="1"/>
      <c r="AI2" s="7"/>
    </row>
    <row r="3" ht="29.25" customHeight="1">
      <c r="A3" s="1"/>
      <c r="B3" s="8"/>
      <c r="C3" s="9" t="s">
        <v>2</v>
      </c>
      <c r="L3" s="8"/>
      <c r="M3" s="1"/>
      <c r="N3" s="3"/>
      <c r="O3" s="10"/>
      <c r="Y3" s="11"/>
      <c r="Z3" s="1"/>
      <c r="AA3" s="1"/>
      <c r="AB3" s="1"/>
      <c r="AC3" s="1"/>
      <c r="AD3" s="1"/>
      <c r="AE3" s="1"/>
      <c r="AF3" s="1"/>
      <c r="AG3" s="1"/>
      <c r="AH3" s="1"/>
      <c r="AI3" s="7"/>
    </row>
    <row r="4" ht="33.75" customHeight="1">
      <c r="A4" s="1"/>
      <c r="B4" s="8"/>
      <c r="L4" s="12"/>
      <c r="M4" s="1"/>
      <c r="N4" s="3"/>
      <c r="O4" s="10"/>
      <c r="Y4" s="11"/>
      <c r="Z4" s="1"/>
      <c r="AA4" s="1"/>
      <c r="AB4" s="1"/>
      <c r="AC4" s="1"/>
      <c r="AD4" s="1"/>
      <c r="AE4" s="1"/>
      <c r="AF4" s="1"/>
      <c r="AG4" s="1"/>
      <c r="AH4" s="1"/>
      <c r="AI4" s="7"/>
    </row>
    <row r="5" ht="42.75" customHeight="1">
      <c r="A5" s="1"/>
      <c r="B5" s="8"/>
      <c r="L5" s="12"/>
      <c r="M5" s="1"/>
      <c r="N5" s="3"/>
      <c r="O5" s="10"/>
      <c r="Y5" s="11"/>
      <c r="Z5" s="1"/>
      <c r="AA5" s="1"/>
      <c r="AB5" s="1"/>
      <c r="AC5" s="1"/>
      <c r="AD5" s="1"/>
      <c r="AE5" s="1"/>
      <c r="AF5" s="1"/>
      <c r="AG5" s="1"/>
      <c r="AH5" s="1"/>
      <c r="AI5" s="7"/>
    </row>
    <row r="6" ht="20.25" customHeight="1">
      <c r="A6" s="1"/>
      <c r="B6" s="1"/>
      <c r="C6" s="1"/>
      <c r="D6" s="1"/>
      <c r="E6" s="1"/>
      <c r="F6" s="1"/>
      <c r="G6" s="1"/>
      <c r="H6" s="1"/>
      <c r="I6" s="1"/>
      <c r="J6" s="1"/>
      <c r="K6" s="1"/>
      <c r="L6" s="1"/>
      <c r="M6" s="1"/>
      <c r="N6" s="1"/>
      <c r="O6" s="13"/>
      <c r="P6" s="14"/>
      <c r="Q6" s="14"/>
      <c r="R6" s="14"/>
      <c r="S6" s="14"/>
      <c r="T6" s="14"/>
      <c r="U6" s="14"/>
      <c r="V6" s="14"/>
      <c r="W6" s="14"/>
      <c r="X6" s="14"/>
      <c r="Y6" s="15"/>
      <c r="Z6" s="1"/>
      <c r="AA6" s="1"/>
      <c r="AB6" s="1"/>
      <c r="AC6" s="1"/>
      <c r="AD6" s="1"/>
      <c r="AE6" s="1"/>
      <c r="AF6" s="1"/>
      <c r="AG6" s="1"/>
      <c r="AH6" s="1"/>
      <c r="AI6" s="7"/>
    </row>
    <row r="7" ht="39.0" customHeight="1">
      <c r="A7" s="1"/>
      <c r="B7" s="16" t="s">
        <v>3</v>
      </c>
      <c r="C7" s="17"/>
      <c r="D7" s="17"/>
      <c r="E7" s="17"/>
      <c r="F7" s="17"/>
      <c r="G7" s="17"/>
      <c r="H7" s="17"/>
      <c r="I7" s="17"/>
      <c r="J7" s="17"/>
      <c r="K7" s="17"/>
      <c r="L7" s="17"/>
      <c r="M7" s="1"/>
      <c r="N7" s="1"/>
      <c r="O7" s="1"/>
      <c r="P7" s="1"/>
      <c r="Q7" s="1"/>
      <c r="R7" s="1"/>
      <c r="S7" s="1"/>
      <c r="T7" s="1"/>
      <c r="U7" s="1"/>
      <c r="V7" s="1"/>
      <c r="W7" s="1"/>
      <c r="X7" s="1"/>
      <c r="Y7" s="1"/>
      <c r="Z7" s="1"/>
      <c r="AA7" s="1"/>
      <c r="AB7" s="1"/>
      <c r="AC7" s="1"/>
      <c r="AD7" s="1"/>
      <c r="AE7" s="1"/>
      <c r="AF7" s="1"/>
      <c r="AG7" s="1"/>
      <c r="AH7" s="1"/>
      <c r="AI7" s="18"/>
    </row>
    <row r="8" ht="20.25" customHeight="1">
      <c r="A8" s="1"/>
      <c r="B8" s="8"/>
      <c r="C8" s="9" t="s">
        <v>4</v>
      </c>
      <c r="L8" s="12"/>
      <c r="M8" s="1"/>
      <c r="N8" s="1"/>
      <c r="O8" s="19" t="s">
        <v>5</v>
      </c>
      <c r="Z8" s="1"/>
      <c r="AA8" s="1"/>
      <c r="AB8" s="1"/>
      <c r="AC8" s="1"/>
      <c r="AD8" s="1"/>
      <c r="AE8" s="1"/>
      <c r="AF8" s="1"/>
      <c r="AG8" s="1"/>
      <c r="AH8" s="1"/>
      <c r="AI8" s="7"/>
    </row>
    <row r="9" ht="20.25" customHeight="1">
      <c r="A9" s="1"/>
      <c r="B9" s="8"/>
      <c r="L9" s="8"/>
      <c r="M9" s="1"/>
      <c r="N9" s="1"/>
      <c r="Z9" s="1"/>
      <c r="AA9" s="1"/>
      <c r="AB9" s="1"/>
      <c r="AC9" s="1"/>
      <c r="AD9" s="1"/>
      <c r="AE9" s="1"/>
      <c r="AF9" s="1"/>
      <c r="AG9" s="1"/>
      <c r="AH9" s="1"/>
      <c r="AI9" s="7"/>
    </row>
    <row r="10" ht="20.25" customHeight="1">
      <c r="A10" s="1"/>
      <c r="B10" s="8"/>
      <c r="L10" s="8"/>
      <c r="M10" s="1"/>
      <c r="N10" s="1"/>
      <c r="O10" s="1"/>
      <c r="P10" s="1"/>
      <c r="Q10" s="1"/>
      <c r="R10" s="1"/>
      <c r="S10" s="1"/>
      <c r="T10" s="1"/>
      <c r="U10" s="1"/>
      <c r="V10" s="1"/>
      <c r="W10" s="1"/>
      <c r="X10" s="1"/>
      <c r="Y10" s="1"/>
      <c r="Z10" s="1"/>
      <c r="AA10" s="1"/>
      <c r="AB10" s="1"/>
      <c r="AC10" s="1"/>
      <c r="AD10" s="1"/>
      <c r="AE10" s="1"/>
      <c r="AF10" s="1"/>
      <c r="AG10" s="1"/>
      <c r="AH10" s="1"/>
      <c r="AI10" s="7"/>
    </row>
    <row r="11" ht="39.75" customHeight="1">
      <c r="A11" s="1"/>
      <c r="B11" s="8"/>
      <c r="L11" s="12"/>
      <c r="M11" s="1"/>
      <c r="N11" s="1"/>
      <c r="O11" s="1"/>
      <c r="P11" s="1"/>
      <c r="Q11" s="1"/>
      <c r="R11" s="1"/>
      <c r="S11" s="1"/>
      <c r="T11" s="1"/>
      <c r="U11" s="1"/>
      <c r="V11" s="1"/>
      <c r="W11" s="1"/>
      <c r="X11" s="1"/>
      <c r="Y11" s="1"/>
      <c r="Z11" s="1"/>
      <c r="AA11" s="1"/>
      <c r="AB11" s="1"/>
      <c r="AC11" s="1"/>
      <c r="AD11" s="1"/>
      <c r="AE11" s="1"/>
      <c r="AF11" s="1"/>
      <c r="AG11" s="1"/>
      <c r="AH11" s="1"/>
      <c r="AI11" s="7"/>
    </row>
    <row r="12" ht="20.2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7"/>
    </row>
    <row r="13" ht="43.5" customHeight="1">
      <c r="A13" s="1"/>
      <c r="B13" s="16" t="s">
        <v>6</v>
      </c>
      <c r="C13" s="20"/>
      <c r="D13" s="20"/>
      <c r="E13" s="20"/>
      <c r="F13" s="20"/>
      <c r="G13" s="20"/>
      <c r="H13" s="20"/>
      <c r="I13" s="20"/>
      <c r="J13" s="20"/>
      <c r="K13" s="20"/>
      <c r="L13" s="20"/>
      <c r="M13" s="1"/>
      <c r="N13" s="1"/>
      <c r="O13" s="1"/>
      <c r="P13" s="1"/>
      <c r="Q13" s="1"/>
      <c r="R13" s="1"/>
      <c r="S13" s="1"/>
      <c r="T13" s="1"/>
      <c r="U13" s="1"/>
      <c r="V13" s="1"/>
      <c r="W13" s="1"/>
      <c r="X13" s="1"/>
      <c r="Y13" s="1"/>
      <c r="Z13" s="1"/>
      <c r="AA13" s="1"/>
      <c r="AB13" s="1"/>
      <c r="AC13" s="1"/>
      <c r="AD13" s="1"/>
      <c r="AE13" s="1"/>
      <c r="AF13" s="1"/>
      <c r="AG13" s="1"/>
      <c r="AH13" s="1"/>
      <c r="AI13" s="18"/>
    </row>
    <row r="14" ht="20.25" customHeight="1">
      <c r="A14" s="1"/>
      <c r="B14" s="8"/>
      <c r="C14" s="9" t="s">
        <v>7</v>
      </c>
      <c r="L14" s="8"/>
      <c r="M14" s="1"/>
      <c r="N14" s="1"/>
      <c r="O14" s="1"/>
      <c r="P14" s="1"/>
      <c r="Q14" s="1"/>
      <c r="R14" s="1"/>
      <c r="S14" s="1"/>
      <c r="T14" s="1"/>
      <c r="U14" s="1"/>
      <c r="V14" s="1"/>
      <c r="W14" s="1"/>
      <c r="X14" s="1"/>
      <c r="Y14" s="1"/>
      <c r="Z14" s="1"/>
      <c r="AA14" s="1"/>
      <c r="AB14" s="1"/>
      <c r="AC14" s="1"/>
      <c r="AD14" s="1"/>
      <c r="AE14" s="1"/>
      <c r="AF14" s="1"/>
      <c r="AG14" s="1"/>
      <c r="AH14" s="1"/>
      <c r="AI14" s="7"/>
    </row>
    <row r="15" ht="20.25" customHeight="1">
      <c r="A15" s="1"/>
      <c r="B15" s="8"/>
      <c r="L15" s="8"/>
      <c r="M15" s="1"/>
      <c r="N15" s="1"/>
      <c r="O15" s="1"/>
      <c r="P15" s="1"/>
      <c r="Q15" s="1"/>
      <c r="R15" s="1"/>
      <c r="S15" s="1"/>
      <c r="T15" s="1"/>
      <c r="U15" s="1"/>
      <c r="V15" s="1"/>
      <c r="W15" s="1"/>
      <c r="X15" s="1"/>
      <c r="Y15" s="1"/>
      <c r="Z15" s="1"/>
      <c r="AA15" s="1"/>
      <c r="AB15" s="1"/>
      <c r="AC15" s="1"/>
      <c r="AD15" s="1"/>
      <c r="AE15" s="1"/>
      <c r="AF15" s="1"/>
      <c r="AG15" s="1"/>
      <c r="AH15" s="1"/>
      <c r="AI15" s="7"/>
    </row>
    <row r="16" ht="20.25" customHeight="1">
      <c r="A16" s="1"/>
      <c r="B16" s="8"/>
      <c r="L16" s="8"/>
      <c r="M16" s="1"/>
      <c r="N16" s="1"/>
      <c r="O16" s="1"/>
      <c r="P16" s="1"/>
      <c r="Q16" s="1"/>
      <c r="R16" s="1"/>
      <c r="S16" s="1"/>
      <c r="T16" s="1"/>
      <c r="U16" s="1"/>
      <c r="V16" s="1"/>
      <c r="W16" s="1"/>
      <c r="X16" s="1"/>
      <c r="Y16" s="1"/>
      <c r="Z16" s="1"/>
      <c r="AA16" s="1"/>
      <c r="AB16" s="1"/>
      <c r="AC16" s="1"/>
      <c r="AD16" s="1"/>
      <c r="AE16" s="1"/>
      <c r="AF16" s="1"/>
      <c r="AG16" s="1"/>
      <c r="AH16" s="1"/>
      <c r="AI16" s="7"/>
    </row>
    <row r="17" ht="20.25" customHeight="1">
      <c r="A17" s="1"/>
      <c r="B17" s="8"/>
      <c r="L17" s="8"/>
      <c r="M17" s="1"/>
      <c r="N17" s="1"/>
      <c r="O17" s="1"/>
      <c r="P17" s="1"/>
      <c r="Q17" s="1"/>
      <c r="R17" s="1"/>
      <c r="S17" s="1"/>
      <c r="T17" s="1"/>
      <c r="U17" s="1"/>
      <c r="V17" s="1"/>
      <c r="W17" s="1"/>
      <c r="X17" s="1"/>
      <c r="Y17" s="1"/>
      <c r="Z17" s="1"/>
      <c r="AA17" s="1"/>
      <c r="AB17" s="1"/>
      <c r="AC17" s="1"/>
      <c r="AD17" s="1"/>
      <c r="AE17" s="1"/>
      <c r="AF17" s="1"/>
      <c r="AG17" s="1"/>
      <c r="AH17" s="1"/>
      <c r="AI17" s="7"/>
    </row>
    <row r="18" ht="20.25" customHeight="1">
      <c r="A18" s="1"/>
      <c r="B18" s="8"/>
      <c r="L18" s="21"/>
      <c r="M18" s="1"/>
      <c r="N18" s="1"/>
      <c r="O18" s="1"/>
      <c r="P18" s="1"/>
      <c r="Q18" s="1"/>
      <c r="R18" s="1"/>
      <c r="S18" s="1"/>
      <c r="T18" s="1"/>
      <c r="U18" s="1"/>
      <c r="V18" s="1"/>
      <c r="W18" s="1"/>
      <c r="X18" s="1"/>
      <c r="Y18" s="1"/>
      <c r="Z18" s="1"/>
      <c r="AA18" s="1"/>
      <c r="AB18" s="1"/>
      <c r="AC18" s="1"/>
      <c r="AD18" s="1"/>
      <c r="AE18" s="1"/>
      <c r="AF18" s="1"/>
      <c r="AG18" s="1"/>
      <c r="AH18" s="1"/>
      <c r="AI18" s="7"/>
    </row>
    <row r="19" ht="20.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7"/>
    </row>
    <row r="20" ht="38.25" customHeight="1">
      <c r="A20" s="1"/>
      <c r="B20" s="16" t="s">
        <v>8</v>
      </c>
      <c r="C20" s="22"/>
      <c r="D20" s="16"/>
      <c r="E20" s="23"/>
      <c r="F20" s="23"/>
      <c r="G20" s="23"/>
      <c r="H20" s="23"/>
      <c r="I20" s="23"/>
      <c r="J20" s="23"/>
      <c r="K20" s="23"/>
      <c r="L20" s="23"/>
      <c r="M20" s="1"/>
      <c r="N20" s="1"/>
      <c r="O20" s="1"/>
      <c r="P20" s="1"/>
      <c r="Q20" s="1"/>
      <c r="R20" s="1"/>
      <c r="S20" s="1"/>
      <c r="T20" s="1"/>
      <c r="U20" s="1"/>
      <c r="V20" s="1"/>
      <c r="W20" s="1"/>
      <c r="X20" s="1"/>
      <c r="Y20" s="1"/>
      <c r="Z20" s="1"/>
      <c r="AA20" s="1"/>
      <c r="AB20" s="1"/>
      <c r="AC20" s="1"/>
      <c r="AD20" s="1"/>
      <c r="AE20" s="1"/>
      <c r="AF20" s="1"/>
      <c r="AG20" s="1"/>
      <c r="AH20" s="1"/>
      <c r="AI20" s="7"/>
    </row>
    <row r="21" ht="20.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7"/>
    </row>
    <row r="22" ht="20.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7"/>
    </row>
    <row r="23" ht="20.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7"/>
    </row>
    <row r="24" ht="20.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7"/>
    </row>
    <row r="25" ht="20.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7"/>
    </row>
    <row r="26" ht="20.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7"/>
    </row>
    <row r="27" ht="20.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7"/>
    </row>
    <row r="28" ht="20.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7"/>
    </row>
    <row r="29" ht="20.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row>
    <row r="30" ht="20.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ht="20.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ht="20.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ht="20.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row>
    <row r="34" ht="20.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ht="20.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ht="20.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ht="20.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ht="20.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row>
    <row r="39" ht="20.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ht="20.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ht="20.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ht="20.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ht="20.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ht="20.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row r="45" ht="20.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row>
    <row r="46" ht="20.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row>
    <row r="47" ht="20.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ht="20.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ht="20.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ht="20.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ht="20.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ht="20.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ht="20.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ht="20.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ht="20.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ht="20.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ht="20.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ht="20.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ht="20.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ht="20.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ht="20.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ht="20.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ht="20.2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row>
    <row r="64" ht="20.2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row>
    <row r="65" ht="20.2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row>
    <row r="66" ht="20.2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row>
    <row r="67" ht="20.2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row>
    <row r="68" ht="20.2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row>
    <row r="69" ht="20.2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row>
    <row r="70" ht="20.2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row>
    <row r="71" ht="20.2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row>
    <row r="72" ht="20.2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row>
    <row r="73" ht="20.2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row>
    <row r="74" ht="20.2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row>
    <row r="75" ht="20.2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row>
    <row r="76" ht="20.2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row>
    <row r="77" ht="20.2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row>
    <row r="78" ht="20.2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row>
    <row r="79" ht="20.2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row>
    <row r="80" ht="20.2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row>
    <row r="81" ht="20.2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row>
    <row r="82" ht="20.2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row>
    <row r="83" ht="20.2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row>
    <row r="84" ht="20.2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row>
    <row r="85" ht="20.2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row>
    <row r="86" ht="20.2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row>
    <row r="87" ht="20.2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row>
    <row r="88" ht="20.2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row>
    <row r="89" ht="20.2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row>
    <row r="90" ht="20.2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row>
    <row r="91" ht="20.2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row>
    <row r="92" ht="20.2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row>
    <row r="93" ht="20.2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row>
    <row r="94" ht="20.2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row>
    <row r="95" ht="20.2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row>
    <row r="96" ht="20.2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row>
    <row r="97" ht="20.2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row>
    <row r="98" ht="20.2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row>
    <row r="99" ht="20.2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row>
    <row r="100" ht="20.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row>
    <row r="101" ht="20.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row>
    <row r="102" ht="20.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row>
    <row r="103" ht="20.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row>
    <row r="104" ht="20.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row>
    <row r="105" ht="20.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row>
    <row r="106" ht="20.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row>
    <row r="107" ht="20.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row>
    <row r="108" ht="20.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row>
    <row r="109" ht="20.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row>
    <row r="110" ht="20.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row>
    <row r="111" ht="20.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row>
    <row r="112" ht="20.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row>
    <row r="113" ht="20.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row>
    <row r="114" ht="20.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row>
    <row r="115" ht="20.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row>
    <row r="116" ht="20.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row>
    <row r="117" ht="20.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row>
    <row r="118" ht="20.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row>
    <row r="119" ht="20.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row>
    <row r="120" ht="20.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row>
    <row r="121" ht="20.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row>
    <row r="122" ht="20.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row>
    <row r="123" ht="20.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row>
    <row r="124" ht="20.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row>
    <row r="125" ht="20.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row>
    <row r="126" ht="20.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row>
    <row r="127" ht="20.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row>
    <row r="128" ht="20.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row>
    <row r="129" ht="20.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row>
    <row r="130" ht="20.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row>
    <row r="131" ht="20.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row>
    <row r="132" ht="20.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row>
    <row r="133" ht="20.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row>
    <row r="134" ht="20.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row>
    <row r="135" ht="20.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row>
    <row r="136" ht="20.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row>
    <row r="137" ht="20.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row>
    <row r="138" ht="20.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row>
    <row r="139" ht="20.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row>
    <row r="140" ht="20.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row>
    <row r="141" ht="20.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row>
    <row r="142" ht="20.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row>
    <row r="143" ht="20.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row>
    <row r="144" ht="20.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row>
    <row r="145" ht="20.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row>
    <row r="146" ht="20.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row>
    <row r="147" ht="20.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row>
    <row r="148" ht="20.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row>
    <row r="149" ht="20.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row>
    <row r="150" ht="20.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row>
    <row r="151" ht="20.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row>
    <row r="152" ht="20.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row>
    <row r="153" ht="20.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row>
    <row r="154" ht="20.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row>
    <row r="155" ht="20.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row>
    <row r="156" ht="20.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row>
    <row r="157" ht="20.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row>
    <row r="158" ht="20.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row>
    <row r="159" ht="20.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row>
    <row r="160" ht="20.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row>
    <row r="161" ht="20.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row>
    <row r="162" ht="20.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row>
    <row r="163" ht="20.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row>
    <row r="164" ht="20.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row>
    <row r="165" ht="20.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row>
    <row r="166" ht="20.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row>
    <row r="167" ht="20.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row>
    <row r="168" ht="20.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row>
    <row r="169" ht="20.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row>
    <row r="170" ht="20.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row>
    <row r="171" ht="20.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row>
    <row r="172" ht="20.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row>
    <row r="173" ht="20.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row>
    <row r="174" ht="20.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row>
    <row r="175" ht="20.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row>
    <row r="176" ht="20.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20.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20.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20.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20.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20.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20.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20.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20.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20.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20.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20.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20.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20.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20.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20.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20.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20.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20.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20.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20.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20.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20.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20.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20.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20.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20.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20.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20.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20.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20.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20.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20.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20.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20.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20.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20.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20.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20.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20.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20.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20.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20.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20.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20.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row>
  </sheetData>
  <mergeCells count="6">
    <mergeCell ref="B2:L2"/>
    <mergeCell ref="O2:Y6"/>
    <mergeCell ref="C3:K5"/>
    <mergeCell ref="C8:K11"/>
    <mergeCell ref="O8:Y9"/>
    <mergeCell ref="C14:K18"/>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15.38"/>
    <col customWidth="1" min="3" max="3" width="1.63"/>
    <col customWidth="1" min="4" max="4" width="18.25"/>
    <col customWidth="1" min="5" max="5" width="1.63"/>
    <col customWidth="1" min="6" max="6" width="15.5"/>
    <col customWidth="1" min="7" max="7" width="19.88"/>
    <col customWidth="1" min="8" max="8" width="2.63"/>
    <col customWidth="1" min="9" max="9" width="13.38"/>
    <col customWidth="1" min="10" max="10" width="2.88"/>
    <col customWidth="1" min="11" max="11" width="13.75"/>
    <col customWidth="1" min="12" max="12" width="16.88"/>
    <col customWidth="1" min="13" max="13" width="1.88"/>
    <col customWidth="1" min="14" max="14" width="15.5"/>
    <col customWidth="1" min="15" max="15" width="15.25"/>
    <col customWidth="1" min="16" max="25" width="8.0"/>
    <col customWidth="1" min="26" max="29" width="7.63"/>
  </cols>
  <sheetData>
    <row r="1" ht="13.5" customHeight="1">
      <c r="A1" s="25"/>
      <c r="B1" s="25"/>
      <c r="C1" s="25"/>
      <c r="D1" s="25"/>
      <c r="E1" s="25"/>
      <c r="F1" s="26"/>
      <c r="G1" s="25"/>
      <c r="H1" s="25"/>
      <c r="I1" s="27"/>
      <c r="J1" s="27"/>
      <c r="K1" s="27"/>
      <c r="L1" s="25"/>
      <c r="M1" s="25"/>
      <c r="N1" s="25"/>
      <c r="O1" s="25"/>
      <c r="P1" s="25"/>
      <c r="Q1" s="25"/>
      <c r="R1" s="25"/>
      <c r="S1" s="25"/>
      <c r="T1" s="25"/>
      <c r="U1" s="25"/>
      <c r="V1" s="25"/>
      <c r="W1" s="25"/>
      <c r="X1" s="25"/>
      <c r="Y1" s="25"/>
      <c r="Z1" s="28"/>
      <c r="AA1" s="28"/>
      <c r="AB1" s="28"/>
      <c r="AC1" s="28"/>
    </row>
    <row r="2" ht="20.25" customHeight="1">
      <c r="A2" s="25"/>
      <c r="B2" s="29" t="s">
        <v>9</v>
      </c>
      <c r="C2" s="25"/>
      <c r="D2" s="25"/>
      <c r="E2" s="25"/>
      <c r="F2" s="26"/>
      <c r="G2" s="30" t="s">
        <v>10</v>
      </c>
      <c r="H2" s="25"/>
      <c r="I2" s="27"/>
      <c r="J2" s="27"/>
      <c r="K2" s="27"/>
      <c r="L2" s="25"/>
      <c r="M2" s="25"/>
      <c r="N2" s="25"/>
      <c r="O2" s="25"/>
      <c r="P2" s="25"/>
      <c r="Q2" s="25"/>
      <c r="R2" s="25"/>
      <c r="S2" s="25"/>
      <c r="T2" s="25"/>
      <c r="U2" s="25"/>
      <c r="V2" s="25"/>
      <c r="W2" s="25"/>
      <c r="X2" s="25"/>
      <c r="Y2" s="25"/>
      <c r="Z2" s="28"/>
      <c r="AA2" s="28"/>
      <c r="AB2" s="28"/>
      <c r="AC2" s="28"/>
    </row>
    <row r="3" ht="13.5" customHeight="1">
      <c r="A3" s="25"/>
      <c r="B3" s="31"/>
      <c r="C3" s="32"/>
      <c r="D3" s="31"/>
      <c r="E3" s="25"/>
      <c r="F3" s="33"/>
      <c r="G3" s="31"/>
      <c r="H3" s="25"/>
      <c r="I3" s="27"/>
      <c r="J3" s="27"/>
      <c r="K3" s="27"/>
      <c r="L3" s="25"/>
      <c r="M3" s="25"/>
      <c r="N3" s="25"/>
      <c r="O3" s="25"/>
      <c r="P3" s="25"/>
      <c r="Q3" s="25"/>
      <c r="R3" s="25"/>
      <c r="S3" s="25"/>
      <c r="T3" s="25"/>
      <c r="U3" s="25"/>
      <c r="V3" s="25"/>
      <c r="W3" s="25"/>
      <c r="X3" s="25"/>
      <c r="Y3" s="25"/>
      <c r="Z3" s="28"/>
      <c r="AA3" s="28"/>
      <c r="AB3" s="28"/>
      <c r="AC3" s="28"/>
    </row>
    <row r="4" ht="21.75" customHeight="1">
      <c r="A4" s="34"/>
      <c r="B4" s="35" t="s">
        <v>11</v>
      </c>
      <c r="C4" s="32"/>
      <c r="D4" s="36" t="s">
        <v>12</v>
      </c>
      <c r="E4" s="25"/>
      <c r="F4" s="37" t="s">
        <v>13</v>
      </c>
      <c r="G4" s="38"/>
      <c r="H4" s="39"/>
      <c r="I4" s="27"/>
      <c r="J4" s="27"/>
      <c r="K4" s="27"/>
      <c r="L4" s="25"/>
      <c r="M4" s="25"/>
      <c r="N4" s="25"/>
      <c r="O4" s="25"/>
      <c r="P4" s="25"/>
      <c r="Q4" s="25"/>
      <c r="R4" s="25"/>
      <c r="S4" s="25"/>
      <c r="T4" s="25"/>
      <c r="U4" s="25"/>
      <c r="V4" s="25"/>
      <c r="W4" s="25"/>
      <c r="X4" s="25"/>
      <c r="Y4" s="25"/>
      <c r="Z4" s="28"/>
      <c r="AA4" s="28"/>
      <c r="AB4" s="28"/>
      <c r="AC4" s="28"/>
    </row>
    <row r="5" ht="21.75" customHeight="1">
      <c r="A5" s="34"/>
      <c r="B5" s="40">
        <v>1.0</v>
      </c>
      <c r="C5" s="32"/>
      <c r="D5" s="41" t="s">
        <v>14</v>
      </c>
      <c r="E5" s="25"/>
      <c r="F5" s="42">
        <v>0.0</v>
      </c>
      <c r="G5" s="43">
        <v>0.25</v>
      </c>
      <c r="H5" s="39"/>
      <c r="I5" s="27"/>
      <c r="J5" s="27"/>
      <c r="K5" s="27"/>
      <c r="L5" s="25"/>
      <c r="M5" s="25"/>
      <c r="N5" s="25"/>
      <c r="O5" s="25"/>
      <c r="P5" s="25"/>
      <c r="Q5" s="25"/>
      <c r="R5" s="25"/>
      <c r="S5" s="25"/>
      <c r="T5" s="25"/>
      <c r="U5" s="25"/>
      <c r="V5" s="25"/>
      <c r="W5" s="25"/>
      <c r="X5" s="25"/>
      <c r="Y5" s="25"/>
      <c r="Z5" s="28"/>
      <c r="AA5" s="28"/>
      <c r="AB5" s="28"/>
      <c r="AC5" s="28"/>
    </row>
    <row r="6" ht="21.75" customHeight="1">
      <c r="A6" s="34"/>
      <c r="B6" s="40">
        <v>2.0</v>
      </c>
      <c r="C6" s="32"/>
      <c r="D6" s="41" t="s">
        <v>15</v>
      </c>
      <c r="E6" s="25"/>
      <c r="F6" s="44">
        <f t="shared" ref="F6:F9" si="1">G5+1%</f>
        <v>0.26</v>
      </c>
      <c r="G6" s="43">
        <v>0.4</v>
      </c>
      <c r="H6" s="39"/>
      <c r="I6" s="27"/>
      <c r="J6" s="27"/>
      <c r="K6" s="27"/>
      <c r="L6" s="25"/>
      <c r="M6" s="25"/>
      <c r="N6" s="25"/>
      <c r="O6" s="25"/>
      <c r="P6" s="25"/>
      <c r="Q6" s="25"/>
      <c r="R6" s="25"/>
      <c r="S6" s="25"/>
      <c r="T6" s="25"/>
      <c r="U6" s="25"/>
      <c r="V6" s="25"/>
      <c r="W6" s="25"/>
      <c r="X6" s="25"/>
      <c r="Y6" s="25"/>
      <c r="Z6" s="28"/>
      <c r="AA6" s="28"/>
      <c r="AB6" s="28"/>
      <c r="AC6" s="28"/>
    </row>
    <row r="7" ht="21.75" customHeight="1">
      <c r="A7" s="34"/>
      <c r="B7" s="40">
        <v>3.0</v>
      </c>
      <c r="C7" s="32"/>
      <c r="D7" s="41" t="s">
        <v>16</v>
      </c>
      <c r="E7" s="25"/>
      <c r="F7" s="44">
        <f t="shared" si="1"/>
        <v>0.41</v>
      </c>
      <c r="G7" s="42">
        <v>0.8</v>
      </c>
      <c r="H7" s="39"/>
      <c r="I7" s="27"/>
      <c r="J7" s="27"/>
      <c r="K7" s="27"/>
      <c r="L7" s="25"/>
      <c r="M7" s="25"/>
      <c r="N7" s="25"/>
      <c r="O7" s="25"/>
      <c r="P7" s="25"/>
      <c r="Q7" s="25"/>
      <c r="R7" s="25"/>
      <c r="S7" s="25"/>
      <c r="T7" s="25"/>
      <c r="U7" s="25"/>
      <c r="V7" s="25"/>
      <c r="W7" s="25"/>
      <c r="X7" s="25"/>
      <c r="Y7" s="25"/>
      <c r="Z7" s="28"/>
      <c r="AA7" s="28"/>
      <c r="AB7" s="28"/>
      <c r="AC7" s="28"/>
    </row>
    <row r="8" ht="21.75" customHeight="1">
      <c r="A8" s="34"/>
      <c r="B8" s="40">
        <v>4.0</v>
      </c>
      <c r="C8" s="32"/>
      <c r="D8" s="41" t="s">
        <v>17</v>
      </c>
      <c r="E8" s="25"/>
      <c r="F8" s="44">
        <f t="shared" si="1"/>
        <v>0.81</v>
      </c>
      <c r="G8" s="42">
        <v>1.0</v>
      </c>
      <c r="H8" s="39"/>
      <c r="I8" s="27"/>
      <c r="J8" s="27"/>
      <c r="K8" s="27"/>
      <c r="L8" s="25"/>
      <c r="M8" s="25"/>
      <c r="N8" s="25"/>
      <c r="O8" s="25"/>
      <c r="P8" s="25"/>
      <c r="Q8" s="25"/>
      <c r="R8" s="25"/>
      <c r="S8" s="25"/>
      <c r="T8" s="25"/>
      <c r="U8" s="25"/>
      <c r="V8" s="25"/>
      <c r="W8" s="25"/>
      <c r="X8" s="25"/>
      <c r="Y8" s="25"/>
      <c r="Z8" s="28"/>
      <c r="AA8" s="28"/>
      <c r="AB8" s="28"/>
      <c r="AC8" s="28"/>
    </row>
    <row r="9" ht="21.75" customHeight="1">
      <c r="A9" s="34"/>
      <c r="B9" s="40">
        <v>5.0</v>
      </c>
      <c r="C9" s="32"/>
      <c r="D9" s="41" t="s">
        <v>18</v>
      </c>
      <c r="E9" s="25"/>
      <c r="F9" s="44">
        <f t="shared" si="1"/>
        <v>1.01</v>
      </c>
      <c r="G9" s="45"/>
      <c r="H9" s="39"/>
      <c r="I9" s="27" t="s">
        <v>19</v>
      </c>
      <c r="J9" s="27"/>
      <c r="K9" s="32"/>
      <c r="L9" s="32"/>
      <c r="M9" s="25"/>
      <c r="N9" s="32"/>
      <c r="O9" s="32"/>
      <c r="P9" s="32"/>
      <c r="Q9" s="25"/>
      <c r="R9" s="25"/>
      <c r="S9" s="25"/>
      <c r="T9" s="25"/>
      <c r="U9" s="25"/>
      <c r="V9" s="25"/>
      <c r="W9" s="25"/>
      <c r="X9" s="25"/>
      <c r="Y9" s="25"/>
      <c r="Z9" s="28"/>
      <c r="AA9" s="28"/>
      <c r="AB9" s="28"/>
      <c r="AC9" s="28"/>
    </row>
    <row r="10" ht="13.5" customHeight="1">
      <c r="A10" s="25"/>
      <c r="B10" s="46"/>
      <c r="C10" s="32"/>
      <c r="D10" s="46"/>
      <c r="E10" s="25"/>
      <c r="F10" s="47"/>
      <c r="G10" s="46"/>
      <c r="H10" s="25"/>
      <c r="I10" s="27"/>
      <c r="J10" s="27"/>
      <c r="K10" s="32"/>
      <c r="L10" s="32"/>
      <c r="M10" s="25"/>
      <c r="N10" s="32"/>
      <c r="O10" s="32"/>
      <c r="P10" s="32"/>
      <c r="Q10" s="25"/>
      <c r="R10" s="25"/>
      <c r="S10" s="25"/>
      <c r="T10" s="25"/>
      <c r="U10" s="25"/>
      <c r="V10" s="25"/>
      <c r="W10" s="25"/>
      <c r="X10" s="25"/>
      <c r="Y10" s="25"/>
      <c r="Z10" s="28"/>
      <c r="AA10" s="28"/>
      <c r="AB10" s="28"/>
      <c r="AC10" s="28"/>
    </row>
    <row r="11" ht="31.5" customHeight="1">
      <c r="A11" s="25"/>
      <c r="B11" s="48" t="s">
        <v>20</v>
      </c>
      <c r="C11" s="32"/>
      <c r="D11" s="25"/>
      <c r="E11" s="25"/>
      <c r="F11" s="26"/>
      <c r="G11" s="49" t="s">
        <v>21</v>
      </c>
      <c r="H11" s="25"/>
      <c r="I11" s="50">
        <v>60.0</v>
      </c>
      <c r="J11" s="27"/>
      <c r="K11" s="51" t="s">
        <v>22</v>
      </c>
      <c r="L11" s="52"/>
      <c r="M11" s="25"/>
      <c r="N11" s="26"/>
      <c r="O11" s="53" t="str">
        <f>G11</f>
        <v>(Popularity of Product)</v>
      </c>
      <c r="P11" s="32"/>
      <c r="Q11" s="25"/>
      <c r="R11" s="25"/>
      <c r="S11" s="25"/>
      <c r="T11" s="25"/>
      <c r="U11" s="25"/>
      <c r="V11" s="25"/>
      <c r="W11" s="25"/>
      <c r="X11" s="25"/>
      <c r="Y11" s="25"/>
      <c r="Z11" s="28"/>
      <c r="AA11" s="28"/>
      <c r="AB11" s="28"/>
      <c r="AC11" s="28"/>
    </row>
    <row r="12" ht="21.0" customHeight="1">
      <c r="A12" s="25"/>
      <c r="B12" s="31"/>
      <c r="C12" s="32"/>
      <c r="D12" s="31"/>
      <c r="E12" s="25"/>
      <c r="F12" s="33"/>
      <c r="G12" s="31"/>
      <c r="H12" s="25"/>
      <c r="I12" s="27" t="s">
        <v>23</v>
      </c>
      <c r="J12" s="27"/>
      <c r="K12" s="33"/>
      <c r="L12" s="33"/>
      <c r="M12" s="25"/>
      <c r="N12" s="33"/>
      <c r="O12" s="33"/>
      <c r="P12" s="32"/>
      <c r="Q12" s="25"/>
      <c r="R12" s="25"/>
      <c r="S12" s="25"/>
      <c r="T12" s="25"/>
      <c r="U12" s="25"/>
      <c r="V12" s="25"/>
      <c r="W12" s="25"/>
      <c r="X12" s="25"/>
      <c r="Y12" s="25"/>
      <c r="Z12" s="28"/>
      <c r="AA12" s="28"/>
      <c r="AB12" s="28"/>
      <c r="AC12" s="28"/>
    </row>
    <row r="13" ht="21.75" customHeight="1">
      <c r="A13" s="34"/>
      <c r="B13" s="35" t="s">
        <v>11</v>
      </c>
      <c r="C13" s="32"/>
      <c r="D13" s="36" t="s">
        <v>12</v>
      </c>
      <c r="E13" s="25"/>
      <c r="F13" s="37" t="s">
        <v>24</v>
      </c>
      <c r="G13" s="38"/>
      <c r="H13" s="39"/>
      <c r="I13" s="27"/>
      <c r="J13" s="54"/>
      <c r="K13" s="55" t="str">
        <f t="shared" ref="K13:K18" si="2">B13</f>
        <v>Points</v>
      </c>
      <c r="L13" s="56" t="str">
        <f>D13</f>
        <v>Rating</v>
      </c>
      <c r="M13" s="25"/>
      <c r="N13" s="57" t="str">
        <f>F13</f>
        <v>Range Min &amp; Max Units</v>
      </c>
      <c r="O13" s="58"/>
      <c r="P13" s="59"/>
      <c r="Q13" s="25"/>
      <c r="R13" s="25"/>
      <c r="S13" s="25"/>
      <c r="T13" s="25"/>
      <c r="U13" s="25"/>
      <c r="V13" s="25"/>
      <c r="W13" s="25"/>
      <c r="X13" s="25"/>
      <c r="Y13" s="25"/>
      <c r="Z13" s="28"/>
      <c r="AA13" s="28"/>
      <c r="AB13" s="28"/>
      <c r="AC13" s="28"/>
    </row>
    <row r="14" ht="21.75" customHeight="1">
      <c r="A14" s="34"/>
      <c r="B14" s="40">
        <v>1.0</v>
      </c>
      <c r="C14" s="32"/>
      <c r="D14" s="41" t="s">
        <v>25</v>
      </c>
      <c r="E14" s="25"/>
      <c r="F14" s="60">
        <v>1.0</v>
      </c>
      <c r="G14" s="60">
        <v>5.0</v>
      </c>
      <c r="H14" s="39"/>
      <c r="I14" s="27"/>
      <c r="J14" s="54"/>
      <c r="K14" s="61">
        <f t="shared" si="2"/>
        <v>1</v>
      </c>
      <c r="L14" s="62" t="s">
        <v>26</v>
      </c>
      <c r="M14" s="25"/>
      <c r="N14" s="63">
        <v>0.01</v>
      </c>
      <c r="O14" s="64">
        <v>0.05</v>
      </c>
      <c r="P14" s="59"/>
      <c r="Q14" s="25"/>
      <c r="R14" s="25"/>
      <c r="S14" s="25"/>
      <c r="T14" s="25"/>
      <c r="U14" s="25"/>
      <c r="V14" s="25"/>
      <c r="W14" s="25"/>
      <c r="X14" s="25"/>
      <c r="Y14" s="25"/>
      <c r="Z14" s="28"/>
      <c r="AA14" s="28"/>
      <c r="AB14" s="28"/>
      <c r="AC14" s="28"/>
    </row>
    <row r="15" ht="21.75" customHeight="1">
      <c r="A15" s="34"/>
      <c r="B15" s="40">
        <v>2.0</v>
      </c>
      <c r="C15" s="32"/>
      <c r="D15" s="41" t="s">
        <v>27</v>
      </c>
      <c r="E15" s="25"/>
      <c r="F15" s="65">
        <f t="shared" ref="F15:F18" si="3">G14+1</f>
        <v>6</v>
      </c>
      <c r="G15" s="60">
        <v>10.0</v>
      </c>
      <c r="H15" s="39"/>
      <c r="I15" s="27"/>
      <c r="J15" s="54"/>
      <c r="K15" s="61">
        <f t="shared" si="2"/>
        <v>2</v>
      </c>
      <c r="L15" s="62" t="s">
        <v>28</v>
      </c>
      <c r="M15" s="25"/>
      <c r="N15" s="66">
        <f t="shared" ref="N15:N18" si="4">O14+1%</f>
        <v>0.06</v>
      </c>
      <c r="O15" s="64">
        <v>0.125</v>
      </c>
      <c r="P15" s="59"/>
      <c r="Q15" s="25"/>
      <c r="R15" s="25"/>
      <c r="S15" s="25"/>
      <c r="T15" s="25"/>
      <c r="U15" s="25"/>
      <c r="V15" s="25"/>
      <c r="W15" s="25"/>
      <c r="X15" s="25"/>
      <c r="Y15" s="25"/>
      <c r="Z15" s="28"/>
      <c r="AA15" s="28"/>
      <c r="AB15" s="28"/>
      <c r="AC15" s="28"/>
    </row>
    <row r="16" ht="21.75" customHeight="1">
      <c r="A16" s="34"/>
      <c r="B16" s="40">
        <v>3.0</v>
      </c>
      <c r="C16" s="32"/>
      <c r="D16" s="41" t="s">
        <v>29</v>
      </c>
      <c r="E16" s="25"/>
      <c r="F16" s="65">
        <f t="shared" si="3"/>
        <v>11</v>
      </c>
      <c r="G16" s="60">
        <v>15.0</v>
      </c>
      <c r="H16" s="39"/>
      <c r="I16" s="27"/>
      <c r="J16" s="54"/>
      <c r="K16" s="61">
        <f t="shared" si="2"/>
        <v>3</v>
      </c>
      <c r="L16" s="62" t="s">
        <v>30</v>
      </c>
      <c r="M16" s="25"/>
      <c r="N16" s="66">
        <f t="shared" si="4"/>
        <v>0.135</v>
      </c>
      <c r="O16" s="64">
        <v>0.33</v>
      </c>
      <c r="P16" s="59"/>
      <c r="Q16" s="25"/>
      <c r="R16" s="25"/>
      <c r="S16" s="25"/>
      <c r="T16" s="25"/>
      <c r="U16" s="25"/>
      <c r="V16" s="25"/>
      <c r="W16" s="25"/>
      <c r="X16" s="25"/>
      <c r="Y16" s="25"/>
      <c r="Z16" s="28"/>
      <c r="AA16" s="28"/>
      <c r="AB16" s="28"/>
      <c r="AC16" s="28"/>
    </row>
    <row r="17" ht="21.75" customHeight="1">
      <c r="A17" s="34"/>
      <c r="B17" s="40">
        <v>4.0</v>
      </c>
      <c r="C17" s="32"/>
      <c r="D17" s="41" t="s">
        <v>31</v>
      </c>
      <c r="E17" s="25"/>
      <c r="F17" s="65">
        <f t="shared" si="3"/>
        <v>16</v>
      </c>
      <c r="G17" s="60">
        <v>25.0</v>
      </c>
      <c r="H17" s="39"/>
      <c r="I17" s="27"/>
      <c r="J17" s="54"/>
      <c r="K17" s="61">
        <f t="shared" si="2"/>
        <v>4</v>
      </c>
      <c r="L17" s="62" t="s">
        <v>32</v>
      </c>
      <c r="M17" s="25"/>
      <c r="N17" s="66">
        <f t="shared" si="4"/>
        <v>0.34</v>
      </c>
      <c r="O17" s="64">
        <v>0.58</v>
      </c>
      <c r="P17" s="59"/>
      <c r="Q17" s="25"/>
      <c r="R17" s="25"/>
      <c r="S17" s="25"/>
      <c r="T17" s="25"/>
      <c r="U17" s="25"/>
      <c r="V17" s="25"/>
      <c r="W17" s="25"/>
      <c r="X17" s="25"/>
      <c r="Y17" s="25"/>
      <c r="Z17" s="28"/>
      <c r="AA17" s="28"/>
      <c r="AB17" s="28"/>
      <c r="AC17" s="28"/>
    </row>
    <row r="18" ht="21.75" customHeight="1">
      <c r="A18" s="34"/>
      <c r="B18" s="40">
        <v>5.0</v>
      </c>
      <c r="C18" s="32"/>
      <c r="D18" s="41" t="s">
        <v>33</v>
      </c>
      <c r="E18" s="25"/>
      <c r="F18" s="65">
        <f t="shared" si="3"/>
        <v>26</v>
      </c>
      <c r="G18" s="67"/>
      <c r="H18" s="39"/>
      <c r="I18" s="27" t="s">
        <v>19</v>
      </c>
      <c r="J18" s="54"/>
      <c r="K18" s="68">
        <f t="shared" si="2"/>
        <v>5</v>
      </c>
      <c r="L18" s="69" t="s">
        <v>34</v>
      </c>
      <c r="M18" s="25"/>
      <c r="N18" s="66">
        <f t="shared" si="4"/>
        <v>0.59</v>
      </c>
      <c r="O18" s="70">
        <v>1.0</v>
      </c>
      <c r="P18" s="59"/>
      <c r="Q18" s="25"/>
      <c r="R18" s="25"/>
      <c r="S18" s="25"/>
      <c r="T18" s="25"/>
      <c r="U18" s="25"/>
      <c r="V18" s="25"/>
      <c r="W18" s="25"/>
      <c r="X18" s="25"/>
      <c r="Y18" s="25"/>
      <c r="Z18" s="28"/>
      <c r="AA18" s="28"/>
      <c r="AB18" s="28"/>
      <c r="AC18" s="28"/>
    </row>
    <row r="19" ht="13.5" customHeight="1">
      <c r="A19" s="25"/>
      <c r="B19" s="46"/>
      <c r="C19" s="32"/>
      <c r="D19" s="46"/>
      <c r="E19" s="25"/>
      <c r="F19" s="47"/>
      <c r="G19" s="46"/>
      <c r="H19" s="25"/>
      <c r="I19" s="27"/>
      <c r="J19" s="27"/>
      <c r="K19" s="71"/>
      <c r="L19" s="71"/>
      <c r="M19" s="25"/>
      <c r="N19" s="71"/>
      <c r="O19" s="71"/>
      <c r="P19" s="32"/>
      <c r="Q19" s="25"/>
      <c r="R19" s="25"/>
      <c r="S19" s="25"/>
      <c r="T19" s="25"/>
      <c r="U19" s="25"/>
      <c r="V19" s="25"/>
      <c r="W19" s="25"/>
      <c r="X19" s="25"/>
      <c r="Y19" s="25"/>
      <c r="Z19" s="28"/>
      <c r="AA19" s="28"/>
      <c r="AB19" s="28"/>
      <c r="AC19" s="28"/>
    </row>
    <row r="20" ht="24.0" customHeight="1">
      <c r="A20" s="25"/>
      <c r="B20" s="72" t="s">
        <v>35</v>
      </c>
      <c r="C20" s="32"/>
      <c r="D20" s="25"/>
      <c r="E20" s="25"/>
      <c r="F20" s="26"/>
      <c r="G20" s="73" t="s">
        <v>36</v>
      </c>
      <c r="H20" s="25"/>
      <c r="I20" s="27"/>
      <c r="J20" s="27"/>
      <c r="K20" s="32"/>
      <c r="L20" s="32"/>
      <c r="M20" s="25"/>
      <c r="N20" s="32"/>
      <c r="O20" s="32"/>
      <c r="P20" s="32"/>
      <c r="Q20" s="25"/>
      <c r="R20" s="25"/>
      <c r="S20" s="25"/>
      <c r="T20" s="25"/>
      <c r="U20" s="25"/>
      <c r="V20" s="25"/>
      <c r="W20" s="25"/>
      <c r="X20" s="25"/>
      <c r="Y20" s="25"/>
      <c r="Z20" s="28"/>
      <c r="AA20" s="28"/>
      <c r="AB20" s="28"/>
      <c r="AC20" s="28"/>
    </row>
    <row r="21" ht="13.5" customHeight="1">
      <c r="A21" s="25"/>
      <c r="B21" s="31"/>
      <c r="C21" s="32"/>
      <c r="D21" s="31"/>
      <c r="E21" s="25"/>
      <c r="F21" s="33"/>
      <c r="G21" s="31"/>
      <c r="H21" s="25"/>
      <c r="I21" s="27"/>
      <c r="J21" s="27"/>
      <c r="K21" s="32"/>
      <c r="L21" s="32"/>
      <c r="M21" s="25"/>
      <c r="N21" s="32"/>
      <c r="O21" s="32"/>
      <c r="P21" s="32"/>
      <c r="Q21" s="25"/>
      <c r="R21" s="25"/>
      <c r="S21" s="25"/>
      <c r="T21" s="25"/>
      <c r="U21" s="25"/>
      <c r="V21" s="25"/>
      <c r="W21" s="25"/>
      <c r="X21" s="25"/>
      <c r="Y21" s="25"/>
      <c r="Z21" s="28"/>
      <c r="AA21" s="28"/>
      <c r="AB21" s="28"/>
      <c r="AC21" s="28"/>
    </row>
    <row r="22" ht="21.75" customHeight="1">
      <c r="A22" s="34"/>
      <c r="B22" s="35" t="s">
        <v>11</v>
      </c>
      <c r="C22" s="32"/>
      <c r="D22" s="36" t="s">
        <v>12</v>
      </c>
      <c r="E22" s="25"/>
      <c r="F22" s="37" t="s">
        <v>37</v>
      </c>
      <c r="G22" s="38"/>
      <c r="H22" s="39"/>
      <c r="I22" s="27"/>
      <c r="J22" s="27"/>
      <c r="K22" s="32"/>
      <c r="L22" s="32"/>
      <c r="M22" s="25"/>
      <c r="N22" s="32"/>
      <c r="O22" s="32"/>
      <c r="P22" s="32"/>
      <c r="Q22" s="25"/>
      <c r="R22" s="25"/>
      <c r="S22" s="25"/>
      <c r="T22" s="25"/>
      <c r="U22" s="25"/>
      <c r="V22" s="25"/>
      <c r="W22" s="25"/>
      <c r="X22" s="25"/>
      <c r="Y22" s="25"/>
      <c r="Z22" s="28"/>
      <c r="AA22" s="28"/>
      <c r="AB22" s="28"/>
      <c r="AC22" s="28"/>
    </row>
    <row r="23" ht="21.75" customHeight="1">
      <c r="A23" s="34"/>
      <c r="B23" s="40">
        <v>1.0</v>
      </c>
      <c r="C23" s="32"/>
      <c r="D23" s="41" t="s">
        <v>38</v>
      </c>
      <c r="E23" s="25"/>
      <c r="F23" s="60">
        <v>75.0</v>
      </c>
      <c r="G23" s="67"/>
      <c r="H23" s="39"/>
      <c r="I23" s="27" t="s">
        <v>19</v>
      </c>
      <c r="J23" s="27"/>
      <c r="K23" s="32"/>
      <c r="L23" s="32"/>
      <c r="M23" s="25"/>
      <c r="N23" s="32"/>
      <c r="O23" s="32"/>
      <c r="P23" s="32"/>
      <c r="Q23" s="25"/>
      <c r="R23" s="25"/>
      <c r="S23" s="25"/>
      <c r="T23" s="25"/>
      <c r="U23" s="25"/>
      <c r="V23" s="25"/>
      <c r="W23" s="25"/>
      <c r="X23" s="25"/>
      <c r="Y23" s="25"/>
      <c r="Z23" s="28"/>
      <c r="AA23" s="28"/>
      <c r="AB23" s="28"/>
      <c r="AC23" s="28"/>
    </row>
    <row r="24" ht="21.75" customHeight="1">
      <c r="A24" s="34"/>
      <c r="B24" s="40">
        <v>2.0</v>
      </c>
      <c r="C24" s="32"/>
      <c r="D24" s="41" t="s">
        <v>39</v>
      </c>
      <c r="E24" s="25"/>
      <c r="F24" s="60">
        <v>45.0</v>
      </c>
      <c r="G24" s="65">
        <f t="shared" ref="G24:G27" si="5">F23-1</f>
        <v>74</v>
      </c>
      <c r="H24" s="39"/>
      <c r="I24" s="27"/>
      <c r="J24" s="27"/>
      <c r="K24" s="27"/>
      <c r="L24" s="25"/>
      <c r="M24" s="25"/>
      <c r="N24" s="25"/>
      <c r="O24" s="25"/>
      <c r="P24" s="25"/>
      <c r="Q24" s="25"/>
      <c r="R24" s="25"/>
      <c r="S24" s="25"/>
      <c r="T24" s="25"/>
      <c r="U24" s="25"/>
      <c r="V24" s="25"/>
      <c r="W24" s="25"/>
      <c r="X24" s="25"/>
      <c r="Y24" s="25"/>
      <c r="Z24" s="28"/>
      <c r="AA24" s="28"/>
      <c r="AB24" s="28"/>
      <c r="AC24" s="28"/>
    </row>
    <row r="25" ht="21.75" customHeight="1">
      <c r="A25" s="34"/>
      <c r="B25" s="40">
        <v>3.0</v>
      </c>
      <c r="C25" s="32"/>
      <c r="D25" s="41" t="s">
        <v>40</v>
      </c>
      <c r="E25" s="25"/>
      <c r="F25" s="60">
        <v>28.0</v>
      </c>
      <c r="G25" s="65">
        <f t="shared" si="5"/>
        <v>44</v>
      </c>
      <c r="H25" s="39"/>
      <c r="I25" s="27"/>
      <c r="J25" s="27"/>
      <c r="K25" s="27"/>
      <c r="L25" s="25"/>
      <c r="M25" s="25"/>
      <c r="N25" s="25"/>
      <c r="O25" s="25"/>
      <c r="P25" s="25"/>
      <c r="Q25" s="25"/>
      <c r="R25" s="25"/>
      <c r="S25" s="25"/>
      <c r="T25" s="25"/>
      <c r="U25" s="25"/>
      <c r="V25" s="25"/>
      <c r="W25" s="25"/>
      <c r="X25" s="25"/>
      <c r="Y25" s="25"/>
      <c r="Z25" s="28"/>
      <c r="AA25" s="28"/>
      <c r="AB25" s="28"/>
      <c r="AC25" s="28"/>
    </row>
    <row r="26" ht="21.75" customHeight="1">
      <c r="A26" s="34"/>
      <c r="B26" s="40">
        <v>4.0</v>
      </c>
      <c r="C26" s="32"/>
      <c r="D26" s="41" t="s">
        <v>41</v>
      </c>
      <c r="E26" s="25"/>
      <c r="F26" s="60">
        <v>14.0</v>
      </c>
      <c r="G26" s="65">
        <f t="shared" si="5"/>
        <v>27</v>
      </c>
      <c r="H26" s="39"/>
      <c r="I26" s="27"/>
      <c r="J26" s="27"/>
      <c r="K26" s="27"/>
      <c r="L26" s="25"/>
      <c r="M26" s="74"/>
      <c r="N26" s="74"/>
      <c r="O26" s="25"/>
      <c r="P26" s="25"/>
      <c r="Q26" s="25"/>
      <c r="R26" s="25"/>
      <c r="S26" s="25"/>
      <c r="T26" s="25"/>
      <c r="U26" s="25"/>
      <c r="V26" s="25"/>
      <c r="W26" s="25"/>
      <c r="X26" s="25"/>
      <c r="Y26" s="25"/>
      <c r="Z26" s="28"/>
      <c r="AA26" s="28"/>
      <c r="AB26" s="28"/>
      <c r="AC26" s="28"/>
    </row>
    <row r="27" ht="21.75" customHeight="1">
      <c r="A27" s="34"/>
      <c r="B27" s="40">
        <v>5.0</v>
      </c>
      <c r="C27" s="32"/>
      <c r="D27" s="41" t="s">
        <v>42</v>
      </c>
      <c r="E27" s="25"/>
      <c r="F27" s="60">
        <v>1.0</v>
      </c>
      <c r="G27" s="65">
        <f t="shared" si="5"/>
        <v>13</v>
      </c>
      <c r="H27" s="39"/>
      <c r="I27" s="27"/>
      <c r="J27" s="27"/>
      <c r="K27" s="27"/>
      <c r="L27" s="25"/>
      <c r="M27" s="25"/>
      <c r="N27" s="25"/>
      <c r="O27" s="25"/>
      <c r="P27" s="25"/>
      <c r="Q27" s="25"/>
      <c r="R27" s="25"/>
      <c r="S27" s="25"/>
      <c r="T27" s="25"/>
      <c r="U27" s="25"/>
      <c r="V27" s="25"/>
      <c r="W27" s="25"/>
      <c r="X27" s="25"/>
      <c r="Y27" s="25"/>
      <c r="Z27" s="28"/>
      <c r="AA27" s="28"/>
      <c r="AB27" s="28"/>
      <c r="AC27" s="28"/>
    </row>
    <row r="28" ht="13.5" customHeight="1">
      <c r="A28" s="25"/>
      <c r="B28" s="46"/>
      <c r="C28" s="32"/>
      <c r="D28" s="46"/>
      <c r="E28" s="25"/>
      <c r="F28" s="47"/>
      <c r="G28" s="46"/>
      <c r="H28" s="25"/>
      <c r="I28" s="27"/>
      <c r="J28" s="27"/>
      <c r="K28" s="27"/>
      <c r="L28" s="25"/>
      <c r="M28" s="25"/>
      <c r="N28" s="25"/>
      <c r="O28" s="25"/>
      <c r="P28" s="25"/>
      <c r="Q28" s="25"/>
      <c r="R28" s="25"/>
      <c r="S28" s="25"/>
      <c r="T28" s="25"/>
      <c r="U28" s="25"/>
      <c r="V28" s="25"/>
      <c r="W28" s="25"/>
      <c r="X28" s="25"/>
      <c r="Y28" s="25"/>
      <c r="Z28" s="28"/>
      <c r="AA28" s="28"/>
      <c r="AB28" s="28"/>
      <c r="AC28" s="28"/>
    </row>
    <row r="29" ht="21.75" customHeight="1">
      <c r="A29" s="25"/>
      <c r="B29" s="75" t="s">
        <v>43</v>
      </c>
      <c r="C29" s="32"/>
      <c r="D29" s="25"/>
      <c r="E29" s="25"/>
      <c r="F29" s="26"/>
      <c r="G29" s="76" t="s">
        <v>44</v>
      </c>
      <c r="H29" s="25"/>
      <c r="I29" s="27"/>
      <c r="J29" s="27"/>
      <c r="K29" s="27"/>
      <c r="L29" s="25"/>
      <c r="M29" s="25"/>
      <c r="N29" s="25"/>
      <c r="O29" s="25"/>
      <c r="P29" s="25"/>
      <c r="Q29" s="25"/>
      <c r="R29" s="25"/>
      <c r="S29" s="25"/>
      <c r="T29" s="25"/>
      <c r="U29" s="25"/>
      <c r="V29" s="25"/>
      <c r="W29" s="25"/>
      <c r="X29" s="25"/>
      <c r="Y29" s="25"/>
      <c r="Z29" s="28"/>
      <c r="AA29" s="28"/>
      <c r="AB29" s="28"/>
      <c r="AC29" s="28"/>
    </row>
    <row r="30" ht="13.5" customHeight="1">
      <c r="A30" s="25"/>
      <c r="B30" s="31"/>
      <c r="C30" s="32"/>
      <c r="D30" s="31"/>
      <c r="E30" s="25"/>
      <c r="F30" s="33"/>
      <c r="G30" s="31"/>
      <c r="H30" s="25"/>
      <c r="I30" s="27"/>
      <c r="J30" s="27"/>
      <c r="K30" s="27"/>
      <c r="L30" s="25"/>
      <c r="M30" s="25"/>
      <c r="N30" s="25"/>
      <c r="O30" s="25"/>
      <c r="P30" s="25"/>
      <c r="Q30" s="25"/>
      <c r="R30" s="25"/>
      <c r="S30" s="25"/>
      <c r="T30" s="25"/>
      <c r="U30" s="25"/>
      <c r="V30" s="25"/>
      <c r="W30" s="25"/>
      <c r="X30" s="25"/>
      <c r="Y30" s="25"/>
      <c r="Z30" s="28"/>
      <c r="AA30" s="28"/>
      <c r="AB30" s="28"/>
      <c r="AC30" s="28"/>
    </row>
    <row r="31" ht="21.75" customHeight="1">
      <c r="A31" s="34"/>
      <c r="B31" s="35" t="s">
        <v>11</v>
      </c>
      <c r="C31" s="32"/>
      <c r="D31" s="36" t="s">
        <v>12</v>
      </c>
      <c r="E31" s="25"/>
      <c r="F31" s="37" t="s">
        <v>45</v>
      </c>
      <c r="G31" s="38"/>
      <c r="H31" s="39"/>
      <c r="I31" s="27"/>
      <c r="J31" s="27"/>
      <c r="K31" s="27"/>
      <c r="L31" s="25"/>
      <c r="M31" s="25"/>
      <c r="N31" s="25"/>
      <c r="O31" s="25"/>
      <c r="P31" s="25"/>
      <c r="Q31" s="25"/>
      <c r="R31" s="25"/>
      <c r="S31" s="25"/>
      <c r="T31" s="25"/>
      <c r="U31" s="25"/>
      <c r="V31" s="25"/>
      <c r="W31" s="25"/>
      <c r="X31" s="25"/>
      <c r="Y31" s="25"/>
      <c r="Z31" s="28"/>
      <c r="AA31" s="28"/>
      <c r="AB31" s="28"/>
      <c r="AC31" s="28"/>
    </row>
    <row r="32" ht="21.75" customHeight="1">
      <c r="A32" s="34"/>
      <c r="B32" s="40">
        <v>5.0</v>
      </c>
      <c r="C32" s="32"/>
      <c r="D32" s="77" t="s">
        <v>14</v>
      </c>
      <c r="E32" s="25"/>
      <c r="F32" s="78">
        <v>1.0</v>
      </c>
      <c r="G32" s="78">
        <v>25.0</v>
      </c>
      <c r="H32" s="39"/>
      <c r="I32" s="27"/>
      <c r="J32" s="27"/>
      <c r="K32" s="27"/>
      <c r="L32" s="25"/>
      <c r="M32" s="25"/>
      <c r="N32" s="25"/>
      <c r="O32" s="25"/>
      <c r="P32" s="25"/>
      <c r="Q32" s="25"/>
      <c r="R32" s="25"/>
      <c r="S32" s="25"/>
      <c r="T32" s="25"/>
      <c r="U32" s="25"/>
      <c r="V32" s="25"/>
      <c r="W32" s="25"/>
      <c r="X32" s="25"/>
      <c r="Y32" s="25"/>
      <c r="Z32" s="28"/>
      <c r="AA32" s="28"/>
      <c r="AB32" s="28"/>
      <c r="AC32" s="28"/>
    </row>
    <row r="33" ht="21.75" customHeight="1">
      <c r="A33" s="34"/>
      <c r="B33" s="40">
        <v>4.0</v>
      </c>
      <c r="C33" s="32"/>
      <c r="D33" s="77" t="s">
        <v>46</v>
      </c>
      <c r="E33" s="25"/>
      <c r="F33" s="79">
        <f t="shared" ref="F33:F36" si="6">G32+1</f>
        <v>26</v>
      </c>
      <c r="G33" s="78">
        <v>40.0</v>
      </c>
      <c r="H33" s="39"/>
      <c r="I33" s="27"/>
      <c r="J33" s="27"/>
      <c r="K33" s="27"/>
      <c r="L33" s="25"/>
      <c r="M33" s="25"/>
      <c r="N33" s="25"/>
      <c r="O33" s="25"/>
      <c r="P33" s="25"/>
      <c r="Q33" s="25"/>
      <c r="R33" s="25"/>
      <c r="S33" s="25"/>
      <c r="T33" s="25"/>
      <c r="U33" s="25"/>
      <c r="V33" s="25"/>
      <c r="W33" s="25"/>
      <c r="X33" s="25"/>
      <c r="Y33" s="25"/>
      <c r="Z33" s="28"/>
      <c r="AA33" s="28"/>
      <c r="AB33" s="28"/>
      <c r="AC33" s="28"/>
    </row>
    <row r="34" ht="21.75" customHeight="1">
      <c r="A34" s="34"/>
      <c r="B34" s="40">
        <v>3.0</v>
      </c>
      <c r="C34" s="32"/>
      <c r="D34" s="77" t="s">
        <v>47</v>
      </c>
      <c r="E34" s="25"/>
      <c r="F34" s="79">
        <f t="shared" si="6"/>
        <v>41</v>
      </c>
      <c r="G34" s="78">
        <v>75.0</v>
      </c>
      <c r="H34" s="39"/>
      <c r="I34" s="27"/>
      <c r="J34" s="27"/>
      <c r="K34" s="27"/>
      <c r="L34" s="25"/>
      <c r="M34" s="25"/>
      <c r="N34" s="25"/>
      <c r="O34" s="25"/>
      <c r="P34" s="25"/>
      <c r="Q34" s="25"/>
      <c r="R34" s="25"/>
      <c r="S34" s="25"/>
      <c r="T34" s="25"/>
      <c r="U34" s="25"/>
      <c r="V34" s="25"/>
      <c r="W34" s="25"/>
      <c r="X34" s="25"/>
      <c r="Y34" s="25"/>
      <c r="Z34" s="28"/>
      <c r="AA34" s="28"/>
      <c r="AB34" s="28"/>
      <c r="AC34" s="28"/>
    </row>
    <row r="35" ht="21.75" customHeight="1">
      <c r="A35" s="34"/>
      <c r="B35" s="40">
        <v>2.0</v>
      </c>
      <c r="C35" s="32"/>
      <c r="D35" s="77" t="s">
        <v>48</v>
      </c>
      <c r="E35" s="25"/>
      <c r="F35" s="79">
        <f t="shared" si="6"/>
        <v>76</v>
      </c>
      <c r="G35" s="78">
        <v>175.0</v>
      </c>
      <c r="H35" s="39"/>
      <c r="I35" s="27"/>
      <c r="J35" s="27"/>
      <c r="K35" s="27"/>
      <c r="L35" s="25"/>
      <c r="M35" s="25"/>
      <c r="N35" s="25"/>
      <c r="O35" s="25"/>
      <c r="P35" s="25"/>
      <c r="Q35" s="25"/>
      <c r="R35" s="25"/>
      <c r="S35" s="25"/>
      <c r="T35" s="25"/>
      <c r="U35" s="25"/>
      <c r="V35" s="25"/>
      <c r="W35" s="25"/>
      <c r="X35" s="25"/>
      <c r="Y35" s="25"/>
      <c r="Z35" s="28"/>
      <c r="AA35" s="28"/>
      <c r="AB35" s="28"/>
      <c r="AC35" s="28"/>
    </row>
    <row r="36" ht="21.75" customHeight="1">
      <c r="A36" s="34"/>
      <c r="B36" s="40">
        <v>1.0</v>
      </c>
      <c r="C36" s="32"/>
      <c r="D36" s="77" t="s">
        <v>49</v>
      </c>
      <c r="E36" s="25"/>
      <c r="F36" s="79">
        <f t="shared" si="6"/>
        <v>176</v>
      </c>
      <c r="G36" s="80"/>
      <c r="H36" s="39"/>
      <c r="I36" s="27" t="s">
        <v>19</v>
      </c>
      <c r="J36" s="27"/>
      <c r="K36" s="27"/>
      <c r="L36" s="25"/>
      <c r="M36" s="25"/>
      <c r="N36" s="25"/>
      <c r="O36" s="25"/>
      <c r="P36" s="25"/>
      <c r="Q36" s="25"/>
      <c r="R36" s="25"/>
      <c r="S36" s="25"/>
      <c r="T36" s="25"/>
      <c r="U36" s="25"/>
      <c r="V36" s="25"/>
      <c r="W36" s="25"/>
      <c r="X36" s="25"/>
      <c r="Y36" s="25"/>
      <c r="Z36" s="28"/>
      <c r="AA36" s="28"/>
      <c r="AB36" s="28"/>
      <c r="AC36" s="28"/>
    </row>
    <row r="37" ht="13.5" customHeight="1">
      <c r="A37" s="32"/>
      <c r="B37" s="71"/>
      <c r="C37" s="32"/>
      <c r="D37" s="71"/>
      <c r="E37" s="25"/>
      <c r="F37" s="81"/>
      <c r="G37" s="71"/>
      <c r="H37" s="32"/>
      <c r="I37" s="82"/>
      <c r="J37" s="82"/>
      <c r="K37" s="82"/>
      <c r="L37" s="32"/>
      <c r="M37" s="32"/>
      <c r="N37" s="32"/>
      <c r="O37" s="32"/>
      <c r="P37" s="32"/>
      <c r="Q37" s="32"/>
      <c r="R37" s="32"/>
      <c r="S37" s="32"/>
      <c r="T37" s="32"/>
      <c r="U37" s="32"/>
      <c r="V37" s="32"/>
      <c r="W37" s="32"/>
      <c r="X37" s="32"/>
      <c r="Y37" s="32"/>
      <c r="Z37" s="83"/>
      <c r="AA37" s="83"/>
      <c r="AB37" s="83"/>
      <c r="AC37" s="83"/>
    </row>
    <row r="38" ht="13.5" customHeight="1">
      <c r="A38" s="32"/>
      <c r="B38" s="32"/>
      <c r="C38" s="32"/>
      <c r="D38" s="32"/>
      <c r="E38" s="25"/>
      <c r="F38" s="84"/>
      <c r="G38" s="32"/>
      <c r="H38" s="32"/>
      <c r="I38" s="82"/>
      <c r="J38" s="82"/>
      <c r="K38" s="82"/>
      <c r="L38" s="32"/>
      <c r="M38" s="32"/>
      <c r="N38" s="32"/>
      <c r="O38" s="32"/>
      <c r="P38" s="32"/>
      <c r="Q38" s="32"/>
      <c r="R38" s="32"/>
      <c r="S38" s="32"/>
      <c r="T38" s="32"/>
      <c r="U38" s="32"/>
      <c r="V38" s="32"/>
      <c r="W38" s="32"/>
      <c r="X38" s="32"/>
      <c r="Y38" s="32"/>
      <c r="Z38" s="83"/>
      <c r="AA38" s="83"/>
      <c r="AB38" s="83"/>
      <c r="AC38" s="83"/>
    </row>
    <row r="39" ht="13.5" customHeight="1">
      <c r="A39" s="32"/>
      <c r="B39" s="32"/>
      <c r="C39" s="32"/>
      <c r="D39" s="32"/>
      <c r="E39" s="25"/>
      <c r="F39" s="84"/>
      <c r="G39" s="32"/>
      <c r="H39" s="32"/>
      <c r="I39" s="82"/>
      <c r="J39" s="82"/>
      <c r="K39" s="82"/>
      <c r="L39" s="32"/>
      <c r="M39" s="32"/>
      <c r="N39" s="32"/>
      <c r="O39" s="32"/>
      <c r="P39" s="32"/>
      <c r="Q39" s="32"/>
      <c r="R39" s="32"/>
      <c r="S39" s="32"/>
      <c r="T39" s="32"/>
      <c r="U39" s="32"/>
      <c r="V39" s="32"/>
      <c r="W39" s="32"/>
      <c r="X39" s="32"/>
      <c r="Y39" s="32"/>
      <c r="Z39" s="83"/>
      <c r="AA39" s="83"/>
      <c r="AB39" s="83"/>
      <c r="AC39" s="83"/>
    </row>
    <row r="40" ht="13.5" customHeight="1">
      <c r="A40" s="32"/>
      <c r="B40" s="32"/>
      <c r="C40" s="32"/>
      <c r="D40" s="32"/>
      <c r="E40" s="25"/>
      <c r="F40" s="84"/>
      <c r="G40" s="32"/>
      <c r="H40" s="32"/>
      <c r="I40" s="82"/>
      <c r="J40" s="82"/>
      <c r="K40" s="82"/>
      <c r="L40" s="32"/>
      <c r="M40" s="32"/>
      <c r="N40" s="32"/>
      <c r="O40" s="32"/>
      <c r="P40" s="32"/>
      <c r="Q40" s="32"/>
      <c r="R40" s="32"/>
      <c r="S40" s="32"/>
      <c r="T40" s="32"/>
      <c r="U40" s="32"/>
      <c r="V40" s="32"/>
      <c r="W40" s="32"/>
      <c r="X40" s="32"/>
      <c r="Y40" s="32"/>
      <c r="Z40" s="83"/>
      <c r="AA40" s="83"/>
      <c r="AB40" s="83"/>
      <c r="AC40" s="83"/>
    </row>
    <row r="41" ht="13.5" customHeight="1">
      <c r="A41" s="32"/>
      <c r="B41" s="32"/>
      <c r="C41" s="32"/>
      <c r="D41" s="32"/>
      <c r="E41" s="25"/>
      <c r="F41" s="84"/>
      <c r="G41" s="32"/>
      <c r="H41" s="32"/>
      <c r="I41" s="82"/>
      <c r="J41" s="82"/>
      <c r="K41" s="82"/>
      <c r="L41" s="32"/>
      <c r="M41" s="32"/>
      <c r="N41" s="32"/>
      <c r="O41" s="32"/>
      <c r="P41" s="32"/>
      <c r="Q41" s="32"/>
      <c r="R41" s="32"/>
      <c r="S41" s="32"/>
      <c r="T41" s="32"/>
      <c r="U41" s="32"/>
      <c r="V41" s="32"/>
      <c r="W41" s="32"/>
      <c r="X41" s="32"/>
      <c r="Y41" s="32"/>
      <c r="Z41" s="83"/>
      <c r="AA41" s="83"/>
      <c r="AB41" s="83"/>
      <c r="AC41" s="83"/>
    </row>
    <row r="42" ht="13.5" customHeight="1">
      <c r="A42" s="32"/>
      <c r="B42" s="32"/>
      <c r="C42" s="32"/>
      <c r="D42" s="32"/>
      <c r="E42" s="25"/>
      <c r="F42" s="84"/>
      <c r="G42" s="32"/>
      <c r="H42" s="32"/>
      <c r="I42" s="82"/>
      <c r="J42" s="82"/>
      <c r="K42" s="82"/>
      <c r="L42" s="32"/>
      <c r="M42" s="32"/>
      <c r="N42" s="32"/>
      <c r="O42" s="32"/>
      <c r="P42" s="32"/>
      <c r="Q42" s="32"/>
      <c r="R42" s="32"/>
      <c r="S42" s="32"/>
      <c r="T42" s="32"/>
      <c r="U42" s="32"/>
      <c r="V42" s="32"/>
      <c r="W42" s="32"/>
      <c r="X42" s="32"/>
      <c r="Y42" s="32"/>
      <c r="Z42" s="83"/>
      <c r="AA42" s="83"/>
      <c r="AB42" s="83"/>
      <c r="AC42" s="83"/>
    </row>
    <row r="43" ht="13.5" customHeight="1">
      <c r="A43" s="32"/>
      <c r="B43" s="32"/>
      <c r="C43" s="32"/>
      <c r="D43" s="32"/>
      <c r="E43" s="25"/>
      <c r="F43" s="84"/>
      <c r="G43" s="32"/>
      <c r="H43" s="32"/>
      <c r="I43" s="82"/>
      <c r="J43" s="82"/>
      <c r="K43" s="82"/>
      <c r="L43" s="32"/>
      <c r="M43" s="32"/>
      <c r="N43" s="32"/>
      <c r="O43" s="32"/>
      <c r="P43" s="32"/>
      <c r="Q43" s="32"/>
      <c r="R43" s="32"/>
      <c r="S43" s="32"/>
      <c r="T43" s="32"/>
      <c r="U43" s="32"/>
      <c r="V43" s="32"/>
      <c r="W43" s="32"/>
      <c r="X43" s="32"/>
      <c r="Y43" s="32"/>
      <c r="Z43" s="83"/>
      <c r="AA43" s="83"/>
      <c r="AB43" s="83"/>
      <c r="AC43" s="83"/>
    </row>
    <row r="44" ht="13.5" customHeight="1">
      <c r="A44" s="32"/>
      <c r="B44" s="32"/>
      <c r="C44" s="32"/>
      <c r="D44" s="32"/>
      <c r="E44" s="25"/>
      <c r="F44" s="84"/>
      <c r="G44" s="32"/>
      <c r="H44" s="32"/>
      <c r="I44" s="82"/>
      <c r="J44" s="82"/>
      <c r="K44" s="82"/>
      <c r="L44" s="32"/>
      <c r="M44" s="32"/>
      <c r="N44" s="32"/>
      <c r="O44" s="32"/>
      <c r="P44" s="32"/>
      <c r="Q44" s="32"/>
      <c r="R44" s="32"/>
      <c r="S44" s="32"/>
      <c r="T44" s="32"/>
      <c r="U44" s="32"/>
      <c r="V44" s="32"/>
      <c r="W44" s="32"/>
      <c r="X44" s="32"/>
      <c r="Y44" s="32"/>
      <c r="Z44" s="83"/>
      <c r="AA44" s="83"/>
      <c r="AB44" s="83"/>
      <c r="AC44" s="83"/>
    </row>
    <row r="45" ht="13.5" customHeight="1">
      <c r="A45" s="32"/>
      <c r="B45" s="32"/>
      <c r="C45" s="32"/>
      <c r="D45" s="32"/>
      <c r="E45" s="25"/>
      <c r="F45" s="84"/>
      <c r="G45" s="32"/>
      <c r="H45" s="32"/>
      <c r="I45" s="82"/>
      <c r="J45" s="82"/>
      <c r="K45" s="82"/>
      <c r="L45" s="32"/>
      <c r="M45" s="32"/>
      <c r="N45" s="32"/>
      <c r="O45" s="32"/>
      <c r="P45" s="32"/>
      <c r="Q45" s="32"/>
      <c r="R45" s="32"/>
      <c r="S45" s="32"/>
      <c r="T45" s="32"/>
      <c r="U45" s="32"/>
      <c r="V45" s="32"/>
      <c r="W45" s="32"/>
      <c r="X45" s="32"/>
      <c r="Y45" s="32"/>
      <c r="Z45" s="83"/>
      <c r="AA45" s="83"/>
      <c r="AB45" s="83"/>
      <c r="AC45" s="83"/>
    </row>
    <row r="46" ht="13.5" customHeight="1">
      <c r="A46" s="32"/>
      <c r="B46" s="32"/>
      <c r="C46" s="32"/>
      <c r="D46" s="32"/>
      <c r="E46" s="25"/>
      <c r="F46" s="84"/>
      <c r="G46" s="32"/>
      <c r="H46" s="32"/>
      <c r="I46" s="82"/>
      <c r="J46" s="82"/>
      <c r="K46" s="82"/>
      <c r="L46" s="32"/>
      <c r="M46" s="32"/>
      <c r="N46" s="32"/>
      <c r="O46" s="32"/>
      <c r="P46" s="32"/>
      <c r="Q46" s="32"/>
      <c r="R46" s="32"/>
      <c r="S46" s="32"/>
      <c r="T46" s="32"/>
      <c r="U46" s="32"/>
      <c r="V46" s="32"/>
      <c r="W46" s="32"/>
      <c r="X46" s="32"/>
      <c r="Y46" s="32"/>
      <c r="Z46" s="83"/>
      <c r="AA46" s="83"/>
      <c r="AB46" s="83"/>
      <c r="AC46" s="83"/>
    </row>
    <row r="47" ht="13.5" customHeight="1">
      <c r="A47" s="32"/>
      <c r="B47" s="32"/>
      <c r="C47" s="32"/>
      <c r="D47" s="32"/>
      <c r="E47" s="25"/>
      <c r="F47" s="84"/>
      <c r="G47" s="32"/>
      <c r="H47" s="32"/>
      <c r="I47" s="82"/>
      <c r="J47" s="82"/>
      <c r="K47" s="82"/>
      <c r="L47" s="32"/>
      <c r="M47" s="32"/>
      <c r="N47" s="32"/>
      <c r="O47" s="32"/>
      <c r="P47" s="32"/>
      <c r="Q47" s="32"/>
      <c r="R47" s="32"/>
      <c r="S47" s="32"/>
      <c r="T47" s="32"/>
      <c r="U47" s="32"/>
      <c r="V47" s="32"/>
      <c r="W47" s="32"/>
      <c r="X47" s="32"/>
      <c r="Y47" s="32"/>
      <c r="Z47" s="83"/>
      <c r="AA47" s="83"/>
      <c r="AB47" s="83"/>
      <c r="AC47" s="83"/>
    </row>
    <row r="48" ht="13.5" customHeight="1">
      <c r="A48" s="32"/>
      <c r="B48" s="32"/>
      <c r="C48" s="32"/>
      <c r="D48" s="32"/>
      <c r="E48" s="25"/>
      <c r="F48" s="84"/>
      <c r="G48" s="32"/>
      <c r="H48" s="32"/>
      <c r="I48" s="82"/>
      <c r="J48" s="82"/>
      <c r="K48" s="82"/>
      <c r="L48" s="32"/>
      <c r="M48" s="32"/>
      <c r="N48" s="32"/>
      <c r="O48" s="32"/>
      <c r="P48" s="32"/>
      <c r="Q48" s="32"/>
      <c r="R48" s="32"/>
      <c r="S48" s="32"/>
      <c r="T48" s="32"/>
      <c r="U48" s="32"/>
      <c r="V48" s="32"/>
      <c r="W48" s="32"/>
      <c r="X48" s="32"/>
      <c r="Y48" s="32"/>
      <c r="Z48" s="83"/>
      <c r="AA48" s="83"/>
      <c r="AB48" s="83"/>
      <c r="AC48" s="83"/>
    </row>
    <row r="49" ht="13.5" customHeight="1">
      <c r="A49" s="32"/>
      <c r="B49" s="32"/>
      <c r="C49" s="32"/>
      <c r="D49" s="32"/>
      <c r="E49" s="25"/>
      <c r="F49" s="84"/>
      <c r="G49" s="32"/>
      <c r="H49" s="32"/>
      <c r="I49" s="82"/>
      <c r="J49" s="82"/>
      <c r="K49" s="82"/>
      <c r="L49" s="32"/>
      <c r="M49" s="32"/>
      <c r="N49" s="32"/>
      <c r="O49" s="32"/>
      <c r="P49" s="32"/>
      <c r="Q49" s="32"/>
      <c r="R49" s="32"/>
      <c r="S49" s="32"/>
      <c r="T49" s="32"/>
      <c r="U49" s="32"/>
      <c r="V49" s="32"/>
      <c r="W49" s="32"/>
      <c r="X49" s="32"/>
      <c r="Y49" s="32"/>
      <c r="Z49" s="83"/>
      <c r="AA49" s="83"/>
      <c r="AB49" s="83"/>
      <c r="AC49" s="83"/>
    </row>
    <row r="50" ht="13.5" customHeight="1">
      <c r="A50" s="32"/>
      <c r="B50" s="32"/>
      <c r="C50" s="32"/>
      <c r="D50" s="32"/>
      <c r="E50" s="25"/>
      <c r="F50" s="84"/>
      <c r="G50" s="32"/>
      <c r="H50" s="32"/>
      <c r="I50" s="82"/>
      <c r="J50" s="82"/>
      <c r="K50" s="82"/>
      <c r="L50" s="32"/>
      <c r="M50" s="32"/>
      <c r="N50" s="32"/>
      <c r="O50" s="32"/>
      <c r="P50" s="32"/>
      <c r="Q50" s="32"/>
      <c r="R50" s="32"/>
      <c r="S50" s="32"/>
      <c r="T50" s="32"/>
      <c r="U50" s="32"/>
      <c r="V50" s="32"/>
      <c r="W50" s="32"/>
      <c r="X50" s="32"/>
      <c r="Y50" s="32"/>
      <c r="Z50" s="83"/>
      <c r="AA50" s="83"/>
      <c r="AB50" s="83"/>
      <c r="AC50" s="83"/>
    </row>
    <row r="51" ht="13.5" customHeight="1">
      <c r="A51" s="32"/>
      <c r="B51" s="32"/>
      <c r="C51" s="32"/>
      <c r="D51" s="32"/>
      <c r="E51" s="25"/>
      <c r="F51" s="84"/>
      <c r="G51" s="32"/>
      <c r="H51" s="32"/>
      <c r="I51" s="82"/>
      <c r="J51" s="82"/>
      <c r="K51" s="82"/>
      <c r="L51" s="32"/>
      <c r="M51" s="32"/>
      <c r="N51" s="32"/>
      <c r="O51" s="32"/>
      <c r="P51" s="32"/>
      <c r="Q51" s="32"/>
      <c r="R51" s="32"/>
      <c r="S51" s="32"/>
      <c r="T51" s="32"/>
      <c r="U51" s="32"/>
      <c r="V51" s="32"/>
      <c r="W51" s="32"/>
      <c r="X51" s="32"/>
      <c r="Y51" s="32"/>
      <c r="Z51" s="83"/>
      <c r="AA51" s="83"/>
      <c r="AB51" s="83"/>
      <c r="AC51" s="83"/>
    </row>
    <row r="52" ht="13.5" customHeight="1">
      <c r="A52" s="32"/>
      <c r="B52" s="32"/>
      <c r="C52" s="32"/>
      <c r="D52" s="32"/>
      <c r="E52" s="32"/>
      <c r="F52" s="84"/>
      <c r="G52" s="32"/>
      <c r="H52" s="32"/>
      <c r="I52" s="82"/>
      <c r="J52" s="82"/>
      <c r="K52" s="82"/>
      <c r="L52" s="32"/>
      <c r="M52" s="32"/>
      <c r="N52" s="32"/>
      <c r="O52" s="32"/>
      <c r="P52" s="32"/>
      <c r="Q52" s="32"/>
      <c r="R52" s="32"/>
      <c r="S52" s="32"/>
      <c r="T52" s="32"/>
      <c r="U52" s="32"/>
      <c r="V52" s="32"/>
      <c r="W52" s="32"/>
      <c r="X52" s="32"/>
      <c r="Y52" s="32"/>
      <c r="Z52" s="83"/>
      <c r="AA52" s="83"/>
      <c r="AB52" s="83"/>
      <c r="AC52" s="83"/>
    </row>
    <row r="53" ht="13.5" customHeight="1">
      <c r="A53" s="32"/>
      <c r="B53" s="32"/>
      <c r="C53" s="32"/>
      <c r="D53" s="32"/>
      <c r="E53" s="32"/>
      <c r="F53" s="84"/>
      <c r="G53" s="32"/>
      <c r="H53" s="32"/>
      <c r="I53" s="82"/>
      <c r="J53" s="82"/>
      <c r="K53" s="82"/>
      <c r="L53" s="32"/>
      <c r="M53" s="32"/>
      <c r="N53" s="32"/>
      <c r="O53" s="32"/>
      <c r="P53" s="32"/>
      <c r="Q53" s="32"/>
      <c r="R53" s="32"/>
      <c r="S53" s="32"/>
      <c r="T53" s="32"/>
      <c r="U53" s="32"/>
      <c r="V53" s="32"/>
      <c r="W53" s="32"/>
      <c r="X53" s="32"/>
      <c r="Y53" s="32"/>
      <c r="Z53" s="83"/>
      <c r="AA53" s="83"/>
      <c r="AB53" s="83"/>
      <c r="AC53" s="83"/>
    </row>
    <row r="54" ht="13.5" customHeight="1">
      <c r="A54" s="32"/>
      <c r="B54" s="32"/>
      <c r="C54" s="32"/>
      <c r="D54" s="32"/>
      <c r="E54" s="32"/>
      <c r="F54" s="84"/>
      <c r="G54" s="32"/>
      <c r="H54" s="32"/>
      <c r="I54" s="82"/>
      <c r="J54" s="82"/>
      <c r="K54" s="82"/>
      <c r="L54" s="32"/>
      <c r="M54" s="32"/>
      <c r="N54" s="32"/>
      <c r="O54" s="32"/>
      <c r="P54" s="32"/>
      <c r="Q54" s="32"/>
      <c r="R54" s="32"/>
      <c r="S54" s="32"/>
      <c r="T54" s="32"/>
      <c r="U54" s="32"/>
      <c r="V54" s="32"/>
      <c r="W54" s="32"/>
      <c r="X54" s="32"/>
      <c r="Y54" s="32"/>
      <c r="Z54" s="83"/>
      <c r="AA54" s="83"/>
      <c r="AB54" s="83"/>
      <c r="AC54" s="83"/>
    </row>
    <row r="55" ht="13.5" customHeight="1">
      <c r="A55" s="32"/>
      <c r="B55" s="32"/>
      <c r="C55" s="32"/>
      <c r="D55" s="32"/>
      <c r="E55" s="32"/>
      <c r="F55" s="84"/>
      <c r="G55" s="32"/>
      <c r="H55" s="32"/>
      <c r="I55" s="82"/>
      <c r="J55" s="82"/>
      <c r="K55" s="82"/>
      <c r="L55" s="32"/>
      <c r="M55" s="32"/>
      <c r="N55" s="32"/>
      <c r="O55" s="32"/>
      <c r="P55" s="32"/>
      <c r="Q55" s="32"/>
      <c r="R55" s="32"/>
      <c r="S55" s="32"/>
      <c r="T55" s="32"/>
      <c r="U55" s="32"/>
      <c r="V55" s="32"/>
      <c r="W55" s="32"/>
      <c r="X55" s="32"/>
      <c r="Y55" s="32"/>
      <c r="Z55" s="83"/>
      <c r="AA55" s="83"/>
      <c r="AB55" s="83"/>
      <c r="AC55" s="83"/>
    </row>
    <row r="56" ht="13.5" customHeight="1">
      <c r="A56" s="32"/>
      <c r="B56" s="32"/>
      <c r="C56" s="32"/>
      <c r="D56" s="32"/>
      <c r="E56" s="32"/>
      <c r="F56" s="84"/>
      <c r="G56" s="32"/>
      <c r="H56" s="32"/>
      <c r="I56" s="82"/>
      <c r="J56" s="82"/>
      <c r="K56" s="82"/>
      <c r="L56" s="32"/>
      <c r="M56" s="32"/>
      <c r="N56" s="32"/>
      <c r="O56" s="32"/>
      <c r="P56" s="32"/>
      <c r="Q56" s="32"/>
      <c r="R56" s="32"/>
      <c r="S56" s="32"/>
      <c r="T56" s="32"/>
      <c r="U56" s="32"/>
      <c r="V56" s="32"/>
      <c r="W56" s="32"/>
      <c r="X56" s="32"/>
      <c r="Y56" s="32"/>
      <c r="Z56" s="83"/>
      <c r="AA56" s="83"/>
      <c r="AB56" s="83"/>
      <c r="AC56" s="83"/>
    </row>
    <row r="57" ht="13.5" customHeight="1">
      <c r="A57" s="32"/>
      <c r="B57" s="32"/>
      <c r="C57" s="32"/>
      <c r="D57" s="32"/>
      <c r="E57" s="32"/>
      <c r="F57" s="84"/>
      <c r="G57" s="32"/>
      <c r="H57" s="32"/>
      <c r="I57" s="82"/>
      <c r="J57" s="82"/>
      <c r="K57" s="82"/>
      <c r="L57" s="32"/>
      <c r="M57" s="32"/>
      <c r="N57" s="32"/>
      <c r="O57" s="32"/>
      <c r="P57" s="32"/>
      <c r="Q57" s="32"/>
      <c r="R57" s="32"/>
      <c r="S57" s="32"/>
      <c r="T57" s="32"/>
      <c r="U57" s="32"/>
      <c r="V57" s="32"/>
      <c r="W57" s="32"/>
      <c r="X57" s="32"/>
      <c r="Y57" s="32"/>
      <c r="Z57" s="83"/>
      <c r="AA57" s="83"/>
      <c r="AB57" s="83"/>
      <c r="AC57" s="83"/>
    </row>
    <row r="58" ht="13.5" customHeight="1">
      <c r="A58" s="32"/>
      <c r="B58" s="32"/>
      <c r="C58" s="32"/>
      <c r="D58" s="32"/>
      <c r="E58" s="32"/>
      <c r="F58" s="84"/>
      <c r="G58" s="32"/>
      <c r="H58" s="32"/>
      <c r="I58" s="82"/>
      <c r="J58" s="82"/>
      <c r="K58" s="82"/>
      <c r="L58" s="32"/>
      <c r="M58" s="32"/>
      <c r="N58" s="32"/>
      <c r="O58" s="32"/>
      <c r="P58" s="32"/>
      <c r="Q58" s="32"/>
      <c r="R58" s="32"/>
      <c r="S58" s="32"/>
      <c r="T58" s="32"/>
      <c r="U58" s="32"/>
      <c r="V58" s="32"/>
      <c r="W58" s="32"/>
      <c r="X58" s="32"/>
      <c r="Y58" s="32"/>
      <c r="Z58" s="83"/>
      <c r="AA58" s="83"/>
      <c r="AB58" s="83"/>
      <c r="AC58" s="83"/>
    </row>
    <row r="59" ht="13.5" customHeight="1">
      <c r="A59" s="32"/>
      <c r="B59" s="32"/>
      <c r="C59" s="32"/>
      <c r="D59" s="32"/>
      <c r="E59" s="32"/>
      <c r="F59" s="84"/>
      <c r="G59" s="32"/>
      <c r="H59" s="32"/>
      <c r="I59" s="82"/>
      <c r="J59" s="82"/>
      <c r="K59" s="82"/>
      <c r="L59" s="32"/>
      <c r="M59" s="32"/>
      <c r="N59" s="32"/>
      <c r="O59" s="32"/>
      <c r="P59" s="32"/>
      <c r="Q59" s="32"/>
      <c r="R59" s="32"/>
      <c r="S59" s="32"/>
      <c r="T59" s="32"/>
      <c r="U59" s="32"/>
      <c r="V59" s="32"/>
      <c r="W59" s="32"/>
      <c r="X59" s="32"/>
      <c r="Y59" s="32"/>
      <c r="Z59" s="83"/>
      <c r="AA59" s="83"/>
      <c r="AB59" s="83"/>
      <c r="AC59" s="83"/>
    </row>
    <row r="60" ht="13.5" customHeight="1">
      <c r="A60" s="32"/>
      <c r="B60" s="32"/>
      <c r="C60" s="32"/>
      <c r="D60" s="32"/>
      <c r="E60" s="32"/>
      <c r="F60" s="84"/>
      <c r="G60" s="32"/>
      <c r="H60" s="32"/>
      <c r="I60" s="82"/>
      <c r="J60" s="82"/>
      <c r="K60" s="82"/>
      <c r="L60" s="32"/>
      <c r="M60" s="32"/>
      <c r="N60" s="32"/>
      <c r="O60" s="32"/>
      <c r="P60" s="32"/>
      <c r="Q60" s="32"/>
      <c r="R60" s="32"/>
      <c r="S60" s="32"/>
      <c r="T60" s="32"/>
      <c r="U60" s="32"/>
      <c r="V60" s="32"/>
      <c r="W60" s="32"/>
      <c r="X60" s="32"/>
      <c r="Y60" s="32"/>
      <c r="Z60" s="83"/>
      <c r="AA60" s="83"/>
      <c r="AB60" s="83"/>
      <c r="AC60" s="83"/>
    </row>
    <row r="61" ht="13.5" customHeight="1">
      <c r="A61" s="32"/>
      <c r="B61" s="32"/>
      <c r="C61" s="32"/>
      <c r="D61" s="32"/>
      <c r="E61" s="32"/>
      <c r="F61" s="84"/>
      <c r="G61" s="32"/>
      <c r="H61" s="32"/>
      <c r="I61" s="82"/>
      <c r="J61" s="82"/>
      <c r="K61" s="82"/>
      <c r="L61" s="32"/>
      <c r="M61" s="32"/>
      <c r="N61" s="32"/>
      <c r="O61" s="32"/>
      <c r="P61" s="32"/>
      <c r="Q61" s="32"/>
      <c r="R61" s="32"/>
      <c r="S61" s="32"/>
      <c r="T61" s="32"/>
      <c r="U61" s="32"/>
      <c r="V61" s="32"/>
      <c r="W61" s="32"/>
      <c r="X61" s="32"/>
      <c r="Y61" s="32"/>
      <c r="Z61" s="83"/>
      <c r="AA61" s="83"/>
      <c r="AB61" s="83"/>
      <c r="AC61" s="83"/>
    </row>
    <row r="62" ht="13.5" customHeight="1">
      <c r="A62" s="32"/>
      <c r="B62" s="32"/>
      <c r="C62" s="32"/>
      <c r="D62" s="32"/>
      <c r="E62" s="32"/>
      <c r="F62" s="84"/>
      <c r="G62" s="32"/>
      <c r="H62" s="32"/>
      <c r="I62" s="82"/>
      <c r="J62" s="82"/>
      <c r="K62" s="82"/>
      <c r="L62" s="32"/>
      <c r="M62" s="32"/>
      <c r="N62" s="32"/>
      <c r="O62" s="32"/>
      <c r="P62" s="32"/>
      <c r="Q62" s="32"/>
      <c r="R62" s="32"/>
      <c r="S62" s="32"/>
      <c r="T62" s="32"/>
      <c r="U62" s="32"/>
      <c r="V62" s="32"/>
      <c r="W62" s="32"/>
      <c r="X62" s="32"/>
      <c r="Y62" s="32"/>
      <c r="Z62" s="83"/>
      <c r="AA62" s="83"/>
      <c r="AB62" s="83"/>
      <c r="AC62" s="83"/>
    </row>
    <row r="63" ht="13.5" customHeight="1">
      <c r="A63" s="32"/>
      <c r="B63" s="32"/>
      <c r="C63" s="32"/>
      <c r="D63" s="32"/>
      <c r="E63" s="32"/>
      <c r="F63" s="84"/>
      <c r="G63" s="32"/>
      <c r="H63" s="32"/>
      <c r="I63" s="82"/>
      <c r="J63" s="82"/>
      <c r="K63" s="82"/>
      <c r="L63" s="32"/>
      <c r="M63" s="32"/>
      <c r="N63" s="32"/>
      <c r="O63" s="32"/>
      <c r="P63" s="32"/>
      <c r="Q63" s="32"/>
      <c r="R63" s="32"/>
      <c r="S63" s="32"/>
      <c r="T63" s="32"/>
      <c r="U63" s="32"/>
      <c r="V63" s="32"/>
      <c r="W63" s="32"/>
      <c r="X63" s="32"/>
      <c r="Y63" s="32"/>
      <c r="Z63" s="83"/>
      <c r="AA63" s="83"/>
      <c r="AB63" s="83"/>
      <c r="AC63" s="83"/>
    </row>
    <row r="64" ht="13.5" customHeight="1">
      <c r="A64" s="32"/>
      <c r="B64" s="32"/>
      <c r="C64" s="32"/>
      <c r="D64" s="32"/>
      <c r="E64" s="32"/>
      <c r="F64" s="84"/>
      <c r="G64" s="32"/>
      <c r="H64" s="32"/>
      <c r="I64" s="82"/>
      <c r="J64" s="82"/>
      <c r="K64" s="82"/>
      <c r="L64" s="32"/>
      <c r="M64" s="32"/>
      <c r="N64" s="32"/>
      <c r="O64" s="32"/>
      <c r="P64" s="32"/>
      <c r="Q64" s="32"/>
      <c r="R64" s="32"/>
      <c r="S64" s="32"/>
      <c r="T64" s="32"/>
      <c r="U64" s="32"/>
      <c r="V64" s="32"/>
      <c r="W64" s="32"/>
      <c r="X64" s="32"/>
      <c r="Y64" s="32"/>
      <c r="Z64" s="83"/>
      <c r="AA64" s="83"/>
      <c r="AB64" s="83"/>
      <c r="AC64" s="83"/>
    </row>
    <row r="65" ht="13.5" customHeight="1">
      <c r="A65" s="32"/>
      <c r="B65" s="32"/>
      <c r="C65" s="32"/>
      <c r="D65" s="32"/>
      <c r="E65" s="32"/>
      <c r="F65" s="84"/>
      <c r="G65" s="32"/>
      <c r="H65" s="32"/>
      <c r="I65" s="82"/>
      <c r="J65" s="82"/>
      <c r="K65" s="82"/>
      <c r="L65" s="32"/>
      <c r="M65" s="32"/>
      <c r="N65" s="32"/>
      <c r="O65" s="32"/>
      <c r="P65" s="32"/>
      <c r="Q65" s="32"/>
      <c r="R65" s="32"/>
      <c r="S65" s="32"/>
      <c r="T65" s="32"/>
      <c r="U65" s="32"/>
      <c r="V65" s="32"/>
      <c r="W65" s="32"/>
      <c r="X65" s="32"/>
      <c r="Y65" s="32"/>
      <c r="Z65" s="83"/>
      <c r="AA65" s="83"/>
      <c r="AB65" s="83"/>
      <c r="AC65" s="83"/>
    </row>
    <row r="66" ht="13.5" customHeight="1">
      <c r="A66" s="32"/>
      <c r="B66" s="32"/>
      <c r="C66" s="32"/>
      <c r="D66" s="32"/>
      <c r="E66" s="32"/>
      <c r="F66" s="84"/>
      <c r="G66" s="32"/>
      <c r="H66" s="32"/>
      <c r="I66" s="82"/>
      <c r="J66" s="82"/>
      <c r="K66" s="82"/>
      <c r="L66" s="32"/>
      <c r="M66" s="32"/>
      <c r="N66" s="32"/>
      <c r="O66" s="32"/>
      <c r="P66" s="32"/>
      <c r="Q66" s="32"/>
      <c r="R66" s="32"/>
      <c r="S66" s="32"/>
      <c r="T66" s="32"/>
      <c r="U66" s="32"/>
      <c r="V66" s="32"/>
      <c r="W66" s="32"/>
      <c r="X66" s="32"/>
      <c r="Y66" s="32"/>
      <c r="Z66" s="83"/>
      <c r="AA66" s="83"/>
      <c r="AB66" s="83"/>
      <c r="AC66" s="83"/>
    </row>
    <row r="67" ht="13.5" customHeight="1">
      <c r="A67" s="32"/>
      <c r="B67" s="32"/>
      <c r="C67" s="32"/>
      <c r="D67" s="32"/>
      <c r="E67" s="32"/>
      <c r="F67" s="84"/>
      <c r="G67" s="32"/>
      <c r="H67" s="32"/>
      <c r="I67" s="82"/>
      <c r="J67" s="82"/>
      <c r="K67" s="82"/>
      <c r="L67" s="32"/>
      <c r="M67" s="32"/>
      <c r="N67" s="32"/>
      <c r="O67" s="32"/>
      <c r="P67" s="32"/>
      <c r="Q67" s="32"/>
      <c r="R67" s="32"/>
      <c r="S67" s="32"/>
      <c r="T67" s="32"/>
      <c r="U67" s="32"/>
      <c r="V67" s="32"/>
      <c r="W67" s="32"/>
      <c r="X67" s="32"/>
      <c r="Y67" s="32"/>
      <c r="Z67" s="83"/>
      <c r="AA67" s="83"/>
      <c r="AB67" s="83"/>
      <c r="AC67" s="83"/>
    </row>
    <row r="68" ht="13.5" customHeight="1">
      <c r="A68" s="83"/>
      <c r="B68" s="83"/>
      <c r="C68" s="83"/>
      <c r="D68" s="83"/>
      <c r="E68" s="83"/>
      <c r="F68" s="85"/>
      <c r="G68" s="83"/>
      <c r="H68" s="83"/>
      <c r="I68" s="86"/>
      <c r="J68" s="86"/>
      <c r="K68" s="86"/>
      <c r="L68" s="83"/>
      <c r="M68" s="83"/>
      <c r="N68" s="83"/>
      <c r="O68" s="83"/>
      <c r="P68" s="83"/>
      <c r="Q68" s="83"/>
      <c r="R68" s="83"/>
      <c r="S68" s="83"/>
      <c r="T68" s="83"/>
      <c r="U68" s="83"/>
      <c r="V68" s="83"/>
      <c r="W68" s="83"/>
      <c r="X68" s="83"/>
      <c r="Y68" s="83"/>
      <c r="Z68" s="83"/>
      <c r="AA68" s="83"/>
      <c r="AB68" s="83"/>
      <c r="AC68" s="83"/>
    </row>
    <row r="69" ht="13.5" customHeight="1">
      <c r="A69" s="83"/>
      <c r="B69" s="83"/>
      <c r="C69" s="83"/>
      <c r="D69" s="83"/>
      <c r="E69" s="83"/>
      <c r="F69" s="85"/>
      <c r="G69" s="83"/>
      <c r="H69" s="83"/>
      <c r="I69" s="86"/>
      <c r="J69" s="86"/>
      <c r="K69" s="86"/>
      <c r="L69" s="83"/>
      <c r="M69" s="83"/>
      <c r="N69" s="83"/>
      <c r="O69" s="83"/>
      <c r="P69" s="83"/>
      <c r="Q69" s="83"/>
      <c r="R69" s="83"/>
      <c r="S69" s="83"/>
      <c r="T69" s="83"/>
      <c r="U69" s="83"/>
      <c r="V69" s="83"/>
      <c r="W69" s="83"/>
      <c r="X69" s="83"/>
      <c r="Y69" s="83"/>
      <c r="Z69" s="83"/>
      <c r="AA69" s="83"/>
      <c r="AB69" s="83"/>
      <c r="AC69" s="83"/>
    </row>
    <row r="70" ht="13.5" customHeight="1">
      <c r="A70" s="83"/>
      <c r="B70" s="83"/>
      <c r="C70" s="83"/>
      <c r="D70" s="83"/>
      <c r="E70" s="83"/>
      <c r="F70" s="85"/>
      <c r="G70" s="83"/>
      <c r="H70" s="83"/>
      <c r="I70" s="86"/>
      <c r="J70" s="86"/>
      <c r="K70" s="86"/>
      <c r="L70" s="83"/>
      <c r="M70" s="83"/>
      <c r="N70" s="83"/>
      <c r="O70" s="83"/>
      <c r="P70" s="83"/>
      <c r="Q70" s="83"/>
      <c r="R70" s="83"/>
      <c r="S70" s="83"/>
      <c r="T70" s="83"/>
      <c r="U70" s="83"/>
      <c r="V70" s="83"/>
      <c r="W70" s="83"/>
      <c r="X70" s="83"/>
      <c r="Y70" s="83"/>
      <c r="Z70" s="83"/>
      <c r="AA70" s="83"/>
      <c r="AB70" s="83"/>
      <c r="AC70" s="83"/>
    </row>
    <row r="71" ht="13.5" customHeight="1">
      <c r="A71" s="83"/>
      <c r="B71" s="83"/>
      <c r="C71" s="83"/>
      <c r="D71" s="83"/>
      <c r="E71" s="83"/>
      <c r="F71" s="85"/>
      <c r="G71" s="83"/>
      <c r="H71" s="83"/>
      <c r="I71" s="86"/>
      <c r="J71" s="86"/>
      <c r="K71" s="86"/>
      <c r="L71" s="83"/>
      <c r="M71" s="83"/>
      <c r="N71" s="83"/>
      <c r="O71" s="83"/>
      <c r="P71" s="83"/>
      <c r="Q71" s="83"/>
      <c r="R71" s="83"/>
      <c r="S71" s="83"/>
      <c r="T71" s="83"/>
      <c r="U71" s="83"/>
      <c r="V71" s="83"/>
      <c r="W71" s="83"/>
      <c r="X71" s="83"/>
      <c r="Y71" s="83"/>
      <c r="Z71" s="83"/>
      <c r="AA71" s="83"/>
      <c r="AB71" s="83"/>
      <c r="AC71" s="83"/>
    </row>
    <row r="72" ht="13.5" customHeight="1">
      <c r="A72" s="83"/>
      <c r="B72" s="83"/>
      <c r="C72" s="83"/>
      <c r="D72" s="83"/>
      <c r="E72" s="83"/>
      <c r="F72" s="85"/>
      <c r="G72" s="83"/>
      <c r="H72" s="83"/>
      <c r="I72" s="86"/>
      <c r="J72" s="86"/>
      <c r="K72" s="86"/>
      <c r="L72" s="83"/>
      <c r="M72" s="83"/>
      <c r="N72" s="83"/>
      <c r="O72" s="83"/>
      <c r="P72" s="83"/>
      <c r="Q72" s="83"/>
      <c r="R72" s="83"/>
      <c r="S72" s="83"/>
      <c r="T72" s="83"/>
      <c r="U72" s="83"/>
      <c r="V72" s="83"/>
      <c r="W72" s="83"/>
      <c r="X72" s="83"/>
      <c r="Y72" s="83"/>
      <c r="Z72" s="83"/>
      <c r="AA72" s="83"/>
      <c r="AB72" s="83"/>
      <c r="AC72" s="83"/>
    </row>
    <row r="73" ht="13.5" customHeight="1">
      <c r="A73" s="83"/>
      <c r="B73" s="83"/>
      <c r="C73" s="83"/>
      <c r="D73" s="83"/>
      <c r="E73" s="83"/>
      <c r="F73" s="85"/>
      <c r="G73" s="83"/>
      <c r="H73" s="83"/>
      <c r="I73" s="86"/>
      <c r="J73" s="86"/>
      <c r="K73" s="86"/>
      <c r="L73" s="83"/>
      <c r="M73" s="83"/>
      <c r="N73" s="83"/>
      <c r="O73" s="83"/>
      <c r="P73" s="83"/>
      <c r="Q73" s="83"/>
      <c r="R73" s="83"/>
      <c r="S73" s="83"/>
      <c r="T73" s="83"/>
      <c r="U73" s="83"/>
      <c r="V73" s="83"/>
      <c r="W73" s="83"/>
      <c r="X73" s="83"/>
      <c r="Y73" s="83"/>
      <c r="Z73" s="83"/>
      <c r="AA73" s="83"/>
      <c r="AB73" s="83"/>
      <c r="AC73" s="83"/>
    </row>
    <row r="74" ht="13.5" customHeight="1">
      <c r="A74" s="83"/>
      <c r="B74" s="83"/>
      <c r="C74" s="83"/>
      <c r="D74" s="83"/>
      <c r="E74" s="83"/>
      <c r="F74" s="85"/>
      <c r="G74" s="83"/>
      <c r="H74" s="83"/>
      <c r="I74" s="86"/>
      <c r="J74" s="86"/>
      <c r="K74" s="86"/>
      <c r="L74" s="83"/>
      <c r="M74" s="83"/>
      <c r="N74" s="83"/>
      <c r="O74" s="83"/>
      <c r="P74" s="83"/>
      <c r="Q74" s="83"/>
      <c r="R74" s="83"/>
      <c r="S74" s="83"/>
      <c r="T74" s="83"/>
      <c r="U74" s="83"/>
      <c r="V74" s="83"/>
      <c r="W74" s="83"/>
      <c r="X74" s="83"/>
      <c r="Y74" s="83"/>
      <c r="Z74" s="83"/>
      <c r="AA74" s="83"/>
      <c r="AB74" s="83"/>
      <c r="AC74" s="83"/>
    </row>
    <row r="75" ht="13.5" customHeight="1">
      <c r="A75" s="83"/>
      <c r="B75" s="83"/>
      <c r="C75" s="83"/>
      <c r="D75" s="83"/>
      <c r="E75" s="83"/>
      <c r="F75" s="85"/>
      <c r="G75" s="83"/>
      <c r="H75" s="83"/>
      <c r="I75" s="86"/>
      <c r="J75" s="86"/>
      <c r="K75" s="86"/>
      <c r="L75" s="83"/>
      <c r="M75" s="83"/>
      <c r="N75" s="83"/>
      <c r="O75" s="83"/>
      <c r="P75" s="83"/>
      <c r="Q75" s="83"/>
      <c r="R75" s="83"/>
      <c r="S75" s="83"/>
      <c r="T75" s="83"/>
      <c r="U75" s="83"/>
      <c r="V75" s="83"/>
      <c r="W75" s="83"/>
      <c r="X75" s="83"/>
      <c r="Y75" s="83"/>
      <c r="Z75" s="83"/>
      <c r="AA75" s="83"/>
      <c r="AB75" s="83"/>
      <c r="AC75" s="83"/>
    </row>
    <row r="76" ht="13.5" customHeight="1">
      <c r="A76" s="83"/>
      <c r="B76" s="83"/>
      <c r="C76" s="83"/>
      <c r="D76" s="83"/>
      <c r="E76" s="83"/>
      <c r="F76" s="85"/>
      <c r="G76" s="83"/>
      <c r="H76" s="83"/>
      <c r="I76" s="86"/>
      <c r="J76" s="86"/>
      <c r="K76" s="86"/>
      <c r="L76" s="83"/>
      <c r="M76" s="83"/>
      <c r="N76" s="83"/>
      <c r="O76" s="83"/>
      <c r="P76" s="83"/>
      <c r="Q76" s="83"/>
      <c r="R76" s="83"/>
      <c r="S76" s="83"/>
      <c r="T76" s="83"/>
      <c r="U76" s="83"/>
      <c r="V76" s="83"/>
      <c r="W76" s="83"/>
      <c r="X76" s="83"/>
      <c r="Y76" s="83"/>
      <c r="Z76" s="83"/>
      <c r="AA76" s="83"/>
      <c r="AB76" s="83"/>
      <c r="AC76" s="83"/>
    </row>
    <row r="77" ht="13.5" customHeight="1">
      <c r="A77" s="83"/>
      <c r="B77" s="83"/>
      <c r="C77" s="83"/>
      <c r="D77" s="83"/>
      <c r="E77" s="83"/>
      <c r="F77" s="85"/>
      <c r="G77" s="83"/>
      <c r="H77" s="83"/>
      <c r="I77" s="86"/>
      <c r="J77" s="86"/>
      <c r="K77" s="86"/>
      <c r="L77" s="83"/>
      <c r="M77" s="83"/>
      <c r="N77" s="83"/>
      <c r="O77" s="83"/>
      <c r="P77" s="83"/>
      <c r="Q77" s="83"/>
      <c r="R77" s="83"/>
      <c r="S77" s="83"/>
      <c r="T77" s="83"/>
      <c r="U77" s="83"/>
      <c r="V77" s="83"/>
      <c r="W77" s="83"/>
      <c r="X77" s="83"/>
      <c r="Y77" s="83"/>
      <c r="Z77" s="83"/>
      <c r="AA77" s="83"/>
      <c r="AB77" s="83"/>
      <c r="AC77" s="83"/>
    </row>
    <row r="78" ht="13.5" customHeight="1">
      <c r="A78" s="83"/>
      <c r="B78" s="83"/>
      <c r="C78" s="83"/>
      <c r="D78" s="83"/>
      <c r="E78" s="83"/>
      <c r="F78" s="85"/>
      <c r="G78" s="83"/>
      <c r="H78" s="83"/>
      <c r="I78" s="86"/>
      <c r="J78" s="86"/>
      <c r="K78" s="86"/>
      <c r="L78" s="83"/>
      <c r="M78" s="83"/>
      <c r="N78" s="83"/>
      <c r="O78" s="83"/>
      <c r="P78" s="83"/>
      <c r="Q78" s="83"/>
      <c r="R78" s="83"/>
      <c r="S78" s="83"/>
      <c r="T78" s="83"/>
      <c r="U78" s="83"/>
      <c r="V78" s="83"/>
      <c r="W78" s="83"/>
      <c r="X78" s="83"/>
      <c r="Y78" s="83"/>
      <c r="Z78" s="83"/>
      <c r="AA78" s="83"/>
      <c r="AB78" s="83"/>
      <c r="AC78" s="83"/>
    </row>
    <row r="79" ht="13.5" customHeight="1">
      <c r="A79" s="83"/>
      <c r="B79" s="83"/>
      <c r="C79" s="83"/>
      <c r="D79" s="83"/>
      <c r="E79" s="83"/>
      <c r="F79" s="85"/>
      <c r="G79" s="83"/>
      <c r="H79" s="83"/>
      <c r="I79" s="86"/>
      <c r="J79" s="86"/>
      <c r="K79" s="86"/>
      <c r="L79" s="83"/>
      <c r="M79" s="83"/>
      <c r="N79" s="83"/>
      <c r="O79" s="83"/>
      <c r="P79" s="83"/>
      <c r="Q79" s="83"/>
      <c r="R79" s="83"/>
      <c r="S79" s="83"/>
      <c r="T79" s="83"/>
      <c r="U79" s="83"/>
      <c r="V79" s="83"/>
      <c r="W79" s="83"/>
      <c r="X79" s="83"/>
      <c r="Y79" s="83"/>
      <c r="Z79" s="83"/>
      <c r="AA79" s="83"/>
      <c r="AB79" s="83"/>
      <c r="AC79" s="83"/>
    </row>
    <row r="80" ht="13.5" customHeight="1">
      <c r="A80" s="83"/>
      <c r="B80" s="83"/>
      <c r="C80" s="83"/>
      <c r="D80" s="83"/>
      <c r="E80" s="83"/>
      <c r="F80" s="85"/>
      <c r="G80" s="83"/>
      <c r="H80" s="83"/>
      <c r="I80" s="86"/>
      <c r="J80" s="86"/>
      <c r="K80" s="86"/>
      <c r="L80" s="83"/>
      <c r="M80" s="83"/>
      <c r="N80" s="83"/>
      <c r="O80" s="83"/>
      <c r="P80" s="83"/>
      <c r="Q80" s="83"/>
      <c r="R80" s="83"/>
      <c r="S80" s="83"/>
      <c r="T80" s="83"/>
      <c r="U80" s="83"/>
      <c r="V80" s="83"/>
      <c r="W80" s="83"/>
      <c r="X80" s="83"/>
      <c r="Y80" s="83"/>
      <c r="Z80" s="83"/>
      <c r="AA80" s="83"/>
      <c r="AB80" s="83"/>
      <c r="AC80" s="83"/>
    </row>
    <row r="81" ht="13.5" customHeight="1">
      <c r="A81" s="83"/>
      <c r="B81" s="83"/>
      <c r="C81" s="83"/>
      <c r="D81" s="83"/>
      <c r="E81" s="83"/>
      <c r="F81" s="85"/>
      <c r="G81" s="83"/>
      <c r="H81" s="83"/>
      <c r="I81" s="86"/>
      <c r="J81" s="86"/>
      <c r="K81" s="86"/>
      <c r="L81" s="83"/>
      <c r="M81" s="83"/>
      <c r="N81" s="83"/>
      <c r="O81" s="83"/>
      <c r="P81" s="83"/>
      <c r="Q81" s="83"/>
      <c r="R81" s="83"/>
      <c r="S81" s="83"/>
      <c r="T81" s="83"/>
      <c r="U81" s="83"/>
      <c r="V81" s="83"/>
      <c r="W81" s="83"/>
      <c r="X81" s="83"/>
      <c r="Y81" s="83"/>
      <c r="Z81" s="83"/>
      <c r="AA81" s="83"/>
      <c r="AB81" s="83"/>
      <c r="AC81" s="83"/>
    </row>
    <row r="82" ht="13.5" customHeight="1">
      <c r="A82" s="83"/>
      <c r="B82" s="83"/>
      <c r="C82" s="83"/>
      <c r="D82" s="83"/>
      <c r="E82" s="83"/>
      <c r="F82" s="85"/>
      <c r="G82" s="83"/>
      <c r="H82" s="83"/>
      <c r="I82" s="86"/>
      <c r="J82" s="86"/>
      <c r="K82" s="86"/>
      <c r="L82" s="83"/>
      <c r="M82" s="83"/>
      <c r="N82" s="83"/>
      <c r="O82" s="83"/>
      <c r="P82" s="83"/>
      <c r="Q82" s="83"/>
      <c r="R82" s="83"/>
      <c r="S82" s="83"/>
      <c r="T82" s="83"/>
      <c r="U82" s="83"/>
      <c r="V82" s="83"/>
      <c r="W82" s="83"/>
      <c r="X82" s="83"/>
      <c r="Y82" s="83"/>
      <c r="Z82" s="83"/>
      <c r="AA82" s="83"/>
      <c r="AB82" s="83"/>
      <c r="AC82" s="83"/>
    </row>
    <row r="83" ht="13.5" customHeight="1">
      <c r="A83" s="83"/>
      <c r="B83" s="83"/>
      <c r="C83" s="83"/>
      <c r="D83" s="83"/>
      <c r="E83" s="83"/>
      <c r="F83" s="85"/>
      <c r="G83" s="83"/>
      <c r="H83" s="83"/>
      <c r="I83" s="86"/>
      <c r="J83" s="86"/>
      <c r="K83" s="86"/>
      <c r="L83" s="83"/>
      <c r="M83" s="83"/>
      <c r="N83" s="83"/>
      <c r="O83" s="83"/>
      <c r="P83" s="83"/>
      <c r="Q83" s="83"/>
      <c r="R83" s="83"/>
      <c r="S83" s="83"/>
      <c r="T83" s="83"/>
      <c r="U83" s="83"/>
      <c r="V83" s="83"/>
      <c r="W83" s="83"/>
      <c r="X83" s="83"/>
      <c r="Y83" s="83"/>
      <c r="Z83" s="83"/>
      <c r="AA83" s="83"/>
      <c r="AB83" s="83"/>
      <c r="AC83" s="83"/>
    </row>
    <row r="84" ht="13.5" customHeight="1">
      <c r="A84" s="83"/>
      <c r="B84" s="83"/>
      <c r="C84" s="83"/>
      <c r="D84" s="83"/>
      <c r="E84" s="83"/>
      <c r="F84" s="85"/>
      <c r="G84" s="83"/>
      <c r="H84" s="83"/>
      <c r="I84" s="86"/>
      <c r="J84" s="86"/>
      <c r="K84" s="86"/>
      <c r="L84" s="83"/>
      <c r="M84" s="83"/>
      <c r="N84" s="83"/>
      <c r="O84" s="83"/>
      <c r="P84" s="83"/>
      <c r="Q84" s="83"/>
      <c r="R84" s="83"/>
      <c r="S84" s="83"/>
      <c r="T84" s="83"/>
      <c r="U84" s="83"/>
      <c r="V84" s="83"/>
      <c r="W84" s="83"/>
      <c r="X84" s="83"/>
      <c r="Y84" s="83"/>
      <c r="Z84" s="83"/>
      <c r="AA84" s="83"/>
      <c r="AB84" s="83"/>
      <c r="AC84" s="83"/>
    </row>
    <row r="85" ht="13.5" customHeight="1">
      <c r="A85" s="83"/>
      <c r="B85" s="83"/>
      <c r="C85" s="83"/>
      <c r="D85" s="83"/>
      <c r="E85" s="83"/>
      <c r="F85" s="85"/>
      <c r="G85" s="83"/>
      <c r="H85" s="83"/>
      <c r="I85" s="86"/>
      <c r="J85" s="86"/>
      <c r="K85" s="86"/>
      <c r="L85" s="83"/>
      <c r="M85" s="83"/>
      <c r="N85" s="83"/>
      <c r="O85" s="83"/>
      <c r="P85" s="83"/>
      <c r="Q85" s="83"/>
      <c r="R85" s="83"/>
      <c r="S85" s="83"/>
      <c r="T85" s="83"/>
      <c r="U85" s="83"/>
      <c r="V85" s="83"/>
      <c r="W85" s="83"/>
      <c r="X85" s="83"/>
      <c r="Y85" s="83"/>
      <c r="Z85" s="83"/>
      <c r="AA85" s="83"/>
      <c r="AB85" s="83"/>
      <c r="AC85" s="83"/>
    </row>
    <row r="86" ht="13.5" customHeight="1">
      <c r="A86" s="83"/>
      <c r="B86" s="83"/>
      <c r="C86" s="83"/>
      <c r="D86" s="83"/>
      <c r="E86" s="83"/>
      <c r="F86" s="85"/>
      <c r="G86" s="83"/>
      <c r="H86" s="83"/>
      <c r="I86" s="86"/>
      <c r="J86" s="86"/>
      <c r="K86" s="86"/>
      <c r="L86" s="83"/>
      <c r="M86" s="83"/>
      <c r="N86" s="83"/>
      <c r="O86" s="83"/>
      <c r="P86" s="83"/>
      <c r="Q86" s="83"/>
      <c r="R86" s="83"/>
      <c r="S86" s="83"/>
      <c r="T86" s="83"/>
      <c r="U86" s="83"/>
      <c r="V86" s="83"/>
      <c r="W86" s="83"/>
      <c r="X86" s="83"/>
      <c r="Y86" s="83"/>
      <c r="Z86" s="83"/>
      <c r="AA86" s="83"/>
      <c r="AB86" s="83"/>
      <c r="AC86" s="83"/>
    </row>
    <row r="87" ht="13.5" customHeight="1">
      <c r="A87" s="83"/>
      <c r="B87" s="83"/>
      <c r="C87" s="83"/>
      <c r="D87" s="83"/>
      <c r="E87" s="83"/>
      <c r="F87" s="85"/>
      <c r="G87" s="83"/>
      <c r="H87" s="83"/>
      <c r="I87" s="86"/>
      <c r="J87" s="86"/>
      <c r="K87" s="86"/>
      <c r="L87" s="83"/>
      <c r="M87" s="83"/>
      <c r="N87" s="83"/>
      <c r="O87" s="83"/>
      <c r="P87" s="83"/>
      <c r="Q87" s="83"/>
      <c r="R87" s="83"/>
      <c r="S87" s="83"/>
      <c r="T87" s="83"/>
      <c r="U87" s="83"/>
      <c r="V87" s="83"/>
      <c r="W87" s="83"/>
      <c r="X87" s="83"/>
      <c r="Y87" s="83"/>
      <c r="Z87" s="83"/>
      <c r="AA87" s="83"/>
      <c r="AB87" s="83"/>
      <c r="AC87" s="83"/>
    </row>
    <row r="88" ht="13.5" customHeight="1">
      <c r="A88" s="83"/>
      <c r="B88" s="83"/>
      <c r="C88" s="83"/>
      <c r="D88" s="83"/>
      <c r="E88" s="83"/>
      <c r="F88" s="85"/>
      <c r="G88" s="83"/>
      <c r="H88" s="83"/>
      <c r="I88" s="86"/>
      <c r="J88" s="86"/>
      <c r="K88" s="86"/>
      <c r="L88" s="83"/>
      <c r="M88" s="83"/>
      <c r="N88" s="83"/>
      <c r="O88" s="83"/>
      <c r="P88" s="83"/>
      <c r="Q88" s="83"/>
      <c r="R88" s="83"/>
      <c r="S88" s="83"/>
      <c r="T88" s="83"/>
      <c r="U88" s="83"/>
      <c r="V88" s="83"/>
      <c r="W88" s="83"/>
      <c r="X88" s="83"/>
      <c r="Y88" s="83"/>
      <c r="Z88" s="83"/>
      <c r="AA88" s="83"/>
      <c r="AB88" s="83"/>
      <c r="AC88" s="83"/>
    </row>
    <row r="89" ht="13.5" customHeight="1">
      <c r="A89" s="83"/>
      <c r="B89" s="83"/>
      <c r="C89" s="83"/>
      <c r="D89" s="83"/>
      <c r="E89" s="83"/>
      <c r="F89" s="85"/>
      <c r="G89" s="83"/>
      <c r="H89" s="83"/>
      <c r="I89" s="86"/>
      <c r="J89" s="86"/>
      <c r="K89" s="86"/>
      <c r="L89" s="83"/>
      <c r="M89" s="83"/>
      <c r="N89" s="83"/>
      <c r="O89" s="83"/>
      <c r="P89" s="83"/>
      <c r="Q89" s="83"/>
      <c r="R89" s="83"/>
      <c r="S89" s="83"/>
      <c r="T89" s="83"/>
      <c r="U89" s="83"/>
      <c r="V89" s="83"/>
      <c r="W89" s="83"/>
      <c r="X89" s="83"/>
      <c r="Y89" s="83"/>
      <c r="Z89" s="83"/>
      <c r="AA89" s="83"/>
      <c r="AB89" s="83"/>
      <c r="AC89" s="83"/>
    </row>
    <row r="90" ht="13.5" customHeight="1">
      <c r="A90" s="83"/>
      <c r="B90" s="83"/>
      <c r="C90" s="83"/>
      <c r="D90" s="83"/>
      <c r="E90" s="83"/>
      <c r="F90" s="85"/>
      <c r="G90" s="83"/>
      <c r="H90" s="83"/>
      <c r="I90" s="86"/>
      <c r="J90" s="86"/>
      <c r="K90" s="86"/>
      <c r="L90" s="83"/>
      <c r="M90" s="83"/>
      <c r="N90" s="83"/>
      <c r="O90" s="83"/>
      <c r="P90" s="83"/>
      <c r="Q90" s="83"/>
      <c r="R90" s="83"/>
      <c r="S90" s="83"/>
      <c r="T90" s="83"/>
      <c r="U90" s="83"/>
      <c r="V90" s="83"/>
      <c r="W90" s="83"/>
      <c r="X90" s="83"/>
      <c r="Y90" s="83"/>
      <c r="Z90" s="83"/>
      <c r="AA90" s="83"/>
      <c r="AB90" s="83"/>
      <c r="AC90" s="83"/>
    </row>
    <row r="91" ht="13.5" customHeight="1">
      <c r="A91" s="83"/>
      <c r="B91" s="83"/>
      <c r="C91" s="83"/>
      <c r="D91" s="83"/>
      <c r="E91" s="83"/>
      <c r="F91" s="85"/>
      <c r="G91" s="83"/>
      <c r="H91" s="83"/>
      <c r="I91" s="86"/>
      <c r="J91" s="86"/>
      <c r="K91" s="86"/>
      <c r="L91" s="83"/>
      <c r="M91" s="83"/>
      <c r="N91" s="83"/>
      <c r="O91" s="83"/>
      <c r="P91" s="83"/>
      <c r="Q91" s="83"/>
      <c r="R91" s="83"/>
      <c r="S91" s="83"/>
      <c r="T91" s="83"/>
      <c r="U91" s="83"/>
      <c r="V91" s="83"/>
      <c r="W91" s="83"/>
      <c r="X91" s="83"/>
      <c r="Y91" s="83"/>
      <c r="Z91" s="83"/>
      <c r="AA91" s="83"/>
      <c r="AB91" s="83"/>
      <c r="AC91" s="83"/>
    </row>
    <row r="92" ht="13.5" customHeight="1">
      <c r="A92" s="83"/>
      <c r="B92" s="83"/>
      <c r="C92" s="83"/>
      <c r="D92" s="83"/>
      <c r="E92" s="83"/>
      <c r="F92" s="85"/>
      <c r="G92" s="83"/>
      <c r="H92" s="83"/>
      <c r="I92" s="86"/>
      <c r="J92" s="86"/>
      <c r="K92" s="86"/>
      <c r="L92" s="83"/>
      <c r="M92" s="83"/>
      <c r="N92" s="83"/>
      <c r="O92" s="83"/>
      <c r="P92" s="83"/>
      <c r="Q92" s="83"/>
      <c r="R92" s="83"/>
      <c r="S92" s="83"/>
      <c r="T92" s="83"/>
      <c r="U92" s="83"/>
      <c r="V92" s="83"/>
      <c r="W92" s="83"/>
      <c r="X92" s="83"/>
      <c r="Y92" s="83"/>
      <c r="Z92" s="83"/>
      <c r="AA92" s="83"/>
      <c r="AB92" s="83"/>
      <c r="AC92" s="83"/>
    </row>
    <row r="93" ht="13.5" customHeight="1">
      <c r="A93" s="83"/>
      <c r="B93" s="83"/>
      <c r="C93" s="83"/>
      <c r="D93" s="83"/>
      <c r="E93" s="83"/>
      <c r="F93" s="85"/>
      <c r="G93" s="83"/>
      <c r="H93" s="83"/>
      <c r="I93" s="86"/>
      <c r="J93" s="86"/>
      <c r="K93" s="86"/>
      <c r="L93" s="83"/>
      <c r="M93" s="83"/>
      <c r="N93" s="83"/>
      <c r="O93" s="83"/>
      <c r="P93" s="83"/>
      <c r="Q93" s="83"/>
      <c r="R93" s="83"/>
      <c r="S93" s="83"/>
      <c r="T93" s="83"/>
      <c r="U93" s="83"/>
      <c r="V93" s="83"/>
      <c r="W93" s="83"/>
      <c r="X93" s="83"/>
      <c r="Y93" s="83"/>
      <c r="Z93" s="83"/>
      <c r="AA93" s="83"/>
      <c r="AB93" s="83"/>
      <c r="AC93" s="83"/>
    </row>
    <row r="94" ht="13.5" customHeight="1">
      <c r="A94" s="83"/>
      <c r="B94" s="83"/>
      <c r="C94" s="83"/>
      <c r="D94" s="83"/>
      <c r="E94" s="83"/>
      <c r="F94" s="85"/>
      <c r="G94" s="83"/>
      <c r="H94" s="83"/>
      <c r="I94" s="86"/>
      <c r="J94" s="86"/>
      <c r="K94" s="86"/>
      <c r="L94" s="83"/>
      <c r="M94" s="83"/>
      <c r="N94" s="83"/>
      <c r="O94" s="83"/>
      <c r="P94" s="83"/>
      <c r="Q94" s="83"/>
      <c r="R94" s="83"/>
      <c r="S94" s="83"/>
      <c r="T94" s="83"/>
      <c r="U94" s="83"/>
      <c r="V94" s="83"/>
      <c r="W94" s="83"/>
      <c r="X94" s="83"/>
      <c r="Y94" s="83"/>
      <c r="Z94" s="83"/>
      <c r="AA94" s="83"/>
      <c r="AB94" s="83"/>
      <c r="AC94" s="83"/>
    </row>
    <row r="95" ht="13.5" customHeight="1">
      <c r="A95" s="83"/>
      <c r="B95" s="83"/>
      <c r="C95" s="83"/>
      <c r="D95" s="83"/>
      <c r="E95" s="83"/>
      <c r="F95" s="85"/>
      <c r="G95" s="83"/>
      <c r="H95" s="83"/>
      <c r="I95" s="86"/>
      <c r="J95" s="86"/>
      <c r="K95" s="86"/>
      <c r="L95" s="83"/>
      <c r="M95" s="83"/>
      <c r="N95" s="83"/>
      <c r="O95" s="83"/>
      <c r="P95" s="83"/>
      <c r="Q95" s="83"/>
      <c r="R95" s="83"/>
      <c r="S95" s="83"/>
      <c r="T95" s="83"/>
      <c r="U95" s="83"/>
      <c r="V95" s="83"/>
      <c r="W95" s="83"/>
      <c r="X95" s="83"/>
      <c r="Y95" s="83"/>
      <c r="Z95" s="83"/>
      <c r="AA95" s="83"/>
      <c r="AB95" s="83"/>
      <c r="AC95" s="83"/>
    </row>
    <row r="96" ht="13.5" customHeight="1">
      <c r="A96" s="83"/>
      <c r="B96" s="83"/>
      <c r="C96" s="83"/>
      <c r="D96" s="83"/>
      <c r="E96" s="83"/>
      <c r="F96" s="85"/>
      <c r="G96" s="83"/>
      <c r="H96" s="83"/>
      <c r="I96" s="86"/>
      <c r="J96" s="86"/>
      <c r="K96" s="86"/>
      <c r="L96" s="83"/>
      <c r="M96" s="83"/>
      <c r="N96" s="83"/>
      <c r="O96" s="83"/>
      <c r="P96" s="83"/>
      <c r="Q96" s="83"/>
      <c r="R96" s="83"/>
      <c r="S96" s="83"/>
      <c r="T96" s="83"/>
      <c r="U96" s="83"/>
      <c r="V96" s="83"/>
      <c r="W96" s="83"/>
      <c r="X96" s="83"/>
      <c r="Y96" s="83"/>
      <c r="Z96" s="83"/>
      <c r="AA96" s="83"/>
      <c r="AB96" s="83"/>
      <c r="AC96" s="83"/>
    </row>
    <row r="97" ht="13.5" customHeight="1">
      <c r="A97" s="83"/>
      <c r="B97" s="83"/>
      <c r="C97" s="83"/>
      <c r="D97" s="83"/>
      <c r="E97" s="83"/>
      <c r="F97" s="85"/>
      <c r="G97" s="83"/>
      <c r="H97" s="83"/>
      <c r="I97" s="86"/>
      <c r="J97" s="86"/>
      <c r="K97" s="86"/>
      <c r="L97" s="83"/>
      <c r="M97" s="83"/>
      <c r="N97" s="83"/>
      <c r="O97" s="83"/>
      <c r="P97" s="83"/>
      <c r="Q97" s="83"/>
      <c r="R97" s="83"/>
      <c r="S97" s="83"/>
      <c r="T97" s="83"/>
      <c r="U97" s="83"/>
      <c r="V97" s="83"/>
      <c r="W97" s="83"/>
      <c r="X97" s="83"/>
      <c r="Y97" s="83"/>
      <c r="Z97" s="83"/>
      <c r="AA97" s="83"/>
      <c r="AB97" s="83"/>
      <c r="AC97" s="83"/>
    </row>
    <row r="98" ht="13.5" customHeight="1">
      <c r="A98" s="83"/>
      <c r="B98" s="83"/>
      <c r="C98" s="83"/>
      <c r="D98" s="83"/>
      <c r="E98" s="83"/>
      <c r="F98" s="85"/>
      <c r="G98" s="83"/>
      <c r="H98" s="83"/>
      <c r="I98" s="86"/>
      <c r="J98" s="86"/>
      <c r="K98" s="86"/>
      <c r="L98" s="83"/>
      <c r="M98" s="83"/>
      <c r="N98" s="83"/>
      <c r="O98" s="83"/>
      <c r="P98" s="83"/>
      <c r="Q98" s="83"/>
      <c r="R98" s="83"/>
      <c r="S98" s="83"/>
      <c r="T98" s="83"/>
      <c r="U98" s="83"/>
      <c r="V98" s="83"/>
      <c r="W98" s="83"/>
      <c r="X98" s="83"/>
      <c r="Y98" s="83"/>
      <c r="Z98" s="83"/>
      <c r="AA98" s="83"/>
      <c r="AB98" s="83"/>
      <c r="AC98" s="83"/>
    </row>
    <row r="99" ht="13.5" customHeight="1">
      <c r="A99" s="83"/>
      <c r="B99" s="83"/>
      <c r="C99" s="83"/>
      <c r="D99" s="83"/>
      <c r="E99" s="83"/>
      <c r="F99" s="85"/>
      <c r="G99" s="83"/>
      <c r="H99" s="83"/>
      <c r="I99" s="86"/>
      <c r="J99" s="86"/>
      <c r="K99" s="86"/>
      <c r="L99" s="83"/>
      <c r="M99" s="83"/>
      <c r="N99" s="83"/>
      <c r="O99" s="83"/>
      <c r="P99" s="83"/>
      <c r="Q99" s="83"/>
      <c r="R99" s="83"/>
      <c r="S99" s="83"/>
      <c r="T99" s="83"/>
      <c r="U99" s="83"/>
      <c r="V99" s="83"/>
      <c r="W99" s="83"/>
      <c r="X99" s="83"/>
      <c r="Y99" s="83"/>
      <c r="Z99" s="83"/>
      <c r="AA99" s="83"/>
      <c r="AB99" s="83"/>
      <c r="AC99" s="83"/>
    </row>
    <row r="100" ht="13.5" customHeight="1">
      <c r="A100" s="83"/>
      <c r="B100" s="83"/>
      <c r="C100" s="83"/>
      <c r="D100" s="83"/>
      <c r="E100" s="83"/>
      <c r="F100" s="85"/>
      <c r="G100" s="83"/>
      <c r="H100" s="83"/>
      <c r="I100" s="86"/>
      <c r="J100" s="86"/>
      <c r="K100" s="86"/>
      <c r="L100" s="83"/>
      <c r="M100" s="83"/>
      <c r="N100" s="83"/>
      <c r="O100" s="83"/>
      <c r="P100" s="83"/>
      <c r="Q100" s="83"/>
      <c r="R100" s="83"/>
      <c r="S100" s="83"/>
      <c r="T100" s="83"/>
      <c r="U100" s="83"/>
      <c r="V100" s="83"/>
      <c r="W100" s="83"/>
      <c r="X100" s="83"/>
      <c r="Y100" s="83"/>
      <c r="Z100" s="83"/>
      <c r="AA100" s="83"/>
      <c r="AB100" s="83"/>
      <c r="AC100" s="83"/>
    </row>
    <row r="101" ht="13.5" customHeight="1">
      <c r="A101" s="83"/>
      <c r="B101" s="83"/>
      <c r="C101" s="83"/>
      <c r="D101" s="83"/>
      <c r="E101" s="83"/>
      <c r="F101" s="85"/>
      <c r="G101" s="83"/>
      <c r="H101" s="83"/>
      <c r="I101" s="86"/>
      <c r="J101" s="86"/>
      <c r="K101" s="86"/>
      <c r="L101" s="83"/>
      <c r="M101" s="83"/>
      <c r="N101" s="83"/>
      <c r="O101" s="83"/>
      <c r="P101" s="83"/>
      <c r="Q101" s="83"/>
      <c r="R101" s="83"/>
      <c r="S101" s="83"/>
      <c r="T101" s="83"/>
      <c r="U101" s="83"/>
      <c r="V101" s="83"/>
      <c r="W101" s="83"/>
      <c r="X101" s="83"/>
      <c r="Y101" s="83"/>
      <c r="Z101" s="83"/>
      <c r="AA101" s="83"/>
      <c r="AB101" s="83"/>
      <c r="AC101" s="83"/>
    </row>
    <row r="102" ht="13.5" customHeight="1">
      <c r="A102" s="83"/>
      <c r="B102" s="83"/>
      <c r="C102" s="83"/>
      <c r="D102" s="83"/>
      <c r="E102" s="83"/>
      <c r="F102" s="85"/>
      <c r="G102" s="83"/>
      <c r="H102" s="83"/>
      <c r="I102" s="86"/>
      <c r="J102" s="86"/>
      <c r="K102" s="86"/>
      <c r="L102" s="83"/>
      <c r="M102" s="83"/>
      <c r="N102" s="83"/>
      <c r="O102" s="83"/>
      <c r="P102" s="83"/>
      <c r="Q102" s="83"/>
      <c r="R102" s="83"/>
      <c r="S102" s="83"/>
      <c r="T102" s="83"/>
      <c r="U102" s="83"/>
      <c r="V102" s="83"/>
      <c r="W102" s="83"/>
      <c r="X102" s="83"/>
      <c r="Y102" s="83"/>
      <c r="Z102" s="83"/>
      <c r="AA102" s="83"/>
      <c r="AB102" s="83"/>
      <c r="AC102" s="83"/>
    </row>
    <row r="103" ht="13.5" customHeight="1">
      <c r="A103" s="83"/>
      <c r="B103" s="83"/>
      <c r="C103" s="83"/>
      <c r="D103" s="83"/>
      <c r="E103" s="83"/>
      <c r="F103" s="85"/>
      <c r="G103" s="83"/>
      <c r="H103" s="83"/>
      <c r="I103" s="86"/>
      <c r="J103" s="86"/>
      <c r="K103" s="86"/>
      <c r="L103" s="83"/>
      <c r="M103" s="83"/>
      <c r="N103" s="83"/>
      <c r="O103" s="83"/>
      <c r="P103" s="83"/>
      <c r="Q103" s="83"/>
      <c r="R103" s="83"/>
      <c r="S103" s="83"/>
      <c r="T103" s="83"/>
      <c r="U103" s="83"/>
      <c r="V103" s="83"/>
      <c r="W103" s="83"/>
      <c r="X103" s="83"/>
      <c r="Y103" s="83"/>
      <c r="Z103" s="83"/>
      <c r="AA103" s="83"/>
      <c r="AB103" s="83"/>
      <c r="AC103" s="83"/>
    </row>
    <row r="104" ht="13.5" customHeight="1">
      <c r="A104" s="83"/>
      <c r="B104" s="83"/>
      <c r="C104" s="83"/>
      <c r="D104" s="83"/>
      <c r="E104" s="83"/>
      <c r="F104" s="85"/>
      <c r="G104" s="83"/>
      <c r="H104" s="83"/>
      <c r="I104" s="86"/>
      <c r="J104" s="86"/>
      <c r="K104" s="86"/>
      <c r="L104" s="83"/>
      <c r="M104" s="83"/>
      <c r="N104" s="83"/>
      <c r="O104" s="83"/>
      <c r="P104" s="83"/>
      <c r="Q104" s="83"/>
      <c r="R104" s="83"/>
      <c r="S104" s="83"/>
      <c r="T104" s="83"/>
      <c r="U104" s="83"/>
      <c r="V104" s="83"/>
      <c r="W104" s="83"/>
      <c r="X104" s="83"/>
      <c r="Y104" s="83"/>
      <c r="Z104" s="83"/>
      <c r="AA104" s="83"/>
      <c r="AB104" s="83"/>
      <c r="AC104" s="83"/>
    </row>
    <row r="105" ht="13.5" customHeight="1">
      <c r="A105" s="83"/>
      <c r="B105" s="83"/>
      <c r="C105" s="83"/>
      <c r="D105" s="83"/>
      <c r="E105" s="83"/>
      <c r="F105" s="85"/>
      <c r="G105" s="83"/>
      <c r="H105" s="83"/>
      <c r="I105" s="86"/>
      <c r="J105" s="86"/>
      <c r="K105" s="86"/>
      <c r="L105" s="83"/>
      <c r="M105" s="83"/>
      <c r="N105" s="83"/>
      <c r="O105" s="83"/>
      <c r="P105" s="83"/>
      <c r="Q105" s="83"/>
      <c r="R105" s="83"/>
      <c r="S105" s="83"/>
      <c r="T105" s="83"/>
      <c r="U105" s="83"/>
      <c r="V105" s="83"/>
      <c r="W105" s="83"/>
      <c r="X105" s="83"/>
      <c r="Y105" s="83"/>
      <c r="Z105" s="83"/>
      <c r="AA105" s="83"/>
      <c r="AB105" s="83"/>
      <c r="AC105" s="83"/>
    </row>
    <row r="106" ht="13.5" customHeight="1">
      <c r="A106" s="83"/>
      <c r="B106" s="83"/>
      <c r="C106" s="83"/>
      <c r="D106" s="83"/>
      <c r="E106" s="83"/>
      <c r="F106" s="85"/>
      <c r="G106" s="83"/>
      <c r="H106" s="83"/>
      <c r="I106" s="86"/>
      <c r="J106" s="86"/>
      <c r="K106" s="86"/>
      <c r="L106" s="83"/>
      <c r="M106" s="83"/>
      <c r="N106" s="83"/>
      <c r="O106" s="83"/>
      <c r="P106" s="83"/>
      <c r="Q106" s="83"/>
      <c r="R106" s="83"/>
      <c r="S106" s="83"/>
      <c r="T106" s="83"/>
      <c r="U106" s="83"/>
      <c r="V106" s="83"/>
      <c r="W106" s="83"/>
      <c r="X106" s="83"/>
      <c r="Y106" s="83"/>
      <c r="Z106" s="83"/>
      <c r="AA106" s="83"/>
      <c r="AB106" s="83"/>
      <c r="AC106" s="83"/>
    </row>
    <row r="107" ht="13.5" customHeight="1">
      <c r="A107" s="83"/>
      <c r="B107" s="83"/>
      <c r="C107" s="83"/>
      <c r="D107" s="83"/>
      <c r="E107" s="83"/>
      <c r="F107" s="85"/>
      <c r="G107" s="83"/>
      <c r="H107" s="83"/>
      <c r="I107" s="86"/>
      <c r="J107" s="86"/>
      <c r="K107" s="86"/>
      <c r="L107" s="83"/>
      <c r="M107" s="83"/>
      <c r="N107" s="83"/>
      <c r="O107" s="83"/>
      <c r="P107" s="83"/>
      <c r="Q107" s="83"/>
      <c r="R107" s="83"/>
      <c r="S107" s="83"/>
      <c r="T107" s="83"/>
      <c r="U107" s="83"/>
      <c r="V107" s="83"/>
      <c r="W107" s="83"/>
      <c r="X107" s="83"/>
      <c r="Y107" s="83"/>
      <c r="Z107" s="83"/>
      <c r="AA107" s="83"/>
      <c r="AB107" s="83"/>
      <c r="AC107" s="83"/>
    </row>
    <row r="108" ht="13.5" customHeight="1">
      <c r="A108" s="83"/>
      <c r="B108" s="83"/>
      <c r="C108" s="83"/>
      <c r="D108" s="83"/>
      <c r="E108" s="83"/>
      <c r="F108" s="85"/>
      <c r="G108" s="83"/>
      <c r="H108" s="83"/>
      <c r="I108" s="86"/>
      <c r="J108" s="86"/>
      <c r="K108" s="86"/>
      <c r="L108" s="83"/>
      <c r="M108" s="83"/>
      <c r="N108" s="83"/>
      <c r="O108" s="83"/>
      <c r="P108" s="83"/>
      <c r="Q108" s="83"/>
      <c r="R108" s="83"/>
      <c r="S108" s="83"/>
      <c r="T108" s="83"/>
      <c r="U108" s="83"/>
      <c r="V108" s="83"/>
      <c r="W108" s="83"/>
      <c r="X108" s="83"/>
      <c r="Y108" s="83"/>
      <c r="Z108" s="83"/>
      <c r="AA108" s="83"/>
      <c r="AB108" s="83"/>
      <c r="AC108" s="83"/>
    </row>
    <row r="109" ht="13.5" customHeight="1">
      <c r="A109" s="83"/>
      <c r="B109" s="83"/>
      <c r="C109" s="83"/>
      <c r="D109" s="83"/>
      <c r="E109" s="83"/>
      <c r="F109" s="85"/>
      <c r="G109" s="83"/>
      <c r="H109" s="83"/>
      <c r="I109" s="86"/>
      <c r="J109" s="86"/>
      <c r="K109" s="86"/>
      <c r="L109" s="83"/>
      <c r="M109" s="83"/>
      <c r="N109" s="83"/>
      <c r="O109" s="83"/>
      <c r="P109" s="83"/>
      <c r="Q109" s="83"/>
      <c r="R109" s="83"/>
      <c r="S109" s="83"/>
      <c r="T109" s="83"/>
      <c r="U109" s="83"/>
      <c r="V109" s="83"/>
      <c r="W109" s="83"/>
      <c r="X109" s="83"/>
      <c r="Y109" s="83"/>
      <c r="Z109" s="83"/>
      <c r="AA109" s="83"/>
      <c r="AB109" s="83"/>
      <c r="AC109" s="83"/>
    </row>
    <row r="110" ht="13.5" customHeight="1">
      <c r="A110" s="83"/>
      <c r="B110" s="83"/>
      <c r="C110" s="83"/>
      <c r="D110" s="83"/>
      <c r="E110" s="83"/>
      <c r="F110" s="85"/>
      <c r="G110" s="83"/>
      <c r="H110" s="83"/>
      <c r="I110" s="86"/>
      <c r="J110" s="86"/>
      <c r="K110" s="86"/>
      <c r="L110" s="83"/>
      <c r="M110" s="83"/>
      <c r="N110" s="83"/>
      <c r="O110" s="83"/>
      <c r="P110" s="83"/>
      <c r="Q110" s="83"/>
      <c r="R110" s="83"/>
      <c r="S110" s="83"/>
      <c r="T110" s="83"/>
      <c r="U110" s="83"/>
      <c r="V110" s="83"/>
      <c r="W110" s="83"/>
      <c r="X110" s="83"/>
      <c r="Y110" s="83"/>
      <c r="Z110" s="83"/>
      <c r="AA110" s="83"/>
      <c r="AB110" s="83"/>
      <c r="AC110" s="83"/>
    </row>
    <row r="111" ht="13.5" customHeight="1">
      <c r="A111" s="83"/>
      <c r="B111" s="83"/>
      <c r="C111" s="83"/>
      <c r="D111" s="83"/>
      <c r="E111" s="83"/>
      <c r="F111" s="85"/>
      <c r="G111" s="83"/>
      <c r="H111" s="83"/>
      <c r="I111" s="86"/>
      <c r="J111" s="86"/>
      <c r="K111" s="86"/>
      <c r="L111" s="83"/>
      <c r="M111" s="83"/>
      <c r="N111" s="83"/>
      <c r="O111" s="83"/>
      <c r="P111" s="83"/>
      <c r="Q111" s="83"/>
      <c r="R111" s="83"/>
      <c r="S111" s="83"/>
      <c r="T111" s="83"/>
      <c r="U111" s="83"/>
      <c r="V111" s="83"/>
      <c r="W111" s="83"/>
      <c r="X111" s="83"/>
      <c r="Y111" s="83"/>
      <c r="Z111" s="83"/>
      <c r="AA111" s="83"/>
      <c r="AB111" s="83"/>
      <c r="AC111" s="83"/>
    </row>
    <row r="112" ht="13.5" customHeight="1">
      <c r="A112" s="83"/>
      <c r="B112" s="83"/>
      <c r="C112" s="83"/>
      <c r="D112" s="83"/>
      <c r="E112" s="83"/>
      <c r="F112" s="85"/>
      <c r="G112" s="83"/>
      <c r="H112" s="83"/>
      <c r="I112" s="86"/>
      <c r="J112" s="86"/>
      <c r="K112" s="86"/>
      <c r="L112" s="83"/>
      <c r="M112" s="83"/>
      <c r="N112" s="83"/>
      <c r="O112" s="83"/>
      <c r="P112" s="83"/>
      <c r="Q112" s="83"/>
      <c r="R112" s="83"/>
      <c r="S112" s="83"/>
      <c r="T112" s="83"/>
      <c r="U112" s="83"/>
      <c r="V112" s="83"/>
      <c r="W112" s="83"/>
      <c r="X112" s="83"/>
      <c r="Y112" s="83"/>
      <c r="Z112" s="83"/>
      <c r="AA112" s="83"/>
      <c r="AB112" s="83"/>
      <c r="AC112" s="83"/>
    </row>
    <row r="113" ht="13.5" customHeight="1">
      <c r="A113" s="83"/>
      <c r="B113" s="83"/>
      <c r="C113" s="83"/>
      <c r="D113" s="83"/>
      <c r="E113" s="83"/>
      <c r="F113" s="85"/>
      <c r="G113" s="83"/>
      <c r="H113" s="83"/>
      <c r="I113" s="86"/>
      <c r="J113" s="86"/>
      <c r="K113" s="86"/>
      <c r="L113" s="83"/>
      <c r="M113" s="83"/>
      <c r="N113" s="83"/>
      <c r="O113" s="83"/>
      <c r="P113" s="83"/>
      <c r="Q113" s="83"/>
      <c r="R113" s="83"/>
      <c r="S113" s="83"/>
      <c r="T113" s="83"/>
      <c r="U113" s="83"/>
      <c r="V113" s="83"/>
      <c r="W113" s="83"/>
      <c r="X113" s="83"/>
      <c r="Y113" s="83"/>
      <c r="Z113" s="83"/>
      <c r="AA113" s="83"/>
      <c r="AB113" s="83"/>
      <c r="AC113" s="83"/>
    </row>
    <row r="114" ht="13.5" customHeight="1">
      <c r="A114" s="83"/>
      <c r="B114" s="83"/>
      <c r="C114" s="83"/>
      <c r="D114" s="83"/>
      <c r="E114" s="83"/>
      <c r="F114" s="85"/>
      <c r="G114" s="83"/>
      <c r="H114" s="83"/>
      <c r="I114" s="86"/>
      <c r="J114" s="86"/>
      <c r="K114" s="86"/>
      <c r="L114" s="83"/>
      <c r="M114" s="83"/>
      <c r="N114" s="83"/>
      <c r="O114" s="83"/>
      <c r="P114" s="83"/>
      <c r="Q114" s="83"/>
      <c r="R114" s="83"/>
      <c r="S114" s="83"/>
      <c r="T114" s="83"/>
      <c r="U114" s="83"/>
      <c r="V114" s="83"/>
      <c r="W114" s="83"/>
      <c r="X114" s="83"/>
      <c r="Y114" s="83"/>
      <c r="Z114" s="83"/>
      <c r="AA114" s="83"/>
      <c r="AB114" s="83"/>
      <c r="AC114" s="83"/>
    </row>
    <row r="115" ht="13.5" customHeight="1">
      <c r="A115" s="83"/>
      <c r="B115" s="83"/>
      <c r="C115" s="83"/>
      <c r="D115" s="83"/>
      <c r="E115" s="83"/>
      <c r="F115" s="85"/>
      <c r="G115" s="83"/>
      <c r="H115" s="83"/>
      <c r="I115" s="86"/>
      <c r="J115" s="86"/>
      <c r="K115" s="86"/>
      <c r="L115" s="83"/>
      <c r="M115" s="83"/>
      <c r="N115" s="83"/>
      <c r="O115" s="83"/>
      <c r="P115" s="83"/>
      <c r="Q115" s="83"/>
      <c r="R115" s="83"/>
      <c r="S115" s="83"/>
      <c r="T115" s="83"/>
      <c r="U115" s="83"/>
      <c r="V115" s="83"/>
      <c r="W115" s="83"/>
      <c r="X115" s="83"/>
      <c r="Y115" s="83"/>
      <c r="Z115" s="83"/>
      <c r="AA115" s="83"/>
      <c r="AB115" s="83"/>
      <c r="AC115" s="83"/>
    </row>
    <row r="116" ht="13.5" customHeight="1">
      <c r="A116" s="83"/>
      <c r="B116" s="83"/>
      <c r="C116" s="83"/>
      <c r="D116" s="83"/>
      <c r="E116" s="83"/>
      <c r="F116" s="85"/>
      <c r="G116" s="83"/>
      <c r="H116" s="83"/>
      <c r="I116" s="86"/>
      <c r="J116" s="86"/>
      <c r="K116" s="86"/>
      <c r="L116" s="83"/>
      <c r="M116" s="83"/>
      <c r="N116" s="83"/>
      <c r="O116" s="83"/>
      <c r="P116" s="83"/>
      <c r="Q116" s="83"/>
      <c r="R116" s="83"/>
      <c r="S116" s="83"/>
      <c r="T116" s="83"/>
      <c r="U116" s="83"/>
      <c r="V116" s="83"/>
      <c r="W116" s="83"/>
      <c r="X116" s="83"/>
      <c r="Y116" s="83"/>
      <c r="Z116" s="83"/>
      <c r="AA116" s="83"/>
      <c r="AB116" s="83"/>
      <c r="AC116" s="83"/>
    </row>
    <row r="117" ht="13.5" customHeight="1">
      <c r="A117" s="83"/>
      <c r="B117" s="83"/>
      <c r="C117" s="83"/>
      <c r="D117" s="83"/>
      <c r="E117" s="83"/>
      <c r="F117" s="85"/>
      <c r="G117" s="83"/>
      <c r="H117" s="83"/>
      <c r="I117" s="86"/>
      <c r="J117" s="86"/>
      <c r="K117" s="86"/>
      <c r="L117" s="83"/>
      <c r="M117" s="83"/>
      <c r="N117" s="83"/>
      <c r="O117" s="83"/>
      <c r="P117" s="83"/>
      <c r="Q117" s="83"/>
      <c r="R117" s="83"/>
      <c r="S117" s="83"/>
      <c r="T117" s="83"/>
      <c r="U117" s="83"/>
      <c r="V117" s="83"/>
      <c r="W117" s="83"/>
      <c r="X117" s="83"/>
      <c r="Y117" s="83"/>
      <c r="Z117" s="83"/>
      <c r="AA117" s="83"/>
      <c r="AB117" s="83"/>
      <c r="AC117" s="83"/>
    </row>
    <row r="118" ht="13.5" customHeight="1">
      <c r="A118" s="83"/>
      <c r="B118" s="83"/>
      <c r="C118" s="83"/>
      <c r="D118" s="83"/>
      <c r="E118" s="83"/>
      <c r="F118" s="85"/>
      <c r="G118" s="83"/>
      <c r="H118" s="83"/>
      <c r="I118" s="86"/>
      <c r="J118" s="86"/>
      <c r="K118" s="86"/>
      <c r="L118" s="83"/>
      <c r="M118" s="83"/>
      <c r="N118" s="83"/>
      <c r="O118" s="83"/>
      <c r="P118" s="83"/>
      <c r="Q118" s="83"/>
      <c r="R118" s="83"/>
      <c r="S118" s="83"/>
      <c r="T118" s="83"/>
      <c r="U118" s="83"/>
      <c r="V118" s="83"/>
      <c r="W118" s="83"/>
      <c r="X118" s="83"/>
      <c r="Y118" s="83"/>
      <c r="Z118" s="83"/>
      <c r="AA118" s="83"/>
      <c r="AB118" s="83"/>
      <c r="AC118" s="83"/>
    </row>
    <row r="119" ht="13.5" customHeight="1">
      <c r="A119" s="83"/>
      <c r="B119" s="83"/>
      <c r="C119" s="83"/>
      <c r="D119" s="83"/>
      <c r="E119" s="83"/>
      <c r="F119" s="85"/>
      <c r="G119" s="83"/>
      <c r="H119" s="83"/>
      <c r="I119" s="86"/>
      <c r="J119" s="86"/>
      <c r="K119" s="86"/>
      <c r="L119" s="83"/>
      <c r="M119" s="83"/>
      <c r="N119" s="83"/>
      <c r="O119" s="83"/>
      <c r="P119" s="83"/>
      <c r="Q119" s="83"/>
      <c r="R119" s="83"/>
      <c r="S119" s="83"/>
      <c r="T119" s="83"/>
      <c r="U119" s="83"/>
      <c r="V119" s="83"/>
      <c r="W119" s="83"/>
      <c r="X119" s="83"/>
      <c r="Y119" s="83"/>
      <c r="Z119" s="83"/>
      <c r="AA119" s="83"/>
      <c r="AB119" s="83"/>
      <c r="AC119" s="83"/>
    </row>
    <row r="120" ht="13.5" customHeight="1">
      <c r="A120" s="83"/>
      <c r="B120" s="83"/>
      <c r="C120" s="83"/>
      <c r="D120" s="83"/>
      <c r="E120" s="83"/>
      <c r="F120" s="85"/>
      <c r="G120" s="83"/>
      <c r="H120" s="83"/>
      <c r="I120" s="86"/>
      <c r="J120" s="86"/>
      <c r="K120" s="86"/>
      <c r="L120" s="83"/>
      <c r="M120" s="83"/>
      <c r="N120" s="83"/>
      <c r="O120" s="83"/>
      <c r="P120" s="83"/>
      <c r="Q120" s="83"/>
      <c r="R120" s="83"/>
      <c r="S120" s="83"/>
      <c r="T120" s="83"/>
      <c r="U120" s="83"/>
      <c r="V120" s="83"/>
      <c r="W120" s="83"/>
      <c r="X120" s="83"/>
      <c r="Y120" s="83"/>
      <c r="Z120" s="83"/>
      <c r="AA120" s="83"/>
      <c r="AB120" s="83"/>
      <c r="AC120" s="83"/>
    </row>
    <row r="121" ht="13.5" customHeight="1">
      <c r="A121" s="83"/>
      <c r="B121" s="83"/>
      <c r="C121" s="83"/>
      <c r="D121" s="83"/>
      <c r="E121" s="83"/>
      <c r="F121" s="85"/>
      <c r="G121" s="83"/>
      <c r="H121" s="83"/>
      <c r="I121" s="86"/>
      <c r="J121" s="86"/>
      <c r="K121" s="86"/>
      <c r="L121" s="83"/>
      <c r="M121" s="83"/>
      <c r="N121" s="83"/>
      <c r="O121" s="83"/>
      <c r="P121" s="83"/>
      <c r="Q121" s="83"/>
      <c r="R121" s="83"/>
      <c r="S121" s="83"/>
      <c r="T121" s="83"/>
      <c r="U121" s="83"/>
      <c r="V121" s="83"/>
      <c r="W121" s="83"/>
      <c r="X121" s="83"/>
      <c r="Y121" s="83"/>
      <c r="Z121" s="83"/>
      <c r="AA121" s="83"/>
      <c r="AB121" s="83"/>
      <c r="AC121" s="83"/>
    </row>
    <row r="122" ht="13.5" customHeight="1">
      <c r="A122" s="83"/>
      <c r="B122" s="83"/>
      <c r="C122" s="83"/>
      <c r="D122" s="83"/>
      <c r="E122" s="83"/>
      <c r="F122" s="85"/>
      <c r="G122" s="83"/>
      <c r="H122" s="83"/>
      <c r="I122" s="86"/>
      <c r="J122" s="86"/>
      <c r="K122" s="86"/>
      <c r="L122" s="83"/>
      <c r="M122" s="83"/>
      <c r="N122" s="83"/>
      <c r="O122" s="83"/>
      <c r="P122" s="83"/>
      <c r="Q122" s="83"/>
      <c r="R122" s="83"/>
      <c r="S122" s="83"/>
      <c r="T122" s="83"/>
      <c r="U122" s="83"/>
      <c r="V122" s="83"/>
      <c r="W122" s="83"/>
      <c r="X122" s="83"/>
      <c r="Y122" s="83"/>
      <c r="Z122" s="83"/>
      <c r="AA122" s="83"/>
      <c r="AB122" s="83"/>
      <c r="AC122" s="83"/>
    </row>
    <row r="123" ht="13.5" customHeight="1">
      <c r="A123" s="83"/>
      <c r="B123" s="83"/>
      <c r="C123" s="83"/>
      <c r="D123" s="83"/>
      <c r="E123" s="83"/>
      <c r="F123" s="85"/>
      <c r="G123" s="83"/>
      <c r="H123" s="83"/>
      <c r="I123" s="86"/>
      <c r="J123" s="86"/>
      <c r="K123" s="86"/>
      <c r="L123" s="83"/>
      <c r="M123" s="83"/>
      <c r="N123" s="83"/>
      <c r="O123" s="83"/>
      <c r="P123" s="83"/>
      <c r="Q123" s="83"/>
      <c r="R123" s="83"/>
      <c r="S123" s="83"/>
      <c r="T123" s="83"/>
      <c r="U123" s="83"/>
      <c r="V123" s="83"/>
      <c r="W123" s="83"/>
      <c r="X123" s="83"/>
      <c r="Y123" s="83"/>
      <c r="Z123" s="83"/>
      <c r="AA123" s="83"/>
      <c r="AB123" s="83"/>
      <c r="AC123" s="83"/>
    </row>
    <row r="124" ht="13.5" customHeight="1">
      <c r="A124" s="83"/>
      <c r="B124" s="83"/>
      <c r="C124" s="83"/>
      <c r="D124" s="83"/>
      <c r="E124" s="83"/>
      <c r="F124" s="85"/>
      <c r="G124" s="83"/>
      <c r="H124" s="83"/>
      <c r="I124" s="86"/>
      <c r="J124" s="86"/>
      <c r="K124" s="86"/>
      <c r="L124" s="83"/>
      <c r="M124" s="83"/>
      <c r="N124" s="83"/>
      <c r="O124" s="83"/>
      <c r="P124" s="83"/>
      <c r="Q124" s="83"/>
      <c r="R124" s="83"/>
      <c r="S124" s="83"/>
      <c r="T124" s="83"/>
      <c r="U124" s="83"/>
      <c r="V124" s="83"/>
      <c r="W124" s="83"/>
      <c r="X124" s="83"/>
      <c r="Y124" s="83"/>
      <c r="Z124" s="83"/>
      <c r="AA124" s="83"/>
      <c r="AB124" s="83"/>
      <c r="AC124" s="83"/>
    </row>
    <row r="125" ht="13.5" customHeight="1">
      <c r="A125" s="83"/>
      <c r="B125" s="83"/>
      <c r="C125" s="83"/>
      <c r="D125" s="83"/>
      <c r="E125" s="83"/>
      <c r="F125" s="85"/>
      <c r="G125" s="83"/>
      <c r="H125" s="83"/>
      <c r="I125" s="86"/>
      <c r="J125" s="86"/>
      <c r="K125" s="86"/>
      <c r="L125" s="83"/>
      <c r="M125" s="83"/>
      <c r="N125" s="83"/>
      <c r="O125" s="83"/>
      <c r="P125" s="83"/>
      <c r="Q125" s="83"/>
      <c r="R125" s="83"/>
      <c r="S125" s="83"/>
      <c r="T125" s="83"/>
      <c r="U125" s="83"/>
      <c r="V125" s="83"/>
      <c r="W125" s="83"/>
      <c r="X125" s="83"/>
      <c r="Y125" s="83"/>
      <c r="Z125" s="83"/>
      <c r="AA125" s="83"/>
      <c r="AB125" s="83"/>
      <c r="AC125" s="83"/>
    </row>
    <row r="126" ht="13.5" customHeight="1">
      <c r="A126" s="83"/>
      <c r="B126" s="83"/>
      <c r="C126" s="83"/>
      <c r="D126" s="83"/>
      <c r="E126" s="83"/>
      <c r="F126" s="85"/>
      <c r="G126" s="83"/>
      <c r="H126" s="83"/>
      <c r="I126" s="86"/>
      <c r="J126" s="86"/>
      <c r="K126" s="86"/>
      <c r="L126" s="83"/>
      <c r="M126" s="83"/>
      <c r="N126" s="83"/>
      <c r="O126" s="83"/>
      <c r="P126" s="83"/>
      <c r="Q126" s="83"/>
      <c r="R126" s="83"/>
      <c r="S126" s="83"/>
      <c r="T126" s="83"/>
      <c r="U126" s="83"/>
      <c r="V126" s="83"/>
      <c r="W126" s="83"/>
      <c r="X126" s="83"/>
      <c r="Y126" s="83"/>
      <c r="Z126" s="83"/>
      <c r="AA126" s="83"/>
      <c r="AB126" s="83"/>
      <c r="AC126" s="83"/>
    </row>
    <row r="127" ht="13.5" customHeight="1">
      <c r="A127" s="83"/>
      <c r="B127" s="83"/>
      <c r="C127" s="83"/>
      <c r="D127" s="83"/>
      <c r="E127" s="83"/>
      <c r="F127" s="85"/>
      <c r="G127" s="83"/>
      <c r="H127" s="83"/>
      <c r="I127" s="86"/>
      <c r="J127" s="86"/>
      <c r="K127" s="86"/>
      <c r="L127" s="83"/>
      <c r="M127" s="83"/>
      <c r="N127" s="83"/>
      <c r="O127" s="83"/>
      <c r="P127" s="83"/>
      <c r="Q127" s="83"/>
      <c r="R127" s="83"/>
      <c r="S127" s="83"/>
      <c r="T127" s="83"/>
      <c r="U127" s="83"/>
      <c r="V127" s="83"/>
      <c r="W127" s="83"/>
      <c r="X127" s="83"/>
      <c r="Y127" s="83"/>
      <c r="Z127" s="83"/>
      <c r="AA127" s="83"/>
      <c r="AB127" s="83"/>
      <c r="AC127" s="83"/>
    </row>
    <row r="128" ht="13.5" customHeight="1">
      <c r="A128" s="83"/>
      <c r="B128" s="83"/>
      <c r="C128" s="83"/>
      <c r="D128" s="83"/>
      <c r="E128" s="83"/>
      <c r="F128" s="85"/>
      <c r="G128" s="83"/>
      <c r="H128" s="83"/>
      <c r="I128" s="86"/>
      <c r="J128" s="86"/>
      <c r="K128" s="86"/>
      <c r="L128" s="83"/>
      <c r="M128" s="83"/>
      <c r="N128" s="83"/>
      <c r="O128" s="83"/>
      <c r="P128" s="83"/>
      <c r="Q128" s="83"/>
      <c r="R128" s="83"/>
      <c r="S128" s="83"/>
      <c r="T128" s="83"/>
      <c r="U128" s="83"/>
      <c r="V128" s="83"/>
      <c r="W128" s="83"/>
      <c r="X128" s="83"/>
      <c r="Y128" s="83"/>
      <c r="Z128" s="83"/>
      <c r="AA128" s="83"/>
      <c r="AB128" s="83"/>
      <c r="AC128" s="83"/>
    </row>
    <row r="129" ht="13.5" customHeight="1">
      <c r="A129" s="83"/>
      <c r="B129" s="83"/>
      <c r="C129" s="83"/>
      <c r="D129" s="83"/>
      <c r="E129" s="83"/>
      <c r="F129" s="85"/>
      <c r="G129" s="83"/>
      <c r="H129" s="83"/>
      <c r="I129" s="86"/>
      <c r="J129" s="86"/>
      <c r="K129" s="86"/>
      <c r="L129" s="83"/>
      <c r="M129" s="83"/>
      <c r="N129" s="83"/>
      <c r="O129" s="83"/>
      <c r="P129" s="83"/>
      <c r="Q129" s="83"/>
      <c r="R129" s="83"/>
      <c r="S129" s="83"/>
      <c r="T129" s="83"/>
      <c r="U129" s="83"/>
      <c r="V129" s="83"/>
      <c r="W129" s="83"/>
      <c r="X129" s="83"/>
      <c r="Y129" s="83"/>
      <c r="Z129" s="83"/>
      <c r="AA129" s="83"/>
      <c r="AB129" s="83"/>
      <c r="AC129" s="83"/>
    </row>
    <row r="130" ht="13.5" customHeight="1">
      <c r="A130" s="83"/>
      <c r="B130" s="83"/>
      <c r="C130" s="83"/>
      <c r="D130" s="83"/>
      <c r="E130" s="83"/>
      <c r="F130" s="85"/>
      <c r="G130" s="83"/>
      <c r="H130" s="83"/>
      <c r="I130" s="86"/>
      <c r="J130" s="86"/>
      <c r="K130" s="86"/>
      <c r="L130" s="83"/>
      <c r="M130" s="83"/>
      <c r="N130" s="83"/>
      <c r="O130" s="83"/>
      <c r="P130" s="83"/>
      <c r="Q130" s="83"/>
      <c r="R130" s="83"/>
      <c r="S130" s="83"/>
      <c r="T130" s="83"/>
      <c r="U130" s="83"/>
      <c r="V130" s="83"/>
      <c r="W130" s="83"/>
      <c r="X130" s="83"/>
      <c r="Y130" s="83"/>
      <c r="Z130" s="83"/>
      <c r="AA130" s="83"/>
      <c r="AB130" s="83"/>
      <c r="AC130" s="83"/>
    </row>
    <row r="131" ht="13.5" customHeight="1">
      <c r="A131" s="83"/>
      <c r="B131" s="83"/>
      <c r="C131" s="83"/>
      <c r="D131" s="83"/>
      <c r="E131" s="83"/>
      <c r="F131" s="85"/>
      <c r="G131" s="83"/>
      <c r="H131" s="83"/>
      <c r="I131" s="86"/>
      <c r="J131" s="86"/>
      <c r="K131" s="86"/>
      <c r="L131" s="83"/>
      <c r="M131" s="83"/>
      <c r="N131" s="83"/>
      <c r="O131" s="83"/>
      <c r="P131" s="83"/>
      <c r="Q131" s="83"/>
      <c r="R131" s="83"/>
      <c r="S131" s="83"/>
      <c r="T131" s="83"/>
      <c r="U131" s="83"/>
      <c r="V131" s="83"/>
      <c r="W131" s="83"/>
      <c r="X131" s="83"/>
      <c r="Y131" s="83"/>
      <c r="Z131" s="83"/>
      <c r="AA131" s="83"/>
      <c r="AB131" s="83"/>
      <c r="AC131" s="83"/>
    </row>
    <row r="132" ht="13.5" customHeight="1">
      <c r="A132" s="83"/>
      <c r="B132" s="83"/>
      <c r="C132" s="83"/>
      <c r="D132" s="83"/>
      <c r="E132" s="83"/>
      <c r="F132" s="85"/>
      <c r="G132" s="83"/>
      <c r="H132" s="83"/>
      <c r="I132" s="86"/>
      <c r="J132" s="86"/>
      <c r="K132" s="86"/>
      <c r="L132" s="83"/>
      <c r="M132" s="83"/>
      <c r="N132" s="83"/>
      <c r="O132" s="83"/>
      <c r="P132" s="83"/>
      <c r="Q132" s="83"/>
      <c r="R132" s="83"/>
      <c r="S132" s="83"/>
      <c r="T132" s="83"/>
      <c r="U132" s="83"/>
      <c r="V132" s="83"/>
      <c r="W132" s="83"/>
      <c r="X132" s="83"/>
      <c r="Y132" s="83"/>
      <c r="Z132" s="83"/>
      <c r="AA132" s="83"/>
      <c r="AB132" s="83"/>
      <c r="AC132" s="83"/>
    </row>
    <row r="133" ht="13.5" customHeight="1">
      <c r="A133" s="83"/>
      <c r="B133" s="83"/>
      <c r="C133" s="83"/>
      <c r="D133" s="83"/>
      <c r="E133" s="83"/>
      <c r="F133" s="85"/>
      <c r="G133" s="83"/>
      <c r="H133" s="83"/>
      <c r="I133" s="86"/>
      <c r="J133" s="86"/>
      <c r="K133" s="86"/>
      <c r="L133" s="83"/>
      <c r="M133" s="83"/>
      <c r="N133" s="83"/>
      <c r="O133" s="83"/>
      <c r="P133" s="83"/>
      <c r="Q133" s="83"/>
      <c r="R133" s="83"/>
      <c r="S133" s="83"/>
      <c r="T133" s="83"/>
      <c r="U133" s="83"/>
      <c r="V133" s="83"/>
      <c r="W133" s="83"/>
      <c r="X133" s="83"/>
      <c r="Y133" s="83"/>
      <c r="Z133" s="83"/>
      <c r="AA133" s="83"/>
      <c r="AB133" s="83"/>
      <c r="AC133" s="83"/>
    </row>
    <row r="134" ht="13.5" customHeight="1">
      <c r="A134" s="83"/>
      <c r="B134" s="83"/>
      <c r="C134" s="83"/>
      <c r="D134" s="83"/>
      <c r="E134" s="83"/>
      <c r="F134" s="85"/>
      <c r="G134" s="83"/>
      <c r="H134" s="83"/>
      <c r="I134" s="86"/>
      <c r="J134" s="86"/>
      <c r="K134" s="86"/>
      <c r="L134" s="83"/>
      <c r="M134" s="83"/>
      <c r="N134" s="83"/>
      <c r="O134" s="83"/>
      <c r="P134" s="83"/>
      <c r="Q134" s="83"/>
      <c r="R134" s="83"/>
      <c r="S134" s="83"/>
      <c r="T134" s="83"/>
      <c r="U134" s="83"/>
      <c r="V134" s="83"/>
      <c r="W134" s="83"/>
      <c r="X134" s="83"/>
      <c r="Y134" s="83"/>
      <c r="Z134" s="83"/>
      <c r="AA134" s="83"/>
      <c r="AB134" s="83"/>
      <c r="AC134" s="83"/>
    </row>
    <row r="135" ht="13.5" customHeight="1">
      <c r="A135" s="83"/>
      <c r="B135" s="83"/>
      <c r="C135" s="83"/>
      <c r="D135" s="83"/>
      <c r="E135" s="83"/>
      <c r="F135" s="85"/>
      <c r="G135" s="83"/>
      <c r="H135" s="83"/>
      <c r="I135" s="86"/>
      <c r="J135" s="86"/>
      <c r="K135" s="86"/>
      <c r="L135" s="83"/>
      <c r="M135" s="83"/>
      <c r="N135" s="83"/>
      <c r="O135" s="83"/>
      <c r="P135" s="83"/>
      <c r="Q135" s="83"/>
      <c r="R135" s="83"/>
      <c r="S135" s="83"/>
      <c r="T135" s="83"/>
      <c r="U135" s="83"/>
      <c r="V135" s="83"/>
      <c r="W135" s="83"/>
      <c r="X135" s="83"/>
      <c r="Y135" s="83"/>
      <c r="Z135" s="83"/>
      <c r="AA135" s="83"/>
      <c r="AB135" s="83"/>
      <c r="AC135" s="83"/>
    </row>
    <row r="136" ht="13.5" customHeight="1">
      <c r="A136" s="83"/>
      <c r="B136" s="83"/>
      <c r="C136" s="83"/>
      <c r="D136" s="83"/>
      <c r="E136" s="83"/>
      <c r="F136" s="85"/>
      <c r="G136" s="83"/>
      <c r="H136" s="83"/>
      <c r="I136" s="86"/>
      <c r="J136" s="86"/>
      <c r="K136" s="86"/>
      <c r="L136" s="83"/>
      <c r="M136" s="83"/>
      <c r="N136" s="83"/>
      <c r="O136" s="83"/>
      <c r="P136" s="83"/>
      <c r="Q136" s="83"/>
      <c r="R136" s="83"/>
      <c r="S136" s="83"/>
      <c r="T136" s="83"/>
      <c r="U136" s="83"/>
      <c r="V136" s="83"/>
      <c r="W136" s="83"/>
      <c r="X136" s="83"/>
      <c r="Y136" s="83"/>
      <c r="Z136" s="83"/>
      <c r="AA136" s="83"/>
      <c r="AB136" s="83"/>
      <c r="AC136" s="83"/>
    </row>
    <row r="137" ht="13.5" customHeight="1">
      <c r="A137" s="83"/>
      <c r="B137" s="83"/>
      <c r="C137" s="83"/>
      <c r="D137" s="83"/>
      <c r="E137" s="83"/>
      <c r="F137" s="85"/>
      <c r="G137" s="83"/>
      <c r="H137" s="83"/>
      <c r="I137" s="86"/>
      <c r="J137" s="86"/>
      <c r="K137" s="86"/>
      <c r="L137" s="83"/>
      <c r="M137" s="83"/>
      <c r="N137" s="83"/>
      <c r="O137" s="83"/>
      <c r="P137" s="83"/>
      <c r="Q137" s="83"/>
      <c r="R137" s="83"/>
      <c r="S137" s="83"/>
      <c r="T137" s="83"/>
      <c r="U137" s="83"/>
      <c r="V137" s="83"/>
      <c r="W137" s="83"/>
      <c r="X137" s="83"/>
      <c r="Y137" s="83"/>
      <c r="Z137" s="83"/>
      <c r="AA137" s="83"/>
      <c r="AB137" s="83"/>
      <c r="AC137" s="83"/>
    </row>
    <row r="138" ht="13.5" customHeight="1">
      <c r="A138" s="83"/>
      <c r="B138" s="83"/>
      <c r="C138" s="83"/>
      <c r="D138" s="83"/>
      <c r="E138" s="83"/>
      <c r="F138" s="85"/>
      <c r="G138" s="83"/>
      <c r="H138" s="83"/>
      <c r="I138" s="86"/>
      <c r="J138" s="86"/>
      <c r="K138" s="86"/>
      <c r="L138" s="83"/>
      <c r="M138" s="83"/>
      <c r="N138" s="83"/>
      <c r="O138" s="83"/>
      <c r="P138" s="83"/>
      <c r="Q138" s="83"/>
      <c r="R138" s="83"/>
      <c r="S138" s="83"/>
      <c r="T138" s="83"/>
      <c r="U138" s="83"/>
      <c r="V138" s="83"/>
      <c r="W138" s="83"/>
      <c r="X138" s="83"/>
      <c r="Y138" s="83"/>
      <c r="Z138" s="83"/>
      <c r="AA138" s="83"/>
      <c r="AB138" s="83"/>
      <c r="AC138" s="83"/>
    </row>
    <row r="139" ht="13.5" customHeight="1">
      <c r="A139" s="83"/>
      <c r="B139" s="83"/>
      <c r="C139" s="83"/>
      <c r="D139" s="83"/>
      <c r="E139" s="83"/>
      <c r="F139" s="85"/>
      <c r="G139" s="83"/>
      <c r="H139" s="83"/>
      <c r="I139" s="86"/>
      <c r="J139" s="86"/>
      <c r="K139" s="86"/>
      <c r="L139" s="83"/>
      <c r="M139" s="83"/>
      <c r="N139" s="83"/>
      <c r="O139" s="83"/>
      <c r="P139" s="83"/>
      <c r="Q139" s="83"/>
      <c r="R139" s="83"/>
      <c r="S139" s="83"/>
      <c r="T139" s="83"/>
      <c r="U139" s="83"/>
      <c r="V139" s="83"/>
      <c r="W139" s="83"/>
      <c r="X139" s="83"/>
      <c r="Y139" s="83"/>
      <c r="Z139" s="83"/>
      <c r="AA139" s="83"/>
      <c r="AB139" s="83"/>
      <c r="AC139" s="83"/>
    </row>
    <row r="140" ht="13.5" customHeight="1">
      <c r="A140" s="83"/>
      <c r="B140" s="83"/>
      <c r="C140" s="83"/>
      <c r="D140" s="83"/>
      <c r="E140" s="83"/>
      <c r="F140" s="85"/>
      <c r="G140" s="83"/>
      <c r="H140" s="83"/>
      <c r="I140" s="86"/>
      <c r="J140" s="86"/>
      <c r="K140" s="86"/>
      <c r="L140" s="83"/>
      <c r="M140" s="83"/>
      <c r="N140" s="83"/>
      <c r="O140" s="83"/>
      <c r="P140" s="83"/>
      <c r="Q140" s="83"/>
      <c r="R140" s="83"/>
      <c r="S140" s="83"/>
      <c r="T140" s="83"/>
      <c r="U140" s="83"/>
      <c r="V140" s="83"/>
      <c r="W140" s="83"/>
      <c r="X140" s="83"/>
      <c r="Y140" s="83"/>
      <c r="Z140" s="83"/>
      <c r="AA140" s="83"/>
      <c r="AB140" s="83"/>
      <c r="AC140" s="83"/>
    </row>
    <row r="141" ht="13.5" customHeight="1">
      <c r="A141" s="83"/>
      <c r="B141" s="83"/>
      <c r="C141" s="83"/>
      <c r="D141" s="83"/>
      <c r="E141" s="83"/>
      <c r="F141" s="85"/>
      <c r="G141" s="83"/>
      <c r="H141" s="83"/>
      <c r="I141" s="86"/>
      <c r="J141" s="86"/>
      <c r="K141" s="86"/>
      <c r="L141" s="83"/>
      <c r="M141" s="83"/>
      <c r="N141" s="83"/>
      <c r="O141" s="83"/>
      <c r="P141" s="83"/>
      <c r="Q141" s="83"/>
      <c r="R141" s="83"/>
      <c r="S141" s="83"/>
      <c r="T141" s="83"/>
      <c r="U141" s="83"/>
      <c r="V141" s="83"/>
      <c r="W141" s="83"/>
      <c r="X141" s="83"/>
      <c r="Y141" s="83"/>
      <c r="Z141" s="83"/>
      <c r="AA141" s="83"/>
      <c r="AB141" s="83"/>
      <c r="AC141" s="83"/>
    </row>
    <row r="142" ht="13.5" customHeight="1">
      <c r="A142" s="83"/>
      <c r="B142" s="83"/>
      <c r="C142" s="83"/>
      <c r="D142" s="83"/>
      <c r="E142" s="83"/>
      <c r="F142" s="85"/>
      <c r="G142" s="83"/>
      <c r="H142" s="83"/>
      <c r="I142" s="86"/>
      <c r="J142" s="86"/>
      <c r="K142" s="86"/>
      <c r="L142" s="83"/>
      <c r="M142" s="83"/>
      <c r="N142" s="83"/>
      <c r="O142" s="83"/>
      <c r="P142" s="83"/>
      <c r="Q142" s="83"/>
      <c r="R142" s="83"/>
      <c r="S142" s="83"/>
      <c r="T142" s="83"/>
      <c r="U142" s="83"/>
      <c r="V142" s="83"/>
      <c r="W142" s="83"/>
      <c r="X142" s="83"/>
      <c r="Y142" s="83"/>
      <c r="Z142" s="83"/>
      <c r="AA142" s="83"/>
      <c r="AB142" s="83"/>
      <c r="AC142" s="83"/>
    </row>
    <row r="143" ht="13.5" customHeight="1">
      <c r="A143" s="83"/>
      <c r="B143" s="83"/>
      <c r="C143" s="83"/>
      <c r="D143" s="83"/>
      <c r="E143" s="83"/>
      <c r="F143" s="85"/>
      <c r="G143" s="83"/>
      <c r="H143" s="83"/>
      <c r="I143" s="86"/>
      <c r="J143" s="86"/>
      <c r="K143" s="86"/>
      <c r="L143" s="83"/>
      <c r="M143" s="83"/>
      <c r="N143" s="83"/>
      <c r="O143" s="83"/>
      <c r="P143" s="83"/>
      <c r="Q143" s="83"/>
      <c r="R143" s="83"/>
      <c r="S143" s="83"/>
      <c r="T143" s="83"/>
      <c r="U143" s="83"/>
      <c r="V143" s="83"/>
      <c r="W143" s="83"/>
      <c r="X143" s="83"/>
      <c r="Y143" s="83"/>
      <c r="Z143" s="83"/>
      <c r="AA143" s="83"/>
      <c r="AB143" s="83"/>
      <c r="AC143" s="83"/>
    </row>
    <row r="144" ht="13.5" customHeight="1">
      <c r="A144" s="83"/>
      <c r="B144" s="83"/>
      <c r="C144" s="83"/>
      <c r="D144" s="83"/>
      <c r="E144" s="83"/>
      <c r="F144" s="85"/>
      <c r="G144" s="83"/>
      <c r="H144" s="83"/>
      <c r="I144" s="86"/>
      <c r="J144" s="86"/>
      <c r="K144" s="86"/>
      <c r="L144" s="83"/>
      <c r="M144" s="83"/>
      <c r="N144" s="83"/>
      <c r="O144" s="83"/>
      <c r="P144" s="83"/>
      <c r="Q144" s="83"/>
      <c r="R144" s="83"/>
      <c r="S144" s="83"/>
      <c r="T144" s="83"/>
      <c r="U144" s="83"/>
      <c r="V144" s="83"/>
      <c r="W144" s="83"/>
      <c r="X144" s="83"/>
      <c r="Y144" s="83"/>
      <c r="Z144" s="83"/>
      <c r="AA144" s="83"/>
      <c r="AB144" s="83"/>
      <c r="AC144" s="83"/>
    </row>
    <row r="145" ht="13.5" customHeight="1">
      <c r="A145" s="83"/>
      <c r="B145" s="83"/>
      <c r="C145" s="83"/>
      <c r="D145" s="83"/>
      <c r="E145" s="83"/>
      <c r="F145" s="85"/>
      <c r="G145" s="83"/>
      <c r="H145" s="83"/>
      <c r="I145" s="86"/>
      <c r="J145" s="86"/>
      <c r="K145" s="86"/>
      <c r="L145" s="83"/>
      <c r="M145" s="83"/>
      <c r="N145" s="83"/>
      <c r="O145" s="83"/>
      <c r="P145" s="83"/>
      <c r="Q145" s="83"/>
      <c r="R145" s="83"/>
      <c r="S145" s="83"/>
      <c r="T145" s="83"/>
      <c r="U145" s="83"/>
      <c r="V145" s="83"/>
      <c r="W145" s="83"/>
      <c r="X145" s="83"/>
      <c r="Y145" s="83"/>
      <c r="Z145" s="83"/>
      <c r="AA145" s="83"/>
      <c r="AB145" s="83"/>
      <c r="AC145" s="83"/>
    </row>
    <row r="146" ht="13.5" customHeight="1">
      <c r="A146" s="83"/>
      <c r="B146" s="83"/>
      <c r="C146" s="83"/>
      <c r="D146" s="83"/>
      <c r="E146" s="83"/>
      <c r="F146" s="85"/>
      <c r="G146" s="83"/>
      <c r="H146" s="83"/>
      <c r="I146" s="86"/>
      <c r="J146" s="86"/>
      <c r="K146" s="86"/>
      <c r="L146" s="83"/>
      <c r="M146" s="83"/>
      <c r="N146" s="83"/>
      <c r="O146" s="83"/>
      <c r="P146" s="83"/>
      <c r="Q146" s="83"/>
      <c r="R146" s="83"/>
      <c r="S146" s="83"/>
      <c r="T146" s="83"/>
      <c r="U146" s="83"/>
      <c r="V146" s="83"/>
      <c r="W146" s="83"/>
      <c r="X146" s="83"/>
      <c r="Y146" s="83"/>
      <c r="Z146" s="83"/>
      <c r="AA146" s="83"/>
      <c r="AB146" s="83"/>
      <c r="AC146" s="83"/>
    </row>
    <row r="147" ht="13.5" customHeight="1">
      <c r="A147" s="83"/>
      <c r="B147" s="83"/>
      <c r="C147" s="83"/>
      <c r="D147" s="83"/>
      <c r="E147" s="83"/>
      <c r="F147" s="85"/>
      <c r="G147" s="83"/>
      <c r="H147" s="83"/>
      <c r="I147" s="86"/>
      <c r="J147" s="86"/>
      <c r="K147" s="86"/>
      <c r="L147" s="83"/>
      <c r="M147" s="83"/>
      <c r="N147" s="83"/>
      <c r="O147" s="83"/>
      <c r="P147" s="83"/>
      <c r="Q147" s="83"/>
      <c r="R147" s="83"/>
      <c r="S147" s="83"/>
      <c r="T147" s="83"/>
      <c r="U147" s="83"/>
      <c r="V147" s="83"/>
      <c r="W147" s="83"/>
      <c r="X147" s="83"/>
      <c r="Y147" s="83"/>
      <c r="Z147" s="83"/>
      <c r="AA147" s="83"/>
      <c r="AB147" s="83"/>
      <c r="AC147" s="83"/>
    </row>
    <row r="148" ht="13.5" customHeight="1">
      <c r="A148" s="83"/>
      <c r="B148" s="83"/>
      <c r="C148" s="83"/>
      <c r="D148" s="83"/>
      <c r="E148" s="83"/>
      <c r="F148" s="85"/>
      <c r="G148" s="83"/>
      <c r="H148" s="83"/>
      <c r="I148" s="86"/>
      <c r="J148" s="86"/>
      <c r="K148" s="86"/>
      <c r="L148" s="83"/>
      <c r="M148" s="83"/>
      <c r="N148" s="83"/>
      <c r="O148" s="83"/>
      <c r="P148" s="83"/>
      <c r="Q148" s="83"/>
      <c r="R148" s="83"/>
      <c r="S148" s="83"/>
      <c r="T148" s="83"/>
      <c r="U148" s="83"/>
      <c r="V148" s="83"/>
      <c r="W148" s="83"/>
      <c r="X148" s="83"/>
      <c r="Y148" s="83"/>
      <c r="Z148" s="83"/>
      <c r="AA148" s="83"/>
      <c r="AB148" s="83"/>
      <c r="AC148" s="83"/>
    </row>
    <row r="149" ht="13.5" customHeight="1">
      <c r="A149" s="83"/>
      <c r="B149" s="83"/>
      <c r="C149" s="83"/>
      <c r="D149" s="83"/>
      <c r="E149" s="83"/>
      <c r="F149" s="85"/>
      <c r="G149" s="83"/>
      <c r="H149" s="83"/>
      <c r="I149" s="86"/>
      <c r="J149" s="86"/>
      <c r="K149" s="86"/>
      <c r="L149" s="83"/>
      <c r="M149" s="83"/>
      <c r="N149" s="83"/>
      <c r="O149" s="83"/>
      <c r="P149" s="83"/>
      <c r="Q149" s="83"/>
      <c r="R149" s="83"/>
      <c r="S149" s="83"/>
      <c r="T149" s="83"/>
      <c r="U149" s="83"/>
      <c r="V149" s="83"/>
      <c r="W149" s="83"/>
      <c r="X149" s="83"/>
      <c r="Y149" s="83"/>
      <c r="Z149" s="83"/>
      <c r="AA149" s="83"/>
      <c r="AB149" s="83"/>
      <c r="AC149" s="83"/>
    </row>
    <row r="150" ht="13.5" customHeight="1">
      <c r="A150" s="83"/>
      <c r="B150" s="83"/>
      <c r="C150" s="83"/>
      <c r="D150" s="83"/>
      <c r="E150" s="83"/>
      <c r="F150" s="85"/>
      <c r="G150" s="83"/>
      <c r="H150" s="83"/>
      <c r="I150" s="86"/>
      <c r="J150" s="86"/>
      <c r="K150" s="86"/>
      <c r="L150" s="83"/>
      <c r="M150" s="83"/>
      <c r="N150" s="83"/>
      <c r="O150" s="83"/>
      <c r="P150" s="83"/>
      <c r="Q150" s="83"/>
      <c r="R150" s="83"/>
      <c r="S150" s="83"/>
      <c r="T150" s="83"/>
      <c r="U150" s="83"/>
      <c r="V150" s="83"/>
      <c r="W150" s="83"/>
      <c r="X150" s="83"/>
      <c r="Y150" s="83"/>
      <c r="Z150" s="83"/>
      <c r="AA150" s="83"/>
      <c r="AB150" s="83"/>
      <c r="AC150" s="83"/>
    </row>
    <row r="151" ht="13.5" customHeight="1">
      <c r="A151" s="83"/>
      <c r="B151" s="83"/>
      <c r="C151" s="83"/>
      <c r="D151" s="83"/>
      <c r="E151" s="83"/>
      <c r="F151" s="85"/>
      <c r="G151" s="83"/>
      <c r="H151" s="83"/>
      <c r="I151" s="86"/>
      <c r="J151" s="86"/>
      <c r="K151" s="86"/>
      <c r="L151" s="83"/>
      <c r="M151" s="83"/>
      <c r="N151" s="83"/>
      <c r="O151" s="83"/>
      <c r="P151" s="83"/>
      <c r="Q151" s="83"/>
      <c r="R151" s="83"/>
      <c r="S151" s="83"/>
      <c r="T151" s="83"/>
      <c r="U151" s="83"/>
      <c r="V151" s="83"/>
      <c r="W151" s="83"/>
      <c r="X151" s="83"/>
      <c r="Y151" s="83"/>
      <c r="Z151" s="83"/>
      <c r="AA151" s="83"/>
      <c r="AB151" s="83"/>
      <c r="AC151" s="83"/>
    </row>
    <row r="152" ht="13.5" customHeight="1">
      <c r="A152" s="83"/>
      <c r="B152" s="83"/>
      <c r="C152" s="83"/>
      <c r="D152" s="83"/>
      <c r="E152" s="83"/>
      <c r="F152" s="85"/>
      <c r="G152" s="83"/>
      <c r="H152" s="83"/>
      <c r="I152" s="86"/>
      <c r="J152" s="86"/>
      <c r="K152" s="86"/>
      <c r="L152" s="83"/>
      <c r="M152" s="83"/>
      <c r="N152" s="83"/>
      <c r="O152" s="83"/>
      <c r="P152" s="83"/>
      <c r="Q152" s="83"/>
      <c r="R152" s="83"/>
      <c r="S152" s="83"/>
      <c r="T152" s="83"/>
      <c r="U152" s="83"/>
      <c r="V152" s="83"/>
      <c r="W152" s="83"/>
      <c r="X152" s="83"/>
      <c r="Y152" s="83"/>
      <c r="Z152" s="83"/>
      <c r="AA152" s="83"/>
      <c r="AB152" s="83"/>
      <c r="AC152" s="83"/>
    </row>
    <row r="153" ht="13.5" customHeight="1">
      <c r="A153" s="83"/>
      <c r="B153" s="83"/>
      <c r="C153" s="83"/>
      <c r="D153" s="83"/>
      <c r="E153" s="83"/>
      <c r="F153" s="85"/>
      <c r="G153" s="83"/>
      <c r="H153" s="83"/>
      <c r="I153" s="86"/>
      <c r="J153" s="86"/>
      <c r="K153" s="86"/>
      <c r="L153" s="83"/>
      <c r="M153" s="83"/>
      <c r="N153" s="83"/>
      <c r="O153" s="83"/>
      <c r="P153" s="83"/>
      <c r="Q153" s="83"/>
      <c r="R153" s="83"/>
      <c r="S153" s="83"/>
      <c r="T153" s="83"/>
      <c r="U153" s="83"/>
      <c r="V153" s="83"/>
      <c r="W153" s="83"/>
      <c r="X153" s="83"/>
      <c r="Y153" s="83"/>
      <c r="Z153" s="83"/>
      <c r="AA153" s="83"/>
      <c r="AB153" s="83"/>
      <c r="AC153" s="83"/>
    </row>
    <row r="154" ht="13.5" customHeight="1">
      <c r="A154" s="83"/>
      <c r="B154" s="83"/>
      <c r="C154" s="83"/>
      <c r="D154" s="83"/>
      <c r="E154" s="83"/>
      <c r="F154" s="85"/>
      <c r="G154" s="83"/>
      <c r="H154" s="83"/>
      <c r="I154" s="86"/>
      <c r="J154" s="86"/>
      <c r="K154" s="86"/>
      <c r="L154" s="83"/>
      <c r="M154" s="83"/>
      <c r="N154" s="83"/>
      <c r="O154" s="83"/>
      <c r="P154" s="83"/>
      <c r="Q154" s="83"/>
      <c r="R154" s="83"/>
      <c r="S154" s="83"/>
      <c r="T154" s="83"/>
      <c r="U154" s="83"/>
      <c r="V154" s="83"/>
      <c r="W154" s="83"/>
      <c r="X154" s="83"/>
      <c r="Y154" s="83"/>
      <c r="Z154" s="83"/>
      <c r="AA154" s="83"/>
      <c r="AB154" s="83"/>
      <c r="AC154" s="83"/>
    </row>
    <row r="155" ht="13.5" customHeight="1">
      <c r="A155" s="83"/>
      <c r="B155" s="83"/>
      <c r="C155" s="83"/>
      <c r="D155" s="83"/>
      <c r="E155" s="83"/>
      <c r="F155" s="85"/>
      <c r="G155" s="83"/>
      <c r="H155" s="83"/>
      <c r="I155" s="86"/>
      <c r="J155" s="86"/>
      <c r="K155" s="86"/>
      <c r="L155" s="83"/>
      <c r="M155" s="83"/>
      <c r="N155" s="83"/>
      <c r="O155" s="83"/>
      <c r="P155" s="83"/>
      <c r="Q155" s="83"/>
      <c r="R155" s="83"/>
      <c r="S155" s="83"/>
      <c r="T155" s="83"/>
      <c r="U155" s="83"/>
      <c r="V155" s="83"/>
      <c r="W155" s="83"/>
      <c r="X155" s="83"/>
      <c r="Y155" s="83"/>
      <c r="Z155" s="83"/>
      <c r="AA155" s="83"/>
      <c r="AB155" s="83"/>
      <c r="AC155" s="83"/>
    </row>
    <row r="156" ht="13.5" customHeight="1">
      <c r="A156" s="83"/>
      <c r="B156" s="83"/>
      <c r="C156" s="83"/>
      <c r="D156" s="83"/>
      <c r="E156" s="83"/>
      <c r="F156" s="85"/>
      <c r="G156" s="83"/>
      <c r="H156" s="83"/>
      <c r="I156" s="86"/>
      <c r="J156" s="86"/>
      <c r="K156" s="86"/>
      <c r="L156" s="83"/>
      <c r="M156" s="83"/>
      <c r="N156" s="83"/>
      <c r="O156" s="83"/>
      <c r="P156" s="83"/>
      <c r="Q156" s="83"/>
      <c r="R156" s="83"/>
      <c r="S156" s="83"/>
      <c r="T156" s="83"/>
      <c r="U156" s="83"/>
      <c r="V156" s="83"/>
      <c r="W156" s="83"/>
      <c r="X156" s="83"/>
      <c r="Y156" s="83"/>
      <c r="Z156" s="83"/>
      <c r="AA156" s="83"/>
      <c r="AB156" s="83"/>
      <c r="AC156" s="83"/>
    </row>
    <row r="157" ht="13.5" customHeight="1">
      <c r="A157" s="83"/>
      <c r="B157" s="83"/>
      <c r="C157" s="83"/>
      <c r="D157" s="83"/>
      <c r="E157" s="83"/>
      <c r="F157" s="85"/>
      <c r="G157" s="83"/>
      <c r="H157" s="83"/>
      <c r="I157" s="86"/>
      <c r="J157" s="86"/>
      <c r="K157" s="86"/>
      <c r="L157" s="83"/>
      <c r="M157" s="83"/>
      <c r="N157" s="83"/>
      <c r="O157" s="83"/>
      <c r="P157" s="83"/>
      <c r="Q157" s="83"/>
      <c r="R157" s="83"/>
      <c r="S157" s="83"/>
      <c r="T157" s="83"/>
      <c r="U157" s="83"/>
      <c r="V157" s="83"/>
      <c r="W157" s="83"/>
      <c r="X157" s="83"/>
      <c r="Y157" s="83"/>
      <c r="Z157" s="83"/>
      <c r="AA157" s="83"/>
      <c r="AB157" s="83"/>
      <c r="AC157" s="83"/>
    </row>
    <row r="158" ht="13.5" customHeight="1">
      <c r="A158" s="83"/>
      <c r="B158" s="83"/>
      <c r="C158" s="83"/>
      <c r="D158" s="83"/>
      <c r="E158" s="83"/>
      <c r="F158" s="85"/>
      <c r="G158" s="83"/>
      <c r="H158" s="83"/>
      <c r="I158" s="86"/>
      <c r="J158" s="86"/>
      <c r="K158" s="86"/>
      <c r="L158" s="83"/>
      <c r="M158" s="83"/>
      <c r="N158" s="83"/>
      <c r="O158" s="83"/>
      <c r="P158" s="83"/>
      <c r="Q158" s="83"/>
      <c r="R158" s="83"/>
      <c r="S158" s="83"/>
      <c r="T158" s="83"/>
      <c r="U158" s="83"/>
      <c r="V158" s="83"/>
      <c r="W158" s="83"/>
      <c r="X158" s="83"/>
      <c r="Y158" s="83"/>
      <c r="Z158" s="83"/>
      <c r="AA158" s="83"/>
      <c r="AB158" s="83"/>
      <c r="AC158" s="83"/>
    </row>
    <row r="159" ht="13.5" customHeight="1">
      <c r="A159" s="83"/>
      <c r="B159" s="83"/>
      <c r="C159" s="83"/>
      <c r="D159" s="83"/>
      <c r="E159" s="83"/>
      <c r="F159" s="85"/>
      <c r="G159" s="83"/>
      <c r="H159" s="83"/>
      <c r="I159" s="86"/>
      <c r="J159" s="86"/>
      <c r="K159" s="86"/>
      <c r="L159" s="83"/>
      <c r="M159" s="83"/>
      <c r="N159" s="83"/>
      <c r="O159" s="83"/>
      <c r="P159" s="83"/>
      <c r="Q159" s="83"/>
      <c r="R159" s="83"/>
      <c r="S159" s="83"/>
      <c r="T159" s="83"/>
      <c r="U159" s="83"/>
      <c r="V159" s="83"/>
      <c r="W159" s="83"/>
      <c r="X159" s="83"/>
      <c r="Y159" s="83"/>
      <c r="Z159" s="83"/>
      <c r="AA159" s="83"/>
      <c r="AB159" s="83"/>
      <c r="AC159" s="83"/>
    </row>
    <row r="160" ht="13.5" customHeight="1">
      <c r="A160" s="83"/>
      <c r="B160" s="83"/>
      <c r="C160" s="83"/>
      <c r="D160" s="83"/>
      <c r="E160" s="83"/>
      <c r="F160" s="85"/>
      <c r="G160" s="83"/>
      <c r="H160" s="83"/>
      <c r="I160" s="86"/>
      <c r="J160" s="86"/>
      <c r="K160" s="86"/>
      <c r="L160" s="83"/>
      <c r="M160" s="83"/>
      <c r="N160" s="83"/>
      <c r="O160" s="83"/>
      <c r="P160" s="83"/>
      <c r="Q160" s="83"/>
      <c r="R160" s="83"/>
      <c r="S160" s="83"/>
      <c r="T160" s="83"/>
      <c r="U160" s="83"/>
      <c r="V160" s="83"/>
      <c r="W160" s="83"/>
      <c r="X160" s="83"/>
      <c r="Y160" s="83"/>
      <c r="Z160" s="83"/>
      <c r="AA160" s="83"/>
      <c r="AB160" s="83"/>
      <c r="AC160" s="83"/>
    </row>
    <row r="161" ht="13.5" customHeight="1">
      <c r="A161" s="83"/>
      <c r="B161" s="83"/>
      <c r="C161" s="83"/>
      <c r="D161" s="83"/>
      <c r="E161" s="83"/>
      <c r="F161" s="85"/>
      <c r="G161" s="83"/>
      <c r="H161" s="83"/>
      <c r="I161" s="86"/>
      <c r="J161" s="86"/>
      <c r="K161" s="86"/>
      <c r="L161" s="83"/>
      <c r="M161" s="83"/>
      <c r="N161" s="83"/>
      <c r="O161" s="83"/>
      <c r="P161" s="83"/>
      <c r="Q161" s="83"/>
      <c r="R161" s="83"/>
      <c r="S161" s="83"/>
      <c r="T161" s="83"/>
      <c r="U161" s="83"/>
      <c r="V161" s="83"/>
      <c r="W161" s="83"/>
      <c r="X161" s="83"/>
      <c r="Y161" s="83"/>
      <c r="Z161" s="83"/>
      <c r="AA161" s="83"/>
      <c r="AB161" s="83"/>
      <c r="AC161" s="83"/>
    </row>
    <row r="162" ht="13.5" customHeight="1">
      <c r="A162" s="83"/>
      <c r="B162" s="83"/>
      <c r="C162" s="83"/>
      <c r="D162" s="83"/>
      <c r="E162" s="83"/>
      <c r="F162" s="85"/>
      <c r="G162" s="83"/>
      <c r="H162" s="83"/>
      <c r="I162" s="86"/>
      <c r="J162" s="86"/>
      <c r="K162" s="86"/>
      <c r="L162" s="83"/>
      <c r="M162" s="83"/>
      <c r="N162" s="83"/>
      <c r="O162" s="83"/>
      <c r="P162" s="83"/>
      <c r="Q162" s="83"/>
      <c r="R162" s="83"/>
      <c r="S162" s="83"/>
      <c r="T162" s="83"/>
      <c r="U162" s="83"/>
      <c r="V162" s="83"/>
      <c r="W162" s="83"/>
      <c r="X162" s="83"/>
      <c r="Y162" s="83"/>
      <c r="Z162" s="83"/>
      <c r="AA162" s="83"/>
      <c r="AB162" s="83"/>
      <c r="AC162" s="83"/>
    </row>
    <row r="163" ht="13.5" customHeight="1">
      <c r="A163" s="83"/>
      <c r="B163" s="83"/>
      <c r="C163" s="83"/>
      <c r="D163" s="83"/>
      <c r="E163" s="83"/>
      <c r="F163" s="85"/>
      <c r="G163" s="83"/>
      <c r="H163" s="83"/>
      <c r="I163" s="86"/>
      <c r="J163" s="86"/>
      <c r="K163" s="86"/>
      <c r="L163" s="83"/>
      <c r="M163" s="83"/>
      <c r="N163" s="83"/>
      <c r="O163" s="83"/>
      <c r="P163" s="83"/>
      <c r="Q163" s="83"/>
      <c r="R163" s="83"/>
      <c r="S163" s="83"/>
      <c r="T163" s="83"/>
      <c r="U163" s="83"/>
      <c r="V163" s="83"/>
      <c r="W163" s="83"/>
      <c r="X163" s="83"/>
      <c r="Y163" s="83"/>
      <c r="Z163" s="83"/>
      <c r="AA163" s="83"/>
      <c r="AB163" s="83"/>
      <c r="AC163" s="83"/>
    </row>
    <row r="164" ht="13.5" customHeight="1">
      <c r="A164" s="83"/>
      <c r="B164" s="83"/>
      <c r="C164" s="83"/>
      <c r="D164" s="83"/>
      <c r="E164" s="83"/>
      <c r="F164" s="85"/>
      <c r="G164" s="83"/>
      <c r="H164" s="83"/>
      <c r="I164" s="86"/>
      <c r="J164" s="86"/>
      <c r="K164" s="86"/>
      <c r="L164" s="83"/>
      <c r="M164" s="83"/>
      <c r="N164" s="83"/>
      <c r="O164" s="83"/>
      <c r="P164" s="83"/>
      <c r="Q164" s="83"/>
      <c r="R164" s="83"/>
      <c r="S164" s="83"/>
      <c r="T164" s="83"/>
      <c r="U164" s="83"/>
      <c r="V164" s="83"/>
      <c r="W164" s="83"/>
      <c r="X164" s="83"/>
      <c r="Y164" s="83"/>
      <c r="Z164" s="83"/>
      <c r="AA164" s="83"/>
      <c r="AB164" s="83"/>
      <c r="AC164" s="83"/>
    </row>
    <row r="165" ht="13.5" customHeight="1">
      <c r="A165" s="83"/>
      <c r="B165" s="83"/>
      <c r="C165" s="83"/>
      <c r="D165" s="83"/>
      <c r="E165" s="83"/>
      <c r="F165" s="85"/>
      <c r="G165" s="83"/>
      <c r="H165" s="83"/>
      <c r="I165" s="86"/>
      <c r="J165" s="86"/>
      <c r="K165" s="86"/>
      <c r="L165" s="83"/>
      <c r="M165" s="83"/>
      <c r="N165" s="83"/>
      <c r="O165" s="83"/>
      <c r="P165" s="83"/>
      <c r="Q165" s="83"/>
      <c r="R165" s="83"/>
      <c r="S165" s="83"/>
      <c r="T165" s="83"/>
      <c r="U165" s="83"/>
      <c r="V165" s="83"/>
      <c r="W165" s="83"/>
      <c r="X165" s="83"/>
      <c r="Y165" s="83"/>
      <c r="Z165" s="83"/>
      <c r="AA165" s="83"/>
      <c r="AB165" s="83"/>
      <c r="AC165" s="83"/>
    </row>
    <row r="166" ht="13.5" customHeight="1">
      <c r="A166" s="83"/>
      <c r="B166" s="83"/>
      <c r="C166" s="83"/>
      <c r="D166" s="83"/>
      <c r="E166" s="83"/>
      <c r="F166" s="85"/>
      <c r="G166" s="83"/>
      <c r="H166" s="83"/>
      <c r="I166" s="86"/>
      <c r="J166" s="86"/>
      <c r="K166" s="86"/>
      <c r="L166" s="83"/>
      <c r="M166" s="83"/>
      <c r="N166" s="83"/>
      <c r="O166" s="83"/>
      <c r="P166" s="83"/>
      <c r="Q166" s="83"/>
      <c r="R166" s="83"/>
      <c r="S166" s="83"/>
      <c r="T166" s="83"/>
      <c r="U166" s="83"/>
      <c r="V166" s="83"/>
      <c r="W166" s="83"/>
      <c r="X166" s="83"/>
      <c r="Y166" s="83"/>
      <c r="Z166" s="83"/>
      <c r="AA166" s="83"/>
      <c r="AB166" s="83"/>
      <c r="AC166" s="83"/>
    </row>
    <row r="167" ht="13.5" customHeight="1">
      <c r="A167" s="83"/>
      <c r="B167" s="83"/>
      <c r="C167" s="83"/>
      <c r="D167" s="83"/>
      <c r="E167" s="83"/>
      <c r="F167" s="85"/>
      <c r="G167" s="83"/>
      <c r="H167" s="83"/>
      <c r="I167" s="86"/>
      <c r="J167" s="86"/>
      <c r="K167" s="86"/>
      <c r="L167" s="83"/>
      <c r="M167" s="83"/>
      <c r="N167" s="83"/>
      <c r="O167" s="83"/>
      <c r="P167" s="83"/>
      <c r="Q167" s="83"/>
      <c r="R167" s="83"/>
      <c r="S167" s="83"/>
      <c r="T167" s="83"/>
      <c r="U167" s="83"/>
      <c r="V167" s="83"/>
      <c r="W167" s="83"/>
      <c r="X167" s="83"/>
      <c r="Y167" s="83"/>
      <c r="Z167" s="83"/>
      <c r="AA167" s="83"/>
      <c r="AB167" s="83"/>
      <c r="AC167" s="83"/>
    </row>
    <row r="168" ht="13.5" customHeight="1">
      <c r="A168" s="83"/>
      <c r="B168" s="83"/>
      <c r="C168" s="83"/>
      <c r="D168" s="83"/>
      <c r="E168" s="83"/>
      <c r="F168" s="85"/>
      <c r="G168" s="83"/>
      <c r="H168" s="83"/>
      <c r="I168" s="86"/>
      <c r="J168" s="86"/>
      <c r="K168" s="86"/>
      <c r="L168" s="83"/>
      <c r="M168" s="83"/>
      <c r="N168" s="83"/>
      <c r="O168" s="83"/>
      <c r="P168" s="83"/>
      <c r="Q168" s="83"/>
      <c r="R168" s="83"/>
      <c r="S168" s="83"/>
      <c r="T168" s="83"/>
      <c r="U168" s="83"/>
      <c r="V168" s="83"/>
      <c r="W168" s="83"/>
      <c r="X168" s="83"/>
      <c r="Y168" s="83"/>
      <c r="Z168" s="83"/>
      <c r="AA168" s="83"/>
      <c r="AB168" s="83"/>
      <c r="AC168" s="83"/>
    </row>
    <row r="169" ht="13.5" customHeight="1">
      <c r="A169" s="83"/>
      <c r="B169" s="83"/>
      <c r="C169" s="83"/>
      <c r="D169" s="83"/>
      <c r="E169" s="83"/>
      <c r="F169" s="85"/>
      <c r="G169" s="83"/>
      <c r="H169" s="83"/>
      <c r="I169" s="86"/>
      <c r="J169" s="86"/>
      <c r="K169" s="86"/>
      <c r="L169" s="83"/>
      <c r="M169" s="83"/>
      <c r="N169" s="83"/>
      <c r="O169" s="83"/>
      <c r="P169" s="83"/>
      <c r="Q169" s="83"/>
      <c r="R169" s="83"/>
      <c r="S169" s="83"/>
      <c r="T169" s="83"/>
      <c r="U169" s="83"/>
      <c r="V169" s="83"/>
      <c r="W169" s="83"/>
      <c r="X169" s="83"/>
      <c r="Y169" s="83"/>
      <c r="Z169" s="83"/>
      <c r="AA169" s="83"/>
      <c r="AB169" s="83"/>
      <c r="AC169" s="83"/>
    </row>
    <row r="170" ht="13.5" customHeight="1">
      <c r="A170" s="83"/>
      <c r="B170" s="83"/>
      <c r="C170" s="83"/>
      <c r="D170" s="83"/>
      <c r="E170" s="83"/>
      <c r="F170" s="85"/>
      <c r="G170" s="83"/>
      <c r="H170" s="83"/>
      <c r="I170" s="86"/>
      <c r="J170" s="86"/>
      <c r="K170" s="86"/>
      <c r="L170" s="83"/>
      <c r="M170" s="83"/>
      <c r="N170" s="83"/>
      <c r="O170" s="83"/>
      <c r="P170" s="83"/>
      <c r="Q170" s="83"/>
      <c r="R170" s="83"/>
      <c r="S170" s="83"/>
      <c r="T170" s="83"/>
      <c r="U170" s="83"/>
      <c r="V170" s="83"/>
      <c r="W170" s="83"/>
      <c r="X170" s="83"/>
      <c r="Y170" s="83"/>
      <c r="Z170" s="83"/>
      <c r="AA170" s="83"/>
      <c r="AB170" s="83"/>
      <c r="AC170" s="83"/>
    </row>
    <row r="171" ht="13.5" customHeight="1">
      <c r="A171" s="83"/>
      <c r="B171" s="83"/>
      <c r="C171" s="83"/>
      <c r="D171" s="83"/>
      <c r="E171" s="83"/>
      <c r="F171" s="85"/>
      <c r="G171" s="83"/>
      <c r="H171" s="83"/>
      <c r="I171" s="86"/>
      <c r="J171" s="86"/>
      <c r="K171" s="86"/>
      <c r="L171" s="83"/>
      <c r="M171" s="83"/>
      <c r="N171" s="83"/>
      <c r="O171" s="83"/>
      <c r="P171" s="83"/>
      <c r="Q171" s="83"/>
      <c r="R171" s="83"/>
      <c r="S171" s="83"/>
      <c r="T171" s="83"/>
      <c r="U171" s="83"/>
      <c r="V171" s="83"/>
      <c r="W171" s="83"/>
      <c r="X171" s="83"/>
      <c r="Y171" s="83"/>
      <c r="Z171" s="83"/>
      <c r="AA171" s="83"/>
      <c r="AB171" s="83"/>
      <c r="AC171" s="83"/>
    </row>
    <row r="172" ht="13.5" customHeight="1">
      <c r="A172" s="83"/>
      <c r="B172" s="83"/>
      <c r="C172" s="83"/>
      <c r="D172" s="83"/>
      <c r="E172" s="83"/>
      <c r="F172" s="85"/>
      <c r="G172" s="83"/>
      <c r="H172" s="83"/>
      <c r="I172" s="86"/>
      <c r="J172" s="86"/>
      <c r="K172" s="86"/>
      <c r="L172" s="83"/>
      <c r="M172" s="83"/>
      <c r="N172" s="83"/>
      <c r="O172" s="83"/>
      <c r="P172" s="83"/>
      <c r="Q172" s="83"/>
      <c r="R172" s="83"/>
      <c r="S172" s="83"/>
      <c r="T172" s="83"/>
      <c r="U172" s="83"/>
      <c r="V172" s="83"/>
      <c r="W172" s="83"/>
      <c r="X172" s="83"/>
      <c r="Y172" s="83"/>
      <c r="Z172" s="83"/>
      <c r="AA172" s="83"/>
      <c r="AB172" s="83"/>
      <c r="AC172" s="83"/>
    </row>
    <row r="173" ht="13.5" customHeight="1">
      <c r="A173" s="83"/>
      <c r="B173" s="83"/>
      <c r="C173" s="83"/>
      <c r="D173" s="83"/>
      <c r="E173" s="83"/>
      <c r="F173" s="85"/>
      <c r="G173" s="83"/>
      <c r="H173" s="83"/>
      <c r="I173" s="86"/>
      <c r="J173" s="86"/>
      <c r="K173" s="86"/>
      <c r="L173" s="83"/>
      <c r="M173" s="83"/>
      <c r="N173" s="83"/>
      <c r="O173" s="83"/>
      <c r="P173" s="83"/>
      <c r="Q173" s="83"/>
      <c r="R173" s="83"/>
      <c r="S173" s="83"/>
      <c r="T173" s="83"/>
      <c r="U173" s="83"/>
      <c r="V173" s="83"/>
      <c r="W173" s="83"/>
      <c r="X173" s="83"/>
      <c r="Y173" s="83"/>
      <c r="Z173" s="83"/>
      <c r="AA173" s="83"/>
      <c r="AB173" s="83"/>
      <c r="AC173" s="83"/>
    </row>
    <row r="174" ht="13.5" customHeight="1">
      <c r="A174" s="83"/>
      <c r="B174" s="83"/>
      <c r="C174" s="83"/>
      <c r="D174" s="83"/>
      <c r="E174" s="83"/>
      <c r="F174" s="85"/>
      <c r="G174" s="83"/>
      <c r="H174" s="83"/>
      <c r="I174" s="86"/>
      <c r="J174" s="86"/>
      <c r="K174" s="86"/>
      <c r="L174" s="83"/>
      <c r="M174" s="83"/>
      <c r="N174" s="83"/>
      <c r="O174" s="83"/>
      <c r="P174" s="83"/>
      <c r="Q174" s="83"/>
      <c r="R174" s="83"/>
      <c r="S174" s="83"/>
      <c r="T174" s="83"/>
      <c r="U174" s="83"/>
      <c r="V174" s="83"/>
      <c r="W174" s="83"/>
      <c r="X174" s="83"/>
      <c r="Y174" s="83"/>
      <c r="Z174" s="83"/>
      <c r="AA174" s="83"/>
      <c r="AB174" s="83"/>
      <c r="AC174" s="83"/>
    </row>
    <row r="175" ht="13.5" customHeight="1">
      <c r="A175" s="83"/>
      <c r="B175" s="83"/>
      <c r="C175" s="83"/>
      <c r="D175" s="83"/>
      <c r="E175" s="83"/>
      <c r="F175" s="85"/>
      <c r="G175" s="83"/>
      <c r="H175" s="83"/>
      <c r="I175" s="86"/>
      <c r="J175" s="86"/>
      <c r="K175" s="86"/>
      <c r="L175" s="83"/>
      <c r="M175" s="83"/>
      <c r="N175" s="83"/>
      <c r="O175" s="83"/>
      <c r="P175" s="83"/>
      <c r="Q175" s="83"/>
      <c r="R175" s="83"/>
      <c r="S175" s="83"/>
      <c r="T175" s="83"/>
      <c r="U175" s="83"/>
      <c r="V175" s="83"/>
      <c r="W175" s="83"/>
      <c r="X175" s="83"/>
      <c r="Y175" s="83"/>
      <c r="Z175" s="83"/>
      <c r="AA175" s="83"/>
      <c r="AB175" s="83"/>
      <c r="AC175" s="83"/>
    </row>
    <row r="176" ht="13.5" customHeight="1">
      <c r="A176" s="83"/>
      <c r="B176" s="83"/>
      <c r="C176" s="83"/>
      <c r="D176" s="83"/>
      <c r="E176" s="83"/>
      <c r="F176" s="85"/>
      <c r="G176" s="83"/>
      <c r="H176" s="83"/>
      <c r="I176" s="86"/>
      <c r="J176" s="86"/>
      <c r="K176" s="86"/>
      <c r="L176" s="83"/>
      <c r="M176" s="83"/>
      <c r="N176" s="83"/>
      <c r="O176" s="83"/>
      <c r="P176" s="83"/>
      <c r="Q176" s="83"/>
      <c r="R176" s="83"/>
      <c r="S176" s="83"/>
      <c r="T176" s="83"/>
      <c r="U176" s="83"/>
      <c r="V176" s="83"/>
      <c r="W176" s="83"/>
      <c r="X176" s="83"/>
      <c r="Y176" s="83"/>
      <c r="Z176" s="83"/>
      <c r="AA176" s="83"/>
      <c r="AB176" s="83"/>
      <c r="AC176" s="83"/>
    </row>
    <row r="177" ht="13.5" customHeight="1">
      <c r="A177" s="83"/>
      <c r="B177" s="83"/>
      <c r="C177" s="83"/>
      <c r="D177" s="83"/>
      <c r="E177" s="83"/>
      <c r="F177" s="85"/>
      <c r="G177" s="83"/>
      <c r="H177" s="83"/>
      <c r="I177" s="86"/>
      <c r="J177" s="86"/>
      <c r="K177" s="86"/>
      <c r="L177" s="83"/>
      <c r="M177" s="83"/>
      <c r="N177" s="83"/>
      <c r="O177" s="83"/>
      <c r="P177" s="83"/>
      <c r="Q177" s="83"/>
      <c r="R177" s="83"/>
      <c r="S177" s="83"/>
      <c r="T177" s="83"/>
      <c r="U177" s="83"/>
      <c r="V177" s="83"/>
      <c r="W177" s="83"/>
      <c r="X177" s="83"/>
      <c r="Y177" s="83"/>
      <c r="Z177" s="83"/>
      <c r="AA177" s="83"/>
      <c r="AB177" s="83"/>
      <c r="AC177" s="83"/>
    </row>
    <row r="178" ht="13.5" customHeight="1">
      <c r="A178" s="83"/>
      <c r="B178" s="83"/>
      <c r="C178" s="83"/>
      <c r="D178" s="83"/>
      <c r="E178" s="83"/>
      <c r="F178" s="85"/>
      <c r="G178" s="83"/>
      <c r="H178" s="83"/>
      <c r="I178" s="86"/>
      <c r="J178" s="86"/>
      <c r="K178" s="86"/>
      <c r="L178" s="83"/>
      <c r="M178" s="83"/>
      <c r="N178" s="83"/>
      <c r="O178" s="83"/>
      <c r="P178" s="83"/>
      <c r="Q178" s="83"/>
      <c r="R178" s="83"/>
      <c r="S178" s="83"/>
      <c r="T178" s="83"/>
      <c r="U178" s="83"/>
      <c r="V178" s="83"/>
      <c r="W178" s="83"/>
      <c r="X178" s="83"/>
      <c r="Y178" s="83"/>
      <c r="Z178" s="83"/>
      <c r="AA178" s="83"/>
      <c r="AB178" s="83"/>
      <c r="AC178" s="83"/>
    </row>
    <row r="179" ht="13.5" customHeight="1">
      <c r="A179" s="83"/>
      <c r="B179" s="83"/>
      <c r="C179" s="83"/>
      <c r="D179" s="83"/>
      <c r="E179" s="83"/>
      <c r="F179" s="85"/>
      <c r="G179" s="83"/>
      <c r="H179" s="83"/>
      <c r="I179" s="86"/>
      <c r="J179" s="86"/>
      <c r="K179" s="86"/>
      <c r="L179" s="83"/>
      <c r="M179" s="83"/>
      <c r="N179" s="83"/>
      <c r="O179" s="83"/>
      <c r="P179" s="83"/>
      <c r="Q179" s="83"/>
      <c r="R179" s="83"/>
      <c r="S179" s="83"/>
      <c r="T179" s="83"/>
      <c r="U179" s="83"/>
      <c r="V179" s="83"/>
      <c r="W179" s="83"/>
      <c r="X179" s="83"/>
      <c r="Y179" s="83"/>
      <c r="Z179" s="83"/>
      <c r="AA179" s="83"/>
      <c r="AB179" s="83"/>
      <c r="AC179" s="83"/>
    </row>
    <row r="180" ht="13.5" customHeight="1">
      <c r="A180" s="83"/>
      <c r="B180" s="83"/>
      <c r="C180" s="83"/>
      <c r="D180" s="83"/>
      <c r="E180" s="83"/>
      <c r="F180" s="85"/>
      <c r="G180" s="83"/>
      <c r="H180" s="83"/>
      <c r="I180" s="86"/>
      <c r="J180" s="86"/>
      <c r="K180" s="86"/>
      <c r="L180" s="83"/>
      <c r="M180" s="83"/>
      <c r="N180" s="83"/>
      <c r="O180" s="83"/>
      <c r="P180" s="83"/>
      <c r="Q180" s="83"/>
      <c r="R180" s="83"/>
      <c r="S180" s="83"/>
      <c r="T180" s="83"/>
      <c r="U180" s="83"/>
      <c r="V180" s="83"/>
      <c r="W180" s="83"/>
      <c r="X180" s="83"/>
      <c r="Y180" s="83"/>
      <c r="Z180" s="83"/>
      <c r="AA180" s="83"/>
      <c r="AB180" s="83"/>
      <c r="AC180" s="83"/>
    </row>
    <row r="181" ht="13.5" customHeight="1">
      <c r="A181" s="83"/>
      <c r="B181" s="83"/>
      <c r="C181" s="83"/>
      <c r="D181" s="83"/>
      <c r="E181" s="83"/>
      <c r="F181" s="85"/>
      <c r="G181" s="83"/>
      <c r="H181" s="83"/>
      <c r="I181" s="86"/>
      <c r="J181" s="86"/>
      <c r="K181" s="86"/>
      <c r="L181" s="83"/>
      <c r="M181" s="83"/>
      <c r="N181" s="83"/>
      <c r="O181" s="83"/>
      <c r="P181" s="83"/>
      <c r="Q181" s="83"/>
      <c r="R181" s="83"/>
      <c r="S181" s="83"/>
      <c r="T181" s="83"/>
      <c r="U181" s="83"/>
      <c r="V181" s="83"/>
      <c r="W181" s="83"/>
      <c r="X181" s="83"/>
      <c r="Y181" s="83"/>
      <c r="Z181" s="83"/>
      <c r="AA181" s="83"/>
      <c r="AB181" s="83"/>
      <c r="AC181" s="83"/>
    </row>
    <row r="182" ht="13.5" customHeight="1">
      <c r="A182" s="83"/>
      <c r="B182" s="83"/>
      <c r="C182" s="83"/>
      <c r="D182" s="83"/>
      <c r="E182" s="83"/>
      <c r="F182" s="85"/>
      <c r="G182" s="83"/>
      <c r="H182" s="83"/>
      <c r="I182" s="86"/>
      <c r="J182" s="86"/>
      <c r="K182" s="86"/>
      <c r="L182" s="83"/>
      <c r="M182" s="83"/>
      <c r="N182" s="83"/>
      <c r="O182" s="83"/>
      <c r="P182" s="83"/>
      <c r="Q182" s="83"/>
      <c r="R182" s="83"/>
      <c r="S182" s="83"/>
      <c r="T182" s="83"/>
      <c r="U182" s="83"/>
      <c r="V182" s="83"/>
      <c r="W182" s="83"/>
      <c r="X182" s="83"/>
      <c r="Y182" s="83"/>
      <c r="Z182" s="83"/>
      <c r="AA182" s="83"/>
      <c r="AB182" s="83"/>
      <c r="AC182" s="83"/>
    </row>
    <row r="183" ht="13.5" customHeight="1">
      <c r="A183" s="83"/>
      <c r="B183" s="83"/>
      <c r="C183" s="83"/>
      <c r="D183" s="83"/>
      <c r="E183" s="83"/>
      <c r="F183" s="85"/>
      <c r="G183" s="83"/>
      <c r="H183" s="83"/>
      <c r="I183" s="86"/>
      <c r="J183" s="86"/>
      <c r="K183" s="86"/>
      <c r="L183" s="83"/>
      <c r="M183" s="83"/>
      <c r="N183" s="83"/>
      <c r="O183" s="83"/>
      <c r="P183" s="83"/>
      <c r="Q183" s="83"/>
      <c r="R183" s="83"/>
      <c r="S183" s="83"/>
      <c r="T183" s="83"/>
      <c r="U183" s="83"/>
      <c r="V183" s="83"/>
      <c r="W183" s="83"/>
      <c r="X183" s="83"/>
      <c r="Y183" s="83"/>
      <c r="Z183" s="83"/>
      <c r="AA183" s="83"/>
      <c r="AB183" s="83"/>
      <c r="AC183" s="83"/>
    </row>
    <row r="184" ht="13.5" customHeight="1">
      <c r="A184" s="83"/>
      <c r="B184" s="83"/>
      <c r="C184" s="83"/>
      <c r="D184" s="83"/>
      <c r="E184" s="83"/>
      <c r="F184" s="85"/>
      <c r="G184" s="83"/>
      <c r="H184" s="83"/>
      <c r="I184" s="86"/>
      <c r="J184" s="86"/>
      <c r="K184" s="86"/>
      <c r="L184" s="83"/>
      <c r="M184" s="83"/>
      <c r="N184" s="83"/>
      <c r="O184" s="83"/>
      <c r="P184" s="83"/>
      <c r="Q184" s="83"/>
      <c r="R184" s="83"/>
      <c r="S184" s="83"/>
      <c r="T184" s="83"/>
      <c r="U184" s="83"/>
      <c r="V184" s="83"/>
      <c r="W184" s="83"/>
      <c r="X184" s="83"/>
      <c r="Y184" s="83"/>
      <c r="Z184" s="83"/>
      <c r="AA184" s="83"/>
      <c r="AB184" s="83"/>
      <c r="AC184" s="83"/>
    </row>
    <row r="185" ht="13.5" customHeight="1">
      <c r="A185" s="83"/>
      <c r="B185" s="83"/>
      <c r="C185" s="83"/>
      <c r="D185" s="83"/>
      <c r="E185" s="83"/>
      <c r="F185" s="85"/>
      <c r="G185" s="83"/>
      <c r="H185" s="83"/>
      <c r="I185" s="86"/>
      <c r="J185" s="86"/>
      <c r="K185" s="86"/>
      <c r="L185" s="83"/>
      <c r="M185" s="83"/>
      <c r="N185" s="83"/>
      <c r="O185" s="83"/>
      <c r="P185" s="83"/>
      <c r="Q185" s="83"/>
      <c r="R185" s="83"/>
      <c r="S185" s="83"/>
      <c r="T185" s="83"/>
      <c r="U185" s="83"/>
      <c r="V185" s="83"/>
      <c r="W185" s="83"/>
      <c r="X185" s="83"/>
      <c r="Y185" s="83"/>
      <c r="Z185" s="83"/>
      <c r="AA185" s="83"/>
      <c r="AB185" s="83"/>
      <c r="AC185" s="83"/>
    </row>
    <row r="186" ht="13.5" customHeight="1">
      <c r="A186" s="83"/>
      <c r="B186" s="83"/>
      <c r="C186" s="83"/>
      <c r="D186" s="83"/>
      <c r="E186" s="83"/>
      <c r="F186" s="85"/>
      <c r="G186" s="83"/>
      <c r="H186" s="83"/>
      <c r="I186" s="86"/>
      <c r="J186" s="86"/>
      <c r="K186" s="86"/>
      <c r="L186" s="83"/>
      <c r="M186" s="83"/>
      <c r="N186" s="83"/>
      <c r="O186" s="83"/>
      <c r="P186" s="83"/>
      <c r="Q186" s="83"/>
      <c r="R186" s="83"/>
      <c r="S186" s="83"/>
      <c r="T186" s="83"/>
      <c r="U186" s="83"/>
      <c r="V186" s="83"/>
      <c r="W186" s="83"/>
      <c r="X186" s="83"/>
      <c r="Y186" s="83"/>
      <c r="Z186" s="83"/>
      <c r="AA186" s="83"/>
      <c r="AB186" s="83"/>
      <c r="AC186" s="83"/>
    </row>
    <row r="187" ht="13.5" customHeight="1">
      <c r="A187" s="83"/>
      <c r="B187" s="83"/>
      <c r="C187" s="83"/>
      <c r="D187" s="83"/>
      <c r="E187" s="83"/>
      <c r="F187" s="85"/>
      <c r="G187" s="83"/>
      <c r="H187" s="83"/>
      <c r="I187" s="86"/>
      <c r="J187" s="86"/>
      <c r="K187" s="86"/>
      <c r="L187" s="83"/>
      <c r="M187" s="83"/>
      <c r="N187" s="83"/>
      <c r="O187" s="83"/>
      <c r="P187" s="83"/>
      <c r="Q187" s="83"/>
      <c r="R187" s="83"/>
      <c r="S187" s="83"/>
      <c r="T187" s="83"/>
      <c r="U187" s="83"/>
      <c r="V187" s="83"/>
      <c r="W187" s="83"/>
      <c r="X187" s="83"/>
      <c r="Y187" s="83"/>
      <c r="Z187" s="83"/>
      <c r="AA187" s="83"/>
      <c r="AB187" s="83"/>
      <c r="AC187" s="83"/>
    </row>
    <row r="188" ht="13.5" customHeight="1">
      <c r="A188" s="83"/>
      <c r="B188" s="83"/>
      <c r="C188" s="83"/>
      <c r="D188" s="83"/>
      <c r="E188" s="83"/>
      <c r="F188" s="85"/>
      <c r="G188" s="83"/>
      <c r="H188" s="83"/>
      <c r="I188" s="86"/>
      <c r="J188" s="86"/>
      <c r="K188" s="86"/>
      <c r="L188" s="83"/>
      <c r="M188" s="83"/>
      <c r="N188" s="83"/>
      <c r="O188" s="83"/>
      <c r="P188" s="83"/>
      <c r="Q188" s="83"/>
      <c r="R188" s="83"/>
      <c r="S188" s="83"/>
      <c r="T188" s="83"/>
      <c r="U188" s="83"/>
      <c r="V188" s="83"/>
      <c r="W188" s="83"/>
      <c r="X188" s="83"/>
      <c r="Y188" s="83"/>
      <c r="Z188" s="83"/>
      <c r="AA188" s="83"/>
      <c r="AB188" s="83"/>
      <c r="AC188" s="83"/>
    </row>
    <row r="189" ht="13.5" customHeight="1">
      <c r="A189" s="83"/>
      <c r="B189" s="83"/>
      <c r="C189" s="83"/>
      <c r="D189" s="83"/>
      <c r="E189" s="83"/>
      <c r="F189" s="85"/>
      <c r="G189" s="83"/>
      <c r="H189" s="83"/>
      <c r="I189" s="86"/>
      <c r="J189" s="86"/>
      <c r="K189" s="86"/>
      <c r="L189" s="83"/>
      <c r="M189" s="83"/>
      <c r="N189" s="83"/>
      <c r="O189" s="83"/>
      <c r="P189" s="83"/>
      <c r="Q189" s="83"/>
      <c r="R189" s="83"/>
      <c r="S189" s="83"/>
      <c r="T189" s="83"/>
      <c r="U189" s="83"/>
      <c r="V189" s="83"/>
      <c r="W189" s="83"/>
      <c r="X189" s="83"/>
      <c r="Y189" s="83"/>
      <c r="Z189" s="83"/>
      <c r="AA189" s="83"/>
      <c r="AB189" s="83"/>
      <c r="AC189" s="83"/>
    </row>
    <row r="190" ht="13.5" customHeight="1">
      <c r="A190" s="83"/>
      <c r="B190" s="83"/>
      <c r="C190" s="83"/>
      <c r="D190" s="83"/>
      <c r="E190" s="83"/>
      <c r="F190" s="85"/>
      <c r="G190" s="83"/>
      <c r="H190" s="83"/>
      <c r="I190" s="86"/>
      <c r="J190" s="86"/>
      <c r="K190" s="86"/>
      <c r="L190" s="83"/>
      <c r="M190" s="83"/>
      <c r="N190" s="83"/>
      <c r="O190" s="83"/>
      <c r="P190" s="83"/>
      <c r="Q190" s="83"/>
      <c r="R190" s="83"/>
      <c r="S190" s="83"/>
      <c r="T190" s="83"/>
      <c r="U190" s="83"/>
      <c r="V190" s="83"/>
      <c r="W190" s="83"/>
      <c r="X190" s="83"/>
      <c r="Y190" s="83"/>
      <c r="Z190" s="83"/>
      <c r="AA190" s="83"/>
      <c r="AB190" s="83"/>
      <c r="AC190" s="83"/>
    </row>
    <row r="191" ht="13.5" customHeight="1">
      <c r="A191" s="83"/>
      <c r="B191" s="83"/>
      <c r="C191" s="83"/>
      <c r="D191" s="83"/>
      <c r="E191" s="83"/>
      <c r="F191" s="85"/>
      <c r="G191" s="83"/>
      <c r="H191" s="83"/>
      <c r="I191" s="86"/>
      <c r="J191" s="86"/>
      <c r="K191" s="86"/>
      <c r="L191" s="83"/>
      <c r="M191" s="83"/>
      <c r="N191" s="83"/>
      <c r="O191" s="83"/>
      <c r="P191" s="83"/>
      <c r="Q191" s="83"/>
      <c r="R191" s="83"/>
      <c r="S191" s="83"/>
      <c r="T191" s="83"/>
      <c r="U191" s="83"/>
      <c r="V191" s="83"/>
      <c r="W191" s="83"/>
      <c r="X191" s="83"/>
      <c r="Y191" s="83"/>
      <c r="Z191" s="83"/>
      <c r="AA191" s="83"/>
      <c r="AB191" s="83"/>
      <c r="AC191" s="83"/>
    </row>
    <row r="192" ht="13.5" customHeight="1">
      <c r="A192" s="83"/>
      <c r="B192" s="83"/>
      <c r="C192" s="83"/>
      <c r="D192" s="83"/>
      <c r="E192" s="83"/>
      <c r="F192" s="85"/>
      <c r="G192" s="83"/>
      <c r="H192" s="83"/>
      <c r="I192" s="86"/>
      <c r="J192" s="86"/>
      <c r="K192" s="86"/>
      <c r="L192" s="83"/>
      <c r="M192" s="83"/>
      <c r="N192" s="83"/>
      <c r="O192" s="83"/>
      <c r="P192" s="83"/>
      <c r="Q192" s="83"/>
      <c r="R192" s="83"/>
      <c r="S192" s="83"/>
      <c r="T192" s="83"/>
      <c r="U192" s="83"/>
      <c r="V192" s="83"/>
      <c r="W192" s="83"/>
      <c r="X192" s="83"/>
      <c r="Y192" s="83"/>
      <c r="Z192" s="83"/>
      <c r="AA192" s="83"/>
      <c r="AB192" s="83"/>
      <c r="AC192" s="83"/>
    </row>
    <row r="193" ht="13.5" customHeight="1">
      <c r="A193" s="83"/>
      <c r="B193" s="83"/>
      <c r="C193" s="83"/>
      <c r="D193" s="83"/>
      <c r="E193" s="83"/>
      <c r="F193" s="85"/>
      <c r="G193" s="83"/>
      <c r="H193" s="83"/>
      <c r="I193" s="86"/>
      <c r="J193" s="86"/>
      <c r="K193" s="86"/>
      <c r="L193" s="83"/>
      <c r="M193" s="83"/>
      <c r="N193" s="83"/>
      <c r="O193" s="83"/>
      <c r="P193" s="83"/>
      <c r="Q193" s="83"/>
      <c r="R193" s="83"/>
      <c r="S193" s="83"/>
      <c r="T193" s="83"/>
      <c r="U193" s="83"/>
      <c r="V193" s="83"/>
      <c r="W193" s="83"/>
      <c r="X193" s="83"/>
      <c r="Y193" s="83"/>
      <c r="Z193" s="83"/>
      <c r="AA193" s="83"/>
      <c r="AB193" s="83"/>
      <c r="AC193" s="83"/>
    </row>
    <row r="194" ht="13.5" customHeight="1">
      <c r="A194" s="83"/>
      <c r="B194" s="83"/>
      <c r="C194" s="83"/>
      <c r="D194" s="83"/>
      <c r="E194" s="83"/>
      <c r="F194" s="85"/>
      <c r="G194" s="83"/>
      <c r="H194" s="83"/>
      <c r="I194" s="86"/>
      <c r="J194" s="86"/>
      <c r="K194" s="86"/>
      <c r="L194" s="83"/>
      <c r="M194" s="83"/>
      <c r="N194" s="83"/>
      <c r="O194" s="83"/>
      <c r="P194" s="83"/>
      <c r="Q194" s="83"/>
      <c r="R194" s="83"/>
      <c r="S194" s="83"/>
      <c r="T194" s="83"/>
      <c r="U194" s="83"/>
      <c r="V194" s="83"/>
      <c r="W194" s="83"/>
      <c r="X194" s="83"/>
      <c r="Y194" s="83"/>
      <c r="Z194" s="83"/>
      <c r="AA194" s="83"/>
      <c r="AB194" s="83"/>
      <c r="AC194" s="83"/>
    </row>
    <row r="195" ht="13.5" customHeight="1">
      <c r="A195" s="83"/>
      <c r="B195" s="83"/>
      <c r="C195" s="83"/>
      <c r="D195" s="83"/>
      <c r="E195" s="83"/>
      <c r="F195" s="85"/>
      <c r="G195" s="83"/>
      <c r="H195" s="83"/>
      <c r="I195" s="86"/>
      <c r="J195" s="86"/>
      <c r="K195" s="86"/>
      <c r="L195" s="83"/>
      <c r="M195" s="83"/>
      <c r="N195" s="83"/>
      <c r="O195" s="83"/>
      <c r="P195" s="83"/>
      <c r="Q195" s="83"/>
      <c r="R195" s="83"/>
      <c r="S195" s="83"/>
      <c r="T195" s="83"/>
      <c r="U195" s="83"/>
      <c r="V195" s="83"/>
      <c r="W195" s="83"/>
      <c r="X195" s="83"/>
      <c r="Y195" s="83"/>
      <c r="Z195" s="83"/>
      <c r="AA195" s="83"/>
      <c r="AB195" s="83"/>
      <c r="AC195" s="83"/>
    </row>
    <row r="196" ht="13.5" customHeight="1">
      <c r="A196" s="83"/>
      <c r="B196" s="83"/>
      <c r="C196" s="83"/>
      <c r="D196" s="83"/>
      <c r="E196" s="83"/>
      <c r="F196" s="85"/>
      <c r="G196" s="83"/>
      <c r="H196" s="83"/>
      <c r="I196" s="86"/>
      <c r="J196" s="86"/>
      <c r="K196" s="86"/>
      <c r="L196" s="83"/>
      <c r="M196" s="83"/>
      <c r="N196" s="83"/>
      <c r="O196" s="83"/>
      <c r="P196" s="83"/>
      <c r="Q196" s="83"/>
      <c r="R196" s="83"/>
      <c r="S196" s="83"/>
      <c r="T196" s="83"/>
      <c r="U196" s="83"/>
      <c r="V196" s="83"/>
      <c r="W196" s="83"/>
      <c r="X196" s="83"/>
      <c r="Y196" s="83"/>
      <c r="Z196" s="83"/>
      <c r="AA196" s="83"/>
      <c r="AB196" s="83"/>
      <c r="AC196" s="83"/>
    </row>
    <row r="197" ht="13.5" customHeight="1">
      <c r="A197" s="83"/>
      <c r="B197" s="83"/>
      <c r="C197" s="83"/>
      <c r="D197" s="83"/>
      <c r="E197" s="83"/>
      <c r="F197" s="85"/>
      <c r="G197" s="83"/>
      <c r="H197" s="83"/>
      <c r="I197" s="86"/>
      <c r="J197" s="86"/>
      <c r="K197" s="86"/>
      <c r="L197" s="83"/>
      <c r="M197" s="83"/>
      <c r="N197" s="83"/>
      <c r="O197" s="83"/>
      <c r="P197" s="83"/>
      <c r="Q197" s="83"/>
      <c r="R197" s="83"/>
      <c r="S197" s="83"/>
      <c r="T197" s="83"/>
      <c r="U197" s="83"/>
      <c r="V197" s="83"/>
      <c r="W197" s="83"/>
      <c r="X197" s="83"/>
      <c r="Y197" s="83"/>
      <c r="Z197" s="83"/>
      <c r="AA197" s="83"/>
      <c r="AB197" s="83"/>
      <c r="AC197" s="83"/>
    </row>
    <row r="198" ht="13.5" customHeight="1">
      <c r="A198" s="83"/>
      <c r="B198" s="83"/>
      <c r="C198" s="83"/>
      <c r="D198" s="83"/>
      <c r="E198" s="83"/>
      <c r="F198" s="85"/>
      <c r="G198" s="83"/>
      <c r="H198" s="83"/>
      <c r="I198" s="86"/>
      <c r="J198" s="86"/>
      <c r="K198" s="86"/>
      <c r="L198" s="83"/>
      <c r="M198" s="83"/>
      <c r="N198" s="83"/>
      <c r="O198" s="83"/>
      <c r="P198" s="83"/>
      <c r="Q198" s="83"/>
      <c r="R198" s="83"/>
      <c r="S198" s="83"/>
      <c r="T198" s="83"/>
      <c r="U198" s="83"/>
      <c r="V198" s="83"/>
      <c r="W198" s="83"/>
      <c r="X198" s="83"/>
      <c r="Y198" s="83"/>
      <c r="Z198" s="83"/>
      <c r="AA198" s="83"/>
      <c r="AB198" s="83"/>
      <c r="AC198" s="83"/>
    </row>
    <row r="199" ht="13.5" customHeight="1">
      <c r="A199" s="83"/>
      <c r="B199" s="83"/>
      <c r="C199" s="83"/>
      <c r="D199" s="83"/>
      <c r="E199" s="83"/>
      <c r="F199" s="85"/>
      <c r="G199" s="83"/>
      <c r="H199" s="83"/>
      <c r="I199" s="86"/>
      <c r="J199" s="86"/>
      <c r="K199" s="86"/>
      <c r="L199" s="83"/>
      <c r="M199" s="83"/>
      <c r="N199" s="83"/>
      <c r="O199" s="83"/>
      <c r="P199" s="83"/>
      <c r="Q199" s="83"/>
      <c r="R199" s="83"/>
      <c r="S199" s="83"/>
      <c r="T199" s="83"/>
      <c r="U199" s="83"/>
      <c r="V199" s="83"/>
      <c r="W199" s="83"/>
      <c r="X199" s="83"/>
      <c r="Y199" s="83"/>
      <c r="Z199" s="83"/>
      <c r="AA199" s="83"/>
      <c r="AB199" s="83"/>
      <c r="AC199" s="83"/>
    </row>
    <row r="200" ht="13.5" customHeight="1">
      <c r="A200" s="83"/>
      <c r="B200" s="83"/>
      <c r="C200" s="83"/>
      <c r="D200" s="83"/>
      <c r="E200" s="83"/>
      <c r="F200" s="85"/>
      <c r="G200" s="83"/>
      <c r="H200" s="83"/>
      <c r="I200" s="86"/>
      <c r="J200" s="86"/>
      <c r="K200" s="86"/>
      <c r="L200" s="83"/>
      <c r="M200" s="83"/>
      <c r="N200" s="83"/>
      <c r="O200" s="83"/>
      <c r="P200" s="83"/>
      <c r="Q200" s="83"/>
      <c r="R200" s="83"/>
      <c r="S200" s="83"/>
      <c r="T200" s="83"/>
      <c r="U200" s="83"/>
      <c r="V200" s="83"/>
      <c r="W200" s="83"/>
      <c r="X200" s="83"/>
      <c r="Y200" s="83"/>
      <c r="Z200" s="83"/>
      <c r="AA200" s="83"/>
      <c r="AB200" s="83"/>
      <c r="AC200" s="83"/>
    </row>
    <row r="201" ht="13.5" customHeight="1">
      <c r="A201" s="83"/>
      <c r="B201" s="83"/>
      <c r="C201" s="83"/>
      <c r="D201" s="83"/>
      <c r="E201" s="83"/>
      <c r="F201" s="85"/>
      <c r="G201" s="83"/>
      <c r="H201" s="83"/>
      <c r="I201" s="86"/>
      <c r="J201" s="86"/>
      <c r="K201" s="86"/>
      <c r="L201" s="83"/>
      <c r="M201" s="83"/>
      <c r="N201" s="83"/>
      <c r="O201" s="83"/>
      <c r="P201" s="83"/>
      <c r="Q201" s="83"/>
      <c r="R201" s="83"/>
      <c r="S201" s="83"/>
      <c r="T201" s="83"/>
      <c r="U201" s="83"/>
      <c r="V201" s="83"/>
      <c r="W201" s="83"/>
      <c r="X201" s="83"/>
      <c r="Y201" s="83"/>
      <c r="Z201" s="83"/>
      <c r="AA201" s="83"/>
      <c r="AB201" s="83"/>
      <c r="AC201" s="83"/>
    </row>
    <row r="202" ht="13.5" customHeight="1">
      <c r="A202" s="83"/>
      <c r="B202" s="83"/>
      <c r="C202" s="83"/>
      <c r="D202" s="83"/>
      <c r="E202" s="83"/>
      <c r="F202" s="85"/>
      <c r="G202" s="83"/>
      <c r="H202" s="83"/>
      <c r="I202" s="86"/>
      <c r="J202" s="86"/>
      <c r="K202" s="86"/>
      <c r="L202" s="83"/>
      <c r="M202" s="83"/>
      <c r="N202" s="83"/>
      <c r="O202" s="83"/>
      <c r="P202" s="83"/>
      <c r="Q202" s="83"/>
      <c r="R202" s="83"/>
      <c r="S202" s="83"/>
      <c r="T202" s="83"/>
      <c r="U202" s="83"/>
      <c r="V202" s="83"/>
      <c r="W202" s="83"/>
      <c r="X202" s="83"/>
      <c r="Y202" s="83"/>
      <c r="Z202" s="83"/>
      <c r="AA202" s="83"/>
      <c r="AB202" s="83"/>
      <c r="AC202" s="83"/>
    </row>
    <row r="203" ht="13.5" customHeight="1">
      <c r="A203" s="83"/>
      <c r="B203" s="83"/>
      <c r="C203" s="83"/>
      <c r="D203" s="83"/>
      <c r="E203" s="83"/>
      <c r="F203" s="85"/>
      <c r="G203" s="83"/>
      <c r="H203" s="83"/>
      <c r="I203" s="86"/>
      <c r="J203" s="86"/>
      <c r="K203" s="86"/>
      <c r="L203" s="83"/>
      <c r="M203" s="83"/>
      <c r="N203" s="83"/>
      <c r="O203" s="83"/>
      <c r="P203" s="83"/>
      <c r="Q203" s="83"/>
      <c r="R203" s="83"/>
      <c r="S203" s="83"/>
      <c r="T203" s="83"/>
      <c r="U203" s="83"/>
      <c r="V203" s="83"/>
      <c r="W203" s="83"/>
      <c r="X203" s="83"/>
      <c r="Y203" s="83"/>
      <c r="Z203" s="83"/>
      <c r="AA203" s="83"/>
      <c r="AB203" s="83"/>
      <c r="AC203" s="83"/>
    </row>
    <row r="204" ht="13.5" customHeight="1">
      <c r="A204" s="83"/>
      <c r="B204" s="83"/>
      <c r="C204" s="83"/>
      <c r="D204" s="83"/>
      <c r="E204" s="83"/>
      <c r="F204" s="85"/>
      <c r="G204" s="83"/>
      <c r="H204" s="83"/>
      <c r="I204" s="86"/>
      <c r="J204" s="86"/>
      <c r="K204" s="86"/>
      <c r="L204" s="83"/>
      <c r="M204" s="83"/>
      <c r="N204" s="83"/>
      <c r="O204" s="83"/>
      <c r="P204" s="83"/>
      <c r="Q204" s="83"/>
      <c r="R204" s="83"/>
      <c r="S204" s="83"/>
      <c r="T204" s="83"/>
      <c r="U204" s="83"/>
      <c r="V204" s="83"/>
      <c r="W204" s="83"/>
      <c r="X204" s="83"/>
      <c r="Y204" s="83"/>
      <c r="Z204" s="83"/>
      <c r="AA204" s="83"/>
      <c r="AB204" s="83"/>
      <c r="AC204" s="83"/>
    </row>
    <row r="205" ht="13.5" customHeight="1">
      <c r="A205" s="83"/>
      <c r="B205" s="83"/>
      <c r="C205" s="83"/>
      <c r="D205" s="83"/>
      <c r="E205" s="83"/>
      <c r="F205" s="85"/>
      <c r="G205" s="83"/>
      <c r="H205" s="83"/>
      <c r="I205" s="86"/>
      <c r="J205" s="86"/>
      <c r="K205" s="86"/>
      <c r="L205" s="83"/>
      <c r="M205" s="83"/>
      <c r="N205" s="83"/>
      <c r="O205" s="83"/>
      <c r="P205" s="83"/>
      <c r="Q205" s="83"/>
      <c r="R205" s="83"/>
      <c r="S205" s="83"/>
      <c r="T205" s="83"/>
      <c r="U205" s="83"/>
      <c r="V205" s="83"/>
      <c r="W205" s="83"/>
      <c r="X205" s="83"/>
      <c r="Y205" s="83"/>
      <c r="Z205" s="83"/>
      <c r="AA205" s="83"/>
      <c r="AB205" s="83"/>
      <c r="AC205" s="83"/>
    </row>
    <row r="206" ht="13.5" customHeight="1">
      <c r="A206" s="83"/>
      <c r="B206" s="83"/>
      <c r="C206" s="83"/>
      <c r="D206" s="83"/>
      <c r="E206" s="83"/>
      <c r="F206" s="85"/>
      <c r="G206" s="83"/>
      <c r="H206" s="83"/>
      <c r="I206" s="86"/>
      <c r="J206" s="86"/>
      <c r="K206" s="86"/>
      <c r="L206" s="83"/>
      <c r="M206" s="83"/>
      <c r="N206" s="83"/>
      <c r="O206" s="83"/>
      <c r="P206" s="83"/>
      <c r="Q206" s="83"/>
      <c r="R206" s="83"/>
      <c r="S206" s="83"/>
      <c r="T206" s="83"/>
      <c r="U206" s="83"/>
      <c r="V206" s="83"/>
      <c r="W206" s="83"/>
      <c r="X206" s="83"/>
      <c r="Y206" s="83"/>
      <c r="Z206" s="83"/>
      <c r="AA206" s="83"/>
      <c r="AB206" s="83"/>
      <c r="AC206" s="83"/>
    </row>
    <row r="207" ht="13.5" customHeight="1">
      <c r="A207" s="83"/>
      <c r="B207" s="83"/>
      <c r="C207" s="83"/>
      <c r="D207" s="83"/>
      <c r="E207" s="83"/>
      <c r="F207" s="85"/>
      <c r="G207" s="83"/>
      <c r="H207" s="83"/>
      <c r="I207" s="86"/>
      <c r="J207" s="86"/>
      <c r="K207" s="86"/>
      <c r="L207" s="83"/>
      <c r="M207" s="83"/>
      <c r="N207" s="83"/>
      <c r="O207" s="83"/>
      <c r="P207" s="83"/>
      <c r="Q207" s="83"/>
      <c r="R207" s="83"/>
      <c r="S207" s="83"/>
      <c r="T207" s="83"/>
      <c r="U207" s="83"/>
      <c r="V207" s="83"/>
      <c r="W207" s="83"/>
      <c r="X207" s="83"/>
      <c r="Y207" s="83"/>
      <c r="Z207" s="83"/>
      <c r="AA207" s="83"/>
      <c r="AB207" s="83"/>
      <c r="AC207" s="83"/>
    </row>
    <row r="208" ht="13.5" customHeight="1">
      <c r="A208" s="83"/>
      <c r="B208" s="83"/>
      <c r="C208" s="83"/>
      <c r="D208" s="83"/>
      <c r="E208" s="83"/>
      <c r="F208" s="85"/>
      <c r="G208" s="83"/>
      <c r="H208" s="83"/>
      <c r="I208" s="86"/>
      <c r="J208" s="86"/>
      <c r="K208" s="86"/>
      <c r="L208" s="83"/>
      <c r="M208" s="83"/>
      <c r="N208" s="83"/>
      <c r="O208" s="83"/>
      <c r="P208" s="83"/>
      <c r="Q208" s="83"/>
      <c r="R208" s="83"/>
      <c r="S208" s="83"/>
      <c r="T208" s="83"/>
      <c r="U208" s="83"/>
      <c r="V208" s="83"/>
      <c r="W208" s="83"/>
      <c r="X208" s="83"/>
      <c r="Y208" s="83"/>
      <c r="Z208" s="83"/>
      <c r="AA208" s="83"/>
      <c r="AB208" s="83"/>
      <c r="AC208" s="83"/>
    </row>
    <row r="209" ht="13.5" customHeight="1">
      <c r="A209" s="83"/>
      <c r="B209" s="83"/>
      <c r="C209" s="83"/>
      <c r="D209" s="83"/>
      <c r="E209" s="83"/>
      <c r="F209" s="85"/>
      <c r="G209" s="83"/>
      <c r="H209" s="83"/>
      <c r="I209" s="86"/>
      <c r="J209" s="86"/>
      <c r="K209" s="86"/>
      <c r="L209" s="83"/>
      <c r="M209" s="83"/>
      <c r="N209" s="83"/>
      <c r="O209" s="83"/>
      <c r="P209" s="83"/>
      <c r="Q209" s="83"/>
      <c r="R209" s="83"/>
      <c r="S209" s="83"/>
      <c r="T209" s="83"/>
      <c r="U209" s="83"/>
      <c r="V209" s="83"/>
      <c r="W209" s="83"/>
      <c r="X209" s="83"/>
      <c r="Y209" s="83"/>
      <c r="Z209" s="83"/>
      <c r="AA209" s="83"/>
      <c r="AB209" s="83"/>
      <c r="AC209" s="83"/>
    </row>
    <row r="210" ht="13.5" customHeight="1">
      <c r="A210" s="83"/>
      <c r="B210" s="83"/>
      <c r="C210" s="83"/>
      <c r="D210" s="83"/>
      <c r="E210" s="83"/>
      <c r="F210" s="85"/>
      <c r="G210" s="83"/>
      <c r="H210" s="83"/>
      <c r="I210" s="86"/>
      <c r="J210" s="86"/>
      <c r="K210" s="86"/>
      <c r="L210" s="83"/>
      <c r="M210" s="83"/>
      <c r="N210" s="83"/>
      <c r="O210" s="83"/>
      <c r="P210" s="83"/>
      <c r="Q210" s="83"/>
      <c r="R210" s="83"/>
      <c r="S210" s="83"/>
      <c r="T210" s="83"/>
      <c r="U210" s="83"/>
      <c r="V210" s="83"/>
      <c r="W210" s="83"/>
      <c r="X210" s="83"/>
      <c r="Y210" s="83"/>
      <c r="Z210" s="83"/>
      <c r="AA210" s="83"/>
      <c r="AB210" s="83"/>
      <c r="AC210" s="83"/>
    </row>
    <row r="211" ht="13.5" customHeight="1">
      <c r="A211" s="83"/>
      <c r="B211" s="83"/>
      <c r="C211" s="83"/>
      <c r="D211" s="83"/>
      <c r="E211" s="83"/>
      <c r="F211" s="85"/>
      <c r="G211" s="83"/>
      <c r="H211" s="83"/>
      <c r="I211" s="86"/>
      <c r="J211" s="86"/>
      <c r="K211" s="86"/>
      <c r="L211" s="83"/>
      <c r="M211" s="83"/>
      <c r="N211" s="83"/>
      <c r="O211" s="83"/>
      <c r="P211" s="83"/>
      <c r="Q211" s="83"/>
      <c r="R211" s="83"/>
      <c r="S211" s="83"/>
      <c r="T211" s="83"/>
      <c r="U211" s="83"/>
      <c r="V211" s="83"/>
      <c r="W211" s="83"/>
      <c r="X211" s="83"/>
      <c r="Y211" s="83"/>
      <c r="Z211" s="83"/>
      <c r="AA211" s="83"/>
      <c r="AB211" s="83"/>
      <c r="AC211" s="83"/>
    </row>
    <row r="212" ht="13.5" customHeight="1">
      <c r="A212" s="83"/>
      <c r="B212" s="83"/>
      <c r="C212" s="83"/>
      <c r="D212" s="83"/>
      <c r="E212" s="83"/>
      <c r="F212" s="85"/>
      <c r="G212" s="83"/>
      <c r="H212" s="83"/>
      <c r="I212" s="86"/>
      <c r="J212" s="86"/>
      <c r="K212" s="86"/>
      <c r="L212" s="83"/>
      <c r="M212" s="83"/>
      <c r="N212" s="83"/>
      <c r="O212" s="83"/>
      <c r="P212" s="83"/>
      <c r="Q212" s="83"/>
      <c r="R212" s="83"/>
      <c r="S212" s="83"/>
      <c r="T212" s="83"/>
      <c r="U212" s="83"/>
      <c r="V212" s="83"/>
      <c r="W212" s="83"/>
      <c r="X212" s="83"/>
      <c r="Y212" s="83"/>
      <c r="Z212" s="83"/>
      <c r="AA212" s="83"/>
      <c r="AB212" s="83"/>
      <c r="AC212" s="83"/>
    </row>
    <row r="213" ht="13.5" customHeight="1">
      <c r="A213" s="83"/>
      <c r="B213" s="83"/>
      <c r="C213" s="83"/>
      <c r="D213" s="83"/>
      <c r="E213" s="83"/>
      <c r="F213" s="85"/>
      <c r="G213" s="83"/>
      <c r="H213" s="83"/>
      <c r="I213" s="86"/>
      <c r="J213" s="86"/>
      <c r="K213" s="86"/>
      <c r="L213" s="83"/>
      <c r="M213" s="83"/>
      <c r="N213" s="83"/>
      <c r="O213" s="83"/>
      <c r="P213" s="83"/>
      <c r="Q213" s="83"/>
      <c r="R213" s="83"/>
      <c r="S213" s="83"/>
      <c r="T213" s="83"/>
      <c r="U213" s="83"/>
      <c r="V213" s="83"/>
      <c r="W213" s="83"/>
      <c r="X213" s="83"/>
      <c r="Y213" s="83"/>
      <c r="Z213" s="83"/>
      <c r="AA213" s="83"/>
      <c r="AB213" s="83"/>
      <c r="AC213" s="83"/>
    </row>
    <row r="214" ht="13.5" customHeight="1">
      <c r="A214" s="83"/>
      <c r="B214" s="83"/>
      <c r="C214" s="83"/>
      <c r="D214" s="83"/>
      <c r="E214" s="83"/>
      <c r="F214" s="85"/>
      <c r="G214" s="83"/>
      <c r="H214" s="83"/>
      <c r="I214" s="86"/>
      <c r="J214" s="86"/>
      <c r="K214" s="86"/>
      <c r="L214" s="83"/>
      <c r="M214" s="83"/>
      <c r="N214" s="83"/>
      <c r="O214" s="83"/>
      <c r="P214" s="83"/>
      <c r="Q214" s="83"/>
      <c r="R214" s="83"/>
      <c r="S214" s="83"/>
      <c r="T214" s="83"/>
      <c r="U214" s="83"/>
      <c r="V214" s="83"/>
      <c r="W214" s="83"/>
      <c r="X214" s="83"/>
      <c r="Y214" s="83"/>
      <c r="Z214" s="83"/>
      <c r="AA214" s="83"/>
      <c r="AB214" s="83"/>
      <c r="AC214" s="83"/>
    </row>
    <row r="215" ht="13.5" customHeight="1">
      <c r="A215" s="83"/>
      <c r="B215" s="83"/>
      <c r="C215" s="83"/>
      <c r="D215" s="83"/>
      <c r="E215" s="83"/>
      <c r="F215" s="85"/>
      <c r="G215" s="83"/>
      <c r="H215" s="83"/>
      <c r="I215" s="86"/>
      <c r="J215" s="86"/>
      <c r="K215" s="86"/>
      <c r="L215" s="83"/>
      <c r="M215" s="83"/>
      <c r="N215" s="83"/>
      <c r="O215" s="83"/>
      <c r="P215" s="83"/>
      <c r="Q215" s="83"/>
      <c r="R215" s="83"/>
      <c r="S215" s="83"/>
      <c r="T215" s="83"/>
      <c r="U215" s="83"/>
      <c r="V215" s="83"/>
      <c r="W215" s="83"/>
      <c r="X215" s="83"/>
      <c r="Y215" s="83"/>
      <c r="Z215" s="83"/>
      <c r="AA215" s="83"/>
      <c r="AB215" s="83"/>
      <c r="AC215" s="83"/>
    </row>
    <row r="216" ht="13.5" customHeight="1">
      <c r="A216" s="83"/>
      <c r="B216" s="83"/>
      <c r="C216" s="83"/>
      <c r="D216" s="83"/>
      <c r="E216" s="83"/>
      <c r="F216" s="85"/>
      <c r="G216" s="83"/>
      <c r="H216" s="83"/>
      <c r="I216" s="86"/>
      <c r="J216" s="86"/>
      <c r="K216" s="86"/>
      <c r="L216" s="83"/>
      <c r="M216" s="83"/>
      <c r="N216" s="83"/>
      <c r="O216" s="83"/>
      <c r="P216" s="83"/>
      <c r="Q216" s="83"/>
      <c r="R216" s="83"/>
      <c r="S216" s="83"/>
      <c r="T216" s="83"/>
      <c r="U216" s="83"/>
      <c r="V216" s="83"/>
      <c r="W216" s="83"/>
      <c r="X216" s="83"/>
      <c r="Y216" s="83"/>
      <c r="Z216" s="83"/>
      <c r="AA216" s="83"/>
      <c r="AB216" s="83"/>
      <c r="AC216" s="83"/>
    </row>
    <row r="217" ht="13.5" customHeight="1">
      <c r="A217" s="83"/>
      <c r="B217" s="83"/>
      <c r="C217" s="83"/>
      <c r="D217" s="83"/>
      <c r="E217" s="83"/>
      <c r="F217" s="85"/>
      <c r="G217" s="83"/>
      <c r="H217" s="83"/>
      <c r="I217" s="86"/>
      <c r="J217" s="86"/>
      <c r="K217" s="86"/>
      <c r="L217" s="83"/>
      <c r="M217" s="83"/>
      <c r="N217" s="83"/>
      <c r="O217" s="83"/>
      <c r="P217" s="83"/>
      <c r="Q217" s="83"/>
      <c r="R217" s="83"/>
      <c r="S217" s="83"/>
      <c r="T217" s="83"/>
      <c r="U217" s="83"/>
      <c r="V217" s="83"/>
      <c r="W217" s="83"/>
      <c r="X217" s="83"/>
      <c r="Y217" s="83"/>
      <c r="Z217" s="83"/>
      <c r="AA217" s="83"/>
      <c r="AB217" s="83"/>
      <c r="AC217" s="83"/>
    </row>
    <row r="218" ht="13.5" customHeight="1">
      <c r="A218" s="83"/>
      <c r="B218" s="83"/>
      <c r="C218" s="83"/>
      <c r="D218" s="83"/>
      <c r="E218" s="83"/>
      <c r="F218" s="85"/>
      <c r="G218" s="83"/>
      <c r="H218" s="83"/>
      <c r="I218" s="86"/>
      <c r="J218" s="86"/>
      <c r="K218" s="86"/>
      <c r="L218" s="83"/>
      <c r="M218" s="83"/>
      <c r="N218" s="83"/>
      <c r="O218" s="83"/>
      <c r="P218" s="83"/>
      <c r="Q218" s="83"/>
      <c r="R218" s="83"/>
      <c r="S218" s="83"/>
      <c r="T218" s="83"/>
      <c r="U218" s="83"/>
      <c r="V218" s="83"/>
      <c r="W218" s="83"/>
      <c r="X218" s="83"/>
      <c r="Y218" s="83"/>
      <c r="Z218" s="83"/>
      <c r="AA218" s="83"/>
      <c r="AB218" s="83"/>
      <c r="AC218" s="83"/>
    </row>
    <row r="219" ht="13.5" customHeight="1">
      <c r="A219" s="83"/>
      <c r="B219" s="83"/>
      <c r="C219" s="83"/>
      <c r="D219" s="83"/>
      <c r="E219" s="83"/>
      <c r="F219" s="85"/>
      <c r="G219" s="83"/>
      <c r="H219" s="83"/>
      <c r="I219" s="86"/>
      <c r="J219" s="86"/>
      <c r="K219" s="86"/>
      <c r="L219" s="83"/>
      <c r="M219" s="83"/>
      <c r="N219" s="83"/>
      <c r="O219" s="83"/>
      <c r="P219" s="83"/>
      <c r="Q219" s="83"/>
      <c r="R219" s="83"/>
      <c r="S219" s="83"/>
      <c r="T219" s="83"/>
      <c r="U219" s="83"/>
      <c r="V219" s="83"/>
      <c r="W219" s="83"/>
      <c r="X219" s="83"/>
      <c r="Y219" s="83"/>
      <c r="Z219" s="83"/>
      <c r="AA219" s="83"/>
      <c r="AB219" s="83"/>
      <c r="AC219" s="83"/>
    </row>
    <row r="220" ht="13.5" customHeight="1">
      <c r="A220" s="83"/>
      <c r="B220" s="83"/>
      <c r="C220" s="83"/>
      <c r="D220" s="83"/>
      <c r="E220" s="83"/>
      <c r="F220" s="85"/>
      <c r="G220" s="83"/>
      <c r="H220" s="83"/>
      <c r="I220" s="86"/>
      <c r="J220" s="86"/>
      <c r="K220" s="86"/>
      <c r="L220" s="83"/>
      <c r="M220" s="83"/>
      <c r="N220" s="83"/>
      <c r="O220" s="83"/>
      <c r="P220" s="83"/>
      <c r="Q220" s="83"/>
      <c r="R220" s="83"/>
      <c r="S220" s="83"/>
      <c r="T220" s="83"/>
      <c r="U220" s="83"/>
      <c r="V220" s="83"/>
      <c r="W220" s="83"/>
      <c r="X220" s="83"/>
      <c r="Y220" s="83"/>
      <c r="Z220" s="83"/>
      <c r="AA220" s="83"/>
      <c r="AB220" s="83"/>
      <c r="AC220" s="83"/>
    </row>
    <row r="221" ht="13.5" customHeight="1">
      <c r="A221" s="83"/>
      <c r="B221" s="83"/>
      <c r="C221" s="83"/>
      <c r="D221" s="83"/>
      <c r="E221" s="83"/>
      <c r="F221" s="85"/>
      <c r="G221" s="83"/>
      <c r="H221" s="83"/>
      <c r="I221" s="86"/>
      <c r="J221" s="86"/>
      <c r="K221" s="86"/>
      <c r="L221" s="83"/>
      <c r="M221" s="83"/>
      <c r="N221" s="83"/>
      <c r="O221" s="83"/>
      <c r="P221" s="83"/>
      <c r="Q221" s="83"/>
      <c r="R221" s="83"/>
      <c r="S221" s="83"/>
      <c r="T221" s="83"/>
      <c r="U221" s="83"/>
      <c r="V221" s="83"/>
      <c r="W221" s="83"/>
      <c r="X221" s="83"/>
      <c r="Y221" s="83"/>
      <c r="Z221" s="83"/>
      <c r="AA221" s="83"/>
      <c r="AB221" s="83"/>
      <c r="AC221" s="83"/>
    </row>
    <row r="222" ht="13.5" customHeight="1">
      <c r="A222" s="83"/>
      <c r="B222" s="83"/>
      <c r="C222" s="83"/>
      <c r="D222" s="83"/>
      <c r="E222" s="83"/>
      <c r="F222" s="85"/>
      <c r="G222" s="83"/>
      <c r="H222" s="83"/>
      <c r="I222" s="86"/>
      <c r="J222" s="86"/>
      <c r="K222" s="86"/>
      <c r="L222" s="83"/>
      <c r="M222" s="83"/>
      <c r="N222" s="83"/>
      <c r="O222" s="83"/>
      <c r="P222" s="83"/>
      <c r="Q222" s="83"/>
      <c r="R222" s="83"/>
      <c r="S222" s="83"/>
      <c r="T222" s="83"/>
      <c r="U222" s="83"/>
      <c r="V222" s="83"/>
      <c r="W222" s="83"/>
      <c r="X222" s="83"/>
      <c r="Y222" s="83"/>
      <c r="Z222" s="83"/>
      <c r="AA222" s="83"/>
      <c r="AB222" s="83"/>
      <c r="AC222" s="83"/>
    </row>
    <row r="223" ht="13.5" customHeight="1">
      <c r="A223" s="83"/>
      <c r="B223" s="83"/>
      <c r="C223" s="83"/>
      <c r="D223" s="83"/>
      <c r="E223" s="83"/>
      <c r="F223" s="85"/>
      <c r="G223" s="83"/>
      <c r="H223" s="83"/>
      <c r="I223" s="86"/>
      <c r="J223" s="86"/>
      <c r="K223" s="86"/>
      <c r="L223" s="83"/>
      <c r="M223" s="83"/>
      <c r="N223" s="83"/>
      <c r="O223" s="83"/>
      <c r="P223" s="83"/>
      <c r="Q223" s="83"/>
      <c r="R223" s="83"/>
      <c r="S223" s="83"/>
      <c r="T223" s="83"/>
      <c r="U223" s="83"/>
      <c r="V223" s="83"/>
      <c r="W223" s="83"/>
      <c r="X223" s="83"/>
      <c r="Y223" s="83"/>
      <c r="Z223" s="83"/>
      <c r="AA223" s="83"/>
      <c r="AB223" s="83"/>
      <c r="AC223" s="83"/>
    </row>
    <row r="224" ht="13.5" customHeight="1">
      <c r="A224" s="83"/>
      <c r="B224" s="83"/>
      <c r="C224" s="83"/>
      <c r="D224" s="83"/>
      <c r="E224" s="83"/>
      <c r="F224" s="85"/>
      <c r="G224" s="83"/>
      <c r="H224" s="83"/>
      <c r="I224" s="86"/>
      <c r="J224" s="86"/>
      <c r="K224" s="86"/>
      <c r="L224" s="83"/>
      <c r="M224" s="83"/>
      <c r="N224" s="83"/>
      <c r="O224" s="83"/>
      <c r="P224" s="83"/>
      <c r="Q224" s="83"/>
      <c r="R224" s="83"/>
      <c r="S224" s="83"/>
      <c r="T224" s="83"/>
      <c r="U224" s="83"/>
      <c r="V224" s="83"/>
      <c r="W224" s="83"/>
      <c r="X224" s="83"/>
      <c r="Y224" s="83"/>
      <c r="Z224" s="83"/>
      <c r="AA224" s="83"/>
      <c r="AB224" s="83"/>
      <c r="AC224" s="83"/>
    </row>
    <row r="225" ht="13.5" customHeight="1">
      <c r="A225" s="83"/>
      <c r="B225" s="83"/>
      <c r="C225" s="83"/>
      <c r="D225" s="83"/>
      <c r="E225" s="83"/>
      <c r="F225" s="85"/>
      <c r="G225" s="83"/>
      <c r="H225" s="83"/>
      <c r="I225" s="86"/>
      <c r="J225" s="86"/>
      <c r="K225" s="86"/>
      <c r="L225" s="83"/>
      <c r="M225" s="83"/>
      <c r="N225" s="83"/>
      <c r="O225" s="83"/>
      <c r="P225" s="83"/>
      <c r="Q225" s="83"/>
      <c r="R225" s="83"/>
      <c r="S225" s="83"/>
      <c r="T225" s="83"/>
      <c r="U225" s="83"/>
      <c r="V225" s="83"/>
      <c r="W225" s="83"/>
      <c r="X225" s="83"/>
      <c r="Y225" s="83"/>
      <c r="Z225" s="83"/>
      <c r="AA225" s="83"/>
      <c r="AB225" s="83"/>
      <c r="AC225" s="83"/>
    </row>
    <row r="226" ht="13.5" customHeight="1">
      <c r="A226" s="83"/>
      <c r="B226" s="83"/>
      <c r="C226" s="83"/>
      <c r="D226" s="83"/>
      <c r="E226" s="83"/>
      <c r="F226" s="85"/>
      <c r="G226" s="83"/>
      <c r="H226" s="83"/>
      <c r="I226" s="86"/>
      <c r="J226" s="86"/>
      <c r="K226" s="86"/>
      <c r="L226" s="83"/>
      <c r="M226" s="83"/>
      <c r="N226" s="83"/>
      <c r="O226" s="83"/>
      <c r="P226" s="83"/>
      <c r="Q226" s="83"/>
      <c r="R226" s="83"/>
      <c r="S226" s="83"/>
      <c r="T226" s="83"/>
      <c r="U226" s="83"/>
      <c r="V226" s="83"/>
      <c r="W226" s="83"/>
      <c r="X226" s="83"/>
      <c r="Y226" s="83"/>
      <c r="Z226" s="83"/>
      <c r="AA226" s="83"/>
      <c r="AB226" s="83"/>
      <c r="AC226" s="83"/>
    </row>
    <row r="227" ht="13.5" customHeight="1">
      <c r="A227" s="83"/>
      <c r="B227" s="83"/>
      <c r="C227" s="83"/>
      <c r="D227" s="83"/>
      <c r="E227" s="83"/>
      <c r="F227" s="85"/>
      <c r="G227" s="83"/>
      <c r="H227" s="83"/>
      <c r="I227" s="86"/>
      <c r="J227" s="86"/>
      <c r="K227" s="86"/>
      <c r="L227" s="83"/>
      <c r="M227" s="83"/>
      <c r="N227" s="83"/>
      <c r="O227" s="83"/>
      <c r="P227" s="83"/>
      <c r="Q227" s="83"/>
      <c r="R227" s="83"/>
      <c r="S227" s="83"/>
      <c r="T227" s="83"/>
      <c r="U227" s="83"/>
      <c r="V227" s="83"/>
      <c r="W227" s="83"/>
      <c r="X227" s="83"/>
      <c r="Y227" s="83"/>
      <c r="Z227" s="83"/>
      <c r="AA227" s="83"/>
      <c r="AB227" s="83"/>
      <c r="AC227" s="83"/>
    </row>
    <row r="228" ht="13.5" customHeight="1">
      <c r="A228" s="83"/>
      <c r="B228" s="83"/>
      <c r="C228" s="83"/>
      <c r="D228" s="83"/>
      <c r="E228" s="83"/>
      <c r="F228" s="85"/>
      <c r="G228" s="83"/>
      <c r="H228" s="83"/>
      <c r="I228" s="86"/>
      <c r="J228" s="86"/>
      <c r="K228" s="86"/>
      <c r="L228" s="83"/>
      <c r="M228" s="83"/>
      <c r="N228" s="83"/>
      <c r="O228" s="83"/>
      <c r="P228" s="83"/>
      <c r="Q228" s="83"/>
      <c r="R228" s="83"/>
      <c r="S228" s="83"/>
      <c r="T228" s="83"/>
      <c r="U228" s="83"/>
      <c r="V228" s="83"/>
      <c r="W228" s="83"/>
      <c r="X228" s="83"/>
      <c r="Y228" s="83"/>
      <c r="Z228" s="83"/>
      <c r="AA228" s="83"/>
      <c r="AB228" s="83"/>
      <c r="AC228" s="83"/>
    </row>
    <row r="229" ht="13.5" customHeight="1">
      <c r="A229" s="83"/>
      <c r="B229" s="83"/>
      <c r="C229" s="83"/>
      <c r="D229" s="83"/>
      <c r="E229" s="83"/>
      <c r="F229" s="85"/>
      <c r="G229" s="83"/>
      <c r="H229" s="83"/>
      <c r="I229" s="86"/>
      <c r="J229" s="86"/>
      <c r="K229" s="86"/>
      <c r="L229" s="83"/>
      <c r="M229" s="83"/>
      <c r="N229" s="83"/>
      <c r="O229" s="83"/>
      <c r="P229" s="83"/>
      <c r="Q229" s="83"/>
      <c r="R229" s="83"/>
      <c r="S229" s="83"/>
      <c r="T229" s="83"/>
      <c r="U229" s="83"/>
      <c r="V229" s="83"/>
      <c r="W229" s="83"/>
      <c r="X229" s="83"/>
      <c r="Y229" s="83"/>
      <c r="Z229" s="83"/>
      <c r="AA229" s="83"/>
      <c r="AB229" s="83"/>
      <c r="AC229" s="83"/>
    </row>
    <row r="230" ht="13.5" customHeight="1">
      <c r="A230" s="83"/>
      <c r="B230" s="83"/>
      <c r="C230" s="83"/>
      <c r="D230" s="83"/>
      <c r="E230" s="83"/>
      <c r="F230" s="85"/>
      <c r="G230" s="83"/>
      <c r="H230" s="83"/>
      <c r="I230" s="86"/>
      <c r="J230" s="86"/>
      <c r="K230" s="86"/>
      <c r="L230" s="83"/>
      <c r="M230" s="83"/>
      <c r="N230" s="83"/>
      <c r="O230" s="83"/>
      <c r="P230" s="83"/>
      <c r="Q230" s="83"/>
      <c r="R230" s="83"/>
      <c r="S230" s="83"/>
      <c r="T230" s="83"/>
      <c r="U230" s="83"/>
      <c r="V230" s="83"/>
      <c r="W230" s="83"/>
      <c r="X230" s="83"/>
      <c r="Y230" s="83"/>
      <c r="Z230" s="83"/>
      <c r="AA230" s="83"/>
      <c r="AB230" s="83"/>
      <c r="AC230" s="83"/>
    </row>
    <row r="231" ht="13.5" customHeight="1">
      <c r="A231" s="83"/>
      <c r="B231" s="83"/>
      <c r="C231" s="83"/>
      <c r="D231" s="83"/>
      <c r="E231" s="83"/>
      <c r="F231" s="85"/>
      <c r="G231" s="83"/>
      <c r="H231" s="83"/>
      <c r="I231" s="86"/>
      <c r="J231" s="86"/>
      <c r="K231" s="86"/>
      <c r="L231" s="83"/>
      <c r="M231" s="83"/>
      <c r="N231" s="83"/>
      <c r="O231" s="83"/>
      <c r="P231" s="83"/>
      <c r="Q231" s="83"/>
      <c r="R231" s="83"/>
      <c r="S231" s="83"/>
      <c r="T231" s="83"/>
      <c r="U231" s="83"/>
      <c r="V231" s="83"/>
      <c r="W231" s="83"/>
      <c r="X231" s="83"/>
      <c r="Y231" s="83"/>
      <c r="Z231" s="83"/>
      <c r="AA231" s="83"/>
      <c r="AB231" s="83"/>
      <c r="AC231" s="83"/>
    </row>
    <row r="232" ht="13.5" customHeight="1">
      <c r="A232" s="83"/>
      <c r="B232" s="83"/>
      <c r="C232" s="83"/>
      <c r="D232" s="83"/>
      <c r="E232" s="83"/>
      <c r="F232" s="85"/>
      <c r="G232" s="83"/>
      <c r="H232" s="83"/>
      <c r="I232" s="86"/>
      <c r="J232" s="86"/>
      <c r="K232" s="86"/>
      <c r="L232" s="83"/>
      <c r="M232" s="83"/>
      <c r="N232" s="83"/>
      <c r="O232" s="83"/>
      <c r="P232" s="83"/>
      <c r="Q232" s="83"/>
      <c r="R232" s="83"/>
      <c r="S232" s="83"/>
      <c r="T232" s="83"/>
      <c r="U232" s="83"/>
      <c r="V232" s="83"/>
      <c r="W232" s="83"/>
      <c r="X232" s="83"/>
      <c r="Y232" s="83"/>
      <c r="Z232" s="83"/>
      <c r="AA232" s="83"/>
      <c r="AB232" s="83"/>
      <c r="AC232" s="83"/>
    </row>
    <row r="233" ht="13.5" customHeight="1">
      <c r="A233" s="83"/>
      <c r="B233" s="83"/>
      <c r="C233" s="83"/>
      <c r="D233" s="83"/>
      <c r="E233" s="83"/>
      <c r="F233" s="85"/>
      <c r="G233" s="83"/>
      <c r="H233" s="83"/>
      <c r="I233" s="86"/>
      <c r="J233" s="86"/>
      <c r="K233" s="86"/>
      <c r="L233" s="83"/>
      <c r="M233" s="83"/>
      <c r="N233" s="83"/>
      <c r="O233" s="83"/>
      <c r="P233" s="83"/>
      <c r="Q233" s="83"/>
      <c r="R233" s="83"/>
      <c r="S233" s="83"/>
      <c r="T233" s="83"/>
      <c r="U233" s="83"/>
      <c r="V233" s="83"/>
      <c r="W233" s="83"/>
      <c r="X233" s="83"/>
      <c r="Y233" s="83"/>
      <c r="Z233" s="83"/>
      <c r="AA233" s="83"/>
      <c r="AB233" s="83"/>
      <c r="AC233" s="83"/>
    </row>
    <row r="234" ht="13.5" customHeight="1">
      <c r="A234" s="83"/>
      <c r="B234" s="83"/>
      <c r="C234" s="83"/>
      <c r="D234" s="83"/>
      <c r="E234" s="83"/>
      <c r="F234" s="85"/>
      <c r="G234" s="83"/>
      <c r="H234" s="83"/>
      <c r="I234" s="86"/>
      <c r="J234" s="86"/>
      <c r="K234" s="86"/>
      <c r="L234" s="83"/>
      <c r="M234" s="83"/>
      <c r="N234" s="83"/>
      <c r="O234" s="83"/>
      <c r="P234" s="83"/>
      <c r="Q234" s="83"/>
      <c r="R234" s="83"/>
      <c r="S234" s="83"/>
      <c r="T234" s="83"/>
      <c r="U234" s="83"/>
      <c r="V234" s="83"/>
      <c r="W234" s="83"/>
      <c r="X234" s="83"/>
      <c r="Y234" s="83"/>
      <c r="Z234" s="83"/>
      <c r="AA234" s="83"/>
      <c r="AB234" s="83"/>
      <c r="AC234" s="83"/>
    </row>
    <row r="235" ht="13.5" customHeight="1">
      <c r="A235" s="83"/>
      <c r="B235" s="83"/>
      <c r="C235" s="83"/>
      <c r="D235" s="83"/>
      <c r="E235" s="83"/>
      <c r="F235" s="85"/>
      <c r="G235" s="83"/>
      <c r="H235" s="83"/>
      <c r="I235" s="86"/>
      <c r="J235" s="86"/>
      <c r="K235" s="86"/>
      <c r="L235" s="83"/>
      <c r="M235" s="83"/>
      <c r="N235" s="83"/>
      <c r="O235" s="83"/>
      <c r="P235" s="83"/>
      <c r="Q235" s="83"/>
      <c r="R235" s="83"/>
      <c r="S235" s="83"/>
      <c r="T235" s="83"/>
      <c r="U235" s="83"/>
      <c r="V235" s="83"/>
      <c r="W235" s="83"/>
      <c r="X235" s="83"/>
      <c r="Y235" s="83"/>
      <c r="Z235" s="83"/>
      <c r="AA235" s="83"/>
      <c r="AB235" s="83"/>
      <c r="AC235" s="83"/>
    </row>
    <row r="236" ht="13.5" customHeight="1">
      <c r="A236" s="83"/>
      <c r="B236" s="83"/>
      <c r="C236" s="83"/>
      <c r="D236" s="83"/>
      <c r="E236" s="83"/>
      <c r="F236" s="85"/>
      <c r="G236" s="83"/>
      <c r="H236" s="83"/>
      <c r="I236" s="86"/>
      <c r="J236" s="86"/>
      <c r="K236" s="86"/>
      <c r="L236" s="83"/>
      <c r="M236" s="83"/>
      <c r="N236" s="83"/>
      <c r="O236" s="83"/>
      <c r="P236" s="83"/>
      <c r="Q236" s="83"/>
      <c r="R236" s="83"/>
      <c r="S236" s="83"/>
      <c r="T236" s="83"/>
      <c r="U236" s="83"/>
      <c r="V236" s="83"/>
      <c r="W236" s="83"/>
      <c r="X236" s="83"/>
      <c r="Y236" s="83"/>
      <c r="Z236" s="83"/>
      <c r="AA236" s="83"/>
      <c r="AB236" s="83"/>
      <c r="AC236" s="83"/>
    </row>
    <row r="237" ht="15.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c r="AA237" s="83"/>
      <c r="AB237" s="83"/>
      <c r="AC237" s="83"/>
    </row>
    <row r="238" ht="15.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c r="AA238" s="83"/>
      <c r="AB238" s="83"/>
      <c r="AC238" s="83"/>
    </row>
    <row r="239" ht="15.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c r="AA239" s="83"/>
      <c r="AB239" s="83"/>
      <c r="AC239" s="83"/>
    </row>
    <row r="240" ht="15.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row>
    <row r="241" ht="15.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c r="AA241" s="83"/>
      <c r="AB241" s="83"/>
      <c r="AC241" s="83"/>
    </row>
    <row r="242" ht="15.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row>
    <row r="243" ht="15.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c r="AA243" s="83"/>
      <c r="AB243" s="83"/>
      <c r="AC243" s="83"/>
    </row>
    <row r="244" ht="15.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row>
    <row r="245" ht="15.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c r="AC245" s="83"/>
    </row>
    <row r="246" ht="15.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row>
    <row r="247" ht="15.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c r="AC247" s="83"/>
    </row>
    <row r="248" ht="15.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row>
    <row r="249" ht="15.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c r="AA249" s="83"/>
      <c r="AB249" s="83"/>
      <c r="AC249" s="83"/>
    </row>
    <row r="250" ht="15.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row>
    <row r="251" ht="15.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row>
    <row r="252" ht="15.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row>
    <row r="253" ht="15.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c r="AA253" s="83"/>
      <c r="AB253" s="83"/>
      <c r="AC253" s="83"/>
    </row>
    <row r="254" ht="15.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row>
    <row r="255" ht="15.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row>
    <row r="256" ht="15.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row>
    <row r="257" ht="15.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c r="AA257" s="83"/>
      <c r="AB257" s="83"/>
      <c r="AC257" s="83"/>
    </row>
    <row r="258" ht="15.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row>
    <row r="259" ht="15.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c r="AA259" s="83"/>
      <c r="AB259" s="83"/>
      <c r="AC259" s="83"/>
    </row>
    <row r="260" ht="15.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row>
    <row r="261" ht="15.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c r="AA261" s="83"/>
      <c r="AB261" s="83"/>
      <c r="AC261" s="83"/>
    </row>
    <row r="262" ht="15.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row>
    <row r="263" ht="15.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c r="AC263" s="83"/>
    </row>
    <row r="264" ht="15.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row>
    <row r="265" ht="15.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row>
    <row r="266" ht="15.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row>
    <row r="267" ht="15.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c r="AA267" s="83"/>
      <c r="AB267" s="83"/>
      <c r="AC267" s="83"/>
    </row>
    <row r="268" ht="15.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row>
    <row r="269" ht="15.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row>
    <row r="270" ht="15.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row>
    <row r="271" ht="15.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c r="AC271" s="83"/>
    </row>
    <row r="272" ht="15.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c r="AC272" s="83"/>
    </row>
    <row r="273" ht="15.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c r="AA273" s="83"/>
      <c r="AB273" s="83"/>
      <c r="AC273" s="83"/>
    </row>
    <row r="274" ht="15.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row>
    <row r="275" ht="15.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c r="AA275" s="83"/>
      <c r="AB275" s="83"/>
      <c r="AC275" s="83"/>
    </row>
    <row r="276" ht="15.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row>
    <row r="277" ht="15.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c r="AC277" s="83"/>
    </row>
    <row r="278" ht="15.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row>
    <row r="279" ht="15.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row>
    <row r="280" ht="15.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row>
    <row r="281" ht="15.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row>
    <row r="282" ht="15.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row>
    <row r="283" ht="15.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c r="AC283" s="83"/>
    </row>
    <row r="284" ht="15.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row>
    <row r="285" ht="15.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row>
    <row r="286" ht="15.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row>
    <row r="287" ht="15.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row>
    <row r="288" ht="15.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row>
    <row r="289" ht="15.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row>
    <row r="290" ht="15.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row>
    <row r="291" ht="15.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row>
    <row r="292" ht="15.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row>
    <row r="293" ht="15.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row>
    <row r="294" ht="15.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row>
    <row r="295" ht="15.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row>
    <row r="296" ht="15.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row>
    <row r="297" ht="15.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row>
    <row r="298" ht="15.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row>
    <row r="299" ht="15.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c r="AC299" s="83"/>
    </row>
    <row r="300" ht="15.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row>
    <row r="301" ht="15.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row>
    <row r="302" ht="15.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row>
    <row r="303" ht="15.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c r="AC303" s="83"/>
    </row>
    <row r="304" ht="15.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row>
    <row r="305" ht="15.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row>
    <row r="306" ht="15.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row>
    <row r="307" ht="15.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row>
    <row r="308" ht="15.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row>
    <row r="309" ht="15.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c r="AA309" s="83"/>
      <c r="AB309" s="83"/>
      <c r="AC309" s="83"/>
    </row>
    <row r="310" ht="15.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row>
    <row r="311" ht="15.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c r="AA311" s="83"/>
      <c r="AB311" s="83"/>
      <c r="AC311" s="83"/>
    </row>
    <row r="312" ht="15.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row>
    <row r="313" ht="15.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row>
    <row r="314" ht="15.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row>
    <row r="315" ht="15.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row>
    <row r="316" ht="15.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row>
    <row r="317" ht="15.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row>
    <row r="318" ht="15.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row>
    <row r="319" ht="15.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row>
    <row r="320" ht="15.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row>
    <row r="321" ht="15.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row>
    <row r="322" ht="15.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row>
    <row r="323" ht="15.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row>
    <row r="324" ht="15.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row>
    <row r="325" ht="15.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row>
    <row r="326" ht="15.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row>
    <row r="327" ht="15.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c r="AA327" s="83"/>
      <c r="AB327" s="83"/>
      <c r="AC327" s="83"/>
    </row>
    <row r="328" ht="15.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c r="AA328" s="83"/>
      <c r="AB328" s="83"/>
      <c r="AC328" s="83"/>
    </row>
    <row r="329" ht="15.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c r="AA329" s="83"/>
      <c r="AB329" s="83"/>
      <c r="AC329" s="83"/>
    </row>
    <row r="330" ht="15.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c r="AA330" s="83"/>
      <c r="AB330" s="83"/>
      <c r="AC330" s="83"/>
    </row>
    <row r="331" ht="15.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c r="AA331" s="83"/>
      <c r="AB331" s="83"/>
      <c r="AC331" s="83"/>
    </row>
    <row r="332" ht="15.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c r="AA332" s="83"/>
      <c r="AB332" s="83"/>
      <c r="AC332" s="83"/>
    </row>
    <row r="333" ht="15.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c r="AA333" s="83"/>
      <c r="AB333" s="83"/>
      <c r="AC333" s="83"/>
    </row>
    <row r="334" ht="15.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c r="AA334" s="83"/>
      <c r="AB334" s="83"/>
      <c r="AC334" s="83"/>
    </row>
    <row r="335" ht="15.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row>
    <row r="336" ht="15.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c r="AA336" s="83"/>
      <c r="AB336" s="83"/>
      <c r="AC336" s="83"/>
    </row>
    <row r="337" ht="15.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c r="AA337" s="83"/>
      <c r="AB337" s="83"/>
      <c r="AC337" s="83"/>
    </row>
    <row r="338" ht="15.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row>
    <row r="339" ht="15.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c r="AA339" s="83"/>
      <c r="AB339" s="83"/>
      <c r="AC339" s="83"/>
    </row>
    <row r="340" ht="15.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c r="AA340" s="83"/>
      <c r="AB340" s="83"/>
      <c r="AC340" s="83"/>
    </row>
    <row r="341" ht="15.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c r="AA341" s="83"/>
      <c r="AB341" s="83"/>
      <c r="AC341" s="83"/>
    </row>
    <row r="342" ht="15.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c r="AA342" s="83"/>
      <c r="AB342" s="83"/>
      <c r="AC342" s="83"/>
    </row>
    <row r="343" ht="15.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c r="AA343" s="83"/>
      <c r="AB343" s="83"/>
      <c r="AC343" s="83"/>
    </row>
    <row r="344" ht="15.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c r="AA344" s="83"/>
      <c r="AB344" s="83"/>
      <c r="AC344" s="83"/>
    </row>
    <row r="345" ht="15.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c r="AA345" s="83"/>
      <c r="AB345" s="83"/>
      <c r="AC345" s="83"/>
    </row>
    <row r="346" ht="15.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row>
    <row r="347" ht="15.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c r="AA347" s="83"/>
      <c r="AB347" s="83"/>
      <c r="AC347" s="83"/>
    </row>
    <row r="348" ht="15.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c r="AA348" s="83"/>
      <c r="AB348" s="83"/>
      <c r="AC348" s="83"/>
    </row>
    <row r="349" ht="15.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c r="AA349" s="83"/>
      <c r="AB349" s="83"/>
      <c r="AC349" s="83"/>
    </row>
    <row r="350" ht="15.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c r="AA350" s="83"/>
      <c r="AB350" s="83"/>
      <c r="AC350" s="83"/>
    </row>
    <row r="351" ht="15.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c r="AA351" s="83"/>
      <c r="AB351" s="83"/>
      <c r="AC351" s="83"/>
    </row>
    <row r="352" ht="15.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c r="AA352" s="83"/>
      <c r="AB352" s="83"/>
      <c r="AC352" s="83"/>
    </row>
    <row r="353" ht="15.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c r="AA353" s="83"/>
      <c r="AB353" s="83"/>
      <c r="AC353" s="83"/>
    </row>
    <row r="354" ht="15.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c r="AA354" s="83"/>
      <c r="AB354" s="83"/>
      <c r="AC354" s="83"/>
    </row>
    <row r="355" ht="15.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c r="AA355" s="83"/>
      <c r="AB355" s="83"/>
      <c r="AC355" s="83"/>
    </row>
    <row r="356" ht="15.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c r="AA356" s="83"/>
      <c r="AB356" s="83"/>
      <c r="AC356" s="83"/>
    </row>
    <row r="357" ht="15.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c r="AA357" s="83"/>
      <c r="AB357" s="83"/>
      <c r="AC357" s="83"/>
    </row>
    <row r="358" ht="15.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c r="AA358" s="83"/>
      <c r="AB358" s="83"/>
      <c r="AC358" s="83"/>
    </row>
    <row r="359" ht="15.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c r="AA359" s="83"/>
      <c r="AB359" s="83"/>
      <c r="AC359" s="83"/>
    </row>
    <row r="360" ht="15.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c r="AA360" s="83"/>
      <c r="AB360" s="83"/>
      <c r="AC360" s="83"/>
    </row>
    <row r="361" ht="15.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c r="AA361" s="83"/>
      <c r="AB361" s="83"/>
      <c r="AC361" s="83"/>
    </row>
    <row r="362" ht="15.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c r="AA362" s="83"/>
      <c r="AB362" s="83"/>
      <c r="AC362" s="83"/>
    </row>
    <row r="363" ht="15.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c r="AA363" s="83"/>
      <c r="AB363" s="83"/>
      <c r="AC363" s="83"/>
    </row>
    <row r="364" ht="15.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c r="AA364" s="83"/>
      <c r="AB364" s="83"/>
      <c r="AC364" s="83"/>
    </row>
    <row r="365" ht="15.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c r="AA365" s="83"/>
      <c r="AB365" s="83"/>
      <c r="AC365" s="83"/>
    </row>
    <row r="366" ht="15.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row>
    <row r="367" ht="15.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c r="AA367" s="83"/>
      <c r="AB367" s="83"/>
      <c r="AC367" s="83"/>
    </row>
    <row r="368" ht="15.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c r="AA368" s="83"/>
      <c r="AB368" s="83"/>
      <c r="AC368" s="83"/>
    </row>
    <row r="369" ht="15.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c r="AA369" s="83"/>
      <c r="AB369" s="83"/>
      <c r="AC369" s="83"/>
    </row>
    <row r="370" ht="15.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c r="AA370" s="83"/>
      <c r="AB370" s="83"/>
      <c r="AC370" s="83"/>
    </row>
    <row r="371" ht="15.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c r="AA371" s="83"/>
      <c r="AB371" s="83"/>
      <c r="AC371" s="83"/>
    </row>
    <row r="372" ht="15.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c r="AA372" s="83"/>
      <c r="AB372" s="83"/>
      <c r="AC372" s="83"/>
    </row>
    <row r="373" ht="15.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c r="AA373" s="83"/>
      <c r="AB373" s="83"/>
      <c r="AC373" s="83"/>
    </row>
    <row r="374" ht="15.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c r="AA374" s="83"/>
      <c r="AB374" s="83"/>
      <c r="AC374" s="83"/>
    </row>
    <row r="375" ht="15.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c r="AA375" s="83"/>
      <c r="AB375" s="83"/>
      <c r="AC375" s="83"/>
    </row>
    <row r="376" ht="15.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c r="AA376" s="83"/>
      <c r="AB376" s="83"/>
      <c r="AC376" s="83"/>
    </row>
    <row r="377" ht="15.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c r="AA377" s="83"/>
      <c r="AB377" s="83"/>
      <c r="AC377" s="83"/>
    </row>
    <row r="378" ht="15.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c r="AA378" s="83"/>
      <c r="AB378" s="83"/>
      <c r="AC378" s="83"/>
    </row>
    <row r="379" ht="15.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c r="AA379" s="83"/>
      <c r="AB379" s="83"/>
      <c r="AC379" s="83"/>
    </row>
    <row r="380" ht="15.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c r="AA380" s="83"/>
      <c r="AB380" s="83"/>
      <c r="AC380" s="83"/>
    </row>
    <row r="381" ht="15.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row>
    <row r="382" ht="15.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c r="AA382" s="83"/>
      <c r="AB382" s="83"/>
      <c r="AC382" s="83"/>
    </row>
    <row r="383" ht="15.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c r="AA383" s="83"/>
      <c r="AB383" s="83"/>
      <c r="AC383" s="83"/>
    </row>
    <row r="384" ht="15.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c r="AA384" s="83"/>
      <c r="AB384" s="83"/>
      <c r="AC384" s="83"/>
    </row>
    <row r="385" ht="15.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c r="AA385" s="83"/>
      <c r="AB385" s="83"/>
      <c r="AC385" s="83"/>
    </row>
    <row r="386" ht="15.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c r="AA386" s="83"/>
      <c r="AB386" s="83"/>
      <c r="AC386" s="83"/>
    </row>
    <row r="387" ht="15.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c r="AA387" s="83"/>
      <c r="AB387" s="83"/>
      <c r="AC387" s="83"/>
    </row>
    <row r="388" ht="15.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c r="AA388" s="83"/>
      <c r="AB388" s="83"/>
      <c r="AC388" s="83"/>
    </row>
    <row r="389" ht="15.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c r="AA389" s="83"/>
      <c r="AB389" s="83"/>
      <c r="AC389" s="83"/>
    </row>
    <row r="390" ht="15.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row>
    <row r="391" ht="15.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c r="AA391" s="83"/>
      <c r="AB391" s="83"/>
      <c r="AC391" s="83"/>
    </row>
    <row r="392" ht="15.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c r="AA392" s="83"/>
      <c r="AB392" s="83"/>
      <c r="AC392" s="83"/>
    </row>
    <row r="393" ht="15.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c r="AA393" s="83"/>
      <c r="AB393" s="83"/>
      <c r="AC393" s="83"/>
    </row>
    <row r="394" ht="15.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c r="AA394" s="83"/>
      <c r="AB394" s="83"/>
      <c r="AC394" s="83"/>
    </row>
    <row r="395" ht="15.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c r="AA395" s="83"/>
      <c r="AB395" s="83"/>
      <c r="AC395" s="83"/>
    </row>
    <row r="396" ht="15.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c r="AA396" s="83"/>
      <c r="AB396" s="83"/>
      <c r="AC396" s="83"/>
    </row>
    <row r="397" ht="15.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row>
    <row r="398" ht="15.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c r="AA398" s="83"/>
      <c r="AB398" s="83"/>
      <c r="AC398" s="83"/>
    </row>
    <row r="399" ht="15.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c r="AA399" s="83"/>
      <c r="AB399" s="83"/>
      <c r="AC399" s="83"/>
    </row>
    <row r="400" ht="15.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c r="AA400" s="83"/>
      <c r="AB400" s="83"/>
      <c r="AC400" s="83"/>
    </row>
    <row r="401" ht="15.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c r="AA401" s="83"/>
      <c r="AB401" s="83"/>
      <c r="AC401" s="83"/>
    </row>
    <row r="402" ht="15.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row>
    <row r="403" ht="15.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c r="AA403" s="83"/>
      <c r="AB403" s="83"/>
      <c r="AC403" s="83"/>
    </row>
    <row r="404" ht="15.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c r="AA404" s="83"/>
      <c r="AB404" s="83"/>
      <c r="AC404" s="83"/>
    </row>
    <row r="405" ht="15.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c r="AA405" s="83"/>
      <c r="AB405" s="83"/>
      <c r="AC405" s="83"/>
    </row>
    <row r="406" ht="15.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c r="AA406" s="83"/>
      <c r="AB406" s="83"/>
      <c r="AC406" s="83"/>
    </row>
    <row r="407" ht="15.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c r="AA407" s="83"/>
      <c r="AB407" s="83"/>
      <c r="AC407" s="83"/>
    </row>
    <row r="408" ht="15.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c r="AA408" s="83"/>
      <c r="AB408" s="83"/>
      <c r="AC408" s="83"/>
    </row>
    <row r="409" ht="15.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c r="AA409" s="83"/>
      <c r="AB409" s="83"/>
      <c r="AC409" s="83"/>
    </row>
    <row r="410" ht="15.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c r="AA410" s="83"/>
      <c r="AB410" s="83"/>
      <c r="AC410" s="83"/>
    </row>
    <row r="411" ht="15.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c r="AA411" s="83"/>
      <c r="AB411" s="83"/>
      <c r="AC411" s="83"/>
    </row>
    <row r="412" ht="15.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row>
    <row r="413" ht="15.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c r="AA413" s="83"/>
      <c r="AB413" s="83"/>
      <c r="AC413" s="83"/>
    </row>
    <row r="414" ht="15.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c r="AA414" s="83"/>
      <c r="AB414" s="83"/>
      <c r="AC414" s="83"/>
    </row>
    <row r="415" ht="15.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c r="AA415" s="83"/>
      <c r="AB415" s="83"/>
      <c r="AC415" s="83"/>
    </row>
    <row r="416" ht="15.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c r="AA416" s="83"/>
      <c r="AB416" s="83"/>
      <c r="AC416" s="83"/>
    </row>
    <row r="417" ht="15.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c r="AA417" s="83"/>
      <c r="AB417" s="83"/>
      <c r="AC417" s="83"/>
    </row>
    <row r="418" ht="15.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c r="AA418" s="83"/>
      <c r="AB418" s="83"/>
      <c r="AC418" s="83"/>
    </row>
    <row r="419" ht="15.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c r="AA419" s="83"/>
      <c r="AB419" s="83"/>
      <c r="AC419" s="83"/>
    </row>
    <row r="420" ht="15.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c r="AA420" s="83"/>
      <c r="AB420" s="83"/>
      <c r="AC420" s="83"/>
    </row>
    <row r="421" ht="15.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c r="AA421" s="83"/>
      <c r="AB421" s="83"/>
      <c r="AC421" s="83"/>
    </row>
    <row r="422" ht="15.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c r="AA422" s="83"/>
      <c r="AB422" s="83"/>
      <c r="AC422" s="83"/>
    </row>
    <row r="423" ht="15.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c r="AA423" s="83"/>
      <c r="AB423" s="83"/>
      <c r="AC423" s="83"/>
    </row>
    <row r="424" ht="15.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row>
    <row r="425" ht="15.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c r="AA425" s="83"/>
      <c r="AB425" s="83"/>
      <c r="AC425" s="83"/>
    </row>
    <row r="426" ht="15.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c r="AA426" s="83"/>
      <c r="AB426" s="83"/>
      <c r="AC426" s="83"/>
    </row>
    <row r="427" ht="15.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c r="AA427" s="83"/>
      <c r="AB427" s="83"/>
      <c r="AC427" s="83"/>
    </row>
    <row r="428" ht="15.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c r="AA428" s="83"/>
      <c r="AB428" s="83"/>
      <c r="AC428" s="83"/>
    </row>
    <row r="429" ht="15.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row>
    <row r="430" ht="15.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c r="AA430" s="83"/>
      <c r="AB430" s="83"/>
      <c r="AC430" s="83"/>
    </row>
    <row r="431" ht="15.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c r="AA431" s="83"/>
      <c r="AB431" s="83"/>
      <c r="AC431" s="83"/>
    </row>
    <row r="432" ht="15.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c r="AA432" s="83"/>
      <c r="AB432" s="83"/>
      <c r="AC432" s="83"/>
    </row>
    <row r="433" ht="15.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c r="AA433" s="83"/>
      <c r="AB433" s="83"/>
      <c r="AC433" s="83"/>
    </row>
    <row r="434" ht="15.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row>
    <row r="435" ht="15.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c r="AA435" s="83"/>
      <c r="AB435" s="83"/>
      <c r="AC435" s="83"/>
    </row>
    <row r="436" ht="15.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c r="AA436" s="83"/>
      <c r="AB436" s="83"/>
      <c r="AC436" s="83"/>
    </row>
    <row r="437" ht="15.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c r="AA437" s="83"/>
      <c r="AB437" s="83"/>
      <c r="AC437" s="83"/>
    </row>
    <row r="438" ht="15.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c r="AA438" s="83"/>
      <c r="AB438" s="83"/>
      <c r="AC438" s="83"/>
    </row>
    <row r="439" ht="15.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c r="AA439" s="83"/>
      <c r="AB439" s="83"/>
      <c r="AC439" s="83"/>
    </row>
    <row r="440" ht="15.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c r="AA440" s="83"/>
      <c r="AB440" s="83"/>
      <c r="AC440" s="83"/>
    </row>
    <row r="441" ht="15.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c r="AA441" s="83"/>
      <c r="AB441" s="83"/>
      <c r="AC441" s="83"/>
    </row>
    <row r="442" ht="15.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c r="AA442" s="83"/>
      <c r="AB442" s="83"/>
      <c r="AC442" s="83"/>
    </row>
    <row r="443" ht="15.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c r="AA443" s="83"/>
      <c r="AB443" s="83"/>
      <c r="AC443" s="83"/>
    </row>
    <row r="444" ht="15.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c r="AA444" s="83"/>
      <c r="AB444" s="83"/>
      <c r="AC444" s="83"/>
    </row>
    <row r="445" ht="15.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c r="AA445" s="83"/>
      <c r="AB445" s="83"/>
      <c r="AC445" s="83"/>
    </row>
    <row r="446" ht="15.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c r="AA446" s="83"/>
      <c r="AB446" s="83"/>
      <c r="AC446" s="83"/>
    </row>
    <row r="447" ht="15.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c r="AA447" s="83"/>
      <c r="AB447" s="83"/>
      <c r="AC447" s="83"/>
    </row>
    <row r="448" ht="15.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c r="AA448" s="83"/>
      <c r="AB448" s="83"/>
      <c r="AC448" s="83"/>
    </row>
    <row r="449" ht="15.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c r="AA449" s="83"/>
      <c r="AB449" s="83"/>
      <c r="AC449" s="83"/>
    </row>
    <row r="450" ht="15.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c r="AA450" s="83"/>
      <c r="AB450" s="83"/>
      <c r="AC450" s="83"/>
    </row>
    <row r="451" ht="15.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c r="AA451" s="83"/>
      <c r="AB451" s="83"/>
      <c r="AC451" s="83"/>
    </row>
    <row r="452" ht="15.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c r="AA452" s="83"/>
      <c r="AB452" s="83"/>
      <c r="AC452" s="83"/>
    </row>
    <row r="453" ht="15.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c r="AA453" s="83"/>
      <c r="AB453" s="83"/>
      <c r="AC453" s="83"/>
    </row>
    <row r="454" ht="15.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c r="AA454" s="83"/>
      <c r="AB454" s="83"/>
      <c r="AC454" s="83"/>
    </row>
    <row r="455" ht="15.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c r="AA455" s="83"/>
      <c r="AB455" s="83"/>
      <c r="AC455" s="83"/>
    </row>
    <row r="456" ht="15.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c r="AA456" s="83"/>
      <c r="AB456" s="83"/>
      <c r="AC456" s="83"/>
    </row>
    <row r="457" ht="15.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c r="AA457" s="83"/>
      <c r="AB457" s="83"/>
      <c r="AC457" s="83"/>
    </row>
    <row r="458" ht="15.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c r="AA458" s="83"/>
      <c r="AB458" s="83"/>
      <c r="AC458" s="83"/>
    </row>
    <row r="459" ht="15.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c r="AA459" s="83"/>
      <c r="AB459" s="83"/>
      <c r="AC459" s="83"/>
    </row>
    <row r="460" ht="15.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c r="AA460" s="83"/>
      <c r="AB460" s="83"/>
      <c r="AC460" s="83"/>
    </row>
    <row r="461" ht="15.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c r="AA461" s="83"/>
      <c r="AB461" s="83"/>
      <c r="AC461" s="83"/>
    </row>
    <row r="462" ht="15.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c r="AA462" s="83"/>
      <c r="AB462" s="83"/>
      <c r="AC462" s="83"/>
    </row>
    <row r="463" ht="15.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c r="AA463" s="83"/>
      <c r="AB463" s="83"/>
      <c r="AC463" s="83"/>
    </row>
    <row r="464" ht="15.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c r="AA464" s="83"/>
      <c r="AB464" s="83"/>
      <c r="AC464" s="83"/>
    </row>
    <row r="465" ht="15.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c r="AA465" s="83"/>
      <c r="AB465" s="83"/>
      <c r="AC465" s="83"/>
    </row>
    <row r="466" ht="15.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c r="AA466" s="83"/>
      <c r="AB466" s="83"/>
      <c r="AC466" s="83"/>
    </row>
    <row r="467" ht="15.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row>
    <row r="468" ht="15.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c r="AA468" s="83"/>
      <c r="AB468" s="83"/>
      <c r="AC468" s="83"/>
    </row>
    <row r="469" ht="15.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c r="AA469" s="83"/>
      <c r="AB469" s="83"/>
      <c r="AC469" s="83"/>
    </row>
    <row r="470" ht="15.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c r="AA470" s="83"/>
      <c r="AB470" s="83"/>
      <c r="AC470" s="83"/>
    </row>
    <row r="471" ht="15.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c r="AA471" s="83"/>
      <c r="AB471" s="83"/>
      <c r="AC471" s="83"/>
    </row>
    <row r="472" ht="15.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c r="AA472" s="83"/>
      <c r="AB472" s="83"/>
      <c r="AC472" s="83"/>
    </row>
    <row r="473" ht="15.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c r="AA473" s="83"/>
      <c r="AB473" s="83"/>
      <c r="AC473" s="83"/>
    </row>
    <row r="474" ht="15.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c r="AA474" s="83"/>
      <c r="AB474" s="83"/>
      <c r="AC474" s="83"/>
    </row>
    <row r="475" ht="15.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c r="AA475" s="83"/>
      <c r="AB475" s="83"/>
      <c r="AC475" s="83"/>
    </row>
    <row r="476" ht="15.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c r="AA476" s="83"/>
      <c r="AB476" s="83"/>
      <c r="AC476" s="83"/>
    </row>
    <row r="477" ht="15.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c r="AA477" s="83"/>
      <c r="AB477" s="83"/>
      <c r="AC477" s="83"/>
    </row>
    <row r="478" ht="15.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c r="AA478" s="83"/>
      <c r="AB478" s="83"/>
      <c r="AC478" s="83"/>
    </row>
    <row r="479" ht="15.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c r="AA479" s="83"/>
      <c r="AB479" s="83"/>
      <c r="AC479" s="83"/>
    </row>
    <row r="480" ht="15.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c r="AA480" s="83"/>
      <c r="AB480" s="83"/>
      <c r="AC480" s="83"/>
    </row>
    <row r="481" ht="15.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c r="AA481" s="83"/>
      <c r="AB481" s="83"/>
      <c r="AC481" s="83"/>
    </row>
    <row r="482" ht="15.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c r="AA482" s="83"/>
      <c r="AB482" s="83"/>
      <c r="AC482" s="83"/>
    </row>
    <row r="483" ht="15.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c r="AA483" s="83"/>
      <c r="AB483" s="83"/>
      <c r="AC483" s="83"/>
    </row>
    <row r="484" ht="15.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c r="AA484" s="83"/>
      <c r="AB484" s="83"/>
      <c r="AC484" s="83"/>
    </row>
    <row r="485" ht="15.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c r="AA485" s="83"/>
      <c r="AB485" s="83"/>
      <c r="AC485" s="83"/>
    </row>
    <row r="486" ht="15.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c r="AA486" s="83"/>
      <c r="AB486" s="83"/>
      <c r="AC486" s="83"/>
    </row>
    <row r="487" ht="15.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c r="AA487" s="83"/>
      <c r="AB487" s="83"/>
      <c r="AC487" s="83"/>
    </row>
    <row r="488" ht="15.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c r="AA488" s="83"/>
      <c r="AB488" s="83"/>
      <c r="AC488" s="83"/>
    </row>
    <row r="489" ht="15.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c r="AA489" s="83"/>
      <c r="AB489" s="83"/>
      <c r="AC489" s="83"/>
    </row>
    <row r="490" ht="15.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c r="AA490" s="83"/>
      <c r="AB490" s="83"/>
      <c r="AC490" s="83"/>
    </row>
    <row r="491" ht="15.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c r="AA491" s="83"/>
      <c r="AB491" s="83"/>
      <c r="AC491" s="83"/>
    </row>
    <row r="492" ht="15.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c r="AA492" s="83"/>
      <c r="AB492" s="83"/>
      <c r="AC492" s="83"/>
    </row>
    <row r="493" ht="15.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c r="AA493" s="83"/>
      <c r="AB493" s="83"/>
      <c r="AC493" s="83"/>
    </row>
    <row r="494" ht="15.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c r="AA494" s="83"/>
      <c r="AB494" s="83"/>
      <c r="AC494" s="83"/>
    </row>
    <row r="495" ht="15.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c r="AA495" s="83"/>
      <c r="AB495" s="83"/>
      <c r="AC495" s="83"/>
    </row>
    <row r="496" ht="15.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c r="AA496" s="83"/>
      <c r="AB496" s="83"/>
      <c r="AC496" s="83"/>
    </row>
    <row r="497" ht="15.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c r="AA497" s="83"/>
      <c r="AB497" s="83"/>
      <c r="AC497" s="83"/>
    </row>
    <row r="498" ht="15.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c r="AA498" s="83"/>
      <c r="AB498" s="83"/>
      <c r="AC498" s="83"/>
    </row>
    <row r="499" ht="15.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c r="AA499" s="83"/>
      <c r="AB499" s="83"/>
      <c r="AC499" s="83"/>
    </row>
    <row r="500" ht="15.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c r="AA500" s="83"/>
      <c r="AB500" s="83"/>
      <c r="AC500" s="83"/>
    </row>
    <row r="501" ht="15.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c r="AA501" s="83"/>
      <c r="AB501" s="83"/>
      <c r="AC501" s="83"/>
    </row>
    <row r="502" ht="15.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c r="AA502" s="83"/>
      <c r="AB502" s="83"/>
      <c r="AC502" s="83"/>
    </row>
    <row r="503" ht="15.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c r="AA503" s="83"/>
      <c r="AB503" s="83"/>
      <c r="AC503" s="83"/>
    </row>
    <row r="504" ht="15.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c r="AA504" s="83"/>
      <c r="AB504" s="83"/>
      <c r="AC504" s="83"/>
    </row>
    <row r="505" ht="15.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c r="AA505" s="83"/>
      <c r="AB505" s="83"/>
      <c r="AC505" s="83"/>
    </row>
    <row r="506" ht="15.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c r="AA506" s="83"/>
      <c r="AB506" s="83"/>
      <c r="AC506" s="83"/>
    </row>
    <row r="507" ht="15.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c r="AA507" s="83"/>
      <c r="AB507" s="83"/>
      <c r="AC507" s="83"/>
    </row>
    <row r="508" ht="15.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c r="AA508" s="83"/>
      <c r="AB508" s="83"/>
      <c r="AC508" s="83"/>
    </row>
    <row r="509" ht="15.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c r="AA509" s="83"/>
      <c r="AB509" s="83"/>
      <c r="AC509" s="83"/>
    </row>
    <row r="510" ht="15.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row>
    <row r="511" ht="15.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c r="AA511" s="83"/>
      <c r="AB511" s="83"/>
      <c r="AC511" s="83"/>
    </row>
    <row r="512" ht="15.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c r="AA512" s="83"/>
      <c r="AB512" s="83"/>
      <c r="AC512" s="83"/>
    </row>
    <row r="513" ht="15.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c r="AA513" s="83"/>
      <c r="AB513" s="83"/>
      <c r="AC513" s="83"/>
    </row>
    <row r="514" ht="15.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c r="AA514" s="83"/>
      <c r="AB514" s="83"/>
      <c r="AC514" s="83"/>
    </row>
    <row r="515" ht="15.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c r="AA515" s="83"/>
      <c r="AB515" s="83"/>
      <c r="AC515" s="83"/>
    </row>
    <row r="516" ht="15.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c r="AA516" s="83"/>
      <c r="AB516" s="83"/>
      <c r="AC516" s="83"/>
    </row>
    <row r="517" ht="15.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c r="AA517" s="83"/>
      <c r="AB517" s="83"/>
      <c r="AC517" s="83"/>
    </row>
    <row r="518" ht="15.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c r="AA518" s="83"/>
      <c r="AB518" s="83"/>
      <c r="AC518" s="83"/>
    </row>
    <row r="519" ht="15.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c r="AA519" s="83"/>
      <c r="AB519" s="83"/>
      <c r="AC519" s="83"/>
    </row>
    <row r="520" ht="15.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row>
    <row r="521" ht="15.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c r="AA521" s="83"/>
      <c r="AB521" s="83"/>
      <c r="AC521" s="83"/>
    </row>
    <row r="522" ht="15.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c r="AA522" s="83"/>
      <c r="AB522" s="83"/>
      <c r="AC522" s="83"/>
    </row>
    <row r="523" ht="15.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c r="AA523" s="83"/>
      <c r="AB523" s="83"/>
      <c r="AC523" s="83"/>
    </row>
    <row r="524" ht="15.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c r="AA524" s="83"/>
      <c r="AB524" s="83"/>
      <c r="AC524" s="83"/>
    </row>
    <row r="525" ht="15.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c r="AA525" s="83"/>
      <c r="AB525" s="83"/>
      <c r="AC525" s="83"/>
    </row>
    <row r="526" ht="15.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c r="AA526" s="83"/>
      <c r="AB526" s="83"/>
      <c r="AC526" s="83"/>
    </row>
    <row r="527" ht="15.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c r="AA527" s="83"/>
      <c r="AB527" s="83"/>
      <c r="AC527" s="83"/>
    </row>
    <row r="528" ht="15.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row>
    <row r="529" ht="15.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row>
    <row r="530" ht="15.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row>
    <row r="531" ht="15.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c r="AA531" s="83"/>
      <c r="AB531" s="83"/>
      <c r="AC531" s="83"/>
    </row>
    <row r="532" ht="15.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c r="AA532" s="83"/>
      <c r="AB532" s="83"/>
      <c r="AC532" s="83"/>
    </row>
    <row r="533" ht="15.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row>
    <row r="534" ht="15.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c r="AA534" s="83"/>
      <c r="AB534" s="83"/>
      <c r="AC534" s="83"/>
    </row>
    <row r="535" ht="15.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row>
    <row r="536" ht="15.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c r="AA536" s="83"/>
      <c r="AB536" s="83"/>
      <c r="AC536" s="83"/>
    </row>
    <row r="537" ht="15.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c r="AA537" s="83"/>
      <c r="AB537" s="83"/>
      <c r="AC537" s="83"/>
    </row>
    <row r="538" ht="15.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c r="AA538" s="83"/>
      <c r="AB538" s="83"/>
      <c r="AC538" s="83"/>
    </row>
    <row r="539" ht="15.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c r="AA539" s="83"/>
      <c r="AB539" s="83"/>
      <c r="AC539" s="83"/>
    </row>
    <row r="540" ht="15.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c r="AA540" s="83"/>
      <c r="AB540" s="83"/>
      <c r="AC540" s="83"/>
    </row>
    <row r="541" ht="15.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c r="AA541" s="83"/>
      <c r="AB541" s="83"/>
      <c r="AC541" s="83"/>
    </row>
    <row r="542" ht="15.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c r="AA542" s="83"/>
      <c r="AB542" s="83"/>
      <c r="AC542" s="83"/>
    </row>
    <row r="543" ht="15.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c r="AA543" s="83"/>
      <c r="AB543" s="83"/>
      <c r="AC543" s="83"/>
    </row>
    <row r="544" ht="15.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c r="AA544" s="83"/>
      <c r="AB544" s="83"/>
      <c r="AC544" s="83"/>
    </row>
    <row r="545" ht="15.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c r="AA545" s="83"/>
      <c r="AB545" s="83"/>
      <c r="AC545" s="83"/>
    </row>
    <row r="546" ht="15.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c r="AA546" s="83"/>
      <c r="AB546" s="83"/>
      <c r="AC546" s="83"/>
    </row>
    <row r="547" ht="15.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c r="AA547" s="83"/>
      <c r="AB547" s="83"/>
      <c r="AC547" s="83"/>
    </row>
    <row r="548" ht="15.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c r="AA548" s="83"/>
      <c r="AB548" s="83"/>
      <c r="AC548" s="83"/>
    </row>
    <row r="549" ht="15.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c r="AA549" s="83"/>
      <c r="AB549" s="83"/>
      <c r="AC549" s="83"/>
    </row>
    <row r="550" ht="15.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c r="AA550" s="83"/>
      <c r="AB550" s="83"/>
      <c r="AC550" s="83"/>
    </row>
    <row r="551" ht="15.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row>
    <row r="552" ht="15.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c r="AA552" s="83"/>
      <c r="AB552" s="83"/>
      <c r="AC552" s="83"/>
    </row>
    <row r="553" ht="15.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c r="AA553" s="83"/>
      <c r="AB553" s="83"/>
      <c r="AC553" s="83"/>
    </row>
    <row r="554" ht="15.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c r="AA554" s="83"/>
      <c r="AB554" s="83"/>
      <c r="AC554" s="83"/>
    </row>
    <row r="555" ht="15.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c r="AA555" s="83"/>
      <c r="AB555" s="83"/>
      <c r="AC555" s="83"/>
    </row>
    <row r="556" ht="15.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c r="AA556" s="83"/>
      <c r="AB556" s="83"/>
      <c r="AC556" s="83"/>
    </row>
    <row r="557" ht="15.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c r="AA557" s="83"/>
      <c r="AB557" s="83"/>
      <c r="AC557" s="83"/>
    </row>
    <row r="558" ht="15.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c r="AA558" s="83"/>
      <c r="AB558" s="83"/>
      <c r="AC558" s="83"/>
    </row>
    <row r="559" ht="15.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c r="AA559" s="83"/>
      <c r="AB559" s="83"/>
      <c r="AC559" s="83"/>
    </row>
    <row r="560" ht="15.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c r="AA560" s="83"/>
      <c r="AB560" s="83"/>
      <c r="AC560" s="83"/>
    </row>
    <row r="561" ht="15.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c r="AA561" s="83"/>
      <c r="AB561" s="83"/>
      <c r="AC561" s="83"/>
    </row>
    <row r="562" ht="15.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c r="AA562" s="83"/>
      <c r="AB562" s="83"/>
      <c r="AC562" s="83"/>
    </row>
    <row r="563" ht="15.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c r="AA563" s="83"/>
      <c r="AB563" s="83"/>
      <c r="AC563" s="83"/>
    </row>
    <row r="564" ht="15.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c r="AA564" s="83"/>
      <c r="AB564" s="83"/>
      <c r="AC564" s="83"/>
    </row>
    <row r="565" ht="15.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c r="AA565" s="83"/>
      <c r="AB565" s="83"/>
      <c r="AC565" s="83"/>
    </row>
    <row r="566" ht="15.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c r="AA566" s="83"/>
      <c r="AB566" s="83"/>
      <c r="AC566" s="83"/>
    </row>
    <row r="567" ht="15.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c r="AA567" s="83"/>
      <c r="AB567" s="83"/>
      <c r="AC567" s="83"/>
    </row>
    <row r="568" ht="15.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c r="AA568" s="83"/>
      <c r="AB568" s="83"/>
      <c r="AC568" s="83"/>
    </row>
    <row r="569" ht="15.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c r="AA569" s="83"/>
      <c r="AB569" s="83"/>
      <c r="AC569" s="83"/>
    </row>
    <row r="570" ht="15.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c r="AA570" s="83"/>
      <c r="AB570" s="83"/>
      <c r="AC570" s="83"/>
    </row>
    <row r="571" ht="15.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c r="AA571" s="83"/>
      <c r="AB571" s="83"/>
      <c r="AC571" s="83"/>
    </row>
    <row r="572" ht="15.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c r="AA572" s="83"/>
      <c r="AB572" s="83"/>
      <c r="AC572" s="83"/>
    </row>
    <row r="573" ht="15.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row>
    <row r="574" ht="15.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c r="AA574" s="83"/>
      <c r="AB574" s="83"/>
      <c r="AC574" s="83"/>
    </row>
    <row r="575" ht="15.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c r="AA575" s="83"/>
      <c r="AB575" s="83"/>
      <c r="AC575" s="83"/>
    </row>
    <row r="576" ht="15.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c r="AA576" s="83"/>
      <c r="AB576" s="83"/>
      <c r="AC576" s="83"/>
    </row>
    <row r="577" ht="15.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c r="AA577" s="83"/>
      <c r="AB577" s="83"/>
      <c r="AC577" s="83"/>
    </row>
    <row r="578" ht="15.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c r="AA578" s="83"/>
      <c r="AB578" s="83"/>
      <c r="AC578" s="83"/>
    </row>
    <row r="579" ht="15.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c r="AA579" s="83"/>
      <c r="AB579" s="83"/>
      <c r="AC579" s="83"/>
    </row>
    <row r="580" ht="15.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c r="AA580" s="83"/>
      <c r="AB580" s="83"/>
      <c r="AC580" s="83"/>
    </row>
    <row r="581" ht="15.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c r="AA581" s="83"/>
      <c r="AB581" s="83"/>
      <c r="AC581" s="83"/>
    </row>
    <row r="582" ht="15.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c r="AA582" s="83"/>
      <c r="AB582" s="83"/>
      <c r="AC582" s="83"/>
    </row>
    <row r="583" ht="15.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c r="AA583" s="83"/>
      <c r="AB583" s="83"/>
      <c r="AC583" s="83"/>
    </row>
    <row r="584" ht="15.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c r="AA584" s="83"/>
      <c r="AB584" s="83"/>
      <c r="AC584" s="83"/>
    </row>
    <row r="585" ht="15.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c r="AA585" s="83"/>
      <c r="AB585" s="83"/>
      <c r="AC585" s="83"/>
    </row>
    <row r="586" ht="15.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c r="AA586" s="83"/>
      <c r="AB586" s="83"/>
      <c r="AC586" s="83"/>
    </row>
    <row r="587" ht="15.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c r="AA587" s="83"/>
      <c r="AB587" s="83"/>
      <c r="AC587" s="83"/>
    </row>
    <row r="588" ht="15.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c r="AA588" s="83"/>
      <c r="AB588" s="83"/>
      <c r="AC588" s="83"/>
    </row>
    <row r="589" ht="15.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c r="AA589" s="83"/>
      <c r="AB589" s="83"/>
      <c r="AC589" s="83"/>
    </row>
    <row r="590" ht="15.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c r="AA590" s="83"/>
      <c r="AB590" s="83"/>
      <c r="AC590" s="83"/>
    </row>
    <row r="591" ht="15.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c r="AA591" s="83"/>
      <c r="AB591" s="83"/>
      <c r="AC591" s="83"/>
    </row>
    <row r="592" ht="15.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c r="AA592" s="83"/>
      <c r="AB592" s="83"/>
      <c r="AC592" s="83"/>
    </row>
    <row r="593" ht="15.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c r="AA593" s="83"/>
      <c r="AB593" s="83"/>
      <c r="AC593" s="83"/>
    </row>
    <row r="594" ht="15.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c r="AA594" s="83"/>
      <c r="AB594" s="83"/>
      <c r="AC594" s="83"/>
    </row>
    <row r="595" ht="15.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c r="AA595" s="83"/>
      <c r="AB595" s="83"/>
      <c r="AC595" s="83"/>
    </row>
    <row r="596" ht="15.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row>
    <row r="597" ht="15.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c r="AA597" s="83"/>
      <c r="AB597" s="83"/>
      <c r="AC597" s="83"/>
    </row>
    <row r="598" ht="15.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c r="AA598" s="83"/>
      <c r="AB598" s="83"/>
      <c r="AC598" s="83"/>
    </row>
    <row r="599" ht="15.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c r="AA599" s="83"/>
      <c r="AB599" s="83"/>
      <c r="AC599" s="83"/>
    </row>
    <row r="600" ht="15.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c r="AA600" s="83"/>
      <c r="AB600" s="83"/>
      <c r="AC600" s="83"/>
    </row>
    <row r="601" ht="15.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c r="AA601" s="83"/>
      <c r="AB601" s="83"/>
      <c r="AC601" s="83"/>
    </row>
    <row r="602" ht="15.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c r="AA602" s="83"/>
      <c r="AB602" s="83"/>
      <c r="AC602" s="83"/>
    </row>
    <row r="603" ht="15.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c r="AA603" s="83"/>
      <c r="AB603" s="83"/>
      <c r="AC603" s="83"/>
    </row>
    <row r="604" ht="15.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c r="AA604" s="83"/>
      <c r="AB604" s="83"/>
      <c r="AC604" s="83"/>
    </row>
    <row r="605" ht="15.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c r="AA605" s="83"/>
      <c r="AB605" s="83"/>
      <c r="AC605" s="83"/>
    </row>
    <row r="606" ht="15.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row>
    <row r="607" ht="15.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c r="AA607" s="83"/>
      <c r="AB607" s="83"/>
      <c r="AC607" s="83"/>
    </row>
    <row r="608" ht="15.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row>
    <row r="609" ht="15.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c r="AA609" s="83"/>
      <c r="AB609" s="83"/>
      <c r="AC609" s="83"/>
    </row>
    <row r="610" ht="15.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c r="AA610" s="83"/>
      <c r="AB610" s="83"/>
      <c r="AC610" s="83"/>
    </row>
    <row r="611" ht="15.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c r="AA611" s="83"/>
      <c r="AB611" s="83"/>
      <c r="AC611" s="83"/>
    </row>
    <row r="612" ht="15.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c r="AA612" s="83"/>
      <c r="AB612" s="83"/>
      <c r="AC612" s="83"/>
    </row>
    <row r="613" ht="15.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c r="AA613" s="83"/>
      <c r="AB613" s="83"/>
      <c r="AC613" s="83"/>
    </row>
    <row r="614" ht="15.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c r="AA614" s="83"/>
      <c r="AB614" s="83"/>
      <c r="AC614" s="83"/>
    </row>
    <row r="615" ht="15.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c r="AA615" s="83"/>
      <c r="AB615" s="83"/>
      <c r="AC615" s="83"/>
    </row>
    <row r="616" ht="15.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c r="AA616" s="83"/>
      <c r="AB616" s="83"/>
      <c r="AC616" s="83"/>
    </row>
    <row r="617" ht="15.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c r="AA617" s="83"/>
      <c r="AB617" s="83"/>
      <c r="AC617" s="83"/>
    </row>
    <row r="618" ht="15.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c r="AA618" s="83"/>
      <c r="AB618" s="83"/>
      <c r="AC618" s="83"/>
    </row>
    <row r="619" ht="15.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c r="AA619" s="83"/>
      <c r="AB619" s="83"/>
      <c r="AC619" s="83"/>
    </row>
    <row r="620" ht="15.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c r="AA620" s="83"/>
      <c r="AB620" s="83"/>
      <c r="AC620" s="83"/>
    </row>
    <row r="621" ht="15.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c r="AA621" s="83"/>
      <c r="AB621" s="83"/>
      <c r="AC621" s="83"/>
    </row>
    <row r="622" ht="15.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c r="AA622" s="83"/>
      <c r="AB622" s="83"/>
      <c r="AC622" s="83"/>
    </row>
    <row r="623" ht="15.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c r="AA623" s="83"/>
      <c r="AB623" s="83"/>
      <c r="AC623" s="83"/>
    </row>
    <row r="624" ht="15.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c r="AA624" s="83"/>
      <c r="AB624" s="83"/>
      <c r="AC624" s="83"/>
    </row>
    <row r="625" ht="15.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c r="AA625" s="83"/>
      <c r="AB625" s="83"/>
      <c r="AC625" s="83"/>
    </row>
    <row r="626" ht="15.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c r="AA626" s="83"/>
      <c r="AB626" s="83"/>
      <c r="AC626" s="83"/>
    </row>
    <row r="627" ht="15.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c r="AA627" s="83"/>
      <c r="AB627" s="83"/>
      <c r="AC627" s="83"/>
    </row>
    <row r="628" ht="15.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c r="AA628" s="83"/>
      <c r="AB628" s="83"/>
      <c r="AC628" s="83"/>
    </row>
    <row r="629" ht="15.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c r="AA629" s="83"/>
      <c r="AB629" s="83"/>
      <c r="AC629" s="83"/>
    </row>
    <row r="630" ht="15.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c r="AA630" s="83"/>
      <c r="AB630" s="83"/>
      <c r="AC630" s="83"/>
    </row>
    <row r="631" ht="15.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c r="AA631" s="83"/>
      <c r="AB631" s="83"/>
      <c r="AC631" s="83"/>
    </row>
    <row r="632" ht="15.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c r="AA632" s="83"/>
      <c r="AB632" s="83"/>
      <c r="AC632" s="83"/>
    </row>
    <row r="633" ht="15.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c r="AA633" s="83"/>
      <c r="AB633" s="83"/>
      <c r="AC633" s="83"/>
    </row>
    <row r="634" ht="15.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c r="AA634" s="83"/>
      <c r="AB634" s="83"/>
      <c r="AC634" s="83"/>
    </row>
    <row r="635" ht="15.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c r="AA635" s="83"/>
      <c r="AB635" s="83"/>
      <c r="AC635" s="83"/>
    </row>
    <row r="636" ht="15.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c r="AA636" s="83"/>
      <c r="AB636" s="83"/>
      <c r="AC636" s="83"/>
    </row>
    <row r="637" ht="15.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c r="AA637" s="83"/>
      <c r="AB637" s="83"/>
      <c r="AC637" s="83"/>
    </row>
    <row r="638" ht="15.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c r="AA638" s="83"/>
      <c r="AB638" s="83"/>
      <c r="AC638" s="83"/>
    </row>
    <row r="639" ht="15.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c r="AA639" s="83"/>
      <c r="AB639" s="83"/>
      <c r="AC639" s="83"/>
    </row>
    <row r="640" ht="15.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c r="AA640" s="83"/>
      <c r="AB640" s="83"/>
      <c r="AC640" s="83"/>
    </row>
    <row r="641" ht="15.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c r="AA641" s="83"/>
      <c r="AB641" s="83"/>
      <c r="AC641" s="83"/>
    </row>
    <row r="642" ht="15.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c r="AA642" s="83"/>
      <c r="AB642" s="83"/>
      <c r="AC642" s="83"/>
    </row>
    <row r="643" ht="15.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c r="AA643" s="83"/>
      <c r="AB643" s="83"/>
      <c r="AC643" s="83"/>
    </row>
    <row r="644" ht="15.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c r="AA644" s="83"/>
      <c r="AB644" s="83"/>
      <c r="AC644" s="83"/>
    </row>
    <row r="645" ht="15.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c r="AA645" s="83"/>
      <c r="AB645" s="83"/>
      <c r="AC645" s="83"/>
    </row>
    <row r="646" ht="15.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c r="AA646" s="83"/>
      <c r="AB646" s="83"/>
      <c r="AC646" s="83"/>
    </row>
    <row r="647" ht="15.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c r="AA647" s="83"/>
      <c r="AB647" s="83"/>
      <c r="AC647" s="83"/>
    </row>
    <row r="648" ht="15.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c r="AA648" s="83"/>
      <c r="AB648" s="83"/>
      <c r="AC648" s="83"/>
    </row>
    <row r="649" ht="15.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c r="AA649" s="83"/>
      <c r="AB649" s="83"/>
      <c r="AC649" s="83"/>
    </row>
    <row r="650" ht="15.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c r="AA650" s="83"/>
      <c r="AB650" s="83"/>
      <c r="AC650" s="83"/>
    </row>
    <row r="651" ht="15.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c r="AA651" s="83"/>
      <c r="AB651" s="83"/>
      <c r="AC651" s="83"/>
    </row>
    <row r="652" ht="15.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c r="AA652" s="83"/>
      <c r="AB652" s="83"/>
      <c r="AC652" s="83"/>
    </row>
    <row r="653" ht="15.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c r="AA653" s="83"/>
      <c r="AB653" s="83"/>
      <c r="AC653" s="83"/>
    </row>
    <row r="654" ht="15.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c r="AA654" s="83"/>
      <c r="AB654" s="83"/>
      <c r="AC654" s="83"/>
    </row>
    <row r="655" ht="15.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c r="AA655" s="83"/>
      <c r="AB655" s="83"/>
      <c r="AC655" s="83"/>
    </row>
    <row r="656" ht="15.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c r="AA656" s="83"/>
      <c r="AB656" s="83"/>
      <c r="AC656" s="83"/>
    </row>
    <row r="657" ht="15.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c r="AA657" s="83"/>
      <c r="AB657" s="83"/>
      <c r="AC657" s="83"/>
    </row>
    <row r="658" ht="15.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c r="AA658" s="83"/>
      <c r="AB658" s="83"/>
      <c r="AC658" s="83"/>
    </row>
    <row r="659" ht="15.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c r="AA659" s="83"/>
      <c r="AB659" s="83"/>
      <c r="AC659" s="83"/>
    </row>
    <row r="660" ht="15.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c r="AA660" s="83"/>
      <c r="AB660" s="83"/>
      <c r="AC660" s="83"/>
    </row>
    <row r="661" ht="15.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c r="AA661" s="83"/>
      <c r="AB661" s="83"/>
      <c r="AC661" s="83"/>
    </row>
    <row r="662" ht="15.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c r="AA662" s="83"/>
      <c r="AB662" s="83"/>
      <c r="AC662" s="83"/>
    </row>
    <row r="663" ht="15.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c r="AA663" s="83"/>
      <c r="AB663" s="83"/>
      <c r="AC663" s="83"/>
    </row>
    <row r="664" ht="15.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c r="AA664" s="83"/>
      <c r="AB664" s="83"/>
      <c r="AC664" s="83"/>
    </row>
    <row r="665" ht="15.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c r="AA665" s="83"/>
      <c r="AB665" s="83"/>
      <c r="AC665" s="83"/>
    </row>
    <row r="666" ht="15.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c r="AA666" s="83"/>
      <c r="AB666" s="83"/>
      <c r="AC666" s="83"/>
    </row>
    <row r="667" ht="15.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c r="AA667" s="83"/>
      <c r="AB667" s="83"/>
      <c r="AC667" s="83"/>
    </row>
    <row r="668" ht="15.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c r="AA668" s="83"/>
      <c r="AB668" s="83"/>
      <c r="AC668" s="83"/>
    </row>
    <row r="669" ht="15.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c r="AA669" s="83"/>
      <c r="AB669" s="83"/>
      <c r="AC669" s="83"/>
    </row>
    <row r="670" ht="15.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c r="AA670" s="83"/>
      <c r="AB670" s="83"/>
      <c r="AC670" s="83"/>
    </row>
    <row r="671" ht="15.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c r="AA671" s="83"/>
      <c r="AB671" s="83"/>
      <c r="AC671" s="83"/>
    </row>
    <row r="672" ht="15.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c r="AA672" s="83"/>
      <c r="AB672" s="83"/>
      <c r="AC672" s="83"/>
    </row>
    <row r="673" ht="15.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c r="AA673" s="83"/>
      <c r="AB673" s="83"/>
      <c r="AC673" s="83"/>
    </row>
    <row r="674" ht="15.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c r="AA674" s="83"/>
      <c r="AB674" s="83"/>
      <c r="AC674" s="83"/>
    </row>
    <row r="675" ht="15.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c r="AA675" s="83"/>
      <c r="AB675" s="83"/>
      <c r="AC675" s="83"/>
    </row>
    <row r="676" ht="15.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c r="AA676" s="83"/>
      <c r="AB676" s="83"/>
      <c r="AC676" s="83"/>
    </row>
    <row r="677" ht="15.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c r="AA677" s="83"/>
      <c r="AB677" s="83"/>
      <c r="AC677" s="83"/>
    </row>
    <row r="678" ht="15.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c r="AA678" s="83"/>
      <c r="AB678" s="83"/>
      <c r="AC678" s="83"/>
    </row>
    <row r="679" ht="15.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c r="AA679" s="83"/>
      <c r="AB679" s="83"/>
      <c r="AC679" s="83"/>
    </row>
    <row r="680" ht="15.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c r="AA680" s="83"/>
      <c r="AB680" s="83"/>
      <c r="AC680" s="83"/>
    </row>
    <row r="681" ht="15.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c r="AA681" s="83"/>
      <c r="AB681" s="83"/>
      <c r="AC681" s="83"/>
    </row>
    <row r="682" ht="15.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c r="AA682" s="83"/>
      <c r="AB682" s="83"/>
      <c r="AC682" s="83"/>
    </row>
    <row r="683" ht="15.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c r="AA683" s="83"/>
      <c r="AB683" s="83"/>
      <c r="AC683" s="83"/>
    </row>
    <row r="684" ht="15.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c r="AA684" s="83"/>
      <c r="AB684" s="83"/>
      <c r="AC684" s="83"/>
    </row>
    <row r="685" ht="15.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c r="AA685" s="83"/>
      <c r="AB685" s="83"/>
      <c r="AC685" s="83"/>
    </row>
    <row r="686" ht="15.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c r="AA686" s="83"/>
      <c r="AB686" s="83"/>
      <c r="AC686" s="83"/>
    </row>
    <row r="687" ht="15.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c r="AA687" s="83"/>
      <c r="AB687" s="83"/>
      <c r="AC687" s="83"/>
    </row>
    <row r="688" ht="15.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c r="AA688" s="83"/>
      <c r="AB688" s="83"/>
      <c r="AC688" s="83"/>
    </row>
    <row r="689" ht="15.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c r="AA689" s="83"/>
      <c r="AB689" s="83"/>
      <c r="AC689" s="83"/>
    </row>
    <row r="690" ht="15.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c r="AA690" s="83"/>
      <c r="AB690" s="83"/>
      <c r="AC690" s="83"/>
    </row>
    <row r="691" ht="15.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c r="AA691" s="83"/>
      <c r="AB691" s="83"/>
      <c r="AC691" s="83"/>
    </row>
    <row r="692" ht="15.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c r="AA692" s="83"/>
      <c r="AB692" s="83"/>
      <c r="AC692" s="83"/>
    </row>
    <row r="693" ht="15.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c r="AA693" s="83"/>
      <c r="AB693" s="83"/>
      <c r="AC693" s="83"/>
    </row>
    <row r="694" ht="15.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row>
    <row r="695" ht="15.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c r="AA695" s="83"/>
      <c r="AB695" s="83"/>
      <c r="AC695" s="83"/>
    </row>
    <row r="696" ht="15.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c r="AA696" s="83"/>
      <c r="AB696" s="83"/>
      <c r="AC696" s="83"/>
    </row>
    <row r="697" ht="15.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c r="AA697" s="83"/>
      <c r="AB697" s="83"/>
      <c r="AC697" s="83"/>
    </row>
    <row r="698" ht="15.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c r="AA698" s="83"/>
      <c r="AB698" s="83"/>
      <c r="AC698" s="83"/>
    </row>
    <row r="699" ht="15.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c r="AA699" s="83"/>
      <c r="AB699" s="83"/>
      <c r="AC699" s="83"/>
    </row>
    <row r="700" ht="15.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c r="AA700" s="83"/>
      <c r="AB700" s="83"/>
      <c r="AC700" s="83"/>
    </row>
    <row r="701" ht="15.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c r="AA701" s="83"/>
      <c r="AB701" s="83"/>
      <c r="AC701" s="83"/>
    </row>
    <row r="702" ht="15.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c r="AA702" s="83"/>
      <c r="AB702" s="83"/>
      <c r="AC702" s="83"/>
    </row>
    <row r="703" ht="15.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c r="AA703" s="83"/>
      <c r="AB703" s="83"/>
      <c r="AC703" s="83"/>
    </row>
    <row r="704" ht="15.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c r="AA704" s="83"/>
      <c r="AB704" s="83"/>
      <c r="AC704" s="83"/>
    </row>
    <row r="705" ht="15.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c r="AA705" s="83"/>
      <c r="AB705" s="83"/>
      <c r="AC705" s="83"/>
    </row>
    <row r="706" ht="15.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c r="AA706" s="83"/>
      <c r="AB706" s="83"/>
      <c r="AC706" s="83"/>
    </row>
    <row r="707" ht="15.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c r="AA707" s="83"/>
      <c r="AB707" s="83"/>
      <c r="AC707" s="83"/>
    </row>
    <row r="708" ht="15.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c r="AA708" s="83"/>
      <c r="AB708" s="83"/>
      <c r="AC708" s="83"/>
    </row>
    <row r="709" ht="15.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c r="AA709" s="83"/>
      <c r="AB709" s="83"/>
      <c r="AC709" s="83"/>
    </row>
    <row r="710" ht="15.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c r="AA710" s="83"/>
      <c r="AB710" s="83"/>
      <c r="AC710" s="83"/>
    </row>
    <row r="711" ht="15.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c r="AA711" s="83"/>
      <c r="AB711" s="83"/>
      <c r="AC711" s="83"/>
    </row>
    <row r="712" ht="15.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c r="AA712" s="83"/>
      <c r="AB712" s="83"/>
      <c r="AC712" s="83"/>
    </row>
    <row r="713" ht="15.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c r="AA713" s="83"/>
      <c r="AB713" s="83"/>
      <c r="AC713" s="83"/>
    </row>
    <row r="714" ht="15.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c r="AA714" s="83"/>
      <c r="AB714" s="83"/>
      <c r="AC714" s="83"/>
    </row>
    <row r="715" ht="15.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c r="AA715" s="83"/>
      <c r="AB715" s="83"/>
      <c r="AC715" s="83"/>
    </row>
    <row r="716" ht="15.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c r="AA716" s="83"/>
      <c r="AB716" s="83"/>
      <c r="AC716" s="83"/>
    </row>
    <row r="717" ht="15.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c r="AA717" s="83"/>
      <c r="AB717" s="83"/>
      <c r="AC717" s="83"/>
    </row>
    <row r="718" ht="15.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c r="AA718" s="83"/>
      <c r="AB718" s="83"/>
      <c r="AC718" s="83"/>
    </row>
    <row r="719" ht="15.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c r="AA719" s="83"/>
      <c r="AB719" s="83"/>
      <c r="AC719" s="83"/>
    </row>
    <row r="720" ht="15.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c r="AA720" s="83"/>
      <c r="AB720" s="83"/>
      <c r="AC720" s="83"/>
    </row>
    <row r="721" ht="15.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c r="AA721" s="83"/>
      <c r="AB721" s="83"/>
      <c r="AC721" s="83"/>
    </row>
    <row r="722" ht="15.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c r="AA722" s="83"/>
      <c r="AB722" s="83"/>
      <c r="AC722" s="83"/>
    </row>
    <row r="723" ht="15.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c r="AA723" s="83"/>
      <c r="AB723" s="83"/>
      <c r="AC723" s="83"/>
    </row>
    <row r="724" ht="15.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c r="AA724" s="83"/>
      <c r="AB724" s="83"/>
      <c r="AC724" s="83"/>
    </row>
    <row r="725" ht="15.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c r="AA725" s="83"/>
      <c r="AB725" s="83"/>
      <c r="AC725" s="83"/>
    </row>
    <row r="726" ht="15.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c r="AA726" s="83"/>
      <c r="AB726" s="83"/>
      <c r="AC726" s="83"/>
    </row>
    <row r="727" ht="15.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c r="AA727" s="83"/>
      <c r="AB727" s="83"/>
      <c r="AC727" s="83"/>
    </row>
    <row r="728" ht="15.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c r="AA728" s="83"/>
      <c r="AB728" s="83"/>
      <c r="AC728" s="83"/>
    </row>
    <row r="729" ht="15.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c r="AA729" s="83"/>
      <c r="AB729" s="83"/>
      <c r="AC729" s="83"/>
    </row>
    <row r="730" ht="15.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c r="AA730" s="83"/>
      <c r="AB730" s="83"/>
      <c r="AC730" s="83"/>
    </row>
    <row r="731" ht="15.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c r="AA731" s="83"/>
      <c r="AB731" s="83"/>
      <c r="AC731" s="83"/>
    </row>
    <row r="732" ht="15.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c r="AA732" s="83"/>
      <c r="AB732" s="83"/>
      <c r="AC732" s="83"/>
    </row>
    <row r="733" ht="15.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c r="AA733" s="83"/>
      <c r="AB733" s="83"/>
      <c r="AC733" s="83"/>
    </row>
    <row r="734" ht="15.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c r="AA734" s="83"/>
      <c r="AB734" s="83"/>
      <c r="AC734" s="83"/>
    </row>
    <row r="735" ht="15.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c r="AA735" s="83"/>
      <c r="AB735" s="83"/>
      <c r="AC735" s="83"/>
    </row>
    <row r="736" ht="15.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c r="AA736" s="83"/>
      <c r="AB736" s="83"/>
      <c r="AC736" s="83"/>
    </row>
    <row r="737" ht="15.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c r="AA737" s="83"/>
      <c r="AB737" s="83"/>
      <c r="AC737" s="83"/>
    </row>
    <row r="738" ht="15.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row>
    <row r="739" ht="15.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c r="AA739" s="83"/>
      <c r="AB739" s="83"/>
      <c r="AC739" s="83"/>
    </row>
    <row r="740" ht="15.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c r="AA740" s="83"/>
      <c r="AB740" s="83"/>
      <c r="AC740" s="83"/>
    </row>
    <row r="741" ht="15.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c r="AA741" s="83"/>
      <c r="AB741" s="83"/>
      <c r="AC741" s="83"/>
    </row>
    <row r="742" ht="15.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c r="AA742" s="83"/>
      <c r="AB742" s="83"/>
      <c r="AC742" s="83"/>
    </row>
    <row r="743" ht="15.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c r="AA743" s="83"/>
      <c r="AB743" s="83"/>
      <c r="AC743" s="83"/>
    </row>
    <row r="744" ht="15.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c r="AA744" s="83"/>
      <c r="AB744" s="83"/>
      <c r="AC744" s="83"/>
    </row>
    <row r="745" ht="15.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row>
    <row r="746" ht="15.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c r="AA746" s="83"/>
      <c r="AB746" s="83"/>
      <c r="AC746" s="83"/>
    </row>
    <row r="747" ht="15.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c r="AA747" s="83"/>
      <c r="AB747" s="83"/>
      <c r="AC747" s="83"/>
    </row>
    <row r="748" ht="15.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c r="AA748" s="83"/>
      <c r="AB748" s="83"/>
      <c r="AC748" s="83"/>
    </row>
    <row r="749" ht="15.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c r="AA749" s="83"/>
      <c r="AB749" s="83"/>
      <c r="AC749" s="83"/>
    </row>
    <row r="750" ht="15.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c r="AA750" s="83"/>
      <c r="AB750" s="83"/>
      <c r="AC750" s="83"/>
    </row>
    <row r="751" ht="15.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c r="AA751" s="83"/>
      <c r="AB751" s="83"/>
      <c r="AC751" s="83"/>
    </row>
    <row r="752" ht="15.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c r="AA752" s="83"/>
      <c r="AB752" s="83"/>
      <c r="AC752" s="83"/>
    </row>
    <row r="753" ht="15.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c r="AA753" s="83"/>
      <c r="AB753" s="83"/>
      <c r="AC753" s="83"/>
    </row>
    <row r="754" ht="15.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c r="AA754" s="83"/>
      <c r="AB754" s="83"/>
      <c r="AC754" s="83"/>
    </row>
    <row r="755" ht="15.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c r="AA755" s="83"/>
      <c r="AB755" s="83"/>
      <c r="AC755" s="83"/>
    </row>
    <row r="756" ht="15.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c r="AA756" s="83"/>
      <c r="AB756" s="83"/>
      <c r="AC756" s="83"/>
    </row>
    <row r="757" ht="15.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c r="AA757" s="83"/>
      <c r="AB757" s="83"/>
      <c r="AC757" s="83"/>
    </row>
    <row r="758" ht="15.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c r="AA758" s="83"/>
      <c r="AB758" s="83"/>
      <c r="AC758" s="83"/>
    </row>
    <row r="759" ht="15.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c r="AA759" s="83"/>
      <c r="AB759" s="83"/>
      <c r="AC759" s="83"/>
    </row>
    <row r="760" ht="15.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c r="AA760" s="83"/>
      <c r="AB760" s="83"/>
      <c r="AC760" s="83"/>
    </row>
    <row r="761" ht="15.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c r="AA761" s="83"/>
      <c r="AB761" s="83"/>
      <c r="AC761" s="83"/>
    </row>
    <row r="762" ht="15.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c r="AA762" s="83"/>
      <c r="AB762" s="83"/>
      <c r="AC762" s="83"/>
    </row>
    <row r="763" ht="15.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c r="AA763" s="83"/>
      <c r="AB763" s="83"/>
      <c r="AC763" s="83"/>
    </row>
    <row r="764" ht="15.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c r="AA764" s="83"/>
      <c r="AB764" s="83"/>
      <c r="AC764" s="83"/>
    </row>
    <row r="765" ht="15.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c r="AA765" s="83"/>
      <c r="AB765" s="83"/>
      <c r="AC765" s="83"/>
    </row>
    <row r="766" ht="15.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c r="AA766" s="83"/>
      <c r="AB766" s="83"/>
      <c r="AC766" s="83"/>
    </row>
    <row r="767" ht="15.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c r="AA767" s="83"/>
      <c r="AB767" s="83"/>
      <c r="AC767" s="83"/>
    </row>
    <row r="768" ht="15.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c r="AA768" s="83"/>
      <c r="AB768" s="83"/>
      <c r="AC768" s="83"/>
    </row>
    <row r="769" ht="15.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c r="AA769" s="83"/>
      <c r="AB769" s="83"/>
      <c r="AC769" s="83"/>
    </row>
    <row r="770" ht="15.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c r="AA770" s="83"/>
      <c r="AB770" s="83"/>
      <c r="AC770" s="83"/>
    </row>
    <row r="771" ht="15.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c r="AA771" s="83"/>
      <c r="AB771" s="83"/>
      <c r="AC771" s="83"/>
    </row>
    <row r="772" ht="15.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c r="AA772" s="83"/>
      <c r="AB772" s="83"/>
      <c r="AC772" s="83"/>
    </row>
    <row r="773" ht="15.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c r="AA773" s="83"/>
      <c r="AB773" s="83"/>
      <c r="AC773" s="83"/>
    </row>
    <row r="774" ht="15.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c r="AA774" s="83"/>
      <c r="AB774" s="83"/>
      <c r="AC774" s="83"/>
    </row>
    <row r="775" ht="15.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c r="AA775" s="83"/>
      <c r="AB775" s="83"/>
      <c r="AC775" s="83"/>
    </row>
    <row r="776" ht="15.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c r="AA776" s="83"/>
      <c r="AB776" s="83"/>
      <c r="AC776" s="83"/>
    </row>
    <row r="777" ht="15.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c r="AA777" s="83"/>
      <c r="AB777" s="83"/>
      <c r="AC777" s="83"/>
    </row>
    <row r="778" ht="15.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c r="AA778" s="83"/>
      <c r="AB778" s="83"/>
      <c r="AC778" s="83"/>
    </row>
    <row r="779" ht="15.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c r="AA779" s="83"/>
      <c r="AB779" s="83"/>
      <c r="AC779" s="83"/>
    </row>
    <row r="780" ht="15.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c r="AA780" s="83"/>
      <c r="AB780" s="83"/>
      <c r="AC780" s="83"/>
    </row>
    <row r="781" ht="15.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c r="AA781" s="83"/>
      <c r="AB781" s="83"/>
      <c r="AC781" s="83"/>
    </row>
    <row r="782" ht="15.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c r="AA782" s="83"/>
      <c r="AB782" s="83"/>
      <c r="AC782" s="83"/>
    </row>
    <row r="783" ht="15.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c r="AA783" s="83"/>
      <c r="AB783" s="83"/>
      <c r="AC783" s="83"/>
    </row>
    <row r="784" ht="15.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c r="AA784" s="83"/>
      <c r="AB784" s="83"/>
      <c r="AC784" s="83"/>
    </row>
    <row r="785" ht="15.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c r="AA785" s="83"/>
      <c r="AB785" s="83"/>
      <c r="AC785" s="83"/>
    </row>
    <row r="786" ht="15.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c r="AA786" s="83"/>
      <c r="AB786" s="83"/>
      <c r="AC786" s="83"/>
    </row>
    <row r="787" ht="15.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c r="AA787" s="83"/>
      <c r="AB787" s="83"/>
      <c r="AC787" s="83"/>
    </row>
    <row r="788" ht="15.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c r="AA788" s="83"/>
      <c r="AB788" s="83"/>
      <c r="AC788" s="83"/>
    </row>
    <row r="789" ht="15.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c r="AA789" s="83"/>
      <c r="AB789" s="83"/>
      <c r="AC789" s="83"/>
    </row>
    <row r="790" ht="15.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c r="AA790" s="83"/>
      <c r="AB790" s="83"/>
      <c r="AC790" s="83"/>
    </row>
    <row r="791" ht="15.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c r="AA791" s="83"/>
      <c r="AB791" s="83"/>
      <c r="AC791" s="83"/>
    </row>
    <row r="792" ht="15.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c r="AA792" s="83"/>
      <c r="AB792" s="83"/>
      <c r="AC792" s="83"/>
    </row>
    <row r="793" ht="15.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c r="AA793" s="83"/>
      <c r="AB793" s="83"/>
      <c r="AC793" s="83"/>
    </row>
    <row r="794" ht="15.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c r="AA794" s="83"/>
      <c r="AB794" s="83"/>
      <c r="AC794" s="83"/>
    </row>
    <row r="795" ht="15.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c r="AA795" s="83"/>
      <c r="AB795" s="83"/>
      <c r="AC795" s="83"/>
    </row>
    <row r="796" ht="15.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c r="AA796" s="83"/>
      <c r="AB796" s="83"/>
      <c r="AC796" s="83"/>
    </row>
    <row r="797" ht="15.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c r="AA797" s="83"/>
      <c r="AB797" s="83"/>
      <c r="AC797" s="83"/>
    </row>
    <row r="798" ht="15.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c r="AA798" s="83"/>
      <c r="AB798" s="83"/>
      <c r="AC798" s="83"/>
    </row>
    <row r="799" ht="15.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c r="AA799" s="83"/>
      <c r="AB799" s="83"/>
      <c r="AC799" s="83"/>
    </row>
    <row r="800" ht="15.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c r="AA800" s="83"/>
      <c r="AB800" s="83"/>
      <c r="AC800" s="83"/>
    </row>
    <row r="801" ht="15.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c r="AA801" s="83"/>
      <c r="AB801" s="83"/>
      <c r="AC801" s="83"/>
    </row>
    <row r="802" ht="15.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c r="AA802" s="83"/>
      <c r="AB802" s="83"/>
      <c r="AC802" s="83"/>
    </row>
    <row r="803" ht="15.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c r="AA803" s="83"/>
      <c r="AB803" s="83"/>
      <c r="AC803" s="83"/>
    </row>
    <row r="804" ht="15.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c r="AA804" s="83"/>
      <c r="AB804" s="83"/>
      <c r="AC804" s="83"/>
    </row>
    <row r="805" ht="15.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c r="AA805" s="83"/>
      <c r="AB805" s="83"/>
      <c r="AC805" s="83"/>
    </row>
    <row r="806" ht="15.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c r="AA806" s="83"/>
      <c r="AB806" s="83"/>
      <c r="AC806" s="83"/>
    </row>
    <row r="807" ht="15.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c r="AA807" s="83"/>
      <c r="AB807" s="83"/>
      <c r="AC807" s="83"/>
    </row>
    <row r="808" ht="15.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c r="AA808" s="83"/>
      <c r="AB808" s="83"/>
      <c r="AC808" s="83"/>
    </row>
    <row r="809" ht="15.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c r="AA809" s="83"/>
      <c r="AB809" s="83"/>
      <c r="AC809" s="83"/>
    </row>
    <row r="810" ht="15.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c r="AA810" s="83"/>
      <c r="AB810" s="83"/>
      <c r="AC810" s="83"/>
    </row>
    <row r="811" ht="15.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c r="AA811" s="83"/>
      <c r="AB811" s="83"/>
      <c r="AC811" s="83"/>
    </row>
    <row r="812" ht="15.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c r="AA812" s="83"/>
      <c r="AB812" s="83"/>
      <c r="AC812" s="83"/>
    </row>
    <row r="813" ht="15.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c r="AA813" s="83"/>
      <c r="AB813" s="83"/>
      <c r="AC813" s="83"/>
    </row>
    <row r="814" ht="15.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c r="AA814" s="83"/>
      <c r="AB814" s="83"/>
      <c r="AC814" s="83"/>
    </row>
    <row r="815" ht="15.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c r="AA815" s="83"/>
      <c r="AB815" s="83"/>
      <c r="AC815" s="83"/>
    </row>
    <row r="816" ht="15.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c r="AA816" s="83"/>
      <c r="AB816" s="83"/>
      <c r="AC816" s="83"/>
    </row>
    <row r="817" ht="15.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c r="AA817" s="83"/>
      <c r="AB817" s="83"/>
      <c r="AC817" s="83"/>
    </row>
    <row r="818" ht="15.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c r="AA818" s="83"/>
      <c r="AB818" s="83"/>
      <c r="AC818" s="83"/>
    </row>
    <row r="819" ht="15.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c r="AA819" s="83"/>
      <c r="AB819" s="83"/>
      <c r="AC819" s="83"/>
    </row>
    <row r="820" ht="15.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c r="AA820" s="83"/>
      <c r="AB820" s="83"/>
      <c r="AC820" s="83"/>
    </row>
    <row r="821" ht="15.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c r="AA821" s="83"/>
      <c r="AB821" s="83"/>
      <c r="AC821" s="83"/>
    </row>
    <row r="822" ht="15.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c r="AA822" s="83"/>
      <c r="AB822" s="83"/>
      <c r="AC822" s="83"/>
    </row>
    <row r="823" ht="15.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c r="AA823" s="83"/>
      <c r="AB823" s="83"/>
      <c r="AC823" s="83"/>
    </row>
    <row r="824" ht="15.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c r="AA824" s="83"/>
      <c r="AB824" s="83"/>
      <c r="AC824" s="83"/>
    </row>
    <row r="825" ht="15.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c r="AA825" s="83"/>
      <c r="AB825" s="83"/>
      <c r="AC825" s="83"/>
    </row>
    <row r="826" ht="15.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c r="AA826" s="83"/>
      <c r="AB826" s="83"/>
      <c r="AC826" s="83"/>
    </row>
    <row r="827" ht="15.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c r="AA827" s="83"/>
      <c r="AB827" s="83"/>
      <c r="AC827" s="83"/>
    </row>
    <row r="828" ht="15.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c r="AA828" s="83"/>
      <c r="AB828" s="83"/>
      <c r="AC828" s="83"/>
    </row>
    <row r="829" ht="15.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c r="AA829" s="83"/>
      <c r="AB829" s="83"/>
      <c r="AC829" s="83"/>
    </row>
    <row r="830" ht="15.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c r="AA830" s="83"/>
      <c r="AB830" s="83"/>
      <c r="AC830" s="83"/>
    </row>
    <row r="831" ht="15.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c r="AA831" s="83"/>
      <c r="AB831" s="83"/>
      <c r="AC831" s="83"/>
    </row>
    <row r="832" ht="15.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c r="AA832" s="83"/>
      <c r="AB832" s="83"/>
      <c r="AC832" s="83"/>
    </row>
    <row r="833" ht="15.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c r="AA833" s="83"/>
      <c r="AB833" s="83"/>
      <c r="AC833" s="83"/>
    </row>
    <row r="834" ht="15.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c r="AA834" s="83"/>
      <c r="AB834" s="83"/>
      <c r="AC834" s="83"/>
    </row>
    <row r="835" ht="15.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c r="AA835" s="83"/>
      <c r="AB835" s="83"/>
      <c r="AC835" s="83"/>
    </row>
    <row r="836" ht="15.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c r="AA836" s="83"/>
      <c r="AB836" s="83"/>
      <c r="AC836" s="83"/>
    </row>
    <row r="837" ht="15.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c r="AA837" s="83"/>
      <c r="AB837" s="83"/>
      <c r="AC837" s="83"/>
    </row>
    <row r="838" ht="15.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c r="AA838" s="83"/>
      <c r="AB838" s="83"/>
      <c r="AC838" s="83"/>
    </row>
    <row r="839" ht="15.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c r="AA839" s="83"/>
      <c r="AB839" s="83"/>
      <c r="AC839" s="83"/>
    </row>
    <row r="840" ht="15.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c r="AA840" s="83"/>
      <c r="AB840" s="83"/>
      <c r="AC840" s="83"/>
    </row>
    <row r="841" ht="15.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c r="AA841" s="83"/>
      <c r="AB841" s="83"/>
      <c r="AC841" s="83"/>
    </row>
    <row r="842" ht="15.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c r="AA842" s="83"/>
      <c r="AB842" s="83"/>
      <c r="AC842" s="83"/>
    </row>
    <row r="843" ht="15.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c r="AA843" s="83"/>
      <c r="AB843" s="83"/>
      <c r="AC843" s="83"/>
    </row>
    <row r="844" ht="15.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c r="AA844" s="83"/>
      <c r="AB844" s="83"/>
      <c r="AC844" s="83"/>
    </row>
    <row r="845" ht="15.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c r="AA845" s="83"/>
      <c r="AB845" s="83"/>
      <c r="AC845" s="83"/>
    </row>
    <row r="846" ht="15.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c r="AA846" s="83"/>
      <c r="AB846" s="83"/>
      <c r="AC846" s="83"/>
    </row>
    <row r="847" ht="15.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c r="AA847" s="83"/>
      <c r="AB847" s="83"/>
      <c r="AC847" s="83"/>
    </row>
    <row r="848" ht="15.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c r="AA848" s="83"/>
      <c r="AB848" s="83"/>
      <c r="AC848" s="83"/>
    </row>
    <row r="849" ht="15.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c r="AA849" s="83"/>
      <c r="AB849" s="83"/>
      <c r="AC849" s="83"/>
    </row>
    <row r="850" ht="15.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c r="AA850" s="83"/>
      <c r="AB850" s="83"/>
      <c r="AC850" s="83"/>
    </row>
    <row r="851" ht="15.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c r="AA851" s="83"/>
      <c r="AB851" s="83"/>
      <c r="AC851" s="83"/>
    </row>
    <row r="852" ht="15.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c r="AA852" s="83"/>
      <c r="AB852" s="83"/>
      <c r="AC852" s="83"/>
    </row>
    <row r="853" ht="15.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c r="AA853" s="83"/>
      <c r="AB853" s="83"/>
      <c r="AC853" s="83"/>
    </row>
    <row r="854" ht="15.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c r="AA854" s="83"/>
      <c r="AB854" s="83"/>
      <c r="AC854" s="83"/>
    </row>
    <row r="855" ht="15.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c r="AA855" s="83"/>
      <c r="AB855" s="83"/>
      <c r="AC855" s="83"/>
    </row>
    <row r="856" ht="15.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c r="AA856" s="83"/>
      <c r="AB856" s="83"/>
      <c r="AC856" s="83"/>
    </row>
    <row r="857" ht="15.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c r="AA857" s="83"/>
      <c r="AB857" s="83"/>
      <c r="AC857" s="83"/>
    </row>
    <row r="858" ht="15.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c r="AA858" s="83"/>
      <c r="AB858" s="83"/>
      <c r="AC858" s="83"/>
    </row>
    <row r="859" ht="15.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c r="AA859" s="83"/>
      <c r="AB859" s="83"/>
      <c r="AC859" s="83"/>
    </row>
    <row r="860" ht="15.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c r="AA860" s="83"/>
      <c r="AB860" s="83"/>
      <c r="AC860" s="83"/>
    </row>
    <row r="861" ht="15.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c r="AA861" s="83"/>
      <c r="AB861" s="83"/>
      <c r="AC861" s="83"/>
    </row>
    <row r="862" ht="15.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c r="AA862" s="83"/>
      <c r="AB862" s="83"/>
      <c r="AC862" s="83"/>
    </row>
    <row r="863" ht="15.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c r="AA863" s="83"/>
      <c r="AB863" s="83"/>
      <c r="AC863" s="83"/>
    </row>
    <row r="864" ht="15.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c r="AA864" s="83"/>
      <c r="AB864" s="83"/>
      <c r="AC864" s="83"/>
    </row>
    <row r="865" ht="15.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c r="AA865" s="83"/>
      <c r="AB865" s="83"/>
      <c r="AC865" s="83"/>
    </row>
    <row r="866" ht="15.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c r="AA866" s="83"/>
      <c r="AB866" s="83"/>
      <c r="AC866" s="83"/>
    </row>
    <row r="867" ht="15.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c r="AA867" s="83"/>
      <c r="AB867" s="83"/>
      <c r="AC867" s="83"/>
    </row>
    <row r="868" ht="15.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c r="AA868" s="83"/>
      <c r="AB868" s="83"/>
      <c r="AC868" s="83"/>
    </row>
    <row r="869" ht="15.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c r="AA869" s="83"/>
      <c r="AB869" s="83"/>
      <c r="AC869" s="83"/>
    </row>
    <row r="870" ht="15.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c r="AA870" s="83"/>
      <c r="AB870" s="83"/>
      <c r="AC870" s="83"/>
    </row>
    <row r="871" ht="15.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c r="AA871" s="83"/>
      <c r="AB871" s="83"/>
      <c r="AC871" s="83"/>
    </row>
    <row r="872" ht="15.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c r="AA872" s="83"/>
      <c r="AB872" s="83"/>
      <c r="AC872" s="83"/>
    </row>
    <row r="873" ht="15.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c r="AA873" s="83"/>
      <c r="AB873" s="83"/>
      <c r="AC873" s="83"/>
    </row>
    <row r="874" ht="15.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c r="AA874" s="83"/>
      <c r="AB874" s="83"/>
      <c r="AC874" s="83"/>
    </row>
    <row r="875" ht="15.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c r="AA875" s="83"/>
      <c r="AB875" s="83"/>
      <c r="AC875" s="83"/>
    </row>
    <row r="876" ht="15.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c r="AA876" s="83"/>
      <c r="AB876" s="83"/>
      <c r="AC876" s="83"/>
    </row>
    <row r="877" ht="15.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c r="AA877" s="83"/>
      <c r="AB877" s="83"/>
      <c r="AC877" s="83"/>
    </row>
    <row r="878" ht="15.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c r="AA878" s="83"/>
      <c r="AB878" s="83"/>
      <c r="AC878" s="83"/>
    </row>
    <row r="879" ht="15.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c r="AA879" s="83"/>
      <c r="AB879" s="83"/>
      <c r="AC879" s="83"/>
    </row>
    <row r="880" ht="15.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c r="AA880" s="83"/>
      <c r="AB880" s="83"/>
      <c r="AC880" s="83"/>
    </row>
    <row r="881" ht="15.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c r="AA881" s="83"/>
      <c r="AB881" s="83"/>
      <c r="AC881" s="83"/>
    </row>
    <row r="882" ht="15.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c r="AA882" s="83"/>
      <c r="AB882" s="83"/>
      <c r="AC882" s="83"/>
    </row>
    <row r="883" ht="15.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c r="AA883" s="83"/>
      <c r="AB883" s="83"/>
      <c r="AC883" s="83"/>
    </row>
    <row r="884" ht="15.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c r="AA884" s="83"/>
      <c r="AB884" s="83"/>
      <c r="AC884" s="83"/>
    </row>
    <row r="885" ht="15.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c r="AA885" s="83"/>
      <c r="AB885" s="83"/>
      <c r="AC885" s="83"/>
    </row>
    <row r="886" ht="15.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c r="AA886" s="83"/>
      <c r="AB886" s="83"/>
      <c r="AC886" s="83"/>
    </row>
    <row r="887" ht="15.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c r="AA887" s="83"/>
      <c r="AB887" s="83"/>
      <c r="AC887" s="83"/>
    </row>
    <row r="888" ht="15.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c r="AA888" s="83"/>
      <c r="AB888" s="83"/>
      <c r="AC888" s="83"/>
    </row>
    <row r="889" ht="15.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c r="AA889" s="83"/>
      <c r="AB889" s="83"/>
      <c r="AC889" s="83"/>
    </row>
    <row r="890" ht="15.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c r="AA890" s="83"/>
      <c r="AB890" s="83"/>
      <c r="AC890" s="83"/>
    </row>
    <row r="891" ht="15.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c r="AA891" s="83"/>
      <c r="AB891" s="83"/>
      <c r="AC891" s="83"/>
    </row>
    <row r="892" ht="15.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c r="AA892" s="83"/>
      <c r="AB892" s="83"/>
      <c r="AC892" s="83"/>
    </row>
    <row r="893" ht="15.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c r="AA893" s="83"/>
      <c r="AB893" s="83"/>
      <c r="AC893" s="83"/>
    </row>
    <row r="894" ht="15.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c r="AA894" s="83"/>
      <c r="AB894" s="83"/>
      <c r="AC894" s="83"/>
    </row>
    <row r="895" ht="15.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c r="AA895" s="83"/>
      <c r="AB895" s="83"/>
      <c r="AC895" s="83"/>
    </row>
    <row r="896" ht="15.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c r="AA896" s="83"/>
      <c r="AB896" s="83"/>
      <c r="AC896" s="83"/>
    </row>
    <row r="897" ht="15.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c r="AA897" s="83"/>
      <c r="AB897" s="83"/>
      <c r="AC897" s="83"/>
    </row>
    <row r="898" ht="15.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c r="AA898" s="83"/>
      <c r="AB898" s="83"/>
      <c r="AC898" s="83"/>
    </row>
    <row r="899" ht="15.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c r="AA899" s="83"/>
      <c r="AB899" s="83"/>
      <c r="AC899" s="83"/>
    </row>
    <row r="900" ht="15.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c r="AA900" s="83"/>
      <c r="AB900" s="83"/>
      <c r="AC900" s="83"/>
    </row>
    <row r="901" ht="15.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c r="AA901" s="83"/>
      <c r="AB901" s="83"/>
      <c r="AC901" s="83"/>
    </row>
    <row r="902" ht="15.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c r="AA902" s="83"/>
      <c r="AB902" s="83"/>
      <c r="AC902" s="83"/>
    </row>
    <row r="903" ht="15.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c r="AA903" s="83"/>
      <c r="AB903" s="83"/>
      <c r="AC903" s="83"/>
    </row>
    <row r="904" ht="15.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c r="AA904" s="83"/>
      <c r="AB904" s="83"/>
      <c r="AC904" s="83"/>
    </row>
    <row r="905" ht="15.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c r="AA905" s="83"/>
      <c r="AB905" s="83"/>
      <c r="AC905" s="83"/>
    </row>
    <row r="906" ht="15.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c r="AA906" s="83"/>
      <c r="AB906" s="83"/>
      <c r="AC906" s="83"/>
    </row>
    <row r="907" ht="15.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c r="AA907" s="83"/>
      <c r="AB907" s="83"/>
      <c r="AC907" s="83"/>
    </row>
    <row r="908" ht="15.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c r="AA908" s="83"/>
      <c r="AB908" s="83"/>
      <c r="AC908" s="83"/>
    </row>
    <row r="909" ht="15.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c r="AA909" s="83"/>
      <c r="AB909" s="83"/>
      <c r="AC909" s="83"/>
    </row>
    <row r="910" ht="15.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c r="AA910" s="83"/>
      <c r="AB910" s="83"/>
      <c r="AC910" s="83"/>
    </row>
    <row r="911" ht="15.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c r="AA911" s="83"/>
      <c r="AB911" s="83"/>
      <c r="AC911" s="83"/>
    </row>
    <row r="912" ht="15.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c r="AA912" s="83"/>
      <c r="AB912" s="83"/>
      <c r="AC912" s="83"/>
    </row>
    <row r="913" ht="15.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c r="AA913" s="83"/>
      <c r="AB913" s="83"/>
      <c r="AC913" s="83"/>
    </row>
    <row r="914" ht="15.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c r="AA914" s="83"/>
      <c r="AB914" s="83"/>
      <c r="AC914" s="83"/>
    </row>
    <row r="915" ht="15.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c r="AA915" s="83"/>
      <c r="AB915" s="83"/>
      <c r="AC915" s="83"/>
    </row>
    <row r="916" ht="15.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c r="AA916" s="83"/>
      <c r="AB916" s="83"/>
      <c r="AC916" s="83"/>
    </row>
    <row r="917" ht="15.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c r="AA917" s="83"/>
      <c r="AB917" s="83"/>
      <c r="AC917" s="83"/>
    </row>
    <row r="918" ht="15.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c r="AA918" s="83"/>
      <c r="AB918" s="83"/>
      <c r="AC918" s="83"/>
    </row>
    <row r="919" ht="15.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c r="AA919" s="83"/>
      <c r="AB919" s="83"/>
      <c r="AC919" s="83"/>
    </row>
    <row r="920" ht="15.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c r="AA920" s="83"/>
      <c r="AB920" s="83"/>
      <c r="AC920" s="83"/>
    </row>
    <row r="921" ht="15.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c r="AA921" s="83"/>
      <c r="AB921" s="83"/>
      <c r="AC921" s="83"/>
    </row>
    <row r="922" ht="15.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c r="AA922" s="83"/>
      <c r="AB922" s="83"/>
      <c r="AC922" s="83"/>
    </row>
    <row r="923" ht="15.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c r="AA923" s="83"/>
      <c r="AB923" s="83"/>
      <c r="AC923" s="83"/>
    </row>
    <row r="924" ht="15.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c r="AA924" s="83"/>
      <c r="AB924" s="83"/>
      <c r="AC924" s="83"/>
    </row>
    <row r="925" ht="15.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c r="AA925" s="83"/>
      <c r="AB925" s="83"/>
      <c r="AC925" s="83"/>
    </row>
    <row r="926" ht="15.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c r="AA926" s="83"/>
      <c r="AB926" s="83"/>
      <c r="AC926" s="83"/>
    </row>
    <row r="927" ht="15.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c r="AA927" s="83"/>
      <c r="AB927" s="83"/>
      <c r="AC927" s="83"/>
    </row>
    <row r="928" ht="15.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c r="AA928" s="83"/>
      <c r="AB928" s="83"/>
      <c r="AC928" s="83"/>
    </row>
    <row r="929" ht="15.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c r="AA929" s="83"/>
      <c r="AB929" s="83"/>
      <c r="AC929" s="83"/>
    </row>
    <row r="930" ht="15.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c r="AA930" s="83"/>
      <c r="AB930" s="83"/>
      <c r="AC930" s="83"/>
    </row>
    <row r="931" ht="15.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c r="AA931" s="83"/>
      <c r="AB931" s="83"/>
      <c r="AC931" s="83"/>
    </row>
    <row r="932" ht="15.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c r="AA932" s="83"/>
      <c r="AB932" s="83"/>
      <c r="AC932" s="83"/>
    </row>
    <row r="933" ht="15.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c r="AA933" s="83"/>
      <c r="AB933" s="83"/>
      <c r="AC933" s="83"/>
    </row>
    <row r="934" ht="15.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c r="AA934" s="83"/>
      <c r="AB934" s="83"/>
      <c r="AC934" s="83"/>
    </row>
    <row r="935" ht="15.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c r="AA935" s="83"/>
      <c r="AB935" s="83"/>
      <c r="AC935" s="83"/>
    </row>
    <row r="936" ht="15.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c r="AA936" s="83"/>
      <c r="AB936" s="83"/>
      <c r="AC936" s="83"/>
    </row>
    <row r="937" ht="15.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c r="AA937" s="83"/>
      <c r="AB937" s="83"/>
      <c r="AC937" s="83"/>
    </row>
    <row r="938" ht="15.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c r="AA938" s="83"/>
      <c r="AB938" s="83"/>
      <c r="AC938" s="83"/>
    </row>
    <row r="939" ht="15.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c r="AA939" s="83"/>
      <c r="AB939" s="83"/>
      <c r="AC939" s="83"/>
    </row>
    <row r="940" ht="15.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c r="AA940" s="83"/>
      <c r="AB940" s="83"/>
      <c r="AC940" s="83"/>
    </row>
    <row r="941" ht="15.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c r="AA941" s="83"/>
      <c r="AB941" s="83"/>
      <c r="AC941" s="83"/>
    </row>
    <row r="942" ht="15.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c r="AA942" s="83"/>
      <c r="AB942" s="83"/>
      <c r="AC942" s="83"/>
    </row>
    <row r="943" ht="15.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c r="AA943" s="83"/>
      <c r="AB943" s="83"/>
      <c r="AC943" s="83"/>
    </row>
    <row r="944" ht="15.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c r="AA944" s="83"/>
      <c r="AB944" s="83"/>
      <c r="AC944" s="83"/>
    </row>
    <row r="945" ht="15.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c r="AA945" s="83"/>
      <c r="AB945" s="83"/>
      <c r="AC945" s="83"/>
    </row>
    <row r="946" ht="15.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c r="AA946" s="83"/>
      <c r="AB946" s="83"/>
      <c r="AC946" s="83"/>
    </row>
    <row r="947" ht="15.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c r="AA947" s="83"/>
      <c r="AB947" s="83"/>
      <c r="AC947" s="83"/>
    </row>
    <row r="948" ht="15.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c r="AA948" s="83"/>
      <c r="AB948" s="83"/>
      <c r="AC948" s="83"/>
    </row>
    <row r="949" ht="15.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c r="AA949" s="83"/>
      <c r="AB949" s="83"/>
      <c r="AC949" s="83"/>
    </row>
    <row r="950" ht="15.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c r="AA950" s="83"/>
      <c r="AB950" s="83"/>
      <c r="AC950" s="83"/>
    </row>
    <row r="951" ht="15.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c r="AA951" s="83"/>
      <c r="AB951" s="83"/>
      <c r="AC951" s="83"/>
    </row>
    <row r="952" ht="15.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c r="AA952" s="83"/>
      <c r="AB952" s="83"/>
      <c r="AC952" s="83"/>
    </row>
    <row r="953" ht="15.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c r="AA953" s="83"/>
      <c r="AB953" s="83"/>
      <c r="AC953" s="83"/>
    </row>
    <row r="954" ht="15.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c r="AA954" s="83"/>
      <c r="AB954" s="83"/>
      <c r="AC954" s="83"/>
    </row>
    <row r="955" ht="15.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c r="AA955" s="83"/>
      <c r="AB955" s="83"/>
      <c r="AC955" s="83"/>
    </row>
    <row r="956" ht="15.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c r="AA956" s="83"/>
      <c r="AB956" s="83"/>
      <c r="AC956" s="83"/>
    </row>
    <row r="957" ht="15.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c r="AA957" s="83"/>
      <c r="AB957" s="83"/>
      <c r="AC957" s="83"/>
    </row>
    <row r="958" ht="15.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c r="AA958" s="83"/>
      <c r="AB958" s="83"/>
      <c r="AC958" s="83"/>
    </row>
    <row r="959" ht="15.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c r="AA959" s="83"/>
      <c r="AB959" s="83"/>
      <c r="AC959" s="83"/>
    </row>
    <row r="960" ht="15.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c r="AA960" s="83"/>
      <c r="AB960" s="83"/>
      <c r="AC960" s="83"/>
    </row>
    <row r="961" ht="15.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c r="AA961" s="83"/>
      <c r="AB961" s="83"/>
      <c r="AC961" s="83"/>
    </row>
    <row r="962" ht="15.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c r="AA962" s="83"/>
      <c r="AB962" s="83"/>
      <c r="AC962" s="83"/>
    </row>
    <row r="963" ht="15.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c r="AA963" s="83"/>
      <c r="AB963" s="83"/>
      <c r="AC963" s="83"/>
    </row>
    <row r="964" ht="15.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c r="AA964" s="83"/>
      <c r="AB964" s="83"/>
      <c r="AC964" s="83"/>
    </row>
    <row r="965" ht="15.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c r="AA965" s="83"/>
      <c r="AB965" s="83"/>
      <c r="AC965" s="83"/>
    </row>
    <row r="966" ht="15.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c r="AA966" s="83"/>
      <c r="AB966" s="83"/>
      <c r="AC966" s="83"/>
    </row>
    <row r="967" ht="15.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c r="AA967" s="83"/>
      <c r="AB967" s="83"/>
      <c r="AC967" s="83"/>
    </row>
    <row r="968" ht="15.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c r="AA968" s="83"/>
      <c r="AB968" s="83"/>
      <c r="AC968" s="83"/>
    </row>
    <row r="969" ht="15.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c r="AA969" s="83"/>
      <c r="AB969" s="83"/>
      <c r="AC969" s="83"/>
    </row>
    <row r="970" ht="15.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c r="AA970" s="83"/>
      <c r="AB970" s="83"/>
      <c r="AC970" s="83"/>
    </row>
    <row r="971" ht="15.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c r="AA971" s="83"/>
      <c r="AB971" s="83"/>
      <c r="AC971" s="83"/>
    </row>
    <row r="972" ht="15.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c r="AA972" s="83"/>
      <c r="AB972" s="83"/>
      <c r="AC972" s="83"/>
    </row>
    <row r="973" ht="15.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c r="AA973" s="83"/>
      <c r="AB973" s="83"/>
      <c r="AC973" s="83"/>
    </row>
    <row r="974" ht="15.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c r="AA974" s="83"/>
      <c r="AB974" s="83"/>
      <c r="AC974" s="83"/>
    </row>
    <row r="975" ht="15.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c r="AA975" s="83"/>
      <c r="AB975" s="83"/>
      <c r="AC975" s="83"/>
    </row>
    <row r="976" ht="15.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c r="AA976" s="83"/>
      <c r="AB976" s="83"/>
      <c r="AC976" s="83"/>
    </row>
    <row r="977" ht="15.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c r="AA977" s="83"/>
      <c r="AB977" s="83"/>
      <c r="AC977" s="83"/>
    </row>
    <row r="978" ht="15.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c r="AA978" s="83"/>
      <c r="AB978" s="83"/>
      <c r="AC978" s="83"/>
    </row>
    <row r="979" ht="15.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c r="AA979" s="83"/>
      <c r="AB979" s="83"/>
      <c r="AC979" s="83"/>
    </row>
    <row r="980" ht="15.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c r="AA980" s="83"/>
      <c r="AB980" s="83"/>
      <c r="AC980" s="83"/>
    </row>
    <row r="981" ht="15.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c r="AA981" s="83"/>
      <c r="AB981" s="83"/>
      <c r="AC981" s="83"/>
    </row>
    <row r="982" ht="15.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c r="AA982" s="83"/>
      <c r="AB982" s="83"/>
      <c r="AC982" s="83"/>
    </row>
    <row r="983" ht="15.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c r="AA983" s="83"/>
      <c r="AB983" s="83"/>
      <c r="AC983" s="83"/>
    </row>
    <row r="984" ht="15.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c r="AA984" s="83"/>
      <c r="AB984" s="83"/>
      <c r="AC984" s="83"/>
    </row>
    <row r="985" ht="15.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c r="AA985" s="83"/>
      <c r="AB985" s="83"/>
      <c r="AC985" s="83"/>
    </row>
    <row r="986" ht="15.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c r="AA986" s="83"/>
      <c r="AB986" s="83"/>
      <c r="AC986" s="83"/>
    </row>
    <row r="987" ht="15.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c r="AA987" s="83"/>
      <c r="AB987" s="83"/>
      <c r="AC987" s="83"/>
    </row>
    <row r="988" ht="15.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c r="AA988" s="83"/>
      <c r="AB988" s="83"/>
      <c r="AC988" s="83"/>
    </row>
    <row r="989" ht="15.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c r="AA989" s="83"/>
      <c r="AB989" s="83"/>
      <c r="AC989" s="83"/>
    </row>
    <row r="990" ht="15.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c r="AA990" s="83"/>
      <c r="AB990" s="83"/>
      <c r="AC990" s="83"/>
    </row>
    <row r="991" ht="15.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c r="AA991" s="83"/>
      <c r="AB991" s="83"/>
      <c r="AC991" s="83"/>
    </row>
    <row r="992" ht="15.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c r="AA992" s="83"/>
      <c r="AB992" s="83"/>
      <c r="AC992" s="83"/>
    </row>
    <row r="993" ht="15.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c r="AA993" s="83"/>
      <c r="AB993" s="83"/>
      <c r="AC993" s="83"/>
    </row>
    <row r="994" ht="15.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c r="AA994" s="83"/>
      <c r="AB994" s="83"/>
      <c r="AC994" s="83"/>
    </row>
    <row r="995" ht="15.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c r="AA995" s="83"/>
      <c r="AB995" s="83"/>
      <c r="AC995" s="83"/>
    </row>
    <row r="996" ht="15.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c r="AA996" s="83"/>
      <c r="AB996" s="83"/>
      <c r="AC996" s="83"/>
    </row>
    <row r="997" ht="15.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c r="AA997" s="83"/>
      <c r="AB997" s="83"/>
      <c r="AC997" s="83"/>
    </row>
    <row r="998" ht="15.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c r="AA998" s="83"/>
      <c r="AB998" s="83"/>
      <c r="AC998" s="83"/>
    </row>
    <row r="999" ht="15.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c r="AA999" s="83"/>
      <c r="AB999" s="83"/>
      <c r="AC999" s="83"/>
    </row>
    <row r="1000" ht="15.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c r="AA1000" s="83"/>
      <c r="AB1000" s="83"/>
      <c r="AC1000" s="83"/>
    </row>
  </sheetData>
  <mergeCells count="6">
    <mergeCell ref="F4:G4"/>
    <mergeCell ref="K11:L11"/>
    <mergeCell ref="F13:G13"/>
    <mergeCell ref="N13:O13"/>
    <mergeCell ref="F22:G22"/>
    <mergeCell ref="F31:G31"/>
  </mergeCells>
  <printOptions/>
  <pageMargins bottom="0.57" footer="0.0" header="0.0" left="0.24" right="0.24" top="0.54"/>
  <pageSetup paperSize="9" orientation="portrait"/>
  <rowBreaks count="2" manualBreakCount="2">
    <brk id="55" man="1"/>
    <brk id="108"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2.5"/>
    <col customWidth="1" min="2" max="2" width="18.5"/>
    <col customWidth="1" min="3" max="3" width="27.75"/>
    <col customWidth="1" min="4" max="4" width="13.5"/>
    <col customWidth="1" min="5" max="5" width="12.88"/>
    <col customWidth="1" min="6" max="6" width="13.13"/>
    <col customWidth="1" min="7" max="7" width="14.63"/>
    <col customWidth="1" min="8" max="9" width="16.0"/>
    <col customWidth="1" min="10" max="10" width="17.25"/>
    <col customWidth="1" min="11" max="11" width="17.88"/>
    <col customWidth="1" min="12" max="12" width="13.25"/>
    <col customWidth="1" min="13" max="13" width="13.75"/>
    <col customWidth="1" min="14" max="14" width="15.63"/>
    <col customWidth="1" min="15" max="15" width="15.5"/>
    <col customWidth="1" min="16" max="16" width="15.75"/>
    <col customWidth="1" min="17" max="17" width="1.5"/>
    <col customWidth="1" min="18" max="18" width="14.38"/>
    <col customWidth="1" min="19" max="19" width="16.5"/>
    <col customWidth="1" min="20" max="20" width="14.5"/>
    <col customWidth="1" min="21" max="22" width="16.0"/>
    <col customWidth="1" min="23" max="23" width="17.25"/>
    <col customWidth="1" min="24" max="24" width="13.38"/>
    <col customWidth="1" min="25" max="25" width="14.13"/>
    <col customWidth="1" min="26" max="26" width="11.63"/>
    <col customWidth="1" min="27" max="28" width="8.0"/>
  </cols>
  <sheetData>
    <row r="1" ht="12.75" customHeight="1">
      <c r="A1" s="87"/>
      <c r="B1" s="87"/>
      <c r="C1" s="87"/>
      <c r="D1" s="88"/>
      <c r="E1" s="87"/>
      <c r="F1" s="87"/>
      <c r="G1" s="87"/>
      <c r="H1" s="87"/>
      <c r="I1" s="87"/>
      <c r="J1" s="87"/>
      <c r="K1" s="89"/>
      <c r="L1" s="87"/>
      <c r="M1" s="88"/>
      <c r="N1" s="88"/>
      <c r="O1" s="88"/>
      <c r="P1" s="87"/>
      <c r="Q1" s="87"/>
      <c r="R1" s="88"/>
      <c r="S1" s="88"/>
      <c r="T1" s="87"/>
      <c r="U1" s="87"/>
      <c r="V1" s="87"/>
      <c r="W1" s="88"/>
      <c r="X1" s="87"/>
      <c r="Y1" s="87"/>
      <c r="Z1" s="87"/>
      <c r="AA1" s="87"/>
      <c r="AB1" s="90"/>
    </row>
    <row r="2" ht="12.75" customHeight="1">
      <c r="A2" s="87"/>
      <c r="B2" s="87"/>
      <c r="C2" s="91"/>
      <c r="D2" s="91"/>
      <c r="E2" s="87"/>
      <c r="F2" s="87"/>
      <c r="G2" s="92"/>
      <c r="H2" s="92"/>
      <c r="I2" s="92"/>
      <c r="J2" s="92"/>
      <c r="K2" s="89"/>
      <c r="L2" s="87"/>
      <c r="M2" s="88"/>
      <c r="N2" s="88"/>
      <c r="O2" s="88"/>
      <c r="P2" s="87"/>
      <c r="Q2" s="87"/>
      <c r="R2" s="88"/>
      <c r="S2" s="88"/>
      <c r="T2" s="87"/>
      <c r="U2" s="87"/>
      <c r="V2" s="87"/>
      <c r="W2" s="93" t="s">
        <v>50</v>
      </c>
      <c r="X2" s="87"/>
      <c r="Y2" s="87"/>
      <c r="Z2" s="87"/>
      <c r="AA2" s="87"/>
      <c r="AB2" s="90"/>
    </row>
    <row r="3" ht="15.75" customHeight="1">
      <c r="A3" s="94"/>
      <c r="B3" s="94"/>
      <c r="C3" s="95"/>
      <c r="D3" s="95"/>
      <c r="E3" s="96">
        <f>SUM(E7:E2402)</f>
        <v>776359.6</v>
      </c>
      <c r="F3" s="97"/>
      <c r="G3" s="96">
        <f>SUM(G7:G2402)</f>
        <v>298725.8157</v>
      </c>
      <c r="H3" s="98"/>
      <c r="I3" s="98"/>
      <c r="J3" s="94"/>
      <c r="K3" s="94"/>
      <c r="L3" s="94"/>
      <c r="M3" s="99"/>
      <c r="N3" s="99"/>
      <c r="O3" s="99"/>
      <c r="P3" s="94"/>
      <c r="Q3" s="94"/>
      <c r="R3" s="100" t="s">
        <v>51</v>
      </c>
      <c r="S3" s="101"/>
      <c r="T3" s="101"/>
      <c r="U3" s="101"/>
      <c r="V3" s="102"/>
      <c r="X3" s="103"/>
      <c r="Y3" s="94"/>
      <c r="Z3" s="94"/>
      <c r="AA3" s="94"/>
      <c r="AB3" s="104"/>
    </row>
    <row r="4" ht="19.5" customHeight="1">
      <c r="A4" s="94"/>
      <c r="B4" s="94"/>
      <c r="C4" s="105"/>
      <c r="D4" s="106"/>
      <c r="E4" s="107" t="s">
        <v>52</v>
      </c>
      <c r="F4" s="97"/>
      <c r="G4" s="107" t="s">
        <v>52</v>
      </c>
      <c r="H4" s="108"/>
      <c r="I4" s="109" t="s">
        <v>53</v>
      </c>
      <c r="J4" s="110" t="s">
        <v>53</v>
      </c>
      <c r="K4" s="97"/>
      <c r="L4" s="105"/>
      <c r="M4" s="111" t="s">
        <v>54</v>
      </c>
      <c r="N4" s="111" t="s">
        <v>35</v>
      </c>
      <c r="O4" s="112" t="s">
        <v>55</v>
      </c>
      <c r="P4" s="106" t="s">
        <v>22</v>
      </c>
      <c r="Q4" s="105"/>
      <c r="R4" s="113" t="s">
        <v>56</v>
      </c>
      <c r="S4" s="113" t="s">
        <v>57</v>
      </c>
      <c r="T4" s="113" t="s">
        <v>43</v>
      </c>
      <c r="U4" s="113" t="s">
        <v>35</v>
      </c>
      <c r="V4" s="113" t="s">
        <v>22</v>
      </c>
      <c r="X4" s="103"/>
      <c r="Y4" s="94"/>
      <c r="Z4" s="94"/>
      <c r="AA4" s="94"/>
      <c r="AB4" s="104"/>
    </row>
    <row r="5" ht="24.75" customHeight="1">
      <c r="A5" s="94"/>
      <c r="B5" s="114" t="s">
        <v>58</v>
      </c>
      <c r="C5" s="114" t="s">
        <v>59</v>
      </c>
      <c r="D5" s="115" t="s">
        <v>60</v>
      </c>
      <c r="E5" s="116" t="s">
        <v>61</v>
      </c>
      <c r="F5" s="117" t="s">
        <v>62</v>
      </c>
      <c r="G5" s="116" t="s">
        <v>63</v>
      </c>
      <c r="H5" s="115" t="s">
        <v>56</v>
      </c>
      <c r="I5" s="118" t="s">
        <v>64</v>
      </c>
      <c r="J5" s="119" t="s">
        <v>65</v>
      </c>
      <c r="K5" s="97"/>
      <c r="L5" s="105"/>
      <c r="M5" s="105"/>
      <c r="N5" s="106"/>
      <c r="O5" s="105"/>
      <c r="P5" s="94"/>
      <c r="Q5" s="94"/>
      <c r="R5" s="99"/>
      <c r="S5" s="99"/>
      <c r="T5" s="94"/>
      <c r="U5" s="94"/>
      <c r="V5" s="94"/>
      <c r="W5" s="99"/>
      <c r="X5" s="94"/>
      <c r="Y5" s="94"/>
      <c r="Z5" s="94"/>
      <c r="AA5" s="94"/>
      <c r="AB5" s="104"/>
    </row>
    <row r="6" ht="8.25" customHeight="1">
      <c r="A6" s="87"/>
      <c r="B6" s="90"/>
      <c r="C6" s="120"/>
      <c r="D6" s="121"/>
      <c r="E6" s="122"/>
      <c r="F6" s="123"/>
      <c r="G6" s="122"/>
      <c r="H6" s="124"/>
      <c r="I6" s="124"/>
      <c r="J6" s="123"/>
      <c r="K6" s="123"/>
      <c r="L6" s="120"/>
      <c r="M6" s="105"/>
      <c r="N6" s="106"/>
      <c r="O6" s="105"/>
      <c r="P6" s="90"/>
      <c r="Q6" s="90"/>
      <c r="R6" s="99"/>
      <c r="S6" s="99"/>
      <c r="T6" s="94"/>
      <c r="U6" s="94"/>
      <c r="V6" s="94"/>
      <c r="W6" s="125"/>
      <c r="X6" s="90"/>
      <c r="Y6" s="90"/>
      <c r="Z6" s="90"/>
      <c r="AA6" s="90"/>
      <c r="AB6" s="90"/>
    </row>
    <row r="7" ht="12.75" customHeight="1">
      <c r="A7" s="87"/>
      <c r="B7" s="90"/>
      <c r="C7" s="90" t="s">
        <v>66</v>
      </c>
      <c r="D7" s="126">
        <v>1.0</v>
      </c>
      <c r="E7" s="127">
        <v>60.0</v>
      </c>
      <c r="F7" s="128">
        <f>E7-(E7*11%)</f>
        <v>53.4</v>
      </c>
      <c r="G7" s="129">
        <f t="shared" ref="G7:G2055" si="1">E7-F7</f>
        <v>6.6</v>
      </c>
      <c r="H7" s="130">
        <f t="shared" ref="H7:H2343" si="2">G7/E7</f>
        <v>0.11</v>
      </c>
      <c r="I7" s="131">
        <v>44355.0</v>
      </c>
      <c r="J7" s="132">
        <v>44391.0</v>
      </c>
      <c r="K7" s="123"/>
      <c r="L7" s="90"/>
      <c r="M7" s="133">
        <f t="shared" ref="M7:M2310" si="3">if(E7=0,0,E7/D7)</f>
        <v>60</v>
      </c>
      <c r="N7" s="99">
        <f t="shared" ref="N7:N1063" si="4">datedif(I7,J7,"D")</f>
        <v>36</v>
      </c>
      <c r="O7" s="133">
        <f t="shared" ref="O7:O2361" si="5">if(F7=0,0,F7/D7)</f>
        <v>53.4</v>
      </c>
      <c r="P7" s="134">
        <v>0.03</v>
      </c>
      <c r="Q7" s="90"/>
      <c r="R7" s="99">
        <f>IF(AND(H7&lt;='Product Ratings'!$E$5,H7&gt;='Product Ratings'!$D$5),'Product Ratings'!$C$5,IF(AND(H7&lt;='Product Ratings'!$E$6,H7&gt;='Product Ratings'!$D$6),'Product Ratings'!$C$6,IF(AND(H7&lt;='Product Ratings'!$E$7,H7&gt;='Product Ratings'!$D$7),'Product Ratings'!$C$7,IF(AND(H7&lt;='Product Ratings'!$E$8,H7&gt;='Product Ratings'!$D$8),'Product Ratings'!$C$8,IF(H7&gt;='Product Ratings'!$D$9,'Product Ratings'!$C$9)))))</f>
        <v>1</v>
      </c>
      <c r="S7" s="99">
        <f>IF(AND(D7&lt;='Product Ratings'!$I$5,D7&gt;='Product Ratings'!$H$5),'Product Ratings'!$F$5,IF(AND(D7&lt;='Product Ratings'!$I$6,D7&gt;='Product Ratings'!$H$6),'Product Ratings'!$F$6,IF(AND(D7&lt;='Product Ratings'!$I$7,I7&gt;='Product Ratings'!$H$7),'Product Ratings'!$F$7,IF(AND(D7&lt;='Product Ratings'!$I$8,D7&gt;='Product Ratings'!$H$8),'Product Ratings'!$F$8,IF(D7&gt;='Product Ratings'!$H$9,'Product Ratings'!$F$9)))))</f>
        <v>1</v>
      </c>
      <c r="T7" s="99">
        <f>IF(AND(O7&lt;='Product Ratings'!$M$5,O7&gt;='Product Ratings'!$L$5),'Product Ratings'!$J$5,IF(AND(O7&lt;='Product Ratings'!$M$6,O7&gt;='Product Ratings'!$L$6),'Product Ratings'!$J$6,IF(AND(O7&lt;='Product Ratings'!$M$7,O7&gt;='Product Ratings'!$L$7),'Product Ratings'!$J$7,IF(AND(O7&lt;='Product Ratings'!$M$8,O7&gt;='Product Ratings'!$L$8),'Product Ratings'!$J$8,IF(O7&gt;='Product Ratings'!$L$9,'Product Ratings'!$J$9)))))</f>
        <v>3</v>
      </c>
      <c r="U7" s="99">
        <f>IF(AND(N7&lt;='Product Ratings'!$R$5,N7&gt;='Product Ratings'!$Q$5),'Product Ratings'!$O$5,IF(AND(N7&lt;='Product Ratings'!$R$6,N7&gt;='Product Ratings'!$Q$6),'Product Ratings'!$O$6,IF(AND(N7&lt;='Product Ratings'!$R$7,N7&gt;='Product Ratings'!$Q$7),'Product Ratings'!$O$7,IF(AND(N7&lt;='Product Ratings'!$R$8,N7&gt;='Product Ratings'!$Q$8),'Product Ratings'!$O$8,IF(N7&gt;='Product Ratings'!$Q$9,'Product Ratings'!$O$9)))))</f>
        <v>3</v>
      </c>
      <c r="V7" s="99">
        <f>IF(AND(P7&lt;='Product Ratings'!$V$5,P7&gt;='Product Ratings'!$U$5),'Product Ratings'!$S$5,IF(AND(P7&lt;='Product Ratings'!$V$6,P7&gt;='Product Ratings'!$U$6),'Product Ratings'!$S$6,IF(AND(P7&lt;='Product Ratings'!$V$7,P7&gt;='Product Ratings'!$U$7),'Product Ratings'!$S$7,IF(AND(P7&lt;='Product Ratings'!$V$8,P7&gt;='Product Ratings'!$U$8),'Product Ratings'!$S$8,IF(P7&gt;='Product Ratings'!$U$9,'Product Ratings'!$S$9)))))</f>
        <v>1</v>
      </c>
      <c r="W7" s="135">
        <f t="shared" ref="W7:W2310" si="6">SUM(R7:V7)</f>
        <v>9</v>
      </c>
      <c r="X7" s="90"/>
      <c r="Y7" s="90"/>
      <c r="Z7" s="90"/>
      <c r="AA7" s="90"/>
      <c r="AB7" s="136"/>
    </row>
    <row r="8" ht="12.75" customHeight="1">
      <c r="A8" s="87"/>
      <c r="B8" s="90"/>
      <c r="C8" s="90" t="s">
        <v>67</v>
      </c>
      <c r="D8" s="126">
        <v>2.0</v>
      </c>
      <c r="E8" s="127">
        <v>998.17</v>
      </c>
      <c r="F8" s="128">
        <f>E8-(E8*12%)</f>
        <v>878.3896</v>
      </c>
      <c r="G8" s="129">
        <f t="shared" si="1"/>
        <v>119.7804</v>
      </c>
      <c r="H8" s="130">
        <f t="shared" si="2"/>
        <v>0.12</v>
      </c>
      <c r="I8" s="131">
        <v>44356.0</v>
      </c>
      <c r="J8" s="132">
        <v>44392.0</v>
      </c>
      <c r="K8" s="123"/>
      <c r="L8" s="90"/>
      <c r="M8" s="133">
        <f t="shared" si="3"/>
        <v>499.085</v>
      </c>
      <c r="N8" s="99">
        <f t="shared" si="4"/>
        <v>36</v>
      </c>
      <c r="O8" s="133">
        <f t="shared" si="5"/>
        <v>439.1948</v>
      </c>
      <c r="P8" s="134">
        <v>0.04</v>
      </c>
      <c r="Q8" s="90"/>
      <c r="R8" s="99">
        <f>IF(AND(H8&lt;='Product Ratings'!$E$5,H8&gt;='Product Ratings'!$D$5),'Product Ratings'!$C$5,IF(AND(H8&lt;='Product Ratings'!$E$6,H8&gt;='Product Ratings'!$D$6),'Product Ratings'!$C$6,IF(AND(H8&lt;='Product Ratings'!$E$7,H8&gt;='Product Ratings'!$D$7),'Product Ratings'!$C$7,IF(AND(H8&lt;='Product Ratings'!$E$8,H8&gt;='Product Ratings'!$D$8),'Product Ratings'!$C$8,IF(H8&gt;='Product Ratings'!$D$9,'Product Ratings'!$C$9)))))</f>
        <v>1</v>
      </c>
      <c r="S8" s="99">
        <f>IF(AND(D8&lt;='Product Ratings'!$I$5,D8&gt;='Product Ratings'!$H$5),'Product Ratings'!$F$5,IF(AND(D8&lt;='Product Ratings'!$I$6,D8&gt;='Product Ratings'!$H$6),'Product Ratings'!$F$6,IF(AND(D8&lt;='Product Ratings'!$I$7,I8&gt;='Product Ratings'!$H$7),'Product Ratings'!$F$7,IF(AND(D8&lt;='Product Ratings'!$I$8,D8&gt;='Product Ratings'!$H$8),'Product Ratings'!$F$8,IF(D8&gt;='Product Ratings'!$H$9,'Product Ratings'!$F$9)))))</f>
        <v>1</v>
      </c>
      <c r="T8" s="99">
        <f>IF(AND(O8&lt;='Product Ratings'!$M$5,O8&gt;='Product Ratings'!$L$5),'Product Ratings'!$J$5,IF(AND(O8&lt;='Product Ratings'!$M$6,O8&gt;='Product Ratings'!$L$6),'Product Ratings'!$J$6,IF(AND(O8&lt;='Product Ratings'!$M$7,O8&gt;='Product Ratings'!$L$7),'Product Ratings'!$J$7,IF(AND(O8&lt;='Product Ratings'!$M$8,O8&gt;='Product Ratings'!$L$8),'Product Ratings'!$J$8,IF(O8&gt;='Product Ratings'!$L$9,'Product Ratings'!$J$9)))))</f>
        <v>1</v>
      </c>
      <c r="U8" s="99">
        <f>IF(AND(N8&lt;='Product Ratings'!$R$5,N8&gt;='Product Ratings'!$Q$5),'Product Ratings'!$O$5,IF(AND(N8&lt;='Product Ratings'!$R$6,N8&gt;='Product Ratings'!$Q$6),'Product Ratings'!$O$6,IF(AND(N8&lt;='Product Ratings'!$R$7,N8&gt;='Product Ratings'!$Q$7),'Product Ratings'!$O$7,IF(AND(N8&lt;='Product Ratings'!$R$8,N8&gt;='Product Ratings'!$Q$8),'Product Ratings'!$O$8,IF(N8&gt;='Product Ratings'!$Q$9,'Product Ratings'!$O$9)))))</f>
        <v>3</v>
      </c>
      <c r="V8" s="99">
        <f>IF(AND(P8&lt;='Product Ratings'!$V$5,P8&gt;='Product Ratings'!$U$5),'Product Ratings'!$S$5,IF(AND(P8&lt;='Product Ratings'!$V$6,P8&gt;='Product Ratings'!$U$6),'Product Ratings'!$S$6,IF(AND(P8&lt;='Product Ratings'!$V$7,P8&gt;='Product Ratings'!$U$7),'Product Ratings'!$S$7,IF(AND(P8&lt;='Product Ratings'!$V$8,P8&gt;='Product Ratings'!$U$8),'Product Ratings'!$S$8,IF(P8&gt;='Product Ratings'!$U$9,'Product Ratings'!$S$9)))))</f>
        <v>1</v>
      </c>
      <c r="W8" s="135">
        <f t="shared" si="6"/>
        <v>7</v>
      </c>
      <c r="X8" s="90"/>
      <c r="Y8" s="90"/>
      <c r="Z8" s="90"/>
      <c r="AA8" s="90"/>
      <c r="AB8" s="90"/>
    </row>
    <row r="9" ht="12.75" customHeight="1">
      <c r="A9" s="87"/>
      <c r="B9" s="90"/>
      <c r="C9" s="90" t="s">
        <v>68</v>
      </c>
      <c r="D9" s="126">
        <v>3.0</v>
      </c>
      <c r="E9" s="127">
        <v>86.96</v>
      </c>
      <c r="F9" s="128">
        <f>E9-(E9*13%)</f>
        <v>75.6552</v>
      </c>
      <c r="G9" s="129">
        <f t="shared" si="1"/>
        <v>11.3048</v>
      </c>
      <c r="H9" s="130">
        <f t="shared" si="2"/>
        <v>0.13</v>
      </c>
      <c r="I9" s="131">
        <v>44357.0</v>
      </c>
      <c r="J9" s="132">
        <v>44393.0</v>
      </c>
      <c r="K9" s="123"/>
      <c r="L9" s="90"/>
      <c r="M9" s="133">
        <f t="shared" si="3"/>
        <v>28.98666667</v>
      </c>
      <c r="N9" s="99">
        <f t="shared" si="4"/>
        <v>36</v>
      </c>
      <c r="O9" s="133">
        <f t="shared" si="5"/>
        <v>25.2184</v>
      </c>
      <c r="P9" s="134">
        <v>0.05</v>
      </c>
      <c r="Q9" s="90"/>
      <c r="R9" s="99">
        <f>IF(AND(H9&lt;='Product Ratings'!$E$5,H9&gt;='Product Ratings'!$D$5),'Product Ratings'!$C$5,IF(AND(H9&lt;='Product Ratings'!$E$6,H9&gt;='Product Ratings'!$D$6),'Product Ratings'!$C$6,IF(AND(H9&lt;='Product Ratings'!$E$7,H9&gt;='Product Ratings'!$D$7),'Product Ratings'!$C$7,IF(AND(H9&lt;='Product Ratings'!$E$8,H9&gt;='Product Ratings'!$D$8),'Product Ratings'!$C$8,IF(H9&gt;='Product Ratings'!$D$9,'Product Ratings'!$C$9)))))</f>
        <v>1</v>
      </c>
      <c r="S9" s="99">
        <f>IF(AND(D9&lt;='Product Ratings'!$I$5,D9&gt;='Product Ratings'!$H$5),'Product Ratings'!$F$5,IF(AND(D9&lt;='Product Ratings'!$I$6,D9&gt;='Product Ratings'!$H$6),'Product Ratings'!$F$6,IF(AND(D9&lt;='Product Ratings'!$I$7,I9&gt;='Product Ratings'!$H$7),'Product Ratings'!$F$7,IF(AND(D9&lt;='Product Ratings'!$I$8,D9&gt;='Product Ratings'!$H$8),'Product Ratings'!$F$8,IF(D9&gt;='Product Ratings'!$H$9,'Product Ratings'!$F$9)))))</f>
        <v>1</v>
      </c>
      <c r="T9" s="99" t="b">
        <f>IF(AND(O9&lt;='Product Ratings'!$M$5,O9&gt;='Product Ratings'!$L$5),'Product Ratings'!$J$5,IF(AND(O9&lt;='Product Ratings'!$M$6,O9&gt;='Product Ratings'!$L$6),'Product Ratings'!$J$6,IF(AND(O9&lt;='Product Ratings'!$M$7,O9&gt;='Product Ratings'!$L$7),'Product Ratings'!$J$7,IF(AND(O9&lt;='Product Ratings'!$M$8,O9&gt;='Product Ratings'!$L$8),'Product Ratings'!$J$8,IF(O9&gt;='Product Ratings'!$L$9,'Product Ratings'!$J$9)))))</f>
        <v>0</v>
      </c>
      <c r="U9" s="99">
        <f>IF(AND(N9&lt;='Product Ratings'!$R$5,N9&gt;='Product Ratings'!$Q$5),'Product Ratings'!$O$5,IF(AND(N9&lt;='Product Ratings'!$R$6,N9&gt;='Product Ratings'!$Q$6),'Product Ratings'!$O$6,IF(AND(N9&lt;='Product Ratings'!$R$7,N9&gt;='Product Ratings'!$Q$7),'Product Ratings'!$O$7,IF(AND(N9&lt;='Product Ratings'!$R$8,N9&gt;='Product Ratings'!$Q$8),'Product Ratings'!$O$8,IF(N9&gt;='Product Ratings'!$Q$9,'Product Ratings'!$O$9)))))</f>
        <v>3</v>
      </c>
      <c r="V9" s="99">
        <f>IF(AND(P9&lt;='Product Ratings'!$V$5,P9&gt;='Product Ratings'!$U$5),'Product Ratings'!$S$5,IF(AND(P9&lt;='Product Ratings'!$V$6,P9&gt;='Product Ratings'!$U$6),'Product Ratings'!$S$6,IF(AND(P9&lt;='Product Ratings'!$V$7,P9&gt;='Product Ratings'!$U$7),'Product Ratings'!$S$7,IF(AND(P9&lt;='Product Ratings'!$V$8,P9&gt;='Product Ratings'!$U$8),'Product Ratings'!$S$8,IF(P9&gt;='Product Ratings'!$U$9,'Product Ratings'!$S$9)))))</f>
        <v>1</v>
      </c>
      <c r="W9" s="135">
        <f t="shared" si="6"/>
        <v>6</v>
      </c>
      <c r="X9" s="90"/>
      <c r="Y9" s="90"/>
      <c r="Z9" s="90"/>
      <c r="AA9" s="90"/>
      <c r="AB9" s="90"/>
    </row>
    <row r="10" ht="12.75" customHeight="1">
      <c r="A10" s="87"/>
      <c r="B10" s="90"/>
      <c r="C10" s="90" t="s">
        <v>69</v>
      </c>
      <c r="D10" s="126">
        <v>4.0</v>
      </c>
      <c r="E10" s="127">
        <v>82.17</v>
      </c>
      <c r="F10" s="128">
        <f>E10-(E10*11%)</f>
        <v>73.1313</v>
      </c>
      <c r="G10" s="129">
        <f t="shared" si="1"/>
        <v>9.0387</v>
      </c>
      <c r="H10" s="130">
        <f t="shared" si="2"/>
        <v>0.11</v>
      </c>
      <c r="I10" s="131">
        <v>44358.0</v>
      </c>
      <c r="J10" s="132">
        <v>44394.0</v>
      </c>
      <c r="K10" s="123"/>
      <c r="L10" s="90"/>
      <c r="M10" s="133">
        <f t="shared" si="3"/>
        <v>20.5425</v>
      </c>
      <c r="N10" s="99">
        <f t="shared" si="4"/>
        <v>36</v>
      </c>
      <c r="O10" s="133">
        <f t="shared" si="5"/>
        <v>18.282825</v>
      </c>
      <c r="P10" s="134">
        <v>0.06</v>
      </c>
      <c r="Q10" s="90"/>
      <c r="R10" s="99">
        <f>IF(AND(H10&lt;='Product Ratings'!$E$5,H10&gt;='Product Ratings'!$D$5),'Product Ratings'!$C$5,IF(AND(H10&lt;='Product Ratings'!$E$6,H10&gt;='Product Ratings'!$D$6),'Product Ratings'!$C$6,IF(AND(H10&lt;='Product Ratings'!$E$7,H10&gt;='Product Ratings'!$D$7),'Product Ratings'!$C$7,IF(AND(H10&lt;='Product Ratings'!$E$8,H10&gt;='Product Ratings'!$D$8),'Product Ratings'!$C$8,IF(H10&gt;='Product Ratings'!$D$9,'Product Ratings'!$C$9)))))</f>
        <v>1</v>
      </c>
      <c r="S10" s="99">
        <f>IF(AND(D10&lt;='Product Ratings'!$I$5,D10&gt;='Product Ratings'!$H$5),'Product Ratings'!$F$5,IF(AND(D10&lt;='Product Ratings'!$I$6,D10&gt;='Product Ratings'!$H$6),'Product Ratings'!$F$6,IF(AND(D10&lt;='Product Ratings'!$I$7,I10&gt;='Product Ratings'!$H$7),'Product Ratings'!$F$7,IF(AND(D10&lt;='Product Ratings'!$I$8,D10&gt;='Product Ratings'!$H$8),'Product Ratings'!$F$8,IF(D10&gt;='Product Ratings'!$H$9,'Product Ratings'!$F$9)))))</f>
        <v>1</v>
      </c>
      <c r="T10" s="99">
        <f>IF(AND(O10&lt;='Product Ratings'!$M$5,O10&gt;='Product Ratings'!$L$5),'Product Ratings'!$J$5,IF(AND(O10&lt;='Product Ratings'!$M$6,O10&gt;='Product Ratings'!$L$6),'Product Ratings'!$J$6,IF(AND(O10&lt;='Product Ratings'!$M$7,O10&gt;='Product Ratings'!$L$7),'Product Ratings'!$J$7,IF(AND(O10&lt;='Product Ratings'!$M$8,O10&gt;='Product Ratings'!$L$8),'Product Ratings'!$J$8,IF(O10&gt;='Product Ratings'!$L$9,'Product Ratings'!$J$9)))))</f>
        <v>5</v>
      </c>
      <c r="U10" s="99">
        <f>IF(AND(N10&lt;='Product Ratings'!$R$5,N10&gt;='Product Ratings'!$Q$5),'Product Ratings'!$O$5,IF(AND(N10&lt;='Product Ratings'!$R$6,N10&gt;='Product Ratings'!$Q$6),'Product Ratings'!$O$6,IF(AND(N10&lt;='Product Ratings'!$R$7,N10&gt;='Product Ratings'!$Q$7),'Product Ratings'!$O$7,IF(AND(N10&lt;='Product Ratings'!$R$8,N10&gt;='Product Ratings'!$Q$8),'Product Ratings'!$O$8,IF(N10&gt;='Product Ratings'!$Q$9,'Product Ratings'!$O$9)))))</f>
        <v>3</v>
      </c>
      <c r="V10" s="99">
        <f>IF(AND(P10&lt;='Product Ratings'!$V$5,P10&gt;='Product Ratings'!$U$5),'Product Ratings'!$S$5,IF(AND(P10&lt;='Product Ratings'!$V$6,P10&gt;='Product Ratings'!$U$6),'Product Ratings'!$S$6,IF(AND(P10&lt;='Product Ratings'!$V$7,P10&gt;='Product Ratings'!$U$7),'Product Ratings'!$S$7,IF(AND(P10&lt;='Product Ratings'!$V$8,P10&gt;='Product Ratings'!$U$8),'Product Ratings'!$S$8,IF(P10&gt;='Product Ratings'!$U$9,'Product Ratings'!$S$9)))))</f>
        <v>2</v>
      </c>
      <c r="W10" s="135">
        <f t="shared" si="6"/>
        <v>12</v>
      </c>
      <c r="X10" s="90"/>
      <c r="Y10" s="90"/>
      <c r="Z10" s="90"/>
      <c r="AA10" s="90"/>
      <c r="AB10" s="90"/>
    </row>
    <row r="11" ht="12.75" customHeight="1">
      <c r="A11" s="87"/>
      <c r="B11" s="90"/>
      <c r="C11" s="90" t="s">
        <v>70</v>
      </c>
      <c r="D11" s="126">
        <v>5.0</v>
      </c>
      <c r="E11" s="127">
        <v>809.89</v>
      </c>
      <c r="F11" s="128">
        <f>E11-(E11*12%)</f>
        <v>712.7032</v>
      </c>
      <c r="G11" s="129">
        <f t="shared" si="1"/>
        <v>97.1868</v>
      </c>
      <c r="H11" s="130">
        <f t="shared" si="2"/>
        <v>0.12</v>
      </c>
      <c r="I11" s="131">
        <v>44359.0</v>
      </c>
      <c r="J11" s="132">
        <v>44395.0</v>
      </c>
      <c r="K11" s="123"/>
      <c r="L11" s="90"/>
      <c r="M11" s="133">
        <f t="shared" si="3"/>
        <v>161.978</v>
      </c>
      <c r="N11" s="99">
        <f t="shared" si="4"/>
        <v>36</v>
      </c>
      <c r="O11" s="133">
        <f t="shared" si="5"/>
        <v>142.54064</v>
      </c>
      <c r="P11" s="134">
        <v>0.07</v>
      </c>
      <c r="Q11" s="90"/>
      <c r="R11" s="99">
        <f>IF(AND(H11&lt;='Product Ratings'!$E$5,H11&gt;='Product Ratings'!$D$5),'Product Ratings'!$C$5,IF(AND(H11&lt;='Product Ratings'!$E$6,H11&gt;='Product Ratings'!$D$6),'Product Ratings'!$C$6,IF(AND(H11&lt;='Product Ratings'!$E$7,H11&gt;='Product Ratings'!$D$7),'Product Ratings'!$C$7,IF(AND(H11&lt;='Product Ratings'!$E$8,H11&gt;='Product Ratings'!$D$8),'Product Ratings'!$C$8,IF(H11&gt;='Product Ratings'!$D$9,'Product Ratings'!$C$9)))))</f>
        <v>1</v>
      </c>
      <c r="S11" s="99">
        <f>IF(AND(D11&lt;='Product Ratings'!$I$5,D11&gt;='Product Ratings'!$H$5),'Product Ratings'!$F$5,IF(AND(D11&lt;='Product Ratings'!$I$6,D11&gt;='Product Ratings'!$H$6),'Product Ratings'!$F$6,IF(AND(D11&lt;='Product Ratings'!$I$7,I11&gt;='Product Ratings'!$H$7),'Product Ratings'!$F$7,IF(AND(D11&lt;='Product Ratings'!$I$8,D11&gt;='Product Ratings'!$H$8),'Product Ratings'!$F$8,IF(D11&gt;='Product Ratings'!$H$9,'Product Ratings'!$F$9)))))</f>
        <v>1</v>
      </c>
      <c r="T11" s="99">
        <f>IF(AND(O11&lt;='Product Ratings'!$M$5,O11&gt;='Product Ratings'!$L$5),'Product Ratings'!$J$5,IF(AND(O11&lt;='Product Ratings'!$M$6,O11&gt;='Product Ratings'!$L$6),'Product Ratings'!$J$6,IF(AND(O11&lt;='Product Ratings'!$M$7,O11&gt;='Product Ratings'!$L$7),'Product Ratings'!$J$7,IF(AND(O11&lt;='Product Ratings'!$M$8,O11&gt;='Product Ratings'!$L$8),'Product Ratings'!$J$8,IF(O11&gt;='Product Ratings'!$L$9,'Product Ratings'!$J$9)))))</f>
        <v>2</v>
      </c>
      <c r="U11" s="99">
        <f>IF(AND(N11&lt;='Product Ratings'!$R$5,N11&gt;='Product Ratings'!$Q$5),'Product Ratings'!$O$5,IF(AND(N11&lt;='Product Ratings'!$R$6,N11&gt;='Product Ratings'!$Q$6),'Product Ratings'!$O$6,IF(AND(N11&lt;='Product Ratings'!$R$7,N11&gt;='Product Ratings'!$Q$7),'Product Ratings'!$O$7,IF(AND(N11&lt;='Product Ratings'!$R$8,N11&gt;='Product Ratings'!$Q$8),'Product Ratings'!$O$8,IF(N11&gt;='Product Ratings'!$Q$9,'Product Ratings'!$O$9)))))</f>
        <v>3</v>
      </c>
      <c r="V11" s="99">
        <f>IF(AND(P11&lt;='Product Ratings'!$V$5,P11&gt;='Product Ratings'!$U$5),'Product Ratings'!$S$5,IF(AND(P11&lt;='Product Ratings'!$V$6,P11&gt;='Product Ratings'!$U$6),'Product Ratings'!$S$6,IF(AND(P11&lt;='Product Ratings'!$V$7,P11&gt;='Product Ratings'!$U$7),'Product Ratings'!$S$7,IF(AND(P11&lt;='Product Ratings'!$V$8,P11&gt;='Product Ratings'!$U$8),'Product Ratings'!$S$8,IF(P11&gt;='Product Ratings'!$U$9,'Product Ratings'!$S$9)))))</f>
        <v>2</v>
      </c>
      <c r="W11" s="135">
        <f t="shared" si="6"/>
        <v>9</v>
      </c>
      <c r="X11" s="90"/>
      <c r="Y11" s="90"/>
      <c r="Z11" s="90"/>
      <c r="AA11" s="90"/>
      <c r="AB11" s="90"/>
    </row>
    <row r="12" ht="12.75" customHeight="1">
      <c r="A12" s="87"/>
      <c r="B12" s="90"/>
      <c r="C12" s="90" t="s">
        <v>71</v>
      </c>
      <c r="D12" s="126">
        <v>6.0</v>
      </c>
      <c r="E12" s="127">
        <v>695.65</v>
      </c>
      <c r="F12" s="128">
        <f>E12-(E12*13%)</f>
        <v>605.2155</v>
      </c>
      <c r="G12" s="129">
        <f t="shared" si="1"/>
        <v>90.4345</v>
      </c>
      <c r="H12" s="130">
        <f t="shared" si="2"/>
        <v>0.13</v>
      </c>
      <c r="I12" s="131">
        <v>44360.0</v>
      </c>
      <c r="J12" s="132">
        <v>44396.0</v>
      </c>
      <c r="K12" s="123"/>
      <c r="L12" s="90"/>
      <c r="M12" s="133">
        <f t="shared" si="3"/>
        <v>115.9416667</v>
      </c>
      <c r="N12" s="99">
        <f t="shared" si="4"/>
        <v>36</v>
      </c>
      <c r="O12" s="133">
        <f t="shared" si="5"/>
        <v>100.86925</v>
      </c>
      <c r="P12" s="134">
        <v>0.08</v>
      </c>
      <c r="Q12" s="90"/>
      <c r="R12" s="99">
        <f>IF(AND(H12&lt;='Product Ratings'!$E$5,H12&gt;='Product Ratings'!$D$5),'Product Ratings'!$C$5,IF(AND(H12&lt;='Product Ratings'!$E$6,H12&gt;='Product Ratings'!$D$6),'Product Ratings'!$C$6,IF(AND(H12&lt;='Product Ratings'!$E$7,H12&gt;='Product Ratings'!$D$7),'Product Ratings'!$C$7,IF(AND(H12&lt;='Product Ratings'!$E$8,H12&gt;='Product Ratings'!$D$8),'Product Ratings'!$C$8,IF(H12&gt;='Product Ratings'!$D$9,'Product Ratings'!$C$9)))))</f>
        <v>1</v>
      </c>
      <c r="S12" s="99">
        <f>IF(AND(D12&lt;='Product Ratings'!$I$5,D12&gt;='Product Ratings'!$H$5),'Product Ratings'!$F$5,IF(AND(D12&lt;='Product Ratings'!$I$6,D12&gt;='Product Ratings'!$H$6),'Product Ratings'!$F$6,IF(AND(D12&lt;='Product Ratings'!$I$7,I12&gt;='Product Ratings'!$H$7),'Product Ratings'!$F$7,IF(AND(D12&lt;='Product Ratings'!$I$8,D12&gt;='Product Ratings'!$H$8),'Product Ratings'!$F$8,IF(D12&gt;='Product Ratings'!$H$9,'Product Ratings'!$F$9)))))</f>
        <v>2</v>
      </c>
      <c r="T12" s="99">
        <f>IF(AND(O12&lt;='Product Ratings'!$M$5,O12&gt;='Product Ratings'!$L$5),'Product Ratings'!$J$5,IF(AND(O12&lt;='Product Ratings'!$M$6,O12&gt;='Product Ratings'!$L$6),'Product Ratings'!$J$6,IF(AND(O12&lt;='Product Ratings'!$M$7,O12&gt;='Product Ratings'!$L$7),'Product Ratings'!$J$7,IF(AND(O12&lt;='Product Ratings'!$M$8,O12&gt;='Product Ratings'!$L$8),'Product Ratings'!$J$8,IF(O12&gt;='Product Ratings'!$L$9,'Product Ratings'!$J$9)))))</f>
        <v>2</v>
      </c>
      <c r="U12" s="99">
        <f>IF(AND(N12&lt;='Product Ratings'!$R$5,N12&gt;='Product Ratings'!$Q$5),'Product Ratings'!$O$5,IF(AND(N12&lt;='Product Ratings'!$R$6,N12&gt;='Product Ratings'!$Q$6),'Product Ratings'!$O$6,IF(AND(N12&lt;='Product Ratings'!$R$7,N12&gt;='Product Ratings'!$Q$7),'Product Ratings'!$O$7,IF(AND(N12&lt;='Product Ratings'!$R$8,N12&gt;='Product Ratings'!$Q$8),'Product Ratings'!$O$8,IF(N12&gt;='Product Ratings'!$Q$9,'Product Ratings'!$O$9)))))</f>
        <v>3</v>
      </c>
      <c r="V12" s="99">
        <f>IF(AND(P12&lt;='Product Ratings'!$V$5,P12&gt;='Product Ratings'!$U$5),'Product Ratings'!$S$5,IF(AND(P12&lt;='Product Ratings'!$V$6,P12&gt;='Product Ratings'!$U$6),'Product Ratings'!$S$6,IF(AND(P12&lt;='Product Ratings'!$V$7,P12&gt;='Product Ratings'!$U$7),'Product Ratings'!$S$7,IF(AND(P12&lt;='Product Ratings'!$V$8,P12&gt;='Product Ratings'!$U$8),'Product Ratings'!$S$8,IF(P12&gt;='Product Ratings'!$U$9,'Product Ratings'!$S$9)))))</f>
        <v>2</v>
      </c>
      <c r="W12" s="135">
        <f t="shared" si="6"/>
        <v>10</v>
      </c>
      <c r="X12" s="90"/>
      <c r="Y12" s="90"/>
      <c r="Z12" s="90"/>
      <c r="AA12" s="90"/>
      <c r="AB12" s="90"/>
    </row>
    <row r="13" ht="12.75" customHeight="1">
      <c r="A13" s="87"/>
      <c r="B13" s="90"/>
      <c r="C13" s="90" t="s">
        <v>72</v>
      </c>
      <c r="D13" s="126">
        <v>1.0</v>
      </c>
      <c r="E13" s="127">
        <v>69.57</v>
      </c>
      <c r="F13" s="128">
        <f>E13-(E13*11%)</f>
        <v>61.9173</v>
      </c>
      <c r="G13" s="129">
        <f t="shared" si="1"/>
        <v>7.6527</v>
      </c>
      <c r="H13" s="130">
        <f t="shared" si="2"/>
        <v>0.11</v>
      </c>
      <c r="I13" s="131">
        <v>44361.0</v>
      </c>
      <c r="J13" s="132">
        <v>44397.0</v>
      </c>
      <c r="K13" s="123"/>
      <c r="L13" s="90"/>
      <c r="M13" s="133">
        <f t="shared" si="3"/>
        <v>69.57</v>
      </c>
      <c r="N13" s="99">
        <f t="shared" si="4"/>
        <v>36</v>
      </c>
      <c r="O13" s="133">
        <f t="shared" si="5"/>
        <v>61.9173</v>
      </c>
      <c r="P13" s="134">
        <v>0.09</v>
      </c>
      <c r="Q13" s="90"/>
      <c r="R13" s="99">
        <f>IF(AND(H13&lt;='Product Ratings'!$E$5,H13&gt;='Product Ratings'!$D$5),'Product Ratings'!$C$5,IF(AND(H13&lt;='Product Ratings'!$E$6,H13&gt;='Product Ratings'!$D$6),'Product Ratings'!$C$6,IF(AND(H13&lt;='Product Ratings'!$E$7,H13&gt;='Product Ratings'!$D$7),'Product Ratings'!$C$7,IF(AND(H13&lt;='Product Ratings'!$E$8,H13&gt;='Product Ratings'!$D$8),'Product Ratings'!$C$8,IF(H13&gt;='Product Ratings'!$D$9,'Product Ratings'!$C$9)))))</f>
        <v>1</v>
      </c>
      <c r="S13" s="99">
        <f>IF(AND(D13&lt;='Product Ratings'!$I$5,D13&gt;='Product Ratings'!$H$5),'Product Ratings'!$F$5,IF(AND(D13&lt;='Product Ratings'!$I$6,D13&gt;='Product Ratings'!$H$6),'Product Ratings'!$F$6,IF(AND(D13&lt;='Product Ratings'!$I$7,I13&gt;='Product Ratings'!$H$7),'Product Ratings'!$F$7,IF(AND(D13&lt;='Product Ratings'!$I$8,D13&gt;='Product Ratings'!$H$8),'Product Ratings'!$F$8,IF(D13&gt;='Product Ratings'!$H$9,'Product Ratings'!$F$9)))))</f>
        <v>1</v>
      </c>
      <c r="T13" s="99">
        <f>IF(AND(O13&lt;='Product Ratings'!$M$5,O13&gt;='Product Ratings'!$L$5),'Product Ratings'!$J$5,IF(AND(O13&lt;='Product Ratings'!$M$6,O13&gt;='Product Ratings'!$L$6),'Product Ratings'!$J$6,IF(AND(O13&lt;='Product Ratings'!$M$7,O13&gt;='Product Ratings'!$L$7),'Product Ratings'!$J$7,IF(AND(O13&lt;='Product Ratings'!$M$8,O13&gt;='Product Ratings'!$L$8),'Product Ratings'!$J$8,IF(O13&gt;='Product Ratings'!$L$9,'Product Ratings'!$J$9)))))</f>
        <v>3</v>
      </c>
      <c r="U13" s="99">
        <f>IF(AND(N13&lt;='Product Ratings'!$R$5,N13&gt;='Product Ratings'!$Q$5),'Product Ratings'!$O$5,IF(AND(N13&lt;='Product Ratings'!$R$6,N13&gt;='Product Ratings'!$Q$6),'Product Ratings'!$O$6,IF(AND(N13&lt;='Product Ratings'!$R$7,N13&gt;='Product Ratings'!$Q$7),'Product Ratings'!$O$7,IF(AND(N13&lt;='Product Ratings'!$R$8,N13&gt;='Product Ratings'!$Q$8),'Product Ratings'!$O$8,IF(N13&gt;='Product Ratings'!$Q$9,'Product Ratings'!$O$9)))))</f>
        <v>3</v>
      </c>
      <c r="V13" s="99">
        <f>IF(AND(P13&lt;='Product Ratings'!$V$5,P13&gt;='Product Ratings'!$U$5),'Product Ratings'!$S$5,IF(AND(P13&lt;='Product Ratings'!$V$6,P13&gt;='Product Ratings'!$U$6),'Product Ratings'!$S$6,IF(AND(P13&lt;='Product Ratings'!$V$7,P13&gt;='Product Ratings'!$U$7),'Product Ratings'!$S$7,IF(AND(P13&lt;='Product Ratings'!$V$8,P13&gt;='Product Ratings'!$U$8),'Product Ratings'!$S$8,IF(P13&gt;='Product Ratings'!$U$9,'Product Ratings'!$S$9)))))</f>
        <v>2</v>
      </c>
      <c r="W13" s="135">
        <f t="shared" si="6"/>
        <v>10</v>
      </c>
      <c r="X13" s="90"/>
      <c r="Y13" s="90"/>
      <c r="Z13" s="90"/>
      <c r="AA13" s="90"/>
      <c r="AB13" s="90"/>
    </row>
    <row r="14" ht="12.75" customHeight="1">
      <c r="A14" s="87"/>
      <c r="B14" s="90"/>
      <c r="C14" s="90" t="s">
        <v>73</v>
      </c>
      <c r="D14" s="126">
        <v>2.0</v>
      </c>
      <c r="E14" s="127">
        <v>65.22</v>
      </c>
      <c r="F14" s="128">
        <f>E14-(E14*12%)</f>
        <v>57.3936</v>
      </c>
      <c r="G14" s="129">
        <f t="shared" si="1"/>
        <v>7.8264</v>
      </c>
      <c r="H14" s="130">
        <f t="shared" si="2"/>
        <v>0.12</v>
      </c>
      <c r="I14" s="131">
        <v>44362.0</v>
      </c>
      <c r="J14" s="132">
        <v>44398.0</v>
      </c>
      <c r="K14" s="123"/>
      <c r="L14" s="90"/>
      <c r="M14" s="133">
        <f t="shared" si="3"/>
        <v>32.61</v>
      </c>
      <c r="N14" s="99">
        <f t="shared" si="4"/>
        <v>36</v>
      </c>
      <c r="O14" s="133">
        <f t="shared" si="5"/>
        <v>28.6968</v>
      </c>
      <c r="P14" s="134">
        <v>0.12</v>
      </c>
      <c r="Q14" s="90"/>
      <c r="R14" s="99">
        <f>IF(AND(H14&lt;='Product Ratings'!$E$5,H14&gt;='Product Ratings'!$D$5),'Product Ratings'!$C$5,IF(AND(H14&lt;='Product Ratings'!$E$6,H14&gt;='Product Ratings'!$D$6),'Product Ratings'!$C$6,IF(AND(H14&lt;='Product Ratings'!$E$7,H14&gt;='Product Ratings'!$D$7),'Product Ratings'!$C$7,IF(AND(H14&lt;='Product Ratings'!$E$8,H14&gt;='Product Ratings'!$D$8),'Product Ratings'!$C$8,IF(H14&gt;='Product Ratings'!$D$9,'Product Ratings'!$C$9)))))</f>
        <v>1</v>
      </c>
      <c r="S14" s="99">
        <f>IF(AND(D14&lt;='Product Ratings'!$I$5,D14&gt;='Product Ratings'!$H$5),'Product Ratings'!$F$5,IF(AND(D14&lt;='Product Ratings'!$I$6,D14&gt;='Product Ratings'!$H$6),'Product Ratings'!$F$6,IF(AND(D14&lt;='Product Ratings'!$I$7,I14&gt;='Product Ratings'!$H$7),'Product Ratings'!$F$7,IF(AND(D14&lt;='Product Ratings'!$I$8,D14&gt;='Product Ratings'!$H$8),'Product Ratings'!$F$8,IF(D14&gt;='Product Ratings'!$H$9,'Product Ratings'!$F$9)))))</f>
        <v>1</v>
      </c>
      <c r="T14" s="99">
        <f>IF(AND(O14&lt;='Product Ratings'!$M$5,O14&gt;='Product Ratings'!$L$5),'Product Ratings'!$J$5,IF(AND(O14&lt;='Product Ratings'!$M$6,O14&gt;='Product Ratings'!$L$6),'Product Ratings'!$J$6,IF(AND(O14&lt;='Product Ratings'!$M$7,O14&gt;='Product Ratings'!$L$7),'Product Ratings'!$J$7,IF(AND(O14&lt;='Product Ratings'!$M$8,O14&gt;='Product Ratings'!$L$8),'Product Ratings'!$J$8,IF(O14&gt;='Product Ratings'!$L$9,'Product Ratings'!$J$9)))))</f>
        <v>4</v>
      </c>
      <c r="U14" s="99">
        <f>IF(AND(N14&lt;='Product Ratings'!$R$5,N14&gt;='Product Ratings'!$Q$5),'Product Ratings'!$O$5,IF(AND(N14&lt;='Product Ratings'!$R$6,N14&gt;='Product Ratings'!$Q$6),'Product Ratings'!$O$6,IF(AND(N14&lt;='Product Ratings'!$R$7,N14&gt;='Product Ratings'!$Q$7),'Product Ratings'!$O$7,IF(AND(N14&lt;='Product Ratings'!$R$8,N14&gt;='Product Ratings'!$Q$8),'Product Ratings'!$O$8,IF(N14&gt;='Product Ratings'!$Q$9,'Product Ratings'!$O$9)))))</f>
        <v>3</v>
      </c>
      <c r="V14" s="99">
        <f>IF(AND(P14&lt;='Product Ratings'!$V$5,P14&gt;='Product Ratings'!$U$5),'Product Ratings'!$S$5,IF(AND(P14&lt;='Product Ratings'!$V$6,P14&gt;='Product Ratings'!$U$6),'Product Ratings'!$S$6,IF(AND(P14&lt;='Product Ratings'!$V$7,P14&gt;='Product Ratings'!$U$7),'Product Ratings'!$S$7,IF(AND(P14&lt;='Product Ratings'!$V$8,P14&gt;='Product Ratings'!$U$8),'Product Ratings'!$S$8,IF(P14&gt;='Product Ratings'!$U$9,'Product Ratings'!$S$9)))))</f>
        <v>2</v>
      </c>
      <c r="W14" s="135">
        <f t="shared" si="6"/>
        <v>11</v>
      </c>
      <c r="X14" s="90"/>
      <c r="Y14" s="90"/>
      <c r="Z14" s="90"/>
      <c r="AA14" s="90"/>
      <c r="AB14" s="90"/>
    </row>
    <row r="15" ht="12.75" customHeight="1">
      <c r="A15" s="87"/>
      <c r="B15" s="90"/>
      <c r="C15" s="90" t="s">
        <v>74</v>
      </c>
      <c r="D15" s="126">
        <v>3.0</v>
      </c>
      <c r="E15" s="127">
        <v>608.7</v>
      </c>
      <c r="F15" s="128">
        <f>E15-(E15*13%)</f>
        <v>529.569</v>
      </c>
      <c r="G15" s="129">
        <f t="shared" si="1"/>
        <v>79.131</v>
      </c>
      <c r="H15" s="130">
        <f t="shared" si="2"/>
        <v>0.13</v>
      </c>
      <c r="I15" s="131">
        <v>44363.0</v>
      </c>
      <c r="J15" s="132">
        <v>44399.0</v>
      </c>
      <c r="K15" s="123"/>
      <c r="L15" s="90"/>
      <c r="M15" s="133">
        <f t="shared" si="3"/>
        <v>202.9</v>
      </c>
      <c r="N15" s="99">
        <f t="shared" si="4"/>
        <v>36</v>
      </c>
      <c r="O15" s="133">
        <f t="shared" si="5"/>
        <v>176.523</v>
      </c>
      <c r="P15" s="134">
        <v>0.13</v>
      </c>
      <c r="Q15" s="90"/>
      <c r="R15" s="99">
        <f>IF(AND(H15&lt;='Product Ratings'!$E$5,H15&gt;='Product Ratings'!$D$5),'Product Ratings'!$C$5,IF(AND(H15&lt;='Product Ratings'!$E$6,H15&gt;='Product Ratings'!$D$6),'Product Ratings'!$C$6,IF(AND(H15&lt;='Product Ratings'!$E$7,H15&gt;='Product Ratings'!$D$7),'Product Ratings'!$C$7,IF(AND(H15&lt;='Product Ratings'!$E$8,H15&gt;='Product Ratings'!$D$8),'Product Ratings'!$C$8,IF(H15&gt;='Product Ratings'!$D$9,'Product Ratings'!$C$9)))))</f>
        <v>1</v>
      </c>
      <c r="S15" s="99">
        <f>IF(AND(D15&lt;='Product Ratings'!$I$5,D15&gt;='Product Ratings'!$H$5),'Product Ratings'!$F$5,IF(AND(D15&lt;='Product Ratings'!$I$6,D15&gt;='Product Ratings'!$H$6),'Product Ratings'!$F$6,IF(AND(D15&lt;='Product Ratings'!$I$7,I15&gt;='Product Ratings'!$H$7),'Product Ratings'!$F$7,IF(AND(D15&lt;='Product Ratings'!$I$8,D15&gt;='Product Ratings'!$H$8),'Product Ratings'!$F$8,IF(D15&gt;='Product Ratings'!$H$9,'Product Ratings'!$F$9)))))</f>
        <v>1</v>
      </c>
      <c r="T15" s="99">
        <f>IF(AND(O15&lt;='Product Ratings'!$M$5,O15&gt;='Product Ratings'!$L$5),'Product Ratings'!$J$5,IF(AND(O15&lt;='Product Ratings'!$M$6,O15&gt;='Product Ratings'!$L$6),'Product Ratings'!$J$6,IF(AND(O15&lt;='Product Ratings'!$M$7,O15&gt;='Product Ratings'!$L$7),'Product Ratings'!$J$7,IF(AND(O15&lt;='Product Ratings'!$M$8,O15&gt;='Product Ratings'!$L$8),'Product Ratings'!$J$8,IF(O15&gt;='Product Ratings'!$L$9,'Product Ratings'!$J$9)))))</f>
        <v>1</v>
      </c>
      <c r="U15" s="99">
        <f>IF(AND(N15&lt;='Product Ratings'!$R$5,N15&gt;='Product Ratings'!$Q$5),'Product Ratings'!$O$5,IF(AND(N15&lt;='Product Ratings'!$R$6,N15&gt;='Product Ratings'!$Q$6),'Product Ratings'!$O$6,IF(AND(N15&lt;='Product Ratings'!$R$7,N15&gt;='Product Ratings'!$Q$7),'Product Ratings'!$O$7,IF(AND(N15&lt;='Product Ratings'!$R$8,N15&gt;='Product Ratings'!$Q$8),'Product Ratings'!$O$8,IF(N15&gt;='Product Ratings'!$Q$9,'Product Ratings'!$O$9)))))</f>
        <v>3</v>
      </c>
      <c r="V15" s="99" t="b">
        <f>IF(AND(P15&lt;='Product Ratings'!$V$5,P15&gt;='Product Ratings'!$U$5),'Product Ratings'!$S$5,IF(AND(P15&lt;='Product Ratings'!$V$6,P15&gt;='Product Ratings'!$U$6),'Product Ratings'!$S$6,IF(AND(P15&lt;='Product Ratings'!$V$7,P15&gt;='Product Ratings'!$U$7),'Product Ratings'!$S$7,IF(AND(P15&lt;='Product Ratings'!$V$8,P15&gt;='Product Ratings'!$U$8),'Product Ratings'!$S$8,IF(P15&gt;='Product Ratings'!$U$9,'Product Ratings'!$S$9)))))</f>
        <v>0</v>
      </c>
      <c r="W15" s="135">
        <f t="shared" si="6"/>
        <v>6</v>
      </c>
      <c r="X15" s="90"/>
      <c r="Y15" s="90"/>
      <c r="Z15" s="90"/>
      <c r="AA15" s="90"/>
      <c r="AB15" s="90"/>
    </row>
    <row r="16" ht="12.75" customHeight="1">
      <c r="A16" s="87"/>
      <c r="B16" s="90"/>
      <c r="C16" s="90" t="s">
        <v>75</v>
      </c>
      <c r="D16" s="126">
        <v>4.0</v>
      </c>
      <c r="E16" s="127">
        <v>60.0</v>
      </c>
      <c r="F16" s="128">
        <f>E16-(E16*11%)</f>
        <v>53.4</v>
      </c>
      <c r="G16" s="129">
        <f t="shared" si="1"/>
        <v>6.6</v>
      </c>
      <c r="H16" s="130">
        <f t="shared" si="2"/>
        <v>0.11</v>
      </c>
      <c r="I16" s="131">
        <v>44364.0</v>
      </c>
      <c r="J16" s="132">
        <v>44400.0</v>
      </c>
      <c r="K16" s="123"/>
      <c r="L16" s="90"/>
      <c r="M16" s="133">
        <f t="shared" si="3"/>
        <v>15</v>
      </c>
      <c r="N16" s="99">
        <f t="shared" si="4"/>
        <v>36</v>
      </c>
      <c r="O16" s="133">
        <f t="shared" si="5"/>
        <v>13.35</v>
      </c>
      <c r="P16" s="134">
        <v>0.125</v>
      </c>
      <c r="Q16" s="90"/>
      <c r="R16" s="99">
        <f>IF(AND(H16&lt;='Product Ratings'!$E$5,H16&gt;='Product Ratings'!$D$5),'Product Ratings'!$C$5,IF(AND(H16&lt;='Product Ratings'!$E$6,H16&gt;='Product Ratings'!$D$6),'Product Ratings'!$C$6,IF(AND(H16&lt;='Product Ratings'!$E$7,H16&gt;='Product Ratings'!$D$7),'Product Ratings'!$C$7,IF(AND(H16&lt;='Product Ratings'!$E$8,H16&gt;='Product Ratings'!$D$8),'Product Ratings'!$C$8,IF(H16&gt;='Product Ratings'!$D$9,'Product Ratings'!$C$9)))))</f>
        <v>1</v>
      </c>
      <c r="S16" s="99">
        <f>IF(AND(D16&lt;='Product Ratings'!$I$5,D16&gt;='Product Ratings'!$H$5),'Product Ratings'!$F$5,IF(AND(D16&lt;='Product Ratings'!$I$6,D16&gt;='Product Ratings'!$H$6),'Product Ratings'!$F$6,IF(AND(D16&lt;='Product Ratings'!$I$7,I16&gt;='Product Ratings'!$H$7),'Product Ratings'!$F$7,IF(AND(D16&lt;='Product Ratings'!$I$8,D16&gt;='Product Ratings'!$H$8),'Product Ratings'!$F$8,IF(D16&gt;='Product Ratings'!$H$9,'Product Ratings'!$F$9)))))</f>
        <v>1</v>
      </c>
      <c r="T16" s="99">
        <f>IF(AND(O16&lt;='Product Ratings'!$M$5,O16&gt;='Product Ratings'!$L$5),'Product Ratings'!$J$5,IF(AND(O16&lt;='Product Ratings'!$M$6,O16&gt;='Product Ratings'!$L$6),'Product Ratings'!$J$6,IF(AND(O16&lt;='Product Ratings'!$M$7,O16&gt;='Product Ratings'!$L$7),'Product Ratings'!$J$7,IF(AND(O16&lt;='Product Ratings'!$M$8,O16&gt;='Product Ratings'!$L$8),'Product Ratings'!$J$8,IF(O16&gt;='Product Ratings'!$L$9,'Product Ratings'!$J$9)))))</f>
        <v>5</v>
      </c>
      <c r="U16" s="99">
        <f>IF(AND(N16&lt;='Product Ratings'!$R$5,N16&gt;='Product Ratings'!$Q$5),'Product Ratings'!$O$5,IF(AND(N16&lt;='Product Ratings'!$R$6,N16&gt;='Product Ratings'!$Q$6),'Product Ratings'!$O$6,IF(AND(N16&lt;='Product Ratings'!$R$7,N16&gt;='Product Ratings'!$Q$7),'Product Ratings'!$O$7,IF(AND(N16&lt;='Product Ratings'!$R$8,N16&gt;='Product Ratings'!$Q$8),'Product Ratings'!$O$8,IF(N16&gt;='Product Ratings'!$Q$9,'Product Ratings'!$O$9)))))</f>
        <v>3</v>
      </c>
      <c r="V16" s="99">
        <f>IF(AND(P16&lt;='Product Ratings'!$V$5,P16&gt;='Product Ratings'!$U$5),'Product Ratings'!$S$5,IF(AND(P16&lt;='Product Ratings'!$V$6,P16&gt;='Product Ratings'!$U$6),'Product Ratings'!$S$6,IF(AND(P16&lt;='Product Ratings'!$V$7,P16&gt;='Product Ratings'!$U$7),'Product Ratings'!$S$7,IF(AND(P16&lt;='Product Ratings'!$V$8,P16&gt;='Product Ratings'!$U$8),'Product Ratings'!$S$8,IF(P16&gt;='Product Ratings'!$U$9,'Product Ratings'!$S$9)))))</f>
        <v>2</v>
      </c>
      <c r="W16" s="135">
        <f t="shared" si="6"/>
        <v>12</v>
      </c>
      <c r="X16" s="90"/>
      <c r="Y16" s="90"/>
      <c r="Z16" s="90"/>
      <c r="AA16" s="90"/>
      <c r="AB16" s="90"/>
    </row>
    <row r="17" ht="12.75" customHeight="1">
      <c r="A17" s="87"/>
      <c r="B17" s="90"/>
      <c r="C17" s="90" t="s">
        <v>76</v>
      </c>
      <c r="D17" s="126">
        <v>5.0</v>
      </c>
      <c r="E17" s="127">
        <v>60.0</v>
      </c>
      <c r="F17" s="128">
        <f>E17-(E17*14%)</f>
        <v>51.6</v>
      </c>
      <c r="G17" s="129">
        <f t="shared" si="1"/>
        <v>8.4</v>
      </c>
      <c r="H17" s="130">
        <f t="shared" si="2"/>
        <v>0.14</v>
      </c>
      <c r="I17" s="131">
        <v>44365.0</v>
      </c>
      <c r="J17" s="132">
        <v>44401.0</v>
      </c>
      <c r="K17" s="123"/>
      <c r="L17" s="90"/>
      <c r="M17" s="133">
        <f t="shared" si="3"/>
        <v>12</v>
      </c>
      <c r="N17" s="99">
        <f t="shared" si="4"/>
        <v>36</v>
      </c>
      <c r="O17" s="133">
        <f t="shared" si="5"/>
        <v>10.32</v>
      </c>
      <c r="P17" s="134">
        <v>0.15</v>
      </c>
      <c r="Q17" s="90"/>
      <c r="R17" s="99">
        <f>IF(AND(H17&lt;='Product Ratings'!$E$5,H17&gt;='Product Ratings'!$D$5),'Product Ratings'!$C$5,IF(AND(H17&lt;='Product Ratings'!$E$6,H17&gt;='Product Ratings'!$D$6),'Product Ratings'!$C$6,IF(AND(H17&lt;='Product Ratings'!$E$7,H17&gt;='Product Ratings'!$D$7),'Product Ratings'!$C$7,IF(AND(H17&lt;='Product Ratings'!$E$8,H17&gt;='Product Ratings'!$D$8),'Product Ratings'!$C$8,IF(H17&gt;='Product Ratings'!$D$9,'Product Ratings'!$C$9)))))</f>
        <v>1</v>
      </c>
      <c r="S17" s="99">
        <f>IF(AND(D17&lt;='Product Ratings'!$I$5,D17&gt;='Product Ratings'!$H$5),'Product Ratings'!$F$5,IF(AND(D17&lt;='Product Ratings'!$I$6,D17&gt;='Product Ratings'!$H$6),'Product Ratings'!$F$6,IF(AND(D17&lt;='Product Ratings'!$I$7,I17&gt;='Product Ratings'!$H$7),'Product Ratings'!$F$7,IF(AND(D17&lt;='Product Ratings'!$I$8,D17&gt;='Product Ratings'!$H$8),'Product Ratings'!$F$8,IF(D17&gt;='Product Ratings'!$H$9,'Product Ratings'!$F$9)))))</f>
        <v>1</v>
      </c>
      <c r="T17" s="99">
        <f>IF(AND(O17&lt;='Product Ratings'!$M$5,O17&gt;='Product Ratings'!$L$5),'Product Ratings'!$J$5,IF(AND(O17&lt;='Product Ratings'!$M$6,O17&gt;='Product Ratings'!$L$6),'Product Ratings'!$J$6,IF(AND(O17&lt;='Product Ratings'!$M$7,O17&gt;='Product Ratings'!$L$7),'Product Ratings'!$J$7,IF(AND(O17&lt;='Product Ratings'!$M$8,O17&gt;='Product Ratings'!$L$8),'Product Ratings'!$J$8,IF(O17&gt;='Product Ratings'!$L$9,'Product Ratings'!$J$9)))))</f>
        <v>5</v>
      </c>
      <c r="U17" s="99">
        <f>IF(AND(N17&lt;='Product Ratings'!$R$5,N17&gt;='Product Ratings'!$Q$5),'Product Ratings'!$O$5,IF(AND(N17&lt;='Product Ratings'!$R$6,N17&gt;='Product Ratings'!$Q$6),'Product Ratings'!$O$6,IF(AND(N17&lt;='Product Ratings'!$R$7,N17&gt;='Product Ratings'!$Q$7),'Product Ratings'!$O$7,IF(AND(N17&lt;='Product Ratings'!$R$8,N17&gt;='Product Ratings'!$Q$8),'Product Ratings'!$O$8,IF(N17&gt;='Product Ratings'!$Q$9,'Product Ratings'!$O$9)))))</f>
        <v>3</v>
      </c>
      <c r="V17" s="99">
        <f>IF(AND(P17&lt;='Product Ratings'!$V$5,P17&gt;='Product Ratings'!$U$5),'Product Ratings'!$S$5,IF(AND(P17&lt;='Product Ratings'!$V$6,P17&gt;='Product Ratings'!$U$6),'Product Ratings'!$S$6,IF(AND(P17&lt;='Product Ratings'!$V$7,P17&gt;='Product Ratings'!$U$7),'Product Ratings'!$S$7,IF(AND(P17&lt;='Product Ratings'!$V$8,P17&gt;='Product Ratings'!$U$8),'Product Ratings'!$S$8,IF(P17&gt;='Product Ratings'!$U$9,'Product Ratings'!$S$9)))))</f>
        <v>3</v>
      </c>
      <c r="W17" s="135">
        <f t="shared" si="6"/>
        <v>13</v>
      </c>
      <c r="X17" s="90"/>
      <c r="Y17" s="90"/>
      <c r="Z17" s="90"/>
      <c r="AA17" s="90"/>
      <c r="AB17" s="90"/>
    </row>
    <row r="18" ht="12.75" customHeight="1">
      <c r="A18" s="87"/>
      <c r="B18" s="90"/>
      <c r="C18" s="90" t="s">
        <v>77</v>
      </c>
      <c r="D18" s="126">
        <v>6.0</v>
      </c>
      <c r="E18" s="127">
        <v>6423.91</v>
      </c>
      <c r="F18" s="128">
        <f>E18-(E18*15%)</f>
        <v>5460.3235</v>
      </c>
      <c r="G18" s="129">
        <f t="shared" si="1"/>
        <v>963.5865</v>
      </c>
      <c r="H18" s="130">
        <f t="shared" si="2"/>
        <v>0.15</v>
      </c>
      <c r="I18" s="131">
        <v>44366.0</v>
      </c>
      <c r="J18" s="132">
        <v>44402.0</v>
      </c>
      <c r="K18" s="123"/>
      <c r="L18" s="90"/>
      <c r="M18" s="133">
        <f t="shared" si="3"/>
        <v>1070.651667</v>
      </c>
      <c r="N18" s="99">
        <f t="shared" si="4"/>
        <v>36</v>
      </c>
      <c r="O18" s="133">
        <f t="shared" si="5"/>
        <v>910.0539167</v>
      </c>
      <c r="P18" s="134">
        <v>0.18</v>
      </c>
      <c r="Q18" s="90"/>
      <c r="R18" s="99">
        <f>IF(AND(H18&lt;='Product Ratings'!$E$5,H18&gt;='Product Ratings'!$D$5),'Product Ratings'!$C$5,IF(AND(H18&lt;='Product Ratings'!$E$6,H18&gt;='Product Ratings'!$D$6),'Product Ratings'!$C$6,IF(AND(H18&lt;='Product Ratings'!$E$7,H18&gt;='Product Ratings'!$D$7),'Product Ratings'!$C$7,IF(AND(H18&lt;='Product Ratings'!$E$8,H18&gt;='Product Ratings'!$D$8),'Product Ratings'!$C$8,IF(H18&gt;='Product Ratings'!$D$9,'Product Ratings'!$C$9)))))</f>
        <v>1</v>
      </c>
      <c r="S18" s="99">
        <f>IF(AND(D18&lt;='Product Ratings'!$I$5,D18&gt;='Product Ratings'!$H$5),'Product Ratings'!$F$5,IF(AND(D18&lt;='Product Ratings'!$I$6,D18&gt;='Product Ratings'!$H$6),'Product Ratings'!$F$6,IF(AND(D18&lt;='Product Ratings'!$I$7,I18&gt;='Product Ratings'!$H$7),'Product Ratings'!$F$7,IF(AND(D18&lt;='Product Ratings'!$I$8,D18&gt;='Product Ratings'!$H$8),'Product Ratings'!$F$8,IF(D18&gt;='Product Ratings'!$H$9,'Product Ratings'!$F$9)))))</f>
        <v>2</v>
      </c>
      <c r="T18" s="99">
        <f>IF(AND(O18&lt;='Product Ratings'!$M$5,O18&gt;='Product Ratings'!$L$5),'Product Ratings'!$J$5,IF(AND(O18&lt;='Product Ratings'!$M$6,O18&gt;='Product Ratings'!$L$6),'Product Ratings'!$J$6,IF(AND(O18&lt;='Product Ratings'!$M$7,O18&gt;='Product Ratings'!$L$7),'Product Ratings'!$J$7,IF(AND(O18&lt;='Product Ratings'!$M$8,O18&gt;='Product Ratings'!$L$8),'Product Ratings'!$J$8,IF(O18&gt;='Product Ratings'!$L$9,'Product Ratings'!$J$9)))))</f>
        <v>1</v>
      </c>
      <c r="U18" s="99">
        <f>IF(AND(N18&lt;='Product Ratings'!$R$5,N18&gt;='Product Ratings'!$Q$5),'Product Ratings'!$O$5,IF(AND(N18&lt;='Product Ratings'!$R$6,N18&gt;='Product Ratings'!$Q$6),'Product Ratings'!$O$6,IF(AND(N18&lt;='Product Ratings'!$R$7,N18&gt;='Product Ratings'!$Q$7),'Product Ratings'!$O$7,IF(AND(N18&lt;='Product Ratings'!$R$8,N18&gt;='Product Ratings'!$Q$8),'Product Ratings'!$O$8,IF(N18&gt;='Product Ratings'!$Q$9,'Product Ratings'!$O$9)))))</f>
        <v>3</v>
      </c>
      <c r="V18" s="99">
        <f>IF(AND(P18&lt;='Product Ratings'!$V$5,P18&gt;='Product Ratings'!$U$5),'Product Ratings'!$S$5,IF(AND(P18&lt;='Product Ratings'!$V$6,P18&gt;='Product Ratings'!$U$6),'Product Ratings'!$S$6,IF(AND(P18&lt;='Product Ratings'!$V$7,P18&gt;='Product Ratings'!$U$7),'Product Ratings'!$S$7,IF(AND(P18&lt;='Product Ratings'!$V$8,P18&gt;='Product Ratings'!$U$8),'Product Ratings'!$S$8,IF(P18&gt;='Product Ratings'!$U$9,'Product Ratings'!$S$9)))))</f>
        <v>3</v>
      </c>
      <c r="W18" s="135">
        <f t="shared" si="6"/>
        <v>10</v>
      </c>
      <c r="X18" s="90"/>
      <c r="Y18" s="90"/>
      <c r="Z18" s="90"/>
      <c r="AA18" s="90"/>
      <c r="AB18" s="90"/>
    </row>
    <row r="19" ht="12.75" customHeight="1">
      <c r="A19" s="87"/>
      <c r="B19" s="90"/>
      <c r="C19" s="90" t="s">
        <v>78</v>
      </c>
      <c r="D19" s="126">
        <v>1.0</v>
      </c>
      <c r="E19" s="127">
        <v>55.65</v>
      </c>
      <c r="F19" s="128">
        <f>E19-(E19*11%)</f>
        <v>49.5285</v>
      </c>
      <c r="G19" s="129">
        <f t="shared" si="1"/>
        <v>6.1215</v>
      </c>
      <c r="H19" s="130">
        <f t="shared" si="2"/>
        <v>0.11</v>
      </c>
      <c r="I19" s="131">
        <v>44367.0</v>
      </c>
      <c r="J19" s="132">
        <v>44403.0</v>
      </c>
      <c r="K19" s="123"/>
      <c r="L19" s="90"/>
      <c r="M19" s="133">
        <f t="shared" si="3"/>
        <v>55.65</v>
      </c>
      <c r="N19" s="99">
        <f t="shared" si="4"/>
        <v>36</v>
      </c>
      <c r="O19" s="133">
        <f t="shared" si="5"/>
        <v>49.5285</v>
      </c>
      <c r="P19" s="134">
        <v>0.22</v>
      </c>
      <c r="Q19" s="90"/>
      <c r="R19" s="99">
        <f>IF(AND(H19&lt;='Product Ratings'!$E$5,H19&gt;='Product Ratings'!$D$5),'Product Ratings'!$C$5,IF(AND(H19&lt;='Product Ratings'!$E$6,H19&gt;='Product Ratings'!$D$6),'Product Ratings'!$C$6,IF(AND(H19&lt;='Product Ratings'!$E$7,H19&gt;='Product Ratings'!$D$7),'Product Ratings'!$C$7,IF(AND(H19&lt;='Product Ratings'!$E$8,H19&gt;='Product Ratings'!$D$8),'Product Ratings'!$C$8,IF(H19&gt;='Product Ratings'!$D$9,'Product Ratings'!$C$9)))))</f>
        <v>1</v>
      </c>
      <c r="S19" s="99">
        <f>IF(AND(D19&lt;='Product Ratings'!$I$5,D19&gt;='Product Ratings'!$H$5),'Product Ratings'!$F$5,IF(AND(D19&lt;='Product Ratings'!$I$6,D19&gt;='Product Ratings'!$H$6),'Product Ratings'!$F$6,IF(AND(D19&lt;='Product Ratings'!$I$7,I19&gt;='Product Ratings'!$H$7),'Product Ratings'!$F$7,IF(AND(D19&lt;='Product Ratings'!$I$8,D19&gt;='Product Ratings'!$H$8),'Product Ratings'!$F$8,IF(D19&gt;='Product Ratings'!$H$9,'Product Ratings'!$F$9)))))</f>
        <v>1</v>
      </c>
      <c r="T19" s="99">
        <f>IF(AND(O19&lt;='Product Ratings'!$M$5,O19&gt;='Product Ratings'!$L$5),'Product Ratings'!$J$5,IF(AND(O19&lt;='Product Ratings'!$M$6,O19&gt;='Product Ratings'!$L$6),'Product Ratings'!$J$6,IF(AND(O19&lt;='Product Ratings'!$M$7,O19&gt;='Product Ratings'!$L$7),'Product Ratings'!$J$7,IF(AND(O19&lt;='Product Ratings'!$M$8,O19&gt;='Product Ratings'!$L$8),'Product Ratings'!$J$8,IF(O19&gt;='Product Ratings'!$L$9,'Product Ratings'!$J$9)))))</f>
        <v>3</v>
      </c>
      <c r="U19" s="99">
        <f>IF(AND(N19&lt;='Product Ratings'!$R$5,N19&gt;='Product Ratings'!$Q$5),'Product Ratings'!$O$5,IF(AND(N19&lt;='Product Ratings'!$R$6,N19&gt;='Product Ratings'!$Q$6),'Product Ratings'!$O$6,IF(AND(N19&lt;='Product Ratings'!$R$7,N19&gt;='Product Ratings'!$Q$7),'Product Ratings'!$O$7,IF(AND(N19&lt;='Product Ratings'!$R$8,N19&gt;='Product Ratings'!$Q$8),'Product Ratings'!$O$8,IF(N19&gt;='Product Ratings'!$Q$9,'Product Ratings'!$O$9)))))</f>
        <v>3</v>
      </c>
      <c r="V19" s="99">
        <f>IF(AND(P19&lt;='Product Ratings'!$V$5,P19&gt;='Product Ratings'!$U$5),'Product Ratings'!$S$5,IF(AND(P19&lt;='Product Ratings'!$V$6,P19&gt;='Product Ratings'!$U$6),'Product Ratings'!$S$6,IF(AND(P19&lt;='Product Ratings'!$V$7,P19&gt;='Product Ratings'!$U$7),'Product Ratings'!$S$7,IF(AND(P19&lt;='Product Ratings'!$V$8,P19&gt;='Product Ratings'!$U$8),'Product Ratings'!$S$8,IF(P19&gt;='Product Ratings'!$U$9,'Product Ratings'!$S$9)))))</f>
        <v>3</v>
      </c>
      <c r="W19" s="135">
        <f t="shared" si="6"/>
        <v>11</v>
      </c>
      <c r="X19" s="90"/>
      <c r="Y19" s="90"/>
      <c r="Z19" s="90"/>
      <c r="AA19" s="90"/>
      <c r="AB19" s="90"/>
    </row>
    <row r="20" ht="12.75" customHeight="1">
      <c r="A20" s="87"/>
      <c r="B20" s="90"/>
      <c r="C20" s="90" t="s">
        <v>79</v>
      </c>
      <c r="D20" s="126">
        <v>2.0</v>
      </c>
      <c r="E20" s="127">
        <v>52.17</v>
      </c>
      <c r="F20" s="128">
        <f>E20-(E20*12%)</f>
        <v>45.9096</v>
      </c>
      <c r="G20" s="129">
        <f t="shared" si="1"/>
        <v>6.2604</v>
      </c>
      <c r="H20" s="130">
        <f t="shared" si="2"/>
        <v>0.12</v>
      </c>
      <c r="I20" s="131">
        <v>44368.0</v>
      </c>
      <c r="J20" s="132">
        <v>44404.0</v>
      </c>
      <c r="K20" s="123"/>
      <c r="L20" s="90"/>
      <c r="M20" s="133">
        <f t="shared" si="3"/>
        <v>26.085</v>
      </c>
      <c r="N20" s="99">
        <f t="shared" si="4"/>
        <v>36</v>
      </c>
      <c r="O20" s="133">
        <f t="shared" si="5"/>
        <v>22.9548</v>
      </c>
      <c r="P20" s="134">
        <v>0.26</v>
      </c>
      <c r="Q20" s="90"/>
      <c r="R20" s="99">
        <f>IF(AND(H20&lt;='Product Ratings'!$E$5,H20&gt;='Product Ratings'!$D$5),'Product Ratings'!$C$5,IF(AND(H20&lt;='Product Ratings'!$E$6,H20&gt;='Product Ratings'!$D$6),'Product Ratings'!$C$6,IF(AND(H20&lt;='Product Ratings'!$E$7,H20&gt;='Product Ratings'!$D$7),'Product Ratings'!$C$7,IF(AND(H20&lt;='Product Ratings'!$E$8,H20&gt;='Product Ratings'!$D$8),'Product Ratings'!$C$8,IF(H20&gt;='Product Ratings'!$D$9,'Product Ratings'!$C$9)))))</f>
        <v>1</v>
      </c>
      <c r="S20" s="99">
        <f>IF(AND(D20&lt;='Product Ratings'!$I$5,D20&gt;='Product Ratings'!$H$5),'Product Ratings'!$F$5,IF(AND(D20&lt;='Product Ratings'!$I$6,D20&gt;='Product Ratings'!$H$6),'Product Ratings'!$F$6,IF(AND(D20&lt;='Product Ratings'!$I$7,I20&gt;='Product Ratings'!$H$7),'Product Ratings'!$F$7,IF(AND(D20&lt;='Product Ratings'!$I$8,D20&gt;='Product Ratings'!$H$8),'Product Ratings'!$F$8,IF(D20&gt;='Product Ratings'!$H$9,'Product Ratings'!$F$9)))))</f>
        <v>1</v>
      </c>
      <c r="T20" s="99">
        <f>IF(AND(O20&lt;='Product Ratings'!$M$5,O20&gt;='Product Ratings'!$L$5),'Product Ratings'!$J$5,IF(AND(O20&lt;='Product Ratings'!$M$6,O20&gt;='Product Ratings'!$L$6),'Product Ratings'!$J$6,IF(AND(O20&lt;='Product Ratings'!$M$7,O20&gt;='Product Ratings'!$L$7),'Product Ratings'!$J$7,IF(AND(O20&lt;='Product Ratings'!$M$8,O20&gt;='Product Ratings'!$L$8),'Product Ratings'!$J$8,IF(O20&gt;='Product Ratings'!$L$9,'Product Ratings'!$J$9)))))</f>
        <v>5</v>
      </c>
      <c r="U20" s="99">
        <f>IF(AND(N20&lt;='Product Ratings'!$R$5,N20&gt;='Product Ratings'!$Q$5),'Product Ratings'!$O$5,IF(AND(N20&lt;='Product Ratings'!$R$6,N20&gt;='Product Ratings'!$Q$6),'Product Ratings'!$O$6,IF(AND(N20&lt;='Product Ratings'!$R$7,N20&gt;='Product Ratings'!$Q$7),'Product Ratings'!$O$7,IF(AND(N20&lt;='Product Ratings'!$R$8,N20&gt;='Product Ratings'!$Q$8),'Product Ratings'!$O$8,IF(N20&gt;='Product Ratings'!$Q$9,'Product Ratings'!$O$9)))))</f>
        <v>3</v>
      </c>
      <c r="V20" s="99">
        <f>IF(AND(P20&lt;='Product Ratings'!$V$5,P20&gt;='Product Ratings'!$U$5),'Product Ratings'!$S$5,IF(AND(P20&lt;='Product Ratings'!$V$6,P20&gt;='Product Ratings'!$U$6),'Product Ratings'!$S$6,IF(AND(P20&lt;='Product Ratings'!$V$7,P20&gt;='Product Ratings'!$U$7),'Product Ratings'!$S$7,IF(AND(P20&lt;='Product Ratings'!$V$8,P20&gt;='Product Ratings'!$U$8),'Product Ratings'!$S$8,IF(P20&gt;='Product Ratings'!$U$9,'Product Ratings'!$S$9)))))</f>
        <v>3</v>
      </c>
      <c r="W20" s="135">
        <f t="shared" si="6"/>
        <v>13</v>
      </c>
      <c r="X20" s="90"/>
      <c r="Y20" s="90"/>
      <c r="Z20" s="90"/>
      <c r="AA20" s="90"/>
      <c r="AB20" s="90"/>
    </row>
    <row r="21" ht="12.75" customHeight="1">
      <c r="A21" s="87"/>
      <c r="B21" s="90"/>
      <c r="C21" s="90" t="s">
        <v>80</v>
      </c>
      <c r="D21" s="126">
        <v>3.0</v>
      </c>
      <c r="E21" s="127">
        <v>434.78</v>
      </c>
      <c r="F21" s="128">
        <f t="shared" ref="F21:F1938" si="7">E21-(E21*35%)</f>
        <v>282.607</v>
      </c>
      <c r="G21" s="129">
        <f t="shared" si="1"/>
        <v>152.173</v>
      </c>
      <c r="H21" s="130">
        <f t="shared" si="2"/>
        <v>0.35</v>
      </c>
      <c r="I21" s="131">
        <v>44369.0</v>
      </c>
      <c r="J21" s="132">
        <v>44405.0</v>
      </c>
      <c r="K21" s="123"/>
      <c r="L21" s="90"/>
      <c r="M21" s="133">
        <f t="shared" si="3"/>
        <v>144.9266667</v>
      </c>
      <c r="N21" s="99">
        <f t="shared" si="4"/>
        <v>36</v>
      </c>
      <c r="O21" s="133">
        <f t="shared" si="5"/>
        <v>94.20233333</v>
      </c>
      <c r="P21" s="134">
        <v>0.28</v>
      </c>
      <c r="Q21" s="90"/>
      <c r="R21" s="99">
        <f>IF(AND(H21&lt;='Product Ratings'!$E$5,H21&gt;='Product Ratings'!$D$5),'Product Ratings'!$C$5,IF(AND(H21&lt;='Product Ratings'!$E$6,H21&gt;='Product Ratings'!$D$6),'Product Ratings'!$C$6,IF(AND(H21&lt;='Product Ratings'!$E$7,H21&gt;='Product Ratings'!$D$7),'Product Ratings'!$C$7,IF(AND(H21&lt;='Product Ratings'!$E$8,H21&gt;='Product Ratings'!$D$8),'Product Ratings'!$C$8,IF(H21&gt;='Product Ratings'!$D$9,'Product Ratings'!$C$9)))))</f>
        <v>2</v>
      </c>
      <c r="S21" s="99">
        <f>IF(AND(D21&lt;='Product Ratings'!$I$5,D21&gt;='Product Ratings'!$H$5),'Product Ratings'!$F$5,IF(AND(D21&lt;='Product Ratings'!$I$6,D21&gt;='Product Ratings'!$H$6),'Product Ratings'!$F$6,IF(AND(D21&lt;='Product Ratings'!$I$7,I21&gt;='Product Ratings'!$H$7),'Product Ratings'!$F$7,IF(AND(D21&lt;='Product Ratings'!$I$8,D21&gt;='Product Ratings'!$H$8),'Product Ratings'!$F$8,IF(D21&gt;='Product Ratings'!$H$9,'Product Ratings'!$F$9)))))</f>
        <v>1</v>
      </c>
      <c r="T21" s="99">
        <f>IF(AND(O21&lt;='Product Ratings'!$M$5,O21&gt;='Product Ratings'!$L$5),'Product Ratings'!$J$5,IF(AND(O21&lt;='Product Ratings'!$M$6,O21&gt;='Product Ratings'!$L$6),'Product Ratings'!$J$6,IF(AND(O21&lt;='Product Ratings'!$M$7,O21&gt;='Product Ratings'!$L$7),'Product Ratings'!$J$7,IF(AND(O21&lt;='Product Ratings'!$M$8,O21&gt;='Product Ratings'!$L$8),'Product Ratings'!$J$8,IF(O21&gt;='Product Ratings'!$L$9,'Product Ratings'!$J$9)))))</f>
        <v>2</v>
      </c>
      <c r="U21" s="99">
        <f>IF(AND(N21&lt;='Product Ratings'!$R$5,N21&gt;='Product Ratings'!$Q$5),'Product Ratings'!$O$5,IF(AND(N21&lt;='Product Ratings'!$R$6,N21&gt;='Product Ratings'!$Q$6),'Product Ratings'!$O$6,IF(AND(N21&lt;='Product Ratings'!$R$7,N21&gt;='Product Ratings'!$Q$7),'Product Ratings'!$O$7,IF(AND(N21&lt;='Product Ratings'!$R$8,N21&gt;='Product Ratings'!$Q$8),'Product Ratings'!$O$8,IF(N21&gt;='Product Ratings'!$Q$9,'Product Ratings'!$O$9)))))</f>
        <v>3</v>
      </c>
      <c r="V21" s="99">
        <f>IF(AND(P21&lt;='Product Ratings'!$V$5,P21&gt;='Product Ratings'!$U$5),'Product Ratings'!$S$5,IF(AND(P21&lt;='Product Ratings'!$V$6,P21&gt;='Product Ratings'!$U$6),'Product Ratings'!$S$6,IF(AND(P21&lt;='Product Ratings'!$V$7,P21&gt;='Product Ratings'!$U$7),'Product Ratings'!$S$7,IF(AND(P21&lt;='Product Ratings'!$V$8,P21&gt;='Product Ratings'!$U$8),'Product Ratings'!$S$8,IF(P21&gt;='Product Ratings'!$U$9,'Product Ratings'!$S$9)))))</f>
        <v>3</v>
      </c>
      <c r="W21" s="135">
        <f t="shared" si="6"/>
        <v>11</v>
      </c>
      <c r="X21" s="90"/>
      <c r="Y21" s="90"/>
      <c r="Z21" s="90"/>
      <c r="AA21" s="90"/>
      <c r="AB21" s="90"/>
    </row>
    <row r="22" ht="12.75" customHeight="1">
      <c r="A22" s="87"/>
      <c r="B22" s="90"/>
      <c r="C22" s="90" t="s">
        <v>81</v>
      </c>
      <c r="D22" s="126">
        <v>4.0</v>
      </c>
      <c r="E22" s="127">
        <v>434.78</v>
      </c>
      <c r="F22" s="128">
        <f t="shared" si="7"/>
        <v>282.607</v>
      </c>
      <c r="G22" s="129">
        <f t="shared" si="1"/>
        <v>152.173</v>
      </c>
      <c r="H22" s="130">
        <f t="shared" si="2"/>
        <v>0.35</v>
      </c>
      <c r="I22" s="131">
        <v>44370.0</v>
      </c>
      <c r="J22" s="132">
        <v>44406.0</v>
      </c>
      <c r="K22" s="123"/>
      <c r="L22" s="90"/>
      <c r="M22" s="133">
        <f t="shared" si="3"/>
        <v>108.695</v>
      </c>
      <c r="N22" s="99">
        <f t="shared" si="4"/>
        <v>36</v>
      </c>
      <c r="O22" s="133">
        <f t="shared" si="5"/>
        <v>70.65175</v>
      </c>
      <c r="P22" s="134">
        <v>0.3</v>
      </c>
      <c r="Q22" s="90"/>
      <c r="R22" s="99">
        <f>IF(AND(H22&lt;='Product Ratings'!$E$5,H22&gt;='Product Ratings'!$D$5),'Product Ratings'!$C$5,IF(AND(H22&lt;='Product Ratings'!$E$6,H22&gt;='Product Ratings'!$D$6),'Product Ratings'!$C$6,IF(AND(H22&lt;='Product Ratings'!$E$7,H22&gt;='Product Ratings'!$D$7),'Product Ratings'!$C$7,IF(AND(H22&lt;='Product Ratings'!$E$8,H22&gt;='Product Ratings'!$D$8),'Product Ratings'!$C$8,IF(H22&gt;='Product Ratings'!$D$9,'Product Ratings'!$C$9)))))</f>
        <v>2</v>
      </c>
      <c r="S22" s="99">
        <f>IF(AND(D22&lt;='Product Ratings'!$I$5,D22&gt;='Product Ratings'!$H$5),'Product Ratings'!$F$5,IF(AND(D22&lt;='Product Ratings'!$I$6,D22&gt;='Product Ratings'!$H$6),'Product Ratings'!$F$6,IF(AND(D22&lt;='Product Ratings'!$I$7,I22&gt;='Product Ratings'!$H$7),'Product Ratings'!$F$7,IF(AND(D22&lt;='Product Ratings'!$I$8,D22&gt;='Product Ratings'!$H$8),'Product Ratings'!$F$8,IF(D22&gt;='Product Ratings'!$H$9,'Product Ratings'!$F$9)))))</f>
        <v>1</v>
      </c>
      <c r="T22" s="99">
        <f>IF(AND(O22&lt;='Product Ratings'!$M$5,O22&gt;='Product Ratings'!$L$5),'Product Ratings'!$J$5,IF(AND(O22&lt;='Product Ratings'!$M$6,O22&gt;='Product Ratings'!$L$6),'Product Ratings'!$J$6,IF(AND(O22&lt;='Product Ratings'!$M$7,O22&gt;='Product Ratings'!$L$7),'Product Ratings'!$J$7,IF(AND(O22&lt;='Product Ratings'!$M$8,O22&gt;='Product Ratings'!$L$8),'Product Ratings'!$J$8,IF(O22&gt;='Product Ratings'!$L$9,'Product Ratings'!$J$9)))))</f>
        <v>3</v>
      </c>
      <c r="U22" s="99">
        <f>IF(AND(N22&lt;='Product Ratings'!$R$5,N22&gt;='Product Ratings'!$Q$5),'Product Ratings'!$O$5,IF(AND(N22&lt;='Product Ratings'!$R$6,N22&gt;='Product Ratings'!$Q$6),'Product Ratings'!$O$6,IF(AND(N22&lt;='Product Ratings'!$R$7,N22&gt;='Product Ratings'!$Q$7),'Product Ratings'!$O$7,IF(AND(N22&lt;='Product Ratings'!$R$8,N22&gt;='Product Ratings'!$Q$8),'Product Ratings'!$O$8,IF(N22&gt;='Product Ratings'!$Q$9,'Product Ratings'!$O$9)))))</f>
        <v>3</v>
      </c>
      <c r="V22" s="99">
        <f>IF(AND(P22&lt;='Product Ratings'!$V$5,P22&gt;='Product Ratings'!$U$5),'Product Ratings'!$S$5,IF(AND(P22&lt;='Product Ratings'!$V$6,P22&gt;='Product Ratings'!$U$6),'Product Ratings'!$S$6,IF(AND(P22&lt;='Product Ratings'!$V$7,P22&gt;='Product Ratings'!$U$7),'Product Ratings'!$S$7,IF(AND(P22&lt;='Product Ratings'!$V$8,P22&gt;='Product Ratings'!$U$8),'Product Ratings'!$S$8,IF(P22&gt;='Product Ratings'!$U$9,'Product Ratings'!$S$9)))))</f>
        <v>3</v>
      </c>
      <c r="W22" s="135">
        <f t="shared" si="6"/>
        <v>12</v>
      </c>
      <c r="X22" s="90"/>
      <c r="Y22" s="90"/>
      <c r="Z22" s="90"/>
      <c r="AA22" s="90"/>
      <c r="AB22" s="90"/>
    </row>
    <row r="23" ht="12.75" customHeight="1">
      <c r="A23" s="87"/>
      <c r="B23" s="90"/>
      <c r="C23" s="90" t="s">
        <v>82</v>
      </c>
      <c r="D23" s="126">
        <v>5.0</v>
      </c>
      <c r="E23" s="127">
        <v>41.39</v>
      </c>
      <c r="F23" s="128">
        <f t="shared" si="7"/>
        <v>26.9035</v>
      </c>
      <c r="G23" s="129">
        <f t="shared" si="1"/>
        <v>14.4865</v>
      </c>
      <c r="H23" s="130">
        <f t="shared" si="2"/>
        <v>0.35</v>
      </c>
      <c r="I23" s="131">
        <v>44371.0</v>
      </c>
      <c r="J23" s="132">
        <v>44407.0</v>
      </c>
      <c r="K23" s="123"/>
      <c r="L23" s="90"/>
      <c r="M23" s="133">
        <f t="shared" si="3"/>
        <v>8.278</v>
      </c>
      <c r="N23" s="99">
        <f t="shared" si="4"/>
        <v>36</v>
      </c>
      <c r="O23" s="133">
        <f t="shared" si="5"/>
        <v>5.3807</v>
      </c>
      <c r="P23" s="134">
        <v>0.31</v>
      </c>
      <c r="Q23" s="90"/>
      <c r="R23" s="99">
        <f>IF(AND(H23&lt;='Product Ratings'!$E$5,H23&gt;='Product Ratings'!$D$5),'Product Ratings'!$C$5,IF(AND(H23&lt;='Product Ratings'!$E$6,H23&gt;='Product Ratings'!$D$6),'Product Ratings'!$C$6,IF(AND(H23&lt;='Product Ratings'!$E$7,H23&gt;='Product Ratings'!$D$7),'Product Ratings'!$C$7,IF(AND(H23&lt;='Product Ratings'!$E$8,H23&gt;='Product Ratings'!$D$8),'Product Ratings'!$C$8,IF(H23&gt;='Product Ratings'!$D$9,'Product Ratings'!$C$9)))))</f>
        <v>2</v>
      </c>
      <c r="S23" s="99">
        <f>IF(AND(D23&lt;='Product Ratings'!$I$5,D23&gt;='Product Ratings'!$H$5),'Product Ratings'!$F$5,IF(AND(D23&lt;='Product Ratings'!$I$6,D23&gt;='Product Ratings'!$H$6),'Product Ratings'!$F$6,IF(AND(D23&lt;='Product Ratings'!$I$7,I23&gt;='Product Ratings'!$H$7),'Product Ratings'!$F$7,IF(AND(D23&lt;='Product Ratings'!$I$8,D23&gt;='Product Ratings'!$H$8),'Product Ratings'!$F$8,IF(D23&gt;='Product Ratings'!$H$9,'Product Ratings'!$F$9)))))</f>
        <v>1</v>
      </c>
      <c r="T23" s="99">
        <f>IF(AND(O23&lt;='Product Ratings'!$M$5,O23&gt;='Product Ratings'!$L$5),'Product Ratings'!$J$5,IF(AND(O23&lt;='Product Ratings'!$M$6,O23&gt;='Product Ratings'!$L$6),'Product Ratings'!$J$6,IF(AND(O23&lt;='Product Ratings'!$M$7,O23&gt;='Product Ratings'!$L$7),'Product Ratings'!$J$7,IF(AND(O23&lt;='Product Ratings'!$M$8,O23&gt;='Product Ratings'!$L$8),'Product Ratings'!$J$8,IF(O23&gt;='Product Ratings'!$L$9,'Product Ratings'!$J$9)))))</f>
        <v>5</v>
      </c>
      <c r="U23" s="99">
        <f>IF(AND(N23&lt;='Product Ratings'!$R$5,N23&gt;='Product Ratings'!$Q$5),'Product Ratings'!$O$5,IF(AND(N23&lt;='Product Ratings'!$R$6,N23&gt;='Product Ratings'!$Q$6),'Product Ratings'!$O$6,IF(AND(N23&lt;='Product Ratings'!$R$7,N23&gt;='Product Ratings'!$Q$7),'Product Ratings'!$O$7,IF(AND(N23&lt;='Product Ratings'!$R$8,N23&gt;='Product Ratings'!$Q$8),'Product Ratings'!$O$8,IF(N23&gt;='Product Ratings'!$Q$9,'Product Ratings'!$O$9)))))</f>
        <v>3</v>
      </c>
      <c r="V23" s="99">
        <f>IF(AND(P23&lt;='Product Ratings'!$V$5,P23&gt;='Product Ratings'!$U$5),'Product Ratings'!$S$5,IF(AND(P23&lt;='Product Ratings'!$V$6,P23&gt;='Product Ratings'!$U$6),'Product Ratings'!$S$6,IF(AND(P23&lt;='Product Ratings'!$V$7,P23&gt;='Product Ratings'!$U$7),'Product Ratings'!$S$7,IF(AND(P23&lt;='Product Ratings'!$V$8,P23&gt;='Product Ratings'!$U$8),'Product Ratings'!$S$8,IF(P23&gt;='Product Ratings'!$U$9,'Product Ratings'!$S$9)))))</f>
        <v>3</v>
      </c>
      <c r="W23" s="135">
        <f t="shared" si="6"/>
        <v>14</v>
      </c>
      <c r="X23" s="90"/>
      <c r="Y23" s="90"/>
      <c r="Z23" s="90"/>
      <c r="AA23" s="90"/>
      <c r="AB23" s="90"/>
    </row>
    <row r="24" ht="12.75" customHeight="1">
      <c r="A24" s="87"/>
      <c r="B24" s="90"/>
      <c r="C24" s="90" t="s">
        <v>83</v>
      </c>
      <c r="D24" s="126">
        <v>6.0</v>
      </c>
      <c r="E24" s="127">
        <v>260.87</v>
      </c>
      <c r="F24" s="128">
        <f t="shared" si="7"/>
        <v>169.5655</v>
      </c>
      <c r="G24" s="129">
        <f t="shared" si="1"/>
        <v>91.3045</v>
      </c>
      <c r="H24" s="130">
        <f t="shared" si="2"/>
        <v>0.35</v>
      </c>
      <c r="I24" s="131">
        <v>44372.0</v>
      </c>
      <c r="J24" s="132">
        <v>44408.0</v>
      </c>
      <c r="K24" s="123"/>
      <c r="L24" s="90"/>
      <c r="M24" s="133">
        <f t="shared" si="3"/>
        <v>43.47833333</v>
      </c>
      <c r="N24" s="99">
        <f t="shared" si="4"/>
        <v>36</v>
      </c>
      <c r="O24" s="133">
        <f t="shared" si="5"/>
        <v>28.26091667</v>
      </c>
      <c r="P24" s="134">
        <v>0.32</v>
      </c>
      <c r="Q24" s="90"/>
      <c r="R24" s="99">
        <f>IF(AND(H24&lt;='Product Ratings'!$E$5,H24&gt;='Product Ratings'!$D$5),'Product Ratings'!$C$5,IF(AND(H24&lt;='Product Ratings'!$E$6,H24&gt;='Product Ratings'!$D$6),'Product Ratings'!$C$6,IF(AND(H24&lt;='Product Ratings'!$E$7,H24&gt;='Product Ratings'!$D$7),'Product Ratings'!$C$7,IF(AND(H24&lt;='Product Ratings'!$E$8,H24&gt;='Product Ratings'!$D$8),'Product Ratings'!$C$8,IF(H24&gt;='Product Ratings'!$D$9,'Product Ratings'!$C$9)))))</f>
        <v>2</v>
      </c>
      <c r="S24" s="99">
        <f>IF(AND(D24&lt;='Product Ratings'!$I$5,D24&gt;='Product Ratings'!$H$5),'Product Ratings'!$F$5,IF(AND(D24&lt;='Product Ratings'!$I$6,D24&gt;='Product Ratings'!$H$6),'Product Ratings'!$F$6,IF(AND(D24&lt;='Product Ratings'!$I$7,I24&gt;='Product Ratings'!$H$7),'Product Ratings'!$F$7,IF(AND(D24&lt;='Product Ratings'!$I$8,D24&gt;='Product Ratings'!$H$8),'Product Ratings'!$F$8,IF(D24&gt;='Product Ratings'!$H$9,'Product Ratings'!$F$9)))))</f>
        <v>2</v>
      </c>
      <c r="T24" s="99">
        <f>IF(AND(O24&lt;='Product Ratings'!$M$5,O24&gt;='Product Ratings'!$L$5),'Product Ratings'!$J$5,IF(AND(O24&lt;='Product Ratings'!$M$6,O24&gt;='Product Ratings'!$L$6),'Product Ratings'!$J$6,IF(AND(O24&lt;='Product Ratings'!$M$7,O24&gt;='Product Ratings'!$L$7),'Product Ratings'!$J$7,IF(AND(O24&lt;='Product Ratings'!$M$8,O24&gt;='Product Ratings'!$L$8),'Product Ratings'!$J$8,IF(O24&gt;='Product Ratings'!$L$9,'Product Ratings'!$J$9)))))</f>
        <v>4</v>
      </c>
      <c r="U24" s="99">
        <f>IF(AND(N24&lt;='Product Ratings'!$R$5,N24&gt;='Product Ratings'!$Q$5),'Product Ratings'!$O$5,IF(AND(N24&lt;='Product Ratings'!$R$6,N24&gt;='Product Ratings'!$Q$6),'Product Ratings'!$O$6,IF(AND(N24&lt;='Product Ratings'!$R$7,N24&gt;='Product Ratings'!$Q$7),'Product Ratings'!$O$7,IF(AND(N24&lt;='Product Ratings'!$R$8,N24&gt;='Product Ratings'!$Q$8),'Product Ratings'!$O$8,IF(N24&gt;='Product Ratings'!$Q$9,'Product Ratings'!$O$9)))))</f>
        <v>3</v>
      </c>
      <c r="V24" s="99">
        <f>IF(AND(P24&lt;='Product Ratings'!$V$5,P24&gt;='Product Ratings'!$U$5),'Product Ratings'!$S$5,IF(AND(P24&lt;='Product Ratings'!$V$6,P24&gt;='Product Ratings'!$U$6),'Product Ratings'!$S$6,IF(AND(P24&lt;='Product Ratings'!$V$7,P24&gt;='Product Ratings'!$U$7),'Product Ratings'!$S$7,IF(AND(P24&lt;='Product Ratings'!$V$8,P24&gt;='Product Ratings'!$U$8),'Product Ratings'!$S$8,IF(P24&gt;='Product Ratings'!$U$9,'Product Ratings'!$S$9)))))</f>
        <v>3</v>
      </c>
      <c r="W24" s="135">
        <f t="shared" si="6"/>
        <v>14</v>
      </c>
      <c r="X24" s="90"/>
      <c r="Y24" s="90"/>
      <c r="Z24" s="90"/>
      <c r="AA24" s="90"/>
      <c r="AB24" s="90"/>
    </row>
    <row r="25" ht="12.75" customHeight="1">
      <c r="A25" s="87"/>
      <c r="B25" s="90"/>
      <c r="C25" s="90" t="s">
        <v>84</v>
      </c>
      <c r="D25" s="126">
        <v>1.0</v>
      </c>
      <c r="E25" s="127">
        <v>25.22</v>
      </c>
      <c r="F25" s="128">
        <f t="shared" si="7"/>
        <v>16.393</v>
      </c>
      <c r="G25" s="129">
        <f t="shared" si="1"/>
        <v>8.827</v>
      </c>
      <c r="H25" s="130">
        <f t="shared" si="2"/>
        <v>0.35</v>
      </c>
      <c r="I25" s="131">
        <v>44373.0</v>
      </c>
      <c r="J25" s="132">
        <v>44409.0</v>
      </c>
      <c r="K25" s="123"/>
      <c r="L25" s="90"/>
      <c r="M25" s="133">
        <f t="shared" si="3"/>
        <v>25.22</v>
      </c>
      <c r="N25" s="99">
        <f t="shared" si="4"/>
        <v>36</v>
      </c>
      <c r="O25" s="133">
        <f t="shared" si="5"/>
        <v>16.393</v>
      </c>
      <c r="P25" s="134">
        <v>0.33</v>
      </c>
      <c r="Q25" s="90"/>
      <c r="R25" s="99">
        <f>IF(AND(H25&lt;='Product Ratings'!$E$5,H25&gt;='Product Ratings'!$D$5),'Product Ratings'!$C$5,IF(AND(H25&lt;='Product Ratings'!$E$6,H25&gt;='Product Ratings'!$D$6),'Product Ratings'!$C$6,IF(AND(H25&lt;='Product Ratings'!$E$7,H25&gt;='Product Ratings'!$D$7),'Product Ratings'!$C$7,IF(AND(H25&lt;='Product Ratings'!$E$8,H25&gt;='Product Ratings'!$D$8),'Product Ratings'!$C$8,IF(H25&gt;='Product Ratings'!$D$9,'Product Ratings'!$C$9)))))</f>
        <v>2</v>
      </c>
      <c r="S25" s="99">
        <f>IF(AND(D25&lt;='Product Ratings'!$I$5,D25&gt;='Product Ratings'!$H$5),'Product Ratings'!$F$5,IF(AND(D25&lt;='Product Ratings'!$I$6,D25&gt;='Product Ratings'!$H$6),'Product Ratings'!$F$6,IF(AND(D25&lt;='Product Ratings'!$I$7,I25&gt;='Product Ratings'!$H$7),'Product Ratings'!$F$7,IF(AND(D25&lt;='Product Ratings'!$I$8,D25&gt;='Product Ratings'!$H$8),'Product Ratings'!$F$8,IF(D25&gt;='Product Ratings'!$H$9,'Product Ratings'!$F$9)))))</f>
        <v>1</v>
      </c>
      <c r="T25" s="99">
        <f>IF(AND(O25&lt;='Product Ratings'!$M$5,O25&gt;='Product Ratings'!$L$5),'Product Ratings'!$J$5,IF(AND(O25&lt;='Product Ratings'!$M$6,O25&gt;='Product Ratings'!$L$6),'Product Ratings'!$J$6,IF(AND(O25&lt;='Product Ratings'!$M$7,O25&gt;='Product Ratings'!$L$7),'Product Ratings'!$J$7,IF(AND(O25&lt;='Product Ratings'!$M$8,O25&gt;='Product Ratings'!$L$8),'Product Ratings'!$J$8,IF(O25&gt;='Product Ratings'!$L$9,'Product Ratings'!$J$9)))))</f>
        <v>5</v>
      </c>
      <c r="U25" s="99">
        <f>IF(AND(N25&lt;='Product Ratings'!$R$5,N25&gt;='Product Ratings'!$Q$5),'Product Ratings'!$O$5,IF(AND(N25&lt;='Product Ratings'!$R$6,N25&gt;='Product Ratings'!$Q$6),'Product Ratings'!$O$6,IF(AND(N25&lt;='Product Ratings'!$R$7,N25&gt;='Product Ratings'!$Q$7),'Product Ratings'!$O$7,IF(AND(N25&lt;='Product Ratings'!$R$8,N25&gt;='Product Ratings'!$Q$8),'Product Ratings'!$O$8,IF(N25&gt;='Product Ratings'!$Q$9,'Product Ratings'!$O$9)))))</f>
        <v>3</v>
      </c>
      <c r="V25" s="99">
        <f>IF(AND(P25&lt;='Product Ratings'!$V$5,P25&gt;='Product Ratings'!$U$5),'Product Ratings'!$S$5,IF(AND(P25&lt;='Product Ratings'!$V$6,P25&gt;='Product Ratings'!$U$6),'Product Ratings'!$S$6,IF(AND(P25&lt;='Product Ratings'!$V$7,P25&gt;='Product Ratings'!$U$7),'Product Ratings'!$S$7,IF(AND(P25&lt;='Product Ratings'!$V$8,P25&gt;='Product Ratings'!$U$8),'Product Ratings'!$S$8,IF(P25&gt;='Product Ratings'!$U$9,'Product Ratings'!$S$9)))))</f>
        <v>3</v>
      </c>
      <c r="W25" s="135">
        <f t="shared" si="6"/>
        <v>14</v>
      </c>
      <c r="X25" s="90"/>
      <c r="Y25" s="90"/>
      <c r="Z25" s="90"/>
      <c r="AA25" s="90"/>
      <c r="AB25" s="90"/>
    </row>
    <row r="26" ht="12.75" customHeight="1">
      <c r="A26" s="87"/>
      <c r="B26" s="90"/>
      <c r="C26" s="90" t="s">
        <v>85</v>
      </c>
      <c r="D26" s="126">
        <v>2.0</v>
      </c>
      <c r="E26" s="127">
        <v>219.74</v>
      </c>
      <c r="F26" s="128">
        <f t="shared" si="7"/>
        <v>142.831</v>
      </c>
      <c r="G26" s="129">
        <f t="shared" si="1"/>
        <v>76.909</v>
      </c>
      <c r="H26" s="130">
        <f t="shared" si="2"/>
        <v>0.35</v>
      </c>
      <c r="I26" s="131">
        <v>44374.0</v>
      </c>
      <c r="J26" s="132">
        <v>44410.0</v>
      </c>
      <c r="K26" s="123"/>
      <c r="L26" s="90"/>
      <c r="M26" s="133">
        <f t="shared" si="3"/>
        <v>109.87</v>
      </c>
      <c r="N26" s="99">
        <f t="shared" si="4"/>
        <v>36</v>
      </c>
      <c r="O26" s="133">
        <f t="shared" si="5"/>
        <v>71.4155</v>
      </c>
      <c r="P26" s="134">
        <v>0.34</v>
      </c>
      <c r="Q26" s="90"/>
      <c r="R26" s="99">
        <f>IF(AND(H26&lt;='Product Ratings'!$E$5,H26&gt;='Product Ratings'!$D$5),'Product Ratings'!$C$5,IF(AND(H26&lt;='Product Ratings'!$E$6,H26&gt;='Product Ratings'!$D$6),'Product Ratings'!$C$6,IF(AND(H26&lt;='Product Ratings'!$E$7,H26&gt;='Product Ratings'!$D$7),'Product Ratings'!$C$7,IF(AND(H26&lt;='Product Ratings'!$E$8,H26&gt;='Product Ratings'!$D$8),'Product Ratings'!$C$8,IF(H26&gt;='Product Ratings'!$D$9,'Product Ratings'!$C$9)))))</f>
        <v>2</v>
      </c>
      <c r="S26" s="99">
        <f>IF(AND(D26&lt;='Product Ratings'!$I$5,D26&gt;='Product Ratings'!$H$5),'Product Ratings'!$F$5,IF(AND(D26&lt;='Product Ratings'!$I$6,D26&gt;='Product Ratings'!$H$6),'Product Ratings'!$F$6,IF(AND(D26&lt;='Product Ratings'!$I$7,I26&gt;='Product Ratings'!$H$7),'Product Ratings'!$F$7,IF(AND(D26&lt;='Product Ratings'!$I$8,D26&gt;='Product Ratings'!$H$8),'Product Ratings'!$F$8,IF(D26&gt;='Product Ratings'!$H$9,'Product Ratings'!$F$9)))))</f>
        <v>1</v>
      </c>
      <c r="T26" s="99">
        <f>IF(AND(O26&lt;='Product Ratings'!$M$5,O26&gt;='Product Ratings'!$L$5),'Product Ratings'!$J$5,IF(AND(O26&lt;='Product Ratings'!$M$6,O26&gt;='Product Ratings'!$L$6),'Product Ratings'!$J$6,IF(AND(O26&lt;='Product Ratings'!$M$7,O26&gt;='Product Ratings'!$L$7),'Product Ratings'!$J$7,IF(AND(O26&lt;='Product Ratings'!$M$8,O26&gt;='Product Ratings'!$L$8),'Product Ratings'!$J$8,IF(O26&gt;='Product Ratings'!$L$9,'Product Ratings'!$J$9)))))</f>
        <v>3</v>
      </c>
      <c r="U26" s="99">
        <f>IF(AND(N26&lt;='Product Ratings'!$R$5,N26&gt;='Product Ratings'!$Q$5),'Product Ratings'!$O$5,IF(AND(N26&lt;='Product Ratings'!$R$6,N26&gt;='Product Ratings'!$Q$6),'Product Ratings'!$O$6,IF(AND(N26&lt;='Product Ratings'!$R$7,N26&gt;='Product Ratings'!$Q$7),'Product Ratings'!$O$7,IF(AND(N26&lt;='Product Ratings'!$R$8,N26&gt;='Product Ratings'!$Q$8),'Product Ratings'!$O$8,IF(N26&gt;='Product Ratings'!$Q$9,'Product Ratings'!$O$9)))))</f>
        <v>3</v>
      </c>
      <c r="V26" s="99">
        <f>IF(AND(P26&lt;='Product Ratings'!$V$5,P26&gt;='Product Ratings'!$U$5),'Product Ratings'!$S$5,IF(AND(P26&lt;='Product Ratings'!$V$6,P26&gt;='Product Ratings'!$U$6),'Product Ratings'!$S$6,IF(AND(P26&lt;='Product Ratings'!$V$7,P26&gt;='Product Ratings'!$U$7),'Product Ratings'!$S$7,IF(AND(P26&lt;='Product Ratings'!$V$8,P26&gt;='Product Ratings'!$U$8),'Product Ratings'!$S$8,IF(P26&gt;='Product Ratings'!$U$9,'Product Ratings'!$S$9)))))</f>
        <v>4</v>
      </c>
      <c r="W26" s="135">
        <f t="shared" si="6"/>
        <v>13</v>
      </c>
      <c r="X26" s="90"/>
      <c r="Y26" s="90"/>
      <c r="Z26" s="90"/>
      <c r="AA26" s="90"/>
      <c r="AB26" s="90"/>
    </row>
    <row r="27" ht="12.75" customHeight="1">
      <c r="A27" s="87"/>
      <c r="B27" s="90"/>
      <c r="C27" s="90" t="s">
        <v>86</v>
      </c>
      <c r="D27" s="126">
        <v>3.0</v>
      </c>
      <c r="E27" s="127">
        <v>217.39</v>
      </c>
      <c r="F27" s="128">
        <f t="shared" si="7"/>
        <v>141.3035</v>
      </c>
      <c r="G27" s="129">
        <f t="shared" si="1"/>
        <v>76.0865</v>
      </c>
      <c r="H27" s="130">
        <f t="shared" si="2"/>
        <v>0.35</v>
      </c>
      <c r="I27" s="131">
        <v>44375.0</v>
      </c>
      <c r="J27" s="132">
        <v>44411.0</v>
      </c>
      <c r="K27" s="123"/>
      <c r="L27" s="90"/>
      <c r="M27" s="133">
        <f t="shared" si="3"/>
        <v>72.46333333</v>
      </c>
      <c r="N27" s="99">
        <f t="shared" si="4"/>
        <v>36</v>
      </c>
      <c r="O27" s="133">
        <f t="shared" si="5"/>
        <v>47.10116667</v>
      </c>
      <c r="P27" s="134">
        <v>0.35</v>
      </c>
      <c r="Q27" s="90"/>
      <c r="R27" s="99">
        <f>IF(AND(H27&lt;='Product Ratings'!$E$5,H27&gt;='Product Ratings'!$D$5),'Product Ratings'!$C$5,IF(AND(H27&lt;='Product Ratings'!$E$6,H27&gt;='Product Ratings'!$D$6),'Product Ratings'!$C$6,IF(AND(H27&lt;='Product Ratings'!$E$7,H27&gt;='Product Ratings'!$D$7),'Product Ratings'!$C$7,IF(AND(H27&lt;='Product Ratings'!$E$8,H27&gt;='Product Ratings'!$D$8),'Product Ratings'!$C$8,IF(H27&gt;='Product Ratings'!$D$9,'Product Ratings'!$C$9)))))</f>
        <v>2</v>
      </c>
      <c r="S27" s="99">
        <f>IF(AND(D27&lt;='Product Ratings'!$I$5,D27&gt;='Product Ratings'!$H$5),'Product Ratings'!$F$5,IF(AND(D27&lt;='Product Ratings'!$I$6,D27&gt;='Product Ratings'!$H$6),'Product Ratings'!$F$6,IF(AND(D27&lt;='Product Ratings'!$I$7,I27&gt;='Product Ratings'!$H$7),'Product Ratings'!$F$7,IF(AND(D27&lt;='Product Ratings'!$I$8,D27&gt;='Product Ratings'!$H$8),'Product Ratings'!$F$8,IF(D27&gt;='Product Ratings'!$H$9,'Product Ratings'!$F$9)))))</f>
        <v>1</v>
      </c>
      <c r="T27" s="99">
        <f>IF(AND(O27&lt;='Product Ratings'!$M$5,O27&gt;='Product Ratings'!$L$5),'Product Ratings'!$J$5,IF(AND(O27&lt;='Product Ratings'!$M$6,O27&gt;='Product Ratings'!$L$6),'Product Ratings'!$J$6,IF(AND(O27&lt;='Product Ratings'!$M$7,O27&gt;='Product Ratings'!$L$7),'Product Ratings'!$J$7,IF(AND(O27&lt;='Product Ratings'!$M$8,O27&gt;='Product Ratings'!$L$8),'Product Ratings'!$J$8,IF(O27&gt;='Product Ratings'!$L$9,'Product Ratings'!$J$9)))))</f>
        <v>3</v>
      </c>
      <c r="U27" s="99">
        <f>IF(AND(N27&lt;='Product Ratings'!$R$5,N27&gt;='Product Ratings'!$Q$5),'Product Ratings'!$O$5,IF(AND(N27&lt;='Product Ratings'!$R$6,N27&gt;='Product Ratings'!$Q$6),'Product Ratings'!$O$6,IF(AND(N27&lt;='Product Ratings'!$R$7,N27&gt;='Product Ratings'!$Q$7),'Product Ratings'!$O$7,IF(AND(N27&lt;='Product Ratings'!$R$8,N27&gt;='Product Ratings'!$Q$8),'Product Ratings'!$O$8,IF(N27&gt;='Product Ratings'!$Q$9,'Product Ratings'!$O$9)))))</f>
        <v>3</v>
      </c>
      <c r="V27" s="99">
        <f>IF(AND(P27&lt;='Product Ratings'!$V$5,P27&gt;='Product Ratings'!$U$5),'Product Ratings'!$S$5,IF(AND(P27&lt;='Product Ratings'!$V$6,P27&gt;='Product Ratings'!$U$6),'Product Ratings'!$S$6,IF(AND(P27&lt;='Product Ratings'!$V$7,P27&gt;='Product Ratings'!$U$7),'Product Ratings'!$S$7,IF(AND(P27&lt;='Product Ratings'!$V$8,P27&gt;='Product Ratings'!$U$8),'Product Ratings'!$S$8,IF(P27&gt;='Product Ratings'!$U$9,'Product Ratings'!$S$9)))))</f>
        <v>4</v>
      </c>
      <c r="W27" s="135">
        <f t="shared" si="6"/>
        <v>13</v>
      </c>
      <c r="X27" s="90"/>
      <c r="Y27" s="90"/>
      <c r="Z27" s="90"/>
      <c r="AA27" s="90"/>
      <c r="AB27" s="90"/>
    </row>
    <row r="28" ht="12.75" customHeight="1">
      <c r="A28" s="87"/>
      <c r="B28" s="90"/>
      <c r="C28" s="90" t="s">
        <v>87</v>
      </c>
      <c r="D28" s="126">
        <v>4.0</v>
      </c>
      <c r="E28" s="127">
        <v>19.13</v>
      </c>
      <c r="F28" s="128">
        <f t="shared" si="7"/>
        <v>12.4345</v>
      </c>
      <c r="G28" s="129">
        <f t="shared" si="1"/>
        <v>6.6955</v>
      </c>
      <c r="H28" s="130">
        <f t="shared" si="2"/>
        <v>0.35</v>
      </c>
      <c r="I28" s="131">
        <v>44376.0</v>
      </c>
      <c r="J28" s="132">
        <v>44412.0</v>
      </c>
      <c r="K28" s="123"/>
      <c r="L28" s="90"/>
      <c r="M28" s="133">
        <f t="shared" si="3"/>
        <v>4.7825</v>
      </c>
      <c r="N28" s="99">
        <f t="shared" si="4"/>
        <v>36</v>
      </c>
      <c r="O28" s="133">
        <f t="shared" si="5"/>
        <v>3.108625</v>
      </c>
      <c r="P28" s="134">
        <v>0.45</v>
      </c>
      <c r="Q28" s="90"/>
      <c r="R28" s="99">
        <f>IF(AND(H28&lt;='Product Ratings'!$E$5,H28&gt;='Product Ratings'!$D$5),'Product Ratings'!$C$5,IF(AND(H28&lt;='Product Ratings'!$E$6,H28&gt;='Product Ratings'!$D$6),'Product Ratings'!$C$6,IF(AND(H28&lt;='Product Ratings'!$E$7,H28&gt;='Product Ratings'!$D$7),'Product Ratings'!$C$7,IF(AND(H28&lt;='Product Ratings'!$E$8,H28&gt;='Product Ratings'!$D$8),'Product Ratings'!$C$8,IF(H28&gt;='Product Ratings'!$D$9,'Product Ratings'!$C$9)))))</f>
        <v>2</v>
      </c>
      <c r="S28" s="99">
        <f>IF(AND(D28&lt;='Product Ratings'!$I$5,D28&gt;='Product Ratings'!$H$5),'Product Ratings'!$F$5,IF(AND(D28&lt;='Product Ratings'!$I$6,D28&gt;='Product Ratings'!$H$6),'Product Ratings'!$F$6,IF(AND(D28&lt;='Product Ratings'!$I$7,I28&gt;='Product Ratings'!$H$7),'Product Ratings'!$F$7,IF(AND(D28&lt;='Product Ratings'!$I$8,D28&gt;='Product Ratings'!$H$8),'Product Ratings'!$F$8,IF(D28&gt;='Product Ratings'!$H$9,'Product Ratings'!$F$9)))))</f>
        <v>1</v>
      </c>
      <c r="T28" s="99">
        <f>IF(AND(O28&lt;='Product Ratings'!$M$5,O28&gt;='Product Ratings'!$L$5),'Product Ratings'!$J$5,IF(AND(O28&lt;='Product Ratings'!$M$6,O28&gt;='Product Ratings'!$L$6),'Product Ratings'!$J$6,IF(AND(O28&lt;='Product Ratings'!$M$7,O28&gt;='Product Ratings'!$L$7),'Product Ratings'!$J$7,IF(AND(O28&lt;='Product Ratings'!$M$8,O28&gt;='Product Ratings'!$L$8),'Product Ratings'!$J$8,IF(O28&gt;='Product Ratings'!$L$9,'Product Ratings'!$J$9)))))</f>
        <v>5</v>
      </c>
      <c r="U28" s="99">
        <f>IF(AND(N28&lt;='Product Ratings'!$R$5,N28&gt;='Product Ratings'!$Q$5),'Product Ratings'!$O$5,IF(AND(N28&lt;='Product Ratings'!$R$6,N28&gt;='Product Ratings'!$Q$6),'Product Ratings'!$O$6,IF(AND(N28&lt;='Product Ratings'!$R$7,N28&gt;='Product Ratings'!$Q$7),'Product Ratings'!$O$7,IF(AND(N28&lt;='Product Ratings'!$R$8,N28&gt;='Product Ratings'!$Q$8),'Product Ratings'!$O$8,IF(N28&gt;='Product Ratings'!$Q$9,'Product Ratings'!$O$9)))))</f>
        <v>3</v>
      </c>
      <c r="V28" s="99">
        <f>IF(AND(P28&lt;='Product Ratings'!$V$5,P28&gt;='Product Ratings'!$U$5),'Product Ratings'!$S$5,IF(AND(P28&lt;='Product Ratings'!$V$6,P28&gt;='Product Ratings'!$U$6),'Product Ratings'!$S$6,IF(AND(P28&lt;='Product Ratings'!$V$7,P28&gt;='Product Ratings'!$U$7),'Product Ratings'!$S$7,IF(AND(P28&lt;='Product Ratings'!$V$8,P28&gt;='Product Ratings'!$U$8),'Product Ratings'!$S$8,IF(P28&gt;='Product Ratings'!$U$9,'Product Ratings'!$S$9)))))</f>
        <v>4</v>
      </c>
      <c r="W28" s="135">
        <f t="shared" si="6"/>
        <v>15</v>
      </c>
      <c r="X28" s="90"/>
      <c r="Y28" s="90"/>
      <c r="Z28" s="90"/>
      <c r="AA28" s="90"/>
      <c r="AB28" s="90"/>
    </row>
    <row r="29" ht="12.75" customHeight="1">
      <c r="A29" s="87"/>
      <c r="B29" s="90"/>
      <c r="C29" s="90" t="s">
        <v>88</v>
      </c>
      <c r="D29" s="126">
        <v>5.0</v>
      </c>
      <c r="E29" s="127">
        <v>173.91</v>
      </c>
      <c r="F29" s="128">
        <f t="shared" si="7"/>
        <v>113.0415</v>
      </c>
      <c r="G29" s="129">
        <f t="shared" si="1"/>
        <v>60.8685</v>
      </c>
      <c r="H29" s="130">
        <f t="shared" si="2"/>
        <v>0.35</v>
      </c>
      <c r="I29" s="131">
        <v>44377.0</v>
      </c>
      <c r="J29" s="132">
        <v>44413.0</v>
      </c>
      <c r="K29" s="123"/>
      <c r="L29" s="90"/>
      <c r="M29" s="133">
        <f t="shared" si="3"/>
        <v>34.782</v>
      </c>
      <c r="N29" s="99">
        <f t="shared" si="4"/>
        <v>36</v>
      </c>
      <c r="O29" s="133">
        <f t="shared" si="5"/>
        <v>22.6083</v>
      </c>
      <c r="P29" s="134">
        <v>0.46</v>
      </c>
      <c r="Q29" s="90"/>
      <c r="R29" s="99">
        <f>IF(AND(H29&lt;='Product Ratings'!$E$5,H29&gt;='Product Ratings'!$D$5),'Product Ratings'!$C$5,IF(AND(H29&lt;='Product Ratings'!$E$6,H29&gt;='Product Ratings'!$D$6),'Product Ratings'!$C$6,IF(AND(H29&lt;='Product Ratings'!$E$7,H29&gt;='Product Ratings'!$D$7),'Product Ratings'!$C$7,IF(AND(H29&lt;='Product Ratings'!$E$8,H29&gt;='Product Ratings'!$D$8),'Product Ratings'!$C$8,IF(H29&gt;='Product Ratings'!$D$9,'Product Ratings'!$C$9)))))</f>
        <v>2</v>
      </c>
      <c r="S29" s="99">
        <f>IF(AND(D29&lt;='Product Ratings'!$I$5,D29&gt;='Product Ratings'!$H$5),'Product Ratings'!$F$5,IF(AND(D29&lt;='Product Ratings'!$I$6,D29&gt;='Product Ratings'!$H$6),'Product Ratings'!$F$6,IF(AND(D29&lt;='Product Ratings'!$I$7,I29&gt;='Product Ratings'!$H$7),'Product Ratings'!$F$7,IF(AND(D29&lt;='Product Ratings'!$I$8,D29&gt;='Product Ratings'!$H$8),'Product Ratings'!$F$8,IF(D29&gt;='Product Ratings'!$H$9,'Product Ratings'!$F$9)))))</f>
        <v>1</v>
      </c>
      <c r="T29" s="99">
        <f>IF(AND(O29&lt;='Product Ratings'!$M$5,O29&gt;='Product Ratings'!$L$5),'Product Ratings'!$J$5,IF(AND(O29&lt;='Product Ratings'!$M$6,O29&gt;='Product Ratings'!$L$6),'Product Ratings'!$J$6,IF(AND(O29&lt;='Product Ratings'!$M$7,O29&gt;='Product Ratings'!$L$7),'Product Ratings'!$J$7,IF(AND(O29&lt;='Product Ratings'!$M$8,O29&gt;='Product Ratings'!$L$8),'Product Ratings'!$J$8,IF(O29&gt;='Product Ratings'!$L$9,'Product Ratings'!$J$9)))))</f>
        <v>5</v>
      </c>
      <c r="U29" s="99">
        <f>IF(AND(N29&lt;='Product Ratings'!$R$5,N29&gt;='Product Ratings'!$Q$5),'Product Ratings'!$O$5,IF(AND(N29&lt;='Product Ratings'!$R$6,N29&gt;='Product Ratings'!$Q$6),'Product Ratings'!$O$6,IF(AND(N29&lt;='Product Ratings'!$R$7,N29&gt;='Product Ratings'!$Q$7),'Product Ratings'!$O$7,IF(AND(N29&lt;='Product Ratings'!$R$8,N29&gt;='Product Ratings'!$Q$8),'Product Ratings'!$O$8,IF(N29&gt;='Product Ratings'!$Q$9,'Product Ratings'!$O$9)))))</f>
        <v>3</v>
      </c>
      <c r="V29" s="99">
        <f>IF(AND(P29&lt;='Product Ratings'!$V$5,P29&gt;='Product Ratings'!$U$5),'Product Ratings'!$S$5,IF(AND(P29&lt;='Product Ratings'!$V$6,P29&gt;='Product Ratings'!$U$6),'Product Ratings'!$S$6,IF(AND(P29&lt;='Product Ratings'!$V$7,P29&gt;='Product Ratings'!$U$7),'Product Ratings'!$S$7,IF(AND(P29&lt;='Product Ratings'!$V$8,P29&gt;='Product Ratings'!$U$8),'Product Ratings'!$S$8,IF(P29&gt;='Product Ratings'!$U$9,'Product Ratings'!$S$9)))))</f>
        <v>4</v>
      </c>
      <c r="W29" s="135">
        <f t="shared" si="6"/>
        <v>15</v>
      </c>
      <c r="X29" s="90"/>
      <c r="Y29" s="90"/>
      <c r="Z29" s="90"/>
      <c r="AA29" s="90"/>
      <c r="AB29" s="90"/>
    </row>
    <row r="30" ht="12.75" customHeight="1">
      <c r="A30" s="87"/>
      <c r="B30" s="90"/>
      <c r="C30" s="90" t="s">
        <v>89</v>
      </c>
      <c r="D30" s="126">
        <v>6.0</v>
      </c>
      <c r="E30" s="127">
        <v>173.91</v>
      </c>
      <c r="F30" s="128">
        <f t="shared" si="7"/>
        <v>113.0415</v>
      </c>
      <c r="G30" s="129">
        <f t="shared" si="1"/>
        <v>60.8685</v>
      </c>
      <c r="H30" s="130">
        <f t="shared" si="2"/>
        <v>0.35</v>
      </c>
      <c r="I30" s="131">
        <v>44378.0</v>
      </c>
      <c r="J30" s="132">
        <v>44414.0</v>
      </c>
      <c r="K30" s="123"/>
      <c r="L30" s="90"/>
      <c r="M30" s="133">
        <f t="shared" si="3"/>
        <v>28.985</v>
      </c>
      <c r="N30" s="99">
        <f t="shared" si="4"/>
        <v>36</v>
      </c>
      <c r="O30" s="133">
        <f t="shared" si="5"/>
        <v>18.84025</v>
      </c>
      <c r="P30" s="134">
        <v>0.48</v>
      </c>
      <c r="Q30" s="90"/>
      <c r="R30" s="99">
        <f>IF(AND(H30&lt;='Product Ratings'!$E$5,H30&gt;='Product Ratings'!$D$5),'Product Ratings'!$C$5,IF(AND(H30&lt;='Product Ratings'!$E$6,H30&gt;='Product Ratings'!$D$6),'Product Ratings'!$C$6,IF(AND(H30&lt;='Product Ratings'!$E$7,H30&gt;='Product Ratings'!$D$7),'Product Ratings'!$C$7,IF(AND(H30&lt;='Product Ratings'!$E$8,H30&gt;='Product Ratings'!$D$8),'Product Ratings'!$C$8,IF(H30&gt;='Product Ratings'!$D$9,'Product Ratings'!$C$9)))))</f>
        <v>2</v>
      </c>
      <c r="S30" s="99">
        <f>IF(AND(D30&lt;='Product Ratings'!$I$5,D30&gt;='Product Ratings'!$H$5),'Product Ratings'!$F$5,IF(AND(D30&lt;='Product Ratings'!$I$6,D30&gt;='Product Ratings'!$H$6),'Product Ratings'!$F$6,IF(AND(D30&lt;='Product Ratings'!$I$7,I30&gt;='Product Ratings'!$H$7),'Product Ratings'!$F$7,IF(AND(D30&lt;='Product Ratings'!$I$8,D30&gt;='Product Ratings'!$H$8),'Product Ratings'!$F$8,IF(D30&gt;='Product Ratings'!$H$9,'Product Ratings'!$F$9)))))</f>
        <v>2</v>
      </c>
      <c r="T30" s="99">
        <f>IF(AND(O30&lt;='Product Ratings'!$M$5,O30&gt;='Product Ratings'!$L$5),'Product Ratings'!$J$5,IF(AND(O30&lt;='Product Ratings'!$M$6,O30&gt;='Product Ratings'!$L$6),'Product Ratings'!$J$6,IF(AND(O30&lt;='Product Ratings'!$M$7,O30&gt;='Product Ratings'!$L$7),'Product Ratings'!$J$7,IF(AND(O30&lt;='Product Ratings'!$M$8,O30&gt;='Product Ratings'!$L$8),'Product Ratings'!$J$8,IF(O30&gt;='Product Ratings'!$L$9,'Product Ratings'!$J$9)))))</f>
        <v>5</v>
      </c>
      <c r="U30" s="99">
        <f>IF(AND(N30&lt;='Product Ratings'!$R$5,N30&gt;='Product Ratings'!$Q$5),'Product Ratings'!$O$5,IF(AND(N30&lt;='Product Ratings'!$R$6,N30&gt;='Product Ratings'!$Q$6),'Product Ratings'!$O$6,IF(AND(N30&lt;='Product Ratings'!$R$7,N30&gt;='Product Ratings'!$Q$7),'Product Ratings'!$O$7,IF(AND(N30&lt;='Product Ratings'!$R$8,N30&gt;='Product Ratings'!$Q$8),'Product Ratings'!$O$8,IF(N30&gt;='Product Ratings'!$Q$9,'Product Ratings'!$O$9)))))</f>
        <v>3</v>
      </c>
      <c r="V30" s="99">
        <f>IF(AND(P30&lt;='Product Ratings'!$V$5,P30&gt;='Product Ratings'!$U$5),'Product Ratings'!$S$5,IF(AND(P30&lt;='Product Ratings'!$V$6,P30&gt;='Product Ratings'!$U$6),'Product Ratings'!$S$6,IF(AND(P30&lt;='Product Ratings'!$V$7,P30&gt;='Product Ratings'!$U$7),'Product Ratings'!$S$7,IF(AND(P30&lt;='Product Ratings'!$V$8,P30&gt;='Product Ratings'!$U$8),'Product Ratings'!$S$8,IF(P30&gt;='Product Ratings'!$U$9,'Product Ratings'!$S$9)))))</f>
        <v>4</v>
      </c>
      <c r="W30" s="135">
        <f t="shared" si="6"/>
        <v>16</v>
      </c>
      <c r="X30" s="90"/>
      <c r="Y30" s="90"/>
      <c r="Z30" s="90"/>
      <c r="AA30" s="90"/>
      <c r="AB30" s="90"/>
    </row>
    <row r="31" ht="12.75" customHeight="1">
      <c r="A31" s="87"/>
      <c r="B31" s="90"/>
      <c r="C31" s="90" t="s">
        <v>90</v>
      </c>
      <c r="D31" s="126">
        <v>1.0</v>
      </c>
      <c r="E31" s="127">
        <v>167.3</v>
      </c>
      <c r="F31" s="128">
        <f t="shared" si="7"/>
        <v>108.745</v>
      </c>
      <c r="G31" s="129">
        <f t="shared" si="1"/>
        <v>58.555</v>
      </c>
      <c r="H31" s="130">
        <f t="shared" si="2"/>
        <v>0.35</v>
      </c>
      <c r="I31" s="131">
        <v>44379.0</v>
      </c>
      <c r="J31" s="132">
        <v>44415.0</v>
      </c>
      <c r="K31" s="123"/>
      <c r="L31" s="90"/>
      <c r="M31" s="133">
        <f t="shared" si="3"/>
        <v>167.3</v>
      </c>
      <c r="N31" s="99">
        <f t="shared" si="4"/>
        <v>36</v>
      </c>
      <c r="O31" s="133">
        <f t="shared" si="5"/>
        <v>108.745</v>
      </c>
      <c r="P31" s="134">
        <v>0.5</v>
      </c>
      <c r="Q31" s="90"/>
      <c r="R31" s="99">
        <f>IF(AND(H31&lt;='Product Ratings'!$E$5,H31&gt;='Product Ratings'!$D$5),'Product Ratings'!$C$5,IF(AND(H31&lt;='Product Ratings'!$E$6,H31&gt;='Product Ratings'!$D$6),'Product Ratings'!$C$6,IF(AND(H31&lt;='Product Ratings'!$E$7,H31&gt;='Product Ratings'!$D$7),'Product Ratings'!$C$7,IF(AND(H31&lt;='Product Ratings'!$E$8,H31&gt;='Product Ratings'!$D$8),'Product Ratings'!$C$8,IF(H31&gt;='Product Ratings'!$D$9,'Product Ratings'!$C$9)))))</f>
        <v>2</v>
      </c>
      <c r="S31" s="99">
        <f>IF(AND(D31&lt;='Product Ratings'!$I$5,D31&gt;='Product Ratings'!$H$5),'Product Ratings'!$F$5,IF(AND(D31&lt;='Product Ratings'!$I$6,D31&gt;='Product Ratings'!$H$6),'Product Ratings'!$F$6,IF(AND(D31&lt;='Product Ratings'!$I$7,I31&gt;='Product Ratings'!$H$7),'Product Ratings'!$F$7,IF(AND(D31&lt;='Product Ratings'!$I$8,D31&gt;='Product Ratings'!$H$8),'Product Ratings'!$F$8,IF(D31&gt;='Product Ratings'!$H$9,'Product Ratings'!$F$9)))))</f>
        <v>1</v>
      </c>
      <c r="T31" s="99">
        <f>IF(AND(O31&lt;='Product Ratings'!$M$5,O31&gt;='Product Ratings'!$L$5),'Product Ratings'!$J$5,IF(AND(O31&lt;='Product Ratings'!$M$6,O31&gt;='Product Ratings'!$L$6),'Product Ratings'!$J$6,IF(AND(O31&lt;='Product Ratings'!$M$7,O31&gt;='Product Ratings'!$L$7),'Product Ratings'!$J$7,IF(AND(O31&lt;='Product Ratings'!$M$8,O31&gt;='Product Ratings'!$L$8),'Product Ratings'!$J$8,IF(O31&gt;='Product Ratings'!$L$9,'Product Ratings'!$J$9)))))</f>
        <v>2</v>
      </c>
      <c r="U31" s="99">
        <f>IF(AND(N31&lt;='Product Ratings'!$R$5,N31&gt;='Product Ratings'!$Q$5),'Product Ratings'!$O$5,IF(AND(N31&lt;='Product Ratings'!$R$6,N31&gt;='Product Ratings'!$Q$6),'Product Ratings'!$O$6,IF(AND(N31&lt;='Product Ratings'!$R$7,N31&gt;='Product Ratings'!$Q$7),'Product Ratings'!$O$7,IF(AND(N31&lt;='Product Ratings'!$R$8,N31&gt;='Product Ratings'!$Q$8),'Product Ratings'!$O$8,IF(N31&gt;='Product Ratings'!$Q$9,'Product Ratings'!$O$9)))))</f>
        <v>3</v>
      </c>
      <c r="V31" s="99">
        <f>IF(AND(P31&lt;='Product Ratings'!$V$5,P31&gt;='Product Ratings'!$U$5),'Product Ratings'!$S$5,IF(AND(P31&lt;='Product Ratings'!$V$6,P31&gt;='Product Ratings'!$U$6),'Product Ratings'!$S$6,IF(AND(P31&lt;='Product Ratings'!$V$7,P31&gt;='Product Ratings'!$U$7),'Product Ratings'!$S$7,IF(AND(P31&lt;='Product Ratings'!$V$8,P31&gt;='Product Ratings'!$U$8),'Product Ratings'!$S$8,IF(P31&gt;='Product Ratings'!$U$9,'Product Ratings'!$S$9)))))</f>
        <v>4</v>
      </c>
      <c r="W31" s="135">
        <f t="shared" si="6"/>
        <v>12</v>
      </c>
      <c r="X31" s="90"/>
      <c r="Y31" s="90"/>
      <c r="Z31" s="90"/>
      <c r="AA31" s="90"/>
      <c r="AB31" s="90"/>
    </row>
    <row r="32" ht="12.75" customHeight="1">
      <c r="A32" s="87"/>
      <c r="B32" s="90"/>
      <c r="C32" s="90" t="s">
        <v>91</v>
      </c>
      <c r="D32" s="126">
        <v>2.0</v>
      </c>
      <c r="E32" s="127">
        <v>106.43</v>
      </c>
      <c r="F32" s="128">
        <f t="shared" si="7"/>
        <v>69.1795</v>
      </c>
      <c r="G32" s="129">
        <f t="shared" si="1"/>
        <v>37.2505</v>
      </c>
      <c r="H32" s="130">
        <f t="shared" si="2"/>
        <v>0.35</v>
      </c>
      <c r="I32" s="131">
        <v>44380.0</v>
      </c>
      <c r="J32" s="132">
        <v>44416.0</v>
      </c>
      <c r="K32" s="123"/>
      <c r="L32" s="90"/>
      <c r="M32" s="133">
        <f t="shared" si="3"/>
        <v>53.215</v>
      </c>
      <c r="N32" s="99">
        <f t="shared" si="4"/>
        <v>36</v>
      </c>
      <c r="O32" s="133">
        <f t="shared" si="5"/>
        <v>34.58975</v>
      </c>
      <c r="P32" s="134">
        <v>0.52</v>
      </c>
      <c r="Q32" s="90"/>
      <c r="R32" s="99">
        <f>IF(AND(H32&lt;='Product Ratings'!$E$5,H32&gt;='Product Ratings'!$D$5),'Product Ratings'!$C$5,IF(AND(H32&lt;='Product Ratings'!$E$6,H32&gt;='Product Ratings'!$D$6),'Product Ratings'!$C$6,IF(AND(H32&lt;='Product Ratings'!$E$7,H32&gt;='Product Ratings'!$D$7),'Product Ratings'!$C$7,IF(AND(H32&lt;='Product Ratings'!$E$8,H32&gt;='Product Ratings'!$D$8),'Product Ratings'!$C$8,IF(H32&gt;='Product Ratings'!$D$9,'Product Ratings'!$C$9)))))</f>
        <v>2</v>
      </c>
      <c r="S32" s="99">
        <f>IF(AND(D32&lt;='Product Ratings'!$I$5,D32&gt;='Product Ratings'!$H$5),'Product Ratings'!$F$5,IF(AND(D32&lt;='Product Ratings'!$I$6,D32&gt;='Product Ratings'!$H$6),'Product Ratings'!$F$6,IF(AND(D32&lt;='Product Ratings'!$I$7,I32&gt;='Product Ratings'!$H$7),'Product Ratings'!$F$7,IF(AND(D32&lt;='Product Ratings'!$I$8,D32&gt;='Product Ratings'!$H$8),'Product Ratings'!$F$8,IF(D32&gt;='Product Ratings'!$H$9,'Product Ratings'!$F$9)))))</f>
        <v>1</v>
      </c>
      <c r="T32" s="99">
        <f>IF(AND(O32&lt;='Product Ratings'!$M$5,O32&gt;='Product Ratings'!$L$5),'Product Ratings'!$J$5,IF(AND(O32&lt;='Product Ratings'!$M$6,O32&gt;='Product Ratings'!$L$6),'Product Ratings'!$J$6,IF(AND(O32&lt;='Product Ratings'!$M$7,O32&gt;='Product Ratings'!$L$7),'Product Ratings'!$J$7,IF(AND(O32&lt;='Product Ratings'!$M$8,O32&gt;='Product Ratings'!$L$8),'Product Ratings'!$J$8,IF(O32&gt;='Product Ratings'!$L$9,'Product Ratings'!$J$9)))))</f>
        <v>4</v>
      </c>
      <c r="U32" s="99">
        <f>IF(AND(N32&lt;='Product Ratings'!$R$5,N32&gt;='Product Ratings'!$Q$5),'Product Ratings'!$O$5,IF(AND(N32&lt;='Product Ratings'!$R$6,N32&gt;='Product Ratings'!$Q$6),'Product Ratings'!$O$6,IF(AND(N32&lt;='Product Ratings'!$R$7,N32&gt;='Product Ratings'!$Q$7),'Product Ratings'!$O$7,IF(AND(N32&lt;='Product Ratings'!$R$8,N32&gt;='Product Ratings'!$Q$8),'Product Ratings'!$O$8,IF(N32&gt;='Product Ratings'!$Q$9,'Product Ratings'!$O$9)))))</f>
        <v>3</v>
      </c>
      <c r="V32" s="99">
        <f>IF(AND(P32&lt;='Product Ratings'!$V$5,P32&gt;='Product Ratings'!$U$5),'Product Ratings'!$S$5,IF(AND(P32&lt;='Product Ratings'!$V$6,P32&gt;='Product Ratings'!$U$6),'Product Ratings'!$S$6,IF(AND(P32&lt;='Product Ratings'!$V$7,P32&gt;='Product Ratings'!$U$7),'Product Ratings'!$S$7,IF(AND(P32&lt;='Product Ratings'!$V$8,P32&gt;='Product Ratings'!$U$8),'Product Ratings'!$S$8,IF(P32&gt;='Product Ratings'!$U$9,'Product Ratings'!$S$9)))))</f>
        <v>4</v>
      </c>
      <c r="W32" s="135">
        <f t="shared" si="6"/>
        <v>14</v>
      </c>
      <c r="X32" s="90"/>
      <c r="Y32" s="90"/>
      <c r="Z32" s="90"/>
      <c r="AA32" s="90"/>
      <c r="AB32" s="90"/>
    </row>
    <row r="33" ht="12.0" customHeight="1">
      <c r="A33" s="87"/>
      <c r="B33" s="90"/>
      <c r="C33" s="90" t="s">
        <v>92</v>
      </c>
      <c r="D33" s="126">
        <v>3.0</v>
      </c>
      <c r="E33" s="127">
        <v>107.17</v>
      </c>
      <c r="F33" s="128">
        <f t="shared" si="7"/>
        <v>69.6605</v>
      </c>
      <c r="G33" s="129">
        <f t="shared" si="1"/>
        <v>37.5095</v>
      </c>
      <c r="H33" s="130">
        <f t="shared" si="2"/>
        <v>0.35</v>
      </c>
      <c r="I33" s="131">
        <v>44381.0</v>
      </c>
      <c r="J33" s="132">
        <v>44417.0</v>
      </c>
      <c r="K33" s="123"/>
      <c r="L33" s="90"/>
      <c r="M33" s="133">
        <f t="shared" si="3"/>
        <v>35.72333333</v>
      </c>
      <c r="N33" s="99">
        <f t="shared" si="4"/>
        <v>36</v>
      </c>
      <c r="O33" s="133">
        <f t="shared" si="5"/>
        <v>23.22016667</v>
      </c>
      <c r="P33" s="134">
        <v>0.56</v>
      </c>
      <c r="Q33" s="90"/>
      <c r="R33" s="99">
        <f>IF(AND(H33&lt;='Product Ratings'!$E$5,H33&gt;='Product Ratings'!$D$5),'Product Ratings'!$C$5,IF(AND(H33&lt;='Product Ratings'!$E$6,H33&gt;='Product Ratings'!$D$6),'Product Ratings'!$C$6,IF(AND(H33&lt;='Product Ratings'!$E$7,H33&gt;='Product Ratings'!$D$7),'Product Ratings'!$C$7,IF(AND(H33&lt;='Product Ratings'!$E$8,H33&gt;='Product Ratings'!$D$8),'Product Ratings'!$C$8,IF(H33&gt;='Product Ratings'!$D$9,'Product Ratings'!$C$9)))))</f>
        <v>2</v>
      </c>
      <c r="S33" s="99">
        <f>IF(AND(D33&lt;='Product Ratings'!$I$5,D33&gt;='Product Ratings'!$H$5),'Product Ratings'!$F$5,IF(AND(D33&lt;='Product Ratings'!$I$6,D33&gt;='Product Ratings'!$H$6),'Product Ratings'!$F$6,IF(AND(D33&lt;='Product Ratings'!$I$7,I33&gt;='Product Ratings'!$H$7),'Product Ratings'!$F$7,IF(AND(D33&lt;='Product Ratings'!$I$8,D33&gt;='Product Ratings'!$H$8),'Product Ratings'!$F$8,IF(D33&gt;='Product Ratings'!$H$9,'Product Ratings'!$F$9)))))</f>
        <v>1</v>
      </c>
      <c r="T33" s="99">
        <f>IF(AND(O33&lt;='Product Ratings'!$M$5,O33&gt;='Product Ratings'!$L$5),'Product Ratings'!$J$5,IF(AND(O33&lt;='Product Ratings'!$M$6,O33&gt;='Product Ratings'!$L$6),'Product Ratings'!$J$6,IF(AND(O33&lt;='Product Ratings'!$M$7,O33&gt;='Product Ratings'!$L$7),'Product Ratings'!$J$7,IF(AND(O33&lt;='Product Ratings'!$M$8,O33&gt;='Product Ratings'!$L$8),'Product Ratings'!$J$8,IF(O33&gt;='Product Ratings'!$L$9,'Product Ratings'!$J$9)))))</f>
        <v>5</v>
      </c>
      <c r="U33" s="99">
        <f>IF(AND(N33&lt;='Product Ratings'!$R$5,N33&gt;='Product Ratings'!$Q$5),'Product Ratings'!$O$5,IF(AND(N33&lt;='Product Ratings'!$R$6,N33&gt;='Product Ratings'!$Q$6),'Product Ratings'!$O$6,IF(AND(N33&lt;='Product Ratings'!$R$7,N33&gt;='Product Ratings'!$Q$7),'Product Ratings'!$O$7,IF(AND(N33&lt;='Product Ratings'!$R$8,N33&gt;='Product Ratings'!$Q$8),'Product Ratings'!$O$8,IF(N33&gt;='Product Ratings'!$Q$9,'Product Ratings'!$O$9)))))</f>
        <v>3</v>
      </c>
      <c r="V33" s="99">
        <f>IF(AND(P33&lt;='Product Ratings'!$V$5,P33&gt;='Product Ratings'!$U$5),'Product Ratings'!$S$5,IF(AND(P33&lt;='Product Ratings'!$V$6,P33&gt;='Product Ratings'!$U$6),'Product Ratings'!$S$6,IF(AND(P33&lt;='Product Ratings'!$V$7,P33&gt;='Product Ratings'!$U$7),'Product Ratings'!$S$7,IF(AND(P33&lt;='Product Ratings'!$V$8,P33&gt;='Product Ratings'!$U$8),'Product Ratings'!$S$8,IF(P33&gt;='Product Ratings'!$U$9,'Product Ratings'!$S$9)))))</f>
        <v>4</v>
      </c>
      <c r="W33" s="135">
        <f t="shared" si="6"/>
        <v>15</v>
      </c>
      <c r="X33" s="90"/>
      <c r="Y33" s="90"/>
      <c r="Z33" s="90"/>
      <c r="AA33" s="90"/>
      <c r="AB33" s="90"/>
    </row>
    <row r="34" ht="12.0" customHeight="1">
      <c r="A34" s="87"/>
      <c r="B34" s="90"/>
      <c r="C34" s="90" t="s">
        <v>93</v>
      </c>
      <c r="D34" s="126">
        <v>4.0</v>
      </c>
      <c r="E34" s="127">
        <v>474.52</v>
      </c>
      <c r="F34" s="128">
        <f t="shared" si="7"/>
        <v>308.438</v>
      </c>
      <c r="G34" s="129">
        <f t="shared" si="1"/>
        <v>166.082</v>
      </c>
      <c r="H34" s="130">
        <f t="shared" si="2"/>
        <v>0.35</v>
      </c>
      <c r="I34" s="131">
        <v>44382.0</v>
      </c>
      <c r="J34" s="132">
        <v>44418.0</v>
      </c>
      <c r="K34" s="123"/>
      <c r="L34" s="90"/>
      <c r="M34" s="133">
        <f t="shared" si="3"/>
        <v>118.63</v>
      </c>
      <c r="N34" s="99">
        <f t="shared" si="4"/>
        <v>36</v>
      </c>
      <c r="O34" s="133">
        <f t="shared" si="5"/>
        <v>77.1095</v>
      </c>
      <c r="P34" s="134">
        <v>0.53</v>
      </c>
      <c r="Q34" s="90"/>
      <c r="R34" s="99">
        <f>IF(AND(H34&lt;='Product Ratings'!$E$5,H34&gt;='Product Ratings'!$D$5),'Product Ratings'!$C$5,IF(AND(H34&lt;='Product Ratings'!$E$6,H34&gt;='Product Ratings'!$D$6),'Product Ratings'!$C$6,IF(AND(H34&lt;='Product Ratings'!$E$7,H34&gt;='Product Ratings'!$D$7),'Product Ratings'!$C$7,IF(AND(H34&lt;='Product Ratings'!$E$8,H34&gt;='Product Ratings'!$D$8),'Product Ratings'!$C$8,IF(H34&gt;='Product Ratings'!$D$9,'Product Ratings'!$C$9)))))</f>
        <v>2</v>
      </c>
      <c r="S34" s="99">
        <f>IF(AND(D34&lt;='Product Ratings'!$I$5,D34&gt;='Product Ratings'!$H$5),'Product Ratings'!$F$5,IF(AND(D34&lt;='Product Ratings'!$I$6,D34&gt;='Product Ratings'!$H$6),'Product Ratings'!$F$6,IF(AND(D34&lt;='Product Ratings'!$I$7,I34&gt;='Product Ratings'!$H$7),'Product Ratings'!$F$7,IF(AND(D34&lt;='Product Ratings'!$I$8,D34&gt;='Product Ratings'!$H$8),'Product Ratings'!$F$8,IF(D34&gt;='Product Ratings'!$H$9,'Product Ratings'!$F$9)))))</f>
        <v>1</v>
      </c>
      <c r="T34" s="99">
        <f>IF(AND(O34&lt;='Product Ratings'!$M$5,O34&gt;='Product Ratings'!$L$5),'Product Ratings'!$J$5,IF(AND(O34&lt;='Product Ratings'!$M$6,O34&gt;='Product Ratings'!$L$6),'Product Ratings'!$J$6,IF(AND(O34&lt;='Product Ratings'!$M$7,O34&gt;='Product Ratings'!$L$7),'Product Ratings'!$J$7,IF(AND(O34&lt;='Product Ratings'!$M$8,O34&gt;='Product Ratings'!$L$8),'Product Ratings'!$J$8,IF(O34&gt;='Product Ratings'!$L$9,'Product Ratings'!$J$9)))))</f>
        <v>2</v>
      </c>
      <c r="U34" s="99">
        <f>IF(AND(N34&lt;='Product Ratings'!$R$5,N34&gt;='Product Ratings'!$Q$5),'Product Ratings'!$O$5,IF(AND(N34&lt;='Product Ratings'!$R$6,N34&gt;='Product Ratings'!$Q$6),'Product Ratings'!$O$6,IF(AND(N34&lt;='Product Ratings'!$R$7,N34&gt;='Product Ratings'!$Q$7),'Product Ratings'!$O$7,IF(AND(N34&lt;='Product Ratings'!$R$8,N34&gt;='Product Ratings'!$Q$8),'Product Ratings'!$O$8,IF(N34&gt;='Product Ratings'!$Q$9,'Product Ratings'!$O$9)))))</f>
        <v>3</v>
      </c>
      <c r="V34" s="99">
        <f>IF(AND(P34&lt;='Product Ratings'!$V$5,P34&gt;='Product Ratings'!$U$5),'Product Ratings'!$S$5,IF(AND(P34&lt;='Product Ratings'!$V$6,P34&gt;='Product Ratings'!$U$6),'Product Ratings'!$S$6,IF(AND(P34&lt;='Product Ratings'!$V$7,P34&gt;='Product Ratings'!$U$7),'Product Ratings'!$S$7,IF(AND(P34&lt;='Product Ratings'!$V$8,P34&gt;='Product Ratings'!$U$8),'Product Ratings'!$S$8,IF(P34&gt;='Product Ratings'!$U$9,'Product Ratings'!$S$9)))))</f>
        <v>4</v>
      </c>
      <c r="W34" s="135">
        <f t="shared" si="6"/>
        <v>12</v>
      </c>
      <c r="X34" s="90"/>
      <c r="Y34" s="90"/>
      <c r="Z34" s="90"/>
      <c r="AA34" s="90"/>
      <c r="AB34" s="90"/>
    </row>
    <row r="35" ht="12.0" customHeight="1">
      <c r="A35" s="87"/>
      <c r="B35" s="90"/>
      <c r="C35" s="90" t="s">
        <v>94</v>
      </c>
      <c r="D35" s="126">
        <v>5.0</v>
      </c>
      <c r="E35" s="127">
        <v>67.83</v>
      </c>
      <c r="F35" s="128">
        <f t="shared" si="7"/>
        <v>44.0895</v>
      </c>
      <c r="G35" s="129">
        <f t="shared" si="1"/>
        <v>23.7405</v>
      </c>
      <c r="H35" s="130">
        <f t="shared" si="2"/>
        <v>0.35</v>
      </c>
      <c r="I35" s="131">
        <v>44383.0</v>
      </c>
      <c r="J35" s="132">
        <v>44419.0</v>
      </c>
      <c r="K35" s="123"/>
      <c r="L35" s="90"/>
      <c r="M35" s="133">
        <f t="shared" si="3"/>
        <v>13.566</v>
      </c>
      <c r="N35" s="99">
        <f t="shared" si="4"/>
        <v>36</v>
      </c>
      <c r="O35" s="133">
        <f t="shared" si="5"/>
        <v>8.8179</v>
      </c>
      <c r="P35" s="134">
        <v>0.51</v>
      </c>
      <c r="Q35" s="90"/>
      <c r="R35" s="99">
        <f>IF(AND(H35&lt;='Product Ratings'!$E$5,H35&gt;='Product Ratings'!$D$5),'Product Ratings'!$C$5,IF(AND(H35&lt;='Product Ratings'!$E$6,H35&gt;='Product Ratings'!$D$6),'Product Ratings'!$C$6,IF(AND(H35&lt;='Product Ratings'!$E$7,H35&gt;='Product Ratings'!$D$7),'Product Ratings'!$C$7,IF(AND(H35&lt;='Product Ratings'!$E$8,H35&gt;='Product Ratings'!$D$8),'Product Ratings'!$C$8,IF(H35&gt;='Product Ratings'!$D$9,'Product Ratings'!$C$9)))))</f>
        <v>2</v>
      </c>
      <c r="S35" s="99">
        <f>IF(AND(D35&lt;='Product Ratings'!$I$5,D35&gt;='Product Ratings'!$H$5),'Product Ratings'!$F$5,IF(AND(D35&lt;='Product Ratings'!$I$6,D35&gt;='Product Ratings'!$H$6),'Product Ratings'!$F$6,IF(AND(D35&lt;='Product Ratings'!$I$7,I35&gt;='Product Ratings'!$H$7),'Product Ratings'!$F$7,IF(AND(D35&lt;='Product Ratings'!$I$8,D35&gt;='Product Ratings'!$H$8),'Product Ratings'!$F$8,IF(D35&gt;='Product Ratings'!$H$9,'Product Ratings'!$F$9)))))</f>
        <v>1</v>
      </c>
      <c r="T35" s="99">
        <f>IF(AND(O35&lt;='Product Ratings'!$M$5,O35&gt;='Product Ratings'!$L$5),'Product Ratings'!$J$5,IF(AND(O35&lt;='Product Ratings'!$M$6,O35&gt;='Product Ratings'!$L$6),'Product Ratings'!$J$6,IF(AND(O35&lt;='Product Ratings'!$M$7,O35&gt;='Product Ratings'!$L$7),'Product Ratings'!$J$7,IF(AND(O35&lt;='Product Ratings'!$M$8,O35&gt;='Product Ratings'!$L$8),'Product Ratings'!$J$8,IF(O35&gt;='Product Ratings'!$L$9,'Product Ratings'!$J$9)))))</f>
        <v>5</v>
      </c>
      <c r="U35" s="99">
        <f>IF(AND(N35&lt;='Product Ratings'!$R$5,N35&gt;='Product Ratings'!$Q$5),'Product Ratings'!$O$5,IF(AND(N35&lt;='Product Ratings'!$R$6,N35&gt;='Product Ratings'!$Q$6),'Product Ratings'!$O$6,IF(AND(N35&lt;='Product Ratings'!$R$7,N35&gt;='Product Ratings'!$Q$7),'Product Ratings'!$O$7,IF(AND(N35&lt;='Product Ratings'!$R$8,N35&gt;='Product Ratings'!$Q$8),'Product Ratings'!$O$8,IF(N35&gt;='Product Ratings'!$Q$9,'Product Ratings'!$O$9)))))</f>
        <v>3</v>
      </c>
      <c r="V35" s="99">
        <f>IF(AND(P35&lt;='Product Ratings'!$V$5,P35&gt;='Product Ratings'!$U$5),'Product Ratings'!$S$5,IF(AND(P35&lt;='Product Ratings'!$V$6,P35&gt;='Product Ratings'!$U$6),'Product Ratings'!$S$6,IF(AND(P35&lt;='Product Ratings'!$V$7,P35&gt;='Product Ratings'!$U$7),'Product Ratings'!$S$7,IF(AND(P35&lt;='Product Ratings'!$V$8,P35&gt;='Product Ratings'!$U$8),'Product Ratings'!$S$8,IF(P35&gt;='Product Ratings'!$U$9,'Product Ratings'!$S$9)))))</f>
        <v>4</v>
      </c>
      <c r="W35" s="135">
        <f t="shared" si="6"/>
        <v>15</v>
      </c>
      <c r="X35" s="90"/>
      <c r="Y35" s="90"/>
      <c r="Z35" s="90"/>
      <c r="AA35" s="90"/>
      <c r="AB35" s="90"/>
    </row>
    <row r="36" ht="12.0" customHeight="1">
      <c r="A36" s="87"/>
      <c r="B36" s="90"/>
      <c r="C36" s="90" t="s">
        <v>95</v>
      </c>
      <c r="D36" s="126">
        <v>6.0</v>
      </c>
      <c r="E36" s="127">
        <v>107.13</v>
      </c>
      <c r="F36" s="128">
        <f t="shared" si="7"/>
        <v>69.6345</v>
      </c>
      <c r="G36" s="129">
        <f t="shared" si="1"/>
        <v>37.4955</v>
      </c>
      <c r="H36" s="130">
        <f t="shared" si="2"/>
        <v>0.35</v>
      </c>
      <c r="I36" s="131">
        <v>44384.0</v>
      </c>
      <c r="J36" s="132">
        <v>44420.0</v>
      </c>
      <c r="K36" s="123"/>
      <c r="L36" s="90"/>
      <c r="M36" s="133">
        <f t="shared" si="3"/>
        <v>17.855</v>
      </c>
      <c r="N36" s="99">
        <f t="shared" si="4"/>
        <v>36</v>
      </c>
      <c r="O36" s="133">
        <f t="shared" si="5"/>
        <v>11.60575</v>
      </c>
      <c r="P36" s="134">
        <v>0.57</v>
      </c>
      <c r="Q36" s="90"/>
      <c r="R36" s="99">
        <f>IF(AND(H36&lt;='Product Ratings'!$E$5,H36&gt;='Product Ratings'!$D$5),'Product Ratings'!$C$5,IF(AND(H36&lt;='Product Ratings'!$E$6,H36&gt;='Product Ratings'!$D$6),'Product Ratings'!$C$6,IF(AND(H36&lt;='Product Ratings'!$E$7,H36&gt;='Product Ratings'!$D$7),'Product Ratings'!$C$7,IF(AND(H36&lt;='Product Ratings'!$E$8,H36&gt;='Product Ratings'!$D$8),'Product Ratings'!$C$8,IF(H36&gt;='Product Ratings'!$D$9,'Product Ratings'!$C$9)))))</f>
        <v>2</v>
      </c>
      <c r="S36" s="99">
        <f>IF(AND(D36&lt;='Product Ratings'!$I$5,D36&gt;='Product Ratings'!$H$5),'Product Ratings'!$F$5,IF(AND(D36&lt;='Product Ratings'!$I$6,D36&gt;='Product Ratings'!$H$6),'Product Ratings'!$F$6,IF(AND(D36&lt;='Product Ratings'!$I$7,I36&gt;='Product Ratings'!$H$7),'Product Ratings'!$F$7,IF(AND(D36&lt;='Product Ratings'!$I$8,D36&gt;='Product Ratings'!$H$8),'Product Ratings'!$F$8,IF(D36&gt;='Product Ratings'!$H$9,'Product Ratings'!$F$9)))))</f>
        <v>2</v>
      </c>
      <c r="T36" s="99">
        <f>IF(AND(O36&lt;='Product Ratings'!$M$5,O36&gt;='Product Ratings'!$L$5),'Product Ratings'!$J$5,IF(AND(O36&lt;='Product Ratings'!$M$6,O36&gt;='Product Ratings'!$L$6),'Product Ratings'!$J$6,IF(AND(O36&lt;='Product Ratings'!$M$7,O36&gt;='Product Ratings'!$L$7),'Product Ratings'!$J$7,IF(AND(O36&lt;='Product Ratings'!$M$8,O36&gt;='Product Ratings'!$L$8),'Product Ratings'!$J$8,IF(O36&gt;='Product Ratings'!$L$9,'Product Ratings'!$J$9)))))</f>
        <v>5</v>
      </c>
      <c r="U36" s="99">
        <f>IF(AND(N36&lt;='Product Ratings'!$R$5,N36&gt;='Product Ratings'!$Q$5),'Product Ratings'!$O$5,IF(AND(N36&lt;='Product Ratings'!$R$6,N36&gt;='Product Ratings'!$Q$6),'Product Ratings'!$O$6,IF(AND(N36&lt;='Product Ratings'!$R$7,N36&gt;='Product Ratings'!$Q$7),'Product Ratings'!$O$7,IF(AND(N36&lt;='Product Ratings'!$R$8,N36&gt;='Product Ratings'!$Q$8),'Product Ratings'!$O$8,IF(N36&gt;='Product Ratings'!$Q$9,'Product Ratings'!$O$9)))))</f>
        <v>3</v>
      </c>
      <c r="V36" s="99">
        <f>IF(AND(P36&lt;='Product Ratings'!$V$5,P36&gt;='Product Ratings'!$U$5),'Product Ratings'!$S$5,IF(AND(P36&lt;='Product Ratings'!$V$6,P36&gt;='Product Ratings'!$U$6),'Product Ratings'!$S$6,IF(AND(P36&lt;='Product Ratings'!$V$7,P36&gt;='Product Ratings'!$U$7),'Product Ratings'!$S$7,IF(AND(P36&lt;='Product Ratings'!$V$8,P36&gt;='Product Ratings'!$U$8),'Product Ratings'!$S$8,IF(P36&gt;='Product Ratings'!$U$9,'Product Ratings'!$S$9)))))</f>
        <v>4</v>
      </c>
      <c r="W36" s="135">
        <f t="shared" si="6"/>
        <v>16</v>
      </c>
      <c r="X36" s="90"/>
      <c r="Y36" s="90"/>
      <c r="Z36" s="90"/>
      <c r="AA36" s="90"/>
      <c r="AB36" s="90"/>
    </row>
    <row r="37" ht="12.75" customHeight="1">
      <c r="A37" s="87"/>
      <c r="B37" s="90"/>
      <c r="C37" s="90" t="s">
        <v>96</v>
      </c>
      <c r="D37" s="126">
        <v>1.0</v>
      </c>
      <c r="E37" s="127">
        <v>195.73</v>
      </c>
      <c r="F37" s="128">
        <f t="shared" si="7"/>
        <v>127.2245</v>
      </c>
      <c r="G37" s="129">
        <f t="shared" si="1"/>
        <v>68.5055</v>
      </c>
      <c r="H37" s="130">
        <f t="shared" si="2"/>
        <v>0.35</v>
      </c>
      <c r="I37" s="131">
        <v>44385.0</v>
      </c>
      <c r="J37" s="132">
        <v>44421.0</v>
      </c>
      <c r="K37" s="123"/>
      <c r="L37" s="90"/>
      <c r="M37" s="133">
        <f t="shared" si="3"/>
        <v>195.73</v>
      </c>
      <c r="N37" s="99">
        <f t="shared" si="4"/>
        <v>36</v>
      </c>
      <c r="O37" s="133">
        <f t="shared" si="5"/>
        <v>127.2245</v>
      </c>
      <c r="P37" s="134">
        <v>0.58</v>
      </c>
      <c r="Q37" s="90"/>
      <c r="R37" s="99">
        <f>IF(AND(H37&lt;='Product Ratings'!$E$5,H37&gt;='Product Ratings'!$D$5),'Product Ratings'!$C$5,IF(AND(H37&lt;='Product Ratings'!$E$6,H37&gt;='Product Ratings'!$D$6),'Product Ratings'!$C$6,IF(AND(H37&lt;='Product Ratings'!$E$7,H37&gt;='Product Ratings'!$D$7),'Product Ratings'!$C$7,IF(AND(H37&lt;='Product Ratings'!$E$8,H37&gt;='Product Ratings'!$D$8),'Product Ratings'!$C$8,IF(H37&gt;='Product Ratings'!$D$9,'Product Ratings'!$C$9)))))</f>
        <v>2</v>
      </c>
      <c r="S37" s="99">
        <f>IF(AND(D37&lt;='Product Ratings'!$I$5,D37&gt;='Product Ratings'!$H$5),'Product Ratings'!$F$5,IF(AND(D37&lt;='Product Ratings'!$I$6,D37&gt;='Product Ratings'!$H$6),'Product Ratings'!$F$6,IF(AND(D37&lt;='Product Ratings'!$I$7,I37&gt;='Product Ratings'!$H$7),'Product Ratings'!$F$7,IF(AND(D37&lt;='Product Ratings'!$I$8,D37&gt;='Product Ratings'!$H$8),'Product Ratings'!$F$8,IF(D37&gt;='Product Ratings'!$H$9,'Product Ratings'!$F$9)))))</f>
        <v>1</v>
      </c>
      <c r="T37" s="99">
        <f>IF(AND(O37&lt;='Product Ratings'!$M$5,O37&gt;='Product Ratings'!$L$5),'Product Ratings'!$J$5,IF(AND(O37&lt;='Product Ratings'!$M$6,O37&gt;='Product Ratings'!$L$6),'Product Ratings'!$J$6,IF(AND(O37&lt;='Product Ratings'!$M$7,O37&gt;='Product Ratings'!$L$7),'Product Ratings'!$J$7,IF(AND(O37&lt;='Product Ratings'!$M$8,O37&gt;='Product Ratings'!$L$8),'Product Ratings'!$J$8,IF(O37&gt;='Product Ratings'!$L$9,'Product Ratings'!$J$9)))))</f>
        <v>2</v>
      </c>
      <c r="U37" s="99">
        <f>IF(AND(N37&lt;='Product Ratings'!$R$5,N37&gt;='Product Ratings'!$Q$5),'Product Ratings'!$O$5,IF(AND(N37&lt;='Product Ratings'!$R$6,N37&gt;='Product Ratings'!$Q$6),'Product Ratings'!$O$6,IF(AND(N37&lt;='Product Ratings'!$R$7,N37&gt;='Product Ratings'!$Q$7),'Product Ratings'!$O$7,IF(AND(N37&lt;='Product Ratings'!$R$8,N37&gt;='Product Ratings'!$Q$8),'Product Ratings'!$O$8,IF(N37&gt;='Product Ratings'!$Q$9,'Product Ratings'!$O$9)))))</f>
        <v>3</v>
      </c>
      <c r="V37" s="99">
        <f>IF(AND(P37&lt;='Product Ratings'!$V$5,P37&gt;='Product Ratings'!$U$5),'Product Ratings'!$S$5,IF(AND(P37&lt;='Product Ratings'!$V$6,P37&gt;='Product Ratings'!$U$6),'Product Ratings'!$S$6,IF(AND(P37&lt;='Product Ratings'!$V$7,P37&gt;='Product Ratings'!$U$7),'Product Ratings'!$S$7,IF(AND(P37&lt;='Product Ratings'!$V$8,P37&gt;='Product Ratings'!$U$8),'Product Ratings'!$S$8,IF(P37&gt;='Product Ratings'!$U$9,'Product Ratings'!$S$9)))))</f>
        <v>4</v>
      </c>
      <c r="W37" s="135">
        <f t="shared" si="6"/>
        <v>12</v>
      </c>
      <c r="X37" s="90"/>
      <c r="Y37" s="90"/>
      <c r="Z37" s="90"/>
      <c r="AA37" s="90"/>
      <c r="AB37" s="90"/>
    </row>
    <row r="38" ht="12.75" customHeight="1">
      <c r="A38" s="87"/>
      <c r="B38" s="90"/>
      <c r="C38" s="90" t="s">
        <v>97</v>
      </c>
      <c r="D38" s="126">
        <v>2.0</v>
      </c>
      <c r="E38" s="127">
        <v>145.83</v>
      </c>
      <c r="F38" s="128">
        <f t="shared" si="7"/>
        <v>94.7895</v>
      </c>
      <c r="G38" s="129">
        <f t="shared" si="1"/>
        <v>51.0405</v>
      </c>
      <c r="H38" s="130">
        <f t="shared" si="2"/>
        <v>0.35</v>
      </c>
      <c r="I38" s="131">
        <v>44386.0</v>
      </c>
      <c r="J38" s="132">
        <v>44422.0</v>
      </c>
      <c r="K38" s="123"/>
      <c r="L38" s="90"/>
      <c r="M38" s="133">
        <f t="shared" si="3"/>
        <v>72.915</v>
      </c>
      <c r="N38" s="99">
        <f t="shared" si="4"/>
        <v>36</v>
      </c>
      <c r="O38" s="133">
        <f t="shared" si="5"/>
        <v>47.39475</v>
      </c>
      <c r="P38" s="134">
        <v>0.59</v>
      </c>
      <c r="Q38" s="90"/>
      <c r="R38" s="99">
        <f>IF(AND(H38&lt;='Product Ratings'!$E$5,H38&gt;='Product Ratings'!$D$5),'Product Ratings'!$C$5,IF(AND(H38&lt;='Product Ratings'!$E$6,H38&gt;='Product Ratings'!$D$6),'Product Ratings'!$C$6,IF(AND(H38&lt;='Product Ratings'!$E$7,H38&gt;='Product Ratings'!$D$7),'Product Ratings'!$C$7,IF(AND(H38&lt;='Product Ratings'!$E$8,H38&gt;='Product Ratings'!$D$8),'Product Ratings'!$C$8,IF(H38&gt;='Product Ratings'!$D$9,'Product Ratings'!$C$9)))))</f>
        <v>2</v>
      </c>
      <c r="S38" s="99">
        <f>IF(AND(D38&lt;='Product Ratings'!$I$5,D38&gt;='Product Ratings'!$H$5),'Product Ratings'!$F$5,IF(AND(D38&lt;='Product Ratings'!$I$6,D38&gt;='Product Ratings'!$H$6),'Product Ratings'!$F$6,IF(AND(D38&lt;='Product Ratings'!$I$7,I38&gt;='Product Ratings'!$H$7),'Product Ratings'!$F$7,IF(AND(D38&lt;='Product Ratings'!$I$8,D38&gt;='Product Ratings'!$H$8),'Product Ratings'!$F$8,IF(D38&gt;='Product Ratings'!$H$9,'Product Ratings'!$F$9)))))</f>
        <v>1</v>
      </c>
      <c r="T38" s="99">
        <f>IF(AND(O38&lt;='Product Ratings'!$M$5,O38&gt;='Product Ratings'!$L$5),'Product Ratings'!$J$5,IF(AND(O38&lt;='Product Ratings'!$M$6,O38&gt;='Product Ratings'!$L$6),'Product Ratings'!$J$6,IF(AND(O38&lt;='Product Ratings'!$M$7,O38&gt;='Product Ratings'!$L$7),'Product Ratings'!$J$7,IF(AND(O38&lt;='Product Ratings'!$M$8,O38&gt;='Product Ratings'!$L$8),'Product Ratings'!$J$8,IF(O38&gt;='Product Ratings'!$L$9,'Product Ratings'!$J$9)))))</f>
        <v>3</v>
      </c>
      <c r="U38" s="99">
        <f>IF(AND(N38&lt;='Product Ratings'!$R$5,N38&gt;='Product Ratings'!$Q$5),'Product Ratings'!$O$5,IF(AND(N38&lt;='Product Ratings'!$R$6,N38&gt;='Product Ratings'!$Q$6),'Product Ratings'!$O$6,IF(AND(N38&lt;='Product Ratings'!$R$7,N38&gt;='Product Ratings'!$Q$7),'Product Ratings'!$O$7,IF(AND(N38&lt;='Product Ratings'!$R$8,N38&gt;='Product Ratings'!$Q$8),'Product Ratings'!$O$8,IF(N38&gt;='Product Ratings'!$Q$9,'Product Ratings'!$O$9)))))</f>
        <v>3</v>
      </c>
      <c r="V38" s="99">
        <f>IF(AND(P38&lt;='Product Ratings'!$V$5,P38&gt;='Product Ratings'!$U$5),'Product Ratings'!$S$5,IF(AND(P38&lt;='Product Ratings'!$V$6,P38&gt;='Product Ratings'!$U$6),'Product Ratings'!$S$6,IF(AND(P38&lt;='Product Ratings'!$V$7,P38&gt;='Product Ratings'!$U$7),'Product Ratings'!$S$7,IF(AND(P38&lt;='Product Ratings'!$V$8,P38&gt;='Product Ratings'!$U$8),'Product Ratings'!$S$8,IF(P38&gt;='Product Ratings'!$U$9,'Product Ratings'!$S$9)))))</f>
        <v>5</v>
      </c>
      <c r="W38" s="135">
        <f t="shared" si="6"/>
        <v>14</v>
      </c>
      <c r="X38" s="90"/>
      <c r="Y38" s="90"/>
      <c r="Z38" s="90"/>
      <c r="AA38" s="90"/>
      <c r="AB38" s="90"/>
    </row>
    <row r="39" ht="12.75" customHeight="1">
      <c r="A39" s="87"/>
      <c r="B39" s="90"/>
      <c r="C39" s="90" t="s">
        <v>98</v>
      </c>
      <c r="D39" s="126">
        <v>3.0</v>
      </c>
      <c r="E39" s="127">
        <v>510.64</v>
      </c>
      <c r="F39" s="128">
        <f t="shared" si="7"/>
        <v>331.916</v>
      </c>
      <c r="G39" s="129">
        <f t="shared" si="1"/>
        <v>178.724</v>
      </c>
      <c r="H39" s="130">
        <f t="shared" si="2"/>
        <v>0.35</v>
      </c>
      <c r="I39" s="131">
        <v>44387.0</v>
      </c>
      <c r="J39" s="132">
        <v>44423.0</v>
      </c>
      <c r="K39" s="123"/>
      <c r="L39" s="90"/>
      <c r="M39" s="133">
        <f t="shared" si="3"/>
        <v>170.2133333</v>
      </c>
      <c r="N39" s="99">
        <f t="shared" si="4"/>
        <v>36</v>
      </c>
      <c r="O39" s="133">
        <f t="shared" si="5"/>
        <v>110.6386667</v>
      </c>
      <c r="P39" s="134">
        <v>0.6</v>
      </c>
      <c r="Q39" s="90"/>
      <c r="R39" s="99">
        <f>IF(AND(H39&lt;='Product Ratings'!$E$5,H39&gt;='Product Ratings'!$D$5),'Product Ratings'!$C$5,IF(AND(H39&lt;='Product Ratings'!$E$6,H39&gt;='Product Ratings'!$D$6),'Product Ratings'!$C$6,IF(AND(H39&lt;='Product Ratings'!$E$7,H39&gt;='Product Ratings'!$D$7),'Product Ratings'!$C$7,IF(AND(H39&lt;='Product Ratings'!$E$8,H39&gt;='Product Ratings'!$D$8),'Product Ratings'!$C$8,IF(H39&gt;='Product Ratings'!$D$9,'Product Ratings'!$C$9)))))</f>
        <v>2</v>
      </c>
      <c r="S39" s="99">
        <f>IF(AND(D39&lt;='Product Ratings'!$I$5,D39&gt;='Product Ratings'!$H$5),'Product Ratings'!$F$5,IF(AND(D39&lt;='Product Ratings'!$I$6,D39&gt;='Product Ratings'!$H$6),'Product Ratings'!$F$6,IF(AND(D39&lt;='Product Ratings'!$I$7,I39&gt;='Product Ratings'!$H$7),'Product Ratings'!$F$7,IF(AND(D39&lt;='Product Ratings'!$I$8,D39&gt;='Product Ratings'!$H$8),'Product Ratings'!$F$8,IF(D39&gt;='Product Ratings'!$H$9,'Product Ratings'!$F$9)))))</f>
        <v>1</v>
      </c>
      <c r="T39" s="99">
        <f>IF(AND(O39&lt;='Product Ratings'!$M$5,O39&gt;='Product Ratings'!$L$5),'Product Ratings'!$J$5,IF(AND(O39&lt;='Product Ratings'!$M$6,O39&gt;='Product Ratings'!$L$6),'Product Ratings'!$J$6,IF(AND(O39&lt;='Product Ratings'!$M$7,O39&gt;='Product Ratings'!$L$7),'Product Ratings'!$J$7,IF(AND(O39&lt;='Product Ratings'!$M$8,O39&gt;='Product Ratings'!$L$8),'Product Ratings'!$J$8,IF(O39&gt;='Product Ratings'!$L$9,'Product Ratings'!$J$9)))))</f>
        <v>2</v>
      </c>
      <c r="U39" s="99">
        <f>IF(AND(N39&lt;='Product Ratings'!$R$5,N39&gt;='Product Ratings'!$Q$5),'Product Ratings'!$O$5,IF(AND(N39&lt;='Product Ratings'!$R$6,N39&gt;='Product Ratings'!$Q$6),'Product Ratings'!$O$6,IF(AND(N39&lt;='Product Ratings'!$R$7,N39&gt;='Product Ratings'!$Q$7),'Product Ratings'!$O$7,IF(AND(N39&lt;='Product Ratings'!$R$8,N39&gt;='Product Ratings'!$Q$8),'Product Ratings'!$O$8,IF(N39&gt;='Product Ratings'!$Q$9,'Product Ratings'!$O$9)))))</f>
        <v>3</v>
      </c>
      <c r="V39" s="99">
        <f>IF(AND(P39&lt;='Product Ratings'!$V$5,P39&gt;='Product Ratings'!$U$5),'Product Ratings'!$S$5,IF(AND(P39&lt;='Product Ratings'!$V$6,P39&gt;='Product Ratings'!$U$6),'Product Ratings'!$S$6,IF(AND(P39&lt;='Product Ratings'!$V$7,P39&gt;='Product Ratings'!$U$7),'Product Ratings'!$S$7,IF(AND(P39&lt;='Product Ratings'!$V$8,P39&gt;='Product Ratings'!$U$8),'Product Ratings'!$S$8,IF(P39&gt;='Product Ratings'!$U$9,'Product Ratings'!$S$9)))))</f>
        <v>5</v>
      </c>
      <c r="W39" s="135">
        <f t="shared" si="6"/>
        <v>13</v>
      </c>
      <c r="X39" s="90"/>
      <c r="Y39" s="90"/>
      <c r="Z39" s="90"/>
      <c r="AA39" s="90"/>
      <c r="AB39" s="90"/>
    </row>
    <row r="40" ht="12.75" customHeight="1">
      <c r="A40" s="87"/>
      <c r="B40" s="90"/>
      <c r="C40" s="90" t="s">
        <v>99</v>
      </c>
      <c r="D40" s="126">
        <v>4.0</v>
      </c>
      <c r="E40" s="127">
        <v>156.52</v>
      </c>
      <c r="F40" s="128">
        <f t="shared" si="7"/>
        <v>101.738</v>
      </c>
      <c r="G40" s="129">
        <f t="shared" si="1"/>
        <v>54.782</v>
      </c>
      <c r="H40" s="130">
        <f t="shared" si="2"/>
        <v>0.35</v>
      </c>
      <c r="I40" s="131">
        <v>44388.0</v>
      </c>
      <c r="J40" s="132">
        <v>44424.0</v>
      </c>
      <c r="K40" s="123"/>
      <c r="L40" s="90"/>
      <c r="M40" s="133">
        <f t="shared" si="3"/>
        <v>39.13</v>
      </c>
      <c r="N40" s="99">
        <f t="shared" si="4"/>
        <v>36</v>
      </c>
      <c r="O40" s="133">
        <f t="shared" si="5"/>
        <v>25.4345</v>
      </c>
      <c r="P40" s="134">
        <v>0.64</v>
      </c>
      <c r="Q40" s="90"/>
      <c r="R40" s="99">
        <f>IF(AND(H40&lt;='Product Ratings'!$E$5,H40&gt;='Product Ratings'!$D$5),'Product Ratings'!$C$5,IF(AND(H40&lt;='Product Ratings'!$E$6,H40&gt;='Product Ratings'!$D$6),'Product Ratings'!$C$6,IF(AND(H40&lt;='Product Ratings'!$E$7,H40&gt;='Product Ratings'!$D$7),'Product Ratings'!$C$7,IF(AND(H40&lt;='Product Ratings'!$E$8,H40&gt;='Product Ratings'!$D$8),'Product Ratings'!$C$8,IF(H40&gt;='Product Ratings'!$D$9,'Product Ratings'!$C$9)))))</f>
        <v>2</v>
      </c>
      <c r="S40" s="99">
        <f>IF(AND(D40&lt;='Product Ratings'!$I$5,D40&gt;='Product Ratings'!$H$5),'Product Ratings'!$F$5,IF(AND(D40&lt;='Product Ratings'!$I$6,D40&gt;='Product Ratings'!$H$6),'Product Ratings'!$F$6,IF(AND(D40&lt;='Product Ratings'!$I$7,I40&gt;='Product Ratings'!$H$7),'Product Ratings'!$F$7,IF(AND(D40&lt;='Product Ratings'!$I$8,D40&gt;='Product Ratings'!$H$8),'Product Ratings'!$F$8,IF(D40&gt;='Product Ratings'!$H$9,'Product Ratings'!$F$9)))))</f>
        <v>1</v>
      </c>
      <c r="T40" s="99" t="b">
        <f>IF(AND(O40&lt;='Product Ratings'!$M$5,O40&gt;='Product Ratings'!$L$5),'Product Ratings'!$J$5,IF(AND(O40&lt;='Product Ratings'!$M$6,O40&gt;='Product Ratings'!$L$6),'Product Ratings'!$J$6,IF(AND(O40&lt;='Product Ratings'!$M$7,O40&gt;='Product Ratings'!$L$7),'Product Ratings'!$J$7,IF(AND(O40&lt;='Product Ratings'!$M$8,O40&gt;='Product Ratings'!$L$8),'Product Ratings'!$J$8,IF(O40&gt;='Product Ratings'!$L$9,'Product Ratings'!$J$9)))))</f>
        <v>0</v>
      </c>
      <c r="U40" s="99">
        <f>IF(AND(N40&lt;='Product Ratings'!$R$5,N40&gt;='Product Ratings'!$Q$5),'Product Ratings'!$O$5,IF(AND(N40&lt;='Product Ratings'!$R$6,N40&gt;='Product Ratings'!$Q$6),'Product Ratings'!$O$6,IF(AND(N40&lt;='Product Ratings'!$R$7,N40&gt;='Product Ratings'!$Q$7),'Product Ratings'!$O$7,IF(AND(N40&lt;='Product Ratings'!$R$8,N40&gt;='Product Ratings'!$Q$8),'Product Ratings'!$O$8,IF(N40&gt;='Product Ratings'!$Q$9,'Product Ratings'!$O$9)))))</f>
        <v>3</v>
      </c>
      <c r="V40" s="99">
        <f>IF(AND(P40&lt;='Product Ratings'!$V$5,P40&gt;='Product Ratings'!$U$5),'Product Ratings'!$S$5,IF(AND(P40&lt;='Product Ratings'!$V$6,P40&gt;='Product Ratings'!$U$6),'Product Ratings'!$S$6,IF(AND(P40&lt;='Product Ratings'!$V$7,P40&gt;='Product Ratings'!$U$7),'Product Ratings'!$S$7,IF(AND(P40&lt;='Product Ratings'!$V$8,P40&gt;='Product Ratings'!$U$8),'Product Ratings'!$S$8,IF(P40&gt;='Product Ratings'!$U$9,'Product Ratings'!$S$9)))))</f>
        <v>5</v>
      </c>
      <c r="W40" s="135">
        <f t="shared" si="6"/>
        <v>11</v>
      </c>
      <c r="X40" s="90"/>
      <c r="Y40" s="90"/>
      <c r="Z40" s="90"/>
      <c r="AA40" s="90"/>
      <c r="AB40" s="90"/>
    </row>
    <row r="41" ht="12.75" customHeight="1">
      <c r="A41" s="87"/>
      <c r="B41" s="90"/>
      <c r="C41" s="90" t="s">
        <v>100</v>
      </c>
      <c r="D41" s="126">
        <v>5.0</v>
      </c>
      <c r="E41" s="127">
        <v>77.39</v>
      </c>
      <c r="F41" s="128">
        <f t="shared" si="7"/>
        <v>50.3035</v>
      </c>
      <c r="G41" s="129">
        <f t="shared" si="1"/>
        <v>27.0865</v>
      </c>
      <c r="H41" s="130">
        <f t="shared" si="2"/>
        <v>0.35</v>
      </c>
      <c r="I41" s="131">
        <v>44389.0</v>
      </c>
      <c r="J41" s="132">
        <v>44425.0</v>
      </c>
      <c r="K41" s="123"/>
      <c r="L41" s="90"/>
      <c r="M41" s="133">
        <f t="shared" si="3"/>
        <v>15.478</v>
      </c>
      <c r="N41" s="99">
        <f t="shared" si="4"/>
        <v>36</v>
      </c>
      <c r="O41" s="133">
        <f t="shared" si="5"/>
        <v>10.0607</v>
      </c>
      <c r="P41" s="134">
        <v>0.67</v>
      </c>
      <c r="Q41" s="90"/>
      <c r="R41" s="99">
        <f>IF(AND(H41&lt;='Product Ratings'!$E$5,H41&gt;='Product Ratings'!$D$5),'Product Ratings'!$C$5,IF(AND(H41&lt;='Product Ratings'!$E$6,H41&gt;='Product Ratings'!$D$6),'Product Ratings'!$C$6,IF(AND(H41&lt;='Product Ratings'!$E$7,H41&gt;='Product Ratings'!$D$7),'Product Ratings'!$C$7,IF(AND(H41&lt;='Product Ratings'!$E$8,H41&gt;='Product Ratings'!$D$8),'Product Ratings'!$C$8,IF(H41&gt;='Product Ratings'!$D$9,'Product Ratings'!$C$9)))))</f>
        <v>2</v>
      </c>
      <c r="S41" s="99">
        <f>IF(AND(D41&lt;='Product Ratings'!$I$5,D41&gt;='Product Ratings'!$H$5),'Product Ratings'!$F$5,IF(AND(D41&lt;='Product Ratings'!$I$6,D41&gt;='Product Ratings'!$H$6),'Product Ratings'!$F$6,IF(AND(D41&lt;='Product Ratings'!$I$7,I41&gt;='Product Ratings'!$H$7),'Product Ratings'!$F$7,IF(AND(D41&lt;='Product Ratings'!$I$8,D41&gt;='Product Ratings'!$H$8),'Product Ratings'!$F$8,IF(D41&gt;='Product Ratings'!$H$9,'Product Ratings'!$F$9)))))</f>
        <v>1</v>
      </c>
      <c r="T41" s="99">
        <f>IF(AND(O41&lt;='Product Ratings'!$M$5,O41&gt;='Product Ratings'!$L$5),'Product Ratings'!$J$5,IF(AND(O41&lt;='Product Ratings'!$M$6,O41&gt;='Product Ratings'!$L$6),'Product Ratings'!$J$6,IF(AND(O41&lt;='Product Ratings'!$M$7,O41&gt;='Product Ratings'!$L$7),'Product Ratings'!$J$7,IF(AND(O41&lt;='Product Ratings'!$M$8,O41&gt;='Product Ratings'!$L$8),'Product Ratings'!$J$8,IF(O41&gt;='Product Ratings'!$L$9,'Product Ratings'!$J$9)))))</f>
        <v>5</v>
      </c>
      <c r="U41" s="99">
        <f>IF(AND(N41&lt;='Product Ratings'!$R$5,N41&gt;='Product Ratings'!$Q$5),'Product Ratings'!$O$5,IF(AND(N41&lt;='Product Ratings'!$R$6,N41&gt;='Product Ratings'!$Q$6),'Product Ratings'!$O$6,IF(AND(N41&lt;='Product Ratings'!$R$7,N41&gt;='Product Ratings'!$Q$7),'Product Ratings'!$O$7,IF(AND(N41&lt;='Product Ratings'!$R$8,N41&gt;='Product Ratings'!$Q$8),'Product Ratings'!$O$8,IF(N41&gt;='Product Ratings'!$Q$9,'Product Ratings'!$O$9)))))</f>
        <v>3</v>
      </c>
      <c r="V41" s="99">
        <f>IF(AND(P41&lt;='Product Ratings'!$V$5,P41&gt;='Product Ratings'!$U$5),'Product Ratings'!$S$5,IF(AND(P41&lt;='Product Ratings'!$V$6,P41&gt;='Product Ratings'!$U$6),'Product Ratings'!$S$6,IF(AND(P41&lt;='Product Ratings'!$V$7,P41&gt;='Product Ratings'!$U$7),'Product Ratings'!$S$7,IF(AND(P41&lt;='Product Ratings'!$V$8,P41&gt;='Product Ratings'!$U$8),'Product Ratings'!$S$8,IF(P41&gt;='Product Ratings'!$U$9,'Product Ratings'!$S$9)))))</f>
        <v>5</v>
      </c>
      <c r="W41" s="135">
        <f t="shared" si="6"/>
        <v>16</v>
      </c>
      <c r="X41" s="90"/>
      <c r="Y41" s="90"/>
      <c r="Z41" s="90"/>
      <c r="AA41" s="90"/>
      <c r="AB41" s="90"/>
    </row>
    <row r="42" ht="12.75" customHeight="1">
      <c r="A42" s="87"/>
      <c r="B42" s="90"/>
      <c r="C42" s="90" t="s">
        <v>101</v>
      </c>
      <c r="D42" s="126">
        <v>6.0</v>
      </c>
      <c r="E42" s="127">
        <v>268.91</v>
      </c>
      <c r="F42" s="128">
        <f t="shared" si="7"/>
        <v>174.7915</v>
      </c>
      <c r="G42" s="129">
        <f t="shared" si="1"/>
        <v>94.1185</v>
      </c>
      <c r="H42" s="130">
        <f t="shared" si="2"/>
        <v>0.35</v>
      </c>
      <c r="I42" s="131">
        <v>44390.0</v>
      </c>
      <c r="J42" s="132">
        <v>44426.0</v>
      </c>
      <c r="K42" s="123"/>
      <c r="L42" s="90"/>
      <c r="M42" s="133">
        <f t="shared" si="3"/>
        <v>44.81833333</v>
      </c>
      <c r="N42" s="99">
        <f t="shared" si="4"/>
        <v>36</v>
      </c>
      <c r="O42" s="133">
        <f t="shared" si="5"/>
        <v>29.13191667</v>
      </c>
      <c r="P42" s="134">
        <v>0.68</v>
      </c>
      <c r="Q42" s="90"/>
      <c r="R42" s="99">
        <f>IF(AND(H42&lt;='Product Ratings'!$E$5,H42&gt;='Product Ratings'!$D$5),'Product Ratings'!$C$5,IF(AND(H42&lt;='Product Ratings'!$E$6,H42&gt;='Product Ratings'!$D$6),'Product Ratings'!$C$6,IF(AND(H42&lt;='Product Ratings'!$E$7,H42&gt;='Product Ratings'!$D$7),'Product Ratings'!$C$7,IF(AND(H42&lt;='Product Ratings'!$E$8,H42&gt;='Product Ratings'!$D$8),'Product Ratings'!$C$8,IF(H42&gt;='Product Ratings'!$D$9,'Product Ratings'!$C$9)))))</f>
        <v>2</v>
      </c>
      <c r="S42" s="99">
        <f>IF(AND(D42&lt;='Product Ratings'!$I$5,D42&gt;='Product Ratings'!$H$5),'Product Ratings'!$F$5,IF(AND(D42&lt;='Product Ratings'!$I$6,D42&gt;='Product Ratings'!$H$6),'Product Ratings'!$F$6,IF(AND(D42&lt;='Product Ratings'!$I$7,I42&gt;='Product Ratings'!$H$7),'Product Ratings'!$F$7,IF(AND(D42&lt;='Product Ratings'!$I$8,D42&gt;='Product Ratings'!$H$8),'Product Ratings'!$F$8,IF(D42&gt;='Product Ratings'!$H$9,'Product Ratings'!$F$9)))))</f>
        <v>2</v>
      </c>
      <c r="T42" s="99">
        <f>IF(AND(O42&lt;='Product Ratings'!$M$5,O42&gt;='Product Ratings'!$L$5),'Product Ratings'!$J$5,IF(AND(O42&lt;='Product Ratings'!$M$6,O42&gt;='Product Ratings'!$L$6),'Product Ratings'!$J$6,IF(AND(O42&lt;='Product Ratings'!$M$7,O42&gt;='Product Ratings'!$L$7),'Product Ratings'!$J$7,IF(AND(O42&lt;='Product Ratings'!$M$8,O42&gt;='Product Ratings'!$L$8),'Product Ratings'!$J$8,IF(O42&gt;='Product Ratings'!$L$9,'Product Ratings'!$J$9)))))</f>
        <v>4</v>
      </c>
      <c r="U42" s="99">
        <f>IF(AND(N42&lt;='Product Ratings'!$R$5,N42&gt;='Product Ratings'!$Q$5),'Product Ratings'!$O$5,IF(AND(N42&lt;='Product Ratings'!$R$6,N42&gt;='Product Ratings'!$Q$6),'Product Ratings'!$O$6,IF(AND(N42&lt;='Product Ratings'!$R$7,N42&gt;='Product Ratings'!$Q$7),'Product Ratings'!$O$7,IF(AND(N42&lt;='Product Ratings'!$R$8,N42&gt;='Product Ratings'!$Q$8),'Product Ratings'!$O$8,IF(N42&gt;='Product Ratings'!$Q$9,'Product Ratings'!$O$9)))))</f>
        <v>3</v>
      </c>
      <c r="V42" s="99">
        <f>IF(AND(P42&lt;='Product Ratings'!$V$5,P42&gt;='Product Ratings'!$U$5),'Product Ratings'!$S$5,IF(AND(P42&lt;='Product Ratings'!$V$6,P42&gt;='Product Ratings'!$U$6),'Product Ratings'!$S$6,IF(AND(P42&lt;='Product Ratings'!$V$7,P42&gt;='Product Ratings'!$U$7),'Product Ratings'!$S$7,IF(AND(P42&lt;='Product Ratings'!$V$8,P42&gt;='Product Ratings'!$U$8),'Product Ratings'!$S$8,IF(P42&gt;='Product Ratings'!$U$9,'Product Ratings'!$S$9)))))</f>
        <v>5</v>
      </c>
      <c r="W42" s="135">
        <f t="shared" si="6"/>
        <v>16</v>
      </c>
      <c r="X42" s="90"/>
      <c r="Y42" s="90"/>
      <c r="Z42" s="90"/>
      <c r="AA42" s="90"/>
      <c r="AB42" s="90"/>
    </row>
    <row r="43" ht="12.75" customHeight="1">
      <c r="A43" s="87"/>
      <c r="B43" s="90"/>
      <c r="C43" s="90" t="s">
        <v>102</v>
      </c>
      <c r="D43" s="126">
        <v>1.0</v>
      </c>
      <c r="E43" s="127">
        <v>50.87</v>
      </c>
      <c r="F43" s="128">
        <f t="shared" si="7"/>
        <v>33.0655</v>
      </c>
      <c r="G43" s="129">
        <f t="shared" si="1"/>
        <v>17.8045</v>
      </c>
      <c r="H43" s="130">
        <f t="shared" si="2"/>
        <v>0.35</v>
      </c>
      <c r="I43" s="131">
        <v>44391.0</v>
      </c>
      <c r="J43" s="132">
        <v>44427.0</v>
      </c>
      <c r="K43" s="123"/>
      <c r="L43" s="90"/>
      <c r="M43" s="133">
        <f t="shared" si="3"/>
        <v>50.87</v>
      </c>
      <c r="N43" s="99">
        <f t="shared" si="4"/>
        <v>36</v>
      </c>
      <c r="O43" s="133">
        <f t="shared" si="5"/>
        <v>33.0655</v>
      </c>
      <c r="P43" s="134">
        <v>0.62</v>
      </c>
      <c r="Q43" s="90"/>
      <c r="R43" s="99">
        <f>IF(AND(H43&lt;='Product Ratings'!$E$5,H43&gt;='Product Ratings'!$D$5),'Product Ratings'!$C$5,IF(AND(H43&lt;='Product Ratings'!$E$6,H43&gt;='Product Ratings'!$D$6),'Product Ratings'!$C$6,IF(AND(H43&lt;='Product Ratings'!$E$7,H43&gt;='Product Ratings'!$D$7),'Product Ratings'!$C$7,IF(AND(H43&lt;='Product Ratings'!$E$8,H43&gt;='Product Ratings'!$D$8),'Product Ratings'!$C$8,IF(H43&gt;='Product Ratings'!$D$9,'Product Ratings'!$C$9)))))</f>
        <v>2</v>
      </c>
      <c r="S43" s="99">
        <f>IF(AND(D43&lt;='Product Ratings'!$I$5,D43&gt;='Product Ratings'!$H$5),'Product Ratings'!$F$5,IF(AND(D43&lt;='Product Ratings'!$I$6,D43&gt;='Product Ratings'!$H$6),'Product Ratings'!$F$6,IF(AND(D43&lt;='Product Ratings'!$I$7,I43&gt;='Product Ratings'!$H$7),'Product Ratings'!$F$7,IF(AND(D43&lt;='Product Ratings'!$I$8,D43&gt;='Product Ratings'!$H$8),'Product Ratings'!$F$8,IF(D43&gt;='Product Ratings'!$H$9,'Product Ratings'!$F$9)))))</f>
        <v>1</v>
      </c>
      <c r="T43" s="99">
        <f>IF(AND(O43&lt;='Product Ratings'!$M$5,O43&gt;='Product Ratings'!$L$5),'Product Ratings'!$J$5,IF(AND(O43&lt;='Product Ratings'!$M$6,O43&gt;='Product Ratings'!$L$6),'Product Ratings'!$J$6,IF(AND(O43&lt;='Product Ratings'!$M$7,O43&gt;='Product Ratings'!$L$7),'Product Ratings'!$J$7,IF(AND(O43&lt;='Product Ratings'!$M$8,O43&gt;='Product Ratings'!$L$8),'Product Ratings'!$J$8,IF(O43&gt;='Product Ratings'!$L$9,'Product Ratings'!$J$9)))))</f>
        <v>4</v>
      </c>
      <c r="U43" s="99">
        <f>IF(AND(N43&lt;='Product Ratings'!$R$5,N43&gt;='Product Ratings'!$Q$5),'Product Ratings'!$O$5,IF(AND(N43&lt;='Product Ratings'!$R$6,N43&gt;='Product Ratings'!$Q$6),'Product Ratings'!$O$6,IF(AND(N43&lt;='Product Ratings'!$R$7,N43&gt;='Product Ratings'!$Q$7),'Product Ratings'!$O$7,IF(AND(N43&lt;='Product Ratings'!$R$8,N43&gt;='Product Ratings'!$Q$8),'Product Ratings'!$O$8,IF(N43&gt;='Product Ratings'!$Q$9,'Product Ratings'!$O$9)))))</f>
        <v>3</v>
      </c>
      <c r="V43" s="99">
        <f>IF(AND(P43&lt;='Product Ratings'!$V$5,P43&gt;='Product Ratings'!$U$5),'Product Ratings'!$S$5,IF(AND(P43&lt;='Product Ratings'!$V$6,P43&gt;='Product Ratings'!$U$6),'Product Ratings'!$S$6,IF(AND(P43&lt;='Product Ratings'!$V$7,P43&gt;='Product Ratings'!$U$7),'Product Ratings'!$S$7,IF(AND(P43&lt;='Product Ratings'!$V$8,P43&gt;='Product Ratings'!$U$8),'Product Ratings'!$S$8,IF(P43&gt;='Product Ratings'!$U$9,'Product Ratings'!$S$9)))))</f>
        <v>5</v>
      </c>
      <c r="W43" s="135">
        <f t="shared" si="6"/>
        <v>15</v>
      </c>
      <c r="X43" s="90"/>
      <c r="Y43" s="90"/>
      <c r="Z43" s="90"/>
      <c r="AA43" s="90"/>
      <c r="AB43" s="90"/>
    </row>
    <row r="44" ht="12.75" customHeight="1">
      <c r="A44" s="87"/>
      <c r="B44" s="90"/>
      <c r="C44" s="90" t="s">
        <v>103</v>
      </c>
      <c r="D44" s="126">
        <v>2.0</v>
      </c>
      <c r="E44" s="127">
        <v>161.1</v>
      </c>
      <c r="F44" s="128">
        <f t="shared" si="7"/>
        <v>104.715</v>
      </c>
      <c r="G44" s="129">
        <f t="shared" si="1"/>
        <v>56.385</v>
      </c>
      <c r="H44" s="130">
        <f t="shared" si="2"/>
        <v>0.35</v>
      </c>
      <c r="I44" s="131">
        <v>44392.0</v>
      </c>
      <c r="J44" s="132">
        <v>44428.0</v>
      </c>
      <c r="K44" s="123"/>
      <c r="L44" s="90"/>
      <c r="M44" s="133">
        <f t="shared" si="3"/>
        <v>80.55</v>
      </c>
      <c r="N44" s="99">
        <f t="shared" si="4"/>
        <v>36</v>
      </c>
      <c r="O44" s="133">
        <f t="shared" si="5"/>
        <v>52.3575</v>
      </c>
      <c r="P44" s="134">
        <v>0.69</v>
      </c>
      <c r="Q44" s="90"/>
      <c r="R44" s="99">
        <f>IF(AND(H44&lt;='Product Ratings'!$E$5,H44&gt;='Product Ratings'!$D$5),'Product Ratings'!$C$5,IF(AND(H44&lt;='Product Ratings'!$E$6,H44&gt;='Product Ratings'!$D$6),'Product Ratings'!$C$6,IF(AND(H44&lt;='Product Ratings'!$E$7,H44&gt;='Product Ratings'!$D$7),'Product Ratings'!$C$7,IF(AND(H44&lt;='Product Ratings'!$E$8,H44&gt;='Product Ratings'!$D$8),'Product Ratings'!$C$8,IF(H44&gt;='Product Ratings'!$D$9,'Product Ratings'!$C$9)))))</f>
        <v>2</v>
      </c>
      <c r="S44" s="99">
        <f>IF(AND(D44&lt;='Product Ratings'!$I$5,D44&gt;='Product Ratings'!$H$5),'Product Ratings'!$F$5,IF(AND(D44&lt;='Product Ratings'!$I$6,D44&gt;='Product Ratings'!$H$6),'Product Ratings'!$F$6,IF(AND(D44&lt;='Product Ratings'!$I$7,I44&gt;='Product Ratings'!$H$7),'Product Ratings'!$F$7,IF(AND(D44&lt;='Product Ratings'!$I$8,D44&gt;='Product Ratings'!$H$8),'Product Ratings'!$F$8,IF(D44&gt;='Product Ratings'!$H$9,'Product Ratings'!$F$9)))))</f>
        <v>1</v>
      </c>
      <c r="T44" s="99">
        <f>IF(AND(O44&lt;='Product Ratings'!$M$5,O44&gt;='Product Ratings'!$L$5),'Product Ratings'!$J$5,IF(AND(O44&lt;='Product Ratings'!$M$6,O44&gt;='Product Ratings'!$L$6),'Product Ratings'!$J$6,IF(AND(O44&lt;='Product Ratings'!$M$7,O44&gt;='Product Ratings'!$L$7),'Product Ratings'!$J$7,IF(AND(O44&lt;='Product Ratings'!$M$8,O44&gt;='Product Ratings'!$L$8),'Product Ratings'!$J$8,IF(O44&gt;='Product Ratings'!$L$9,'Product Ratings'!$J$9)))))</f>
        <v>3</v>
      </c>
      <c r="U44" s="99">
        <f>IF(AND(N44&lt;='Product Ratings'!$R$5,N44&gt;='Product Ratings'!$Q$5),'Product Ratings'!$O$5,IF(AND(N44&lt;='Product Ratings'!$R$6,N44&gt;='Product Ratings'!$Q$6),'Product Ratings'!$O$6,IF(AND(N44&lt;='Product Ratings'!$R$7,N44&gt;='Product Ratings'!$Q$7),'Product Ratings'!$O$7,IF(AND(N44&lt;='Product Ratings'!$R$8,N44&gt;='Product Ratings'!$Q$8),'Product Ratings'!$O$8,IF(N44&gt;='Product Ratings'!$Q$9,'Product Ratings'!$O$9)))))</f>
        <v>3</v>
      </c>
      <c r="V44" s="99">
        <f>IF(AND(P44&lt;='Product Ratings'!$V$5,P44&gt;='Product Ratings'!$U$5),'Product Ratings'!$S$5,IF(AND(P44&lt;='Product Ratings'!$V$6,P44&gt;='Product Ratings'!$U$6),'Product Ratings'!$S$6,IF(AND(P44&lt;='Product Ratings'!$V$7,P44&gt;='Product Ratings'!$U$7),'Product Ratings'!$S$7,IF(AND(P44&lt;='Product Ratings'!$V$8,P44&gt;='Product Ratings'!$U$8),'Product Ratings'!$S$8,IF(P44&gt;='Product Ratings'!$U$9,'Product Ratings'!$S$9)))))</f>
        <v>5</v>
      </c>
      <c r="W44" s="135">
        <f t="shared" si="6"/>
        <v>14</v>
      </c>
      <c r="X44" s="90"/>
      <c r="Y44" s="90"/>
      <c r="Z44" s="90"/>
      <c r="AA44" s="90"/>
      <c r="AB44" s="90"/>
    </row>
    <row r="45" ht="12.75" customHeight="1">
      <c r="A45" s="87"/>
      <c r="B45" s="90"/>
      <c r="C45" s="90" t="s">
        <v>104</v>
      </c>
      <c r="D45" s="126">
        <v>3.0</v>
      </c>
      <c r="E45" s="127">
        <v>450.43</v>
      </c>
      <c r="F45" s="128">
        <f t="shared" si="7"/>
        <v>292.7795</v>
      </c>
      <c r="G45" s="129">
        <f t="shared" si="1"/>
        <v>157.6505</v>
      </c>
      <c r="H45" s="130">
        <f t="shared" si="2"/>
        <v>0.35</v>
      </c>
      <c r="I45" s="131">
        <v>44393.0</v>
      </c>
      <c r="J45" s="132">
        <v>44429.0</v>
      </c>
      <c r="K45" s="123"/>
      <c r="L45" s="90"/>
      <c r="M45" s="133">
        <f t="shared" si="3"/>
        <v>150.1433333</v>
      </c>
      <c r="N45" s="99">
        <f t="shared" si="4"/>
        <v>36</v>
      </c>
      <c r="O45" s="133">
        <f t="shared" si="5"/>
        <v>97.59316667</v>
      </c>
      <c r="P45" s="134">
        <v>0.64</v>
      </c>
      <c r="Q45" s="90"/>
      <c r="R45" s="99">
        <f>IF(AND(H45&lt;='Product Ratings'!$E$5,H45&gt;='Product Ratings'!$D$5),'Product Ratings'!$C$5,IF(AND(H45&lt;='Product Ratings'!$E$6,H45&gt;='Product Ratings'!$D$6),'Product Ratings'!$C$6,IF(AND(H45&lt;='Product Ratings'!$E$7,H45&gt;='Product Ratings'!$D$7),'Product Ratings'!$C$7,IF(AND(H45&lt;='Product Ratings'!$E$8,H45&gt;='Product Ratings'!$D$8),'Product Ratings'!$C$8,IF(H45&gt;='Product Ratings'!$D$9,'Product Ratings'!$C$9)))))</f>
        <v>2</v>
      </c>
      <c r="S45" s="99">
        <f>IF(AND(D45&lt;='Product Ratings'!$I$5,D45&gt;='Product Ratings'!$H$5),'Product Ratings'!$F$5,IF(AND(D45&lt;='Product Ratings'!$I$6,D45&gt;='Product Ratings'!$H$6),'Product Ratings'!$F$6,IF(AND(D45&lt;='Product Ratings'!$I$7,I45&gt;='Product Ratings'!$H$7),'Product Ratings'!$F$7,IF(AND(D45&lt;='Product Ratings'!$I$8,D45&gt;='Product Ratings'!$H$8),'Product Ratings'!$F$8,IF(D45&gt;='Product Ratings'!$H$9,'Product Ratings'!$F$9)))))</f>
        <v>1</v>
      </c>
      <c r="T45" s="99">
        <f>IF(AND(O45&lt;='Product Ratings'!$M$5,O45&gt;='Product Ratings'!$L$5),'Product Ratings'!$J$5,IF(AND(O45&lt;='Product Ratings'!$M$6,O45&gt;='Product Ratings'!$L$6),'Product Ratings'!$J$6,IF(AND(O45&lt;='Product Ratings'!$M$7,O45&gt;='Product Ratings'!$L$7),'Product Ratings'!$J$7,IF(AND(O45&lt;='Product Ratings'!$M$8,O45&gt;='Product Ratings'!$L$8),'Product Ratings'!$J$8,IF(O45&gt;='Product Ratings'!$L$9,'Product Ratings'!$J$9)))))</f>
        <v>2</v>
      </c>
      <c r="U45" s="99">
        <f>IF(AND(N45&lt;='Product Ratings'!$R$5,N45&gt;='Product Ratings'!$Q$5),'Product Ratings'!$O$5,IF(AND(N45&lt;='Product Ratings'!$R$6,N45&gt;='Product Ratings'!$Q$6),'Product Ratings'!$O$6,IF(AND(N45&lt;='Product Ratings'!$R$7,N45&gt;='Product Ratings'!$Q$7),'Product Ratings'!$O$7,IF(AND(N45&lt;='Product Ratings'!$R$8,N45&gt;='Product Ratings'!$Q$8),'Product Ratings'!$O$8,IF(N45&gt;='Product Ratings'!$Q$9,'Product Ratings'!$O$9)))))</f>
        <v>3</v>
      </c>
      <c r="V45" s="99">
        <f>IF(AND(P45&lt;='Product Ratings'!$V$5,P45&gt;='Product Ratings'!$U$5),'Product Ratings'!$S$5,IF(AND(P45&lt;='Product Ratings'!$V$6,P45&gt;='Product Ratings'!$U$6),'Product Ratings'!$S$6,IF(AND(P45&lt;='Product Ratings'!$V$7,P45&gt;='Product Ratings'!$U$7),'Product Ratings'!$S$7,IF(AND(P45&lt;='Product Ratings'!$V$8,P45&gt;='Product Ratings'!$U$8),'Product Ratings'!$S$8,IF(P45&gt;='Product Ratings'!$U$9,'Product Ratings'!$S$9)))))</f>
        <v>5</v>
      </c>
      <c r="W45" s="135">
        <f t="shared" si="6"/>
        <v>13</v>
      </c>
      <c r="X45" s="90"/>
      <c r="Y45" s="90"/>
      <c r="Z45" s="90"/>
      <c r="AA45" s="90"/>
      <c r="AB45" s="90"/>
    </row>
    <row r="46" ht="12.75" customHeight="1">
      <c r="A46" s="87"/>
      <c r="B46" s="90"/>
      <c r="C46" s="90" t="s">
        <v>105</v>
      </c>
      <c r="D46" s="126">
        <v>4.0</v>
      </c>
      <c r="E46" s="127">
        <v>86.09</v>
      </c>
      <c r="F46" s="128">
        <f t="shared" si="7"/>
        <v>55.9585</v>
      </c>
      <c r="G46" s="129">
        <f t="shared" si="1"/>
        <v>30.1315</v>
      </c>
      <c r="H46" s="130">
        <f t="shared" si="2"/>
        <v>0.35</v>
      </c>
      <c r="I46" s="131">
        <v>44394.0</v>
      </c>
      <c r="J46" s="132">
        <v>44430.0</v>
      </c>
      <c r="K46" s="123"/>
      <c r="L46" s="90"/>
      <c r="M46" s="133">
        <f t="shared" si="3"/>
        <v>21.5225</v>
      </c>
      <c r="N46" s="99">
        <f t="shared" si="4"/>
        <v>36</v>
      </c>
      <c r="O46" s="133">
        <f t="shared" si="5"/>
        <v>13.989625</v>
      </c>
      <c r="P46" s="134">
        <v>0.15</v>
      </c>
      <c r="Q46" s="90"/>
      <c r="R46" s="99">
        <f>IF(AND(H46&lt;='Product Ratings'!$E$5,H46&gt;='Product Ratings'!$D$5),'Product Ratings'!$C$5,IF(AND(H46&lt;='Product Ratings'!$E$6,H46&gt;='Product Ratings'!$D$6),'Product Ratings'!$C$6,IF(AND(H46&lt;='Product Ratings'!$E$7,H46&gt;='Product Ratings'!$D$7),'Product Ratings'!$C$7,IF(AND(H46&lt;='Product Ratings'!$E$8,H46&gt;='Product Ratings'!$D$8),'Product Ratings'!$C$8,IF(H46&gt;='Product Ratings'!$D$9,'Product Ratings'!$C$9)))))</f>
        <v>2</v>
      </c>
      <c r="S46" s="99">
        <f>IF(AND(D46&lt;='Product Ratings'!$I$5,D46&gt;='Product Ratings'!$H$5),'Product Ratings'!$F$5,IF(AND(D46&lt;='Product Ratings'!$I$6,D46&gt;='Product Ratings'!$H$6),'Product Ratings'!$F$6,IF(AND(D46&lt;='Product Ratings'!$I$7,I46&gt;='Product Ratings'!$H$7),'Product Ratings'!$F$7,IF(AND(D46&lt;='Product Ratings'!$I$8,D46&gt;='Product Ratings'!$H$8),'Product Ratings'!$F$8,IF(D46&gt;='Product Ratings'!$H$9,'Product Ratings'!$F$9)))))</f>
        <v>1</v>
      </c>
      <c r="T46" s="99">
        <f>IF(AND(O46&lt;='Product Ratings'!$M$5,O46&gt;='Product Ratings'!$L$5),'Product Ratings'!$J$5,IF(AND(O46&lt;='Product Ratings'!$M$6,O46&gt;='Product Ratings'!$L$6),'Product Ratings'!$J$6,IF(AND(O46&lt;='Product Ratings'!$M$7,O46&gt;='Product Ratings'!$L$7),'Product Ratings'!$J$7,IF(AND(O46&lt;='Product Ratings'!$M$8,O46&gt;='Product Ratings'!$L$8),'Product Ratings'!$J$8,IF(O46&gt;='Product Ratings'!$L$9,'Product Ratings'!$J$9)))))</f>
        <v>5</v>
      </c>
      <c r="U46" s="99">
        <f>IF(AND(N46&lt;='Product Ratings'!$R$5,N46&gt;='Product Ratings'!$Q$5),'Product Ratings'!$O$5,IF(AND(N46&lt;='Product Ratings'!$R$6,N46&gt;='Product Ratings'!$Q$6),'Product Ratings'!$O$6,IF(AND(N46&lt;='Product Ratings'!$R$7,N46&gt;='Product Ratings'!$Q$7),'Product Ratings'!$O$7,IF(AND(N46&lt;='Product Ratings'!$R$8,N46&gt;='Product Ratings'!$Q$8),'Product Ratings'!$O$8,IF(N46&gt;='Product Ratings'!$Q$9,'Product Ratings'!$O$9)))))</f>
        <v>3</v>
      </c>
      <c r="V46" s="99">
        <f>IF(AND(P46&lt;='Product Ratings'!$V$5,P46&gt;='Product Ratings'!$U$5),'Product Ratings'!$S$5,IF(AND(P46&lt;='Product Ratings'!$V$6,P46&gt;='Product Ratings'!$U$6),'Product Ratings'!$S$6,IF(AND(P46&lt;='Product Ratings'!$V$7,P46&gt;='Product Ratings'!$U$7),'Product Ratings'!$S$7,IF(AND(P46&lt;='Product Ratings'!$V$8,P46&gt;='Product Ratings'!$U$8),'Product Ratings'!$S$8,IF(P46&gt;='Product Ratings'!$U$9,'Product Ratings'!$S$9)))))</f>
        <v>3</v>
      </c>
      <c r="W46" s="135">
        <f t="shared" si="6"/>
        <v>14</v>
      </c>
      <c r="X46" s="90"/>
      <c r="Y46" s="90"/>
      <c r="Z46" s="90"/>
      <c r="AA46" s="90"/>
      <c r="AB46" s="90"/>
    </row>
    <row r="47" ht="12.75" customHeight="1">
      <c r="A47" s="87"/>
      <c r="B47" s="90"/>
      <c r="C47" s="90" t="s">
        <v>106</v>
      </c>
      <c r="D47" s="126">
        <v>5.0</v>
      </c>
      <c r="E47" s="127">
        <v>86.09</v>
      </c>
      <c r="F47" s="128">
        <f t="shared" si="7"/>
        <v>55.9585</v>
      </c>
      <c r="G47" s="129">
        <f t="shared" si="1"/>
        <v>30.1315</v>
      </c>
      <c r="H47" s="130">
        <f t="shared" si="2"/>
        <v>0.35</v>
      </c>
      <c r="I47" s="131">
        <v>44395.0</v>
      </c>
      <c r="J47" s="132">
        <v>44431.0</v>
      </c>
      <c r="K47" s="123"/>
      <c r="L47" s="90"/>
      <c r="M47" s="133">
        <f t="shared" si="3"/>
        <v>17.218</v>
      </c>
      <c r="N47" s="99">
        <f t="shared" si="4"/>
        <v>36</v>
      </c>
      <c r="O47" s="133">
        <f t="shared" si="5"/>
        <v>11.1917</v>
      </c>
      <c r="P47" s="134">
        <v>0.85</v>
      </c>
      <c r="Q47" s="90"/>
      <c r="R47" s="99">
        <f>IF(AND(H47&lt;='Product Ratings'!$E$5,H47&gt;='Product Ratings'!$D$5),'Product Ratings'!$C$5,IF(AND(H47&lt;='Product Ratings'!$E$6,H47&gt;='Product Ratings'!$D$6),'Product Ratings'!$C$6,IF(AND(H47&lt;='Product Ratings'!$E$7,H47&gt;='Product Ratings'!$D$7),'Product Ratings'!$C$7,IF(AND(H47&lt;='Product Ratings'!$E$8,H47&gt;='Product Ratings'!$D$8),'Product Ratings'!$C$8,IF(H47&gt;='Product Ratings'!$D$9,'Product Ratings'!$C$9)))))</f>
        <v>2</v>
      </c>
      <c r="S47" s="99">
        <f>IF(AND(D47&lt;='Product Ratings'!$I$5,D47&gt;='Product Ratings'!$H$5),'Product Ratings'!$F$5,IF(AND(D47&lt;='Product Ratings'!$I$6,D47&gt;='Product Ratings'!$H$6),'Product Ratings'!$F$6,IF(AND(D47&lt;='Product Ratings'!$I$7,I47&gt;='Product Ratings'!$H$7),'Product Ratings'!$F$7,IF(AND(D47&lt;='Product Ratings'!$I$8,D47&gt;='Product Ratings'!$H$8),'Product Ratings'!$F$8,IF(D47&gt;='Product Ratings'!$H$9,'Product Ratings'!$F$9)))))</f>
        <v>1</v>
      </c>
      <c r="T47" s="99">
        <f>IF(AND(O47&lt;='Product Ratings'!$M$5,O47&gt;='Product Ratings'!$L$5),'Product Ratings'!$J$5,IF(AND(O47&lt;='Product Ratings'!$M$6,O47&gt;='Product Ratings'!$L$6),'Product Ratings'!$J$6,IF(AND(O47&lt;='Product Ratings'!$M$7,O47&gt;='Product Ratings'!$L$7),'Product Ratings'!$J$7,IF(AND(O47&lt;='Product Ratings'!$M$8,O47&gt;='Product Ratings'!$L$8),'Product Ratings'!$J$8,IF(O47&gt;='Product Ratings'!$L$9,'Product Ratings'!$J$9)))))</f>
        <v>5</v>
      </c>
      <c r="U47" s="99">
        <f>IF(AND(N47&lt;='Product Ratings'!$R$5,N47&gt;='Product Ratings'!$Q$5),'Product Ratings'!$O$5,IF(AND(N47&lt;='Product Ratings'!$R$6,N47&gt;='Product Ratings'!$Q$6),'Product Ratings'!$O$6,IF(AND(N47&lt;='Product Ratings'!$R$7,N47&gt;='Product Ratings'!$Q$7),'Product Ratings'!$O$7,IF(AND(N47&lt;='Product Ratings'!$R$8,N47&gt;='Product Ratings'!$Q$8),'Product Ratings'!$O$8,IF(N47&gt;='Product Ratings'!$Q$9,'Product Ratings'!$O$9)))))</f>
        <v>3</v>
      </c>
      <c r="V47" s="99">
        <f>IF(AND(P47&lt;='Product Ratings'!$V$5,P47&gt;='Product Ratings'!$U$5),'Product Ratings'!$S$5,IF(AND(P47&lt;='Product Ratings'!$V$6,P47&gt;='Product Ratings'!$U$6),'Product Ratings'!$S$6,IF(AND(P47&lt;='Product Ratings'!$V$7,P47&gt;='Product Ratings'!$U$7),'Product Ratings'!$S$7,IF(AND(P47&lt;='Product Ratings'!$V$8,P47&gt;='Product Ratings'!$U$8),'Product Ratings'!$S$8,IF(P47&gt;='Product Ratings'!$U$9,'Product Ratings'!$S$9)))))</f>
        <v>5</v>
      </c>
      <c r="W47" s="135">
        <f t="shared" si="6"/>
        <v>16</v>
      </c>
      <c r="X47" s="90"/>
      <c r="Y47" s="90"/>
      <c r="Z47" s="90"/>
      <c r="AA47" s="90"/>
      <c r="AB47" s="90"/>
    </row>
    <row r="48" ht="12.75" customHeight="1">
      <c r="A48" s="87"/>
      <c r="B48" s="90"/>
      <c r="C48" s="90" t="s">
        <v>107</v>
      </c>
      <c r="D48" s="126">
        <v>6.0</v>
      </c>
      <c r="E48" s="127">
        <v>516.52</v>
      </c>
      <c r="F48" s="128">
        <f t="shared" si="7"/>
        <v>335.738</v>
      </c>
      <c r="G48" s="129">
        <f t="shared" si="1"/>
        <v>180.782</v>
      </c>
      <c r="H48" s="130">
        <f t="shared" si="2"/>
        <v>0.35</v>
      </c>
      <c r="I48" s="131">
        <v>44396.0</v>
      </c>
      <c r="J48" s="132">
        <v>44432.0</v>
      </c>
      <c r="K48" s="123"/>
      <c r="L48" s="90"/>
      <c r="M48" s="133">
        <f t="shared" si="3"/>
        <v>86.08666667</v>
      </c>
      <c r="N48" s="99">
        <f t="shared" si="4"/>
        <v>36</v>
      </c>
      <c r="O48" s="133">
        <f t="shared" si="5"/>
        <v>55.95633333</v>
      </c>
      <c r="P48" s="134">
        <v>0.87</v>
      </c>
      <c r="Q48" s="90"/>
      <c r="R48" s="99">
        <f>IF(AND(H48&lt;='Product Ratings'!$E$5,H48&gt;='Product Ratings'!$D$5),'Product Ratings'!$C$5,IF(AND(H48&lt;='Product Ratings'!$E$6,H48&gt;='Product Ratings'!$D$6),'Product Ratings'!$C$6,IF(AND(H48&lt;='Product Ratings'!$E$7,H48&gt;='Product Ratings'!$D$7),'Product Ratings'!$C$7,IF(AND(H48&lt;='Product Ratings'!$E$8,H48&gt;='Product Ratings'!$D$8),'Product Ratings'!$C$8,IF(H48&gt;='Product Ratings'!$D$9,'Product Ratings'!$C$9)))))</f>
        <v>2</v>
      </c>
      <c r="S48" s="99">
        <f>IF(AND(D48&lt;='Product Ratings'!$I$5,D48&gt;='Product Ratings'!$H$5),'Product Ratings'!$F$5,IF(AND(D48&lt;='Product Ratings'!$I$6,D48&gt;='Product Ratings'!$H$6),'Product Ratings'!$F$6,IF(AND(D48&lt;='Product Ratings'!$I$7,I48&gt;='Product Ratings'!$H$7),'Product Ratings'!$F$7,IF(AND(D48&lt;='Product Ratings'!$I$8,D48&gt;='Product Ratings'!$H$8),'Product Ratings'!$F$8,IF(D48&gt;='Product Ratings'!$H$9,'Product Ratings'!$F$9)))))</f>
        <v>2</v>
      </c>
      <c r="T48" s="99">
        <f>IF(AND(O48&lt;='Product Ratings'!$M$5,O48&gt;='Product Ratings'!$L$5),'Product Ratings'!$J$5,IF(AND(O48&lt;='Product Ratings'!$M$6,O48&gt;='Product Ratings'!$L$6),'Product Ratings'!$J$6,IF(AND(O48&lt;='Product Ratings'!$M$7,O48&gt;='Product Ratings'!$L$7),'Product Ratings'!$J$7,IF(AND(O48&lt;='Product Ratings'!$M$8,O48&gt;='Product Ratings'!$L$8),'Product Ratings'!$J$8,IF(O48&gt;='Product Ratings'!$L$9,'Product Ratings'!$J$9)))))</f>
        <v>3</v>
      </c>
      <c r="U48" s="99">
        <f>IF(AND(N48&lt;='Product Ratings'!$R$5,N48&gt;='Product Ratings'!$Q$5),'Product Ratings'!$O$5,IF(AND(N48&lt;='Product Ratings'!$R$6,N48&gt;='Product Ratings'!$Q$6),'Product Ratings'!$O$6,IF(AND(N48&lt;='Product Ratings'!$R$7,N48&gt;='Product Ratings'!$Q$7),'Product Ratings'!$O$7,IF(AND(N48&lt;='Product Ratings'!$R$8,N48&gt;='Product Ratings'!$Q$8),'Product Ratings'!$O$8,IF(N48&gt;='Product Ratings'!$Q$9,'Product Ratings'!$O$9)))))</f>
        <v>3</v>
      </c>
      <c r="V48" s="99">
        <f>IF(AND(P48&lt;='Product Ratings'!$V$5,P48&gt;='Product Ratings'!$U$5),'Product Ratings'!$S$5,IF(AND(P48&lt;='Product Ratings'!$V$6,P48&gt;='Product Ratings'!$U$6),'Product Ratings'!$S$6,IF(AND(P48&lt;='Product Ratings'!$V$7,P48&gt;='Product Ratings'!$U$7),'Product Ratings'!$S$7,IF(AND(P48&lt;='Product Ratings'!$V$8,P48&gt;='Product Ratings'!$U$8),'Product Ratings'!$S$8,IF(P48&gt;='Product Ratings'!$U$9,'Product Ratings'!$S$9)))))</f>
        <v>5</v>
      </c>
      <c r="W48" s="135">
        <f t="shared" si="6"/>
        <v>15</v>
      </c>
      <c r="X48" s="90"/>
      <c r="Y48" s="90"/>
      <c r="Z48" s="90"/>
      <c r="AA48" s="90"/>
      <c r="AB48" s="90"/>
    </row>
    <row r="49" ht="12.75" customHeight="1">
      <c r="A49" s="87"/>
      <c r="B49" s="90"/>
      <c r="C49" s="90" t="s">
        <v>108</v>
      </c>
      <c r="D49" s="126">
        <v>1.0</v>
      </c>
      <c r="E49" s="127">
        <v>172.17</v>
      </c>
      <c r="F49" s="128">
        <f t="shared" si="7"/>
        <v>111.9105</v>
      </c>
      <c r="G49" s="129">
        <f t="shared" si="1"/>
        <v>60.2595</v>
      </c>
      <c r="H49" s="130">
        <f t="shared" si="2"/>
        <v>0.35</v>
      </c>
      <c r="I49" s="131">
        <v>44397.0</v>
      </c>
      <c r="J49" s="132">
        <v>44433.0</v>
      </c>
      <c r="K49" s="123"/>
      <c r="L49" s="90"/>
      <c r="M49" s="133">
        <f t="shared" si="3"/>
        <v>172.17</v>
      </c>
      <c r="N49" s="99">
        <f t="shared" si="4"/>
        <v>36</v>
      </c>
      <c r="O49" s="133">
        <f t="shared" si="5"/>
        <v>111.9105</v>
      </c>
      <c r="P49" s="134">
        <v>0.88</v>
      </c>
      <c r="Q49" s="90"/>
      <c r="R49" s="99">
        <f>IF(AND(H49&lt;='Product Ratings'!$E$5,H49&gt;='Product Ratings'!$D$5),'Product Ratings'!$C$5,IF(AND(H49&lt;='Product Ratings'!$E$6,H49&gt;='Product Ratings'!$D$6),'Product Ratings'!$C$6,IF(AND(H49&lt;='Product Ratings'!$E$7,H49&gt;='Product Ratings'!$D$7),'Product Ratings'!$C$7,IF(AND(H49&lt;='Product Ratings'!$E$8,H49&gt;='Product Ratings'!$D$8),'Product Ratings'!$C$8,IF(H49&gt;='Product Ratings'!$D$9,'Product Ratings'!$C$9)))))</f>
        <v>2</v>
      </c>
      <c r="S49" s="99">
        <f>IF(AND(D49&lt;='Product Ratings'!$I$5,D49&gt;='Product Ratings'!$H$5),'Product Ratings'!$F$5,IF(AND(D49&lt;='Product Ratings'!$I$6,D49&gt;='Product Ratings'!$H$6),'Product Ratings'!$F$6,IF(AND(D49&lt;='Product Ratings'!$I$7,I49&gt;='Product Ratings'!$H$7),'Product Ratings'!$F$7,IF(AND(D49&lt;='Product Ratings'!$I$8,D49&gt;='Product Ratings'!$H$8),'Product Ratings'!$F$8,IF(D49&gt;='Product Ratings'!$H$9,'Product Ratings'!$F$9)))))</f>
        <v>1</v>
      </c>
      <c r="T49" s="99">
        <f>IF(AND(O49&lt;='Product Ratings'!$M$5,O49&gt;='Product Ratings'!$L$5),'Product Ratings'!$J$5,IF(AND(O49&lt;='Product Ratings'!$M$6,O49&gt;='Product Ratings'!$L$6),'Product Ratings'!$J$6,IF(AND(O49&lt;='Product Ratings'!$M$7,O49&gt;='Product Ratings'!$L$7),'Product Ratings'!$J$7,IF(AND(O49&lt;='Product Ratings'!$M$8,O49&gt;='Product Ratings'!$L$8),'Product Ratings'!$J$8,IF(O49&gt;='Product Ratings'!$L$9,'Product Ratings'!$J$9)))))</f>
        <v>2</v>
      </c>
      <c r="U49" s="99">
        <f>IF(AND(N49&lt;='Product Ratings'!$R$5,N49&gt;='Product Ratings'!$Q$5),'Product Ratings'!$O$5,IF(AND(N49&lt;='Product Ratings'!$R$6,N49&gt;='Product Ratings'!$Q$6),'Product Ratings'!$O$6,IF(AND(N49&lt;='Product Ratings'!$R$7,N49&gt;='Product Ratings'!$Q$7),'Product Ratings'!$O$7,IF(AND(N49&lt;='Product Ratings'!$R$8,N49&gt;='Product Ratings'!$Q$8),'Product Ratings'!$O$8,IF(N49&gt;='Product Ratings'!$Q$9,'Product Ratings'!$O$9)))))</f>
        <v>3</v>
      </c>
      <c r="V49" s="99">
        <f>IF(AND(P49&lt;='Product Ratings'!$V$5,P49&gt;='Product Ratings'!$U$5),'Product Ratings'!$S$5,IF(AND(P49&lt;='Product Ratings'!$V$6,P49&gt;='Product Ratings'!$U$6),'Product Ratings'!$S$6,IF(AND(P49&lt;='Product Ratings'!$V$7,P49&gt;='Product Ratings'!$U$7),'Product Ratings'!$S$7,IF(AND(P49&lt;='Product Ratings'!$V$8,P49&gt;='Product Ratings'!$U$8),'Product Ratings'!$S$8,IF(P49&gt;='Product Ratings'!$U$9,'Product Ratings'!$S$9)))))</f>
        <v>5</v>
      </c>
      <c r="W49" s="135">
        <f t="shared" si="6"/>
        <v>13</v>
      </c>
      <c r="X49" s="90"/>
      <c r="Y49" s="90"/>
      <c r="Z49" s="90"/>
      <c r="AA49" s="90"/>
      <c r="AB49" s="90"/>
    </row>
    <row r="50" ht="12.75" customHeight="1">
      <c r="A50" s="87"/>
      <c r="B50" s="90"/>
      <c r="C50" s="90" t="s">
        <v>109</v>
      </c>
      <c r="D50" s="126">
        <v>2.0</v>
      </c>
      <c r="E50" s="127">
        <v>40.0</v>
      </c>
      <c r="F50" s="128">
        <f t="shared" si="7"/>
        <v>26</v>
      </c>
      <c r="G50" s="129">
        <f t="shared" si="1"/>
        <v>14</v>
      </c>
      <c r="H50" s="130">
        <f t="shared" si="2"/>
        <v>0.35</v>
      </c>
      <c r="I50" s="131">
        <v>44398.0</v>
      </c>
      <c r="J50" s="132">
        <v>44434.0</v>
      </c>
      <c r="K50" s="123"/>
      <c r="L50" s="90"/>
      <c r="M50" s="133">
        <f t="shared" si="3"/>
        <v>20</v>
      </c>
      <c r="N50" s="99">
        <f t="shared" si="4"/>
        <v>36</v>
      </c>
      <c r="O50" s="133">
        <f t="shared" si="5"/>
        <v>13</v>
      </c>
      <c r="P50" s="134">
        <v>0.89</v>
      </c>
      <c r="Q50" s="90"/>
      <c r="R50" s="99">
        <f>IF(AND(H50&lt;='Product Ratings'!$E$5,H50&gt;='Product Ratings'!$D$5),'Product Ratings'!$C$5,IF(AND(H50&lt;='Product Ratings'!$E$6,H50&gt;='Product Ratings'!$D$6),'Product Ratings'!$C$6,IF(AND(H50&lt;='Product Ratings'!$E$7,H50&gt;='Product Ratings'!$D$7),'Product Ratings'!$C$7,IF(AND(H50&lt;='Product Ratings'!$E$8,H50&gt;='Product Ratings'!$D$8),'Product Ratings'!$C$8,IF(H50&gt;='Product Ratings'!$D$9,'Product Ratings'!$C$9)))))</f>
        <v>2</v>
      </c>
      <c r="S50" s="99">
        <f>IF(AND(D50&lt;='Product Ratings'!$I$5,D50&gt;='Product Ratings'!$H$5),'Product Ratings'!$F$5,IF(AND(D50&lt;='Product Ratings'!$I$6,D50&gt;='Product Ratings'!$H$6),'Product Ratings'!$F$6,IF(AND(D50&lt;='Product Ratings'!$I$7,I50&gt;='Product Ratings'!$H$7),'Product Ratings'!$F$7,IF(AND(D50&lt;='Product Ratings'!$I$8,D50&gt;='Product Ratings'!$H$8),'Product Ratings'!$F$8,IF(D50&gt;='Product Ratings'!$H$9,'Product Ratings'!$F$9)))))</f>
        <v>1</v>
      </c>
      <c r="T50" s="99">
        <f>IF(AND(O50&lt;='Product Ratings'!$M$5,O50&gt;='Product Ratings'!$L$5),'Product Ratings'!$J$5,IF(AND(O50&lt;='Product Ratings'!$M$6,O50&gt;='Product Ratings'!$L$6),'Product Ratings'!$J$6,IF(AND(O50&lt;='Product Ratings'!$M$7,O50&gt;='Product Ratings'!$L$7),'Product Ratings'!$J$7,IF(AND(O50&lt;='Product Ratings'!$M$8,O50&gt;='Product Ratings'!$L$8),'Product Ratings'!$J$8,IF(O50&gt;='Product Ratings'!$L$9,'Product Ratings'!$J$9)))))</f>
        <v>5</v>
      </c>
      <c r="U50" s="99">
        <f>IF(AND(N50&lt;='Product Ratings'!$R$5,N50&gt;='Product Ratings'!$Q$5),'Product Ratings'!$O$5,IF(AND(N50&lt;='Product Ratings'!$R$6,N50&gt;='Product Ratings'!$Q$6),'Product Ratings'!$O$6,IF(AND(N50&lt;='Product Ratings'!$R$7,N50&gt;='Product Ratings'!$Q$7),'Product Ratings'!$O$7,IF(AND(N50&lt;='Product Ratings'!$R$8,N50&gt;='Product Ratings'!$Q$8),'Product Ratings'!$O$8,IF(N50&gt;='Product Ratings'!$Q$9,'Product Ratings'!$O$9)))))</f>
        <v>3</v>
      </c>
      <c r="V50" s="99">
        <f>IF(AND(P50&lt;='Product Ratings'!$V$5,P50&gt;='Product Ratings'!$U$5),'Product Ratings'!$S$5,IF(AND(P50&lt;='Product Ratings'!$V$6,P50&gt;='Product Ratings'!$U$6),'Product Ratings'!$S$6,IF(AND(P50&lt;='Product Ratings'!$V$7,P50&gt;='Product Ratings'!$U$7),'Product Ratings'!$S$7,IF(AND(P50&lt;='Product Ratings'!$V$8,P50&gt;='Product Ratings'!$U$8),'Product Ratings'!$S$8,IF(P50&gt;='Product Ratings'!$U$9,'Product Ratings'!$S$9)))))</f>
        <v>5</v>
      </c>
      <c r="W50" s="135">
        <f t="shared" si="6"/>
        <v>16</v>
      </c>
      <c r="X50" s="90"/>
      <c r="Y50" s="90"/>
      <c r="Z50" s="90"/>
      <c r="AA50" s="90"/>
      <c r="AB50" s="90"/>
    </row>
    <row r="51" ht="12.75" customHeight="1">
      <c r="A51" s="87"/>
      <c r="B51" s="90"/>
      <c r="C51" s="90" t="s">
        <v>110</v>
      </c>
      <c r="D51" s="126">
        <v>3.0</v>
      </c>
      <c r="E51" s="127">
        <v>426.0</v>
      </c>
      <c r="F51" s="128">
        <f t="shared" si="7"/>
        <v>276.9</v>
      </c>
      <c r="G51" s="129">
        <f t="shared" si="1"/>
        <v>149.1</v>
      </c>
      <c r="H51" s="130">
        <f t="shared" si="2"/>
        <v>0.35</v>
      </c>
      <c r="I51" s="131">
        <v>44399.0</v>
      </c>
      <c r="J51" s="132">
        <v>44435.0</v>
      </c>
      <c r="K51" s="123"/>
      <c r="L51" s="90"/>
      <c r="M51" s="133">
        <f t="shared" si="3"/>
        <v>142</v>
      </c>
      <c r="N51" s="99">
        <f t="shared" si="4"/>
        <v>36</v>
      </c>
      <c r="O51" s="133">
        <f t="shared" si="5"/>
        <v>92.3</v>
      </c>
      <c r="P51" s="134">
        <v>0.9</v>
      </c>
      <c r="Q51" s="90"/>
      <c r="R51" s="99">
        <f>IF(AND(H51&lt;='Product Ratings'!$E$5,H51&gt;='Product Ratings'!$D$5),'Product Ratings'!$C$5,IF(AND(H51&lt;='Product Ratings'!$E$6,H51&gt;='Product Ratings'!$D$6),'Product Ratings'!$C$6,IF(AND(H51&lt;='Product Ratings'!$E$7,H51&gt;='Product Ratings'!$D$7),'Product Ratings'!$C$7,IF(AND(H51&lt;='Product Ratings'!$E$8,H51&gt;='Product Ratings'!$D$8),'Product Ratings'!$C$8,IF(H51&gt;='Product Ratings'!$D$9,'Product Ratings'!$C$9)))))</f>
        <v>2</v>
      </c>
      <c r="S51" s="99">
        <f>IF(AND(D51&lt;='Product Ratings'!$I$5,D51&gt;='Product Ratings'!$H$5),'Product Ratings'!$F$5,IF(AND(D51&lt;='Product Ratings'!$I$6,D51&gt;='Product Ratings'!$H$6),'Product Ratings'!$F$6,IF(AND(D51&lt;='Product Ratings'!$I$7,I51&gt;='Product Ratings'!$H$7),'Product Ratings'!$F$7,IF(AND(D51&lt;='Product Ratings'!$I$8,D51&gt;='Product Ratings'!$H$8),'Product Ratings'!$F$8,IF(D51&gt;='Product Ratings'!$H$9,'Product Ratings'!$F$9)))))</f>
        <v>1</v>
      </c>
      <c r="T51" s="99">
        <f>IF(AND(O51&lt;='Product Ratings'!$M$5,O51&gt;='Product Ratings'!$L$5),'Product Ratings'!$J$5,IF(AND(O51&lt;='Product Ratings'!$M$6,O51&gt;='Product Ratings'!$L$6),'Product Ratings'!$J$6,IF(AND(O51&lt;='Product Ratings'!$M$7,O51&gt;='Product Ratings'!$L$7),'Product Ratings'!$J$7,IF(AND(O51&lt;='Product Ratings'!$M$8,O51&gt;='Product Ratings'!$L$8),'Product Ratings'!$J$8,IF(O51&gt;='Product Ratings'!$L$9,'Product Ratings'!$J$9)))))</f>
        <v>2</v>
      </c>
      <c r="U51" s="99">
        <f>IF(AND(N51&lt;='Product Ratings'!$R$5,N51&gt;='Product Ratings'!$Q$5),'Product Ratings'!$O$5,IF(AND(N51&lt;='Product Ratings'!$R$6,N51&gt;='Product Ratings'!$Q$6),'Product Ratings'!$O$6,IF(AND(N51&lt;='Product Ratings'!$R$7,N51&gt;='Product Ratings'!$Q$7),'Product Ratings'!$O$7,IF(AND(N51&lt;='Product Ratings'!$R$8,N51&gt;='Product Ratings'!$Q$8),'Product Ratings'!$O$8,IF(N51&gt;='Product Ratings'!$Q$9,'Product Ratings'!$O$9)))))</f>
        <v>3</v>
      </c>
      <c r="V51" s="99">
        <f>IF(AND(P51&lt;='Product Ratings'!$V$5,P51&gt;='Product Ratings'!$U$5),'Product Ratings'!$S$5,IF(AND(P51&lt;='Product Ratings'!$V$6,P51&gt;='Product Ratings'!$U$6),'Product Ratings'!$S$6,IF(AND(P51&lt;='Product Ratings'!$V$7,P51&gt;='Product Ratings'!$U$7),'Product Ratings'!$S$7,IF(AND(P51&lt;='Product Ratings'!$V$8,P51&gt;='Product Ratings'!$U$8),'Product Ratings'!$S$8,IF(P51&gt;='Product Ratings'!$U$9,'Product Ratings'!$S$9)))))</f>
        <v>5</v>
      </c>
      <c r="W51" s="135">
        <f t="shared" si="6"/>
        <v>13</v>
      </c>
      <c r="X51" s="90"/>
      <c r="Y51" s="90"/>
      <c r="Z51" s="90"/>
      <c r="AA51" s="90"/>
      <c r="AB51" s="90"/>
    </row>
    <row r="52" ht="12.75" customHeight="1">
      <c r="A52" s="87"/>
      <c r="B52" s="90"/>
      <c r="C52" s="90" t="s">
        <v>111</v>
      </c>
      <c r="D52" s="126">
        <v>4.0</v>
      </c>
      <c r="E52" s="127">
        <v>201.09</v>
      </c>
      <c r="F52" s="128">
        <f t="shared" si="7"/>
        <v>130.7085</v>
      </c>
      <c r="G52" s="129">
        <f t="shared" si="1"/>
        <v>70.3815</v>
      </c>
      <c r="H52" s="130">
        <f t="shared" si="2"/>
        <v>0.35</v>
      </c>
      <c r="I52" s="131">
        <v>44400.0</v>
      </c>
      <c r="J52" s="132">
        <v>44436.0</v>
      </c>
      <c r="K52" s="123"/>
      <c r="L52" s="90"/>
      <c r="M52" s="133">
        <f t="shared" si="3"/>
        <v>50.2725</v>
      </c>
      <c r="N52" s="99">
        <f t="shared" si="4"/>
        <v>36</v>
      </c>
      <c r="O52" s="133">
        <f t="shared" si="5"/>
        <v>32.677125</v>
      </c>
      <c r="P52" s="134">
        <v>0.91</v>
      </c>
      <c r="Q52" s="90"/>
      <c r="R52" s="99">
        <f>IF(AND(H52&lt;='Product Ratings'!$E$5,H52&gt;='Product Ratings'!$D$5),'Product Ratings'!$C$5,IF(AND(H52&lt;='Product Ratings'!$E$6,H52&gt;='Product Ratings'!$D$6),'Product Ratings'!$C$6,IF(AND(H52&lt;='Product Ratings'!$E$7,H52&gt;='Product Ratings'!$D$7),'Product Ratings'!$C$7,IF(AND(H52&lt;='Product Ratings'!$E$8,H52&gt;='Product Ratings'!$D$8),'Product Ratings'!$C$8,IF(H52&gt;='Product Ratings'!$D$9,'Product Ratings'!$C$9)))))</f>
        <v>2</v>
      </c>
      <c r="S52" s="99">
        <f>IF(AND(D52&lt;='Product Ratings'!$I$5,D52&gt;='Product Ratings'!$H$5),'Product Ratings'!$F$5,IF(AND(D52&lt;='Product Ratings'!$I$6,D52&gt;='Product Ratings'!$H$6),'Product Ratings'!$F$6,IF(AND(D52&lt;='Product Ratings'!$I$7,I52&gt;='Product Ratings'!$H$7),'Product Ratings'!$F$7,IF(AND(D52&lt;='Product Ratings'!$I$8,D52&gt;='Product Ratings'!$H$8),'Product Ratings'!$F$8,IF(D52&gt;='Product Ratings'!$H$9,'Product Ratings'!$F$9)))))</f>
        <v>1</v>
      </c>
      <c r="T52" s="99">
        <f>IF(AND(O52&lt;='Product Ratings'!$M$5,O52&gt;='Product Ratings'!$L$5),'Product Ratings'!$J$5,IF(AND(O52&lt;='Product Ratings'!$M$6,O52&gt;='Product Ratings'!$L$6),'Product Ratings'!$J$6,IF(AND(O52&lt;='Product Ratings'!$M$7,O52&gt;='Product Ratings'!$L$7),'Product Ratings'!$J$7,IF(AND(O52&lt;='Product Ratings'!$M$8,O52&gt;='Product Ratings'!$L$8),'Product Ratings'!$J$8,IF(O52&gt;='Product Ratings'!$L$9,'Product Ratings'!$J$9)))))</f>
        <v>4</v>
      </c>
      <c r="U52" s="99">
        <f>IF(AND(N52&lt;='Product Ratings'!$R$5,N52&gt;='Product Ratings'!$Q$5),'Product Ratings'!$O$5,IF(AND(N52&lt;='Product Ratings'!$R$6,N52&gt;='Product Ratings'!$Q$6),'Product Ratings'!$O$6,IF(AND(N52&lt;='Product Ratings'!$R$7,N52&gt;='Product Ratings'!$Q$7),'Product Ratings'!$O$7,IF(AND(N52&lt;='Product Ratings'!$R$8,N52&gt;='Product Ratings'!$Q$8),'Product Ratings'!$O$8,IF(N52&gt;='Product Ratings'!$Q$9,'Product Ratings'!$O$9)))))</f>
        <v>3</v>
      </c>
      <c r="V52" s="99">
        <f>IF(AND(P52&lt;='Product Ratings'!$V$5,P52&gt;='Product Ratings'!$U$5),'Product Ratings'!$S$5,IF(AND(P52&lt;='Product Ratings'!$V$6,P52&gt;='Product Ratings'!$U$6),'Product Ratings'!$S$6,IF(AND(P52&lt;='Product Ratings'!$V$7,P52&gt;='Product Ratings'!$U$7),'Product Ratings'!$S$7,IF(AND(P52&lt;='Product Ratings'!$V$8,P52&gt;='Product Ratings'!$U$8),'Product Ratings'!$S$8,IF(P52&gt;='Product Ratings'!$U$9,'Product Ratings'!$S$9)))))</f>
        <v>5</v>
      </c>
      <c r="W52" s="135">
        <f t="shared" si="6"/>
        <v>15</v>
      </c>
      <c r="X52" s="90"/>
      <c r="Y52" s="90"/>
      <c r="Z52" s="90"/>
      <c r="AA52" s="90"/>
      <c r="AB52" s="90"/>
    </row>
    <row r="53" ht="12.75" customHeight="1">
      <c r="A53" s="87"/>
      <c r="B53" s="90"/>
      <c r="C53" s="90" t="s">
        <v>112</v>
      </c>
      <c r="D53" s="126">
        <v>5.0</v>
      </c>
      <c r="E53" s="127">
        <v>114.78</v>
      </c>
      <c r="F53" s="128">
        <f t="shared" si="7"/>
        <v>74.607</v>
      </c>
      <c r="G53" s="129">
        <f t="shared" si="1"/>
        <v>40.173</v>
      </c>
      <c r="H53" s="130">
        <f t="shared" si="2"/>
        <v>0.35</v>
      </c>
      <c r="I53" s="131">
        <v>44401.0</v>
      </c>
      <c r="J53" s="132">
        <v>44437.0</v>
      </c>
      <c r="K53" s="123"/>
      <c r="L53" s="90"/>
      <c r="M53" s="133">
        <f t="shared" si="3"/>
        <v>22.956</v>
      </c>
      <c r="N53" s="99">
        <f t="shared" si="4"/>
        <v>36</v>
      </c>
      <c r="O53" s="133">
        <f t="shared" si="5"/>
        <v>14.9214</v>
      </c>
      <c r="P53" s="134">
        <v>0.94</v>
      </c>
      <c r="Q53" s="90"/>
      <c r="R53" s="99">
        <f>IF(AND(H53&lt;='Product Ratings'!$E$5,H53&gt;='Product Ratings'!$D$5),'Product Ratings'!$C$5,IF(AND(H53&lt;='Product Ratings'!$E$6,H53&gt;='Product Ratings'!$D$6),'Product Ratings'!$C$6,IF(AND(H53&lt;='Product Ratings'!$E$7,H53&gt;='Product Ratings'!$D$7),'Product Ratings'!$C$7,IF(AND(H53&lt;='Product Ratings'!$E$8,H53&gt;='Product Ratings'!$D$8),'Product Ratings'!$C$8,IF(H53&gt;='Product Ratings'!$D$9,'Product Ratings'!$C$9)))))</f>
        <v>2</v>
      </c>
      <c r="S53" s="99">
        <f>IF(AND(D53&lt;='Product Ratings'!$I$5,D53&gt;='Product Ratings'!$H$5),'Product Ratings'!$F$5,IF(AND(D53&lt;='Product Ratings'!$I$6,D53&gt;='Product Ratings'!$H$6),'Product Ratings'!$F$6,IF(AND(D53&lt;='Product Ratings'!$I$7,I53&gt;='Product Ratings'!$H$7),'Product Ratings'!$F$7,IF(AND(D53&lt;='Product Ratings'!$I$8,D53&gt;='Product Ratings'!$H$8),'Product Ratings'!$F$8,IF(D53&gt;='Product Ratings'!$H$9,'Product Ratings'!$F$9)))))</f>
        <v>1</v>
      </c>
      <c r="T53" s="99">
        <f>IF(AND(O53&lt;='Product Ratings'!$M$5,O53&gt;='Product Ratings'!$L$5),'Product Ratings'!$J$5,IF(AND(O53&lt;='Product Ratings'!$M$6,O53&gt;='Product Ratings'!$L$6),'Product Ratings'!$J$6,IF(AND(O53&lt;='Product Ratings'!$M$7,O53&gt;='Product Ratings'!$L$7),'Product Ratings'!$J$7,IF(AND(O53&lt;='Product Ratings'!$M$8,O53&gt;='Product Ratings'!$L$8),'Product Ratings'!$J$8,IF(O53&gt;='Product Ratings'!$L$9,'Product Ratings'!$J$9)))))</f>
        <v>5</v>
      </c>
      <c r="U53" s="99">
        <f>IF(AND(N53&lt;='Product Ratings'!$R$5,N53&gt;='Product Ratings'!$Q$5),'Product Ratings'!$O$5,IF(AND(N53&lt;='Product Ratings'!$R$6,N53&gt;='Product Ratings'!$Q$6),'Product Ratings'!$O$6,IF(AND(N53&lt;='Product Ratings'!$R$7,N53&gt;='Product Ratings'!$Q$7),'Product Ratings'!$O$7,IF(AND(N53&lt;='Product Ratings'!$R$8,N53&gt;='Product Ratings'!$Q$8),'Product Ratings'!$O$8,IF(N53&gt;='Product Ratings'!$Q$9,'Product Ratings'!$O$9)))))</f>
        <v>3</v>
      </c>
      <c r="V53" s="99">
        <f>IF(AND(P53&lt;='Product Ratings'!$V$5,P53&gt;='Product Ratings'!$U$5),'Product Ratings'!$S$5,IF(AND(P53&lt;='Product Ratings'!$V$6,P53&gt;='Product Ratings'!$U$6),'Product Ratings'!$S$6,IF(AND(P53&lt;='Product Ratings'!$V$7,P53&gt;='Product Ratings'!$U$7),'Product Ratings'!$S$7,IF(AND(P53&lt;='Product Ratings'!$V$8,P53&gt;='Product Ratings'!$U$8),'Product Ratings'!$S$8,IF(P53&gt;='Product Ratings'!$U$9,'Product Ratings'!$S$9)))))</f>
        <v>5</v>
      </c>
      <c r="W53" s="135">
        <f t="shared" si="6"/>
        <v>16</v>
      </c>
      <c r="X53" s="90"/>
      <c r="Y53" s="90"/>
      <c r="Z53" s="90"/>
      <c r="AA53" s="90"/>
      <c r="AB53" s="90"/>
    </row>
    <row r="54" ht="12.75" customHeight="1">
      <c r="A54" s="87"/>
      <c r="B54" s="90"/>
      <c r="C54" s="90" t="s">
        <v>113</v>
      </c>
      <c r="D54" s="126">
        <v>6.0</v>
      </c>
      <c r="E54" s="127">
        <v>86.09</v>
      </c>
      <c r="F54" s="128">
        <f t="shared" si="7"/>
        <v>55.9585</v>
      </c>
      <c r="G54" s="129">
        <f t="shared" si="1"/>
        <v>30.1315</v>
      </c>
      <c r="H54" s="130">
        <f t="shared" si="2"/>
        <v>0.35</v>
      </c>
      <c r="I54" s="131">
        <v>44402.0</v>
      </c>
      <c r="J54" s="132">
        <v>44438.0</v>
      </c>
      <c r="K54" s="123"/>
      <c r="L54" s="90"/>
      <c r="M54" s="133">
        <f t="shared" si="3"/>
        <v>14.34833333</v>
      </c>
      <c r="N54" s="99">
        <f t="shared" si="4"/>
        <v>36</v>
      </c>
      <c r="O54" s="133">
        <f t="shared" si="5"/>
        <v>9.326416667</v>
      </c>
      <c r="P54" s="134">
        <v>0.97</v>
      </c>
      <c r="Q54" s="90"/>
      <c r="R54" s="99">
        <f>IF(AND(H54&lt;='Product Ratings'!$E$5,H54&gt;='Product Ratings'!$D$5),'Product Ratings'!$C$5,IF(AND(H54&lt;='Product Ratings'!$E$6,H54&gt;='Product Ratings'!$D$6),'Product Ratings'!$C$6,IF(AND(H54&lt;='Product Ratings'!$E$7,H54&gt;='Product Ratings'!$D$7),'Product Ratings'!$C$7,IF(AND(H54&lt;='Product Ratings'!$E$8,H54&gt;='Product Ratings'!$D$8),'Product Ratings'!$C$8,IF(H54&gt;='Product Ratings'!$D$9,'Product Ratings'!$C$9)))))</f>
        <v>2</v>
      </c>
      <c r="S54" s="99">
        <f>IF(AND(D54&lt;='Product Ratings'!$I$5,D54&gt;='Product Ratings'!$H$5),'Product Ratings'!$F$5,IF(AND(D54&lt;='Product Ratings'!$I$6,D54&gt;='Product Ratings'!$H$6),'Product Ratings'!$F$6,IF(AND(D54&lt;='Product Ratings'!$I$7,I54&gt;='Product Ratings'!$H$7),'Product Ratings'!$F$7,IF(AND(D54&lt;='Product Ratings'!$I$8,D54&gt;='Product Ratings'!$H$8),'Product Ratings'!$F$8,IF(D54&gt;='Product Ratings'!$H$9,'Product Ratings'!$F$9)))))</f>
        <v>2</v>
      </c>
      <c r="T54" s="99">
        <f>IF(AND(O54&lt;='Product Ratings'!$M$5,O54&gt;='Product Ratings'!$L$5),'Product Ratings'!$J$5,IF(AND(O54&lt;='Product Ratings'!$M$6,O54&gt;='Product Ratings'!$L$6),'Product Ratings'!$J$6,IF(AND(O54&lt;='Product Ratings'!$M$7,O54&gt;='Product Ratings'!$L$7),'Product Ratings'!$J$7,IF(AND(O54&lt;='Product Ratings'!$M$8,O54&gt;='Product Ratings'!$L$8),'Product Ratings'!$J$8,IF(O54&gt;='Product Ratings'!$L$9,'Product Ratings'!$J$9)))))</f>
        <v>5</v>
      </c>
      <c r="U54" s="99">
        <f>IF(AND(N54&lt;='Product Ratings'!$R$5,N54&gt;='Product Ratings'!$Q$5),'Product Ratings'!$O$5,IF(AND(N54&lt;='Product Ratings'!$R$6,N54&gt;='Product Ratings'!$Q$6),'Product Ratings'!$O$6,IF(AND(N54&lt;='Product Ratings'!$R$7,N54&gt;='Product Ratings'!$Q$7),'Product Ratings'!$O$7,IF(AND(N54&lt;='Product Ratings'!$R$8,N54&gt;='Product Ratings'!$Q$8),'Product Ratings'!$O$8,IF(N54&gt;='Product Ratings'!$Q$9,'Product Ratings'!$O$9)))))</f>
        <v>3</v>
      </c>
      <c r="V54" s="99">
        <f>IF(AND(P54&lt;='Product Ratings'!$V$5,P54&gt;='Product Ratings'!$U$5),'Product Ratings'!$S$5,IF(AND(P54&lt;='Product Ratings'!$V$6,P54&gt;='Product Ratings'!$U$6),'Product Ratings'!$S$6,IF(AND(P54&lt;='Product Ratings'!$V$7,P54&gt;='Product Ratings'!$U$7),'Product Ratings'!$S$7,IF(AND(P54&lt;='Product Ratings'!$V$8,P54&gt;='Product Ratings'!$U$8),'Product Ratings'!$S$8,IF(P54&gt;='Product Ratings'!$U$9,'Product Ratings'!$S$9)))))</f>
        <v>5</v>
      </c>
      <c r="W54" s="135">
        <f t="shared" si="6"/>
        <v>17</v>
      </c>
      <c r="X54" s="90"/>
      <c r="Y54" s="90"/>
      <c r="Z54" s="90"/>
      <c r="AA54" s="90"/>
      <c r="AB54" s="90"/>
    </row>
    <row r="55" ht="12.75" customHeight="1">
      <c r="A55" s="87"/>
      <c r="B55" s="90"/>
      <c r="C55" s="90" t="s">
        <v>114</v>
      </c>
      <c r="D55" s="126">
        <v>1.0</v>
      </c>
      <c r="E55" s="127">
        <v>121.73</v>
      </c>
      <c r="F55" s="128">
        <f t="shared" si="7"/>
        <v>79.1245</v>
      </c>
      <c r="G55" s="129">
        <f t="shared" si="1"/>
        <v>42.6055</v>
      </c>
      <c r="H55" s="130">
        <f t="shared" si="2"/>
        <v>0.35</v>
      </c>
      <c r="I55" s="131">
        <v>44403.0</v>
      </c>
      <c r="J55" s="132">
        <v>44439.0</v>
      </c>
      <c r="K55" s="123"/>
      <c r="L55" s="90"/>
      <c r="M55" s="133">
        <f t="shared" si="3"/>
        <v>121.73</v>
      </c>
      <c r="N55" s="99">
        <f t="shared" si="4"/>
        <v>36</v>
      </c>
      <c r="O55" s="133">
        <f t="shared" si="5"/>
        <v>79.1245</v>
      </c>
      <c r="P55" s="134">
        <v>0.93</v>
      </c>
      <c r="Q55" s="90"/>
      <c r="R55" s="99">
        <f>IF(AND(H55&lt;='Product Ratings'!$E$5,H55&gt;='Product Ratings'!$D$5),'Product Ratings'!$C$5,IF(AND(H55&lt;='Product Ratings'!$E$6,H55&gt;='Product Ratings'!$D$6),'Product Ratings'!$C$6,IF(AND(H55&lt;='Product Ratings'!$E$7,H55&gt;='Product Ratings'!$D$7),'Product Ratings'!$C$7,IF(AND(H55&lt;='Product Ratings'!$E$8,H55&gt;='Product Ratings'!$D$8),'Product Ratings'!$C$8,IF(H55&gt;='Product Ratings'!$D$9,'Product Ratings'!$C$9)))))</f>
        <v>2</v>
      </c>
      <c r="S55" s="99">
        <f>IF(AND(D55&lt;='Product Ratings'!$I$5,D55&gt;='Product Ratings'!$H$5),'Product Ratings'!$F$5,IF(AND(D55&lt;='Product Ratings'!$I$6,D55&gt;='Product Ratings'!$H$6),'Product Ratings'!$F$6,IF(AND(D55&lt;='Product Ratings'!$I$7,I55&gt;='Product Ratings'!$H$7),'Product Ratings'!$F$7,IF(AND(D55&lt;='Product Ratings'!$I$8,D55&gt;='Product Ratings'!$H$8),'Product Ratings'!$F$8,IF(D55&gt;='Product Ratings'!$H$9,'Product Ratings'!$F$9)))))</f>
        <v>1</v>
      </c>
      <c r="T55" s="99">
        <f>IF(AND(O55&lt;='Product Ratings'!$M$5,O55&gt;='Product Ratings'!$L$5),'Product Ratings'!$J$5,IF(AND(O55&lt;='Product Ratings'!$M$6,O55&gt;='Product Ratings'!$L$6),'Product Ratings'!$J$6,IF(AND(O55&lt;='Product Ratings'!$M$7,O55&gt;='Product Ratings'!$L$7),'Product Ratings'!$J$7,IF(AND(O55&lt;='Product Ratings'!$M$8,O55&gt;='Product Ratings'!$L$8),'Product Ratings'!$J$8,IF(O55&gt;='Product Ratings'!$L$9,'Product Ratings'!$J$9)))))</f>
        <v>2</v>
      </c>
      <c r="U55" s="99">
        <f>IF(AND(N55&lt;='Product Ratings'!$R$5,N55&gt;='Product Ratings'!$Q$5),'Product Ratings'!$O$5,IF(AND(N55&lt;='Product Ratings'!$R$6,N55&gt;='Product Ratings'!$Q$6),'Product Ratings'!$O$6,IF(AND(N55&lt;='Product Ratings'!$R$7,N55&gt;='Product Ratings'!$Q$7),'Product Ratings'!$O$7,IF(AND(N55&lt;='Product Ratings'!$R$8,N55&gt;='Product Ratings'!$Q$8),'Product Ratings'!$O$8,IF(N55&gt;='Product Ratings'!$Q$9,'Product Ratings'!$O$9)))))</f>
        <v>3</v>
      </c>
      <c r="V55" s="99">
        <f>IF(AND(P55&lt;='Product Ratings'!$V$5,P55&gt;='Product Ratings'!$U$5),'Product Ratings'!$S$5,IF(AND(P55&lt;='Product Ratings'!$V$6,P55&gt;='Product Ratings'!$U$6),'Product Ratings'!$S$6,IF(AND(P55&lt;='Product Ratings'!$V$7,P55&gt;='Product Ratings'!$U$7),'Product Ratings'!$S$7,IF(AND(P55&lt;='Product Ratings'!$V$8,P55&gt;='Product Ratings'!$U$8),'Product Ratings'!$S$8,IF(P55&gt;='Product Ratings'!$U$9,'Product Ratings'!$S$9)))))</f>
        <v>5</v>
      </c>
      <c r="W55" s="135">
        <f t="shared" si="6"/>
        <v>13</v>
      </c>
      <c r="X55" s="90"/>
      <c r="Y55" s="90"/>
      <c r="Z55" s="90"/>
      <c r="AA55" s="90"/>
      <c r="AB55" s="90"/>
    </row>
    <row r="56" ht="12.75" customHeight="1">
      <c r="A56" s="87"/>
      <c r="B56" s="90"/>
      <c r="C56" s="90" t="s">
        <v>115</v>
      </c>
      <c r="D56" s="126">
        <v>2.0</v>
      </c>
      <c r="E56" s="127">
        <v>30.43</v>
      </c>
      <c r="F56" s="128">
        <f t="shared" si="7"/>
        <v>19.7795</v>
      </c>
      <c r="G56" s="129">
        <f t="shared" si="1"/>
        <v>10.6505</v>
      </c>
      <c r="H56" s="130">
        <f t="shared" si="2"/>
        <v>0.35</v>
      </c>
      <c r="I56" s="131">
        <v>44404.0</v>
      </c>
      <c r="J56" s="132">
        <v>44440.0</v>
      </c>
      <c r="K56" s="123"/>
      <c r="L56" s="90"/>
      <c r="M56" s="133">
        <f t="shared" si="3"/>
        <v>15.215</v>
      </c>
      <c r="N56" s="99">
        <f t="shared" si="4"/>
        <v>36</v>
      </c>
      <c r="O56" s="133">
        <f t="shared" si="5"/>
        <v>9.88975</v>
      </c>
      <c r="P56" s="134">
        <v>0.65</v>
      </c>
      <c r="Q56" s="90"/>
      <c r="R56" s="99">
        <f>IF(AND(H56&lt;='Product Ratings'!$E$5,H56&gt;='Product Ratings'!$D$5),'Product Ratings'!$C$5,IF(AND(H56&lt;='Product Ratings'!$E$6,H56&gt;='Product Ratings'!$D$6),'Product Ratings'!$C$6,IF(AND(H56&lt;='Product Ratings'!$E$7,H56&gt;='Product Ratings'!$D$7),'Product Ratings'!$C$7,IF(AND(H56&lt;='Product Ratings'!$E$8,H56&gt;='Product Ratings'!$D$8),'Product Ratings'!$C$8,IF(H56&gt;='Product Ratings'!$D$9,'Product Ratings'!$C$9)))))</f>
        <v>2</v>
      </c>
      <c r="S56" s="99">
        <f>IF(AND(D56&lt;='Product Ratings'!$I$5,D56&gt;='Product Ratings'!$H$5),'Product Ratings'!$F$5,IF(AND(D56&lt;='Product Ratings'!$I$6,D56&gt;='Product Ratings'!$H$6),'Product Ratings'!$F$6,IF(AND(D56&lt;='Product Ratings'!$I$7,I56&gt;='Product Ratings'!$H$7),'Product Ratings'!$F$7,IF(AND(D56&lt;='Product Ratings'!$I$8,D56&gt;='Product Ratings'!$H$8),'Product Ratings'!$F$8,IF(D56&gt;='Product Ratings'!$H$9,'Product Ratings'!$F$9)))))</f>
        <v>1</v>
      </c>
      <c r="T56" s="99">
        <f>IF(AND(O56&lt;='Product Ratings'!$M$5,O56&gt;='Product Ratings'!$L$5),'Product Ratings'!$J$5,IF(AND(O56&lt;='Product Ratings'!$M$6,O56&gt;='Product Ratings'!$L$6),'Product Ratings'!$J$6,IF(AND(O56&lt;='Product Ratings'!$M$7,O56&gt;='Product Ratings'!$L$7),'Product Ratings'!$J$7,IF(AND(O56&lt;='Product Ratings'!$M$8,O56&gt;='Product Ratings'!$L$8),'Product Ratings'!$J$8,IF(O56&gt;='Product Ratings'!$L$9,'Product Ratings'!$J$9)))))</f>
        <v>5</v>
      </c>
      <c r="U56" s="99">
        <f>IF(AND(N56&lt;='Product Ratings'!$R$5,N56&gt;='Product Ratings'!$Q$5),'Product Ratings'!$O$5,IF(AND(N56&lt;='Product Ratings'!$R$6,N56&gt;='Product Ratings'!$Q$6),'Product Ratings'!$O$6,IF(AND(N56&lt;='Product Ratings'!$R$7,N56&gt;='Product Ratings'!$Q$7),'Product Ratings'!$O$7,IF(AND(N56&lt;='Product Ratings'!$R$8,N56&gt;='Product Ratings'!$Q$8),'Product Ratings'!$O$8,IF(N56&gt;='Product Ratings'!$Q$9,'Product Ratings'!$O$9)))))</f>
        <v>3</v>
      </c>
      <c r="V56" s="99">
        <f>IF(AND(P56&lt;='Product Ratings'!$V$5,P56&gt;='Product Ratings'!$U$5),'Product Ratings'!$S$5,IF(AND(P56&lt;='Product Ratings'!$V$6,P56&gt;='Product Ratings'!$U$6),'Product Ratings'!$S$6,IF(AND(P56&lt;='Product Ratings'!$V$7,P56&gt;='Product Ratings'!$U$7),'Product Ratings'!$S$7,IF(AND(P56&lt;='Product Ratings'!$V$8,P56&gt;='Product Ratings'!$U$8),'Product Ratings'!$S$8,IF(P56&gt;='Product Ratings'!$U$9,'Product Ratings'!$S$9)))))</f>
        <v>5</v>
      </c>
      <c r="W56" s="135">
        <f t="shared" si="6"/>
        <v>16</v>
      </c>
      <c r="X56" s="90"/>
      <c r="Y56" s="90"/>
      <c r="Z56" s="90"/>
      <c r="AA56" s="90"/>
      <c r="AB56" s="90"/>
    </row>
    <row r="57" ht="12.75" customHeight="1">
      <c r="A57" s="87"/>
      <c r="B57" s="90"/>
      <c r="C57" s="90" t="s">
        <v>116</v>
      </c>
      <c r="D57" s="126">
        <v>3.0</v>
      </c>
      <c r="E57" s="127">
        <v>73.91</v>
      </c>
      <c r="F57" s="128">
        <f t="shared" si="7"/>
        <v>48.0415</v>
      </c>
      <c r="G57" s="129">
        <f t="shared" si="1"/>
        <v>25.8685</v>
      </c>
      <c r="H57" s="130">
        <f t="shared" si="2"/>
        <v>0.35</v>
      </c>
      <c r="I57" s="131">
        <v>44405.0</v>
      </c>
      <c r="J57" s="132">
        <v>44441.0</v>
      </c>
      <c r="K57" s="123"/>
      <c r="L57" s="90"/>
      <c r="M57" s="133">
        <f t="shared" si="3"/>
        <v>24.63666667</v>
      </c>
      <c r="N57" s="99">
        <f t="shared" si="4"/>
        <v>36</v>
      </c>
      <c r="O57" s="133">
        <f t="shared" si="5"/>
        <v>16.01383333</v>
      </c>
      <c r="P57" s="134">
        <v>0.45</v>
      </c>
      <c r="Q57" s="90"/>
      <c r="R57" s="99">
        <f>IF(AND(H57&lt;='Product Ratings'!$E$5,H57&gt;='Product Ratings'!$D$5),'Product Ratings'!$C$5,IF(AND(H57&lt;='Product Ratings'!$E$6,H57&gt;='Product Ratings'!$D$6),'Product Ratings'!$C$6,IF(AND(H57&lt;='Product Ratings'!$E$7,H57&gt;='Product Ratings'!$D$7),'Product Ratings'!$C$7,IF(AND(H57&lt;='Product Ratings'!$E$8,H57&gt;='Product Ratings'!$D$8),'Product Ratings'!$C$8,IF(H57&gt;='Product Ratings'!$D$9,'Product Ratings'!$C$9)))))</f>
        <v>2</v>
      </c>
      <c r="S57" s="99">
        <f>IF(AND(D57&lt;='Product Ratings'!$I$5,D57&gt;='Product Ratings'!$H$5),'Product Ratings'!$F$5,IF(AND(D57&lt;='Product Ratings'!$I$6,D57&gt;='Product Ratings'!$H$6),'Product Ratings'!$F$6,IF(AND(D57&lt;='Product Ratings'!$I$7,I57&gt;='Product Ratings'!$H$7),'Product Ratings'!$F$7,IF(AND(D57&lt;='Product Ratings'!$I$8,D57&gt;='Product Ratings'!$H$8),'Product Ratings'!$F$8,IF(D57&gt;='Product Ratings'!$H$9,'Product Ratings'!$F$9)))))</f>
        <v>1</v>
      </c>
      <c r="T57" s="99">
        <f>IF(AND(O57&lt;='Product Ratings'!$M$5,O57&gt;='Product Ratings'!$L$5),'Product Ratings'!$J$5,IF(AND(O57&lt;='Product Ratings'!$M$6,O57&gt;='Product Ratings'!$L$6),'Product Ratings'!$J$6,IF(AND(O57&lt;='Product Ratings'!$M$7,O57&gt;='Product Ratings'!$L$7),'Product Ratings'!$J$7,IF(AND(O57&lt;='Product Ratings'!$M$8,O57&gt;='Product Ratings'!$L$8),'Product Ratings'!$J$8,IF(O57&gt;='Product Ratings'!$L$9,'Product Ratings'!$J$9)))))</f>
        <v>5</v>
      </c>
      <c r="U57" s="99">
        <f>IF(AND(N57&lt;='Product Ratings'!$R$5,N57&gt;='Product Ratings'!$Q$5),'Product Ratings'!$O$5,IF(AND(N57&lt;='Product Ratings'!$R$6,N57&gt;='Product Ratings'!$Q$6),'Product Ratings'!$O$6,IF(AND(N57&lt;='Product Ratings'!$R$7,N57&gt;='Product Ratings'!$Q$7),'Product Ratings'!$O$7,IF(AND(N57&lt;='Product Ratings'!$R$8,N57&gt;='Product Ratings'!$Q$8),'Product Ratings'!$O$8,IF(N57&gt;='Product Ratings'!$Q$9,'Product Ratings'!$O$9)))))</f>
        <v>3</v>
      </c>
      <c r="V57" s="99">
        <f>IF(AND(P57&lt;='Product Ratings'!$V$5,P57&gt;='Product Ratings'!$U$5),'Product Ratings'!$S$5,IF(AND(P57&lt;='Product Ratings'!$V$6,P57&gt;='Product Ratings'!$U$6),'Product Ratings'!$S$6,IF(AND(P57&lt;='Product Ratings'!$V$7,P57&gt;='Product Ratings'!$U$7),'Product Ratings'!$S$7,IF(AND(P57&lt;='Product Ratings'!$V$8,P57&gt;='Product Ratings'!$U$8),'Product Ratings'!$S$8,IF(P57&gt;='Product Ratings'!$U$9,'Product Ratings'!$S$9)))))</f>
        <v>4</v>
      </c>
      <c r="W57" s="135">
        <f t="shared" si="6"/>
        <v>15</v>
      </c>
      <c r="X57" s="90"/>
      <c r="Y57" s="90"/>
      <c r="Z57" s="90"/>
      <c r="AA57" s="90"/>
      <c r="AB57" s="90"/>
    </row>
    <row r="58" ht="12.75" customHeight="1">
      <c r="A58" s="87"/>
      <c r="B58" s="90"/>
      <c r="C58" s="90" t="s">
        <v>117</v>
      </c>
      <c r="D58" s="126">
        <v>4.0</v>
      </c>
      <c r="E58" s="127">
        <v>67.3</v>
      </c>
      <c r="F58" s="128">
        <f t="shared" si="7"/>
        <v>43.745</v>
      </c>
      <c r="G58" s="129">
        <f t="shared" si="1"/>
        <v>23.555</v>
      </c>
      <c r="H58" s="130">
        <f t="shared" si="2"/>
        <v>0.35</v>
      </c>
      <c r="I58" s="131">
        <v>44406.0</v>
      </c>
      <c r="J58" s="132">
        <v>44442.0</v>
      </c>
      <c r="K58" s="123"/>
      <c r="L58" s="90"/>
      <c r="M58" s="133">
        <f t="shared" si="3"/>
        <v>16.825</v>
      </c>
      <c r="N58" s="99">
        <f t="shared" si="4"/>
        <v>36</v>
      </c>
      <c r="O58" s="133">
        <f t="shared" si="5"/>
        <v>10.93625</v>
      </c>
      <c r="P58" s="134">
        <v>0.48</v>
      </c>
      <c r="Q58" s="90"/>
      <c r="R58" s="99">
        <f>IF(AND(H58&lt;='Product Ratings'!$E$5,H58&gt;='Product Ratings'!$D$5),'Product Ratings'!$C$5,IF(AND(H58&lt;='Product Ratings'!$E$6,H58&gt;='Product Ratings'!$D$6),'Product Ratings'!$C$6,IF(AND(H58&lt;='Product Ratings'!$E$7,H58&gt;='Product Ratings'!$D$7),'Product Ratings'!$C$7,IF(AND(H58&lt;='Product Ratings'!$E$8,H58&gt;='Product Ratings'!$D$8),'Product Ratings'!$C$8,IF(H58&gt;='Product Ratings'!$D$9,'Product Ratings'!$C$9)))))</f>
        <v>2</v>
      </c>
      <c r="S58" s="99">
        <f>IF(AND(D58&lt;='Product Ratings'!$I$5,D58&gt;='Product Ratings'!$H$5),'Product Ratings'!$F$5,IF(AND(D58&lt;='Product Ratings'!$I$6,D58&gt;='Product Ratings'!$H$6),'Product Ratings'!$F$6,IF(AND(D58&lt;='Product Ratings'!$I$7,I58&gt;='Product Ratings'!$H$7),'Product Ratings'!$F$7,IF(AND(D58&lt;='Product Ratings'!$I$8,D58&gt;='Product Ratings'!$H$8),'Product Ratings'!$F$8,IF(D58&gt;='Product Ratings'!$H$9,'Product Ratings'!$F$9)))))</f>
        <v>1</v>
      </c>
      <c r="T58" s="99">
        <f>IF(AND(O58&lt;='Product Ratings'!$M$5,O58&gt;='Product Ratings'!$L$5),'Product Ratings'!$J$5,IF(AND(O58&lt;='Product Ratings'!$M$6,O58&gt;='Product Ratings'!$L$6),'Product Ratings'!$J$6,IF(AND(O58&lt;='Product Ratings'!$M$7,O58&gt;='Product Ratings'!$L$7),'Product Ratings'!$J$7,IF(AND(O58&lt;='Product Ratings'!$M$8,O58&gt;='Product Ratings'!$L$8),'Product Ratings'!$J$8,IF(O58&gt;='Product Ratings'!$L$9,'Product Ratings'!$J$9)))))</f>
        <v>5</v>
      </c>
      <c r="U58" s="99">
        <f>IF(AND(N58&lt;='Product Ratings'!$R$5,N58&gt;='Product Ratings'!$Q$5),'Product Ratings'!$O$5,IF(AND(N58&lt;='Product Ratings'!$R$6,N58&gt;='Product Ratings'!$Q$6),'Product Ratings'!$O$6,IF(AND(N58&lt;='Product Ratings'!$R$7,N58&gt;='Product Ratings'!$Q$7),'Product Ratings'!$O$7,IF(AND(N58&lt;='Product Ratings'!$R$8,N58&gt;='Product Ratings'!$Q$8),'Product Ratings'!$O$8,IF(N58&gt;='Product Ratings'!$Q$9,'Product Ratings'!$O$9)))))</f>
        <v>3</v>
      </c>
      <c r="V58" s="99">
        <f>IF(AND(P58&lt;='Product Ratings'!$V$5,P58&gt;='Product Ratings'!$U$5),'Product Ratings'!$S$5,IF(AND(P58&lt;='Product Ratings'!$V$6,P58&gt;='Product Ratings'!$U$6),'Product Ratings'!$S$6,IF(AND(P58&lt;='Product Ratings'!$V$7,P58&gt;='Product Ratings'!$U$7),'Product Ratings'!$S$7,IF(AND(P58&lt;='Product Ratings'!$V$8,P58&gt;='Product Ratings'!$U$8),'Product Ratings'!$S$8,IF(P58&gt;='Product Ratings'!$U$9,'Product Ratings'!$S$9)))))</f>
        <v>4</v>
      </c>
      <c r="W58" s="135">
        <f t="shared" si="6"/>
        <v>15</v>
      </c>
      <c r="X58" s="90"/>
      <c r="Y58" s="90"/>
      <c r="Z58" s="90"/>
      <c r="AA58" s="90"/>
      <c r="AB58" s="90"/>
    </row>
    <row r="59" ht="12.75" customHeight="1">
      <c r="A59" s="87"/>
      <c r="B59" s="90"/>
      <c r="C59" s="90" t="s">
        <v>118</v>
      </c>
      <c r="D59" s="126">
        <v>5.0</v>
      </c>
      <c r="E59" s="127">
        <v>35.52</v>
      </c>
      <c r="F59" s="128">
        <f t="shared" si="7"/>
        <v>23.088</v>
      </c>
      <c r="G59" s="129">
        <f t="shared" si="1"/>
        <v>12.432</v>
      </c>
      <c r="H59" s="130">
        <f t="shared" si="2"/>
        <v>0.35</v>
      </c>
      <c r="I59" s="131">
        <v>44407.0</v>
      </c>
      <c r="J59" s="132">
        <v>44443.0</v>
      </c>
      <c r="K59" s="123"/>
      <c r="L59" s="90"/>
      <c r="M59" s="133">
        <f t="shared" si="3"/>
        <v>7.104</v>
      </c>
      <c r="N59" s="99">
        <f t="shared" si="4"/>
        <v>36</v>
      </c>
      <c r="O59" s="133">
        <f t="shared" si="5"/>
        <v>4.6176</v>
      </c>
      <c r="P59" s="134">
        <v>0.43</v>
      </c>
      <c r="Q59" s="90"/>
      <c r="R59" s="99">
        <f>IF(AND(H59&lt;='Product Ratings'!$E$5,H59&gt;='Product Ratings'!$D$5),'Product Ratings'!$C$5,IF(AND(H59&lt;='Product Ratings'!$E$6,H59&gt;='Product Ratings'!$D$6),'Product Ratings'!$C$6,IF(AND(H59&lt;='Product Ratings'!$E$7,H59&gt;='Product Ratings'!$D$7),'Product Ratings'!$C$7,IF(AND(H59&lt;='Product Ratings'!$E$8,H59&gt;='Product Ratings'!$D$8),'Product Ratings'!$C$8,IF(H59&gt;='Product Ratings'!$D$9,'Product Ratings'!$C$9)))))</f>
        <v>2</v>
      </c>
      <c r="S59" s="99">
        <f>IF(AND(D59&lt;='Product Ratings'!$I$5,D59&gt;='Product Ratings'!$H$5),'Product Ratings'!$F$5,IF(AND(D59&lt;='Product Ratings'!$I$6,D59&gt;='Product Ratings'!$H$6),'Product Ratings'!$F$6,IF(AND(D59&lt;='Product Ratings'!$I$7,I59&gt;='Product Ratings'!$H$7),'Product Ratings'!$F$7,IF(AND(D59&lt;='Product Ratings'!$I$8,D59&gt;='Product Ratings'!$H$8),'Product Ratings'!$F$8,IF(D59&gt;='Product Ratings'!$H$9,'Product Ratings'!$F$9)))))</f>
        <v>1</v>
      </c>
      <c r="T59" s="99">
        <f>IF(AND(O59&lt;='Product Ratings'!$M$5,O59&gt;='Product Ratings'!$L$5),'Product Ratings'!$J$5,IF(AND(O59&lt;='Product Ratings'!$M$6,O59&gt;='Product Ratings'!$L$6),'Product Ratings'!$J$6,IF(AND(O59&lt;='Product Ratings'!$M$7,O59&gt;='Product Ratings'!$L$7),'Product Ratings'!$J$7,IF(AND(O59&lt;='Product Ratings'!$M$8,O59&gt;='Product Ratings'!$L$8),'Product Ratings'!$J$8,IF(O59&gt;='Product Ratings'!$L$9,'Product Ratings'!$J$9)))))</f>
        <v>5</v>
      </c>
      <c r="U59" s="99">
        <f>IF(AND(N59&lt;='Product Ratings'!$R$5,N59&gt;='Product Ratings'!$Q$5),'Product Ratings'!$O$5,IF(AND(N59&lt;='Product Ratings'!$R$6,N59&gt;='Product Ratings'!$Q$6),'Product Ratings'!$O$6,IF(AND(N59&lt;='Product Ratings'!$R$7,N59&gt;='Product Ratings'!$Q$7),'Product Ratings'!$O$7,IF(AND(N59&lt;='Product Ratings'!$R$8,N59&gt;='Product Ratings'!$Q$8),'Product Ratings'!$O$8,IF(N59&gt;='Product Ratings'!$Q$9,'Product Ratings'!$O$9)))))</f>
        <v>3</v>
      </c>
      <c r="V59" s="99">
        <f>IF(AND(P59&lt;='Product Ratings'!$V$5,P59&gt;='Product Ratings'!$U$5),'Product Ratings'!$S$5,IF(AND(P59&lt;='Product Ratings'!$V$6,P59&gt;='Product Ratings'!$U$6),'Product Ratings'!$S$6,IF(AND(P59&lt;='Product Ratings'!$V$7,P59&gt;='Product Ratings'!$U$7),'Product Ratings'!$S$7,IF(AND(P59&lt;='Product Ratings'!$V$8,P59&gt;='Product Ratings'!$U$8),'Product Ratings'!$S$8,IF(P59&gt;='Product Ratings'!$U$9,'Product Ratings'!$S$9)))))</f>
        <v>4</v>
      </c>
      <c r="W59" s="135">
        <f t="shared" si="6"/>
        <v>15</v>
      </c>
      <c r="X59" s="90"/>
      <c r="Y59" s="90"/>
      <c r="Z59" s="90"/>
      <c r="AA59" s="90"/>
      <c r="AB59" s="90"/>
    </row>
    <row r="60" ht="12.75" customHeight="1">
      <c r="A60" s="87"/>
      <c r="B60" s="90"/>
      <c r="C60" s="90" t="s">
        <v>119</v>
      </c>
      <c r="D60" s="126">
        <v>6.0</v>
      </c>
      <c r="E60" s="127">
        <v>132.61</v>
      </c>
      <c r="F60" s="128">
        <f t="shared" si="7"/>
        <v>86.1965</v>
      </c>
      <c r="G60" s="129">
        <f t="shared" si="1"/>
        <v>46.4135</v>
      </c>
      <c r="H60" s="130">
        <f t="shared" si="2"/>
        <v>0.35</v>
      </c>
      <c r="I60" s="131">
        <v>44408.0</v>
      </c>
      <c r="J60" s="132">
        <v>44444.0</v>
      </c>
      <c r="K60" s="123"/>
      <c r="L60" s="90"/>
      <c r="M60" s="133">
        <f t="shared" si="3"/>
        <v>22.10166667</v>
      </c>
      <c r="N60" s="99">
        <f t="shared" si="4"/>
        <v>36</v>
      </c>
      <c r="O60" s="133">
        <f t="shared" si="5"/>
        <v>14.36608333</v>
      </c>
      <c r="P60" s="134">
        <v>0.65</v>
      </c>
      <c r="Q60" s="90"/>
      <c r="R60" s="99">
        <f>IF(AND(H60&lt;='Product Ratings'!$E$5,H60&gt;='Product Ratings'!$D$5),'Product Ratings'!$C$5,IF(AND(H60&lt;='Product Ratings'!$E$6,H60&gt;='Product Ratings'!$D$6),'Product Ratings'!$C$6,IF(AND(H60&lt;='Product Ratings'!$E$7,H60&gt;='Product Ratings'!$D$7),'Product Ratings'!$C$7,IF(AND(H60&lt;='Product Ratings'!$E$8,H60&gt;='Product Ratings'!$D$8),'Product Ratings'!$C$8,IF(H60&gt;='Product Ratings'!$D$9,'Product Ratings'!$C$9)))))</f>
        <v>2</v>
      </c>
      <c r="S60" s="99">
        <f>IF(AND(D60&lt;='Product Ratings'!$I$5,D60&gt;='Product Ratings'!$H$5),'Product Ratings'!$F$5,IF(AND(D60&lt;='Product Ratings'!$I$6,D60&gt;='Product Ratings'!$H$6),'Product Ratings'!$F$6,IF(AND(D60&lt;='Product Ratings'!$I$7,I60&gt;='Product Ratings'!$H$7),'Product Ratings'!$F$7,IF(AND(D60&lt;='Product Ratings'!$I$8,D60&gt;='Product Ratings'!$H$8),'Product Ratings'!$F$8,IF(D60&gt;='Product Ratings'!$H$9,'Product Ratings'!$F$9)))))</f>
        <v>2</v>
      </c>
      <c r="T60" s="99">
        <f>IF(AND(O60&lt;='Product Ratings'!$M$5,O60&gt;='Product Ratings'!$L$5),'Product Ratings'!$J$5,IF(AND(O60&lt;='Product Ratings'!$M$6,O60&gt;='Product Ratings'!$L$6),'Product Ratings'!$J$6,IF(AND(O60&lt;='Product Ratings'!$M$7,O60&gt;='Product Ratings'!$L$7),'Product Ratings'!$J$7,IF(AND(O60&lt;='Product Ratings'!$M$8,O60&gt;='Product Ratings'!$L$8),'Product Ratings'!$J$8,IF(O60&gt;='Product Ratings'!$L$9,'Product Ratings'!$J$9)))))</f>
        <v>5</v>
      </c>
      <c r="U60" s="99">
        <f>IF(AND(N60&lt;='Product Ratings'!$R$5,N60&gt;='Product Ratings'!$Q$5),'Product Ratings'!$O$5,IF(AND(N60&lt;='Product Ratings'!$R$6,N60&gt;='Product Ratings'!$Q$6),'Product Ratings'!$O$6,IF(AND(N60&lt;='Product Ratings'!$R$7,N60&gt;='Product Ratings'!$Q$7),'Product Ratings'!$O$7,IF(AND(N60&lt;='Product Ratings'!$R$8,N60&gt;='Product Ratings'!$Q$8),'Product Ratings'!$O$8,IF(N60&gt;='Product Ratings'!$Q$9,'Product Ratings'!$O$9)))))</f>
        <v>3</v>
      </c>
      <c r="V60" s="99">
        <f>IF(AND(P60&lt;='Product Ratings'!$V$5,P60&gt;='Product Ratings'!$U$5),'Product Ratings'!$S$5,IF(AND(P60&lt;='Product Ratings'!$V$6,P60&gt;='Product Ratings'!$U$6),'Product Ratings'!$S$6,IF(AND(P60&lt;='Product Ratings'!$V$7,P60&gt;='Product Ratings'!$U$7),'Product Ratings'!$S$7,IF(AND(P60&lt;='Product Ratings'!$V$8,P60&gt;='Product Ratings'!$U$8),'Product Ratings'!$S$8,IF(P60&gt;='Product Ratings'!$U$9,'Product Ratings'!$S$9)))))</f>
        <v>5</v>
      </c>
      <c r="W60" s="135">
        <f t="shared" si="6"/>
        <v>17</v>
      </c>
      <c r="X60" s="90"/>
      <c r="Y60" s="90"/>
      <c r="Z60" s="90"/>
      <c r="AA60" s="90"/>
      <c r="AB60" s="90"/>
    </row>
    <row r="61" ht="12.75" customHeight="1">
      <c r="A61" s="87"/>
      <c r="B61" s="90"/>
      <c r="C61" s="90" t="s">
        <v>120</v>
      </c>
      <c r="D61" s="126">
        <v>1.0</v>
      </c>
      <c r="E61" s="127">
        <v>77.39</v>
      </c>
      <c r="F61" s="128">
        <f t="shared" si="7"/>
        <v>50.3035</v>
      </c>
      <c r="G61" s="129">
        <f t="shared" si="1"/>
        <v>27.0865</v>
      </c>
      <c r="H61" s="130">
        <f t="shared" si="2"/>
        <v>0.35</v>
      </c>
      <c r="I61" s="131">
        <v>44409.0</v>
      </c>
      <c r="J61" s="132">
        <v>44445.0</v>
      </c>
      <c r="K61" s="123"/>
      <c r="L61" s="90"/>
      <c r="M61" s="133">
        <f t="shared" si="3"/>
        <v>77.39</v>
      </c>
      <c r="N61" s="99">
        <f t="shared" si="4"/>
        <v>36</v>
      </c>
      <c r="O61" s="133">
        <f t="shared" si="5"/>
        <v>50.3035</v>
      </c>
      <c r="P61" s="134">
        <v>0.67</v>
      </c>
      <c r="Q61" s="90"/>
      <c r="R61" s="99">
        <f>IF(AND(H61&lt;='Product Ratings'!$E$5,H61&gt;='Product Ratings'!$D$5),'Product Ratings'!$C$5,IF(AND(H61&lt;='Product Ratings'!$E$6,H61&gt;='Product Ratings'!$D$6),'Product Ratings'!$C$6,IF(AND(H61&lt;='Product Ratings'!$E$7,H61&gt;='Product Ratings'!$D$7),'Product Ratings'!$C$7,IF(AND(H61&lt;='Product Ratings'!$E$8,H61&gt;='Product Ratings'!$D$8),'Product Ratings'!$C$8,IF(H61&gt;='Product Ratings'!$D$9,'Product Ratings'!$C$9)))))</f>
        <v>2</v>
      </c>
      <c r="S61" s="99">
        <f>IF(AND(D61&lt;='Product Ratings'!$I$5,D61&gt;='Product Ratings'!$H$5),'Product Ratings'!$F$5,IF(AND(D61&lt;='Product Ratings'!$I$6,D61&gt;='Product Ratings'!$H$6),'Product Ratings'!$F$6,IF(AND(D61&lt;='Product Ratings'!$I$7,I61&gt;='Product Ratings'!$H$7),'Product Ratings'!$F$7,IF(AND(D61&lt;='Product Ratings'!$I$8,D61&gt;='Product Ratings'!$H$8),'Product Ratings'!$F$8,IF(D61&gt;='Product Ratings'!$H$9,'Product Ratings'!$F$9)))))</f>
        <v>1</v>
      </c>
      <c r="T61" s="99">
        <f>IF(AND(O61&lt;='Product Ratings'!$M$5,O61&gt;='Product Ratings'!$L$5),'Product Ratings'!$J$5,IF(AND(O61&lt;='Product Ratings'!$M$6,O61&gt;='Product Ratings'!$L$6),'Product Ratings'!$J$6,IF(AND(O61&lt;='Product Ratings'!$M$7,O61&gt;='Product Ratings'!$L$7),'Product Ratings'!$J$7,IF(AND(O61&lt;='Product Ratings'!$M$8,O61&gt;='Product Ratings'!$L$8),'Product Ratings'!$J$8,IF(O61&gt;='Product Ratings'!$L$9,'Product Ratings'!$J$9)))))</f>
        <v>3</v>
      </c>
      <c r="U61" s="99">
        <f>IF(AND(N61&lt;='Product Ratings'!$R$5,N61&gt;='Product Ratings'!$Q$5),'Product Ratings'!$O$5,IF(AND(N61&lt;='Product Ratings'!$R$6,N61&gt;='Product Ratings'!$Q$6),'Product Ratings'!$O$6,IF(AND(N61&lt;='Product Ratings'!$R$7,N61&gt;='Product Ratings'!$Q$7),'Product Ratings'!$O$7,IF(AND(N61&lt;='Product Ratings'!$R$8,N61&gt;='Product Ratings'!$Q$8),'Product Ratings'!$O$8,IF(N61&gt;='Product Ratings'!$Q$9,'Product Ratings'!$O$9)))))</f>
        <v>3</v>
      </c>
      <c r="V61" s="99">
        <f>IF(AND(P61&lt;='Product Ratings'!$V$5,P61&gt;='Product Ratings'!$U$5),'Product Ratings'!$S$5,IF(AND(P61&lt;='Product Ratings'!$V$6,P61&gt;='Product Ratings'!$U$6),'Product Ratings'!$S$6,IF(AND(P61&lt;='Product Ratings'!$V$7,P61&gt;='Product Ratings'!$U$7),'Product Ratings'!$S$7,IF(AND(P61&lt;='Product Ratings'!$V$8,P61&gt;='Product Ratings'!$U$8),'Product Ratings'!$S$8,IF(P61&gt;='Product Ratings'!$U$9,'Product Ratings'!$S$9)))))</f>
        <v>5</v>
      </c>
      <c r="W61" s="135">
        <f t="shared" si="6"/>
        <v>14</v>
      </c>
      <c r="X61" s="90"/>
      <c r="Y61" s="90"/>
      <c r="Z61" s="90"/>
      <c r="AA61" s="90"/>
      <c r="AB61" s="90"/>
    </row>
    <row r="62" ht="12.75" customHeight="1">
      <c r="A62" s="87"/>
      <c r="B62" s="90"/>
      <c r="C62" s="90" t="s">
        <v>121</v>
      </c>
      <c r="D62" s="126">
        <v>2.0</v>
      </c>
      <c r="E62" s="127">
        <v>154.78</v>
      </c>
      <c r="F62" s="128">
        <f t="shared" si="7"/>
        <v>100.607</v>
      </c>
      <c r="G62" s="129">
        <f t="shared" si="1"/>
        <v>54.173</v>
      </c>
      <c r="H62" s="130">
        <f t="shared" si="2"/>
        <v>0.35</v>
      </c>
      <c r="I62" s="131">
        <v>44410.0</v>
      </c>
      <c r="J62" s="132">
        <v>44446.0</v>
      </c>
      <c r="K62" s="123"/>
      <c r="L62" s="90"/>
      <c r="M62" s="133">
        <f t="shared" si="3"/>
        <v>77.39</v>
      </c>
      <c r="N62" s="99">
        <f t="shared" si="4"/>
        <v>36</v>
      </c>
      <c r="O62" s="133">
        <f t="shared" si="5"/>
        <v>50.3035</v>
      </c>
      <c r="P62" s="134">
        <v>0.71</v>
      </c>
      <c r="Q62" s="90"/>
      <c r="R62" s="99">
        <f>IF(AND(H62&lt;='Product Ratings'!$E$5,H62&gt;='Product Ratings'!$D$5),'Product Ratings'!$C$5,IF(AND(H62&lt;='Product Ratings'!$E$6,H62&gt;='Product Ratings'!$D$6),'Product Ratings'!$C$6,IF(AND(H62&lt;='Product Ratings'!$E$7,H62&gt;='Product Ratings'!$D$7),'Product Ratings'!$C$7,IF(AND(H62&lt;='Product Ratings'!$E$8,H62&gt;='Product Ratings'!$D$8),'Product Ratings'!$C$8,IF(H62&gt;='Product Ratings'!$D$9,'Product Ratings'!$C$9)))))</f>
        <v>2</v>
      </c>
      <c r="S62" s="99">
        <f>IF(AND(D62&lt;='Product Ratings'!$I$5,D62&gt;='Product Ratings'!$H$5),'Product Ratings'!$F$5,IF(AND(D62&lt;='Product Ratings'!$I$6,D62&gt;='Product Ratings'!$H$6),'Product Ratings'!$F$6,IF(AND(D62&lt;='Product Ratings'!$I$7,I62&gt;='Product Ratings'!$H$7),'Product Ratings'!$F$7,IF(AND(D62&lt;='Product Ratings'!$I$8,D62&gt;='Product Ratings'!$H$8),'Product Ratings'!$F$8,IF(D62&gt;='Product Ratings'!$H$9,'Product Ratings'!$F$9)))))</f>
        <v>1</v>
      </c>
      <c r="T62" s="99">
        <f>IF(AND(O62&lt;='Product Ratings'!$M$5,O62&gt;='Product Ratings'!$L$5),'Product Ratings'!$J$5,IF(AND(O62&lt;='Product Ratings'!$M$6,O62&gt;='Product Ratings'!$L$6),'Product Ratings'!$J$6,IF(AND(O62&lt;='Product Ratings'!$M$7,O62&gt;='Product Ratings'!$L$7),'Product Ratings'!$J$7,IF(AND(O62&lt;='Product Ratings'!$M$8,O62&gt;='Product Ratings'!$L$8),'Product Ratings'!$J$8,IF(O62&gt;='Product Ratings'!$L$9,'Product Ratings'!$J$9)))))</f>
        <v>3</v>
      </c>
      <c r="U62" s="99">
        <f>IF(AND(N62&lt;='Product Ratings'!$R$5,N62&gt;='Product Ratings'!$Q$5),'Product Ratings'!$O$5,IF(AND(N62&lt;='Product Ratings'!$R$6,N62&gt;='Product Ratings'!$Q$6),'Product Ratings'!$O$6,IF(AND(N62&lt;='Product Ratings'!$R$7,N62&gt;='Product Ratings'!$Q$7),'Product Ratings'!$O$7,IF(AND(N62&lt;='Product Ratings'!$R$8,N62&gt;='Product Ratings'!$Q$8),'Product Ratings'!$O$8,IF(N62&gt;='Product Ratings'!$Q$9,'Product Ratings'!$O$9)))))</f>
        <v>3</v>
      </c>
      <c r="V62" s="99">
        <f>IF(AND(P62&lt;='Product Ratings'!$V$5,P62&gt;='Product Ratings'!$U$5),'Product Ratings'!$S$5,IF(AND(P62&lt;='Product Ratings'!$V$6,P62&gt;='Product Ratings'!$U$6),'Product Ratings'!$S$6,IF(AND(P62&lt;='Product Ratings'!$V$7,P62&gt;='Product Ratings'!$U$7),'Product Ratings'!$S$7,IF(AND(P62&lt;='Product Ratings'!$V$8,P62&gt;='Product Ratings'!$U$8),'Product Ratings'!$S$8,IF(P62&gt;='Product Ratings'!$U$9,'Product Ratings'!$S$9)))))</f>
        <v>5</v>
      </c>
      <c r="W62" s="135">
        <f t="shared" si="6"/>
        <v>14</v>
      </c>
      <c r="X62" s="90"/>
      <c r="Y62" s="90"/>
      <c r="Z62" s="90"/>
      <c r="AA62" s="90"/>
      <c r="AB62" s="90"/>
    </row>
    <row r="63" ht="12.75" customHeight="1">
      <c r="A63" s="87"/>
      <c r="B63" s="90"/>
      <c r="C63" s="90" t="s">
        <v>122</v>
      </c>
      <c r="D63" s="126">
        <v>3.0</v>
      </c>
      <c r="E63" s="127">
        <v>42.61</v>
      </c>
      <c r="F63" s="128">
        <f t="shared" si="7"/>
        <v>27.6965</v>
      </c>
      <c r="G63" s="129">
        <f t="shared" si="1"/>
        <v>14.9135</v>
      </c>
      <c r="H63" s="130">
        <f t="shared" si="2"/>
        <v>0.35</v>
      </c>
      <c r="I63" s="131">
        <v>44411.0</v>
      </c>
      <c r="J63" s="132">
        <v>44447.0</v>
      </c>
      <c r="K63" s="123"/>
      <c r="L63" s="90"/>
      <c r="M63" s="133">
        <f t="shared" si="3"/>
        <v>14.20333333</v>
      </c>
      <c r="N63" s="99">
        <f t="shared" si="4"/>
        <v>36</v>
      </c>
      <c r="O63" s="133">
        <f t="shared" si="5"/>
        <v>9.232166667</v>
      </c>
      <c r="P63" s="134">
        <v>0.92</v>
      </c>
      <c r="Q63" s="90"/>
      <c r="R63" s="99">
        <f>IF(AND(H63&lt;='Product Ratings'!$E$5,H63&gt;='Product Ratings'!$D$5),'Product Ratings'!$C$5,IF(AND(H63&lt;='Product Ratings'!$E$6,H63&gt;='Product Ratings'!$D$6),'Product Ratings'!$C$6,IF(AND(H63&lt;='Product Ratings'!$E$7,H63&gt;='Product Ratings'!$D$7),'Product Ratings'!$C$7,IF(AND(H63&lt;='Product Ratings'!$E$8,H63&gt;='Product Ratings'!$D$8),'Product Ratings'!$C$8,IF(H63&gt;='Product Ratings'!$D$9,'Product Ratings'!$C$9)))))</f>
        <v>2</v>
      </c>
      <c r="S63" s="99">
        <f>IF(AND(D63&lt;='Product Ratings'!$I$5,D63&gt;='Product Ratings'!$H$5),'Product Ratings'!$F$5,IF(AND(D63&lt;='Product Ratings'!$I$6,D63&gt;='Product Ratings'!$H$6),'Product Ratings'!$F$6,IF(AND(D63&lt;='Product Ratings'!$I$7,I63&gt;='Product Ratings'!$H$7),'Product Ratings'!$F$7,IF(AND(D63&lt;='Product Ratings'!$I$8,D63&gt;='Product Ratings'!$H$8),'Product Ratings'!$F$8,IF(D63&gt;='Product Ratings'!$H$9,'Product Ratings'!$F$9)))))</f>
        <v>1</v>
      </c>
      <c r="T63" s="99">
        <f>IF(AND(O63&lt;='Product Ratings'!$M$5,O63&gt;='Product Ratings'!$L$5),'Product Ratings'!$J$5,IF(AND(O63&lt;='Product Ratings'!$M$6,O63&gt;='Product Ratings'!$L$6),'Product Ratings'!$J$6,IF(AND(O63&lt;='Product Ratings'!$M$7,O63&gt;='Product Ratings'!$L$7),'Product Ratings'!$J$7,IF(AND(O63&lt;='Product Ratings'!$M$8,O63&gt;='Product Ratings'!$L$8),'Product Ratings'!$J$8,IF(O63&gt;='Product Ratings'!$L$9,'Product Ratings'!$J$9)))))</f>
        <v>5</v>
      </c>
      <c r="U63" s="99">
        <f>IF(AND(N63&lt;='Product Ratings'!$R$5,N63&gt;='Product Ratings'!$Q$5),'Product Ratings'!$O$5,IF(AND(N63&lt;='Product Ratings'!$R$6,N63&gt;='Product Ratings'!$Q$6),'Product Ratings'!$O$6,IF(AND(N63&lt;='Product Ratings'!$R$7,N63&gt;='Product Ratings'!$Q$7),'Product Ratings'!$O$7,IF(AND(N63&lt;='Product Ratings'!$R$8,N63&gt;='Product Ratings'!$Q$8),'Product Ratings'!$O$8,IF(N63&gt;='Product Ratings'!$Q$9,'Product Ratings'!$O$9)))))</f>
        <v>3</v>
      </c>
      <c r="V63" s="99">
        <f>IF(AND(P63&lt;='Product Ratings'!$V$5,P63&gt;='Product Ratings'!$U$5),'Product Ratings'!$S$5,IF(AND(P63&lt;='Product Ratings'!$V$6,P63&gt;='Product Ratings'!$U$6),'Product Ratings'!$S$6,IF(AND(P63&lt;='Product Ratings'!$V$7,P63&gt;='Product Ratings'!$U$7),'Product Ratings'!$S$7,IF(AND(P63&lt;='Product Ratings'!$V$8,P63&gt;='Product Ratings'!$U$8),'Product Ratings'!$S$8,IF(P63&gt;='Product Ratings'!$U$9,'Product Ratings'!$S$9)))))</f>
        <v>5</v>
      </c>
      <c r="W63" s="135">
        <f t="shared" si="6"/>
        <v>16</v>
      </c>
      <c r="X63" s="90"/>
      <c r="Y63" s="90"/>
      <c r="Z63" s="90"/>
      <c r="AA63" s="90"/>
      <c r="AB63" s="90"/>
    </row>
    <row r="64" ht="12.75" customHeight="1">
      <c r="A64" s="87"/>
      <c r="B64" s="90"/>
      <c r="C64" s="90" t="s">
        <v>123</v>
      </c>
      <c r="D64" s="126">
        <v>4.0</v>
      </c>
      <c r="E64" s="127">
        <v>127.19</v>
      </c>
      <c r="F64" s="128">
        <f t="shared" si="7"/>
        <v>82.6735</v>
      </c>
      <c r="G64" s="129">
        <f t="shared" si="1"/>
        <v>44.5165</v>
      </c>
      <c r="H64" s="130">
        <f t="shared" si="2"/>
        <v>0.35</v>
      </c>
      <c r="I64" s="131">
        <v>44412.0</v>
      </c>
      <c r="J64" s="132">
        <v>44448.0</v>
      </c>
      <c r="K64" s="123"/>
      <c r="L64" s="90"/>
      <c r="M64" s="133">
        <f t="shared" si="3"/>
        <v>31.7975</v>
      </c>
      <c r="N64" s="99">
        <f t="shared" si="4"/>
        <v>36</v>
      </c>
      <c r="O64" s="133">
        <f t="shared" si="5"/>
        <v>20.668375</v>
      </c>
      <c r="P64" s="134">
        <v>0.26</v>
      </c>
      <c r="Q64" s="90"/>
      <c r="R64" s="99">
        <f>IF(AND(H64&lt;='Product Ratings'!$E$5,H64&gt;='Product Ratings'!$D$5),'Product Ratings'!$C$5,IF(AND(H64&lt;='Product Ratings'!$E$6,H64&gt;='Product Ratings'!$D$6),'Product Ratings'!$C$6,IF(AND(H64&lt;='Product Ratings'!$E$7,H64&gt;='Product Ratings'!$D$7),'Product Ratings'!$C$7,IF(AND(H64&lt;='Product Ratings'!$E$8,H64&gt;='Product Ratings'!$D$8),'Product Ratings'!$C$8,IF(H64&gt;='Product Ratings'!$D$9,'Product Ratings'!$C$9)))))</f>
        <v>2</v>
      </c>
      <c r="S64" s="99">
        <f>IF(AND(D64&lt;='Product Ratings'!$I$5,D64&gt;='Product Ratings'!$H$5),'Product Ratings'!$F$5,IF(AND(D64&lt;='Product Ratings'!$I$6,D64&gt;='Product Ratings'!$H$6),'Product Ratings'!$F$6,IF(AND(D64&lt;='Product Ratings'!$I$7,I64&gt;='Product Ratings'!$H$7),'Product Ratings'!$F$7,IF(AND(D64&lt;='Product Ratings'!$I$8,D64&gt;='Product Ratings'!$H$8),'Product Ratings'!$F$8,IF(D64&gt;='Product Ratings'!$H$9,'Product Ratings'!$F$9)))))</f>
        <v>1</v>
      </c>
      <c r="T64" s="99">
        <f>IF(AND(O64&lt;='Product Ratings'!$M$5,O64&gt;='Product Ratings'!$L$5),'Product Ratings'!$J$5,IF(AND(O64&lt;='Product Ratings'!$M$6,O64&gt;='Product Ratings'!$L$6),'Product Ratings'!$J$6,IF(AND(O64&lt;='Product Ratings'!$M$7,O64&gt;='Product Ratings'!$L$7),'Product Ratings'!$J$7,IF(AND(O64&lt;='Product Ratings'!$M$8,O64&gt;='Product Ratings'!$L$8),'Product Ratings'!$J$8,IF(O64&gt;='Product Ratings'!$L$9,'Product Ratings'!$J$9)))))</f>
        <v>5</v>
      </c>
      <c r="U64" s="99">
        <f>IF(AND(N64&lt;='Product Ratings'!$R$5,N64&gt;='Product Ratings'!$Q$5),'Product Ratings'!$O$5,IF(AND(N64&lt;='Product Ratings'!$R$6,N64&gt;='Product Ratings'!$Q$6),'Product Ratings'!$O$6,IF(AND(N64&lt;='Product Ratings'!$R$7,N64&gt;='Product Ratings'!$Q$7),'Product Ratings'!$O$7,IF(AND(N64&lt;='Product Ratings'!$R$8,N64&gt;='Product Ratings'!$Q$8),'Product Ratings'!$O$8,IF(N64&gt;='Product Ratings'!$Q$9,'Product Ratings'!$O$9)))))</f>
        <v>3</v>
      </c>
      <c r="V64" s="99">
        <f>IF(AND(P64&lt;='Product Ratings'!$V$5,P64&gt;='Product Ratings'!$U$5),'Product Ratings'!$S$5,IF(AND(P64&lt;='Product Ratings'!$V$6,P64&gt;='Product Ratings'!$U$6),'Product Ratings'!$S$6,IF(AND(P64&lt;='Product Ratings'!$V$7,P64&gt;='Product Ratings'!$U$7),'Product Ratings'!$S$7,IF(AND(P64&lt;='Product Ratings'!$V$8,P64&gt;='Product Ratings'!$U$8),'Product Ratings'!$S$8,IF(P64&gt;='Product Ratings'!$U$9,'Product Ratings'!$S$9)))))</f>
        <v>3</v>
      </c>
      <c r="W64" s="135">
        <f t="shared" si="6"/>
        <v>14</v>
      </c>
      <c r="X64" s="90"/>
      <c r="Y64" s="90"/>
      <c r="Z64" s="90"/>
      <c r="AA64" s="90"/>
      <c r="AB64" s="90"/>
    </row>
    <row r="65" ht="12.75" customHeight="1">
      <c r="A65" s="87"/>
      <c r="B65" s="90"/>
      <c r="C65" s="90" t="s">
        <v>124</v>
      </c>
      <c r="D65" s="126">
        <v>5.0</v>
      </c>
      <c r="E65" s="127">
        <v>66.26</v>
      </c>
      <c r="F65" s="128">
        <f t="shared" si="7"/>
        <v>43.069</v>
      </c>
      <c r="G65" s="129">
        <f t="shared" si="1"/>
        <v>23.191</v>
      </c>
      <c r="H65" s="130">
        <f t="shared" si="2"/>
        <v>0.35</v>
      </c>
      <c r="I65" s="131">
        <v>44413.0</v>
      </c>
      <c r="J65" s="132">
        <v>44449.0</v>
      </c>
      <c r="K65" s="123"/>
      <c r="L65" s="90"/>
      <c r="M65" s="133">
        <f t="shared" si="3"/>
        <v>13.252</v>
      </c>
      <c r="N65" s="99">
        <f t="shared" si="4"/>
        <v>36</v>
      </c>
      <c r="O65" s="133">
        <f t="shared" si="5"/>
        <v>8.6138</v>
      </c>
      <c r="P65" s="134">
        <v>0.15</v>
      </c>
      <c r="Q65" s="90"/>
      <c r="R65" s="99">
        <f>IF(AND(H65&lt;='Product Ratings'!$E$5,H65&gt;='Product Ratings'!$D$5),'Product Ratings'!$C$5,IF(AND(H65&lt;='Product Ratings'!$E$6,H65&gt;='Product Ratings'!$D$6),'Product Ratings'!$C$6,IF(AND(H65&lt;='Product Ratings'!$E$7,H65&gt;='Product Ratings'!$D$7),'Product Ratings'!$C$7,IF(AND(H65&lt;='Product Ratings'!$E$8,H65&gt;='Product Ratings'!$D$8),'Product Ratings'!$C$8,IF(H65&gt;='Product Ratings'!$D$9,'Product Ratings'!$C$9)))))</f>
        <v>2</v>
      </c>
      <c r="S65" s="99">
        <f>IF(AND(D65&lt;='Product Ratings'!$I$5,D65&gt;='Product Ratings'!$H$5),'Product Ratings'!$F$5,IF(AND(D65&lt;='Product Ratings'!$I$6,D65&gt;='Product Ratings'!$H$6),'Product Ratings'!$F$6,IF(AND(D65&lt;='Product Ratings'!$I$7,I65&gt;='Product Ratings'!$H$7),'Product Ratings'!$F$7,IF(AND(D65&lt;='Product Ratings'!$I$8,D65&gt;='Product Ratings'!$H$8),'Product Ratings'!$F$8,IF(D65&gt;='Product Ratings'!$H$9,'Product Ratings'!$F$9)))))</f>
        <v>1</v>
      </c>
      <c r="T65" s="99">
        <f>IF(AND(O65&lt;='Product Ratings'!$M$5,O65&gt;='Product Ratings'!$L$5),'Product Ratings'!$J$5,IF(AND(O65&lt;='Product Ratings'!$M$6,O65&gt;='Product Ratings'!$L$6),'Product Ratings'!$J$6,IF(AND(O65&lt;='Product Ratings'!$M$7,O65&gt;='Product Ratings'!$L$7),'Product Ratings'!$J$7,IF(AND(O65&lt;='Product Ratings'!$M$8,O65&gt;='Product Ratings'!$L$8),'Product Ratings'!$J$8,IF(O65&gt;='Product Ratings'!$L$9,'Product Ratings'!$J$9)))))</f>
        <v>5</v>
      </c>
      <c r="U65" s="99">
        <f>IF(AND(N65&lt;='Product Ratings'!$R$5,N65&gt;='Product Ratings'!$Q$5),'Product Ratings'!$O$5,IF(AND(N65&lt;='Product Ratings'!$R$6,N65&gt;='Product Ratings'!$Q$6),'Product Ratings'!$O$6,IF(AND(N65&lt;='Product Ratings'!$R$7,N65&gt;='Product Ratings'!$Q$7),'Product Ratings'!$O$7,IF(AND(N65&lt;='Product Ratings'!$R$8,N65&gt;='Product Ratings'!$Q$8),'Product Ratings'!$O$8,IF(N65&gt;='Product Ratings'!$Q$9,'Product Ratings'!$O$9)))))</f>
        <v>3</v>
      </c>
      <c r="V65" s="99">
        <f>IF(AND(P65&lt;='Product Ratings'!$V$5,P65&gt;='Product Ratings'!$U$5),'Product Ratings'!$S$5,IF(AND(P65&lt;='Product Ratings'!$V$6,P65&gt;='Product Ratings'!$U$6),'Product Ratings'!$S$6,IF(AND(P65&lt;='Product Ratings'!$V$7,P65&gt;='Product Ratings'!$U$7),'Product Ratings'!$S$7,IF(AND(P65&lt;='Product Ratings'!$V$8,P65&gt;='Product Ratings'!$U$8),'Product Ratings'!$S$8,IF(P65&gt;='Product Ratings'!$U$9,'Product Ratings'!$S$9)))))</f>
        <v>3</v>
      </c>
      <c r="W65" s="135">
        <f t="shared" si="6"/>
        <v>14</v>
      </c>
      <c r="X65" s="90"/>
      <c r="Y65" s="90"/>
      <c r="Z65" s="90"/>
      <c r="AA65" s="90"/>
      <c r="AB65" s="90"/>
    </row>
    <row r="66" ht="12.75" customHeight="1">
      <c r="A66" s="87"/>
      <c r="B66" s="90"/>
      <c r="C66" s="90" t="s">
        <v>125</v>
      </c>
      <c r="D66" s="126">
        <v>6.0</v>
      </c>
      <c r="E66" s="127">
        <v>66.26</v>
      </c>
      <c r="F66" s="128">
        <f t="shared" si="7"/>
        <v>43.069</v>
      </c>
      <c r="G66" s="129">
        <f t="shared" si="1"/>
        <v>23.191</v>
      </c>
      <c r="H66" s="130">
        <f t="shared" si="2"/>
        <v>0.35</v>
      </c>
      <c r="I66" s="131">
        <v>44414.0</v>
      </c>
      <c r="J66" s="132">
        <v>44450.0</v>
      </c>
      <c r="K66" s="123"/>
      <c r="L66" s="90"/>
      <c r="M66" s="133">
        <f t="shared" si="3"/>
        <v>11.04333333</v>
      </c>
      <c r="N66" s="99">
        <f t="shared" si="4"/>
        <v>36</v>
      </c>
      <c r="O66" s="133">
        <f t="shared" si="5"/>
        <v>7.178166667</v>
      </c>
      <c r="P66" s="134">
        <v>0.34</v>
      </c>
      <c r="Q66" s="90"/>
      <c r="R66" s="99">
        <f>IF(AND(H66&lt;='Product Ratings'!$E$5,H66&gt;='Product Ratings'!$D$5),'Product Ratings'!$C$5,IF(AND(H66&lt;='Product Ratings'!$E$6,H66&gt;='Product Ratings'!$D$6),'Product Ratings'!$C$6,IF(AND(H66&lt;='Product Ratings'!$E$7,H66&gt;='Product Ratings'!$D$7),'Product Ratings'!$C$7,IF(AND(H66&lt;='Product Ratings'!$E$8,H66&gt;='Product Ratings'!$D$8),'Product Ratings'!$C$8,IF(H66&gt;='Product Ratings'!$D$9,'Product Ratings'!$C$9)))))</f>
        <v>2</v>
      </c>
      <c r="S66" s="99">
        <f>IF(AND(D66&lt;='Product Ratings'!$I$5,D66&gt;='Product Ratings'!$H$5),'Product Ratings'!$F$5,IF(AND(D66&lt;='Product Ratings'!$I$6,D66&gt;='Product Ratings'!$H$6),'Product Ratings'!$F$6,IF(AND(D66&lt;='Product Ratings'!$I$7,I66&gt;='Product Ratings'!$H$7),'Product Ratings'!$F$7,IF(AND(D66&lt;='Product Ratings'!$I$8,D66&gt;='Product Ratings'!$H$8),'Product Ratings'!$F$8,IF(D66&gt;='Product Ratings'!$H$9,'Product Ratings'!$F$9)))))</f>
        <v>2</v>
      </c>
      <c r="T66" s="99">
        <f>IF(AND(O66&lt;='Product Ratings'!$M$5,O66&gt;='Product Ratings'!$L$5),'Product Ratings'!$J$5,IF(AND(O66&lt;='Product Ratings'!$M$6,O66&gt;='Product Ratings'!$L$6),'Product Ratings'!$J$6,IF(AND(O66&lt;='Product Ratings'!$M$7,O66&gt;='Product Ratings'!$L$7),'Product Ratings'!$J$7,IF(AND(O66&lt;='Product Ratings'!$M$8,O66&gt;='Product Ratings'!$L$8),'Product Ratings'!$J$8,IF(O66&gt;='Product Ratings'!$L$9,'Product Ratings'!$J$9)))))</f>
        <v>5</v>
      </c>
      <c r="U66" s="99">
        <f>IF(AND(N66&lt;='Product Ratings'!$R$5,N66&gt;='Product Ratings'!$Q$5),'Product Ratings'!$O$5,IF(AND(N66&lt;='Product Ratings'!$R$6,N66&gt;='Product Ratings'!$Q$6),'Product Ratings'!$O$6,IF(AND(N66&lt;='Product Ratings'!$R$7,N66&gt;='Product Ratings'!$Q$7),'Product Ratings'!$O$7,IF(AND(N66&lt;='Product Ratings'!$R$8,N66&gt;='Product Ratings'!$Q$8),'Product Ratings'!$O$8,IF(N66&gt;='Product Ratings'!$Q$9,'Product Ratings'!$O$9)))))</f>
        <v>3</v>
      </c>
      <c r="V66" s="99">
        <f>IF(AND(P66&lt;='Product Ratings'!$V$5,P66&gt;='Product Ratings'!$U$5),'Product Ratings'!$S$5,IF(AND(P66&lt;='Product Ratings'!$V$6,P66&gt;='Product Ratings'!$U$6),'Product Ratings'!$S$6,IF(AND(P66&lt;='Product Ratings'!$V$7,P66&gt;='Product Ratings'!$U$7),'Product Ratings'!$S$7,IF(AND(P66&lt;='Product Ratings'!$V$8,P66&gt;='Product Ratings'!$U$8),'Product Ratings'!$S$8,IF(P66&gt;='Product Ratings'!$U$9,'Product Ratings'!$S$9)))))</f>
        <v>4</v>
      </c>
      <c r="W66" s="135">
        <f t="shared" si="6"/>
        <v>16</v>
      </c>
      <c r="X66" s="90"/>
      <c r="Y66" s="90"/>
      <c r="Z66" s="90"/>
      <c r="AA66" s="90"/>
      <c r="AB66" s="90"/>
    </row>
    <row r="67" ht="12.75" customHeight="1">
      <c r="A67" s="87"/>
      <c r="B67" s="90"/>
      <c r="C67" s="90" t="s">
        <v>126</v>
      </c>
      <c r="D67" s="126">
        <v>1.0</v>
      </c>
      <c r="E67" s="127">
        <v>109.74</v>
      </c>
      <c r="F67" s="128">
        <f t="shared" si="7"/>
        <v>71.331</v>
      </c>
      <c r="G67" s="129">
        <f t="shared" si="1"/>
        <v>38.409</v>
      </c>
      <c r="H67" s="130">
        <f t="shared" si="2"/>
        <v>0.35</v>
      </c>
      <c r="I67" s="131">
        <v>44415.0</v>
      </c>
      <c r="J67" s="132">
        <v>44451.0</v>
      </c>
      <c r="K67" s="123"/>
      <c r="L67" s="90"/>
      <c r="M67" s="133">
        <f t="shared" si="3"/>
        <v>109.74</v>
      </c>
      <c r="N67" s="99">
        <f t="shared" si="4"/>
        <v>36</v>
      </c>
      <c r="O67" s="133">
        <f t="shared" si="5"/>
        <v>71.331</v>
      </c>
      <c r="P67" s="134">
        <v>0.35</v>
      </c>
      <c r="Q67" s="90"/>
      <c r="R67" s="99">
        <f>IF(AND(H67&lt;='Product Ratings'!$E$5,H67&gt;='Product Ratings'!$D$5),'Product Ratings'!$C$5,IF(AND(H67&lt;='Product Ratings'!$E$6,H67&gt;='Product Ratings'!$D$6),'Product Ratings'!$C$6,IF(AND(H67&lt;='Product Ratings'!$E$7,H67&gt;='Product Ratings'!$D$7),'Product Ratings'!$C$7,IF(AND(H67&lt;='Product Ratings'!$E$8,H67&gt;='Product Ratings'!$D$8),'Product Ratings'!$C$8,IF(H67&gt;='Product Ratings'!$D$9,'Product Ratings'!$C$9)))))</f>
        <v>2</v>
      </c>
      <c r="S67" s="99">
        <f>IF(AND(D67&lt;='Product Ratings'!$I$5,D67&gt;='Product Ratings'!$H$5),'Product Ratings'!$F$5,IF(AND(D67&lt;='Product Ratings'!$I$6,D67&gt;='Product Ratings'!$H$6),'Product Ratings'!$F$6,IF(AND(D67&lt;='Product Ratings'!$I$7,I67&gt;='Product Ratings'!$H$7),'Product Ratings'!$F$7,IF(AND(D67&lt;='Product Ratings'!$I$8,D67&gt;='Product Ratings'!$H$8),'Product Ratings'!$F$8,IF(D67&gt;='Product Ratings'!$H$9,'Product Ratings'!$F$9)))))</f>
        <v>1</v>
      </c>
      <c r="T67" s="99">
        <f>IF(AND(O67&lt;='Product Ratings'!$M$5,O67&gt;='Product Ratings'!$L$5),'Product Ratings'!$J$5,IF(AND(O67&lt;='Product Ratings'!$M$6,O67&gt;='Product Ratings'!$L$6),'Product Ratings'!$J$6,IF(AND(O67&lt;='Product Ratings'!$M$7,O67&gt;='Product Ratings'!$L$7),'Product Ratings'!$J$7,IF(AND(O67&lt;='Product Ratings'!$M$8,O67&gt;='Product Ratings'!$L$8),'Product Ratings'!$J$8,IF(O67&gt;='Product Ratings'!$L$9,'Product Ratings'!$J$9)))))</f>
        <v>3</v>
      </c>
      <c r="U67" s="99">
        <f>IF(AND(N67&lt;='Product Ratings'!$R$5,N67&gt;='Product Ratings'!$Q$5),'Product Ratings'!$O$5,IF(AND(N67&lt;='Product Ratings'!$R$6,N67&gt;='Product Ratings'!$Q$6),'Product Ratings'!$O$6,IF(AND(N67&lt;='Product Ratings'!$R$7,N67&gt;='Product Ratings'!$Q$7),'Product Ratings'!$O$7,IF(AND(N67&lt;='Product Ratings'!$R$8,N67&gt;='Product Ratings'!$Q$8),'Product Ratings'!$O$8,IF(N67&gt;='Product Ratings'!$Q$9,'Product Ratings'!$O$9)))))</f>
        <v>3</v>
      </c>
      <c r="V67" s="99">
        <f>IF(AND(P67&lt;='Product Ratings'!$V$5,P67&gt;='Product Ratings'!$U$5),'Product Ratings'!$S$5,IF(AND(P67&lt;='Product Ratings'!$V$6,P67&gt;='Product Ratings'!$U$6),'Product Ratings'!$S$6,IF(AND(P67&lt;='Product Ratings'!$V$7,P67&gt;='Product Ratings'!$U$7),'Product Ratings'!$S$7,IF(AND(P67&lt;='Product Ratings'!$V$8,P67&gt;='Product Ratings'!$U$8),'Product Ratings'!$S$8,IF(P67&gt;='Product Ratings'!$U$9,'Product Ratings'!$S$9)))))</f>
        <v>4</v>
      </c>
      <c r="W67" s="135">
        <f t="shared" si="6"/>
        <v>13</v>
      </c>
      <c r="X67" s="90"/>
      <c r="Y67" s="90"/>
      <c r="Z67" s="90"/>
      <c r="AA67" s="90"/>
      <c r="AB67" s="90"/>
    </row>
    <row r="68" ht="12.75" customHeight="1">
      <c r="A68" s="87"/>
      <c r="B68" s="90"/>
      <c r="C68" s="90" t="s">
        <v>127</v>
      </c>
      <c r="D68" s="126">
        <v>2.0</v>
      </c>
      <c r="E68" s="127">
        <v>311.3</v>
      </c>
      <c r="F68" s="128">
        <f t="shared" si="7"/>
        <v>202.345</v>
      </c>
      <c r="G68" s="129">
        <f t="shared" si="1"/>
        <v>108.955</v>
      </c>
      <c r="H68" s="130">
        <f t="shared" si="2"/>
        <v>0.35</v>
      </c>
      <c r="I68" s="131">
        <v>44416.0</v>
      </c>
      <c r="J68" s="132">
        <v>44452.0</v>
      </c>
      <c r="K68" s="123"/>
      <c r="L68" s="90"/>
      <c r="M68" s="133">
        <f t="shared" si="3"/>
        <v>155.65</v>
      </c>
      <c r="N68" s="99">
        <f t="shared" si="4"/>
        <v>36</v>
      </c>
      <c r="O68" s="133">
        <f t="shared" si="5"/>
        <v>101.1725</v>
      </c>
      <c r="P68" s="134">
        <v>0.65</v>
      </c>
      <c r="Q68" s="90"/>
      <c r="R68" s="99">
        <f>IF(AND(H68&lt;='Product Ratings'!$E$5,H68&gt;='Product Ratings'!$D$5),'Product Ratings'!$C$5,IF(AND(H68&lt;='Product Ratings'!$E$6,H68&gt;='Product Ratings'!$D$6),'Product Ratings'!$C$6,IF(AND(H68&lt;='Product Ratings'!$E$7,H68&gt;='Product Ratings'!$D$7),'Product Ratings'!$C$7,IF(AND(H68&lt;='Product Ratings'!$E$8,H68&gt;='Product Ratings'!$D$8),'Product Ratings'!$C$8,IF(H68&gt;='Product Ratings'!$D$9,'Product Ratings'!$C$9)))))</f>
        <v>2</v>
      </c>
      <c r="S68" s="99">
        <f>IF(AND(D68&lt;='Product Ratings'!$I$5,D68&gt;='Product Ratings'!$H$5),'Product Ratings'!$F$5,IF(AND(D68&lt;='Product Ratings'!$I$6,D68&gt;='Product Ratings'!$H$6),'Product Ratings'!$F$6,IF(AND(D68&lt;='Product Ratings'!$I$7,I68&gt;='Product Ratings'!$H$7),'Product Ratings'!$F$7,IF(AND(D68&lt;='Product Ratings'!$I$8,D68&gt;='Product Ratings'!$H$8),'Product Ratings'!$F$8,IF(D68&gt;='Product Ratings'!$H$9,'Product Ratings'!$F$9)))))</f>
        <v>1</v>
      </c>
      <c r="T68" s="99">
        <f>IF(AND(O68&lt;='Product Ratings'!$M$5,O68&gt;='Product Ratings'!$L$5),'Product Ratings'!$J$5,IF(AND(O68&lt;='Product Ratings'!$M$6,O68&gt;='Product Ratings'!$L$6),'Product Ratings'!$J$6,IF(AND(O68&lt;='Product Ratings'!$M$7,O68&gt;='Product Ratings'!$L$7),'Product Ratings'!$J$7,IF(AND(O68&lt;='Product Ratings'!$M$8,O68&gt;='Product Ratings'!$L$8),'Product Ratings'!$J$8,IF(O68&gt;='Product Ratings'!$L$9,'Product Ratings'!$J$9)))))</f>
        <v>2</v>
      </c>
      <c r="U68" s="99">
        <f>IF(AND(N68&lt;='Product Ratings'!$R$5,N68&gt;='Product Ratings'!$Q$5),'Product Ratings'!$O$5,IF(AND(N68&lt;='Product Ratings'!$R$6,N68&gt;='Product Ratings'!$Q$6),'Product Ratings'!$O$6,IF(AND(N68&lt;='Product Ratings'!$R$7,N68&gt;='Product Ratings'!$Q$7),'Product Ratings'!$O$7,IF(AND(N68&lt;='Product Ratings'!$R$8,N68&gt;='Product Ratings'!$Q$8),'Product Ratings'!$O$8,IF(N68&gt;='Product Ratings'!$Q$9,'Product Ratings'!$O$9)))))</f>
        <v>3</v>
      </c>
      <c r="V68" s="99">
        <f>IF(AND(P68&lt;='Product Ratings'!$V$5,P68&gt;='Product Ratings'!$U$5),'Product Ratings'!$S$5,IF(AND(P68&lt;='Product Ratings'!$V$6,P68&gt;='Product Ratings'!$U$6),'Product Ratings'!$S$6,IF(AND(P68&lt;='Product Ratings'!$V$7,P68&gt;='Product Ratings'!$U$7),'Product Ratings'!$S$7,IF(AND(P68&lt;='Product Ratings'!$V$8,P68&gt;='Product Ratings'!$U$8),'Product Ratings'!$S$8,IF(P68&gt;='Product Ratings'!$U$9,'Product Ratings'!$S$9)))))</f>
        <v>5</v>
      </c>
      <c r="W68" s="135">
        <f t="shared" si="6"/>
        <v>13</v>
      </c>
      <c r="X68" s="90"/>
      <c r="Y68" s="90"/>
      <c r="Z68" s="90"/>
      <c r="AA68" s="90"/>
      <c r="AB68" s="90"/>
    </row>
    <row r="69" ht="12.75" customHeight="1">
      <c r="A69" s="87"/>
      <c r="B69" s="90"/>
      <c r="C69" s="90" t="s">
        <v>128</v>
      </c>
      <c r="D69" s="126">
        <v>3.0</v>
      </c>
      <c r="E69" s="127">
        <v>85.22</v>
      </c>
      <c r="F69" s="128">
        <f t="shared" si="7"/>
        <v>55.393</v>
      </c>
      <c r="G69" s="129">
        <f t="shared" si="1"/>
        <v>29.827</v>
      </c>
      <c r="H69" s="130">
        <f t="shared" si="2"/>
        <v>0.35</v>
      </c>
      <c r="I69" s="131">
        <v>44417.0</v>
      </c>
      <c r="J69" s="132">
        <v>44453.0</v>
      </c>
      <c r="K69" s="123"/>
      <c r="L69" s="90"/>
      <c r="M69" s="133">
        <f t="shared" si="3"/>
        <v>28.40666667</v>
      </c>
      <c r="N69" s="99">
        <f t="shared" si="4"/>
        <v>36</v>
      </c>
      <c r="O69" s="133">
        <f t="shared" si="5"/>
        <v>18.46433333</v>
      </c>
      <c r="P69" s="134">
        <v>0.45</v>
      </c>
      <c r="Q69" s="90"/>
      <c r="R69" s="99">
        <f>IF(AND(H69&lt;='Product Ratings'!$E$5,H69&gt;='Product Ratings'!$D$5),'Product Ratings'!$C$5,IF(AND(H69&lt;='Product Ratings'!$E$6,H69&gt;='Product Ratings'!$D$6),'Product Ratings'!$C$6,IF(AND(H69&lt;='Product Ratings'!$E$7,H69&gt;='Product Ratings'!$D$7),'Product Ratings'!$C$7,IF(AND(H69&lt;='Product Ratings'!$E$8,H69&gt;='Product Ratings'!$D$8),'Product Ratings'!$C$8,IF(H69&gt;='Product Ratings'!$D$9,'Product Ratings'!$C$9)))))</f>
        <v>2</v>
      </c>
      <c r="S69" s="99">
        <f>IF(AND(D69&lt;='Product Ratings'!$I$5,D69&gt;='Product Ratings'!$H$5),'Product Ratings'!$F$5,IF(AND(D69&lt;='Product Ratings'!$I$6,D69&gt;='Product Ratings'!$H$6),'Product Ratings'!$F$6,IF(AND(D69&lt;='Product Ratings'!$I$7,I69&gt;='Product Ratings'!$H$7),'Product Ratings'!$F$7,IF(AND(D69&lt;='Product Ratings'!$I$8,D69&gt;='Product Ratings'!$H$8),'Product Ratings'!$F$8,IF(D69&gt;='Product Ratings'!$H$9,'Product Ratings'!$F$9)))))</f>
        <v>1</v>
      </c>
      <c r="T69" s="99">
        <f>IF(AND(O69&lt;='Product Ratings'!$M$5,O69&gt;='Product Ratings'!$L$5),'Product Ratings'!$J$5,IF(AND(O69&lt;='Product Ratings'!$M$6,O69&gt;='Product Ratings'!$L$6),'Product Ratings'!$J$6,IF(AND(O69&lt;='Product Ratings'!$M$7,O69&gt;='Product Ratings'!$L$7),'Product Ratings'!$J$7,IF(AND(O69&lt;='Product Ratings'!$M$8,O69&gt;='Product Ratings'!$L$8),'Product Ratings'!$J$8,IF(O69&gt;='Product Ratings'!$L$9,'Product Ratings'!$J$9)))))</f>
        <v>5</v>
      </c>
      <c r="U69" s="99">
        <f>IF(AND(N69&lt;='Product Ratings'!$R$5,N69&gt;='Product Ratings'!$Q$5),'Product Ratings'!$O$5,IF(AND(N69&lt;='Product Ratings'!$R$6,N69&gt;='Product Ratings'!$Q$6),'Product Ratings'!$O$6,IF(AND(N69&lt;='Product Ratings'!$R$7,N69&gt;='Product Ratings'!$Q$7),'Product Ratings'!$O$7,IF(AND(N69&lt;='Product Ratings'!$R$8,N69&gt;='Product Ratings'!$Q$8),'Product Ratings'!$O$8,IF(N69&gt;='Product Ratings'!$Q$9,'Product Ratings'!$O$9)))))</f>
        <v>3</v>
      </c>
      <c r="V69" s="99">
        <f>IF(AND(P69&lt;='Product Ratings'!$V$5,P69&gt;='Product Ratings'!$U$5),'Product Ratings'!$S$5,IF(AND(P69&lt;='Product Ratings'!$V$6,P69&gt;='Product Ratings'!$U$6),'Product Ratings'!$S$6,IF(AND(P69&lt;='Product Ratings'!$V$7,P69&gt;='Product Ratings'!$U$7),'Product Ratings'!$S$7,IF(AND(P69&lt;='Product Ratings'!$V$8,P69&gt;='Product Ratings'!$U$8),'Product Ratings'!$S$8,IF(P69&gt;='Product Ratings'!$U$9,'Product Ratings'!$S$9)))))</f>
        <v>4</v>
      </c>
      <c r="W69" s="135">
        <f t="shared" si="6"/>
        <v>15</v>
      </c>
      <c r="X69" s="90"/>
      <c r="Y69" s="90"/>
      <c r="Z69" s="90"/>
      <c r="AA69" s="90"/>
      <c r="AB69" s="90"/>
    </row>
    <row r="70" ht="12.75" customHeight="1">
      <c r="A70" s="87"/>
      <c r="B70" s="90"/>
      <c r="C70" s="90" t="s">
        <v>129</v>
      </c>
      <c r="D70" s="126">
        <v>4.0</v>
      </c>
      <c r="E70" s="127">
        <v>152.17</v>
      </c>
      <c r="F70" s="128">
        <f t="shared" si="7"/>
        <v>98.9105</v>
      </c>
      <c r="G70" s="129">
        <f t="shared" si="1"/>
        <v>53.2595</v>
      </c>
      <c r="H70" s="130">
        <f t="shared" si="2"/>
        <v>0.35</v>
      </c>
      <c r="I70" s="131">
        <v>44418.0</v>
      </c>
      <c r="J70" s="132">
        <v>44454.0</v>
      </c>
      <c r="K70" s="123"/>
      <c r="L70" s="90"/>
      <c r="M70" s="133">
        <f t="shared" si="3"/>
        <v>38.0425</v>
      </c>
      <c r="N70" s="99">
        <f t="shared" si="4"/>
        <v>36</v>
      </c>
      <c r="O70" s="133">
        <f t="shared" si="5"/>
        <v>24.727625</v>
      </c>
      <c r="P70" s="134">
        <v>0.12</v>
      </c>
      <c r="Q70" s="90"/>
      <c r="R70" s="99">
        <f>IF(AND(H70&lt;='Product Ratings'!$E$5,H70&gt;='Product Ratings'!$D$5),'Product Ratings'!$C$5,IF(AND(H70&lt;='Product Ratings'!$E$6,H70&gt;='Product Ratings'!$D$6),'Product Ratings'!$C$6,IF(AND(H70&lt;='Product Ratings'!$E$7,H70&gt;='Product Ratings'!$D$7),'Product Ratings'!$C$7,IF(AND(H70&lt;='Product Ratings'!$E$8,H70&gt;='Product Ratings'!$D$8),'Product Ratings'!$C$8,IF(H70&gt;='Product Ratings'!$D$9,'Product Ratings'!$C$9)))))</f>
        <v>2</v>
      </c>
      <c r="S70" s="99">
        <f>IF(AND(D70&lt;='Product Ratings'!$I$5,D70&gt;='Product Ratings'!$H$5),'Product Ratings'!$F$5,IF(AND(D70&lt;='Product Ratings'!$I$6,D70&gt;='Product Ratings'!$H$6),'Product Ratings'!$F$6,IF(AND(D70&lt;='Product Ratings'!$I$7,I70&gt;='Product Ratings'!$H$7),'Product Ratings'!$F$7,IF(AND(D70&lt;='Product Ratings'!$I$8,D70&gt;='Product Ratings'!$H$8),'Product Ratings'!$F$8,IF(D70&gt;='Product Ratings'!$H$9,'Product Ratings'!$F$9)))))</f>
        <v>1</v>
      </c>
      <c r="T70" s="99">
        <f>IF(AND(O70&lt;='Product Ratings'!$M$5,O70&gt;='Product Ratings'!$L$5),'Product Ratings'!$J$5,IF(AND(O70&lt;='Product Ratings'!$M$6,O70&gt;='Product Ratings'!$L$6),'Product Ratings'!$J$6,IF(AND(O70&lt;='Product Ratings'!$M$7,O70&gt;='Product Ratings'!$L$7),'Product Ratings'!$J$7,IF(AND(O70&lt;='Product Ratings'!$M$8,O70&gt;='Product Ratings'!$L$8),'Product Ratings'!$J$8,IF(O70&gt;='Product Ratings'!$L$9,'Product Ratings'!$J$9)))))</f>
        <v>5</v>
      </c>
      <c r="U70" s="99">
        <f>IF(AND(N70&lt;='Product Ratings'!$R$5,N70&gt;='Product Ratings'!$Q$5),'Product Ratings'!$O$5,IF(AND(N70&lt;='Product Ratings'!$R$6,N70&gt;='Product Ratings'!$Q$6),'Product Ratings'!$O$6,IF(AND(N70&lt;='Product Ratings'!$R$7,N70&gt;='Product Ratings'!$Q$7),'Product Ratings'!$O$7,IF(AND(N70&lt;='Product Ratings'!$R$8,N70&gt;='Product Ratings'!$Q$8),'Product Ratings'!$O$8,IF(N70&gt;='Product Ratings'!$Q$9,'Product Ratings'!$O$9)))))</f>
        <v>3</v>
      </c>
      <c r="V70" s="99">
        <f>IF(AND(P70&lt;='Product Ratings'!$V$5,P70&gt;='Product Ratings'!$U$5),'Product Ratings'!$S$5,IF(AND(P70&lt;='Product Ratings'!$V$6,P70&gt;='Product Ratings'!$U$6),'Product Ratings'!$S$6,IF(AND(P70&lt;='Product Ratings'!$V$7,P70&gt;='Product Ratings'!$U$7),'Product Ratings'!$S$7,IF(AND(P70&lt;='Product Ratings'!$V$8,P70&gt;='Product Ratings'!$U$8),'Product Ratings'!$S$8,IF(P70&gt;='Product Ratings'!$U$9,'Product Ratings'!$S$9)))))</f>
        <v>2</v>
      </c>
      <c r="W70" s="135">
        <f t="shared" si="6"/>
        <v>13</v>
      </c>
      <c r="X70" s="90"/>
      <c r="Y70" s="90"/>
      <c r="Z70" s="90"/>
      <c r="AA70" s="90"/>
      <c r="AB70" s="90"/>
    </row>
    <row r="71" ht="12.75" customHeight="1">
      <c r="A71" s="87"/>
      <c r="B71" s="90"/>
      <c r="C71" s="90" t="s">
        <v>130</v>
      </c>
      <c r="D71" s="126">
        <v>5.0</v>
      </c>
      <c r="E71" s="127">
        <v>313.04</v>
      </c>
      <c r="F71" s="128">
        <f t="shared" si="7"/>
        <v>203.476</v>
      </c>
      <c r="G71" s="129">
        <f t="shared" si="1"/>
        <v>109.564</v>
      </c>
      <c r="H71" s="130">
        <f t="shared" si="2"/>
        <v>0.35</v>
      </c>
      <c r="I71" s="131">
        <v>44419.0</v>
      </c>
      <c r="J71" s="132">
        <v>44455.0</v>
      </c>
      <c r="K71" s="123"/>
      <c r="L71" s="90"/>
      <c r="M71" s="133">
        <f t="shared" si="3"/>
        <v>62.608</v>
      </c>
      <c r="N71" s="99">
        <f t="shared" si="4"/>
        <v>36</v>
      </c>
      <c r="O71" s="133">
        <f t="shared" si="5"/>
        <v>40.6952</v>
      </c>
      <c r="P71" s="134">
        <v>0.65</v>
      </c>
      <c r="Q71" s="90"/>
      <c r="R71" s="99">
        <f>IF(AND(H71&lt;='Product Ratings'!$E$5,H71&gt;='Product Ratings'!$D$5),'Product Ratings'!$C$5,IF(AND(H71&lt;='Product Ratings'!$E$6,H71&gt;='Product Ratings'!$D$6),'Product Ratings'!$C$6,IF(AND(H71&lt;='Product Ratings'!$E$7,H71&gt;='Product Ratings'!$D$7),'Product Ratings'!$C$7,IF(AND(H71&lt;='Product Ratings'!$E$8,H71&gt;='Product Ratings'!$D$8),'Product Ratings'!$C$8,IF(H71&gt;='Product Ratings'!$D$9,'Product Ratings'!$C$9)))))</f>
        <v>2</v>
      </c>
      <c r="S71" s="99">
        <f>IF(AND(D71&lt;='Product Ratings'!$I$5,D71&gt;='Product Ratings'!$H$5),'Product Ratings'!$F$5,IF(AND(D71&lt;='Product Ratings'!$I$6,D71&gt;='Product Ratings'!$H$6),'Product Ratings'!$F$6,IF(AND(D71&lt;='Product Ratings'!$I$7,I71&gt;='Product Ratings'!$H$7),'Product Ratings'!$F$7,IF(AND(D71&lt;='Product Ratings'!$I$8,D71&gt;='Product Ratings'!$H$8),'Product Ratings'!$F$8,IF(D71&gt;='Product Ratings'!$H$9,'Product Ratings'!$F$9)))))</f>
        <v>1</v>
      </c>
      <c r="T71" s="99" t="b">
        <f>IF(AND(O71&lt;='Product Ratings'!$M$5,O71&gt;='Product Ratings'!$L$5),'Product Ratings'!$J$5,IF(AND(O71&lt;='Product Ratings'!$M$6,O71&gt;='Product Ratings'!$L$6),'Product Ratings'!$J$6,IF(AND(O71&lt;='Product Ratings'!$M$7,O71&gt;='Product Ratings'!$L$7),'Product Ratings'!$J$7,IF(AND(O71&lt;='Product Ratings'!$M$8,O71&gt;='Product Ratings'!$L$8),'Product Ratings'!$J$8,IF(O71&gt;='Product Ratings'!$L$9,'Product Ratings'!$J$9)))))</f>
        <v>0</v>
      </c>
      <c r="U71" s="99">
        <f>IF(AND(N71&lt;='Product Ratings'!$R$5,N71&gt;='Product Ratings'!$Q$5),'Product Ratings'!$O$5,IF(AND(N71&lt;='Product Ratings'!$R$6,N71&gt;='Product Ratings'!$Q$6),'Product Ratings'!$O$6,IF(AND(N71&lt;='Product Ratings'!$R$7,N71&gt;='Product Ratings'!$Q$7),'Product Ratings'!$O$7,IF(AND(N71&lt;='Product Ratings'!$R$8,N71&gt;='Product Ratings'!$Q$8),'Product Ratings'!$O$8,IF(N71&gt;='Product Ratings'!$Q$9,'Product Ratings'!$O$9)))))</f>
        <v>3</v>
      </c>
      <c r="V71" s="99">
        <f>IF(AND(P71&lt;='Product Ratings'!$V$5,P71&gt;='Product Ratings'!$U$5),'Product Ratings'!$S$5,IF(AND(P71&lt;='Product Ratings'!$V$6,P71&gt;='Product Ratings'!$U$6),'Product Ratings'!$S$6,IF(AND(P71&lt;='Product Ratings'!$V$7,P71&gt;='Product Ratings'!$U$7),'Product Ratings'!$S$7,IF(AND(P71&lt;='Product Ratings'!$V$8,P71&gt;='Product Ratings'!$U$8),'Product Ratings'!$S$8,IF(P71&gt;='Product Ratings'!$U$9,'Product Ratings'!$S$9)))))</f>
        <v>5</v>
      </c>
      <c r="W71" s="135">
        <f t="shared" si="6"/>
        <v>11</v>
      </c>
      <c r="X71" s="90"/>
      <c r="Y71" s="90"/>
      <c r="Z71" s="90"/>
      <c r="AA71" s="90"/>
      <c r="AB71" s="90"/>
    </row>
    <row r="72" ht="12.75" customHeight="1">
      <c r="A72" s="87"/>
      <c r="B72" s="90"/>
      <c r="C72" s="90" t="s">
        <v>131</v>
      </c>
      <c r="D72" s="126">
        <v>6.0</v>
      </c>
      <c r="E72" s="127">
        <v>86.09</v>
      </c>
      <c r="F72" s="128">
        <f t="shared" si="7"/>
        <v>55.9585</v>
      </c>
      <c r="G72" s="129">
        <f t="shared" si="1"/>
        <v>30.1315</v>
      </c>
      <c r="H72" s="130">
        <f t="shared" si="2"/>
        <v>0.35</v>
      </c>
      <c r="I72" s="131">
        <v>44420.0</v>
      </c>
      <c r="J72" s="132">
        <v>44456.0</v>
      </c>
      <c r="K72" s="123"/>
      <c r="L72" s="90"/>
      <c r="M72" s="133">
        <f t="shared" si="3"/>
        <v>14.34833333</v>
      </c>
      <c r="N72" s="99">
        <f t="shared" si="4"/>
        <v>36</v>
      </c>
      <c r="O72" s="133">
        <f t="shared" si="5"/>
        <v>9.326416667</v>
      </c>
      <c r="P72" s="134">
        <v>0.32</v>
      </c>
      <c r="Q72" s="90"/>
      <c r="R72" s="99">
        <f>IF(AND(H72&lt;='Product Ratings'!$E$5,H72&gt;='Product Ratings'!$D$5),'Product Ratings'!$C$5,IF(AND(H72&lt;='Product Ratings'!$E$6,H72&gt;='Product Ratings'!$D$6),'Product Ratings'!$C$6,IF(AND(H72&lt;='Product Ratings'!$E$7,H72&gt;='Product Ratings'!$D$7),'Product Ratings'!$C$7,IF(AND(H72&lt;='Product Ratings'!$E$8,H72&gt;='Product Ratings'!$D$8),'Product Ratings'!$C$8,IF(H72&gt;='Product Ratings'!$D$9,'Product Ratings'!$C$9)))))</f>
        <v>2</v>
      </c>
      <c r="S72" s="99">
        <f>IF(AND(D72&lt;='Product Ratings'!$I$5,D72&gt;='Product Ratings'!$H$5),'Product Ratings'!$F$5,IF(AND(D72&lt;='Product Ratings'!$I$6,D72&gt;='Product Ratings'!$H$6),'Product Ratings'!$F$6,IF(AND(D72&lt;='Product Ratings'!$I$7,I72&gt;='Product Ratings'!$H$7),'Product Ratings'!$F$7,IF(AND(D72&lt;='Product Ratings'!$I$8,D72&gt;='Product Ratings'!$H$8),'Product Ratings'!$F$8,IF(D72&gt;='Product Ratings'!$H$9,'Product Ratings'!$F$9)))))</f>
        <v>2</v>
      </c>
      <c r="T72" s="99">
        <f>IF(AND(O72&lt;='Product Ratings'!$M$5,O72&gt;='Product Ratings'!$L$5),'Product Ratings'!$J$5,IF(AND(O72&lt;='Product Ratings'!$M$6,O72&gt;='Product Ratings'!$L$6),'Product Ratings'!$J$6,IF(AND(O72&lt;='Product Ratings'!$M$7,O72&gt;='Product Ratings'!$L$7),'Product Ratings'!$J$7,IF(AND(O72&lt;='Product Ratings'!$M$8,O72&gt;='Product Ratings'!$L$8),'Product Ratings'!$J$8,IF(O72&gt;='Product Ratings'!$L$9,'Product Ratings'!$J$9)))))</f>
        <v>5</v>
      </c>
      <c r="U72" s="99">
        <f>IF(AND(N72&lt;='Product Ratings'!$R$5,N72&gt;='Product Ratings'!$Q$5),'Product Ratings'!$O$5,IF(AND(N72&lt;='Product Ratings'!$R$6,N72&gt;='Product Ratings'!$Q$6),'Product Ratings'!$O$6,IF(AND(N72&lt;='Product Ratings'!$R$7,N72&gt;='Product Ratings'!$Q$7),'Product Ratings'!$O$7,IF(AND(N72&lt;='Product Ratings'!$R$8,N72&gt;='Product Ratings'!$Q$8),'Product Ratings'!$O$8,IF(N72&gt;='Product Ratings'!$Q$9,'Product Ratings'!$O$9)))))</f>
        <v>3</v>
      </c>
      <c r="V72" s="99">
        <f>IF(AND(P72&lt;='Product Ratings'!$V$5,P72&gt;='Product Ratings'!$U$5),'Product Ratings'!$S$5,IF(AND(P72&lt;='Product Ratings'!$V$6,P72&gt;='Product Ratings'!$U$6),'Product Ratings'!$S$6,IF(AND(P72&lt;='Product Ratings'!$V$7,P72&gt;='Product Ratings'!$U$7),'Product Ratings'!$S$7,IF(AND(P72&lt;='Product Ratings'!$V$8,P72&gt;='Product Ratings'!$U$8),'Product Ratings'!$S$8,IF(P72&gt;='Product Ratings'!$U$9,'Product Ratings'!$S$9)))))</f>
        <v>3</v>
      </c>
      <c r="W72" s="135">
        <f t="shared" si="6"/>
        <v>15</v>
      </c>
      <c r="X72" s="90"/>
      <c r="Y72" s="90"/>
      <c r="Z72" s="90"/>
      <c r="AA72" s="90"/>
      <c r="AB72" s="90"/>
    </row>
    <row r="73" ht="12.75" customHeight="1">
      <c r="A73" s="87"/>
      <c r="B73" s="90"/>
      <c r="C73" s="90" t="s">
        <v>132</v>
      </c>
      <c r="D73" s="126">
        <v>1.0</v>
      </c>
      <c r="E73" s="127">
        <v>780.21</v>
      </c>
      <c r="F73" s="128">
        <f t="shared" si="7"/>
        <v>507.1365</v>
      </c>
      <c r="G73" s="129">
        <f t="shared" si="1"/>
        <v>273.0735</v>
      </c>
      <c r="H73" s="130">
        <f t="shared" si="2"/>
        <v>0.35</v>
      </c>
      <c r="I73" s="131">
        <v>44421.0</v>
      </c>
      <c r="J73" s="132">
        <v>44457.0</v>
      </c>
      <c r="K73" s="123"/>
      <c r="L73" s="90"/>
      <c r="M73" s="133">
        <f t="shared" si="3"/>
        <v>780.21</v>
      </c>
      <c r="N73" s="99">
        <f t="shared" si="4"/>
        <v>36</v>
      </c>
      <c r="O73" s="133">
        <f t="shared" si="5"/>
        <v>507.1365</v>
      </c>
      <c r="P73" s="134">
        <v>0.45</v>
      </c>
      <c r="Q73" s="90"/>
      <c r="R73" s="99">
        <f>IF(AND(H73&lt;='Product Ratings'!$E$5,H73&gt;='Product Ratings'!$D$5),'Product Ratings'!$C$5,IF(AND(H73&lt;='Product Ratings'!$E$6,H73&gt;='Product Ratings'!$D$6),'Product Ratings'!$C$6,IF(AND(H73&lt;='Product Ratings'!$E$7,H73&gt;='Product Ratings'!$D$7),'Product Ratings'!$C$7,IF(AND(H73&lt;='Product Ratings'!$E$8,H73&gt;='Product Ratings'!$D$8),'Product Ratings'!$C$8,IF(H73&gt;='Product Ratings'!$D$9,'Product Ratings'!$C$9)))))</f>
        <v>2</v>
      </c>
      <c r="S73" s="99">
        <f>IF(AND(D73&lt;='Product Ratings'!$I$5,D73&gt;='Product Ratings'!$H$5),'Product Ratings'!$F$5,IF(AND(D73&lt;='Product Ratings'!$I$6,D73&gt;='Product Ratings'!$H$6),'Product Ratings'!$F$6,IF(AND(D73&lt;='Product Ratings'!$I$7,I73&gt;='Product Ratings'!$H$7),'Product Ratings'!$F$7,IF(AND(D73&lt;='Product Ratings'!$I$8,D73&gt;='Product Ratings'!$H$8),'Product Ratings'!$F$8,IF(D73&gt;='Product Ratings'!$H$9,'Product Ratings'!$F$9)))))</f>
        <v>1</v>
      </c>
      <c r="T73" s="99">
        <f>IF(AND(O73&lt;='Product Ratings'!$M$5,O73&gt;='Product Ratings'!$L$5),'Product Ratings'!$J$5,IF(AND(O73&lt;='Product Ratings'!$M$6,O73&gt;='Product Ratings'!$L$6),'Product Ratings'!$J$6,IF(AND(O73&lt;='Product Ratings'!$M$7,O73&gt;='Product Ratings'!$L$7),'Product Ratings'!$J$7,IF(AND(O73&lt;='Product Ratings'!$M$8,O73&gt;='Product Ratings'!$L$8),'Product Ratings'!$J$8,IF(O73&gt;='Product Ratings'!$L$9,'Product Ratings'!$J$9)))))</f>
        <v>1</v>
      </c>
      <c r="U73" s="99">
        <f>IF(AND(N73&lt;='Product Ratings'!$R$5,N73&gt;='Product Ratings'!$Q$5),'Product Ratings'!$O$5,IF(AND(N73&lt;='Product Ratings'!$R$6,N73&gt;='Product Ratings'!$Q$6),'Product Ratings'!$O$6,IF(AND(N73&lt;='Product Ratings'!$R$7,N73&gt;='Product Ratings'!$Q$7),'Product Ratings'!$O$7,IF(AND(N73&lt;='Product Ratings'!$R$8,N73&gt;='Product Ratings'!$Q$8),'Product Ratings'!$O$8,IF(N73&gt;='Product Ratings'!$Q$9,'Product Ratings'!$O$9)))))</f>
        <v>3</v>
      </c>
      <c r="V73" s="99">
        <f>IF(AND(P73&lt;='Product Ratings'!$V$5,P73&gt;='Product Ratings'!$U$5),'Product Ratings'!$S$5,IF(AND(P73&lt;='Product Ratings'!$V$6,P73&gt;='Product Ratings'!$U$6),'Product Ratings'!$S$6,IF(AND(P73&lt;='Product Ratings'!$V$7,P73&gt;='Product Ratings'!$U$7),'Product Ratings'!$S$7,IF(AND(P73&lt;='Product Ratings'!$V$8,P73&gt;='Product Ratings'!$U$8),'Product Ratings'!$S$8,IF(P73&gt;='Product Ratings'!$U$9,'Product Ratings'!$S$9)))))</f>
        <v>4</v>
      </c>
      <c r="W73" s="135">
        <f t="shared" si="6"/>
        <v>11</v>
      </c>
      <c r="X73" s="90"/>
      <c r="Y73" s="90"/>
      <c r="Z73" s="90"/>
      <c r="AA73" s="90"/>
      <c r="AB73" s="90"/>
    </row>
    <row r="74" ht="12.75" customHeight="1">
      <c r="A74" s="87"/>
      <c r="B74" s="90"/>
      <c r="C74" s="90" t="s">
        <v>133</v>
      </c>
      <c r="D74" s="126">
        <v>2.0</v>
      </c>
      <c r="E74" s="127">
        <v>147.83</v>
      </c>
      <c r="F74" s="128">
        <f t="shared" si="7"/>
        <v>96.0895</v>
      </c>
      <c r="G74" s="129">
        <f t="shared" si="1"/>
        <v>51.7405</v>
      </c>
      <c r="H74" s="130">
        <f t="shared" si="2"/>
        <v>0.35</v>
      </c>
      <c r="I74" s="131">
        <v>44422.0</v>
      </c>
      <c r="J74" s="132">
        <v>44458.0</v>
      </c>
      <c r="K74" s="123"/>
      <c r="L74" s="90"/>
      <c r="M74" s="133">
        <f t="shared" si="3"/>
        <v>73.915</v>
      </c>
      <c r="N74" s="99">
        <f t="shared" si="4"/>
        <v>36</v>
      </c>
      <c r="O74" s="133">
        <f t="shared" si="5"/>
        <v>48.04475</v>
      </c>
      <c r="P74" s="134">
        <v>0.12</v>
      </c>
      <c r="Q74" s="90"/>
      <c r="R74" s="99">
        <f>IF(AND(H74&lt;='Product Ratings'!$E$5,H74&gt;='Product Ratings'!$D$5),'Product Ratings'!$C$5,IF(AND(H74&lt;='Product Ratings'!$E$6,H74&gt;='Product Ratings'!$D$6),'Product Ratings'!$C$6,IF(AND(H74&lt;='Product Ratings'!$E$7,H74&gt;='Product Ratings'!$D$7),'Product Ratings'!$C$7,IF(AND(H74&lt;='Product Ratings'!$E$8,H74&gt;='Product Ratings'!$D$8),'Product Ratings'!$C$8,IF(H74&gt;='Product Ratings'!$D$9,'Product Ratings'!$C$9)))))</f>
        <v>2</v>
      </c>
      <c r="S74" s="99">
        <f>IF(AND(D74&lt;='Product Ratings'!$I$5,D74&gt;='Product Ratings'!$H$5),'Product Ratings'!$F$5,IF(AND(D74&lt;='Product Ratings'!$I$6,D74&gt;='Product Ratings'!$H$6),'Product Ratings'!$F$6,IF(AND(D74&lt;='Product Ratings'!$I$7,I74&gt;='Product Ratings'!$H$7),'Product Ratings'!$F$7,IF(AND(D74&lt;='Product Ratings'!$I$8,D74&gt;='Product Ratings'!$H$8),'Product Ratings'!$F$8,IF(D74&gt;='Product Ratings'!$H$9,'Product Ratings'!$F$9)))))</f>
        <v>1</v>
      </c>
      <c r="T74" s="99">
        <f>IF(AND(O74&lt;='Product Ratings'!$M$5,O74&gt;='Product Ratings'!$L$5),'Product Ratings'!$J$5,IF(AND(O74&lt;='Product Ratings'!$M$6,O74&gt;='Product Ratings'!$L$6),'Product Ratings'!$J$6,IF(AND(O74&lt;='Product Ratings'!$M$7,O74&gt;='Product Ratings'!$L$7),'Product Ratings'!$J$7,IF(AND(O74&lt;='Product Ratings'!$M$8,O74&gt;='Product Ratings'!$L$8),'Product Ratings'!$J$8,IF(O74&gt;='Product Ratings'!$L$9,'Product Ratings'!$J$9)))))</f>
        <v>3</v>
      </c>
      <c r="U74" s="99">
        <f>IF(AND(N74&lt;='Product Ratings'!$R$5,N74&gt;='Product Ratings'!$Q$5),'Product Ratings'!$O$5,IF(AND(N74&lt;='Product Ratings'!$R$6,N74&gt;='Product Ratings'!$Q$6),'Product Ratings'!$O$6,IF(AND(N74&lt;='Product Ratings'!$R$7,N74&gt;='Product Ratings'!$Q$7),'Product Ratings'!$O$7,IF(AND(N74&lt;='Product Ratings'!$R$8,N74&gt;='Product Ratings'!$Q$8),'Product Ratings'!$O$8,IF(N74&gt;='Product Ratings'!$Q$9,'Product Ratings'!$O$9)))))</f>
        <v>3</v>
      </c>
      <c r="V74" s="99">
        <f>IF(AND(P74&lt;='Product Ratings'!$V$5,P74&gt;='Product Ratings'!$U$5),'Product Ratings'!$S$5,IF(AND(P74&lt;='Product Ratings'!$V$6,P74&gt;='Product Ratings'!$U$6),'Product Ratings'!$S$6,IF(AND(P74&lt;='Product Ratings'!$V$7,P74&gt;='Product Ratings'!$U$7),'Product Ratings'!$S$7,IF(AND(P74&lt;='Product Ratings'!$V$8,P74&gt;='Product Ratings'!$U$8),'Product Ratings'!$S$8,IF(P74&gt;='Product Ratings'!$U$9,'Product Ratings'!$S$9)))))</f>
        <v>2</v>
      </c>
      <c r="W74" s="135">
        <f t="shared" si="6"/>
        <v>11</v>
      </c>
      <c r="X74" s="90"/>
      <c r="Y74" s="90"/>
      <c r="Z74" s="90"/>
      <c r="AA74" s="90"/>
      <c r="AB74" s="90"/>
    </row>
    <row r="75" ht="12.75" customHeight="1">
      <c r="A75" s="87"/>
      <c r="B75" s="90"/>
      <c r="C75" s="90" t="s">
        <v>134</v>
      </c>
      <c r="D75" s="126">
        <v>3.0</v>
      </c>
      <c r="E75" s="127">
        <v>286.09</v>
      </c>
      <c r="F75" s="128">
        <f t="shared" si="7"/>
        <v>185.9585</v>
      </c>
      <c r="G75" s="129">
        <f t="shared" si="1"/>
        <v>100.1315</v>
      </c>
      <c r="H75" s="130">
        <f t="shared" si="2"/>
        <v>0.35</v>
      </c>
      <c r="I75" s="131">
        <v>44423.0</v>
      </c>
      <c r="J75" s="132">
        <v>44459.0</v>
      </c>
      <c r="K75" s="123"/>
      <c r="L75" s="90"/>
      <c r="M75" s="133">
        <f t="shared" si="3"/>
        <v>95.36333333</v>
      </c>
      <c r="N75" s="99">
        <f t="shared" si="4"/>
        <v>36</v>
      </c>
      <c r="O75" s="133">
        <f t="shared" si="5"/>
        <v>61.98616667</v>
      </c>
      <c r="P75" s="134">
        <v>0.87</v>
      </c>
      <c r="Q75" s="90"/>
      <c r="R75" s="99">
        <f>IF(AND(H75&lt;='Product Ratings'!$E$5,H75&gt;='Product Ratings'!$D$5),'Product Ratings'!$C$5,IF(AND(H75&lt;='Product Ratings'!$E$6,H75&gt;='Product Ratings'!$D$6),'Product Ratings'!$C$6,IF(AND(H75&lt;='Product Ratings'!$E$7,H75&gt;='Product Ratings'!$D$7),'Product Ratings'!$C$7,IF(AND(H75&lt;='Product Ratings'!$E$8,H75&gt;='Product Ratings'!$D$8),'Product Ratings'!$C$8,IF(H75&gt;='Product Ratings'!$D$9,'Product Ratings'!$C$9)))))</f>
        <v>2</v>
      </c>
      <c r="S75" s="99">
        <f>IF(AND(D75&lt;='Product Ratings'!$I$5,D75&gt;='Product Ratings'!$H$5),'Product Ratings'!$F$5,IF(AND(D75&lt;='Product Ratings'!$I$6,D75&gt;='Product Ratings'!$H$6),'Product Ratings'!$F$6,IF(AND(D75&lt;='Product Ratings'!$I$7,I75&gt;='Product Ratings'!$H$7),'Product Ratings'!$F$7,IF(AND(D75&lt;='Product Ratings'!$I$8,D75&gt;='Product Ratings'!$H$8),'Product Ratings'!$F$8,IF(D75&gt;='Product Ratings'!$H$9,'Product Ratings'!$F$9)))))</f>
        <v>1</v>
      </c>
      <c r="T75" s="99">
        <f>IF(AND(O75&lt;='Product Ratings'!$M$5,O75&gt;='Product Ratings'!$L$5),'Product Ratings'!$J$5,IF(AND(O75&lt;='Product Ratings'!$M$6,O75&gt;='Product Ratings'!$L$6),'Product Ratings'!$J$6,IF(AND(O75&lt;='Product Ratings'!$M$7,O75&gt;='Product Ratings'!$L$7),'Product Ratings'!$J$7,IF(AND(O75&lt;='Product Ratings'!$M$8,O75&gt;='Product Ratings'!$L$8),'Product Ratings'!$J$8,IF(O75&gt;='Product Ratings'!$L$9,'Product Ratings'!$J$9)))))</f>
        <v>3</v>
      </c>
      <c r="U75" s="99">
        <f>IF(AND(N75&lt;='Product Ratings'!$R$5,N75&gt;='Product Ratings'!$Q$5),'Product Ratings'!$O$5,IF(AND(N75&lt;='Product Ratings'!$R$6,N75&gt;='Product Ratings'!$Q$6),'Product Ratings'!$O$6,IF(AND(N75&lt;='Product Ratings'!$R$7,N75&gt;='Product Ratings'!$Q$7),'Product Ratings'!$O$7,IF(AND(N75&lt;='Product Ratings'!$R$8,N75&gt;='Product Ratings'!$Q$8),'Product Ratings'!$O$8,IF(N75&gt;='Product Ratings'!$Q$9,'Product Ratings'!$O$9)))))</f>
        <v>3</v>
      </c>
      <c r="V75" s="99">
        <f>IF(AND(P75&lt;='Product Ratings'!$V$5,P75&gt;='Product Ratings'!$U$5),'Product Ratings'!$S$5,IF(AND(P75&lt;='Product Ratings'!$V$6,P75&gt;='Product Ratings'!$U$6),'Product Ratings'!$S$6,IF(AND(P75&lt;='Product Ratings'!$V$7,P75&gt;='Product Ratings'!$U$7),'Product Ratings'!$S$7,IF(AND(P75&lt;='Product Ratings'!$V$8,P75&gt;='Product Ratings'!$U$8),'Product Ratings'!$S$8,IF(P75&gt;='Product Ratings'!$U$9,'Product Ratings'!$S$9)))))</f>
        <v>5</v>
      </c>
      <c r="W75" s="135">
        <f t="shared" si="6"/>
        <v>14</v>
      </c>
      <c r="X75" s="90"/>
      <c r="Y75" s="90"/>
      <c r="Z75" s="90"/>
      <c r="AA75" s="90"/>
      <c r="AB75" s="90"/>
    </row>
    <row r="76" ht="12.75" customHeight="1">
      <c r="A76" s="87"/>
      <c r="B76" s="90"/>
      <c r="C76" s="90" t="s">
        <v>135</v>
      </c>
      <c r="D76" s="126">
        <v>4.0</v>
      </c>
      <c r="E76" s="127">
        <v>25.22</v>
      </c>
      <c r="F76" s="128">
        <f t="shared" si="7"/>
        <v>16.393</v>
      </c>
      <c r="G76" s="129">
        <f t="shared" si="1"/>
        <v>8.827</v>
      </c>
      <c r="H76" s="130">
        <f t="shared" si="2"/>
        <v>0.35</v>
      </c>
      <c r="I76" s="131">
        <v>44424.0</v>
      </c>
      <c r="J76" s="132">
        <v>44460.0</v>
      </c>
      <c r="K76" s="123"/>
      <c r="L76" s="90"/>
      <c r="M76" s="133">
        <f t="shared" si="3"/>
        <v>6.305</v>
      </c>
      <c r="N76" s="99">
        <f t="shared" si="4"/>
        <v>36</v>
      </c>
      <c r="O76" s="133">
        <f t="shared" si="5"/>
        <v>4.09825</v>
      </c>
      <c r="P76" s="134">
        <v>0.89</v>
      </c>
      <c r="Q76" s="90"/>
      <c r="R76" s="99">
        <f>IF(AND(H76&lt;='Product Ratings'!$E$5,H76&gt;='Product Ratings'!$D$5),'Product Ratings'!$C$5,IF(AND(H76&lt;='Product Ratings'!$E$6,H76&gt;='Product Ratings'!$D$6),'Product Ratings'!$C$6,IF(AND(H76&lt;='Product Ratings'!$E$7,H76&gt;='Product Ratings'!$D$7),'Product Ratings'!$C$7,IF(AND(H76&lt;='Product Ratings'!$E$8,H76&gt;='Product Ratings'!$D$8),'Product Ratings'!$C$8,IF(H76&gt;='Product Ratings'!$D$9,'Product Ratings'!$C$9)))))</f>
        <v>2</v>
      </c>
      <c r="S76" s="99">
        <f>IF(AND(D76&lt;='Product Ratings'!$I$5,D76&gt;='Product Ratings'!$H$5),'Product Ratings'!$F$5,IF(AND(D76&lt;='Product Ratings'!$I$6,D76&gt;='Product Ratings'!$H$6),'Product Ratings'!$F$6,IF(AND(D76&lt;='Product Ratings'!$I$7,I76&gt;='Product Ratings'!$H$7),'Product Ratings'!$F$7,IF(AND(D76&lt;='Product Ratings'!$I$8,D76&gt;='Product Ratings'!$H$8),'Product Ratings'!$F$8,IF(D76&gt;='Product Ratings'!$H$9,'Product Ratings'!$F$9)))))</f>
        <v>1</v>
      </c>
      <c r="T76" s="99">
        <f>IF(AND(O76&lt;='Product Ratings'!$M$5,O76&gt;='Product Ratings'!$L$5),'Product Ratings'!$J$5,IF(AND(O76&lt;='Product Ratings'!$M$6,O76&gt;='Product Ratings'!$L$6),'Product Ratings'!$J$6,IF(AND(O76&lt;='Product Ratings'!$M$7,O76&gt;='Product Ratings'!$L$7),'Product Ratings'!$J$7,IF(AND(O76&lt;='Product Ratings'!$M$8,O76&gt;='Product Ratings'!$L$8),'Product Ratings'!$J$8,IF(O76&gt;='Product Ratings'!$L$9,'Product Ratings'!$J$9)))))</f>
        <v>5</v>
      </c>
      <c r="U76" s="99">
        <f>IF(AND(N76&lt;='Product Ratings'!$R$5,N76&gt;='Product Ratings'!$Q$5),'Product Ratings'!$O$5,IF(AND(N76&lt;='Product Ratings'!$R$6,N76&gt;='Product Ratings'!$Q$6),'Product Ratings'!$O$6,IF(AND(N76&lt;='Product Ratings'!$R$7,N76&gt;='Product Ratings'!$Q$7),'Product Ratings'!$O$7,IF(AND(N76&lt;='Product Ratings'!$R$8,N76&gt;='Product Ratings'!$Q$8),'Product Ratings'!$O$8,IF(N76&gt;='Product Ratings'!$Q$9,'Product Ratings'!$O$9)))))</f>
        <v>3</v>
      </c>
      <c r="V76" s="99">
        <f>IF(AND(P76&lt;='Product Ratings'!$V$5,P76&gt;='Product Ratings'!$U$5),'Product Ratings'!$S$5,IF(AND(P76&lt;='Product Ratings'!$V$6,P76&gt;='Product Ratings'!$U$6),'Product Ratings'!$S$6,IF(AND(P76&lt;='Product Ratings'!$V$7,P76&gt;='Product Ratings'!$U$7),'Product Ratings'!$S$7,IF(AND(P76&lt;='Product Ratings'!$V$8,P76&gt;='Product Ratings'!$U$8),'Product Ratings'!$S$8,IF(P76&gt;='Product Ratings'!$U$9,'Product Ratings'!$S$9)))))</f>
        <v>5</v>
      </c>
      <c r="W76" s="135">
        <f t="shared" si="6"/>
        <v>16</v>
      </c>
      <c r="X76" s="90"/>
      <c r="Y76" s="90"/>
      <c r="Z76" s="90"/>
      <c r="AA76" s="90"/>
      <c r="AB76" s="90"/>
    </row>
    <row r="77" ht="12.75" customHeight="1">
      <c r="A77" s="87"/>
      <c r="B77" s="90"/>
      <c r="C77" s="90" t="s">
        <v>136</v>
      </c>
      <c r="D77" s="126">
        <v>5.0</v>
      </c>
      <c r="E77" s="127">
        <v>43.74</v>
      </c>
      <c r="F77" s="128">
        <f t="shared" si="7"/>
        <v>28.431</v>
      </c>
      <c r="G77" s="129">
        <f t="shared" si="1"/>
        <v>15.309</v>
      </c>
      <c r="H77" s="130">
        <f t="shared" si="2"/>
        <v>0.35</v>
      </c>
      <c r="I77" s="131">
        <v>44425.0</v>
      </c>
      <c r="J77" s="132">
        <v>44461.0</v>
      </c>
      <c r="K77" s="123"/>
      <c r="L77" s="90"/>
      <c r="M77" s="133">
        <f t="shared" si="3"/>
        <v>8.748</v>
      </c>
      <c r="N77" s="99">
        <f t="shared" si="4"/>
        <v>36</v>
      </c>
      <c r="O77" s="133">
        <f t="shared" si="5"/>
        <v>5.6862</v>
      </c>
      <c r="P77" s="134">
        <v>0.65</v>
      </c>
      <c r="Q77" s="90"/>
      <c r="R77" s="99">
        <f>IF(AND(H77&lt;='Product Ratings'!$E$5,H77&gt;='Product Ratings'!$D$5),'Product Ratings'!$C$5,IF(AND(H77&lt;='Product Ratings'!$E$6,H77&gt;='Product Ratings'!$D$6),'Product Ratings'!$C$6,IF(AND(H77&lt;='Product Ratings'!$E$7,H77&gt;='Product Ratings'!$D$7),'Product Ratings'!$C$7,IF(AND(H77&lt;='Product Ratings'!$E$8,H77&gt;='Product Ratings'!$D$8),'Product Ratings'!$C$8,IF(H77&gt;='Product Ratings'!$D$9,'Product Ratings'!$C$9)))))</f>
        <v>2</v>
      </c>
      <c r="S77" s="99">
        <f>IF(AND(D77&lt;='Product Ratings'!$I$5,D77&gt;='Product Ratings'!$H$5),'Product Ratings'!$F$5,IF(AND(D77&lt;='Product Ratings'!$I$6,D77&gt;='Product Ratings'!$H$6),'Product Ratings'!$F$6,IF(AND(D77&lt;='Product Ratings'!$I$7,I77&gt;='Product Ratings'!$H$7),'Product Ratings'!$F$7,IF(AND(D77&lt;='Product Ratings'!$I$8,D77&gt;='Product Ratings'!$H$8),'Product Ratings'!$F$8,IF(D77&gt;='Product Ratings'!$H$9,'Product Ratings'!$F$9)))))</f>
        <v>1</v>
      </c>
      <c r="T77" s="99">
        <f>IF(AND(O77&lt;='Product Ratings'!$M$5,O77&gt;='Product Ratings'!$L$5),'Product Ratings'!$J$5,IF(AND(O77&lt;='Product Ratings'!$M$6,O77&gt;='Product Ratings'!$L$6),'Product Ratings'!$J$6,IF(AND(O77&lt;='Product Ratings'!$M$7,O77&gt;='Product Ratings'!$L$7),'Product Ratings'!$J$7,IF(AND(O77&lt;='Product Ratings'!$M$8,O77&gt;='Product Ratings'!$L$8),'Product Ratings'!$J$8,IF(O77&gt;='Product Ratings'!$L$9,'Product Ratings'!$J$9)))))</f>
        <v>5</v>
      </c>
      <c r="U77" s="99">
        <f>IF(AND(N77&lt;='Product Ratings'!$R$5,N77&gt;='Product Ratings'!$Q$5),'Product Ratings'!$O$5,IF(AND(N77&lt;='Product Ratings'!$R$6,N77&gt;='Product Ratings'!$Q$6),'Product Ratings'!$O$6,IF(AND(N77&lt;='Product Ratings'!$R$7,N77&gt;='Product Ratings'!$Q$7),'Product Ratings'!$O$7,IF(AND(N77&lt;='Product Ratings'!$R$8,N77&gt;='Product Ratings'!$Q$8),'Product Ratings'!$O$8,IF(N77&gt;='Product Ratings'!$Q$9,'Product Ratings'!$O$9)))))</f>
        <v>3</v>
      </c>
      <c r="V77" s="99">
        <f>IF(AND(P77&lt;='Product Ratings'!$V$5,P77&gt;='Product Ratings'!$U$5),'Product Ratings'!$S$5,IF(AND(P77&lt;='Product Ratings'!$V$6,P77&gt;='Product Ratings'!$U$6),'Product Ratings'!$S$6,IF(AND(P77&lt;='Product Ratings'!$V$7,P77&gt;='Product Ratings'!$U$7),'Product Ratings'!$S$7,IF(AND(P77&lt;='Product Ratings'!$V$8,P77&gt;='Product Ratings'!$U$8),'Product Ratings'!$S$8,IF(P77&gt;='Product Ratings'!$U$9,'Product Ratings'!$S$9)))))</f>
        <v>5</v>
      </c>
      <c r="W77" s="135">
        <f t="shared" si="6"/>
        <v>16</v>
      </c>
      <c r="X77" s="90"/>
      <c r="Y77" s="90"/>
      <c r="Z77" s="90"/>
      <c r="AA77" s="90"/>
      <c r="AB77" s="90"/>
    </row>
    <row r="78" ht="12.75" customHeight="1">
      <c r="A78" s="87"/>
      <c r="B78" s="90"/>
      <c r="C78" s="90" t="s">
        <v>137</v>
      </c>
      <c r="D78" s="126">
        <v>6.0</v>
      </c>
      <c r="E78" s="127">
        <v>43.74</v>
      </c>
      <c r="F78" s="128">
        <f t="shared" si="7"/>
        <v>28.431</v>
      </c>
      <c r="G78" s="129">
        <f t="shared" si="1"/>
        <v>15.309</v>
      </c>
      <c r="H78" s="130">
        <f t="shared" si="2"/>
        <v>0.35</v>
      </c>
      <c r="I78" s="131">
        <v>44426.0</v>
      </c>
      <c r="J78" s="132">
        <v>44462.0</v>
      </c>
      <c r="K78" s="123"/>
      <c r="L78" s="90"/>
      <c r="M78" s="133">
        <f t="shared" si="3"/>
        <v>7.29</v>
      </c>
      <c r="N78" s="99">
        <f t="shared" si="4"/>
        <v>36</v>
      </c>
      <c r="O78" s="133">
        <f t="shared" si="5"/>
        <v>4.7385</v>
      </c>
      <c r="P78" s="134">
        <v>0.23</v>
      </c>
      <c r="Q78" s="90"/>
      <c r="R78" s="99">
        <f>IF(AND(H78&lt;='Product Ratings'!$E$5,H78&gt;='Product Ratings'!$D$5),'Product Ratings'!$C$5,IF(AND(H78&lt;='Product Ratings'!$E$6,H78&gt;='Product Ratings'!$D$6),'Product Ratings'!$C$6,IF(AND(H78&lt;='Product Ratings'!$E$7,H78&gt;='Product Ratings'!$D$7),'Product Ratings'!$C$7,IF(AND(H78&lt;='Product Ratings'!$E$8,H78&gt;='Product Ratings'!$D$8),'Product Ratings'!$C$8,IF(H78&gt;='Product Ratings'!$D$9,'Product Ratings'!$C$9)))))</f>
        <v>2</v>
      </c>
      <c r="S78" s="99">
        <f>IF(AND(D78&lt;='Product Ratings'!$I$5,D78&gt;='Product Ratings'!$H$5),'Product Ratings'!$F$5,IF(AND(D78&lt;='Product Ratings'!$I$6,D78&gt;='Product Ratings'!$H$6),'Product Ratings'!$F$6,IF(AND(D78&lt;='Product Ratings'!$I$7,I78&gt;='Product Ratings'!$H$7),'Product Ratings'!$F$7,IF(AND(D78&lt;='Product Ratings'!$I$8,D78&gt;='Product Ratings'!$H$8),'Product Ratings'!$F$8,IF(D78&gt;='Product Ratings'!$H$9,'Product Ratings'!$F$9)))))</f>
        <v>2</v>
      </c>
      <c r="T78" s="99">
        <f>IF(AND(O78&lt;='Product Ratings'!$M$5,O78&gt;='Product Ratings'!$L$5),'Product Ratings'!$J$5,IF(AND(O78&lt;='Product Ratings'!$M$6,O78&gt;='Product Ratings'!$L$6),'Product Ratings'!$J$6,IF(AND(O78&lt;='Product Ratings'!$M$7,O78&gt;='Product Ratings'!$L$7),'Product Ratings'!$J$7,IF(AND(O78&lt;='Product Ratings'!$M$8,O78&gt;='Product Ratings'!$L$8),'Product Ratings'!$J$8,IF(O78&gt;='Product Ratings'!$L$9,'Product Ratings'!$J$9)))))</f>
        <v>5</v>
      </c>
      <c r="U78" s="99">
        <f>IF(AND(N78&lt;='Product Ratings'!$R$5,N78&gt;='Product Ratings'!$Q$5),'Product Ratings'!$O$5,IF(AND(N78&lt;='Product Ratings'!$R$6,N78&gt;='Product Ratings'!$Q$6),'Product Ratings'!$O$6,IF(AND(N78&lt;='Product Ratings'!$R$7,N78&gt;='Product Ratings'!$Q$7),'Product Ratings'!$O$7,IF(AND(N78&lt;='Product Ratings'!$R$8,N78&gt;='Product Ratings'!$Q$8),'Product Ratings'!$O$8,IF(N78&gt;='Product Ratings'!$Q$9,'Product Ratings'!$O$9)))))</f>
        <v>3</v>
      </c>
      <c r="V78" s="99">
        <f>IF(AND(P78&lt;='Product Ratings'!$V$5,P78&gt;='Product Ratings'!$U$5),'Product Ratings'!$S$5,IF(AND(P78&lt;='Product Ratings'!$V$6,P78&gt;='Product Ratings'!$U$6),'Product Ratings'!$S$6,IF(AND(P78&lt;='Product Ratings'!$V$7,P78&gt;='Product Ratings'!$U$7),'Product Ratings'!$S$7,IF(AND(P78&lt;='Product Ratings'!$V$8,P78&gt;='Product Ratings'!$U$8),'Product Ratings'!$S$8,IF(P78&gt;='Product Ratings'!$U$9,'Product Ratings'!$S$9)))))</f>
        <v>3</v>
      </c>
      <c r="W78" s="135">
        <f t="shared" si="6"/>
        <v>15</v>
      </c>
      <c r="X78" s="90"/>
      <c r="Y78" s="90"/>
      <c r="Z78" s="90"/>
      <c r="AA78" s="90"/>
      <c r="AB78" s="90"/>
    </row>
    <row r="79" ht="12.75" customHeight="1">
      <c r="A79" s="87"/>
      <c r="B79" s="90"/>
      <c r="C79" s="90" t="s">
        <v>138</v>
      </c>
      <c r="D79" s="126">
        <v>1.0</v>
      </c>
      <c r="E79" s="127">
        <v>203.48</v>
      </c>
      <c r="F79" s="128">
        <f t="shared" si="7"/>
        <v>132.262</v>
      </c>
      <c r="G79" s="129">
        <f t="shared" si="1"/>
        <v>71.218</v>
      </c>
      <c r="H79" s="130">
        <f t="shared" si="2"/>
        <v>0.35</v>
      </c>
      <c r="I79" s="131">
        <v>44427.0</v>
      </c>
      <c r="J79" s="132">
        <v>44463.0</v>
      </c>
      <c r="K79" s="123"/>
      <c r="L79" s="90"/>
      <c r="M79" s="133">
        <f t="shared" si="3"/>
        <v>203.48</v>
      </c>
      <c r="N79" s="99">
        <f t="shared" si="4"/>
        <v>36</v>
      </c>
      <c r="O79" s="133">
        <f t="shared" si="5"/>
        <v>132.262</v>
      </c>
      <c r="P79" s="134">
        <v>0.21</v>
      </c>
      <c r="Q79" s="90"/>
      <c r="R79" s="99">
        <f>IF(AND(H79&lt;='Product Ratings'!$E$5,H79&gt;='Product Ratings'!$D$5),'Product Ratings'!$C$5,IF(AND(H79&lt;='Product Ratings'!$E$6,H79&gt;='Product Ratings'!$D$6),'Product Ratings'!$C$6,IF(AND(H79&lt;='Product Ratings'!$E$7,H79&gt;='Product Ratings'!$D$7),'Product Ratings'!$C$7,IF(AND(H79&lt;='Product Ratings'!$E$8,H79&gt;='Product Ratings'!$D$8),'Product Ratings'!$C$8,IF(H79&gt;='Product Ratings'!$D$9,'Product Ratings'!$C$9)))))</f>
        <v>2</v>
      </c>
      <c r="S79" s="99">
        <f>IF(AND(D79&lt;='Product Ratings'!$I$5,D79&gt;='Product Ratings'!$H$5),'Product Ratings'!$F$5,IF(AND(D79&lt;='Product Ratings'!$I$6,D79&gt;='Product Ratings'!$H$6),'Product Ratings'!$F$6,IF(AND(D79&lt;='Product Ratings'!$I$7,I79&gt;='Product Ratings'!$H$7),'Product Ratings'!$F$7,IF(AND(D79&lt;='Product Ratings'!$I$8,D79&gt;='Product Ratings'!$H$8),'Product Ratings'!$F$8,IF(D79&gt;='Product Ratings'!$H$9,'Product Ratings'!$F$9)))))</f>
        <v>1</v>
      </c>
      <c r="T79" s="99">
        <f>IF(AND(O79&lt;='Product Ratings'!$M$5,O79&gt;='Product Ratings'!$L$5),'Product Ratings'!$J$5,IF(AND(O79&lt;='Product Ratings'!$M$6,O79&gt;='Product Ratings'!$L$6),'Product Ratings'!$J$6,IF(AND(O79&lt;='Product Ratings'!$M$7,O79&gt;='Product Ratings'!$L$7),'Product Ratings'!$J$7,IF(AND(O79&lt;='Product Ratings'!$M$8,O79&gt;='Product Ratings'!$L$8),'Product Ratings'!$J$8,IF(O79&gt;='Product Ratings'!$L$9,'Product Ratings'!$J$9)))))</f>
        <v>2</v>
      </c>
      <c r="U79" s="99">
        <f>IF(AND(N79&lt;='Product Ratings'!$R$5,N79&gt;='Product Ratings'!$Q$5),'Product Ratings'!$O$5,IF(AND(N79&lt;='Product Ratings'!$R$6,N79&gt;='Product Ratings'!$Q$6),'Product Ratings'!$O$6,IF(AND(N79&lt;='Product Ratings'!$R$7,N79&gt;='Product Ratings'!$Q$7),'Product Ratings'!$O$7,IF(AND(N79&lt;='Product Ratings'!$R$8,N79&gt;='Product Ratings'!$Q$8),'Product Ratings'!$O$8,IF(N79&gt;='Product Ratings'!$Q$9,'Product Ratings'!$O$9)))))</f>
        <v>3</v>
      </c>
      <c r="V79" s="99">
        <f>IF(AND(P79&lt;='Product Ratings'!$V$5,P79&gt;='Product Ratings'!$U$5),'Product Ratings'!$S$5,IF(AND(P79&lt;='Product Ratings'!$V$6,P79&gt;='Product Ratings'!$U$6),'Product Ratings'!$S$6,IF(AND(P79&lt;='Product Ratings'!$V$7,P79&gt;='Product Ratings'!$U$7),'Product Ratings'!$S$7,IF(AND(P79&lt;='Product Ratings'!$V$8,P79&gt;='Product Ratings'!$U$8),'Product Ratings'!$S$8,IF(P79&gt;='Product Ratings'!$U$9,'Product Ratings'!$S$9)))))</f>
        <v>3</v>
      </c>
      <c r="W79" s="135">
        <f t="shared" si="6"/>
        <v>11</v>
      </c>
      <c r="X79" s="90"/>
      <c r="Y79" s="90"/>
      <c r="Z79" s="90"/>
      <c r="AA79" s="90"/>
      <c r="AB79" s="90"/>
    </row>
    <row r="80" ht="12.75" customHeight="1">
      <c r="A80" s="87"/>
      <c r="B80" s="90"/>
      <c r="C80" s="90" t="s">
        <v>139</v>
      </c>
      <c r="D80" s="126">
        <v>2.0</v>
      </c>
      <c r="E80" s="127">
        <v>223.83</v>
      </c>
      <c r="F80" s="128">
        <f t="shared" si="7"/>
        <v>145.4895</v>
      </c>
      <c r="G80" s="129">
        <f t="shared" si="1"/>
        <v>78.3405</v>
      </c>
      <c r="H80" s="130">
        <f t="shared" si="2"/>
        <v>0.35</v>
      </c>
      <c r="I80" s="131">
        <v>44428.0</v>
      </c>
      <c r="J80" s="132">
        <v>44464.0</v>
      </c>
      <c r="K80" s="123"/>
      <c r="L80" s="90"/>
      <c r="M80" s="133">
        <f t="shared" si="3"/>
        <v>111.915</v>
      </c>
      <c r="N80" s="99">
        <f t="shared" si="4"/>
        <v>36</v>
      </c>
      <c r="O80" s="133">
        <f t="shared" si="5"/>
        <v>72.74475</v>
      </c>
      <c r="P80" s="134">
        <v>0.45</v>
      </c>
      <c r="Q80" s="90"/>
      <c r="R80" s="99">
        <f>IF(AND(H80&lt;='Product Ratings'!$E$5,H80&gt;='Product Ratings'!$D$5),'Product Ratings'!$C$5,IF(AND(H80&lt;='Product Ratings'!$E$6,H80&gt;='Product Ratings'!$D$6),'Product Ratings'!$C$6,IF(AND(H80&lt;='Product Ratings'!$E$7,H80&gt;='Product Ratings'!$D$7),'Product Ratings'!$C$7,IF(AND(H80&lt;='Product Ratings'!$E$8,H80&gt;='Product Ratings'!$D$8),'Product Ratings'!$C$8,IF(H80&gt;='Product Ratings'!$D$9,'Product Ratings'!$C$9)))))</f>
        <v>2</v>
      </c>
      <c r="S80" s="99">
        <f>IF(AND(D80&lt;='Product Ratings'!$I$5,D80&gt;='Product Ratings'!$H$5),'Product Ratings'!$F$5,IF(AND(D80&lt;='Product Ratings'!$I$6,D80&gt;='Product Ratings'!$H$6),'Product Ratings'!$F$6,IF(AND(D80&lt;='Product Ratings'!$I$7,I80&gt;='Product Ratings'!$H$7),'Product Ratings'!$F$7,IF(AND(D80&lt;='Product Ratings'!$I$8,D80&gt;='Product Ratings'!$H$8),'Product Ratings'!$F$8,IF(D80&gt;='Product Ratings'!$H$9,'Product Ratings'!$F$9)))))</f>
        <v>1</v>
      </c>
      <c r="T80" s="99">
        <f>IF(AND(O80&lt;='Product Ratings'!$M$5,O80&gt;='Product Ratings'!$L$5),'Product Ratings'!$J$5,IF(AND(O80&lt;='Product Ratings'!$M$6,O80&gt;='Product Ratings'!$L$6),'Product Ratings'!$J$6,IF(AND(O80&lt;='Product Ratings'!$M$7,O80&gt;='Product Ratings'!$L$7),'Product Ratings'!$J$7,IF(AND(O80&lt;='Product Ratings'!$M$8,O80&gt;='Product Ratings'!$L$8),'Product Ratings'!$J$8,IF(O80&gt;='Product Ratings'!$L$9,'Product Ratings'!$J$9)))))</f>
        <v>3</v>
      </c>
      <c r="U80" s="99">
        <f>IF(AND(N80&lt;='Product Ratings'!$R$5,N80&gt;='Product Ratings'!$Q$5),'Product Ratings'!$O$5,IF(AND(N80&lt;='Product Ratings'!$R$6,N80&gt;='Product Ratings'!$Q$6),'Product Ratings'!$O$6,IF(AND(N80&lt;='Product Ratings'!$R$7,N80&gt;='Product Ratings'!$Q$7),'Product Ratings'!$O$7,IF(AND(N80&lt;='Product Ratings'!$R$8,N80&gt;='Product Ratings'!$Q$8),'Product Ratings'!$O$8,IF(N80&gt;='Product Ratings'!$Q$9,'Product Ratings'!$O$9)))))</f>
        <v>3</v>
      </c>
      <c r="V80" s="99">
        <f>IF(AND(P80&lt;='Product Ratings'!$V$5,P80&gt;='Product Ratings'!$U$5),'Product Ratings'!$S$5,IF(AND(P80&lt;='Product Ratings'!$V$6,P80&gt;='Product Ratings'!$U$6),'Product Ratings'!$S$6,IF(AND(P80&lt;='Product Ratings'!$V$7,P80&gt;='Product Ratings'!$U$7),'Product Ratings'!$S$7,IF(AND(P80&lt;='Product Ratings'!$V$8,P80&gt;='Product Ratings'!$U$8),'Product Ratings'!$S$8,IF(P80&gt;='Product Ratings'!$U$9,'Product Ratings'!$S$9)))))</f>
        <v>4</v>
      </c>
      <c r="W80" s="135">
        <f t="shared" si="6"/>
        <v>13</v>
      </c>
      <c r="X80" s="90"/>
      <c r="Y80" s="90"/>
      <c r="Z80" s="90"/>
      <c r="AA80" s="90"/>
      <c r="AB80" s="90"/>
    </row>
    <row r="81" ht="12.75" customHeight="1">
      <c r="A81" s="87"/>
      <c r="B81" s="90"/>
      <c r="C81" s="90" t="s">
        <v>140</v>
      </c>
      <c r="D81" s="126">
        <v>3.0</v>
      </c>
      <c r="E81" s="127">
        <v>831.19</v>
      </c>
      <c r="F81" s="128">
        <f t="shared" si="7"/>
        <v>540.2735</v>
      </c>
      <c r="G81" s="129">
        <f t="shared" si="1"/>
        <v>290.9165</v>
      </c>
      <c r="H81" s="130">
        <f t="shared" si="2"/>
        <v>0.35</v>
      </c>
      <c r="I81" s="131">
        <v>44429.0</v>
      </c>
      <c r="J81" s="132">
        <v>44465.0</v>
      </c>
      <c r="K81" s="123"/>
      <c r="L81" s="90"/>
      <c r="M81" s="133">
        <f t="shared" si="3"/>
        <v>277.0633333</v>
      </c>
      <c r="N81" s="99">
        <f t="shared" si="4"/>
        <v>36</v>
      </c>
      <c r="O81" s="133">
        <f t="shared" si="5"/>
        <v>180.0911667</v>
      </c>
      <c r="P81" s="134">
        <v>0.87</v>
      </c>
      <c r="Q81" s="90"/>
      <c r="R81" s="99">
        <f>IF(AND(H81&lt;='Product Ratings'!$E$5,H81&gt;='Product Ratings'!$D$5),'Product Ratings'!$C$5,IF(AND(H81&lt;='Product Ratings'!$E$6,H81&gt;='Product Ratings'!$D$6),'Product Ratings'!$C$6,IF(AND(H81&lt;='Product Ratings'!$E$7,H81&gt;='Product Ratings'!$D$7),'Product Ratings'!$C$7,IF(AND(H81&lt;='Product Ratings'!$E$8,H81&gt;='Product Ratings'!$D$8),'Product Ratings'!$C$8,IF(H81&gt;='Product Ratings'!$D$9,'Product Ratings'!$C$9)))))</f>
        <v>2</v>
      </c>
      <c r="S81" s="99">
        <f>IF(AND(D81&lt;='Product Ratings'!$I$5,D81&gt;='Product Ratings'!$H$5),'Product Ratings'!$F$5,IF(AND(D81&lt;='Product Ratings'!$I$6,D81&gt;='Product Ratings'!$H$6),'Product Ratings'!$F$6,IF(AND(D81&lt;='Product Ratings'!$I$7,I81&gt;='Product Ratings'!$H$7),'Product Ratings'!$F$7,IF(AND(D81&lt;='Product Ratings'!$I$8,D81&gt;='Product Ratings'!$H$8),'Product Ratings'!$F$8,IF(D81&gt;='Product Ratings'!$H$9,'Product Ratings'!$F$9)))))</f>
        <v>1</v>
      </c>
      <c r="T81" s="99">
        <f>IF(AND(O81&lt;='Product Ratings'!$M$5,O81&gt;='Product Ratings'!$L$5),'Product Ratings'!$J$5,IF(AND(O81&lt;='Product Ratings'!$M$6,O81&gt;='Product Ratings'!$L$6),'Product Ratings'!$J$6,IF(AND(O81&lt;='Product Ratings'!$M$7,O81&gt;='Product Ratings'!$L$7),'Product Ratings'!$J$7,IF(AND(O81&lt;='Product Ratings'!$M$8,O81&gt;='Product Ratings'!$L$8),'Product Ratings'!$J$8,IF(O81&gt;='Product Ratings'!$L$9,'Product Ratings'!$J$9)))))</f>
        <v>1</v>
      </c>
      <c r="U81" s="99">
        <f>IF(AND(N81&lt;='Product Ratings'!$R$5,N81&gt;='Product Ratings'!$Q$5),'Product Ratings'!$O$5,IF(AND(N81&lt;='Product Ratings'!$R$6,N81&gt;='Product Ratings'!$Q$6),'Product Ratings'!$O$6,IF(AND(N81&lt;='Product Ratings'!$R$7,N81&gt;='Product Ratings'!$Q$7),'Product Ratings'!$O$7,IF(AND(N81&lt;='Product Ratings'!$R$8,N81&gt;='Product Ratings'!$Q$8),'Product Ratings'!$O$8,IF(N81&gt;='Product Ratings'!$Q$9,'Product Ratings'!$O$9)))))</f>
        <v>3</v>
      </c>
      <c r="V81" s="99">
        <f>IF(AND(P81&lt;='Product Ratings'!$V$5,P81&gt;='Product Ratings'!$U$5),'Product Ratings'!$S$5,IF(AND(P81&lt;='Product Ratings'!$V$6,P81&gt;='Product Ratings'!$U$6),'Product Ratings'!$S$6,IF(AND(P81&lt;='Product Ratings'!$V$7,P81&gt;='Product Ratings'!$U$7),'Product Ratings'!$S$7,IF(AND(P81&lt;='Product Ratings'!$V$8,P81&gt;='Product Ratings'!$U$8),'Product Ratings'!$S$8,IF(P81&gt;='Product Ratings'!$U$9,'Product Ratings'!$S$9)))))</f>
        <v>5</v>
      </c>
      <c r="W81" s="135">
        <f t="shared" si="6"/>
        <v>12</v>
      </c>
      <c r="X81" s="90"/>
      <c r="Y81" s="90"/>
      <c r="Z81" s="90"/>
      <c r="AA81" s="90"/>
      <c r="AB81" s="90"/>
    </row>
    <row r="82" ht="12.75" customHeight="1">
      <c r="A82" s="87"/>
      <c r="B82" s="90"/>
      <c r="C82" s="90" t="s">
        <v>141</v>
      </c>
      <c r="D82" s="126">
        <v>4.0</v>
      </c>
      <c r="E82" s="127">
        <v>297.47</v>
      </c>
      <c r="F82" s="128">
        <f t="shared" si="7"/>
        <v>193.3555</v>
      </c>
      <c r="G82" s="129">
        <f t="shared" si="1"/>
        <v>104.1145</v>
      </c>
      <c r="H82" s="130">
        <f t="shared" si="2"/>
        <v>0.35</v>
      </c>
      <c r="I82" s="131">
        <v>44430.0</v>
      </c>
      <c r="J82" s="132">
        <v>44466.0</v>
      </c>
      <c r="K82" s="123"/>
      <c r="L82" s="90"/>
      <c r="M82" s="133">
        <f t="shared" si="3"/>
        <v>74.3675</v>
      </c>
      <c r="N82" s="99">
        <f t="shared" si="4"/>
        <v>36</v>
      </c>
      <c r="O82" s="133">
        <f t="shared" si="5"/>
        <v>48.338875</v>
      </c>
      <c r="P82" s="134">
        <v>0.89</v>
      </c>
      <c r="Q82" s="90"/>
      <c r="R82" s="99">
        <f>IF(AND(H82&lt;='Product Ratings'!$E$5,H82&gt;='Product Ratings'!$D$5),'Product Ratings'!$C$5,IF(AND(H82&lt;='Product Ratings'!$E$6,H82&gt;='Product Ratings'!$D$6),'Product Ratings'!$C$6,IF(AND(H82&lt;='Product Ratings'!$E$7,H82&gt;='Product Ratings'!$D$7),'Product Ratings'!$C$7,IF(AND(H82&lt;='Product Ratings'!$E$8,H82&gt;='Product Ratings'!$D$8),'Product Ratings'!$C$8,IF(H82&gt;='Product Ratings'!$D$9,'Product Ratings'!$C$9)))))</f>
        <v>2</v>
      </c>
      <c r="S82" s="99">
        <f>IF(AND(D82&lt;='Product Ratings'!$I$5,D82&gt;='Product Ratings'!$H$5),'Product Ratings'!$F$5,IF(AND(D82&lt;='Product Ratings'!$I$6,D82&gt;='Product Ratings'!$H$6),'Product Ratings'!$F$6,IF(AND(D82&lt;='Product Ratings'!$I$7,I82&gt;='Product Ratings'!$H$7),'Product Ratings'!$F$7,IF(AND(D82&lt;='Product Ratings'!$I$8,D82&gt;='Product Ratings'!$H$8),'Product Ratings'!$F$8,IF(D82&gt;='Product Ratings'!$H$9,'Product Ratings'!$F$9)))))</f>
        <v>1</v>
      </c>
      <c r="T82" s="99">
        <f>IF(AND(O82&lt;='Product Ratings'!$M$5,O82&gt;='Product Ratings'!$L$5),'Product Ratings'!$J$5,IF(AND(O82&lt;='Product Ratings'!$M$6,O82&gt;='Product Ratings'!$L$6),'Product Ratings'!$J$6,IF(AND(O82&lt;='Product Ratings'!$M$7,O82&gt;='Product Ratings'!$L$7),'Product Ratings'!$J$7,IF(AND(O82&lt;='Product Ratings'!$M$8,O82&gt;='Product Ratings'!$L$8),'Product Ratings'!$J$8,IF(O82&gt;='Product Ratings'!$L$9,'Product Ratings'!$J$9)))))</f>
        <v>3</v>
      </c>
      <c r="U82" s="99">
        <f>IF(AND(N82&lt;='Product Ratings'!$R$5,N82&gt;='Product Ratings'!$Q$5),'Product Ratings'!$O$5,IF(AND(N82&lt;='Product Ratings'!$R$6,N82&gt;='Product Ratings'!$Q$6),'Product Ratings'!$O$6,IF(AND(N82&lt;='Product Ratings'!$R$7,N82&gt;='Product Ratings'!$Q$7),'Product Ratings'!$O$7,IF(AND(N82&lt;='Product Ratings'!$R$8,N82&gt;='Product Ratings'!$Q$8),'Product Ratings'!$O$8,IF(N82&gt;='Product Ratings'!$Q$9,'Product Ratings'!$O$9)))))</f>
        <v>3</v>
      </c>
      <c r="V82" s="99">
        <f>IF(AND(P82&lt;='Product Ratings'!$V$5,P82&gt;='Product Ratings'!$U$5),'Product Ratings'!$S$5,IF(AND(P82&lt;='Product Ratings'!$V$6,P82&gt;='Product Ratings'!$U$6),'Product Ratings'!$S$6,IF(AND(P82&lt;='Product Ratings'!$V$7,P82&gt;='Product Ratings'!$U$7),'Product Ratings'!$S$7,IF(AND(P82&lt;='Product Ratings'!$V$8,P82&gt;='Product Ratings'!$U$8),'Product Ratings'!$S$8,IF(P82&gt;='Product Ratings'!$U$9,'Product Ratings'!$S$9)))))</f>
        <v>5</v>
      </c>
      <c r="W82" s="135">
        <f t="shared" si="6"/>
        <v>14</v>
      </c>
      <c r="X82" s="90"/>
      <c r="Y82" s="90"/>
      <c r="Z82" s="90"/>
      <c r="AA82" s="90"/>
      <c r="AB82" s="90"/>
    </row>
    <row r="83" ht="12.75" customHeight="1">
      <c r="A83" s="87"/>
      <c r="B83" s="90"/>
      <c r="C83" s="90" t="s">
        <v>142</v>
      </c>
      <c r="D83" s="126">
        <v>5.0</v>
      </c>
      <c r="E83" s="127">
        <v>300.0</v>
      </c>
      <c r="F83" s="128">
        <f t="shared" si="7"/>
        <v>195</v>
      </c>
      <c r="G83" s="129">
        <f t="shared" si="1"/>
        <v>105</v>
      </c>
      <c r="H83" s="130">
        <f t="shared" si="2"/>
        <v>0.35</v>
      </c>
      <c r="I83" s="131">
        <v>44431.0</v>
      </c>
      <c r="J83" s="132">
        <v>44467.0</v>
      </c>
      <c r="K83" s="123"/>
      <c r="L83" s="90"/>
      <c r="M83" s="133">
        <f t="shared" si="3"/>
        <v>60</v>
      </c>
      <c r="N83" s="99">
        <f t="shared" si="4"/>
        <v>36</v>
      </c>
      <c r="O83" s="133">
        <f t="shared" si="5"/>
        <v>39</v>
      </c>
      <c r="P83" s="134">
        <v>0.03</v>
      </c>
      <c r="Q83" s="90"/>
      <c r="R83" s="99">
        <f>IF(AND(H83&lt;='Product Ratings'!$E$5,H83&gt;='Product Ratings'!$D$5),'Product Ratings'!$C$5,IF(AND(H83&lt;='Product Ratings'!$E$6,H83&gt;='Product Ratings'!$D$6),'Product Ratings'!$C$6,IF(AND(H83&lt;='Product Ratings'!$E$7,H83&gt;='Product Ratings'!$D$7),'Product Ratings'!$C$7,IF(AND(H83&lt;='Product Ratings'!$E$8,H83&gt;='Product Ratings'!$D$8),'Product Ratings'!$C$8,IF(H83&gt;='Product Ratings'!$D$9,'Product Ratings'!$C$9)))))</f>
        <v>2</v>
      </c>
      <c r="S83" s="99">
        <f>IF(AND(D83&lt;='Product Ratings'!$I$5,D83&gt;='Product Ratings'!$H$5),'Product Ratings'!$F$5,IF(AND(D83&lt;='Product Ratings'!$I$6,D83&gt;='Product Ratings'!$H$6),'Product Ratings'!$F$6,IF(AND(D83&lt;='Product Ratings'!$I$7,I83&gt;='Product Ratings'!$H$7),'Product Ratings'!$F$7,IF(AND(D83&lt;='Product Ratings'!$I$8,D83&gt;='Product Ratings'!$H$8),'Product Ratings'!$F$8,IF(D83&gt;='Product Ratings'!$H$9,'Product Ratings'!$F$9)))))</f>
        <v>1</v>
      </c>
      <c r="T83" s="99">
        <f>IF(AND(O83&lt;='Product Ratings'!$M$5,O83&gt;='Product Ratings'!$L$5),'Product Ratings'!$J$5,IF(AND(O83&lt;='Product Ratings'!$M$6,O83&gt;='Product Ratings'!$L$6),'Product Ratings'!$J$6,IF(AND(O83&lt;='Product Ratings'!$M$7,O83&gt;='Product Ratings'!$L$7),'Product Ratings'!$J$7,IF(AND(O83&lt;='Product Ratings'!$M$8,O83&gt;='Product Ratings'!$L$8),'Product Ratings'!$J$8,IF(O83&gt;='Product Ratings'!$L$9,'Product Ratings'!$J$9)))))</f>
        <v>4</v>
      </c>
      <c r="U83" s="99">
        <f>IF(AND(N83&lt;='Product Ratings'!$R$5,N83&gt;='Product Ratings'!$Q$5),'Product Ratings'!$O$5,IF(AND(N83&lt;='Product Ratings'!$R$6,N83&gt;='Product Ratings'!$Q$6),'Product Ratings'!$O$6,IF(AND(N83&lt;='Product Ratings'!$R$7,N83&gt;='Product Ratings'!$Q$7),'Product Ratings'!$O$7,IF(AND(N83&lt;='Product Ratings'!$R$8,N83&gt;='Product Ratings'!$Q$8),'Product Ratings'!$O$8,IF(N83&gt;='Product Ratings'!$Q$9,'Product Ratings'!$O$9)))))</f>
        <v>3</v>
      </c>
      <c r="V83" s="99">
        <f>IF(AND(P83&lt;='Product Ratings'!$V$5,P83&gt;='Product Ratings'!$U$5),'Product Ratings'!$S$5,IF(AND(P83&lt;='Product Ratings'!$V$6,P83&gt;='Product Ratings'!$U$6),'Product Ratings'!$S$6,IF(AND(P83&lt;='Product Ratings'!$V$7,P83&gt;='Product Ratings'!$U$7),'Product Ratings'!$S$7,IF(AND(P83&lt;='Product Ratings'!$V$8,P83&gt;='Product Ratings'!$U$8),'Product Ratings'!$S$8,IF(P83&gt;='Product Ratings'!$U$9,'Product Ratings'!$S$9)))))</f>
        <v>1</v>
      </c>
      <c r="W83" s="135">
        <f t="shared" si="6"/>
        <v>11</v>
      </c>
      <c r="X83" s="90"/>
      <c r="Y83" s="90"/>
      <c r="Z83" s="90"/>
      <c r="AA83" s="90"/>
      <c r="AB83" s="90"/>
    </row>
    <row r="84" ht="12.75" customHeight="1">
      <c r="A84" s="87"/>
      <c r="B84" s="90"/>
      <c r="C84" s="90" t="s">
        <v>143</v>
      </c>
      <c r="D84" s="126">
        <v>6.0</v>
      </c>
      <c r="E84" s="127">
        <v>295.65</v>
      </c>
      <c r="F84" s="128">
        <f t="shared" si="7"/>
        <v>192.1725</v>
      </c>
      <c r="G84" s="129">
        <f t="shared" si="1"/>
        <v>103.4775</v>
      </c>
      <c r="H84" s="130">
        <f t="shared" si="2"/>
        <v>0.35</v>
      </c>
      <c r="I84" s="131">
        <v>44432.0</v>
      </c>
      <c r="J84" s="132">
        <v>44468.0</v>
      </c>
      <c r="K84" s="123"/>
      <c r="L84" s="90"/>
      <c r="M84" s="133">
        <f t="shared" si="3"/>
        <v>49.275</v>
      </c>
      <c r="N84" s="99">
        <f t="shared" si="4"/>
        <v>36</v>
      </c>
      <c r="O84" s="133">
        <f t="shared" si="5"/>
        <v>32.02875</v>
      </c>
      <c r="P84" s="134">
        <v>0.04</v>
      </c>
      <c r="Q84" s="90"/>
      <c r="R84" s="99">
        <f>IF(AND(H84&lt;='Product Ratings'!$E$5,H84&gt;='Product Ratings'!$D$5),'Product Ratings'!$C$5,IF(AND(H84&lt;='Product Ratings'!$E$6,H84&gt;='Product Ratings'!$D$6),'Product Ratings'!$C$6,IF(AND(H84&lt;='Product Ratings'!$E$7,H84&gt;='Product Ratings'!$D$7),'Product Ratings'!$C$7,IF(AND(H84&lt;='Product Ratings'!$E$8,H84&gt;='Product Ratings'!$D$8),'Product Ratings'!$C$8,IF(H84&gt;='Product Ratings'!$D$9,'Product Ratings'!$C$9)))))</f>
        <v>2</v>
      </c>
      <c r="S84" s="99">
        <f>IF(AND(D84&lt;='Product Ratings'!$I$5,D84&gt;='Product Ratings'!$H$5),'Product Ratings'!$F$5,IF(AND(D84&lt;='Product Ratings'!$I$6,D84&gt;='Product Ratings'!$H$6),'Product Ratings'!$F$6,IF(AND(D84&lt;='Product Ratings'!$I$7,I84&gt;='Product Ratings'!$H$7),'Product Ratings'!$F$7,IF(AND(D84&lt;='Product Ratings'!$I$8,D84&gt;='Product Ratings'!$H$8),'Product Ratings'!$F$8,IF(D84&gt;='Product Ratings'!$H$9,'Product Ratings'!$F$9)))))</f>
        <v>2</v>
      </c>
      <c r="T84" s="99">
        <f>IF(AND(O84&lt;='Product Ratings'!$M$5,O84&gt;='Product Ratings'!$L$5),'Product Ratings'!$J$5,IF(AND(O84&lt;='Product Ratings'!$M$6,O84&gt;='Product Ratings'!$L$6),'Product Ratings'!$J$6,IF(AND(O84&lt;='Product Ratings'!$M$7,O84&gt;='Product Ratings'!$L$7),'Product Ratings'!$J$7,IF(AND(O84&lt;='Product Ratings'!$M$8,O84&gt;='Product Ratings'!$L$8),'Product Ratings'!$J$8,IF(O84&gt;='Product Ratings'!$L$9,'Product Ratings'!$J$9)))))</f>
        <v>4</v>
      </c>
      <c r="U84" s="99">
        <f>IF(AND(N84&lt;='Product Ratings'!$R$5,N84&gt;='Product Ratings'!$Q$5),'Product Ratings'!$O$5,IF(AND(N84&lt;='Product Ratings'!$R$6,N84&gt;='Product Ratings'!$Q$6),'Product Ratings'!$O$6,IF(AND(N84&lt;='Product Ratings'!$R$7,N84&gt;='Product Ratings'!$Q$7),'Product Ratings'!$O$7,IF(AND(N84&lt;='Product Ratings'!$R$8,N84&gt;='Product Ratings'!$Q$8),'Product Ratings'!$O$8,IF(N84&gt;='Product Ratings'!$Q$9,'Product Ratings'!$O$9)))))</f>
        <v>3</v>
      </c>
      <c r="V84" s="99">
        <f>IF(AND(P84&lt;='Product Ratings'!$V$5,P84&gt;='Product Ratings'!$U$5),'Product Ratings'!$S$5,IF(AND(P84&lt;='Product Ratings'!$V$6,P84&gt;='Product Ratings'!$U$6),'Product Ratings'!$S$6,IF(AND(P84&lt;='Product Ratings'!$V$7,P84&gt;='Product Ratings'!$U$7),'Product Ratings'!$S$7,IF(AND(P84&lt;='Product Ratings'!$V$8,P84&gt;='Product Ratings'!$U$8),'Product Ratings'!$S$8,IF(P84&gt;='Product Ratings'!$U$9,'Product Ratings'!$S$9)))))</f>
        <v>1</v>
      </c>
      <c r="W84" s="135">
        <f t="shared" si="6"/>
        <v>12</v>
      </c>
      <c r="X84" s="90"/>
      <c r="Y84" s="90"/>
      <c r="Z84" s="90"/>
      <c r="AA84" s="90"/>
      <c r="AB84" s="90"/>
    </row>
    <row r="85" ht="12.75" customHeight="1">
      <c r="A85" s="87"/>
      <c r="B85" s="90"/>
      <c r="C85" s="90" t="s">
        <v>144</v>
      </c>
      <c r="D85" s="126">
        <v>1.0</v>
      </c>
      <c r="E85" s="127">
        <v>108.7</v>
      </c>
      <c r="F85" s="128">
        <f t="shared" si="7"/>
        <v>70.655</v>
      </c>
      <c r="G85" s="129">
        <f t="shared" si="1"/>
        <v>38.045</v>
      </c>
      <c r="H85" s="130">
        <f t="shared" si="2"/>
        <v>0.35</v>
      </c>
      <c r="I85" s="131">
        <v>44433.0</v>
      </c>
      <c r="J85" s="132">
        <v>44469.0</v>
      </c>
      <c r="K85" s="123"/>
      <c r="L85" s="90"/>
      <c r="M85" s="133">
        <f t="shared" si="3"/>
        <v>108.7</v>
      </c>
      <c r="N85" s="99">
        <f t="shared" si="4"/>
        <v>36</v>
      </c>
      <c r="O85" s="133">
        <f t="shared" si="5"/>
        <v>70.655</v>
      </c>
      <c r="P85" s="134">
        <v>0.05</v>
      </c>
      <c r="Q85" s="90"/>
      <c r="R85" s="99">
        <f>IF(AND(H85&lt;='Product Ratings'!$E$5,H85&gt;='Product Ratings'!$D$5),'Product Ratings'!$C$5,IF(AND(H85&lt;='Product Ratings'!$E$6,H85&gt;='Product Ratings'!$D$6),'Product Ratings'!$C$6,IF(AND(H85&lt;='Product Ratings'!$E$7,H85&gt;='Product Ratings'!$D$7),'Product Ratings'!$C$7,IF(AND(H85&lt;='Product Ratings'!$E$8,H85&gt;='Product Ratings'!$D$8),'Product Ratings'!$C$8,IF(H85&gt;='Product Ratings'!$D$9,'Product Ratings'!$C$9)))))</f>
        <v>2</v>
      </c>
      <c r="S85" s="99">
        <f>IF(AND(D85&lt;='Product Ratings'!$I$5,D85&gt;='Product Ratings'!$H$5),'Product Ratings'!$F$5,IF(AND(D85&lt;='Product Ratings'!$I$6,D85&gt;='Product Ratings'!$H$6),'Product Ratings'!$F$6,IF(AND(D85&lt;='Product Ratings'!$I$7,I85&gt;='Product Ratings'!$H$7),'Product Ratings'!$F$7,IF(AND(D85&lt;='Product Ratings'!$I$8,D85&gt;='Product Ratings'!$H$8),'Product Ratings'!$F$8,IF(D85&gt;='Product Ratings'!$H$9,'Product Ratings'!$F$9)))))</f>
        <v>1</v>
      </c>
      <c r="T85" s="99">
        <f>IF(AND(O85&lt;='Product Ratings'!$M$5,O85&gt;='Product Ratings'!$L$5),'Product Ratings'!$J$5,IF(AND(O85&lt;='Product Ratings'!$M$6,O85&gt;='Product Ratings'!$L$6),'Product Ratings'!$J$6,IF(AND(O85&lt;='Product Ratings'!$M$7,O85&gt;='Product Ratings'!$L$7),'Product Ratings'!$J$7,IF(AND(O85&lt;='Product Ratings'!$M$8,O85&gt;='Product Ratings'!$L$8),'Product Ratings'!$J$8,IF(O85&gt;='Product Ratings'!$L$9,'Product Ratings'!$J$9)))))</f>
        <v>3</v>
      </c>
      <c r="U85" s="99">
        <f>IF(AND(N85&lt;='Product Ratings'!$R$5,N85&gt;='Product Ratings'!$Q$5),'Product Ratings'!$O$5,IF(AND(N85&lt;='Product Ratings'!$R$6,N85&gt;='Product Ratings'!$Q$6),'Product Ratings'!$O$6,IF(AND(N85&lt;='Product Ratings'!$R$7,N85&gt;='Product Ratings'!$Q$7),'Product Ratings'!$O$7,IF(AND(N85&lt;='Product Ratings'!$R$8,N85&gt;='Product Ratings'!$Q$8),'Product Ratings'!$O$8,IF(N85&gt;='Product Ratings'!$Q$9,'Product Ratings'!$O$9)))))</f>
        <v>3</v>
      </c>
      <c r="V85" s="99">
        <f>IF(AND(P85&lt;='Product Ratings'!$V$5,P85&gt;='Product Ratings'!$U$5),'Product Ratings'!$S$5,IF(AND(P85&lt;='Product Ratings'!$V$6,P85&gt;='Product Ratings'!$U$6),'Product Ratings'!$S$6,IF(AND(P85&lt;='Product Ratings'!$V$7,P85&gt;='Product Ratings'!$U$7),'Product Ratings'!$S$7,IF(AND(P85&lt;='Product Ratings'!$V$8,P85&gt;='Product Ratings'!$U$8),'Product Ratings'!$S$8,IF(P85&gt;='Product Ratings'!$U$9,'Product Ratings'!$S$9)))))</f>
        <v>1</v>
      </c>
      <c r="W85" s="135">
        <f t="shared" si="6"/>
        <v>10</v>
      </c>
      <c r="X85" s="90"/>
      <c r="Y85" s="90"/>
      <c r="Z85" s="90"/>
      <c r="AA85" s="90"/>
      <c r="AB85" s="90"/>
    </row>
    <row r="86" ht="12.75" customHeight="1">
      <c r="A86" s="87"/>
      <c r="B86" s="90"/>
      <c r="C86" s="90" t="s">
        <v>145</v>
      </c>
      <c r="D86" s="126">
        <v>2.0</v>
      </c>
      <c r="E86" s="127">
        <v>97.07</v>
      </c>
      <c r="F86" s="128">
        <f t="shared" si="7"/>
        <v>63.0955</v>
      </c>
      <c r="G86" s="129">
        <f t="shared" si="1"/>
        <v>33.9745</v>
      </c>
      <c r="H86" s="130">
        <f t="shared" si="2"/>
        <v>0.35</v>
      </c>
      <c r="I86" s="131">
        <v>44434.0</v>
      </c>
      <c r="J86" s="132">
        <v>44470.0</v>
      </c>
      <c r="K86" s="123"/>
      <c r="L86" s="90"/>
      <c r="M86" s="133">
        <f t="shared" si="3"/>
        <v>48.535</v>
      </c>
      <c r="N86" s="99">
        <f t="shared" si="4"/>
        <v>36</v>
      </c>
      <c r="O86" s="133">
        <f t="shared" si="5"/>
        <v>31.54775</v>
      </c>
      <c r="P86" s="134">
        <v>0.06</v>
      </c>
      <c r="Q86" s="90"/>
      <c r="R86" s="99">
        <f>IF(AND(H86&lt;='Product Ratings'!$E$5,H86&gt;='Product Ratings'!$D$5),'Product Ratings'!$C$5,IF(AND(H86&lt;='Product Ratings'!$E$6,H86&gt;='Product Ratings'!$D$6),'Product Ratings'!$C$6,IF(AND(H86&lt;='Product Ratings'!$E$7,H86&gt;='Product Ratings'!$D$7),'Product Ratings'!$C$7,IF(AND(H86&lt;='Product Ratings'!$E$8,H86&gt;='Product Ratings'!$D$8),'Product Ratings'!$C$8,IF(H86&gt;='Product Ratings'!$D$9,'Product Ratings'!$C$9)))))</f>
        <v>2</v>
      </c>
      <c r="S86" s="99">
        <f>IF(AND(D86&lt;='Product Ratings'!$I$5,D86&gt;='Product Ratings'!$H$5),'Product Ratings'!$F$5,IF(AND(D86&lt;='Product Ratings'!$I$6,D86&gt;='Product Ratings'!$H$6),'Product Ratings'!$F$6,IF(AND(D86&lt;='Product Ratings'!$I$7,I86&gt;='Product Ratings'!$H$7),'Product Ratings'!$F$7,IF(AND(D86&lt;='Product Ratings'!$I$8,D86&gt;='Product Ratings'!$H$8),'Product Ratings'!$F$8,IF(D86&gt;='Product Ratings'!$H$9,'Product Ratings'!$F$9)))))</f>
        <v>1</v>
      </c>
      <c r="T86" s="99">
        <f>IF(AND(O86&lt;='Product Ratings'!$M$5,O86&gt;='Product Ratings'!$L$5),'Product Ratings'!$J$5,IF(AND(O86&lt;='Product Ratings'!$M$6,O86&gt;='Product Ratings'!$L$6),'Product Ratings'!$J$6,IF(AND(O86&lt;='Product Ratings'!$M$7,O86&gt;='Product Ratings'!$L$7),'Product Ratings'!$J$7,IF(AND(O86&lt;='Product Ratings'!$M$8,O86&gt;='Product Ratings'!$L$8),'Product Ratings'!$J$8,IF(O86&gt;='Product Ratings'!$L$9,'Product Ratings'!$J$9)))))</f>
        <v>4</v>
      </c>
      <c r="U86" s="99">
        <f>IF(AND(N86&lt;='Product Ratings'!$R$5,N86&gt;='Product Ratings'!$Q$5),'Product Ratings'!$O$5,IF(AND(N86&lt;='Product Ratings'!$R$6,N86&gt;='Product Ratings'!$Q$6),'Product Ratings'!$O$6,IF(AND(N86&lt;='Product Ratings'!$R$7,N86&gt;='Product Ratings'!$Q$7),'Product Ratings'!$O$7,IF(AND(N86&lt;='Product Ratings'!$R$8,N86&gt;='Product Ratings'!$Q$8),'Product Ratings'!$O$8,IF(N86&gt;='Product Ratings'!$Q$9,'Product Ratings'!$O$9)))))</f>
        <v>3</v>
      </c>
      <c r="V86" s="99">
        <f>IF(AND(P86&lt;='Product Ratings'!$V$5,P86&gt;='Product Ratings'!$U$5),'Product Ratings'!$S$5,IF(AND(P86&lt;='Product Ratings'!$V$6,P86&gt;='Product Ratings'!$U$6),'Product Ratings'!$S$6,IF(AND(P86&lt;='Product Ratings'!$V$7,P86&gt;='Product Ratings'!$U$7),'Product Ratings'!$S$7,IF(AND(P86&lt;='Product Ratings'!$V$8,P86&gt;='Product Ratings'!$U$8),'Product Ratings'!$S$8,IF(P86&gt;='Product Ratings'!$U$9,'Product Ratings'!$S$9)))))</f>
        <v>2</v>
      </c>
      <c r="W86" s="135">
        <f t="shared" si="6"/>
        <v>12</v>
      </c>
      <c r="X86" s="90"/>
      <c r="Y86" s="90"/>
      <c r="Z86" s="90"/>
      <c r="AA86" s="90"/>
      <c r="AB86" s="90"/>
    </row>
    <row r="87" ht="12.75" customHeight="1">
      <c r="A87" s="87"/>
      <c r="B87" s="90"/>
      <c r="C87" s="90" t="s">
        <v>146</v>
      </c>
      <c r="D87" s="126">
        <v>3.0</v>
      </c>
      <c r="E87" s="127">
        <v>90.4</v>
      </c>
      <c r="F87" s="128">
        <f t="shared" si="7"/>
        <v>58.76</v>
      </c>
      <c r="G87" s="129">
        <f t="shared" si="1"/>
        <v>31.64</v>
      </c>
      <c r="H87" s="130">
        <f t="shared" si="2"/>
        <v>0.35</v>
      </c>
      <c r="I87" s="131">
        <v>44435.0</v>
      </c>
      <c r="J87" s="132">
        <v>44471.0</v>
      </c>
      <c r="K87" s="123"/>
      <c r="L87" s="90"/>
      <c r="M87" s="133">
        <f t="shared" si="3"/>
        <v>30.13333333</v>
      </c>
      <c r="N87" s="99">
        <f t="shared" si="4"/>
        <v>36</v>
      </c>
      <c r="O87" s="133">
        <f t="shared" si="5"/>
        <v>19.58666667</v>
      </c>
      <c r="P87" s="134">
        <v>0.07</v>
      </c>
      <c r="Q87" s="90"/>
      <c r="R87" s="99">
        <f>IF(AND(H87&lt;='Product Ratings'!$E$5,H87&gt;='Product Ratings'!$D$5),'Product Ratings'!$C$5,IF(AND(H87&lt;='Product Ratings'!$E$6,H87&gt;='Product Ratings'!$D$6),'Product Ratings'!$C$6,IF(AND(H87&lt;='Product Ratings'!$E$7,H87&gt;='Product Ratings'!$D$7),'Product Ratings'!$C$7,IF(AND(H87&lt;='Product Ratings'!$E$8,H87&gt;='Product Ratings'!$D$8),'Product Ratings'!$C$8,IF(H87&gt;='Product Ratings'!$D$9,'Product Ratings'!$C$9)))))</f>
        <v>2</v>
      </c>
      <c r="S87" s="99">
        <f>IF(AND(D87&lt;='Product Ratings'!$I$5,D87&gt;='Product Ratings'!$H$5),'Product Ratings'!$F$5,IF(AND(D87&lt;='Product Ratings'!$I$6,D87&gt;='Product Ratings'!$H$6),'Product Ratings'!$F$6,IF(AND(D87&lt;='Product Ratings'!$I$7,I87&gt;='Product Ratings'!$H$7),'Product Ratings'!$F$7,IF(AND(D87&lt;='Product Ratings'!$I$8,D87&gt;='Product Ratings'!$H$8),'Product Ratings'!$F$8,IF(D87&gt;='Product Ratings'!$H$9,'Product Ratings'!$F$9)))))</f>
        <v>1</v>
      </c>
      <c r="T87" s="99">
        <f>IF(AND(O87&lt;='Product Ratings'!$M$5,O87&gt;='Product Ratings'!$L$5),'Product Ratings'!$J$5,IF(AND(O87&lt;='Product Ratings'!$M$6,O87&gt;='Product Ratings'!$L$6),'Product Ratings'!$J$6,IF(AND(O87&lt;='Product Ratings'!$M$7,O87&gt;='Product Ratings'!$L$7),'Product Ratings'!$J$7,IF(AND(O87&lt;='Product Ratings'!$M$8,O87&gt;='Product Ratings'!$L$8),'Product Ratings'!$J$8,IF(O87&gt;='Product Ratings'!$L$9,'Product Ratings'!$J$9)))))</f>
        <v>5</v>
      </c>
      <c r="U87" s="99">
        <f>IF(AND(N87&lt;='Product Ratings'!$R$5,N87&gt;='Product Ratings'!$Q$5),'Product Ratings'!$O$5,IF(AND(N87&lt;='Product Ratings'!$R$6,N87&gt;='Product Ratings'!$Q$6),'Product Ratings'!$O$6,IF(AND(N87&lt;='Product Ratings'!$R$7,N87&gt;='Product Ratings'!$Q$7),'Product Ratings'!$O$7,IF(AND(N87&lt;='Product Ratings'!$R$8,N87&gt;='Product Ratings'!$Q$8),'Product Ratings'!$O$8,IF(N87&gt;='Product Ratings'!$Q$9,'Product Ratings'!$O$9)))))</f>
        <v>3</v>
      </c>
      <c r="V87" s="99">
        <f>IF(AND(P87&lt;='Product Ratings'!$V$5,P87&gt;='Product Ratings'!$U$5),'Product Ratings'!$S$5,IF(AND(P87&lt;='Product Ratings'!$V$6,P87&gt;='Product Ratings'!$U$6),'Product Ratings'!$S$6,IF(AND(P87&lt;='Product Ratings'!$V$7,P87&gt;='Product Ratings'!$U$7),'Product Ratings'!$S$7,IF(AND(P87&lt;='Product Ratings'!$V$8,P87&gt;='Product Ratings'!$U$8),'Product Ratings'!$S$8,IF(P87&gt;='Product Ratings'!$U$9,'Product Ratings'!$S$9)))))</f>
        <v>2</v>
      </c>
      <c r="W87" s="135">
        <f t="shared" si="6"/>
        <v>13</v>
      </c>
      <c r="X87" s="90"/>
      <c r="Y87" s="90"/>
      <c r="Z87" s="90"/>
      <c r="AA87" s="90"/>
      <c r="AB87" s="90"/>
    </row>
    <row r="88" ht="12.75" customHeight="1">
      <c r="A88" s="87"/>
      <c r="B88" s="90"/>
      <c r="C88" s="90" t="s">
        <v>147</v>
      </c>
      <c r="D88" s="126">
        <v>4.0</v>
      </c>
      <c r="E88" s="127">
        <v>346.13</v>
      </c>
      <c r="F88" s="128">
        <f t="shared" si="7"/>
        <v>224.9845</v>
      </c>
      <c r="G88" s="129">
        <f t="shared" si="1"/>
        <v>121.1455</v>
      </c>
      <c r="H88" s="130">
        <f t="shared" si="2"/>
        <v>0.35</v>
      </c>
      <c r="I88" s="131">
        <v>44436.0</v>
      </c>
      <c r="J88" s="132">
        <v>44472.0</v>
      </c>
      <c r="K88" s="123"/>
      <c r="L88" s="90"/>
      <c r="M88" s="133">
        <f t="shared" si="3"/>
        <v>86.5325</v>
      </c>
      <c r="N88" s="99">
        <f t="shared" si="4"/>
        <v>36</v>
      </c>
      <c r="O88" s="133">
        <f t="shared" si="5"/>
        <v>56.246125</v>
      </c>
      <c r="P88" s="134">
        <v>0.08</v>
      </c>
      <c r="Q88" s="90"/>
      <c r="R88" s="99">
        <f>IF(AND(H88&lt;='Product Ratings'!$E$5,H88&gt;='Product Ratings'!$D$5),'Product Ratings'!$C$5,IF(AND(H88&lt;='Product Ratings'!$E$6,H88&gt;='Product Ratings'!$D$6),'Product Ratings'!$C$6,IF(AND(H88&lt;='Product Ratings'!$E$7,H88&gt;='Product Ratings'!$D$7),'Product Ratings'!$C$7,IF(AND(H88&lt;='Product Ratings'!$E$8,H88&gt;='Product Ratings'!$D$8),'Product Ratings'!$C$8,IF(H88&gt;='Product Ratings'!$D$9,'Product Ratings'!$C$9)))))</f>
        <v>2</v>
      </c>
      <c r="S88" s="99">
        <f>IF(AND(D88&lt;='Product Ratings'!$I$5,D88&gt;='Product Ratings'!$H$5),'Product Ratings'!$F$5,IF(AND(D88&lt;='Product Ratings'!$I$6,D88&gt;='Product Ratings'!$H$6),'Product Ratings'!$F$6,IF(AND(D88&lt;='Product Ratings'!$I$7,I88&gt;='Product Ratings'!$H$7),'Product Ratings'!$F$7,IF(AND(D88&lt;='Product Ratings'!$I$8,D88&gt;='Product Ratings'!$H$8),'Product Ratings'!$F$8,IF(D88&gt;='Product Ratings'!$H$9,'Product Ratings'!$F$9)))))</f>
        <v>1</v>
      </c>
      <c r="T88" s="99">
        <f>IF(AND(O88&lt;='Product Ratings'!$M$5,O88&gt;='Product Ratings'!$L$5),'Product Ratings'!$J$5,IF(AND(O88&lt;='Product Ratings'!$M$6,O88&gt;='Product Ratings'!$L$6),'Product Ratings'!$J$6,IF(AND(O88&lt;='Product Ratings'!$M$7,O88&gt;='Product Ratings'!$L$7),'Product Ratings'!$J$7,IF(AND(O88&lt;='Product Ratings'!$M$8,O88&gt;='Product Ratings'!$L$8),'Product Ratings'!$J$8,IF(O88&gt;='Product Ratings'!$L$9,'Product Ratings'!$J$9)))))</f>
        <v>3</v>
      </c>
      <c r="U88" s="99">
        <f>IF(AND(N88&lt;='Product Ratings'!$R$5,N88&gt;='Product Ratings'!$Q$5),'Product Ratings'!$O$5,IF(AND(N88&lt;='Product Ratings'!$R$6,N88&gt;='Product Ratings'!$Q$6),'Product Ratings'!$O$6,IF(AND(N88&lt;='Product Ratings'!$R$7,N88&gt;='Product Ratings'!$Q$7),'Product Ratings'!$O$7,IF(AND(N88&lt;='Product Ratings'!$R$8,N88&gt;='Product Ratings'!$Q$8),'Product Ratings'!$O$8,IF(N88&gt;='Product Ratings'!$Q$9,'Product Ratings'!$O$9)))))</f>
        <v>3</v>
      </c>
      <c r="V88" s="99">
        <f>IF(AND(P88&lt;='Product Ratings'!$V$5,P88&gt;='Product Ratings'!$U$5),'Product Ratings'!$S$5,IF(AND(P88&lt;='Product Ratings'!$V$6,P88&gt;='Product Ratings'!$U$6),'Product Ratings'!$S$6,IF(AND(P88&lt;='Product Ratings'!$V$7,P88&gt;='Product Ratings'!$U$7),'Product Ratings'!$S$7,IF(AND(P88&lt;='Product Ratings'!$V$8,P88&gt;='Product Ratings'!$U$8),'Product Ratings'!$S$8,IF(P88&gt;='Product Ratings'!$U$9,'Product Ratings'!$S$9)))))</f>
        <v>2</v>
      </c>
      <c r="W88" s="135">
        <f t="shared" si="6"/>
        <v>11</v>
      </c>
      <c r="X88" s="90"/>
      <c r="Y88" s="90"/>
      <c r="Z88" s="90"/>
      <c r="AA88" s="90"/>
      <c r="AB88" s="90"/>
    </row>
    <row r="89" ht="12.75" customHeight="1">
      <c r="A89" s="87"/>
      <c r="B89" s="90"/>
      <c r="C89" s="90" t="s">
        <v>148</v>
      </c>
      <c r="D89" s="126">
        <v>5.0</v>
      </c>
      <c r="E89" s="127">
        <v>156.0</v>
      </c>
      <c r="F89" s="128">
        <f t="shared" si="7"/>
        <v>101.4</v>
      </c>
      <c r="G89" s="129">
        <f t="shared" si="1"/>
        <v>54.6</v>
      </c>
      <c r="H89" s="130">
        <f t="shared" si="2"/>
        <v>0.35</v>
      </c>
      <c r="I89" s="131">
        <v>44437.0</v>
      </c>
      <c r="J89" s="132">
        <v>44473.0</v>
      </c>
      <c r="K89" s="123"/>
      <c r="L89" s="90"/>
      <c r="M89" s="133">
        <f t="shared" si="3"/>
        <v>31.2</v>
      </c>
      <c r="N89" s="99">
        <f t="shared" si="4"/>
        <v>36</v>
      </c>
      <c r="O89" s="133">
        <f t="shared" si="5"/>
        <v>20.28</v>
      </c>
      <c r="P89" s="134">
        <v>0.09</v>
      </c>
      <c r="Q89" s="90"/>
      <c r="R89" s="99">
        <f>IF(AND(H89&lt;='Product Ratings'!$E$5,H89&gt;='Product Ratings'!$D$5),'Product Ratings'!$C$5,IF(AND(H89&lt;='Product Ratings'!$E$6,H89&gt;='Product Ratings'!$D$6),'Product Ratings'!$C$6,IF(AND(H89&lt;='Product Ratings'!$E$7,H89&gt;='Product Ratings'!$D$7),'Product Ratings'!$C$7,IF(AND(H89&lt;='Product Ratings'!$E$8,H89&gt;='Product Ratings'!$D$8),'Product Ratings'!$C$8,IF(H89&gt;='Product Ratings'!$D$9,'Product Ratings'!$C$9)))))</f>
        <v>2</v>
      </c>
      <c r="S89" s="99">
        <f>IF(AND(D89&lt;='Product Ratings'!$I$5,D89&gt;='Product Ratings'!$H$5),'Product Ratings'!$F$5,IF(AND(D89&lt;='Product Ratings'!$I$6,D89&gt;='Product Ratings'!$H$6),'Product Ratings'!$F$6,IF(AND(D89&lt;='Product Ratings'!$I$7,I89&gt;='Product Ratings'!$H$7),'Product Ratings'!$F$7,IF(AND(D89&lt;='Product Ratings'!$I$8,D89&gt;='Product Ratings'!$H$8),'Product Ratings'!$F$8,IF(D89&gt;='Product Ratings'!$H$9,'Product Ratings'!$F$9)))))</f>
        <v>1</v>
      </c>
      <c r="T89" s="99">
        <f>IF(AND(O89&lt;='Product Ratings'!$M$5,O89&gt;='Product Ratings'!$L$5),'Product Ratings'!$J$5,IF(AND(O89&lt;='Product Ratings'!$M$6,O89&gt;='Product Ratings'!$L$6),'Product Ratings'!$J$6,IF(AND(O89&lt;='Product Ratings'!$M$7,O89&gt;='Product Ratings'!$L$7),'Product Ratings'!$J$7,IF(AND(O89&lt;='Product Ratings'!$M$8,O89&gt;='Product Ratings'!$L$8),'Product Ratings'!$J$8,IF(O89&gt;='Product Ratings'!$L$9,'Product Ratings'!$J$9)))))</f>
        <v>5</v>
      </c>
      <c r="U89" s="99">
        <f>IF(AND(N89&lt;='Product Ratings'!$R$5,N89&gt;='Product Ratings'!$Q$5),'Product Ratings'!$O$5,IF(AND(N89&lt;='Product Ratings'!$R$6,N89&gt;='Product Ratings'!$Q$6),'Product Ratings'!$O$6,IF(AND(N89&lt;='Product Ratings'!$R$7,N89&gt;='Product Ratings'!$Q$7),'Product Ratings'!$O$7,IF(AND(N89&lt;='Product Ratings'!$R$8,N89&gt;='Product Ratings'!$Q$8),'Product Ratings'!$O$8,IF(N89&gt;='Product Ratings'!$Q$9,'Product Ratings'!$O$9)))))</f>
        <v>3</v>
      </c>
      <c r="V89" s="99">
        <f>IF(AND(P89&lt;='Product Ratings'!$V$5,P89&gt;='Product Ratings'!$U$5),'Product Ratings'!$S$5,IF(AND(P89&lt;='Product Ratings'!$V$6,P89&gt;='Product Ratings'!$U$6),'Product Ratings'!$S$6,IF(AND(P89&lt;='Product Ratings'!$V$7,P89&gt;='Product Ratings'!$U$7),'Product Ratings'!$S$7,IF(AND(P89&lt;='Product Ratings'!$V$8,P89&gt;='Product Ratings'!$U$8),'Product Ratings'!$S$8,IF(P89&gt;='Product Ratings'!$U$9,'Product Ratings'!$S$9)))))</f>
        <v>2</v>
      </c>
      <c r="W89" s="135">
        <f t="shared" si="6"/>
        <v>13</v>
      </c>
      <c r="X89" s="90"/>
      <c r="Y89" s="90"/>
      <c r="Z89" s="90"/>
      <c r="AA89" s="90"/>
      <c r="AB89" s="90"/>
    </row>
    <row r="90" ht="12.75" customHeight="1">
      <c r="A90" s="87"/>
      <c r="B90" s="90"/>
      <c r="C90" s="90" t="s">
        <v>149</v>
      </c>
      <c r="D90" s="126">
        <v>6.0</v>
      </c>
      <c r="E90" s="127">
        <v>269.57</v>
      </c>
      <c r="F90" s="128">
        <f t="shared" si="7"/>
        <v>175.2205</v>
      </c>
      <c r="G90" s="129">
        <f t="shared" si="1"/>
        <v>94.3495</v>
      </c>
      <c r="H90" s="130">
        <f t="shared" si="2"/>
        <v>0.35</v>
      </c>
      <c r="I90" s="131">
        <v>44438.0</v>
      </c>
      <c r="J90" s="132">
        <v>44474.0</v>
      </c>
      <c r="K90" s="123"/>
      <c r="L90" s="90"/>
      <c r="M90" s="133">
        <f t="shared" si="3"/>
        <v>44.92833333</v>
      </c>
      <c r="N90" s="99">
        <f t="shared" si="4"/>
        <v>36</v>
      </c>
      <c r="O90" s="133">
        <f t="shared" si="5"/>
        <v>29.20341667</v>
      </c>
      <c r="P90" s="134">
        <v>0.12</v>
      </c>
      <c r="Q90" s="90"/>
      <c r="R90" s="99">
        <f>IF(AND(H90&lt;='Product Ratings'!$E$5,H90&gt;='Product Ratings'!$D$5),'Product Ratings'!$C$5,IF(AND(H90&lt;='Product Ratings'!$E$6,H90&gt;='Product Ratings'!$D$6),'Product Ratings'!$C$6,IF(AND(H90&lt;='Product Ratings'!$E$7,H90&gt;='Product Ratings'!$D$7),'Product Ratings'!$C$7,IF(AND(H90&lt;='Product Ratings'!$E$8,H90&gt;='Product Ratings'!$D$8),'Product Ratings'!$C$8,IF(H90&gt;='Product Ratings'!$D$9,'Product Ratings'!$C$9)))))</f>
        <v>2</v>
      </c>
      <c r="S90" s="99">
        <f>IF(AND(D90&lt;='Product Ratings'!$I$5,D90&gt;='Product Ratings'!$H$5),'Product Ratings'!$F$5,IF(AND(D90&lt;='Product Ratings'!$I$6,D90&gt;='Product Ratings'!$H$6),'Product Ratings'!$F$6,IF(AND(D90&lt;='Product Ratings'!$I$7,I90&gt;='Product Ratings'!$H$7),'Product Ratings'!$F$7,IF(AND(D90&lt;='Product Ratings'!$I$8,D90&gt;='Product Ratings'!$H$8),'Product Ratings'!$F$8,IF(D90&gt;='Product Ratings'!$H$9,'Product Ratings'!$F$9)))))</f>
        <v>2</v>
      </c>
      <c r="T90" s="99">
        <f>IF(AND(O90&lt;='Product Ratings'!$M$5,O90&gt;='Product Ratings'!$L$5),'Product Ratings'!$J$5,IF(AND(O90&lt;='Product Ratings'!$M$6,O90&gt;='Product Ratings'!$L$6),'Product Ratings'!$J$6,IF(AND(O90&lt;='Product Ratings'!$M$7,O90&gt;='Product Ratings'!$L$7),'Product Ratings'!$J$7,IF(AND(O90&lt;='Product Ratings'!$M$8,O90&gt;='Product Ratings'!$L$8),'Product Ratings'!$J$8,IF(O90&gt;='Product Ratings'!$L$9,'Product Ratings'!$J$9)))))</f>
        <v>4</v>
      </c>
      <c r="U90" s="99">
        <f>IF(AND(N90&lt;='Product Ratings'!$R$5,N90&gt;='Product Ratings'!$Q$5),'Product Ratings'!$O$5,IF(AND(N90&lt;='Product Ratings'!$R$6,N90&gt;='Product Ratings'!$Q$6),'Product Ratings'!$O$6,IF(AND(N90&lt;='Product Ratings'!$R$7,N90&gt;='Product Ratings'!$Q$7),'Product Ratings'!$O$7,IF(AND(N90&lt;='Product Ratings'!$R$8,N90&gt;='Product Ratings'!$Q$8),'Product Ratings'!$O$8,IF(N90&gt;='Product Ratings'!$Q$9,'Product Ratings'!$O$9)))))</f>
        <v>3</v>
      </c>
      <c r="V90" s="99">
        <f>IF(AND(P90&lt;='Product Ratings'!$V$5,P90&gt;='Product Ratings'!$U$5),'Product Ratings'!$S$5,IF(AND(P90&lt;='Product Ratings'!$V$6,P90&gt;='Product Ratings'!$U$6),'Product Ratings'!$S$6,IF(AND(P90&lt;='Product Ratings'!$V$7,P90&gt;='Product Ratings'!$U$7),'Product Ratings'!$S$7,IF(AND(P90&lt;='Product Ratings'!$V$8,P90&gt;='Product Ratings'!$U$8),'Product Ratings'!$S$8,IF(P90&gt;='Product Ratings'!$U$9,'Product Ratings'!$S$9)))))</f>
        <v>2</v>
      </c>
      <c r="W90" s="135">
        <f t="shared" si="6"/>
        <v>13</v>
      </c>
      <c r="X90" s="90"/>
      <c r="Y90" s="90"/>
      <c r="Z90" s="90"/>
      <c r="AA90" s="90"/>
      <c r="AB90" s="90"/>
    </row>
    <row r="91" ht="12.75" customHeight="1">
      <c r="A91" s="87"/>
      <c r="B91" s="90"/>
      <c r="C91" s="90" t="s">
        <v>150</v>
      </c>
      <c r="D91" s="126">
        <v>1.0</v>
      </c>
      <c r="E91" s="127">
        <v>154.78</v>
      </c>
      <c r="F91" s="128">
        <f t="shared" si="7"/>
        <v>100.607</v>
      </c>
      <c r="G91" s="129">
        <f t="shared" si="1"/>
        <v>54.173</v>
      </c>
      <c r="H91" s="130">
        <f t="shared" si="2"/>
        <v>0.35</v>
      </c>
      <c r="I91" s="131">
        <v>44439.0</v>
      </c>
      <c r="J91" s="132">
        <v>44475.0</v>
      </c>
      <c r="K91" s="123"/>
      <c r="L91" s="90"/>
      <c r="M91" s="133">
        <f t="shared" si="3"/>
        <v>154.78</v>
      </c>
      <c r="N91" s="99">
        <f t="shared" si="4"/>
        <v>36</v>
      </c>
      <c r="O91" s="133">
        <f t="shared" si="5"/>
        <v>100.607</v>
      </c>
      <c r="P91" s="134">
        <v>0.13</v>
      </c>
      <c r="Q91" s="90"/>
      <c r="R91" s="99">
        <f>IF(AND(H91&lt;='Product Ratings'!$E$5,H91&gt;='Product Ratings'!$D$5),'Product Ratings'!$C$5,IF(AND(H91&lt;='Product Ratings'!$E$6,H91&gt;='Product Ratings'!$D$6),'Product Ratings'!$C$6,IF(AND(H91&lt;='Product Ratings'!$E$7,H91&gt;='Product Ratings'!$D$7),'Product Ratings'!$C$7,IF(AND(H91&lt;='Product Ratings'!$E$8,H91&gt;='Product Ratings'!$D$8),'Product Ratings'!$C$8,IF(H91&gt;='Product Ratings'!$D$9,'Product Ratings'!$C$9)))))</f>
        <v>2</v>
      </c>
      <c r="S91" s="99">
        <f>IF(AND(D91&lt;='Product Ratings'!$I$5,D91&gt;='Product Ratings'!$H$5),'Product Ratings'!$F$5,IF(AND(D91&lt;='Product Ratings'!$I$6,D91&gt;='Product Ratings'!$H$6),'Product Ratings'!$F$6,IF(AND(D91&lt;='Product Ratings'!$I$7,I91&gt;='Product Ratings'!$H$7),'Product Ratings'!$F$7,IF(AND(D91&lt;='Product Ratings'!$I$8,D91&gt;='Product Ratings'!$H$8),'Product Ratings'!$F$8,IF(D91&gt;='Product Ratings'!$H$9,'Product Ratings'!$F$9)))))</f>
        <v>1</v>
      </c>
      <c r="T91" s="99">
        <f>IF(AND(O91&lt;='Product Ratings'!$M$5,O91&gt;='Product Ratings'!$L$5),'Product Ratings'!$J$5,IF(AND(O91&lt;='Product Ratings'!$M$6,O91&gt;='Product Ratings'!$L$6),'Product Ratings'!$J$6,IF(AND(O91&lt;='Product Ratings'!$M$7,O91&gt;='Product Ratings'!$L$7),'Product Ratings'!$J$7,IF(AND(O91&lt;='Product Ratings'!$M$8,O91&gt;='Product Ratings'!$L$8),'Product Ratings'!$J$8,IF(O91&gt;='Product Ratings'!$L$9,'Product Ratings'!$J$9)))))</f>
        <v>2</v>
      </c>
      <c r="U91" s="99">
        <f>IF(AND(N91&lt;='Product Ratings'!$R$5,N91&gt;='Product Ratings'!$Q$5),'Product Ratings'!$O$5,IF(AND(N91&lt;='Product Ratings'!$R$6,N91&gt;='Product Ratings'!$Q$6),'Product Ratings'!$O$6,IF(AND(N91&lt;='Product Ratings'!$R$7,N91&gt;='Product Ratings'!$Q$7),'Product Ratings'!$O$7,IF(AND(N91&lt;='Product Ratings'!$R$8,N91&gt;='Product Ratings'!$Q$8),'Product Ratings'!$O$8,IF(N91&gt;='Product Ratings'!$Q$9,'Product Ratings'!$O$9)))))</f>
        <v>3</v>
      </c>
      <c r="V91" s="99" t="b">
        <f>IF(AND(P91&lt;='Product Ratings'!$V$5,P91&gt;='Product Ratings'!$U$5),'Product Ratings'!$S$5,IF(AND(P91&lt;='Product Ratings'!$V$6,P91&gt;='Product Ratings'!$U$6),'Product Ratings'!$S$6,IF(AND(P91&lt;='Product Ratings'!$V$7,P91&gt;='Product Ratings'!$U$7),'Product Ratings'!$S$7,IF(AND(P91&lt;='Product Ratings'!$V$8,P91&gt;='Product Ratings'!$U$8),'Product Ratings'!$S$8,IF(P91&gt;='Product Ratings'!$U$9,'Product Ratings'!$S$9)))))</f>
        <v>0</v>
      </c>
      <c r="W91" s="135">
        <f t="shared" si="6"/>
        <v>8</v>
      </c>
      <c r="X91" s="90"/>
      <c r="Y91" s="90"/>
      <c r="Z91" s="90"/>
      <c r="AA91" s="90"/>
      <c r="AB91" s="90"/>
    </row>
    <row r="92" ht="12.75" customHeight="1">
      <c r="A92" s="87"/>
      <c r="B92" s="90"/>
      <c r="C92" s="90" t="s">
        <v>151</v>
      </c>
      <c r="D92" s="126">
        <v>2.0</v>
      </c>
      <c r="E92" s="127">
        <v>260.01</v>
      </c>
      <c r="F92" s="128">
        <f t="shared" si="7"/>
        <v>169.0065</v>
      </c>
      <c r="G92" s="129">
        <f t="shared" si="1"/>
        <v>91.0035</v>
      </c>
      <c r="H92" s="130">
        <f t="shared" si="2"/>
        <v>0.35</v>
      </c>
      <c r="I92" s="131">
        <v>44440.0</v>
      </c>
      <c r="J92" s="132">
        <v>44476.0</v>
      </c>
      <c r="K92" s="123"/>
      <c r="L92" s="90"/>
      <c r="M92" s="133">
        <f t="shared" si="3"/>
        <v>130.005</v>
      </c>
      <c r="N92" s="99">
        <f t="shared" si="4"/>
        <v>36</v>
      </c>
      <c r="O92" s="133">
        <f t="shared" si="5"/>
        <v>84.50325</v>
      </c>
      <c r="P92" s="134">
        <v>0.125</v>
      </c>
      <c r="Q92" s="90"/>
      <c r="R92" s="99">
        <f>IF(AND(H92&lt;='Product Ratings'!$E$5,H92&gt;='Product Ratings'!$D$5),'Product Ratings'!$C$5,IF(AND(H92&lt;='Product Ratings'!$E$6,H92&gt;='Product Ratings'!$D$6),'Product Ratings'!$C$6,IF(AND(H92&lt;='Product Ratings'!$E$7,H92&gt;='Product Ratings'!$D$7),'Product Ratings'!$C$7,IF(AND(H92&lt;='Product Ratings'!$E$8,H92&gt;='Product Ratings'!$D$8),'Product Ratings'!$C$8,IF(H92&gt;='Product Ratings'!$D$9,'Product Ratings'!$C$9)))))</f>
        <v>2</v>
      </c>
      <c r="S92" s="99">
        <f>IF(AND(D92&lt;='Product Ratings'!$I$5,D92&gt;='Product Ratings'!$H$5),'Product Ratings'!$F$5,IF(AND(D92&lt;='Product Ratings'!$I$6,D92&gt;='Product Ratings'!$H$6),'Product Ratings'!$F$6,IF(AND(D92&lt;='Product Ratings'!$I$7,I92&gt;='Product Ratings'!$H$7),'Product Ratings'!$F$7,IF(AND(D92&lt;='Product Ratings'!$I$8,D92&gt;='Product Ratings'!$H$8),'Product Ratings'!$F$8,IF(D92&gt;='Product Ratings'!$H$9,'Product Ratings'!$F$9)))))</f>
        <v>1</v>
      </c>
      <c r="T92" s="99">
        <f>IF(AND(O92&lt;='Product Ratings'!$M$5,O92&gt;='Product Ratings'!$L$5),'Product Ratings'!$J$5,IF(AND(O92&lt;='Product Ratings'!$M$6,O92&gt;='Product Ratings'!$L$6),'Product Ratings'!$J$6,IF(AND(O92&lt;='Product Ratings'!$M$7,O92&gt;='Product Ratings'!$L$7),'Product Ratings'!$J$7,IF(AND(O92&lt;='Product Ratings'!$M$8,O92&gt;='Product Ratings'!$L$8),'Product Ratings'!$J$8,IF(O92&gt;='Product Ratings'!$L$9,'Product Ratings'!$J$9)))))</f>
        <v>2</v>
      </c>
      <c r="U92" s="99">
        <f>IF(AND(N92&lt;='Product Ratings'!$R$5,N92&gt;='Product Ratings'!$Q$5),'Product Ratings'!$O$5,IF(AND(N92&lt;='Product Ratings'!$R$6,N92&gt;='Product Ratings'!$Q$6),'Product Ratings'!$O$6,IF(AND(N92&lt;='Product Ratings'!$R$7,N92&gt;='Product Ratings'!$Q$7),'Product Ratings'!$O$7,IF(AND(N92&lt;='Product Ratings'!$R$8,N92&gt;='Product Ratings'!$Q$8),'Product Ratings'!$O$8,IF(N92&gt;='Product Ratings'!$Q$9,'Product Ratings'!$O$9)))))</f>
        <v>3</v>
      </c>
      <c r="V92" s="99">
        <f>IF(AND(P92&lt;='Product Ratings'!$V$5,P92&gt;='Product Ratings'!$U$5),'Product Ratings'!$S$5,IF(AND(P92&lt;='Product Ratings'!$V$6,P92&gt;='Product Ratings'!$U$6),'Product Ratings'!$S$6,IF(AND(P92&lt;='Product Ratings'!$V$7,P92&gt;='Product Ratings'!$U$7),'Product Ratings'!$S$7,IF(AND(P92&lt;='Product Ratings'!$V$8,P92&gt;='Product Ratings'!$U$8),'Product Ratings'!$S$8,IF(P92&gt;='Product Ratings'!$U$9,'Product Ratings'!$S$9)))))</f>
        <v>2</v>
      </c>
      <c r="W92" s="135">
        <f t="shared" si="6"/>
        <v>10</v>
      </c>
      <c r="X92" s="90"/>
      <c r="Y92" s="90"/>
      <c r="Z92" s="90"/>
      <c r="AA92" s="90"/>
      <c r="AB92" s="90"/>
    </row>
    <row r="93" ht="12.75" customHeight="1">
      <c r="A93" s="87"/>
      <c r="B93" s="90"/>
      <c r="C93" s="90" t="s">
        <v>152</v>
      </c>
      <c r="D93" s="126">
        <v>3.0</v>
      </c>
      <c r="E93" s="127">
        <v>31.3</v>
      </c>
      <c r="F93" s="128">
        <f t="shared" si="7"/>
        <v>20.345</v>
      </c>
      <c r="G93" s="129">
        <f t="shared" si="1"/>
        <v>10.955</v>
      </c>
      <c r="H93" s="130">
        <f t="shared" si="2"/>
        <v>0.35</v>
      </c>
      <c r="I93" s="131">
        <v>44441.0</v>
      </c>
      <c r="J93" s="132">
        <v>44477.0</v>
      </c>
      <c r="K93" s="123"/>
      <c r="L93" s="90"/>
      <c r="M93" s="133">
        <f t="shared" si="3"/>
        <v>10.43333333</v>
      </c>
      <c r="N93" s="99">
        <f t="shared" si="4"/>
        <v>36</v>
      </c>
      <c r="O93" s="133">
        <f t="shared" si="5"/>
        <v>6.781666667</v>
      </c>
      <c r="P93" s="134">
        <v>0.15</v>
      </c>
      <c r="Q93" s="90"/>
      <c r="R93" s="99">
        <f>IF(AND(H93&lt;='Product Ratings'!$E$5,H93&gt;='Product Ratings'!$D$5),'Product Ratings'!$C$5,IF(AND(H93&lt;='Product Ratings'!$E$6,H93&gt;='Product Ratings'!$D$6),'Product Ratings'!$C$6,IF(AND(H93&lt;='Product Ratings'!$E$7,H93&gt;='Product Ratings'!$D$7),'Product Ratings'!$C$7,IF(AND(H93&lt;='Product Ratings'!$E$8,H93&gt;='Product Ratings'!$D$8),'Product Ratings'!$C$8,IF(H93&gt;='Product Ratings'!$D$9,'Product Ratings'!$C$9)))))</f>
        <v>2</v>
      </c>
      <c r="S93" s="99">
        <f>IF(AND(D93&lt;='Product Ratings'!$I$5,D93&gt;='Product Ratings'!$H$5),'Product Ratings'!$F$5,IF(AND(D93&lt;='Product Ratings'!$I$6,D93&gt;='Product Ratings'!$H$6),'Product Ratings'!$F$6,IF(AND(D93&lt;='Product Ratings'!$I$7,I93&gt;='Product Ratings'!$H$7),'Product Ratings'!$F$7,IF(AND(D93&lt;='Product Ratings'!$I$8,D93&gt;='Product Ratings'!$H$8),'Product Ratings'!$F$8,IF(D93&gt;='Product Ratings'!$H$9,'Product Ratings'!$F$9)))))</f>
        <v>1</v>
      </c>
      <c r="T93" s="99">
        <f>IF(AND(O93&lt;='Product Ratings'!$M$5,O93&gt;='Product Ratings'!$L$5),'Product Ratings'!$J$5,IF(AND(O93&lt;='Product Ratings'!$M$6,O93&gt;='Product Ratings'!$L$6),'Product Ratings'!$J$6,IF(AND(O93&lt;='Product Ratings'!$M$7,O93&gt;='Product Ratings'!$L$7),'Product Ratings'!$J$7,IF(AND(O93&lt;='Product Ratings'!$M$8,O93&gt;='Product Ratings'!$L$8),'Product Ratings'!$J$8,IF(O93&gt;='Product Ratings'!$L$9,'Product Ratings'!$J$9)))))</f>
        <v>5</v>
      </c>
      <c r="U93" s="99">
        <f>IF(AND(N93&lt;='Product Ratings'!$R$5,N93&gt;='Product Ratings'!$Q$5),'Product Ratings'!$O$5,IF(AND(N93&lt;='Product Ratings'!$R$6,N93&gt;='Product Ratings'!$Q$6),'Product Ratings'!$O$6,IF(AND(N93&lt;='Product Ratings'!$R$7,N93&gt;='Product Ratings'!$Q$7),'Product Ratings'!$O$7,IF(AND(N93&lt;='Product Ratings'!$R$8,N93&gt;='Product Ratings'!$Q$8),'Product Ratings'!$O$8,IF(N93&gt;='Product Ratings'!$Q$9,'Product Ratings'!$O$9)))))</f>
        <v>3</v>
      </c>
      <c r="V93" s="99">
        <f>IF(AND(P93&lt;='Product Ratings'!$V$5,P93&gt;='Product Ratings'!$U$5),'Product Ratings'!$S$5,IF(AND(P93&lt;='Product Ratings'!$V$6,P93&gt;='Product Ratings'!$U$6),'Product Ratings'!$S$6,IF(AND(P93&lt;='Product Ratings'!$V$7,P93&gt;='Product Ratings'!$U$7),'Product Ratings'!$S$7,IF(AND(P93&lt;='Product Ratings'!$V$8,P93&gt;='Product Ratings'!$U$8),'Product Ratings'!$S$8,IF(P93&gt;='Product Ratings'!$U$9,'Product Ratings'!$S$9)))))</f>
        <v>3</v>
      </c>
      <c r="W93" s="135">
        <f t="shared" si="6"/>
        <v>14</v>
      </c>
      <c r="X93" s="90"/>
      <c r="Y93" s="90"/>
      <c r="Z93" s="90"/>
      <c r="AA93" s="90"/>
      <c r="AB93" s="90"/>
    </row>
    <row r="94" ht="12.75" customHeight="1">
      <c r="A94" s="87"/>
      <c r="B94" s="90"/>
      <c r="C94" s="90" t="s">
        <v>153</v>
      </c>
      <c r="D94" s="126">
        <v>4.0</v>
      </c>
      <c r="E94" s="127">
        <v>624.35</v>
      </c>
      <c r="F94" s="128">
        <f t="shared" si="7"/>
        <v>405.8275</v>
      </c>
      <c r="G94" s="129">
        <f t="shared" si="1"/>
        <v>218.5225</v>
      </c>
      <c r="H94" s="130">
        <f t="shared" si="2"/>
        <v>0.35</v>
      </c>
      <c r="I94" s="131">
        <v>44442.0</v>
      </c>
      <c r="J94" s="132">
        <v>44478.0</v>
      </c>
      <c r="K94" s="123"/>
      <c r="L94" s="90"/>
      <c r="M94" s="133">
        <f t="shared" si="3"/>
        <v>156.0875</v>
      </c>
      <c r="N94" s="99">
        <f t="shared" si="4"/>
        <v>36</v>
      </c>
      <c r="O94" s="133">
        <f t="shared" si="5"/>
        <v>101.456875</v>
      </c>
      <c r="P94" s="134">
        <v>0.18</v>
      </c>
      <c r="Q94" s="90"/>
      <c r="R94" s="99">
        <f>IF(AND(H94&lt;='Product Ratings'!$E$5,H94&gt;='Product Ratings'!$D$5),'Product Ratings'!$C$5,IF(AND(H94&lt;='Product Ratings'!$E$6,H94&gt;='Product Ratings'!$D$6),'Product Ratings'!$C$6,IF(AND(H94&lt;='Product Ratings'!$E$7,H94&gt;='Product Ratings'!$D$7),'Product Ratings'!$C$7,IF(AND(H94&lt;='Product Ratings'!$E$8,H94&gt;='Product Ratings'!$D$8),'Product Ratings'!$C$8,IF(H94&gt;='Product Ratings'!$D$9,'Product Ratings'!$C$9)))))</f>
        <v>2</v>
      </c>
      <c r="S94" s="99">
        <f>IF(AND(D94&lt;='Product Ratings'!$I$5,D94&gt;='Product Ratings'!$H$5),'Product Ratings'!$F$5,IF(AND(D94&lt;='Product Ratings'!$I$6,D94&gt;='Product Ratings'!$H$6),'Product Ratings'!$F$6,IF(AND(D94&lt;='Product Ratings'!$I$7,I94&gt;='Product Ratings'!$H$7),'Product Ratings'!$F$7,IF(AND(D94&lt;='Product Ratings'!$I$8,D94&gt;='Product Ratings'!$H$8),'Product Ratings'!$F$8,IF(D94&gt;='Product Ratings'!$H$9,'Product Ratings'!$F$9)))))</f>
        <v>1</v>
      </c>
      <c r="T94" s="99">
        <f>IF(AND(O94&lt;='Product Ratings'!$M$5,O94&gt;='Product Ratings'!$L$5),'Product Ratings'!$J$5,IF(AND(O94&lt;='Product Ratings'!$M$6,O94&gt;='Product Ratings'!$L$6),'Product Ratings'!$J$6,IF(AND(O94&lt;='Product Ratings'!$M$7,O94&gt;='Product Ratings'!$L$7),'Product Ratings'!$J$7,IF(AND(O94&lt;='Product Ratings'!$M$8,O94&gt;='Product Ratings'!$L$8),'Product Ratings'!$J$8,IF(O94&gt;='Product Ratings'!$L$9,'Product Ratings'!$J$9)))))</f>
        <v>2</v>
      </c>
      <c r="U94" s="99">
        <f>IF(AND(N94&lt;='Product Ratings'!$R$5,N94&gt;='Product Ratings'!$Q$5),'Product Ratings'!$O$5,IF(AND(N94&lt;='Product Ratings'!$R$6,N94&gt;='Product Ratings'!$Q$6),'Product Ratings'!$O$6,IF(AND(N94&lt;='Product Ratings'!$R$7,N94&gt;='Product Ratings'!$Q$7),'Product Ratings'!$O$7,IF(AND(N94&lt;='Product Ratings'!$R$8,N94&gt;='Product Ratings'!$Q$8),'Product Ratings'!$O$8,IF(N94&gt;='Product Ratings'!$Q$9,'Product Ratings'!$O$9)))))</f>
        <v>3</v>
      </c>
      <c r="V94" s="99">
        <f>IF(AND(P94&lt;='Product Ratings'!$V$5,P94&gt;='Product Ratings'!$U$5),'Product Ratings'!$S$5,IF(AND(P94&lt;='Product Ratings'!$V$6,P94&gt;='Product Ratings'!$U$6),'Product Ratings'!$S$6,IF(AND(P94&lt;='Product Ratings'!$V$7,P94&gt;='Product Ratings'!$U$7),'Product Ratings'!$S$7,IF(AND(P94&lt;='Product Ratings'!$V$8,P94&gt;='Product Ratings'!$U$8),'Product Ratings'!$S$8,IF(P94&gt;='Product Ratings'!$U$9,'Product Ratings'!$S$9)))))</f>
        <v>3</v>
      </c>
      <c r="W94" s="135">
        <f t="shared" si="6"/>
        <v>11</v>
      </c>
      <c r="X94" s="90"/>
      <c r="Y94" s="90"/>
      <c r="Z94" s="90"/>
      <c r="AA94" s="90"/>
      <c r="AB94" s="90"/>
    </row>
    <row r="95" ht="12.75" customHeight="1">
      <c r="A95" s="87"/>
      <c r="B95" s="90"/>
      <c r="C95" s="90" t="s">
        <v>154</v>
      </c>
      <c r="D95" s="126">
        <v>5.0</v>
      </c>
      <c r="E95" s="127">
        <v>70.1</v>
      </c>
      <c r="F95" s="128">
        <f t="shared" si="7"/>
        <v>45.565</v>
      </c>
      <c r="G95" s="129">
        <f t="shared" si="1"/>
        <v>24.535</v>
      </c>
      <c r="H95" s="130">
        <f t="shared" si="2"/>
        <v>0.35</v>
      </c>
      <c r="I95" s="131">
        <v>44443.0</v>
      </c>
      <c r="J95" s="132">
        <v>44479.0</v>
      </c>
      <c r="K95" s="123"/>
      <c r="L95" s="90"/>
      <c r="M95" s="133">
        <f t="shared" si="3"/>
        <v>14.02</v>
      </c>
      <c r="N95" s="99">
        <f t="shared" si="4"/>
        <v>36</v>
      </c>
      <c r="O95" s="133">
        <f t="shared" si="5"/>
        <v>9.113</v>
      </c>
      <c r="P95" s="134">
        <v>0.22</v>
      </c>
      <c r="Q95" s="90"/>
      <c r="R95" s="99">
        <f>IF(AND(H95&lt;='Product Ratings'!$E$5,H95&gt;='Product Ratings'!$D$5),'Product Ratings'!$C$5,IF(AND(H95&lt;='Product Ratings'!$E$6,H95&gt;='Product Ratings'!$D$6),'Product Ratings'!$C$6,IF(AND(H95&lt;='Product Ratings'!$E$7,H95&gt;='Product Ratings'!$D$7),'Product Ratings'!$C$7,IF(AND(H95&lt;='Product Ratings'!$E$8,H95&gt;='Product Ratings'!$D$8),'Product Ratings'!$C$8,IF(H95&gt;='Product Ratings'!$D$9,'Product Ratings'!$C$9)))))</f>
        <v>2</v>
      </c>
      <c r="S95" s="99">
        <f>IF(AND(D95&lt;='Product Ratings'!$I$5,D95&gt;='Product Ratings'!$H$5),'Product Ratings'!$F$5,IF(AND(D95&lt;='Product Ratings'!$I$6,D95&gt;='Product Ratings'!$H$6),'Product Ratings'!$F$6,IF(AND(D95&lt;='Product Ratings'!$I$7,I95&gt;='Product Ratings'!$H$7),'Product Ratings'!$F$7,IF(AND(D95&lt;='Product Ratings'!$I$8,D95&gt;='Product Ratings'!$H$8),'Product Ratings'!$F$8,IF(D95&gt;='Product Ratings'!$H$9,'Product Ratings'!$F$9)))))</f>
        <v>1</v>
      </c>
      <c r="T95" s="99">
        <f>IF(AND(O95&lt;='Product Ratings'!$M$5,O95&gt;='Product Ratings'!$L$5),'Product Ratings'!$J$5,IF(AND(O95&lt;='Product Ratings'!$M$6,O95&gt;='Product Ratings'!$L$6),'Product Ratings'!$J$6,IF(AND(O95&lt;='Product Ratings'!$M$7,O95&gt;='Product Ratings'!$L$7),'Product Ratings'!$J$7,IF(AND(O95&lt;='Product Ratings'!$M$8,O95&gt;='Product Ratings'!$L$8),'Product Ratings'!$J$8,IF(O95&gt;='Product Ratings'!$L$9,'Product Ratings'!$J$9)))))</f>
        <v>5</v>
      </c>
      <c r="U95" s="99">
        <f>IF(AND(N95&lt;='Product Ratings'!$R$5,N95&gt;='Product Ratings'!$Q$5),'Product Ratings'!$O$5,IF(AND(N95&lt;='Product Ratings'!$R$6,N95&gt;='Product Ratings'!$Q$6),'Product Ratings'!$O$6,IF(AND(N95&lt;='Product Ratings'!$R$7,N95&gt;='Product Ratings'!$Q$7),'Product Ratings'!$O$7,IF(AND(N95&lt;='Product Ratings'!$R$8,N95&gt;='Product Ratings'!$Q$8),'Product Ratings'!$O$8,IF(N95&gt;='Product Ratings'!$Q$9,'Product Ratings'!$O$9)))))</f>
        <v>3</v>
      </c>
      <c r="V95" s="99">
        <f>IF(AND(P95&lt;='Product Ratings'!$V$5,P95&gt;='Product Ratings'!$U$5),'Product Ratings'!$S$5,IF(AND(P95&lt;='Product Ratings'!$V$6,P95&gt;='Product Ratings'!$U$6),'Product Ratings'!$S$6,IF(AND(P95&lt;='Product Ratings'!$V$7,P95&gt;='Product Ratings'!$U$7),'Product Ratings'!$S$7,IF(AND(P95&lt;='Product Ratings'!$V$8,P95&gt;='Product Ratings'!$U$8),'Product Ratings'!$S$8,IF(P95&gt;='Product Ratings'!$U$9,'Product Ratings'!$S$9)))))</f>
        <v>3</v>
      </c>
      <c r="W95" s="135">
        <f t="shared" si="6"/>
        <v>14</v>
      </c>
      <c r="X95" s="90"/>
      <c r="Y95" s="90"/>
      <c r="Z95" s="90"/>
      <c r="AA95" s="90"/>
      <c r="AB95" s="90"/>
    </row>
    <row r="96" ht="12.75" customHeight="1">
      <c r="A96" s="87"/>
      <c r="B96" s="90"/>
      <c r="C96" s="90" t="s">
        <v>155</v>
      </c>
      <c r="D96" s="126">
        <v>6.0</v>
      </c>
      <c r="E96" s="127">
        <v>153.39</v>
      </c>
      <c r="F96" s="128">
        <f t="shared" si="7"/>
        <v>99.7035</v>
      </c>
      <c r="G96" s="129">
        <f t="shared" si="1"/>
        <v>53.6865</v>
      </c>
      <c r="H96" s="130">
        <f t="shared" si="2"/>
        <v>0.35</v>
      </c>
      <c r="I96" s="131">
        <v>44444.0</v>
      </c>
      <c r="J96" s="132">
        <v>44480.0</v>
      </c>
      <c r="K96" s="123"/>
      <c r="L96" s="90"/>
      <c r="M96" s="133">
        <f t="shared" si="3"/>
        <v>25.565</v>
      </c>
      <c r="N96" s="99">
        <f t="shared" si="4"/>
        <v>36</v>
      </c>
      <c r="O96" s="133">
        <f t="shared" si="5"/>
        <v>16.61725</v>
      </c>
      <c r="P96" s="134">
        <v>0.26</v>
      </c>
      <c r="Q96" s="90"/>
      <c r="R96" s="99">
        <f>IF(AND(H96&lt;='Product Ratings'!$E$5,H96&gt;='Product Ratings'!$D$5),'Product Ratings'!$C$5,IF(AND(H96&lt;='Product Ratings'!$E$6,H96&gt;='Product Ratings'!$D$6),'Product Ratings'!$C$6,IF(AND(H96&lt;='Product Ratings'!$E$7,H96&gt;='Product Ratings'!$D$7),'Product Ratings'!$C$7,IF(AND(H96&lt;='Product Ratings'!$E$8,H96&gt;='Product Ratings'!$D$8),'Product Ratings'!$C$8,IF(H96&gt;='Product Ratings'!$D$9,'Product Ratings'!$C$9)))))</f>
        <v>2</v>
      </c>
      <c r="S96" s="99">
        <f>IF(AND(D96&lt;='Product Ratings'!$I$5,D96&gt;='Product Ratings'!$H$5),'Product Ratings'!$F$5,IF(AND(D96&lt;='Product Ratings'!$I$6,D96&gt;='Product Ratings'!$H$6),'Product Ratings'!$F$6,IF(AND(D96&lt;='Product Ratings'!$I$7,I96&gt;='Product Ratings'!$H$7),'Product Ratings'!$F$7,IF(AND(D96&lt;='Product Ratings'!$I$8,D96&gt;='Product Ratings'!$H$8),'Product Ratings'!$F$8,IF(D96&gt;='Product Ratings'!$H$9,'Product Ratings'!$F$9)))))</f>
        <v>2</v>
      </c>
      <c r="T96" s="99">
        <f>IF(AND(O96&lt;='Product Ratings'!$M$5,O96&gt;='Product Ratings'!$L$5),'Product Ratings'!$J$5,IF(AND(O96&lt;='Product Ratings'!$M$6,O96&gt;='Product Ratings'!$L$6),'Product Ratings'!$J$6,IF(AND(O96&lt;='Product Ratings'!$M$7,O96&gt;='Product Ratings'!$L$7),'Product Ratings'!$J$7,IF(AND(O96&lt;='Product Ratings'!$M$8,O96&gt;='Product Ratings'!$L$8),'Product Ratings'!$J$8,IF(O96&gt;='Product Ratings'!$L$9,'Product Ratings'!$J$9)))))</f>
        <v>5</v>
      </c>
      <c r="U96" s="99">
        <f>IF(AND(N96&lt;='Product Ratings'!$R$5,N96&gt;='Product Ratings'!$Q$5),'Product Ratings'!$O$5,IF(AND(N96&lt;='Product Ratings'!$R$6,N96&gt;='Product Ratings'!$Q$6),'Product Ratings'!$O$6,IF(AND(N96&lt;='Product Ratings'!$R$7,N96&gt;='Product Ratings'!$Q$7),'Product Ratings'!$O$7,IF(AND(N96&lt;='Product Ratings'!$R$8,N96&gt;='Product Ratings'!$Q$8),'Product Ratings'!$O$8,IF(N96&gt;='Product Ratings'!$Q$9,'Product Ratings'!$O$9)))))</f>
        <v>3</v>
      </c>
      <c r="V96" s="99">
        <f>IF(AND(P96&lt;='Product Ratings'!$V$5,P96&gt;='Product Ratings'!$U$5),'Product Ratings'!$S$5,IF(AND(P96&lt;='Product Ratings'!$V$6,P96&gt;='Product Ratings'!$U$6),'Product Ratings'!$S$6,IF(AND(P96&lt;='Product Ratings'!$V$7,P96&gt;='Product Ratings'!$U$7),'Product Ratings'!$S$7,IF(AND(P96&lt;='Product Ratings'!$V$8,P96&gt;='Product Ratings'!$U$8),'Product Ratings'!$S$8,IF(P96&gt;='Product Ratings'!$U$9,'Product Ratings'!$S$9)))))</f>
        <v>3</v>
      </c>
      <c r="W96" s="135">
        <f t="shared" si="6"/>
        <v>15</v>
      </c>
      <c r="X96" s="90"/>
      <c r="Y96" s="90"/>
      <c r="Z96" s="90"/>
      <c r="AA96" s="90"/>
      <c r="AB96" s="90"/>
    </row>
    <row r="97" ht="12.75" customHeight="1">
      <c r="A97" s="87"/>
      <c r="B97" s="90"/>
      <c r="C97" s="90" t="s">
        <v>156</v>
      </c>
      <c r="D97" s="126">
        <v>1.0</v>
      </c>
      <c r="E97" s="127">
        <v>608.7</v>
      </c>
      <c r="F97" s="128">
        <f t="shared" si="7"/>
        <v>395.655</v>
      </c>
      <c r="G97" s="129">
        <f t="shared" si="1"/>
        <v>213.045</v>
      </c>
      <c r="H97" s="130">
        <f t="shared" si="2"/>
        <v>0.35</v>
      </c>
      <c r="I97" s="131">
        <v>44445.0</v>
      </c>
      <c r="J97" s="132">
        <v>44481.0</v>
      </c>
      <c r="K97" s="123"/>
      <c r="L97" s="90"/>
      <c r="M97" s="133">
        <f t="shared" si="3"/>
        <v>608.7</v>
      </c>
      <c r="N97" s="99">
        <f t="shared" si="4"/>
        <v>36</v>
      </c>
      <c r="O97" s="133">
        <f t="shared" si="5"/>
        <v>395.655</v>
      </c>
      <c r="P97" s="134">
        <v>0.28</v>
      </c>
      <c r="Q97" s="90"/>
      <c r="R97" s="99">
        <f>IF(AND(H97&lt;='Product Ratings'!$E$5,H97&gt;='Product Ratings'!$D$5),'Product Ratings'!$C$5,IF(AND(H97&lt;='Product Ratings'!$E$6,H97&gt;='Product Ratings'!$D$6),'Product Ratings'!$C$6,IF(AND(H97&lt;='Product Ratings'!$E$7,H97&gt;='Product Ratings'!$D$7),'Product Ratings'!$C$7,IF(AND(H97&lt;='Product Ratings'!$E$8,H97&gt;='Product Ratings'!$D$8),'Product Ratings'!$C$8,IF(H97&gt;='Product Ratings'!$D$9,'Product Ratings'!$C$9)))))</f>
        <v>2</v>
      </c>
      <c r="S97" s="99">
        <f>IF(AND(D97&lt;='Product Ratings'!$I$5,D97&gt;='Product Ratings'!$H$5),'Product Ratings'!$F$5,IF(AND(D97&lt;='Product Ratings'!$I$6,D97&gt;='Product Ratings'!$H$6),'Product Ratings'!$F$6,IF(AND(D97&lt;='Product Ratings'!$I$7,I97&gt;='Product Ratings'!$H$7),'Product Ratings'!$F$7,IF(AND(D97&lt;='Product Ratings'!$I$8,D97&gt;='Product Ratings'!$H$8),'Product Ratings'!$F$8,IF(D97&gt;='Product Ratings'!$H$9,'Product Ratings'!$F$9)))))</f>
        <v>1</v>
      </c>
      <c r="T97" s="99">
        <f>IF(AND(O97&lt;='Product Ratings'!$M$5,O97&gt;='Product Ratings'!$L$5),'Product Ratings'!$J$5,IF(AND(O97&lt;='Product Ratings'!$M$6,O97&gt;='Product Ratings'!$L$6),'Product Ratings'!$J$6,IF(AND(O97&lt;='Product Ratings'!$M$7,O97&gt;='Product Ratings'!$L$7),'Product Ratings'!$J$7,IF(AND(O97&lt;='Product Ratings'!$M$8,O97&gt;='Product Ratings'!$L$8),'Product Ratings'!$J$8,IF(O97&gt;='Product Ratings'!$L$9,'Product Ratings'!$J$9)))))</f>
        <v>1</v>
      </c>
      <c r="U97" s="99">
        <f>IF(AND(N97&lt;='Product Ratings'!$R$5,N97&gt;='Product Ratings'!$Q$5),'Product Ratings'!$O$5,IF(AND(N97&lt;='Product Ratings'!$R$6,N97&gt;='Product Ratings'!$Q$6),'Product Ratings'!$O$6,IF(AND(N97&lt;='Product Ratings'!$R$7,N97&gt;='Product Ratings'!$Q$7),'Product Ratings'!$O$7,IF(AND(N97&lt;='Product Ratings'!$R$8,N97&gt;='Product Ratings'!$Q$8),'Product Ratings'!$O$8,IF(N97&gt;='Product Ratings'!$Q$9,'Product Ratings'!$O$9)))))</f>
        <v>3</v>
      </c>
      <c r="V97" s="99">
        <f>IF(AND(P97&lt;='Product Ratings'!$V$5,P97&gt;='Product Ratings'!$U$5),'Product Ratings'!$S$5,IF(AND(P97&lt;='Product Ratings'!$V$6,P97&gt;='Product Ratings'!$U$6),'Product Ratings'!$S$6,IF(AND(P97&lt;='Product Ratings'!$V$7,P97&gt;='Product Ratings'!$U$7),'Product Ratings'!$S$7,IF(AND(P97&lt;='Product Ratings'!$V$8,P97&gt;='Product Ratings'!$U$8),'Product Ratings'!$S$8,IF(P97&gt;='Product Ratings'!$U$9,'Product Ratings'!$S$9)))))</f>
        <v>3</v>
      </c>
      <c r="W97" s="135">
        <f t="shared" si="6"/>
        <v>10</v>
      </c>
      <c r="X97" s="90"/>
      <c r="Y97" s="90"/>
      <c r="Z97" s="90"/>
      <c r="AA97" s="90"/>
      <c r="AB97" s="90"/>
    </row>
    <row r="98" ht="12.75" customHeight="1">
      <c r="A98" s="87"/>
      <c r="B98" s="90"/>
      <c r="C98" s="90" t="s">
        <v>157</v>
      </c>
      <c r="D98" s="126">
        <v>2.0</v>
      </c>
      <c r="E98" s="127">
        <v>125.22</v>
      </c>
      <c r="F98" s="128">
        <f t="shared" si="7"/>
        <v>81.393</v>
      </c>
      <c r="G98" s="129">
        <f t="shared" si="1"/>
        <v>43.827</v>
      </c>
      <c r="H98" s="130">
        <f t="shared" si="2"/>
        <v>0.35</v>
      </c>
      <c r="I98" s="131">
        <v>44446.0</v>
      </c>
      <c r="J98" s="132">
        <v>44482.0</v>
      </c>
      <c r="K98" s="123"/>
      <c r="L98" s="90"/>
      <c r="M98" s="133">
        <f t="shared" si="3"/>
        <v>62.61</v>
      </c>
      <c r="N98" s="99">
        <f t="shared" si="4"/>
        <v>36</v>
      </c>
      <c r="O98" s="133">
        <f t="shared" si="5"/>
        <v>40.6965</v>
      </c>
      <c r="P98" s="134">
        <v>0.3</v>
      </c>
      <c r="Q98" s="90"/>
      <c r="R98" s="99">
        <f>IF(AND(H98&lt;='Product Ratings'!$E$5,H98&gt;='Product Ratings'!$D$5),'Product Ratings'!$C$5,IF(AND(H98&lt;='Product Ratings'!$E$6,H98&gt;='Product Ratings'!$D$6),'Product Ratings'!$C$6,IF(AND(H98&lt;='Product Ratings'!$E$7,H98&gt;='Product Ratings'!$D$7),'Product Ratings'!$C$7,IF(AND(H98&lt;='Product Ratings'!$E$8,H98&gt;='Product Ratings'!$D$8),'Product Ratings'!$C$8,IF(H98&gt;='Product Ratings'!$D$9,'Product Ratings'!$C$9)))))</f>
        <v>2</v>
      </c>
      <c r="S98" s="99">
        <f>IF(AND(D98&lt;='Product Ratings'!$I$5,D98&gt;='Product Ratings'!$H$5),'Product Ratings'!$F$5,IF(AND(D98&lt;='Product Ratings'!$I$6,D98&gt;='Product Ratings'!$H$6),'Product Ratings'!$F$6,IF(AND(D98&lt;='Product Ratings'!$I$7,I98&gt;='Product Ratings'!$H$7),'Product Ratings'!$F$7,IF(AND(D98&lt;='Product Ratings'!$I$8,D98&gt;='Product Ratings'!$H$8),'Product Ratings'!$F$8,IF(D98&gt;='Product Ratings'!$H$9,'Product Ratings'!$F$9)))))</f>
        <v>1</v>
      </c>
      <c r="T98" s="99" t="b">
        <f>IF(AND(O98&lt;='Product Ratings'!$M$5,O98&gt;='Product Ratings'!$L$5),'Product Ratings'!$J$5,IF(AND(O98&lt;='Product Ratings'!$M$6,O98&gt;='Product Ratings'!$L$6),'Product Ratings'!$J$6,IF(AND(O98&lt;='Product Ratings'!$M$7,O98&gt;='Product Ratings'!$L$7),'Product Ratings'!$J$7,IF(AND(O98&lt;='Product Ratings'!$M$8,O98&gt;='Product Ratings'!$L$8),'Product Ratings'!$J$8,IF(O98&gt;='Product Ratings'!$L$9,'Product Ratings'!$J$9)))))</f>
        <v>0</v>
      </c>
      <c r="U98" s="99">
        <f>IF(AND(N98&lt;='Product Ratings'!$R$5,N98&gt;='Product Ratings'!$Q$5),'Product Ratings'!$O$5,IF(AND(N98&lt;='Product Ratings'!$R$6,N98&gt;='Product Ratings'!$Q$6),'Product Ratings'!$O$6,IF(AND(N98&lt;='Product Ratings'!$R$7,N98&gt;='Product Ratings'!$Q$7),'Product Ratings'!$O$7,IF(AND(N98&lt;='Product Ratings'!$R$8,N98&gt;='Product Ratings'!$Q$8),'Product Ratings'!$O$8,IF(N98&gt;='Product Ratings'!$Q$9,'Product Ratings'!$O$9)))))</f>
        <v>3</v>
      </c>
      <c r="V98" s="99">
        <f>IF(AND(P98&lt;='Product Ratings'!$V$5,P98&gt;='Product Ratings'!$U$5),'Product Ratings'!$S$5,IF(AND(P98&lt;='Product Ratings'!$V$6,P98&gt;='Product Ratings'!$U$6),'Product Ratings'!$S$6,IF(AND(P98&lt;='Product Ratings'!$V$7,P98&gt;='Product Ratings'!$U$7),'Product Ratings'!$S$7,IF(AND(P98&lt;='Product Ratings'!$V$8,P98&gt;='Product Ratings'!$U$8),'Product Ratings'!$S$8,IF(P98&gt;='Product Ratings'!$U$9,'Product Ratings'!$S$9)))))</f>
        <v>3</v>
      </c>
      <c r="W98" s="135">
        <f t="shared" si="6"/>
        <v>9</v>
      </c>
      <c r="X98" s="90"/>
      <c r="Y98" s="90"/>
      <c r="Z98" s="90"/>
      <c r="AA98" s="90"/>
      <c r="AB98" s="90"/>
    </row>
    <row r="99" ht="12.75" customHeight="1">
      <c r="A99" s="87"/>
      <c r="B99" s="90"/>
      <c r="C99" s="90" t="s">
        <v>158</v>
      </c>
      <c r="D99" s="126">
        <v>3.0</v>
      </c>
      <c r="E99" s="127">
        <v>421.6</v>
      </c>
      <c r="F99" s="128">
        <f t="shared" si="7"/>
        <v>274.04</v>
      </c>
      <c r="G99" s="129">
        <f t="shared" si="1"/>
        <v>147.56</v>
      </c>
      <c r="H99" s="130">
        <f t="shared" si="2"/>
        <v>0.35</v>
      </c>
      <c r="I99" s="131">
        <v>44447.0</v>
      </c>
      <c r="J99" s="132">
        <v>44483.0</v>
      </c>
      <c r="K99" s="123"/>
      <c r="L99" s="90"/>
      <c r="M99" s="133">
        <f t="shared" si="3"/>
        <v>140.5333333</v>
      </c>
      <c r="N99" s="99">
        <f t="shared" si="4"/>
        <v>36</v>
      </c>
      <c r="O99" s="133">
        <f t="shared" si="5"/>
        <v>91.34666667</v>
      </c>
      <c r="P99" s="134">
        <v>0.31</v>
      </c>
      <c r="Q99" s="90"/>
      <c r="R99" s="99">
        <f>IF(AND(H99&lt;='Product Ratings'!$E$5,H99&gt;='Product Ratings'!$D$5),'Product Ratings'!$C$5,IF(AND(H99&lt;='Product Ratings'!$E$6,H99&gt;='Product Ratings'!$D$6),'Product Ratings'!$C$6,IF(AND(H99&lt;='Product Ratings'!$E$7,H99&gt;='Product Ratings'!$D$7),'Product Ratings'!$C$7,IF(AND(H99&lt;='Product Ratings'!$E$8,H99&gt;='Product Ratings'!$D$8),'Product Ratings'!$C$8,IF(H99&gt;='Product Ratings'!$D$9,'Product Ratings'!$C$9)))))</f>
        <v>2</v>
      </c>
      <c r="S99" s="99">
        <f>IF(AND(D99&lt;='Product Ratings'!$I$5,D99&gt;='Product Ratings'!$H$5),'Product Ratings'!$F$5,IF(AND(D99&lt;='Product Ratings'!$I$6,D99&gt;='Product Ratings'!$H$6),'Product Ratings'!$F$6,IF(AND(D99&lt;='Product Ratings'!$I$7,I99&gt;='Product Ratings'!$H$7),'Product Ratings'!$F$7,IF(AND(D99&lt;='Product Ratings'!$I$8,D99&gt;='Product Ratings'!$H$8),'Product Ratings'!$F$8,IF(D99&gt;='Product Ratings'!$H$9,'Product Ratings'!$F$9)))))</f>
        <v>1</v>
      </c>
      <c r="T99" s="99">
        <f>IF(AND(O99&lt;='Product Ratings'!$M$5,O99&gt;='Product Ratings'!$L$5),'Product Ratings'!$J$5,IF(AND(O99&lt;='Product Ratings'!$M$6,O99&gt;='Product Ratings'!$L$6),'Product Ratings'!$J$6,IF(AND(O99&lt;='Product Ratings'!$M$7,O99&gt;='Product Ratings'!$L$7),'Product Ratings'!$J$7,IF(AND(O99&lt;='Product Ratings'!$M$8,O99&gt;='Product Ratings'!$L$8),'Product Ratings'!$J$8,IF(O99&gt;='Product Ratings'!$L$9,'Product Ratings'!$J$9)))))</f>
        <v>2</v>
      </c>
      <c r="U99" s="99">
        <f>IF(AND(N99&lt;='Product Ratings'!$R$5,N99&gt;='Product Ratings'!$Q$5),'Product Ratings'!$O$5,IF(AND(N99&lt;='Product Ratings'!$R$6,N99&gt;='Product Ratings'!$Q$6),'Product Ratings'!$O$6,IF(AND(N99&lt;='Product Ratings'!$R$7,N99&gt;='Product Ratings'!$Q$7),'Product Ratings'!$O$7,IF(AND(N99&lt;='Product Ratings'!$R$8,N99&gt;='Product Ratings'!$Q$8),'Product Ratings'!$O$8,IF(N99&gt;='Product Ratings'!$Q$9,'Product Ratings'!$O$9)))))</f>
        <v>3</v>
      </c>
      <c r="V99" s="99">
        <f>IF(AND(P99&lt;='Product Ratings'!$V$5,P99&gt;='Product Ratings'!$U$5),'Product Ratings'!$S$5,IF(AND(P99&lt;='Product Ratings'!$V$6,P99&gt;='Product Ratings'!$U$6),'Product Ratings'!$S$6,IF(AND(P99&lt;='Product Ratings'!$V$7,P99&gt;='Product Ratings'!$U$7),'Product Ratings'!$S$7,IF(AND(P99&lt;='Product Ratings'!$V$8,P99&gt;='Product Ratings'!$U$8),'Product Ratings'!$S$8,IF(P99&gt;='Product Ratings'!$U$9,'Product Ratings'!$S$9)))))</f>
        <v>3</v>
      </c>
      <c r="W99" s="135">
        <f t="shared" si="6"/>
        <v>11</v>
      </c>
      <c r="X99" s="90"/>
      <c r="Y99" s="90"/>
      <c r="Z99" s="90"/>
      <c r="AA99" s="90"/>
      <c r="AB99" s="90"/>
    </row>
    <row r="100" ht="12.75" customHeight="1">
      <c r="A100" s="87"/>
      <c r="B100" s="90"/>
      <c r="C100" s="90" t="s">
        <v>159</v>
      </c>
      <c r="D100" s="126">
        <v>4.0</v>
      </c>
      <c r="E100" s="127">
        <v>890.65</v>
      </c>
      <c r="F100" s="128">
        <f t="shared" si="7"/>
        <v>578.9225</v>
      </c>
      <c r="G100" s="129">
        <f t="shared" si="1"/>
        <v>311.7275</v>
      </c>
      <c r="H100" s="130">
        <f t="shared" si="2"/>
        <v>0.35</v>
      </c>
      <c r="I100" s="131">
        <v>44448.0</v>
      </c>
      <c r="J100" s="132">
        <v>44484.0</v>
      </c>
      <c r="K100" s="123"/>
      <c r="L100" s="90"/>
      <c r="M100" s="133">
        <f t="shared" si="3"/>
        <v>222.6625</v>
      </c>
      <c r="N100" s="99">
        <f t="shared" si="4"/>
        <v>36</v>
      </c>
      <c r="O100" s="133">
        <f t="shared" si="5"/>
        <v>144.730625</v>
      </c>
      <c r="P100" s="134">
        <v>0.32</v>
      </c>
      <c r="Q100" s="90"/>
      <c r="R100" s="99">
        <f>IF(AND(H100&lt;='Product Ratings'!$E$5,H100&gt;='Product Ratings'!$D$5),'Product Ratings'!$C$5,IF(AND(H100&lt;='Product Ratings'!$E$6,H100&gt;='Product Ratings'!$D$6),'Product Ratings'!$C$6,IF(AND(H100&lt;='Product Ratings'!$E$7,H100&gt;='Product Ratings'!$D$7),'Product Ratings'!$C$7,IF(AND(H100&lt;='Product Ratings'!$E$8,H100&gt;='Product Ratings'!$D$8),'Product Ratings'!$C$8,IF(H100&gt;='Product Ratings'!$D$9,'Product Ratings'!$C$9)))))</f>
        <v>2</v>
      </c>
      <c r="S100" s="99">
        <f>IF(AND(D100&lt;='Product Ratings'!$I$5,D100&gt;='Product Ratings'!$H$5),'Product Ratings'!$F$5,IF(AND(D100&lt;='Product Ratings'!$I$6,D100&gt;='Product Ratings'!$H$6),'Product Ratings'!$F$6,IF(AND(D100&lt;='Product Ratings'!$I$7,I100&gt;='Product Ratings'!$H$7),'Product Ratings'!$F$7,IF(AND(D100&lt;='Product Ratings'!$I$8,D100&gt;='Product Ratings'!$H$8),'Product Ratings'!$F$8,IF(D100&gt;='Product Ratings'!$H$9,'Product Ratings'!$F$9)))))</f>
        <v>1</v>
      </c>
      <c r="T100" s="99">
        <f>IF(AND(O100&lt;='Product Ratings'!$M$5,O100&gt;='Product Ratings'!$L$5),'Product Ratings'!$J$5,IF(AND(O100&lt;='Product Ratings'!$M$6,O100&gt;='Product Ratings'!$L$6),'Product Ratings'!$J$6,IF(AND(O100&lt;='Product Ratings'!$M$7,O100&gt;='Product Ratings'!$L$7),'Product Ratings'!$J$7,IF(AND(O100&lt;='Product Ratings'!$M$8,O100&gt;='Product Ratings'!$L$8),'Product Ratings'!$J$8,IF(O100&gt;='Product Ratings'!$L$9,'Product Ratings'!$J$9)))))</f>
        <v>2</v>
      </c>
      <c r="U100" s="99">
        <f>IF(AND(N100&lt;='Product Ratings'!$R$5,N100&gt;='Product Ratings'!$Q$5),'Product Ratings'!$O$5,IF(AND(N100&lt;='Product Ratings'!$R$6,N100&gt;='Product Ratings'!$Q$6),'Product Ratings'!$O$6,IF(AND(N100&lt;='Product Ratings'!$R$7,N100&gt;='Product Ratings'!$Q$7),'Product Ratings'!$O$7,IF(AND(N100&lt;='Product Ratings'!$R$8,N100&gt;='Product Ratings'!$Q$8),'Product Ratings'!$O$8,IF(N100&gt;='Product Ratings'!$Q$9,'Product Ratings'!$O$9)))))</f>
        <v>3</v>
      </c>
      <c r="V100" s="99">
        <f>IF(AND(P100&lt;='Product Ratings'!$V$5,P100&gt;='Product Ratings'!$U$5),'Product Ratings'!$S$5,IF(AND(P100&lt;='Product Ratings'!$V$6,P100&gt;='Product Ratings'!$U$6),'Product Ratings'!$S$6,IF(AND(P100&lt;='Product Ratings'!$V$7,P100&gt;='Product Ratings'!$U$7),'Product Ratings'!$S$7,IF(AND(P100&lt;='Product Ratings'!$V$8,P100&gt;='Product Ratings'!$U$8),'Product Ratings'!$S$8,IF(P100&gt;='Product Ratings'!$U$9,'Product Ratings'!$S$9)))))</f>
        <v>3</v>
      </c>
      <c r="W100" s="135">
        <f t="shared" si="6"/>
        <v>11</v>
      </c>
      <c r="X100" s="90"/>
      <c r="Y100" s="90"/>
      <c r="Z100" s="90"/>
      <c r="AA100" s="90"/>
      <c r="AB100" s="90"/>
    </row>
    <row r="101" ht="12.75" customHeight="1">
      <c r="A101" s="87"/>
      <c r="B101" s="90"/>
      <c r="C101" s="90" t="s">
        <v>160</v>
      </c>
      <c r="D101" s="126">
        <v>5.0</v>
      </c>
      <c r="E101" s="127">
        <v>237.91</v>
      </c>
      <c r="F101" s="128">
        <f t="shared" si="7"/>
        <v>154.6415</v>
      </c>
      <c r="G101" s="129">
        <f t="shared" si="1"/>
        <v>83.2685</v>
      </c>
      <c r="H101" s="130">
        <f t="shared" si="2"/>
        <v>0.35</v>
      </c>
      <c r="I101" s="131">
        <v>44449.0</v>
      </c>
      <c r="J101" s="132">
        <v>44485.0</v>
      </c>
      <c r="K101" s="123"/>
      <c r="L101" s="90"/>
      <c r="M101" s="133">
        <f t="shared" si="3"/>
        <v>47.582</v>
      </c>
      <c r="N101" s="99">
        <f t="shared" si="4"/>
        <v>36</v>
      </c>
      <c r="O101" s="133">
        <f t="shared" si="5"/>
        <v>30.9283</v>
      </c>
      <c r="P101" s="134">
        <v>0.33</v>
      </c>
      <c r="Q101" s="90"/>
      <c r="R101" s="99">
        <f>IF(AND(H101&lt;='Product Ratings'!$E$5,H101&gt;='Product Ratings'!$D$5),'Product Ratings'!$C$5,IF(AND(H101&lt;='Product Ratings'!$E$6,H101&gt;='Product Ratings'!$D$6),'Product Ratings'!$C$6,IF(AND(H101&lt;='Product Ratings'!$E$7,H101&gt;='Product Ratings'!$D$7),'Product Ratings'!$C$7,IF(AND(H101&lt;='Product Ratings'!$E$8,H101&gt;='Product Ratings'!$D$8),'Product Ratings'!$C$8,IF(H101&gt;='Product Ratings'!$D$9,'Product Ratings'!$C$9)))))</f>
        <v>2</v>
      </c>
      <c r="S101" s="99">
        <f>IF(AND(D101&lt;='Product Ratings'!$I$5,D101&gt;='Product Ratings'!$H$5),'Product Ratings'!$F$5,IF(AND(D101&lt;='Product Ratings'!$I$6,D101&gt;='Product Ratings'!$H$6),'Product Ratings'!$F$6,IF(AND(D101&lt;='Product Ratings'!$I$7,I101&gt;='Product Ratings'!$H$7),'Product Ratings'!$F$7,IF(AND(D101&lt;='Product Ratings'!$I$8,D101&gt;='Product Ratings'!$H$8),'Product Ratings'!$F$8,IF(D101&gt;='Product Ratings'!$H$9,'Product Ratings'!$F$9)))))</f>
        <v>1</v>
      </c>
      <c r="T101" s="99">
        <f>IF(AND(O101&lt;='Product Ratings'!$M$5,O101&gt;='Product Ratings'!$L$5),'Product Ratings'!$J$5,IF(AND(O101&lt;='Product Ratings'!$M$6,O101&gt;='Product Ratings'!$L$6),'Product Ratings'!$J$6,IF(AND(O101&lt;='Product Ratings'!$M$7,O101&gt;='Product Ratings'!$L$7),'Product Ratings'!$J$7,IF(AND(O101&lt;='Product Ratings'!$M$8,O101&gt;='Product Ratings'!$L$8),'Product Ratings'!$J$8,IF(O101&gt;='Product Ratings'!$L$9,'Product Ratings'!$J$9)))))</f>
        <v>4</v>
      </c>
      <c r="U101" s="99">
        <f>IF(AND(N101&lt;='Product Ratings'!$R$5,N101&gt;='Product Ratings'!$Q$5),'Product Ratings'!$O$5,IF(AND(N101&lt;='Product Ratings'!$R$6,N101&gt;='Product Ratings'!$Q$6),'Product Ratings'!$O$6,IF(AND(N101&lt;='Product Ratings'!$R$7,N101&gt;='Product Ratings'!$Q$7),'Product Ratings'!$O$7,IF(AND(N101&lt;='Product Ratings'!$R$8,N101&gt;='Product Ratings'!$Q$8),'Product Ratings'!$O$8,IF(N101&gt;='Product Ratings'!$Q$9,'Product Ratings'!$O$9)))))</f>
        <v>3</v>
      </c>
      <c r="V101" s="99">
        <f>IF(AND(P101&lt;='Product Ratings'!$V$5,P101&gt;='Product Ratings'!$U$5),'Product Ratings'!$S$5,IF(AND(P101&lt;='Product Ratings'!$V$6,P101&gt;='Product Ratings'!$U$6),'Product Ratings'!$S$6,IF(AND(P101&lt;='Product Ratings'!$V$7,P101&gt;='Product Ratings'!$U$7),'Product Ratings'!$S$7,IF(AND(P101&lt;='Product Ratings'!$V$8,P101&gt;='Product Ratings'!$U$8),'Product Ratings'!$S$8,IF(P101&gt;='Product Ratings'!$U$9,'Product Ratings'!$S$9)))))</f>
        <v>3</v>
      </c>
      <c r="W101" s="135">
        <f t="shared" si="6"/>
        <v>13</v>
      </c>
      <c r="X101" s="90"/>
      <c r="Y101" s="90"/>
      <c r="Z101" s="90"/>
      <c r="AA101" s="90"/>
      <c r="AB101" s="90"/>
    </row>
    <row r="102" ht="12.75" customHeight="1">
      <c r="A102" s="87"/>
      <c r="B102" s="90"/>
      <c r="C102" s="90" t="s">
        <v>161</v>
      </c>
      <c r="D102" s="126">
        <v>6.0</v>
      </c>
      <c r="E102" s="127">
        <v>108.21</v>
      </c>
      <c r="F102" s="128">
        <f t="shared" si="7"/>
        <v>70.3365</v>
      </c>
      <c r="G102" s="129">
        <f t="shared" si="1"/>
        <v>37.8735</v>
      </c>
      <c r="H102" s="130">
        <f t="shared" si="2"/>
        <v>0.35</v>
      </c>
      <c r="I102" s="131">
        <v>44450.0</v>
      </c>
      <c r="J102" s="132">
        <v>44486.0</v>
      </c>
      <c r="K102" s="123"/>
      <c r="L102" s="90"/>
      <c r="M102" s="133">
        <f t="shared" si="3"/>
        <v>18.035</v>
      </c>
      <c r="N102" s="99">
        <f t="shared" si="4"/>
        <v>36</v>
      </c>
      <c r="O102" s="133">
        <f t="shared" si="5"/>
        <v>11.72275</v>
      </c>
      <c r="P102" s="134">
        <v>0.34</v>
      </c>
      <c r="Q102" s="90"/>
      <c r="R102" s="99">
        <f>IF(AND(H102&lt;='Product Ratings'!$E$5,H102&gt;='Product Ratings'!$D$5),'Product Ratings'!$C$5,IF(AND(H102&lt;='Product Ratings'!$E$6,H102&gt;='Product Ratings'!$D$6),'Product Ratings'!$C$6,IF(AND(H102&lt;='Product Ratings'!$E$7,H102&gt;='Product Ratings'!$D$7),'Product Ratings'!$C$7,IF(AND(H102&lt;='Product Ratings'!$E$8,H102&gt;='Product Ratings'!$D$8),'Product Ratings'!$C$8,IF(H102&gt;='Product Ratings'!$D$9,'Product Ratings'!$C$9)))))</f>
        <v>2</v>
      </c>
      <c r="S102" s="99">
        <f>IF(AND(D102&lt;='Product Ratings'!$I$5,D102&gt;='Product Ratings'!$H$5),'Product Ratings'!$F$5,IF(AND(D102&lt;='Product Ratings'!$I$6,D102&gt;='Product Ratings'!$H$6),'Product Ratings'!$F$6,IF(AND(D102&lt;='Product Ratings'!$I$7,I102&gt;='Product Ratings'!$H$7),'Product Ratings'!$F$7,IF(AND(D102&lt;='Product Ratings'!$I$8,D102&gt;='Product Ratings'!$H$8),'Product Ratings'!$F$8,IF(D102&gt;='Product Ratings'!$H$9,'Product Ratings'!$F$9)))))</f>
        <v>2</v>
      </c>
      <c r="T102" s="99">
        <f>IF(AND(O102&lt;='Product Ratings'!$M$5,O102&gt;='Product Ratings'!$L$5),'Product Ratings'!$J$5,IF(AND(O102&lt;='Product Ratings'!$M$6,O102&gt;='Product Ratings'!$L$6),'Product Ratings'!$J$6,IF(AND(O102&lt;='Product Ratings'!$M$7,O102&gt;='Product Ratings'!$L$7),'Product Ratings'!$J$7,IF(AND(O102&lt;='Product Ratings'!$M$8,O102&gt;='Product Ratings'!$L$8),'Product Ratings'!$J$8,IF(O102&gt;='Product Ratings'!$L$9,'Product Ratings'!$J$9)))))</f>
        <v>5</v>
      </c>
      <c r="U102" s="99">
        <f>IF(AND(N102&lt;='Product Ratings'!$R$5,N102&gt;='Product Ratings'!$Q$5),'Product Ratings'!$O$5,IF(AND(N102&lt;='Product Ratings'!$R$6,N102&gt;='Product Ratings'!$Q$6),'Product Ratings'!$O$6,IF(AND(N102&lt;='Product Ratings'!$R$7,N102&gt;='Product Ratings'!$Q$7),'Product Ratings'!$O$7,IF(AND(N102&lt;='Product Ratings'!$R$8,N102&gt;='Product Ratings'!$Q$8),'Product Ratings'!$O$8,IF(N102&gt;='Product Ratings'!$Q$9,'Product Ratings'!$O$9)))))</f>
        <v>3</v>
      </c>
      <c r="V102" s="99">
        <f>IF(AND(P102&lt;='Product Ratings'!$V$5,P102&gt;='Product Ratings'!$U$5),'Product Ratings'!$S$5,IF(AND(P102&lt;='Product Ratings'!$V$6,P102&gt;='Product Ratings'!$U$6),'Product Ratings'!$S$6,IF(AND(P102&lt;='Product Ratings'!$V$7,P102&gt;='Product Ratings'!$U$7),'Product Ratings'!$S$7,IF(AND(P102&lt;='Product Ratings'!$V$8,P102&gt;='Product Ratings'!$U$8),'Product Ratings'!$S$8,IF(P102&gt;='Product Ratings'!$U$9,'Product Ratings'!$S$9)))))</f>
        <v>4</v>
      </c>
      <c r="W102" s="135">
        <f t="shared" si="6"/>
        <v>16</v>
      </c>
      <c r="X102" s="90"/>
      <c r="Y102" s="90"/>
      <c r="Z102" s="90"/>
      <c r="AA102" s="90"/>
      <c r="AB102" s="90"/>
    </row>
    <row r="103" ht="12.75" customHeight="1">
      <c r="A103" s="87"/>
      <c r="B103" s="90"/>
      <c r="C103" s="90" t="s">
        <v>162</v>
      </c>
      <c r="D103" s="126">
        <v>1.0</v>
      </c>
      <c r="E103" s="127">
        <v>229.56</v>
      </c>
      <c r="F103" s="128">
        <f t="shared" si="7"/>
        <v>149.214</v>
      </c>
      <c r="G103" s="129">
        <f t="shared" si="1"/>
        <v>80.346</v>
      </c>
      <c r="H103" s="130">
        <f t="shared" si="2"/>
        <v>0.35</v>
      </c>
      <c r="I103" s="131">
        <v>44451.0</v>
      </c>
      <c r="J103" s="132">
        <v>44487.0</v>
      </c>
      <c r="K103" s="123"/>
      <c r="L103" s="90"/>
      <c r="M103" s="133">
        <f t="shared" si="3"/>
        <v>229.56</v>
      </c>
      <c r="N103" s="99">
        <f t="shared" si="4"/>
        <v>36</v>
      </c>
      <c r="O103" s="133">
        <f t="shared" si="5"/>
        <v>149.214</v>
      </c>
      <c r="P103" s="134">
        <v>0.35</v>
      </c>
      <c r="Q103" s="90"/>
      <c r="R103" s="99">
        <f>IF(AND(H103&lt;='Product Ratings'!$E$5,H103&gt;='Product Ratings'!$D$5),'Product Ratings'!$C$5,IF(AND(H103&lt;='Product Ratings'!$E$6,H103&gt;='Product Ratings'!$D$6),'Product Ratings'!$C$6,IF(AND(H103&lt;='Product Ratings'!$E$7,H103&gt;='Product Ratings'!$D$7),'Product Ratings'!$C$7,IF(AND(H103&lt;='Product Ratings'!$E$8,H103&gt;='Product Ratings'!$D$8),'Product Ratings'!$C$8,IF(H103&gt;='Product Ratings'!$D$9,'Product Ratings'!$C$9)))))</f>
        <v>2</v>
      </c>
      <c r="S103" s="99">
        <f>IF(AND(D103&lt;='Product Ratings'!$I$5,D103&gt;='Product Ratings'!$H$5),'Product Ratings'!$F$5,IF(AND(D103&lt;='Product Ratings'!$I$6,D103&gt;='Product Ratings'!$H$6),'Product Ratings'!$F$6,IF(AND(D103&lt;='Product Ratings'!$I$7,I103&gt;='Product Ratings'!$H$7),'Product Ratings'!$F$7,IF(AND(D103&lt;='Product Ratings'!$I$8,D103&gt;='Product Ratings'!$H$8),'Product Ratings'!$F$8,IF(D103&gt;='Product Ratings'!$H$9,'Product Ratings'!$F$9)))))</f>
        <v>1</v>
      </c>
      <c r="T103" s="99">
        <f>IF(AND(O103&lt;='Product Ratings'!$M$5,O103&gt;='Product Ratings'!$L$5),'Product Ratings'!$J$5,IF(AND(O103&lt;='Product Ratings'!$M$6,O103&gt;='Product Ratings'!$L$6),'Product Ratings'!$J$6,IF(AND(O103&lt;='Product Ratings'!$M$7,O103&gt;='Product Ratings'!$L$7),'Product Ratings'!$J$7,IF(AND(O103&lt;='Product Ratings'!$M$8,O103&gt;='Product Ratings'!$L$8),'Product Ratings'!$J$8,IF(O103&gt;='Product Ratings'!$L$9,'Product Ratings'!$J$9)))))</f>
        <v>2</v>
      </c>
      <c r="U103" s="99">
        <f>IF(AND(N103&lt;='Product Ratings'!$R$5,N103&gt;='Product Ratings'!$Q$5),'Product Ratings'!$O$5,IF(AND(N103&lt;='Product Ratings'!$R$6,N103&gt;='Product Ratings'!$Q$6),'Product Ratings'!$O$6,IF(AND(N103&lt;='Product Ratings'!$R$7,N103&gt;='Product Ratings'!$Q$7),'Product Ratings'!$O$7,IF(AND(N103&lt;='Product Ratings'!$R$8,N103&gt;='Product Ratings'!$Q$8),'Product Ratings'!$O$8,IF(N103&gt;='Product Ratings'!$Q$9,'Product Ratings'!$O$9)))))</f>
        <v>3</v>
      </c>
      <c r="V103" s="99">
        <f>IF(AND(P103&lt;='Product Ratings'!$V$5,P103&gt;='Product Ratings'!$U$5),'Product Ratings'!$S$5,IF(AND(P103&lt;='Product Ratings'!$V$6,P103&gt;='Product Ratings'!$U$6),'Product Ratings'!$S$6,IF(AND(P103&lt;='Product Ratings'!$V$7,P103&gt;='Product Ratings'!$U$7),'Product Ratings'!$S$7,IF(AND(P103&lt;='Product Ratings'!$V$8,P103&gt;='Product Ratings'!$U$8),'Product Ratings'!$S$8,IF(P103&gt;='Product Ratings'!$U$9,'Product Ratings'!$S$9)))))</f>
        <v>4</v>
      </c>
      <c r="W103" s="135">
        <f t="shared" si="6"/>
        <v>12</v>
      </c>
      <c r="X103" s="90"/>
      <c r="Y103" s="90"/>
      <c r="Z103" s="90"/>
      <c r="AA103" s="90"/>
      <c r="AB103" s="90"/>
    </row>
    <row r="104" ht="12.75" customHeight="1">
      <c r="A104" s="87"/>
      <c r="B104" s="90"/>
      <c r="C104" s="90" t="s">
        <v>163</v>
      </c>
      <c r="D104" s="126">
        <v>2.0</v>
      </c>
      <c r="E104" s="127">
        <v>359.13</v>
      </c>
      <c r="F104" s="128">
        <f t="shared" si="7"/>
        <v>233.4345</v>
      </c>
      <c r="G104" s="129">
        <f t="shared" si="1"/>
        <v>125.6955</v>
      </c>
      <c r="H104" s="130">
        <f t="shared" si="2"/>
        <v>0.35</v>
      </c>
      <c r="I104" s="131">
        <v>44452.0</v>
      </c>
      <c r="J104" s="132">
        <v>44488.0</v>
      </c>
      <c r="K104" s="123"/>
      <c r="L104" s="90"/>
      <c r="M104" s="133">
        <f t="shared" si="3"/>
        <v>179.565</v>
      </c>
      <c r="N104" s="99">
        <f t="shared" si="4"/>
        <v>36</v>
      </c>
      <c r="O104" s="133">
        <f t="shared" si="5"/>
        <v>116.71725</v>
      </c>
      <c r="P104" s="134">
        <v>0.45</v>
      </c>
      <c r="Q104" s="90"/>
      <c r="R104" s="99">
        <f>IF(AND(H104&lt;='Product Ratings'!$E$5,H104&gt;='Product Ratings'!$D$5),'Product Ratings'!$C$5,IF(AND(H104&lt;='Product Ratings'!$E$6,H104&gt;='Product Ratings'!$D$6),'Product Ratings'!$C$6,IF(AND(H104&lt;='Product Ratings'!$E$7,H104&gt;='Product Ratings'!$D$7),'Product Ratings'!$C$7,IF(AND(H104&lt;='Product Ratings'!$E$8,H104&gt;='Product Ratings'!$D$8),'Product Ratings'!$C$8,IF(H104&gt;='Product Ratings'!$D$9,'Product Ratings'!$C$9)))))</f>
        <v>2</v>
      </c>
      <c r="S104" s="99">
        <f>IF(AND(D104&lt;='Product Ratings'!$I$5,D104&gt;='Product Ratings'!$H$5),'Product Ratings'!$F$5,IF(AND(D104&lt;='Product Ratings'!$I$6,D104&gt;='Product Ratings'!$H$6),'Product Ratings'!$F$6,IF(AND(D104&lt;='Product Ratings'!$I$7,I104&gt;='Product Ratings'!$H$7),'Product Ratings'!$F$7,IF(AND(D104&lt;='Product Ratings'!$I$8,D104&gt;='Product Ratings'!$H$8),'Product Ratings'!$F$8,IF(D104&gt;='Product Ratings'!$H$9,'Product Ratings'!$F$9)))))</f>
        <v>1</v>
      </c>
      <c r="T104" s="99">
        <f>IF(AND(O104&lt;='Product Ratings'!$M$5,O104&gt;='Product Ratings'!$L$5),'Product Ratings'!$J$5,IF(AND(O104&lt;='Product Ratings'!$M$6,O104&gt;='Product Ratings'!$L$6),'Product Ratings'!$J$6,IF(AND(O104&lt;='Product Ratings'!$M$7,O104&gt;='Product Ratings'!$L$7),'Product Ratings'!$J$7,IF(AND(O104&lt;='Product Ratings'!$M$8,O104&gt;='Product Ratings'!$L$8),'Product Ratings'!$J$8,IF(O104&gt;='Product Ratings'!$L$9,'Product Ratings'!$J$9)))))</f>
        <v>2</v>
      </c>
      <c r="U104" s="99">
        <f>IF(AND(N104&lt;='Product Ratings'!$R$5,N104&gt;='Product Ratings'!$Q$5),'Product Ratings'!$O$5,IF(AND(N104&lt;='Product Ratings'!$R$6,N104&gt;='Product Ratings'!$Q$6),'Product Ratings'!$O$6,IF(AND(N104&lt;='Product Ratings'!$R$7,N104&gt;='Product Ratings'!$Q$7),'Product Ratings'!$O$7,IF(AND(N104&lt;='Product Ratings'!$R$8,N104&gt;='Product Ratings'!$Q$8),'Product Ratings'!$O$8,IF(N104&gt;='Product Ratings'!$Q$9,'Product Ratings'!$O$9)))))</f>
        <v>3</v>
      </c>
      <c r="V104" s="99">
        <f>IF(AND(P104&lt;='Product Ratings'!$V$5,P104&gt;='Product Ratings'!$U$5),'Product Ratings'!$S$5,IF(AND(P104&lt;='Product Ratings'!$V$6,P104&gt;='Product Ratings'!$U$6),'Product Ratings'!$S$6,IF(AND(P104&lt;='Product Ratings'!$V$7,P104&gt;='Product Ratings'!$U$7),'Product Ratings'!$S$7,IF(AND(P104&lt;='Product Ratings'!$V$8,P104&gt;='Product Ratings'!$U$8),'Product Ratings'!$S$8,IF(P104&gt;='Product Ratings'!$U$9,'Product Ratings'!$S$9)))))</f>
        <v>4</v>
      </c>
      <c r="W104" s="135">
        <f t="shared" si="6"/>
        <v>12</v>
      </c>
      <c r="X104" s="90"/>
      <c r="Y104" s="90"/>
      <c r="Z104" s="90"/>
      <c r="AA104" s="90"/>
      <c r="AB104" s="90"/>
    </row>
    <row r="105" ht="12.75" customHeight="1">
      <c r="A105" s="87"/>
      <c r="B105" s="90"/>
      <c r="C105" s="90" t="s">
        <v>164</v>
      </c>
      <c r="D105" s="126">
        <v>3.0</v>
      </c>
      <c r="E105" s="127">
        <v>97.48</v>
      </c>
      <c r="F105" s="128">
        <f t="shared" si="7"/>
        <v>63.362</v>
      </c>
      <c r="G105" s="129">
        <f t="shared" si="1"/>
        <v>34.118</v>
      </c>
      <c r="H105" s="130">
        <f t="shared" si="2"/>
        <v>0.35</v>
      </c>
      <c r="I105" s="131">
        <v>44453.0</v>
      </c>
      <c r="J105" s="132">
        <v>44489.0</v>
      </c>
      <c r="K105" s="123"/>
      <c r="L105" s="90"/>
      <c r="M105" s="133">
        <f t="shared" si="3"/>
        <v>32.49333333</v>
      </c>
      <c r="N105" s="99">
        <f t="shared" si="4"/>
        <v>36</v>
      </c>
      <c r="O105" s="133">
        <f t="shared" si="5"/>
        <v>21.12066667</v>
      </c>
      <c r="P105" s="134">
        <v>0.46</v>
      </c>
      <c r="Q105" s="90"/>
      <c r="R105" s="99">
        <f>IF(AND(H105&lt;='Product Ratings'!$E$5,H105&gt;='Product Ratings'!$D$5),'Product Ratings'!$C$5,IF(AND(H105&lt;='Product Ratings'!$E$6,H105&gt;='Product Ratings'!$D$6),'Product Ratings'!$C$6,IF(AND(H105&lt;='Product Ratings'!$E$7,H105&gt;='Product Ratings'!$D$7),'Product Ratings'!$C$7,IF(AND(H105&lt;='Product Ratings'!$E$8,H105&gt;='Product Ratings'!$D$8),'Product Ratings'!$C$8,IF(H105&gt;='Product Ratings'!$D$9,'Product Ratings'!$C$9)))))</f>
        <v>2</v>
      </c>
      <c r="S105" s="99">
        <f>IF(AND(D105&lt;='Product Ratings'!$I$5,D105&gt;='Product Ratings'!$H$5),'Product Ratings'!$F$5,IF(AND(D105&lt;='Product Ratings'!$I$6,D105&gt;='Product Ratings'!$H$6),'Product Ratings'!$F$6,IF(AND(D105&lt;='Product Ratings'!$I$7,I105&gt;='Product Ratings'!$H$7),'Product Ratings'!$F$7,IF(AND(D105&lt;='Product Ratings'!$I$8,D105&gt;='Product Ratings'!$H$8),'Product Ratings'!$F$8,IF(D105&gt;='Product Ratings'!$H$9,'Product Ratings'!$F$9)))))</f>
        <v>1</v>
      </c>
      <c r="T105" s="99">
        <f>IF(AND(O105&lt;='Product Ratings'!$M$5,O105&gt;='Product Ratings'!$L$5),'Product Ratings'!$J$5,IF(AND(O105&lt;='Product Ratings'!$M$6,O105&gt;='Product Ratings'!$L$6),'Product Ratings'!$J$6,IF(AND(O105&lt;='Product Ratings'!$M$7,O105&gt;='Product Ratings'!$L$7),'Product Ratings'!$J$7,IF(AND(O105&lt;='Product Ratings'!$M$8,O105&gt;='Product Ratings'!$L$8),'Product Ratings'!$J$8,IF(O105&gt;='Product Ratings'!$L$9,'Product Ratings'!$J$9)))))</f>
        <v>5</v>
      </c>
      <c r="U105" s="99">
        <f>IF(AND(N105&lt;='Product Ratings'!$R$5,N105&gt;='Product Ratings'!$Q$5),'Product Ratings'!$O$5,IF(AND(N105&lt;='Product Ratings'!$R$6,N105&gt;='Product Ratings'!$Q$6),'Product Ratings'!$O$6,IF(AND(N105&lt;='Product Ratings'!$R$7,N105&gt;='Product Ratings'!$Q$7),'Product Ratings'!$O$7,IF(AND(N105&lt;='Product Ratings'!$R$8,N105&gt;='Product Ratings'!$Q$8),'Product Ratings'!$O$8,IF(N105&gt;='Product Ratings'!$Q$9,'Product Ratings'!$O$9)))))</f>
        <v>3</v>
      </c>
      <c r="V105" s="99">
        <f>IF(AND(P105&lt;='Product Ratings'!$V$5,P105&gt;='Product Ratings'!$U$5),'Product Ratings'!$S$5,IF(AND(P105&lt;='Product Ratings'!$V$6,P105&gt;='Product Ratings'!$U$6),'Product Ratings'!$S$6,IF(AND(P105&lt;='Product Ratings'!$V$7,P105&gt;='Product Ratings'!$U$7),'Product Ratings'!$S$7,IF(AND(P105&lt;='Product Ratings'!$V$8,P105&gt;='Product Ratings'!$U$8),'Product Ratings'!$S$8,IF(P105&gt;='Product Ratings'!$U$9,'Product Ratings'!$S$9)))))</f>
        <v>4</v>
      </c>
      <c r="W105" s="135">
        <f t="shared" si="6"/>
        <v>15</v>
      </c>
      <c r="X105" s="90"/>
      <c r="Y105" s="90"/>
      <c r="Z105" s="90"/>
      <c r="AA105" s="90"/>
      <c r="AB105" s="90"/>
    </row>
    <row r="106" ht="12.75" customHeight="1">
      <c r="A106" s="87"/>
      <c r="B106" s="90"/>
      <c r="C106" s="90" t="s">
        <v>165</v>
      </c>
      <c r="D106" s="126">
        <v>4.0</v>
      </c>
      <c r="E106" s="127">
        <v>6.0</v>
      </c>
      <c r="F106" s="128">
        <f t="shared" si="7"/>
        <v>3.9</v>
      </c>
      <c r="G106" s="129">
        <f t="shared" si="1"/>
        <v>2.1</v>
      </c>
      <c r="H106" s="130">
        <f t="shared" si="2"/>
        <v>0.35</v>
      </c>
      <c r="I106" s="131">
        <v>44454.0</v>
      </c>
      <c r="J106" s="132">
        <v>44490.0</v>
      </c>
      <c r="K106" s="123"/>
      <c r="L106" s="90"/>
      <c r="M106" s="133">
        <f t="shared" si="3"/>
        <v>1.5</v>
      </c>
      <c r="N106" s="99">
        <f t="shared" si="4"/>
        <v>36</v>
      </c>
      <c r="O106" s="133">
        <f t="shared" si="5"/>
        <v>0.975</v>
      </c>
      <c r="P106" s="134">
        <v>0.48</v>
      </c>
      <c r="Q106" s="90"/>
      <c r="R106" s="99">
        <f>IF(AND(H106&lt;='Product Ratings'!$E$5,H106&gt;='Product Ratings'!$D$5),'Product Ratings'!$C$5,IF(AND(H106&lt;='Product Ratings'!$E$6,H106&gt;='Product Ratings'!$D$6),'Product Ratings'!$C$6,IF(AND(H106&lt;='Product Ratings'!$E$7,H106&gt;='Product Ratings'!$D$7),'Product Ratings'!$C$7,IF(AND(H106&lt;='Product Ratings'!$E$8,H106&gt;='Product Ratings'!$D$8),'Product Ratings'!$C$8,IF(H106&gt;='Product Ratings'!$D$9,'Product Ratings'!$C$9)))))</f>
        <v>2</v>
      </c>
      <c r="S106" s="99">
        <f>IF(AND(D106&lt;='Product Ratings'!$I$5,D106&gt;='Product Ratings'!$H$5),'Product Ratings'!$F$5,IF(AND(D106&lt;='Product Ratings'!$I$6,D106&gt;='Product Ratings'!$H$6),'Product Ratings'!$F$6,IF(AND(D106&lt;='Product Ratings'!$I$7,I106&gt;='Product Ratings'!$H$7),'Product Ratings'!$F$7,IF(AND(D106&lt;='Product Ratings'!$I$8,D106&gt;='Product Ratings'!$H$8),'Product Ratings'!$F$8,IF(D106&gt;='Product Ratings'!$H$9,'Product Ratings'!$F$9)))))</f>
        <v>1</v>
      </c>
      <c r="T106" s="99" t="b">
        <f>IF(AND(O106&lt;='Product Ratings'!$M$5,O106&gt;='Product Ratings'!$L$5),'Product Ratings'!$J$5,IF(AND(O106&lt;='Product Ratings'!$M$6,O106&gt;='Product Ratings'!$L$6),'Product Ratings'!$J$6,IF(AND(O106&lt;='Product Ratings'!$M$7,O106&gt;='Product Ratings'!$L$7),'Product Ratings'!$J$7,IF(AND(O106&lt;='Product Ratings'!$M$8,O106&gt;='Product Ratings'!$L$8),'Product Ratings'!$J$8,IF(O106&gt;='Product Ratings'!$L$9,'Product Ratings'!$J$9)))))</f>
        <v>0</v>
      </c>
      <c r="U106" s="99">
        <f>IF(AND(N106&lt;='Product Ratings'!$R$5,N106&gt;='Product Ratings'!$Q$5),'Product Ratings'!$O$5,IF(AND(N106&lt;='Product Ratings'!$R$6,N106&gt;='Product Ratings'!$Q$6),'Product Ratings'!$O$6,IF(AND(N106&lt;='Product Ratings'!$R$7,N106&gt;='Product Ratings'!$Q$7),'Product Ratings'!$O$7,IF(AND(N106&lt;='Product Ratings'!$R$8,N106&gt;='Product Ratings'!$Q$8),'Product Ratings'!$O$8,IF(N106&gt;='Product Ratings'!$Q$9,'Product Ratings'!$O$9)))))</f>
        <v>3</v>
      </c>
      <c r="V106" s="99">
        <f>IF(AND(P106&lt;='Product Ratings'!$V$5,P106&gt;='Product Ratings'!$U$5),'Product Ratings'!$S$5,IF(AND(P106&lt;='Product Ratings'!$V$6,P106&gt;='Product Ratings'!$U$6),'Product Ratings'!$S$6,IF(AND(P106&lt;='Product Ratings'!$V$7,P106&gt;='Product Ratings'!$U$7),'Product Ratings'!$S$7,IF(AND(P106&lt;='Product Ratings'!$V$8,P106&gt;='Product Ratings'!$U$8),'Product Ratings'!$S$8,IF(P106&gt;='Product Ratings'!$U$9,'Product Ratings'!$S$9)))))</f>
        <v>4</v>
      </c>
      <c r="W106" s="135">
        <f t="shared" si="6"/>
        <v>10</v>
      </c>
      <c r="X106" s="90"/>
      <c r="Y106" s="90"/>
      <c r="Z106" s="90"/>
      <c r="AA106" s="90"/>
      <c r="AB106" s="90"/>
    </row>
    <row r="107" ht="12.75" customHeight="1">
      <c r="A107" s="87"/>
      <c r="B107" s="90"/>
      <c r="C107" s="90" t="s">
        <v>166</v>
      </c>
      <c r="D107" s="126">
        <v>5.0</v>
      </c>
      <c r="E107" s="127">
        <v>278.26</v>
      </c>
      <c r="F107" s="128">
        <f t="shared" si="7"/>
        <v>180.869</v>
      </c>
      <c r="G107" s="129">
        <f t="shared" si="1"/>
        <v>97.391</v>
      </c>
      <c r="H107" s="130">
        <f t="shared" si="2"/>
        <v>0.35</v>
      </c>
      <c r="I107" s="131">
        <v>44455.0</v>
      </c>
      <c r="J107" s="132">
        <v>44491.0</v>
      </c>
      <c r="K107" s="123"/>
      <c r="L107" s="90"/>
      <c r="M107" s="133">
        <f t="shared" si="3"/>
        <v>55.652</v>
      </c>
      <c r="N107" s="99">
        <f t="shared" si="4"/>
        <v>36</v>
      </c>
      <c r="O107" s="133">
        <f t="shared" si="5"/>
        <v>36.1738</v>
      </c>
      <c r="P107" s="134">
        <v>0.5</v>
      </c>
      <c r="Q107" s="90"/>
      <c r="R107" s="99">
        <f>IF(AND(H107&lt;='Product Ratings'!$E$5,H107&gt;='Product Ratings'!$D$5),'Product Ratings'!$C$5,IF(AND(H107&lt;='Product Ratings'!$E$6,H107&gt;='Product Ratings'!$D$6),'Product Ratings'!$C$6,IF(AND(H107&lt;='Product Ratings'!$E$7,H107&gt;='Product Ratings'!$D$7),'Product Ratings'!$C$7,IF(AND(H107&lt;='Product Ratings'!$E$8,H107&gt;='Product Ratings'!$D$8),'Product Ratings'!$C$8,IF(H107&gt;='Product Ratings'!$D$9,'Product Ratings'!$C$9)))))</f>
        <v>2</v>
      </c>
      <c r="S107" s="99">
        <f>IF(AND(D107&lt;='Product Ratings'!$I$5,D107&gt;='Product Ratings'!$H$5),'Product Ratings'!$F$5,IF(AND(D107&lt;='Product Ratings'!$I$6,D107&gt;='Product Ratings'!$H$6),'Product Ratings'!$F$6,IF(AND(D107&lt;='Product Ratings'!$I$7,I107&gt;='Product Ratings'!$H$7),'Product Ratings'!$F$7,IF(AND(D107&lt;='Product Ratings'!$I$8,D107&gt;='Product Ratings'!$H$8),'Product Ratings'!$F$8,IF(D107&gt;='Product Ratings'!$H$9,'Product Ratings'!$F$9)))))</f>
        <v>1</v>
      </c>
      <c r="T107" s="99">
        <f>IF(AND(O107&lt;='Product Ratings'!$M$5,O107&gt;='Product Ratings'!$L$5),'Product Ratings'!$J$5,IF(AND(O107&lt;='Product Ratings'!$M$6,O107&gt;='Product Ratings'!$L$6),'Product Ratings'!$J$6,IF(AND(O107&lt;='Product Ratings'!$M$7,O107&gt;='Product Ratings'!$L$7),'Product Ratings'!$J$7,IF(AND(O107&lt;='Product Ratings'!$M$8,O107&gt;='Product Ratings'!$L$8),'Product Ratings'!$J$8,IF(O107&gt;='Product Ratings'!$L$9,'Product Ratings'!$J$9)))))</f>
        <v>4</v>
      </c>
      <c r="U107" s="99">
        <f>IF(AND(N107&lt;='Product Ratings'!$R$5,N107&gt;='Product Ratings'!$Q$5),'Product Ratings'!$O$5,IF(AND(N107&lt;='Product Ratings'!$R$6,N107&gt;='Product Ratings'!$Q$6),'Product Ratings'!$O$6,IF(AND(N107&lt;='Product Ratings'!$R$7,N107&gt;='Product Ratings'!$Q$7),'Product Ratings'!$O$7,IF(AND(N107&lt;='Product Ratings'!$R$8,N107&gt;='Product Ratings'!$Q$8),'Product Ratings'!$O$8,IF(N107&gt;='Product Ratings'!$Q$9,'Product Ratings'!$O$9)))))</f>
        <v>3</v>
      </c>
      <c r="V107" s="99">
        <f>IF(AND(P107&lt;='Product Ratings'!$V$5,P107&gt;='Product Ratings'!$U$5),'Product Ratings'!$S$5,IF(AND(P107&lt;='Product Ratings'!$V$6,P107&gt;='Product Ratings'!$U$6),'Product Ratings'!$S$6,IF(AND(P107&lt;='Product Ratings'!$V$7,P107&gt;='Product Ratings'!$U$7),'Product Ratings'!$S$7,IF(AND(P107&lt;='Product Ratings'!$V$8,P107&gt;='Product Ratings'!$U$8),'Product Ratings'!$S$8,IF(P107&gt;='Product Ratings'!$U$9,'Product Ratings'!$S$9)))))</f>
        <v>4</v>
      </c>
      <c r="W107" s="135">
        <f t="shared" si="6"/>
        <v>14</v>
      </c>
      <c r="X107" s="90"/>
      <c r="Y107" s="90"/>
      <c r="Z107" s="90"/>
      <c r="AA107" s="90"/>
      <c r="AB107" s="90"/>
    </row>
    <row r="108" ht="12.75" customHeight="1">
      <c r="A108" s="87"/>
      <c r="B108" s="90"/>
      <c r="C108" s="90" t="s">
        <v>167</v>
      </c>
      <c r="D108" s="126">
        <v>6.0</v>
      </c>
      <c r="E108" s="127">
        <v>186.96</v>
      </c>
      <c r="F108" s="128">
        <f t="shared" si="7"/>
        <v>121.524</v>
      </c>
      <c r="G108" s="129">
        <f t="shared" si="1"/>
        <v>65.436</v>
      </c>
      <c r="H108" s="130">
        <f t="shared" si="2"/>
        <v>0.35</v>
      </c>
      <c r="I108" s="131">
        <v>44456.0</v>
      </c>
      <c r="J108" s="132">
        <v>44492.0</v>
      </c>
      <c r="K108" s="123"/>
      <c r="L108" s="90"/>
      <c r="M108" s="133">
        <f t="shared" si="3"/>
        <v>31.16</v>
      </c>
      <c r="N108" s="99">
        <f t="shared" si="4"/>
        <v>36</v>
      </c>
      <c r="O108" s="133">
        <f t="shared" si="5"/>
        <v>20.254</v>
      </c>
      <c r="P108" s="134">
        <v>0.52</v>
      </c>
      <c r="Q108" s="90"/>
      <c r="R108" s="99">
        <f>IF(AND(H108&lt;='Product Ratings'!$E$5,H108&gt;='Product Ratings'!$D$5),'Product Ratings'!$C$5,IF(AND(H108&lt;='Product Ratings'!$E$6,H108&gt;='Product Ratings'!$D$6),'Product Ratings'!$C$6,IF(AND(H108&lt;='Product Ratings'!$E$7,H108&gt;='Product Ratings'!$D$7),'Product Ratings'!$C$7,IF(AND(H108&lt;='Product Ratings'!$E$8,H108&gt;='Product Ratings'!$D$8),'Product Ratings'!$C$8,IF(H108&gt;='Product Ratings'!$D$9,'Product Ratings'!$C$9)))))</f>
        <v>2</v>
      </c>
      <c r="S108" s="99">
        <f>IF(AND(D108&lt;='Product Ratings'!$I$5,D108&gt;='Product Ratings'!$H$5),'Product Ratings'!$F$5,IF(AND(D108&lt;='Product Ratings'!$I$6,D108&gt;='Product Ratings'!$H$6),'Product Ratings'!$F$6,IF(AND(D108&lt;='Product Ratings'!$I$7,I108&gt;='Product Ratings'!$H$7),'Product Ratings'!$F$7,IF(AND(D108&lt;='Product Ratings'!$I$8,D108&gt;='Product Ratings'!$H$8),'Product Ratings'!$F$8,IF(D108&gt;='Product Ratings'!$H$9,'Product Ratings'!$F$9)))))</f>
        <v>2</v>
      </c>
      <c r="T108" s="99">
        <f>IF(AND(O108&lt;='Product Ratings'!$M$5,O108&gt;='Product Ratings'!$L$5),'Product Ratings'!$J$5,IF(AND(O108&lt;='Product Ratings'!$M$6,O108&gt;='Product Ratings'!$L$6),'Product Ratings'!$J$6,IF(AND(O108&lt;='Product Ratings'!$M$7,O108&gt;='Product Ratings'!$L$7),'Product Ratings'!$J$7,IF(AND(O108&lt;='Product Ratings'!$M$8,O108&gt;='Product Ratings'!$L$8),'Product Ratings'!$J$8,IF(O108&gt;='Product Ratings'!$L$9,'Product Ratings'!$J$9)))))</f>
        <v>5</v>
      </c>
      <c r="U108" s="99">
        <f>IF(AND(N108&lt;='Product Ratings'!$R$5,N108&gt;='Product Ratings'!$Q$5),'Product Ratings'!$O$5,IF(AND(N108&lt;='Product Ratings'!$R$6,N108&gt;='Product Ratings'!$Q$6),'Product Ratings'!$O$6,IF(AND(N108&lt;='Product Ratings'!$R$7,N108&gt;='Product Ratings'!$Q$7),'Product Ratings'!$O$7,IF(AND(N108&lt;='Product Ratings'!$R$8,N108&gt;='Product Ratings'!$Q$8),'Product Ratings'!$O$8,IF(N108&gt;='Product Ratings'!$Q$9,'Product Ratings'!$O$9)))))</f>
        <v>3</v>
      </c>
      <c r="V108" s="99">
        <f>IF(AND(P108&lt;='Product Ratings'!$V$5,P108&gt;='Product Ratings'!$U$5),'Product Ratings'!$S$5,IF(AND(P108&lt;='Product Ratings'!$V$6,P108&gt;='Product Ratings'!$U$6),'Product Ratings'!$S$6,IF(AND(P108&lt;='Product Ratings'!$V$7,P108&gt;='Product Ratings'!$U$7),'Product Ratings'!$S$7,IF(AND(P108&lt;='Product Ratings'!$V$8,P108&gt;='Product Ratings'!$U$8),'Product Ratings'!$S$8,IF(P108&gt;='Product Ratings'!$U$9,'Product Ratings'!$S$9)))))</f>
        <v>4</v>
      </c>
      <c r="W108" s="135">
        <f t="shared" si="6"/>
        <v>16</v>
      </c>
      <c r="X108" s="90"/>
      <c r="Y108" s="90"/>
      <c r="Z108" s="90"/>
      <c r="AA108" s="90"/>
      <c r="AB108" s="90"/>
    </row>
    <row r="109" ht="12.75" customHeight="1">
      <c r="A109" s="87"/>
      <c r="B109" s="90"/>
      <c r="C109" s="90" t="s">
        <v>168</v>
      </c>
      <c r="D109" s="126">
        <v>1.0</v>
      </c>
      <c r="E109" s="127">
        <v>86.09</v>
      </c>
      <c r="F109" s="128">
        <f t="shared" si="7"/>
        <v>55.9585</v>
      </c>
      <c r="G109" s="129">
        <f t="shared" si="1"/>
        <v>30.1315</v>
      </c>
      <c r="H109" s="130">
        <f t="shared" si="2"/>
        <v>0.35</v>
      </c>
      <c r="I109" s="131">
        <v>44457.0</v>
      </c>
      <c r="J109" s="132">
        <v>44493.0</v>
      </c>
      <c r="K109" s="123"/>
      <c r="L109" s="90"/>
      <c r="M109" s="133">
        <f t="shared" si="3"/>
        <v>86.09</v>
      </c>
      <c r="N109" s="99">
        <f t="shared" si="4"/>
        <v>36</v>
      </c>
      <c r="O109" s="133">
        <f t="shared" si="5"/>
        <v>55.9585</v>
      </c>
      <c r="P109" s="134">
        <v>0.56</v>
      </c>
      <c r="Q109" s="90"/>
      <c r="R109" s="99">
        <f>IF(AND(H109&lt;='Product Ratings'!$E$5,H109&gt;='Product Ratings'!$D$5),'Product Ratings'!$C$5,IF(AND(H109&lt;='Product Ratings'!$E$6,H109&gt;='Product Ratings'!$D$6),'Product Ratings'!$C$6,IF(AND(H109&lt;='Product Ratings'!$E$7,H109&gt;='Product Ratings'!$D$7),'Product Ratings'!$C$7,IF(AND(H109&lt;='Product Ratings'!$E$8,H109&gt;='Product Ratings'!$D$8),'Product Ratings'!$C$8,IF(H109&gt;='Product Ratings'!$D$9,'Product Ratings'!$C$9)))))</f>
        <v>2</v>
      </c>
      <c r="S109" s="99">
        <f>IF(AND(D109&lt;='Product Ratings'!$I$5,D109&gt;='Product Ratings'!$H$5),'Product Ratings'!$F$5,IF(AND(D109&lt;='Product Ratings'!$I$6,D109&gt;='Product Ratings'!$H$6),'Product Ratings'!$F$6,IF(AND(D109&lt;='Product Ratings'!$I$7,I109&gt;='Product Ratings'!$H$7),'Product Ratings'!$F$7,IF(AND(D109&lt;='Product Ratings'!$I$8,D109&gt;='Product Ratings'!$H$8),'Product Ratings'!$F$8,IF(D109&gt;='Product Ratings'!$H$9,'Product Ratings'!$F$9)))))</f>
        <v>1</v>
      </c>
      <c r="T109" s="99">
        <f>IF(AND(O109&lt;='Product Ratings'!$M$5,O109&gt;='Product Ratings'!$L$5),'Product Ratings'!$J$5,IF(AND(O109&lt;='Product Ratings'!$M$6,O109&gt;='Product Ratings'!$L$6),'Product Ratings'!$J$6,IF(AND(O109&lt;='Product Ratings'!$M$7,O109&gt;='Product Ratings'!$L$7),'Product Ratings'!$J$7,IF(AND(O109&lt;='Product Ratings'!$M$8,O109&gt;='Product Ratings'!$L$8),'Product Ratings'!$J$8,IF(O109&gt;='Product Ratings'!$L$9,'Product Ratings'!$J$9)))))</f>
        <v>3</v>
      </c>
      <c r="U109" s="99">
        <f>IF(AND(N109&lt;='Product Ratings'!$R$5,N109&gt;='Product Ratings'!$Q$5),'Product Ratings'!$O$5,IF(AND(N109&lt;='Product Ratings'!$R$6,N109&gt;='Product Ratings'!$Q$6),'Product Ratings'!$O$6,IF(AND(N109&lt;='Product Ratings'!$R$7,N109&gt;='Product Ratings'!$Q$7),'Product Ratings'!$O$7,IF(AND(N109&lt;='Product Ratings'!$R$8,N109&gt;='Product Ratings'!$Q$8),'Product Ratings'!$O$8,IF(N109&gt;='Product Ratings'!$Q$9,'Product Ratings'!$O$9)))))</f>
        <v>3</v>
      </c>
      <c r="V109" s="99">
        <f>IF(AND(P109&lt;='Product Ratings'!$V$5,P109&gt;='Product Ratings'!$U$5),'Product Ratings'!$S$5,IF(AND(P109&lt;='Product Ratings'!$V$6,P109&gt;='Product Ratings'!$U$6),'Product Ratings'!$S$6,IF(AND(P109&lt;='Product Ratings'!$V$7,P109&gt;='Product Ratings'!$U$7),'Product Ratings'!$S$7,IF(AND(P109&lt;='Product Ratings'!$V$8,P109&gt;='Product Ratings'!$U$8),'Product Ratings'!$S$8,IF(P109&gt;='Product Ratings'!$U$9,'Product Ratings'!$S$9)))))</f>
        <v>4</v>
      </c>
      <c r="W109" s="135">
        <f t="shared" si="6"/>
        <v>13</v>
      </c>
      <c r="X109" s="90"/>
      <c r="Y109" s="90"/>
      <c r="Z109" s="90"/>
      <c r="AA109" s="90"/>
      <c r="AB109" s="90"/>
    </row>
    <row r="110" ht="12.75" customHeight="1">
      <c r="A110" s="87"/>
      <c r="B110" s="90"/>
      <c r="C110" s="90" t="s">
        <v>169</v>
      </c>
      <c r="D110" s="126">
        <v>2.0</v>
      </c>
      <c r="E110" s="127">
        <v>274.78</v>
      </c>
      <c r="F110" s="128">
        <f t="shared" si="7"/>
        <v>178.607</v>
      </c>
      <c r="G110" s="129">
        <f t="shared" si="1"/>
        <v>96.173</v>
      </c>
      <c r="H110" s="130">
        <f t="shared" si="2"/>
        <v>0.35</v>
      </c>
      <c r="I110" s="131">
        <v>44458.0</v>
      </c>
      <c r="J110" s="132">
        <v>44494.0</v>
      </c>
      <c r="K110" s="123"/>
      <c r="L110" s="90"/>
      <c r="M110" s="133">
        <f t="shared" si="3"/>
        <v>137.39</v>
      </c>
      <c r="N110" s="99">
        <f t="shared" si="4"/>
        <v>36</v>
      </c>
      <c r="O110" s="133">
        <f t="shared" si="5"/>
        <v>89.3035</v>
      </c>
      <c r="P110" s="134">
        <v>0.53</v>
      </c>
      <c r="Q110" s="90"/>
      <c r="R110" s="99">
        <f>IF(AND(H110&lt;='Product Ratings'!$E$5,H110&gt;='Product Ratings'!$D$5),'Product Ratings'!$C$5,IF(AND(H110&lt;='Product Ratings'!$E$6,H110&gt;='Product Ratings'!$D$6),'Product Ratings'!$C$6,IF(AND(H110&lt;='Product Ratings'!$E$7,H110&gt;='Product Ratings'!$D$7),'Product Ratings'!$C$7,IF(AND(H110&lt;='Product Ratings'!$E$8,H110&gt;='Product Ratings'!$D$8),'Product Ratings'!$C$8,IF(H110&gt;='Product Ratings'!$D$9,'Product Ratings'!$C$9)))))</f>
        <v>2</v>
      </c>
      <c r="S110" s="99">
        <f>IF(AND(D110&lt;='Product Ratings'!$I$5,D110&gt;='Product Ratings'!$H$5),'Product Ratings'!$F$5,IF(AND(D110&lt;='Product Ratings'!$I$6,D110&gt;='Product Ratings'!$H$6),'Product Ratings'!$F$6,IF(AND(D110&lt;='Product Ratings'!$I$7,I110&gt;='Product Ratings'!$H$7),'Product Ratings'!$F$7,IF(AND(D110&lt;='Product Ratings'!$I$8,D110&gt;='Product Ratings'!$H$8),'Product Ratings'!$F$8,IF(D110&gt;='Product Ratings'!$H$9,'Product Ratings'!$F$9)))))</f>
        <v>1</v>
      </c>
      <c r="T110" s="99">
        <f>IF(AND(O110&lt;='Product Ratings'!$M$5,O110&gt;='Product Ratings'!$L$5),'Product Ratings'!$J$5,IF(AND(O110&lt;='Product Ratings'!$M$6,O110&gt;='Product Ratings'!$L$6),'Product Ratings'!$J$6,IF(AND(O110&lt;='Product Ratings'!$M$7,O110&gt;='Product Ratings'!$L$7),'Product Ratings'!$J$7,IF(AND(O110&lt;='Product Ratings'!$M$8,O110&gt;='Product Ratings'!$L$8),'Product Ratings'!$J$8,IF(O110&gt;='Product Ratings'!$L$9,'Product Ratings'!$J$9)))))</f>
        <v>2</v>
      </c>
      <c r="U110" s="99">
        <f>IF(AND(N110&lt;='Product Ratings'!$R$5,N110&gt;='Product Ratings'!$Q$5),'Product Ratings'!$O$5,IF(AND(N110&lt;='Product Ratings'!$R$6,N110&gt;='Product Ratings'!$Q$6),'Product Ratings'!$O$6,IF(AND(N110&lt;='Product Ratings'!$R$7,N110&gt;='Product Ratings'!$Q$7),'Product Ratings'!$O$7,IF(AND(N110&lt;='Product Ratings'!$R$8,N110&gt;='Product Ratings'!$Q$8),'Product Ratings'!$O$8,IF(N110&gt;='Product Ratings'!$Q$9,'Product Ratings'!$O$9)))))</f>
        <v>3</v>
      </c>
      <c r="V110" s="99">
        <f>IF(AND(P110&lt;='Product Ratings'!$V$5,P110&gt;='Product Ratings'!$U$5),'Product Ratings'!$S$5,IF(AND(P110&lt;='Product Ratings'!$V$6,P110&gt;='Product Ratings'!$U$6),'Product Ratings'!$S$6,IF(AND(P110&lt;='Product Ratings'!$V$7,P110&gt;='Product Ratings'!$U$7),'Product Ratings'!$S$7,IF(AND(P110&lt;='Product Ratings'!$V$8,P110&gt;='Product Ratings'!$U$8),'Product Ratings'!$S$8,IF(P110&gt;='Product Ratings'!$U$9,'Product Ratings'!$S$9)))))</f>
        <v>4</v>
      </c>
      <c r="W110" s="135">
        <f t="shared" si="6"/>
        <v>12</v>
      </c>
      <c r="X110" s="90"/>
      <c r="Y110" s="90"/>
      <c r="Z110" s="90"/>
      <c r="AA110" s="90"/>
      <c r="AB110" s="90"/>
    </row>
    <row r="111" ht="12.75" customHeight="1">
      <c r="A111" s="87"/>
      <c r="B111" s="90"/>
      <c r="C111" s="90" t="s">
        <v>170</v>
      </c>
      <c r="D111" s="126">
        <v>3.0</v>
      </c>
      <c r="E111" s="127">
        <v>258.26</v>
      </c>
      <c r="F111" s="128">
        <f t="shared" si="7"/>
        <v>167.869</v>
      </c>
      <c r="G111" s="129">
        <f t="shared" si="1"/>
        <v>90.391</v>
      </c>
      <c r="H111" s="130">
        <f t="shared" si="2"/>
        <v>0.35</v>
      </c>
      <c r="I111" s="131">
        <v>44459.0</v>
      </c>
      <c r="J111" s="132">
        <v>44495.0</v>
      </c>
      <c r="K111" s="123"/>
      <c r="L111" s="90"/>
      <c r="M111" s="133">
        <f t="shared" si="3"/>
        <v>86.08666667</v>
      </c>
      <c r="N111" s="99">
        <f t="shared" si="4"/>
        <v>36</v>
      </c>
      <c r="O111" s="133">
        <f t="shared" si="5"/>
        <v>55.95633333</v>
      </c>
      <c r="P111" s="134">
        <v>0.51</v>
      </c>
      <c r="Q111" s="90"/>
      <c r="R111" s="99">
        <f>IF(AND(H111&lt;='Product Ratings'!$E$5,H111&gt;='Product Ratings'!$D$5),'Product Ratings'!$C$5,IF(AND(H111&lt;='Product Ratings'!$E$6,H111&gt;='Product Ratings'!$D$6),'Product Ratings'!$C$6,IF(AND(H111&lt;='Product Ratings'!$E$7,H111&gt;='Product Ratings'!$D$7),'Product Ratings'!$C$7,IF(AND(H111&lt;='Product Ratings'!$E$8,H111&gt;='Product Ratings'!$D$8),'Product Ratings'!$C$8,IF(H111&gt;='Product Ratings'!$D$9,'Product Ratings'!$C$9)))))</f>
        <v>2</v>
      </c>
      <c r="S111" s="99">
        <f>IF(AND(D111&lt;='Product Ratings'!$I$5,D111&gt;='Product Ratings'!$H$5),'Product Ratings'!$F$5,IF(AND(D111&lt;='Product Ratings'!$I$6,D111&gt;='Product Ratings'!$H$6),'Product Ratings'!$F$6,IF(AND(D111&lt;='Product Ratings'!$I$7,I111&gt;='Product Ratings'!$H$7),'Product Ratings'!$F$7,IF(AND(D111&lt;='Product Ratings'!$I$8,D111&gt;='Product Ratings'!$H$8),'Product Ratings'!$F$8,IF(D111&gt;='Product Ratings'!$H$9,'Product Ratings'!$F$9)))))</f>
        <v>1</v>
      </c>
      <c r="T111" s="99">
        <f>IF(AND(O111&lt;='Product Ratings'!$M$5,O111&gt;='Product Ratings'!$L$5),'Product Ratings'!$J$5,IF(AND(O111&lt;='Product Ratings'!$M$6,O111&gt;='Product Ratings'!$L$6),'Product Ratings'!$J$6,IF(AND(O111&lt;='Product Ratings'!$M$7,O111&gt;='Product Ratings'!$L$7),'Product Ratings'!$J$7,IF(AND(O111&lt;='Product Ratings'!$M$8,O111&gt;='Product Ratings'!$L$8),'Product Ratings'!$J$8,IF(O111&gt;='Product Ratings'!$L$9,'Product Ratings'!$J$9)))))</f>
        <v>3</v>
      </c>
      <c r="U111" s="99">
        <f>IF(AND(N111&lt;='Product Ratings'!$R$5,N111&gt;='Product Ratings'!$Q$5),'Product Ratings'!$O$5,IF(AND(N111&lt;='Product Ratings'!$R$6,N111&gt;='Product Ratings'!$Q$6),'Product Ratings'!$O$6,IF(AND(N111&lt;='Product Ratings'!$R$7,N111&gt;='Product Ratings'!$Q$7),'Product Ratings'!$O$7,IF(AND(N111&lt;='Product Ratings'!$R$8,N111&gt;='Product Ratings'!$Q$8),'Product Ratings'!$O$8,IF(N111&gt;='Product Ratings'!$Q$9,'Product Ratings'!$O$9)))))</f>
        <v>3</v>
      </c>
      <c r="V111" s="99">
        <f>IF(AND(P111&lt;='Product Ratings'!$V$5,P111&gt;='Product Ratings'!$U$5),'Product Ratings'!$S$5,IF(AND(P111&lt;='Product Ratings'!$V$6,P111&gt;='Product Ratings'!$U$6),'Product Ratings'!$S$6,IF(AND(P111&lt;='Product Ratings'!$V$7,P111&gt;='Product Ratings'!$U$7),'Product Ratings'!$S$7,IF(AND(P111&lt;='Product Ratings'!$V$8,P111&gt;='Product Ratings'!$U$8),'Product Ratings'!$S$8,IF(P111&gt;='Product Ratings'!$U$9,'Product Ratings'!$S$9)))))</f>
        <v>4</v>
      </c>
      <c r="W111" s="135">
        <f t="shared" si="6"/>
        <v>13</v>
      </c>
      <c r="X111" s="90"/>
      <c r="Y111" s="90"/>
      <c r="Z111" s="90"/>
      <c r="AA111" s="90"/>
      <c r="AB111" s="90"/>
    </row>
    <row r="112" ht="12.75" customHeight="1">
      <c r="A112" s="87"/>
      <c r="B112" s="90"/>
      <c r="C112" s="90" t="s">
        <v>171</v>
      </c>
      <c r="D112" s="126">
        <v>4.0</v>
      </c>
      <c r="E112" s="127">
        <v>244.17</v>
      </c>
      <c r="F112" s="128">
        <f t="shared" si="7"/>
        <v>158.7105</v>
      </c>
      <c r="G112" s="129">
        <f t="shared" si="1"/>
        <v>85.4595</v>
      </c>
      <c r="H112" s="130">
        <f t="shared" si="2"/>
        <v>0.35</v>
      </c>
      <c r="I112" s="131">
        <v>44460.0</v>
      </c>
      <c r="J112" s="132">
        <v>44496.0</v>
      </c>
      <c r="K112" s="123"/>
      <c r="L112" s="90"/>
      <c r="M112" s="133">
        <f t="shared" si="3"/>
        <v>61.0425</v>
      </c>
      <c r="N112" s="99">
        <f t="shared" si="4"/>
        <v>36</v>
      </c>
      <c r="O112" s="133">
        <f t="shared" si="5"/>
        <v>39.677625</v>
      </c>
      <c r="P112" s="134">
        <v>0.57</v>
      </c>
      <c r="Q112" s="90"/>
      <c r="R112" s="99">
        <f>IF(AND(H112&lt;='Product Ratings'!$E$5,H112&gt;='Product Ratings'!$D$5),'Product Ratings'!$C$5,IF(AND(H112&lt;='Product Ratings'!$E$6,H112&gt;='Product Ratings'!$D$6),'Product Ratings'!$C$6,IF(AND(H112&lt;='Product Ratings'!$E$7,H112&gt;='Product Ratings'!$D$7),'Product Ratings'!$C$7,IF(AND(H112&lt;='Product Ratings'!$E$8,H112&gt;='Product Ratings'!$D$8),'Product Ratings'!$C$8,IF(H112&gt;='Product Ratings'!$D$9,'Product Ratings'!$C$9)))))</f>
        <v>2</v>
      </c>
      <c r="S112" s="99">
        <f>IF(AND(D112&lt;='Product Ratings'!$I$5,D112&gt;='Product Ratings'!$H$5),'Product Ratings'!$F$5,IF(AND(D112&lt;='Product Ratings'!$I$6,D112&gt;='Product Ratings'!$H$6),'Product Ratings'!$F$6,IF(AND(D112&lt;='Product Ratings'!$I$7,I112&gt;='Product Ratings'!$H$7),'Product Ratings'!$F$7,IF(AND(D112&lt;='Product Ratings'!$I$8,D112&gt;='Product Ratings'!$H$8),'Product Ratings'!$F$8,IF(D112&gt;='Product Ratings'!$H$9,'Product Ratings'!$F$9)))))</f>
        <v>1</v>
      </c>
      <c r="T112" s="99">
        <f>IF(AND(O112&lt;='Product Ratings'!$M$5,O112&gt;='Product Ratings'!$L$5),'Product Ratings'!$J$5,IF(AND(O112&lt;='Product Ratings'!$M$6,O112&gt;='Product Ratings'!$L$6),'Product Ratings'!$J$6,IF(AND(O112&lt;='Product Ratings'!$M$7,O112&gt;='Product Ratings'!$L$7),'Product Ratings'!$J$7,IF(AND(O112&lt;='Product Ratings'!$M$8,O112&gt;='Product Ratings'!$L$8),'Product Ratings'!$J$8,IF(O112&gt;='Product Ratings'!$L$9,'Product Ratings'!$J$9)))))</f>
        <v>4</v>
      </c>
      <c r="U112" s="99">
        <f>IF(AND(N112&lt;='Product Ratings'!$R$5,N112&gt;='Product Ratings'!$Q$5),'Product Ratings'!$O$5,IF(AND(N112&lt;='Product Ratings'!$R$6,N112&gt;='Product Ratings'!$Q$6),'Product Ratings'!$O$6,IF(AND(N112&lt;='Product Ratings'!$R$7,N112&gt;='Product Ratings'!$Q$7),'Product Ratings'!$O$7,IF(AND(N112&lt;='Product Ratings'!$R$8,N112&gt;='Product Ratings'!$Q$8),'Product Ratings'!$O$8,IF(N112&gt;='Product Ratings'!$Q$9,'Product Ratings'!$O$9)))))</f>
        <v>3</v>
      </c>
      <c r="V112" s="99">
        <f>IF(AND(P112&lt;='Product Ratings'!$V$5,P112&gt;='Product Ratings'!$U$5),'Product Ratings'!$S$5,IF(AND(P112&lt;='Product Ratings'!$V$6,P112&gt;='Product Ratings'!$U$6),'Product Ratings'!$S$6,IF(AND(P112&lt;='Product Ratings'!$V$7,P112&gt;='Product Ratings'!$U$7),'Product Ratings'!$S$7,IF(AND(P112&lt;='Product Ratings'!$V$8,P112&gt;='Product Ratings'!$U$8),'Product Ratings'!$S$8,IF(P112&gt;='Product Ratings'!$U$9,'Product Ratings'!$S$9)))))</f>
        <v>4</v>
      </c>
      <c r="W112" s="135">
        <f t="shared" si="6"/>
        <v>14</v>
      </c>
      <c r="X112" s="90"/>
      <c r="Y112" s="90"/>
      <c r="Z112" s="90"/>
      <c r="AA112" s="90"/>
      <c r="AB112" s="90"/>
    </row>
    <row r="113" ht="12.75" customHeight="1">
      <c r="A113" s="87"/>
      <c r="B113" s="90"/>
      <c r="C113" s="90" t="s">
        <v>172</v>
      </c>
      <c r="D113" s="126">
        <v>5.0</v>
      </c>
      <c r="E113" s="127">
        <v>701.74</v>
      </c>
      <c r="F113" s="128">
        <f t="shared" si="7"/>
        <v>456.131</v>
      </c>
      <c r="G113" s="129">
        <f t="shared" si="1"/>
        <v>245.609</v>
      </c>
      <c r="H113" s="130">
        <f t="shared" si="2"/>
        <v>0.35</v>
      </c>
      <c r="I113" s="131">
        <v>44461.0</v>
      </c>
      <c r="J113" s="132">
        <v>44497.0</v>
      </c>
      <c r="K113" s="123"/>
      <c r="L113" s="90"/>
      <c r="M113" s="133">
        <f t="shared" si="3"/>
        <v>140.348</v>
      </c>
      <c r="N113" s="99">
        <f t="shared" si="4"/>
        <v>36</v>
      </c>
      <c r="O113" s="133">
        <f t="shared" si="5"/>
        <v>91.2262</v>
      </c>
      <c r="P113" s="134">
        <v>0.58</v>
      </c>
      <c r="Q113" s="90"/>
      <c r="R113" s="99">
        <f>IF(AND(H113&lt;='Product Ratings'!$E$5,H113&gt;='Product Ratings'!$D$5),'Product Ratings'!$C$5,IF(AND(H113&lt;='Product Ratings'!$E$6,H113&gt;='Product Ratings'!$D$6),'Product Ratings'!$C$6,IF(AND(H113&lt;='Product Ratings'!$E$7,H113&gt;='Product Ratings'!$D$7),'Product Ratings'!$C$7,IF(AND(H113&lt;='Product Ratings'!$E$8,H113&gt;='Product Ratings'!$D$8),'Product Ratings'!$C$8,IF(H113&gt;='Product Ratings'!$D$9,'Product Ratings'!$C$9)))))</f>
        <v>2</v>
      </c>
      <c r="S113" s="99">
        <f>IF(AND(D113&lt;='Product Ratings'!$I$5,D113&gt;='Product Ratings'!$H$5),'Product Ratings'!$F$5,IF(AND(D113&lt;='Product Ratings'!$I$6,D113&gt;='Product Ratings'!$H$6),'Product Ratings'!$F$6,IF(AND(D113&lt;='Product Ratings'!$I$7,I113&gt;='Product Ratings'!$H$7),'Product Ratings'!$F$7,IF(AND(D113&lt;='Product Ratings'!$I$8,D113&gt;='Product Ratings'!$H$8),'Product Ratings'!$F$8,IF(D113&gt;='Product Ratings'!$H$9,'Product Ratings'!$F$9)))))</f>
        <v>1</v>
      </c>
      <c r="T113" s="99">
        <f>IF(AND(O113&lt;='Product Ratings'!$M$5,O113&gt;='Product Ratings'!$L$5),'Product Ratings'!$J$5,IF(AND(O113&lt;='Product Ratings'!$M$6,O113&gt;='Product Ratings'!$L$6),'Product Ratings'!$J$6,IF(AND(O113&lt;='Product Ratings'!$M$7,O113&gt;='Product Ratings'!$L$7),'Product Ratings'!$J$7,IF(AND(O113&lt;='Product Ratings'!$M$8,O113&gt;='Product Ratings'!$L$8),'Product Ratings'!$J$8,IF(O113&gt;='Product Ratings'!$L$9,'Product Ratings'!$J$9)))))</f>
        <v>2</v>
      </c>
      <c r="U113" s="99">
        <f>IF(AND(N113&lt;='Product Ratings'!$R$5,N113&gt;='Product Ratings'!$Q$5),'Product Ratings'!$O$5,IF(AND(N113&lt;='Product Ratings'!$R$6,N113&gt;='Product Ratings'!$Q$6),'Product Ratings'!$O$6,IF(AND(N113&lt;='Product Ratings'!$R$7,N113&gt;='Product Ratings'!$Q$7),'Product Ratings'!$O$7,IF(AND(N113&lt;='Product Ratings'!$R$8,N113&gt;='Product Ratings'!$Q$8),'Product Ratings'!$O$8,IF(N113&gt;='Product Ratings'!$Q$9,'Product Ratings'!$O$9)))))</f>
        <v>3</v>
      </c>
      <c r="V113" s="99">
        <f>IF(AND(P113&lt;='Product Ratings'!$V$5,P113&gt;='Product Ratings'!$U$5),'Product Ratings'!$S$5,IF(AND(P113&lt;='Product Ratings'!$V$6,P113&gt;='Product Ratings'!$U$6),'Product Ratings'!$S$6,IF(AND(P113&lt;='Product Ratings'!$V$7,P113&gt;='Product Ratings'!$U$7),'Product Ratings'!$S$7,IF(AND(P113&lt;='Product Ratings'!$V$8,P113&gt;='Product Ratings'!$U$8),'Product Ratings'!$S$8,IF(P113&gt;='Product Ratings'!$U$9,'Product Ratings'!$S$9)))))</f>
        <v>4</v>
      </c>
      <c r="W113" s="135">
        <f t="shared" si="6"/>
        <v>12</v>
      </c>
      <c r="X113" s="90"/>
      <c r="Y113" s="90"/>
      <c r="Z113" s="90"/>
      <c r="AA113" s="90"/>
      <c r="AB113" s="90"/>
    </row>
    <row r="114" ht="12.75" customHeight="1">
      <c r="A114" s="87"/>
      <c r="B114" s="90"/>
      <c r="C114" s="90" t="s">
        <v>173</v>
      </c>
      <c r="D114" s="126">
        <v>6.0</v>
      </c>
      <c r="E114" s="127">
        <v>45.5</v>
      </c>
      <c r="F114" s="128">
        <f t="shared" si="7"/>
        <v>29.575</v>
      </c>
      <c r="G114" s="129">
        <f t="shared" si="1"/>
        <v>15.925</v>
      </c>
      <c r="H114" s="130">
        <f t="shared" si="2"/>
        <v>0.35</v>
      </c>
      <c r="I114" s="131">
        <v>44462.0</v>
      </c>
      <c r="J114" s="132">
        <v>44498.0</v>
      </c>
      <c r="K114" s="123"/>
      <c r="L114" s="90"/>
      <c r="M114" s="133">
        <f t="shared" si="3"/>
        <v>7.583333333</v>
      </c>
      <c r="N114" s="99">
        <f t="shared" si="4"/>
        <v>36</v>
      </c>
      <c r="O114" s="133">
        <f t="shared" si="5"/>
        <v>4.929166667</v>
      </c>
      <c r="P114" s="134">
        <v>0.59</v>
      </c>
      <c r="Q114" s="90"/>
      <c r="R114" s="99">
        <f>IF(AND(H114&lt;='Product Ratings'!$E$5,H114&gt;='Product Ratings'!$D$5),'Product Ratings'!$C$5,IF(AND(H114&lt;='Product Ratings'!$E$6,H114&gt;='Product Ratings'!$D$6),'Product Ratings'!$C$6,IF(AND(H114&lt;='Product Ratings'!$E$7,H114&gt;='Product Ratings'!$D$7),'Product Ratings'!$C$7,IF(AND(H114&lt;='Product Ratings'!$E$8,H114&gt;='Product Ratings'!$D$8),'Product Ratings'!$C$8,IF(H114&gt;='Product Ratings'!$D$9,'Product Ratings'!$C$9)))))</f>
        <v>2</v>
      </c>
      <c r="S114" s="99">
        <f>IF(AND(D114&lt;='Product Ratings'!$I$5,D114&gt;='Product Ratings'!$H$5),'Product Ratings'!$F$5,IF(AND(D114&lt;='Product Ratings'!$I$6,D114&gt;='Product Ratings'!$H$6),'Product Ratings'!$F$6,IF(AND(D114&lt;='Product Ratings'!$I$7,I114&gt;='Product Ratings'!$H$7),'Product Ratings'!$F$7,IF(AND(D114&lt;='Product Ratings'!$I$8,D114&gt;='Product Ratings'!$H$8),'Product Ratings'!$F$8,IF(D114&gt;='Product Ratings'!$H$9,'Product Ratings'!$F$9)))))</f>
        <v>2</v>
      </c>
      <c r="T114" s="99">
        <f>IF(AND(O114&lt;='Product Ratings'!$M$5,O114&gt;='Product Ratings'!$L$5),'Product Ratings'!$J$5,IF(AND(O114&lt;='Product Ratings'!$M$6,O114&gt;='Product Ratings'!$L$6),'Product Ratings'!$J$6,IF(AND(O114&lt;='Product Ratings'!$M$7,O114&gt;='Product Ratings'!$L$7),'Product Ratings'!$J$7,IF(AND(O114&lt;='Product Ratings'!$M$8,O114&gt;='Product Ratings'!$L$8),'Product Ratings'!$J$8,IF(O114&gt;='Product Ratings'!$L$9,'Product Ratings'!$J$9)))))</f>
        <v>5</v>
      </c>
      <c r="U114" s="99">
        <f>IF(AND(N114&lt;='Product Ratings'!$R$5,N114&gt;='Product Ratings'!$Q$5),'Product Ratings'!$O$5,IF(AND(N114&lt;='Product Ratings'!$R$6,N114&gt;='Product Ratings'!$Q$6),'Product Ratings'!$O$6,IF(AND(N114&lt;='Product Ratings'!$R$7,N114&gt;='Product Ratings'!$Q$7),'Product Ratings'!$O$7,IF(AND(N114&lt;='Product Ratings'!$R$8,N114&gt;='Product Ratings'!$Q$8),'Product Ratings'!$O$8,IF(N114&gt;='Product Ratings'!$Q$9,'Product Ratings'!$O$9)))))</f>
        <v>3</v>
      </c>
      <c r="V114" s="99">
        <f>IF(AND(P114&lt;='Product Ratings'!$V$5,P114&gt;='Product Ratings'!$U$5),'Product Ratings'!$S$5,IF(AND(P114&lt;='Product Ratings'!$V$6,P114&gt;='Product Ratings'!$U$6),'Product Ratings'!$S$6,IF(AND(P114&lt;='Product Ratings'!$V$7,P114&gt;='Product Ratings'!$U$7),'Product Ratings'!$S$7,IF(AND(P114&lt;='Product Ratings'!$V$8,P114&gt;='Product Ratings'!$U$8),'Product Ratings'!$S$8,IF(P114&gt;='Product Ratings'!$U$9,'Product Ratings'!$S$9)))))</f>
        <v>5</v>
      </c>
      <c r="W114" s="135">
        <f t="shared" si="6"/>
        <v>17</v>
      </c>
      <c r="X114" s="90"/>
      <c r="Y114" s="90"/>
      <c r="Z114" s="90"/>
      <c r="AA114" s="90"/>
      <c r="AB114" s="90"/>
    </row>
    <row r="115" ht="12.75" customHeight="1">
      <c r="A115" s="87"/>
      <c r="B115" s="90"/>
      <c r="C115" s="90" t="s">
        <v>174</v>
      </c>
      <c r="D115" s="126">
        <v>1.0</v>
      </c>
      <c r="E115" s="127">
        <v>62.61</v>
      </c>
      <c r="F115" s="128">
        <f t="shared" si="7"/>
        <v>40.6965</v>
      </c>
      <c r="G115" s="129">
        <f t="shared" si="1"/>
        <v>21.9135</v>
      </c>
      <c r="H115" s="130">
        <f t="shared" si="2"/>
        <v>0.35</v>
      </c>
      <c r="I115" s="131">
        <v>44463.0</v>
      </c>
      <c r="J115" s="132">
        <v>44499.0</v>
      </c>
      <c r="K115" s="123"/>
      <c r="L115" s="90"/>
      <c r="M115" s="133">
        <f t="shared" si="3"/>
        <v>62.61</v>
      </c>
      <c r="N115" s="99">
        <f t="shared" si="4"/>
        <v>36</v>
      </c>
      <c r="O115" s="133">
        <f t="shared" si="5"/>
        <v>40.6965</v>
      </c>
      <c r="P115" s="134">
        <v>0.6</v>
      </c>
      <c r="Q115" s="90"/>
      <c r="R115" s="99">
        <f>IF(AND(H115&lt;='Product Ratings'!$E$5,H115&gt;='Product Ratings'!$D$5),'Product Ratings'!$C$5,IF(AND(H115&lt;='Product Ratings'!$E$6,H115&gt;='Product Ratings'!$D$6),'Product Ratings'!$C$6,IF(AND(H115&lt;='Product Ratings'!$E$7,H115&gt;='Product Ratings'!$D$7),'Product Ratings'!$C$7,IF(AND(H115&lt;='Product Ratings'!$E$8,H115&gt;='Product Ratings'!$D$8),'Product Ratings'!$C$8,IF(H115&gt;='Product Ratings'!$D$9,'Product Ratings'!$C$9)))))</f>
        <v>2</v>
      </c>
      <c r="S115" s="99">
        <f>IF(AND(D115&lt;='Product Ratings'!$I$5,D115&gt;='Product Ratings'!$H$5),'Product Ratings'!$F$5,IF(AND(D115&lt;='Product Ratings'!$I$6,D115&gt;='Product Ratings'!$H$6),'Product Ratings'!$F$6,IF(AND(D115&lt;='Product Ratings'!$I$7,I115&gt;='Product Ratings'!$H$7),'Product Ratings'!$F$7,IF(AND(D115&lt;='Product Ratings'!$I$8,D115&gt;='Product Ratings'!$H$8),'Product Ratings'!$F$8,IF(D115&gt;='Product Ratings'!$H$9,'Product Ratings'!$F$9)))))</f>
        <v>1</v>
      </c>
      <c r="T115" s="99" t="b">
        <f>IF(AND(O115&lt;='Product Ratings'!$M$5,O115&gt;='Product Ratings'!$L$5),'Product Ratings'!$J$5,IF(AND(O115&lt;='Product Ratings'!$M$6,O115&gt;='Product Ratings'!$L$6),'Product Ratings'!$J$6,IF(AND(O115&lt;='Product Ratings'!$M$7,O115&gt;='Product Ratings'!$L$7),'Product Ratings'!$J$7,IF(AND(O115&lt;='Product Ratings'!$M$8,O115&gt;='Product Ratings'!$L$8),'Product Ratings'!$J$8,IF(O115&gt;='Product Ratings'!$L$9,'Product Ratings'!$J$9)))))</f>
        <v>0</v>
      </c>
      <c r="U115" s="99">
        <f>IF(AND(N115&lt;='Product Ratings'!$R$5,N115&gt;='Product Ratings'!$Q$5),'Product Ratings'!$O$5,IF(AND(N115&lt;='Product Ratings'!$R$6,N115&gt;='Product Ratings'!$Q$6),'Product Ratings'!$O$6,IF(AND(N115&lt;='Product Ratings'!$R$7,N115&gt;='Product Ratings'!$Q$7),'Product Ratings'!$O$7,IF(AND(N115&lt;='Product Ratings'!$R$8,N115&gt;='Product Ratings'!$Q$8),'Product Ratings'!$O$8,IF(N115&gt;='Product Ratings'!$Q$9,'Product Ratings'!$O$9)))))</f>
        <v>3</v>
      </c>
      <c r="V115" s="99">
        <f>IF(AND(P115&lt;='Product Ratings'!$V$5,P115&gt;='Product Ratings'!$U$5),'Product Ratings'!$S$5,IF(AND(P115&lt;='Product Ratings'!$V$6,P115&gt;='Product Ratings'!$U$6),'Product Ratings'!$S$6,IF(AND(P115&lt;='Product Ratings'!$V$7,P115&gt;='Product Ratings'!$U$7),'Product Ratings'!$S$7,IF(AND(P115&lt;='Product Ratings'!$V$8,P115&gt;='Product Ratings'!$U$8),'Product Ratings'!$S$8,IF(P115&gt;='Product Ratings'!$U$9,'Product Ratings'!$S$9)))))</f>
        <v>5</v>
      </c>
      <c r="W115" s="135">
        <f t="shared" si="6"/>
        <v>11</v>
      </c>
      <c r="X115" s="90"/>
      <c r="Y115" s="90"/>
      <c r="Z115" s="90"/>
      <c r="AA115" s="90"/>
      <c r="AB115" s="90"/>
    </row>
    <row r="116" ht="12.75" customHeight="1">
      <c r="A116" s="87"/>
      <c r="B116" s="90"/>
      <c r="C116" s="90" t="s">
        <v>175</v>
      </c>
      <c r="D116" s="126">
        <v>2.0</v>
      </c>
      <c r="E116" s="127">
        <v>50.43</v>
      </c>
      <c r="F116" s="128">
        <f t="shared" si="7"/>
        <v>32.7795</v>
      </c>
      <c r="G116" s="129">
        <f t="shared" si="1"/>
        <v>17.6505</v>
      </c>
      <c r="H116" s="130">
        <f t="shared" si="2"/>
        <v>0.35</v>
      </c>
      <c r="I116" s="131">
        <v>44464.0</v>
      </c>
      <c r="J116" s="132">
        <v>44500.0</v>
      </c>
      <c r="K116" s="123"/>
      <c r="L116" s="90"/>
      <c r="M116" s="133">
        <f t="shared" si="3"/>
        <v>25.215</v>
      </c>
      <c r="N116" s="99">
        <f t="shared" si="4"/>
        <v>36</v>
      </c>
      <c r="O116" s="133">
        <f t="shared" si="5"/>
        <v>16.38975</v>
      </c>
      <c r="P116" s="134">
        <v>0.64</v>
      </c>
      <c r="Q116" s="90"/>
      <c r="R116" s="99">
        <f>IF(AND(H116&lt;='Product Ratings'!$E$5,H116&gt;='Product Ratings'!$D$5),'Product Ratings'!$C$5,IF(AND(H116&lt;='Product Ratings'!$E$6,H116&gt;='Product Ratings'!$D$6),'Product Ratings'!$C$6,IF(AND(H116&lt;='Product Ratings'!$E$7,H116&gt;='Product Ratings'!$D$7),'Product Ratings'!$C$7,IF(AND(H116&lt;='Product Ratings'!$E$8,H116&gt;='Product Ratings'!$D$8),'Product Ratings'!$C$8,IF(H116&gt;='Product Ratings'!$D$9,'Product Ratings'!$C$9)))))</f>
        <v>2</v>
      </c>
      <c r="S116" s="99">
        <f>IF(AND(D116&lt;='Product Ratings'!$I$5,D116&gt;='Product Ratings'!$H$5),'Product Ratings'!$F$5,IF(AND(D116&lt;='Product Ratings'!$I$6,D116&gt;='Product Ratings'!$H$6),'Product Ratings'!$F$6,IF(AND(D116&lt;='Product Ratings'!$I$7,I116&gt;='Product Ratings'!$H$7),'Product Ratings'!$F$7,IF(AND(D116&lt;='Product Ratings'!$I$8,D116&gt;='Product Ratings'!$H$8),'Product Ratings'!$F$8,IF(D116&gt;='Product Ratings'!$H$9,'Product Ratings'!$F$9)))))</f>
        <v>1</v>
      </c>
      <c r="T116" s="99">
        <f>IF(AND(O116&lt;='Product Ratings'!$M$5,O116&gt;='Product Ratings'!$L$5),'Product Ratings'!$J$5,IF(AND(O116&lt;='Product Ratings'!$M$6,O116&gt;='Product Ratings'!$L$6),'Product Ratings'!$J$6,IF(AND(O116&lt;='Product Ratings'!$M$7,O116&gt;='Product Ratings'!$L$7),'Product Ratings'!$J$7,IF(AND(O116&lt;='Product Ratings'!$M$8,O116&gt;='Product Ratings'!$L$8),'Product Ratings'!$J$8,IF(O116&gt;='Product Ratings'!$L$9,'Product Ratings'!$J$9)))))</f>
        <v>5</v>
      </c>
      <c r="U116" s="99">
        <f>IF(AND(N116&lt;='Product Ratings'!$R$5,N116&gt;='Product Ratings'!$Q$5),'Product Ratings'!$O$5,IF(AND(N116&lt;='Product Ratings'!$R$6,N116&gt;='Product Ratings'!$Q$6),'Product Ratings'!$O$6,IF(AND(N116&lt;='Product Ratings'!$R$7,N116&gt;='Product Ratings'!$Q$7),'Product Ratings'!$O$7,IF(AND(N116&lt;='Product Ratings'!$R$8,N116&gt;='Product Ratings'!$Q$8),'Product Ratings'!$O$8,IF(N116&gt;='Product Ratings'!$Q$9,'Product Ratings'!$O$9)))))</f>
        <v>3</v>
      </c>
      <c r="V116" s="99">
        <f>IF(AND(P116&lt;='Product Ratings'!$V$5,P116&gt;='Product Ratings'!$U$5),'Product Ratings'!$S$5,IF(AND(P116&lt;='Product Ratings'!$V$6,P116&gt;='Product Ratings'!$U$6),'Product Ratings'!$S$6,IF(AND(P116&lt;='Product Ratings'!$V$7,P116&gt;='Product Ratings'!$U$7),'Product Ratings'!$S$7,IF(AND(P116&lt;='Product Ratings'!$V$8,P116&gt;='Product Ratings'!$U$8),'Product Ratings'!$S$8,IF(P116&gt;='Product Ratings'!$U$9,'Product Ratings'!$S$9)))))</f>
        <v>5</v>
      </c>
      <c r="W116" s="135">
        <f t="shared" si="6"/>
        <v>16</v>
      </c>
      <c r="X116" s="90"/>
      <c r="Y116" s="90"/>
      <c r="Z116" s="90"/>
      <c r="AA116" s="90"/>
      <c r="AB116" s="90"/>
    </row>
    <row r="117" ht="12.75" customHeight="1">
      <c r="A117" s="87"/>
      <c r="B117" s="90"/>
      <c r="C117" s="90" t="s">
        <v>176</v>
      </c>
      <c r="D117" s="126">
        <v>3.0</v>
      </c>
      <c r="E117" s="127">
        <v>163.73</v>
      </c>
      <c r="F117" s="128">
        <f t="shared" si="7"/>
        <v>106.4245</v>
      </c>
      <c r="G117" s="129">
        <f t="shared" si="1"/>
        <v>57.3055</v>
      </c>
      <c r="H117" s="130">
        <f t="shared" si="2"/>
        <v>0.35</v>
      </c>
      <c r="I117" s="131">
        <v>44465.0</v>
      </c>
      <c r="J117" s="132">
        <v>44501.0</v>
      </c>
      <c r="K117" s="123"/>
      <c r="L117" s="90"/>
      <c r="M117" s="133">
        <f t="shared" si="3"/>
        <v>54.57666667</v>
      </c>
      <c r="N117" s="99">
        <f t="shared" si="4"/>
        <v>36</v>
      </c>
      <c r="O117" s="133">
        <f t="shared" si="5"/>
        <v>35.47483333</v>
      </c>
      <c r="P117" s="134">
        <v>0.67</v>
      </c>
      <c r="Q117" s="90"/>
      <c r="R117" s="99">
        <f>IF(AND(H117&lt;='Product Ratings'!$E$5,H117&gt;='Product Ratings'!$D$5),'Product Ratings'!$C$5,IF(AND(H117&lt;='Product Ratings'!$E$6,H117&gt;='Product Ratings'!$D$6),'Product Ratings'!$C$6,IF(AND(H117&lt;='Product Ratings'!$E$7,H117&gt;='Product Ratings'!$D$7),'Product Ratings'!$C$7,IF(AND(H117&lt;='Product Ratings'!$E$8,H117&gt;='Product Ratings'!$D$8),'Product Ratings'!$C$8,IF(H117&gt;='Product Ratings'!$D$9,'Product Ratings'!$C$9)))))</f>
        <v>2</v>
      </c>
      <c r="S117" s="99">
        <f>IF(AND(D117&lt;='Product Ratings'!$I$5,D117&gt;='Product Ratings'!$H$5),'Product Ratings'!$F$5,IF(AND(D117&lt;='Product Ratings'!$I$6,D117&gt;='Product Ratings'!$H$6),'Product Ratings'!$F$6,IF(AND(D117&lt;='Product Ratings'!$I$7,I117&gt;='Product Ratings'!$H$7),'Product Ratings'!$F$7,IF(AND(D117&lt;='Product Ratings'!$I$8,D117&gt;='Product Ratings'!$H$8),'Product Ratings'!$F$8,IF(D117&gt;='Product Ratings'!$H$9,'Product Ratings'!$F$9)))))</f>
        <v>1</v>
      </c>
      <c r="T117" s="99">
        <f>IF(AND(O117&lt;='Product Ratings'!$M$5,O117&gt;='Product Ratings'!$L$5),'Product Ratings'!$J$5,IF(AND(O117&lt;='Product Ratings'!$M$6,O117&gt;='Product Ratings'!$L$6),'Product Ratings'!$J$6,IF(AND(O117&lt;='Product Ratings'!$M$7,O117&gt;='Product Ratings'!$L$7),'Product Ratings'!$J$7,IF(AND(O117&lt;='Product Ratings'!$M$8,O117&gt;='Product Ratings'!$L$8),'Product Ratings'!$J$8,IF(O117&gt;='Product Ratings'!$L$9,'Product Ratings'!$J$9)))))</f>
        <v>4</v>
      </c>
      <c r="U117" s="99">
        <f>IF(AND(N117&lt;='Product Ratings'!$R$5,N117&gt;='Product Ratings'!$Q$5),'Product Ratings'!$O$5,IF(AND(N117&lt;='Product Ratings'!$R$6,N117&gt;='Product Ratings'!$Q$6),'Product Ratings'!$O$6,IF(AND(N117&lt;='Product Ratings'!$R$7,N117&gt;='Product Ratings'!$Q$7),'Product Ratings'!$O$7,IF(AND(N117&lt;='Product Ratings'!$R$8,N117&gt;='Product Ratings'!$Q$8),'Product Ratings'!$O$8,IF(N117&gt;='Product Ratings'!$Q$9,'Product Ratings'!$O$9)))))</f>
        <v>3</v>
      </c>
      <c r="V117" s="99">
        <f>IF(AND(P117&lt;='Product Ratings'!$V$5,P117&gt;='Product Ratings'!$U$5),'Product Ratings'!$S$5,IF(AND(P117&lt;='Product Ratings'!$V$6,P117&gt;='Product Ratings'!$U$6),'Product Ratings'!$S$6,IF(AND(P117&lt;='Product Ratings'!$V$7,P117&gt;='Product Ratings'!$U$7),'Product Ratings'!$S$7,IF(AND(P117&lt;='Product Ratings'!$V$8,P117&gt;='Product Ratings'!$U$8),'Product Ratings'!$S$8,IF(P117&gt;='Product Ratings'!$U$9,'Product Ratings'!$S$9)))))</f>
        <v>5</v>
      </c>
      <c r="W117" s="135">
        <f t="shared" si="6"/>
        <v>15</v>
      </c>
      <c r="X117" s="90"/>
      <c r="Y117" s="90"/>
      <c r="Z117" s="90"/>
      <c r="AA117" s="90"/>
      <c r="AB117" s="90"/>
    </row>
    <row r="118" ht="12.75" customHeight="1">
      <c r="A118" s="87"/>
      <c r="B118" s="90"/>
      <c r="C118" s="90" t="s">
        <v>177</v>
      </c>
      <c r="D118" s="126">
        <v>4.0</v>
      </c>
      <c r="E118" s="127">
        <v>6.96</v>
      </c>
      <c r="F118" s="128">
        <f t="shared" si="7"/>
        <v>4.524</v>
      </c>
      <c r="G118" s="129">
        <f t="shared" si="1"/>
        <v>2.436</v>
      </c>
      <c r="H118" s="130">
        <f t="shared" si="2"/>
        <v>0.35</v>
      </c>
      <c r="I118" s="131">
        <v>44466.0</v>
      </c>
      <c r="J118" s="132">
        <v>44502.0</v>
      </c>
      <c r="K118" s="123"/>
      <c r="L118" s="90"/>
      <c r="M118" s="133">
        <f t="shared" si="3"/>
        <v>1.74</v>
      </c>
      <c r="N118" s="99">
        <f t="shared" si="4"/>
        <v>36</v>
      </c>
      <c r="O118" s="133">
        <f t="shared" si="5"/>
        <v>1.131</v>
      </c>
      <c r="P118" s="134">
        <v>0.68</v>
      </c>
      <c r="Q118" s="90"/>
      <c r="R118" s="99">
        <f>IF(AND(H118&lt;='Product Ratings'!$E$5,H118&gt;='Product Ratings'!$D$5),'Product Ratings'!$C$5,IF(AND(H118&lt;='Product Ratings'!$E$6,H118&gt;='Product Ratings'!$D$6),'Product Ratings'!$C$6,IF(AND(H118&lt;='Product Ratings'!$E$7,H118&gt;='Product Ratings'!$D$7),'Product Ratings'!$C$7,IF(AND(H118&lt;='Product Ratings'!$E$8,H118&gt;='Product Ratings'!$D$8),'Product Ratings'!$C$8,IF(H118&gt;='Product Ratings'!$D$9,'Product Ratings'!$C$9)))))</f>
        <v>2</v>
      </c>
      <c r="S118" s="99">
        <f>IF(AND(D118&lt;='Product Ratings'!$I$5,D118&gt;='Product Ratings'!$H$5),'Product Ratings'!$F$5,IF(AND(D118&lt;='Product Ratings'!$I$6,D118&gt;='Product Ratings'!$H$6),'Product Ratings'!$F$6,IF(AND(D118&lt;='Product Ratings'!$I$7,I118&gt;='Product Ratings'!$H$7),'Product Ratings'!$F$7,IF(AND(D118&lt;='Product Ratings'!$I$8,D118&gt;='Product Ratings'!$H$8),'Product Ratings'!$F$8,IF(D118&gt;='Product Ratings'!$H$9,'Product Ratings'!$F$9)))))</f>
        <v>1</v>
      </c>
      <c r="T118" s="99">
        <f>IF(AND(O118&lt;='Product Ratings'!$M$5,O118&gt;='Product Ratings'!$L$5),'Product Ratings'!$J$5,IF(AND(O118&lt;='Product Ratings'!$M$6,O118&gt;='Product Ratings'!$L$6),'Product Ratings'!$J$6,IF(AND(O118&lt;='Product Ratings'!$M$7,O118&gt;='Product Ratings'!$L$7),'Product Ratings'!$J$7,IF(AND(O118&lt;='Product Ratings'!$M$8,O118&gt;='Product Ratings'!$L$8),'Product Ratings'!$J$8,IF(O118&gt;='Product Ratings'!$L$9,'Product Ratings'!$J$9)))))</f>
        <v>5</v>
      </c>
      <c r="U118" s="99">
        <f>IF(AND(N118&lt;='Product Ratings'!$R$5,N118&gt;='Product Ratings'!$Q$5),'Product Ratings'!$O$5,IF(AND(N118&lt;='Product Ratings'!$R$6,N118&gt;='Product Ratings'!$Q$6),'Product Ratings'!$O$6,IF(AND(N118&lt;='Product Ratings'!$R$7,N118&gt;='Product Ratings'!$Q$7),'Product Ratings'!$O$7,IF(AND(N118&lt;='Product Ratings'!$R$8,N118&gt;='Product Ratings'!$Q$8),'Product Ratings'!$O$8,IF(N118&gt;='Product Ratings'!$Q$9,'Product Ratings'!$O$9)))))</f>
        <v>3</v>
      </c>
      <c r="V118" s="99">
        <f>IF(AND(P118&lt;='Product Ratings'!$V$5,P118&gt;='Product Ratings'!$U$5),'Product Ratings'!$S$5,IF(AND(P118&lt;='Product Ratings'!$V$6,P118&gt;='Product Ratings'!$U$6),'Product Ratings'!$S$6,IF(AND(P118&lt;='Product Ratings'!$V$7,P118&gt;='Product Ratings'!$U$7),'Product Ratings'!$S$7,IF(AND(P118&lt;='Product Ratings'!$V$8,P118&gt;='Product Ratings'!$U$8),'Product Ratings'!$S$8,IF(P118&gt;='Product Ratings'!$U$9,'Product Ratings'!$S$9)))))</f>
        <v>5</v>
      </c>
      <c r="W118" s="135">
        <f t="shared" si="6"/>
        <v>16</v>
      </c>
      <c r="X118" s="90"/>
      <c r="Y118" s="90"/>
      <c r="Z118" s="90"/>
      <c r="AA118" s="90"/>
      <c r="AB118" s="90"/>
    </row>
    <row r="119" ht="12.75" customHeight="1">
      <c r="A119" s="87"/>
      <c r="B119" s="90"/>
      <c r="C119" s="90" t="s">
        <v>178</v>
      </c>
      <c r="D119" s="126">
        <v>5.0</v>
      </c>
      <c r="E119" s="127">
        <v>6.96</v>
      </c>
      <c r="F119" s="128">
        <f t="shared" si="7"/>
        <v>4.524</v>
      </c>
      <c r="G119" s="129">
        <f t="shared" si="1"/>
        <v>2.436</v>
      </c>
      <c r="H119" s="130">
        <f t="shared" si="2"/>
        <v>0.35</v>
      </c>
      <c r="I119" s="131">
        <v>44467.0</v>
      </c>
      <c r="J119" s="132">
        <v>44503.0</v>
      </c>
      <c r="K119" s="123"/>
      <c r="L119" s="90"/>
      <c r="M119" s="133">
        <f t="shared" si="3"/>
        <v>1.392</v>
      </c>
      <c r="N119" s="99">
        <f t="shared" si="4"/>
        <v>36</v>
      </c>
      <c r="O119" s="133">
        <f t="shared" si="5"/>
        <v>0.9048</v>
      </c>
      <c r="P119" s="134">
        <v>0.62</v>
      </c>
      <c r="Q119" s="90"/>
      <c r="R119" s="99">
        <f>IF(AND(H119&lt;='Product Ratings'!$E$5,H119&gt;='Product Ratings'!$D$5),'Product Ratings'!$C$5,IF(AND(H119&lt;='Product Ratings'!$E$6,H119&gt;='Product Ratings'!$D$6),'Product Ratings'!$C$6,IF(AND(H119&lt;='Product Ratings'!$E$7,H119&gt;='Product Ratings'!$D$7),'Product Ratings'!$C$7,IF(AND(H119&lt;='Product Ratings'!$E$8,H119&gt;='Product Ratings'!$D$8),'Product Ratings'!$C$8,IF(H119&gt;='Product Ratings'!$D$9,'Product Ratings'!$C$9)))))</f>
        <v>2</v>
      </c>
      <c r="S119" s="99">
        <f>IF(AND(D119&lt;='Product Ratings'!$I$5,D119&gt;='Product Ratings'!$H$5),'Product Ratings'!$F$5,IF(AND(D119&lt;='Product Ratings'!$I$6,D119&gt;='Product Ratings'!$H$6),'Product Ratings'!$F$6,IF(AND(D119&lt;='Product Ratings'!$I$7,I119&gt;='Product Ratings'!$H$7),'Product Ratings'!$F$7,IF(AND(D119&lt;='Product Ratings'!$I$8,D119&gt;='Product Ratings'!$H$8),'Product Ratings'!$F$8,IF(D119&gt;='Product Ratings'!$H$9,'Product Ratings'!$F$9)))))</f>
        <v>1</v>
      </c>
      <c r="T119" s="99" t="b">
        <f>IF(AND(O119&lt;='Product Ratings'!$M$5,O119&gt;='Product Ratings'!$L$5),'Product Ratings'!$J$5,IF(AND(O119&lt;='Product Ratings'!$M$6,O119&gt;='Product Ratings'!$L$6),'Product Ratings'!$J$6,IF(AND(O119&lt;='Product Ratings'!$M$7,O119&gt;='Product Ratings'!$L$7),'Product Ratings'!$J$7,IF(AND(O119&lt;='Product Ratings'!$M$8,O119&gt;='Product Ratings'!$L$8),'Product Ratings'!$J$8,IF(O119&gt;='Product Ratings'!$L$9,'Product Ratings'!$J$9)))))</f>
        <v>0</v>
      </c>
      <c r="U119" s="99">
        <f>IF(AND(N119&lt;='Product Ratings'!$R$5,N119&gt;='Product Ratings'!$Q$5),'Product Ratings'!$O$5,IF(AND(N119&lt;='Product Ratings'!$R$6,N119&gt;='Product Ratings'!$Q$6),'Product Ratings'!$O$6,IF(AND(N119&lt;='Product Ratings'!$R$7,N119&gt;='Product Ratings'!$Q$7),'Product Ratings'!$O$7,IF(AND(N119&lt;='Product Ratings'!$R$8,N119&gt;='Product Ratings'!$Q$8),'Product Ratings'!$O$8,IF(N119&gt;='Product Ratings'!$Q$9,'Product Ratings'!$O$9)))))</f>
        <v>3</v>
      </c>
      <c r="V119" s="99">
        <f>IF(AND(P119&lt;='Product Ratings'!$V$5,P119&gt;='Product Ratings'!$U$5),'Product Ratings'!$S$5,IF(AND(P119&lt;='Product Ratings'!$V$6,P119&gt;='Product Ratings'!$U$6),'Product Ratings'!$S$6,IF(AND(P119&lt;='Product Ratings'!$V$7,P119&gt;='Product Ratings'!$U$7),'Product Ratings'!$S$7,IF(AND(P119&lt;='Product Ratings'!$V$8,P119&gt;='Product Ratings'!$U$8),'Product Ratings'!$S$8,IF(P119&gt;='Product Ratings'!$U$9,'Product Ratings'!$S$9)))))</f>
        <v>5</v>
      </c>
      <c r="W119" s="135">
        <f t="shared" si="6"/>
        <v>11</v>
      </c>
      <c r="X119" s="90"/>
      <c r="Y119" s="90"/>
      <c r="Z119" s="90"/>
      <c r="AA119" s="90"/>
      <c r="AB119" s="90"/>
    </row>
    <row r="120" ht="12.75" customHeight="1">
      <c r="A120" s="87"/>
      <c r="B120" s="90"/>
      <c r="C120" s="90" t="s">
        <v>179</v>
      </c>
      <c r="D120" s="126">
        <v>6.0</v>
      </c>
      <c r="E120" s="127">
        <v>430.43</v>
      </c>
      <c r="F120" s="128">
        <f t="shared" si="7"/>
        <v>279.7795</v>
      </c>
      <c r="G120" s="129">
        <f t="shared" si="1"/>
        <v>150.6505</v>
      </c>
      <c r="H120" s="130">
        <f t="shared" si="2"/>
        <v>0.35</v>
      </c>
      <c r="I120" s="131">
        <v>44468.0</v>
      </c>
      <c r="J120" s="132">
        <v>44504.0</v>
      </c>
      <c r="K120" s="123"/>
      <c r="L120" s="90"/>
      <c r="M120" s="133">
        <f t="shared" si="3"/>
        <v>71.73833333</v>
      </c>
      <c r="N120" s="99">
        <f t="shared" si="4"/>
        <v>36</v>
      </c>
      <c r="O120" s="133">
        <f t="shared" si="5"/>
        <v>46.62991667</v>
      </c>
      <c r="P120" s="134">
        <v>0.69</v>
      </c>
      <c r="Q120" s="90"/>
      <c r="R120" s="99">
        <f>IF(AND(H120&lt;='Product Ratings'!$E$5,H120&gt;='Product Ratings'!$D$5),'Product Ratings'!$C$5,IF(AND(H120&lt;='Product Ratings'!$E$6,H120&gt;='Product Ratings'!$D$6),'Product Ratings'!$C$6,IF(AND(H120&lt;='Product Ratings'!$E$7,H120&gt;='Product Ratings'!$D$7),'Product Ratings'!$C$7,IF(AND(H120&lt;='Product Ratings'!$E$8,H120&gt;='Product Ratings'!$D$8),'Product Ratings'!$C$8,IF(H120&gt;='Product Ratings'!$D$9,'Product Ratings'!$C$9)))))</f>
        <v>2</v>
      </c>
      <c r="S120" s="99">
        <f>IF(AND(D120&lt;='Product Ratings'!$I$5,D120&gt;='Product Ratings'!$H$5),'Product Ratings'!$F$5,IF(AND(D120&lt;='Product Ratings'!$I$6,D120&gt;='Product Ratings'!$H$6),'Product Ratings'!$F$6,IF(AND(D120&lt;='Product Ratings'!$I$7,I120&gt;='Product Ratings'!$H$7),'Product Ratings'!$F$7,IF(AND(D120&lt;='Product Ratings'!$I$8,D120&gt;='Product Ratings'!$H$8),'Product Ratings'!$F$8,IF(D120&gt;='Product Ratings'!$H$9,'Product Ratings'!$F$9)))))</f>
        <v>2</v>
      </c>
      <c r="T120" s="99">
        <f>IF(AND(O120&lt;='Product Ratings'!$M$5,O120&gt;='Product Ratings'!$L$5),'Product Ratings'!$J$5,IF(AND(O120&lt;='Product Ratings'!$M$6,O120&gt;='Product Ratings'!$L$6),'Product Ratings'!$J$6,IF(AND(O120&lt;='Product Ratings'!$M$7,O120&gt;='Product Ratings'!$L$7),'Product Ratings'!$J$7,IF(AND(O120&lt;='Product Ratings'!$M$8,O120&gt;='Product Ratings'!$L$8),'Product Ratings'!$J$8,IF(O120&gt;='Product Ratings'!$L$9,'Product Ratings'!$J$9)))))</f>
        <v>3</v>
      </c>
      <c r="U120" s="99">
        <f>IF(AND(N120&lt;='Product Ratings'!$R$5,N120&gt;='Product Ratings'!$Q$5),'Product Ratings'!$O$5,IF(AND(N120&lt;='Product Ratings'!$R$6,N120&gt;='Product Ratings'!$Q$6),'Product Ratings'!$O$6,IF(AND(N120&lt;='Product Ratings'!$R$7,N120&gt;='Product Ratings'!$Q$7),'Product Ratings'!$O$7,IF(AND(N120&lt;='Product Ratings'!$R$8,N120&gt;='Product Ratings'!$Q$8),'Product Ratings'!$O$8,IF(N120&gt;='Product Ratings'!$Q$9,'Product Ratings'!$O$9)))))</f>
        <v>3</v>
      </c>
      <c r="V120" s="99">
        <f>IF(AND(P120&lt;='Product Ratings'!$V$5,P120&gt;='Product Ratings'!$U$5),'Product Ratings'!$S$5,IF(AND(P120&lt;='Product Ratings'!$V$6,P120&gt;='Product Ratings'!$U$6),'Product Ratings'!$S$6,IF(AND(P120&lt;='Product Ratings'!$V$7,P120&gt;='Product Ratings'!$U$7),'Product Ratings'!$S$7,IF(AND(P120&lt;='Product Ratings'!$V$8,P120&gt;='Product Ratings'!$U$8),'Product Ratings'!$S$8,IF(P120&gt;='Product Ratings'!$U$9,'Product Ratings'!$S$9)))))</f>
        <v>5</v>
      </c>
      <c r="W120" s="135">
        <f t="shared" si="6"/>
        <v>15</v>
      </c>
      <c r="X120" s="90"/>
      <c r="Y120" s="90"/>
      <c r="Z120" s="90"/>
      <c r="AA120" s="90"/>
      <c r="AB120" s="90"/>
    </row>
    <row r="121" ht="12.75" customHeight="1">
      <c r="A121" s="87"/>
      <c r="B121" s="90"/>
      <c r="C121" s="90" t="s">
        <v>180</v>
      </c>
      <c r="D121" s="126">
        <v>1.0</v>
      </c>
      <c r="E121" s="127">
        <v>240.39</v>
      </c>
      <c r="F121" s="128">
        <f t="shared" si="7"/>
        <v>156.2535</v>
      </c>
      <c r="G121" s="129">
        <f t="shared" si="1"/>
        <v>84.1365</v>
      </c>
      <c r="H121" s="130">
        <f t="shared" si="2"/>
        <v>0.35</v>
      </c>
      <c r="I121" s="131">
        <v>44469.0</v>
      </c>
      <c r="J121" s="132">
        <v>44505.0</v>
      </c>
      <c r="K121" s="123"/>
      <c r="L121" s="90"/>
      <c r="M121" s="133">
        <f t="shared" si="3"/>
        <v>240.39</v>
      </c>
      <c r="N121" s="99">
        <f t="shared" si="4"/>
        <v>36</v>
      </c>
      <c r="O121" s="133">
        <f t="shared" si="5"/>
        <v>156.2535</v>
      </c>
      <c r="P121" s="134">
        <v>0.64</v>
      </c>
      <c r="Q121" s="90"/>
      <c r="R121" s="99">
        <f>IF(AND(H121&lt;='Product Ratings'!$E$5,H121&gt;='Product Ratings'!$D$5),'Product Ratings'!$C$5,IF(AND(H121&lt;='Product Ratings'!$E$6,H121&gt;='Product Ratings'!$D$6),'Product Ratings'!$C$6,IF(AND(H121&lt;='Product Ratings'!$E$7,H121&gt;='Product Ratings'!$D$7),'Product Ratings'!$C$7,IF(AND(H121&lt;='Product Ratings'!$E$8,H121&gt;='Product Ratings'!$D$8),'Product Ratings'!$C$8,IF(H121&gt;='Product Ratings'!$D$9,'Product Ratings'!$C$9)))))</f>
        <v>2</v>
      </c>
      <c r="S121" s="99">
        <f>IF(AND(D121&lt;='Product Ratings'!$I$5,D121&gt;='Product Ratings'!$H$5),'Product Ratings'!$F$5,IF(AND(D121&lt;='Product Ratings'!$I$6,D121&gt;='Product Ratings'!$H$6),'Product Ratings'!$F$6,IF(AND(D121&lt;='Product Ratings'!$I$7,I121&gt;='Product Ratings'!$H$7),'Product Ratings'!$F$7,IF(AND(D121&lt;='Product Ratings'!$I$8,D121&gt;='Product Ratings'!$H$8),'Product Ratings'!$F$8,IF(D121&gt;='Product Ratings'!$H$9,'Product Ratings'!$F$9)))))</f>
        <v>1</v>
      </c>
      <c r="T121" s="99">
        <f>IF(AND(O121&lt;='Product Ratings'!$M$5,O121&gt;='Product Ratings'!$L$5),'Product Ratings'!$J$5,IF(AND(O121&lt;='Product Ratings'!$M$6,O121&gt;='Product Ratings'!$L$6),'Product Ratings'!$J$6,IF(AND(O121&lt;='Product Ratings'!$M$7,O121&gt;='Product Ratings'!$L$7),'Product Ratings'!$J$7,IF(AND(O121&lt;='Product Ratings'!$M$8,O121&gt;='Product Ratings'!$L$8),'Product Ratings'!$J$8,IF(O121&gt;='Product Ratings'!$L$9,'Product Ratings'!$J$9)))))</f>
        <v>2</v>
      </c>
      <c r="U121" s="99">
        <f>IF(AND(N121&lt;='Product Ratings'!$R$5,N121&gt;='Product Ratings'!$Q$5),'Product Ratings'!$O$5,IF(AND(N121&lt;='Product Ratings'!$R$6,N121&gt;='Product Ratings'!$Q$6),'Product Ratings'!$O$6,IF(AND(N121&lt;='Product Ratings'!$R$7,N121&gt;='Product Ratings'!$Q$7),'Product Ratings'!$O$7,IF(AND(N121&lt;='Product Ratings'!$R$8,N121&gt;='Product Ratings'!$Q$8),'Product Ratings'!$O$8,IF(N121&gt;='Product Ratings'!$Q$9,'Product Ratings'!$O$9)))))</f>
        <v>3</v>
      </c>
      <c r="V121" s="99">
        <f>IF(AND(P121&lt;='Product Ratings'!$V$5,P121&gt;='Product Ratings'!$U$5),'Product Ratings'!$S$5,IF(AND(P121&lt;='Product Ratings'!$V$6,P121&gt;='Product Ratings'!$U$6),'Product Ratings'!$S$6,IF(AND(P121&lt;='Product Ratings'!$V$7,P121&gt;='Product Ratings'!$U$7),'Product Ratings'!$S$7,IF(AND(P121&lt;='Product Ratings'!$V$8,P121&gt;='Product Ratings'!$U$8),'Product Ratings'!$S$8,IF(P121&gt;='Product Ratings'!$U$9,'Product Ratings'!$S$9)))))</f>
        <v>5</v>
      </c>
      <c r="W121" s="135">
        <f t="shared" si="6"/>
        <v>13</v>
      </c>
      <c r="X121" s="90"/>
      <c r="Y121" s="90"/>
      <c r="Z121" s="90"/>
      <c r="AA121" s="90"/>
      <c r="AB121" s="90"/>
    </row>
    <row r="122" ht="12.75" customHeight="1">
      <c r="A122" s="87"/>
      <c r="B122" s="90"/>
      <c r="C122" s="90" t="s">
        <v>181</v>
      </c>
      <c r="D122" s="126">
        <v>2.0</v>
      </c>
      <c r="E122" s="127">
        <v>125.29</v>
      </c>
      <c r="F122" s="128">
        <f t="shared" si="7"/>
        <v>81.4385</v>
      </c>
      <c r="G122" s="129">
        <f t="shared" si="1"/>
        <v>43.8515</v>
      </c>
      <c r="H122" s="130">
        <f t="shared" si="2"/>
        <v>0.35</v>
      </c>
      <c r="I122" s="131">
        <v>44470.0</v>
      </c>
      <c r="J122" s="132">
        <v>44506.0</v>
      </c>
      <c r="K122" s="123"/>
      <c r="L122" s="90"/>
      <c r="M122" s="133">
        <f t="shared" si="3"/>
        <v>62.645</v>
      </c>
      <c r="N122" s="99">
        <f t="shared" si="4"/>
        <v>36</v>
      </c>
      <c r="O122" s="133">
        <f t="shared" si="5"/>
        <v>40.71925</v>
      </c>
      <c r="P122" s="134">
        <v>0.15</v>
      </c>
      <c r="Q122" s="90"/>
      <c r="R122" s="99">
        <f>IF(AND(H122&lt;='Product Ratings'!$E$5,H122&gt;='Product Ratings'!$D$5),'Product Ratings'!$C$5,IF(AND(H122&lt;='Product Ratings'!$E$6,H122&gt;='Product Ratings'!$D$6),'Product Ratings'!$C$6,IF(AND(H122&lt;='Product Ratings'!$E$7,H122&gt;='Product Ratings'!$D$7),'Product Ratings'!$C$7,IF(AND(H122&lt;='Product Ratings'!$E$8,H122&gt;='Product Ratings'!$D$8),'Product Ratings'!$C$8,IF(H122&gt;='Product Ratings'!$D$9,'Product Ratings'!$C$9)))))</f>
        <v>2</v>
      </c>
      <c r="S122" s="99">
        <f>IF(AND(D122&lt;='Product Ratings'!$I$5,D122&gt;='Product Ratings'!$H$5),'Product Ratings'!$F$5,IF(AND(D122&lt;='Product Ratings'!$I$6,D122&gt;='Product Ratings'!$H$6),'Product Ratings'!$F$6,IF(AND(D122&lt;='Product Ratings'!$I$7,I122&gt;='Product Ratings'!$H$7),'Product Ratings'!$F$7,IF(AND(D122&lt;='Product Ratings'!$I$8,D122&gt;='Product Ratings'!$H$8),'Product Ratings'!$F$8,IF(D122&gt;='Product Ratings'!$H$9,'Product Ratings'!$F$9)))))</f>
        <v>1</v>
      </c>
      <c r="T122" s="99" t="b">
        <f>IF(AND(O122&lt;='Product Ratings'!$M$5,O122&gt;='Product Ratings'!$L$5),'Product Ratings'!$J$5,IF(AND(O122&lt;='Product Ratings'!$M$6,O122&gt;='Product Ratings'!$L$6),'Product Ratings'!$J$6,IF(AND(O122&lt;='Product Ratings'!$M$7,O122&gt;='Product Ratings'!$L$7),'Product Ratings'!$J$7,IF(AND(O122&lt;='Product Ratings'!$M$8,O122&gt;='Product Ratings'!$L$8),'Product Ratings'!$J$8,IF(O122&gt;='Product Ratings'!$L$9,'Product Ratings'!$J$9)))))</f>
        <v>0</v>
      </c>
      <c r="U122" s="99">
        <f>IF(AND(N122&lt;='Product Ratings'!$R$5,N122&gt;='Product Ratings'!$Q$5),'Product Ratings'!$O$5,IF(AND(N122&lt;='Product Ratings'!$R$6,N122&gt;='Product Ratings'!$Q$6),'Product Ratings'!$O$6,IF(AND(N122&lt;='Product Ratings'!$R$7,N122&gt;='Product Ratings'!$Q$7),'Product Ratings'!$O$7,IF(AND(N122&lt;='Product Ratings'!$R$8,N122&gt;='Product Ratings'!$Q$8),'Product Ratings'!$O$8,IF(N122&gt;='Product Ratings'!$Q$9,'Product Ratings'!$O$9)))))</f>
        <v>3</v>
      </c>
      <c r="V122" s="99">
        <f>IF(AND(P122&lt;='Product Ratings'!$V$5,P122&gt;='Product Ratings'!$U$5),'Product Ratings'!$S$5,IF(AND(P122&lt;='Product Ratings'!$V$6,P122&gt;='Product Ratings'!$U$6),'Product Ratings'!$S$6,IF(AND(P122&lt;='Product Ratings'!$V$7,P122&gt;='Product Ratings'!$U$7),'Product Ratings'!$S$7,IF(AND(P122&lt;='Product Ratings'!$V$8,P122&gt;='Product Ratings'!$U$8),'Product Ratings'!$S$8,IF(P122&gt;='Product Ratings'!$U$9,'Product Ratings'!$S$9)))))</f>
        <v>3</v>
      </c>
      <c r="W122" s="135">
        <f t="shared" si="6"/>
        <v>9</v>
      </c>
      <c r="X122" s="90"/>
      <c r="Y122" s="90"/>
      <c r="Z122" s="90"/>
      <c r="AA122" s="90"/>
      <c r="AB122" s="90"/>
    </row>
    <row r="123" ht="12.75" customHeight="1">
      <c r="A123" s="87"/>
      <c r="B123" s="90"/>
      <c r="C123" s="90" t="s">
        <v>182</v>
      </c>
      <c r="D123" s="126">
        <v>3.0</v>
      </c>
      <c r="E123" s="127">
        <v>113.04</v>
      </c>
      <c r="F123" s="128">
        <f t="shared" si="7"/>
        <v>73.476</v>
      </c>
      <c r="G123" s="129">
        <f t="shared" si="1"/>
        <v>39.564</v>
      </c>
      <c r="H123" s="130">
        <f t="shared" si="2"/>
        <v>0.35</v>
      </c>
      <c r="I123" s="131">
        <v>44471.0</v>
      </c>
      <c r="J123" s="132">
        <v>44507.0</v>
      </c>
      <c r="K123" s="123"/>
      <c r="L123" s="90"/>
      <c r="M123" s="133">
        <f t="shared" si="3"/>
        <v>37.68</v>
      </c>
      <c r="N123" s="99">
        <f t="shared" si="4"/>
        <v>36</v>
      </c>
      <c r="O123" s="133">
        <f t="shared" si="5"/>
        <v>24.492</v>
      </c>
      <c r="P123" s="134">
        <v>0.85</v>
      </c>
      <c r="Q123" s="90"/>
      <c r="R123" s="99">
        <f>IF(AND(H123&lt;='Product Ratings'!$E$5,H123&gt;='Product Ratings'!$D$5),'Product Ratings'!$C$5,IF(AND(H123&lt;='Product Ratings'!$E$6,H123&gt;='Product Ratings'!$D$6),'Product Ratings'!$C$6,IF(AND(H123&lt;='Product Ratings'!$E$7,H123&gt;='Product Ratings'!$D$7),'Product Ratings'!$C$7,IF(AND(H123&lt;='Product Ratings'!$E$8,H123&gt;='Product Ratings'!$D$8),'Product Ratings'!$C$8,IF(H123&gt;='Product Ratings'!$D$9,'Product Ratings'!$C$9)))))</f>
        <v>2</v>
      </c>
      <c r="S123" s="99">
        <f>IF(AND(D123&lt;='Product Ratings'!$I$5,D123&gt;='Product Ratings'!$H$5),'Product Ratings'!$F$5,IF(AND(D123&lt;='Product Ratings'!$I$6,D123&gt;='Product Ratings'!$H$6),'Product Ratings'!$F$6,IF(AND(D123&lt;='Product Ratings'!$I$7,I123&gt;='Product Ratings'!$H$7),'Product Ratings'!$F$7,IF(AND(D123&lt;='Product Ratings'!$I$8,D123&gt;='Product Ratings'!$H$8),'Product Ratings'!$F$8,IF(D123&gt;='Product Ratings'!$H$9,'Product Ratings'!$F$9)))))</f>
        <v>1</v>
      </c>
      <c r="T123" s="99">
        <f>IF(AND(O123&lt;='Product Ratings'!$M$5,O123&gt;='Product Ratings'!$L$5),'Product Ratings'!$J$5,IF(AND(O123&lt;='Product Ratings'!$M$6,O123&gt;='Product Ratings'!$L$6),'Product Ratings'!$J$6,IF(AND(O123&lt;='Product Ratings'!$M$7,O123&gt;='Product Ratings'!$L$7),'Product Ratings'!$J$7,IF(AND(O123&lt;='Product Ratings'!$M$8,O123&gt;='Product Ratings'!$L$8),'Product Ratings'!$J$8,IF(O123&gt;='Product Ratings'!$L$9,'Product Ratings'!$J$9)))))</f>
        <v>5</v>
      </c>
      <c r="U123" s="99">
        <f>IF(AND(N123&lt;='Product Ratings'!$R$5,N123&gt;='Product Ratings'!$Q$5),'Product Ratings'!$O$5,IF(AND(N123&lt;='Product Ratings'!$R$6,N123&gt;='Product Ratings'!$Q$6),'Product Ratings'!$O$6,IF(AND(N123&lt;='Product Ratings'!$R$7,N123&gt;='Product Ratings'!$Q$7),'Product Ratings'!$O$7,IF(AND(N123&lt;='Product Ratings'!$R$8,N123&gt;='Product Ratings'!$Q$8),'Product Ratings'!$O$8,IF(N123&gt;='Product Ratings'!$Q$9,'Product Ratings'!$O$9)))))</f>
        <v>3</v>
      </c>
      <c r="V123" s="99">
        <f>IF(AND(P123&lt;='Product Ratings'!$V$5,P123&gt;='Product Ratings'!$U$5),'Product Ratings'!$S$5,IF(AND(P123&lt;='Product Ratings'!$V$6,P123&gt;='Product Ratings'!$U$6),'Product Ratings'!$S$6,IF(AND(P123&lt;='Product Ratings'!$V$7,P123&gt;='Product Ratings'!$U$7),'Product Ratings'!$S$7,IF(AND(P123&lt;='Product Ratings'!$V$8,P123&gt;='Product Ratings'!$U$8),'Product Ratings'!$S$8,IF(P123&gt;='Product Ratings'!$U$9,'Product Ratings'!$S$9)))))</f>
        <v>5</v>
      </c>
      <c r="W123" s="135">
        <f t="shared" si="6"/>
        <v>16</v>
      </c>
      <c r="X123" s="90"/>
      <c r="Y123" s="90"/>
      <c r="Z123" s="90"/>
      <c r="AA123" s="90"/>
      <c r="AB123" s="90"/>
    </row>
    <row r="124" ht="12.75" customHeight="1">
      <c r="A124" s="87"/>
      <c r="B124" s="90"/>
      <c r="C124" s="90" t="s">
        <v>183</v>
      </c>
      <c r="D124" s="126">
        <v>4.0</v>
      </c>
      <c r="E124" s="127">
        <v>205.22</v>
      </c>
      <c r="F124" s="128">
        <f t="shared" si="7"/>
        <v>133.393</v>
      </c>
      <c r="G124" s="129">
        <f t="shared" si="1"/>
        <v>71.827</v>
      </c>
      <c r="H124" s="130">
        <f t="shared" si="2"/>
        <v>0.35</v>
      </c>
      <c r="I124" s="131">
        <v>44472.0</v>
      </c>
      <c r="J124" s="132">
        <v>44508.0</v>
      </c>
      <c r="K124" s="123"/>
      <c r="L124" s="90"/>
      <c r="M124" s="133">
        <f t="shared" si="3"/>
        <v>51.305</v>
      </c>
      <c r="N124" s="99">
        <f t="shared" si="4"/>
        <v>36</v>
      </c>
      <c r="O124" s="133">
        <f t="shared" si="5"/>
        <v>33.34825</v>
      </c>
      <c r="P124" s="134">
        <v>0.87</v>
      </c>
      <c r="Q124" s="90"/>
      <c r="R124" s="99">
        <f>IF(AND(H124&lt;='Product Ratings'!$E$5,H124&gt;='Product Ratings'!$D$5),'Product Ratings'!$C$5,IF(AND(H124&lt;='Product Ratings'!$E$6,H124&gt;='Product Ratings'!$D$6),'Product Ratings'!$C$6,IF(AND(H124&lt;='Product Ratings'!$E$7,H124&gt;='Product Ratings'!$D$7),'Product Ratings'!$C$7,IF(AND(H124&lt;='Product Ratings'!$E$8,H124&gt;='Product Ratings'!$D$8),'Product Ratings'!$C$8,IF(H124&gt;='Product Ratings'!$D$9,'Product Ratings'!$C$9)))))</f>
        <v>2</v>
      </c>
      <c r="S124" s="99">
        <f>IF(AND(D124&lt;='Product Ratings'!$I$5,D124&gt;='Product Ratings'!$H$5),'Product Ratings'!$F$5,IF(AND(D124&lt;='Product Ratings'!$I$6,D124&gt;='Product Ratings'!$H$6),'Product Ratings'!$F$6,IF(AND(D124&lt;='Product Ratings'!$I$7,I124&gt;='Product Ratings'!$H$7),'Product Ratings'!$F$7,IF(AND(D124&lt;='Product Ratings'!$I$8,D124&gt;='Product Ratings'!$H$8),'Product Ratings'!$F$8,IF(D124&gt;='Product Ratings'!$H$9,'Product Ratings'!$F$9)))))</f>
        <v>1</v>
      </c>
      <c r="T124" s="99">
        <f>IF(AND(O124&lt;='Product Ratings'!$M$5,O124&gt;='Product Ratings'!$L$5),'Product Ratings'!$J$5,IF(AND(O124&lt;='Product Ratings'!$M$6,O124&gt;='Product Ratings'!$L$6),'Product Ratings'!$J$6,IF(AND(O124&lt;='Product Ratings'!$M$7,O124&gt;='Product Ratings'!$L$7),'Product Ratings'!$J$7,IF(AND(O124&lt;='Product Ratings'!$M$8,O124&gt;='Product Ratings'!$L$8),'Product Ratings'!$J$8,IF(O124&gt;='Product Ratings'!$L$9,'Product Ratings'!$J$9)))))</f>
        <v>4</v>
      </c>
      <c r="U124" s="99">
        <f>IF(AND(N124&lt;='Product Ratings'!$R$5,N124&gt;='Product Ratings'!$Q$5),'Product Ratings'!$O$5,IF(AND(N124&lt;='Product Ratings'!$R$6,N124&gt;='Product Ratings'!$Q$6),'Product Ratings'!$O$6,IF(AND(N124&lt;='Product Ratings'!$R$7,N124&gt;='Product Ratings'!$Q$7),'Product Ratings'!$O$7,IF(AND(N124&lt;='Product Ratings'!$R$8,N124&gt;='Product Ratings'!$Q$8),'Product Ratings'!$O$8,IF(N124&gt;='Product Ratings'!$Q$9,'Product Ratings'!$O$9)))))</f>
        <v>3</v>
      </c>
      <c r="V124" s="99">
        <f>IF(AND(P124&lt;='Product Ratings'!$V$5,P124&gt;='Product Ratings'!$U$5),'Product Ratings'!$S$5,IF(AND(P124&lt;='Product Ratings'!$V$6,P124&gt;='Product Ratings'!$U$6),'Product Ratings'!$S$6,IF(AND(P124&lt;='Product Ratings'!$V$7,P124&gt;='Product Ratings'!$U$7),'Product Ratings'!$S$7,IF(AND(P124&lt;='Product Ratings'!$V$8,P124&gt;='Product Ratings'!$U$8),'Product Ratings'!$S$8,IF(P124&gt;='Product Ratings'!$U$9,'Product Ratings'!$S$9)))))</f>
        <v>5</v>
      </c>
      <c r="W124" s="135">
        <f t="shared" si="6"/>
        <v>15</v>
      </c>
      <c r="X124" s="90"/>
      <c r="Y124" s="90"/>
      <c r="Z124" s="90"/>
      <c r="AA124" s="90"/>
      <c r="AB124" s="90"/>
    </row>
    <row r="125" ht="12.75" customHeight="1">
      <c r="A125" s="87"/>
      <c r="B125" s="90"/>
      <c r="C125" s="90" t="s">
        <v>184</v>
      </c>
      <c r="D125" s="126">
        <v>5.0</v>
      </c>
      <c r="E125" s="127">
        <v>1036.52</v>
      </c>
      <c r="F125" s="128">
        <f t="shared" si="7"/>
        <v>673.738</v>
      </c>
      <c r="G125" s="129">
        <f t="shared" si="1"/>
        <v>362.782</v>
      </c>
      <c r="H125" s="130">
        <f t="shared" si="2"/>
        <v>0.35</v>
      </c>
      <c r="I125" s="131">
        <v>44473.0</v>
      </c>
      <c r="J125" s="132">
        <v>44509.0</v>
      </c>
      <c r="K125" s="123"/>
      <c r="L125" s="90"/>
      <c r="M125" s="133">
        <f t="shared" si="3"/>
        <v>207.304</v>
      </c>
      <c r="N125" s="99">
        <f t="shared" si="4"/>
        <v>36</v>
      </c>
      <c r="O125" s="133">
        <f t="shared" si="5"/>
        <v>134.7476</v>
      </c>
      <c r="P125" s="134">
        <v>0.88</v>
      </c>
      <c r="Q125" s="90"/>
      <c r="R125" s="99">
        <f>IF(AND(H125&lt;='Product Ratings'!$E$5,H125&gt;='Product Ratings'!$D$5),'Product Ratings'!$C$5,IF(AND(H125&lt;='Product Ratings'!$E$6,H125&gt;='Product Ratings'!$D$6),'Product Ratings'!$C$6,IF(AND(H125&lt;='Product Ratings'!$E$7,H125&gt;='Product Ratings'!$D$7),'Product Ratings'!$C$7,IF(AND(H125&lt;='Product Ratings'!$E$8,H125&gt;='Product Ratings'!$D$8),'Product Ratings'!$C$8,IF(H125&gt;='Product Ratings'!$D$9,'Product Ratings'!$C$9)))))</f>
        <v>2</v>
      </c>
      <c r="S125" s="99">
        <f>IF(AND(D125&lt;='Product Ratings'!$I$5,D125&gt;='Product Ratings'!$H$5),'Product Ratings'!$F$5,IF(AND(D125&lt;='Product Ratings'!$I$6,D125&gt;='Product Ratings'!$H$6),'Product Ratings'!$F$6,IF(AND(D125&lt;='Product Ratings'!$I$7,I125&gt;='Product Ratings'!$H$7),'Product Ratings'!$F$7,IF(AND(D125&lt;='Product Ratings'!$I$8,D125&gt;='Product Ratings'!$H$8),'Product Ratings'!$F$8,IF(D125&gt;='Product Ratings'!$H$9,'Product Ratings'!$F$9)))))</f>
        <v>1</v>
      </c>
      <c r="T125" s="99">
        <f>IF(AND(O125&lt;='Product Ratings'!$M$5,O125&gt;='Product Ratings'!$L$5),'Product Ratings'!$J$5,IF(AND(O125&lt;='Product Ratings'!$M$6,O125&gt;='Product Ratings'!$L$6),'Product Ratings'!$J$6,IF(AND(O125&lt;='Product Ratings'!$M$7,O125&gt;='Product Ratings'!$L$7),'Product Ratings'!$J$7,IF(AND(O125&lt;='Product Ratings'!$M$8,O125&gt;='Product Ratings'!$L$8),'Product Ratings'!$J$8,IF(O125&gt;='Product Ratings'!$L$9,'Product Ratings'!$J$9)))))</f>
        <v>2</v>
      </c>
      <c r="U125" s="99">
        <f>IF(AND(N125&lt;='Product Ratings'!$R$5,N125&gt;='Product Ratings'!$Q$5),'Product Ratings'!$O$5,IF(AND(N125&lt;='Product Ratings'!$R$6,N125&gt;='Product Ratings'!$Q$6),'Product Ratings'!$O$6,IF(AND(N125&lt;='Product Ratings'!$R$7,N125&gt;='Product Ratings'!$Q$7),'Product Ratings'!$O$7,IF(AND(N125&lt;='Product Ratings'!$R$8,N125&gt;='Product Ratings'!$Q$8),'Product Ratings'!$O$8,IF(N125&gt;='Product Ratings'!$Q$9,'Product Ratings'!$O$9)))))</f>
        <v>3</v>
      </c>
      <c r="V125" s="99">
        <f>IF(AND(P125&lt;='Product Ratings'!$V$5,P125&gt;='Product Ratings'!$U$5),'Product Ratings'!$S$5,IF(AND(P125&lt;='Product Ratings'!$V$6,P125&gt;='Product Ratings'!$U$6),'Product Ratings'!$S$6,IF(AND(P125&lt;='Product Ratings'!$V$7,P125&gt;='Product Ratings'!$U$7),'Product Ratings'!$S$7,IF(AND(P125&lt;='Product Ratings'!$V$8,P125&gt;='Product Ratings'!$U$8),'Product Ratings'!$S$8,IF(P125&gt;='Product Ratings'!$U$9,'Product Ratings'!$S$9)))))</f>
        <v>5</v>
      </c>
      <c r="W125" s="135">
        <f t="shared" si="6"/>
        <v>13</v>
      </c>
      <c r="X125" s="90"/>
      <c r="Y125" s="90"/>
      <c r="Z125" s="90"/>
      <c r="AA125" s="90"/>
      <c r="AB125" s="90"/>
    </row>
    <row r="126" ht="12.75" customHeight="1">
      <c r="A126" s="87"/>
      <c r="B126" s="90"/>
      <c r="C126" s="90" t="s">
        <v>185</v>
      </c>
      <c r="D126" s="126">
        <v>6.0</v>
      </c>
      <c r="E126" s="127">
        <v>216.52</v>
      </c>
      <c r="F126" s="128">
        <f t="shared" si="7"/>
        <v>140.738</v>
      </c>
      <c r="G126" s="129">
        <f t="shared" si="1"/>
        <v>75.782</v>
      </c>
      <c r="H126" s="130">
        <f t="shared" si="2"/>
        <v>0.35</v>
      </c>
      <c r="I126" s="131">
        <v>44474.0</v>
      </c>
      <c r="J126" s="132">
        <v>44510.0</v>
      </c>
      <c r="K126" s="123"/>
      <c r="L126" s="90"/>
      <c r="M126" s="133">
        <f t="shared" si="3"/>
        <v>36.08666667</v>
      </c>
      <c r="N126" s="99">
        <f t="shared" si="4"/>
        <v>36</v>
      </c>
      <c r="O126" s="133">
        <f t="shared" si="5"/>
        <v>23.45633333</v>
      </c>
      <c r="P126" s="134">
        <v>0.89</v>
      </c>
      <c r="Q126" s="90"/>
      <c r="R126" s="99">
        <f>IF(AND(H126&lt;='Product Ratings'!$E$5,H126&gt;='Product Ratings'!$D$5),'Product Ratings'!$C$5,IF(AND(H126&lt;='Product Ratings'!$E$6,H126&gt;='Product Ratings'!$D$6),'Product Ratings'!$C$6,IF(AND(H126&lt;='Product Ratings'!$E$7,H126&gt;='Product Ratings'!$D$7),'Product Ratings'!$C$7,IF(AND(H126&lt;='Product Ratings'!$E$8,H126&gt;='Product Ratings'!$D$8),'Product Ratings'!$C$8,IF(H126&gt;='Product Ratings'!$D$9,'Product Ratings'!$C$9)))))</f>
        <v>2</v>
      </c>
      <c r="S126" s="99">
        <f>IF(AND(D126&lt;='Product Ratings'!$I$5,D126&gt;='Product Ratings'!$H$5),'Product Ratings'!$F$5,IF(AND(D126&lt;='Product Ratings'!$I$6,D126&gt;='Product Ratings'!$H$6),'Product Ratings'!$F$6,IF(AND(D126&lt;='Product Ratings'!$I$7,I126&gt;='Product Ratings'!$H$7),'Product Ratings'!$F$7,IF(AND(D126&lt;='Product Ratings'!$I$8,D126&gt;='Product Ratings'!$H$8),'Product Ratings'!$F$8,IF(D126&gt;='Product Ratings'!$H$9,'Product Ratings'!$F$9)))))</f>
        <v>2</v>
      </c>
      <c r="T126" s="99">
        <f>IF(AND(O126&lt;='Product Ratings'!$M$5,O126&gt;='Product Ratings'!$L$5),'Product Ratings'!$J$5,IF(AND(O126&lt;='Product Ratings'!$M$6,O126&gt;='Product Ratings'!$L$6),'Product Ratings'!$J$6,IF(AND(O126&lt;='Product Ratings'!$M$7,O126&gt;='Product Ratings'!$L$7),'Product Ratings'!$J$7,IF(AND(O126&lt;='Product Ratings'!$M$8,O126&gt;='Product Ratings'!$L$8),'Product Ratings'!$J$8,IF(O126&gt;='Product Ratings'!$L$9,'Product Ratings'!$J$9)))))</f>
        <v>5</v>
      </c>
      <c r="U126" s="99">
        <f>IF(AND(N126&lt;='Product Ratings'!$R$5,N126&gt;='Product Ratings'!$Q$5),'Product Ratings'!$O$5,IF(AND(N126&lt;='Product Ratings'!$R$6,N126&gt;='Product Ratings'!$Q$6),'Product Ratings'!$O$6,IF(AND(N126&lt;='Product Ratings'!$R$7,N126&gt;='Product Ratings'!$Q$7),'Product Ratings'!$O$7,IF(AND(N126&lt;='Product Ratings'!$R$8,N126&gt;='Product Ratings'!$Q$8),'Product Ratings'!$O$8,IF(N126&gt;='Product Ratings'!$Q$9,'Product Ratings'!$O$9)))))</f>
        <v>3</v>
      </c>
      <c r="V126" s="99">
        <f>IF(AND(P126&lt;='Product Ratings'!$V$5,P126&gt;='Product Ratings'!$U$5),'Product Ratings'!$S$5,IF(AND(P126&lt;='Product Ratings'!$V$6,P126&gt;='Product Ratings'!$U$6),'Product Ratings'!$S$6,IF(AND(P126&lt;='Product Ratings'!$V$7,P126&gt;='Product Ratings'!$U$7),'Product Ratings'!$S$7,IF(AND(P126&lt;='Product Ratings'!$V$8,P126&gt;='Product Ratings'!$U$8),'Product Ratings'!$S$8,IF(P126&gt;='Product Ratings'!$U$9,'Product Ratings'!$S$9)))))</f>
        <v>5</v>
      </c>
      <c r="W126" s="135">
        <f t="shared" si="6"/>
        <v>17</v>
      </c>
      <c r="X126" s="90"/>
      <c r="Y126" s="90"/>
      <c r="Z126" s="90"/>
      <c r="AA126" s="90"/>
      <c r="AB126" s="90"/>
    </row>
    <row r="127" ht="12.75" customHeight="1">
      <c r="A127" s="87"/>
      <c r="B127" s="90"/>
      <c r="C127" s="90" t="s">
        <v>186</v>
      </c>
      <c r="D127" s="126">
        <v>1.0</v>
      </c>
      <c r="E127" s="127">
        <v>1426.35</v>
      </c>
      <c r="F127" s="128">
        <f t="shared" si="7"/>
        <v>927.1275</v>
      </c>
      <c r="G127" s="129">
        <f t="shared" si="1"/>
        <v>499.2225</v>
      </c>
      <c r="H127" s="130">
        <f t="shared" si="2"/>
        <v>0.35</v>
      </c>
      <c r="I127" s="131">
        <v>44475.0</v>
      </c>
      <c r="J127" s="132">
        <v>44511.0</v>
      </c>
      <c r="K127" s="123"/>
      <c r="L127" s="90"/>
      <c r="M127" s="133">
        <f t="shared" si="3"/>
        <v>1426.35</v>
      </c>
      <c r="N127" s="99">
        <f t="shared" si="4"/>
        <v>36</v>
      </c>
      <c r="O127" s="133">
        <f t="shared" si="5"/>
        <v>927.1275</v>
      </c>
      <c r="P127" s="134">
        <v>0.9</v>
      </c>
      <c r="Q127" s="90"/>
      <c r="R127" s="99">
        <f>IF(AND(H127&lt;='Product Ratings'!$E$5,H127&gt;='Product Ratings'!$D$5),'Product Ratings'!$C$5,IF(AND(H127&lt;='Product Ratings'!$E$6,H127&gt;='Product Ratings'!$D$6),'Product Ratings'!$C$6,IF(AND(H127&lt;='Product Ratings'!$E$7,H127&gt;='Product Ratings'!$D$7),'Product Ratings'!$C$7,IF(AND(H127&lt;='Product Ratings'!$E$8,H127&gt;='Product Ratings'!$D$8),'Product Ratings'!$C$8,IF(H127&gt;='Product Ratings'!$D$9,'Product Ratings'!$C$9)))))</f>
        <v>2</v>
      </c>
      <c r="S127" s="99">
        <f>IF(AND(D127&lt;='Product Ratings'!$I$5,D127&gt;='Product Ratings'!$H$5),'Product Ratings'!$F$5,IF(AND(D127&lt;='Product Ratings'!$I$6,D127&gt;='Product Ratings'!$H$6),'Product Ratings'!$F$6,IF(AND(D127&lt;='Product Ratings'!$I$7,I127&gt;='Product Ratings'!$H$7),'Product Ratings'!$F$7,IF(AND(D127&lt;='Product Ratings'!$I$8,D127&gt;='Product Ratings'!$H$8),'Product Ratings'!$F$8,IF(D127&gt;='Product Ratings'!$H$9,'Product Ratings'!$F$9)))))</f>
        <v>1</v>
      </c>
      <c r="T127" s="99">
        <f>IF(AND(O127&lt;='Product Ratings'!$M$5,O127&gt;='Product Ratings'!$L$5),'Product Ratings'!$J$5,IF(AND(O127&lt;='Product Ratings'!$M$6,O127&gt;='Product Ratings'!$L$6),'Product Ratings'!$J$6,IF(AND(O127&lt;='Product Ratings'!$M$7,O127&gt;='Product Ratings'!$L$7),'Product Ratings'!$J$7,IF(AND(O127&lt;='Product Ratings'!$M$8,O127&gt;='Product Ratings'!$L$8),'Product Ratings'!$J$8,IF(O127&gt;='Product Ratings'!$L$9,'Product Ratings'!$J$9)))))</f>
        <v>1</v>
      </c>
      <c r="U127" s="99">
        <f>IF(AND(N127&lt;='Product Ratings'!$R$5,N127&gt;='Product Ratings'!$Q$5),'Product Ratings'!$O$5,IF(AND(N127&lt;='Product Ratings'!$R$6,N127&gt;='Product Ratings'!$Q$6),'Product Ratings'!$O$6,IF(AND(N127&lt;='Product Ratings'!$R$7,N127&gt;='Product Ratings'!$Q$7),'Product Ratings'!$O$7,IF(AND(N127&lt;='Product Ratings'!$R$8,N127&gt;='Product Ratings'!$Q$8),'Product Ratings'!$O$8,IF(N127&gt;='Product Ratings'!$Q$9,'Product Ratings'!$O$9)))))</f>
        <v>3</v>
      </c>
      <c r="V127" s="99">
        <f>IF(AND(P127&lt;='Product Ratings'!$V$5,P127&gt;='Product Ratings'!$U$5),'Product Ratings'!$S$5,IF(AND(P127&lt;='Product Ratings'!$V$6,P127&gt;='Product Ratings'!$U$6),'Product Ratings'!$S$6,IF(AND(P127&lt;='Product Ratings'!$V$7,P127&gt;='Product Ratings'!$U$7),'Product Ratings'!$S$7,IF(AND(P127&lt;='Product Ratings'!$V$8,P127&gt;='Product Ratings'!$U$8),'Product Ratings'!$S$8,IF(P127&gt;='Product Ratings'!$U$9,'Product Ratings'!$S$9)))))</f>
        <v>5</v>
      </c>
      <c r="W127" s="135">
        <f t="shared" si="6"/>
        <v>12</v>
      </c>
      <c r="X127" s="90"/>
      <c r="Y127" s="90"/>
      <c r="Z127" s="90"/>
      <c r="AA127" s="90"/>
      <c r="AB127" s="90"/>
    </row>
    <row r="128" ht="12.75" customHeight="1">
      <c r="A128" s="87"/>
      <c r="B128" s="90"/>
      <c r="C128" s="90" t="s">
        <v>187</v>
      </c>
      <c r="D128" s="126">
        <v>2.0</v>
      </c>
      <c r="E128" s="127">
        <v>209.67</v>
      </c>
      <c r="F128" s="128">
        <f t="shared" si="7"/>
        <v>136.2855</v>
      </c>
      <c r="G128" s="129">
        <f t="shared" si="1"/>
        <v>73.3845</v>
      </c>
      <c r="H128" s="130">
        <f t="shared" si="2"/>
        <v>0.35</v>
      </c>
      <c r="I128" s="131">
        <v>44476.0</v>
      </c>
      <c r="J128" s="132">
        <v>44512.0</v>
      </c>
      <c r="K128" s="123"/>
      <c r="L128" s="90"/>
      <c r="M128" s="133">
        <f t="shared" si="3"/>
        <v>104.835</v>
      </c>
      <c r="N128" s="99">
        <f t="shared" si="4"/>
        <v>36</v>
      </c>
      <c r="O128" s="133">
        <f t="shared" si="5"/>
        <v>68.14275</v>
      </c>
      <c r="P128" s="134">
        <v>0.91</v>
      </c>
      <c r="Q128" s="90"/>
      <c r="R128" s="99">
        <f>IF(AND(H128&lt;='Product Ratings'!$E$5,H128&gt;='Product Ratings'!$D$5),'Product Ratings'!$C$5,IF(AND(H128&lt;='Product Ratings'!$E$6,H128&gt;='Product Ratings'!$D$6),'Product Ratings'!$C$6,IF(AND(H128&lt;='Product Ratings'!$E$7,H128&gt;='Product Ratings'!$D$7),'Product Ratings'!$C$7,IF(AND(H128&lt;='Product Ratings'!$E$8,H128&gt;='Product Ratings'!$D$8),'Product Ratings'!$C$8,IF(H128&gt;='Product Ratings'!$D$9,'Product Ratings'!$C$9)))))</f>
        <v>2</v>
      </c>
      <c r="S128" s="99">
        <f>IF(AND(D128&lt;='Product Ratings'!$I$5,D128&gt;='Product Ratings'!$H$5),'Product Ratings'!$F$5,IF(AND(D128&lt;='Product Ratings'!$I$6,D128&gt;='Product Ratings'!$H$6),'Product Ratings'!$F$6,IF(AND(D128&lt;='Product Ratings'!$I$7,I128&gt;='Product Ratings'!$H$7),'Product Ratings'!$F$7,IF(AND(D128&lt;='Product Ratings'!$I$8,D128&gt;='Product Ratings'!$H$8),'Product Ratings'!$F$8,IF(D128&gt;='Product Ratings'!$H$9,'Product Ratings'!$F$9)))))</f>
        <v>1</v>
      </c>
      <c r="T128" s="99">
        <f>IF(AND(O128&lt;='Product Ratings'!$M$5,O128&gt;='Product Ratings'!$L$5),'Product Ratings'!$J$5,IF(AND(O128&lt;='Product Ratings'!$M$6,O128&gt;='Product Ratings'!$L$6),'Product Ratings'!$J$6,IF(AND(O128&lt;='Product Ratings'!$M$7,O128&gt;='Product Ratings'!$L$7),'Product Ratings'!$J$7,IF(AND(O128&lt;='Product Ratings'!$M$8,O128&gt;='Product Ratings'!$L$8),'Product Ratings'!$J$8,IF(O128&gt;='Product Ratings'!$L$9,'Product Ratings'!$J$9)))))</f>
        <v>3</v>
      </c>
      <c r="U128" s="99">
        <f>IF(AND(N128&lt;='Product Ratings'!$R$5,N128&gt;='Product Ratings'!$Q$5),'Product Ratings'!$O$5,IF(AND(N128&lt;='Product Ratings'!$R$6,N128&gt;='Product Ratings'!$Q$6),'Product Ratings'!$O$6,IF(AND(N128&lt;='Product Ratings'!$R$7,N128&gt;='Product Ratings'!$Q$7),'Product Ratings'!$O$7,IF(AND(N128&lt;='Product Ratings'!$R$8,N128&gt;='Product Ratings'!$Q$8),'Product Ratings'!$O$8,IF(N128&gt;='Product Ratings'!$Q$9,'Product Ratings'!$O$9)))))</f>
        <v>3</v>
      </c>
      <c r="V128" s="99">
        <f>IF(AND(P128&lt;='Product Ratings'!$V$5,P128&gt;='Product Ratings'!$U$5),'Product Ratings'!$S$5,IF(AND(P128&lt;='Product Ratings'!$V$6,P128&gt;='Product Ratings'!$U$6),'Product Ratings'!$S$6,IF(AND(P128&lt;='Product Ratings'!$V$7,P128&gt;='Product Ratings'!$U$7),'Product Ratings'!$S$7,IF(AND(P128&lt;='Product Ratings'!$V$8,P128&gt;='Product Ratings'!$U$8),'Product Ratings'!$S$8,IF(P128&gt;='Product Ratings'!$U$9,'Product Ratings'!$S$9)))))</f>
        <v>5</v>
      </c>
      <c r="W128" s="135">
        <f t="shared" si="6"/>
        <v>14</v>
      </c>
      <c r="X128" s="90"/>
      <c r="Y128" s="90"/>
      <c r="Z128" s="90"/>
      <c r="AA128" s="90"/>
      <c r="AB128" s="90"/>
    </row>
    <row r="129" ht="12.75" customHeight="1">
      <c r="A129" s="87"/>
      <c r="B129" s="90"/>
      <c r="C129" s="90" t="s">
        <v>188</v>
      </c>
      <c r="D129" s="126">
        <v>3.0</v>
      </c>
      <c r="E129" s="127">
        <v>146.09</v>
      </c>
      <c r="F129" s="128">
        <f t="shared" si="7"/>
        <v>94.9585</v>
      </c>
      <c r="G129" s="129">
        <f t="shared" si="1"/>
        <v>51.1315</v>
      </c>
      <c r="H129" s="130">
        <f t="shared" si="2"/>
        <v>0.35</v>
      </c>
      <c r="I129" s="131">
        <v>44477.0</v>
      </c>
      <c r="J129" s="132">
        <v>44513.0</v>
      </c>
      <c r="K129" s="123"/>
      <c r="L129" s="90"/>
      <c r="M129" s="133">
        <f t="shared" si="3"/>
        <v>48.69666667</v>
      </c>
      <c r="N129" s="99">
        <f t="shared" si="4"/>
        <v>36</v>
      </c>
      <c r="O129" s="133">
        <f t="shared" si="5"/>
        <v>31.65283333</v>
      </c>
      <c r="P129" s="134">
        <v>0.94</v>
      </c>
      <c r="Q129" s="90"/>
      <c r="R129" s="99">
        <f>IF(AND(H129&lt;='Product Ratings'!$E$5,H129&gt;='Product Ratings'!$D$5),'Product Ratings'!$C$5,IF(AND(H129&lt;='Product Ratings'!$E$6,H129&gt;='Product Ratings'!$D$6),'Product Ratings'!$C$6,IF(AND(H129&lt;='Product Ratings'!$E$7,H129&gt;='Product Ratings'!$D$7),'Product Ratings'!$C$7,IF(AND(H129&lt;='Product Ratings'!$E$8,H129&gt;='Product Ratings'!$D$8),'Product Ratings'!$C$8,IF(H129&gt;='Product Ratings'!$D$9,'Product Ratings'!$C$9)))))</f>
        <v>2</v>
      </c>
      <c r="S129" s="99">
        <f>IF(AND(D129&lt;='Product Ratings'!$I$5,D129&gt;='Product Ratings'!$H$5),'Product Ratings'!$F$5,IF(AND(D129&lt;='Product Ratings'!$I$6,D129&gt;='Product Ratings'!$H$6),'Product Ratings'!$F$6,IF(AND(D129&lt;='Product Ratings'!$I$7,I129&gt;='Product Ratings'!$H$7),'Product Ratings'!$F$7,IF(AND(D129&lt;='Product Ratings'!$I$8,D129&gt;='Product Ratings'!$H$8),'Product Ratings'!$F$8,IF(D129&gt;='Product Ratings'!$H$9,'Product Ratings'!$F$9)))))</f>
        <v>1</v>
      </c>
      <c r="T129" s="99">
        <f>IF(AND(O129&lt;='Product Ratings'!$M$5,O129&gt;='Product Ratings'!$L$5),'Product Ratings'!$J$5,IF(AND(O129&lt;='Product Ratings'!$M$6,O129&gt;='Product Ratings'!$L$6),'Product Ratings'!$J$6,IF(AND(O129&lt;='Product Ratings'!$M$7,O129&gt;='Product Ratings'!$L$7),'Product Ratings'!$J$7,IF(AND(O129&lt;='Product Ratings'!$M$8,O129&gt;='Product Ratings'!$L$8),'Product Ratings'!$J$8,IF(O129&gt;='Product Ratings'!$L$9,'Product Ratings'!$J$9)))))</f>
        <v>4</v>
      </c>
      <c r="U129" s="99">
        <f>IF(AND(N129&lt;='Product Ratings'!$R$5,N129&gt;='Product Ratings'!$Q$5),'Product Ratings'!$O$5,IF(AND(N129&lt;='Product Ratings'!$R$6,N129&gt;='Product Ratings'!$Q$6),'Product Ratings'!$O$6,IF(AND(N129&lt;='Product Ratings'!$R$7,N129&gt;='Product Ratings'!$Q$7),'Product Ratings'!$O$7,IF(AND(N129&lt;='Product Ratings'!$R$8,N129&gt;='Product Ratings'!$Q$8),'Product Ratings'!$O$8,IF(N129&gt;='Product Ratings'!$Q$9,'Product Ratings'!$O$9)))))</f>
        <v>3</v>
      </c>
      <c r="V129" s="99">
        <f>IF(AND(P129&lt;='Product Ratings'!$V$5,P129&gt;='Product Ratings'!$U$5),'Product Ratings'!$S$5,IF(AND(P129&lt;='Product Ratings'!$V$6,P129&gt;='Product Ratings'!$U$6),'Product Ratings'!$S$6,IF(AND(P129&lt;='Product Ratings'!$V$7,P129&gt;='Product Ratings'!$U$7),'Product Ratings'!$S$7,IF(AND(P129&lt;='Product Ratings'!$V$8,P129&gt;='Product Ratings'!$U$8),'Product Ratings'!$S$8,IF(P129&gt;='Product Ratings'!$U$9,'Product Ratings'!$S$9)))))</f>
        <v>5</v>
      </c>
      <c r="W129" s="135">
        <f t="shared" si="6"/>
        <v>15</v>
      </c>
      <c r="X129" s="90"/>
      <c r="Y129" s="90"/>
      <c r="Z129" s="90"/>
      <c r="AA129" s="90"/>
      <c r="AB129" s="90"/>
    </row>
    <row r="130" ht="12.75" customHeight="1">
      <c r="A130" s="87"/>
      <c r="B130" s="90"/>
      <c r="C130" s="90" t="s">
        <v>189</v>
      </c>
      <c r="D130" s="126">
        <v>4.0</v>
      </c>
      <c r="E130" s="127">
        <v>333.16</v>
      </c>
      <c r="F130" s="128">
        <f t="shared" si="7"/>
        <v>216.554</v>
      </c>
      <c r="G130" s="129">
        <f t="shared" si="1"/>
        <v>116.606</v>
      </c>
      <c r="H130" s="130">
        <f t="shared" si="2"/>
        <v>0.35</v>
      </c>
      <c r="I130" s="131">
        <v>44478.0</v>
      </c>
      <c r="J130" s="132">
        <v>44514.0</v>
      </c>
      <c r="K130" s="123"/>
      <c r="L130" s="90"/>
      <c r="M130" s="133">
        <f t="shared" si="3"/>
        <v>83.29</v>
      </c>
      <c r="N130" s="99">
        <f t="shared" si="4"/>
        <v>36</v>
      </c>
      <c r="O130" s="133">
        <f t="shared" si="5"/>
        <v>54.1385</v>
      </c>
      <c r="P130" s="134">
        <v>0.97</v>
      </c>
      <c r="Q130" s="90"/>
      <c r="R130" s="99">
        <f>IF(AND(H130&lt;='Product Ratings'!$E$5,H130&gt;='Product Ratings'!$D$5),'Product Ratings'!$C$5,IF(AND(H130&lt;='Product Ratings'!$E$6,H130&gt;='Product Ratings'!$D$6),'Product Ratings'!$C$6,IF(AND(H130&lt;='Product Ratings'!$E$7,H130&gt;='Product Ratings'!$D$7),'Product Ratings'!$C$7,IF(AND(H130&lt;='Product Ratings'!$E$8,H130&gt;='Product Ratings'!$D$8),'Product Ratings'!$C$8,IF(H130&gt;='Product Ratings'!$D$9,'Product Ratings'!$C$9)))))</f>
        <v>2</v>
      </c>
      <c r="S130" s="99">
        <f>IF(AND(D130&lt;='Product Ratings'!$I$5,D130&gt;='Product Ratings'!$H$5),'Product Ratings'!$F$5,IF(AND(D130&lt;='Product Ratings'!$I$6,D130&gt;='Product Ratings'!$H$6),'Product Ratings'!$F$6,IF(AND(D130&lt;='Product Ratings'!$I$7,I130&gt;='Product Ratings'!$H$7),'Product Ratings'!$F$7,IF(AND(D130&lt;='Product Ratings'!$I$8,D130&gt;='Product Ratings'!$H$8),'Product Ratings'!$F$8,IF(D130&gt;='Product Ratings'!$H$9,'Product Ratings'!$F$9)))))</f>
        <v>1</v>
      </c>
      <c r="T130" s="99">
        <f>IF(AND(O130&lt;='Product Ratings'!$M$5,O130&gt;='Product Ratings'!$L$5),'Product Ratings'!$J$5,IF(AND(O130&lt;='Product Ratings'!$M$6,O130&gt;='Product Ratings'!$L$6),'Product Ratings'!$J$6,IF(AND(O130&lt;='Product Ratings'!$M$7,O130&gt;='Product Ratings'!$L$7),'Product Ratings'!$J$7,IF(AND(O130&lt;='Product Ratings'!$M$8,O130&gt;='Product Ratings'!$L$8),'Product Ratings'!$J$8,IF(O130&gt;='Product Ratings'!$L$9,'Product Ratings'!$J$9)))))</f>
        <v>3</v>
      </c>
      <c r="U130" s="99">
        <f>IF(AND(N130&lt;='Product Ratings'!$R$5,N130&gt;='Product Ratings'!$Q$5),'Product Ratings'!$O$5,IF(AND(N130&lt;='Product Ratings'!$R$6,N130&gt;='Product Ratings'!$Q$6),'Product Ratings'!$O$6,IF(AND(N130&lt;='Product Ratings'!$R$7,N130&gt;='Product Ratings'!$Q$7),'Product Ratings'!$O$7,IF(AND(N130&lt;='Product Ratings'!$R$8,N130&gt;='Product Ratings'!$Q$8),'Product Ratings'!$O$8,IF(N130&gt;='Product Ratings'!$Q$9,'Product Ratings'!$O$9)))))</f>
        <v>3</v>
      </c>
      <c r="V130" s="99">
        <f>IF(AND(P130&lt;='Product Ratings'!$V$5,P130&gt;='Product Ratings'!$U$5),'Product Ratings'!$S$5,IF(AND(P130&lt;='Product Ratings'!$V$6,P130&gt;='Product Ratings'!$U$6),'Product Ratings'!$S$6,IF(AND(P130&lt;='Product Ratings'!$V$7,P130&gt;='Product Ratings'!$U$7),'Product Ratings'!$S$7,IF(AND(P130&lt;='Product Ratings'!$V$8,P130&gt;='Product Ratings'!$U$8),'Product Ratings'!$S$8,IF(P130&gt;='Product Ratings'!$U$9,'Product Ratings'!$S$9)))))</f>
        <v>5</v>
      </c>
      <c r="W130" s="135">
        <f t="shared" si="6"/>
        <v>14</v>
      </c>
      <c r="X130" s="90"/>
      <c r="Y130" s="90"/>
      <c r="Z130" s="90"/>
      <c r="AA130" s="90"/>
      <c r="AB130" s="90"/>
    </row>
    <row r="131" ht="12.75" customHeight="1">
      <c r="A131" s="87"/>
      <c r="B131" s="90"/>
      <c r="C131" s="90" t="s">
        <v>190</v>
      </c>
      <c r="D131" s="126">
        <v>5.0</v>
      </c>
      <c r="E131" s="127">
        <v>20.87</v>
      </c>
      <c r="F131" s="128">
        <f t="shared" si="7"/>
        <v>13.5655</v>
      </c>
      <c r="G131" s="129">
        <f t="shared" si="1"/>
        <v>7.3045</v>
      </c>
      <c r="H131" s="130">
        <f t="shared" si="2"/>
        <v>0.35</v>
      </c>
      <c r="I131" s="131">
        <v>44479.0</v>
      </c>
      <c r="J131" s="132">
        <v>44515.0</v>
      </c>
      <c r="K131" s="123"/>
      <c r="L131" s="90"/>
      <c r="M131" s="133">
        <f t="shared" si="3"/>
        <v>4.174</v>
      </c>
      <c r="N131" s="99">
        <f t="shared" si="4"/>
        <v>36</v>
      </c>
      <c r="O131" s="133">
        <f t="shared" si="5"/>
        <v>2.7131</v>
      </c>
      <c r="P131" s="134">
        <v>0.93</v>
      </c>
      <c r="Q131" s="90"/>
      <c r="R131" s="99">
        <f>IF(AND(H131&lt;='Product Ratings'!$E$5,H131&gt;='Product Ratings'!$D$5),'Product Ratings'!$C$5,IF(AND(H131&lt;='Product Ratings'!$E$6,H131&gt;='Product Ratings'!$D$6),'Product Ratings'!$C$6,IF(AND(H131&lt;='Product Ratings'!$E$7,H131&gt;='Product Ratings'!$D$7),'Product Ratings'!$C$7,IF(AND(H131&lt;='Product Ratings'!$E$8,H131&gt;='Product Ratings'!$D$8),'Product Ratings'!$C$8,IF(H131&gt;='Product Ratings'!$D$9,'Product Ratings'!$C$9)))))</f>
        <v>2</v>
      </c>
      <c r="S131" s="99">
        <f>IF(AND(D131&lt;='Product Ratings'!$I$5,D131&gt;='Product Ratings'!$H$5),'Product Ratings'!$F$5,IF(AND(D131&lt;='Product Ratings'!$I$6,D131&gt;='Product Ratings'!$H$6),'Product Ratings'!$F$6,IF(AND(D131&lt;='Product Ratings'!$I$7,I131&gt;='Product Ratings'!$H$7),'Product Ratings'!$F$7,IF(AND(D131&lt;='Product Ratings'!$I$8,D131&gt;='Product Ratings'!$H$8),'Product Ratings'!$F$8,IF(D131&gt;='Product Ratings'!$H$9,'Product Ratings'!$F$9)))))</f>
        <v>1</v>
      </c>
      <c r="T131" s="99">
        <f>IF(AND(O131&lt;='Product Ratings'!$M$5,O131&gt;='Product Ratings'!$L$5),'Product Ratings'!$J$5,IF(AND(O131&lt;='Product Ratings'!$M$6,O131&gt;='Product Ratings'!$L$6),'Product Ratings'!$J$6,IF(AND(O131&lt;='Product Ratings'!$M$7,O131&gt;='Product Ratings'!$L$7),'Product Ratings'!$J$7,IF(AND(O131&lt;='Product Ratings'!$M$8,O131&gt;='Product Ratings'!$L$8),'Product Ratings'!$J$8,IF(O131&gt;='Product Ratings'!$L$9,'Product Ratings'!$J$9)))))</f>
        <v>5</v>
      </c>
      <c r="U131" s="99">
        <f>IF(AND(N131&lt;='Product Ratings'!$R$5,N131&gt;='Product Ratings'!$Q$5),'Product Ratings'!$O$5,IF(AND(N131&lt;='Product Ratings'!$R$6,N131&gt;='Product Ratings'!$Q$6),'Product Ratings'!$O$6,IF(AND(N131&lt;='Product Ratings'!$R$7,N131&gt;='Product Ratings'!$Q$7),'Product Ratings'!$O$7,IF(AND(N131&lt;='Product Ratings'!$R$8,N131&gt;='Product Ratings'!$Q$8),'Product Ratings'!$O$8,IF(N131&gt;='Product Ratings'!$Q$9,'Product Ratings'!$O$9)))))</f>
        <v>3</v>
      </c>
      <c r="V131" s="99">
        <f>IF(AND(P131&lt;='Product Ratings'!$V$5,P131&gt;='Product Ratings'!$U$5),'Product Ratings'!$S$5,IF(AND(P131&lt;='Product Ratings'!$V$6,P131&gt;='Product Ratings'!$U$6),'Product Ratings'!$S$6,IF(AND(P131&lt;='Product Ratings'!$V$7,P131&gt;='Product Ratings'!$U$7),'Product Ratings'!$S$7,IF(AND(P131&lt;='Product Ratings'!$V$8,P131&gt;='Product Ratings'!$U$8),'Product Ratings'!$S$8,IF(P131&gt;='Product Ratings'!$U$9,'Product Ratings'!$S$9)))))</f>
        <v>5</v>
      </c>
      <c r="W131" s="135">
        <f t="shared" si="6"/>
        <v>16</v>
      </c>
      <c r="X131" s="90"/>
      <c r="Y131" s="90"/>
      <c r="Z131" s="90"/>
      <c r="AA131" s="90"/>
      <c r="AB131" s="90"/>
    </row>
    <row r="132" ht="12.75" customHeight="1">
      <c r="A132" s="87"/>
      <c r="B132" s="90"/>
      <c r="C132" s="90" t="s">
        <v>191</v>
      </c>
      <c r="D132" s="126">
        <v>6.0</v>
      </c>
      <c r="E132" s="127">
        <v>647.83</v>
      </c>
      <c r="F132" s="128">
        <f t="shared" si="7"/>
        <v>421.0895</v>
      </c>
      <c r="G132" s="129">
        <f t="shared" si="1"/>
        <v>226.7405</v>
      </c>
      <c r="H132" s="130">
        <f t="shared" si="2"/>
        <v>0.35</v>
      </c>
      <c r="I132" s="131">
        <v>44480.0</v>
      </c>
      <c r="J132" s="132">
        <v>44516.0</v>
      </c>
      <c r="K132" s="123"/>
      <c r="L132" s="90"/>
      <c r="M132" s="133">
        <f t="shared" si="3"/>
        <v>107.9716667</v>
      </c>
      <c r="N132" s="99">
        <f t="shared" si="4"/>
        <v>36</v>
      </c>
      <c r="O132" s="133">
        <f t="shared" si="5"/>
        <v>70.18158333</v>
      </c>
      <c r="P132" s="134">
        <v>0.65</v>
      </c>
      <c r="Q132" s="90"/>
      <c r="R132" s="99">
        <f>IF(AND(H132&lt;='Product Ratings'!$E$5,H132&gt;='Product Ratings'!$D$5),'Product Ratings'!$C$5,IF(AND(H132&lt;='Product Ratings'!$E$6,H132&gt;='Product Ratings'!$D$6),'Product Ratings'!$C$6,IF(AND(H132&lt;='Product Ratings'!$E$7,H132&gt;='Product Ratings'!$D$7),'Product Ratings'!$C$7,IF(AND(H132&lt;='Product Ratings'!$E$8,H132&gt;='Product Ratings'!$D$8),'Product Ratings'!$C$8,IF(H132&gt;='Product Ratings'!$D$9,'Product Ratings'!$C$9)))))</f>
        <v>2</v>
      </c>
      <c r="S132" s="99">
        <f>IF(AND(D132&lt;='Product Ratings'!$I$5,D132&gt;='Product Ratings'!$H$5),'Product Ratings'!$F$5,IF(AND(D132&lt;='Product Ratings'!$I$6,D132&gt;='Product Ratings'!$H$6),'Product Ratings'!$F$6,IF(AND(D132&lt;='Product Ratings'!$I$7,I132&gt;='Product Ratings'!$H$7),'Product Ratings'!$F$7,IF(AND(D132&lt;='Product Ratings'!$I$8,D132&gt;='Product Ratings'!$H$8),'Product Ratings'!$F$8,IF(D132&gt;='Product Ratings'!$H$9,'Product Ratings'!$F$9)))))</f>
        <v>2</v>
      </c>
      <c r="T132" s="99">
        <f>IF(AND(O132&lt;='Product Ratings'!$M$5,O132&gt;='Product Ratings'!$L$5),'Product Ratings'!$J$5,IF(AND(O132&lt;='Product Ratings'!$M$6,O132&gt;='Product Ratings'!$L$6),'Product Ratings'!$J$6,IF(AND(O132&lt;='Product Ratings'!$M$7,O132&gt;='Product Ratings'!$L$7),'Product Ratings'!$J$7,IF(AND(O132&lt;='Product Ratings'!$M$8,O132&gt;='Product Ratings'!$L$8),'Product Ratings'!$J$8,IF(O132&gt;='Product Ratings'!$L$9,'Product Ratings'!$J$9)))))</f>
        <v>3</v>
      </c>
      <c r="U132" s="99">
        <f>IF(AND(N132&lt;='Product Ratings'!$R$5,N132&gt;='Product Ratings'!$Q$5),'Product Ratings'!$O$5,IF(AND(N132&lt;='Product Ratings'!$R$6,N132&gt;='Product Ratings'!$Q$6),'Product Ratings'!$O$6,IF(AND(N132&lt;='Product Ratings'!$R$7,N132&gt;='Product Ratings'!$Q$7),'Product Ratings'!$O$7,IF(AND(N132&lt;='Product Ratings'!$R$8,N132&gt;='Product Ratings'!$Q$8),'Product Ratings'!$O$8,IF(N132&gt;='Product Ratings'!$Q$9,'Product Ratings'!$O$9)))))</f>
        <v>3</v>
      </c>
      <c r="V132" s="99">
        <f>IF(AND(P132&lt;='Product Ratings'!$V$5,P132&gt;='Product Ratings'!$U$5),'Product Ratings'!$S$5,IF(AND(P132&lt;='Product Ratings'!$V$6,P132&gt;='Product Ratings'!$U$6),'Product Ratings'!$S$6,IF(AND(P132&lt;='Product Ratings'!$V$7,P132&gt;='Product Ratings'!$U$7),'Product Ratings'!$S$7,IF(AND(P132&lt;='Product Ratings'!$V$8,P132&gt;='Product Ratings'!$U$8),'Product Ratings'!$S$8,IF(P132&gt;='Product Ratings'!$U$9,'Product Ratings'!$S$9)))))</f>
        <v>5</v>
      </c>
      <c r="W132" s="135">
        <f t="shared" si="6"/>
        <v>15</v>
      </c>
      <c r="X132" s="90"/>
      <c r="Y132" s="90"/>
      <c r="Z132" s="90"/>
      <c r="AA132" s="90"/>
      <c r="AB132" s="90"/>
    </row>
    <row r="133" ht="12.75" customHeight="1">
      <c r="A133" s="87"/>
      <c r="B133" s="90"/>
      <c r="C133" s="90" t="s">
        <v>192</v>
      </c>
      <c r="D133" s="126">
        <v>1.0</v>
      </c>
      <c r="E133" s="127">
        <v>388.7</v>
      </c>
      <c r="F133" s="128">
        <f t="shared" si="7"/>
        <v>252.655</v>
      </c>
      <c r="G133" s="129">
        <f t="shared" si="1"/>
        <v>136.045</v>
      </c>
      <c r="H133" s="130">
        <f t="shared" si="2"/>
        <v>0.35</v>
      </c>
      <c r="I133" s="131">
        <v>44481.0</v>
      </c>
      <c r="J133" s="132">
        <v>44517.0</v>
      </c>
      <c r="K133" s="123"/>
      <c r="L133" s="90"/>
      <c r="M133" s="133">
        <f t="shared" si="3"/>
        <v>388.7</v>
      </c>
      <c r="N133" s="99">
        <f t="shared" si="4"/>
        <v>36</v>
      </c>
      <c r="O133" s="133">
        <f t="shared" si="5"/>
        <v>252.655</v>
      </c>
      <c r="P133" s="134">
        <v>0.45</v>
      </c>
      <c r="Q133" s="90"/>
      <c r="R133" s="99">
        <f>IF(AND(H133&lt;='Product Ratings'!$E$5,H133&gt;='Product Ratings'!$D$5),'Product Ratings'!$C$5,IF(AND(H133&lt;='Product Ratings'!$E$6,H133&gt;='Product Ratings'!$D$6),'Product Ratings'!$C$6,IF(AND(H133&lt;='Product Ratings'!$E$7,H133&gt;='Product Ratings'!$D$7),'Product Ratings'!$C$7,IF(AND(H133&lt;='Product Ratings'!$E$8,H133&gt;='Product Ratings'!$D$8),'Product Ratings'!$C$8,IF(H133&gt;='Product Ratings'!$D$9,'Product Ratings'!$C$9)))))</f>
        <v>2</v>
      </c>
      <c r="S133" s="99">
        <f>IF(AND(D133&lt;='Product Ratings'!$I$5,D133&gt;='Product Ratings'!$H$5),'Product Ratings'!$F$5,IF(AND(D133&lt;='Product Ratings'!$I$6,D133&gt;='Product Ratings'!$H$6),'Product Ratings'!$F$6,IF(AND(D133&lt;='Product Ratings'!$I$7,I133&gt;='Product Ratings'!$H$7),'Product Ratings'!$F$7,IF(AND(D133&lt;='Product Ratings'!$I$8,D133&gt;='Product Ratings'!$H$8),'Product Ratings'!$F$8,IF(D133&gt;='Product Ratings'!$H$9,'Product Ratings'!$F$9)))))</f>
        <v>1</v>
      </c>
      <c r="T133" s="99">
        <f>IF(AND(O133&lt;='Product Ratings'!$M$5,O133&gt;='Product Ratings'!$L$5),'Product Ratings'!$J$5,IF(AND(O133&lt;='Product Ratings'!$M$6,O133&gt;='Product Ratings'!$L$6),'Product Ratings'!$J$6,IF(AND(O133&lt;='Product Ratings'!$M$7,O133&gt;='Product Ratings'!$L$7),'Product Ratings'!$J$7,IF(AND(O133&lt;='Product Ratings'!$M$8,O133&gt;='Product Ratings'!$L$8),'Product Ratings'!$J$8,IF(O133&gt;='Product Ratings'!$L$9,'Product Ratings'!$J$9)))))</f>
        <v>1</v>
      </c>
      <c r="U133" s="99">
        <f>IF(AND(N133&lt;='Product Ratings'!$R$5,N133&gt;='Product Ratings'!$Q$5),'Product Ratings'!$O$5,IF(AND(N133&lt;='Product Ratings'!$R$6,N133&gt;='Product Ratings'!$Q$6),'Product Ratings'!$O$6,IF(AND(N133&lt;='Product Ratings'!$R$7,N133&gt;='Product Ratings'!$Q$7),'Product Ratings'!$O$7,IF(AND(N133&lt;='Product Ratings'!$R$8,N133&gt;='Product Ratings'!$Q$8),'Product Ratings'!$O$8,IF(N133&gt;='Product Ratings'!$Q$9,'Product Ratings'!$O$9)))))</f>
        <v>3</v>
      </c>
      <c r="V133" s="99">
        <f>IF(AND(P133&lt;='Product Ratings'!$V$5,P133&gt;='Product Ratings'!$U$5),'Product Ratings'!$S$5,IF(AND(P133&lt;='Product Ratings'!$V$6,P133&gt;='Product Ratings'!$U$6),'Product Ratings'!$S$6,IF(AND(P133&lt;='Product Ratings'!$V$7,P133&gt;='Product Ratings'!$U$7),'Product Ratings'!$S$7,IF(AND(P133&lt;='Product Ratings'!$V$8,P133&gt;='Product Ratings'!$U$8),'Product Ratings'!$S$8,IF(P133&gt;='Product Ratings'!$U$9,'Product Ratings'!$S$9)))))</f>
        <v>4</v>
      </c>
      <c r="W133" s="135">
        <f t="shared" si="6"/>
        <v>11</v>
      </c>
      <c r="X133" s="90"/>
      <c r="Y133" s="90"/>
      <c r="Z133" s="90"/>
      <c r="AA133" s="90"/>
      <c r="AB133" s="90"/>
    </row>
    <row r="134" ht="12.75" customHeight="1">
      <c r="A134" s="87"/>
      <c r="B134" s="90"/>
      <c r="C134" s="90" t="s">
        <v>193</v>
      </c>
      <c r="D134" s="126">
        <v>2.0</v>
      </c>
      <c r="E134" s="127">
        <v>915.23</v>
      </c>
      <c r="F134" s="128">
        <f t="shared" si="7"/>
        <v>594.8995</v>
      </c>
      <c r="G134" s="129">
        <f t="shared" si="1"/>
        <v>320.3305</v>
      </c>
      <c r="H134" s="130">
        <f t="shared" si="2"/>
        <v>0.35</v>
      </c>
      <c r="I134" s="131">
        <v>44482.0</v>
      </c>
      <c r="J134" s="132">
        <v>44518.0</v>
      </c>
      <c r="K134" s="123"/>
      <c r="L134" s="90"/>
      <c r="M134" s="133">
        <f t="shared" si="3"/>
        <v>457.615</v>
      </c>
      <c r="N134" s="99">
        <f t="shared" si="4"/>
        <v>36</v>
      </c>
      <c r="O134" s="133">
        <f t="shared" si="5"/>
        <v>297.44975</v>
      </c>
      <c r="P134" s="134">
        <v>0.48</v>
      </c>
      <c r="Q134" s="90"/>
      <c r="R134" s="99">
        <f>IF(AND(H134&lt;='Product Ratings'!$E$5,H134&gt;='Product Ratings'!$D$5),'Product Ratings'!$C$5,IF(AND(H134&lt;='Product Ratings'!$E$6,H134&gt;='Product Ratings'!$D$6),'Product Ratings'!$C$6,IF(AND(H134&lt;='Product Ratings'!$E$7,H134&gt;='Product Ratings'!$D$7),'Product Ratings'!$C$7,IF(AND(H134&lt;='Product Ratings'!$E$8,H134&gt;='Product Ratings'!$D$8),'Product Ratings'!$C$8,IF(H134&gt;='Product Ratings'!$D$9,'Product Ratings'!$C$9)))))</f>
        <v>2</v>
      </c>
      <c r="S134" s="99">
        <f>IF(AND(D134&lt;='Product Ratings'!$I$5,D134&gt;='Product Ratings'!$H$5),'Product Ratings'!$F$5,IF(AND(D134&lt;='Product Ratings'!$I$6,D134&gt;='Product Ratings'!$H$6),'Product Ratings'!$F$6,IF(AND(D134&lt;='Product Ratings'!$I$7,I134&gt;='Product Ratings'!$H$7),'Product Ratings'!$F$7,IF(AND(D134&lt;='Product Ratings'!$I$8,D134&gt;='Product Ratings'!$H$8),'Product Ratings'!$F$8,IF(D134&gt;='Product Ratings'!$H$9,'Product Ratings'!$F$9)))))</f>
        <v>1</v>
      </c>
      <c r="T134" s="99">
        <f>IF(AND(O134&lt;='Product Ratings'!$M$5,O134&gt;='Product Ratings'!$L$5),'Product Ratings'!$J$5,IF(AND(O134&lt;='Product Ratings'!$M$6,O134&gt;='Product Ratings'!$L$6),'Product Ratings'!$J$6,IF(AND(O134&lt;='Product Ratings'!$M$7,O134&gt;='Product Ratings'!$L$7),'Product Ratings'!$J$7,IF(AND(O134&lt;='Product Ratings'!$M$8,O134&gt;='Product Ratings'!$L$8),'Product Ratings'!$J$8,IF(O134&gt;='Product Ratings'!$L$9,'Product Ratings'!$J$9)))))</f>
        <v>1</v>
      </c>
      <c r="U134" s="99">
        <f>IF(AND(N134&lt;='Product Ratings'!$R$5,N134&gt;='Product Ratings'!$Q$5),'Product Ratings'!$O$5,IF(AND(N134&lt;='Product Ratings'!$R$6,N134&gt;='Product Ratings'!$Q$6),'Product Ratings'!$O$6,IF(AND(N134&lt;='Product Ratings'!$R$7,N134&gt;='Product Ratings'!$Q$7),'Product Ratings'!$O$7,IF(AND(N134&lt;='Product Ratings'!$R$8,N134&gt;='Product Ratings'!$Q$8),'Product Ratings'!$O$8,IF(N134&gt;='Product Ratings'!$Q$9,'Product Ratings'!$O$9)))))</f>
        <v>3</v>
      </c>
      <c r="V134" s="99">
        <f>IF(AND(P134&lt;='Product Ratings'!$V$5,P134&gt;='Product Ratings'!$U$5),'Product Ratings'!$S$5,IF(AND(P134&lt;='Product Ratings'!$V$6,P134&gt;='Product Ratings'!$U$6),'Product Ratings'!$S$6,IF(AND(P134&lt;='Product Ratings'!$V$7,P134&gt;='Product Ratings'!$U$7),'Product Ratings'!$S$7,IF(AND(P134&lt;='Product Ratings'!$V$8,P134&gt;='Product Ratings'!$U$8),'Product Ratings'!$S$8,IF(P134&gt;='Product Ratings'!$U$9,'Product Ratings'!$S$9)))))</f>
        <v>4</v>
      </c>
      <c r="W134" s="135">
        <f t="shared" si="6"/>
        <v>11</v>
      </c>
      <c r="X134" s="90"/>
      <c r="Y134" s="90"/>
      <c r="Z134" s="90"/>
      <c r="AA134" s="90"/>
      <c r="AB134" s="90"/>
    </row>
    <row r="135" ht="12.75" customHeight="1">
      <c r="A135" s="87"/>
      <c r="B135" s="90"/>
      <c r="C135" s="90" t="s">
        <v>194</v>
      </c>
      <c r="D135" s="126">
        <v>3.0</v>
      </c>
      <c r="E135" s="127">
        <v>654.26</v>
      </c>
      <c r="F135" s="128">
        <f t="shared" si="7"/>
        <v>425.269</v>
      </c>
      <c r="G135" s="129">
        <f t="shared" si="1"/>
        <v>228.991</v>
      </c>
      <c r="H135" s="130">
        <f t="shared" si="2"/>
        <v>0.35</v>
      </c>
      <c r="I135" s="131">
        <v>44483.0</v>
      </c>
      <c r="J135" s="132">
        <v>44519.0</v>
      </c>
      <c r="K135" s="123"/>
      <c r="L135" s="90"/>
      <c r="M135" s="133">
        <f t="shared" si="3"/>
        <v>218.0866667</v>
      </c>
      <c r="N135" s="99">
        <f t="shared" si="4"/>
        <v>36</v>
      </c>
      <c r="O135" s="133">
        <f t="shared" si="5"/>
        <v>141.7563333</v>
      </c>
      <c r="P135" s="134">
        <v>0.43</v>
      </c>
      <c r="Q135" s="90"/>
      <c r="R135" s="99">
        <f>IF(AND(H135&lt;='Product Ratings'!$E$5,H135&gt;='Product Ratings'!$D$5),'Product Ratings'!$C$5,IF(AND(H135&lt;='Product Ratings'!$E$6,H135&gt;='Product Ratings'!$D$6),'Product Ratings'!$C$6,IF(AND(H135&lt;='Product Ratings'!$E$7,H135&gt;='Product Ratings'!$D$7),'Product Ratings'!$C$7,IF(AND(H135&lt;='Product Ratings'!$E$8,H135&gt;='Product Ratings'!$D$8),'Product Ratings'!$C$8,IF(H135&gt;='Product Ratings'!$D$9,'Product Ratings'!$C$9)))))</f>
        <v>2</v>
      </c>
      <c r="S135" s="99">
        <f>IF(AND(D135&lt;='Product Ratings'!$I$5,D135&gt;='Product Ratings'!$H$5),'Product Ratings'!$F$5,IF(AND(D135&lt;='Product Ratings'!$I$6,D135&gt;='Product Ratings'!$H$6),'Product Ratings'!$F$6,IF(AND(D135&lt;='Product Ratings'!$I$7,I135&gt;='Product Ratings'!$H$7),'Product Ratings'!$F$7,IF(AND(D135&lt;='Product Ratings'!$I$8,D135&gt;='Product Ratings'!$H$8),'Product Ratings'!$F$8,IF(D135&gt;='Product Ratings'!$H$9,'Product Ratings'!$F$9)))))</f>
        <v>1</v>
      </c>
      <c r="T135" s="99">
        <f>IF(AND(O135&lt;='Product Ratings'!$M$5,O135&gt;='Product Ratings'!$L$5),'Product Ratings'!$J$5,IF(AND(O135&lt;='Product Ratings'!$M$6,O135&gt;='Product Ratings'!$L$6),'Product Ratings'!$J$6,IF(AND(O135&lt;='Product Ratings'!$M$7,O135&gt;='Product Ratings'!$L$7),'Product Ratings'!$J$7,IF(AND(O135&lt;='Product Ratings'!$M$8,O135&gt;='Product Ratings'!$L$8),'Product Ratings'!$J$8,IF(O135&gt;='Product Ratings'!$L$9,'Product Ratings'!$J$9)))))</f>
        <v>2</v>
      </c>
      <c r="U135" s="99">
        <f>IF(AND(N135&lt;='Product Ratings'!$R$5,N135&gt;='Product Ratings'!$Q$5),'Product Ratings'!$O$5,IF(AND(N135&lt;='Product Ratings'!$R$6,N135&gt;='Product Ratings'!$Q$6),'Product Ratings'!$O$6,IF(AND(N135&lt;='Product Ratings'!$R$7,N135&gt;='Product Ratings'!$Q$7),'Product Ratings'!$O$7,IF(AND(N135&lt;='Product Ratings'!$R$8,N135&gt;='Product Ratings'!$Q$8),'Product Ratings'!$O$8,IF(N135&gt;='Product Ratings'!$Q$9,'Product Ratings'!$O$9)))))</f>
        <v>3</v>
      </c>
      <c r="V135" s="99">
        <f>IF(AND(P135&lt;='Product Ratings'!$V$5,P135&gt;='Product Ratings'!$U$5),'Product Ratings'!$S$5,IF(AND(P135&lt;='Product Ratings'!$V$6,P135&gt;='Product Ratings'!$U$6),'Product Ratings'!$S$6,IF(AND(P135&lt;='Product Ratings'!$V$7,P135&gt;='Product Ratings'!$U$7),'Product Ratings'!$S$7,IF(AND(P135&lt;='Product Ratings'!$V$8,P135&gt;='Product Ratings'!$U$8),'Product Ratings'!$S$8,IF(P135&gt;='Product Ratings'!$U$9,'Product Ratings'!$S$9)))))</f>
        <v>4</v>
      </c>
      <c r="W135" s="135">
        <f t="shared" si="6"/>
        <v>12</v>
      </c>
      <c r="X135" s="90"/>
      <c r="Y135" s="90"/>
      <c r="Z135" s="90"/>
      <c r="AA135" s="90"/>
      <c r="AB135" s="90"/>
    </row>
    <row r="136" ht="12.75" customHeight="1">
      <c r="A136" s="87"/>
      <c r="B136" s="90"/>
      <c r="C136" s="90" t="s">
        <v>195</v>
      </c>
      <c r="D136" s="126">
        <v>4.0</v>
      </c>
      <c r="E136" s="127">
        <v>518.26</v>
      </c>
      <c r="F136" s="128">
        <f t="shared" si="7"/>
        <v>336.869</v>
      </c>
      <c r="G136" s="129">
        <f t="shared" si="1"/>
        <v>181.391</v>
      </c>
      <c r="H136" s="130">
        <f t="shared" si="2"/>
        <v>0.35</v>
      </c>
      <c r="I136" s="131">
        <v>44484.0</v>
      </c>
      <c r="J136" s="132">
        <v>44520.0</v>
      </c>
      <c r="K136" s="123"/>
      <c r="L136" s="90"/>
      <c r="M136" s="133">
        <f t="shared" si="3"/>
        <v>129.565</v>
      </c>
      <c r="N136" s="99">
        <f t="shared" si="4"/>
        <v>36</v>
      </c>
      <c r="O136" s="133">
        <f t="shared" si="5"/>
        <v>84.21725</v>
      </c>
      <c r="P136" s="134">
        <v>0.65</v>
      </c>
      <c r="Q136" s="90"/>
      <c r="R136" s="99">
        <f>IF(AND(H136&lt;='Product Ratings'!$E$5,H136&gt;='Product Ratings'!$D$5),'Product Ratings'!$C$5,IF(AND(H136&lt;='Product Ratings'!$E$6,H136&gt;='Product Ratings'!$D$6),'Product Ratings'!$C$6,IF(AND(H136&lt;='Product Ratings'!$E$7,H136&gt;='Product Ratings'!$D$7),'Product Ratings'!$C$7,IF(AND(H136&lt;='Product Ratings'!$E$8,H136&gt;='Product Ratings'!$D$8),'Product Ratings'!$C$8,IF(H136&gt;='Product Ratings'!$D$9,'Product Ratings'!$C$9)))))</f>
        <v>2</v>
      </c>
      <c r="S136" s="99">
        <f>IF(AND(D136&lt;='Product Ratings'!$I$5,D136&gt;='Product Ratings'!$H$5),'Product Ratings'!$F$5,IF(AND(D136&lt;='Product Ratings'!$I$6,D136&gt;='Product Ratings'!$H$6),'Product Ratings'!$F$6,IF(AND(D136&lt;='Product Ratings'!$I$7,I136&gt;='Product Ratings'!$H$7),'Product Ratings'!$F$7,IF(AND(D136&lt;='Product Ratings'!$I$8,D136&gt;='Product Ratings'!$H$8),'Product Ratings'!$F$8,IF(D136&gt;='Product Ratings'!$H$9,'Product Ratings'!$F$9)))))</f>
        <v>1</v>
      </c>
      <c r="T136" s="99">
        <f>IF(AND(O136&lt;='Product Ratings'!$M$5,O136&gt;='Product Ratings'!$L$5),'Product Ratings'!$J$5,IF(AND(O136&lt;='Product Ratings'!$M$6,O136&gt;='Product Ratings'!$L$6),'Product Ratings'!$J$6,IF(AND(O136&lt;='Product Ratings'!$M$7,O136&gt;='Product Ratings'!$L$7),'Product Ratings'!$J$7,IF(AND(O136&lt;='Product Ratings'!$M$8,O136&gt;='Product Ratings'!$L$8),'Product Ratings'!$J$8,IF(O136&gt;='Product Ratings'!$L$9,'Product Ratings'!$J$9)))))</f>
        <v>2</v>
      </c>
      <c r="U136" s="99">
        <f>IF(AND(N136&lt;='Product Ratings'!$R$5,N136&gt;='Product Ratings'!$Q$5),'Product Ratings'!$O$5,IF(AND(N136&lt;='Product Ratings'!$R$6,N136&gt;='Product Ratings'!$Q$6),'Product Ratings'!$O$6,IF(AND(N136&lt;='Product Ratings'!$R$7,N136&gt;='Product Ratings'!$Q$7),'Product Ratings'!$O$7,IF(AND(N136&lt;='Product Ratings'!$R$8,N136&gt;='Product Ratings'!$Q$8),'Product Ratings'!$O$8,IF(N136&gt;='Product Ratings'!$Q$9,'Product Ratings'!$O$9)))))</f>
        <v>3</v>
      </c>
      <c r="V136" s="99">
        <f>IF(AND(P136&lt;='Product Ratings'!$V$5,P136&gt;='Product Ratings'!$U$5),'Product Ratings'!$S$5,IF(AND(P136&lt;='Product Ratings'!$V$6,P136&gt;='Product Ratings'!$U$6),'Product Ratings'!$S$6,IF(AND(P136&lt;='Product Ratings'!$V$7,P136&gt;='Product Ratings'!$U$7),'Product Ratings'!$S$7,IF(AND(P136&lt;='Product Ratings'!$V$8,P136&gt;='Product Ratings'!$U$8),'Product Ratings'!$S$8,IF(P136&gt;='Product Ratings'!$U$9,'Product Ratings'!$S$9)))))</f>
        <v>5</v>
      </c>
      <c r="W136" s="135">
        <f t="shared" si="6"/>
        <v>13</v>
      </c>
      <c r="X136" s="90"/>
      <c r="Y136" s="90"/>
      <c r="Z136" s="90"/>
      <c r="AA136" s="90"/>
      <c r="AB136" s="90"/>
    </row>
    <row r="137" ht="12.75" customHeight="1">
      <c r="A137" s="87"/>
      <c r="B137" s="90"/>
      <c r="C137" s="90" t="s">
        <v>196</v>
      </c>
      <c r="D137" s="126">
        <v>5.0</v>
      </c>
      <c r="E137" s="127">
        <v>604.35</v>
      </c>
      <c r="F137" s="128">
        <f t="shared" si="7"/>
        <v>392.8275</v>
      </c>
      <c r="G137" s="129">
        <f t="shared" si="1"/>
        <v>211.5225</v>
      </c>
      <c r="H137" s="130">
        <f t="shared" si="2"/>
        <v>0.35</v>
      </c>
      <c r="I137" s="131">
        <v>44485.0</v>
      </c>
      <c r="J137" s="132">
        <v>44521.0</v>
      </c>
      <c r="K137" s="123"/>
      <c r="L137" s="90"/>
      <c r="M137" s="133">
        <f t="shared" si="3"/>
        <v>120.87</v>
      </c>
      <c r="N137" s="99">
        <f t="shared" si="4"/>
        <v>36</v>
      </c>
      <c r="O137" s="133">
        <f t="shared" si="5"/>
        <v>78.5655</v>
      </c>
      <c r="P137" s="134">
        <v>0.67</v>
      </c>
      <c r="Q137" s="90"/>
      <c r="R137" s="99">
        <f>IF(AND(H137&lt;='Product Ratings'!$E$5,H137&gt;='Product Ratings'!$D$5),'Product Ratings'!$C$5,IF(AND(H137&lt;='Product Ratings'!$E$6,H137&gt;='Product Ratings'!$D$6),'Product Ratings'!$C$6,IF(AND(H137&lt;='Product Ratings'!$E$7,H137&gt;='Product Ratings'!$D$7),'Product Ratings'!$C$7,IF(AND(H137&lt;='Product Ratings'!$E$8,H137&gt;='Product Ratings'!$D$8),'Product Ratings'!$C$8,IF(H137&gt;='Product Ratings'!$D$9,'Product Ratings'!$C$9)))))</f>
        <v>2</v>
      </c>
      <c r="S137" s="99">
        <f>IF(AND(D137&lt;='Product Ratings'!$I$5,D137&gt;='Product Ratings'!$H$5),'Product Ratings'!$F$5,IF(AND(D137&lt;='Product Ratings'!$I$6,D137&gt;='Product Ratings'!$H$6),'Product Ratings'!$F$6,IF(AND(D137&lt;='Product Ratings'!$I$7,I137&gt;='Product Ratings'!$H$7),'Product Ratings'!$F$7,IF(AND(D137&lt;='Product Ratings'!$I$8,D137&gt;='Product Ratings'!$H$8),'Product Ratings'!$F$8,IF(D137&gt;='Product Ratings'!$H$9,'Product Ratings'!$F$9)))))</f>
        <v>1</v>
      </c>
      <c r="T137" s="99">
        <f>IF(AND(O137&lt;='Product Ratings'!$M$5,O137&gt;='Product Ratings'!$L$5),'Product Ratings'!$J$5,IF(AND(O137&lt;='Product Ratings'!$M$6,O137&gt;='Product Ratings'!$L$6),'Product Ratings'!$J$6,IF(AND(O137&lt;='Product Ratings'!$M$7,O137&gt;='Product Ratings'!$L$7),'Product Ratings'!$J$7,IF(AND(O137&lt;='Product Ratings'!$M$8,O137&gt;='Product Ratings'!$L$8),'Product Ratings'!$J$8,IF(O137&gt;='Product Ratings'!$L$9,'Product Ratings'!$J$9)))))</f>
        <v>2</v>
      </c>
      <c r="U137" s="99">
        <f>IF(AND(N137&lt;='Product Ratings'!$R$5,N137&gt;='Product Ratings'!$Q$5),'Product Ratings'!$O$5,IF(AND(N137&lt;='Product Ratings'!$R$6,N137&gt;='Product Ratings'!$Q$6),'Product Ratings'!$O$6,IF(AND(N137&lt;='Product Ratings'!$R$7,N137&gt;='Product Ratings'!$Q$7),'Product Ratings'!$O$7,IF(AND(N137&lt;='Product Ratings'!$R$8,N137&gt;='Product Ratings'!$Q$8),'Product Ratings'!$O$8,IF(N137&gt;='Product Ratings'!$Q$9,'Product Ratings'!$O$9)))))</f>
        <v>3</v>
      </c>
      <c r="V137" s="99">
        <f>IF(AND(P137&lt;='Product Ratings'!$V$5,P137&gt;='Product Ratings'!$U$5),'Product Ratings'!$S$5,IF(AND(P137&lt;='Product Ratings'!$V$6,P137&gt;='Product Ratings'!$U$6),'Product Ratings'!$S$6,IF(AND(P137&lt;='Product Ratings'!$V$7,P137&gt;='Product Ratings'!$U$7),'Product Ratings'!$S$7,IF(AND(P137&lt;='Product Ratings'!$V$8,P137&gt;='Product Ratings'!$U$8),'Product Ratings'!$S$8,IF(P137&gt;='Product Ratings'!$U$9,'Product Ratings'!$S$9)))))</f>
        <v>5</v>
      </c>
      <c r="W137" s="135">
        <f t="shared" si="6"/>
        <v>13</v>
      </c>
      <c r="X137" s="90"/>
      <c r="Y137" s="90"/>
      <c r="Z137" s="90"/>
      <c r="AA137" s="90"/>
      <c r="AB137" s="90"/>
    </row>
    <row r="138" ht="12.75" customHeight="1">
      <c r="A138" s="87"/>
      <c r="B138" s="90"/>
      <c r="C138" s="90" t="s">
        <v>197</v>
      </c>
      <c r="D138" s="126">
        <v>6.0</v>
      </c>
      <c r="E138" s="127">
        <v>746.09</v>
      </c>
      <c r="F138" s="128">
        <f t="shared" si="7"/>
        <v>484.9585</v>
      </c>
      <c r="G138" s="129">
        <f t="shared" si="1"/>
        <v>261.1315</v>
      </c>
      <c r="H138" s="130">
        <f t="shared" si="2"/>
        <v>0.35</v>
      </c>
      <c r="I138" s="131">
        <v>44486.0</v>
      </c>
      <c r="J138" s="132">
        <v>44522.0</v>
      </c>
      <c r="K138" s="123"/>
      <c r="L138" s="90"/>
      <c r="M138" s="133">
        <f t="shared" si="3"/>
        <v>124.3483333</v>
      </c>
      <c r="N138" s="99">
        <f t="shared" si="4"/>
        <v>36</v>
      </c>
      <c r="O138" s="133">
        <f t="shared" si="5"/>
        <v>80.82641667</v>
      </c>
      <c r="P138" s="134">
        <v>0.71</v>
      </c>
      <c r="Q138" s="90"/>
      <c r="R138" s="99">
        <f>IF(AND(H138&lt;='Product Ratings'!$E$5,H138&gt;='Product Ratings'!$D$5),'Product Ratings'!$C$5,IF(AND(H138&lt;='Product Ratings'!$E$6,H138&gt;='Product Ratings'!$D$6),'Product Ratings'!$C$6,IF(AND(H138&lt;='Product Ratings'!$E$7,H138&gt;='Product Ratings'!$D$7),'Product Ratings'!$C$7,IF(AND(H138&lt;='Product Ratings'!$E$8,H138&gt;='Product Ratings'!$D$8),'Product Ratings'!$C$8,IF(H138&gt;='Product Ratings'!$D$9,'Product Ratings'!$C$9)))))</f>
        <v>2</v>
      </c>
      <c r="S138" s="99">
        <f>IF(AND(D138&lt;='Product Ratings'!$I$5,D138&gt;='Product Ratings'!$H$5),'Product Ratings'!$F$5,IF(AND(D138&lt;='Product Ratings'!$I$6,D138&gt;='Product Ratings'!$H$6),'Product Ratings'!$F$6,IF(AND(D138&lt;='Product Ratings'!$I$7,I138&gt;='Product Ratings'!$H$7),'Product Ratings'!$F$7,IF(AND(D138&lt;='Product Ratings'!$I$8,D138&gt;='Product Ratings'!$H$8),'Product Ratings'!$F$8,IF(D138&gt;='Product Ratings'!$H$9,'Product Ratings'!$F$9)))))</f>
        <v>2</v>
      </c>
      <c r="T138" s="99">
        <f>IF(AND(O138&lt;='Product Ratings'!$M$5,O138&gt;='Product Ratings'!$L$5),'Product Ratings'!$J$5,IF(AND(O138&lt;='Product Ratings'!$M$6,O138&gt;='Product Ratings'!$L$6),'Product Ratings'!$J$6,IF(AND(O138&lt;='Product Ratings'!$M$7,O138&gt;='Product Ratings'!$L$7),'Product Ratings'!$J$7,IF(AND(O138&lt;='Product Ratings'!$M$8,O138&gt;='Product Ratings'!$L$8),'Product Ratings'!$J$8,IF(O138&gt;='Product Ratings'!$L$9,'Product Ratings'!$J$9)))))</f>
        <v>2</v>
      </c>
      <c r="U138" s="99">
        <f>IF(AND(N138&lt;='Product Ratings'!$R$5,N138&gt;='Product Ratings'!$Q$5),'Product Ratings'!$O$5,IF(AND(N138&lt;='Product Ratings'!$R$6,N138&gt;='Product Ratings'!$Q$6),'Product Ratings'!$O$6,IF(AND(N138&lt;='Product Ratings'!$R$7,N138&gt;='Product Ratings'!$Q$7),'Product Ratings'!$O$7,IF(AND(N138&lt;='Product Ratings'!$R$8,N138&gt;='Product Ratings'!$Q$8),'Product Ratings'!$O$8,IF(N138&gt;='Product Ratings'!$Q$9,'Product Ratings'!$O$9)))))</f>
        <v>3</v>
      </c>
      <c r="V138" s="99">
        <f>IF(AND(P138&lt;='Product Ratings'!$V$5,P138&gt;='Product Ratings'!$U$5),'Product Ratings'!$S$5,IF(AND(P138&lt;='Product Ratings'!$V$6,P138&gt;='Product Ratings'!$U$6),'Product Ratings'!$S$6,IF(AND(P138&lt;='Product Ratings'!$V$7,P138&gt;='Product Ratings'!$U$7),'Product Ratings'!$S$7,IF(AND(P138&lt;='Product Ratings'!$V$8,P138&gt;='Product Ratings'!$U$8),'Product Ratings'!$S$8,IF(P138&gt;='Product Ratings'!$U$9,'Product Ratings'!$S$9)))))</f>
        <v>5</v>
      </c>
      <c r="W138" s="135">
        <f t="shared" si="6"/>
        <v>14</v>
      </c>
      <c r="X138" s="90"/>
      <c r="Y138" s="90"/>
      <c r="Z138" s="90"/>
      <c r="AA138" s="90"/>
      <c r="AB138" s="90"/>
    </row>
    <row r="139" ht="12.75" customHeight="1">
      <c r="A139" s="87"/>
      <c r="B139" s="90"/>
      <c r="C139" s="90" t="s">
        <v>198</v>
      </c>
      <c r="D139" s="126">
        <v>1.0</v>
      </c>
      <c r="E139" s="127">
        <v>221.74</v>
      </c>
      <c r="F139" s="128">
        <f t="shared" si="7"/>
        <v>144.131</v>
      </c>
      <c r="G139" s="129">
        <f t="shared" si="1"/>
        <v>77.609</v>
      </c>
      <c r="H139" s="130">
        <f t="shared" si="2"/>
        <v>0.35</v>
      </c>
      <c r="I139" s="131">
        <v>44487.0</v>
      </c>
      <c r="J139" s="132">
        <v>44523.0</v>
      </c>
      <c r="K139" s="123"/>
      <c r="L139" s="90"/>
      <c r="M139" s="133">
        <f t="shared" si="3"/>
        <v>221.74</v>
      </c>
      <c r="N139" s="99">
        <f t="shared" si="4"/>
        <v>36</v>
      </c>
      <c r="O139" s="133">
        <f t="shared" si="5"/>
        <v>144.131</v>
      </c>
      <c r="P139" s="134">
        <v>0.92</v>
      </c>
      <c r="Q139" s="90"/>
      <c r="R139" s="99">
        <f>IF(AND(H139&lt;='Product Ratings'!$E$5,H139&gt;='Product Ratings'!$D$5),'Product Ratings'!$C$5,IF(AND(H139&lt;='Product Ratings'!$E$6,H139&gt;='Product Ratings'!$D$6),'Product Ratings'!$C$6,IF(AND(H139&lt;='Product Ratings'!$E$7,H139&gt;='Product Ratings'!$D$7),'Product Ratings'!$C$7,IF(AND(H139&lt;='Product Ratings'!$E$8,H139&gt;='Product Ratings'!$D$8),'Product Ratings'!$C$8,IF(H139&gt;='Product Ratings'!$D$9,'Product Ratings'!$C$9)))))</f>
        <v>2</v>
      </c>
      <c r="S139" s="99">
        <f>IF(AND(D139&lt;='Product Ratings'!$I$5,D139&gt;='Product Ratings'!$H$5),'Product Ratings'!$F$5,IF(AND(D139&lt;='Product Ratings'!$I$6,D139&gt;='Product Ratings'!$H$6),'Product Ratings'!$F$6,IF(AND(D139&lt;='Product Ratings'!$I$7,I139&gt;='Product Ratings'!$H$7),'Product Ratings'!$F$7,IF(AND(D139&lt;='Product Ratings'!$I$8,D139&gt;='Product Ratings'!$H$8),'Product Ratings'!$F$8,IF(D139&gt;='Product Ratings'!$H$9,'Product Ratings'!$F$9)))))</f>
        <v>1</v>
      </c>
      <c r="T139" s="99">
        <f>IF(AND(O139&lt;='Product Ratings'!$M$5,O139&gt;='Product Ratings'!$L$5),'Product Ratings'!$J$5,IF(AND(O139&lt;='Product Ratings'!$M$6,O139&gt;='Product Ratings'!$L$6),'Product Ratings'!$J$6,IF(AND(O139&lt;='Product Ratings'!$M$7,O139&gt;='Product Ratings'!$L$7),'Product Ratings'!$J$7,IF(AND(O139&lt;='Product Ratings'!$M$8,O139&gt;='Product Ratings'!$L$8),'Product Ratings'!$J$8,IF(O139&gt;='Product Ratings'!$L$9,'Product Ratings'!$J$9)))))</f>
        <v>2</v>
      </c>
      <c r="U139" s="99">
        <f>IF(AND(N139&lt;='Product Ratings'!$R$5,N139&gt;='Product Ratings'!$Q$5),'Product Ratings'!$O$5,IF(AND(N139&lt;='Product Ratings'!$R$6,N139&gt;='Product Ratings'!$Q$6),'Product Ratings'!$O$6,IF(AND(N139&lt;='Product Ratings'!$R$7,N139&gt;='Product Ratings'!$Q$7),'Product Ratings'!$O$7,IF(AND(N139&lt;='Product Ratings'!$R$8,N139&gt;='Product Ratings'!$Q$8),'Product Ratings'!$O$8,IF(N139&gt;='Product Ratings'!$Q$9,'Product Ratings'!$O$9)))))</f>
        <v>3</v>
      </c>
      <c r="V139" s="99">
        <f>IF(AND(P139&lt;='Product Ratings'!$V$5,P139&gt;='Product Ratings'!$U$5),'Product Ratings'!$S$5,IF(AND(P139&lt;='Product Ratings'!$V$6,P139&gt;='Product Ratings'!$U$6),'Product Ratings'!$S$6,IF(AND(P139&lt;='Product Ratings'!$V$7,P139&gt;='Product Ratings'!$U$7),'Product Ratings'!$S$7,IF(AND(P139&lt;='Product Ratings'!$V$8,P139&gt;='Product Ratings'!$U$8),'Product Ratings'!$S$8,IF(P139&gt;='Product Ratings'!$U$9,'Product Ratings'!$S$9)))))</f>
        <v>5</v>
      </c>
      <c r="W139" s="135">
        <f t="shared" si="6"/>
        <v>13</v>
      </c>
      <c r="X139" s="90"/>
      <c r="Y139" s="90"/>
      <c r="Z139" s="90"/>
      <c r="AA139" s="90"/>
      <c r="AB139" s="90"/>
    </row>
    <row r="140" ht="12.75" customHeight="1">
      <c r="A140" s="87"/>
      <c r="B140" s="90"/>
      <c r="C140" s="90" t="s">
        <v>199</v>
      </c>
      <c r="D140" s="126">
        <v>2.0</v>
      </c>
      <c r="E140" s="127">
        <v>206.52</v>
      </c>
      <c r="F140" s="128">
        <f t="shared" si="7"/>
        <v>134.238</v>
      </c>
      <c r="G140" s="129">
        <f t="shared" si="1"/>
        <v>72.282</v>
      </c>
      <c r="H140" s="130">
        <f t="shared" si="2"/>
        <v>0.35</v>
      </c>
      <c r="I140" s="131">
        <v>44488.0</v>
      </c>
      <c r="J140" s="132">
        <v>44524.0</v>
      </c>
      <c r="K140" s="123"/>
      <c r="L140" s="90"/>
      <c r="M140" s="133">
        <f t="shared" si="3"/>
        <v>103.26</v>
      </c>
      <c r="N140" s="99">
        <f t="shared" si="4"/>
        <v>36</v>
      </c>
      <c r="O140" s="133">
        <f t="shared" si="5"/>
        <v>67.119</v>
      </c>
      <c r="P140" s="134">
        <v>0.26</v>
      </c>
      <c r="Q140" s="90"/>
      <c r="R140" s="99">
        <f>IF(AND(H140&lt;='Product Ratings'!$E$5,H140&gt;='Product Ratings'!$D$5),'Product Ratings'!$C$5,IF(AND(H140&lt;='Product Ratings'!$E$6,H140&gt;='Product Ratings'!$D$6),'Product Ratings'!$C$6,IF(AND(H140&lt;='Product Ratings'!$E$7,H140&gt;='Product Ratings'!$D$7),'Product Ratings'!$C$7,IF(AND(H140&lt;='Product Ratings'!$E$8,H140&gt;='Product Ratings'!$D$8),'Product Ratings'!$C$8,IF(H140&gt;='Product Ratings'!$D$9,'Product Ratings'!$C$9)))))</f>
        <v>2</v>
      </c>
      <c r="S140" s="99">
        <f>IF(AND(D140&lt;='Product Ratings'!$I$5,D140&gt;='Product Ratings'!$H$5),'Product Ratings'!$F$5,IF(AND(D140&lt;='Product Ratings'!$I$6,D140&gt;='Product Ratings'!$H$6),'Product Ratings'!$F$6,IF(AND(D140&lt;='Product Ratings'!$I$7,I140&gt;='Product Ratings'!$H$7),'Product Ratings'!$F$7,IF(AND(D140&lt;='Product Ratings'!$I$8,D140&gt;='Product Ratings'!$H$8),'Product Ratings'!$F$8,IF(D140&gt;='Product Ratings'!$H$9,'Product Ratings'!$F$9)))))</f>
        <v>1</v>
      </c>
      <c r="T140" s="99">
        <f>IF(AND(O140&lt;='Product Ratings'!$M$5,O140&gt;='Product Ratings'!$L$5),'Product Ratings'!$J$5,IF(AND(O140&lt;='Product Ratings'!$M$6,O140&gt;='Product Ratings'!$L$6),'Product Ratings'!$J$6,IF(AND(O140&lt;='Product Ratings'!$M$7,O140&gt;='Product Ratings'!$L$7),'Product Ratings'!$J$7,IF(AND(O140&lt;='Product Ratings'!$M$8,O140&gt;='Product Ratings'!$L$8),'Product Ratings'!$J$8,IF(O140&gt;='Product Ratings'!$L$9,'Product Ratings'!$J$9)))))</f>
        <v>3</v>
      </c>
      <c r="U140" s="99">
        <f>IF(AND(N140&lt;='Product Ratings'!$R$5,N140&gt;='Product Ratings'!$Q$5),'Product Ratings'!$O$5,IF(AND(N140&lt;='Product Ratings'!$R$6,N140&gt;='Product Ratings'!$Q$6),'Product Ratings'!$O$6,IF(AND(N140&lt;='Product Ratings'!$R$7,N140&gt;='Product Ratings'!$Q$7),'Product Ratings'!$O$7,IF(AND(N140&lt;='Product Ratings'!$R$8,N140&gt;='Product Ratings'!$Q$8),'Product Ratings'!$O$8,IF(N140&gt;='Product Ratings'!$Q$9,'Product Ratings'!$O$9)))))</f>
        <v>3</v>
      </c>
      <c r="V140" s="99">
        <f>IF(AND(P140&lt;='Product Ratings'!$V$5,P140&gt;='Product Ratings'!$U$5),'Product Ratings'!$S$5,IF(AND(P140&lt;='Product Ratings'!$V$6,P140&gt;='Product Ratings'!$U$6),'Product Ratings'!$S$6,IF(AND(P140&lt;='Product Ratings'!$V$7,P140&gt;='Product Ratings'!$U$7),'Product Ratings'!$S$7,IF(AND(P140&lt;='Product Ratings'!$V$8,P140&gt;='Product Ratings'!$U$8),'Product Ratings'!$S$8,IF(P140&gt;='Product Ratings'!$U$9,'Product Ratings'!$S$9)))))</f>
        <v>3</v>
      </c>
      <c r="W140" s="135">
        <f t="shared" si="6"/>
        <v>12</v>
      </c>
      <c r="X140" s="90"/>
      <c r="Y140" s="90"/>
      <c r="Z140" s="90"/>
      <c r="AA140" s="90"/>
      <c r="AB140" s="90"/>
    </row>
    <row r="141" ht="12.75" customHeight="1">
      <c r="A141" s="87"/>
      <c r="B141" s="90"/>
      <c r="C141" s="90" t="s">
        <v>200</v>
      </c>
      <c r="D141" s="126">
        <v>3.0</v>
      </c>
      <c r="E141" s="127">
        <v>66.09</v>
      </c>
      <c r="F141" s="128">
        <f t="shared" si="7"/>
        <v>42.9585</v>
      </c>
      <c r="G141" s="129">
        <f t="shared" si="1"/>
        <v>23.1315</v>
      </c>
      <c r="H141" s="130">
        <f t="shared" si="2"/>
        <v>0.35</v>
      </c>
      <c r="I141" s="131">
        <v>44489.0</v>
      </c>
      <c r="J141" s="132">
        <v>44525.0</v>
      </c>
      <c r="K141" s="123"/>
      <c r="L141" s="90"/>
      <c r="M141" s="133">
        <f t="shared" si="3"/>
        <v>22.03</v>
      </c>
      <c r="N141" s="99">
        <f t="shared" si="4"/>
        <v>36</v>
      </c>
      <c r="O141" s="133">
        <f t="shared" si="5"/>
        <v>14.3195</v>
      </c>
      <c r="P141" s="134">
        <v>0.15</v>
      </c>
      <c r="Q141" s="90"/>
      <c r="R141" s="99">
        <f>IF(AND(H141&lt;='Product Ratings'!$E$5,H141&gt;='Product Ratings'!$D$5),'Product Ratings'!$C$5,IF(AND(H141&lt;='Product Ratings'!$E$6,H141&gt;='Product Ratings'!$D$6),'Product Ratings'!$C$6,IF(AND(H141&lt;='Product Ratings'!$E$7,H141&gt;='Product Ratings'!$D$7),'Product Ratings'!$C$7,IF(AND(H141&lt;='Product Ratings'!$E$8,H141&gt;='Product Ratings'!$D$8),'Product Ratings'!$C$8,IF(H141&gt;='Product Ratings'!$D$9,'Product Ratings'!$C$9)))))</f>
        <v>2</v>
      </c>
      <c r="S141" s="99">
        <f>IF(AND(D141&lt;='Product Ratings'!$I$5,D141&gt;='Product Ratings'!$H$5),'Product Ratings'!$F$5,IF(AND(D141&lt;='Product Ratings'!$I$6,D141&gt;='Product Ratings'!$H$6),'Product Ratings'!$F$6,IF(AND(D141&lt;='Product Ratings'!$I$7,I141&gt;='Product Ratings'!$H$7),'Product Ratings'!$F$7,IF(AND(D141&lt;='Product Ratings'!$I$8,D141&gt;='Product Ratings'!$H$8),'Product Ratings'!$F$8,IF(D141&gt;='Product Ratings'!$H$9,'Product Ratings'!$F$9)))))</f>
        <v>1</v>
      </c>
      <c r="T141" s="99">
        <f>IF(AND(O141&lt;='Product Ratings'!$M$5,O141&gt;='Product Ratings'!$L$5),'Product Ratings'!$J$5,IF(AND(O141&lt;='Product Ratings'!$M$6,O141&gt;='Product Ratings'!$L$6),'Product Ratings'!$J$6,IF(AND(O141&lt;='Product Ratings'!$M$7,O141&gt;='Product Ratings'!$L$7),'Product Ratings'!$J$7,IF(AND(O141&lt;='Product Ratings'!$M$8,O141&gt;='Product Ratings'!$L$8),'Product Ratings'!$J$8,IF(O141&gt;='Product Ratings'!$L$9,'Product Ratings'!$J$9)))))</f>
        <v>5</v>
      </c>
      <c r="U141" s="99">
        <f>IF(AND(N141&lt;='Product Ratings'!$R$5,N141&gt;='Product Ratings'!$Q$5),'Product Ratings'!$O$5,IF(AND(N141&lt;='Product Ratings'!$R$6,N141&gt;='Product Ratings'!$Q$6),'Product Ratings'!$O$6,IF(AND(N141&lt;='Product Ratings'!$R$7,N141&gt;='Product Ratings'!$Q$7),'Product Ratings'!$O$7,IF(AND(N141&lt;='Product Ratings'!$R$8,N141&gt;='Product Ratings'!$Q$8),'Product Ratings'!$O$8,IF(N141&gt;='Product Ratings'!$Q$9,'Product Ratings'!$O$9)))))</f>
        <v>3</v>
      </c>
      <c r="V141" s="99">
        <f>IF(AND(P141&lt;='Product Ratings'!$V$5,P141&gt;='Product Ratings'!$U$5),'Product Ratings'!$S$5,IF(AND(P141&lt;='Product Ratings'!$V$6,P141&gt;='Product Ratings'!$U$6),'Product Ratings'!$S$6,IF(AND(P141&lt;='Product Ratings'!$V$7,P141&gt;='Product Ratings'!$U$7),'Product Ratings'!$S$7,IF(AND(P141&lt;='Product Ratings'!$V$8,P141&gt;='Product Ratings'!$U$8),'Product Ratings'!$S$8,IF(P141&gt;='Product Ratings'!$U$9,'Product Ratings'!$S$9)))))</f>
        <v>3</v>
      </c>
      <c r="W141" s="135">
        <f t="shared" si="6"/>
        <v>14</v>
      </c>
      <c r="X141" s="90"/>
      <c r="Y141" s="90"/>
      <c r="Z141" s="90"/>
      <c r="AA141" s="90"/>
      <c r="AB141" s="90"/>
    </row>
    <row r="142" ht="12.75" customHeight="1">
      <c r="A142" s="87"/>
      <c r="B142" s="90"/>
      <c r="C142" s="90" t="s">
        <v>201</v>
      </c>
      <c r="D142" s="126">
        <v>4.0</v>
      </c>
      <c r="E142" s="127">
        <v>85.22</v>
      </c>
      <c r="F142" s="128">
        <f t="shared" si="7"/>
        <v>55.393</v>
      </c>
      <c r="G142" s="129">
        <f t="shared" si="1"/>
        <v>29.827</v>
      </c>
      <c r="H142" s="130">
        <f t="shared" si="2"/>
        <v>0.35</v>
      </c>
      <c r="I142" s="131">
        <v>44490.0</v>
      </c>
      <c r="J142" s="132">
        <v>44526.0</v>
      </c>
      <c r="K142" s="123"/>
      <c r="L142" s="90"/>
      <c r="M142" s="133">
        <f t="shared" si="3"/>
        <v>21.305</v>
      </c>
      <c r="N142" s="99">
        <f t="shared" si="4"/>
        <v>36</v>
      </c>
      <c r="O142" s="133">
        <f t="shared" si="5"/>
        <v>13.84825</v>
      </c>
      <c r="P142" s="134">
        <v>0.34</v>
      </c>
      <c r="Q142" s="90"/>
      <c r="R142" s="99">
        <f>IF(AND(H142&lt;='Product Ratings'!$E$5,H142&gt;='Product Ratings'!$D$5),'Product Ratings'!$C$5,IF(AND(H142&lt;='Product Ratings'!$E$6,H142&gt;='Product Ratings'!$D$6),'Product Ratings'!$C$6,IF(AND(H142&lt;='Product Ratings'!$E$7,H142&gt;='Product Ratings'!$D$7),'Product Ratings'!$C$7,IF(AND(H142&lt;='Product Ratings'!$E$8,H142&gt;='Product Ratings'!$D$8),'Product Ratings'!$C$8,IF(H142&gt;='Product Ratings'!$D$9,'Product Ratings'!$C$9)))))</f>
        <v>2</v>
      </c>
      <c r="S142" s="99">
        <f>IF(AND(D142&lt;='Product Ratings'!$I$5,D142&gt;='Product Ratings'!$H$5),'Product Ratings'!$F$5,IF(AND(D142&lt;='Product Ratings'!$I$6,D142&gt;='Product Ratings'!$H$6),'Product Ratings'!$F$6,IF(AND(D142&lt;='Product Ratings'!$I$7,I142&gt;='Product Ratings'!$H$7),'Product Ratings'!$F$7,IF(AND(D142&lt;='Product Ratings'!$I$8,D142&gt;='Product Ratings'!$H$8),'Product Ratings'!$F$8,IF(D142&gt;='Product Ratings'!$H$9,'Product Ratings'!$F$9)))))</f>
        <v>1</v>
      </c>
      <c r="T142" s="99">
        <f>IF(AND(O142&lt;='Product Ratings'!$M$5,O142&gt;='Product Ratings'!$L$5),'Product Ratings'!$J$5,IF(AND(O142&lt;='Product Ratings'!$M$6,O142&gt;='Product Ratings'!$L$6),'Product Ratings'!$J$6,IF(AND(O142&lt;='Product Ratings'!$M$7,O142&gt;='Product Ratings'!$L$7),'Product Ratings'!$J$7,IF(AND(O142&lt;='Product Ratings'!$M$8,O142&gt;='Product Ratings'!$L$8),'Product Ratings'!$J$8,IF(O142&gt;='Product Ratings'!$L$9,'Product Ratings'!$J$9)))))</f>
        <v>5</v>
      </c>
      <c r="U142" s="99">
        <f>IF(AND(N142&lt;='Product Ratings'!$R$5,N142&gt;='Product Ratings'!$Q$5),'Product Ratings'!$O$5,IF(AND(N142&lt;='Product Ratings'!$R$6,N142&gt;='Product Ratings'!$Q$6),'Product Ratings'!$O$6,IF(AND(N142&lt;='Product Ratings'!$R$7,N142&gt;='Product Ratings'!$Q$7),'Product Ratings'!$O$7,IF(AND(N142&lt;='Product Ratings'!$R$8,N142&gt;='Product Ratings'!$Q$8),'Product Ratings'!$O$8,IF(N142&gt;='Product Ratings'!$Q$9,'Product Ratings'!$O$9)))))</f>
        <v>3</v>
      </c>
      <c r="V142" s="99">
        <f>IF(AND(P142&lt;='Product Ratings'!$V$5,P142&gt;='Product Ratings'!$U$5),'Product Ratings'!$S$5,IF(AND(P142&lt;='Product Ratings'!$V$6,P142&gt;='Product Ratings'!$U$6),'Product Ratings'!$S$6,IF(AND(P142&lt;='Product Ratings'!$V$7,P142&gt;='Product Ratings'!$U$7),'Product Ratings'!$S$7,IF(AND(P142&lt;='Product Ratings'!$V$8,P142&gt;='Product Ratings'!$U$8),'Product Ratings'!$S$8,IF(P142&gt;='Product Ratings'!$U$9,'Product Ratings'!$S$9)))))</f>
        <v>4</v>
      </c>
      <c r="W142" s="135">
        <f t="shared" si="6"/>
        <v>15</v>
      </c>
      <c r="X142" s="90"/>
      <c r="Y142" s="90"/>
      <c r="Z142" s="90"/>
      <c r="AA142" s="90"/>
      <c r="AB142" s="90"/>
    </row>
    <row r="143" ht="12.75" customHeight="1">
      <c r="A143" s="87"/>
      <c r="B143" s="90"/>
      <c r="C143" s="90" t="s">
        <v>202</v>
      </c>
      <c r="D143" s="126">
        <v>5.0</v>
      </c>
      <c r="E143" s="127">
        <v>86.09</v>
      </c>
      <c r="F143" s="128">
        <f t="shared" si="7"/>
        <v>55.9585</v>
      </c>
      <c r="G143" s="129">
        <f t="shared" si="1"/>
        <v>30.1315</v>
      </c>
      <c r="H143" s="130">
        <f t="shared" si="2"/>
        <v>0.35</v>
      </c>
      <c r="I143" s="131">
        <v>44491.0</v>
      </c>
      <c r="J143" s="132">
        <v>44527.0</v>
      </c>
      <c r="K143" s="123"/>
      <c r="L143" s="90"/>
      <c r="M143" s="133">
        <f t="shared" si="3"/>
        <v>17.218</v>
      </c>
      <c r="N143" s="99">
        <f t="shared" si="4"/>
        <v>36</v>
      </c>
      <c r="O143" s="133">
        <f t="shared" si="5"/>
        <v>11.1917</v>
      </c>
      <c r="P143" s="134">
        <v>0.35</v>
      </c>
      <c r="Q143" s="90"/>
      <c r="R143" s="99">
        <f>IF(AND(H143&lt;='Product Ratings'!$E$5,H143&gt;='Product Ratings'!$D$5),'Product Ratings'!$C$5,IF(AND(H143&lt;='Product Ratings'!$E$6,H143&gt;='Product Ratings'!$D$6),'Product Ratings'!$C$6,IF(AND(H143&lt;='Product Ratings'!$E$7,H143&gt;='Product Ratings'!$D$7),'Product Ratings'!$C$7,IF(AND(H143&lt;='Product Ratings'!$E$8,H143&gt;='Product Ratings'!$D$8),'Product Ratings'!$C$8,IF(H143&gt;='Product Ratings'!$D$9,'Product Ratings'!$C$9)))))</f>
        <v>2</v>
      </c>
      <c r="S143" s="99">
        <f>IF(AND(D143&lt;='Product Ratings'!$I$5,D143&gt;='Product Ratings'!$H$5),'Product Ratings'!$F$5,IF(AND(D143&lt;='Product Ratings'!$I$6,D143&gt;='Product Ratings'!$H$6),'Product Ratings'!$F$6,IF(AND(D143&lt;='Product Ratings'!$I$7,I143&gt;='Product Ratings'!$H$7),'Product Ratings'!$F$7,IF(AND(D143&lt;='Product Ratings'!$I$8,D143&gt;='Product Ratings'!$H$8),'Product Ratings'!$F$8,IF(D143&gt;='Product Ratings'!$H$9,'Product Ratings'!$F$9)))))</f>
        <v>1</v>
      </c>
      <c r="T143" s="99">
        <f>IF(AND(O143&lt;='Product Ratings'!$M$5,O143&gt;='Product Ratings'!$L$5),'Product Ratings'!$J$5,IF(AND(O143&lt;='Product Ratings'!$M$6,O143&gt;='Product Ratings'!$L$6),'Product Ratings'!$J$6,IF(AND(O143&lt;='Product Ratings'!$M$7,O143&gt;='Product Ratings'!$L$7),'Product Ratings'!$J$7,IF(AND(O143&lt;='Product Ratings'!$M$8,O143&gt;='Product Ratings'!$L$8),'Product Ratings'!$J$8,IF(O143&gt;='Product Ratings'!$L$9,'Product Ratings'!$J$9)))))</f>
        <v>5</v>
      </c>
      <c r="U143" s="99">
        <f>IF(AND(N143&lt;='Product Ratings'!$R$5,N143&gt;='Product Ratings'!$Q$5),'Product Ratings'!$O$5,IF(AND(N143&lt;='Product Ratings'!$R$6,N143&gt;='Product Ratings'!$Q$6),'Product Ratings'!$O$6,IF(AND(N143&lt;='Product Ratings'!$R$7,N143&gt;='Product Ratings'!$Q$7),'Product Ratings'!$O$7,IF(AND(N143&lt;='Product Ratings'!$R$8,N143&gt;='Product Ratings'!$Q$8),'Product Ratings'!$O$8,IF(N143&gt;='Product Ratings'!$Q$9,'Product Ratings'!$O$9)))))</f>
        <v>3</v>
      </c>
      <c r="V143" s="99">
        <f>IF(AND(P143&lt;='Product Ratings'!$V$5,P143&gt;='Product Ratings'!$U$5),'Product Ratings'!$S$5,IF(AND(P143&lt;='Product Ratings'!$V$6,P143&gt;='Product Ratings'!$U$6),'Product Ratings'!$S$6,IF(AND(P143&lt;='Product Ratings'!$V$7,P143&gt;='Product Ratings'!$U$7),'Product Ratings'!$S$7,IF(AND(P143&lt;='Product Ratings'!$V$8,P143&gt;='Product Ratings'!$U$8),'Product Ratings'!$S$8,IF(P143&gt;='Product Ratings'!$U$9,'Product Ratings'!$S$9)))))</f>
        <v>4</v>
      </c>
      <c r="W143" s="135">
        <f t="shared" si="6"/>
        <v>15</v>
      </c>
      <c r="X143" s="90"/>
      <c r="Y143" s="90"/>
      <c r="Z143" s="90"/>
      <c r="AA143" s="90"/>
      <c r="AB143" s="90"/>
    </row>
    <row r="144" ht="12.75" customHeight="1">
      <c r="A144" s="87"/>
      <c r="B144" s="90"/>
      <c r="C144" s="90" t="s">
        <v>203</v>
      </c>
      <c r="D144" s="126">
        <v>6.0</v>
      </c>
      <c r="E144" s="127">
        <v>285.94</v>
      </c>
      <c r="F144" s="128">
        <f t="shared" si="7"/>
        <v>185.861</v>
      </c>
      <c r="G144" s="129">
        <f t="shared" si="1"/>
        <v>100.079</v>
      </c>
      <c r="H144" s="130">
        <f t="shared" si="2"/>
        <v>0.35</v>
      </c>
      <c r="I144" s="131">
        <v>44492.0</v>
      </c>
      <c r="J144" s="132">
        <v>44528.0</v>
      </c>
      <c r="K144" s="123"/>
      <c r="L144" s="90"/>
      <c r="M144" s="133">
        <f t="shared" si="3"/>
        <v>47.65666667</v>
      </c>
      <c r="N144" s="99">
        <f t="shared" si="4"/>
        <v>36</v>
      </c>
      <c r="O144" s="133">
        <f t="shared" si="5"/>
        <v>30.97683333</v>
      </c>
      <c r="P144" s="134">
        <v>0.65</v>
      </c>
      <c r="Q144" s="90"/>
      <c r="R144" s="99">
        <f>IF(AND(H144&lt;='Product Ratings'!$E$5,H144&gt;='Product Ratings'!$D$5),'Product Ratings'!$C$5,IF(AND(H144&lt;='Product Ratings'!$E$6,H144&gt;='Product Ratings'!$D$6),'Product Ratings'!$C$6,IF(AND(H144&lt;='Product Ratings'!$E$7,H144&gt;='Product Ratings'!$D$7),'Product Ratings'!$C$7,IF(AND(H144&lt;='Product Ratings'!$E$8,H144&gt;='Product Ratings'!$D$8),'Product Ratings'!$C$8,IF(H144&gt;='Product Ratings'!$D$9,'Product Ratings'!$C$9)))))</f>
        <v>2</v>
      </c>
      <c r="S144" s="99">
        <f>IF(AND(D144&lt;='Product Ratings'!$I$5,D144&gt;='Product Ratings'!$H$5),'Product Ratings'!$F$5,IF(AND(D144&lt;='Product Ratings'!$I$6,D144&gt;='Product Ratings'!$H$6),'Product Ratings'!$F$6,IF(AND(D144&lt;='Product Ratings'!$I$7,I144&gt;='Product Ratings'!$H$7),'Product Ratings'!$F$7,IF(AND(D144&lt;='Product Ratings'!$I$8,D144&gt;='Product Ratings'!$H$8),'Product Ratings'!$F$8,IF(D144&gt;='Product Ratings'!$H$9,'Product Ratings'!$F$9)))))</f>
        <v>2</v>
      </c>
      <c r="T144" s="99">
        <f>IF(AND(O144&lt;='Product Ratings'!$M$5,O144&gt;='Product Ratings'!$L$5),'Product Ratings'!$J$5,IF(AND(O144&lt;='Product Ratings'!$M$6,O144&gt;='Product Ratings'!$L$6),'Product Ratings'!$J$6,IF(AND(O144&lt;='Product Ratings'!$M$7,O144&gt;='Product Ratings'!$L$7),'Product Ratings'!$J$7,IF(AND(O144&lt;='Product Ratings'!$M$8,O144&gt;='Product Ratings'!$L$8),'Product Ratings'!$J$8,IF(O144&gt;='Product Ratings'!$L$9,'Product Ratings'!$J$9)))))</f>
        <v>4</v>
      </c>
      <c r="U144" s="99">
        <f>IF(AND(N144&lt;='Product Ratings'!$R$5,N144&gt;='Product Ratings'!$Q$5),'Product Ratings'!$O$5,IF(AND(N144&lt;='Product Ratings'!$R$6,N144&gt;='Product Ratings'!$Q$6),'Product Ratings'!$O$6,IF(AND(N144&lt;='Product Ratings'!$R$7,N144&gt;='Product Ratings'!$Q$7),'Product Ratings'!$O$7,IF(AND(N144&lt;='Product Ratings'!$R$8,N144&gt;='Product Ratings'!$Q$8),'Product Ratings'!$O$8,IF(N144&gt;='Product Ratings'!$Q$9,'Product Ratings'!$O$9)))))</f>
        <v>3</v>
      </c>
      <c r="V144" s="99">
        <f>IF(AND(P144&lt;='Product Ratings'!$V$5,P144&gt;='Product Ratings'!$U$5),'Product Ratings'!$S$5,IF(AND(P144&lt;='Product Ratings'!$V$6,P144&gt;='Product Ratings'!$U$6),'Product Ratings'!$S$6,IF(AND(P144&lt;='Product Ratings'!$V$7,P144&gt;='Product Ratings'!$U$7),'Product Ratings'!$S$7,IF(AND(P144&lt;='Product Ratings'!$V$8,P144&gt;='Product Ratings'!$U$8),'Product Ratings'!$S$8,IF(P144&gt;='Product Ratings'!$U$9,'Product Ratings'!$S$9)))))</f>
        <v>5</v>
      </c>
      <c r="W144" s="135">
        <f t="shared" si="6"/>
        <v>16</v>
      </c>
      <c r="X144" s="90"/>
      <c r="Y144" s="90"/>
      <c r="Z144" s="90"/>
      <c r="AA144" s="90"/>
      <c r="AB144" s="90"/>
    </row>
    <row r="145" ht="12.75" customHeight="1">
      <c r="A145" s="87"/>
      <c r="B145" s="90"/>
      <c r="C145" s="90" t="s">
        <v>204</v>
      </c>
      <c r="D145" s="126">
        <v>1.0</v>
      </c>
      <c r="E145" s="127">
        <v>82.83</v>
      </c>
      <c r="F145" s="128">
        <f t="shared" si="7"/>
        <v>53.8395</v>
      </c>
      <c r="G145" s="129">
        <f t="shared" si="1"/>
        <v>28.9905</v>
      </c>
      <c r="H145" s="130">
        <f t="shared" si="2"/>
        <v>0.35</v>
      </c>
      <c r="I145" s="131">
        <v>44493.0</v>
      </c>
      <c r="J145" s="132">
        <v>44529.0</v>
      </c>
      <c r="K145" s="123"/>
      <c r="L145" s="90"/>
      <c r="M145" s="133">
        <f t="shared" si="3"/>
        <v>82.83</v>
      </c>
      <c r="N145" s="99">
        <f t="shared" si="4"/>
        <v>36</v>
      </c>
      <c r="O145" s="133">
        <f t="shared" si="5"/>
        <v>53.8395</v>
      </c>
      <c r="P145" s="134">
        <v>0.45</v>
      </c>
      <c r="Q145" s="90"/>
      <c r="R145" s="99">
        <f>IF(AND(H145&lt;='Product Ratings'!$E$5,H145&gt;='Product Ratings'!$D$5),'Product Ratings'!$C$5,IF(AND(H145&lt;='Product Ratings'!$E$6,H145&gt;='Product Ratings'!$D$6),'Product Ratings'!$C$6,IF(AND(H145&lt;='Product Ratings'!$E$7,H145&gt;='Product Ratings'!$D$7),'Product Ratings'!$C$7,IF(AND(H145&lt;='Product Ratings'!$E$8,H145&gt;='Product Ratings'!$D$8),'Product Ratings'!$C$8,IF(H145&gt;='Product Ratings'!$D$9,'Product Ratings'!$C$9)))))</f>
        <v>2</v>
      </c>
      <c r="S145" s="99">
        <f>IF(AND(D145&lt;='Product Ratings'!$I$5,D145&gt;='Product Ratings'!$H$5),'Product Ratings'!$F$5,IF(AND(D145&lt;='Product Ratings'!$I$6,D145&gt;='Product Ratings'!$H$6),'Product Ratings'!$F$6,IF(AND(D145&lt;='Product Ratings'!$I$7,I145&gt;='Product Ratings'!$H$7),'Product Ratings'!$F$7,IF(AND(D145&lt;='Product Ratings'!$I$8,D145&gt;='Product Ratings'!$H$8),'Product Ratings'!$F$8,IF(D145&gt;='Product Ratings'!$H$9,'Product Ratings'!$F$9)))))</f>
        <v>1</v>
      </c>
      <c r="T145" s="99">
        <f>IF(AND(O145&lt;='Product Ratings'!$M$5,O145&gt;='Product Ratings'!$L$5),'Product Ratings'!$J$5,IF(AND(O145&lt;='Product Ratings'!$M$6,O145&gt;='Product Ratings'!$L$6),'Product Ratings'!$J$6,IF(AND(O145&lt;='Product Ratings'!$M$7,O145&gt;='Product Ratings'!$L$7),'Product Ratings'!$J$7,IF(AND(O145&lt;='Product Ratings'!$M$8,O145&gt;='Product Ratings'!$L$8),'Product Ratings'!$J$8,IF(O145&gt;='Product Ratings'!$L$9,'Product Ratings'!$J$9)))))</f>
        <v>3</v>
      </c>
      <c r="U145" s="99">
        <f>IF(AND(N145&lt;='Product Ratings'!$R$5,N145&gt;='Product Ratings'!$Q$5),'Product Ratings'!$O$5,IF(AND(N145&lt;='Product Ratings'!$R$6,N145&gt;='Product Ratings'!$Q$6),'Product Ratings'!$O$6,IF(AND(N145&lt;='Product Ratings'!$R$7,N145&gt;='Product Ratings'!$Q$7),'Product Ratings'!$O$7,IF(AND(N145&lt;='Product Ratings'!$R$8,N145&gt;='Product Ratings'!$Q$8),'Product Ratings'!$O$8,IF(N145&gt;='Product Ratings'!$Q$9,'Product Ratings'!$O$9)))))</f>
        <v>3</v>
      </c>
      <c r="V145" s="99">
        <f>IF(AND(P145&lt;='Product Ratings'!$V$5,P145&gt;='Product Ratings'!$U$5),'Product Ratings'!$S$5,IF(AND(P145&lt;='Product Ratings'!$V$6,P145&gt;='Product Ratings'!$U$6),'Product Ratings'!$S$6,IF(AND(P145&lt;='Product Ratings'!$V$7,P145&gt;='Product Ratings'!$U$7),'Product Ratings'!$S$7,IF(AND(P145&lt;='Product Ratings'!$V$8,P145&gt;='Product Ratings'!$U$8),'Product Ratings'!$S$8,IF(P145&gt;='Product Ratings'!$U$9,'Product Ratings'!$S$9)))))</f>
        <v>4</v>
      </c>
      <c r="W145" s="135">
        <f t="shared" si="6"/>
        <v>13</v>
      </c>
      <c r="X145" s="90"/>
      <c r="Y145" s="90"/>
      <c r="Z145" s="90"/>
      <c r="AA145" s="90"/>
      <c r="AB145" s="90"/>
    </row>
    <row r="146" ht="12.75" customHeight="1">
      <c r="A146" s="87"/>
      <c r="B146" s="90"/>
      <c r="C146" s="90" t="s">
        <v>205</v>
      </c>
      <c r="D146" s="126">
        <v>2.0</v>
      </c>
      <c r="E146" s="127">
        <v>120.0</v>
      </c>
      <c r="F146" s="128">
        <f t="shared" si="7"/>
        <v>78</v>
      </c>
      <c r="G146" s="129">
        <f t="shared" si="1"/>
        <v>42</v>
      </c>
      <c r="H146" s="130">
        <f t="shared" si="2"/>
        <v>0.35</v>
      </c>
      <c r="I146" s="131">
        <v>44494.0</v>
      </c>
      <c r="J146" s="132">
        <v>44530.0</v>
      </c>
      <c r="K146" s="123"/>
      <c r="L146" s="90"/>
      <c r="M146" s="133">
        <f t="shared" si="3"/>
        <v>60</v>
      </c>
      <c r="N146" s="99">
        <f t="shared" si="4"/>
        <v>36</v>
      </c>
      <c r="O146" s="133">
        <f t="shared" si="5"/>
        <v>39</v>
      </c>
      <c r="P146" s="134">
        <v>0.12</v>
      </c>
      <c r="Q146" s="90"/>
      <c r="R146" s="99">
        <f>IF(AND(H146&lt;='Product Ratings'!$E$5,H146&gt;='Product Ratings'!$D$5),'Product Ratings'!$C$5,IF(AND(H146&lt;='Product Ratings'!$E$6,H146&gt;='Product Ratings'!$D$6),'Product Ratings'!$C$6,IF(AND(H146&lt;='Product Ratings'!$E$7,H146&gt;='Product Ratings'!$D$7),'Product Ratings'!$C$7,IF(AND(H146&lt;='Product Ratings'!$E$8,H146&gt;='Product Ratings'!$D$8),'Product Ratings'!$C$8,IF(H146&gt;='Product Ratings'!$D$9,'Product Ratings'!$C$9)))))</f>
        <v>2</v>
      </c>
      <c r="S146" s="99">
        <f>IF(AND(D146&lt;='Product Ratings'!$I$5,D146&gt;='Product Ratings'!$H$5),'Product Ratings'!$F$5,IF(AND(D146&lt;='Product Ratings'!$I$6,D146&gt;='Product Ratings'!$H$6),'Product Ratings'!$F$6,IF(AND(D146&lt;='Product Ratings'!$I$7,I146&gt;='Product Ratings'!$H$7),'Product Ratings'!$F$7,IF(AND(D146&lt;='Product Ratings'!$I$8,D146&gt;='Product Ratings'!$H$8),'Product Ratings'!$F$8,IF(D146&gt;='Product Ratings'!$H$9,'Product Ratings'!$F$9)))))</f>
        <v>1</v>
      </c>
      <c r="T146" s="99">
        <f>IF(AND(O146&lt;='Product Ratings'!$M$5,O146&gt;='Product Ratings'!$L$5),'Product Ratings'!$J$5,IF(AND(O146&lt;='Product Ratings'!$M$6,O146&gt;='Product Ratings'!$L$6),'Product Ratings'!$J$6,IF(AND(O146&lt;='Product Ratings'!$M$7,O146&gt;='Product Ratings'!$L$7),'Product Ratings'!$J$7,IF(AND(O146&lt;='Product Ratings'!$M$8,O146&gt;='Product Ratings'!$L$8),'Product Ratings'!$J$8,IF(O146&gt;='Product Ratings'!$L$9,'Product Ratings'!$J$9)))))</f>
        <v>4</v>
      </c>
      <c r="U146" s="99">
        <f>IF(AND(N146&lt;='Product Ratings'!$R$5,N146&gt;='Product Ratings'!$Q$5),'Product Ratings'!$O$5,IF(AND(N146&lt;='Product Ratings'!$R$6,N146&gt;='Product Ratings'!$Q$6),'Product Ratings'!$O$6,IF(AND(N146&lt;='Product Ratings'!$R$7,N146&gt;='Product Ratings'!$Q$7),'Product Ratings'!$O$7,IF(AND(N146&lt;='Product Ratings'!$R$8,N146&gt;='Product Ratings'!$Q$8),'Product Ratings'!$O$8,IF(N146&gt;='Product Ratings'!$Q$9,'Product Ratings'!$O$9)))))</f>
        <v>3</v>
      </c>
      <c r="V146" s="99">
        <f>IF(AND(P146&lt;='Product Ratings'!$V$5,P146&gt;='Product Ratings'!$U$5),'Product Ratings'!$S$5,IF(AND(P146&lt;='Product Ratings'!$V$6,P146&gt;='Product Ratings'!$U$6),'Product Ratings'!$S$6,IF(AND(P146&lt;='Product Ratings'!$V$7,P146&gt;='Product Ratings'!$U$7),'Product Ratings'!$S$7,IF(AND(P146&lt;='Product Ratings'!$V$8,P146&gt;='Product Ratings'!$U$8),'Product Ratings'!$S$8,IF(P146&gt;='Product Ratings'!$U$9,'Product Ratings'!$S$9)))))</f>
        <v>2</v>
      </c>
      <c r="W146" s="135">
        <f t="shared" si="6"/>
        <v>12</v>
      </c>
      <c r="X146" s="90"/>
      <c r="Y146" s="90"/>
      <c r="Z146" s="90"/>
      <c r="AA146" s="90"/>
      <c r="AB146" s="90"/>
    </row>
    <row r="147" ht="12.75" customHeight="1">
      <c r="A147" s="87"/>
      <c r="B147" s="90"/>
      <c r="C147" s="90" t="s">
        <v>206</v>
      </c>
      <c r="D147" s="126">
        <v>3.0</v>
      </c>
      <c r="E147" s="127">
        <v>56.52</v>
      </c>
      <c r="F147" s="128">
        <f t="shared" si="7"/>
        <v>36.738</v>
      </c>
      <c r="G147" s="129">
        <f t="shared" si="1"/>
        <v>19.782</v>
      </c>
      <c r="H147" s="130">
        <f t="shared" si="2"/>
        <v>0.35</v>
      </c>
      <c r="I147" s="131">
        <v>44495.0</v>
      </c>
      <c r="J147" s="132">
        <v>44531.0</v>
      </c>
      <c r="K147" s="123"/>
      <c r="L147" s="90"/>
      <c r="M147" s="133">
        <f t="shared" si="3"/>
        <v>18.84</v>
      </c>
      <c r="N147" s="99">
        <f t="shared" si="4"/>
        <v>36</v>
      </c>
      <c r="O147" s="133">
        <f t="shared" si="5"/>
        <v>12.246</v>
      </c>
      <c r="P147" s="134">
        <v>0.65</v>
      </c>
      <c r="Q147" s="90"/>
      <c r="R147" s="99">
        <f>IF(AND(H147&lt;='Product Ratings'!$E$5,H147&gt;='Product Ratings'!$D$5),'Product Ratings'!$C$5,IF(AND(H147&lt;='Product Ratings'!$E$6,H147&gt;='Product Ratings'!$D$6),'Product Ratings'!$C$6,IF(AND(H147&lt;='Product Ratings'!$E$7,H147&gt;='Product Ratings'!$D$7),'Product Ratings'!$C$7,IF(AND(H147&lt;='Product Ratings'!$E$8,H147&gt;='Product Ratings'!$D$8),'Product Ratings'!$C$8,IF(H147&gt;='Product Ratings'!$D$9,'Product Ratings'!$C$9)))))</f>
        <v>2</v>
      </c>
      <c r="S147" s="99">
        <f>IF(AND(D147&lt;='Product Ratings'!$I$5,D147&gt;='Product Ratings'!$H$5),'Product Ratings'!$F$5,IF(AND(D147&lt;='Product Ratings'!$I$6,D147&gt;='Product Ratings'!$H$6),'Product Ratings'!$F$6,IF(AND(D147&lt;='Product Ratings'!$I$7,I147&gt;='Product Ratings'!$H$7),'Product Ratings'!$F$7,IF(AND(D147&lt;='Product Ratings'!$I$8,D147&gt;='Product Ratings'!$H$8),'Product Ratings'!$F$8,IF(D147&gt;='Product Ratings'!$H$9,'Product Ratings'!$F$9)))))</f>
        <v>1</v>
      </c>
      <c r="T147" s="99">
        <f>IF(AND(O147&lt;='Product Ratings'!$M$5,O147&gt;='Product Ratings'!$L$5),'Product Ratings'!$J$5,IF(AND(O147&lt;='Product Ratings'!$M$6,O147&gt;='Product Ratings'!$L$6),'Product Ratings'!$J$6,IF(AND(O147&lt;='Product Ratings'!$M$7,O147&gt;='Product Ratings'!$L$7),'Product Ratings'!$J$7,IF(AND(O147&lt;='Product Ratings'!$M$8,O147&gt;='Product Ratings'!$L$8),'Product Ratings'!$J$8,IF(O147&gt;='Product Ratings'!$L$9,'Product Ratings'!$J$9)))))</f>
        <v>5</v>
      </c>
      <c r="U147" s="99">
        <f>IF(AND(N147&lt;='Product Ratings'!$R$5,N147&gt;='Product Ratings'!$Q$5),'Product Ratings'!$O$5,IF(AND(N147&lt;='Product Ratings'!$R$6,N147&gt;='Product Ratings'!$Q$6),'Product Ratings'!$O$6,IF(AND(N147&lt;='Product Ratings'!$R$7,N147&gt;='Product Ratings'!$Q$7),'Product Ratings'!$O$7,IF(AND(N147&lt;='Product Ratings'!$R$8,N147&gt;='Product Ratings'!$Q$8),'Product Ratings'!$O$8,IF(N147&gt;='Product Ratings'!$Q$9,'Product Ratings'!$O$9)))))</f>
        <v>3</v>
      </c>
      <c r="V147" s="99">
        <f>IF(AND(P147&lt;='Product Ratings'!$V$5,P147&gt;='Product Ratings'!$U$5),'Product Ratings'!$S$5,IF(AND(P147&lt;='Product Ratings'!$V$6,P147&gt;='Product Ratings'!$U$6),'Product Ratings'!$S$6,IF(AND(P147&lt;='Product Ratings'!$V$7,P147&gt;='Product Ratings'!$U$7),'Product Ratings'!$S$7,IF(AND(P147&lt;='Product Ratings'!$V$8,P147&gt;='Product Ratings'!$U$8),'Product Ratings'!$S$8,IF(P147&gt;='Product Ratings'!$U$9,'Product Ratings'!$S$9)))))</f>
        <v>5</v>
      </c>
      <c r="W147" s="135">
        <f t="shared" si="6"/>
        <v>16</v>
      </c>
      <c r="X147" s="90"/>
      <c r="Y147" s="90"/>
      <c r="Z147" s="90"/>
      <c r="AA147" s="90"/>
      <c r="AB147" s="90"/>
    </row>
    <row r="148" ht="12.75" customHeight="1">
      <c r="A148" s="87"/>
      <c r="B148" s="90"/>
      <c r="C148" s="90" t="s">
        <v>207</v>
      </c>
      <c r="D148" s="126">
        <v>4.0</v>
      </c>
      <c r="E148" s="127">
        <v>56.52</v>
      </c>
      <c r="F148" s="128">
        <f t="shared" si="7"/>
        <v>36.738</v>
      </c>
      <c r="G148" s="129">
        <f t="shared" si="1"/>
        <v>19.782</v>
      </c>
      <c r="H148" s="130">
        <f t="shared" si="2"/>
        <v>0.35</v>
      </c>
      <c r="I148" s="131">
        <v>44496.0</v>
      </c>
      <c r="J148" s="132">
        <v>44532.0</v>
      </c>
      <c r="K148" s="123"/>
      <c r="L148" s="90"/>
      <c r="M148" s="133">
        <f t="shared" si="3"/>
        <v>14.13</v>
      </c>
      <c r="N148" s="99">
        <f t="shared" si="4"/>
        <v>36</v>
      </c>
      <c r="O148" s="133">
        <f t="shared" si="5"/>
        <v>9.1845</v>
      </c>
      <c r="P148" s="134">
        <v>0.32</v>
      </c>
      <c r="Q148" s="90"/>
      <c r="R148" s="99">
        <f>IF(AND(H148&lt;='Product Ratings'!$E$5,H148&gt;='Product Ratings'!$D$5),'Product Ratings'!$C$5,IF(AND(H148&lt;='Product Ratings'!$E$6,H148&gt;='Product Ratings'!$D$6),'Product Ratings'!$C$6,IF(AND(H148&lt;='Product Ratings'!$E$7,H148&gt;='Product Ratings'!$D$7),'Product Ratings'!$C$7,IF(AND(H148&lt;='Product Ratings'!$E$8,H148&gt;='Product Ratings'!$D$8),'Product Ratings'!$C$8,IF(H148&gt;='Product Ratings'!$D$9,'Product Ratings'!$C$9)))))</f>
        <v>2</v>
      </c>
      <c r="S148" s="99">
        <f>IF(AND(D148&lt;='Product Ratings'!$I$5,D148&gt;='Product Ratings'!$H$5),'Product Ratings'!$F$5,IF(AND(D148&lt;='Product Ratings'!$I$6,D148&gt;='Product Ratings'!$H$6),'Product Ratings'!$F$6,IF(AND(D148&lt;='Product Ratings'!$I$7,I148&gt;='Product Ratings'!$H$7),'Product Ratings'!$F$7,IF(AND(D148&lt;='Product Ratings'!$I$8,D148&gt;='Product Ratings'!$H$8),'Product Ratings'!$F$8,IF(D148&gt;='Product Ratings'!$H$9,'Product Ratings'!$F$9)))))</f>
        <v>1</v>
      </c>
      <c r="T148" s="99">
        <f>IF(AND(O148&lt;='Product Ratings'!$M$5,O148&gt;='Product Ratings'!$L$5),'Product Ratings'!$J$5,IF(AND(O148&lt;='Product Ratings'!$M$6,O148&gt;='Product Ratings'!$L$6),'Product Ratings'!$J$6,IF(AND(O148&lt;='Product Ratings'!$M$7,O148&gt;='Product Ratings'!$L$7),'Product Ratings'!$J$7,IF(AND(O148&lt;='Product Ratings'!$M$8,O148&gt;='Product Ratings'!$L$8),'Product Ratings'!$J$8,IF(O148&gt;='Product Ratings'!$L$9,'Product Ratings'!$J$9)))))</f>
        <v>5</v>
      </c>
      <c r="U148" s="99">
        <f>IF(AND(N148&lt;='Product Ratings'!$R$5,N148&gt;='Product Ratings'!$Q$5),'Product Ratings'!$O$5,IF(AND(N148&lt;='Product Ratings'!$R$6,N148&gt;='Product Ratings'!$Q$6),'Product Ratings'!$O$6,IF(AND(N148&lt;='Product Ratings'!$R$7,N148&gt;='Product Ratings'!$Q$7),'Product Ratings'!$O$7,IF(AND(N148&lt;='Product Ratings'!$R$8,N148&gt;='Product Ratings'!$Q$8),'Product Ratings'!$O$8,IF(N148&gt;='Product Ratings'!$Q$9,'Product Ratings'!$O$9)))))</f>
        <v>3</v>
      </c>
      <c r="V148" s="99">
        <f>IF(AND(P148&lt;='Product Ratings'!$V$5,P148&gt;='Product Ratings'!$U$5),'Product Ratings'!$S$5,IF(AND(P148&lt;='Product Ratings'!$V$6,P148&gt;='Product Ratings'!$U$6),'Product Ratings'!$S$6,IF(AND(P148&lt;='Product Ratings'!$V$7,P148&gt;='Product Ratings'!$U$7),'Product Ratings'!$S$7,IF(AND(P148&lt;='Product Ratings'!$V$8,P148&gt;='Product Ratings'!$U$8),'Product Ratings'!$S$8,IF(P148&gt;='Product Ratings'!$U$9,'Product Ratings'!$S$9)))))</f>
        <v>3</v>
      </c>
      <c r="W148" s="135">
        <f t="shared" si="6"/>
        <v>14</v>
      </c>
      <c r="X148" s="90"/>
      <c r="Y148" s="90"/>
      <c r="Z148" s="90"/>
      <c r="AA148" s="90"/>
      <c r="AB148" s="90"/>
    </row>
    <row r="149" ht="12.75" customHeight="1">
      <c r="A149" s="87"/>
      <c r="B149" s="90"/>
      <c r="C149" s="90" t="s">
        <v>208</v>
      </c>
      <c r="D149" s="126">
        <v>5.0</v>
      </c>
      <c r="E149" s="127">
        <v>56.52</v>
      </c>
      <c r="F149" s="128">
        <f t="shared" si="7"/>
        <v>36.738</v>
      </c>
      <c r="G149" s="129">
        <f t="shared" si="1"/>
        <v>19.782</v>
      </c>
      <c r="H149" s="130">
        <f t="shared" si="2"/>
        <v>0.35</v>
      </c>
      <c r="I149" s="131">
        <v>44497.0</v>
      </c>
      <c r="J149" s="132">
        <v>44533.0</v>
      </c>
      <c r="K149" s="123"/>
      <c r="L149" s="90"/>
      <c r="M149" s="133">
        <f t="shared" si="3"/>
        <v>11.304</v>
      </c>
      <c r="N149" s="99">
        <f t="shared" si="4"/>
        <v>36</v>
      </c>
      <c r="O149" s="133">
        <f t="shared" si="5"/>
        <v>7.3476</v>
      </c>
      <c r="P149" s="134">
        <v>0.45</v>
      </c>
      <c r="Q149" s="90"/>
      <c r="R149" s="99">
        <f>IF(AND(H149&lt;='Product Ratings'!$E$5,H149&gt;='Product Ratings'!$D$5),'Product Ratings'!$C$5,IF(AND(H149&lt;='Product Ratings'!$E$6,H149&gt;='Product Ratings'!$D$6),'Product Ratings'!$C$6,IF(AND(H149&lt;='Product Ratings'!$E$7,H149&gt;='Product Ratings'!$D$7),'Product Ratings'!$C$7,IF(AND(H149&lt;='Product Ratings'!$E$8,H149&gt;='Product Ratings'!$D$8),'Product Ratings'!$C$8,IF(H149&gt;='Product Ratings'!$D$9,'Product Ratings'!$C$9)))))</f>
        <v>2</v>
      </c>
      <c r="S149" s="99">
        <f>IF(AND(D149&lt;='Product Ratings'!$I$5,D149&gt;='Product Ratings'!$H$5),'Product Ratings'!$F$5,IF(AND(D149&lt;='Product Ratings'!$I$6,D149&gt;='Product Ratings'!$H$6),'Product Ratings'!$F$6,IF(AND(D149&lt;='Product Ratings'!$I$7,I149&gt;='Product Ratings'!$H$7),'Product Ratings'!$F$7,IF(AND(D149&lt;='Product Ratings'!$I$8,D149&gt;='Product Ratings'!$H$8),'Product Ratings'!$F$8,IF(D149&gt;='Product Ratings'!$H$9,'Product Ratings'!$F$9)))))</f>
        <v>1</v>
      </c>
      <c r="T149" s="99">
        <f>IF(AND(O149&lt;='Product Ratings'!$M$5,O149&gt;='Product Ratings'!$L$5),'Product Ratings'!$J$5,IF(AND(O149&lt;='Product Ratings'!$M$6,O149&gt;='Product Ratings'!$L$6),'Product Ratings'!$J$6,IF(AND(O149&lt;='Product Ratings'!$M$7,O149&gt;='Product Ratings'!$L$7),'Product Ratings'!$J$7,IF(AND(O149&lt;='Product Ratings'!$M$8,O149&gt;='Product Ratings'!$L$8),'Product Ratings'!$J$8,IF(O149&gt;='Product Ratings'!$L$9,'Product Ratings'!$J$9)))))</f>
        <v>5</v>
      </c>
      <c r="U149" s="99">
        <f>IF(AND(N149&lt;='Product Ratings'!$R$5,N149&gt;='Product Ratings'!$Q$5),'Product Ratings'!$O$5,IF(AND(N149&lt;='Product Ratings'!$R$6,N149&gt;='Product Ratings'!$Q$6),'Product Ratings'!$O$6,IF(AND(N149&lt;='Product Ratings'!$R$7,N149&gt;='Product Ratings'!$Q$7),'Product Ratings'!$O$7,IF(AND(N149&lt;='Product Ratings'!$R$8,N149&gt;='Product Ratings'!$Q$8),'Product Ratings'!$O$8,IF(N149&gt;='Product Ratings'!$Q$9,'Product Ratings'!$O$9)))))</f>
        <v>3</v>
      </c>
      <c r="V149" s="99">
        <f>IF(AND(P149&lt;='Product Ratings'!$V$5,P149&gt;='Product Ratings'!$U$5),'Product Ratings'!$S$5,IF(AND(P149&lt;='Product Ratings'!$V$6,P149&gt;='Product Ratings'!$U$6),'Product Ratings'!$S$6,IF(AND(P149&lt;='Product Ratings'!$V$7,P149&gt;='Product Ratings'!$U$7),'Product Ratings'!$S$7,IF(AND(P149&lt;='Product Ratings'!$V$8,P149&gt;='Product Ratings'!$U$8),'Product Ratings'!$S$8,IF(P149&gt;='Product Ratings'!$U$9,'Product Ratings'!$S$9)))))</f>
        <v>4</v>
      </c>
      <c r="W149" s="135">
        <f t="shared" si="6"/>
        <v>15</v>
      </c>
      <c r="X149" s="90"/>
      <c r="Y149" s="90"/>
      <c r="Z149" s="90"/>
      <c r="AA149" s="90"/>
      <c r="AB149" s="90"/>
    </row>
    <row r="150" ht="12.75" customHeight="1">
      <c r="A150" s="87"/>
      <c r="B150" s="90"/>
      <c r="C150" s="90" t="s">
        <v>209</v>
      </c>
      <c r="D150" s="126">
        <v>6.0</v>
      </c>
      <c r="E150" s="127">
        <v>46.96</v>
      </c>
      <c r="F150" s="128">
        <f t="shared" si="7"/>
        <v>30.524</v>
      </c>
      <c r="G150" s="129">
        <f t="shared" si="1"/>
        <v>16.436</v>
      </c>
      <c r="H150" s="130">
        <f t="shared" si="2"/>
        <v>0.35</v>
      </c>
      <c r="I150" s="131">
        <v>44498.0</v>
      </c>
      <c r="J150" s="132">
        <v>44534.0</v>
      </c>
      <c r="K150" s="123"/>
      <c r="L150" s="90"/>
      <c r="M150" s="133">
        <f t="shared" si="3"/>
        <v>7.826666667</v>
      </c>
      <c r="N150" s="99">
        <f t="shared" si="4"/>
        <v>36</v>
      </c>
      <c r="O150" s="133">
        <f t="shared" si="5"/>
        <v>5.087333333</v>
      </c>
      <c r="P150" s="134">
        <v>0.12</v>
      </c>
      <c r="Q150" s="90"/>
      <c r="R150" s="99">
        <f>IF(AND(H150&lt;='Product Ratings'!$E$5,H150&gt;='Product Ratings'!$D$5),'Product Ratings'!$C$5,IF(AND(H150&lt;='Product Ratings'!$E$6,H150&gt;='Product Ratings'!$D$6),'Product Ratings'!$C$6,IF(AND(H150&lt;='Product Ratings'!$E$7,H150&gt;='Product Ratings'!$D$7),'Product Ratings'!$C$7,IF(AND(H150&lt;='Product Ratings'!$E$8,H150&gt;='Product Ratings'!$D$8),'Product Ratings'!$C$8,IF(H150&gt;='Product Ratings'!$D$9,'Product Ratings'!$C$9)))))</f>
        <v>2</v>
      </c>
      <c r="S150" s="99">
        <f>IF(AND(D150&lt;='Product Ratings'!$I$5,D150&gt;='Product Ratings'!$H$5),'Product Ratings'!$F$5,IF(AND(D150&lt;='Product Ratings'!$I$6,D150&gt;='Product Ratings'!$H$6),'Product Ratings'!$F$6,IF(AND(D150&lt;='Product Ratings'!$I$7,I150&gt;='Product Ratings'!$H$7),'Product Ratings'!$F$7,IF(AND(D150&lt;='Product Ratings'!$I$8,D150&gt;='Product Ratings'!$H$8),'Product Ratings'!$F$8,IF(D150&gt;='Product Ratings'!$H$9,'Product Ratings'!$F$9)))))</f>
        <v>2</v>
      </c>
      <c r="T150" s="99">
        <f>IF(AND(O150&lt;='Product Ratings'!$M$5,O150&gt;='Product Ratings'!$L$5),'Product Ratings'!$J$5,IF(AND(O150&lt;='Product Ratings'!$M$6,O150&gt;='Product Ratings'!$L$6),'Product Ratings'!$J$6,IF(AND(O150&lt;='Product Ratings'!$M$7,O150&gt;='Product Ratings'!$L$7),'Product Ratings'!$J$7,IF(AND(O150&lt;='Product Ratings'!$M$8,O150&gt;='Product Ratings'!$L$8),'Product Ratings'!$J$8,IF(O150&gt;='Product Ratings'!$L$9,'Product Ratings'!$J$9)))))</f>
        <v>5</v>
      </c>
      <c r="U150" s="99">
        <f>IF(AND(N150&lt;='Product Ratings'!$R$5,N150&gt;='Product Ratings'!$Q$5),'Product Ratings'!$O$5,IF(AND(N150&lt;='Product Ratings'!$R$6,N150&gt;='Product Ratings'!$Q$6),'Product Ratings'!$O$6,IF(AND(N150&lt;='Product Ratings'!$R$7,N150&gt;='Product Ratings'!$Q$7),'Product Ratings'!$O$7,IF(AND(N150&lt;='Product Ratings'!$R$8,N150&gt;='Product Ratings'!$Q$8),'Product Ratings'!$O$8,IF(N150&gt;='Product Ratings'!$Q$9,'Product Ratings'!$O$9)))))</f>
        <v>3</v>
      </c>
      <c r="V150" s="99">
        <f>IF(AND(P150&lt;='Product Ratings'!$V$5,P150&gt;='Product Ratings'!$U$5),'Product Ratings'!$S$5,IF(AND(P150&lt;='Product Ratings'!$V$6,P150&gt;='Product Ratings'!$U$6),'Product Ratings'!$S$6,IF(AND(P150&lt;='Product Ratings'!$V$7,P150&gt;='Product Ratings'!$U$7),'Product Ratings'!$S$7,IF(AND(P150&lt;='Product Ratings'!$V$8,P150&gt;='Product Ratings'!$U$8),'Product Ratings'!$S$8,IF(P150&gt;='Product Ratings'!$U$9,'Product Ratings'!$S$9)))))</f>
        <v>2</v>
      </c>
      <c r="W150" s="135">
        <f t="shared" si="6"/>
        <v>14</v>
      </c>
      <c r="X150" s="90"/>
      <c r="Y150" s="90"/>
      <c r="Z150" s="90"/>
      <c r="AA150" s="90"/>
      <c r="AB150" s="90"/>
    </row>
    <row r="151" ht="12.75" customHeight="1">
      <c r="A151" s="87"/>
      <c r="B151" s="90"/>
      <c r="C151" s="90" t="s">
        <v>210</v>
      </c>
      <c r="D151" s="126">
        <v>1.0</v>
      </c>
      <c r="E151" s="127">
        <v>39.13</v>
      </c>
      <c r="F151" s="128">
        <f t="shared" si="7"/>
        <v>25.4345</v>
      </c>
      <c r="G151" s="129">
        <f t="shared" si="1"/>
        <v>13.6955</v>
      </c>
      <c r="H151" s="130">
        <f t="shared" si="2"/>
        <v>0.35</v>
      </c>
      <c r="I151" s="131">
        <v>44499.0</v>
      </c>
      <c r="J151" s="132">
        <v>44535.0</v>
      </c>
      <c r="K151" s="123"/>
      <c r="L151" s="90"/>
      <c r="M151" s="133">
        <f t="shared" si="3"/>
        <v>39.13</v>
      </c>
      <c r="N151" s="99">
        <f t="shared" si="4"/>
        <v>36</v>
      </c>
      <c r="O151" s="133">
        <f t="shared" si="5"/>
        <v>25.4345</v>
      </c>
      <c r="P151" s="134">
        <v>0.87</v>
      </c>
      <c r="Q151" s="90"/>
      <c r="R151" s="99">
        <f>IF(AND(H151&lt;='Product Ratings'!$E$5,H151&gt;='Product Ratings'!$D$5),'Product Ratings'!$C$5,IF(AND(H151&lt;='Product Ratings'!$E$6,H151&gt;='Product Ratings'!$D$6),'Product Ratings'!$C$6,IF(AND(H151&lt;='Product Ratings'!$E$7,H151&gt;='Product Ratings'!$D$7),'Product Ratings'!$C$7,IF(AND(H151&lt;='Product Ratings'!$E$8,H151&gt;='Product Ratings'!$D$8),'Product Ratings'!$C$8,IF(H151&gt;='Product Ratings'!$D$9,'Product Ratings'!$C$9)))))</f>
        <v>2</v>
      </c>
      <c r="S151" s="99">
        <f>IF(AND(D151&lt;='Product Ratings'!$I$5,D151&gt;='Product Ratings'!$H$5),'Product Ratings'!$F$5,IF(AND(D151&lt;='Product Ratings'!$I$6,D151&gt;='Product Ratings'!$H$6),'Product Ratings'!$F$6,IF(AND(D151&lt;='Product Ratings'!$I$7,I151&gt;='Product Ratings'!$H$7),'Product Ratings'!$F$7,IF(AND(D151&lt;='Product Ratings'!$I$8,D151&gt;='Product Ratings'!$H$8),'Product Ratings'!$F$8,IF(D151&gt;='Product Ratings'!$H$9,'Product Ratings'!$F$9)))))</f>
        <v>1</v>
      </c>
      <c r="T151" s="99" t="b">
        <f>IF(AND(O151&lt;='Product Ratings'!$M$5,O151&gt;='Product Ratings'!$L$5),'Product Ratings'!$J$5,IF(AND(O151&lt;='Product Ratings'!$M$6,O151&gt;='Product Ratings'!$L$6),'Product Ratings'!$J$6,IF(AND(O151&lt;='Product Ratings'!$M$7,O151&gt;='Product Ratings'!$L$7),'Product Ratings'!$J$7,IF(AND(O151&lt;='Product Ratings'!$M$8,O151&gt;='Product Ratings'!$L$8),'Product Ratings'!$J$8,IF(O151&gt;='Product Ratings'!$L$9,'Product Ratings'!$J$9)))))</f>
        <v>0</v>
      </c>
      <c r="U151" s="99">
        <f>IF(AND(N151&lt;='Product Ratings'!$R$5,N151&gt;='Product Ratings'!$Q$5),'Product Ratings'!$O$5,IF(AND(N151&lt;='Product Ratings'!$R$6,N151&gt;='Product Ratings'!$Q$6),'Product Ratings'!$O$6,IF(AND(N151&lt;='Product Ratings'!$R$7,N151&gt;='Product Ratings'!$Q$7),'Product Ratings'!$O$7,IF(AND(N151&lt;='Product Ratings'!$R$8,N151&gt;='Product Ratings'!$Q$8),'Product Ratings'!$O$8,IF(N151&gt;='Product Ratings'!$Q$9,'Product Ratings'!$O$9)))))</f>
        <v>3</v>
      </c>
      <c r="V151" s="99">
        <f>IF(AND(P151&lt;='Product Ratings'!$V$5,P151&gt;='Product Ratings'!$U$5),'Product Ratings'!$S$5,IF(AND(P151&lt;='Product Ratings'!$V$6,P151&gt;='Product Ratings'!$U$6),'Product Ratings'!$S$6,IF(AND(P151&lt;='Product Ratings'!$V$7,P151&gt;='Product Ratings'!$U$7),'Product Ratings'!$S$7,IF(AND(P151&lt;='Product Ratings'!$V$8,P151&gt;='Product Ratings'!$U$8),'Product Ratings'!$S$8,IF(P151&gt;='Product Ratings'!$U$9,'Product Ratings'!$S$9)))))</f>
        <v>5</v>
      </c>
      <c r="W151" s="135">
        <f t="shared" si="6"/>
        <v>11</v>
      </c>
      <c r="X151" s="90"/>
      <c r="Y151" s="90"/>
      <c r="Z151" s="90"/>
      <c r="AA151" s="90"/>
      <c r="AB151" s="90"/>
    </row>
    <row r="152" ht="12.75" customHeight="1">
      <c r="A152" s="87"/>
      <c r="B152" s="90"/>
      <c r="C152" s="90" t="s">
        <v>211</v>
      </c>
      <c r="D152" s="126">
        <v>2.0</v>
      </c>
      <c r="E152" s="127">
        <v>76.96</v>
      </c>
      <c r="F152" s="128">
        <f t="shared" si="7"/>
        <v>50.024</v>
      </c>
      <c r="G152" s="129">
        <f t="shared" si="1"/>
        <v>26.936</v>
      </c>
      <c r="H152" s="130">
        <f t="shared" si="2"/>
        <v>0.35</v>
      </c>
      <c r="I152" s="131">
        <v>44500.0</v>
      </c>
      <c r="J152" s="132">
        <v>44536.0</v>
      </c>
      <c r="K152" s="123"/>
      <c r="L152" s="90"/>
      <c r="M152" s="133">
        <f t="shared" si="3"/>
        <v>38.48</v>
      </c>
      <c r="N152" s="99">
        <f t="shared" si="4"/>
        <v>36</v>
      </c>
      <c r="O152" s="133">
        <f t="shared" si="5"/>
        <v>25.012</v>
      </c>
      <c r="P152" s="134">
        <v>0.89</v>
      </c>
      <c r="Q152" s="90"/>
      <c r="R152" s="99">
        <f>IF(AND(H152&lt;='Product Ratings'!$E$5,H152&gt;='Product Ratings'!$D$5),'Product Ratings'!$C$5,IF(AND(H152&lt;='Product Ratings'!$E$6,H152&gt;='Product Ratings'!$D$6),'Product Ratings'!$C$6,IF(AND(H152&lt;='Product Ratings'!$E$7,H152&gt;='Product Ratings'!$D$7),'Product Ratings'!$C$7,IF(AND(H152&lt;='Product Ratings'!$E$8,H152&gt;='Product Ratings'!$D$8),'Product Ratings'!$C$8,IF(H152&gt;='Product Ratings'!$D$9,'Product Ratings'!$C$9)))))</f>
        <v>2</v>
      </c>
      <c r="S152" s="99">
        <f>IF(AND(D152&lt;='Product Ratings'!$I$5,D152&gt;='Product Ratings'!$H$5),'Product Ratings'!$F$5,IF(AND(D152&lt;='Product Ratings'!$I$6,D152&gt;='Product Ratings'!$H$6),'Product Ratings'!$F$6,IF(AND(D152&lt;='Product Ratings'!$I$7,I152&gt;='Product Ratings'!$H$7),'Product Ratings'!$F$7,IF(AND(D152&lt;='Product Ratings'!$I$8,D152&gt;='Product Ratings'!$H$8),'Product Ratings'!$F$8,IF(D152&gt;='Product Ratings'!$H$9,'Product Ratings'!$F$9)))))</f>
        <v>1</v>
      </c>
      <c r="T152" s="99" t="b">
        <f>IF(AND(O152&lt;='Product Ratings'!$M$5,O152&gt;='Product Ratings'!$L$5),'Product Ratings'!$J$5,IF(AND(O152&lt;='Product Ratings'!$M$6,O152&gt;='Product Ratings'!$L$6),'Product Ratings'!$J$6,IF(AND(O152&lt;='Product Ratings'!$M$7,O152&gt;='Product Ratings'!$L$7),'Product Ratings'!$J$7,IF(AND(O152&lt;='Product Ratings'!$M$8,O152&gt;='Product Ratings'!$L$8),'Product Ratings'!$J$8,IF(O152&gt;='Product Ratings'!$L$9,'Product Ratings'!$J$9)))))</f>
        <v>0</v>
      </c>
      <c r="U152" s="99">
        <f>IF(AND(N152&lt;='Product Ratings'!$R$5,N152&gt;='Product Ratings'!$Q$5),'Product Ratings'!$O$5,IF(AND(N152&lt;='Product Ratings'!$R$6,N152&gt;='Product Ratings'!$Q$6),'Product Ratings'!$O$6,IF(AND(N152&lt;='Product Ratings'!$R$7,N152&gt;='Product Ratings'!$Q$7),'Product Ratings'!$O$7,IF(AND(N152&lt;='Product Ratings'!$R$8,N152&gt;='Product Ratings'!$Q$8),'Product Ratings'!$O$8,IF(N152&gt;='Product Ratings'!$Q$9,'Product Ratings'!$O$9)))))</f>
        <v>3</v>
      </c>
      <c r="V152" s="99">
        <f>IF(AND(P152&lt;='Product Ratings'!$V$5,P152&gt;='Product Ratings'!$U$5),'Product Ratings'!$S$5,IF(AND(P152&lt;='Product Ratings'!$V$6,P152&gt;='Product Ratings'!$U$6),'Product Ratings'!$S$6,IF(AND(P152&lt;='Product Ratings'!$V$7,P152&gt;='Product Ratings'!$U$7),'Product Ratings'!$S$7,IF(AND(P152&lt;='Product Ratings'!$V$8,P152&gt;='Product Ratings'!$U$8),'Product Ratings'!$S$8,IF(P152&gt;='Product Ratings'!$U$9,'Product Ratings'!$S$9)))))</f>
        <v>5</v>
      </c>
      <c r="W152" s="135">
        <f t="shared" si="6"/>
        <v>11</v>
      </c>
      <c r="X152" s="90"/>
      <c r="Y152" s="90"/>
      <c r="Z152" s="90"/>
      <c r="AA152" s="90"/>
      <c r="AB152" s="90"/>
    </row>
    <row r="153" ht="12.75" customHeight="1">
      <c r="A153" s="87"/>
      <c r="B153" s="90"/>
      <c r="C153" s="90" t="s">
        <v>212</v>
      </c>
      <c r="D153" s="126">
        <v>3.0</v>
      </c>
      <c r="E153" s="127">
        <v>124.31</v>
      </c>
      <c r="F153" s="128">
        <f t="shared" si="7"/>
        <v>80.8015</v>
      </c>
      <c r="G153" s="129">
        <f t="shared" si="1"/>
        <v>43.5085</v>
      </c>
      <c r="H153" s="130">
        <f t="shared" si="2"/>
        <v>0.35</v>
      </c>
      <c r="I153" s="131">
        <v>44501.0</v>
      </c>
      <c r="J153" s="132">
        <v>44537.0</v>
      </c>
      <c r="K153" s="123"/>
      <c r="L153" s="90"/>
      <c r="M153" s="133">
        <f t="shared" si="3"/>
        <v>41.43666667</v>
      </c>
      <c r="N153" s="99">
        <f t="shared" si="4"/>
        <v>36</v>
      </c>
      <c r="O153" s="133">
        <f t="shared" si="5"/>
        <v>26.93383333</v>
      </c>
      <c r="P153" s="134">
        <v>0.65</v>
      </c>
      <c r="Q153" s="90"/>
      <c r="R153" s="99">
        <f>IF(AND(H153&lt;='Product Ratings'!$E$5,H153&gt;='Product Ratings'!$D$5),'Product Ratings'!$C$5,IF(AND(H153&lt;='Product Ratings'!$E$6,H153&gt;='Product Ratings'!$D$6),'Product Ratings'!$C$6,IF(AND(H153&lt;='Product Ratings'!$E$7,H153&gt;='Product Ratings'!$D$7),'Product Ratings'!$C$7,IF(AND(H153&lt;='Product Ratings'!$E$8,H153&gt;='Product Ratings'!$D$8),'Product Ratings'!$C$8,IF(H153&gt;='Product Ratings'!$D$9,'Product Ratings'!$C$9)))))</f>
        <v>2</v>
      </c>
      <c r="S153" s="99">
        <f>IF(AND(D153&lt;='Product Ratings'!$I$5,D153&gt;='Product Ratings'!$H$5),'Product Ratings'!$F$5,IF(AND(D153&lt;='Product Ratings'!$I$6,D153&gt;='Product Ratings'!$H$6),'Product Ratings'!$F$6,IF(AND(D153&lt;='Product Ratings'!$I$7,I153&gt;='Product Ratings'!$H$7),'Product Ratings'!$F$7,IF(AND(D153&lt;='Product Ratings'!$I$8,D153&gt;='Product Ratings'!$H$8),'Product Ratings'!$F$8,IF(D153&gt;='Product Ratings'!$H$9,'Product Ratings'!$F$9)))))</f>
        <v>1</v>
      </c>
      <c r="T153" s="99">
        <f>IF(AND(O153&lt;='Product Ratings'!$M$5,O153&gt;='Product Ratings'!$L$5),'Product Ratings'!$J$5,IF(AND(O153&lt;='Product Ratings'!$M$6,O153&gt;='Product Ratings'!$L$6),'Product Ratings'!$J$6,IF(AND(O153&lt;='Product Ratings'!$M$7,O153&gt;='Product Ratings'!$L$7),'Product Ratings'!$J$7,IF(AND(O153&lt;='Product Ratings'!$M$8,O153&gt;='Product Ratings'!$L$8),'Product Ratings'!$J$8,IF(O153&gt;='Product Ratings'!$L$9,'Product Ratings'!$J$9)))))</f>
        <v>4</v>
      </c>
      <c r="U153" s="99">
        <f>IF(AND(N153&lt;='Product Ratings'!$R$5,N153&gt;='Product Ratings'!$Q$5),'Product Ratings'!$O$5,IF(AND(N153&lt;='Product Ratings'!$R$6,N153&gt;='Product Ratings'!$Q$6),'Product Ratings'!$O$6,IF(AND(N153&lt;='Product Ratings'!$R$7,N153&gt;='Product Ratings'!$Q$7),'Product Ratings'!$O$7,IF(AND(N153&lt;='Product Ratings'!$R$8,N153&gt;='Product Ratings'!$Q$8),'Product Ratings'!$O$8,IF(N153&gt;='Product Ratings'!$Q$9,'Product Ratings'!$O$9)))))</f>
        <v>3</v>
      </c>
      <c r="V153" s="99">
        <f>IF(AND(P153&lt;='Product Ratings'!$V$5,P153&gt;='Product Ratings'!$U$5),'Product Ratings'!$S$5,IF(AND(P153&lt;='Product Ratings'!$V$6,P153&gt;='Product Ratings'!$U$6),'Product Ratings'!$S$6,IF(AND(P153&lt;='Product Ratings'!$V$7,P153&gt;='Product Ratings'!$U$7),'Product Ratings'!$S$7,IF(AND(P153&lt;='Product Ratings'!$V$8,P153&gt;='Product Ratings'!$U$8),'Product Ratings'!$S$8,IF(P153&gt;='Product Ratings'!$U$9,'Product Ratings'!$S$9)))))</f>
        <v>5</v>
      </c>
      <c r="W153" s="135">
        <f t="shared" si="6"/>
        <v>15</v>
      </c>
      <c r="X153" s="90"/>
      <c r="Y153" s="90"/>
      <c r="Z153" s="90"/>
      <c r="AA153" s="90"/>
      <c r="AB153" s="90"/>
    </row>
    <row r="154" ht="12.75" customHeight="1">
      <c r="A154" s="87"/>
      <c r="B154" s="90"/>
      <c r="C154" s="90" t="s">
        <v>213</v>
      </c>
      <c r="D154" s="126">
        <v>4.0</v>
      </c>
      <c r="E154" s="127">
        <v>511.3</v>
      </c>
      <c r="F154" s="128">
        <f t="shared" si="7"/>
        <v>332.345</v>
      </c>
      <c r="G154" s="129">
        <f t="shared" si="1"/>
        <v>178.955</v>
      </c>
      <c r="H154" s="130">
        <f t="shared" si="2"/>
        <v>0.35</v>
      </c>
      <c r="I154" s="131">
        <v>44502.0</v>
      </c>
      <c r="J154" s="132">
        <v>44538.0</v>
      </c>
      <c r="K154" s="123"/>
      <c r="L154" s="90"/>
      <c r="M154" s="133">
        <f t="shared" si="3"/>
        <v>127.825</v>
      </c>
      <c r="N154" s="99">
        <f t="shared" si="4"/>
        <v>36</v>
      </c>
      <c r="O154" s="133">
        <f t="shared" si="5"/>
        <v>83.08625</v>
      </c>
      <c r="P154" s="134">
        <v>0.23</v>
      </c>
      <c r="Q154" s="90"/>
      <c r="R154" s="99">
        <f>IF(AND(H154&lt;='Product Ratings'!$E$5,H154&gt;='Product Ratings'!$D$5),'Product Ratings'!$C$5,IF(AND(H154&lt;='Product Ratings'!$E$6,H154&gt;='Product Ratings'!$D$6),'Product Ratings'!$C$6,IF(AND(H154&lt;='Product Ratings'!$E$7,H154&gt;='Product Ratings'!$D$7),'Product Ratings'!$C$7,IF(AND(H154&lt;='Product Ratings'!$E$8,H154&gt;='Product Ratings'!$D$8),'Product Ratings'!$C$8,IF(H154&gt;='Product Ratings'!$D$9,'Product Ratings'!$C$9)))))</f>
        <v>2</v>
      </c>
      <c r="S154" s="99">
        <f>IF(AND(D154&lt;='Product Ratings'!$I$5,D154&gt;='Product Ratings'!$H$5),'Product Ratings'!$F$5,IF(AND(D154&lt;='Product Ratings'!$I$6,D154&gt;='Product Ratings'!$H$6),'Product Ratings'!$F$6,IF(AND(D154&lt;='Product Ratings'!$I$7,I154&gt;='Product Ratings'!$H$7),'Product Ratings'!$F$7,IF(AND(D154&lt;='Product Ratings'!$I$8,D154&gt;='Product Ratings'!$H$8),'Product Ratings'!$F$8,IF(D154&gt;='Product Ratings'!$H$9,'Product Ratings'!$F$9)))))</f>
        <v>1</v>
      </c>
      <c r="T154" s="99">
        <f>IF(AND(O154&lt;='Product Ratings'!$M$5,O154&gt;='Product Ratings'!$L$5),'Product Ratings'!$J$5,IF(AND(O154&lt;='Product Ratings'!$M$6,O154&gt;='Product Ratings'!$L$6),'Product Ratings'!$J$6,IF(AND(O154&lt;='Product Ratings'!$M$7,O154&gt;='Product Ratings'!$L$7),'Product Ratings'!$J$7,IF(AND(O154&lt;='Product Ratings'!$M$8,O154&gt;='Product Ratings'!$L$8),'Product Ratings'!$J$8,IF(O154&gt;='Product Ratings'!$L$9,'Product Ratings'!$J$9)))))</f>
        <v>2</v>
      </c>
      <c r="U154" s="99">
        <f>IF(AND(N154&lt;='Product Ratings'!$R$5,N154&gt;='Product Ratings'!$Q$5),'Product Ratings'!$O$5,IF(AND(N154&lt;='Product Ratings'!$R$6,N154&gt;='Product Ratings'!$Q$6),'Product Ratings'!$O$6,IF(AND(N154&lt;='Product Ratings'!$R$7,N154&gt;='Product Ratings'!$Q$7),'Product Ratings'!$O$7,IF(AND(N154&lt;='Product Ratings'!$R$8,N154&gt;='Product Ratings'!$Q$8),'Product Ratings'!$O$8,IF(N154&gt;='Product Ratings'!$Q$9,'Product Ratings'!$O$9)))))</f>
        <v>3</v>
      </c>
      <c r="V154" s="99">
        <f>IF(AND(P154&lt;='Product Ratings'!$V$5,P154&gt;='Product Ratings'!$U$5),'Product Ratings'!$S$5,IF(AND(P154&lt;='Product Ratings'!$V$6,P154&gt;='Product Ratings'!$U$6),'Product Ratings'!$S$6,IF(AND(P154&lt;='Product Ratings'!$V$7,P154&gt;='Product Ratings'!$U$7),'Product Ratings'!$S$7,IF(AND(P154&lt;='Product Ratings'!$V$8,P154&gt;='Product Ratings'!$U$8),'Product Ratings'!$S$8,IF(P154&gt;='Product Ratings'!$U$9,'Product Ratings'!$S$9)))))</f>
        <v>3</v>
      </c>
      <c r="W154" s="135">
        <f t="shared" si="6"/>
        <v>11</v>
      </c>
      <c r="X154" s="90"/>
      <c r="Y154" s="90"/>
      <c r="Z154" s="90"/>
      <c r="AA154" s="90"/>
      <c r="AB154" s="90"/>
    </row>
    <row r="155" ht="12.75" customHeight="1">
      <c r="A155" s="87"/>
      <c r="B155" s="90"/>
      <c r="C155" s="90" t="s">
        <v>214</v>
      </c>
      <c r="D155" s="126">
        <v>5.0</v>
      </c>
      <c r="E155" s="127">
        <v>87.65</v>
      </c>
      <c r="F155" s="128">
        <f t="shared" si="7"/>
        <v>56.9725</v>
      </c>
      <c r="G155" s="129">
        <f t="shared" si="1"/>
        <v>30.6775</v>
      </c>
      <c r="H155" s="130">
        <f t="shared" si="2"/>
        <v>0.35</v>
      </c>
      <c r="I155" s="131">
        <v>44503.0</v>
      </c>
      <c r="J155" s="132">
        <v>44539.0</v>
      </c>
      <c r="K155" s="123"/>
      <c r="L155" s="90"/>
      <c r="M155" s="133">
        <f t="shared" si="3"/>
        <v>17.53</v>
      </c>
      <c r="N155" s="99">
        <f t="shared" si="4"/>
        <v>36</v>
      </c>
      <c r="O155" s="133">
        <f t="shared" si="5"/>
        <v>11.3945</v>
      </c>
      <c r="P155" s="134">
        <v>0.21</v>
      </c>
      <c r="Q155" s="90"/>
      <c r="R155" s="99">
        <f>IF(AND(H155&lt;='Product Ratings'!$E$5,H155&gt;='Product Ratings'!$D$5),'Product Ratings'!$C$5,IF(AND(H155&lt;='Product Ratings'!$E$6,H155&gt;='Product Ratings'!$D$6),'Product Ratings'!$C$6,IF(AND(H155&lt;='Product Ratings'!$E$7,H155&gt;='Product Ratings'!$D$7),'Product Ratings'!$C$7,IF(AND(H155&lt;='Product Ratings'!$E$8,H155&gt;='Product Ratings'!$D$8),'Product Ratings'!$C$8,IF(H155&gt;='Product Ratings'!$D$9,'Product Ratings'!$C$9)))))</f>
        <v>2</v>
      </c>
      <c r="S155" s="99">
        <f>IF(AND(D155&lt;='Product Ratings'!$I$5,D155&gt;='Product Ratings'!$H$5),'Product Ratings'!$F$5,IF(AND(D155&lt;='Product Ratings'!$I$6,D155&gt;='Product Ratings'!$H$6),'Product Ratings'!$F$6,IF(AND(D155&lt;='Product Ratings'!$I$7,I155&gt;='Product Ratings'!$H$7),'Product Ratings'!$F$7,IF(AND(D155&lt;='Product Ratings'!$I$8,D155&gt;='Product Ratings'!$H$8),'Product Ratings'!$F$8,IF(D155&gt;='Product Ratings'!$H$9,'Product Ratings'!$F$9)))))</f>
        <v>1</v>
      </c>
      <c r="T155" s="99">
        <f>IF(AND(O155&lt;='Product Ratings'!$M$5,O155&gt;='Product Ratings'!$L$5),'Product Ratings'!$J$5,IF(AND(O155&lt;='Product Ratings'!$M$6,O155&gt;='Product Ratings'!$L$6),'Product Ratings'!$J$6,IF(AND(O155&lt;='Product Ratings'!$M$7,O155&gt;='Product Ratings'!$L$7),'Product Ratings'!$J$7,IF(AND(O155&lt;='Product Ratings'!$M$8,O155&gt;='Product Ratings'!$L$8),'Product Ratings'!$J$8,IF(O155&gt;='Product Ratings'!$L$9,'Product Ratings'!$J$9)))))</f>
        <v>5</v>
      </c>
      <c r="U155" s="99">
        <f>IF(AND(N155&lt;='Product Ratings'!$R$5,N155&gt;='Product Ratings'!$Q$5),'Product Ratings'!$O$5,IF(AND(N155&lt;='Product Ratings'!$R$6,N155&gt;='Product Ratings'!$Q$6),'Product Ratings'!$O$6,IF(AND(N155&lt;='Product Ratings'!$R$7,N155&gt;='Product Ratings'!$Q$7),'Product Ratings'!$O$7,IF(AND(N155&lt;='Product Ratings'!$R$8,N155&gt;='Product Ratings'!$Q$8),'Product Ratings'!$O$8,IF(N155&gt;='Product Ratings'!$Q$9,'Product Ratings'!$O$9)))))</f>
        <v>3</v>
      </c>
      <c r="V155" s="99">
        <f>IF(AND(P155&lt;='Product Ratings'!$V$5,P155&gt;='Product Ratings'!$U$5),'Product Ratings'!$S$5,IF(AND(P155&lt;='Product Ratings'!$V$6,P155&gt;='Product Ratings'!$U$6),'Product Ratings'!$S$6,IF(AND(P155&lt;='Product Ratings'!$V$7,P155&gt;='Product Ratings'!$U$7),'Product Ratings'!$S$7,IF(AND(P155&lt;='Product Ratings'!$V$8,P155&gt;='Product Ratings'!$U$8),'Product Ratings'!$S$8,IF(P155&gt;='Product Ratings'!$U$9,'Product Ratings'!$S$9)))))</f>
        <v>3</v>
      </c>
      <c r="W155" s="135">
        <f t="shared" si="6"/>
        <v>14</v>
      </c>
      <c r="X155" s="90"/>
      <c r="Y155" s="90"/>
      <c r="Z155" s="90"/>
      <c r="AA155" s="90"/>
      <c r="AB155" s="90"/>
    </row>
    <row r="156" ht="12.75" customHeight="1">
      <c r="A156" s="87"/>
      <c r="B156" s="90"/>
      <c r="C156" s="90" t="s">
        <v>215</v>
      </c>
      <c r="D156" s="126">
        <v>6.0</v>
      </c>
      <c r="E156" s="127">
        <v>163.91</v>
      </c>
      <c r="F156" s="128">
        <f t="shared" si="7"/>
        <v>106.5415</v>
      </c>
      <c r="G156" s="129">
        <f t="shared" si="1"/>
        <v>57.3685</v>
      </c>
      <c r="H156" s="130">
        <f t="shared" si="2"/>
        <v>0.35</v>
      </c>
      <c r="I156" s="131">
        <v>44504.0</v>
      </c>
      <c r="J156" s="132">
        <v>44540.0</v>
      </c>
      <c r="K156" s="123"/>
      <c r="L156" s="90"/>
      <c r="M156" s="133">
        <f t="shared" si="3"/>
        <v>27.31833333</v>
      </c>
      <c r="N156" s="99">
        <f t="shared" si="4"/>
        <v>36</v>
      </c>
      <c r="O156" s="133">
        <f t="shared" si="5"/>
        <v>17.75691667</v>
      </c>
      <c r="P156" s="134">
        <v>0.45</v>
      </c>
      <c r="Q156" s="90"/>
      <c r="R156" s="99">
        <f>IF(AND(H156&lt;='Product Ratings'!$E$5,H156&gt;='Product Ratings'!$D$5),'Product Ratings'!$C$5,IF(AND(H156&lt;='Product Ratings'!$E$6,H156&gt;='Product Ratings'!$D$6),'Product Ratings'!$C$6,IF(AND(H156&lt;='Product Ratings'!$E$7,H156&gt;='Product Ratings'!$D$7),'Product Ratings'!$C$7,IF(AND(H156&lt;='Product Ratings'!$E$8,H156&gt;='Product Ratings'!$D$8),'Product Ratings'!$C$8,IF(H156&gt;='Product Ratings'!$D$9,'Product Ratings'!$C$9)))))</f>
        <v>2</v>
      </c>
      <c r="S156" s="99">
        <f>IF(AND(D156&lt;='Product Ratings'!$I$5,D156&gt;='Product Ratings'!$H$5),'Product Ratings'!$F$5,IF(AND(D156&lt;='Product Ratings'!$I$6,D156&gt;='Product Ratings'!$H$6),'Product Ratings'!$F$6,IF(AND(D156&lt;='Product Ratings'!$I$7,I156&gt;='Product Ratings'!$H$7),'Product Ratings'!$F$7,IF(AND(D156&lt;='Product Ratings'!$I$8,D156&gt;='Product Ratings'!$H$8),'Product Ratings'!$F$8,IF(D156&gt;='Product Ratings'!$H$9,'Product Ratings'!$F$9)))))</f>
        <v>2</v>
      </c>
      <c r="T156" s="99">
        <f>IF(AND(O156&lt;='Product Ratings'!$M$5,O156&gt;='Product Ratings'!$L$5),'Product Ratings'!$J$5,IF(AND(O156&lt;='Product Ratings'!$M$6,O156&gt;='Product Ratings'!$L$6),'Product Ratings'!$J$6,IF(AND(O156&lt;='Product Ratings'!$M$7,O156&gt;='Product Ratings'!$L$7),'Product Ratings'!$J$7,IF(AND(O156&lt;='Product Ratings'!$M$8,O156&gt;='Product Ratings'!$L$8),'Product Ratings'!$J$8,IF(O156&gt;='Product Ratings'!$L$9,'Product Ratings'!$J$9)))))</f>
        <v>5</v>
      </c>
      <c r="U156" s="99">
        <f>IF(AND(N156&lt;='Product Ratings'!$R$5,N156&gt;='Product Ratings'!$Q$5),'Product Ratings'!$O$5,IF(AND(N156&lt;='Product Ratings'!$R$6,N156&gt;='Product Ratings'!$Q$6),'Product Ratings'!$O$6,IF(AND(N156&lt;='Product Ratings'!$R$7,N156&gt;='Product Ratings'!$Q$7),'Product Ratings'!$O$7,IF(AND(N156&lt;='Product Ratings'!$R$8,N156&gt;='Product Ratings'!$Q$8),'Product Ratings'!$O$8,IF(N156&gt;='Product Ratings'!$Q$9,'Product Ratings'!$O$9)))))</f>
        <v>3</v>
      </c>
      <c r="V156" s="99">
        <f>IF(AND(P156&lt;='Product Ratings'!$V$5,P156&gt;='Product Ratings'!$U$5),'Product Ratings'!$S$5,IF(AND(P156&lt;='Product Ratings'!$V$6,P156&gt;='Product Ratings'!$U$6),'Product Ratings'!$S$6,IF(AND(P156&lt;='Product Ratings'!$V$7,P156&gt;='Product Ratings'!$U$7),'Product Ratings'!$S$7,IF(AND(P156&lt;='Product Ratings'!$V$8,P156&gt;='Product Ratings'!$U$8),'Product Ratings'!$S$8,IF(P156&gt;='Product Ratings'!$U$9,'Product Ratings'!$S$9)))))</f>
        <v>4</v>
      </c>
      <c r="W156" s="135">
        <f t="shared" si="6"/>
        <v>16</v>
      </c>
      <c r="X156" s="90"/>
      <c r="Y156" s="90"/>
      <c r="Z156" s="90"/>
      <c r="AA156" s="90"/>
      <c r="AB156" s="90"/>
    </row>
    <row r="157" ht="12.75" customHeight="1">
      <c r="A157" s="87"/>
      <c r="B157" s="90"/>
      <c r="C157" s="90" t="s">
        <v>216</v>
      </c>
      <c r="D157" s="126">
        <v>1.0</v>
      </c>
      <c r="E157" s="127">
        <v>46.17</v>
      </c>
      <c r="F157" s="128">
        <f t="shared" si="7"/>
        <v>30.0105</v>
      </c>
      <c r="G157" s="129">
        <f t="shared" si="1"/>
        <v>16.1595</v>
      </c>
      <c r="H157" s="130">
        <f t="shared" si="2"/>
        <v>0.35</v>
      </c>
      <c r="I157" s="131">
        <v>44505.0</v>
      </c>
      <c r="J157" s="132">
        <v>44541.0</v>
      </c>
      <c r="K157" s="123"/>
      <c r="L157" s="90"/>
      <c r="M157" s="133">
        <f t="shared" si="3"/>
        <v>46.17</v>
      </c>
      <c r="N157" s="99">
        <f t="shared" si="4"/>
        <v>36</v>
      </c>
      <c r="O157" s="133">
        <f t="shared" si="5"/>
        <v>30.0105</v>
      </c>
      <c r="P157" s="134">
        <v>0.87</v>
      </c>
      <c r="Q157" s="90"/>
      <c r="R157" s="99">
        <f>IF(AND(H157&lt;='Product Ratings'!$E$5,H157&gt;='Product Ratings'!$D$5),'Product Ratings'!$C$5,IF(AND(H157&lt;='Product Ratings'!$E$6,H157&gt;='Product Ratings'!$D$6),'Product Ratings'!$C$6,IF(AND(H157&lt;='Product Ratings'!$E$7,H157&gt;='Product Ratings'!$D$7),'Product Ratings'!$C$7,IF(AND(H157&lt;='Product Ratings'!$E$8,H157&gt;='Product Ratings'!$D$8),'Product Ratings'!$C$8,IF(H157&gt;='Product Ratings'!$D$9,'Product Ratings'!$C$9)))))</f>
        <v>2</v>
      </c>
      <c r="S157" s="99">
        <f>IF(AND(D157&lt;='Product Ratings'!$I$5,D157&gt;='Product Ratings'!$H$5),'Product Ratings'!$F$5,IF(AND(D157&lt;='Product Ratings'!$I$6,D157&gt;='Product Ratings'!$H$6),'Product Ratings'!$F$6,IF(AND(D157&lt;='Product Ratings'!$I$7,I157&gt;='Product Ratings'!$H$7),'Product Ratings'!$F$7,IF(AND(D157&lt;='Product Ratings'!$I$8,D157&gt;='Product Ratings'!$H$8),'Product Ratings'!$F$8,IF(D157&gt;='Product Ratings'!$H$9,'Product Ratings'!$F$9)))))</f>
        <v>1</v>
      </c>
      <c r="T157" s="99">
        <f>IF(AND(O157&lt;='Product Ratings'!$M$5,O157&gt;='Product Ratings'!$L$5),'Product Ratings'!$J$5,IF(AND(O157&lt;='Product Ratings'!$M$6,O157&gt;='Product Ratings'!$L$6),'Product Ratings'!$J$6,IF(AND(O157&lt;='Product Ratings'!$M$7,O157&gt;='Product Ratings'!$L$7),'Product Ratings'!$J$7,IF(AND(O157&lt;='Product Ratings'!$M$8,O157&gt;='Product Ratings'!$L$8),'Product Ratings'!$J$8,IF(O157&gt;='Product Ratings'!$L$9,'Product Ratings'!$J$9)))))</f>
        <v>4</v>
      </c>
      <c r="U157" s="99">
        <f>IF(AND(N157&lt;='Product Ratings'!$R$5,N157&gt;='Product Ratings'!$Q$5),'Product Ratings'!$O$5,IF(AND(N157&lt;='Product Ratings'!$R$6,N157&gt;='Product Ratings'!$Q$6),'Product Ratings'!$O$6,IF(AND(N157&lt;='Product Ratings'!$R$7,N157&gt;='Product Ratings'!$Q$7),'Product Ratings'!$O$7,IF(AND(N157&lt;='Product Ratings'!$R$8,N157&gt;='Product Ratings'!$Q$8),'Product Ratings'!$O$8,IF(N157&gt;='Product Ratings'!$Q$9,'Product Ratings'!$O$9)))))</f>
        <v>3</v>
      </c>
      <c r="V157" s="99">
        <f>IF(AND(P157&lt;='Product Ratings'!$V$5,P157&gt;='Product Ratings'!$U$5),'Product Ratings'!$S$5,IF(AND(P157&lt;='Product Ratings'!$V$6,P157&gt;='Product Ratings'!$U$6),'Product Ratings'!$S$6,IF(AND(P157&lt;='Product Ratings'!$V$7,P157&gt;='Product Ratings'!$U$7),'Product Ratings'!$S$7,IF(AND(P157&lt;='Product Ratings'!$V$8,P157&gt;='Product Ratings'!$U$8),'Product Ratings'!$S$8,IF(P157&gt;='Product Ratings'!$U$9,'Product Ratings'!$S$9)))))</f>
        <v>5</v>
      </c>
      <c r="W157" s="135">
        <f t="shared" si="6"/>
        <v>15</v>
      </c>
      <c r="X157" s="90"/>
      <c r="Y157" s="90"/>
      <c r="Z157" s="90"/>
      <c r="AA157" s="90"/>
      <c r="AB157" s="90"/>
    </row>
    <row r="158" ht="12.75" customHeight="1">
      <c r="A158" s="87"/>
      <c r="B158" s="90"/>
      <c r="C158" s="90" t="s">
        <v>217</v>
      </c>
      <c r="D158" s="126">
        <v>2.0</v>
      </c>
      <c r="E158" s="127">
        <v>84.16</v>
      </c>
      <c r="F158" s="128">
        <f t="shared" si="7"/>
        <v>54.704</v>
      </c>
      <c r="G158" s="129">
        <f t="shared" si="1"/>
        <v>29.456</v>
      </c>
      <c r="H158" s="130">
        <f t="shared" si="2"/>
        <v>0.35</v>
      </c>
      <c r="I158" s="131">
        <v>44506.0</v>
      </c>
      <c r="J158" s="132">
        <v>44542.0</v>
      </c>
      <c r="K158" s="123"/>
      <c r="L158" s="90"/>
      <c r="M158" s="133">
        <f t="shared" si="3"/>
        <v>42.08</v>
      </c>
      <c r="N158" s="99">
        <f t="shared" si="4"/>
        <v>36</v>
      </c>
      <c r="O158" s="133">
        <f t="shared" si="5"/>
        <v>27.352</v>
      </c>
      <c r="P158" s="134">
        <v>0.89</v>
      </c>
      <c r="Q158" s="90"/>
      <c r="R158" s="99">
        <f>IF(AND(H158&lt;='Product Ratings'!$E$5,H158&gt;='Product Ratings'!$D$5),'Product Ratings'!$C$5,IF(AND(H158&lt;='Product Ratings'!$E$6,H158&gt;='Product Ratings'!$D$6),'Product Ratings'!$C$6,IF(AND(H158&lt;='Product Ratings'!$E$7,H158&gt;='Product Ratings'!$D$7),'Product Ratings'!$C$7,IF(AND(H158&lt;='Product Ratings'!$E$8,H158&gt;='Product Ratings'!$D$8),'Product Ratings'!$C$8,IF(H158&gt;='Product Ratings'!$D$9,'Product Ratings'!$C$9)))))</f>
        <v>2</v>
      </c>
      <c r="S158" s="99">
        <f>IF(AND(D158&lt;='Product Ratings'!$I$5,D158&gt;='Product Ratings'!$H$5),'Product Ratings'!$F$5,IF(AND(D158&lt;='Product Ratings'!$I$6,D158&gt;='Product Ratings'!$H$6),'Product Ratings'!$F$6,IF(AND(D158&lt;='Product Ratings'!$I$7,I158&gt;='Product Ratings'!$H$7),'Product Ratings'!$F$7,IF(AND(D158&lt;='Product Ratings'!$I$8,D158&gt;='Product Ratings'!$H$8),'Product Ratings'!$F$8,IF(D158&gt;='Product Ratings'!$H$9,'Product Ratings'!$F$9)))))</f>
        <v>1</v>
      </c>
      <c r="T158" s="99">
        <f>IF(AND(O158&lt;='Product Ratings'!$M$5,O158&gt;='Product Ratings'!$L$5),'Product Ratings'!$J$5,IF(AND(O158&lt;='Product Ratings'!$M$6,O158&gt;='Product Ratings'!$L$6),'Product Ratings'!$J$6,IF(AND(O158&lt;='Product Ratings'!$M$7,O158&gt;='Product Ratings'!$L$7),'Product Ratings'!$J$7,IF(AND(O158&lt;='Product Ratings'!$M$8,O158&gt;='Product Ratings'!$L$8),'Product Ratings'!$J$8,IF(O158&gt;='Product Ratings'!$L$9,'Product Ratings'!$J$9)))))</f>
        <v>4</v>
      </c>
      <c r="U158" s="99">
        <f>IF(AND(N158&lt;='Product Ratings'!$R$5,N158&gt;='Product Ratings'!$Q$5),'Product Ratings'!$O$5,IF(AND(N158&lt;='Product Ratings'!$R$6,N158&gt;='Product Ratings'!$Q$6),'Product Ratings'!$O$6,IF(AND(N158&lt;='Product Ratings'!$R$7,N158&gt;='Product Ratings'!$Q$7),'Product Ratings'!$O$7,IF(AND(N158&lt;='Product Ratings'!$R$8,N158&gt;='Product Ratings'!$Q$8),'Product Ratings'!$O$8,IF(N158&gt;='Product Ratings'!$Q$9,'Product Ratings'!$O$9)))))</f>
        <v>3</v>
      </c>
      <c r="V158" s="99">
        <f>IF(AND(P158&lt;='Product Ratings'!$V$5,P158&gt;='Product Ratings'!$U$5),'Product Ratings'!$S$5,IF(AND(P158&lt;='Product Ratings'!$V$6,P158&gt;='Product Ratings'!$U$6),'Product Ratings'!$S$6,IF(AND(P158&lt;='Product Ratings'!$V$7,P158&gt;='Product Ratings'!$U$7),'Product Ratings'!$S$7,IF(AND(P158&lt;='Product Ratings'!$V$8,P158&gt;='Product Ratings'!$U$8),'Product Ratings'!$S$8,IF(P158&gt;='Product Ratings'!$U$9,'Product Ratings'!$S$9)))))</f>
        <v>5</v>
      </c>
      <c r="W158" s="135">
        <f t="shared" si="6"/>
        <v>15</v>
      </c>
      <c r="X158" s="90"/>
      <c r="Y158" s="90"/>
      <c r="Z158" s="90"/>
      <c r="AA158" s="90"/>
      <c r="AB158" s="90"/>
    </row>
    <row r="159" ht="12.75" customHeight="1">
      <c r="A159" s="87"/>
      <c r="B159" s="90"/>
      <c r="C159" s="90" t="s">
        <v>218</v>
      </c>
      <c r="D159" s="126">
        <v>3.0</v>
      </c>
      <c r="E159" s="127">
        <v>113.04</v>
      </c>
      <c r="F159" s="128">
        <f t="shared" si="7"/>
        <v>73.476</v>
      </c>
      <c r="G159" s="129">
        <f t="shared" si="1"/>
        <v>39.564</v>
      </c>
      <c r="H159" s="130">
        <f t="shared" si="2"/>
        <v>0.35</v>
      </c>
      <c r="I159" s="131">
        <v>44507.0</v>
      </c>
      <c r="J159" s="132">
        <v>44543.0</v>
      </c>
      <c r="K159" s="123"/>
      <c r="L159" s="90"/>
      <c r="M159" s="133">
        <f t="shared" si="3"/>
        <v>37.68</v>
      </c>
      <c r="N159" s="99">
        <f t="shared" si="4"/>
        <v>36</v>
      </c>
      <c r="O159" s="133">
        <f t="shared" si="5"/>
        <v>24.492</v>
      </c>
      <c r="P159" s="134">
        <v>0.03</v>
      </c>
      <c r="Q159" s="90"/>
      <c r="R159" s="99">
        <f>IF(AND(H159&lt;='Product Ratings'!$E$5,H159&gt;='Product Ratings'!$D$5),'Product Ratings'!$C$5,IF(AND(H159&lt;='Product Ratings'!$E$6,H159&gt;='Product Ratings'!$D$6),'Product Ratings'!$C$6,IF(AND(H159&lt;='Product Ratings'!$E$7,H159&gt;='Product Ratings'!$D$7),'Product Ratings'!$C$7,IF(AND(H159&lt;='Product Ratings'!$E$8,H159&gt;='Product Ratings'!$D$8),'Product Ratings'!$C$8,IF(H159&gt;='Product Ratings'!$D$9,'Product Ratings'!$C$9)))))</f>
        <v>2</v>
      </c>
      <c r="S159" s="99">
        <f>IF(AND(D159&lt;='Product Ratings'!$I$5,D159&gt;='Product Ratings'!$H$5),'Product Ratings'!$F$5,IF(AND(D159&lt;='Product Ratings'!$I$6,D159&gt;='Product Ratings'!$H$6),'Product Ratings'!$F$6,IF(AND(D159&lt;='Product Ratings'!$I$7,I159&gt;='Product Ratings'!$H$7),'Product Ratings'!$F$7,IF(AND(D159&lt;='Product Ratings'!$I$8,D159&gt;='Product Ratings'!$H$8),'Product Ratings'!$F$8,IF(D159&gt;='Product Ratings'!$H$9,'Product Ratings'!$F$9)))))</f>
        <v>1</v>
      </c>
      <c r="T159" s="99">
        <f>IF(AND(O159&lt;='Product Ratings'!$M$5,O159&gt;='Product Ratings'!$L$5),'Product Ratings'!$J$5,IF(AND(O159&lt;='Product Ratings'!$M$6,O159&gt;='Product Ratings'!$L$6),'Product Ratings'!$J$6,IF(AND(O159&lt;='Product Ratings'!$M$7,O159&gt;='Product Ratings'!$L$7),'Product Ratings'!$J$7,IF(AND(O159&lt;='Product Ratings'!$M$8,O159&gt;='Product Ratings'!$L$8),'Product Ratings'!$J$8,IF(O159&gt;='Product Ratings'!$L$9,'Product Ratings'!$J$9)))))</f>
        <v>5</v>
      </c>
      <c r="U159" s="99">
        <f>IF(AND(N159&lt;='Product Ratings'!$R$5,N159&gt;='Product Ratings'!$Q$5),'Product Ratings'!$O$5,IF(AND(N159&lt;='Product Ratings'!$R$6,N159&gt;='Product Ratings'!$Q$6),'Product Ratings'!$O$6,IF(AND(N159&lt;='Product Ratings'!$R$7,N159&gt;='Product Ratings'!$Q$7),'Product Ratings'!$O$7,IF(AND(N159&lt;='Product Ratings'!$R$8,N159&gt;='Product Ratings'!$Q$8),'Product Ratings'!$O$8,IF(N159&gt;='Product Ratings'!$Q$9,'Product Ratings'!$O$9)))))</f>
        <v>3</v>
      </c>
      <c r="V159" s="99">
        <f>IF(AND(P159&lt;='Product Ratings'!$V$5,P159&gt;='Product Ratings'!$U$5),'Product Ratings'!$S$5,IF(AND(P159&lt;='Product Ratings'!$V$6,P159&gt;='Product Ratings'!$U$6),'Product Ratings'!$S$6,IF(AND(P159&lt;='Product Ratings'!$V$7,P159&gt;='Product Ratings'!$U$7),'Product Ratings'!$S$7,IF(AND(P159&lt;='Product Ratings'!$V$8,P159&gt;='Product Ratings'!$U$8),'Product Ratings'!$S$8,IF(P159&gt;='Product Ratings'!$U$9,'Product Ratings'!$S$9)))))</f>
        <v>1</v>
      </c>
      <c r="W159" s="135">
        <f t="shared" si="6"/>
        <v>12</v>
      </c>
      <c r="X159" s="90"/>
      <c r="Y159" s="90"/>
      <c r="Z159" s="90"/>
      <c r="AA159" s="90"/>
      <c r="AB159" s="90"/>
    </row>
    <row r="160" ht="12.75" customHeight="1">
      <c r="A160" s="87"/>
      <c r="B160" s="90"/>
      <c r="C160" s="90" t="s">
        <v>219</v>
      </c>
      <c r="D160" s="126">
        <v>4.0</v>
      </c>
      <c r="E160" s="127">
        <v>268.7</v>
      </c>
      <c r="F160" s="128">
        <f t="shared" si="7"/>
        <v>174.655</v>
      </c>
      <c r="G160" s="129">
        <f t="shared" si="1"/>
        <v>94.045</v>
      </c>
      <c r="H160" s="130">
        <f t="shared" si="2"/>
        <v>0.35</v>
      </c>
      <c r="I160" s="131">
        <v>44508.0</v>
      </c>
      <c r="J160" s="132">
        <v>44544.0</v>
      </c>
      <c r="K160" s="123"/>
      <c r="L160" s="90"/>
      <c r="M160" s="133">
        <f t="shared" si="3"/>
        <v>67.175</v>
      </c>
      <c r="N160" s="99">
        <f t="shared" si="4"/>
        <v>36</v>
      </c>
      <c r="O160" s="133">
        <f t="shared" si="5"/>
        <v>43.66375</v>
      </c>
      <c r="P160" s="134">
        <v>0.04</v>
      </c>
      <c r="Q160" s="90"/>
      <c r="R160" s="99">
        <f>IF(AND(H160&lt;='Product Ratings'!$E$5,H160&gt;='Product Ratings'!$D$5),'Product Ratings'!$C$5,IF(AND(H160&lt;='Product Ratings'!$E$6,H160&gt;='Product Ratings'!$D$6),'Product Ratings'!$C$6,IF(AND(H160&lt;='Product Ratings'!$E$7,H160&gt;='Product Ratings'!$D$7),'Product Ratings'!$C$7,IF(AND(H160&lt;='Product Ratings'!$E$8,H160&gt;='Product Ratings'!$D$8),'Product Ratings'!$C$8,IF(H160&gt;='Product Ratings'!$D$9,'Product Ratings'!$C$9)))))</f>
        <v>2</v>
      </c>
      <c r="S160" s="99">
        <f>IF(AND(D160&lt;='Product Ratings'!$I$5,D160&gt;='Product Ratings'!$H$5),'Product Ratings'!$F$5,IF(AND(D160&lt;='Product Ratings'!$I$6,D160&gt;='Product Ratings'!$H$6),'Product Ratings'!$F$6,IF(AND(D160&lt;='Product Ratings'!$I$7,I160&gt;='Product Ratings'!$H$7),'Product Ratings'!$F$7,IF(AND(D160&lt;='Product Ratings'!$I$8,D160&gt;='Product Ratings'!$H$8),'Product Ratings'!$F$8,IF(D160&gt;='Product Ratings'!$H$9,'Product Ratings'!$F$9)))))</f>
        <v>1</v>
      </c>
      <c r="T160" s="99">
        <f>IF(AND(O160&lt;='Product Ratings'!$M$5,O160&gt;='Product Ratings'!$L$5),'Product Ratings'!$J$5,IF(AND(O160&lt;='Product Ratings'!$M$6,O160&gt;='Product Ratings'!$L$6),'Product Ratings'!$J$6,IF(AND(O160&lt;='Product Ratings'!$M$7,O160&gt;='Product Ratings'!$L$7),'Product Ratings'!$J$7,IF(AND(O160&lt;='Product Ratings'!$M$8,O160&gt;='Product Ratings'!$L$8),'Product Ratings'!$J$8,IF(O160&gt;='Product Ratings'!$L$9,'Product Ratings'!$J$9)))))</f>
        <v>3</v>
      </c>
      <c r="U160" s="99">
        <f>IF(AND(N160&lt;='Product Ratings'!$R$5,N160&gt;='Product Ratings'!$Q$5),'Product Ratings'!$O$5,IF(AND(N160&lt;='Product Ratings'!$R$6,N160&gt;='Product Ratings'!$Q$6),'Product Ratings'!$O$6,IF(AND(N160&lt;='Product Ratings'!$R$7,N160&gt;='Product Ratings'!$Q$7),'Product Ratings'!$O$7,IF(AND(N160&lt;='Product Ratings'!$R$8,N160&gt;='Product Ratings'!$Q$8),'Product Ratings'!$O$8,IF(N160&gt;='Product Ratings'!$Q$9,'Product Ratings'!$O$9)))))</f>
        <v>3</v>
      </c>
      <c r="V160" s="99">
        <f>IF(AND(P160&lt;='Product Ratings'!$V$5,P160&gt;='Product Ratings'!$U$5),'Product Ratings'!$S$5,IF(AND(P160&lt;='Product Ratings'!$V$6,P160&gt;='Product Ratings'!$U$6),'Product Ratings'!$S$6,IF(AND(P160&lt;='Product Ratings'!$V$7,P160&gt;='Product Ratings'!$U$7),'Product Ratings'!$S$7,IF(AND(P160&lt;='Product Ratings'!$V$8,P160&gt;='Product Ratings'!$U$8),'Product Ratings'!$S$8,IF(P160&gt;='Product Ratings'!$U$9,'Product Ratings'!$S$9)))))</f>
        <v>1</v>
      </c>
      <c r="W160" s="135">
        <f t="shared" si="6"/>
        <v>10</v>
      </c>
      <c r="X160" s="90"/>
      <c r="Y160" s="90"/>
      <c r="Z160" s="90"/>
      <c r="AA160" s="90"/>
      <c r="AB160" s="90"/>
    </row>
    <row r="161" ht="12.75" customHeight="1">
      <c r="A161" s="87"/>
      <c r="B161" s="90"/>
      <c r="C161" s="90" t="s">
        <v>220</v>
      </c>
      <c r="D161" s="126">
        <v>5.0</v>
      </c>
      <c r="E161" s="127">
        <v>268.7</v>
      </c>
      <c r="F161" s="128">
        <f t="shared" si="7"/>
        <v>174.655</v>
      </c>
      <c r="G161" s="129">
        <f t="shared" si="1"/>
        <v>94.045</v>
      </c>
      <c r="H161" s="130">
        <f t="shared" si="2"/>
        <v>0.35</v>
      </c>
      <c r="I161" s="131">
        <v>44509.0</v>
      </c>
      <c r="J161" s="132">
        <v>44545.0</v>
      </c>
      <c r="K161" s="123"/>
      <c r="L161" s="90"/>
      <c r="M161" s="133">
        <f t="shared" si="3"/>
        <v>53.74</v>
      </c>
      <c r="N161" s="99">
        <f t="shared" si="4"/>
        <v>36</v>
      </c>
      <c r="O161" s="133">
        <f t="shared" si="5"/>
        <v>34.931</v>
      </c>
      <c r="P161" s="134">
        <v>0.05</v>
      </c>
      <c r="Q161" s="90"/>
      <c r="R161" s="99">
        <f>IF(AND(H161&lt;='Product Ratings'!$E$5,H161&gt;='Product Ratings'!$D$5),'Product Ratings'!$C$5,IF(AND(H161&lt;='Product Ratings'!$E$6,H161&gt;='Product Ratings'!$D$6),'Product Ratings'!$C$6,IF(AND(H161&lt;='Product Ratings'!$E$7,H161&gt;='Product Ratings'!$D$7),'Product Ratings'!$C$7,IF(AND(H161&lt;='Product Ratings'!$E$8,H161&gt;='Product Ratings'!$D$8),'Product Ratings'!$C$8,IF(H161&gt;='Product Ratings'!$D$9,'Product Ratings'!$C$9)))))</f>
        <v>2</v>
      </c>
      <c r="S161" s="99">
        <f>IF(AND(D161&lt;='Product Ratings'!$I$5,D161&gt;='Product Ratings'!$H$5),'Product Ratings'!$F$5,IF(AND(D161&lt;='Product Ratings'!$I$6,D161&gt;='Product Ratings'!$H$6),'Product Ratings'!$F$6,IF(AND(D161&lt;='Product Ratings'!$I$7,I161&gt;='Product Ratings'!$H$7),'Product Ratings'!$F$7,IF(AND(D161&lt;='Product Ratings'!$I$8,D161&gt;='Product Ratings'!$H$8),'Product Ratings'!$F$8,IF(D161&gt;='Product Ratings'!$H$9,'Product Ratings'!$F$9)))))</f>
        <v>1</v>
      </c>
      <c r="T161" s="99">
        <f>IF(AND(O161&lt;='Product Ratings'!$M$5,O161&gt;='Product Ratings'!$L$5),'Product Ratings'!$J$5,IF(AND(O161&lt;='Product Ratings'!$M$6,O161&gt;='Product Ratings'!$L$6),'Product Ratings'!$J$6,IF(AND(O161&lt;='Product Ratings'!$M$7,O161&gt;='Product Ratings'!$L$7),'Product Ratings'!$J$7,IF(AND(O161&lt;='Product Ratings'!$M$8,O161&gt;='Product Ratings'!$L$8),'Product Ratings'!$J$8,IF(O161&gt;='Product Ratings'!$L$9,'Product Ratings'!$J$9)))))</f>
        <v>4</v>
      </c>
      <c r="U161" s="99">
        <f>IF(AND(N161&lt;='Product Ratings'!$R$5,N161&gt;='Product Ratings'!$Q$5),'Product Ratings'!$O$5,IF(AND(N161&lt;='Product Ratings'!$R$6,N161&gt;='Product Ratings'!$Q$6),'Product Ratings'!$O$6,IF(AND(N161&lt;='Product Ratings'!$R$7,N161&gt;='Product Ratings'!$Q$7),'Product Ratings'!$O$7,IF(AND(N161&lt;='Product Ratings'!$R$8,N161&gt;='Product Ratings'!$Q$8),'Product Ratings'!$O$8,IF(N161&gt;='Product Ratings'!$Q$9,'Product Ratings'!$O$9)))))</f>
        <v>3</v>
      </c>
      <c r="V161" s="99">
        <f>IF(AND(P161&lt;='Product Ratings'!$V$5,P161&gt;='Product Ratings'!$U$5),'Product Ratings'!$S$5,IF(AND(P161&lt;='Product Ratings'!$V$6,P161&gt;='Product Ratings'!$U$6),'Product Ratings'!$S$6,IF(AND(P161&lt;='Product Ratings'!$V$7,P161&gt;='Product Ratings'!$U$7),'Product Ratings'!$S$7,IF(AND(P161&lt;='Product Ratings'!$V$8,P161&gt;='Product Ratings'!$U$8),'Product Ratings'!$S$8,IF(P161&gt;='Product Ratings'!$U$9,'Product Ratings'!$S$9)))))</f>
        <v>1</v>
      </c>
      <c r="W161" s="135">
        <f t="shared" si="6"/>
        <v>11</v>
      </c>
      <c r="X161" s="90"/>
      <c r="Y161" s="90"/>
      <c r="Z161" s="90"/>
      <c r="AA161" s="90"/>
      <c r="AB161" s="90"/>
    </row>
    <row r="162" ht="12.75" customHeight="1">
      <c r="A162" s="87"/>
      <c r="B162" s="90"/>
      <c r="C162" s="90" t="s">
        <v>221</v>
      </c>
      <c r="D162" s="126">
        <v>6.0</v>
      </c>
      <c r="E162" s="127">
        <v>353.22</v>
      </c>
      <c r="F162" s="128">
        <f t="shared" si="7"/>
        <v>229.593</v>
      </c>
      <c r="G162" s="129">
        <f t="shared" si="1"/>
        <v>123.627</v>
      </c>
      <c r="H162" s="130">
        <f t="shared" si="2"/>
        <v>0.35</v>
      </c>
      <c r="I162" s="131">
        <v>44510.0</v>
      </c>
      <c r="J162" s="132">
        <v>44546.0</v>
      </c>
      <c r="K162" s="123"/>
      <c r="L162" s="90"/>
      <c r="M162" s="133">
        <f t="shared" si="3"/>
        <v>58.87</v>
      </c>
      <c r="N162" s="99">
        <f t="shared" si="4"/>
        <v>36</v>
      </c>
      <c r="O162" s="133">
        <f t="shared" si="5"/>
        <v>38.2655</v>
      </c>
      <c r="P162" s="134">
        <v>0.06</v>
      </c>
      <c r="Q162" s="90"/>
      <c r="R162" s="99">
        <f>IF(AND(H162&lt;='Product Ratings'!$E$5,H162&gt;='Product Ratings'!$D$5),'Product Ratings'!$C$5,IF(AND(H162&lt;='Product Ratings'!$E$6,H162&gt;='Product Ratings'!$D$6),'Product Ratings'!$C$6,IF(AND(H162&lt;='Product Ratings'!$E$7,H162&gt;='Product Ratings'!$D$7),'Product Ratings'!$C$7,IF(AND(H162&lt;='Product Ratings'!$E$8,H162&gt;='Product Ratings'!$D$8),'Product Ratings'!$C$8,IF(H162&gt;='Product Ratings'!$D$9,'Product Ratings'!$C$9)))))</f>
        <v>2</v>
      </c>
      <c r="S162" s="99">
        <f>IF(AND(D162&lt;='Product Ratings'!$I$5,D162&gt;='Product Ratings'!$H$5),'Product Ratings'!$F$5,IF(AND(D162&lt;='Product Ratings'!$I$6,D162&gt;='Product Ratings'!$H$6),'Product Ratings'!$F$6,IF(AND(D162&lt;='Product Ratings'!$I$7,I162&gt;='Product Ratings'!$H$7),'Product Ratings'!$F$7,IF(AND(D162&lt;='Product Ratings'!$I$8,D162&gt;='Product Ratings'!$H$8),'Product Ratings'!$F$8,IF(D162&gt;='Product Ratings'!$H$9,'Product Ratings'!$F$9)))))</f>
        <v>2</v>
      </c>
      <c r="T162" s="99">
        <f>IF(AND(O162&lt;='Product Ratings'!$M$5,O162&gt;='Product Ratings'!$L$5),'Product Ratings'!$J$5,IF(AND(O162&lt;='Product Ratings'!$M$6,O162&gt;='Product Ratings'!$L$6),'Product Ratings'!$J$6,IF(AND(O162&lt;='Product Ratings'!$M$7,O162&gt;='Product Ratings'!$L$7),'Product Ratings'!$J$7,IF(AND(O162&lt;='Product Ratings'!$M$8,O162&gt;='Product Ratings'!$L$8),'Product Ratings'!$J$8,IF(O162&gt;='Product Ratings'!$L$9,'Product Ratings'!$J$9)))))</f>
        <v>4</v>
      </c>
      <c r="U162" s="99">
        <f>IF(AND(N162&lt;='Product Ratings'!$R$5,N162&gt;='Product Ratings'!$Q$5),'Product Ratings'!$O$5,IF(AND(N162&lt;='Product Ratings'!$R$6,N162&gt;='Product Ratings'!$Q$6),'Product Ratings'!$O$6,IF(AND(N162&lt;='Product Ratings'!$R$7,N162&gt;='Product Ratings'!$Q$7),'Product Ratings'!$O$7,IF(AND(N162&lt;='Product Ratings'!$R$8,N162&gt;='Product Ratings'!$Q$8),'Product Ratings'!$O$8,IF(N162&gt;='Product Ratings'!$Q$9,'Product Ratings'!$O$9)))))</f>
        <v>3</v>
      </c>
      <c r="V162" s="99">
        <f>IF(AND(P162&lt;='Product Ratings'!$V$5,P162&gt;='Product Ratings'!$U$5),'Product Ratings'!$S$5,IF(AND(P162&lt;='Product Ratings'!$V$6,P162&gt;='Product Ratings'!$U$6),'Product Ratings'!$S$6,IF(AND(P162&lt;='Product Ratings'!$V$7,P162&gt;='Product Ratings'!$U$7),'Product Ratings'!$S$7,IF(AND(P162&lt;='Product Ratings'!$V$8,P162&gt;='Product Ratings'!$U$8),'Product Ratings'!$S$8,IF(P162&gt;='Product Ratings'!$U$9,'Product Ratings'!$S$9)))))</f>
        <v>2</v>
      </c>
      <c r="W162" s="135">
        <f t="shared" si="6"/>
        <v>13</v>
      </c>
      <c r="X162" s="90"/>
      <c r="Y162" s="90"/>
      <c r="Z162" s="90"/>
      <c r="AA162" s="90"/>
      <c r="AB162" s="90"/>
    </row>
    <row r="163" ht="12.75" customHeight="1">
      <c r="A163" s="87"/>
      <c r="B163" s="90"/>
      <c r="C163" s="90" t="s">
        <v>222</v>
      </c>
      <c r="D163" s="126">
        <v>1.0</v>
      </c>
      <c r="E163" s="127">
        <v>25.8</v>
      </c>
      <c r="F163" s="128">
        <f t="shared" si="7"/>
        <v>16.77</v>
      </c>
      <c r="G163" s="129">
        <f t="shared" si="1"/>
        <v>9.03</v>
      </c>
      <c r="H163" s="130">
        <f t="shared" si="2"/>
        <v>0.35</v>
      </c>
      <c r="I163" s="131">
        <v>44511.0</v>
      </c>
      <c r="J163" s="132">
        <v>44547.0</v>
      </c>
      <c r="K163" s="123"/>
      <c r="L163" s="90"/>
      <c r="M163" s="133">
        <f t="shared" si="3"/>
        <v>25.8</v>
      </c>
      <c r="N163" s="99">
        <f t="shared" si="4"/>
        <v>36</v>
      </c>
      <c r="O163" s="133">
        <f t="shared" si="5"/>
        <v>16.77</v>
      </c>
      <c r="P163" s="134">
        <v>0.07</v>
      </c>
      <c r="Q163" s="90"/>
      <c r="R163" s="99">
        <f>IF(AND(H163&lt;='Product Ratings'!$E$5,H163&gt;='Product Ratings'!$D$5),'Product Ratings'!$C$5,IF(AND(H163&lt;='Product Ratings'!$E$6,H163&gt;='Product Ratings'!$D$6),'Product Ratings'!$C$6,IF(AND(H163&lt;='Product Ratings'!$E$7,H163&gt;='Product Ratings'!$D$7),'Product Ratings'!$C$7,IF(AND(H163&lt;='Product Ratings'!$E$8,H163&gt;='Product Ratings'!$D$8),'Product Ratings'!$C$8,IF(H163&gt;='Product Ratings'!$D$9,'Product Ratings'!$C$9)))))</f>
        <v>2</v>
      </c>
      <c r="S163" s="99">
        <f>IF(AND(D163&lt;='Product Ratings'!$I$5,D163&gt;='Product Ratings'!$H$5),'Product Ratings'!$F$5,IF(AND(D163&lt;='Product Ratings'!$I$6,D163&gt;='Product Ratings'!$H$6),'Product Ratings'!$F$6,IF(AND(D163&lt;='Product Ratings'!$I$7,I163&gt;='Product Ratings'!$H$7),'Product Ratings'!$F$7,IF(AND(D163&lt;='Product Ratings'!$I$8,D163&gt;='Product Ratings'!$H$8),'Product Ratings'!$F$8,IF(D163&gt;='Product Ratings'!$H$9,'Product Ratings'!$F$9)))))</f>
        <v>1</v>
      </c>
      <c r="T163" s="99">
        <f>IF(AND(O163&lt;='Product Ratings'!$M$5,O163&gt;='Product Ratings'!$L$5),'Product Ratings'!$J$5,IF(AND(O163&lt;='Product Ratings'!$M$6,O163&gt;='Product Ratings'!$L$6),'Product Ratings'!$J$6,IF(AND(O163&lt;='Product Ratings'!$M$7,O163&gt;='Product Ratings'!$L$7),'Product Ratings'!$J$7,IF(AND(O163&lt;='Product Ratings'!$M$8,O163&gt;='Product Ratings'!$L$8),'Product Ratings'!$J$8,IF(O163&gt;='Product Ratings'!$L$9,'Product Ratings'!$J$9)))))</f>
        <v>5</v>
      </c>
      <c r="U163" s="99">
        <f>IF(AND(N163&lt;='Product Ratings'!$R$5,N163&gt;='Product Ratings'!$Q$5),'Product Ratings'!$O$5,IF(AND(N163&lt;='Product Ratings'!$R$6,N163&gt;='Product Ratings'!$Q$6),'Product Ratings'!$O$6,IF(AND(N163&lt;='Product Ratings'!$R$7,N163&gt;='Product Ratings'!$Q$7),'Product Ratings'!$O$7,IF(AND(N163&lt;='Product Ratings'!$R$8,N163&gt;='Product Ratings'!$Q$8),'Product Ratings'!$O$8,IF(N163&gt;='Product Ratings'!$Q$9,'Product Ratings'!$O$9)))))</f>
        <v>3</v>
      </c>
      <c r="V163" s="99">
        <f>IF(AND(P163&lt;='Product Ratings'!$V$5,P163&gt;='Product Ratings'!$U$5),'Product Ratings'!$S$5,IF(AND(P163&lt;='Product Ratings'!$V$6,P163&gt;='Product Ratings'!$U$6),'Product Ratings'!$S$6,IF(AND(P163&lt;='Product Ratings'!$V$7,P163&gt;='Product Ratings'!$U$7),'Product Ratings'!$S$7,IF(AND(P163&lt;='Product Ratings'!$V$8,P163&gt;='Product Ratings'!$U$8),'Product Ratings'!$S$8,IF(P163&gt;='Product Ratings'!$U$9,'Product Ratings'!$S$9)))))</f>
        <v>2</v>
      </c>
      <c r="W163" s="135">
        <f t="shared" si="6"/>
        <v>13</v>
      </c>
      <c r="X163" s="90"/>
      <c r="Y163" s="90"/>
      <c r="Z163" s="90"/>
      <c r="AA163" s="90"/>
      <c r="AB163" s="90"/>
    </row>
    <row r="164" ht="12.75" customHeight="1">
      <c r="A164" s="87"/>
      <c r="B164" s="90"/>
      <c r="C164" s="90" t="s">
        <v>223</v>
      </c>
      <c r="D164" s="126">
        <v>2.0</v>
      </c>
      <c r="E164" s="127">
        <v>169.57</v>
      </c>
      <c r="F164" s="128">
        <f t="shared" si="7"/>
        <v>110.2205</v>
      </c>
      <c r="G164" s="129">
        <f t="shared" si="1"/>
        <v>59.3495</v>
      </c>
      <c r="H164" s="130">
        <f t="shared" si="2"/>
        <v>0.35</v>
      </c>
      <c r="I164" s="131">
        <v>44512.0</v>
      </c>
      <c r="J164" s="132">
        <v>44548.0</v>
      </c>
      <c r="K164" s="123"/>
      <c r="L164" s="90"/>
      <c r="M164" s="133">
        <f t="shared" si="3"/>
        <v>84.785</v>
      </c>
      <c r="N164" s="99">
        <f t="shared" si="4"/>
        <v>36</v>
      </c>
      <c r="O164" s="133">
        <f t="shared" si="5"/>
        <v>55.11025</v>
      </c>
      <c r="P164" s="134">
        <v>0.08</v>
      </c>
      <c r="Q164" s="90"/>
      <c r="R164" s="99">
        <f>IF(AND(H164&lt;='Product Ratings'!$E$5,H164&gt;='Product Ratings'!$D$5),'Product Ratings'!$C$5,IF(AND(H164&lt;='Product Ratings'!$E$6,H164&gt;='Product Ratings'!$D$6),'Product Ratings'!$C$6,IF(AND(H164&lt;='Product Ratings'!$E$7,H164&gt;='Product Ratings'!$D$7),'Product Ratings'!$C$7,IF(AND(H164&lt;='Product Ratings'!$E$8,H164&gt;='Product Ratings'!$D$8),'Product Ratings'!$C$8,IF(H164&gt;='Product Ratings'!$D$9,'Product Ratings'!$C$9)))))</f>
        <v>2</v>
      </c>
      <c r="S164" s="99">
        <f>IF(AND(D164&lt;='Product Ratings'!$I$5,D164&gt;='Product Ratings'!$H$5),'Product Ratings'!$F$5,IF(AND(D164&lt;='Product Ratings'!$I$6,D164&gt;='Product Ratings'!$H$6),'Product Ratings'!$F$6,IF(AND(D164&lt;='Product Ratings'!$I$7,I164&gt;='Product Ratings'!$H$7),'Product Ratings'!$F$7,IF(AND(D164&lt;='Product Ratings'!$I$8,D164&gt;='Product Ratings'!$H$8),'Product Ratings'!$F$8,IF(D164&gt;='Product Ratings'!$H$9,'Product Ratings'!$F$9)))))</f>
        <v>1</v>
      </c>
      <c r="T164" s="99">
        <f>IF(AND(O164&lt;='Product Ratings'!$M$5,O164&gt;='Product Ratings'!$L$5),'Product Ratings'!$J$5,IF(AND(O164&lt;='Product Ratings'!$M$6,O164&gt;='Product Ratings'!$L$6),'Product Ratings'!$J$6,IF(AND(O164&lt;='Product Ratings'!$M$7,O164&gt;='Product Ratings'!$L$7),'Product Ratings'!$J$7,IF(AND(O164&lt;='Product Ratings'!$M$8,O164&gt;='Product Ratings'!$L$8),'Product Ratings'!$J$8,IF(O164&gt;='Product Ratings'!$L$9,'Product Ratings'!$J$9)))))</f>
        <v>3</v>
      </c>
      <c r="U164" s="99">
        <f>IF(AND(N164&lt;='Product Ratings'!$R$5,N164&gt;='Product Ratings'!$Q$5),'Product Ratings'!$O$5,IF(AND(N164&lt;='Product Ratings'!$R$6,N164&gt;='Product Ratings'!$Q$6),'Product Ratings'!$O$6,IF(AND(N164&lt;='Product Ratings'!$R$7,N164&gt;='Product Ratings'!$Q$7),'Product Ratings'!$O$7,IF(AND(N164&lt;='Product Ratings'!$R$8,N164&gt;='Product Ratings'!$Q$8),'Product Ratings'!$O$8,IF(N164&gt;='Product Ratings'!$Q$9,'Product Ratings'!$O$9)))))</f>
        <v>3</v>
      </c>
      <c r="V164" s="99">
        <f>IF(AND(P164&lt;='Product Ratings'!$V$5,P164&gt;='Product Ratings'!$U$5),'Product Ratings'!$S$5,IF(AND(P164&lt;='Product Ratings'!$V$6,P164&gt;='Product Ratings'!$U$6),'Product Ratings'!$S$6,IF(AND(P164&lt;='Product Ratings'!$V$7,P164&gt;='Product Ratings'!$U$7),'Product Ratings'!$S$7,IF(AND(P164&lt;='Product Ratings'!$V$8,P164&gt;='Product Ratings'!$U$8),'Product Ratings'!$S$8,IF(P164&gt;='Product Ratings'!$U$9,'Product Ratings'!$S$9)))))</f>
        <v>2</v>
      </c>
      <c r="W164" s="135">
        <f t="shared" si="6"/>
        <v>11</v>
      </c>
      <c r="X164" s="90"/>
      <c r="Y164" s="90"/>
      <c r="Z164" s="90"/>
      <c r="AA164" s="90"/>
      <c r="AB164" s="90"/>
    </row>
    <row r="165" ht="12.75" customHeight="1">
      <c r="A165" s="87"/>
      <c r="B165" s="90"/>
      <c r="C165" s="90" t="s">
        <v>224</v>
      </c>
      <c r="D165" s="126">
        <v>3.0</v>
      </c>
      <c r="E165" s="127">
        <v>596.52</v>
      </c>
      <c r="F165" s="128">
        <f t="shared" si="7"/>
        <v>387.738</v>
      </c>
      <c r="G165" s="129">
        <f t="shared" si="1"/>
        <v>208.782</v>
      </c>
      <c r="H165" s="130">
        <f t="shared" si="2"/>
        <v>0.35</v>
      </c>
      <c r="I165" s="131">
        <v>44513.0</v>
      </c>
      <c r="J165" s="132">
        <v>44549.0</v>
      </c>
      <c r="K165" s="123"/>
      <c r="L165" s="90"/>
      <c r="M165" s="133">
        <f t="shared" si="3"/>
        <v>198.84</v>
      </c>
      <c r="N165" s="99">
        <f t="shared" si="4"/>
        <v>36</v>
      </c>
      <c r="O165" s="133">
        <f t="shared" si="5"/>
        <v>129.246</v>
      </c>
      <c r="P165" s="134">
        <v>0.09</v>
      </c>
      <c r="Q165" s="90"/>
      <c r="R165" s="99">
        <f>IF(AND(H165&lt;='Product Ratings'!$E$5,H165&gt;='Product Ratings'!$D$5),'Product Ratings'!$C$5,IF(AND(H165&lt;='Product Ratings'!$E$6,H165&gt;='Product Ratings'!$D$6),'Product Ratings'!$C$6,IF(AND(H165&lt;='Product Ratings'!$E$7,H165&gt;='Product Ratings'!$D$7),'Product Ratings'!$C$7,IF(AND(H165&lt;='Product Ratings'!$E$8,H165&gt;='Product Ratings'!$D$8),'Product Ratings'!$C$8,IF(H165&gt;='Product Ratings'!$D$9,'Product Ratings'!$C$9)))))</f>
        <v>2</v>
      </c>
      <c r="S165" s="99">
        <f>IF(AND(D165&lt;='Product Ratings'!$I$5,D165&gt;='Product Ratings'!$H$5),'Product Ratings'!$F$5,IF(AND(D165&lt;='Product Ratings'!$I$6,D165&gt;='Product Ratings'!$H$6),'Product Ratings'!$F$6,IF(AND(D165&lt;='Product Ratings'!$I$7,I165&gt;='Product Ratings'!$H$7),'Product Ratings'!$F$7,IF(AND(D165&lt;='Product Ratings'!$I$8,D165&gt;='Product Ratings'!$H$8),'Product Ratings'!$F$8,IF(D165&gt;='Product Ratings'!$H$9,'Product Ratings'!$F$9)))))</f>
        <v>1</v>
      </c>
      <c r="T165" s="99">
        <f>IF(AND(O165&lt;='Product Ratings'!$M$5,O165&gt;='Product Ratings'!$L$5),'Product Ratings'!$J$5,IF(AND(O165&lt;='Product Ratings'!$M$6,O165&gt;='Product Ratings'!$L$6),'Product Ratings'!$J$6,IF(AND(O165&lt;='Product Ratings'!$M$7,O165&gt;='Product Ratings'!$L$7),'Product Ratings'!$J$7,IF(AND(O165&lt;='Product Ratings'!$M$8,O165&gt;='Product Ratings'!$L$8),'Product Ratings'!$J$8,IF(O165&gt;='Product Ratings'!$L$9,'Product Ratings'!$J$9)))))</f>
        <v>2</v>
      </c>
      <c r="U165" s="99">
        <f>IF(AND(N165&lt;='Product Ratings'!$R$5,N165&gt;='Product Ratings'!$Q$5),'Product Ratings'!$O$5,IF(AND(N165&lt;='Product Ratings'!$R$6,N165&gt;='Product Ratings'!$Q$6),'Product Ratings'!$O$6,IF(AND(N165&lt;='Product Ratings'!$R$7,N165&gt;='Product Ratings'!$Q$7),'Product Ratings'!$O$7,IF(AND(N165&lt;='Product Ratings'!$R$8,N165&gt;='Product Ratings'!$Q$8),'Product Ratings'!$O$8,IF(N165&gt;='Product Ratings'!$Q$9,'Product Ratings'!$O$9)))))</f>
        <v>3</v>
      </c>
      <c r="V165" s="99">
        <f>IF(AND(P165&lt;='Product Ratings'!$V$5,P165&gt;='Product Ratings'!$U$5),'Product Ratings'!$S$5,IF(AND(P165&lt;='Product Ratings'!$V$6,P165&gt;='Product Ratings'!$U$6),'Product Ratings'!$S$6,IF(AND(P165&lt;='Product Ratings'!$V$7,P165&gt;='Product Ratings'!$U$7),'Product Ratings'!$S$7,IF(AND(P165&lt;='Product Ratings'!$V$8,P165&gt;='Product Ratings'!$U$8),'Product Ratings'!$S$8,IF(P165&gt;='Product Ratings'!$U$9,'Product Ratings'!$S$9)))))</f>
        <v>2</v>
      </c>
      <c r="W165" s="135">
        <f t="shared" si="6"/>
        <v>10</v>
      </c>
      <c r="X165" s="90"/>
      <c r="Y165" s="90"/>
      <c r="Z165" s="90"/>
      <c r="AA165" s="90"/>
      <c r="AB165" s="90"/>
    </row>
    <row r="166" ht="12.75" customHeight="1">
      <c r="A166" s="87"/>
      <c r="B166" s="90"/>
      <c r="C166" s="90" t="s">
        <v>225</v>
      </c>
      <c r="D166" s="126">
        <v>4.0</v>
      </c>
      <c r="E166" s="127">
        <v>11.68</v>
      </c>
      <c r="F166" s="128">
        <f t="shared" si="7"/>
        <v>7.592</v>
      </c>
      <c r="G166" s="129">
        <f t="shared" si="1"/>
        <v>4.088</v>
      </c>
      <c r="H166" s="130">
        <f t="shared" si="2"/>
        <v>0.35</v>
      </c>
      <c r="I166" s="131">
        <v>44514.0</v>
      </c>
      <c r="J166" s="132">
        <v>44550.0</v>
      </c>
      <c r="K166" s="123"/>
      <c r="L166" s="90"/>
      <c r="M166" s="133">
        <f t="shared" si="3"/>
        <v>2.92</v>
      </c>
      <c r="N166" s="99">
        <f t="shared" si="4"/>
        <v>36</v>
      </c>
      <c r="O166" s="133">
        <f t="shared" si="5"/>
        <v>1.898</v>
      </c>
      <c r="P166" s="134">
        <v>0.12</v>
      </c>
      <c r="Q166" s="90"/>
      <c r="R166" s="99">
        <f>IF(AND(H166&lt;='Product Ratings'!$E$5,H166&gt;='Product Ratings'!$D$5),'Product Ratings'!$C$5,IF(AND(H166&lt;='Product Ratings'!$E$6,H166&gt;='Product Ratings'!$D$6),'Product Ratings'!$C$6,IF(AND(H166&lt;='Product Ratings'!$E$7,H166&gt;='Product Ratings'!$D$7),'Product Ratings'!$C$7,IF(AND(H166&lt;='Product Ratings'!$E$8,H166&gt;='Product Ratings'!$D$8),'Product Ratings'!$C$8,IF(H166&gt;='Product Ratings'!$D$9,'Product Ratings'!$C$9)))))</f>
        <v>2</v>
      </c>
      <c r="S166" s="99">
        <f>IF(AND(D166&lt;='Product Ratings'!$I$5,D166&gt;='Product Ratings'!$H$5),'Product Ratings'!$F$5,IF(AND(D166&lt;='Product Ratings'!$I$6,D166&gt;='Product Ratings'!$H$6),'Product Ratings'!$F$6,IF(AND(D166&lt;='Product Ratings'!$I$7,I166&gt;='Product Ratings'!$H$7),'Product Ratings'!$F$7,IF(AND(D166&lt;='Product Ratings'!$I$8,D166&gt;='Product Ratings'!$H$8),'Product Ratings'!$F$8,IF(D166&gt;='Product Ratings'!$H$9,'Product Ratings'!$F$9)))))</f>
        <v>1</v>
      </c>
      <c r="T166" s="99">
        <f>IF(AND(O166&lt;='Product Ratings'!$M$5,O166&gt;='Product Ratings'!$L$5),'Product Ratings'!$J$5,IF(AND(O166&lt;='Product Ratings'!$M$6,O166&gt;='Product Ratings'!$L$6),'Product Ratings'!$J$6,IF(AND(O166&lt;='Product Ratings'!$M$7,O166&gt;='Product Ratings'!$L$7),'Product Ratings'!$J$7,IF(AND(O166&lt;='Product Ratings'!$M$8,O166&gt;='Product Ratings'!$L$8),'Product Ratings'!$J$8,IF(O166&gt;='Product Ratings'!$L$9,'Product Ratings'!$J$9)))))</f>
        <v>5</v>
      </c>
      <c r="U166" s="99">
        <f>IF(AND(N166&lt;='Product Ratings'!$R$5,N166&gt;='Product Ratings'!$Q$5),'Product Ratings'!$O$5,IF(AND(N166&lt;='Product Ratings'!$R$6,N166&gt;='Product Ratings'!$Q$6),'Product Ratings'!$O$6,IF(AND(N166&lt;='Product Ratings'!$R$7,N166&gt;='Product Ratings'!$Q$7),'Product Ratings'!$O$7,IF(AND(N166&lt;='Product Ratings'!$R$8,N166&gt;='Product Ratings'!$Q$8),'Product Ratings'!$O$8,IF(N166&gt;='Product Ratings'!$Q$9,'Product Ratings'!$O$9)))))</f>
        <v>3</v>
      </c>
      <c r="V166" s="99">
        <f>IF(AND(P166&lt;='Product Ratings'!$V$5,P166&gt;='Product Ratings'!$U$5),'Product Ratings'!$S$5,IF(AND(P166&lt;='Product Ratings'!$V$6,P166&gt;='Product Ratings'!$U$6),'Product Ratings'!$S$6,IF(AND(P166&lt;='Product Ratings'!$V$7,P166&gt;='Product Ratings'!$U$7),'Product Ratings'!$S$7,IF(AND(P166&lt;='Product Ratings'!$V$8,P166&gt;='Product Ratings'!$U$8),'Product Ratings'!$S$8,IF(P166&gt;='Product Ratings'!$U$9,'Product Ratings'!$S$9)))))</f>
        <v>2</v>
      </c>
      <c r="W166" s="135">
        <f t="shared" si="6"/>
        <v>13</v>
      </c>
      <c r="X166" s="90"/>
      <c r="Y166" s="90"/>
      <c r="Z166" s="90"/>
      <c r="AA166" s="90"/>
      <c r="AB166" s="90"/>
    </row>
    <row r="167" ht="12.75" customHeight="1">
      <c r="A167" s="87"/>
      <c r="B167" s="90"/>
      <c r="C167" s="90" t="s">
        <v>226</v>
      </c>
      <c r="D167" s="126">
        <v>5.0</v>
      </c>
      <c r="E167" s="127">
        <v>75.65</v>
      </c>
      <c r="F167" s="128">
        <f t="shared" si="7"/>
        <v>49.1725</v>
      </c>
      <c r="G167" s="129">
        <f t="shared" si="1"/>
        <v>26.4775</v>
      </c>
      <c r="H167" s="130">
        <f t="shared" si="2"/>
        <v>0.35</v>
      </c>
      <c r="I167" s="131">
        <v>44515.0</v>
      </c>
      <c r="J167" s="132">
        <v>44551.0</v>
      </c>
      <c r="K167" s="123"/>
      <c r="L167" s="90"/>
      <c r="M167" s="133">
        <f t="shared" si="3"/>
        <v>15.13</v>
      </c>
      <c r="N167" s="99">
        <f t="shared" si="4"/>
        <v>36</v>
      </c>
      <c r="O167" s="133">
        <f t="shared" si="5"/>
        <v>9.8345</v>
      </c>
      <c r="P167" s="134">
        <v>0.13</v>
      </c>
      <c r="Q167" s="90"/>
      <c r="R167" s="99">
        <f>IF(AND(H167&lt;='Product Ratings'!$E$5,H167&gt;='Product Ratings'!$D$5),'Product Ratings'!$C$5,IF(AND(H167&lt;='Product Ratings'!$E$6,H167&gt;='Product Ratings'!$D$6),'Product Ratings'!$C$6,IF(AND(H167&lt;='Product Ratings'!$E$7,H167&gt;='Product Ratings'!$D$7),'Product Ratings'!$C$7,IF(AND(H167&lt;='Product Ratings'!$E$8,H167&gt;='Product Ratings'!$D$8),'Product Ratings'!$C$8,IF(H167&gt;='Product Ratings'!$D$9,'Product Ratings'!$C$9)))))</f>
        <v>2</v>
      </c>
      <c r="S167" s="99">
        <f>IF(AND(D167&lt;='Product Ratings'!$I$5,D167&gt;='Product Ratings'!$H$5),'Product Ratings'!$F$5,IF(AND(D167&lt;='Product Ratings'!$I$6,D167&gt;='Product Ratings'!$H$6),'Product Ratings'!$F$6,IF(AND(D167&lt;='Product Ratings'!$I$7,I167&gt;='Product Ratings'!$H$7),'Product Ratings'!$F$7,IF(AND(D167&lt;='Product Ratings'!$I$8,D167&gt;='Product Ratings'!$H$8),'Product Ratings'!$F$8,IF(D167&gt;='Product Ratings'!$H$9,'Product Ratings'!$F$9)))))</f>
        <v>1</v>
      </c>
      <c r="T167" s="99">
        <f>IF(AND(O167&lt;='Product Ratings'!$M$5,O167&gt;='Product Ratings'!$L$5),'Product Ratings'!$J$5,IF(AND(O167&lt;='Product Ratings'!$M$6,O167&gt;='Product Ratings'!$L$6),'Product Ratings'!$J$6,IF(AND(O167&lt;='Product Ratings'!$M$7,O167&gt;='Product Ratings'!$L$7),'Product Ratings'!$J$7,IF(AND(O167&lt;='Product Ratings'!$M$8,O167&gt;='Product Ratings'!$L$8),'Product Ratings'!$J$8,IF(O167&gt;='Product Ratings'!$L$9,'Product Ratings'!$J$9)))))</f>
        <v>5</v>
      </c>
      <c r="U167" s="99">
        <f>IF(AND(N167&lt;='Product Ratings'!$R$5,N167&gt;='Product Ratings'!$Q$5),'Product Ratings'!$O$5,IF(AND(N167&lt;='Product Ratings'!$R$6,N167&gt;='Product Ratings'!$Q$6),'Product Ratings'!$O$6,IF(AND(N167&lt;='Product Ratings'!$R$7,N167&gt;='Product Ratings'!$Q$7),'Product Ratings'!$O$7,IF(AND(N167&lt;='Product Ratings'!$R$8,N167&gt;='Product Ratings'!$Q$8),'Product Ratings'!$O$8,IF(N167&gt;='Product Ratings'!$Q$9,'Product Ratings'!$O$9)))))</f>
        <v>3</v>
      </c>
      <c r="V167" s="99" t="b">
        <f>IF(AND(P167&lt;='Product Ratings'!$V$5,P167&gt;='Product Ratings'!$U$5),'Product Ratings'!$S$5,IF(AND(P167&lt;='Product Ratings'!$V$6,P167&gt;='Product Ratings'!$U$6),'Product Ratings'!$S$6,IF(AND(P167&lt;='Product Ratings'!$V$7,P167&gt;='Product Ratings'!$U$7),'Product Ratings'!$S$7,IF(AND(P167&lt;='Product Ratings'!$V$8,P167&gt;='Product Ratings'!$U$8),'Product Ratings'!$S$8,IF(P167&gt;='Product Ratings'!$U$9,'Product Ratings'!$S$9)))))</f>
        <v>0</v>
      </c>
      <c r="W167" s="135">
        <f t="shared" si="6"/>
        <v>11</v>
      </c>
      <c r="X167" s="90"/>
      <c r="Y167" s="90"/>
      <c r="Z167" s="90"/>
      <c r="AA167" s="90"/>
      <c r="AB167" s="90"/>
    </row>
    <row r="168" ht="12.75" customHeight="1">
      <c r="A168" s="87"/>
      <c r="B168" s="90"/>
      <c r="C168" s="90" t="s">
        <v>227</v>
      </c>
      <c r="D168" s="126">
        <v>6.0</v>
      </c>
      <c r="E168" s="127">
        <v>610.0</v>
      </c>
      <c r="F168" s="128">
        <f t="shared" si="7"/>
        <v>396.5</v>
      </c>
      <c r="G168" s="129">
        <f t="shared" si="1"/>
        <v>213.5</v>
      </c>
      <c r="H168" s="130">
        <f t="shared" si="2"/>
        <v>0.35</v>
      </c>
      <c r="I168" s="131">
        <v>44516.0</v>
      </c>
      <c r="J168" s="132">
        <v>44552.0</v>
      </c>
      <c r="K168" s="123"/>
      <c r="L168" s="90"/>
      <c r="M168" s="133">
        <f t="shared" si="3"/>
        <v>101.6666667</v>
      </c>
      <c r="N168" s="99">
        <f t="shared" si="4"/>
        <v>36</v>
      </c>
      <c r="O168" s="133">
        <f t="shared" si="5"/>
        <v>66.08333333</v>
      </c>
      <c r="P168" s="134">
        <v>0.125</v>
      </c>
      <c r="Q168" s="90"/>
      <c r="R168" s="99">
        <f>IF(AND(H168&lt;='Product Ratings'!$E$5,H168&gt;='Product Ratings'!$D$5),'Product Ratings'!$C$5,IF(AND(H168&lt;='Product Ratings'!$E$6,H168&gt;='Product Ratings'!$D$6),'Product Ratings'!$C$6,IF(AND(H168&lt;='Product Ratings'!$E$7,H168&gt;='Product Ratings'!$D$7),'Product Ratings'!$C$7,IF(AND(H168&lt;='Product Ratings'!$E$8,H168&gt;='Product Ratings'!$D$8),'Product Ratings'!$C$8,IF(H168&gt;='Product Ratings'!$D$9,'Product Ratings'!$C$9)))))</f>
        <v>2</v>
      </c>
      <c r="S168" s="99">
        <f>IF(AND(D168&lt;='Product Ratings'!$I$5,D168&gt;='Product Ratings'!$H$5),'Product Ratings'!$F$5,IF(AND(D168&lt;='Product Ratings'!$I$6,D168&gt;='Product Ratings'!$H$6),'Product Ratings'!$F$6,IF(AND(D168&lt;='Product Ratings'!$I$7,I168&gt;='Product Ratings'!$H$7),'Product Ratings'!$F$7,IF(AND(D168&lt;='Product Ratings'!$I$8,D168&gt;='Product Ratings'!$H$8),'Product Ratings'!$F$8,IF(D168&gt;='Product Ratings'!$H$9,'Product Ratings'!$F$9)))))</f>
        <v>2</v>
      </c>
      <c r="T168" s="99">
        <f>IF(AND(O168&lt;='Product Ratings'!$M$5,O168&gt;='Product Ratings'!$L$5),'Product Ratings'!$J$5,IF(AND(O168&lt;='Product Ratings'!$M$6,O168&gt;='Product Ratings'!$L$6),'Product Ratings'!$J$6,IF(AND(O168&lt;='Product Ratings'!$M$7,O168&gt;='Product Ratings'!$L$7),'Product Ratings'!$J$7,IF(AND(O168&lt;='Product Ratings'!$M$8,O168&gt;='Product Ratings'!$L$8),'Product Ratings'!$J$8,IF(O168&gt;='Product Ratings'!$L$9,'Product Ratings'!$J$9)))))</f>
        <v>3</v>
      </c>
      <c r="U168" s="99">
        <f>IF(AND(N168&lt;='Product Ratings'!$R$5,N168&gt;='Product Ratings'!$Q$5),'Product Ratings'!$O$5,IF(AND(N168&lt;='Product Ratings'!$R$6,N168&gt;='Product Ratings'!$Q$6),'Product Ratings'!$O$6,IF(AND(N168&lt;='Product Ratings'!$R$7,N168&gt;='Product Ratings'!$Q$7),'Product Ratings'!$O$7,IF(AND(N168&lt;='Product Ratings'!$R$8,N168&gt;='Product Ratings'!$Q$8),'Product Ratings'!$O$8,IF(N168&gt;='Product Ratings'!$Q$9,'Product Ratings'!$O$9)))))</f>
        <v>3</v>
      </c>
      <c r="V168" s="99">
        <f>IF(AND(P168&lt;='Product Ratings'!$V$5,P168&gt;='Product Ratings'!$U$5),'Product Ratings'!$S$5,IF(AND(P168&lt;='Product Ratings'!$V$6,P168&gt;='Product Ratings'!$U$6),'Product Ratings'!$S$6,IF(AND(P168&lt;='Product Ratings'!$V$7,P168&gt;='Product Ratings'!$U$7),'Product Ratings'!$S$7,IF(AND(P168&lt;='Product Ratings'!$V$8,P168&gt;='Product Ratings'!$U$8),'Product Ratings'!$S$8,IF(P168&gt;='Product Ratings'!$U$9,'Product Ratings'!$S$9)))))</f>
        <v>2</v>
      </c>
      <c r="W168" s="135">
        <f t="shared" si="6"/>
        <v>12</v>
      </c>
      <c r="X168" s="90"/>
      <c r="Y168" s="90"/>
      <c r="Z168" s="90"/>
      <c r="AA168" s="90"/>
      <c r="AB168" s="90"/>
    </row>
    <row r="169" ht="12.75" customHeight="1">
      <c r="A169" s="87"/>
      <c r="B169" s="90"/>
      <c r="C169" s="90" t="s">
        <v>228</v>
      </c>
      <c r="D169" s="126">
        <v>1.0</v>
      </c>
      <c r="E169" s="127">
        <v>248.83</v>
      </c>
      <c r="F169" s="128">
        <f t="shared" si="7"/>
        <v>161.7395</v>
      </c>
      <c r="G169" s="129">
        <f t="shared" si="1"/>
        <v>87.0905</v>
      </c>
      <c r="H169" s="130">
        <f t="shared" si="2"/>
        <v>0.35</v>
      </c>
      <c r="I169" s="131">
        <v>44517.0</v>
      </c>
      <c r="J169" s="132">
        <v>44553.0</v>
      </c>
      <c r="K169" s="123"/>
      <c r="L169" s="90"/>
      <c r="M169" s="133">
        <f t="shared" si="3"/>
        <v>248.83</v>
      </c>
      <c r="N169" s="99">
        <f t="shared" si="4"/>
        <v>36</v>
      </c>
      <c r="O169" s="133">
        <f t="shared" si="5"/>
        <v>161.7395</v>
      </c>
      <c r="P169" s="134">
        <v>0.15</v>
      </c>
      <c r="Q169" s="90"/>
      <c r="R169" s="99">
        <f>IF(AND(H169&lt;='Product Ratings'!$E$5,H169&gt;='Product Ratings'!$D$5),'Product Ratings'!$C$5,IF(AND(H169&lt;='Product Ratings'!$E$6,H169&gt;='Product Ratings'!$D$6),'Product Ratings'!$C$6,IF(AND(H169&lt;='Product Ratings'!$E$7,H169&gt;='Product Ratings'!$D$7),'Product Ratings'!$C$7,IF(AND(H169&lt;='Product Ratings'!$E$8,H169&gt;='Product Ratings'!$D$8),'Product Ratings'!$C$8,IF(H169&gt;='Product Ratings'!$D$9,'Product Ratings'!$C$9)))))</f>
        <v>2</v>
      </c>
      <c r="S169" s="99">
        <f>IF(AND(D169&lt;='Product Ratings'!$I$5,D169&gt;='Product Ratings'!$H$5),'Product Ratings'!$F$5,IF(AND(D169&lt;='Product Ratings'!$I$6,D169&gt;='Product Ratings'!$H$6),'Product Ratings'!$F$6,IF(AND(D169&lt;='Product Ratings'!$I$7,I169&gt;='Product Ratings'!$H$7),'Product Ratings'!$F$7,IF(AND(D169&lt;='Product Ratings'!$I$8,D169&gt;='Product Ratings'!$H$8),'Product Ratings'!$F$8,IF(D169&gt;='Product Ratings'!$H$9,'Product Ratings'!$F$9)))))</f>
        <v>1</v>
      </c>
      <c r="T169" s="99">
        <f>IF(AND(O169&lt;='Product Ratings'!$M$5,O169&gt;='Product Ratings'!$L$5),'Product Ratings'!$J$5,IF(AND(O169&lt;='Product Ratings'!$M$6,O169&gt;='Product Ratings'!$L$6),'Product Ratings'!$J$6,IF(AND(O169&lt;='Product Ratings'!$M$7,O169&gt;='Product Ratings'!$L$7),'Product Ratings'!$J$7,IF(AND(O169&lt;='Product Ratings'!$M$8,O169&gt;='Product Ratings'!$L$8),'Product Ratings'!$J$8,IF(O169&gt;='Product Ratings'!$L$9,'Product Ratings'!$J$9)))))</f>
        <v>2</v>
      </c>
      <c r="U169" s="99">
        <f>IF(AND(N169&lt;='Product Ratings'!$R$5,N169&gt;='Product Ratings'!$Q$5),'Product Ratings'!$O$5,IF(AND(N169&lt;='Product Ratings'!$R$6,N169&gt;='Product Ratings'!$Q$6),'Product Ratings'!$O$6,IF(AND(N169&lt;='Product Ratings'!$R$7,N169&gt;='Product Ratings'!$Q$7),'Product Ratings'!$O$7,IF(AND(N169&lt;='Product Ratings'!$R$8,N169&gt;='Product Ratings'!$Q$8),'Product Ratings'!$O$8,IF(N169&gt;='Product Ratings'!$Q$9,'Product Ratings'!$O$9)))))</f>
        <v>3</v>
      </c>
      <c r="V169" s="99">
        <f>IF(AND(P169&lt;='Product Ratings'!$V$5,P169&gt;='Product Ratings'!$U$5),'Product Ratings'!$S$5,IF(AND(P169&lt;='Product Ratings'!$V$6,P169&gt;='Product Ratings'!$U$6),'Product Ratings'!$S$6,IF(AND(P169&lt;='Product Ratings'!$V$7,P169&gt;='Product Ratings'!$U$7),'Product Ratings'!$S$7,IF(AND(P169&lt;='Product Ratings'!$V$8,P169&gt;='Product Ratings'!$U$8),'Product Ratings'!$S$8,IF(P169&gt;='Product Ratings'!$U$9,'Product Ratings'!$S$9)))))</f>
        <v>3</v>
      </c>
      <c r="W169" s="135">
        <f t="shared" si="6"/>
        <v>11</v>
      </c>
      <c r="X169" s="90"/>
      <c r="Y169" s="90"/>
      <c r="Z169" s="90"/>
      <c r="AA169" s="90"/>
      <c r="AB169" s="90"/>
    </row>
    <row r="170" ht="12.75" customHeight="1">
      <c r="A170" s="87"/>
      <c r="B170" s="90"/>
      <c r="C170" s="90" t="s">
        <v>229</v>
      </c>
      <c r="D170" s="126">
        <v>2.0</v>
      </c>
      <c r="E170" s="127">
        <v>60.0</v>
      </c>
      <c r="F170" s="128">
        <f t="shared" si="7"/>
        <v>39</v>
      </c>
      <c r="G170" s="129">
        <f t="shared" si="1"/>
        <v>21</v>
      </c>
      <c r="H170" s="130">
        <f t="shared" si="2"/>
        <v>0.35</v>
      </c>
      <c r="I170" s="131">
        <v>44518.0</v>
      </c>
      <c r="J170" s="132">
        <v>44554.0</v>
      </c>
      <c r="K170" s="123"/>
      <c r="L170" s="90"/>
      <c r="M170" s="133">
        <f t="shared" si="3"/>
        <v>30</v>
      </c>
      <c r="N170" s="99">
        <f t="shared" si="4"/>
        <v>36</v>
      </c>
      <c r="O170" s="133">
        <f t="shared" si="5"/>
        <v>19.5</v>
      </c>
      <c r="P170" s="134">
        <v>0.18</v>
      </c>
      <c r="Q170" s="90"/>
      <c r="R170" s="99">
        <f>IF(AND(H170&lt;='Product Ratings'!$E$5,H170&gt;='Product Ratings'!$D$5),'Product Ratings'!$C$5,IF(AND(H170&lt;='Product Ratings'!$E$6,H170&gt;='Product Ratings'!$D$6),'Product Ratings'!$C$6,IF(AND(H170&lt;='Product Ratings'!$E$7,H170&gt;='Product Ratings'!$D$7),'Product Ratings'!$C$7,IF(AND(H170&lt;='Product Ratings'!$E$8,H170&gt;='Product Ratings'!$D$8),'Product Ratings'!$C$8,IF(H170&gt;='Product Ratings'!$D$9,'Product Ratings'!$C$9)))))</f>
        <v>2</v>
      </c>
      <c r="S170" s="99">
        <f>IF(AND(D170&lt;='Product Ratings'!$I$5,D170&gt;='Product Ratings'!$H$5),'Product Ratings'!$F$5,IF(AND(D170&lt;='Product Ratings'!$I$6,D170&gt;='Product Ratings'!$H$6),'Product Ratings'!$F$6,IF(AND(D170&lt;='Product Ratings'!$I$7,I170&gt;='Product Ratings'!$H$7),'Product Ratings'!$F$7,IF(AND(D170&lt;='Product Ratings'!$I$8,D170&gt;='Product Ratings'!$H$8),'Product Ratings'!$F$8,IF(D170&gt;='Product Ratings'!$H$9,'Product Ratings'!$F$9)))))</f>
        <v>1</v>
      </c>
      <c r="T170" s="99">
        <f>IF(AND(O170&lt;='Product Ratings'!$M$5,O170&gt;='Product Ratings'!$L$5),'Product Ratings'!$J$5,IF(AND(O170&lt;='Product Ratings'!$M$6,O170&gt;='Product Ratings'!$L$6),'Product Ratings'!$J$6,IF(AND(O170&lt;='Product Ratings'!$M$7,O170&gt;='Product Ratings'!$L$7),'Product Ratings'!$J$7,IF(AND(O170&lt;='Product Ratings'!$M$8,O170&gt;='Product Ratings'!$L$8),'Product Ratings'!$J$8,IF(O170&gt;='Product Ratings'!$L$9,'Product Ratings'!$J$9)))))</f>
        <v>5</v>
      </c>
      <c r="U170" s="99">
        <f>IF(AND(N170&lt;='Product Ratings'!$R$5,N170&gt;='Product Ratings'!$Q$5),'Product Ratings'!$O$5,IF(AND(N170&lt;='Product Ratings'!$R$6,N170&gt;='Product Ratings'!$Q$6),'Product Ratings'!$O$6,IF(AND(N170&lt;='Product Ratings'!$R$7,N170&gt;='Product Ratings'!$Q$7),'Product Ratings'!$O$7,IF(AND(N170&lt;='Product Ratings'!$R$8,N170&gt;='Product Ratings'!$Q$8),'Product Ratings'!$O$8,IF(N170&gt;='Product Ratings'!$Q$9,'Product Ratings'!$O$9)))))</f>
        <v>3</v>
      </c>
      <c r="V170" s="99">
        <f>IF(AND(P170&lt;='Product Ratings'!$V$5,P170&gt;='Product Ratings'!$U$5),'Product Ratings'!$S$5,IF(AND(P170&lt;='Product Ratings'!$V$6,P170&gt;='Product Ratings'!$U$6),'Product Ratings'!$S$6,IF(AND(P170&lt;='Product Ratings'!$V$7,P170&gt;='Product Ratings'!$U$7),'Product Ratings'!$S$7,IF(AND(P170&lt;='Product Ratings'!$V$8,P170&gt;='Product Ratings'!$U$8),'Product Ratings'!$S$8,IF(P170&gt;='Product Ratings'!$U$9,'Product Ratings'!$S$9)))))</f>
        <v>3</v>
      </c>
      <c r="W170" s="135">
        <f t="shared" si="6"/>
        <v>14</v>
      </c>
      <c r="X170" s="90"/>
      <c r="Y170" s="90"/>
      <c r="Z170" s="90"/>
      <c r="AA170" s="90"/>
      <c r="AB170" s="90"/>
    </row>
    <row r="171" ht="12.75" customHeight="1">
      <c r="A171" s="87"/>
      <c r="B171" s="90"/>
      <c r="C171" s="90" t="s">
        <v>230</v>
      </c>
      <c r="D171" s="126">
        <v>3.0</v>
      </c>
      <c r="E171" s="127">
        <v>294.2</v>
      </c>
      <c r="F171" s="128">
        <f t="shared" si="7"/>
        <v>191.23</v>
      </c>
      <c r="G171" s="129">
        <f t="shared" si="1"/>
        <v>102.97</v>
      </c>
      <c r="H171" s="130">
        <f t="shared" si="2"/>
        <v>0.35</v>
      </c>
      <c r="I171" s="131">
        <v>44519.0</v>
      </c>
      <c r="J171" s="132">
        <v>44555.0</v>
      </c>
      <c r="K171" s="123"/>
      <c r="L171" s="90"/>
      <c r="M171" s="133">
        <f t="shared" si="3"/>
        <v>98.06666667</v>
      </c>
      <c r="N171" s="99">
        <f t="shared" si="4"/>
        <v>36</v>
      </c>
      <c r="O171" s="133">
        <f t="shared" si="5"/>
        <v>63.74333333</v>
      </c>
      <c r="P171" s="134">
        <v>0.22</v>
      </c>
      <c r="Q171" s="90"/>
      <c r="R171" s="99">
        <f>IF(AND(H171&lt;='Product Ratings'!$E$5,H171&gt;='Product Ratings'!$D$5),'Product Ratings'!$C$5,IF(AND(H171&lt;='Product Ratings'!$E$6,H171&gt;='Product Ratings'!$D$6),'Product Ratings'!$C$6,IF(AND(H171&lt;='Product Ratings'!$E$7,H171&gt;='Product Ratings'!$D$7),'Product Ratings'!$C$7,IF(AND(H171&lt;='Product Ratings'!$E$8,H171&gt;='Product Ratings'!$D$8),'Product Ratings'!$C$8,IF(H171&gt;='Product Ratings'!$D$9,'Product Ratings'!$C$9)))))</f>
        <v>2</v>
      </c>
      <c r="S171" s="99">
        <f>IF(AND(D171&lt;='Product Ratings'!$I$5,D171&gt;='Product Ratings'!$H$5),'Product Ratings'!$F$5,IF(AND(D171&lt;='Product Ratings'!$I$6,D171&gt;='Product Ratings'!$H$6),'Product Ratings'!$F$6,IF(AND(D171&lt;='Product Ratings'!$I$7,I171&gt;='Product Ratings'!$H$7),'Product Ratings'!$F$7,IF(AND(D171&lt;='Product Ratings'!$I$8,D171&gt;='Product Ratings'!$H$8),'Product Ratings'!$F$8,IF(D171&gt;='Product Ratings'!$H$9,'Product Ratings'!$F$9)))))</f>
        <v>1</v>
      </c>
      <c r="T171" s="99">
        <f>IF(AND(O171&lt;='Product Ratings'!$M$5,O171&gt;='Product Ratings'!$L$5),'Product Ratings'!$J$5,IF(AND(O171&lt;='Product Ratings'!$M$6,O171&gt;='Product Ratings'!$L$6),'Product Ratings'!$J$6,IF(AND(O171&lt;='Product Ratings'!$M$7,O171&gt;='Product Ratings'!$L$7),'Product Ratings'!$J$7,IF(AND(O171&lt;='Product Ratings'!$M$8,O171&gt;='Product Ratings'!$L$8),'Product Ratings'!$J$8,IF(O171&gt;='Product Ratings'!$L$9,'Product Ratings'!$J$9)))))</f>
        <v>3</v>
      </c>
      <c r="U171" s="99">
        <f>IF(AND(N171&lt;='Product Ratings'!$R$5,N171&gt;='Product Ratings'!$Q$5),'Product Ratings'!$O$5,IF(AND(N171&lt;='Product Ratings'!$R$6,N171&gt;='Product Ratings'!$Q$6),'Product Ratings'!$O$6,IF(AND(N171&lt;='Product Ratings'!$R$7,N171&gt;='Product Ratings'!$Q$7),'Product Ratings'!$O$7,IF(AND(N171&lt;='Product Ratings'!$R$8,N171&gt;='Product Ratings'!$Q$8),'Product Ratings'!$O$8,IF(N171&gt;='Product Ratings'!$Q$9,'Product Ratings'!$O$9)))))</f>
        <v>3</v>
      </c>
      <c r="V171" s="99">
        <f>IF(AND(P171&lt;='Product Ratings'!$V$5,P171&gt;='Product Ratings'!$U$5),'Product Ratings'!$S$5,IF(AND(P171&lt;='Product Ratings'!$V$6,P171&gt;='Product Ratings'!$U$6),'Product Ratings'!$S$6,IF(AND(P171&lt;='Product Ratings'!$V$7,P171&gt;='Product Ratings'!$U$7),'Product Ratings'!$S$7,IF(AND(P171&lt;='Product Ratings'!$V$8,P171&gt;='Product Ratings'!$U$8),'Product Ratings'!$S$8,IF(P171&gt;='Product Ratings'!$U$9,'Product Ratings'!$S$9)))))</f>
        <v>3</v>
      </c>
      <c r="W171" s="135">
        <f t="shared" si="6"/>
        <v>12</v>
      </c>
      <c r="X171" s="90"/>
      <c r="Y171" s="90"/>
      <c r="Z171" s="90"/>
      <c r="AA171" s="90"/>
      <c r="AB171" s="90"/>
    </row>
    <row r="172" ht="12.75" customHeight="1">
      <c r="A172" s="87"/>
      <c r="B172" s="90"/>
      <c r="C172" s="90" t="s">
        <v>231</v>
      </c>
      <c r="D172" s="126">
        <v>4.0</v>
      </c>
      <c r="E172" s="127">
        <v>359.56</v>
      </c>
      <c r="F172" s="128">
        <f t="shared" si="7"/>
        <v>233.714</v>
      </c>
      <c r="G172" s="129">
        <f t="shared" si="1"/>
        <v>125.846</v>
      </c>
      <c r="H172" s="130">
        <f t="shared" si="2"/>
        <v>0.35</v>
      </c>
      <c r="I172" s="131">
        <v>44520.0</v>
      </c>
      <c r="J172" s="132">
        <v>44556.0</v>
      </c>
      <c r="K172" s="123"/>
      <c r="L172" s="90"/>
      <c r="M172" s="133">
        <f t="shared" si="3"/>
        <v>89.89</v>
      </c>
      <c r="N172" s="99">
        <f t="shared" si="4"/>
        <v>36</v>
      </c>
      <c r="O172" s="133">
        <f t="shared" si="5"/>
        <v>58.4285</v>
      </c>
      <c r="P172" s="134">
        <v>0.26</v>
      </c>
      <c r="Q172" s="90"/>
      <c r="R172" s="99">
        <f>IF(AND(H172&lt;='Product Ratings'!$E$5,H172&gt;='Product Ratings'!$D$5),'Product Ratings'!$C$5,IF(AND(H172&lt;='Product Ratings'!$E$6,H172&gt;='Product Ratings'!$D$6),'Product Ratings'!$C$6,IF(AND(H172&lt;='Product Ratings'!$E$7,H172&gt;='Product Ratings'!$D$7),'Product Ratings'!$C$7,IF(AND(H172&lt;='Product Ratings'!$E$8,H172&gt;='Product Ratings'!$D$8),'Product Ratings'!$C$8,IF(H172&gt;='Product Ratings'!$D$9,'Product Ratings'!$C$9)))))</f>
        <v>2</v>
      </c>
      <c r="S172" s="99">
        <f>IF(AND(D172&lt;='Product Ratings'!$I$5,D172&gt;='Product Ratings'!$H$5),'Product Ratings'!$F$5,IF(AND(D172&lt;='Product Ratings'!$I$6,D172&gt;='Product Ratings'!$H$6),'Product Ratings'!$F$6,IF(AND(D172&lt;='Product Ratings'!$I$7,I172&gt;='Product Ratings'!$H$7),'Product Ratings'!$F$7,IF(AND(D172&lt;='Product Ratings'!$I$8,D172&gt;='Product Ratings'!$H$8),'Product Ratings'!$F$8,IF(D172&gt;='Product Ratings'!$H$9,'Product Ratings'!$F$9)))))</f>
        <v>1</v>
      </c>
      <c r="T172" s="99">
        <f>IF(AND(O172&lt;='Product Ratings'!$M$5,O172&gt;='Product Ratings'!$L$5),'Product Ratings'!$J$5,IF(AND(O172&lt;='Product Ratings'!$M$6,O172&gt;='Product Ratings'!$L$6),'Product Ratings'!$J$6,IF(AND(O172&lt;='Product Ratings'!$M$7,O172&gt;='Product Ratings'!$L$7),'Product Ratings'!$J$7,IF(AND(O172&lt;='Product Ratings'!$M$8,O172&gt;='Product Ratings'!$L$8),'Product Ratings'!$J$8,IF(O172&gt;='Product Ratings'!$L$9,'Product Ratings'!$J$9)))))</f>
        <v>3</v>
      </c>
      <c r="U172" s="99">
        <f>IF(AND(N172&lt;='Product Ratings'!$R$5,N172&gt;='Product Ratings'!$Q$5),'Product Ratings'!$O$5,IF(AND(N172&lt;='Product Ratings'!$R$6,N172&gt;='Product Ratings'!$Q$6),'Product Ratings'!$O$6,IF(AND(N172&lt;='Product Ratings'!$R$7,N172&gt;='Product Ratings'!$Q$7),'Product Ratings'!$O$7,IF(AND(N172&lt;='Product Ratings'!$R$8,N172&gt;='Product Ratings'!$Q$8),'Product Ratings'!$O$8,IF(N172&gt;='Product Ratings'!$Q$9,'Product Ratings'!$O$9)))))</f>
        <v>3</v>
      </c>
      <c r="V172" s="99">
        <f>IF(AND(P172&lt;='Product Ratings'!$V$5,P172&gt;='Product Ratings'!$U$5),'Product Ratings'!$S$5,IF(AND(P172&lt;='Product Ratings'!$V$6,P172&gt;='Product Ratings'!$U$6),'Product Ratings'!$S$6,IF(AND(P172&lt;='Product Ratings'!$V$7,P172&gt;='Product Ratings'!$U$7),'Product Ratings'!$S$7,IF(AND(P172&lt;='Product Ratings'!$V$8,P172&gt;='Product Ratings'!$U$8),'Product Ratings'!$S$8,IF(P172&gt;='Product Ratings'!$U$9,'Product Ratings'!$S$9)))))</f>
        <v>3</v>
      </c>
      <c r="W172" s="135">
        <f t="shared" si="6"/>
        <v>12</v>
      </c>
      <c r="X172" s="90"/>
      <c r="Y172" s="90"/>
      <c r="Z172" s="90"/>
      <c r="AA172" s="90"/>
      <c r="AB172" s="90"/>
    </row>
    <row r="173" ht="12.75" customHeight="1">
      <c r="A173" s="87"/>
      <c r="B173" s="90"/>
      <c r="C173" s="90" t="s">
        <v>232</v>
      </c>
      <c r="D173" s="126">
        <v>5.0</v>
      </c>
      <c r="E173" s="127">
        <v>12.17</v>
      </c>
      <c r="F173" s="128">
        <f t="shared" si="7"/>
        <v>7.9105</v>
      </c>
      <c r="G173" s="129">
        <f t="shared" si="1"/>
        <v>4.2595</v>
      </c>
      <c r="H173" s="130">
        <f t="shared" si="2"/>
        <v>0.35</v>
      </c>
      <c r="I173" s="131">
        <v>44521.0</v>
      </c>
      <c r="J173" s="132">
        <v>44557.0</v>
      </c>
      <c r="K173" s="123"/>
      <c r="L173" s="90"/>
      <c r="M173" s="133">
        <f t="shared" si="3"/>
        <v>2.434</v>
      </c>
      <c r="N173" s="99">
        <f t="shared" si="4"/>
        <v>36</v>
      </c>
      <c r="O173" s="133">
        <f t="shared" si="5"/>
        <v>1.5821</v>
      </c>
      <c r="P173" s="134">
        <v>0.28</v>
      </c>
      <c r="Q173" s="90"/>
      <c r="R173" s="99">
        <f>IF(AND(H173&lt;='Product Ratings'!$E$5,H173&gt;='Product Ratings'!$D$5),'Product Ratings'!$C$5,IF(AND(H173&lt;='Product Ratings'!$E$6,H173&gt;='Product Ratings'!$D$6),'Product Ratings'!$C$6,IF(AND(H173&lt;='Product Ratings'!$E$7,H173&gt;='Product Ratings'!$D$7),'Product Ratings'!$C$7,IF(AND(H173&lt;='Product Ratings'!$E$8,H173&gt;='Product Ratings'!$D$8),'Product Ratings'!$C$8,IF(H173&gt;='Product Ratings'!$D$9,'Product Ratings'!$C$9)))))</f>
        <v>2</v>
      </c>
      <c r="S173" s="99">
        <f>IF(AND(D173&lt;='Product Ratings'!$I$5,D173&gt;='Product Ratings'!$H$5),'Product Ratings'!$F$5,IF(AND(D173&lt;='Product Ratings'!$I$6,D173&gt;='Product Ratings'!$H$6),'Product Ratings'!$F$6,IF(AND(D173&lt;='Product Ratings'!$I$7,I173&gt;='Product Ratings'!$H$7),'Product Ratings'!$F$7,IF(AND(D173&lt;='Product Ratings'!$I$8,D173&gt;='Product Ratings'!$H$8),'Product Ratings'!$F$8,IF(D173&gt;='Product Ratings'!$H$9,'Product Ratings'!$F$9)))))</f>
        <v>1</v>
      </c>
      <c r="T173" s="99">
        <f>IF(AND(O173&lt;='Product Ratings'!$M$5,O173&gt;='Product Ratings'!$L$5),'Product Ratings'!$J$5,IF(AND(O173&lt;='Product Ratings'!$M$6,O173&gt;='Product Ratings'!$L$6),'Product Ratings'!$J$6,IF(AND(O173&lt;='Product Ratings'!$M$7,O173&gt;='Product Ratings'!$L$7),'Product Ratings'!$J$7,IF(AND(O173&lt;='Product Ratings'!$M$8,O173&gt;='Product Ratings'!$L$8),'Product Ratings'!$J$8,IF(O173&gt;='Product Ratings'!$L$9,'Product Ratings'!$J$9)))))</f>
        <v>5</v>
      </c>
      <c r="U173" s="99">
        <f>IF(AND(N173&lt;='Product Ratings'!$R$5,N173&gt;='Product Ratings'!$Q$5),'Product Ratings'!$O$5,IF(AND(N173&lt;='Product Ratings'!$R$6,N173&gt;='Product Ratings'!$Q$6),'Product Ratings'!$O$6,IF(AND(N173&lt;='Product Ratings'!$R$7,N173&gt;='Product Ratings'!$Q$7),'Product Ratings'!$O$7,IF(AND(N173&lt;='Product Ratings'!$R$8,N173&gt;='Product Ratings'!$Q$8),'Product Ratings'!$O$8,IF(N173&gt;='Product Ratings'!$Q$9,'Product Ratings'!$O$9)))))</f>
        <v>3</v>
      </c>
      <c r="V173" s="99">
        <f>IF(AND(P173&lt;='Product Ratings'!$V$5,P173&gt;='Product Ratings'!$U$5),'Product Ratings'!$S$5,IF(AND(P173&lt;='Product Ratings'!$V$6,P173&gt;='Product Ratings'!$U$6),'Product Ratings'!$S$6,IF(AND(P173&lt;='Product Ratings'!$V$7,P173&gt;='Product Ratings'!$U$7),'Product Ratings'!$S$7,IF(AND(P173&lt;='Product Ratings'!$V$8,P173&gt;='Product Ratings'!$U$8),'Product Ratings'!$S$8,IF(P173&gt;='Product Ratings'!$U$9,'Product Ratings'!$S$9)))))</f>
        <v>3</v>
      </c>
      <c r="W173" s="135">
        <f t="shared" si="6"/>
        <v>14</v>
      </c>
      <c r="X173" s="90"/>
      <c r="Y173" s="90"/>
      <c r="Z173" s="90"/>
      <c r="AA173" s="90"/>
      <c r="AB173" s="90"/>
    </row>
    <row r="174" ht="12.75" customHeight="1">
      <c r="A174" s="87"/>
      <c r="B174" s="90"/>
      <c r="C174" s="90" t="s">
        <v>233</v>
      </c>
      <c r="D174" s="126">
        <v>6.0</v>
      </c>
      <c r="E174" s="127">
        <v>60.87</v>
      </c>
      <c r="F174" s="128">
        <f t="shared" si="7"/>
        <v>39.5655</v>
      </c>
      <c r="G174" s="129">
        <f t="shared" si="1"/>
        <v>21.3045</v>
      </c>
      <c r="H174" s="130">
        <f t="shared" si="2"/>
        <v>0.35</v>
      </c>
      <c r="I174" s="131">
        <v>44522.0</v>
      </c>
      <c r="J174" s="132">
        <v>44558.0</v>
      </c>
      <c r="K174" s="123"/>
      <c r="L174" s="90"/>
      <c r="M174" s="133">
        <f t="shared" si="3"/>
        <v>10.145</v>
      </c>
      <c r="N174" s="99">
        <f t="shared" si="4"/>
        <v>36</v>
      </c>
      <c r="O174" s="133">
        <f t="shared" si="5"/>
        <v>6.59425</v>
      </c>
      <c r="P174" s="134">
        <v>0.3</v>
      </c>
      <c r="Q174" s="90"/>
      <c r="R174" s="99">
        <f>IF(AND(H174&lt;='Product Ratings'!$E$5,H174&gt;='Product Ratings'!$D$5),'Product Ratings'!$C$5,IF(AND(H174&lt;='Product Ratings'!$E$6,H174&gt;='Product Ratings'!$D$6),'Product Ratings'!$C$6,IF(AND(H174&lt;='Product Ratings'!$E$7,H174&gt;='Product Ratings'!$D$7),'Product Ratings'!$C$7,IF(AND(H174&lt;='Product Ratings'!$E$8,H174&gt;='Product Ratings'!$D$8),'Product Ratings'!$C$8,IF(H174&gt;='Product Ratings'!$D$9,'Product Ratings'!$C$9)))))</f>
        <v>2</v>
      </c>
      <c r="S174" s="99">
        <f>IF(AND(D174&lt;='Product Ratings'!$I$5,D174&gt;='Product Ratings'!$H$5),'Product Ratings'!$F$5,IF(AND(D174&lt;='Product Ratings'!$I$6,D174&gt;='Product Ratings'!$H$6),'Product Ratings'!$F$6,IF(AND(D174&lt;='Product Ratings'!$I$7,I174&gt;='Product Ratings'!$H$7),'Product Ratings'!$F$7,IF(AND(D174&lt;='Product Ratings'!$I$8,D174&gt;='Product Ratings'!$H$8),'Product Ratings'!$F$8,IF(D174&gt;='Product Ratings'!$H$9,'Product Ratings'!$F$9)))))</f>
        <v>2</v>
      </c>
      <c r="T174" s="99">
        <f>IF(AND(O174&lt;='Product Ratings'!$M$5,O174&gt;='Product Ratings'!$L$5),'Product Ratings'!$J$5,IF(AND(O174&lt;='Product Ratings'!$M$6,O174&gt;='Product Ratings'!$L$6),'Product Ratings'!$J$6,IF(AND(O174&lt;='Product Ratings'!$M$7,O174&gt;='Product Ratings'!$L$7),'Product Ratings'!$J$7,IF(AND(O174&lt;='Product Ratings'!$M$8,O174&gt;='Product Ratings'!$L$8),'Product Ratings'!$J$8,IF(O174&gt;='Product Ratings'!$L$9,'Product Ratings'!$J$9)))))</f>
        <v>5</v>
      </c>
      <c r="U174" s="99">
        <f>IF(AND(N174&lt;='Product Ratings'!$R$5,N174&gt;='Product Ratings'!$Q$5),'Product Ratings'!$O$5,IF(AND(N174&lt;='Product Ratings'!$R$6,N174&gt;='Product Ratings'!$Q$6),'Product Ratings'!$O$6,IF(AND(N174&lt;='Product Ratings'!$R$7,N174&gt;='Product Ratings'!$Q$7),'Product Ratings'!$O$7,IF(AND(N174&lt;='Product Ratings'!$R$8,N174&gt;='Product Ratings'!$Q$8),'Product Ratings'!$O$8,IF(N174&gt;='Product Ratings'!$Q$9,'Product Ratings'!$O$9)))))</f>
        <v>3</v>
      </c>
      <c r="V174" s="99">
        <f>IF(AND(P174&lt;='Product Ratings'!$V$5,P174&gt;='Product Ratings'!$U$5),'Product Ratings'!$S$5,IF(AND(P174&lt;='Product Ratings'!$V$6,P174&gt;='Product Ratings'!$U$6),'Product Ratings'!$S$6,IF(AND(P174&lt;='Product Ratings'!$V$7,P174&gt;='Product Ratings'!$U$7),'Product Ratings'!$S$7,IF(AND(P174&lt;='Product Ratings'!$V$8,P174&gt;='Product Ratings'!$U$8),'Product Ratings'!$S$8,IF(P174&gt;='Product Ratings'!$U$9,'Product Ratings'!$S$9)))))</f>
        <v>3</v>
      </c>
      <c r="W174" s="135">
        <f t="shared" si="6"/>
        <v>15</v>
      </c>
      <c r="X174" s="90"/>
      <c r="Y174" s="90"/>
      <c r="Z174" s="90"/>
      <c r="AA174" s="90"/>
      <c r="AB174" s="90"/>
    </row>
    <row r="175" ht="12.75" customHeight="1">
      <c r="A175" s="87"/>
      <c r="B175" s="90"/>
      <c r="C175" s="90" t="s">
        <v>234</v>
      </c>
      <c r="D175" s="126">
        <v>1.0</v>
      </c>
      <c r="E175" s="127">
        <v>60.87</v>
      </c>
      <c r="F175" s="128">
        <f t="shared" si="7"/>
        <v>39.5655</v>
      </c>
      <c r="G175" s="129">
        <f t="shared" si="1"/>
        <v>21.3045</v>
      </c>
      <c r="H175" s="130">
        <f t="shared" si="2"/>
        <v>0.35</v>
      </c>
      <c r="I175" s="131">
        <v>44523.0</v>
      </c>
      <c r="J175" s="132">
        <v>44559.0</v>
      </c>
      <c r="K175" s="123"/>
      <c r="L175" s="90"/>
      <c r="M175" s="133">
        <f t="shared" si="3"/>
        <v>60.87</v>
      </c>
      <c r="N175" s="99">
        <f t="shared" si="4"/>
        <v>36</v>
      </c>
      <c r="O175" s="133">
        <f t="shared" si="5"/>
        <v>39.5655</v>
      </c>
      <c r="P175" s="134">
        <v>0.31</v>
      </c>
      <c r="Q175" s="90"/>
      <c r="R175" s="99">
        <f>IF(AND(H175&lt;='Product Ratings'!$E$5,H175&gt;='Product Ratings'!$D$5),'Product Ratings'!$C$5,IF(AND(H175&lt;='Product Ratings'!$E$6,H175&gt;='Product Ratings'!$D$6),'Product Ratings'!$C$6,IF(AND(H175&lt;='Product Ratings'!$E$7,H175&gt;='Product Ratings'!$D$7),'Product Ratings'!$C$7,IF(AND(H175&lt;='Product Ratings'!$E$8,H175&gt;='Product Ratings'!$D$8),'Product Ratings'!$C$8,IF(H175&gt;='Product Ratings'!$D$9,'Product Ratings'!$C$9)))))</f>
        <v>2</v>
      </c>
      <c r="S175" s="99">
        <f>IF(AND(D175&lt;='Product Ratings'!$I$5,D175&gt;='Product Ratings'!$H$5),'Product Ratings'!$F$5,IF(AND(D175&lt;='Product Ratings'!$I$6,D175&gt;='Product Ratings'!$H$6),'Product Ratings'!$F$6,IF(AND(D175&lt;='Product Ratings'!$I$7,I175&gt;='Product Ratings'!$H$7),'Product Ratings'!$F$7,IF(AND(D175&lt;='Product Ratings'!$I$8,D175&gt;='Product Ratings'!$H$8),'Product Ratings'!$F$8,IF(D175&gt;='Product Ratings'!$H$9,'Product Ratings'!$F$9)))))</f>
        <v>1</v>
      </c>
      <c r="T175" s="99">
        <f>IF(AND(O175&lt;='Product Ratings'!$M$5,O175&gt;='Product Ratings'!$L$5),'Product Ratings'!$J$5,IF(AND(O175&lt;='Product Ratings'!$M$6,O175&gt;='Product Ratings'!$L$6),'Product Ratings'!$J$6,IF(AND(O175&lt;='Product Ratings'!$M$7,O175&gt;='Product Ratings'!$L$7),'Product Ratings'!$J$7,IF(AND(O175&lt;='Product Ratings'!$M$8,O175&gt;='Product Ratings'!$L$8),'Product Ratings'!$J$8,IF(O175&gt;='Product Ratings'!$L$9,'Product Ratings'!$J$9)))))</f>
        <v>4</v>
      </c>
      <c r="U175" s="99">
        <f>IF(AND(N175&lt;='Product Ratings'!$R$5,N175&gt;='Product Ratings'!$Q$5),'Product Ratings'!$O$5,IF(AND(N175&lt;='Product Ratings'!$R$6,N175&gt;='Product Ratings'!$Q$6),'Product Ratings'!$O$6,IF(AND(N175&lt;='Product Ratings'!$R$7,N175&gt;='Product Ratings'!$Q$7),'Product Ratings'!$O$7,IF(AND(N175&lt;='Product Ratings'!$R$8,N175&gt;='Product Ratings'!$Q$8),'Product Ratings'!$O$8,IF(N175&gt;='Product Ratings'!$Q$9,'Product Ratings'!$O$9)))))</f>
        <v>3</v>
      </c>
      <c r="V175" s="99">
        <f>IF(AND(P175&lt;='Product Ratings'!$V$5,P175&gt;='Product Ratings'!$U$5),'Product Ratings'!$S$5,IF(AND(P175&lt;='Product Ratings'!$V$6,P175&gt;='Product Ratings'!$U$6),'Product Ratings'!$S$6,IF(AND(P175&lt;='Product Ratings'!$V$7,P175&gt;='Product Ratings'!$U$7),'Product Ratings'!$S$7,IF(AND(P175&lt;='Product Ratings'!$V$8,P175&gt;='Product Ratings'!$U$8),'Product Ratings'!$S$8,IF(P175&gt;='Product Ratings'!$U$9,'Product Ratings'!$S$9)))))</f>
        <v>3</v>
      </c>
      <c r="W175" s="135">
        <f t="shared" si="6"/>
        <v>13</v>
      </c>
      <c r="X175" s="90"/>
      <c r="Y175" s="90"/>
      <c r="Z175" s="90"/>
      <c r="AA175" s="90"/>
      <c r="AB175" s="90"/>
    </row>
    <row r="176" ht="12.75" customHeight="1">
      <c r="A176" s="87"/>
      <c r="B176" s="90"/>
      <c r="C176" s="90" t="s">
        <v>235</v>
      </c>
      <c r="D176" s="126">
        <v>2.0</v>
      </c>
      <c r="E176" s="127">
        <v>83.48</v>
      </c>
      <c r="F176" s="128">
        <f t="shared" si="7"/>
        <v>54.262</v>
      </c>
      <c r="G176" s="129">
        <f t="shared" si="1"/>
        <v>29.218</v>
      </c>
      <c r="H176" s="130">
        <f t="shared" si="2"/>
        <v>0.35</v>
      </c>
      <c r="I176" s="131">
        <v>44524.0</v>
      </c>
      <c r="J176" s="132">
        <v>44560.0</v>
      </c>
      <c r="K176" s="123"/>
      <c r="L176" s="90"/>
      <c r="M176" s="133">
        <f t="shared" si="3"/>
        <v>41.74</v>
      </c>
      <c r="N176" s="99">
        <f t="shared" si="4"/>
        <v>36</v>
      </c>
      <c r="O176" s="133">
        <f t="shared" si="5"/>
        <v>27.131</v>
      </c>
      <c r="P176" s="134">
        <v>0.32</v>
      </c>
      <c r="Q176" s="90"/>
      <c r="R176" s="99">
        <f>IF(AND(H176&lt;='Product Ratings'!$E$5,H176&gt;='Product Ratings'!$D$5),'Product Ratings'!$C$5,IF(AND(H176&lt;='Product Ratings'!$E$6,H176&gt;='Product Ratings'!$D$6),'Product Ratings'!$C$6,IF(AND(H176&lt;='Product Ratings'!$E$7,H176&gt;='Product Ratings'!$D$7),'Product Ratings'!$C$7,IF(AND(H176&lt;='Product Ratings'!$E$8,H176&gt;='Product Ratings'!$D$8),'Product Ratings'!$C$8,IF(H176&gt;='Product Ratings'!$D$9,'Product Ratings'!$C$9)))))</f>
        <v>2</v>
      </c>
      <c r="S176" s="99">
        <f>IF(AND(D176&lt;='Product Ratings'!$I$5,D176&gt;='Product Ratings'!$H$5),'Product Ratings'!$F$5,IF(AND(D176&lt;='Product Ratings'!$I$6,D176&gt;='Product Ratings'!$H$6),'Product Ratings'!$F$6,IF(AND(D176&lt;='Product Ratings'!$I$7,I176&gt;='Product Ratings'!$H$7),'Product Ratings'!$F$7,IF(AND(D176&lt;='Product Ratings'!$I$8,D176&gt;='Product Ratings'!$H$8),'Product Ratings'!$F$8,IF(D176&gt;='Product Ratings'!$H$9,'Product Ratings'!$F$9)))))</f>
        <v>1</v>
      </c>
      <c r="T176" s="99">
        <f>IF(AND(O176&lt;='Product Ratings'!$M$5,O176&gt;='Product Ratings'!$L$5),'Product Ratings'!$J$5,IF(AND(O176&lt;='Product Ratings'!$M$6,O176&gt;='Product Ratings'!$L$6),'Product Ratings'!$J$6,IF(AND(O176&lt;='Product Ratings'!$M$7,O176&gt;='Product Ratings'!$L$7),'Product Ratings'!$J$7,IF(AND(O176&lt;='Product Ratings'!$M$8,O176&gt;='Product Ratings'!$L$8),'Product Ratings'!$J$8,IF(O176&gt;='Product Ratings'!$L$9,'Product Ratings'!$J$9)))))</f>
        <v>4</v>
      </c>
      <c r="U176" s="99">
        <f>IF(AND(N176&lt;='Product Ratings'!$R$5,N176&gt;='Product Ratings'!$Q$5),'Product Ratings'!$O$5,IF(AND(N176&lt;='Product Ratings'!$R$6,N176&gt;='Product Ratings'!$Q$6),'Product Ratings'!$O$6,IF(AND(N176&lt;='Product Ratings'!$R$7,N176&gt;='Product Ratings'!$Q$7),'Product Ratings'!$O$7,IF(AND(N176&lt;='Product Ratings'!$R$8,N176&gt;='Product Ratings'!$Q$8),'Product Ratings'!$O$8,IF(N176&gt;='Product Ratings'!$Q$9,'Product Ratings'!$O$9)))))</f>
        <v>3</v>
      </c>
      <c r="V176" s="99">
        <f>IF(AND(P176&lt;='Product Ratings'!$V$5,P176&gt;='Product Ratings'!$U$5),'Product Ratings'!$S$5,IF(AND(P176&lt;='Product Ratings'!$V$6,P176&gt;='Product Ratings'!$U$6),'Product Ratings'!$S$6,IF(AND(P176&lt;='Product Ratings'!$V$7,P176&gt;='Product Ratings'!$U$7),'Product Ratings'!$S$7,IF(AND(P176&lt;='Product Ratings'!$V$8,P176&gt;='Product Ratings'!$U$8),'Product Ratings'!$S$8,IF(P176&gt;='Product Ratings'!$U$9,'Product Ratings'!$S$9)))))</f>
        <v>3</v>
      </c>
      <c r="W176" s="135">
        <f t="shared" si="6"/>
        <v>13</v>
      </c>
      <c r="X176" s="90"/>
      <c r="Y176" s="90"/>
      <c r="Z176" s="90"/>
      <c r="AA176" s="90"/>
      <c r="AB176" s="90"/>
    </row>
    <row r="177" ht="12.75" customHeight="1">
      <c r="A177" s="87"/>
      <c r="B177" s="90"/>
      <c r="C177" s="90" t="s">
        <v>236</v>
      </c>
      <c r="D177" s="126">
        <v>3.0</v>
      </c>
      <c r="E177" s="127">
        <v>147.83</v>
      </c>
      <c r="F177" s="128">
        <f t="shared" si="7"/>
        <v>96.0895</v>
      </c>
      <c r="G177" s="129">
        <f t="shared" si="1"/>
        <v>51.7405</v>
      </c>
      <c r="H177" s="130">
        <f t="shared" si="2"/>
        <v>0.35</v>
      </c>
      <c r="I177" s="131">
        <v>44525.0</v>
      </c>
      <c r="J177" s="132">
        <v>44561.0</v>
      </c>
      <c r="K177" s="123"/>
      <c r="L177" s="90"/>
      <c r="M177" s="133">
        <f t="shared" si="3"/>
        <v>49.27666667</v>
      </c>
      <c r="N177" s="99">
        <f t="shared" si="4"/>
        <v>36</v>
      </c>
      <c r="O177" s="133">
        <f t="shared" si="5"/>
        <v>32.02983333</v>
      </c>
      <c r="P177" s="134">
        <v>0.33</v>
      </c>
      <c r="Q177" s="90"/>
      <c r="R177" s="99">
        <f>IF(AND(H177&lt;='Product Ratings'!$E$5,H177&gt;='Product Ratings'!$D$5),'Product Ratings'!$C$5,IF(AND(H177&lt;='Product Ratings'!$E$6,H177&gt;='Product Ratings'!$D$6),'Product Ratings'!$C$6,IF(AND(H177&lt;='Product Ratings'!$E$7,H177&gt;='Product Ratings'!$D$7),'Product Ratings'!$C$7,IF(AND(H177&lt;='Product Ratings'!$E$8,H177&gt;='Product Ratings'!$D$8),'Product Ratings'!$C$8,IF(H177&gt;='Product Ratings'!$D$9,'Product Ratings'!$C$9)))))</f>
        <v>2</v>
      </c>
      <c r="S177" s="99">
        <f>IF(AND(D177&lt;='Product Ratings'!$I$5,D177&gt;='Product Ratings'!$H$5),'Product Ratings'!$F$5,IF(AND(D177&lt;='Product Ratings'!$I$6,D177&gt;='Product Ratings'!$H$6),'Product Ratings'!$F$6,IF(AND(D177&lt;='Product Ratings'!$I$7,I177&gt;='Product Ratings'!$H$7),'Product Ratings'!$F$7,IF(AND(D177&lt;='Product Ratings'!$I$8,D177&gt;='Product Ratings'!$H$8),'Product Ratings'!$F$8,IF(D177&gt;='Product Ratings'!$H$9,'Product Ratings'!$F$9)))))</f>
        <v>1</v>
      </c>
      <c r="T177" s="99">
        <f>IF(AND(O177&lt;='Product Ratings'!$M$5,O177&gt;='Product Ratings'!$L$5),'Product Ratings'!$J$5,IF(AND(O177&lt;='Product Ratings'!$M$6,O177&gt;='Product Ratings'!$L$6),'Product Ratings'!$J$6,IF(AND(O177&lt;='Product Ratings'!$M$7,O177&gt;='Product Ratings'!$L$7),'Product Ratings'!$J$7,IF(AND(O177&lt;='Product Ratings'!$M$8,O177&gt;='Product Ratings'!$L$8),'Product Ratings'!$J$8,IF(O177&gt;='Product Ratings'!$L$9,'Product Ratings'!$J$9)))))</f>
        <v>4</v>
      </c>
      <c r="U177" s="99">
        <f>IF(AND(N177&lt;='Product Ratings'!$R$5,N177&gt;='Product Ratings'!$Q$5),'Product Ratings'!$O$5,IF(AND(N177&lt;='Product Ratings'!$R$6,N177&gt;='Product Ratings'!$Q$6),'Product Ratings'!$O$6,IF(AND(N177&lt;='Product Ratings'!$R$7,N177&gt;='Product Ratings'!$Q$7),'Product Ratings'!$O$7,IF(AND(N177&lt;='Product Ratings'!$R$8,N177&gt;='Product Ratings'!$Q$8),'Product Ratings'!$O$8,IF(N177&gt;='Product Ratings'!$Q$9,'Product Ratings'!$O$9)))))</f>
        <v>3</v>
      </c>
      <c r="V177" s="99">
        <f>IF(AND(P177&lt;='Product Ratings'!$V$5,P177&gt;='Product Ratings'!$U$5),'Product Ratings'!$S$5,IF(AND(P177&lt;='Product Ratings'!$V$6,P177&gt;='Product Ratings'!$U$6),'Product Ratings'!$S$6,IF(AND(P177&lt;='Product Ratings'!$V$7,P177&gt;='Product Ratings'!$U$7),'Product Ratings'!$S$7,IF(AND(P177&lt;='Product Ratings'!$V$8,P177&gt;='Product Ratings'!$U$8),'Product Ratings'!$S$8,IF(P177&gt;='Product Ratings'!$U$9,'Product Ratings'!$S$9)))))</f>
        <v>3</v>
      </c>
      <c r="W177" s="135">
        <f t="shared" si="6"/>
        <v>13</v>
      </c>
      <c r="X177" s="90"/>
      <c r="Y177" s="90"/>
      <c r="Z177" s="90"/>
      <c r="AA177" s="90"/>
      <c r="AB177" s="90"/>
    </row>
    <row r="178" ht="12.75" customHeight="1">
      <c r="A178" s="87"/>
      <c r="B178" s="90"/>
      <c r="C178" s="90" t="s">
        <v>237</v>
      </c>
      <c r="D178" s="126">
        <v>4.0</v>
      </c>
      <c r="E178" s="127">
        <v>50.43</v>
      </c>
      <c r="F178" s="128">
        <f t="shared" si="7"/>
        <v>32.7795</v>
      </c>
      <c r="G178" s="129">
        <f t="shared" si="1"/>
        <v>17.6505</v>
      </c>
      <c r="H178" s="130">
        <f t="shared" si="2"/>
        <v>0.35</v>
      </c>
      <c r="I178" s="131">
        <v>44526.0</v>
      </c>
      <c r="J178" s="132">
        <v>44562.0</v>
      </c>
      <c r="K178" s="123"/>
      <c r="L178" s="90"/>
      <c r="M178" s="133">
        <f t="shared" si="3"/>
        <v>12.6075</v>
      </c>
      <c r="N178" s="99">
        <f t="shared" si="4"/>
        <v>36</v>
      </c>
      <c r="O178" s="133">
        <f t="shared" si="5"/>
        <v>8.194875</v>
      </c>
      <c r="P178" s="134">
        <v>0.34</v>
      </c>
      <c r="Q178" s="90"/>
      <c r="R178" s="99">
        <f>IF(AND(H178&lt;='Product Ratings'!$E$5,H178&gt;='Product Ratings'!$D$5),'Product Ratings'!$C$5,IF(AND(H178&lt;='Product Ratings'!$E$6,H178&gt;='Product Ratings'!$D$6),'Product Ratings'!$C$6,IF(AND(H178&lt;='Product Ratings'!$E$7,H178&gt;='Product Ratings'!$D$7),'Product Ratings'!$C$7,IF(AND(H178&lt;='Product Ratings'!$E$8,H178&gt;='Product Ratings'!$D$8),'Product Ratings'!$C$8,IF(H178&gt;='Product Ratings'!$D$9,'Product Ratings'!$C$9)))))</f>
        <v>2</v>
      </c>
      <c r="S178" s="99">
        <f>IF(AND(D178&lt;='Product Ratings'!$I$5,D178&gt;='Product Ratings'!$H$5),'Product Ratings'!$F$5,IF(AND(D178&lt;='Product Ratings'!$I$6,D178&gt;='Product Ratings'!$H$6),'Product Ratings'!$F$6,IF(AND(D178&lt;='Product Ratings'!$I$7,I178&gt;='Product Ratings'!$H$7),'Product Ratings'!$F$7,IF(AND(D178&lt;='Product Ratings'!$I$8,D178&gt;='Product Ratings'!$H$8),'Product Ratings'!$F$8,IF(D178&gt;='Product Ratings'!$H$9,'Product Ratings'!$F$9)))))</f>
        <v>1</v>
      </c>
      <c r="T178" s="99">
        <f>IF(AND(O178&lt;='Product Ratings'!$M$5,O178&gt;='Product Ratings'!$L$5),'Product Ratings'!$J$5,IF(AND(O178&lt;='Product Ratings'!$M$6,O178&gt;='Product Ratings'!$L$6),'Product Ratings'!$J$6,IF(AND(O178&lt;='Product Ratings'!$M$7,O178&gt;='Product Ratings'!$L$7),'Product Ratings'!$J$7,IF(AND(O178&lt;='Product Ratings'!$M$8,O178&gt;='Product Ratings'!$L$8),'Product Ratings'!$J$8,IF(O178&gt;='Product Ratings'!$L$9,'Product Ratings'!$J$9)))))</f>
        <v>5</v>
      </c>
      <c r="U178" s="99">
        <f>IF(AND(N178&lt;='Product Ratings'!$R$5,N178&gt;='Product Ratings'!$Q$5),'Product Ratings'!$O$5,IF(AND(N178&lt;='Product Ratings'!$R$6,N178&gt;='Product Ratings'!$Q$6),'Product Ratings'!$O$6,IF(AND(N178&lt;='Product Ratings'!$R$7,N178&gt;='Product Ratings'!$Q$7),'Product Ratings'!$O$7,IF(AND(N178&lt;='Product Ratings'!$R$8,N178&gt;='Product Ratings'!$Q$8),'Product Ratings'!$O$8,IF(N178&gt;='Product Ratings'!$Q$9,'Product Ratings'!$O$9)))))</f>
        <v>3</v>
      </c>
      <c r="V178" s="99">
        <f>IF(AND(P178&lt;='Product Ratings'!$V$5,P178&gt;='Product Ratings'!$U$5),'Product Ratings'!$S$5,IF(AND(P178&lt;='Product Ratings'!$V$6,P178&gt;='Product Ratings'!$U$6),'Product Ratings'!$S$6,IF(AND(P178&lt;='Product Ratings'!$V$7,P178&gt;='Product Ratings'!$U$7),'Product Ratings'!$S$7,IF(AND(P178&lt;='Product Ratings'!$V$8,P178&gt;='Product Ratings'!$U$8),'Product Ratings'!$S$8,IF(P178&gt;='Product Ratings'!$U$9,'Product Ratings'!$S$9)))))</f>
        <v>4</v>
      </c>
      <c r="W178" s="135">
        <f t="shared" si="6"/>
        <v>15</v>
      </c>
      <c r="X178" s="90"/>
      <c r="Y178" s="90"/>
      <c r="Z178" s="90"/>
      <c r="AA178" s="90"/>
      <c r="AB178" s="90"/>
    </row>
    <row r="179" ht="12.75" customHeight="1">
      <c r="A179" s="87"/>
      <c r="B179" s="90"/>
      <c r="C179" s="90" t="s">
        <v>238</v>
      </c>
      <c r="D179" s="126">
        <v>5.0</v>
      </c>
      <c r="E179" s="127">
        <v>205.22</v>
      </c>
      <c r="F179" s="128">
        <f t="shared" si="7"/>
        <v>133.393</v>
      </c>
      <c r="G179" s="129">
        <f t="shared" si="1"/>
        <v>71.827</v>
      </c>
      <c r="H179" s="130">
        <f t="shared" si="2"/>
        <v>0.35</v>
      </c>
      <c r="I179" s="131">
        <v>44527.0</v>
      </c>
      <c r="J179" s="132">
        <v>44563.0</v>
      </c>
      <c r="K179" s="123"/>
      <c r="L179" s="90"/>
      <c r="M179" s="133">
        <f t="shared" si="3"/>
        <v>41.044</v>
      </c>
      <c r="N179" s="99">
        <f t="shared" si="4"/>
        <v>36</v>
      </c>
      <c r="O179" s="133">
        <f t="shared" si="5"/>
        <v>26.6786</v>
      </c>
      <c r="P179" s="134">
        <v>0.35</v>
      </c>
      <c r="Q179" s="90"/>
      <c r="R179" s="99">
        <f>IF(AND(H179&lt;='Product Ratings'!$E$5,H179&gt;='Product Ratings'!$D$5),'Product Ratings'!$C$5,IF(AND(H179&lt;='Product Ratings'!$E$6,H179&gt;='Product Ratings'!$D$6),'Product Ratings'!$C$6,IF(AND(H179&lt;='Product Ratings'!$E$7,H179&gt;='Product Ratings'!$D$7),'Product Ratings'!$C$7,IF(AND(H179&lt;='Product Ratings'!$E$8,H179&gt;='Product Ratings'!$D$8),'Product Ratings'!$C$8,IF(H179&gt;='Product Ratings'!$D$9,'Product Ratings'!$C$9)))))</f>
        <v>2</v>
      </c>
      <c r="S179" s="99">
        <f>IF(AND(D179&lt;='Product Ratings'!$I$5,D179&gt;='Product Ratings'!$H$5),'Product Ratings'!$F$5,IF(AND(D179&lt;='Product Ratings'!$I$6,D179&gt;='Product Ratings'!$H$6),'Product Ratings'!$F$6,IF(AND(D179&lt;='Product Ratings'!$I$7,I179&gt;='Product Ratings'!$H$7),'Product Ratings'!$F$7,IF(AND(D179&lt;='Product Ratings'!$I$8,D179&gt;='Product Ratings'!$H$8),'Product Ratings'!$F$8,IF(D179&gt;='Product Ratings'!$H$9,'Product Ratings'!$F$9)))))</f>
        <v>1</v>
      </c>
      <c r="T179" s="99">
        <f>IF(AND(O179&lt;='Product Ratings'!$M$5,O179&gt;='Product Ratings'!$L$5),'Product Ratings'!$J$5,IF(AND(O179&lt;='Product Ratings'!$M$6,O179&gt;='Product Ratings'!$L$6),'Product Ratings'!$J$6,IF(AND(O179&lt;='Product Ratings'!$M$7,O179&gt;='Product Ratings'!$L$7),'Product Ratings'!$J$7,IF(AND(O179&lt;='Product Ratings'!$M$8,O179&gt;='Product Ratings'!$L$8),'Product Ratings'!$J$8,IF(O179&gt;='Product Ratings'!$L$9,'Product Ratings'!$J$9)))))</f>
        <v>4</v>
      </c>
      <c r="U179" s="99">
        <f>IF(AND(N179&lt;='Product Ratings'!$R$5,N179&gt;='Product Ratings'!$Q$5),'Product Ratings'!$O$5,IF(AND(N179&lt;='Product Ratings'!$R$6,N179&gt;='Product Ratings'!$Q$6),'Product Ratings'!$O$6,IF(AND(N179&lt;='Product Ratings'!$R$7,N179&gt;='Product Ratings'!$Q$7),'Product Ratings'!$O$7,IF(AND(N179&lt;='Product Ratings'!$R$8,N179&gt;='Product Ratings'!$Q$8),'Product Ratings'!$O$8,IF(N179&gt;='Product Ratings'!$Q$9,'Product Ratings'!$O$9)))))</f>
        <v>3</v>
      </c>
      <c r="V179" s="99">
        <f>IF(AND(P179&lt;='Product Ratings'!$V$5,P179&gt;='Product Ratings'!$U$5),'Product Ratings'!$S$5,IF(AND(P179&lt;='Product Ratings'!$V$6,P179&gt;='Product Ratings'!$U$6),'Product Ratings'!$S$6,IF(AND(P179&lt;='Product Ratings'!$V$7,P179&gt;='Product Ratings'!$U$7),'Product Ratings'!$S$7,IF(AND(P179&lt;='Product Ratings'!$V$8,P179&gt;='Product Ratings'!$U$8),'Product Ratings'!$S$8,IF(P179&gt;='Product Ratings'!$U$9,'Product Ratings'!$S$9)))))</f>
        <v>4</v>
      </c>
      <c r="W179" s="135">
        <f t="shared" si="6"/>
        <v>14</v>
      </c>
      <c r="X179" s="90"/>
      <c r="Y179" s="90"/>
      <c r="Z179" s="90"/>
      <c r="AA179" s="90"/>
      <c r="AB179" s="90"/>
    </row>
    <row r="180" ht="12.75" customHeight="1">
      <c r="A180" s="87"/>
      <c r="B180" s="90"/>
      <c r="C180" s="90" t="s">
        <v>239</v>
      </c>
      <c r="D180" s="126">
        <v>6.0</v>
      </c>
      <c r="E180" s="127">
        <v>149.91</v>
      </c>
      <c r="F180" s="128">
        <f t="shared" si="7"/>
        <v>97.4415</v>
      </c>
      <c r="G180" s="129">
        <f t="shared" si="1"/>
        <v>52.4685</v>
      </c>
      <c r="H180" s="130">
        <f t="shared" si="2"/>
        <v>0.35</v>
      </c>
      <c r="I180" s="131">
        <v>44528.0</v>
      </c>
      <c r="J180" s="132">
        <v>44564.0</v>
      </c>
      <c r="K180" s="123"/>
      <c r="L180" s="90"/>
      <c r="M180" s="133">
        <f t="shared" si="3"/>
        <v>24.985</v>
      </c>
      <c r="N180" s="99">
        <f t="shared" si="4"/>
        <v>36</v>
      </c>
      <c r="O180" s="133">
        <f t="shared" si="5"/>
        <v>16.24025</v>
      </c>
      <c r="P180" s="134">
        <v>0.45</v>
      </c>
      <c r="Q180" s="90"/>
      <c r="R180" s="99">
        <f>IF(AND(H180&lt;='Product Ratings'!$E$5,H180&gt;='Product Ratings'!$D$5),'Product Ratings'!$C$5,IF(AND(H180&lt;='Product Ratings'!$E$6,H180&gt;='Product Ratings'!$D$6),'Product Ratings'!$C$6,IF(AND(H180&lt;='Product Ratings'!$E$7,H180&gt;='Product Ratings'!$D$7),'Product Ratings'!$C$7,IF(AND(H180&lt;='Product Ratings'!$E$8,H180&gt;='Product Ratings'!$D$8),'Product Ratings'!$C$8,IF(H180&gt;='Product Ratings'!$D$9,'Product Ratings'!$C$9)))))</f>
        <v>2</v>
      </c>
      <c r="S180" s="99">
        <f>IF(AND(D180&lt;='Product Ratings'!$I$5,D180&gt;='Product Ratings'!$H$5),'Product Ratings'!$F$5,IF(AND(D180&lt;='Product Ratings'!$I$6,D180&gt;='Product Ratings'!$H$6),'Product Ratings'!$F$6,IF(AND(D180&lt;='Product Ratings'!$I$7,I180&gt;='Product Ratings'!$H$7),'Product Ratings'!$F$7,IF(AND(D180&lt;='Product Ratings'!$I$8,D180&gt;='Product Ratings'!$H$8),'Product Ratings'!$F$8,IF(D180&gt;='Product Ratings'!$H$9,'Product Ratings'!$F$9)))))</f>
        <v>2</v>
      </c>
      <c r="T180" s="99">
        <f>IF(AND(O180&lt;='Product Ratings'!$M$5,O180&gt;='Product Ratings'!$L$5),'Product Ratings'!$J$5,IF(AND(O180&lt;='Product Ratings'!$M$6,O180&gt;='Product Ratings'!$L$6),'Product Ratings'!$J$6,IF(AND(O180&lt;='Product Ratings'!$M$7,O180&gt;='Product Ratings'!$L$7),'Product Ratings'!$J$7,IF(AND(O180&lt;='Product Ratings'!$M$8,O180&gt;='Product Ratings'!$L$8),'Product Ratings'!$J$8,IF(O180&gt;='Product Ratings'!$L$9,'Product Ratings'!$J$9)))))</f>
        <v>5</v>
      </c>
      <c r="U180" s="99">
        <f>IF(AND(N180&lt;='Product Ratings'!$R$5,N180&gt;='Product Ratings'!$Q$5),'Product Ratings'!$O$5,IF(AND(N180&lt;='Product Ratings'!$R$6,N180&gt;='Product Ratings'!$Q$6),'Product Ratings'!$O$6,IF(AND(N180&lt;='Product Ratings'!$R$7,N180&gt;='Product Ratings'!$Q$7),'Product Ratings'!$O$7,IF(AND(N180&lt;='Product Ratings'!$R$8,N180&gt;='Product Ratings'!$Q$8),'Product Ratings'!$O$8,IF(N180&gt;='Product Ratings'!$Q$9,'Product Ratings'!$O$9)))))</f>
        <v>3</v>
      </c>
      <c r="V180" s="99">
        <f>IF(AND(P180&lt;='Product Ratings'!$V$5,P180&gt;='Product Ratings'!$U$5),'Product Ratings'!$S$5,IF(AND(P180&lt;='Product Ratings'!$V$6,P180&gt;='Product Ratings'!$U$6),'Product Ratings'!$S$6,IF(AND(P180&lt;='Product Ratings'!$V$7,P180&gt;='Product Ratings'!$U$7),'Product Ratings'!$S$7,IF(AND(P180&lt;='Product Ratings'!$V$8,P180&gt;='Product Ratings'!$U$8),'Product Ratings'!$S$8,IF(P180&gt;='Product Ratings'!$U$9,'Product Ratings'!$S$9)))))</f>
        <v>4</v>
      </c>
      <c r="W180" s="135">
        <f t="shared" si="6"/>
        <v>16</v>
      </c>
      <c r="X180" s="90"/>
      <c r="Y180" s="90"/>
      <c r="Z180" s="90"/>
      <c r="AA180" s="90"/>
      <c r="AB180" s="90"/>
    </row>
    <row r="181" ht="12.75" customHeight="1">
      <c r="A181" s="87"/>
      <c r="B181" s="90"/>
      <c r="C181" s="90" t="s">
        <v>240</v>
      </c>
      <c r="D181" s="126">
        <v>1.0</v>
      </c>
      <c r="E181" s="127">
        <v>173.91</v>
      </c>
      <c r="F181" s="128">
        <f t="shared" si="7"/>
        <v>113.0415</v>
      </c>
      <c r="G181" s="129">
        <f t="shared" si="1"/>
        <v>60.8685</v>
      </c>
      <c r="H181" s="130">
        <f t="shared" si="2"/>
        <v>0.35</v>
      </c>
      <c r="I181" s="131">
        <v>44529.0</v>
      </c>
      <c r="J181" s="132">
        <v>44565.0</v>
      </c>
      <c r="K181" s="123"/>
      <c r="L181" s="90"/>
      <c r="M181" s="133">
        <f t="shared" si="3"/>
        <v>173.91</v>
      </c>
      <c r="N181" s="99">
        <f t="shared" si="4"/>
        <v>36</v>
      </c>
      <c r="O181" s="133">
        <f t="shared" si="5"/>
        <v>113.0415</v>
      </c>
      <c r="P181" s="134">
        <v>0.46</v>
      </c>
      <c r="Q181" s="90"/>
      <c r="R181" s="99">
        <f>IF(AND(H181&lt;='Product Ratings'!$E$5,H181&gt;='Product Ratings'!$D$5),'Product Ratings'!$C$5,IF(AND(H181&lt;='Product Ratings'!$E$6,H181&gt;='Product Ratings'!$D$6),'Product Ratings'!$C$6,IF(AND(H181&lt;='Product Ratings'!$E$7,H181&gt;='Product Ratings'!$D$7),'Product Ratings'!$C$7,IF(AND(H181&lt;='Product Ratings'!$E$8,H181&gt;='Product Ratings'!$D$8),'Product Ratings'!$C$8,IF(H181&gt;='Product Ratings'!$D$9,'Product Ratings'!$C$9)))))</f>
        <v>2</v>
      </c>
      <c r="S181" s="99">
        <f>IF(AND(D181&lt;='Product Ratings'!$I$5,D181&gt;='Product Ratings'!$H$5),'Product Ratings'!$F$5,IF(AND(D181&lt;='Product Ratings'!$I$6,D181&gt;='Product Ratings'!$H$6),'Product Ratings'!$F$6,IF(AND(D181&lt;='Product Ratings'!$I$7,I181&gt;='Product Ratings'!$H$7),'Product Ratings'!$F$7,IF(AND(D181&lt;='Product Ratings'!$I$8,D181&gt;='Product Ratings'!$H$8),'Product Ratings'!$F$8,IF(D181&gt;='Product Ratings'!$H$9,'Product Ratings'!$F$9)))))</f>
        <v>1</v>
      </c>
      <c r="T181" s="99">
        <f>IF(AND(O181&lt;='Product Ratings'!$M$5,O181&gt;='Product Ratings'!$L$5),'Product Ratings'!$J$5,IF(AND(O181&lt;='Product Ratings'!$M$6,O181&gt;='Product Ratings'!$L$6),'Product Ratings'!$J$6,IF(AND(O181&lt;='Product Ratings'!$M$7,O181&gt;='Product Ratings'!$L$7),'Product Ratings'!$J$7,IF(AND(O181&lt;='Product Ratings'!$M$8,O181&gt;='Product Ratings'!$L$8),'Product Ratings'!$J$8,IF(O181&gt;='Product Ratings'!$L$9,'Product Ratings'!$J$9)))))</f>
        <v>2</v>
      </c>
      <c r="U181" s="99">
        <f>IF(AND(N181&lt;='Product Ratings'!$R$5,N181&gt;='Product Ratings'!$Q$5),'Product Ratings'!$O$5,IF(AND(N181&lt;='Product Ratings'!$R$6,N181&gt;='Product Ratings'!$Q$6),'Product Ratings'!$O$6,IF(AND(N181&lt;='Product Ratings'!$R$7,N181&gt;='Product Ratings'!$Q$7),'Product Ratings'!$O$7,IF(AND(N181&lt;='Product Ratings'!$R$8,N181&gt;='Product Ratings'!$Q$8),'Product Ratings'!$O$8,IF(N181&gt;='Product Ratings'!$Q$9,'Product Ratings'!$O$9)))))</f>
        <v>3</v>
      </c>
      <c r="V181" s="99">
        <f>IF(AND(P181&lt;='Product Ratings'!$V$5,P181&gt;='Product Ratings'!$U$5),'Product Ratings'!$S$5,IF(AND(P181&lt;='Product Ratings'!$V$6,P181&gt;='Product Ratings'!$U$6),'Product Ratings'!$S$6,IF(AND(P181&lt;='Product Ratings'!$V$7,P181&gt;='Product Ratings'!$U$7),'Product Ratings'!$S$7,IF(AND(P181&lt;='Product Ratings'!$V$8,P181&gt;='Product Ratings'!$U$8),'Product Ratings'!$S$8,IF(P181&gt;='Product Ratings'!$U$9,'Product Ratings'!$S$9)))))</f>
        <v>4</v>
      </c>
      <c r="W181" s="135">
        <f t="shared" si="6"/>
        <v>12</v>
      </c>
      <c r="X181" s="90"/>
      <c r="Y181" s="90"/>
      <c r="Z181" s="90"/>
      <c r="AA181" s="90"/>
      <c r="AB181" s="90"/>
    </row>
    <row r="182" ht="12.75" customHeight="1">
      <c r="A182" s="87"/>
      <c r="B182" s="90"/>
      <c r="C182" s="90" t="s">
        <v>241</v>
      </c>
      <c r="D182" s="126">
        <v>2.0</v>
      </c>
      <c r="E182" s="127">
        <v>166.96</v>
      </c>
      <c r="F182" s="128">
        <f t="shared" si="7"/>
        <v>108.524</v>
      </c>
      <c r="G182" s="129">
        <f t="shared" si="1"/>
        <v>58.436</v>
      </c>
      <c r="H182" s="130">
        <f t="shared" si="2"/>
        <v>0.35</v>
      </c>
      <c r="I182" s="131">
        <v>44530.0</v>
      </c>
      <c r="J182" s="132">
        <v>44566.0</v>
      </c>
      <c r="K182" s="123"/>
      <c r="L182" s="90"/>
      <c r="M182" s="133">
        <f t="shared" si="3"/>
        <v>83.48</v>
      </c>
      <c r="N182" s="99">
        <f t="shared" si="4"/>
        <v>36</v>
      </c>
      <c r="O182" s="133">
        <f t="shared" si="5"/>
        <v>54.262</v>
      </c>
      <c r="P182" s="134">
        <v>0.48</v>
      </c>
      <c r="Q182" s="90"/>
      <c r="R182" s="99">
        <f>IF(AND(H182&lt;='Product Ratings'!$E$5,H182&gt;='Product Ratings'!$D$5),'Product Ratings'!$C$5,IF(AND(H182&lt;='Product Ratings'!$E$6,H182&gt;='Product Ratings'!$D$6),'Product Ratings'!$C$6,IF(AND(H182&lt;='Product Ratings'!$E$7,H182&gt;='Product Ratings'!$D$7),'Product Ratings'!$C$7,IF(AND(H182&lt;='Product Ratings'!$E$8,H182&gt;='Product Ratings'!$D$8),'Product Ratings'!$C$8,IF(H182&gt;='Product Ratings'!$D$9,'Product Ratings'!$C$9)))))</f>
        <v>2</v>
      </c>
      <c r="S182" s="99">
        <f>IF(AND(D182&lt;='Product Ratings'!$I$5,D182&gt;='Product Ratings'!$H$5),'Product Ratings'!$F$5,IF(AND(D182&lt;='Product Ratings'!$I$6,D182&gt;='Product Ratings'!$H$6),'Product Ratings'!$F$6,IF(AND(D182&lt;='Product Ratings'!$I$7,I182&gt;='Product Ratings'!$H$7),'Product Ratings'!$F$7,IF(AND(D182&lt;='Product Ratings'!$I$8,D182&gt;='Product Ratings'!$H$8),'Product Ratings'!$F$8,IF(D182&gt;='Product Ratings'!$H$9,'Product Ratings'!$F$9)))))</f>
        <v>1</v>
      </c>
      <c r="T182" s="99">
        <f>IF(AND(O182&lt;='Product Ratings'!$M$5,O182&gt;='Product Ratings'!$L$5),'Product Ratings'!$J$5,IF(AND(O182&lt;='Product Ratings'!$M$6,O182&gt;='Product Ratings'!$L$6),'Product Ratings'!$J$6,IF(AND(O182&lt;='Product Ratings'!$M$7,O182&gt;='Product Ratings'!$L$7),'Product Ratings'!$J$7,IF(AND(O182&lt;='Product Ratings'!$M$8,O182&gt;='Product Ratings'!$L$8),'Product Ratings'!$J$8,IF(O182&gt;='Product Ratings'!$L$9,'Product Ratings'!$J$9)))))</f>
        <v>3</v>
      </c>
      <c r="U182" s="99">
        <f>IF(AND(N182&lt;='Product Ratings'!$R$5,N182&gt;='Product Ratings'!$Q$5),'Product Ratings'!$O$5,IF(AND(N182&lt;='Product Ratings'!$R$6,N182&gt;='Product Ratings'!$Q$6),'Product Ratings'!$O$6,IF(AND(N182&lt;='Product Ratings'!$R$7,N182&gt;='Product Ratings'!$Q$7),'Product Ratings'!$O$7,IF(AND(N182&lt;='Product Ratings'!$R$8,N182&gt;='Product Ratings'!$Q$8),'Product Ratings'!$O$8,IF(N182&gt;='Product Ratings'!$Q$9,'Product Ratings'!$O$9)))))</f>
        <v>3</v>
      </c>
      <c r="V182" s="99">
        <f>IF(AND(P182&lt;='Product Ratings'!$V$5,P182&gt;='Product Ratings'!$U$5),'Product Ratings'!$S$5,IF(AND(P182&lt;='Product Ratings'!$V$6,P182&gt;='Product Ratings'!$U$6),'Product Ratings'!$S$6,IF(AND(P182&lt;='Product Ratings'!$V$7,P182&gt;='Product Ratings'!$U$7),'Product Ratings'!$S$7,IF(AND(P182&lt;='Product Ratings'!$V$8,P182&gt;='Product Ratings'!$U$8),'Product Ratings'!$S$8,IF(P182&gt;='Product Ratings'!$U$9,'Product Ratings'!$S$9)))))</f>
        <v>4</v>
      </c>
      <c r="W182" s="135">
        <f t="shared" si="6"/>
        <v>13</v>
      </c>
      <c r="X182" s="90"/>
      <c r="Y182" s="90"/>
      <c r="Z182" s="90"/>
      <c r="AA182" s="90"/>
      <c r="AB182" s="90"/>
    </row>
    <row r="183" ht="12.75" customHeight="1">
      <c r="A183" s="87"/>
      <c r="B183" s="90"/>
      <c r="C183" s="90" t="s">
        <v>242</v>
      </c>
      <c r="D183" s="126">
        <v>3.0</v>
      </c>
      <c r="E183" s="127">
        <v>173.91</v>
      </c>
      <c r="F183" s="128">
        <f t="shared" si="7"/>
        <v>113.0415</v>
      </c>
      <c r="G183" s="129">
        <f t="shared" si="1"/>
        <v>60.8685</v>
      </c>
      <c r="H183" s="130">
        <f t="shared" si="2"/>
        <v>0.35</v>
      </c>
      <c r="I183" s="131">
        <v>44531.0</v>
      </c>
      <c r="J183" s="132">
        <v>44567.0</v>
      </c>
      <c r="K183" s="123"/>
      <c r="L183" s="90"/>
      <c r="M183" s="133">
        <f t="shared" si="3"/>
        <v>57.97</v>
      </c>
      <c r="N183" s="99">
        <f t="shared" si="4"/>
        <v>36</v>
      </c>
      <c r="O183" s="133">
        <f t="shared" si="5"/>
        <v>37.6805</v>
      </c>
      <c r="P183" s="134">
        <v>0.5</v>
      </c>
      <c r="Q183" s="90"/>
      <c r="R183" s="99">
        <f>IF(AND(H183&lt;='Product Ratings'!$E$5,H183&gt;='Product Ratings'!$D$5),'Product Ratings'!$C$5,IF(AND(H183&lt;='Product Ratings'!$E$6,H183&gt;='Product Ratings'!$D$6),'Product Ratings'!$C$6,IF(AND(H183&lt;='Product Ratings'!$E$7,H183&gt;='Product Ratings'!$D$7),'Product Ratings'!$C$7,IF(AND(H183&lt;='Product Ratings'!$E$8,H183&gt;='Product Ratings'!$D$8),'Product Ratings'!$C$8,IF(H183&gt;='Product Ratings'!$D$9,'Product Ratings'!$C$9)))))</f>
        <v>2</v>
      </c>
      <c r="S183" s="99">
        <f>IF(AND(D183&lt;='Product Ratings'!$I$5,D183&gt;='Product Ratings'!$H$5),'Product Ratings'!$F$5,IF(AND(D183&lt;='Product Ratings'!$I$6,D183&gt;='Product Ratings'!$H$6),'Product Ratings'!$F$6,IF(AND(D183&lt;='Product Ratings'!$I$7,I183&gt;='Product Ratings'!$H$7),'Product Ratings'!$F$7,IF(AND(D183&lt;='Product Ratings'!$I$8,D183&gt;='Product Ratings'!$H$8),'Product Ratings'!$F$8,IF(D183&gt;='Product Ratings'!$H$9,'Product Ratings'!$F$9)))))</f>
        <v>1</v>
      </c>
      <c r="T183" s="99">
        <f>IF(AND(O183&lt;='Product Ratings'!$M$5,O183&gt;='Product Ratings'!$L$5),'Product Ratings'!$J$5,IF(AND(O183&lt;='Product Ratings'!$M$6,O183&gt;='Product Ratings'!$L$6),'Product Ratings'!$J$6,IF(AND(O183&lt;='Product Ratings'!$M$7,O183&gt;='Product Ratings'!$L$7),'Product Ratings'!$J$7,IF(AND(O183&lt;='Product Ratings'!$M$8,O183&gt;='Product Ratings'!$L$8),'Product Ratings'!$J$8,IF(O183&gt;='Product Ratings'!$L$9,'Product Ratings'!$J$9)))))</f>
        <v>4</v>
      </c>
      <c r="U183" s="99">
        <f>IF(AND(N183&lt;='Product Ratings'!$R$5,N183&gt;='Product Ratings'!$Q$5),'Product Ratings'!$O$5,IF(AND(N183&lt;='Product Ratings'!$R$6,N183&gt;='Product Ratings'!$Q$6),'Product Ratings'!$O$6,IF(AND(N183&lt;='Product Ratings'!$R$7,N183&gt;='Product Ratings'!$Q$7),'Product Ratings'!$O$7,IF(AND(N183&lt;='Product Ratings'!$R$8,N183&gt;='Product Ratings'!$Q$8),'Product Ratings'!$O$8,IF(N183&gt;='Product Ratings'!$Q$9,'Product Ratings'!$O$9)))))</f>
        <v>3</v>
      </c>
      <c r="V183" s="99">
        <f>IF(AND(P183&lt;='Product Ratings'!$V$5,P183&gt;='Product Ratings'!$U$5),'Product Ratings'!$S$5,IF(AND(P183&lt;='Product Ratings'!$V$6,P183&gt;='Product Ratings'!$U$6),'Product Ratings'!$S$6,IF(AND(P183&lt;='Product Ratings'!$V$7,P183&gt;='Product Ratings'!$U$7),'Product Ratings'!$S$7,IF(AND(P183&lt;='Product Ratings'!$V$8,P183&gt;='Product Ratings'!$U$8),'Product Ratings'!$S$8,IF(P183&gt;='Product Ratings'!$U$9,'Product Ratings'!$S$9)))))</f>
        <v>4</v>
      </c>
      <c r="W183" s="135">
        <f t="shared" si="6"/>
        <v>14</v>
      </c>
      <c r="X183" s="90"/>
      <c r="Y183" s="90"/>
      <c r="Z183" s="90"/>
      <c r="AA183" s="90"/>
      <c r="AB183" s="90"/>
    </row>
    <row r="184" ht="12.75" customHeight="1">
      <c r="A184" s="87"/>
      <c r="B184" s="90"/>
      <c r="C184" s="90" t="s">
        <v>243</v>
      </c>
      <c r="D184" s="126">
        <v>4.0</v>
      </c>
      <c r="E184" s="127">
        <v>95.65</v>
      </c>
      <c r="F184" s="128">
        <f t="shared" si="7"/>
        <v>62.1725</v>
      </c>
      <c r="G184" s="129">
        <f t="shared" si="1"/>
        <v>33.4775</v>
      </c>
      <c r="H184" s="130">
        <f t="shared" si="2"/>
        <v>0.35</v>
      </c>
      <c r="I184" s="131">
        <v>44532.0</v>
      </c>
      <c r="J184" s="132">
        <v>44568.0</v>
      </c>
      <c r="K184" s="123"/>
      <c r="L184" s="90"/>
      <c r="M184" s="133">
        <f t="shared" si="3"/>
        <v>23.9125</v>
      </c>
      <c r="N184" s="99">
        <f t="shared" si="4"/>
        <v>36</v>
      </c>
      <c r="O184" s="133">
        <f t="shared" si="5"/>
        <v>15.543125</v>
      </c>
      <c r="P184" s="134">
        <v>0.52</v>
      </c>
      <c r="Q184" s="90"/>
      <c r="R184" s="99">
        <f>IF(AND(H184&lt;='Product Ratings'!$E$5,H184&gt;='Product Ratings'!$D$5),'Product Ratings'!$C$5,IF(AND(H184&lt;='Product Ratings'!$E$6,H184&gt;='Product Ratings'!$D$6),'Product Ratings'!$C$6,IF(AND(H184&lt;='Product Ratings'!$E$7,H184&gt;='Product Ratings'!$D$7),'Product Ratings'!$C$7,IF(AND(H184&lt;='Product Ratings'!$E$8,H184&gt;='Product Ratings'!$D$8),'Product Ratings'!$C$8,IF(H184&gt;='Product Ratings'!$D$9,'Product Ratings'!$C$9)))))</f>
        <v>2</v>
      </c>
      <c r="S184" s="99">
        <f>IF(AND(D184&lt;='Product Ratings'!$I$5,D184&gt;='Product Ratings'!$H$5),'Product Ratings'!$F$5,IF(AND(D184&lt;='Product Ratings'!$I$6,D184&gt;='Product Ratings'!$H$6),'Product Ratings'!$F$6,IF(AND(D184&lt;='Product Ratings'!$I$7,I184&gt;='Product Ratings'!$H$7),'Product Ratings'!$F$7,IF(AND(D184&lt;='Product Ratings'!$I$8,D184&gt;='Product Ratings'!$H$8),'Product Ratings'!$F$8,IF(D184&gt;='Product Ratings'!$H$9,'Product Ratings'!$F$9)))))</f>
        <v>1</v>
      </c>
      <c r="T184" s="99">
        <f>IF(AND(O184&lt;='Product Ratings'!$M$5,O184&gt;='Product Ratings'!$L$5),'Product Ratings'!$J$5,IF(AND(O184&lt;='Product Ratings'!$M$6,O184&gt;='Product Ratings'!$L$6),'Product Ratings'!$J$6,IF(AND(O184&lt;='Product Ratings'!$M$7,O184&gt;='Product Ratings'!$L$7),'Product Ratings'!$J$7,IF(AND(O184&lt;='Product Ratings'!$M$8,O184&gt;='Product Ratings'!$L$8),'Product Ratings'!$J$8,IF(O184&gt;='Product Ratings'!$L$9,'Product Ratings'!$J$9)))))</f>
        <v>5</v>
      </c>
      <c r="U184" s="99">
        <f>IF(AND(N184&lt;='Product Ratings'!$R$5,N184&gt;='Product Ratings'!$Q$5),'Product Ratings'!$O$5,IF(AND(N184&lt;='Product Ratings'!$R$6,N184&gt;='Product Ratings'!$Q$6),'Product Ratings'!$O$6,IF(AND(N184&lt;='Product Ratings'!$R$7,N184&gt;='Product Ratings'!$Q$7),'Product Ratings'!$O$7,IF(AND(N184&lt;='Product Ratings'!$R$8,N184&gt;='Product Ratings'!$Q$8),'Product Ratings'!$O$8,IF(N184&gt;='Product Ratings'!$Q$9,'Product Ratings'!$O$9)))))</f>
        <v>3</v>
      </c>
      <c r="V184" s="99">
        <f>IF(AND(P184&lt;='Product Ratings'!$V$5,P184&gt;='Product Ratings'!$U$5),'Product Ratings'!$S$5,IF(AND(P184&lt;='Product Ratings'!$V$6,P184&gt;='Product Ratings'!$U$6),'Product Ratings'!$S$6,IF(AND(P184&lt;='Product Ratings'!$V$7,P184&gt;='Product Ratings'!$U$7),'Product Ratings'!$S$7,IF(AND(P184&lt;='Product Ratings'!$V$8,P184&gt;='Product Ratings'!$U$8),'Product Ratings'!$S$8,IF(P184&gt;='Product Ratings'!$U$9,'Product Ratings'!$S$9)))))</f>
        <v>4</v>
      </c>
      <c r="W184" s="135">
        <f t="shared" si="6"/>
        <v>15</v>
      </c>
      <c r="X184" s="90"/>
      <c r="Y184" s="90"/>
      <c r="Z184" s="90"/>
      <c r="AA184" s="90"/>
      <c r="AB184" s="90"/>
    </row>
    <row r="185" ht="12.75" customHeight="1">
      <c r="A185" s="87"/>
      <c r="B185" s="90"/>
      <c r="C185" s="90" t="s">
        <v>244</v>
      </c>
      <c r="D185" s="126">
        <v>5.0</v>
      </c>
      <c r="E185" s="127">
        <v>197.52</v>
      </c>
      <c r="F185" s="128">
        <f t="shared" si="7"/>
        <v>128.388</v>
      </c>
      <c r="G185" s="129">
        <f t="shared" si="1"/>
        <v>69.132</v>
      </c>
      <c r="H185" s="130">
        <f t="shared" si="2"/>
        <v>0.35</v>
      </c>
      <c r="I185" s="131">
        <v>44533.0</v>
      </c>
      <c r="J185" s="132">
        <v>44569.0</v>
      </c>
      <c r="K185" s="123"/>
      <c r="L185" s="90"/>
      <c r="M185" s="133">
        <f t="shared" si="3"/>
        <v>39.504</v>
      </c>
      <c r="N185" s="99">
        <f t="shared" si="4"/>
        <v>36</v>
      </c>
      <c r="O185" s="133">
        <f t="shared" si="5"/>
        <v>25.6776</v>
      </c>
      <c r="P185" s="134">
        <v>0.56</v>
      </c>
      <c r="Q185" s="90"/>
      <c r="R185" s="99">
        <f>IF(AND(H185&lt;='Product Ratings'!$E$5,H185&gt;='Product Ratings'!$D$5),'Product Ratings'!$C$5,IF(AND(H185&lt;='Product Ratings'!$E$6,H185&gt;='Product Ratings'!$D$6),'Product Ratings'!$C$6,IF(AND(H185&lt;='Product Ratings'!$E$7,H185&gt;='Product Ratings'!$D$7),'Product Ratings'!$C$7,IF(AND(H185&lt;='Product Ratings'!$E$8,H185&gt;='Product Ratings'!$D$8),'Product Ratings'!$C$8,IF(H185&gt;='Product Ratings'!$D$9,'Product Ratings'!$C$9)))))</f>
        <v>2</v>
      </c>
      <c r="S185" s="99">
        <f>IF(AND(D185&lt;='Product Ratings'!$I$5,D185&gt;='Product Ratings'!$H$5),'Product Ratings'!$F$5,IF(AND(D185&lt;='Product Ratings'!$I$6,D185&gt;='Product Ratings'!$H$6),'Product Ratings'!$F$6,IF(AND(D185&lt;='Product Ratings'!$I$7,I185&gt;='Product Ratings'!$H$7),'Product Ratings'!$F$7,IF(AND(D185&lt;='Product Ratings'!$I$8,D185&gt;='Product Ratings'!$H$8),'Product Ratings'!$F$8,IF(D185&gt;='Product Ratings'!$H$9,'Product Ratings'!$F$9)))))</f>
        <v>1</v>
      </c>
      <c r="T185" s="99" t="b">
        <f>IF(AND(O185&lt;='Product Ratings'!$M$5,O185&gt;='Product Ratings'!$L$5),'Product Ratings'!$J$5,IF(AND(O185&lt;='Product Ratings'!$M$6,O185&gt;='Product Ratings'!$L$6),'Product Ratings'!$J$6,IF(AND(O185&lt;='Product Ratings'!$M$7,O185&gt;='Product Ratings'!$L$7),'Product Ratings'!$J$7,IF(AND(O185&lt;='Product Ratings'!$M$8,O185&gt;='Product Ratings'!$L$8),'Product Ratings'!$J$8,IF(O185&gt;='Product Ratings'!$L$9,'Product Ratings'!$J$9)))))</f>
        <v>0</v>
      </c>
      <c r="U185" s="99">
        <f>IF(AND(N185&lt;='Product Ratings'!$R$5,N185&gt;='Product Ratings'!$Q$5),'Product Ratings'!$O$5,IF(AND(N185&lt;='Product Ratings'!$R$6,N185&gt;='Product Ratings'!$Q$6),'Product Ratings'!$O$6,IF(AND(N185&lt;='Product Ratings'!$R$7,N185&gt;='Product Ratings'!$Q$7),'Product Ratings'!$O$7,IF(AND(N185&lt;='Product Ratings'!$R$8,N185&gt;='Product Ratings'!$Q$8),'Product Ratings'!$O$8,IF(N185&gt;='Product Ratings'!$Q$9,'Product Ratings'!$O$9)))))</f>
        <v>3</v>
      </c>
      <c r="V185" s="99">
        <f>IF(AND(P185&lt;='Product Ratings'!$V$5,P185&gt;='Product Ratings'!$U$5),'Product Ratings'!$S$5,IF(AND(P185&lt;='Product Ratings'!$V$6,P185&gt;='Product Ratings'!$U$6),'Product Ratings'!$S$6,IF(AND(P185&lt;='Product Ratings'!$V$7,P185&gt;='Product Ratings'!$U$7),'Product Ratings'!$S$7,IF(AND(P185&lt;='Product Ratings'!$V$8,P185&gt;='Product Ratings'!$U$8),'Product Ratings'!$S$8,IF(P185&gt;='Product Ratings'!$U$9,'Product Ratings'!$S$9)))))</f>
        <v>4</v>
      </c>
      <c r="W185" s="135">
        <f t="shared" si="6"/>
        <v>10</v>
      </c>
      <c r="X185" s="90"/>
      <c r="Y185" s="90"/>
      <c r="Z185" s="90"/>
      <c r="AA185" s="90"/>
      <c r="AB185" s="90"/>
    </row>
    <row r="186" ht="12.75" customHeight="1">
      <c r="A186" s="87"/>
      <c r="B186" s="90"/>
      <c r="C186" s="90" t="s">
        <v>245</v>
      </c>
      <c r="D186" s="126">
        <v>6.0</v>
      </c>
      <c r="E186" s="127">
        <v>101.74</v>
      </c>
      <c r="F186" s="128">
        <f t="shared" si="7"/>
        <v>66.131</v>
      </c>
      <c r="G186" s="129">
        <f t="shared" si="1"/>
        <v>35.609</v>
      </c>
      <c r="H186" s="130">
        <f t="shared" si="2"/>
        <v>0.35</v>
      </c>
      <c r="I186" s="131">
        <v>44534.0</v>
      </c>
      <c r="J186" s="132">
        <v>44570.0</v>
      </c>
      <c r="K186" s="123"/>
      <c r="L186" s="90"/>
      <c r="M186" s="133">
        <f t="shared" si="3"/>
        <v>16.95666667</v>
      </c>
      <c r="N186" s="99">
        <f t="shared" si="4"/>
        <v>36</v>
      </c>
      <c r="O186" s="133">
        <f t="shared" si="5"/>
        <v>11.02183333</v>
      </c>
      <c r="P186" s="134">
        <v>0.53</v>
      </c>
      <c r="Q186" s="90"/>
      <c r="R186" s="99">
        <f>IF(AND(H186&lt;='Product Ratings'!$E$5,H186&gt;='Product Ratings'!$D$5),'Product Ratings'!$C$5,IF(AND(H186&lt;='Product Ratings'!$E$6,H186&gt;='Product Ratings'!$D$6),'Product Ratings'!$C$6,IF(AND(H186&lt;='Product Ratings'!$E$7,H186&gt;='Product Ratings'!$D$7),'Product Ratings'!$C$7,IF(AND(H186&lt;='Product Ratings'!$E$8,H186&gt;='Product Ratings'!$D$8),'Product Ratings'!$C$8,IF(H186&gt;='Product Ratings'!$D$9,'Product Ratings'!$C$9)))))</f>
        <v>2</v>
      </c>
      <c r="S186" s="99">
        <f>IF(AND(D186&lt;='Product Ratings'!$I$5,D186&gt;='Product Ratings'!$H$5),'Product Ratings'!$F$5,IF(AND(D186&lt;='Product Ratings'!$I$6,D186&gt;='Product Ratings'!$H$6),'Product Ratings'!$F$6,IF(AND(D186&lt;='Product Ratings'!$I$7,I186&gt;='Product Ratings'!$H$7),'Product Ratings'!$F$7,IF(AND(D186&lt;='Product Ratings'!$I$8,D186&gt;='Product Ratings'!$H$8),'Product Ratings'!$F$8,IF(D186&gt;='Product Ratings'!$H$9,'Product Ratings'!$F$9)))))</f>
        <v>2</v>
      </c>
      <c r="T186" s="99">
        <f>IF(AND(O186&lt;='Product Ratings'!$M$5,O186&gt;='Product Ratings'!$L$5),'Product Ratings'!$J$5,IF(AND(O186&lt;='Product Ratings'!$M$6,O186&gt;='Product Ratings'!$L$6),'Product Ratings'!$J$6,IF(AND(O186&lt;='Product Ratings'!$M$7,O186&gt;='Product Ratings'!$L$7),'Product Ratings'!$J$7,IF(AND(O186&lt;='Product Ratings'!$M$8,O186&gt;='Product Ratings'!$L$8),'Product Ratings'!$J$8,IF(O186&gt;='Product Ratings'!$L$9,'Product Ratings'!$J$9)))))</f>
        <v>5</v>
      </c>
      <c r="U186" s="99">
        <f>IF(AND(N186&lt;='Product Ratings'!$R$5,N186&gt;='Product Ratings'!$Q$5),'Product Ratings'!$O$5,IF(AND(N186&lt;='Product Ratings'!$R$6,N186&gt;='Product Ratings'!$Q$6),'Product Ratings'!$O$6,IF(AND(N186&lt;='Product Ratings'!$R$7,N186&gt;='Product Ratings'!$Q$7),'Product Ratings'!$O$7,IF(AND(N186&lt;='Product Ratings'!$R$8,N186&gt;='Product Ratings'!$Q$8),'Product Ratings'!$O$8,IF(N186&gt;='Product Ratings'!$Q$9,'Product Ratings'!$O$9)))))</f>
        <v>3</v>
      </c>
      <c r="V186" s="99">
        <f>IF(AND(P186&lt;='Product Ratings'!$V$5,P186&gt;='Product Ratings'!$U$5),'Product Ratings'!$S$5,IF(AND(P186&lt;='Product Ratings'!$V$6,P186&gt;='Product Ratings'!$U$6),'Product Ratings'!$S$6,IF(AND(P186&lt;='Product Ratings'!$V$7,P186&gt;='Product Ratings'!$U$7),'Product Ratings'!$S$7,IF(AND(P186&lt;='Product Ratings'!$V$8,P186&gt;='Product Ratings'!$U$8),'Product Ratings'!$S$8,IF(P186&gt;='Product Ratings'!$U$9,'Product Ratings'!$S$9)))))</f>
        <v>4</v>
      </c>
      <c r="W186" s="135">
        <f t="shared" si="6"/>
        <v>16</v>
      </c>
      <c r="X186" s="90"/>
      <c r="Y186" s="90"/>
      <c r="Z186" s="90"/>
      <c r="AA186" s="90"/>
      <c r="AB186" s="90"/>
    </row>
    <row r="187" ht="12.75" customHeight="1">
      <c r="A187" s="87"/>
      <c r="B187" s="90"/>
      <c r="C187" s="90" t="s">
        <v>246</v>
      </c>
      <c r="D187" s="126">
        <v>1.0</v>
      </c>
      <c r="E187" s="127">
        <v>96.17</v>
      </c>
      <c r="F187" s="128">
        <f t="shared" si="7"/>
        <v>62.5105</v>
      </c>
      <c r="G187" s="129">
        <f t="shared" si="1"/>
        <v>33.6595</v>
      </c>
      <c r="H187" s="130">
        <f t="shared" si="2"/>
        <v>0.35</v>
      </c>
      <c r="I187" s="131">
        <v>44535.0</v>
      </c>
      <c r="J187" s="132">
        <v>44571.0</v>
      </c>
      <c r="K187" s="123"/>
      <c r="L187" s="90"/>
      <c r="M187" s="133">
        <f t="shared" si="3"/>
        <v>96.17</v>
      </c>
      <c r="N187" s="99">
        <f t="shared" si="4"/>
        <v>36</v>
      </c>
      <c r="O187" s="133">
        <f t="shared" si="5"/>
        <v>62.5105</v>
      </c>
      <c r="P187" s="134">
        <v>0.51</v>
      </c>
      <c r="Q187" s="90"/>
      <c r="R187" s="99">
        <f>IF(AND(H187&lt;='Product Ratings'!$E$5,H187&gt;='Product Ratings'!$D$5),'Product Ratings'!$C$5,IF(AND(H187&lt;='Product Ratings'!$E$6,H187&gt;='Product Ratings'!$D$6),'Product Ratings'!$C$6,IF(AND(H187&lt;='Product Ratings'!$E$7,H187&gt;='Product Ratings'!$D$7),'Product Ratings'!$C$7,IF(AND(H187&lt;='Product Ratings'!$E$8,H187&gt;='Product Ratings'!$D$8),'Product Ratings'!$C$8,IF(H187&gt;='Product Ratings'!$D$9,'Product Ratings'!$C$9)))))</f>
        <v>2</v>
      </c>
      <c r="S187" s="99">
        <f>IF(AND(D187&lt;='Product Ratings'!$I$5,D187&gt;='Product Ratings'!$H$5),'Product Ratings'!$F$5,IF(AND(D187&lt;='Product Ratings'!$I$6,D187&gt;='Product Ratings'!$H$6),'Product Ratings'!$F$6,IF(AND(D187&lt;='Product Ratings'!$I$7,I187&gt;='Product Ratings'!$H$7),'Product Ratings'!$F$7,IF(AND(D187&lt;='Product Ratings'!$I$8,D187&gt;='Product Ratings'!$H$8),'Product Ratings'!$F$8,IF(D187&gt;='Product Ratings'!$H$9,'Product Ratings'!$F$9)))))</f>
        <v>1</v>
      </c>
      <c r="T187" s="99">
        <f>IF(AND(O187&lt;='Product Ratings'!$M$5,O187&gt;='Product Ratings'!$L$5),'Product Ratings'!$J$5,IF(AND(O187&lt;='Product Ratings'!$M$6,O187&gt;='Product Ratings'!$L$6),'Product Ratings'!$J$6,IF(AND(O187&lt;='Product Ratings'!$M$7,O187&gt;='Product Ratings'!$L$7),'Product Ratings'!$J$7,IF(AND(O187&lt;='Product Ratings'!$M$8,O187&gt;='Product Ratings'!$L$8),'Product Ratings'!$J$8,IF(O187&gt;='Product Ratings'!$L$9,'Product Ratings'!$J$9)))))</f>
        <v>3</v>
      </c>
      <c r="U187" s="99">
        <f>IF(AND(N187&lt;='Product Ratings'!$R$5,N187&gt;='Product Ratings'!$Q$5),'Product Ratings'!$O$5,IF(AND(N187&lt;='Product Ratings'!$R$6,N187&gt;='Product Ratings'!$Q$6),'Product Ratings'!$O$6,IF(AND(N187&lt;='Product Ratings'!$R$7,N187&gt;='Product Ratings'!$Q$7),'Product Ratings'!$O$7,IF(AND(N187&lt;='Product Ratings'!$R$8,N187&gt;='Product Ratings'!$Q$8),'Product Ratings'!$O$8,IF(N187&gt;='Product Ratings'!$Q$9,'Product Ratings'!$O$9)))))</f>
        <v>3</v>
      </c>
      <c r="V187" s="99">
        <f>IF(AND(P187&lt;='Product Ratings'!$V$5,P187&gt;='Product Ratings'!$U$5),'Product Ratings'!$S$5,IF(AND(P187&lt;='Product Ratings'!$V$6,P187&gt;='Product Ratings'!$U$6),'Product Ratings'!$S$6,IF(AND(P187&lt;='Product Ratings'!$V$7,P187&gt;='Product Ratings'!$U$7),'Product Ratings'!$S$7,IF(AND(P187&lt;='Product Ratings'!$V$8,P187&gt;='Product Ratings'!$U$8),'Product Ratings'!$S$8,IF(P187&gt;='Product Ratings'!$U$9,'Product Ratings'!$S$9)))))</f>
        <v>4</v>
      </c>
      <c r="W187" s="135">
        <f t="shared" si="6"/>
        <v>13</v>
      </c>
      <c r="X187" s="90"/>
      <c r="Y187" s="90"/>
      <c r="Z187" s="90"/>
      <c r="AA187" s="90"/>
      <c r="AB187" s="90"/>
    </row>
    <row r="188" ht="12.75" customHeight="1">
      <c r="A188" s="87"/>
      <c r="B188" s="90"/>
      <c r="C188" s="90" t="s">
        <v>247</v>
      </c>
      <c r="D188" s="126">
        <v>2.0</v>
      </c>
      <c r="E188" s="127">
        <v>192.92</v>
      </c>
      <c r="F188" s="128">
        <f t="shared" si="7"/>
        <v>125.398</v>
      </c>
      <c r="G188" s="129">
        <f t="shared" si="1"/>
        <v>67.522</v>
      </c>
      <c r="H188" s="130">
        <f t="shared" si="2"/>
        <v>0.35</v>
      </c>
      <c r="I188" s="131">
        <v>44536.0</v>
      </c>
      <c r="J188" s="132">
        <v>44572.0</v>
      </c>
      <c r="K188" s="123"/>
      <c r="L188" s="90"/>
      <c r="M188" s="133">
        <f t="shared" si="3"/>
        <v>96.46</v>
      </c>
      <c r="N188" s="99">
        <f t="shared" si="4"/>
        <v>36</v>
      </c>
      <c r="O188" s="133">
        <f t="shared" si="5"/>
        <v>62.699</v>
      </c>
      <c r="P188" s="134">
        <v>0.57</v>
      </c>
      <c r="Q188" s="90"/>
      <c r="R188" s="99">
        <f>IF(AND(H188&lt;='Product Ratings'!$E$5,H188&gt;='Product Ratings'!$D$5),'Product Ratings'!$C$5,IF(AND(H188&lt;='Product Ratings'!$E$6,H188&gt;='Product Ratings'!$D$6),'Product Ratings'!$C$6,IF(AND(H188&lt;='Product Ratings'!$E$7,H188&gt;='Product Ratings'!$D$7),'Product Ratings'!$C$7,IF(AND(H188&lt;='Product Ratings'!$E$8,H188&gt;='Product Ratings'!$D$8),'Product Ratings'!$C$8,IF(H188&gt;='Product Ratings'!$D$9,'Product Ratings'!$C$9)))))</f>
        <v>2</v>
      </c>
      <c r="S188" s="99">
        <f>IF(AND(D188&lt;='Product Ratings'!$I$5,D188&gt;='Product Ratings'!$H$5),'Product Ratings'!$F$5,IF(AND(D188&lt;='Product Ratings'!$I$6,D188&gt;='Product Ratings'!$H$6),'Product Ratings'!$F$6,IF(AND(D188&lt;='Product Ratings'!$I$7,I188&gt;='Product Ratings'!$H$7),'Product Ratings'!$F$7,IF(AND(D188&lt;='Product Ratings'!$I$8,D188&gt;='Product Ratings'!$H$8),'Product Ratings'!$F$8,IF(D188&gt;='Product Ratings'!$H$9,'Product Ratings'!$F$9)))))</f>
        <v>1</v>
      </c>
      <c r="T188" s="99">
        <f>IF(AND(O188&lt;='Product Ratings'!$M$5,O188&gt;='Product Ratings'!$L$5),'Product Ratings'!$J$5,IF(AND(O188&lt;='Product Ratings'!$M$6,O188&gt;='Product Ratings'!$L$6),'Product Ratings'!$J$6,IF(AND(O188&lt;='Product Ratings'!$M$7,O188&gt;='Product Ratings'!$L$7),'Product Ratings'!$J$7,IF(AND(O188&lt;='Product Ratings'!$M$8,O188&gt;='Product Ratings'!$L$8),'Product Ratings'!$J$8,IF(O188&gt;='Product Ratings'!$L$9,'Product Ratings'!$J$9)))))</f>
        <v>3</v>
      </c>
      <c r="U188" s="99">
        <f>IF(AND(N188&lt;='Product Ratings'!$R$5,N188&gt;='Product Ratings'!$Q$5),'Product Ratings'!$O$5,IF(AND(N188&lt;='Product Ratings'!$R$6,N188&gt;='Product Ratings'!$Q$6),'Product Ratings'!$O$6,IF(AND(N188&lt;='Product Ratings'!$R$7,N188&gt;='Product Ratings'!$Q$7),'Product Ratings'!$O$7,IF(AND(N188&lt;='Product Ratings'!$R$8,N188&gt;='Product Ratings'!$Q$8),'Product Ratings'!$O$8,IF(N188&gt;='Product Ratings'!$Q$9,'Product Ratings'!$O$9)))))</f>
        <v>3</v>
      </c>
      <c r="V188" s="99">
        <f>IF(AND(P188&lt;='Product Ratings'!$V$5,P188&gt;='Product Ratings'!$U$5),'Product Ratings'!$S$5,IF(AND(P188&lt;='Product Ratings'!$V$6,P188&gt;='Product Ratings'!$U$6),'Product Ratings'!$S$6,IF(AND(P188&lt;='Product Ratings'!$V$7,P188&gt;='Product Ratings'!$U$7),'Product Ratings'!$S$7,IF(AND(P188&lt;='Product Ratings'!$V$8,P188&gt;='Product Ratings'!$U$8),'Product Ratings'!$S$8,IF(P188&gt;='Product Ratings'!$U$9,'Product Ratings'!$S$9)))))</f>
        <v>4</v>
      </c>
      <c r="W188" s="135">
        <f t="shared" si="6"/>
        <v>13</v>
      </c>
      <c r="X188" s="90"/>
      <c r="Y188" s="90"/>
      <c r="Z188" s="90"/>
      <c r="AA188" s="90"/>
      <c r="AB188" s="90"/>
    </row>
    <row r="189" ht="12.75" customHeight="1">
      <c r="A189" s="87"/>
      <c r="B189" s="90"/>
      <c r="C189" s="90" t="s">
        <v>248</v>
      </c>
      <c r="D189" s="126">
        <v>3.0</v>
      </c>
      <c r="E189" s="127">
        <v>162.65</v>
      </c>
      <c r="F189" s="128">
        <f t="shared" si="7"/>
        <v>105.7225</v>
      </c>
      <c r="G189" s="129">
        <f t="shared" si="1"/>
        <v>56.9275</v>
      </c>
      <c r="H189" s="130">
        <f t="shared" si="2"/>
        <v>0.35</v>
      </c>
      <c r="I189" s="131">
        <v>44537.0</v>
      </c>
      <c r="J189" s="132">
        <v>44573.0</v>
      </c>
      <c r="K189" s="123"/>
      <c r="L189" s="90"/>
      <c r="M189" s="133">
        <f t="shared" si="3"/>
        <v>54.21666667</v>
      </c>
      <c r="N189" s="99">
        <f t="shared" si="4"/>
        <v>36</v>
      </c>
      <c r="O189" s="133">
        <f t="shared" si="5"/>
        <v>35.24083333</v>
      </c>
      <c r="P189" s="134">
        <v>0.58</v>
      </c>
      <c r="Q189" s="90"/>
      <c r="R189" s="99">
        <f>IF(AND(H189&lt;='Product Ratings'!$E$5,H189&gt;='Product Ratings'!$D$5),'Product Ratings'!$C$5,IF(AND(H189&lt;='Product Ratings'!$E$6,H189&gt;='Product Ratings'!$D$6),'Product Ratings'!$C$6,IF(AND(H189&lt;='Product Ratings'!$E$7,H189&gt;='Product Ratings'!$D$7),'Product Ratings'!$C$7,IF(AND(H189&lt;='Product Ratings'!$E$8,H189&gt;='Product Ratings'!$D$8),'Product Ratings'!$C$8,IF(H189&gt;='Product Ratings'!$D$9,'Product Ratings'!$C$9)))))</f>
        <v>2</v>
      </c>
      <c r="S189" s="99">
        <f>IF(AND(D189&lt;='Product Ratings'!$I$5,D189&gt;='Product Ratings'!$H$5),'Product Ratings'!$F$5,IF(AND(D189&lt;='Product Ratings'!$I$6,D189&gt;='Product Ratings'!$H$6),'Product Ratings'!$F$6,IF(AND(D189&lt;='Product Ratings'!$I$7,I189&gt;='Product Ratings'!$H$7),'Product Ratings'!$F$7,IF(AND(D189&lt;='Product Ratings'!$I$8,D189&gt;='Product Ratings'!$H$8),'Product Ratings'!$F$8,IF(D189&gt;='Product Ratings'!$H$9,'Product Ratings'!$F$9)))))</f>
        <v>1</v>
      </c>
      <c r="T189" s="99">
        <f>IF(AND(O189&lt;='Product Ratings'!$M$5,O189&gt;='Product Ratings'!$L$5),'Product Ratings'!$J$5,IF(AND(O189&lt;='Product Ratings'!$M$6,O189&gt;='Product Ratings'!$L$6),'Product Ratings'!$J$6,IF(AND(O189&lt;='Product Ratings'!$M$7,O189&gt;='Product Ratings'!$L$7),'Product Ratings'!$J$7,IF(AND(O189&lt;='Product Ratings'!$M$8,O189&gt;='Product Ratings'!$L$8),'Product Ratings'!$J$8,IF(O189&gt;='Product Ratings'!$L$9,'Product Ratings'!$J$9)))))</f>
        <v>4</v>
      </c>
      <c r="U189" s="99">
        <f>IF(AND(N189&lt;='Product Ratings'!$R$5,N189&gt;='Product Ratings'!$Q$5),'Product Ratings'!$O$5,IF(AND(N189&lt;='Product Ratings'!$R$6,N189&gt;='Product Ratings'!$Q$6),'Product Ratings'!$O$6,IF(AND(N189&lt;='Product Ratings'!$R$7,N189&gt;='Product Ratings'!$Q$7),'Product Ratings'!$O$7,IF(AND(N189&lt;='Product Ratings'!$R$8,N189&gt;='Product Ratings'!$Q$8),'Product Ratings'!$O$8,IF(N189&gt;='Product Ratings'!$Q$9,'Product Ratings'!$O$9)))))</f>
        <v>3</v>
      </c>
      <c r="V189" s="99">
        <f>IF(AND(P189&lt;='Product Ratings'!$V$5,P189&gt;='Product Ratings'!$U$5),'Product Ratings'!$S$5,IF(AND(P189&lt;='Product Ratings'!$V$6,P189&gt;='Product Ratings'!$U$6),'Product Ratings'!$S$6,IF(AND(P189&lt;='Product Ratings'!$V$7,P189&gt;='Product Ratings'!$U$7),'Product Ratings'!$S$7,IF(AND(P189&lt;='Product Ratings'!$V$8,P189&gt;='Product Ratings'!$U$8),'Product Ratings'!$S$8,IF(P189&gt;='Product Ratings'!$U$9,'Product Ratings'!$S$9)))))</f>
        <v>4</v>
      </c>
      <c r="W189" s="135">
        <f t="shared" si="6"/>
        <v>14</v>
      </c>
      <c r="X189" s="90"/>
      <c r="Y189" s="90"/>
      <c r="Z189" s="90"/>
      <c r="AA189" s="90"/>
      <c r="AB189" s="90"/>
    </row>
    <row r="190" ht="12.75" customHeight="1">
      <c r="A190" s="87"/>
      <c r="B190" s="90"/>
      <c r="C190" s="90" t="s">
        <v>249</v>
      </c>
      <c r="D190" s="126">
        <v>4.0</v>
      </c>
      <c r="E190" s="127">
        <v>11.97</v>
      </c>
      <c r="F190" s="128">
        <f t="shared" si="7"/>
        <v>7.7805</v>
      </c>
      <c r="G190" s="129">
        <f t="shared" si="1"/>
        <v>4.1895</v>
      </c>
      <c r="H190" s="130">
        <f t="shared" si="2"/>
        <v>0.35</v>
      </c>
      <c r="I190" s="131">
        <v>44538.0</v>
      </c>
      <c r="J190" s="132">
        <v>44574.0</v>
      </c>
      <c r="K190" s="123"/>
      <c r="L190" s="90"/>
      <c r="M190" s="133">
        <f t="shared" si="3"/>
        <v>2.9925</v>
      </c>
      <c r="N190" s="99">
        <f t="shared" si="4"/>
        <v>36</v>
      </c>
      <c r="O190" s="133">
        <f t="shared" si="5"/>
        <v>1.945125</v>
      </c>
      <c r="P190" s="134">
        <v>0.59</v>
      </c>
      <c r="Q190" s="90"/>
      <c r="R190" s="99">
        <f>IF(AND(H190&lt;='Product Ratings'!$E$5,H190&gt;='Product Ratings'!$D$5),'Product Ratings'!$C$5,IF(AND(H190&lt;='Product Ratings'!$E$6,H190&gt;='Product Ratings'!$D$6),'Product Ratings'!$C$6,IF(AND(H190&lt;='Product Ratings'!$E$7,H190&gt;='Product Ratings'!$D$7),'Product Ratings'!$C$7,IF(AND(H190&lt;='Product Ratings'!$E$8,H190&gt;='Product Ratings'!$D$8),'Product Ratings'!$C$8,IF(H190&gt;='Product Ratings'!$D$9,'Product Ratings'!$C$9)))))</f>
        <v>2</v>
      </c>
      <c r="S190" s="99">
        <f>IF(AND(D190&lt;='Product Ratings'!$I$5,D190&gt;='Product Ratings'!$H$5),'Product Ratings'!$F$5,IF(AND(D190&lt;='Product Ratings'!$I$6,D190&gt;='Product Ratings'!$H$6),'Product Ratings'!$F$6,IF(AND(D190&lt;='Product Ratings'!$I$7,I190&gt;='Product Ratings'!$H$7),'Product Ratings'!$F$7,IF(AND(D190&lt;='Product Ratings'!$I$8,D190&gt;='Product Ratings'!$H$8),'Product Ratings'!$F$8,IF(D190&gt;='Product Ratings'!$H$9,'Product Ratings'!$F$9)))))</f>
        <v>1</v>
      </c>
      <c r="T190" s="99">
        <f>IF(AND(O190&lt;='Product Ratings'!$M$5,O190&gt;='Product Ratings'!$L$5),'Product Ratings'!$J$5,IF(AND(O190&lt;='Product Ratings'!$M$6,O190&gt;='Product Ratings'!$L$6),'Product Ratings'!$J$6,IF(AND(O190&lt;='Product Ratings'!$M$7,O190&gt;='Product Ratings'!$L$7),'Product Ratings'!$J$7,IF(AND(O190&lt;='Product Ratings'!$M$8,O190&gt;='Product Ratings'!$L$8),'Product Ratings'!$J$8,IF(O190&gt;='Product Ratings'!$L$9,'Product Ratings'!$J$9)))))</f>
        <v>5</v>
      </c>
      <c r="U190" s="99">
        <f>IF(AND(N190&lt;='Product Ratings'!$R$5,N190&gt;='Product Ratings'!$Q$5),'Product Ratings'!$O$5,IF(AND(N190&lt;='Product Ratings'!$R$6,N190&gt;='Product Ratings'!$Q$6),'Product Ratings'!$O$6,IF(AND(N190&lt;='Product Ratings'!$R$7,N190&gt;='Product Ratings'!$Q$7),'Product Ratings'!$O$7,IF(AND(N190&lt;='Product Ratings'!$R$8,N190&gt;='Product Ratings'!$Q$8),'Product Ratings'!$O$8,IF(N190&gt;='Product Ratings'!$Q$9,'Product Ratings'!$O$9)))))</f>
        <v>3</v>
      </c>
      <c r="V190" s="99">
        <f>IF(AND(P190&lt;='Product Ratings'!$V$5,P190&gt;='Product Ratings'!$U$5),'Product Ratings'!$S$5,IF(AND(P190&lt;='Product Ratings'!$V$6,P190&gt;='Product Ratings'!$U$6),'Product Ratings'!$S$6,IF(AND(P190&lt;='Product Ratings'!$V$7,P190&gt;='Product Ratings'!$U$7),'Product Ratings'!$S$7,IF(AND(P190&lt;='Product Ratings'!$V$8,P190&gt;='Product Ratings'!$U$8),'Product Ratings'!$S$8,IF(P190&gt;='Product Ratings'!$U$9,'Product Ratings'!$S$9)))))</f>
        <v>5</v>
      </c>
      <c r="W190" s="135">
        <f t="shared" si="6"/>
        <v>16</v>
      </c>
      <c r="X190" s="90"/>
      <c r="Y190" s="90"/>
      <c r="Z190" s="90"/>
      <c r="AA190" s="90"/>
      <c r="AB190" s="90"/>
    </row>
    <row r="191" ht="12.75" customHeight="1">
      <c r="A191" s="87"/>
      <c r="B191" s="90"/>
      <c r="C191" s="90" t="s">
        <v>250</v>
      </c>
      <c r="D191" s="126">
        <v>5.0</v>
      </c>
      <c r="E191" s="127">
        <v>267.83</v>
      </c>
      <c r="F191" s="128">
        <f t="shared" si="7"/>
        <v>174.0895</v>
      </c>
      <c r="G191" s="129">
        <f t="shared" si="1"/>
        <v>93.7405</v>
      </c>
      <c r="H191" s="130">
        <f t="shared" si="2"/>
        <v>0.35</v>
      </c>
      <c r="I191" s="131">
        <v>44539.0</v>
      </c>
      <c r="J191" s="132">
        <v>44575.0</v>
      </c>
      <c r="K191" s="123"/>
      <c r="L191" s="90"/>
      <c r="M191" s="133">
        <f t="shared" si="3"/>
        <v>53.566</v>
      </c>
      <c r="N191" s="99">
        <f t="shared" si="4"/>
        <v>36</v>
      </c>
      <c r="O191" s="133">
        <f t="shared" si="5"/>
        <v>34.8179</v>
      </c>
      <c r="P191" s="134">
        <v>0.6</v>
      </c>
      <c r="Q191" s="90"/>
      <c r="R191" s="99">
        <f>IF(AND(H191&lt;='Product Ratings'!$E$5,H191&gt;='Product Ratings'!$D$5),'Product Ratings'!$C$5,IF(AND(H191&lt;='Product Ratings'!$E$6,H191&gt;='Product Ratings'!$D$6),'Product Ratings'!$C$6,IF(AND(H191&lt;='Product Ratings'!$E$7,H191&gt;='Product Ratings'!$D$7),'Product Ratings'!$C$7,IF(AND(H191&lt;='Product Ratings'!$E$8,H191&gt;='Product Ratings'!$D$8),'Product Ratings'!$C$8,IF(H191&gt;='Product Ratings'!$D$9,'Product Ratings'!$C$9)))))</f>
        <v>2</v>
      </c>
      <c r="S191" s="99">
        <f>IF(AND(D191&lt;='Product Ratings'!$I$5,D191&gt;='Product Ratings'!$H$5),'Product Ratings'!$F$5,IF(AND(D191&lt;='Product Ratings'!$I$6,D191&gt;='Product Ratings'!$H$6),'Product Ratings'!$F$6,IF(AND(D191&lt;='Product Ratings'!$I$7,I191&gt;='Product Ratings'!$H$7),'Product Ratings'!$F$7,IF(AND(D191&lt;='Product Ratings'!$I$8,D191&gt;='Product Ratings'!$H$8),'Product Ratings'!$F$8,IF(D191&gt;='Product Ratings'!$H$9,'Product Ratings'!$F$9)))))</f>
        <v>1</v>
      </c>
      <c r="T191" s="99">
        <f>IF(AND(O191&lt;='Product Ratings'!$M$5,O191&gt;='Product Ratings'!$L$5),'Product Ratings'!$J$5,IF(AND(O191&lt;='Product Ratings'!$M$6,O191&gt;='Product Ratings'!$L$6),'Product Ratings'!$J$6,IF(AND(O191&lt;='Product Ratings'!$M$7,O191&gt;='Product Ratings'!$L$7),'Product Ratings'!$J$7,IF(AND(O191&lt;='Product Ratings'!$M$8,O191&gt;='Product Ratings'!$L$8),'Product Ratings'!$J$8,IF(O191&gt;='Product Ratings'!$L$9,'Product Ratings'!$J$9)))))</f>
        <v>4</v>
      </c>
      <c r="U191" s="99">
        <f>IF(AND(N191&lt;='Product Ratings'!$R$5,N191&gt;='Product Ratings'!$Q$5),'Product Ratings'!$O$5,IF(AND(N191&lt;='Product Ratings'!$R$6,N191&gt;='Product Ratings'!$Q$6),'Product Ratings'!$O$6,IF(AND(N191&lt;='Product Ratings'!$R$7,N191&gt;='Product Ratings'!$Q$7),'Product Ratings'!$O$7,IF(AND(N191&lt;='Product Ratings'!$R$8,N191&gt;='Product Ratings'!$Q$8),'Product Ratings'!$O$8,IF(N191&gt;='Product Ratings'!$Q$9,'Product Ratings'!$O$9)))))</f>
        <v>3</v>
      </c>
      <c r="V191" s="99">
        <f>IF(AND(P191&lt;='Product Ratings'!$V$5,P191&gt;='Product Ratings'!$U$5),'Product Ratings'!$S$5,IF(AND(P191&lt;='Product Ratings'!$V$6,P191&gt;='Product Ratings'!$U$6),'Product Ratings'!$S$6,IF(AND(P191&lt;='Product Ratings'!$V$7,P191&gt;='Product Ratings'!$U$7),'Product Ratings'!$S$7,IF(AND(P191&lt;='Product Ratings'!$V$8,P191&gt;='Product Ratings'!$U$8),'Product Ratings'!$S$8,IF(P191&gt;='Product Ratings'!$U$9,'Product Ratings'!$S$9)))))</f>
        <v>5</v>
      </c>
      <c r="W191" s="135">
        <f t="shared" si="6"/>
        <v>15</v>
      </c>
      <c r="X191" s="90"/>
      <c r="Y191" s="90"/>
      <c r="Z191" s="90"/>
      <c r="AA191" s="90"/>
      <c r="AB191" s="90"/>
    </row>
    <row r="192" ht="12.75" customHeight="1">
      <c r="A192" s="87"/>
      <c r="B192" s="90"/>
      <c r="C192" s="90" t="s">
        <v>251</v>
      </c>
      <c r="D192" s="126">
        <v>6.0</v>
      </c>
      <c r="E192" s="127">
        <v>158.26</v>
      </c>
      <c r="F192" s="128">
        <f t="shared" si="7"/>
        <v>102.869</v>
      </c>
      <c r="G192" s="129">
        <f t="shared" si="1"/>
        <v>55.391</v>
      </c>
      <c r="H192" s="130">
        <f t="shared" si="2"/>
        <v>0.35</v>
      </c>
      <c r="I192" s="131">
        <v>44540.0</v>
      </c>
      <c r="J192" s="132">
        <v>44576.0</v>
      </c>
      <c r="K192" s="123"/>
      <c r="L192" s="90"/>
      <c r="M192" s="133">
        <f t="shared" si="3"/>
        <v>26.37666667</v>
      </c>
      <c r="N192" s="99">
        <f t="shared" si="4"/>
        <v>36</v>
      </c>
      <c r="O192" s="133">
        <f t="shared" si="5"/>
        <v>17.14483333</v>
      </c>
      <c r="P192" s="134">
        <v>0.64</v>
      </c>
      <c r="Q192" s="90"/>
      <c r="R192" s="99">
        <f>IF(AND(H192&lt;='Product Ratings'!$E$5,H192&gt;='Product Ratings'!$D$5),'Product Ratings'!$C$5,IF(AND(H192&lt;='Product Ratings'!$E$6,H192&gt;='Product Ratings'!$D$6),'Product Ratings'!$C$6,IF(AND(H192&lt;='Product Ratings'!$E$7,H192&gt;='Product Ratings'!$D$7),'Product Ratings'!$C$7,IF(AND(H192&lt;='Product Ratings'!$E$8,H192&gt;='Product Ratings'!$D$8),'Product Ratings'!$C$8,IF(H192&gt;='Product Ratings'!$D$9,'Product Ratings'!$C$9)))))</f>
        <v>2</v>
      </c>
      <c r="S192" s="99">
        <f>IF(AND(D192&lt;='Product Ratings'!$I$5,D192&gt;='Product Ratings'!$H$5),'Product Ratings'!$F$5,IF(AND(D192&lt;='Product Ratings'!$I$6,D192&gt;='Product Ratings'!$H$6),'Product Ratings'!$F$6,IF(AND(D192&lt;='Product Ratings'!$I$7,I192&gt;='Product Ratings'!$H$7),'Product Ratings'!$F$7,IF(AND(D192&lt;='Product Ratings'!$I$8,D192&gt;='Product Ratings'!$H$8),'Product Ratings'!$F$8,IF(D192&gt;='Product Ratings'!$H$9,'Product Ratings'!$F$9)))))</f>
        <v>2</v>
      </c>
      <c r="T192" s="99">
        <f>IF(AND(O192&lt;='Product Ratings'!$M$5,O192&gt;='Product Ratings'!$L$5),'Product Ratings'!$J$5,IF(AND(O192&lt;='Product Ratings'!$M$6,O192&gt;='Product Ratings'!$L$6),'Product Ratings'!$J$6,IF(AND(O192&lt;='Product Ratings'!$M$7,O192&gt;='Product Ratings'!$L$7),'Product Ratings'!$J$7,IF(AND(O192&lt;='Product Ratings'!$M$8,O192&gt;='Product Ratings'!$L$8),'Product Ratings'!$J$8,IF(O192&gt;='Product Ratings'!$L$9,'Product Ratings'!$J$9)))))</f>
        <v>5</v>
      </c>
      <c r="U192" s="99">
        <f>IF(AND(N192&lt;='Product Ratings'!$R$5,N192&gt;='Product Ratings'!$Q$5),'Product Ratings'!$O$5,IF(AND(N192&lt;='Product Ratings'!$R$6,N192&gt;='Product Ratings'!$Q$6),'Product Ratings'!$O$6,IF(AND(N192&lt;='Product Ratings'!$R$7,N192&gt;='Product Ratings'!$Q$7),'Product Ratings'!$O$7,IF(AND(N192&lt;='Product Ratings'!$R$8,N192&gt;='Product Ratings'!$Q$8),'Product Ratings'!$O$8,IF(N192&gt;='Product Ratings'!$Q$9,'Product Ratings'!$O$9)))))</f>
        <v>3</v>
      </c>
      <c r="V192" s="99">
        <f>IF(AND(P192&lt;='Product Ratings'!$V$5,P192&gt;='Product Ratings'!$U$5),'Product Ratings'!$S$5,IF(AND(P192&lt;='Product Ratings'!$V$6,P192&gt;='Product Ratings'!$U$6),'Product Ratings'!$S$6,IF(AND(P192&lt;='Product Ratings'!$V$7,P192&gt;='Product Ratings'!$U$7),'Product Ratings'!$S$7,IF(AND(P192&lt;='Product Ratings'!$V$8,P192&gt;='Product Ratings'!$U$8),'Product Ratings'!$S$8,IF(P192&gt;='Product Ratings'!$U$9,'Product Ratings'!$S$9)))))</f>
        <v>5</v>
      </c>
      <c r="W192" s="135">
        <f t="shared" si="6"/>
        <v>17</v>
      </c>
      <c r="X192" s="90"/>
      <c r="Y192" s="90"/>
      <c r="Z192" s="90"/>
      <c r="AA192" s="90"/>
      <c r="AB192" s="90"/>
    </row>
    <row r="193" ht="12.75" customHeight="1">
      <c r="A193" s="87"/>
      <c r="B193" s="90"/>
      <c r="C193" s="90" t="s">
        <v>252</v>
      </c>
      <c r="D193" s="126">
        <v>1.0</v>
      </c>
      <c r="E193" s="127">
        <v>191.48</v>
      </c>
      <c r="F193" s="128">
        <f t="shared" si="7"/>
        <v>124.462</v>
      </c>
      <c r="G193" s="129">
        <f t="shared" si="1"/>
        <v>67.018</v>
      </c>
      <c r="H193" s="130">
        <f t="shared" si="2"/>
        <v>0.35</v>
      </c>
      <c r="I193" s="131">
        <v>44541.0</v>
      </c>
      <c r="J193" s="132">
        <v>44577.0</v>
      </c>
      <c r="K193" s="123"/>
      <c r="L193" s="90"/>
      <c r="M193" s="133">
        <f t="shared" si="3"/>
        <v>191.48</v>
      </c>
      <c r="N193" s="99">
        <f t="shared" si="4"/>
        <v>36</v>
      </c>
      <c r="O193" s="133">
        <f t="shared" si="5"/>
        <v>124.462</v>
      </c>
      <c r="P193" s="134">
        <v>0.67</v>
      </c>
      <c r="Q193" s="90"/>
      <c r="R193" s="99">
        <f>IF(AND(H193&lt;='Product Ratings'!$E$5,H193&gt;='Product Ratings'!$D$5),'Product Ratings'!$C$5,IF(AND(H193&lt;='Product Ratings'!$E$6,H193&gt;='Product Ratings'!$D$6),'Product Ratings'!$C$6,IF(AND(H193&lt;='Product Ratings'!$E$7,H193&gt;='Product Ratings'!$D$7),'Product Ratings'!$C$7,IF(AND(H193&lt;='Product Ratings'!$E$8,H193&gt;='Product Ratings'!$D$8),'Product Ratings'!$C$8,IF(H193&gt;='Product Ratings'!$D$9,'Product Ratings'!$C$9)))))</f>
        <v>2</v>
      </c>
      <c r="S193" s="99">
        <f>IF(AND(D193&lt;='Product Ratings'!$I$5,D193&gt;='Product Ratings'!$H$5),'Product Ratings'!$F$5,IF(AND(D193&lt;='Product Ratings'!$I$6,D193&gt;='Product Ratings'!$H$6),'Product Ratings'!$F$6,IF(AND(D193&lt;='Product Ratings'!$I$7,I193&gt;='Product Ratings'!$H$7),'Product Ratings'!$F$7,IF(AND(D193&lt;='Product Ratings'!$I$8,D193&gt;='Product Ratings'!$H$8),'Product Ratings'!$F$8,IF(D193&gt;='Product Ratings'!$H$9,'Product Ratings'!$F$9)))))</f>
        <v>1</v>
      </c>
      <c r="T193" s="99">
        <f>IF(AND(O193&lt;='Product Ratings'!$M$5,O193&gt;='Product Ratings'!$L$5),'Product Ratings'!$J$5,IF(AND(O193&lt;='Product Ratings'!$M$6,O193&gt;='Product Ratings'!$L$6),'Product Ratings'!$J$6,IF(AND(O193&lt;='Product Ratings'!$M$7,O193&gt;='Product Ratings'!$L$7),'Product Ratings'!$J$7,IF(AND(O193&lt;='Product Ratings'!$M$8,O193&gt;='Product Ratings'!$L$8),'Product Ratings'!$J$8,IF(O193&gt;='Product Ratings'!$L$9,'Product Ratings'!$J$9)))))</f>
        <v>2</v>
      </c>
      <c r="U193" s="99">
        <f>IF(AND(N193&lt;='Product Ratings'!$R$5,N193&gt;='Product Ratings'!$Q$5),'Product Ratings'!$O$5,IF(AND(N193&lt;='Product Ratings'!$R$6,N193&gt;='Product Ratings'!$Q$6),'Product Ratings'!$O$6,IF(AND(N193&lt;='Product Ratings'!$R$7,N193&gt;='Product Ratings'!$Q$7),'Product Ratings'!$O$7,IF(AND(N193&lt;='Product Ratings'!$R$8,N193&gt;='Product Ratings'!$Q$8),'Product Ratings'!$O$8,IF(N193&gt;='Product Ratings'!$Q$9,'Product Ratings'!$O$9)))))</f>
        <v>3</v>
      </c>
      <c r="V193" s="99">
        <f>IF(AND(P193&lt;='Product Ratings'!$V$5,P193&gt;='Product Ratings'!$U$5),'Product Ratings'!$S$5,IF(AND(P193&lt;='Product Ratings'!$V$6,P193&gt;='Product Ratings'!$U$6),'Product Ratings'!$S$6,IF(AND(P193&lt;='Product Ratings'!$V$7,P193&gt;='Product Ratings'!$U$7),'Product Ratings'!$S$7,IF(AND(P193&lt;='Product Ratings'!$V$8,P193&gt;='Product Ratings'!$U$8),'Product Ratings'!$S$8,IF(P193&gt;='Product Ratings'!$U$9,'Product Ratings'!$S$9)))))</f>
        <v>5</v>
      </c>
      <c r="W193" s="135">
        <f t="shared" si="6"/>
        <v>13</v>
      </c>
      <c r="X193" s="90"/>
      <c r="Y193" s="90"/>
      <c r="Z193" s="90"/>
      <c r="AA193" s="90"/>
      <c r="AB193" s="90"/>
    </row>
    <row r="194" ht="12.75" customHeight="1">
      <c r="A194" s="87"/>
      <c r="B194" s="90"/>
      <c r="C194" s="90" t="s">
        <v>253</v>
      </c>
      <c r="D194" s="126">
        <v>2.0</v>
      </c>
      <c r="E194" s="127">
        <v>532.17</v>
      </c>
      <c r="F194" s="128">
        <f t="shared" si="7"/>
        <v>345.9105</v>
      </c>
      <c r="G194" s="129">
        <f t="shared" si="1"/>
        <v>186.2595</v>
      </c>
      <c r="H194" s="130">
        <f t="shared" si="2"/>
        <v>0.35</v>
      </c>
      <c r="I194" s="131">
        <v>44542.0</v>
      </c>
      <c r="J194" s="132">
        <v>44578.0</v>
      </c>
      <c r="K194" s="123"/>
      <c r="L194" s="90"/>
      <c r="M194" s="133">
        <f t="shared" si="3"/>
        <v>266.085</v>
      </c>
      <c r="N194" s="99">
        <f t="shared" si="4"/>
        <v>36</v>
      </c>
      <c r="O194" s="133">
        <f t="shared" si="5"/>
        <v>172.95525</v>
      </c>
      <c r="P194" s="134">
        <v>0.68</v>
      </c>
      <c r="Q194" s="90"/>
      <c r="R194" s="99">
        <f>IF(AND(H194&lt;='Product Ratings'!$E$5,H194&gt;='Product Ratings'!$D$5),'Product Ratings'!$C$5,IF(AND(H194&lt;='Product Ratings'!$E$6,H194&gt;='Product Ratings'!$D$6),'Product Ratings'!$C$6,IF(AND(H194&lt;='Product Ratings'!$E$7,H194&gt;='Product Ratings'!$D$7),'Product Ratings'!$C$7,IF(AND(H194&lt;='Product Ratings'!$E$8,H194&gt;='Product Ratings'!$D$8),'Product Ratings'!$C$8,IF(H194&gt;='Product Ratings'!$D$9,'Product Ratings'!$C$9)))))</f>
        <v>2</v>
      </c>
      <c r="S194" s="99">
        <f>IF(AND(D194&lt;='Product Ratings'!$I$5,D194&gt;='Product Ratings'!$H$5),'Product Ratings'!$F$5,IF(AND(D194&lt;='Product Ratings'!$I$6,D194&gt;='Product Ratings'!$H$6),'Product Ratings'!$F$6,IF(AND(D194&lt;='Product Ratings'!$I$7,I194&gt;='Product Ratings'!$H$7),'Product Ratings'!$F$7,IF(AND(D194&lt;='Product Ratings'!$I$8,D194&gt;='Product Ratings'!$H$8),'Product Ratings'!$F$8,IF(D194&gt;='Product Ratings'!$H$9,'Product Ratings'!$F$9)))))</f>
        <v>1</v>
      </c>
      <c r="T194" s="99">
        <f>IF(AND(O194&lt;='Product Ratings'!$M$5,O194&gt;='Product Ratings'!$L$5),'Product Ratings'!$J$5,IF(AND(O194&lt;='Product Ratings'!$M$6,O194&gt;='Product Ratings'!$L$6),'Product Ratings'!$J$6,IF(AND(O194&lt;='Product Ratings'!$M$7,O194&gt;='Product Ratings'!$L$7),'Product Ratings'!$J$7,IF(AND(O194&lt;='Product Ratings'!$M$8,O194&gt;='Product Ratings'!$L$8),'Product Ratings'!$J$8,IF(O194&gt;='Product Ratings'!$L$9,'Product Ratings'!$J$9)))))</f>
        <v>2</v>
      </c>
      <c r="U194" s="99">
        <f>IF(AND(N194&lt;='Product Ratings'!$R$5,N194&gt;='Product Ratings'!$Q$5),'Product Ratings'!$O$5,IF(AND(N194&lt;='Product Ratings'!$R$6,N194&gt;='Product Ratings'!$Q$6),'Product Ratings'!$O$6,IF(AND(N194&lt;='Product Ratings'!$R$7,N194&gt;='Product Ratings'!$Q$7),'Product Ratings'!$O$7,IF(AND(N194&lt;='Product Ratings'!$R$8,N194&gt;='Product Ratings'!$Q$8),'Product Ratings'!$O$8,IF(N194&gt;='Product Ratings'!$Q$9,'Product Ratings'!$O$9)))))</f>
        <v>3</v>
      </c>
      <c r="V194" s="99">
        <f>IF(AND(P194&lt;='Product Ratings'!$V$5,P194&gt;='Product Ratings'!$U$5),'Product Ratings'!$S$5,IF(AND(P194&lt;='Product Ratings'!$V$6,P194&gt;='Product Ratings'!$U$6),'Product Ratings'!$S$6,IF(AND(P194&lt;='Product Ratings'!$V$7,P194&gt;='Product Ratings'!$U$7),'Product Ratings'!$S$7,IF(AND(P194&lt;='Product Ratings'!$V$8,P194&gt;='Product Ratings'!$U$8),'Product Ratings'!$S$8,IF(P194&gt;='Product Ratings'!$U$9,'Product Ratings'!$S$9)))))</f>
        <v>5</v>
      </c>
      <c r="W194" s="135">
        <f t="shared" si="6"/>
        <v>13</v>
      </c>
      <c r="X194" s="90"/>
      <c r="Y194" s="90"/>
      <c r="Z194" s="90"/>
      <c r="AA194" s="90"/>
      <c r="AB194" s="90"/>
    </row>
    <row r="195" ht="12.75" customHeight="1">
      <c r="A195" s="87"/>
      <c r="B195" s="90"/>
      <c r="C195" s="90" t="s">
        <v>254</v>
      </c>
      <c r="D195" s="126">
        <v>3.0</v>
      </c>
      <c r="E195" s="127">
        <v>185.48</v>
      </c>
      <c r="F195" s="128">
        <f t="shared" si="7"/>
        <v>120.562</v>
      </c>
      <c r="G195" s="129">
        <f t="shared" si="1"/>
        <v>64.918</v>
      </c>
      <c r="H195" s="130">
        <f t="shared" si="2"/>
        <v>0.35</v>
      </c>
      <c r="I195" s="131">
        <v>44543.0</v>
      </c>
      <c r="J195" s="132">
        <v>44579.0</v>
      </c>
      <c r="K195" s="123"/>
      <c r="L195" s="90"/>
      <c r="M195" s="133">
        <f t="shared" si="3"/>
        <v>61.82666667</v>
      </c>
      <c r="N195" s="99">
        <f t="shared" si="4"/>
        <v>36</v>
      </c>
      <c r="O195" s="133">
        <f t="shared" si="5"/>
        <v>40.18733333</v>
      </c>
      <c r="P195" s="134">
        <v>0.62</v>
      </c>
      <c r="Q195" s="90"/>
      <c r="R195" s="99">
        <f>IF(AND(H195&lt;='Product Ratings'!$E$5,H195&gt;='Product Ratings'!$D$5),'Product Ratings'!$C$5,IF(AND(H195&lt;='Product Ratings'!$E$6,H195&gt;='Product Ratings'!$D$6),'Product Ratings'!$C$6,IF(AND(H195&lt;='Product Ratings'!$E$7,H195&gt;='Product Ratings'!$D$7),'Product Ratings'!$C$7,IF(AND(H195&lt;='Product Ratings'!$E$8,H195&gt;='Product Ratings'!$D$8),'Product Ratings'!$C$8,IF(H195&gt;='Product Ratings'!$D$9,'Product Ratings'!$C$9)))))</f>
        <v>2</v>
      </c>
      <c r="S195" s="99">
        <f>IF(AND(D195&lt;='Product Ratings'!$I$5,D195&gt;='Product Ratings'!$H$5),'Product Ratings'!$F$5,IF(AND(D195&lt;='Product Ratings'!$I$6,D195&gt;='Product Ratings'!$H$6),'Product Ratings'!$F$6,IF(AND(D195&lt;='Product Ratings'!$I$7,I195&gt;='Product Ratings'!$H$7),'Product Ratings'!$F$7,IF(AND(D195&lt;='Product Ratings'!$I$8,D195&gt;='Product Ratings'!$H$8),'Product Ratings'!$F$8,IF(D195&gt;='Product Ratings'!$H$9,'Product Ratings'!$F$9)))))</f>
        <v>1</v>
      </c>
      <c r="T195" s="99" t="b">
        <f>IF(AND(O195&lt;='Product Ratings'!$M$5,O195&gt;='Product Ratings'!$L$5),'Product Ratings'!$J$5,IF(AND(O195&lt;='Product Ratings'!$M$6,O195&gt;='Product Ratings'!$L$6),'Product Ratings'!$J$6,IF(AND(O195&lt;='Product Ratings'!$M$7,O195&gt;='Product Ratings'!$L$7),'Product Ratings'!$J$7,IF(AND(O195&lt;='Product Ratings'!$M$8,O195&gt;='Product Ratings'!$L$8),'Product Ratings'!$J$8,IF(O195&gt;='Product Ratings'!$L$9,'Product Ratings'!$J$9)))))</f>
        <v>0</v>
      </c>
      <c r="U195" s="99">
        <f>IF(AND(N195&lt;='Product Ratings'!$R$5,N195&gt;='Product Ratings'!$Q$5),'Product Ratings'!$O$5,IF(AND(N195&lt;='Product Ratings'!$R$6,N195&gt;='Product Ratings'!$Q$6),'Product Ratings'!$O$6,IF(AND(N195&lt;='Product Ratings'!$R$7,N195&gt;='Product Ratings'!$Q$7),'Product Ratings'!$O$7,IF(AND(N195&lt;='Product Ratings'!$R$8,N195&gt;='Product Ratings'!$Q$8),'Product Ratings'!$O$8,IF(N195&gt;='Product Ratings'!$Q$9,'Product Ratings'!$O$9)))))</f>
        <v>3</v>
      </c>
      <c r="V195" s="99">
        <f>IF(AND(P195&lt;='Product Ratings'!$V$5,P195&gt;='Product Ratings'!$U$5),'Product Ratings'!$S$5,IF(AND(P195&lt;='Product Ratings'!$V$6,P195&gt;='Product Ratings'!$U$6),'Product Ratings'!$S$6,IF(AND(P195&lt;='Product Ratings'!$V$7,P195&gt;='Product Ratings'!$U$7),'Product Ratings'!$S$7,IF(AND(P195&lt;='Product Ratings'!$V$8,P195&gt;='Product Ratings'!$U$8),'Product Ratings'!$S$8,IF(P195&gt;='Product Ratings'!$U$9,'Product Ratings'!$S$9)))))</f>
        <v>5</v>
      </c>
      <c r="W195" s="135">
        <f t="shared" si="6"/>
        <v>11</v>
      </c>
      <c r="X195" s="90"/>
      <c r="Y195" s="90"/>
      <c r="Z195" s="90"/>
      <c r="AA195" s="90"/>
      <c r="AB195" s="90"/>
    </row>
    <row r="196" ht="12.75" customHeight="1">
      <c r="A196" s="87"/>
      <c r="B196" s="90"/>
      <c r="C196" s="90" t="s">
        <v>255</v>
      </c>
      <c r="D196" s="126">
        <v>4.0</v>
      </c>
      <c r="E196" s="127">
        <v>113.04</v>
      </c>
      <c r="F196" s="128">
        <f t="shared" si="7"/>
        <v>73.476</v>
      </c>
      <c r="G196" s="129">
        <f t="shared" si="1"/>
        <v>39.564</v>
      </c>
      <c r="H196" s="130">
        <f t="shared" si="2"/>
        <v>0.35</v>
      </c>
      <c r="I196" s="131">
        <v>44544.0</v>
      </c>
      <c r="J196" s="132">
        <v>44580.0</v>
      </c>
      <c r="K196" s="123"/>
      <c r="L196" s="90"/>
      <c r="M196" s="133">
        <f t="shared" si="3"/>
        <v>28.26</v>
      </c>
      <c r="N196" s="99">
        <f t="shared" si="4"/>
        <v>36</v>
      </c>
      <c r="O196" s="133">
        <f t="shared" si="5"/>
        <v>18.369</v>
      </c>
      <c r="P196" s="134">
        <v>0.69</v>
      </c>
      <c r="Q196" s="90"/>
      <c r="R196" s="99">
        <f>IF(AND(H196&lt;='Product Ratings'!$E$5,H196&gt;='Product Ratings'!$D$5),'Product Ratings'!$C$5,IF(AND(H196&lt;='Product Ratings'!$E$6,H196&gt;='Product Ratings'!$D$6),'Product Ratings'!$C$6,IF(AND(H196&lt;='Product Ratings'!$E$7,H196&gt;='Product Ratings'!$D$7),'Product Ratings'!$C$7,IF(AND(H196&lt;='Product Ratings'!$E$8,H196&gt;='Product Ratings'!$D$8),'Product Ratings'!$C$8,IF(H196&gt;='Product Ratings'!$D$9,'Product Ratings'!$C$9)))))</f>
        <v>2</v>
      </c>
      <c r="S196" s="99">
        <f>IF(AND(D196&lt;='Product Ratings'!$I$5,D196&gt;='Product Ratings'!$H$5),'Product Ratings'!$F$5,IF(AND(D196&lt;='Product Ratings'!$I$6,D196&gt;='Product Ratings'!$H$6),'Product Ratings'!$F$6,IF(AND(D196&lt;='Product Ratings'!$I$7,I196&gt;='Product Ratings'!$H$7),'Product Ratings'!$F$7,IF(AND(D196&lt;='Product Ratings'!$I$8,D196&gt;='Product Ratings'!$H$8),'Product Ratings'!$F$8,IF(D196&gt;='Product Ratings'!$H$9,'Product Ratings'!$F$9)))))</f>
        <v>1</v>
      </c>
      <c r="T196" s="99">
        <f>IF(AND(O196&lt;='Product Ratings'!$M$5,O196&gt;='Product Ratings'!$L$5),'Product Ratings'!$J$5,IF(AND(O196&lt;='Product Ratings'!$M$6,O196&gt;='Product Ratings'!$L$6),'Product Ratings'!$J$6,IF(AND(O196&lt;='Product Ratings'!$M$7,O196&gt;='Product Ratings'!$L$7),'Product Ratings'!$J$7,IF(AND(O196&lt;='Product Ratings'!$M$8,O196&gt;='Product Ratings'!$L$8),'Product Ratings'!$J$8,IF(O196&gt;='Product Ratings'!$L$9,'Product Ratings'!$J$9)))))</f>
        <v>5</v>
      </c>
      <c r="U196" s="99">
        <f>IF(AND(N196&lt;='Product Ratings'!$R$5,N196&gt;='Product Ratings'!$Q$5),'Product Ratings'!$O$5,IF(AND(N196&lt;='Product Ratings'!$R$6,N196&gt;='Product Ratings'!$Q$6),'Product Ratings'!$O$6,IF(AND(N196&lt;='Product Ratings'!$R$7,N196&gt;='Product Ratings'!$Q$7),'Product Ratings'!$O$7,IF(AND(N196&lt;='Product Ratings'!$R$8,N196&gt;='Product Ratings'!$Q$8),'Product Ratings'!$O$8,IF(N196&gt;='Product Ratings'!$Q$9,'Product Ratings'!$O$9)))))</f>
        <v>3</v>
      </c>
      <c r="V196" s="99">
        <f>IF(AND(P196&lt;='Product Ratings'!$V$5,P196&gt;='Product Ratings'!$U$5),'Product Ratings'!$S$5,IF(AND(P196&lt;='Product Ratings'!$V$6,P196&gt;='Product Ratings'!$U$6),'Product Ratings'!$S$6,IF(AND(P196&lt;='Product Ratings'!$V$7,P196&gt;='Product Ratings'!$U$7),'Product Ratings'!$S$7,IF(AND(P196&lt;='Product Ratings'!$V$8,P196&gt;='Product Ratings'!$U$8),'Product Ratings'!$S$8,IF(P196&gt;='Product Ratings'!$U$9,'Product Ratings'!$S$9)))))</f>
        <v>5</v>
      </c>
      <c r="W196" s="135">
        <f t="shared" si="6"/>
        <v>16</v>
      </c>
      <c r="X196" s="90"/>
      <c r="Y196" s="90"/>
      <c r="Z196" s="90"/>
      <c r="AA196" s="90"/>
      <c r="AB196" s="90"/>
    </row>
    <row r="197" ht="12.75" customHeight="1">
      <c r="A197" s="87"/>
      <c r="B197" s="90"/>
      <c r="C197" s="90" t="s">
        <v>256</v>
      </c>
      <c r="D197" s="126">
        <v>5.0</v>
      </c>
      <c r="E197" s="127">
        <v>643.48</v>
      </c>
      <c r="F197" s="128">
        <f t="shared" si="7"/>
        <v>418.262</v>
      </c>
      <c r="G197" s="129">
        <f t="shared" si="1"/>
        <v>225.218</v>
      </c>
      <c r="H197" s="130">
        <f t="shared" si="2"/>
        <v>0.35</v>
      </c>
      <c r="I197" s="131">
        <v>44545.0</v>
      </c>
      <c r="J197" s="132">
        <v>44581.0</v>
      </c>
      <c r="K197" s="123"/>
      <c r="L197" s="90"/>
      <c r="M197" s="133">
        <f t="shared" si="3"/>
        <v>128.696</v>
      </c>
      <c r="N197" s="99">
        <f t="shared" si="4"/>
        <v>36</v>
      </c>
      <c r="O197" s="133">
        <f t="shared" si="5"/>
        <v>83.6524</v>
      </c>
      <c r="P197" s="134">
        <v>0.64</v>
      </c>
      <c r="Q197" s="90"/>
      <c r="R197" s="99">
        <f>IF(AND(H197&lt;='Product Ratings'!$E$5,H197&gt;='Product Ratings'!$D$5),'Product Ratings'!$C$5,IF(AND(H197&lt;='Product Ratings'!$E$6,H197&gt;='Product Ratings'!$D$6),'Product Ratings'!$C$6,IF(AND(H197&lt;='Product Ratings'!$E$7,H197&gt;='Product Ratings'!$D$7),'Product Ratings'!$C$7,IF(AND(H197&lt;='Product Ratings'!$E$8,H197&gt;='Product Ratings'!$D$8),'Product Ratings'!$C$8,IF(H197&gt;='Product Ratings'!$D$9,'Product Ratings'!$C$9)))))</f>
        <v>2</v>
      </c>
      <c r="S197" s="99">
        <f>IF(AND(D197&lt;='Product Ratings'!$I$5,D197&gt;='Product Ratings'!$H$5),'Product Ratings'!$F$5,IF(AND(D197&lt;='Product Ratings'!$I$6,D197&gt;='Product Ratings'!$H$6),'Product Ratings'!$F$6,IF(AND(D197&lt;='Product Ratings'!$I$7,I197&gt;='Product Ratings'!$H$7),'Product Ratings'!$F$7,IF(AND(D197&lt;='Product Ratings'!$I$8,D197&gt;='Product Ratings'!$H$8),'Product Ratings'!$F$8,IF(D197&gt;='Product Ratings'!$H$9,'Product Ratings'!$F$9)))))</f>
        <v>1</v>
      </c>
      <c r="T197" s="99">
        <f>IF(AND(O197&lt;='Product Ratings'!$M$5,O197&gt;='Product Ratings'!$L$5),'Product Ratings'!$J$5,IF(AND(O197&lt;='Product Ratings'!$M$6,O197&gt;='Product Ratings'!$L$6),'Product Ratings'!$J$6,IF(AND(O197&lt;='Product Ratings'!$M$7,O197&gt;='Product Ratings'!$L$7),'Product Ratings'!$J$7,IF(AND(O197&lt;='Product Ratings'!$M$8,O197&gt;='Product Ratings'!$L$8),'Product Ratings'!$J$8,IF(O197&gt;='Product Ratings'!$L$9,'Product Ratings'!$J$9)))))</f>
        <v>2</v>
      </c>
      <c r="U197" s="99">
        <f>IF(AND(N197&lt;='Product Ratings'!$R$5,N197&gt;='Product Ratings'!$Q$5),'Product Ratings'!$O$5,IF(AND(N197&lt;='Product Ratings'!$R$6,N197&gt;='Product Ratings'!$Q$6),'Product Ratings'!$O$6,IF(AND(N197&lt;='Product Ratings'!$R$7,N197&gt;='Product Ratings'!$Q$7),'Product Ratings'!$O$7,IF(AND(N197&lt;='Product Ratings'!$R$8,N197&gt;='Product Ratings'!$Q$8),'Product Ratings'!$O$8,IF(N197&gt;='Product Ratings'!$Q$9,'Product Ratings'!$O$9)))))</f>
        <v>3</v>
      </c>
      <c r="V197" s="99">
        <f>IF(AND(P197&lt;='Product Ratings'!$V$5,P197&gt;='Product Ratings'!$U$5),'Product Ratings'!$S$5,IF(AND(P197&lt;='Product Ratings'!$V$6,P197&gt;='Product Ratings'!$U$6),'Product Ratings'!$S$6,IF(AND(P197&lt;='Product Ratings'!$V$7,P197&gt;='Product Ratings'!$U$7),'Product Ratings'!$S$7,IF(AND(P197&lt;='Product Ratings'!$V$8,P197&gt;='Product Ratings'!$U$8),'Product Ratings'!$S$8,IF(P197&gt;='Product Ratings'!$U$9,'Product Ratings'!$S$9)))))</f>
        <v>5</v>
      </c>
      <c r="W197" s="135">
        <f t="shared" si="6"/>
        <v>13</v>
      </c>
      <c r="X197" s="90"/>
      <c r="Y197" s="90"/>
      <c r="Z197" s="90"/>
      <c r="AA197" s="90"/>
      <c r="AB197" s="90"/>
    </row>
    <row r="198" ht="12.75" customHeight="1">
      <c r="A198" s="87"/>
      <c r="B198" s="90"/>
      <c r="C198" s="90" t="s">
        <v>257</v>
      </c>
      <c r="D198" s="126">
        <v>6.0</v>
      </c>
      <c r="E198" s="127">
        <v>528.8</v>
      </c>
      <c r="F198" s="128">
        <f t="shared" si="7"/>
        <v>343.72</v>
      </c>
      <c r="G198" s="129">
        <f t="shared" si="1"/>
        <v>185.08</v>
      </c>
      <c r="H198" s="130">
        <f t="shared" si="2"/>
        <v>0.35</v>
      </c>
      <c r="I198" s="131">
        <v>44546.0</v>
      </c>
      <c r="J198" s="132">
        <v>44582.0</v>
      </c>
      <c r="K198" s="123"/>
      <c r="L198" s="90"/>
      <c r="M198" s="133">
        <f t="shared" si="3"/>
        <v>88.13333333</v>
      </c>
      <c r="N198" s="99">
        <f t="shared" si="4"/>
        <v>36</v>
      </c>
      <c r="O198" s="133">
        <f t="shared" si="5"/>
        <v>57.28666667</v>
      </c>
      <c r="P198" s="134">
        <v>0.15</v>
      </c>
      <c r="Q198" s="90"/>
      <c r="R198" s="99">
        <f>IF(AND(H198&lt;='Product Ratings'!$E$5,H198&gt;='Product Ratings'!$D$5),'Product Ratings'!$C$5,IF(AND(H198&lt;='Product Ratings'!$E$6,H198&gt;='Product Ratings'!$D$6),'Product Ratings'!$C$6,IF(AND(H198&lt;='Product Ratings'!$E$7,H198&gt;='Product Ratings'!$D$7),'Product Ratings'!$C$7,IF(AND(H198&lt;='Product Ratings'!$E$8,H198&gt;='Product Ratings'!$D$8),'Product Ratings'!$C$8,IF(H198&gt;='Product Ratings'!$D$9,'Product Ratings'!$C$9)))))</f>
        <v>2</v>
      </c>
      <c r="S198" s="99">
        <f>IF(AND(D198&lt;='Product Ratings'!$I$5,D198&gt;='Product Ratings'!$H$5),'Product Ratings'!$F$5,IF(AND(D198&lt;='Product Ratings'!$I$6,D198&gt;='Product Ratings'!$H$6),'Product Ratings'!$F$6,IF(AND(D198&lt;='Product Ratings'!$I$7,I198&gt;='Product Ratings'!$H$7),'Product Ratings'!$F$7,IF(AND(D198&lt;='Product Ratings'!$I$8,D198&gt;='Product Ratings'!$H$8),'Product Ratings'!$F$8,IF(D198&gt;='Product Ratings'!$H$9,'Product Ratings'!$F$9)))))</f>
        <v>2</v>
      </c>
      <c r="T198" s="99">
        <f>IF(AND(O198&lt;='Product Ratings'!$M$5,O198&gt;='Product Ratings'!$L$5),'Product Ratings'!$J$5,IF(AND(O198&lt;='Product Ratings'!$M$6,O198&gt;='Product Ratings'!$L$6),'Product Ratings'!$J$6,IF(AND(O198&lt;='Product Ratings'!$M$7,O198&gt;='Product Ratings'!$L$7),'Product Ratings'!$J$7,IF(AND(O198&lt;='Product Ratings'!$M$8,O198&gt;='Product Ratings'!$L$8),'Product Ratings'!$J$8,IF(O198&gt;='Product Ratings'!$L$9,'Product Ratings'!$J$9)))))</f>
        <v>3</v>
      </c>
      <c r="U198" s="99">
        <f>IF(AND(N198&lt;='Product Ratings'!$R$5,N198&gt;='Product Ratings'!$Q$5),'Product Ratings'!$O$5,IF(AND(N198&lt;='Product Ratings'!$R$6,N198&gt;='Product Ratings'!$Q$6),'Product Ratings'!$O$6,IF(AND(N198&lt;='Product Ratings'!$R$7,N198&gt;='Product Ratings'!$Q$7),'Product Ratings'!$O$7,IF(AND(N198&lt;='Product Ratings'!$R$8,N198&gt;='Product Ratings'!$Q$8),'Product Ratings'!$O$8,IF(N198&gt;='Product Ratings'!$Q$9,'Product Ratings'!$O$9)))))</f>
        <v>3</v>
      </c>
      <c r="V198" s="99">
        <f>IF(AND(P198&lt;='Product Ratings'!$V$5,P198&gt;='Product Ratings'!$U$5),'Product Ratings'!$S$5,IF(AND(P198&lt;='Product Ratings'!$V$6,P198&gt;='Product Ratings'!$U$6),'Product Ratings'!$S$6,IF(AND(P198&lt;='Product Ratings'!$V$7,P198&gt;='Product Ratings'!$U$7),'Product Ratings'!$S$7,IF(AND(P198&lt;='Product Ratings'!$V$8,P198&gt;='Product Ratings'!$U$8),'Product Ratings'!$S$8,IF(P198&gt;='Product Ratings'!$U$9,'Product Ratings'!$S$9)))))</f>
        <v>3</v>
      </c>
      <c r="W198" s="135">
        <f t="shared" si="6"/>
        <v>13</v>
      </c>
      <c r="X198" s="90"/>
      <c r="Y198" s="90"/>
      <c r="Z198" s="90"/>
      <c r="AA198" s="90"/>
      <c r="AB198" s="90"/>
    </row>
    <row r="199" ht="12.75" customHeight="1">
      <c r="A199" s="87"/>
      <c r="B199" s="90"/>
      <c r="C199" s="90" t="s">
        <v>258</v>
      </c>
      <c r="D199" s="126">
        <v>1.0</v>
      </c>
      <c r="E199" s="127">
        <v>140.87</v>
      </c>
      <c r="F199" s="128">
        <f t="shared" si="7"/>
        <v>91.5655</v>
      </c>
      <c r="G199" s="129">
        <f t="shared" si="1"/>
        <v>49.3045</v>
      </c>
      <c r="H199" s="130">
        <f t="shared" si="2"/>
        <v>0.35</v>
      </c>
      <c r="I199" s="131">
        <v>44547.0</v>
      </c>
      <c r="J199" s="132">
        <v>44583.0</v>
      </c>
      <c r="K199" s="123"/>
      <c r="L199" s="90"/>
      <c r="M199" s="133">
        <f t="shared" si="3"/>
        <v>140.87</v>
      </c>
      <c r="N199" s="99">
        <f t="shared" si="4"/>
        <v>36</v>
      </c>
      <c r="O199" s="133">
        <f t="shared" si="5"/>
        <v>91.5655</v>
      </c>
      <c r="P199" s="134">
        <v>0.85</v>
      </c>
      <c r="Q199" s="90"/>
      <c r="R199" s="99">
        <f>IF(AND(H199&lt;='Product Ratings'!$E$5,H199&gt;='Product Ratings'!$D$5),'Product Ratings'!$C$5,IF(AND(H199&lt;='Product Ratings'!$E$6,H199&gt;='Product Ratings'!$D$6),'Product Ratings'!$C$6,IF(AND(H199&lt;='Product Ratings'!$E$7,H199&gt;='Product Ratings'!$D$7),'Product Ratings'!$C$7,IF(AND(H199&lt;='Product Ratings'!$E$8,H199&gt;='Product Ratings'!$D$8),'Product Ratings'!$C$8,IF(H199&gt;='Product Ratings'!$D$9,'Product Ratings'!$C$9)))))</f>
        <v>2</v>
      </c>
      <c r="S199" s="99">
        <f>IF(AND(D199&lt;='Product Ratings'!$I$5,D199&gt;='Product Ratings'!$H$5),'Product Ratings'!$F$5,IF(AND(D199&lt;='Product Ratings'!$I$6,D199&gt;='Product Ratings'!$H$6),'Product Ratings'!$F$6,IF(AND(D199&lt;='Product Ratings'!$I$7,I199&gt;='Product Ratings'!$H$7),'Product Ratings'!$F$7,IF(AND(D199&lt;='Product Ratings'!$I$8,D199&gt;='Product Ratings'!$H$8),'Product Ratings'!$F$8,IF(D199&gt;='Product Ratings'!$H$9,'Product Ratings'!$F$9)))))</f>
        <v>1</v>
      </c>
      <c r="T199" s="99">
        <f>IF(AND(O199&lt;='Product Ratings'!$M$5,O199&gt;='Product Ratings'!$L$5),'Product Ratings'!$J$5,IF(AND(O199&lt;='Product Ratings'!$M$6,O199&gt;='Product Ratings'!$L$6),'Product Ratings'!$J$6,IF(AND(O199&lt;='Product Ratings'!$M$7,O199&gt;='Product Ratings'!$L$7),'Product Ratings'!$J$7,IF(AND(O199&lt;='Product Ratings'!$M$8,O199&gt;='Product Ratings'!$L$8),'Product Ratings'!$J$8,IF(O199&gt;='Product Ratings'!$L$9,'Product Ratings'!$J$9)))))</f>
        <v>2</v>
      </c>
      <c r="U199" s="99">
        <f>IF(AND(N199&lt;='Product Ratings'!$R$5,N199&gt;='Product Ratings'!$Q$5),'Product Ratings'!$O$5,IF(AND(N199&lt;='Product Ratings'!$R$6,N199&gt;='Product Ratings'!$Q$6),'Product Ratings'!$O$6,IF(AND(N199&lt;='Product Ratings'!$R$7,N199&gt;='Product Ratings'!$Q$7),'Product Ratings'!$O$7,IF(AND(N199&lt;='Product Ratings'!$R$8,N199&gt;='Product Ratings'!$Q$8),'Product Ratings'!$O$8,IF(N199&gt;='Product Ratings'!$Q$9,'Product Ratings'!$O$9)))))</f>
        <v>3</v>
      </c>
      <c r="V199" s="99">
        <f>IF(AND(P199&lt;='Product Ratings'!$V$5,P199&gt;='Product Ratings'!$U$5),'Product Ratings'!$S$5,IF(AND(P199&lt;='Product Ratings'!$V$6,P199&gt;='Product Ratings'!$U$6),'Product Ratings'!$S$6,IF(AND(P199&lt;='Product Ratings'!$V$7,P199&gt;='Product Ratings'!$U$7),'Product Ratings'!$S$7,IF(AND(P199&lt;='Product Ratings'!$V$8,P199&gt;='Product Ratings'!$U$8),'Product Ratings'!$S$8,IF(P199&gt;='Product Ratings'!$U$9,'Product Ratings'!$S$9)))))</f>
        <v>5</v>
      </c>
      <c r="W199" s="135">
        <f t="shared" si="6"/>
        <v>13</v>
      </c>
      <c r="X199" s="90"/>
      <c r="Y199" s="90"/>
      <c r="Z199" s="90"/>
      <c r="AA199" s="90"/>
      <c r="AB199" s="90"/>
    </row>
    <row r="200" ht="12.75" customHeight="1">
      <c r="A200" s="87"/>
      <c r="B200" s="90"/>
      <c r="C200" s="90" t="s">
        <v>259</v>
      </c>
      <c r="D200" s="126">
        <v>2.0</v>
      </c>
      <c r="E200" s="127">
        <v>22.61</v>
      </c>
      <c r="F200" s="128">
        <f t="shared" si="7"/>
        <v>14.6965</v>
      </c>
      <c r="G200" s="129">
        <f t="shared" si="1"/>
        <v>7.9135</v>
      </c>
      <c r="H200" s="130">
        <f t="shared" si="2"/>
        <v>0.35</v>
      </c>
      <c r="I200" s="131">
        <v>44548.0</v>
      </c>
      <c r="J200" s="132">
        <v>44584.0</v>
      </c>
      <c r="K200" s="123"/>
      <c r="L200" s="90"/>
      <c r="M200" s="133">
        <f t="shared" si="3"/>
        <v>11.305</v>
      </c>
      <c r="N200" s="99">
        <f t="shared" si="4"/>
        <v>36</v>
      </c>
      <c r="O200" s="133">
        <f t="shared" si="5"/>
        <v>7.34825</v>
      </c>
      <c r="P200" s="134">
        <v>0.87</v>
      </c>
      <c r="Q200" s="90"/>
      <c r="R200" s="99">
        <f>IF(AND(H200&lt;='Product Ratings'!$E$5,H200&gt;='Product Ratings'!$D$5),'Product Ratings'!$C$5,IF(AND(H200&lt;='Product Ratings'!$E$6,H200&gt;='Product Ratings'!$D$6),'Product Ratings'!$C$6,IF(AND(H200&lt;='Product Ratings'!$E$7,H200&gt;='Product Ratings'!$D$7),'Product Ratings'!$C$7,IF(AND(H200&lt;='Product Ratings'!$E$8,H200&gt;='Product Ratings'!$D$8),'Product Ratings'!$C$8,IF(H200&gt;='Product Ratings'!$D$9,'Product Ratings'!$C$9)))))</f>
        <v>2</v>
      </c>
      <c r="S200" s="99">
        <f>IF(AND(D200&lt;='Product Ratings'!$I$5,D200&gt;='Product Ratings'!$H$5),'Product Ratings'!$F$5,IF(AND(D200&lt;='Product Ratings'!$I$6,D200&gt;='Product Ratings'!$H$6),'Product Ratings'!$F$6,IF(AND(D200&lt;='Product Ratings'!$I$7,I200&gt;='Product Ratings'!$H$7),'Product Ratings'!$F$7,IF(AND(D200&lt;='Product Ratings'!$I$8,D200&gt;='Product Ratings'!$H$8),'Product Ratings'!$F$8,IF(D200&gt;='Product Ratings'!$H$9,'Product Ratings'!$F$9)))))</f>
        <v>1</v>
      </c>
      <c r="T200" s="99">
        <f>IF(AND(O200&lt;='Product Ratings'!$M$5,O200&gt;='Product Ratings'!$L$5),'Product Ratings'!$J$5,IF(AND(O200&lt;='Product Ratings'!$M$6,O200&gt;='Product Ratings'!$L$6),'Product Ratings'!$J$6,IF(AND(O200&lt;='Product Ratings'!$M$7,O200&gt;='Product Ratings'!$L$7),'Product Ratings'!$J$7,IF(AND(O200&lt;='Product Ratings'!$M$8,O200&gt;='Product Ratings'!$L$8),'Product Ratings'!$J$8,IF(O200&gt;='Product Ratings'!$L$9,'Product Ratings'!$J$9)))))</f>
        <v>5</v>
      </c>
      <c r="U200" s="99">
        <f>IF(AND(N200&lt;='Product Ratings'!$R$5,N200&gt;='Product Ratings'!$Q$5),'Product Ratings'!$O$5,IF(AND(N200&lt;='Product Ratings'!$R$6,N200&gt;='Product Ratings'!$Q$6),'Product Ratings'!$O$6,IF(AND(N200&lt;='Product Ratings'!$R$7,N200&gt;='Product Ratings'!$Q$7),'Product Ratings'!$O$7,IF(AND(N200&lt;='Product Ratings'!$R$8,N200&gt;='Product Ratings'!$Q$8),'Product Ratings'!$O$8,IF(N200&gt;='Product Ratings'!$Q$9,'Product Ratings'!$O$9)))))</f>
        <v>3</v>
      </c>
      <c r="V200" s="99">
        <f>IF(AND(P200&lt;='Product Ratings'!$V$5,P200&gt;='Product Ratings'!$U$5),'Product Ratings'!$S$5,IF(AND(P200&lt;='Product Ratings'!$V$6,P200&gt;='Product Ratings'!$U$6),'Product Ratings'!$S$6,IF(AND(P200&lt;='Product Ratings'!$V$7,P200&gt;='Product Ratings'!$U$7),'Product Ratings'!$S$7,IF(AND(P200&lt;='Product Ratings'!$V$8,P200&gt;='Product Ratings'!$U$8),'Product Ratings'!$S$8,IF(P200&gt;='Product Ratings'!$U$9,'Product Ratings'!$S$9)))))</f>
        <v>5</v>
      </c>
      <c r="W200" s="135">
        <f t="shared" si="6"/>
        <v>16</v>
      </c>
      <c r="X200" s="90"/>
      <c r="Y200" s="90"/>
      <c r="Z200" s="90"/>
      <c r="AA200" s="90"/>
      <c r="AB200" s="90"/>
    </row>
    <row r="201" ht="12.75" customHeight="1">
      <c r="A201" s="87"/>
      <c r="B201" s="90"/>
      <c r="C201" s="90" t="s">
        <v>260</v>
      </c>
      <c r="D201" s="126">
        <v>3.0</v>
      </c>
      <c r="E201" s="127">
        <v>576.52</v>
      </c>
      <c r="F201" s="128">
        <f t="shared" si="7"/>
        <v>374.738</v>
      </c>
      <c r="G201" s="129">
        <f t="shared" si="1"/>
        <v>201.782</v>
      </c>
      <c r="H201" s="130">
        <f t="shared" si="2"/>
        <v>0.35</v>
      </c>
      <c r="I201" s="131">
        <v>44549.0</v>
      </c>
      <c r="J201" s="132">
        <v>44585.0</v>
      </c>
      <c r="K201" s="123"/>
      <c r="L201" s="90"/>
      <c r="M201" s="133">
        <f t="shared" si="3"/>
        <v>192.1733333</v>
      </c>
      <c r="N201" s="99">
        <f t="shared" si="4"/>
        <v>36</v>
      </c>
      <c r="O201" s="133">
        <f t="shared" si="5"/>
        <v>124.9126667</v>
      </c>
      <c r="P201" s="134">
        <v>0.88</v>
      </c>
      <c r="Q201" s="90"/>
      <c r="R201" s="99">
        <f>IF(AND(H201&lt;='Product Ratings'!$E$5,H201&gt;='Product Ratings'!$D$5),'Product Ratings'!$C$5,IF(AND(H201&lt;='Product Ratings'!$E$6,H201&gt;='Product Ratings'!$D$6),'Product Ratings'!$C$6,IF(AND(H201&lt;='Product Ratings'!$E$7,H201&gt;='Product Ratings'!$D$7),'Product Ratings'!$C$7,IF(AND(H201&lt;='Product Ratings'!$E$8,H201&gt;='Product Ratings'!$D$8),'Product Ratings'!$C$8,IF(H201&gt;='Product Ratings'!$D$9,'Product Ratings'!$C$9)))))</f>
        <v>2</v>
      </c>
      <c r="S201" s="99">
        <f>IF(AND(D201&lt;='Product Ratings'!$I$5,D201&gt;='Product Ratings'!$H$5),'Product Ratings'!$F$5,IF(AND(D201&lt;='Product Ratings'!$I$6,D201&gt;='Product Ratings'!$H$6),'Product Ratings'!$F$6,IF(AND(D201&lt;='Product Ratings'!$I$7,I201&gt;='Product Ratings'!$H$7),'Product Ratings'!$F$7,IF(AND(D201&lt;='Product Ratings'!$I$8,D201&gt;='Product Ratings'!$H$8),'Product Ratings'!$F$8,IF(D201&gt;='Product Ratings'!$H$9,'Product Ratings'!$F$9)))))</f>
        <v>1</v>
      </c>
      <c r="T201" s="99">
        <f>IF(AND(O201&lt;='Product Ratings'!$M$5,O201&gt;='Product Ratings'!$L$5),'Product Ratings'!$J$5,IF(AND(O201&lt;='Product Ratings'!$M$6,O201&gt;='Product Ratings'!$L$6),'Product Ratings'!$J$6,IF(AND(O201&lt;='Product Ratings'!$M$7,O201&gt;='Product Ratings'!$L$7),'Product Ratings'!$J$7,IF(AND(O201&lt;='Product Ratings'!$M$8,O201&gt;='Product Ratings'!$L$8),'Product Ratings'!$J$8,IF(O201&gt;='Product Ratings'!$L$9,'Product Ratings'!$J$9)))))</f>
        <v>2</v>
      </c>
      <c r="U201" s="99">
        <f>IF(AND(N201&lt;='Product Ratings'!$R$5,N201&gt;='Product Ratings'!$Q$5),'Product Ratings'!$O$5,IF(AND(N201&lt;='Product Ratings'!$R$6,N201&gt;='Product Ratings'!$Q$6),'Product Ratings'!$O$6,IF(AND(N201&lt;='Product Ratings'!$R$7,N201&gt;='Product Ratings'!$Q$7),'Product Ratings'!$O$7,IF(AND(N201&lt;='Product Ratings'!$R$8,N201&gt;='Product Ratings'!$Q$8),'Product Ratings'!$O$8,IF(N201&gt;='Product Ratings'!$Q$9,'Product Ratings'!$O$9)))))</f>
        <v>3</v>
      </c>
      <c r="V201" s="99">
        <f>IF(AND(P201&lt;='Product Ratings'!$V$5,P201&gt;='Product Ratings'!$U$5),'Product Ratings'!$S$5,IF(AND(P201&lt;='Product Ratings'!$V$6,P201&gt;='Product Ratings'!$U$6),'Product Ratings'!$S$6,IF(AND(P201&lt;='Product Ratings'!$V$7,P201&gt;='Product Ratings'!$U$7),'Product Ratings'!$S$7,IF(AND(P201&lt;='Product Ratings'!$V$8,P201&gt;='Product Ratings'!$U$8),'Product Ratings'!$S$8,IF(P201&gt;='Product Ratings'!$U$9,'Product Ratings'!$S$9)))))</f>
        <v>5</v>
      </c>
      <c r="W201" s="135">
        <f t="shared" si="6"/>
        <v>13</v>
      </c>
      <c r="X201" s="90"/>
      <c r="Y201" s="90"/>
      <c r="Z201" s="90"/>
      <c r="AA201" s="90"/>
      <c r="AB201" s="90"/>
    </row>
    <row r="202" ht="12.75" customHeight="1">
      <c r="A202" s="87"/>
      <c r="B202" s="90"/>
      <c r="C202" s="90" t="s">
        <v>261</v>
      </c>
      <c r="D202" s="126">
        <v>4.0</v>
      </c>
      <c r="E202" s="127">
        <v>229.62</v>
      </c>
      <c r="F202" s="128">
        <f t="shared" si="7"/>
        <v>149.253</v>
      </c>
      <c r="G202" s="129">
        <f t="shared" si="1"/>
        <v>80.367</v>
      </c>
      <c r="H202" s="130">
        <f t="shared" si="2"/>
        <v>0.35</v>
      </c>
      <c r="I202" s="131">
        <v>44550.0</v>
      </c>
      <c r="J202" s="132">
        <v>44586.0</v>
      </c>
      <c r="K202" s="123"/>
      <c r="L202" s="90"/>
      <c r="M202" s="133">
        <f t="shared" si="3"/>
        <v>57.405</v>
      </c>
      <c r="N202" s="99">
        <f t="shared" si="4"/>
        <v>36</v>
      </c>
      <c r="O202" s="133">
        <f t="shared" si="5"/>
        <v>37.31325</v>
      </c>
      <c r="P202" s="134">
        <v>0.89</v>
      </c>
      <c r="Q202" s="90"/>
      <c r="R202" s="99">
        <f>IF(AND(H202&lt;='Product Ratings'!$E$5,H202&gt;='Product Ratings'!$D$5),'Product Ratings'!$C$5,IF(AND(H202&lt;='Product Ratings'!$E$6,H202&gt;='Product Ratings'!$D$6),'Product Ratings'!$C$6,IF(AND(H202&lt;='Product Ratings'!$E$7,H202&gt;='Product Ratings'!$D$7),'Product Ratings'!$C$7,IF(AND(H202&lt;='Product Ratings'!$E$8,H202&gt;='Product Ratings'!$D$8),'Product Ratings'!$C$8,IF(H202&gt;='Product Ratings'!$D$9,'Product Ratings'!$C$9)))))</f>
        <v>2</v>
      </c>
      <c r="S202" s="99">
        <f>IF(AND(D202&lt;='Product Ratings'!$I$5,D202&gt;='Product Ratings'!$H$5),'Product Ratings'!$F$5,IF(AND(D202&lt;='Product Ratings'!$I$6,D202&gt;='Product Ratings'!$H$6),'Product Ratings'!$F$6,IF(AND(D202&lt;='Product Ratings'!$I$7,I202&gt;='Product Ratings'!$H$7),'Product Ratings'!$F$7,IF(AND(D202&lt;='Product Ratings'!$I$8,D202&gt;='Product Ratings'!$H$8),'Product Ratings'!$F$8,IF(D202&gt;='Product Ratings'!$H$9,'Product Ratings'!$F$9)))))</f>
        <v>1</v>
      </c>
      <c r="T202" s="99">
        <f>IF(AND(O202&lt;='Product Ratings'!$M$5,O202&gt;='Product Ratings'!$L$5),'Product Ratings'!$J$5,IF(AND(O202&lt;='Product Ratings'!$M$6,O202&gt;='Product Ratings'!$L$6),'Product Ratings'!$J$6,IF(AND(O202&lt;='Product Ratings'!$M$7,O202&gt;='Product Ratings'!$L$7),'Product Ratings'!$J$7,IF(AND(O202&lt;='Product Ratings'!$M$8,O202&gt;='Product Ratings'!$L$8),'Product Ratings'!$J$8,IF(O202&gt;='Product Ratings'!$L$9,'Product Ratings'!$J$9)))))</f>
        <v>4</v>
      </c>
      <c r="U202" s="99">
        <f>IF(AND(N202&lt;='Product Ratings'!$R$5,N202&gt;='Product Ratings'!$Q$5),'Product Ratings'!$O$5,IF(AND(N202&lt;='Product Ratings'!$R$6,N202&gt;='Product Ratings'!$Q$6),'Product Ratings'!$O$6,IF(AND(N202&lt;='Product Ratings'!$R$7,N202&gt;='Product Ratings'!$Q$7),'Product Ratings'!$O$7,IF(AND(N202&lt;='Product Ratings'!$R$8,N202&gt;='Product Ratings'!$Q$8),'Product Ratings'!$O$8,IF(N202&gt;='Product Ratings'!$Q$9,'Product Ratings'!$O$9)))))</f>
        <v>3</v>
      </c>
      <c r="V202" s="99">
        <f>IF(AND(P202&lt;='Product Ratings'!$V$5,P202&gt;='Product Ratings'!$U$5),'Product Ratings'!$S$5,IF(AND(P202&lt;='Product Ratings'!$V$6,P202&gt;='Product Ratings'!$U$6),'Product Ratings'!$S$6,IF(AND(P202&lt;='Product Ratings'!$V$7,P202&gt;='Product Ratings'!$U$7),'Product Ratings'!$S$7,IF(AND(P202&lt;='Product Ratings'!$V$8,P202&gt;='Product Ratings'!$U$8),'Product Ratings'!$S$8,IF(P202&gt;='Product Ratings'!$U$9,'Product Ratings'!$S$9)))))</f>
        <v>5</v>
      </c>
      <c r="W202" s="135">
        <f t="shared" si="6"/>
        <v>15</v>
      </c>
      <c r="X202" s="90"/>
      <c r="Y202" s="90"/>
      <c r="Z202" s="90"/>
      <c r="AA202" s="90"/>
      <c r="AB202" s="90"/>
    </row>
    <row r="203" ht="12.75" customHeight="1">
      <c r="A203" s="87"/>
      <c r="B203" s="90"/>
      <c r="C203" s="90" t="s">
        <v>262</v>
      </c>
      <c r="D203" s="126">
        <v>5.0</v>
      </c>
      <c r="E203" s="127">
        <v>663.18</v>
      </c>
      <c r="F203" s="128">
        <f t="shared" si="7"/>
        <v>431.067</v>
      </c>
      <c r="G203" s="129">
        <f t="shared" si="1"/>
        <v>232.113</v>
      </c>
      <c r="H203" s="130">
        <f t="shared" si="2"/>
        <v>0.35</v>
      </c>
      <c r="I203" s="131">
        <v>44551.0</v>
      </c>
      <c r="J203" s="132">
        <v>44587.0</v>
      </c>
      <c r="K203" s="123"/>
      <c r="L203" s="90"/>
      <c r="M203" s="133">
        <f t="shared" si="3"/>
        <v>132.636</v>
      </c>
      <c r="N203" s="99">
        <f t="shared" si="4"/>
        <v>36</v>
      </c>
      <c r="O203" s="133">
        <f t="shared" si="5"/>
        <v>86.2134</v>
      </c>
      <c r="P203" s="134">
        <v>0.9</v>
      </c>
      <c r="Q203" s="90"/>
      <c r="R203" s="99">
        <f>IF(AND(H203&lt;='Product Ratings'!$E$5,H203&gt;='Product Ratings'!$D$5),'Product Ratings'!$C$5,IF(AND(H203&lt;='Product Ratings'!$E$6,H203&gt;='Product Ratings'!$D$6),'Product Ratings'!$C$6,IF(AND(H203&lt;='Product Ratings'!$E$7,H203&gt;='Product Ratings'!$D$7),'Product Ratings'!$C$7,IF(AND(H203&lt;='Product Ratings'!$E$8,H203&gt;='Product Ratings'!$D$8),'Product Ratings'!$C$8,IF(H203&gt;='Product Ratings'!$D$9,'Product Ratings'!$C$9)))))</f>
        <v>2</v>
      </c>
      <c r="S203" s="99">
        <f>IF(AND(D203&lt;='Product Ratings'!$I$5,D203&gt;='Product Ratings'!$H$5),'Product Ratings'!$F$5,IF(AND(D203&lt;='Product Ratings'!$I$6,D203&gt;='Product Ratings'!$H$6),'Product Ratings'!$F$6,IF(AND(D203&lt;='Product Ratings'!$I$7,I203&gt;='Product Ratings'!$H$7),'Product Ratings'!$F$7,IF(AND(D203&lt;='Product Ratings'!$I$8,D203&gt;='Product Ratings'!$H$8),'Product Ratings'!$F$8,IF(D203&gt;='Product Ratings'!$H$9,'Product Ratings'!$F$9)))))</f>
        <v>1</v>
      </c>
      <c r="T203" s="99">
        <f>IF(AND(O203&lt;='Product Ratings'!$M$5,O203&gt;='Product Ratings'!$L$5),'Product Ratings'!$J$5,IF(AND(O203&lt;='Product Ratings'!$M$6,O203&gt;='Product Ratings'!$L$6),'Product Ratings'!$J$6,IF(AND(O203&lt;='Product Ratings'!$M$7,O203&gt;='Product Ratings'!$L$7),'Product Ratings'!$J$7,IF(AND(O203&lt;='Product Ratings'!$M$8,O203&gt;='Product Ratings'!$L$8),'Product Ratings'!$J$8,IF(O203&gt;='Product Ratings'!$L$9,'Product Ratings'!$J$9)))))</f>
        <v>2</v>
      </c>
      <c r="U203" s="99">
        <f>IF(AND(N203&lt;='Product Ratings'!$R$5,N203&gt;='Product Ratings'!$Q$5),'Product Ratings'!$O$5,IF(AND(N203&lt;='Product Ratings'!$R$6,N203&gt;='Product Ratings'!$Q$6),'Product Ratings'!$O$6,IF(AND(N203&lt;='Product Ratings'!$R$7,N203&gt;='Product Ratings'!$Q$7),'Product Ratings'!$O$7,IF(AND(N203&lt;='Product Ratings'!$R$8,N203&gt;='Product Ratings'!$Q$8),'Product Ratings'!$O$8,IF(N203&gt;='Product Ratings'!$Q$9,'Product Ratings'!$O$9)))))</f>
        <v>3</v>
      </c>
      <c r="V203" s="99">
        <f>IF(AND(P203&lt;='Product Ratings'!$V$5,P203&gt;='Product Ratings'!$U$5),'Product Ratings'!$S$5,IF(AND(P203&lt;='Product Ratings'!$V$6,P203&gt;='Product Ratings'!$U$6),'Product Ratings'!$S$6,IF(AND(P203&lt;='Product Ratings'!$V$7,P203&gt;='Product Ratings'!$U$7),'Product Ratings'!$S$7,IF(AND(P203&lt;='Product Ratings'!$V$8,P203&gt;='Product Ratings'!$U$8),'Product Ratings'!$S$8,IF(P203&gt;='Product Ratings'!$U$9,'Product Ratings'!$S$9)))))</f>
        <v>5</v>
      </c>
      <c r="W203" s="135">
        <f t="shared" si="6"/>
        <v>13</v>
      </c>
      <c r="X203" s="90"/>
      <c r="Y203" s="90"/>
      <c r="Z203" s="90"/>
      <c r="AA203" s="90"/>
      <c r="AB203" s="90"/>
    </row>
    <row r="204" ht="12.75" customHeight="1">
      <c r="A204" s="87"/>
      <c r="B204" s="90"/>
      <c r="C204" s="90" t="s">
        <v>263</v>
      </c>
      <c r="D204" s="126">
        <v>6.0</v>
      </c>
      <c r="E204" s="127">
        <v>336.0</v>
      </c>
      <c r="F204" s="128">
        <f t="shared" si="7"/>
        <v>218.4</v>
      </c>
      <c r="G204" s="129">
        <f t="shared" si="1"/>
        <v>117.6</v>
      </c>
      <c r="H204" s="130">
        <f t="shared" si="2"/>
        <v>0.35</v>
      </c>
      <c r="I204" s="131">
        <v>44552.0</v>
      </c>
      <c r="J204" s="132">
        <v>44588.0</v>
      </c>
      <c r="K204" s="123"/>
      <c r="L204" s="90"/>
      <c r="M204" s="133">
        <f t="shared" si="3"/>
        <v>56</v>
      </c>
      <c r="N204" s="99">
        <f t="shared" si="4"/>
        <v>36</v>
      </c>
      <c r="O204" s="133">
        <f t="shared" si="5"/>
        <v>36.4</v>
      </c>
      <c r="P204" s="134">
        <v>0.91</v>
      </c>
      <c r="Q204" s="90"/>
      <c r="R204" s="99">
        <f>IF(AND(H204&lt;='Product Ratings'!$E$5,H204&gt;='Product Ratings'!$D$5),'Product Ratings'!$C$5,IF(AND(H204&lt;='Product Ratings'!$E$6,H204&gt;='Product Ratings'!$D$6),'Product Ratings'!$C$6,IF(AND(H204&lt;='Product Ratings'!$E$7,H204&gt;='Product Ratings'!$D$7),'Product Ratings'!$C$7,IF(AND(H204&lt;='Product Ratings'!$E$8,H204&gt;='Product Ratings'!$D$8),'Product Ratings'!$C$8,IF(H204&gt;='Product Ratings'!$D$9,'Product Ratings'!$C$9)))))</f>
        <v>2</v>
      </c>
      <c r="S204" s="99">
        <f>IF(AND(D204&lt;='Product Ratings'!$I$5,D204&gt;='Product Ratings'!$H$5),'Product Ratings'!$F$5,IF(AND(D204&lt;='Product Ratings'!$I$6,D204&gt;='Product Ratings'!$H$6),'Product Ratings'!$F$6,IF(AND(D204&lt;='Product Ratings'!$I$7,I204&gt;='Product Ratings'!$H$7),'Product Ratings'!$F$7,IF(AND(D204&lt;='Product Ratings'!$I$8,D204&gt;='Product Ratings'!$H$8),'Product Ratings'!$F$8,IF(D204&gt;='Product Ratings'!$H$9,'Product Ratings'!$F$9)))))</f>
        <v>2</v>
      </c>
      <c r="T204" s="99">
        <f>IF(AND(O204&lt;='Product Ratings'!$M$5,O204&gt;='Product Ratings'!$L$5),'Product Ratings'!$J$5,IF(AND(O204&lt;='Product Ratings'!$M$6,O204&gt;='Product Ratings'!$L$6),'Product Ratings'!$J$6,IF(AND(O204&lt;='Product Ratings'!$M$7,O204&gt;='Product Ratings'!$L$7),'Product Ratings'!$J$7,IF(AND(O204&lt;='Product Ratings'!$M$8,O204&gt;='Product Ratings'!$L$8),'Product Ratings'!$J$8,IF(O204&gt;='Product Ratings'!$L$9,'Product Ratings'!$J$9)))))</f>
        <v>4</v>
      </c>
      <c r="U204" s="99">
        <f>IF(AND(N204&lt;='Product Ratings'!$R$5,N204&gt;='Product Ratings'!$Q$5),'Product Ratings'!$O$5,IF(AND(N204&lt;='Product Ratings'!$R$6,N204&gt;='Product Ratings'!$Q$6),'Product Ratings'!$O$6,IF(AND(N204&lt;='Product Ratings'!$R$7,N204&gt;='Product Ratings'!$Q$7),'Product Ratings'!$O$7,IF(AND(N204&lt;='Product Ratings'!$R$8,N204&gt;='Product Ratings'!$Q$8),'Product Ratings'!$O$8,IF(N204&gt;='Product Ratings'!$Q$9,'Product Ratings'!$O$9)))))</f>
        <v>3</v>
      </c>
      <c r="V204" s="99">
        <f>IF(AND(P204&lt;='Product Ratings'!$V$5,P204&gt;='Product Ratings'!$U$5),'Product Ratings'!$S$5,IF(AND(P204&lt;='Product Ratings'!$V$6,P204&gt;='Product Ratings'!$U$6),'Product Ratings'!$S$6,IF(AND(P204&lt;='Product Ratings'!$V$7,P204&gt;='Product Ratings'!$U$7),'Product Ratings'!$S$7,IF(AND(P204&lt;='Product Ratings'!$V$8,P204&gt;='Product Ratings'!$U$8),'Product Ratings'!$S$8,IF(P204&gt;='Product Ratings'!$U$9,'Product Ratings'!$S$9)))))</f>
        <v>5</v>
      </c>
      <c r="W204" s="135">
        <f t="shared" si="6"/>
        <v>16</v>
      </c>
      <c r="X204" s="90"/>
      <c r="Y204" s="90"/>
      <c r="Z204" s="90"/>
      <c r="AA204" s="90"/>
      <c r="AB204" s="90"/>
    </row>
    <row r="205" ht="12.75" customHeight="1">
      <c r="A205" s="87"/>
      <c r="B205" s="90"/>
      <c r="C205" s="90" t="s">
        <v>264</v>
      </c>
      <c r="D205" s="126">
        <v>1.0</v>
      </c>
      <c r="E205" s="127">
        <v>120.0</v>
      </c>
      <c r="F205" s="128">
        <f t="shared" si="7"/>
        <v>78</v>
      </c>
      <c r="G205" s="129">
        <f t="shared" si="1"/>
        <v>42</v>
      </c>
      <c r="H205" s="130">
        <f t="shared" si="2"/>
        <v>0.35</v>
      </c>
      <c r="I205" s="131">
        <v>44553.0</v>
      </c>
      <c r="J205" s="132">
        <v>44589.0</v>
      </c>
      <c r="K205" s="123"/>
      <c r="L205" s="90"/>
      <c r="M205" s="133">
        <f t="shared" si="3"/>
        <v>120</v>
      </c>
      <c r="N205" s="99">
        <f t="shared" si="4"/>
        <v>36</v>
      </c>
      <c r="O205" s="133">
        <f t="shared" si="5"/>
        <v>78</v>
      </c>
      <c r="P205" s="134">
        <v>0.94</v>
      </c>
      <c r="Q205" s="90"/>
      <c r="R205" s="99">
        <f>IF(AND(H205&lt;='Product Ratings'!$E$5,H205&gt;='Product Ratings'!$D$5),'Product Ratings'!$C$5,IF(AND(H205&lt;='Product Ratings'!$E$6,H205&gt;='Product Ratings'!$D$6),'Product Ratings'!$C$6,IF(AND(H205&lt;='Product Ratings'!$E$7,H205&gt;='Product Ratings'!$D$7),'Product Ratings'!$C$7,IF(AND(H205&lt;='Product Ratings'!$E$8,H205&gt;='Product Ratings'!$D$8),'Product Ratings'!$C$8,IF(H205&gt;='Product Ratings'!$D$9,'Product Ratings'!$C$9)))))</f>
        <v>2</v>
      </c>
      <c r="S205" s="99">
        <f>IF(AND(D205&lt;='Product Ratings'!$I$5,D205&gt;='Product Ratings'!$H$5),'Product Ratings'!$F$5,IF(AND(D205&lt;='Product Ratings'!$I$6,D205&gt;='Product Ratings'!$H$6),'Product Ratings'!$F$6,IF(AND(D205&lt;='Product Ratings'!$I$7,I205&gt;='Product Ratings'!$H$7),'Product Ratings'!$F$7,IF(AND(D205&lt;='Product Ratings'!$I$8,D205&gt;='Product Ratings'!$H$8),'Product Ratings'!$F$8,IF(D205&gt;='Product Ratings'!$H$9,'Product Ratings'!$F$9)))))</f>
        <v>1</v>
      </c>
      <c r="T205" s="99">
        <f>IF(AND(O205&lt;='Product Ratings'!$M$5,O205&gt;='Product Ratings'!$L$5),'Product Ratings'!$J$5,IF(AND(O205&lt;='Product Ratings'!$M$6,O205&gt;='Product Ratings'!$L$6),'Product Ratings'!$J$6,IF(AND(O205&lt;='Product Ratings'!$M$7,O205&gt;='Product Ratings'!$L$7),'Product Ratings'!$J$7,IF(AND(O205&lt;='Product Ratings'!$M$8,O205&gt;='Product Ratings'!$L$8),'Product Ratings'!$J$8,IF(O205&gt;='Product Ratings'!$L$9,'Product Ratings'!$J$9)))))</f>
        <v>2</v>
      </c>
      <c r="U205" s="99">
        <f>IF(AND(N205&lt;='Product Ratings'!$R$5,N205&gt;='Product Ratings'!$Q$5),'Product Ratings'!$O$5,IF(AND(N205&lt;='Product Ratings'!$R$6,N205&gt;='Product Ratings'!$Q$6),'Product Ratings'!$O$6,IF(AND(N205&lt;='Product Ratings'!$R$7,N205&gt;='Product Ratings'!$Q$7),'Product Ratings'!$O$7,IF(AND(N205&lt;='Product Ratings'!$R$8,N205&gt;='Product Ratings'!$Q$8),'Product Ratings'!$O$8,IF(N205&gt;='Product Ratings'!$Q$9,'Product Ratings'!$O$9)))))</f>
        <v>3</v>
      </c>
      <c r="V205" s="99">
        <f>IF(AND(P205&lt;='Product Ratings'!$V$5,P205&gt;='Product Ratings'!$U$5),'Product Ratings'!$S$5,IF(AND(P205&lt;='Product Ratings'!$V$6,P205&gt;='Product Ratings'!$U$6),'Product Ratings'!$S$6,IF(AND(P205&lt;='Product Ratings'!$V$7,P205&gt;='Product Ratings'!$U$7),'Product Ratings'!$S$7,IF(AND(P205&lt;='Product Ratings'!$V$8,P205&gt;='Product Ratings'!$U$8),'Product Ratings'!$S$8,IF(P205&gt;='Product Ratings'!$U$9,'Product Ratings'!$S$9)))))</f>
        <v>5</v>
      </c>
      <c r="W205" s="135">
        <f t="shared" si="6"/>
        <v>13</v>
      </c>
      <c r="X205" s="90"/>
      <c r="Y205" s="90"/>
      <c r="Z205" s="90"/>
      <c r="AA205" s="90"/>
      <c r="AB205" s="90"/>
    </row>
    <row r="206" ht="12.75" customHeight="1">
      <c r="A206" s="87"/>
      <c r="B206" s="90"/>
      <c r="C206" s="90" t="s">
        <v>265</v>
      </c>
      <c r="D206" s="126">
        <v>2.0</v>
      </c>
      <c r="E206" s="127">
        <v>211.74</v>
      </c>
      <c r="F206" s="128">
        <f t="shared" si="7"/>
        <v>137.631</v>
      </c>
      <c r="G206" s="129">
        <f t="shared" si="1"/>
        <v>74.109</v>
      </c>
      <c r="H206" s="130">
        <f t="shared" si="2"/>
        <v>0.35</v>
      </c>
      <c r="I206" s="131">
        <v>44554.0</v>
      </c>
      <c r="J206" s="132">
        <v>44590.0</v>
      </c>
      <c r="K206" s="123"/>
      <c r="L206" s="90"/>
      <c r="M206" s="133">
        <f t="shared" si="3"/>
        <v>105.87</v>
      </c>
      <c r="N206" s="99">
        <f t="shared" si="4"/>
        <v>36</v>
      </c>
      <c r="O206" s="133">
        <f t="shared" si="5"/>
        <v>68.8155</v>
      </c>
      <c r="P206" s="134">
        <v>0.97</v>
      </c>
      <c r="Q206" s="90"/>
      <c r="R206" s="99">
        <f>IF(AND(H206&lt;='Product Ratings'!$E$5,H206&gt;='Product Ratings'!$D$5),'Product Ratings'!$C$5,IF(AND(H206&lt;='Product Ratings'!$E$6,H206&gt;='Product Ratings'!$D$6),'Product Ratings'!$C$6,IF(AND(H206&lt;='Product Ratings'!$E$7,H206&gt;='Product Ratings'!$D$7),'Product Ratings'!$C$7,IF(AND(H206&lt;='Product Ratings'!$E$8,H206&gt;='Product Ratings'!$D$8),'Product Ratings'!$C$8,IF(H206&gt;='Product Ratings'!$D$9,'Product Ratings'!$C$9)))))</f>
        <v>2</v>
      </c>
      <c r="S206" s="99">
        <f>IF(AND(D206&lt;='Product Ratings'!$I$5,D206&gt;='Product Ratings'!$H$5),'Product Ratings'!$F$5,IF(AND(D206&lt;='Product Ratings'!$I$6,D206&gt;='Product Ratings'!$H$6),'Product Ratings'!$F$6,IF(AND(D206&lt;='Product Ratings'!$I$7,I206&gt;='Product Ratings'!$H$7),'Product Ratings'!$F$7,IF(AND(D206&lt;='Product Ratings'!$I$8,D206&gt;='Product Ratings'!$H$8),'Product Ratings'!$F$8,IF(D206&gt;='Product Ratings'!$H$9,'Product Ratings'!$F$9)))))</f>
        <v>1</v>
      </c>
      <c r="T206" s="99">
        <f>IF(AND(O206&lt;='Product Ratings'!$M$5,O206&gt;='Product Ratings'!$L$5),'Product Ratings'!$J$5,IF(AND(O206&lt;='Product Ratings'!$M$6,O206&gt;='Product Ratings'!$L$6),'Product Ratings'!$J$6,IF(AND(O206&lt;='Product Ratings'!$M$7,O206&gt;='Product Ratings'!$L$7),'Product Ratings'!$J$7,IF(AND(O206&lt;='Product Ratings'!$M$8,O206&gt;='Product Ratings'!$L$8),'Product Ratings'!$J$8,IF(O206&gt;='Product Ratings'!$L$9,'Product Ratings'!$J$9)))))</f>
        <v>3</v>
      </c>
      <c r="U206" s="99">
        <f>IF(AND(N206&lt;='Product Ratings'!$R$5,N206&gt;='Product Ratings'!$Q$5),'Product Ratings'!$O$5,IF(AND(N206&lt;='Product Ratings'!$R$6,N206&gt;='Product Ratings'!$Q$6),'Product Ratings'!$O$6,IF(AND(N206&lt;='Product Ratings'!$R$7,N206&gt;='Product Ratings'!$Q$7),'Product Ratings'!$O$7,IF(AND(N206&lt;='Product Ratings'!$R$8,N206&gt;='Product Ratings'!$Q$8),'Product Ratings'!$O$8,IF(N206&gt;='Product Ratings'!$Q$9,'Product Ratings'!$O$9)))))</f>
        <v>3</v>
      </c>
      <c r="V206" s="99">
        <f>IF(AND(P206&lt;='Product Ratings'!$V$5,P206&gt;='Product Ratings'!$U$5),'Product Ratings'!$S$5,IF(AND(P206&lt;='Product Ratings'!$V$6,P206&gt;='Product Ratings'!$U$6),'Product Ratings'!$S$6,IF(AND(P206&lt;='Product Ratings'!$V$7,P206&gt;='Product Ratings'!$U$7),'Product Ratings'!$S$7,IF(AND(P206&lt;='Product Ratings'!$V$8,P206&gt;='Product Ratings'!$U$8),'Product Ratings'!$S$8,IF(P206&gt;='Product Ratings'!$U$9,'Product Ratings'!$S$9)))))</f>
        <v>5</v>
      </c>
      <c r="W206" s="135">
        <f t="shared" si="6"/>
        <v>14</v>
      </c>
      <c r="X206" s="90"/>
      <c r="Y206" s="90"/>
      <c r="Z206" s="90"/>
      <c r="AA206" s="90"/>
      <c r="AB206" s="90"/>
    </row>
    <row r="207" ht="12.75" customHeight="1">
      <c r="A207" s="87"/>
      <c r="B207" s="90"/>
      <c r="C207" s="90" t="s">
        <v>266</v>
      </c>
      <c r="D207" s="126">
        <v>3.0</v>
      </c>
      <c r="E207" s="127">
        <v>250.43</v>
      </c>
      <c r="F207" s="128">
        <f t="shared" si="7"/>
        <v>162.7795</v>
      </c>
      <c r="G207" s="129">
        <f t="shared" si="1"/>
        <v>87.6505</v>
      </c>
      <c r="H207" s="130">
        <f t="shared" si="2"/>
        <v>0.35</v>
      </c>
      <c r="I207" s="131">
        <v>44555.0</v>
      </c>
      <c r="J207" s="132">
        <v>44591.0</v>
      </c>
      <c r="K207" s="123"/>
      <c r="L207" s="90"/>
      <c r="M207" s="133">
        <f t="shared" si="3"/>
        <v>83.47666667</v>
      </c>
      <c r="N207" s="99">
        <f t="shared" si="4"/>
        <v>36</v>
      </c>
      <c r="O207" s="133">
        <f t="shared" si="5"/>
        <v>54.25983333</v>
      </c>
      <c r="P207" s="134">
        <v>0.93</v>
      </c>
      <c r="Q207" s="90"/>
      <c r="R207" s="99">
        <f>IF(AND(H207&lt;='Product Ratings'!$E$5,H207&gt;='Product Ratings'!$D$5),'Product Ratings'!$C$5,IF(AND(H207&lt;='Product Ratings'!$E$6,H207&gt;='Product Ratings'!$D$6),'Product Ratings'!$C$6,IF(AND(H207&lt;='Product Ratings'!$E$7,H207&gt;='Product Ratings'!$D$7),'Product Ratings'!$C$7,IF(AND(H207&lt;='Product Ratings'!$E$8,H207&gt;='Product Ratings'!$D$8),'Product Ratings'!$C$8,IF(H207&gt;='Product Ratings'!$D$9,'Product Ratings'!$C$9)))))</f>
        <v>2</v>
      </c>
      <c r="S207" s="99">
        <f>IF(AND(D207&lt;='Product Ratings'!$I$5,D207&gt;='Product Ratings'!$H$5),'Product Ratings'!$F$5,IF(AND(D207&lt;='Product Ratings'!$I$6,D207&gt;='Product Ratings'!$H$6),'Product Ratings'!$F$6,IF(AND(D207&lt;='Product Ratings'!$I$7,I207&gt;='Product Ratings'!$H$7),'Product Ratings'!$F$7,IF(AND(D207&lt;='Product Ratings'!$I$8,D207&gt;='Product Ratings'!$H$8),'Product Ratings'!$F$8,IF(D207&gt;='Product Ratings'!$H$9,'Product Ratings'!$F$9)))))</f>
        <v>1</v>
      </c>
      <c r="T207" s="99">
        <f>IF(AND(O207&lt;='Product Ratings'!$M$5,O207&gt;='Product Ratings'!$L$5),'Product Ratings'!$J$5,IF(AND(O207&lt;='Product Ratings'!$M$6,O207&gt;='Product Ratings'!$L$6),'Product Ratings'!$J$6,IF(AND(O207&lt;='Product Ratings'!$M$7,O207&gt;='Product Ratings'!$L$7),'Product Ratings'!$J$7,IF(AND(O207&lt;='Product Ratings'!$M$8,O207&gt;='Product Ratings'!$L$8),'Product Ratings'!$J$8,IF(O207&gt;='Product Ratings'!$L$9,'Product Ratings'!$J$9)))))</f>
        <v>3</v>
      </c>
      <c r="U207" s="99">
        <f>IF(AND(N207&lt;='Product Ratings'!$R$5,N207&gt;='Product Ratings'!$Q$5),'Product Ratings'!$O$5,IF(AND(N207&lt;='Product Ratings'!$R$6,N207&gt;='Product Ratings'!$Q$6),'Product Ratings'!$O$6,IF(AND(N207&lt;='Product Ratings'!$R$7,N207&gt;='Product Ratings'!$Q$7),'Product Ratings'!$O$7,IF(AND(N207&lt;='Product Ratings'!$R$8,N207&gt;='Product Ratings'!$Q$8),'Product Ratings'!$O$8,IF(N207&gt;='Product Ratings'!$Q$9,'Product Ratings'!$O$9)))))</f>
        <v>3</v>
      </c>
      <c r="V207" s="99">
        <f>IF(AND(P207&lt;='Product Ratings'!$V$5,P207&gt;='Product Ratings'!$U$5),'Product Ratings'!$S$5,IF(AND(P207&lt;='Product Ratings'!$V$6,P207&gt;='Product Ratings'!$U$6),'Product Ratings'!$S$6,IF(AND(P207&lt;='Product Ratings'!$V$7,P207&gt;='Product Ratings'!$U$7),'Product Ratings'!$S$7,IF(AND(P207&lt;='Product Ratings'!$V$8,P207&gt;='Product Ratings'!$U$8),'Product Ratings'!$S$8,IF(P207&gt;='Product Ratings'!$U$9,'Product Ratings'!$S$9)))))</f>
        <v>5</v>
      </c>
      <c r="W207" s="135">
        <f t="shared" si="6"/>
        <v>14</v>
      </c>
      <c r="X207" s="90"/>
      <c r="Y207" s="90"/>
      <c r="Z207" s="90"/>
      <c r="AA207" s="90"/>
      <c r="AB207" s="90"/>
    </row>
    <row r="208" ht="12.75" customHeight="1">
      <c r="A208" s="87"/>
      <c r="B208" s="90"/>
      <c r="C208" s="90" t="s">
        <v>267</v>
      </c>
      <c r="D208" s="126">
        <v>4.0</v>
      </c>
      <c r="E208" s="127">
        <v>360.0</v>
      </c>
      <c r="F208" s="128">
        <f t="shared" si="7"/>
        <v>234</v>
      </c>
      <c r="G208" s="129">
        <f t="shared" si="1"/>
        <v>126</v>
      </c>
      <c r="H208" s="130">
        <f t="shared" si="2"/>
        <v>0.35</v>
      </c>
      <c r="I208" s="131">
        <v>44556.0</v>
      </c>
      <c r="J208" s="132">
        <v>44592.0</v>
      </c>
      <c r="K208" s="123"/>
      <c r="L208" s="90"/>
      <c r="M208" s="133">
        <f t="shared" si="3"/>
        <v>90</v>
      </c>
      <c r="N208" s="99">
        <f t="shared" si="4"/>
        <v>36</v>
      </c>
      <c r="O208" s="133">
        <f t="shared" si="5"/>
        <v>58.5</v>
      </c>
      <c r="P208" s="134">
        <v>0.65</v>
      </c>
      <c r="Q208" s="90"/>
      <c r="R208" s="99">
        <f>IF(AND(H208&lt;='Product Ratings'!$E$5,H208&gt;='Product Ratings'!$D$5),'Product Ratings'!$C$5,IF(AND(H208&lt;='Product Ratings'!$E$6,H208&gt;='Product Ratings'!$D$6),'Product Ratings'!$C$6,IF(AND(H208&lt;='Product Ratings'!$E$7,H208&gt;='Product Ratings'!$D$7),'Product Ratings'!$C$7,IF(AND(H208&lt;='Product Ratings'!$E$8,H208&gt;='Product Ratings'!$D$8),'Product Ratings'!$C$8,IF(H208&gt;='Product Ratings'!$D$9,'Product Ratings'!$C$9)))))</f>
        <v>2</v>
      </c>
      <c r="S208" s="99">
        <f>IF(AND(D208&lt;='Product Ratings'!$I$5,D208&gt;='Product Ratings'!$H$5),'Product Ratings'!$F$5,IF(AND(D208&lt;='Product Ratings'!$I$6,D208&gt;='Product Ratings'!$H$6),'Product Ratings'!$F$6,IF(AND(D208&lt;='Product Ratings'!$I$7,I208&gt;='Product Ratings'!$H$7),'Product Ratings'!$F$7,IF(AND(D208&lt;='Product Ratings'!$I$8,D208&gt;='Product Ratings'!$H$8),'Product Ratings'!$F$8,IF(D208&gt;='Product Ratings'!$H$9,'Product Ratings'!$F$9)))))</f>
        <v>1</v>
      </c>
      <c r="T208" s="99">
        <f>IF(AND(O208&lt;='Product Ratings'!$M$5,O208&gt;='Product Ratings'!$L$5),'Product Ratings'!$J$5,IF(AND(O208&lt;='Product Ratings'!$M$6,O208&gt;='Product Ratings'!$L$6),'Product Ratings'!$J$6,IF(AND(O208&lt;='Product Ratings'!$M$7,O208&gt;='Product Ratings'!$L$7),'Product Ratings'!$J$7,IF(AND(O208&lt;='Product Ratings'!$M$8,O208&gt;='Product Ratings'!$L$8),'Product Ratings'!$J$8,IF(O208&gt;='Product Ratings'!$L$9,'Product Ratings'!$J$9)))))</f>
        <v>3</v>
      </c>
      <c r="U208" s="99">
        <f>IF(AND(N208&lt;='Product Ratings'!$R$5,N208&gt;='Product Ratings'!$Q$5),'Product Ratings'!$O$5,IF(AND(N208&lt;='Product Ratings'!$R$6,N208&gt;='Product Ratings'!$Q$6),'Product Ratings'!$O$6,IF(AND(N208&lt;='Product Ratings'!$R$7,N208&gt;='Product Ratings'!$Q$7),'Product Ratings'!$O$7,IF(AND(N208&lt;='Product Ratings'!$R$8,N208&gt;='Product Ratings'!$Q$8),'Product Ratings'!$O$8,IF(N208&gt;='Product Ratings'!$Q$9,'Product Ratings'!$O$9)))))</f>
        <v>3</v>
      </c>
      <c r="V208" s="99">
        <f>IF(AND(P208&lt;='Product Ratings'!$V$5,P208&gt;='Product Ratings'!$U$5),'Product Ratings'!$S$5,IF(AND(P208&lt;='Product Ratings'!$V$6,P208&gt;='Product Ratings'!$U$6),'Product Ratings'!$S$6,IF(AND(P208&lt;='Product Ratings'!$V$7,P208&gt;='Product Ratings'!$U$7),'Product Ratings'!$S$7,IF(AND(P208&lt;='Product Ratings'!$V$8,P208&gt;='Product Ratings'!$U$8),'Product Ratings'!$S$8,IF(P208&gt;='Product Ratings'!$U$9,'Product Ratings'!$S$9)))))</f>
        <v>5</v>
      </c>
      <c r="W208" s="135">
        <f t="shared" si="6"/>
        <v>14</v>
      </c>
      <c r="X208" s="90"/>
      <c r="Y208" s="90"/>
      <c r="Z208" s="90"/>
      <c r="AA208" s="90"/>
      <c r="AB208" s="90"/>
    </row>
    <row r="209" ht="12.75" customHeight="1">
      <c r="A209" s="87"/>
      <c r="B209" s="90"/>
      <c r="C209" s="90" t="s">
        <v>268</v>
      </c>
      <c r="D209" s="126">
        <v>5.0</v>
      </c>
      <c r="E209" s="127">
        <v>130.43</v>
      </c>
      <c r="F209" s="128">
        <f t="shared" si="7"/>
        <v>84.7795</v>
      </c>
      <c r="G209" s="129">
        <f t="shared" si="1"/>
        <v>45.6505</v>
      </c>
      <c r="H209" s="130">
        <f t="shared" si="2"/>
        <v>0.35</v>
      </c>
      <c r="I209" s="131">
        <v>44557.0</v>
      </c>
      <c r="J209" s="132">
        <v>44593.0</v>
      </c>
      <c r="K209" s="123"/>
      <c r="L209" s="90"/>
      <c r="M209" s="133">
        <f t="shared" si="3"/>
        <v>26.086</v>
      </c>
      <c r="N209" s="99">
        <f t="shared" si="4"/>
        <v>36</v>
      </c>
      <c r="O209" s="133">
        <f t="shared" si="5"/>
        <v>16.9559</v>
      </c>
      <c r="P209" s="134">
        <v>0.45</v>
      </c>
      <c r="Q209" s="90"/>
      <c r="R209" s="99">
        <f>IF(AND(H209&lt;='Product Ratings'!$E$5,H209&gt;='Product Ratings'!$D$5),'Product Ratings'!$C$5,IF(AND(H209&lt;='Product Ratings'!$E$6,H209&gt;='Product Ratings'!$D$6),'Product Ratings'!$C$6,IF(AND(H209&lt;='Product Ratings'!$E$7,H209&gt;='Product Ratings'!$D$7),'Product Ratings'!$C$7,IF(AND(H209&lt;='Product Ratings'!$E$8,H209&gt;='Product Ratings'!$D$8),'Product Ratings'!$C$8,IF(H209&gt;='Product Ratings'!$D$9,'Product Ratings'!$C$9)))))</f>
        <v>2</v>
      </c>
      <c r="S209" s="99">
        <f>IF(AND(D209&lt;='Product Ratings'!$I$5,D209&gt;='Product Ratings'!$H$5),'Product Ratings'!$F$5,IF(AND(D209&lt;='Product Ratings'!$I$6,D209&gt;='Product Ratings'!$H$6),'Product Ratings'!$F$6,IF(AND(D209&lt;='Product Ratings'!$I$7,I209&gt;='Product Ratings'!$H$7),'Product Ratings'!$F$7,IF(AND(D209&lt;='Product Ratings'!$I$8,D209&gt;='Product Ratings'!$H$8),'Product Ratings'!$F$8,IF(D209&gt;='Product Ratings'!$H$9,'Product Ratings'!$F$9)))))</f>
        <v>1</v>
      </c>
      <c r="T209" s="99">
        <f>IF(AND(O209&lt;='Product Ratings'!$M$5,O209&gt;='Product Ratings'!$L$5),'Product Ratings'!$J$5,IF(AND(O209&lt;='Product Ratings'!$M$6,O209&gt;='Product Ratings'!$L$6),'Product Ratings'!$J$6,IF(AND(O209&lt;='Product Ratings'!$M$7,O209&gt;='Product Ratings'!$L$7),'Product Ratings'!$J$7,IF(AND(O209&lt;='Product Ratings'!$M$8,O209&gt;='Product Ratings'!$L$8),'Product Ratings'!$J$8,IF(O209&gt;='Product Ratings'!$L$9,'Product Ratings'!$J$9)))))</f>
        <v>5</v>
      </c>
      <c r="U209" s="99">
        <f>IF(AND(N209&lt;='Product Ratings'!$R$5,N209&gt;='Product Ratings'!$Q$5),'Product Ratings'!$O$5,IF(AND(N209&lt;='Product Ratings'!$R$6,N209&gt;='Product Ratings'!$Q$6),'Product Ratings'!$O$6,IF(AND(N209&lt;='Product Ratings'!$R$7,N209&gt;='Product Ratings'!$Q$7),'Product Ratings'!$O$7,IF(AND(N209&lt;='Product Ratings'!$R$8,N209&gt;='Product Ratings'!$Q$8),'Product Ratings'!$O$8,IF(N209&gt;='Product Ratings'!$Q$9,'Product Ratings'!$O$9)))))</f>
        <v>3</v>
      </c>
      <c r="V209" s="99">
        <f>IF(AND(P209&lt;='Product Ratings'!$V$5,P209&gt;='Product Ratings'!$U$5),'Product Ratings'!$S$5,IF(AND(P209&lt;='Product Ratings'!$V$6,P209&gt;='Product Ratings'!$U$6),'Product Ratings'!$S$6,IF(AND(P209&lt;='Product Ratings'!$V$7,P209&gt;='Product Ratings'!$U$7),'Product Ratings'!$S$7,IF(AND(P209&lt;='Product Ratings'!$V$8,P209&gt;='Product Ratings'!$U$8),'Product Ratings'!$S$8,IF(P209&gt;='Product Ratings'!$U$9,'Product Ratings'!$S$9)))))</f>
        <v>4</v>
      </c>
      <c r="W209" s="135">
        <f t="shared" si="6"/>
        <v>15</v>
      </c>
      <c r="X209" s="90"/>
      <c r="Y209" s="90"/>
      <c r="Z209" s="90"/>
      <c r="AA209" s="90"/>
      <c r="AB209" s="90"/>
    </row>
    <row r="210" ht="12.75" customHeight="1">
      <c r="A210" s="87"/>
      <c r="B210" s="90"/>
      <c r="C210" s="90" t="s">
        <v>269</v>
      </c>
      <c r="D210" s="126">
        <v>6.0</v>
      </c>
      <c r="E210" s="127">
        <v>597.39</v>
      </c>
      <c r="F210" s="128">
        <f t="shared" si="7"/>
        <v>388.3035</v>
      </c>
      <c r="G210" s="129">
        <f t="shared" si="1"/>
        <v>209.0865</v>
      </c>
      <c r="H210" s="130">
        <f t="shared" si="2"/>
        <v>0.35</v>
      </c>
      <c r="I210" s="131">
        <v>44558.0</v>
      </c>
      <c r="J210" s="132">
        <v>44594.0</v>
      </c>
      <c r="K210" s="123"/>
      <c r="L210" s="90"/>
      <c r="M210" s="133">
        <f t="shared" si="3"/>
        <v>99.565</v>
      </c>
      <c r="N210" s="99">
        <f t="shared" si="4"/>
        <v>36</v>
      </c>
      <c r="O210" s="133">
        <f t="shared" si="5"/>
        <v>64.71725</v>
      </c>
      <c r="P210" s="134">
        <v>0.48</v>
      </c>
      <c r="Q210" s="90"/>
      <c r="R210" s="99">
        <f>IF(AND(H210&lt;='Product Ratings'!$E$5,H210&gt;='Product Ratings'!$D$5),'Product Ratings'!$C$5,IF(AND(H210&lt;='Product Ratings'!$E$6,H210&gt;='Product Ratings'!$D$6),'Product Ratings'!$C$6,IF(AND(H210&lt;='Product Ratings'!$E$7,H210&gt;='Product Ratings'!$D$7),'Product Ratings'!$C$7,IF(AND(H210&lt;='Product Ratings'!$E$8,H210&gt;='Product Ratings'!$D$8),'Product Ratings'!$C$8,IF(H210&gt;='Product Ratings'!$D$9,'Product Ratings'!$C$9)))))</f>
        <v>2</v>
      </c>
      <c r="S210" s="99">
        <f>IF(AND(D210&lt;='Product Ratings'!$I$5,D210&gt;='Product Ratings'!$H$5),'Product Ratings'!$F$5,IF(AND(D210&lt;='Product Ratings'!$I$6,D210&gt;='Product Ratings'!$H$6),'Product Ratings'!$F$6,IF(AND(D210&lt;='Product Ratings'!$I$7,I210&gt;='Product Ratings'!$H$7),'Product Ratings'!$F$7,IF(AND(D210&lt;='Product Ratings'!$I$8,D210&gt;='Product Ratings'!$H$8),'Product Ratings'!$F$8,IF(D210&gt;='Product Ratings'!$H$9,'Product Ratings'!$F$9)))))</f>
        <v>2</v>
      </c>
      <c r="T210" s="99">
        <f>IF(AND(O210&lt;='Product Ratings'!$M$5,O210&gt;='Product Ratings'!$L$5),'Product Ratings'!$J$5,IF(AND(O210&lt;='Product Ratings'!$M$6,O210&gt;='Product Ratings'!$L$6),'Product Ratings'!$J$6,IF(AND(O210&lt;='Product Ratings'!$M$7,O210&gt;='Product Ratings'!$L$7),'Product Ratings'!$J$7,IF(AND(O210&lt;='Product Ratings'!$M$8,O210&gt;='Product Ratings'!$L$8),'Product Ratings'!$J$8,IF(O210&gt;='Product Ratings'!$L$9,'Product Ratings'!$J$9)))))</f>
        <v>3</v>
      </c>
      <c r="U210" s="99">
        <f>IF(AND(N210&lt;='Product Ratings'!$R$5,N210&gt;='Product Ratings'!$Q$5),'Product Ratings'!$O$5,IF(AND(N210&lt;='Product Ratings'!$R$6,N210&gt;='Product Ratings'!$Q$6),'Product Ratings'!$O$6,IF(AND(N210&lt;='Product Ratings'!$R$7,N210&gt;='Product Ratings'!$Q$7),'Product Ratings'!$O$7,IF(AND(N210&lt;='Product Ratings'!$R$8,N210&gt;='Product Ratings'!$Q$8),'Product Ratings'!$O$8,IF(N210&gt;='Product Ratings'!$Q$9,'Product Ratings'!$O$9)))))</f>
        <v>3</v>
      </c>
      <c r="V210" s="99">
        <f>IF(AND(P210&lt;='Product Ratings'!$V$5,P210&gt;='Product Ratings'!$U$5),'Product Ratings'!$S$5,IF(AND(P210&lt;='Product Ratings'!$V$6,P210&gt;='Product Ratings'!$U$6),'Product Ratings'!$S$6,IF(AND(P210&lt;='Product Ratings'!$V$7,P210&gt;='Product Ratings'!$U$7),'Product Ratings'!$S$7,IF(AND(P210&lt;='Product Ratings'!$V$8,P210&gt;='Product Ratings'!$U$8),'Product Ratings'!$S$8,IF(P210&gt;='Product Ratings'!$U$9,'Product Ratings'!$S$9)))))</f>
        <v>4</v>
      </c>
      <c r="W210" s="135">
        <f t="shared" si="6"/>
        <v>14</v>
      </c>
      <c r="X210" s="90"/>
      <c r="Y210" s="90"/>
      <c r="Z210" s="90"/>
      <c r="AA210" s="90"/>
      <c r="AB210" s="90"/>
    </row>
    <row r="211" ht="12.75" customHeight="1">
      <c r="A211" s="87"/>
      <c r="B211" s="90"/>
      <c r="C211" s="90" t="s">
        <v>270</v>
      </c>
      <c r="D211" s="126">
        <v>1.0</v>
      </c>
      <c r="E211" s="127">
        <v>362.02</v>
      </c>
      <c r="F211" s="128">
        <f t="shared" si="7"/>
        <v>235.313</v>
      </c>
      <c r="G211" s="129">
        <f t="shared" si="1"/>
        <v>126.707</v>
      </c>
      <c r="H211" s="130">
        <f t="shared" si="2"/>
        <v>0.35</v>
      </c>
      <c r="I211" s="131">
        <v>44559.0</v>
      </c>
      <c r="J211" s="132">
        <v>44595.0</v>
      </c>
      <c r="K211" s="123"/>
      <c r="L211" s="90"/>
      <c r="M211" s="133">
        <f t="shared" si="3"/>
        <v>362.02</v>
      </c>
      <c r="N211" s="99">
        <f t="shared" si="4"/>
        <v>36</v>
      </c>
      <c r="O211" s="133">
        <f t="shared" si="5"/>
        <v>235.313</v>
      </c>
      <c r="P211" s="134">
        <v>0.43</v>
      </c>
      <c r="Q211" s="90"/>
      <c r="R211" s="99">
        <f>IF(AND(H211&lt;='Product Ratings'!$E$5,H211&gt;='Product Ratings'!$D$5),'Product Ratings'!$C$5,IF(AND(H211&lt;='Product Ratings'!$E$6,H211&gt;='Product Ratings'!$D$6),'Product Ratings'!$C$6,IF(AND(H211&lt;='Product Ratings'!$E$7,H211&gt;='Product Ratings'!$D$7),'Product Ratings'!$C$7,IF(AND(H211&lt;='Product Ratings'!$E$8,H211&gt;='Product Ratings'!$D$8),'Product Ratings'!$C$8,IF(H211&gt;='Product Ratings'!$D$9,'Product Ratings'!$C$9)))))</f>
        <v>2</v>
      </c>
      <c r="S211" s="99">
        <f>IF(AND(D211&lt;='Product Ratings'!$I$5,D211&gt;='Product Ratings'!$H$5),'Product Ratings'!$F$5,IF(AND(D211&lt;='Product Ratings'!$I$6,D211&gt;='Product Ratings'!$H$6),'Product Ratings'!$F$6,IF(AND(D211&lt;='Product Ratings'!$I$7,I211&gt;='Product Ratings'!$H$7),'Product Ratings'!$F$7,IF(AND(D211&lt;='Product Ratings'!$I$8,D211&gt;='Product Ratings'!$H$8),'Product Ratings'!$F$8,IF(D211&gt;='Product Ratings'!$H$9,'Product Ratings'!$F$9)))))</f>
        <v>1</v>
      </c>
      <c r="T211" s="99">
        <f>IF(AND(O211&lt;='Product Ratings'!$M$5,O211&gt;='Product Ratings'!$L$5),'Product Ratings'!$J$5,IF(AND(O211&lt;='Product Ratings'!$M$6,O211&gt;='Product Ratings'!$L$6),'Product Ratings'!$J$6,IF(AND(O211&lt;='Product Ratings'!$M$7,O211&gt;='Product Ratings'!$L$7),'Product Ratings'!$J$7,IF(AND(O211&lt;='Product Ratings'!$M$8,O211&gt;='Product Ratings'!$L$8),'Product Ratings'!$J$8,IF(O211&gt;='Product Ratings'!$L$9,'Product Ratings'!$J$9)))))</f>
        <v>1</v>
      </c>
      <c r="U211" s="99">
        <f>IF(AND(N211&lt;='Product Ratings'!$R$5,N211&gt;='Product Ratings'!$Q$5),'Product Ratings'!$O$5,IF(AND(N211&lt;='Product Ratings'!$R$6,N211&gt;='Product Ratings'!$Q$6),'Product Ratings'!$O$6,IF(AND(N211&lt;='Product Ratings'!$R$7,N211&gt;='Product Ratings'!$Q$7),'Product Ratings'!$O$7,IF(AND(N211&lt;='Product Ratings'!$R$8,N211&gt;='Product Ratings'!$Q$8),'Product Ratings'!$O$8,IF(N211&gt;='Product Ratings'!$Q$9,'Product Ratings'!$O$9)))))</f>
        <v>3</v>
      </c>
      <c r="V211" s="99">
        <f>IF(AND(P211&lt;='Product Ratings'!$V$5,P211&gt;='Product Ratings'!$U$5),'Product Ratings'!$S$5,IF(AND(P211&lt;='Product Ratings'!$V$6,P211&gt;='Product Ratings'!$U$6),'Product Ratings'!$S$6,IF(AND(P211&lt;='Product Ratings'!$V$7,P211&gt;='Product Ratings'!$U$7),'Product Ratings'!$S$7,IF(AND(P211&lt;='Product Ratings'!$V$8,P211&gt;='Product Ratings'!$U$8),'Product Ratings'!$S$8,IF(P211&gt;='Product Ratings'!$U$9,'Product Ratings'!$S$9)))))</f>
        <v>4</v>
      </c>
      <c r="W211" s="135">
        <f t="shared" si="6"/>
        <v>11</v>
      </c>
      <c r="X211" s="90"/>
      <c r="Y211" s="90"/>
      <c r="Z211" s="90"/>
      <c r="AA211" s="90"/>
      <c r="AB211" s="90"/>
    </row>
    <row r="212" ht="12.75" customHeight="1">
      <c r="A212" s="87"/>
      <c r="B212" s="90"/>
      <c r="C212" s="90" t="s">
        <v>271</v>
      </c>
      <c r="D212" s="126">
        <v>2.0</v>
      </c>
      <c r="E212" s="127">
        <v>116.87</v>
      </c>
      <c r="F212" s="128">
        <f t="shared" si="7"/>
        <v>75.9655</v>
      </c>
      <c r="G212" s="129">
        <f t="shared" si="1"/>
        <v>40.9045</v>
      </c>
      <c r="H212" s="130">
        <f t="shared" si="2"/>
        <v>0.35</v>
      </c>
      <c r="I212" s="131">
        <v>44560.0</v>
      </c>
      <c r="J212" s="132">
        <v>44596.0</v>
      </c>
      <c r="K212" s="123"/>
      <c r="L212" s="90"/>
      <c r="M212" s="133">
        <f t="shared" si="3"/>
        <v>58.435</v>
      </c>
      <c r="N212" s="99">
        <f t="shared" si="4"/>
        <v>36</v>
      </c>
      <c r="O212" s="133">
        <f t="shared" si="5"/>
        <v>37.98275</v>
      </c>
      <c r="P212" s="134">
        <v>0.65</v>
      </c>
      <c r="Q212" s="90"/>
      <c r="R212" s="99">
        <f>IF(AND(H212&lt;='Product Ratings'!$E$5,H212&gt;='Product Ratings'!$D$5),'Product Ratings'!$C$5,IF(AND(H212&lt;='Product Ratings'!$E$6,H212&gt;='Product Ratings'!$D$6),'Product Ratings'!$C$6,IF(AND(H212&lt;='Product Ratings'!$E$7,H212&gt;='Product Ratings'!$D$7),'Product Ratings'!$C$7,IF(AND(H212&lt;='Product Ratings'!$E$8,H212&gt;='Product Ratings'!$D$8),'Product Ratings'!$C$8,IF(H212&gt;='Product Ratings'!$D$9,'Product Ratings'!$C$9)))))</f>
        <v>2</v>
      </c>
      <c r="S212" s="99">
        <f>IF(AND(D212&lt;='Product Ratings'!$I$5,D212&gt;='Product Ratings'!$H$5),'Product Ratings'!$F$5,IF(AND(D212&lt;='Product Ratings'!$I$6,D212&gt;='Product Ratings'!$H$6),'Product Ratings'!$F$6,IF(AND(D212&lt;='Product Ratings'!$I$7,I212&gt;='Product Ratings'!$H$7),'Product Ratings'!$F$7,IF(AND(D212&lt;='Product Ratings'!$I$8,D212&gt;='Product Ratings'!$H$8),'Product Ratings'!$F$8,IF(D212&gt;='Product Ratings'!$H$9,'Product Ratings'!$F$9)))))</f>
        <v>1</v>
      </c>
      <c r="T212" s="99">
        <f>IF(AND(O212&lt;='Product Ratings'!$M$5,O212&gt;='Product Ratings'!$L$5),'Product Ratings'!$J$5,IF(AND(O212&lt;='Product Ratings'!$M$6,O212&gt;='Product Ratings'!$L$6),'Product Ratings'!$J$6,IF(AND(O212&lt;='Product Ratings'!$M$7,O212&gt;='Product Ratings'!$L$7),'Product Ratings'!$J$7,IF(AND(O212&lt;='Product Ratings'!$M$8,O212&gt;='Product Ratings'!$L$8),'Product Ratings'!$J$8,IF(O212&gt;='Product Ratings'!$L$9,'Product Ratings'!$J$9)))))</f>
        <v>4</v>
      </c>
      <c r="U212" s="99">
        <f>IF(AND(N212&lt;='Product Ratings'!$R$5,N212&gt;='Product Ratings'!$Q$5),'Product Ratings'!$O$5,IF(AND(N212&lt;='Product Ratings'!$R$6,N212&gt;='Product Ratings'!$Q$6),'Product Ratings'!$O$6,IF(AND(N212&lt;='Product Ratings'!$R$7,N212&gt;='Product Ratings'!$Q$7),'Product Ratings'!$O$7,IF(AND(N212&lt;='Product Ratings'!$R$8,N212&gt;='Product Ratings'!$Q$8),'Product Ratings'!$O$8,IF(N212&gt;='Product Ratings'!$Q$9,'Product Ratings'!$O$9)))))</f>
        <v>3</v>
      </c>
      <c r="V212" s="99">
        <f>IF(AND(P212&lt;='Product Ratings'!$V$5,P212&gt;='Product Ratings'!$U$5),'Product Ratings'!$S$5,IF(AND(P212&lt;='Product Ratings'!$V$6,P212&gt;='Product Ratings'!$U$6),'Product Ratings'!$S$6,IF(AND(P212&lt;='Product Ratings'!$V$7,P212&gt;='Product Ratings'!$U$7),'Product Ratings'!$S$7,IF(AND(P212&lt;='Product Ratings'!$V$8,P212&gt;='Product Ratings'!$U$8),'Product Ratings'!$S$8,IF(P212&gt;='Product Ratings'!$U$9,'Product Ratings'!$S$9)))))</f>
        <v>5</v>
      </c>
      <c r="W212" s="135">
        <f t="shared" si="6"/>
        <v>15</v>
      </c>
      <c r="X212" s="90"/>
      <c r="Y212" s="90"/>
      <c r="Z212" s="90"/>
      <c r="AA212" s="90"/>
      <c r="AB212" s="90"/>
    </row>
    <row r="213" ht="12.75" customHeight="1">
      <c r="A213" s="87"/>
      <c r="B213" s="90"/>
      <c r="C213" s="90" t="s">
        <v>272</v>
      </c>
      <c r="D213" s="126">
        <v>3.0</v>
      </c>
      <c r="E213" s="127">
        <v>361.4</v>
      </c>
      <c r="F213" s="128">
        <f t="shared" si="7"/>
        <v>234.91</v>
      </c>
      <c r="G213" s="129">
        <f t="shared" si="1"/>
        <v>126.49</v>
      </c>
      <c r="H213" s="130">
        <f t="shared" si="2"/>
        <v>0.35</v>
      </c>
      <c r="I213" s="131">
        <v>44561.0</v>
      </c>
      <c r="J213" s="132">
        <v>44597.0</v>
      </c>
      <c r="K213" s="123"/>
      <c r="L213" s="90"/>
      <c r="M213" s="133">
        <f t="shared" si="3"/>
        <v>120.4666667</v>
      </c>
      <c r="N213" s="99">
        <f t="shared" si="4"/>
        <v>36</v>
      </c>
      <c r="O213" s="133">
        <f t="shared" si="5"/>
        <v>78.30333333</v>
      </c>
      <c r="P213" s="134">
        <v>0.67</v>
      </c>
      <c r="Q213" s="90"/>
      <c r="R213" s="99">
        <f>IF(AND(H213&lt;='Product Ratings'!$E$5,H213&gt;='Product Ratings'!$D$5),'Product Ratings'!$C$5,IF(AND(H213&lt;='Product Ratings'!$E$6,H213&gt;='Product Ratings'!$D$6),'Product Ratings'!$C$6,IF(AND(H213&lt;='Product Ratings'!$E$7,H213&gt;='Product Ratings'!$D$7),'Product Ratings'!$C$7,IF(AND(H213&lt;='Product Ratings'!$E$8,H213&gt;='Product Ratings'!$D$8),'Product Ratings'!$C$8,IF(H213&gt;='Product Ratings'!$D$9,'Product Ratings'!$C$9)))))</f>
        <v>2</v>
      </c>
      <c r="S213" s="99">
        <f>IF(AND(D213&lt;='Product Ratings'!$I$5,D213&gt;='Product Ratings'!$H$5),'Product Ratings'!$F$5,IF(AND(D213&lt;='Product Ratings'!$I$6,D213&gt;='Product Ratings'!$H$6),'Product Ratings'!$F$6,IF(AND(D213&lt;='Product Ratings'!$I$7,I213&gt;='Product Ratings'!$H$7),'Product Ratings'!$F$7,IF(AND(D213&lt;='Product Ratings'!$I$8,D213&gt;='Product Ratings'!$H$8),'Product Ratings'!$F$8,IF(D213&gt;='Product Ratings'!$H$9,'Product Ratings'!$F$9)))))</f>
        <v>1</v>
      </c>
      <c r="T213" s="99">
        <f>IF(AND(O213&lt;='Product Ratings'!$M$5,O213&gt;='Product Ratings'!$L$5),'Product Ratings'!$J$5,IF(AND(O213&lt;='Product Ratings'!$M$6,O213&gt;='Product Ratings'!$L$6),'Product Ratings'!$J$6,IF(AND(O213&lt;='Product Ratings'!$M$7,O213&gt;='Product Ratings'!$L$7),'Product Ratings'!$J$7,IF(AND(O213&lt;='Product Ratings'!$M$8,O213&gt;='Product Ratings'!$L$8),'Product Ratings'!$J$8,IF(O213&gt;='Product Ratings'!$L$9,'Product Ratings'!$J$9)))))</f>
        <v>2</v>
      </c>
      <c r="U213" s="99">
        <f>IF(AND(N213&lt;='Product Ratings'!$R$5,N213&gt;='Product Ratings'!$Q$5),'Product Ratings'!$O$5,IF(AND(N213&lt;='Product Ratings'!$R$6,N213&gt;='Product Ratings'!$Q$6),'Product Ratings'!$O$6,IF(AND(N213&lt;='Product Ratings'!$R$7,N213&gt;='Product Ratings'!$Q$7),'Product Ratings'!$O$7,IF(AND(N213&lt;='Product Ratings'!$R$8,N213&gt;='Product Ratings'!$Q$8),'Product Ratings'!$O$8,IF(N213&gt;='Product Ratings'!$Q$9,'Product Ratings'!$O$9)))))</f>
        <v>3</v>
      </c>
      <c r="V213" s="99">
        <f>IF(AND(P213&lt;='Product Ratings'!$V$5,P213&gt;='Product Ratings'!$U$5),'Product Ratings'!$S$5,IF(AND(P213&lt;='Product Ratings'!$V$6,P213&gt;='Product Ratings'!$U$6),'Product Ratings'!$S$6,IF(AND(P213&lt;='Product Ratings'!$V$7,P213&gt;='Product Ratings'!$U$7),'Product Ratings'!$S$7,IF(AND(P213&lt;='Product Ratings'!$V$8,P213&gt;='Product Ratings'!$U$8),'Product Ratings'!$S$8,IF(P213&gt;='Product Ratings'!$U$9,'Product Ratings'!$S$9)))))</f>
        <v>5</v>
      </c>
      <c r="W213" s="135">
        <f t="shared" si="6"/>
        <v>13</v>
      </c>
      <c r="X213" s="90"/>
      <c r="Y213" s="90"/>
      <c r="Z213" s="90"/>
      <c r="AA213" s="90"/>
      <c r="AB213" s="90"/>
    </row>
    <row r="214" ht="12.75" customHeight="1">
      <c r="A214" s="87"/>
      <c r="B214" s="90"/>
      <c r="C214" s="90" t="s">
        <v>273</v>
      </c>
      <c r="D214" s="126">
        <v>4.0</v>
      </c>
      <c r="E214" s="127">
        <v>187.83</v>
      </c>
      <c r="F214" s="128">
        <f t="shared" si="7"/>
        <v>122.0895</v>
      </c>
      <c r="G214" s="129">
        <f t="shared" si="1"/>
        <v>65.7405</v>
      </c>
      <c r="H214" s="130">
        <f t="shared" si="2"/>
        <v>0.35</v>
      </c>
      <c r="I214" s="131">
        <v>44562.0</v>
      </c>
      <c r="J214" s="132">
        <v>44598.0</v>
      </c>
      <c r="K214" s="123"/>
      <c r="L214" s="90"/>
      <c r="M214" s="133">
        <f t="shared" si="3"/>
        <v>46.9575</v>
      </c>
      <c r="N214" s="99">
        <f t="shared" si="4"/>
        <v>36</v>
      </c>
      <c r="O214" s="133">
        <f t="shared" si="5"/>
        <v>30.522375</v>
      </c>
      <c r="P214" s="134">
        <v>0.71</v>
      </c>
      <c r="Q214" s="90"/>
      <c r="R214" s="99">
        <f>IF(AND(H214&lt;='Product Ratings'!$E$5,H214&gt;='Product Ratings'!$D$5),'Product Ratings'!$C$5,IF(AND(H214&lt;='Product Ratings'!$E$6,H214&gt;='Product Ratings'!$D$6),'Product Ratings'!$C$6,IF(AND(H214&lt;='Product Ratings'!$E$7,H214&gt;='Product Ratings'!$D$7),'Product Ratings'!$C$7,IF(AND(H214&lt;='Product Ratings'!$E$8,H214&gt;='Product Ratings'!$D$8),'Product Ratings'!$C$8,IF(H214&gt;='Product Ratings'!$D$9,'Product Ratings'!$C$9)))))</f>
        <v>2</v>
      </c>
      <c r="S214" s="99">
        <f>IF(AND(D214&lt;='Product Ratings'!$I$5,D214&gt;='Product Ratings'!$H$5),'Product Ratings'!$F$5,IF(AND(D214&lt;='Product Ratings'!$I$6,D214&gt;='Product Ratings'!$H$6),'Product Ratings'!$F$6,IF(AND(D214&lt;='Product Ratings'!$I$7,I214&gt;='Product Ratings'!$H$7),'Product Ratings'!$F$7,IF(AND(D214&lt;='Product Ratings'!$I$8,D214&gt;='Product Ratings'!$H$8),'Product Ratings'!$F$8,IF(D214&gt;='Product Ratings'!$H$9,'Product Ratings'!$F$9)))))</f>
        <v>1</v>
      </c>
      <c r="T214" s="99">
        <f>IF(AND(O214&lt;='Product Ratings'!$M$5,O214&gt;='Product Ratings'!$L$5),'Product Ratings'!$J$5,IF(AND(O214&lt;='Product Ratings'!$M$6,O214&gt;='Product Ratings'!$L$6),'Product Ratings'!$J$6,IF(AND(O214&lt;='Product Ratings'!$M$7,O214&gt;='Product Ratings'!$L$7),'Product Ratings'!$J$7,IF(AND(O214&lt;='Product Ratings'!$M$8,O214&gt;='Product Ratings'!$L$8),'Product Ratings'!$J$8,IF(O214&gt;='Product Ratings'!$L$9,'Product Ratings'!$J$9)))))</f>
        <v>4</v>
      </c>
      <c r="U214" s="99">
        <f>IF(AND(N214&lt;='Product Ratings'!$R$5,N214&gt;='Product Ratings'!$Q$5),'Product Ratings'!$O$5,IF(AND(N214&lt;='Product Ratings'!$R$6,N214&gt;='Product Ratings'!$Q$6),'Product Ratings'!$O$6,IF(AND(N214&lt;='Product Ratings'!$R$7,N214&gt;='Product Ratings'!$Q$7),'Product Ratings'!$O$7,IF(AND(N214&lt;='Product Ratings'!$R$8,N214&gt;='Product Ratings'!$Q$8),'Product Ratings'!$O$8,IF(N214&gt;='Product Ratings'!$Q$9,'Product Ratings'!$O$9)))))</f>
        <v>3</v>
      </c>
      <c r="V214" s="99">
        <f>IF(AND(P214&lt;='Product Ratings'!$V$5,P214&gt;='Product Ratings'!$U$5),'Product Ratings'!$S$5,IF(AND(P214&lt;='Product Ratings'!$V$6,P214&gt;='Product Ratings'!$U$6),'Product Ratings'!$S$6,IF(AND(P214&lt;='Product Ratings'!$V$7,P214&gt;='Product Ratings'!$U$7),'Product Ratings'!$S$7,IF(AND(P214&lt;='Product Ratings'!$V$8,P214&gt;='Product Ratings'!$U$8),'Product Ratings'!$S$8,IF(P214&gt;='Product Ratings'!$U$9,'Product Ratings'!$S$9)))))</f>
        <v>5</v>
      </c>
      <c r="W214" s="135">
        <f t="shared" si="6"/>
        <v>15</v>
      </c>
      <c r="X214" s="90"/>
      <c r="Y214" s="90"/>
      <c r="Z214" s="90"/>
      <c r="AA214" s="90"/>
      <c r="AB214" s="90"/>
    </row>
    <row r="215" ht="12.75" customHeight="1">
      <c r="A215" s="87"/>
      <c r="B215" s="90"/>
      <c r="C215" s="90" t="s">
        <v>274</v>
      </c>
      <c r="D215" s="126">
        <v>5.0</v>
      </c>
      <c r="E215" s="127">
        <v>12.0</v>
      </c>
      <c r="F215" s="128">
        <f t="shared" si="7"/>
        <v>7.8</v>
      </c>
      <c r="G215" s="129">
        <f t="shared" si="1"/>
        <v>4.2</v>
      </c>
      <c r="H215" s="130">
        <f t="shared" si="2"/>
        <v>0.35</v>
      </c>
      <c r="I215" s="131">
        <v>44563.0</v>
      </c>
      <c r="J215" s="132">
        <v>44599.0</v>
      </c>
      <c r="K215" s="123"/>
      <c r="L215" s="90"/>
      <c r="M215" s="133">
        <f t="shared" si="3"/>
        <v>2.4</v>
      </c>
      <c r="N215" s="99">
        <f t="shared" si="4"/>
        <v>36</v>
      </c>
      <c r="O215" s="133">
        <f t="shared" si="5"/>
        <v>1.56</v>
      </c>
      <c r="P215" s="134">
        <v>0.92</v>
      </c>
      <c r="Q215" s="90"/>
      <c r="R215" s="99">
        <f>IF(AND(H215&lt;='Product Ratings'!$E$5,H215&gt;='Product Ratings'!$D$5),'Product Ratings'!$C$5,IF(AND(H215&lt;='Product Ratings'!$E$6,H215&gt;='Product Ratings'!$D$6),'Product Ratings'!$C$6,IF(AND(H215&lt;='Product Ratings'!$E$7,H215&gt;='Product Ratings'!$D$7),'Product Ratings'!$C$7,IF(AND(H215&lt;='Product Ratings'!$E$8,H215&gt;='Product Ratings'!$D$8),'Product Ratings'!$C$8,IF(H215&gt;='Product Ratings'!$D$9,'Product Ratings'!$C$9)))))</f>
        <v>2</v>
      </c>
      <c r="S215" s="99">
        <f>IF(AND(D215&lt;='Product Ratings'!$I$5,D215&gt;='Product Ratings'!$H$5),'Product Ratings'!$F$5,IF(AND(D215&lt;='Product Ratings'!$I$6,D215&gt;='Product Ratings'!$H$6),'Product Ratings'!$F$6,IF(AND(D215&lt;='Product Ratings'!$I$7,I215&gt;='Product Ratings'!$H$7),'Product Ratings'!$F$7,IF(AND(D215&lt;='Product Ratings'!$I$8,D215&gt;='Product Ratings'!$H$8),'Product Ratings'!$F$8,IF(D215&gt;='Product Ratings'!$H$9,'Product Ratings'!$F$9)))))</f>
        <v>1</v>
      </c>
      <c r="T215" s="99">
        <f>IF(AND(O215&lt;='Product Ratings'!$M$5,O215&gt;='Product Ratings'!$L$5),'Product Ratings'!$J$5,IF(AND(O215&lt;='Product Ratings'!$M$6,O215&gt;='Product Ratings'!$L$6),'Product Ratings'!$J$6,IF(AND(O215&lt;='Product Ratings'!$M$7,O215&gt;='Product Ratings'!$L$7),'Product Ratings'!$J$7,IF(AND(O215&lt;='Product Ratings'!$M$8,O215&gt;='Product Ratings'!$L$8),'Product Ratings'!$J$8,IF(O215&gt;='Product Ratings'!$L$9,'Product Ratings'!$J$9)))))</f>
        <v>5</v>
      </c>
      <c r="U215" s="99">
        <f>IF(AND(N215&lt;='Product Ratings'!$R$5,N215&gt;='Product Ratings'!$Q$5),'Product Ratings'!$O$5,IF(AND(N215&lt;='Product Ratings'!$R$6,N215&gt;='Product Ratings'!$Q$6),'Product Ratings'!$O$6,IF(AND(N215&lt;='Product Ratings'!$R$7,N215&gt;='Product Ratings'!$Q$7),'Product Ratings'!$O$7,IF(AND(N215&lt;='Product Ratings'!$R$8,N215&gt;='Product Ratings'!$Q$8),'Product Ratings'!$O$8,IF(N215&gt;='Product Ratings'!$Q$9,'Product Ratings'!$O$9)))))</f>
        <v>3</v>
      </c>
      <c r="V215" s="99">
        <f>IF(AND(P215&lt;='Product Ratings'!$V$5,P215&gt;='Product Ratings'!$U$5),'Product Ratings'!$S$5,IF(AND(P215&lt;='Product Ratings'!$V$6,P215&gt;='Product Ratings'!$U$6),'Product Ratings'!$S$6,IF(AND(P215&lt;='Product Ratings'!$V$7,P215&gt;='Product Ratings'!$U$7),'Product Ratings'!$S$7,IF(AND(P215&lt;='Product Ratings'!$V$8,P215&gt;='Product Ratings'!$U$8),'Product Ratings'!$S$8,IF(P215&gt;='Product Ratings'!$U$9,'Product Ratings'!$S$9)))))</f>
        <v>5</v>
      </c>
      <c r="W215" s="135">
        <f t="shared" si="6"/>
        <v>16</v>
      </c>
      <c r="X215" s="90"/>
      <c r="Y215" s="90"/>
      <c r="Z215" s="90"/>
      <c r="AA215" s="90"/>
      <c r="AB215" s="90"/>
    </row>
    <row r="216" ht="12.75" customHeight="1">
      <c r="A216" s="87"/>
      <c r="B216" s="90"/>
      <c r="C216" s="90" t="s">
        <v>275</v>
      </c>
      <c r="D216" s="126">
        <v>6.0</v>
      </c>
      <c r="E216" s="127">
        <v>6.0</v>
      </c>
      <c r="F216" s="128">
        <f t="shared" si="7"/>
        <v>3.9</v>
      </c>
      <c r="G216" s="129">
        <f t="shared" si="1"/>
        <v>2.1</v>
      </c>
      <c r="H216" s="130">
        <f t="shared" si="2"/>
        <v>0.35</v>
      </c>
      <c r="I216" s="131">
        <v>44564.0</v>
      </c>
      <c r="J216" s="132">
        <v>44600.0</v>
      </c>
      <c r="K216" s="123"/>
      <c r="L216" s="90"/>
      <c r="M216" s="133">
        <f t="shared" si="3"/>
        <v>1</v>
      </c>
      <c r="N216" s="99">
        <f t="shared" si="4"/>
        <v>36</v>
      </c>
      <c r="O216" s="133">
        <f t="shared" si="5"/>
        <v>0.65</v>
      </c>
      <c r="P216" s="134">
        <v>0.26</v>
      </c>
      <c r="Q216" s="90"/>
      <c r="R216" s="99">
        <f>IF(AND(H216&lt;='Product Ratings'!$E$5,H216&gt;='Product Ratings'!$D$5),'Product Ratings'!$C$5,IF(AND(H216&lt;='Product Ratings'!$E$6,H216&gt;='Product Ratings'!$D$6),'Product Ratings'!$C$6,IF(AND(H216&lt;='Product Ratings'!$E$7,H216&gt;='Product Ratings'!$D$7),'Product Ratings'!$C$7,IF(AND(H216&lt;='Product Ratings'!$E$8,H216&gt;='Product Ratings'!$D$8),'Product Ratings'!$C$8,IF(H216&gt;='Product Ratings'!$D$9,'Product Ratings'!$C$9)))))</f>
        <v>2</v>
      </c>
      <c r="S216" s="99">
        <f>IF(AND(D216&lt;='Product Ratings'!$I$5,D216&gt;='Product Ratings'!$H$5),'Product Ratings'!$F$5,IF(AND(D216&lt;='Product Ratings'!$I$6,D216&gt;='Product Ratings'!$H$6),'Product Ratings'!$F$6,IF(AND(D216&lt;='Product Ratings'!$I$7,I216&gt;='Product Ratings'!$H$7),'Product Ratings'!$F$7,IF(AND(D216&lt;='Product Ratings'!$I$8,D216&gt;='Product Ratings'!$H$8),'Product Ratings'!$F$8,IF(D216&gt;='Product Ratings'!$H$9,'Product Ratings'!$F$9)))))</f>
        <v>2</v>
      </c>
      <c r="T216" s="99" t="b">
        <f>IF(AND(O216&lt;='Product Ratings'!$M$5,O216&gt;='Product Ratings'!$L$5),'Product Ratings'!$J$5,IF(AND(O216&lt;='Product Ratings'!$M$6,O216&gt;='Product Ratings'!$L$6),'Product Ratings'!$J$6,IF(AND(O216&lt;='Product Ratings'!$M$7,O216&gt;='Product Ratings'!$L$7),'Product Ratings'!$J$7,IF(AND(O216&lt;='Product Ratings'!$M$8,O216&gt;='Product Ratings'!$L$8),'Product Ratings'!$J$8,IF(O216&gt;='Product Ratings'!$L$9,'Product Ratings'!$J$9)))))</f>
        <v>0</v>
      </c>
      <c r="U216" s="99">
        <f>IF(AND(N216&lt;='Product Ratings'!$R$5,N216&gt;='Product Ratings'!$Q$5),'Product Ratings'!$O$5,IF(AND(N216&lt;='Product Ratings'!$R$6,N216&gt;='Product Ratings'!$Q$6),'Product Ratings'!$O$6,IF(AND(N216&lt;='Product Ratings'!$R$7,N216&gt;='Product Ratings'!$Q$7),'Product Ratings'!$O$7,IF(AND(N216&lt;='Product Ratings'!$R$8,N216&gt;='Product Ratings'!$Q$8),'Product Ratings'!$O$8,IF(N216&gt;='Product Ratings'!$Q$9,'Product Ratings'!$O$9)))))</f>
        <v>3</v>
      </c>
      <c r="V216" s="99">
        <f>IF(AND(P216&lt;='Product Ratings'!$V$5,P216&gt;='Product Ratings'!$U$5),'Product Ratings'!$S$5,IF(AND(P216&lt;='Product Ratings'!$V$6,P216&gt;='Product Ratings'!$U$6),'Product Ratings'!$S$6,IF(AND(P216&lt;='Product Ratings'!$V$7,P216&gt;='Product Ratings'!$U$7),'Product Ratings'!$S$7,IF(AND(P216&lt;='Product Ratings'!$V$8,P216&gt;='Product Ratings'!$U$8),'Product Ratings'!$S$8,IF(P216&gt;='Product Ratings'!$U$9,'Product Ratings'!$S$9)))))</f>
        <v>3</v>
      </c>
      <c r="W216" s="135">
        <f t="shared" si="6"/>
        <v>10</v>
      </c>
      <c r="X216" s="90"/>
      <c r="Y216" s="90"/>
      <c r="Z216" s="90"/>
      <c r="AA216" s="90"/>
      <c r="AB216" s="90"/>
    </row>
    <row r="217" ht="12.75" customHeight="1">
      <c r="A217" s="87"/>
      <c r="B217" s="90"/>
      <c r="C217" s="90" t="s">
        <v>276</v>
      </c>
      <c r="D217" s="126">
        <v>1.0</v>
      </c>
      <c r="E217" s="127">
        <v>130.43</v>
      </c>
      <c r="F217" s="128">
        <f t="shared" si="7"/>
        <v>84.7795</v>
      </c>
      <c r="G217" s="129">
        <f t="shared" si="1"/>
        <v>45.6505</v>
      </c>
      <c r="H217" s="130">
        <f t="shared" si="2"/>
        <v>0.35</v>
      </c>
      <c r="I217" s="131">
        <v>44565.0</v>
      </c>
      <c r="J217" s="132">
        <v>44601.0</v>
      </c>
      <c r="K217" s="123"/>
      <c r="L217" s="90"/>
      <c r="M217" s="133">
        <f t="shared" si="3"/>
        <v>130.43</v>
      </c>
      <c r="N217" s="99">
        <f t="shared" si="4"/>
        <v>36</v>
      </c>
      <c r="O217" s="133">
        <f t="shared" si="5"/>
        <v>84.7795</v>
      </c>
      <c r="P217" s="134">
        <v>0.15</v>
      </c>
      <c r="Q217" s="90"/>
      <c r="R217" s="99">
        <f>IF(AND(H217&lt;='Product Ratings'!$E$5,H217&gt;='Product Ratings'!$D$5),'Product Ratings'!$C$5,IF(AND(H217&lt;='Product Ratings'!$E$6,H217&gt;='Product Ratings'!$D$6),'Product Ratings'!$C$6,IF(AND(H217&lt;='Product Ratings'!$E$7,H217&gt;='Product Ratings'!$D$7),'Product Ratings'!$C$7,IF(AND(H217&lt;='Product Ratings'!$E$8,H217&gt;='Product Ratings'!$D$8),'Product Ratings'!$C$8,IF(H217&gt;='Product Ratings'!$D$9,'Product Ratings'!$C$9)))))</f>
        <v>2</v>
      </c>
      <c r="S217" s="99">
        <f>IF(AND(D217&lt;='Product Ratings'!$I$5,D217&gt;='Product Ratings'!$H$5),'Product Ratings'!$F$5,IF(AND(D217&lt;='Product Ratings'!$I$6,D217&gt;='Product Ratings'!$H$6),'Product Ratings'!$F$6,IF(AND(D217&lt;='Product Ratings'!$I$7,I217&gt;='Product Ratings'!$H$7),'Product Ratings'!$F$7,IF(AND(D217&lt;='Product Ratings'!$I$8,D217&gt;='Product Ratings'!$H$8),'Product Ratings'!$F$8,IF(D217&gt;='Product Ratings'!$H$9,'Product Ratings'!$F$9)))))</f>
        <v>1</v>
      </c>
      <c r="T217" s="99">
        <f>IF(AND(O217&lt;='Product Ratings'!$M$5,O217&gt;='Product Ratings'!$L$5),'Product Ratings'!$J$5,IF(AND(O217&lt;='Product Ratings'!$M$6,O217&gt;='Product Ratings'!$L$6),'Product Ratings'!$J$6,IF(AND(O217&lt;='Product Ratings'!$M$7,O217&gt;='Product Ratings'!$L$7),'Product Ratings'!$J$7,IF(AND(O217&lt;='Product Ratings'!$M$8,O217&gt;='Product Ratings'!$L$8),'Product Ratings'!$J$8,IF(O217&gt;='Product Ratings'!$L$9,'Product Ratings'!$J$9)))))</f>
        <v>2</v>
      </c>
      <c r="U217" s="99">
        <f>IF(AND(N217&lt;='Product Ratings'!$R$5,N217&gt;='Product Ratings'!$Q$5),'Product Ratings'!$O$5,IF(AND(N217&lt;='Product Ratings'!$R$6,N217&gt;='Product Ratings'!$Q$6),'Product Ratings'!$O$6,IF(AND(N217&lt;='Product Ratings'!$R$7,N217&gt;='Product Ratings'!$Q$7),'Product Ratings'!$O$7,IF(AND(N217&lt;='Product Ratings'!$R$8,N217&gt;='Product Ratings'!$Q$8),'Product Ratings'!$O$8,IF(N217&gt;='Product Ratings'!$Q$9,'Product Ratings'!$O$9)))))</f>
        <v>3</v>
      </c>
      <c r="V217" s="99">
        <f>IF(AND(P217&lt;='Product Ratings'!$V$5,P217&gt;='Product Ratings'!$U$5),'Product Ratings'!$S$5,IF(AND(P217&lt;='Product Ratings'!$V$6,P217&gt;='Product Ratings'!$U$6),'Product Ratings'!$S$6,IF(AND(P217&lt;='Product Ratings'!$V$7,P217&gt;='Product Ratings'!$U$7),'Product Ratings'!$S$7,IF(AND(P217&lt;='Product Ratings'!$V$8,P217&gt;='Product Ratings'!$U$8),'Product Ratings'!$S$8,IF(P217&gt;='Product Ratings'!$U$9,'Product Ratings'!$S$9)))))</f>
        <v>3</v>
      </c>
      <c r="W217" s="135">
        <f t="shared" si="6"/>
        <v>11</v>
      </c>
      <c r="X217" s="90"/>
      <c r="Y217" s="90"/>
      <c r="Z217" s="90"/>
      <c r="AA217" s="90"/>
      <c r="AB217" s="90"/>
    </row>
    <row r="218" ht="12.75" customHeight="1">
      <c r="A218" s="87"/>
      <c r="B218" s="90"/>
      <c r="C218" s="90" t="s">
        <v>277</v>
      </c>
      <c r="D218" s="126">
        <v>2.0</v>
      </c>
      <c r="E218" s="127">
        <v>130.43</v>
      </c>
      <c r="F218" s="128">
        <f t="shared" si="7"/>
        <v>84.7795</v>
      </c>
      <c r="G218" s="129">
        <f t="shared" si="1"/>
        <v>45.6505</v>
      </c>
      <c r="H218" s="130">
        <f t="shared" si="2"/>
        <v>0.35</v>
      </c>
      <c r="I218" s="131">
        <v>44566.0</v>
      </c>
      <c r="J218" s="132">
        <v>44602.0</v>
      </c>
      <c r="K218" s="123"/>
      <c r="L218" s="90"/>
      <c r="M218" s="133">
        <f t="shared" si="3"/>
        <v>65.215</v>
      </c>
      <c r="N218" s="99">
        <f t="shared" si="4"/>
        <v>36</v>
      </c>
      <c r="O218" s="133">
        <f t="shared" si="5"/>
        <v>42.38975</v>
      </c>
      <c r="P218" s="134">
        <v>0.34</v>
      </c>
      <c r="Q218" s="90"/>
      <c r="R218" s="99">
        <f>IF(AND(H218&lt;='Product Ratings'!$E$5,H218&gt;='Product Ratings'!$D$5),'Product Ratings'!$C$5,IF(AND(H218&lt;='Product Ratings'!$E$6,H218&gt;='Product Ratings'!$D$6),'Product Ratings'!$C$6,IF(AND(H218&lt;='Product Ratings'!$E$7,H218&gt;='Product Ratings'!$D$7),'Product Ratings'!$C$7,IF(AND(H218&lt;='Product Ratings'!$E$8,H218&gt;='Product Ratings'!$D$8),'Product Ratings'!$C$8,IF(H218&gt;='Product Ratings'!$D$9,'Product Ratings'!$C$9)))))</f>
        <v>2</v>
      </c>
      <c r="S218" s="99">
        <f>IF(AND(D218&lt;='Product Ratings'!$I$5,D218&gt;='Product Ratings'!$H$5),'Product Ratings'!$F$5,IF(AND(D218&lt;='Product Ratings'!$I$6,D218&gt;='Product Ratings'!$H$6),'Product Ratings'!$F$6,IF(AND(D218&lt;='Product Ratings'!$I$7,I218&gt;='Product Ratings'!$H$7),'Product Ratings'!$F$7,IF(AND(D218&lt;='Product Ratings'!$I$8,D218&gt;='Product Ratings'!$H$8),'Product Ratings'!$F$8,IF(D218&gt;='Product Ratings'!$H$9,'Product Ratings'!$F$9)))))</f>
        <v>1</v>
      </c>
      <c r="T218" s="99">
        <f>IF(AND(O218&lt;='Product Ratings'!$M$5,O218&gt;='Product Ratings'!$L$5),'Product Ratings'!$J$5,IF(AND(O218&lt;='Product Ratings'!$M$6,O218&gt;='Product Ratings'!$L$6),'Product Ratings'!$J$6,IF(AND(O218&lt;='Product Ratings'!$M$7,O218&gt;='Product Ratings'!$L$7),'Product Ratings'!$J$7,IF(AND(O218&lt;='Product Ratings'!$M$8,O218&gt;='Product Ratings'!$L$8),'Product Ratings'!$J$8,IF(O218&gt;='Product Ratings'!$L$9,'Product Ratings'!$J$9)))))</f>
        <v>3</v>
      </c>
      <c r="U218" s="99">
        <f>IF(AND(N218&lt;='Product Ratings'!$R$5,N218&gt;='Product Ratings'!$Q$5),'Product Ratings'!$O$5,IF(AND(N218&lt;='Product Ratings'!$R$6,N218&gt;='Product Ratings'!$Q$6),'Product Ratings'!$O$6,IF(AND(N218&lt;='Product Ratings'!$R$7,N218&gt;='Product Ratings'!$Q$7),'Product Ratings'!$O$7,IF(AND(N218&lt;='Product Ratings'!$R$8,N218&gt;='Product Ratings'!$Q$8),'Product Ratings'!$O$8,IF(N218&gt;='Product Ratings'!$Q$9,'Product Ratings'!$O$9)))))</f>
        <v>3</v>
      </c>
      <c r="V218" s="99">
        <f>IF(AND(P218&lt;='Product Ratings'!$V$5,P218&gt;='Product Ratings'!$U$5),'Product Ratings'!$S$5,IF(AND(P218&lt;='Product Ratings'!$V$6,P218&gt;='Product Ratings'!$U$6),'Product Ratings'!$S$6,IF(AND(P218&lt;='Product Ratings'!$V$7,P218&gt;='Product Ratings'!$U$7),'Product Ratings'!$S$7,IF(AND(P218&lt;='Product Ratings'!$V$8,P218&gt;='Product Ratings'!$U$8),'Product Ratings'!$S$8,IF(P218&gt;='Product Ratings'!$U$9,'Product Ratings'!$S$9)))))</f>
        <v>4</v>
      </c>
      <c r="W218" s="135">
        <f t="shared" si="6"/>
        <v>13</v>
      </c>
      <c r="X218" s="90"/>
      <c r="Y218" s="90"/>
      <c r="Z218" s="90"/>
      <c r="AA218" s="90"/>
      <c r="AB218" s="90"/>
    </row>
    <row r="219" ht="12.75" customHeight="1">
      <c r="A219" s="87"/>
      <c r="B219" s="90"/>
      <c r="C219" s="90" t="s">
        <v>278</v>
      </c>
      <c r="D219" s="126">
        <v>3.0</v>
      </c>
      <c r="E219" s="127">
        <v>65.22</v>
      </c>
      <c r="F219" s="128">
        <f t="shared" si="7"/>
        <v>42.393</v>
      </c>
      <c r="G219" s="129">
        <f t="shared" si="1"/>
        <v>22.827</v>
      </c>
      <c r="H219" s="130">
        <f t="shared" si="2"/>
        <v>0.35</v>
      </c>
      <c r="I219" s="131">
        <v>44567.0</v>
      </c>
      <c r="J219" s="132">
        <v>44603.0</v>
      </c>
      <c r="K219" s="123"/>
      <c r="L219" s="90"/>
      <c r="M219" s="133">
        <f t="shared" si="3"/>
        <v>21.74</v>
      </c>
      <c r="N219" s="99">
        <f t="shared" si="4"/>
        <v>36</v>
      </c>
      <c r="O219" s="133">
        <f t="shared" si="5"/>
        <v>14.131</v>
      </c>
      <c r="P219" s="134">
        <v>0.35</v>
      </c>
      <c r="Q219" s="90"/>
      <c r="R219" s="99">
        <f>IF(AND(H219&lt;='Product Ratings'!$E$5,H219&gt;='Product Ratings'!$D$5),'Product Ratings'!$C$5,IF(AND(H219&lt;='Product Ratings'!$E$6,H219&gt;='Product Ratings'!$D$6),'Product Ratings'!$C$6,IF(AND(H219&lt;='Product Ratings'!$E$7,H219&gt;='Product Ratings'!$D$7),'Product Ratings'!$C$7,IF(AND(H219&lt;='Product Ratings'!$E$8,H219&gt;='Product Ratings'!$D$8),'Product Ratings'!$C$8,IF(H219&gt;='Product Ratings'!$D$9,'Product Ratings'!$C$9)))))</f>
        <v>2</v>
      </c>
      <c r="S219" s="99">
        <f>IF(AND(D219&lt;='Product Ratings'!$I$5,D219&gt;='Product Ratings'!$H$5),'Product Ratings'!$F$5,IF(AND(D219&lt;='Product Ratings'!$I$6,D219&gt;='Product Ratings'!$H$6),'Product Ratings'!$F$6,IF(AND(D219&lt;='Product Ratings'!$I$7,I219&gt;='Product Ratings'!$H$7),'Product Ratings'!$F$7,IF(AND(D219&lt;='Product Ratings'!$I$8,D219&gt;='Product Ratings'!$H$8),'Product Ratings'!$F$8,IF(D219&gt;='Product Ratings'!$H$9,'Product Ratings'!$F$9)))))</f>
        <v>1</v>
      </c>
      <c r="T219" s="99">
        <f>IF(AND(O219&lt;='Product Ratings'!$M$5,O219&gt;='Product Ratings'!$L$5),'Product Ratings'!$J$5,IF(AND(O219&lt;='Product Ratings'!$M$6,O219&gt;='Product Ratings'!$L$6),'Product Ratings'!$J$6,IF(AND(O219&lt;='Product Ratings'!$M$7,O219&gt;='Product Ratings'!$L$7),'Product Ratings'!$J$7,IF(AND(O219&lt;='Product Ratings'!$M$8,O219&gt;='Product Ratings'!$L$8),'Product Ratings'!$J$8,IF(O219&gt;='Product Ratings'!$L$9,'Product Ratings'!$J$9)))))</f>
        <v>5</v>
      </c>
      <c r="U219" s="99">
        <f>IF(AND(N219&lt;='Product Ratings'!$R$5,N219&gt;='Product Ratings'!$Q$5),'Product Ratings'!$O$5,IF(AND(N219&lt;='Product Ratings'!$R$6,N219&gt;='Product Ratings'!$Q$6),'Product Ratings'!$O$6,IF(AND(N219&lt;='Product Ratings'!$R$7,N219&gt;='Product Ratings'!$Q$7),'Product Ratings'!$O$7,IF(AND(N219&lt;='Product Ratings'!$R$8,N219&gt;='Product Ratings'!$Q$8),'Product Ratings'!$O$8,IF(N219&gt;='Product Ratings'!$Q$9,'Product Ratings'!$O$9)))))</f>
        <v>3</v>
      </c>
      <c r="V219" s="99">
        <f>IF(AND(P219&lt;='Product Ratings'!$V$5,P219&gt;='Product Ratings'!$U$5),'Product Ratings'!$S$5,IF(AND(P219&lt;='Product Ratings'!$V$6,P219&gt;='Product Ratings'!$U$6),'Product Ratings'!$S$6,IF(AND(P219&lt;='Product Ratings'!$V$7,P219&gt;='Product Ratings'!$U$7),'Product Ratings'!$S$7,IF(AND(P219&lt;='Product Ratings'!$V$8,P219&gt;='Product Ratings'!$U$8),'Product Ratings'!$S$8,IF(P219&gt;='Product Ratings'!$U$9,'Product Ratings'!$S$9)))))</f>
        <v>4</v>
      </c>
      <c r="W219" s="135">
        <f t="shared" si="6"/>
        <v>15</v>
      </c>
      <c r="X219" s="90"/>
      <c r="Y219" s="90"/>
      <c r="Z219" s="90"/>
      <c r="AA219" s="90"/>
      <c r="AB219" s="90"/>
    </row>
    <row r="220" ht="12.75" customHeight="1">
      <c r="A220" s="87"/>
      <c r="B220" s="90"/>
      <c r="C220" s="90" t="s">
        <v>279</v>
      </c>
      <c r="D220" s="126">
        <v>4.0</v>
      </c>
      <c r="E220" s="127">
        <v>170.43</v>
      </c>
      <c r="F220" s="128">
        <f t="shared" si="7"/>
        <v>110.7795</v>
      </c>
      <c r="G220" s="129">
        <f t="shared" si="1"/>
        <v>59.6505</v>
      </c>
      <c r="H220" s="130">
        <f t="shared" si="2"/>
        <v>0.35</v>
      </c>
      <c r="I220" s="131">
        <v>44568.0</v>
      </c>
      <c r="J220" s="132">
        <v>44604.0</v>
      </c>
      <c r="K220" s="123"/>
      <c r="L220" s="90"/>
      <c r="M220" s="133">
        <f t="shared" si="3"/>
        <v>42.6075</v>
      </c>
      <c r="N220" s="99">
        <f t="shared" si="4"/>
        <v>36</v>
      </c>
      <c r="O220" s="133">
        <f t="shared" si="5"/>
        <v>27.694875</v>
      </c>
      <c r="P220" s="134">
        <v>0.65</v>
      </c>
      <c r="Q220" s="90"/>
      <c r="R220" s="99">
        <f>IF(AND(H220&lt;='Product Ratings'!$E$5,H220&gt;='Product Ratings'!$D$5),'Product Ratings'!$C$5,IF(AND(H220&lt;='Product Ratings'!$E$6,H220&gt;='Product Ratings'!$D$6),'Product Ratings'!$C$6,IF(AND(H220&lt;='Product Ratings'!$E$7,H220&gt;='Product Ratings'!$D$7),'Product Ratings'!$C$7,IF(AND(H220&lt;='Product Ratings'!$E$8,H220&gt;='Product Ratings'!$D$8),'Product Ratings'!$C$8,IF(H220&gt;='Product Ratings'!$D$9,'Product Ratings'!$C$9)))))</f>
        <v>2</v>
      </c>
      <c r="S220" s="99">
        <f>IF(AND(D220&lt;='Product Ratings'!$I$5,D220&gt;='Product Ratings'!$H$5),'Product Ratings'!$F$5,IF(AND(D220&lt;='Product Ratings'!$I$6,D220&gt;='Product Ratings'!$H$6),'Product Ratings'!$F$6,IF(AND(D220&lt;='Product Ratings'!$I$7,I220&gt;='Product Ratings'!$H$7),'Product Ratings'!$F$7,IF(AND(D220&lt;='Product Ratings'!$I$8,D220&gt;='Product Ratings'!$H$8),'Product Ratings'!$F$8,IF(D220&gt;='Product Ratings'!$H$9,'Product Ratings'!$F$9)))))</f>
        <v>1</v>
      </c>
      <c r="T220" s="99">
        <f>IF(AND(O220&lt;='Product Ratings'!$M$5,O220&gt;='Product Ratings'!$L$5),'Product Ratings'!$J$5,IF(AND(O220&lt;='Product Ratings'!$M$6,O220&gt;='Product Ratings'!$L$6),'Product Ratings'!$J$6,IF(AND(O220&lt;='Product Ratings'!$M$7,O220&gt;='Product Ratings'!$L$7),'Product Ratings'!$J$7,IF(AND(O220&lt;='Product Ratings'!$M$8,O220&gt;='Product Ratings'!$L$8),'Product Ratings'!$J$8,IF(O220&gt;='Product Ratings'!$L$9,'Product Ratings'!$J$9)))))</f>
        <v>4</v>
      </c>
      <c r="U220" s="99">
        <f>IF(AND(N220&lt;='Product Ratings'!$R$5,N220&gt;='Product Ratings'!$Q$5),'Product Ratings'!$O$5,IF(AND(N220&lt;='Product Ratings'!$R$6,N220&gt;='Product Ratings'!$Q$6),'Product Ratings'!$O$6,IF(AND(N220&lt;='Product Ratings'!$R$7,N220&gt;='Product Ratings'!$Q$7),'Product Ratings'!$O$7,IF(AND(N220&lt;='Product Ratings'!$R$8,N220&gt;='Product Ratings'!$Q$8),'Product Ratings'!$O$8,IF(N220&gt;='Product Ratings'!$Q$9,'Product Ratings'!$O$9)))))</f>
        <v>3</v>
      </c>
      <c r="V220" s="99">
        <f>IF(AND(P220&lt;='Product Ratings'!$V$5,P220&gt;='Product Ratings'!$U$5),'Product Ratings'!$S$5,IF(AND(P220&lt;='Product Ratings'!$V$6,P220&gt;='Product Ratings'!$U$6),'Product Ratings'!$S$6,IF(AND(P220&lt;='Product Ratings'!$V$7,P220&gt;='Product Ratings'!$U$7),'Product Ratings'!$S$7,IF(AND(P220&lt;='Product Ratings'!$V$8,P220&gt;='Product Ratings'!$U$8),'Product Ratings'!$S$8,IF(P220&gt;='Product Ratings'!$U$9,'Product Ratings'!$S$9)))))</f>
        <v>5</v>
      </c>
      <c r="W220" s="135">
        <f t="shared" si="6"/>
        <v>15</v>
      </c>
      <c r="X220" s="90"/>
      <c r="Y220" s="90"/>
      <c r="Z220" s="90"/>
      <c r="AA220" s="90"/>
      <c r="AB220" s="90"/>
    </row>
    <row r="221" ht="12.75" customHeight="1">
      <c r="A221" s="87"/>
      <c r="B221" s="90"/>
      <c r="C221" s="90" t="s">
        <v>280</v>
      </c>
      <c r="D221" s="126">
        <v>5.0</v>
      </c>
      <c r="E221" s="127">
        <v>344.35</v>
      </c>
      <c r="F221" s="128">
        <f t="shared" si="7"/>
        <v>223.8275</v>
      </c>
      <c r="G221" s="129">
        <f t="shared" si="1"/>
        <v>120.5225</v>
      </c>
      <c r="H221" s="130">
        <f t="shared" si="2"/>
        <v>0.35</v>
      </c>
      <c r="I221" s="131">
        <v>44569.0</v>
      </c>
      <c r="J221" s="132">
        <v>44605.0</v>
      </c>
      <c r="K221" s="123"/>
      <c r="L221" s="90"/>
      <c r="M221" s="133">
        <f t="shared" si="3"/>
        <v>68.87</v>
      </c>
      <c r="N221" s="99">
        <f t="shared" si="4"/>
        <v>36</v>
      </c>
      <c r="O221" s="133">
        <f t="shared" si="5"/>
        <v>44.7655</v>
      </c>
      <c r="P221" s="134">
        <v>0.45</v>
      </c>
      <c r="Q221" s="90"/>
      <c r="R221" s="99">
        <f>IF(AND(H221&lt;='Product Ratings'!$E$5,H221&gt;='Product Ratings'!$D$5),'Product Ratings'!$C$5,IF(AND(H221&lt;='Product Ratings'!$E$6,H221&gt;='Product Ratings'!$D$6),'Product Ratings'!$C$6,IF(AND(H221&lt;='Product Ratings'!$E$7,H221&gt;='Product Ratings'!$D$7),'Product Ratings'!$C$7,IF(AND(H221&lt;='Product Ratings'!$E$8,H221&gt;='Product Ratings'!$D$8),'Product Ratings'!$C$8,IF(H221&gt;='Product Ratings'!$D$9,'Product Ratings'!$C$9)))))</f>
        <v>2</v>
      </c>
      <c r="S221" s="99">
        <f>IF(AND(D221&lt;='Product Ratings'!$I$5,D221&gt;='Product Ratings'!$H$5),'Product Ratings'!$F$5,IF(AND(D221&lt;='Product Ratings'!$I$6,D221&gt;='Product Ratings'!$H$6),'Product Ratings'!$F$6,IF(AND(D221&lt;='Product Ratings'!$I$7,I221&gt;='Product Ratings'!$H$7),'Product Ratings'!$F$7,IF(AND(D221&lt;='Product Ratings'!$I$8,D221&gt;='Product Ratings'!$H$8),'Product Ratings'!$F$8,IF(D221&gt;='Product Ratings'!$H$9,'Product Ratings'!$F$9)))))</f>
        <v>1</v>
      </c>
      <c r="T221" s="99">
        <f>IF(AND(O221&lt;='Product Ratings'!$M$5,O221&gt;='Product Ratings'!$L$5),'Product Ratings'!$J$5,IF(AND(O221&lt;='Product Ratings'!$M$6,O221&gt;='Product Ratings'!$L$6),'Product Ratings'!$J$6,IF(AND(O221&lt;='Product Ratings'!$M$7,O221&gt;='Product Ratings'!$L$7),'Product Ratings'!$J$7,IF(AND(O221&lt;='Product Ratings'!$M$8,O221&gt;='Product Ratings'!$L$8),'Product Ratings'!$J$8,IF(O221&gt;='Product Ratings'!$L$9,'Product Ratings'!$J$9)))))</f>
        <v>3</v>
      </c>
      <c r="U221" s="99">
        <f>IF(AND(N221&lt;='Product Ratings'!$R$5,N221&gt;='Product Ratings'!$Q$5),'Product Ratings'!$O$5,IF(AND(N221&lt;='Product Ratings'!$R$6,N221&gt;='Product Ratings'!$Q$6),'Product Ratings'!$O$6,IF(AND(N221&lt;='Product Ratings'!$R$7,N221&gt;='Product Ratings'!$Q$7),'Product Ratings'!$O$7,IF(AND(N221&lt;='Product Ratings'!$R$8,N221&gt;='Product Ratings'!$Q$8),'Product Ratings'!$O$8,IF(N221&gt;='Product Ratings'!$Q$9,'Product Ratings'!$O$9)))))</f>
        <v>3</v>
      </c>
      <c r="V221" s="99">
        <f>IF(AND(P221&lt;='Product Ratings'!$V$5,P221&gt;='Product Ratings'!$U$5),'Product Ratings'!$S$5,IF(AND(P221&lt;='Product Ratings'!$V$6,P221&gt;='Product Ratings'!$U$6),'Product Ratings'!$S$6,IF(AND(P221&lt;='Product Ratings'!$V$7,P221&gt;='Product Ratings'!$U$7),'Product Ratings'!$S$7,IF(AND(P221&lt;='Product Ratings'!$V$8,P221&gt;='Product Ratings'!$U$8),'Product Ratings'!$S$8,IF(P221&gt;='Product Ratings'!$U$9,'Product Ratings'!$S$9)))))</f>
        <v>4</v>
      </c>
      <c r="W221" s="135">
        <f t="shared" si="6"/>
        <v>13</v>
      </c>
      <c r="X221" s="90"/>
      <c r="Y221" s="90"/>
      <c r="Z221" s="90"/>
      <c r="AA221" s="90"/>
      <c r="AB221" s="90"/>
    </row>
    <row r="222" ht="12.75" customHeight="1">
      <c r="A222" s="87"/>
      <c r="B222" s="90"/>
      <c r="C222" s="90" t="s">
        <v>281</v>
      </c>
      <c r="D222" s="126">
        <v>6.0</v>
      </c>
      <c r="E222" s="127">
        <v>280.0</v>
      </c>
      <c r="F222" s="128">
        <f t="shared" si="7"/>
        <v>182</v>
      </c>
      <c r="G222" s="129">
        <f t="shared" si="1"/>
        <v>98</v>
      </c>
      <c r="H222" s="130">
        <f t="shared" si="2"/>
        <v>0.35</v>
      </c>
      <c r="I222" s="131">
        <v>44570.0</v>
      </c>
      <c r="J222" s="132">
        <v>44606.0</v>
      </c>
      <c r="K222" s="123"/>
      <c r="L222" s="90"/>
      <c r="M222" s="133">
        <f t="shared" si="3"/>
        <v>46.66666667</v>
      </c>
      <c r="N222" s="99">
        <f t="shared" si="4"/>
        <v>36</v>
      </c>
      <c r="O222" s="133">
        <f t="shared" si="5"/>
        <v>30.33333333</v>
      </c>
      <c r="P222" s="134">
        <v>0.12</v>
      </c>
      <c r="Q222" s="90"/>
      <c r="R222" s="99">
        <f>IF(AND(H222&lt;='Product Ratings'!$E$5,H222&gt;='Product Ratings'!$D$5),'Product Ratings'!$C$5,IF(AND(H222&lt;='Product Ratings'!$E$6,H222&gt;='Product Ratings'!$D$6),'Product Ratings'!$C$6,IF(AND(H222&lt;='Product Ratings'!$E$7,H222&gt;='Product Ratings'!$D$7),'Product Ratings'!$C$7,IF(AND(H222&lt;='Product Ratings'!$E$8,H222&gt;='Product Ratings'!$D$8),'Product Ratings'!$C$8,IF(H222&gt;='Product Ratings'!$D$9,'Product Ratings'!$C$9)))))</f>
        <v>2</v>
      </c>
      <c r="S222" s="99">
        <f>IF(AND(D222&lt;='Product Ratings'!$I$5,D222&gt;='Product Ratings'!$H$5),'Product Ratings'!$F$5,IF(AND(D222&lt;='Product Ratings'!$I$6,D222&gt;='Product Ratings'!$H$6),'Product Ratings'!$F$6,IF(AND(D222&lt;='Product Ratings'!$I$7,I222&gt;='Product Ratings'!$H$7),'Product Ratings'!$F$7,IF(AND(D222&lt;='Product Ratings'!$I$8,D222&gt;='Product Ratings'!$H$8),'Product Ratings'!$F$8,IF(D222&gt;='Product Ratings'!$H$9,'Product Ratings'!$F$9)))))</f>
        <v>2</v>
      </c>
      <c r="T222" s="99">
        <f>IF(AND(O222&lt;='Product Ratings'!$M$5,O222&gt;='Product Ratings'!$L$5),'Product Ratings'!$J$5,IF(AND(O222&lt;='Product Ratings'!$M$6,O222&gt;='Product Ratings'!$L$6),'Product Ratings'!$J$6,IF(AND(O222&lt;='Product Ratings'!$M$7,O222&gt;='Product Ratings'!$L$7),'Product Ratings'!$J$7,IF(AND(O222&lt;='Product Ratings'!$M$8,O222&gt;='Product Ratings'!$L$8),'Product Ratings'!$J$8,IF(O222&gt;='Product Ratings'!$L$9,'Product Ratings'!$J$9)))))</f>
        <v>4</v>
      </c>
      <c r="U222" s="99">
        <f>IF(AND(N222&lt;='Product Ratings'!$R$5,N222&gt;='Product Ratings'!$Q$5),'Product Ratings'!$O$5,IF(AND(N222&lt;='Product Ratings'!$R$6,N222&gt;='Product Ratings'!$Q$6),'Product Ratings'!$O$6,IF(AND(N222&lt;='Product Ratings'!$R$7,N222&gt;='Product Ratings'!$Q$7),'Product Ratings'!$O$7,IF(AND(N222&lt;='Product Ratings'!$R$8,N222&gt;='Product Ratings'!$Q$8),'Product Ratings'!$O$8,IF(N222&gt;='Product Ratings'!$Q$9,'Product Ratings'!$O$9)))))</f>
        <v>3</v>
      </c>
      <c r="V222" s="99">
        <f>IF(AND(P222&lt;='Product Ratings'!$V$5,P222&gt;='Product Ratings'!$U$5),'Product Ratings'!$S$5,IF(AND(P222&lt;='Product Ratings'!$V$6,P222&gt;='Product Ratings'!$U$6),'Product Ratings'!$S$6,IF(AND(P222&lt;='Product Ratings'!$V$7,P222&gt;='Product Ratings'!$U$7),'Product Ratings'!$S$7,IF(AND(P222&lt;='Product Ratings'!$V$8,P222&gt;='Product Ratings'!$U$8),'Product Ratings'!$S$8,IF(P222&gt;='Product Ratings'!$U$9,'Product Ratings'!$S$9)))))</f>
        <v>2</v>
      </c>
      <c r="W222" s="135">
        <f t="shared" si="6"/>
        <v>13</v>
      </c>
      <c r="X222" s="90"/>
      <c r="Y222" s="90"/>
      <c r="Z222" s="90"/>
      <c r="AA222" s="90"/>
      <c r="AB222" s="90"/>
    </row>
    <row r="223" ht="12.75" customHeight="1">
      <c r="A223" s="87"/>
      <c r="B223" s="90"/>
      <c r="C223" s="90" t="s">
        <v>282</v>
      </c>
      <c r="D223" s="126">
        <v>1.0</v>
      </c>
      <c r="E223" s="127">
        <v>100.0</v>
      </c>
      <c r="F223" s="128">
        <f t="shared" si="7"/>
        <v>65</v>
      </c>
      <c r="G223" s="129">
        <f t="shared" si="1"/>
        <v>35</v>
      </c>
      <c r="H223" s="130">
        <f t="shared" si="2"/>
        <v>0.35</v>
      </c>
      <c r="I223" s="131">
        <v>44571.0</v>
      </c>
      <c r="J223" s="132">
        <v>44607.0</v>
      </c>
      <c r="K223" s="123"/>
      <c r="L223" s="90"/>
      <c r="M223" s="133">
        <f t="shared" si="3"/>
        <v>100</v>
      </c>
      <c r="N223" s="99">
        <f t="shared" si="4"/>
        <v>36</v>
      </c>
      <c r="O223" s="133">
        <f t="shared" si="5"/>
        <v>65</v>
      </c>
      <c r="P223" s="134">
        <v>0.65</v>
      </c>
      <c r="Q223" s="90"/>
      <c r="R223" s="99">
        <f>IF(AND(H223&lt;='Product Ratings'!$E$5,H223&gt;='Product Ratings'!$D$5),'Product Ratings'!$C$5,IF(AND(H223&lt;='Product Ratings'!$E$6,H223&gt;='Product Ratings'!$D$6),'Product Ratings'!$C$6,IF(AND(H223&lt;='Product Ratings'!$E$7,H223&gt;='Product Ratings'!$D$7),'Product Ratings'!$C$7,IF(AND(H223&lt;='Product Ratings'!$E$8,H223&gt;='Product Ratings'!$D$8),'Product Ratings'!$C$8,IF(H223&gt;='Product Ratings'!$D$9,'Product Ratings'!$C$9)))))</f>
        <v>2</v>
      </c>
      <c r="S223" s="99">
        <f>IF(AND(D223&lt;='Product Ratings'!$I$5,D223&gt;='Product Ratings'!$H$5),'Product Ratings'!$F$5,IF(AND(D223&lt;='Product Ratings'!$I$6,D223&gt;='Product Ratings'!$H$6),'Product Ratings'!$F$6,IF(AND(D223&lt;='Product Ratings'!$I$7,I223&gt;='Product Ratings'!$H$7),'Product Ratings'!$F$7,IF(AND(D223&lt;='Product Ratings'!$I$8,D223&gt;='Product Ratings'!$H$8),'Product Ratings'!$F$8,IF(D223&gt;='Product Ratings'!$H$9,'Product Ratings'!$F$9)))))</f>
        <v>1</v>
      </c>
      <c r="T223" s="99">
        <f>IF(AND(O223&lt;='Product Ratings'!$M$5,O223&gt;='Product Ratings'!$L$5),'Product Ratings'!$J$5,IF(AND(O223&lt;='Product Ratings'!$M$6,O223&gt;='Product Ratings'!$L$6),'Product Ratings'!$J$6,IF(AND(O223&lt;='Product Ratings'!$M$7,O223&gt;='Product Ratings'!$L$7),'Product Ratings'!$J$7,IF(AND(O223&lt;='Product Ratings'!$M$8,O223&gt;='Product Ratings'!$L$8),'Product Ratings'!$J$8,IF(O223&gt;='Product Ratings'!$L$9,'Product Ratings'!$J$9)))))</f>
        <v>3</v>
      </c>
      <c r="U223" s="99">
        <f>IF(AND(N223&lt;='Product Ratings'!$R$5,N223&gt;='Product Ratings'!$Q$5),'Product Ratings'!$O$5,IF(AND(N223&lt;='Product Ratings'!$R$6,N223&gt;='Product Ratings'!$Q$6),'Product Ratings'!$O$6,IF(AND(N223&lt;='Product Ratings'!$R$7,N223&gt;='Product Ratings'!$Q$7),'Product Ratings'!$O$7,IF(AND(N223&lt;='Product Ratings'!$R$8,N223&gt;='Product Ratings'!$Q$8),'Product Ratings'!$O$8,IF(N223&gt;='Product Ratings'!$Q$9,'Product Ratings'!$O$9)))))</f>
        <v>3</v>
      </c>
      <c r="V223" s="99">
        <f>IF(AND(P223&lt;='Product Ratings'!$V$5,P223&gt;='Product Ratings'!$U$5),'Product Ratings'!$S$5,IF(AND(P223&lt;='Product Ratings'!$V$6,P223&gt;='Product Ratings'!$U$6),'Product Ratings'!$S$6,IF(AND(P223&lt;='Product Ratings'!$V$7,P223&gt;='Product Ratings'!$U$7),'Product Ratings'!$S$7,IF(AND(P223&lt;='Product Ratings'!$V$8,P223&gt;='Product Ratings'!$U$8),'Product Ratings'!$S$8,IF(P223&gt;='Product Ratings'!$U$9,'Product Ratings'!$S$9)))))</f>
        <v>5</v>
      </c>
      <c r="W223" s="135">
        <f t="shared" si="6"/>
        <v>14</v>
      </c>
      <c r="X223" s="90"/>
      <c r="Y223" s="90"/>
      <c r="Z223" s="90"/>
      <c r="AA223" s="90"/>
      <c r="AB223" s="90"/>
    </row>
    <row r="224" ht="12.75" customHeight="1">
      <c r="A224" s="87"/>
      <c r="B224" s="90"/>
      <c r="C224" s="90" t="s">
        <v>283</v>
      </c>
      <c r="D224" s="126">
        <v>2.0</v>
      </c>
      <c r="E224" s="127">
        <v>191.65</v>
      </c>
      <c r="F224" s="128">
        <f t="shared" si="7"/>
        <v>124.5725</v>
      </c>
      <c r="G224" s="129">
        <f t="shared" si="1"/>
        <v>67.0775</v>
      </c>
      <c r="H224" s="130">
        <f t="shared" si="2"/>
        <v>0.35</v>
      </c>
      <c r="I224" s="131">
        <v>44572.0</v>
      </c>
      <c r="J224" s="132">
        <v>44608.0</v>
      </c>
      <c r="K224" s="123"/>
      <c r="L224" s="90"/>
      <c r="M224" s="133">
        <f t="shared" si="3"/>
        <v>95.825</v>
      </c>
      <c r="N224" s="99">
        <f t="shared" si="4"/>
        <v>36</v>
      </c>
      <c r="O224" s="133">
        <f t="shared" si="5"/>
        <v>62.28625</v>
      </c>
      <c r="P224" s="134">
        <v>0.32</v>
      </c>
      <c r="Q224" s="90"/>
      <c r="R224" s="99">
        <f>IF(AND(H224&lt;='Product Ratings'!$E$5,H224&gt;='Product Ratings'!$D$5),'Product Ratings'!$C$5,IF(AND(H224&lt;='Product Ratings'!$E$6,H224&gt;='Product Ratings'!$D$6),'Product Ratings'!$C$6,IF(AND(H224&lt;='Product Ratings'!$E$7,H224&gt;='Product Ratings'!$D$7),'Product Ratings'!$C$7,IF(AND(H224&lt;='Product Ratings'!$E$8,H224&gt;='Product Ratings'!$D$8),'Product Ratings'!$C$8,IF(H224&gt;='Product Ratings'!$D$9,'Product Ratings'!$C$9)))))</f>
        <v>2</v>
      </c>
      <c r="S224" s="99">
        <f>IF(AND(D224&lt;='Product Ratings'!$I$5,D224&gt;='Product Ratings'!$H$5),'Product Ratings'!$F$5,IF(AND(D224&lt;='Product Ratings'!$I$6,D224&gt;='Product Ratings'!$H$6),'Product Ratings'!$F$6,IF(AND(D224&lt;='Product Ratings'!$I$7,I224&gt;='Product Ratings'!$H$7),'Product Ratings'!$F$7,IF(AND(D224&lt;='Product Ratings'!$I$8,D224&gt;='Product Ratings'!$H$8),'Product Ratings'!$F$8,IF(D224&gt;='Product Ratings'!$H$9,'Product Ratings'!$F$9)))))</f>
        <v>1</v>
      </c>
      <c r="T224" s="99">
        <f>IF(AND(O224&lt;='Product Ratings'!$M$5,O224&gt;='Product Ratings'!$L$5),'Product Ratings'!$J$5,IF(AND(O224&lt;='Product Ratings'!$M$6,O224&gt;='Product Ratings'!$L$6),'Product Ratings'!$J$6,IF(AND(O224&lt;='Product Ratings'!$M$7,O224&gt;='Product Ratings'!$L$7),'Product Ratings'!$J$7,IF(AND(O224&lt;='Product Ratings'!$M$8,O224&gt;='Product Ratings'!$L$8),'Product Ratings'!$J$8,IF(O224&gt;='Product Ratings'!$L$9,'Product Ratings'!$J$9)))))</f>
        <v>3</v>
      </c>
      <c r="U224" s="99">
        <f>IF(AND(N224&lt;='Product Ratings'!$R$5,N224&gt;='Product Ratings'!$Q$5),'Product Ratings'!$O$5,IF(AND(N224&lt;='Product Ratings'!$R$6,N224&gt;='Product Ratings'!$Q$6),'Product Ratings'!$O$6,IF(AND(N224&lt;='Product Ratings'!$R$7,N224&gt;='Product Ratings'!$Q$7),'Product Ratings'!$O$7,IF(AND(N224&lt;='Product Ratings'!$R$8,N224&gt;='Product Ratings'!$Q$8),'Product Ratings'!$O$8,IF(N224&gt;='Product Ratings'!$Q$9,'Product Ratings'!$O$9)))))</f>
        <v>3</v>
      </c>
      <c r="V224" s="99">
        <f>IF(AND(P224&lt;='Product Ratings'!$V$5,P224&gt;='Product Ratings'!$U$5),'Product Ratings'!$S$5,IF(AND(P224&lt;='Product Ratings'!$V$6,P224&gt;='Product Ratings'!$U$6),'Product Ratings'!$S$6,IF(AND(P224&lt;='Product Ratings'!$V$7,P224&gt;='Product Ratings'!$U$7),'Product Ratings'!$S$7,IF(AND(P224&lt;='Product Ratings'!$V$8,P224&gt;='Product Ratings'!$U$8),'Product Ratings'!$S$8,IF(P224&gt;='Product Ratings'!$U$9,'Product Ratings'!$S$9)))))</f>
        <v>3</v>
      </c>
      <c r="W224" s="135">
        <f t="shared" si="6"/>
        <v>12</v>
      </c>
      <c r="X224" s="90"/>
      <c r="Y224" s="90"/>
      <c r="Z224" s="90"/>
      <c r="AA224" s="90"/>
      <c r="AB224" s="90"/>
    </row>
    <row r="225" ht="12.75" customHeight="1">
      <c r="A225" s="87"/>
      <c r="B225" s="90"/>
      <c r="C225" s="90" t="s">
        <v>284</v>
      </c>
      <c r="D225" s="126">
        <v>3.0</v>
      </c>
      <c r="E225" s="127">
        <v>237.54</v>
      </c>
      <c r="F225" s="128">
        <f t="shared" si="7"/>
        <v>154.401</v>
      </c>
      <c r="G225" s="129">
        <f t="shared" si="1"/>
        <v>83.139</v>
      </c>
      <c r="H225" s="130">
        <f t="shared" si="2"/>
        <v>0.35</v>
      </c>
      <c r="I225" s="131">
        <v>44573.0</v>
      </c>
      <c r="J225" s="132">
        <v>44609.0</v>
      </c>
      <c r="K225" s="123"/>
      <c r="L225" s="90"/>
      <c r="M225" s="133">
        <f t="shared" si="3"/>
        <v>79.18</v>
      </c>
      <c r="N225" s="99">
        <f t="shared" si="4"/>
        <v>36</v>
      </c>
      <c r="O225" s="133">
        <f t="shared" si="5"/>
        <v>51.467</v>
      </c>
      <c r="P225" s="134">
        <v>0.45</v>
      </c>
      <c r="Q225" s="90"/>
      <c r="R225" s="99">
        <f>IF(AND(H225&lt;='Product Ratings'!$E$5,H225&gt;='Product Ratings'!$D$5),'Product Ratings'!$C$5,IF(AND(H225&lt;='Product Ratings'!$E$6,H225&gt;='Product Ratings'!$D$6),'Product Ratings'!$C$6,IF(AND(H225&lt;='Product Ratings'!$E$7,H225&gt;='Product Ratings'!$D$7),'Product Ratings'!$C$7,IF(AND(H225&lt;='Product Ratings'!$E$8,H225&gt;='Product Ratings'!$D$8),'Product Ratings'!$C$8,IF(H225&gt;='Product Ratings'!$D$9,'Product Ratings'!$C$9)))))</f>
        <v>2</v>
      </c>
      <c r="S225" s="99">
        <f>IF(AND(D225&lt;='Product Ratings'!$I$5,D225&gt;='Product Ratings'!$H$5),'Product Ratings'!$F$5,IF(AND(D225&lt;='Product Ratings'!$I$6,D225&gt;='Product Ratings'!$H$6),'Product Ratings'!$F$6,IF(AND(D225&lt;='Product Ratings'!$I$7,I225&gt;='Product Ratings'!$H$7),'Product Ratings'!$F$7,IF(AND(D225&lt;='Product Ratings'!$I$8,D225&gt;='Product Ratings'!$H$8),'Product Ratings'!$F$8,IF(D225&gt;='Product Ratings'!$H$9,'Product Ratings'!$F$9)))))</f>
        <v>1</v>
      </c>
      <c r="T225" s="99">
        <f>IF(AND(O225&lt;='Product Ratings'!$M$5,O225&gt;='Product Ratings'!$L$5),'Product Ratings'!$J$5,IF(AND(O225&lt;='Product Ratings'!$M$6,O225&gt;='Product Ratings'!$L$6),'Product Ratings'!$J$6,IF(AND(O225&lt;='Product Ratings'!$M$7,O225&gt;='Product Ratings'!$L$7),'Product Ratings'!$J$7,IF(AND(O225&lt;='Product Ratings'!$M$8,O225&gt;='Product Ratings'!$L$8),'Product Ratings'!$J$8,IF(O225&gt;='Product Ratings'!$L$9,'Product Ratings'!$J$9)))))</f>
        <v>3</v>
      </c>
      <c r="U225" s="99">
        <f>IF(AND(N225&lt;='Product Ratings'!$R$5,N225&gt;='Product Ratings'!$Q$5),'Product Ratings'!$O$5,IF(AND(N225&lt;='Product Ratings'!$R$6,N225&gt;='Product Ratings'!$Q$6),'Product Ratings'!$O$6,IF(AND(N225&lt;='Product Ratings'!$R$7,N225&gt;='Product Ratings'!$Q$7),'Product Ratings'!$O$7,IF(AND(N225&lt;='Product Ratings'!$R$8,N225&gt;='Product Ratings'!$Q$8),'Product Ratings'!$O$8,IF(N225&gt;='Product Ratings'!$Q$9,'Product Ratings'!$O$9)))))</f>
        <v>3</v>
      </c>
      <c r="V225" s="99">
        <f>IF(AND(P225&lt;='Product Ratings'!$V$5,P225&gt;='Product Ratings'!$U$5),'Product Ratings'!$S$5,IF(AND(P225&lt;='Product Ratings'!$V$6,P225&gt;='Product Ratings'!$U$6),'Product Ratings'!$S$6,IF(AND(P225&lt;='Product Ratings'!$V$7,P225&gt;='Product Ratings'!$U$7),'Product Ratings'!$S$7,IF(AND(P225&lt;='Product Ratings'!$V$8,P225&gt;='Product Ratings'!$U$8),'Product Ratings'!$S$8,IF(P225&gt;='Product Ratings'!$U$9,'Product Ratings'!$S$9)))))</f>
        <v>4</v>
      </c>
      <c r="W225" s="135">
        <f t="shared" si="6"/>
        <v>13</v>
      </c>
      <c r="X225" s="90"/>
      <c r="Y225" s="90"/>
      <c r="Z225" s="90"/>
      <c r="AA225" s="90"/>
      <c r="AB225" s="90"/>
    </row>
    <row r="226" ht="12.75" customHeight="1">
      <c r="A226" s="87"/>
      <c r="B226" s="90"/>
      <c r="C226" s="90" t="s">
        <v>285</v>
      </c>
      <c r="D226" s="126">
        <v>4.0</v>
      </c>
      <c r="E226" s="127">
        <v>761.87</v>
      </c>
      <c r="F226" s="128">
        <f t="shared" si="7"/>
        <v>495.2155</v>
      </c>
      <c r="G226" s="129">
        <f t="shared" si="1"/>
        <v>266.6545</v>
      </c>
      <c r="H226" s="130">
        <f t="shared" si="2"/>
        <v>0.35</v>
      </c>
      <c r="I226" s="131">
        <v>44574.0</v>
      </c>
      <c r="J226" s="132">
        <v>44610.0</v>
      </c>
      <c r="K226" s="123"/>
      <c r="L226" s="90"/>
      <c r="M226" s="133">
        <f t="shared" si="3"/>
        <v>190.4675</v>
      </c>
      <c r="N226" s="99">
        <f t="shared" si="4"/>
        <v>36</v>
      </c>
      <c r="O226" s="133">
        <f t="shared" si="5"/>
        <v>123.803875</v>
      </c>
      <c r="P226" s="134">
        <v>0.12</v>
      </c>
      <c r="Q226" s="90"/>
      <c r="R226" s="99">
        <f>IF(AND(H226&lt;='Product Ratings'!$E$5,H226&gt;='Product Ratings'!$D$5),'Product Ratings'!$C$5,IF(AND(H226&lt;='Product Ratings'!$E$6,H226&gt;='Product Ratings'!$D$6),'Product Ratings'!$C$6,IF(AND(H226&lt;='Product Ratings'!$E$7,H226&gt;='Product Ratings'!$D$7),'Product Ratings'!$C$7,IF(AND(H226&lt;='Product Ratings'!$E$8,H226&gt;='Product Ratings'!$D$8),'Product Ratings'!$C$8,IF(H226&gt;='Product Ratings'!$D$9,'Product Ratings'!$C$9)))))</f>
        <v>2</v>
      </c>
      <c r="S226" s="99">
        <f>IF(AND(D226&lt;='Product Ratings'!$I$5,D226&gt;='Product Ratings'!$H$5),'Product Ratings'!$F$5,IF(AND(D226&lt;='Product Ratings'!$I$6,D226&gt;='Product Ratings'!$H$6),'Product Ratings'!$F$6,IF(AND(D226&lt;='Product Ratings'!$I$7,I226&gt;='Product Ratings'!$H$7),'Product Ratings'!$F$7,IF(AND(D226&lt;='Product Ratings'!$I$8,D226&gt;='Product Ratings'!$H$8),'Product Ratings'!$F$8,IF(D226&gt;='Product Ratings'!$H$9,'Product Ratings'!$F$9)))))</f>
        <v>1</v>
      </c>
      <c r="T226" s="99">
        <f>IF(AND(O226&lt;='Product Ratings'!$M$5,O226&gt;='Product Ratings'!$L$5),'Product Ratings'!$J$5,IF(AND(O226&lt;='Product Ratings'!$M$6,O226&gt;='Product Ratings'!$L$6),'Product Ratings'!$J$6,IF(AND(O226&lt;='Product Ratings'!$M$7,O226&gt;='Product Ratings'!$L$7),'Product Ratings'!$J$7,IF(AND(O226&lt;='Product Ratings'!$M$8,O226&gt;='Product Ratings'!$L$8),'Product Ratings'!$J$8,IF(O226&gt;='Product Ratings'!$L$9,'Product Ratings'!$J$9)))))</f>
        <v>2</v>
      </c>
      <c r="U226" s="99">
        <f>IF(AND(N226&lt;='Product Ratings'!$R$5,N226&gt;='Product Ratings'!$Q$5),'Product Ratings'!$O$5,IF(AND(N226&lt;='Product Ratings'!$R$6,N226&gt;='Product Ratings'!$Q$6),'Product Ratings'!$O$6,IF(AND(N226&lt;='Product Ratings'!$R$7,N226&gt;='Product Ratings'!$Q$7),'Product Ratings'!$O$7,IF(AND(N226&lt;='Product Ratings'!$R$8,N226&gt;='Product Ratings'!$Q$8),'Product Ratings'!$O$8,IF(N226&gt;='Product Ratings'!$Q$9,'Product Ratings'!$O$9)))))</f>
        <v>3</v>
      </c>
      <c r="V226" s="99">
        <f>IF(AND(P226&lt;='Product Ratings'!$V$5,P226&gt;='Product Ratings'!$U$5),'Product Ratings'!$S$5,IF(AND(P226&lt;='Product Ratings'!$V$6,P226&gt;='Product Ratings'!$U$6),'Product Ratings'!$S$6,IF(AND(P226&lt;='Product Ratings'!$V$7,P226&gt;='Product Ratings'!$U$7),'Product Ratings'!$S$7,IF(AND(P226&lt;='Product Ratings'!$V$8,P226&gt;='Product Ratings'!$U$8),'Product Ratings'!$S$8,IF(P226&gt;='Product Ratings'!$U$9,'Product Ratings'!$S$9)))))</f>
        <v>2</v>
      </c>
      <c r="W226" s="135">
        <f t="shared" si="6"/>
        <v>10</v>
      </c>
      <c r="X226" s="90"/>
      <c r="Y226" s="90"/>
      <c r="Z226" s="90"/>
      <c r="AA226" s="90"/>
      <c r="AB226" s="90"/>
    </row>
    <row r="227" ht="12.75" customHeight="1">
      <c r="A227" s="87"/>
      <c r="B227" s="90"/>
      <c r="C227" s="90" t="s">
        <v>286</v>
      </c>
      <c r="D227" s="126">
        <v>5.0</v>
      </c>
      <c r="E227" s="127">
        <v>773.72</v>
      </c>
      <c r="F227" s="128">
        <f t="shared" si="7"/>
        <v>502.918</v>
      </c>
      <c r="G227" s="129">
        <f t="shared" si="1"/>
        <v>270.802</v>
      </c>
      <c r="H227" s="130">
        <f t="shared" si="2"/>
        <v>0.35</v>
      </c>
      <c r="I227" s="131">
        <v>44575.0</v>
      </c>
      <c r="J227" s="132">
        <v>44611.0</v>
      </c>
      <c r="K227" s="123"/>
      <c r="L227" s="90"/>
      <c r="M227" s="133">
        <f t="shared" si="3"/>
        <v>154.744</v>
      </c>
      <c r="N227" s="99">
        <f t="shared" si="4"/>
        <v>36</v>
      </c>
      <c r="O227" s="133">
        <f t="shared" si="5"/>
        <v>100.5836</v>
      </c>
      <c r="P227" s="134">
        <v>0.87</v>
      </c>
      <c r="Q227" s="90"/>
      <c r="R227" s="99">
        <f>IF(AND(H227&lt;='Product Ratings'!$E$5,H227&gt;='Product Ratings'!$D$5),'Product Ratings'!$C$5,IF(AND(H227&lt;='Product Ratings'!$E$6,H227&gt;='Product Ratings'!$D$6),'Product Ratings'!$C$6,IF(AND(H227&lt;='Product Ratings'!$E$7,H227&gt;='Product Ratings'!$D$7),'Product Ratings'!$C$7,IF(AND(H227&lt;='Product Ratings'!$E$8,H227&gt;='Product Ratings'!$D$8),'Product Ratings'!$C$8,IF(H227&gt;='Product Ratings'!$D$9,'Product Ratings'!$C$9)))))</f>
        <v>2</v>
      </c>
      <c r="S227" s="99">
        <f>IF(AND(D227&lt;='Product Ratings'!$I$5,D227&gt;='Product Ratings'!$H$5),'Product Ratings'!$F$5,IF(AND(D227&lt;='Product Ratings'!$I$6,D227&gt;='Product Ratings'!$H$6),'Product Ratings'!$F$6,IF(AND(D227&lt;='Product Ratings'!$I$7,I227&gt;='Product Ratings'!$H$7),'Product Ratings'!$F$7,IF(AND(D227&lt;='Product Ratings'!$I$8,D227&gt;='Product Ratings'!$H$8),'Product Ratings'!$F$8,IF(D227&gt;='Product Ratings'!$H$9,'Product Ratings'!$F$9)))))</f>
        <v>1</v>
      </c>
      <c r="T227" s="99">
        <f>IF(AND(O227&lt;='Product Ratings'!$M$5,O227&gt;='Product Ratings'!$L$5),'Product Ratings'!$J$5,IF(AND(O227&lt;='Product Ratings'!$M$6,O227&gt;='Product Ratings'!$L$6),'Product Ratings'!$J$6,IF(AND(O227&lt;='Product Ratings'!$M$7,O227&gt;='Product Ratings'!$L$7),'Product Ratings'!$J$7,IF(AND(O227&lt;='Product Ratings'!$M$8,O227&gt;='Product Ratings'!$L$8),'Product Ratings'!$J$8,IF(O227&gt;='Product Ratings'!$L$9,'Product Ratings'!$J$9)))))</f>
        <v>2</v>
      </c>
      <c r="U227" s="99">
        <f>IF(AND(N227&lt;='Product Ratings'!$R$5,N227&gt;='Product Ratings'!$Q$5),'Product Ratings'!$O$5,IF(AND(N227&lt;='Product Ratings'!$R$6,N227&gt;='Product Ratings'!$Q$6),'Product Ratings'!$O$6,IF(AND(N227&lt;='Product Ratings'!$R$7,N227&gt;='Product Ratings'!$Q$7),'Product Ratings'!$O$7,IF(AND(N227&lt;='Product Ratings'!$R$8,N227&gt;='Product Ratings'!$Q$8),'Product Ratings'!$O$8,IF(N227&gt;='Product Ratings'!$Q$9,'Product Ratings'!$O$9)))))</f>
        <v>3</v>
      </c>
      <c r="V227" s="99">
        <f>IF(AND(P227&lt;='Product Ratings'!$V$5,P227&gt;='Product Ratings'!$U$5),'Product Ratings'!$S$5,IF(AND(P227&lt;='Product Ratings'!$V$6,P227&gt;='Product Ratings'!$U$6),'Product Ratings'!$S$6,IF(AND(P227&lt;='Product Ratings'!$V$7,P227&gt;='Product Ratings'!$U$7),'Product Ratings'!$S$7,IF(AND(P227&lt;='Product Ratings'!$V$8,P227&gt;='Product Ratings'!$U$8),'Product Ratings'!$S$8,IF(P227&gt;='Product Ratings'!$U$9,'Product Ratings'!$S$9)))))</f>
        <v>5</v>
      </c>
      <c r="W227" s="135">
        <f t="shared" si="6"/>
        <v>13</v>
      </c>
      <c r="X227" s="90"/>
      <c r="Y227" s="90"/>
      <c r="Z227" s="90"/>
      <c r="AA227" s="90"/>
      <c r="AB227" s="90"/>
    </row>
    <row r="228" ht="12.75" customHeight="1">
      <c r="A228" s="87"/>
      <c r="B228" s="90"/>
      <c r="C228" s="90" t="s">
        <v>287</v>
      </c>
      <c r="D228" s="126">
        <v>6.0</v>
      </c>
      <c r="E228" s="127">
        <v>470.57</v>
      </c>
      <c r="F228" s="128">
        <f t="shared" si="7"/>
        <v>305.8705</v>
      </c>
      <c r="G228" s="129">
        <f t="shared" si="1"/>
        <v>164.6995</v>
      </c>
      <c r="H228" s="130">
        <f t="shared" si="2"/>
        <v>0.35</v>
      </c>
      <c r="I228" s="131">
        <v>44576.0</v>
      </c>
      <c r="J228" s="132">
        <v>44612.0</v>
      </c>
      <c r="K228" s="123"/>
      <c r="L228" s="90"/>
      <c r="M228" s="133">
        <f t="shared" si="3"/>
        <v>78.42833333</v>
      </c>
      <c r="N228" s="99">
        <f t="shared" si="4"/>
        <v>36</v>
      </c>
      <c r="O228" s="133">
        <f t="shared" si="5"/>
        <v>50.97841667</v>
      </c>
      <c r="P228" s="134">
        <v>0.89</v>
      </c>
      <c r="Q228" s="90"/>
      <c r="R228" s="99">
        <f>IF(AND(H228&lt;='Product Ratings'!$E$5,H228&gt;='Product Ratings'!$D$5),'Product Ratings'!$C$5,IF(AND(H228&lt;='Product Ratings'!$E$6,H228&gt;='Product Ratings'!$D$6),'Product Ratings'!$C$6,IF(AND(H228&lt;='Product Ratings'!$E$7,H228&gt;='Product Ratings'!$D$7),'Product Ratings'!$C$7,IF(AND(H228&lt;='Product Ratings'!$E$8,H228&gt;='Product Ratings'!$D$8),'Product Ratings'!$C$8,IF(H228&gt;='Product Ratings'!$D$9,'Product Ratings'!$C$9)))))</f>
        <v>2</v>
      </c>
      <c r="S228" s="99">
        <f>IF(AND(D228&lt;='Product Ratings'!$I$5,D228&gt;='Product Ratings'!$H$5),'Product Ratings'!$F$5,IF(AND(D228&lt;='Product Ratings'!$I$6,D228&gt;='Product Ratings'!$H$6),'Product Ratings'!$F$6,IF(AND(D228&lt;='Product Ratings'!$I$7,I228&gt;='Product Ratings'!$H$7),'Product Ratings'!$F$7,IF(AND(D228&lt;='Product Ratings'!$I$8,D228&gt;='Product Ratings'!$H$8),'Product Ratings'!$F$8,IF(D228&gt;='Product Ratings'!$H$9,'Product Ratings'!$F$9)))))</f>
        <v>2</v>
      </c>
      <c r="T228" s="99">
        <f>IF(AND(O228&lt;='Product Ratings'!$M$5,O228&gt;='Product Ratings'!$L$5),'Product Ratings'!$J$5,IF(AND(O228&lt;='Product Ratings'!$M$6,O228&gt;='Product Ratings'!$L$6),'Product Ratings'!$J$6,IF(AND(O228&lt;='Product Ratings'!$M$7,O228&gt;='Product Ratings'!$L$7),'Product Ratings'!$J$7,IF(AND(O228&lt;='Product Ratings'!$M$8,O228&gt;='Product Ratings'!$L$8),'Product Ratings'!$J$8,IF(O228&gt;='Product Ratings'!$L$9,'Product Ratings'!$J$9)))))</f>
        <v>3</v>
      </c>
      <c r="U228" s="99">
        <f>IF(AND(N228&lt;='Product Ratings'!$R$5,N228&gt;='Product Ratings'!$Q$5),'Product Ratings'!$O$5,IF(AND(N228&lt;='Product Ratings'!$R$6,N228&gt;='Product Ratings'!$Q$6),'Product Ratings'!$O$6,IF(AND(N228&lt;='Product Ratings'!$R$7,N228&gt;='Product Ratings'!$Q$7),'Product Ratings'!$O$7,IF(AND(N228&lt;='Product Ratings'!$R$8,N228&gt;='Product Ratings'!$Q$8),'Product Ratings'!$O$8,IF(N228&gt;='Product Ratings'!$Q$9,'Product Ratings'!$O$9)))))</f>
        <v>3</v>
      </c>
      <c r="V228" s="99">
        <f>IF(AND(P228&lt;='Product Ratings'!$V$5,P228&gt;='Product Ratings'!$U$5),'Product Ratings'!$S$5,IF(AND(P228&lt;='Product Ratings'!$V$6,P228&gt;='Product Ratings'!$U$6),'Product Ratings'!$S$6,IF(AND(P228&lt;='Product Ratings'!$V$7,P228&gt;='Product Ratings'!$U$7),'Product Ratings'!$S$7,IF(AND(P228&lt;='Product Ratings'!$V$8,P228&gt;='Product Ratings'!$U$8),'Product Ratings'!$S$8,IF(P228&gt;='Product Ratings'!$U$9,'Product Ratings'!$S$9)))))</f>
        <v>5</v>
      </c>
      <c r="W228" s="135">
        <f t="shared" si="6"/>
        <v>15</v>
      </c>
      <c r="X228" s="90"/>
      <c r="Y228" s="90"/>
      <c r="Z228" s="90"/>
      <c r="AA228" s="90"/>
      <c r="AB228" s="90"/>
    </row>
    <row r="229" ht="12.75" customHeight="1">
      <c r="A229" s="87"/>
      <c r="B229" s="90"/>
      <c r="C229" s="90" t="s">
        <v>288</v>
      </c>
      <c r="D229" s="126">
        <v>1.0</v>
      </c>
      <c r="E229" s="127">
        <v>10.43</v>
      </c>
      <c r="F229" s="128">
        <f t="shared" si="7"/>
        <v>6.7795</v>
      </c>
      <c r="G229" s="129">
        <f t="shared" si="1"/>
        <v>3.6505</v>
      </c>
      <c r="H229" s="130">
        <f t="shared" si="2"/>
        <v>0.35</v>
      </c>
      <c r="I229" s="131">
        <v>44577.0</v>
      </c>
      <c r="J229" s="132">
        <v>44613.0</v>
      </c>
      <c r="K229" s="123"/>
      <c r="L229" s="90"/>
      <c r="M229" s="133">
        <f t="shared" si="3"/>
        <v>10.43</v>
      </c>
      <c r="N229" s="99">
        <f t="shared" si="4"/>
        <v>36</v>
      </c>
      <c r="O229" s="133">
        <f t="shared" si="5"/>
        <v>6.7795</v>
      </c>
      <c r="P229" s="134">
        <v>0.65</v>
      </c>
      <c r="Q229" s="90"/>
      <c r="R229" s="99">
        <f>IF(AND(H229&lt;='Product Ratings'!$E$5,H229&gt;='Product Ratings'!$D$5),'Product Ratings'!$C$5,IF(AND(H229&lt;='Product Ratings'!$E$6,H229&gt;='Product Ratings'!$D$6),'Product Ratings'!$C$6,IF(AND(H229&lt;='Product Ratings'!$E$7,H229&gt;='Product Ratings'!$D$7),'Product Ratings'!$C$7,IF(AND(H229&lt;='Product Ratings'!$E$8,H229&gt;='Product Ratings'!$D$8),'Product Ratings'!$C$8,IF(H229&gt;='Product Ratings'!$D$9,'Product Ratings'!$C$9)))))</f>
        <v>2</v>
      </c>
      <c r="S229" s="99">
        <f>IF(AND(D229&lt;='Product Ratings'!$I$5,D229&gt;='Product Ratings'!$H$5),'Product Ratings'!$F$5,IF(AND(D229&lt;='Product Ratings'!$I$6,D229&gt;='Product Ratings'!$H$6),'Product Ratings'!$F$6,IF(AND(D229&lt;='Product Ratings'!$I$7,I229&gt;='Product Ratings'!$H$7),'Product Ratings'!$F$7,IF(AND(D229&lt;='Product Ratings'!$I$8,D229&gt;='Product Ratings'!$H$8),'Product Ratings'!$F$8,IF(D229&gt;='Product Ratings'!$H$9,'Product Ratings'!$F$9)))))</f>
        <v>1</v>
      </c>
      <c r="T229" s="99">
        <f>IF(AND(O229&lt;='Product Ratings'!$M$5,O229&gt;='Product Ratings'!$L$5),'Product Ratings'!$J$5,IF(AND(O229&lt;='Product Ratings'!$M$6,O229&gt;='Product Ratings'!$L$6),'Product Ratings'!$J$6,IF(AND(O229&lt;='Product Ratings'!$M$7,O229&gt;='Product Ratings'!$L$7),'Product Ratings'!$J$7,IF(AND(O229&lt;='Product Ratings'!$M$8,O229&gt;='Product Ratings'!$L$8),'Product Ratings'!$J$8,IF(O229&gt;='Product Ratings'!$L$9,'Product Ratings'!$J$9)))))</f>
        <v>5</v>
      </c>
      <c r="U229" s="99">
        <f>IF(AND(N229&lt;='Product Ratings'!$R$5,N229&gt;='Product Ratings'!$Q$5),'Product Ratings'!$O$5,IF(AND(N229&lt;='Product Ratings'!$R$6,N229&gt;='Product Ratings'!$Q$6),'Product Ratings'!$O$6,IF(AND(N229&lt;='Product Ratings'!$R$7,N229&gt;='Product Ratings'!$Q$7),'Product Ratings'!$O$7,IF(AND(N229&lt;='Product Ratings'!$R$8,N229&gt;='Product Ratings'!$Q$8),'Product Ratings'!$O$8,IF(N229&gt;='Product Ratings'!$Q$9,'Product Ratings'!$O$9)))))</f>
        <v>3</v>
      </c>
      <c r="V229" s="99">
        <f>IF(AND(P229&lt;='Product Ratings'!$V$5,P229&gt;='Product Ratings'!$U$5),'Product Ratings'!$S$5,IF(AND(P229&lt;='Product Ratings'!$V$6,P229&gt;='Product Ratings'!$U$6),'Product Ratings'!$S$6,IF(AND(P229&lt;='Product Ratings'!$V$7,P229&gt;='Product Ratings'!$U$7),'Product Ratings'!$S$7,IF(AND(P229&lt;='Product Ratings'!$V$8,P229&gt;='Product Ratings'!$U$8),'Product Ratings'!$S$8,IF(P229&gt;='Product Ratings'!$U$9,'Product Ratings'!$S$9)))))</f>
        <v>5</v>
      </c>
      <c r="W229" s="135">
        <f t="shared" si="6"/>
        <v>16</v>
      </c>
      <c r="X229" s="90"/>
      <c r="Y229" s="90"/>
      <c r="Z229" s="90"/>
      <c r="AA229" s="90"/>
      <c r="AB229" s="90"/>
    </row>
    <row r="230" ht="12.75" customHeight="1">
      <c r="A230" s="87"/>
      <c r="B230" s="90"/>
      <c r="C230" s="90" t="s">
        <v>289</v>
      </c>
      <c r="D230" s="126">
        <v>2.0</v>
      </c>
      <c r="E230" s="127">
        <v>10.43</v>
      </c>
      <c r="F230" s="128">
        <f t="shared" si="7"/>
        <v>6.7795</v>
      </c>
      <c r="G230" s="129">
        <f t="shared" si="1"/>
        <v>3.6505</v>
      </c>
      <c r="H230" s="130">
        <f t="shared" si="2"/>
        <v>0.35</v>
      </c>
      <c r="I230" s="131">
        <v>44578.0</v>
      </c>
      <c r="J230" s="132">
        <v>44614.0</v>
      </c>
      <c r="K230" s="123"/>
      <c r="L230" s="90"/>
      <c r="M230" s="133">
        <f t="shared" si="3"/>
        <v>5.215</v>
      </c>
      <c r="N230" s="99">
        <f t="shared" si="4"/>
        <v>36</v>
      </c>
      <c r="O230" s="133">
        <f t="shared" si="5"/>
        <v>3.38975</v>
      </c>
      <c r="P230" s="134">
        <v>0.23</v>
      </c>
      <c r="Q230" s="90"/>
      <c r="R230" s="99">
        <f>IF(AND(H230&lt;='Product Ratings'!$E$5,H230&gt;='Product Ratings'!$D$5),'Product Ratings'!$C$5,IF(AND(H230&lt;='Product Ratings'!$E$6,H230&gt;='Product Ratings'!$D$6),'Product Ratings'!$C$6,IF(AND(H230&lt;='Product Ratings'!$E$7,H230&gt;='Product Ratings'!$D$7),'Product Ratings'!$C$7,IF(AND(H230&lt;='Product Ratings'!$E$8,H230&gt;='Product Ratings'!$D$8),'Product Ratings'!$C$8,IF(H230&gt;='Product Ratings'!$D$9,'Product Ratings'!$C$9)))))</f>
        <v>2</v>
      </c>
      <c r="S230" s="99">
        <f>IF(AND(D230&lt;='Product Ratings'!$I$5,D230&gt;='Product Ratings'!$H$5),'Product Ratings'!$F$5,IF(AND(D230&lt;='Product Ratings'!$I$6,D230&gt;='Product Ratings'!$H$6),'Product Ratings'!$F$6,IF(AND(D230&lt;='Product Ratings'!$I$7,I230&gt;='Product Ratings'!$H$7),'Product Ratings'!$F$7,IF(AND(D230&lt;='Product Ratings'!$I$8,D230&gt;='Product Ratings'!$H$8),'Product Ratings'!$F$8,IF(D230&gt;='Product Ratings'!$H$9,'Product Ratings'!$F$9)))))</f>
        <v>1</v>
      </c>
      <c r="T230" s="99">
        <f>IF(AND(O230&lt;='Product Ratings'!$M$5,O230&gt;='Product Ratings'!$L$5),'Product Ratings'!$J$5,IF(AND(O230&lt;='Product Ratings'!$M$6,O230&gt;='Product Ratings'!$L$6),'Product Ratings'!$J$6,IF(AND(O230&lt;='Product Ratings'!$M$7,O230&gt;='Product Ratings'!$L$7),'Product Ratings'!$J$7,IF(AND(O230&lt;='Product Ratings'!$M$8,O230&gt;='Product Ratings'!$L$8),'Product Ratings'!$J$8,IF(O230&gt;='Product Ratings'!$L$9,'Product Ratings'!$J$9)))))</f>
        <v>5</v>
      </c>
      <c r="U230" s="99">
        <f>IF(AND(N230&lt;='Product Ratings'!$R$5,N230&gt;='Product Ratings'!$Q$5),'Product Ratings'!$O$5,IF(AND(N230&lt;='Product Ratings'!$R$6,N230&gt;='Product Ratings'!$Q$6),'Product Ratings'!$O$6,IF(AND(N230&lt;='Product Ratings'!$R$7,N230&gt;='Product Ratings'!$Q$7),'Product Ratings'!$O$7,IF(AND(N230&lt;='Product Ratings'!$R$8,N230&gt;='Product Ratings'!$Q$8),'Product Ratings'!$O$8,IF(N230&gt;='Product Ratings'!$Q$9,'Product Ratings'!$O$9)))))</f>
        <v>3</v>
      </c>
      <c r="V230" s="99">
        <f>IF(AND(P230&lt;='Product Ratings'!$V$5,P230&gt;='Product Ratings'!$U$5),'Product Ratings'!$S$5,IF(AND(P230&lt;='Product Ratings'!$V$6,P230&gt;='Product Ratings'!$U$6),'Product Ratings'!$S$6,IF(AND(P230&lt;='Product Ratings'!$V$7,P230&gt;='Product Ratings'!$U$7),'Product Ratings'!$S$7,IF(AND(P230&lt;='Product Ratings'!$V$8,P230&gt;='Product Ratings'!$U$8),'Product Ratings'!$S$8,IF(P230&gt;='Product Ratings'!$U$9,'Product Ratings'!$S$9)))))</f>
        <v>3</v>
      </c>
      <c r="W230" s="135">
        <f t="shared" si="6"/>
        <v>14</v>
      </c>
      <c r="X230" s="90"/>
      <c r="Y230" s="90"/>
      <c r="Z230" s="90"/>
      <c r="AA230" s="90"/>
      <c r="AB230" s="90"/>
    </row>
    <row r="231" ht="12.75" customHeight="1">
      <c r="A231" s="87"/>
      <c r="B231" s="90"/>
      <c r="C231" s="90" t="s">
        <v>290</v>
      </c>
      <c r="D231" s="126">
        <v>3.0</v>
      </c>
      <c r="E231" s="127">
        <v>10.43</v>
      </c>
      <c r="F231" s="128">
        <f t="shared" si="7"/>
        <v>6.7795</v>
      </c>
      <c r="G231" s="129">
        <f t="shared" si="1"/>
        <v>3.6505</v>
      </c>
      <c r="H231" s="130">
        <f t="shared" si="2"/>
        <v>0.35</v>
      </c>
      <c r="I231" s="131">
        <v>44579.0</v>
      </c>
      <c r="J231" s="132">
        <v>44615.0</v>
      </c>
      <c r="K231" s="123"/>
      <c r="L231" s="90"/>
      <c r="M231" s="133">
        <f t="shared" si="3"/>
        <v>3.476666667</v>
      </c>
      <c r="N231" s="99">
        <f t="shared" si="4"/>
        <v>36</v>
      </c>
      <c r="O231" s="133">
        <f t="shared" si="5"/>
        <v>2.259833333</v>
      </c>
      <c r="P231" s="134">
        <v>0.21</v>
      </c>
      <c r="Q231" s="90"/>
      <c r="R231" s="99">
        <f>IF(AND(H231&lt;='Product Ratings'!$E$5,H231&gt;='Product Ratings'!$D$5),'Product Ratings'!$C$5,IF(AND(H231&lt;='Product Ratings'!$E$6,H231&gt;='Product Ratings'!$D$6),'Product Ratings'!$C$6,IF(AND(H231&lt;='Product Ratings'!$E$7,H231&gt;='Product Ratings'!$D$7),'Product Ratings'!$C$7,IF(AND(H231&lt;='Product Ratings'!$E$8,H231&gt;='Product Ratings'!$D$8),'Product Ratings'!$C$8,IF(H231&gt;='Product Ratings'!$D$9,'Product Ratings'!$C$9)))))</f>
        <v>2</v>
      </c>
      <c r="S231" s="99">
        <f>IF(AND(D231&lt;='Product Ratings'!$I$5,D231&gt;='Product Ratings'!$H$5),'Product Ratings'!$F$5,IF(AND(D231&lt;='Product Ratings'!$I$6,D231&gt;='Product Ratings'!$H$6),'Product Ratings'!$F$6,IF(AND(D231&lt;='Product Ratings'!$I$7,I231&gt;='Product Ratings'!$H$7),'Product Ratings'!$F$7,IF(AND(D231&lt;='Product Ratings'!$I$8,D231&gt;='Product Ratings'!$H$8),'Product Ratings'!$F$8,IF(D231&gt;='Product Ratings'!$H$9,'Product Ratings'!$F$9)))))</f>
        <v>1</v>
      </c>
      <c r="T231" s="99">
        <f>IF(AND(O231&lt;='Product Ratings'!$M$5,O231&gt;='Product Ratings'!$L$5),'Product Ratings'!$J$5,IF(AND(O231&lt;='Product Ratings'!$M$6,O231&gt;='Product Ratings'!$L$6),'Product Ratings'!$J$6,IF(AND(O231&lt;='Product Ratings'!$M$7,O231&gt;='Product Ratings'!$L$7),'Product Ratings'!$J$7,IF(AND(O231&lt;='Product Ratings'!$M$8,O231&gt;='Product Ratings'!$L$8),'Product Ratings'!$J$8,IF(O231&gt;='Product Ratings'!$L$9,'Product Ratings'!$J$9)))))</f>
        <v>5</v>
      </c>
      <c r="U231" s="99">
        <f>IF(AND(N231&lt;='Product Ratings'!$R$5,N231&gt;='Product Ratings'!$Q$5),'Product Ratings'!$O$5,IF(AND(N231&lt;='Product Ratings'!$R$6,N231&gt;='Product Ratings'!$Q$6),'Product Ratings'!$O$6,IF(AND(N231&lt;='Product Ratings'!$R$7,N231&gt;='Product Ratings'!$Q$7),'Product Ratings'!$O$7,IF(AND(N231&lt;='Product Ratings'!$R$8,N231&gt;='Product Ratings'!$Q$8),'Product Ratings'!$O$8,IF(N231&gt;='Product Ratings'!$Q$9,'Product Ratings'!$O$9)))))</f>
        <v>3</v>
      </c>
      <c r="V231" s="99">
        <f>IF(AND(P231&lt;='Product Ratings'!$V$5,P231&gt;='Product Ratings'!$U$5),'Product Ratings'!$S$5,IF(AND(P231&lt;='Product Ratings'!$V$6,P231&gt;='Product Ratings'!$U$6),'Product Ratings'!$S$6,IF(AND(P231&lt;='Product Ratings'!$V$7,P231&gt;='Product Ratings'!$U$7),'Product Ratings'!$S$7,IF(AND(P231&lt;='Product Ratings'!$V$8,P231&gt;='Product Ratings'!$U$8),'Product Ratings'!$S$8,IF(P231&gt;='Product Ratings'!$U$9,'Product Ratings'!$S$9)))))</f>
        <v>3</v>
      </c>
      <c r="W231" s="135">
        <f t="shared" si="6"/>
        <v>14</v>
      </c>
      <c r="X231" s="90"/>
      <c r="Y231" s="90"/>
      <c r="Z231" s="90"/>
      <c r="AA231" s="90"/>
      <c r="AB231" s="90"/>
    </row>
    <row r="232" ht="12.75" customHeight="1">
      <c r="A232" s="87"/>
      <c r="B232" s="90"/>
      <c r="C232" s="90" t="s">
        <v>291</v>
      </c>
      <c r="D232" s="126">
        <v>4.0</v>
      </c>
      <c r="E232" s="127">
        <v>103.64</v>
      </c>
      <c r="F232" s="128">
        <f t="shared" si="7"/>
        <v>67.366</v>
      </c>
      <c r="G232" s="129">
        <f t="shared" si="1"/>
        <v>36.274</v>
      </c>
      <c r="H232" s="130">
        <f t="shared" si="2"/>
        <v>0.35</v>
      </c>
      <c r="I232" s="131">
        <v>44580.0</v>
      </c>
      <c r="J232" s="132">
        <v>44616.0</v>
      </c>
      <c r="K232" s="123"/>
      <c r="L232" s="90"/>
      <c r="M232" s="133">
        <f t="shared" si="3"/>
        <v>25.91</v>
      </c>
      <c r="N232" s="99">
        <f t="shared" si="4"/>
        <v>36</v>
      </c>
      <c r="O232" s="133">
        <f t="shared" si="5"/>
        <v>16.8415</v>
      </c>
      <c r="P232" s="134">
        <v>0.45</v>
      </c>
      <c r="Q232" s="90"/>
      <c r="R232" s="99">
        <f>IF(AND(H232&lt;='Product Ratings'!$E$5,H232&gt;='Product Ratings'!$D$5),'Product Ratings'!$C$5,IF(AND(H232&lt;='Product Ratings'!$E$6,H232&gt;='Product Ratings'!$D$6),'Product Ratings'!$C$6,IF(AND(H232&lt;='Product Ratings'!$E$7,H232&gt;='Product Ratings'!$D$7),'Product Ratings'!$C$7,IF(AND(H232&lt;='Product Ratings'!$E$8,H232&gt;='Product Ratings'!$D$8),'Product Ratings'!$C$8,IF(H232&gt;='Product Ratings'!$D$9,'Product Ratings'!$C$9)))))</f>
        <v>2</v>
      </c>
      <c r="S232" s="99">
        <f>IF(AND(D232&lt;='Product Ratings'!$I$5,D232&gt;='Product Ratings'!$H$5),'Product Ratings'!$F$5,IF(AND(D232&lt;='Product Ratings'!$I$6,D232&gt;='Product Ratings'!$H$6),'Product Ratings'!$F$6,IF(AND(D232&lt;='Product Ratings'!$I$7,I232&gt;='Product Ratings'!$H$7),'Product Ratings'!$F$7,IF(AND(D232&lt;='Product Ratings'!$I$8,D232&gt;='Product Ratings'!$H$8),'Product Ratings'!$F$8,IF(D232&gt;='Product Ratings'!$H$9,'Product Ratings'!$F$9)))))</f>
        <v>1</v>
      </c>
      <c r="T232" s="99">
        <f>IF(AND(O232&lt;='Product Ratings'!$M$5,O232&gt;='Product Ratings'!$L$5),'Product Ratings'!$J$5,IF(AND(O232&lt;='Product Ratings'!$M$6,O232&gt;='Product Ratings'!$L$6),'Product Ratings'!$J$6,IF(AND(O232&lt;='Product Ratings'!$M$7,O232&gt;='Product Ratings'!$L$7),'Product Ratings'!$J$7,IF(AND(O232&lt;='Product Ratings'!$M$8,O232&gt;='Product Ratings'!$L$8),'Product Ratings'!$J$8,IF(O232&gt;='Product Ratings'!$L$9,'Product Ratings'!$J$9)))))</f>
        <v>5</v>
      </c>
      <c r="U232" s="99">
        <f>IF(AND(N232&lt;='Product Ratings'!$R$5,N232&gt;='Product Ratings'!$Q$5),'Product Ratings'!$O$5,IF(AND(N232&lt;='Product Ratings'!$R$6,N232&gt;='Product Ratings'!$Q$6),'Product Ratings'!$O$6,IF(AND(N232&lt;='Product Ratings'!$R$7,N232&gt;='Product Ratings'!$Q$7),'Product Ratings'!$O$7,IF(AND(N232&lt;='Product Ratings'!$R$8,N232&gt;='Product Ratings'!$Q$8),'Product Ratings'!$O$8,IF(N232&gt;='Product Ratings'!$Q$9,'Product Ratings'!$O$9)))))</f>
        <v>3</v>
      </c>
      <c r="V232" s="99">
        <f>IF(AND(P232&lt;='Product Ratings'!$V$5,P232&gt;='Product Ratings'!$U$5),'Product Ratings'!$S$5,IF(AND(P232&lt;='Product Ratings'!$V$6,P232&gt;='Product Ratings'!$U$6),'Product Ratings'!$S$6,IF(AND(P232&lt;='Product Ratings'!$V$7,P232&gt;='Product Ratings'!$U$7),'Product Ratings'!$S$7,IF(AND(P232&lt;='Product Ratings'!$V$8,P232&gt;='Product Ratings'!$U$8),'Product Ratings'!$S$8,IF(P232&gt;='Product Ratings'!$U$9,'Product Ratings'!$S$9)))))</f>
        <v>4</v>
      </c>
      <c r="W232" s="135">
        <f t="shared" si="6"/>
        <v>15</v>
      </c>
      <c r="X232" s="90"/>
      <c r="Y232" s="90"/>
      <c r="Z232" s="90"/>
      <c r="AA232" s="90"/>
      <c r="AB232" s="90"/>
    </row>
    <row r="233" ht="12.75" customHeight="1">
      <c r="A233" s="87"/>
      <c r="B233" s="90"/>
      <c r="C233" s="90" t="s">
        <v>292</v>
      </c>
      <c r="D233" s="126">
        <v>5.0</v>
      </c>
      <c r="E233" s="127">
        <v>276.52</v>
      </c>
      <c r="F233" s="128">
        <f t="shared" si="7"/>
        <v>179.738</v>
      </c>
      <c r="G233" s="129">
        <f t="shared" si="1"/>
        <v>96.782</v>
      </c>
      <c r="H233" s="130">
        <f t="shared" si="2"/>
        <v>0.35</v>
      </c>
      <c r="I233" s="131">
        <v>44581.0</v>
      </c>
      <c r="J233" s="132">
        <v>44617.0</v>
      </c>
      <c r="K233" s="123"/>
      <c r="L233" s="90"/>
      <c r="M233" s="133">
        <f t="shared" si="3"/>
        <v>55.304</v>
      </c>
      <c r="N233" s="99">
        <f t="shared" si="4"/>
        <v>36</v>
      </c>
      <c r="O233" s="133">
        <f t="shared" si="5"/>
        <v>35.9476</v>
      </c>
      <c r="P233" s="134">
        <v>0.87</v>
      </c>
      <c r="Q233" s="90"/>
      <c r="R233" s="99">
        <f>IF(AND(H233&lt;='Product Ratings'!$E$5,H233&gt;='Product Ratings'!$D$5),'Product Ratings'!$C$5,IF(AND(H233&lt;='Product Ratings'!$E$6,H233&gt;='Product Ratings'!$D$6),'Product Ratings'!$C$6,IF(AND(H233&lt;='Product Ratings'!$E$7,H233&gt;='Product Ratings'!$D$7),'Product Ratings'!$C$7,IF(AND(H233&lt;='Product Ratings'!$E$8,H233&gt;='Product Ratings'!$D$8),'Product Ratings'!$C$8,IF(H233&gt;='Product Ratings'!$D$9,'Product Ratings'!$C$9)))))</f>
        <v>2</v>
      </c>
      <c r="S233" s="99">
        <f>IF(AND(D233&lt;='Product Ratings'!$I$5,D233&gt;='Product Ratings'!$H$5),'Product Ratings'!$F$5,IF(AND(D233&lt;='Product Ratings'!$I$6,D233&gt;='Product Ratings'!$H$6),'Product Ratings'!$F$6,IF(AND(D233&lt;='Product Ratings'!$I$7,I233&gt;='Product Ratings'!$H$7),'Product Ratings'!$F$7,IF(AND(D233&lt;='Product Ratings'!$I$8,D233&gt;='Product Ratings'!$H$8),'Product Ratings'!$F$8,IF(D233&gt;='Product Ratings'!$H$9,'Product Ratings'!$F$9)))))</f>
        <v>1</v>
      </c>
      <c r="T233" s="99">
        <f>IF(AND(O233&lt;='Product Ratings'!$M$5,O233&gt;='Product Ratings'!$L$5),'Product Ratings'!$J$5,IF(AND(O233&lt;='Product Ratings'!$M$6,O233&gt;='Product Ratings'!$L$6),'Product Ratings'!$J$6,IF(AND(O233&lt;='Product Ratings'!$M$7,O233&gt;='Product Ratings'!$L$7),'Product Ratings'!$J$7,IF(AND(O233&lt;='Product Ratings'!$M$8,O233&gt;='Product Ratings'!$L$8),'Product Ratings'!$J$8,IF(O233&gt;='Product Ratings'!$L$9,'Product Ratings'!$J$9)))))</f>
        <v>4</v>
      </c>
      <c r="U233" s="99">
        <f>IF(AND(N233&lt;='Product Ratings'!$R$5,N233&gt;='Product Ratings'!$Q$5),'Product Ratings'!$O$5,IF(AND(N233&lt;='Product Ratings'!$R$6,N233&gt;='Product Ratings'!$Q$6),'Product Ratings'!$O$6,IF(AND(N233&lt;='Product Ratings'!$R$7,N233&gt;='Product Ratings'!$Q$7),'Product Ratings'!$O$7,IF(AND(N233&lt;='Product Ratings'!$R$8,N233&gt;='Product Ratings'!$Q$8),'Product Ratings'!$O$8,IF(N233&gt;='Product Ratings'!$Q$9,'Product Ratings'!$O$9)))))</f>
        <v>3</v>
      </c>
      <c r="V233" s="99">
        <f>IF(AND(P233&lt;='Product Ratings'!$V$5,P233&gt;='Product Ratings'!$U$5),'Product Ratings'!$S$5,IF(AND(P233&lt;='Product Ratings'!$V$6,P233&gt;='Product Ratings'!$U$6),'Product Ratings'!$S$6,IF(AND(P233&lt;='Product Ratings'!$V$7,P233&gt;='Product Ratings'!$U$7),'Product Ratings'!$S$7,IF(AND(P233&lt;='Product Ratings'!$V$8,P233&gt;='Product Ratings'!$U$8),'Product Ratings'!$S$8,IF(P233&gt;='Product Ratings'!$U$9,'Product Ratings'!$S$9)))))</f>
        <v>5</v>
      </c>
      <c r="W233" s="135">
        <f t="shared" si="6"/>
        <v>15</v>
      </c>
      <c r="X233" s="90"/>
      <c r="Y233" s="90"/>
      <c r="Z233" s="90"/>
      <c r="AA233" s="90"/>
      <c r="AB233" s="90"/>
    </row>
    <row r="234" ht="12.75" customHeight="1">
      <c r="A234" s="87"/>
      <c r="B234" s="90"/>
      <c r="C234" s="90" t="s">
        <v>293</v>
      </c>
      <c r="D234" s="126">
        <v>6.0</v>
      </c>
      <c r="E234" s="127">
        <v>286.09</v>
      </c>
      <c r="F234" s="128">
        <f t="shared" si="7"/>
        <v>185.9585</v>
      </c>
      <c r="G234" s="129">
        <f t="shared" si="1"/>
        <v>100.1315</v>
      </c>
      <c r="H234" s="130">
        <f t="shared" si="2"/>
        <v>0.35</v>
      </c>
      <c r="I234" s="131">
        <v>44582.0</v>
      </c>
      <c r="J234" s="132">
        <v>44618.0</v>
      </c>
      <c r="K234" s="123"/>
      <c r="L234" s="90"/>
      <c r="M234" s="133">
        <f t="shared" si="3"/>
        <v>47.68166667</v>
      </c>
      <c r="N234" s="99">
        <f t="shared" si="4"/>
        <v>36</v>
      </c>
      <c r="O234" s="133">
        <f t="shared" si="5"/>
        <v>30.99308333</v>
      </c>
      <c r="P234" s="134">
        <v>0.89</v>
      </c>
      <c r="Q234" s="90"/>
      <c r="R234" s="99">
        <f>IF(AND(H234&lt;='Product Ratings'!$E$5,H234&gt;='Product Ratings'!$D$5),'Product Ratings'!$C$5,IF(AND(H234&lt;='Product Ratings'!$E$6,H234&gt;='Product Ratings'!$D$6),'Product Ratings'!$C$6,IF(AND(H234&lt;='Product Ratings'!$E$7,H234&gt;='Product Ratings'!$D$7),'Product Ratings'!$C$7,IF(AND(H234&lt;='Product Ratings'!$E$8,H234&gt;='Product Ratings'!$D$8),'Product Ratings'!$C$8,IF(H234&gt;='Product Ratings'!$D$9,'Product Ratings'!$C$9)))))</f>
        <v>2</v>
      </c>
      <c r="S234" s="99">
        <f>IF(AND(D234&lt;='Product Ratings'!$I$5,D234&gt;='Product Ratings'!$H$5),'Product Ratings'!$F$5,IF(AND(D234&lt;='Product Ratings'!$I$6,D234&gt;='Product Ratings'!$H$6),'Product Ratings'!$F$6,IF(AND(D234&lt;='Product Ratings'!$I$7,I234&gt;='Product Ratings'!$H$7),'Product Ratings'!$F$7,IF(AND(D234&lt;='Product Ratings'!$I$8,D234&gt;='Product Ratings'!$H$8),'Product Ratings'!$F$8,IF(D234&gt;='Product Ratings'!$H$9,'Product Ratings'!$F$9)))))</f>
        <v>2</v>
      </c>
      <c r="T234" s="99">
        <f>IF(AND(O234&lt;='Product Ratings'!$M$5,O234&gt;='Product Ratings'!$L$5),'Product Ratings'!$J$5,IF(AND(O234&lt;='Product Ratings'!$M$6,O234&gt;='Product Ratings'!$L$6),'Product Ratings'!$J$6,IF(AND(O234&lt;='Product Ratings'!$M$7,O234&gt;='Product Ratings'!$L$7),'Product Ratings'!$J$7,IF(AND(O234&lt;='Product Ratings'!$M$8,O234&gt;='Product Ratings'!$L$8),'Product Ratings'!$J$8,IF(O234&gt;='Product Ratings'!$L$9,'Product Ratings'!$J$9)))))</f>
        <v>4</v>
      </c>
      <c r="U234" s="99">
        <f>IF(AND(N234&lt;='Product Ratings'!$R$5,N234&gt;='Product Ratings'!$Q$5),'Product Ratings'!$O$5,IF(AND(N234&lt;='Product Ratings'!$R$6,N234&gt;='Product Ratings'!$Q$6),'Product Ratings'!$O$6,IF(AND(N234&lt;='Product Ratings'!$R$7,N234&gt;='Product Ratings'!$Q$7),'Product Ratings'!$O$7,IF(AND(N234&lt;='Product Ratings'!$R$8,N234&gt;='Product Ratings'!$Q$8),'Product Ratings'!$O$8,IF(N234&gt;='Product Ratings'!$Q$9,'Product Ratings'!$O$9)))))</f>
        <v>3</v>
      </c>
      <c r="V234" s="99">
        <f>IF(AND(P234&lt;='Product Ratings'!$V$5,P234&gt;='Product Ratings'!$U$5),'Product Ratings'!$S$5,IF(AND(P234&lt;='Product Ratings'!$V$6,P234&gt;='Product Ratings'!$U$6),'Product Ratings'!$S$6,IF(AND(P234&lt;='Product Ratings'!$V$7,P234&gt;='Product Ratings'!$U$7),'Product Ratings'!$S$7,IF(AND(P234&lt;='Product Ratings'!$V$8,P234&gt;='Product Ratings'!$U$8),'Product Ratings'!$S$8,IF(P234&gt;='Product Ratings'!$U$9,'Product Ratings'!$S$9)))))</f>
        <v>5</v>
      </c>
      <c r="W234" s="135">
        <f t="shared" si="6"/>
        <v>16</v>
      </c>
      <c r="X234" s="90"/>
      <c r="Y234" s="90"/>
      <c r="Z234" s="90"/>
      <c r="AA234" s="90"/>
      <c r="AB234" s="90"/>
    </row>
    <row r="235" ht="12.75" customHeight="1">
      <c r="A235" s="87"/>
      <c r="B235" s="90"/>
      <c r="C235" s="90" t="s">
        <v>294</v>
      </c>
      <c r="D235" s="126">
        <v>1.0</v>
      </c>
      <c r="E235" s="127">
        <v>286.09</v>
      </c>
      <c r="F235" s="128">
        <f t="shared" si="7"/>
        <v>185.9585</v>
      </c>
      <c r="G235" s="129">
        <f t="shared" si="1"/>
        <v>100.1315</v>
      </c>
      <c r="H235" s="130">
        <f t="shared" si="2"/>
        <v>0.35</v>
      </c>
      <c r="I235" s="131">
        <v>44583.0</v>
      </c>
      <c r="J235" s="132">
        <v>44619.0</v>
      </c>
      <c r="K235" s="123"/>
      <c r="L235" s="90"/>
      <c r="M235" s="133">
        <f t="shared" si="3"/>
        <v>286.09</v>
      </c>
      <c r="N235" s="99">
        <f t="shared" si="4"/>
        <v>36</v>
      </c>
      <c r="O235" s="133">
        <f t="shared" si="5"/>
        <v>185.9585</v>
      </c>
      <c r="P235" s="134">
        <v>0.03</v>
      </c>
      <c r="Q235" s="90"/>
      <c r="R235" s="99">
        <f>IF(AND(H235&lt;='Product Ratings'!$E$5,H235&gt;='Product Ratings'!$D$5),'Product Ratings'!$C$5,IF(AND(H235&lt;='Product Ratings'!$E$6,H235&gt;='Product Ratings'!$D$6),'Product Ratings'!$C$6,IF(AND(H235&lt;='Product Ratings'!$E$7,H235&gt;='Product Ratings'!$D$7),'Product Ratings'!$C$7,IF(AND(H235&lt;='Product Ratings'!$E$8,H235&gt;='Product Ratings'!$D$8),'Product Ratings'!$C$8,IF(H235&gt;='Product Ratings'!$D$9,'Product Ratings'!$C$9)))))</f>
        <v>2</v>
      </c>
      <c r="S235" s="99">
        <f>IF(AND(D235&lt;='Product Ratings'!$I$5,D235&gt;='Product Ratings'!$H$5),'Product Ratings'!$F$5,IF(AND(D235&lt;='Product Ratings'!$I$6,D235&gt;='Product Ratings'!$H$6),'Product Ratings'!$F$6,IF(AND(D235&lt;='Product Ratings'!$I$7,I235&gt;='Product Ratings'!$H$7),'Product Ratings'!$F$7,IF(AND(D235&lt;='Product Ratings'!$I$8,D235&gt;='Product Ratings'!$H$8),'Product Ratings'!$F$8,IF(D235&gt;='Product Ratings'!$H$9,'Product Ratings'!$F$9)))))</f>
        <v>1</v>
      </c>
      <c r="T235" s="99">
        <f>IF(AND(O235&lt;='Product Ratings'!$M$5,O235&gt;='Product Ratings'!$L$5),'Product Ratings'!$J$5,IF(AND(O235&lt;='Product Ratings'!$M$6,O235&gt;='Product Ratings'!$L$6),'Product Ratings'!$J$6,IF(AND(O235&lt;='Product Ratings'!$M$7,O235&gt;='Product Ratings'!$L$7),'Product Ratings'!$J$7,IF(AND(O235&lt;='Product Ratings'!$M$8,O235&gt;='Product Ratings'!$L$8),'Product Ratings'!$J$8,IF(O235&gt;='Product Ratings'!$L$9,'Product Ratings'!$J$9)))))</f>
        <v>1</v>
      </c>
      <c r="U235" s="99">
        <f>IF(AND(N235&lt;='Product Ratings'!$R$5,N235&gt;='Product Ratings'!$Q$5),'Product Ratings'!$O$5,IF(AND(N235&lt;='Product Ratings'!$R$6,N235&gt;='Product Ratings'!$Q$6),'Product Ratings'!$O$6,IF(AND(N235&lt;='Product Ratings'!$R$7,N235&gt;='Product Ratings'!$Q$7),'Product Ratings'!$O$7,IF(AND(N235&lt;='Product Ratings'!$R$8,N235&gt;='Product Ratings'!$Q$8),'Product Ratings'!$O$8,IF(N235&gt;='Product Ratings'!$Q$9,'Product Ratings'!$O$9)))))</f>
        <v>3</v>
      </c>
      <c r="V235" s="99">
        <f>IF(AND(P235&lt;='Product Ratings'!$V$5,P235&gt;='Product Ratings'!$U$5),'Product Ratings'!$S$5,IF(AND(P235&lt;='Product Ratings'!$V$6,P235&gt;='Product Ratings'!$U$6),'Product Ratings'!$S$6,IF(AND(P235&lt;='Product Ratings'!$V$7,P235&gt;='Product Ratings'!$U$7),'Product Ratings'!$S$7,IF(AND(P235&lt;='Product Ratings'!$V$8,P235&gt;='Product Ratings'!$U$8),'Product Ratings'!$S$8,IF(P235&gt;='Product Ratings'!$U$9,'Product Ratings'!$S$9)))))</f>
        <v>1</v>
      </c>
      <c r="W235" s="135">
        <f t="shared" si="6"/>
        <v>8</v>
      </c>
      <c r="X235" s="90"/>
      <c r="Y235" s="90"/>
      <c r="Z235" s="90"/>
      <c r="AA235" s="90"/>
      <c r="AB235" s="90"/>
    </row>
    <row r="236" ht="12.75" customHeight="1">
      <c r="A236" s="87"/>
      <c r="B236" s="90"/>
      <c r="C236" s="90" t="s">
        <v>295</v>
      </c>
      <c r="D236" s="126">
        <v>2.0</v>
      </c>
      <c r="E236" s="127">
        <v>100.87</v>
      </c>
      <c r="F236" s="128">
        <f t="shared" si="7"/>
        <v>65.5655</v>
      </c>
      <c r="G236" s="129">
        <f t="shared" si="1"/>
        <v>35.3045</v>
      </c>
      <c r="H236" s="130">
        <f t="shared" si="2"/>
        <v>0.35</v>
      </c>
      <c r="I236" s="131">
        <v>44584.0</v>
      </c>
      <c r="J236" s="132">
        <v>44620.0</v>
      </c>
      <c r="K236" s="123"/>
      <c r="L236" s="90"/>
      <c r="M236" s="133">
        <f t="shared" si="3"/>
        <v>50.435</v>
      </c>
      <c r="N236" s="99">
        <f t="shared" si="4"/>
        <v>36</v>
      </c>
      <c r="O236" s="133">
        <f t="shared" si="5"/>
        <v>32.78275</v>
      </c>
      <c r="P236" s="134">
        <v>0.04</v>
      </c>
      <c r="Q236" s="90"/>
      <c r="R236" s="99">
        <f>IF(AND(H236&lt;='Product Ratings'!$E$5,H236&gt;='Product Ratings'!$D$5),'Product Ratings'!$C$5,IF(AND(H236&lt;='Product Ratings'!$E$6,H236&gt;='Product Ratings'!$D$6),'Product Ratings'!$C$6,IF(AND(H236&lt;='Product Ratings'!$E$7,H236&gt;='Product Ratings'!$D$7),'Product Ratings'!$C$7,IF(AND(H236&lt;='Product Ratings'!$E$8,H236&gt;='Product Ratings'!$D$8),'Product Ratings'!$C$8,IF(H236&gt;='Product Ratings'!$D$9,'Product Ratings'!$C$9)))))</f>
        <v>2</v>
      </c>
      <c r="S236" s="99">
        <f>IF(AND(D236&lt;='Product Ratings'!$I$5,D236&gt;='Product Ratings'!$H$5),'Product Ratings'!$F$5,IF(AND(D236&lt;='Product Ratings'!$I$6,D236&gt;='Product Ratings'!$H$6),'Product Ratings'!$F$6,IF(AND(D236&lt;='Product Ratings'!$I$7,I236&gt;='Product Ratings'!$H$7),'Product Ratings'!$F$7,IF(AND(D236&lt;='Product Ratings'!$I$8,D236&gt;='Product Ratings'!$H$8),'Product Ratings'!$F$8,IF(D236&gt;='Product Ratings'!$H$9,'Product Ratings'!$F$9)))))</f>
        <v>1</v>
      </c>
      <c r="T236" s="99">
        <f>IF(AND(O236&lt;='Product Ratings'!$M$5,O236&gt;='Product Ratings'!$L$5),'Product Ratings'!$J$5,IF(AND(O236&lt;='Product Ratings'!$M$6,O236&gt;='Product Ratings'!$L$6),'Product Ratings'!$J$6,IF(AND(O236&lt;='Product Ratings'!$M$7,O236&gt;='Product Ratings'!$L$7),'Product Ratings'!$J$7,IF(AND(O236&lt;='Product Ratings'!$M$8,O236&gt;='Product Ratings'!$L$8),'Product Ratings'!$J$8,IF(O236&gt;='Product Ratings'!$L$9,'Product Ratings'!$J$9)))))</f>
        <v>4</v>
      </c>
      <c r="U236" s="99">
        <f>IF(AND(N236&lt;='Product Ratings'!$R$5,N236&gt;='Product Ratings'!$Q$5),'Product Ratings'!$O$5,IF(AND(N236&lt;='Product Ratings'!$R$6,N236&gt;='Product Ratings'!$Q$6),'Product Ratings'!$O$6,IF(AND(N236&lt;='Product Ratings'!$R$7,N236&gt;='Product Ratings'!$Q$7),'Product Ratings'!$O$7,IF(AND(N236&lt;='Product Ratings'!$R$8,N236&gt;='Product Ratings'!$Q$8),'Product Ratings'!$O$8,IF(N236&gt;='Product Ratings'!$Q$9,'Product Ratings'!$O$9)))))</f>
        <v>3</v>
      </c>
      <c r="V236" s="99">
        <f>IF(AND(P236&lt;='Product Ratings'!$V$5,P236&gt;='Product Ratings'!$U$5),'Product Ratings'!$S$5,IF(AND(P236&lt;='Product Ratings'!$V$6,P236&gt;='Product Ratings'!$U$6),'Product Ratings'!$S$6,IF(AND(P236&lt;='Product Ratings'!$V$7,P236&gt;='Product Ratings'!$U$7),'Product Ratings'!$S$7,IF(AND(P236&lt;='Product Ratings'!$V$8,P236&gt;='Product Ratings'!$U$8),'Product Ratings'!$S$8,IF(P236&gt;='Product Ratings'!$U$9,'Product Ratings'!$S$9)))))</f>
        <v>1</v>
      </c>
      <c r="W236" s="135">
        <f t="shared" si="6"/>
        <v>11</v>
      </c>
      <c r="X236" s="90"/>
      <c r="Y236" s="90"/>
      <c r="Z236" s="90"/>
      <c r="AA236" s="90"/>
      <c r="AB236" s="90"/>
    </row>
    <row r="237" ht="12.75" customHeight="1">
      <c r="A237" s="87"/>
      <c r="B237" s="90"/>
      <c r="C237" s="90" t="s">
        <v>296</v>
      </c>
      <c r="D237" s="126">
        <v>3.0</v>
      </c>
      <c r="E237" s="127">
        <v>247.83</v>
      </c>
      <c r="F237" s="128">
        <f t="shared" si="7"/>
        <v>161.0895</v>
      </c>
      <c r="G237" s="129">
        <f t="shared" si="1"/>
        <v>86.7405</v>
      </c>
      <c r="H237" s="130">
        <f t="shared" si="2"/>
        <v>0.35</v>
      </c>
      <c r="I237" s="131">
        <v>44585.0</v>
      </c>
      <c r="J237" s="132">
        <v>44621.0</v>
      </c>
      <c r="K237" s="123"/>
      <c r="L237" s="90"/>
      <c r="M237" s="133">
        <f t="shared" si="3"/>
        <v>82.61</v>
      </c>
      <c r="N237" s="99">
        <f t="shared" si="4"/>
        <v>36</v>
      </c>
      <c r="O237" s="133">
        <f t="shared" si="5"/>
        <v>53.6965</v>
      </c>
      <c r="P237" s="134">
        <v>0.05</v>
      </c>
      <c r="Q237" s="90"/>
      <c r="R237" s="99">
        <f>IF(AND(H237&lt;='Product Ratings'!$E$5,H237&gt;='Product Ratings'!$D$5),'Product Ratings'!$C$5,IF(AND(H237&lt;='Product Ratings'!$E$6,H237&gt;='Product Ratings'!$D$6),'Product Ratings'!$C$6,IF(AND(H237&lt;='Product Ratings'!$E$7,H237&gt;='Product Ratings'!$D$7),'Product Ratings'!$C$7,IF(AND(H237&lt;='Product Ratings'!$E$8,H237&gt;='Product Ratings'!$D$8),'Product Ratings'!$C$8,IF(H237&gt;='Product Ratings'!$D$9,'Product Ratings'!$C$9)))))</f>
        <v>2</v>
      </c>
      <c r="S237" s="99">
        <f>IF(AND(D237&lt;='Product Ratings'!$I$5,D237&gt;='Product Ratings'!$H$5),'Product Ratings'!$F$5,IF(AND(D237&lt;='Product Ratings'!$I$6,D237&gt;='Product Ratings'!$H$6),'Product Ratings'!$F$6,IF(AND(D237&lt;='Product Ratings'!$I$7,I237&gt;='Product Ratings'!$H$7),'Product Ratings'!$F$7,IF(AND(D237&lt;='Product Ratings'!$I$8,D237&gt;='Product Ratings'!$H$8),'Product Ratings'!$F$8,IF(D237&gt;='Product Ratings'!$H$9,'Product Ratings'!$F$9)))))</f>
        <v>1</v>
      </c>
      <c r="T237" s="99">
        <f>IF(AND(O237&lt;='Product Ratings'!$M$5,O237&gt;='Product Ratings'!$L$5),'Product Ratings'!$J$5,IF(AND(O237&lt;='Product Ratings'!$M$6,O237&gt;='Product Ratings'!$L$6),'Product Ratings'!$J$6,IF(AND(O237&lt;='Product Ratings'!$M$7,O237&gt;='Product Ratings'!$L$7),'Product Ratings'!$J$7,IF(AND(O237&lt;='Product Ratings'!$M$8,O237&gt;='Product Ratings'!$L$8),'Product Ratings'!$J$8,IF(O237&gt;='Product Ratings'!$L$9,'Product Ratings'!$J$9)))))</f>
        <v>3</v>
      </c>
      <c r="U237" s="99">
        <f>IF(AND(N237&lt;='Product Ratings'!$R$5,N237&gt;='Product Ratings'!$Q$5),'Product Ratings'!$O$5,IF(AND(N237&lt;='Product Ratings'!$R$6,N237&gt;='Product Ratings'!$Q$6),'Product Ratings'!$O$6,IF(AND(N237&lt;='Product Ratings'!$R$7,N237&gt;='Product Ratings'!$Q$7),'Product Ratings'!$O$7,IF(AND(N237&lt;='Product Ratings'!$R$8,N237&gt;='Product Ratings'!$Q$8),'Product Ratings'!$O$8,IF(N237&gt;='Product Ratings'!$Q$9,'Product Ratings'!$O$9)))))</f>
        <v>3</v>
      </c>
      <c r="V237" s="99">
        <f>IF(AND(P237&lt;='Product Ratings'!$V$5,P237&gt;='Product Ratings'!$U$5),'Product Ratings'!$S$5,IF(AND(P237&lt;='Product Ratings'!$V$6,P237&gt;='Product Ratings'!$U$6),'Product Ratings'!$S$6,IF(AND(P237&lt;='Product Ratings'!$V$7,P237&gt;='Product Ratings'!$U$7),'Product Ratings'!$S$7,IF(AND(P237&lt;='Product Ratings'!$V$8,P237&gt;='Product Ratings'!$U$8),'Product Ratings'!$S$8,IF(P237&gt;='Product Ratings'!$U$9,'Product Ratings'!$S$9)))))</f>
        <v>1</v>
      </c>
      <c r="W237" s="135">
        <f t="shared" si="6"/>
        <v>10</v>
      </c>
      <c r="X237" s="90"/>
      <c r="Y237" s="90"/>
      <c r="Z237" s="90"/>
      <c r="AA237" s="90"/>
      <c r="AB237" s="90"/>
    </row>
    <row r="238" ht="12.75" customHeight="1">
      <c r="A238" s="87"/>
      <c r="B238" s="90"/>
      <c r="C238" s="90" t="s">
        <v>297</v>
      </c>
      <c r="D238" s="126">
        <v>4.0</v>
      </c>
      <c r="E238" s="127">
        <v>195.83</v>
      </c>
      <c r="F238" s="128">
        <f t="shared" si="7"/>
        <v>127.2895</v>
      </c>
      <c r="G238" s="129">
        <f t="shared" si="1"/>
        <v>68.5405</v>
      </c>
      <c r="H238" s="130">
        <f t="shared" si="2"/>
        <v>0.35</v>
      </c>
      <c r="I238" s="131">
        <v>44586.0</v>
      </c>
      <c r="J238" s="132">
        <v>44622.0</v>
      </c>
      <c r="K238" s="123"/>
      <c r="L238" s="90"/>
      <c r="M238" s="133">
        <f t="shared" si="3"/>
        <v>48.9575</v>
      </c>
      <c r="N238" s="99">
        <f t="shared" si="4"/>
        <v>36</v>
      </c>
      <c r="O238" s="133">
        <f t="shared" si="5"/>
        <v>31.822375</v>
      </c>
      <c r="P238" s="134">
        <v>0.06</v>
      </c>
      <c r="Q238" s="90"/>
      <c r="R238" s="99">
        <f>IF(AND(H238&lt;='Product Ratings'!$E$5,H238&gt;='Product Ratings'!$D$5),'Product Ratings'!$C$5,IF(AND(H238&lt;='Product Ratings'!$E$6,H238&gt;='Product Ratings'!$D$6),'Product Ratings'!$C$6,IF(AND(H238&lt;='Product Ratings'!$E$7,H238&gt;='Product Ratings'!$D$7),'Product Ratings'!$C$7,IF(AND(H238&lt;='Product Ratings'!$E$8,H238&gt;='Product Ratings'!$D$8),'Product Ratings'!$C$8,IF(H238&gt;='Product Ratings'!$D$9,'Product Ratings'!$C$9)))))</f>
        <v>2</v>
      </c>
      <c r="S238" s="99">
        <f>IF(AND(D238&lt;='Product Ratings'!$I$5,D238&gt;='Product Ratings'!$H$5),'Product Ratings'!$F$5,IF(AND(D238&lt;='Product Ratings'!$I$6,D238&gt;='Product Ratings'!$H$6),'Product Ratings'!$F$6,IF(AND(D238&lt;='Product Ratings'!$I$7,I238&gt;='Product Ratings'!$H$7),'Product Ratings'!$F$7,IF(AND(D238&lt;='Product Ratings'!$I$8,D238&gt;='Product Ratings'!$H$8),'Product Ratings'!$F$8,IF(D238&gt;='Product Ratings'!$H$9,'Product Ratings'!$F$9)))))</f>
        <v>1</v>
      </c>
      <c r="T238" s="99">
        <f>IF(AND(O238&lt;='Product Ratings'!$M$5,O238&gt;='Product Ratings'!$L$5),'Product Ratings'!$J$5,IF(AND(O238&lt;='Product Ratings'!$M$6,O238&gt;='Product Ratings'!$L$6),'Product Ratings'!$J$6,IF(AND(O238&lt;='Product Ratings'!$M$7,O238&gt;='Product Ratings'!$L$7),'Product Ratings'!$J$7,IF(AND(O238&lt;='Product Ratings'!$M$8,O238&gt;='Product Ratings'!$L$8),'Product Ratings'!$J$8,IF(O238&gt;='Product Ratings'!$L$9,'Product Ratings'!$J$9)))))</f>
        <v>4</v>
      </c>
      <c r="U238" s="99">
        <f>IF(AND(N238&lt;='Product Ratings'!$R$5,N238&gt;='Product Ratings'!$Q$5),'Product Ratings'!$O$5,IF(AND(N238&lt;='Product Ratings'!$R$6,N238&gt;='Product Ratings'!$Q$6),'Product Ratings'!$O$6,IF(AND(N238&lt;='Product Ratings'!$R$7,N238&gt;='Product Ratings'!$Q$7),'Product Ratings'!$O$7,IF(AND(N238&lt;='Product Ratings'!$R$8,N238&gt;='Product Ratings'!$Q$8),'Product Ratings'!$O$8,IF(N238&gt;='Product Ratings'!$Q$9,'Product Ratings'!$O$9)))))</f>
        <v>3</v>
      </c>
      <c r="V238" s="99">
        <f>IF(AND(P238&lt;='Product Ratings'!$V$5,P238&gt;='Product Ratings'!$U$5),'Product Ratings'!$S$5,IF(AND(P238&lt;='Product Ratings'!$V$6,P238&gt;='Product Ratings'!$U$6),'Product Ratings'!$S$6,IF(AND(P238&lt;='Product Ratings'!$V$7,P238&gt;='Product Ratings'!$U$7),'Product Ratings'!$S$7,IF(AND(P238&lt;='Product Ratings'!$V$8,P238&gt;='Product Ratings'!$U$8),'Product Ratings'!$S$8,IF(P238&gt;='Product Ratings'!$U$9,'Product Ratings'!$S$9)))))</f>
        <v>2</v>
      </c>
      <c r="W238" s="135">
        <f t="shared" si="6"/>
        <v>12</v>
      </c>
      <c r="X238" s="90"/>
      <c r="Y238" s="90"/>
      <c r="Z238" s="90"/>
      <c r="AA238" s="90"/>
      <c r="AB238" s="90"/>
    </row>
    <row r="239" ht="12.75" customHeight="1">
      <c r="A239" s="87"/>
      <c r="B239" s="90"/>
      <c r="C239" s="90" t="s">
        <v>298</v>
      </c>
      <c r="D239" s="126">
        <v>5.0</v>
      </c>
      <c r="E239" s="127">
        <v>238.06</v>
      </c>
      <c r="F239" s="128">
        <f t="shared" si="7"/>
        <v>154.739</v>
      </c>
      <c r="G239" s="129">
        <f t="shared" si="1"/>
        <v>83.321</v>
      </c>
      <c r="H239" s="130">
        <f t="shared" si="2"/>
        <v>0.35</v>
      </c>
      <c r="I239" s="131">
        <v>44587.0</v>
      </c>
      <c r="J239" s="132">
        <v>44623.0</v>
      </c>
      <c r="K239" s="123"/>
      <c r="L239" s="90"/>
      <c r="M239" s="133">
        <f t="shared" si="3"/>
        <v>47.612</v>
      </c>
      <c r="N239" s="99">
        <f t="shared" si="4"/>
        <v>36</v>
      </c>
      <c r="O239" s="133">
        <f t="shared" si="5"/>
        <v>30.9478</v>
      </c>
      <c r="P239" s="134">
        <v>0.07</v>
      </c>
      <c r="Q239" s="90"/>
      <c r="R239" s="99">
        <f>IF(AND(H239&lt;='Product Ratings'!$E$5,H239&gt;='Product Ratings'!$D$5),'Product Ratings'!$C$5,IF(AND(H239&lt;='Product Ratings'!$E$6,H239&gt;='Product Ratings'!$D$6),'Product Ratings'!$C$6,IF(AND(H239&lt;='Product Ratings'!$E$7,H239&gt;='Product Ratings'!$D$7),'Product Ratings'!$C$7,IF(AND(H239&lt;='Product Ratings'!$E$8,H239&gt;='Product Ratings'!$D$8),'Product Ratings'!$C$8,IF(H239&gt;='Product Ratings'!$D$9,'Product Ratings'!$C$9)))))</f>
        <v>2</v>
      </c>
      <c r="S239" s="99">
        <f>IF(AND(D239&lt;='Product Ratings'!$I$5,D239&gt;='Product Ratings'!$H$5),'Product Ratings'!$F$5,IF(AND(D239&lt;='Product Ratings'!$I$6,D239&gt;='Product Ratings'!$H$6),'Product Ratings'!$F$6,IF(AND(D239&lt;='Product Ratings'!$I$7,I239&gt;='Product Ratings'!$H$7),'Product Ratings'!$F$7,IF(AND(D239&lt;='Product Ratings'!$I$8,D239&gt;='Product Ratings'!$H$8),'Product Ratings'!$F$8,IF(D239&gt;='Product Ratings'!$H$9,'Product Ratings'!$F$9)))))</f>
        <v>1</v>
      </c>
      <c r="T239" s="99">
        <f>IF(AND(O239&lt;='Product Ratings'!$M$5,O239&gt;='Product Ratings'!$L$5),'Product Ratings'!$J$5,IF(AND(O239&lt;='Product Ratings'!$M$6,O239&gt;='Product Ratings'!$L$6),'Product Ratings'!$J$6,IF(AND(O239&lt;='Product Ratings'!$M$7,O239&gt;='Product Ratings'!$L$7),'Product Ratings'!$J$7,IF(AND(O239&lt;='Product Ratings'!$M$8,O239&gt;='Product Ratings'!$L$8),'Product Ratings'!$J$8,IF(O239&gt;='Product Ratings'!$L$9,'Product Ratings'!$J$9)))))</f>
        <v>4</v>
      </c>
      <c r="U239" s="99">
        <f>IF(AND(N239&lt;='Product Ratings'!$R$5,N239&gt;='Product Ratings'!$Q$5),'Product Ratings'!$O$5,IF(AND(N239&lt;='Product Ratings'!$R$6,N239&gt;='Product Ratings'!$Q$6),'Product Ratings'!$O$6,IF(AND(N239&lt;='Product Ratings'!$R$7,N239&gt;='Product Ratings'!$Q$7),'Product Ratings'!$O$7,IF(AND(N239&lt;='Product Ratings'!$R$8,N239&gt;='Product Ratings'!$Q$8),'Product Ratings'!$O$8,IF(N239&gt;='Product Ratings'!$Q$9,'Product Ratings'!$O$9)))))</f>
        <v>3</v>
      </c>
      <c r="V239" s="99">
        <f>IF(AND(P239&lt;='Product Ratings'!$V$5,P239&gt;='Product Ratings'!$U$5),'Product Ratings'!$S$5,IF(AND(P239&lt;='Product Ratings'!$V$6,P239&gt;='Product Ratings'!$U$6),'Product Ratings'!$S$6,IF(AND(P239&lt;='Product Ratings'!$V$7,P239&gt;='Product Ratings'!$U$7),'Product Ratings'!$S$7,IF(AND(P239&lt;='Product Ratings'!$V$8,P239&gt;='Product Ratings'!$U$8),'Product Ratings'!$S$8,IF(P239&gt;='Product Ratings'!$U$9,'Product Ratings'!$S$9)))))</f>
        <v>2</v>
      </c>
      <c r="W239" s="135">
        <f t="shared" si="6"/>
        <v>12</v>
      </c>
      <c r="X239" s="90"/>
      <c r="Y239" s="90"/>
      <c r="Z239" s="90"/>
      <c r="AA239" s="90"/>
      <c r="AB239" s="90"/>
    </row>
    <row r="240" ht="12.75" customHeight="1">
      <c r="A240" s="87"/>
      <c r="B240" s="90"/>
      <c r="C240" s="90" t="s">
        <v>299</v>
      </c>
      <c r="D240" s="126">
        <v>6.0</v>
      </c>
      <c r="E240" s="127">
        <v>12.17</v>
      </c>
      <c r="F240" s="128">
        <f t="shared" si="7"/>
        <v>7.9105</v>
      </c>
      <c r="G240" s="129">
        <f t="shared" si="1"/>
        <v>4.2595</v>
      </c>
      <c r="H240" s="130">
        <f t="shared" si="2"/>
        <v>0.35</v>
      </c>
      <c r="I240" s="131">
        <v>44588.0</v>
      </c>
      <c r="J240" s="132">
        <v>44624.0</v>
      </c>
      <c r="K240" s="123"/>
      <c r="L240" s="90"/>
      <c r="M240" s="133">
        <f t="shared" si="3"/>
        <v>2.028333333</v>
      </c>
      <c r="N240" s="99">
        <f t="shared" si="4"/>
        <v>36</v>
      </c>
      <c r="O240" s="133">
        <f t="shared" si="5"/>
        <v>1.318416667</v>
      </c>
      <c r="P240" s="134">
        <v>0.08</v>
      </c>
      <c r="Q240" s="90"/>
      <c r="R240" s="99">
        <f>IF(AND(H240&lt;='Product Ratings'!$E$5,H240&gt;='Product Ratings'!$D$5),'Product Ratings'!$C$5,IF(AND(H240&lt;='Product Ratings'!$E$6,H240&gt;='Product Ratings'!$D$6),'Product Ratings'!$C$6,IF(AND(H240&lt;='Product Ratings'!$E$7,H240&gt;='Product Ratings'!$D$7),'Product Ratings'!$C$7,IF(AND(H240&lt;='Product Ratings'!$E$8,H240&gt;='Product Ratings'!$D$8),'Product Ratings'!$C$8,IF(H240&gt;='Product Ratings'!$D$9,'Product Ratings'!$C$9)))))</f>
        <v>2</v>
      </c>
      <c r="S240" s="99">
        <f>IF(AND(D240&lt;='Product Ratings'!$I$5,D240&gt;='Product Ratings'!$H$5),'Product Ratings'!$F$5,IF(AND(D240&lt;='Product Ratings'!$I$6,D240&gt;='Product Ratings'!$H$6),'Product Ratings'!$F$6,IF(AND(D240&lt;='Product Ratings'!$I$7,I240&gt;='Product Ratings'!$H$7),'Product Ratings'!$F$7,IF(AND(D240&lt;='Product Ratings'!$I$8,D240&gt;='Product Ratings'!$H$8),'Product Ratings'!$F$8,IF(D240&gt;='Product Ratings'!$H$9,'Product Ratings'!$F$9)))))</f>
        <v>2</v>
      </c>
      <c r="T240" s="99">
        <f>IF(AND(O240&lt;='Product Ratings'!$M$5,O240&gt;='Product Ratings'!$L$5),'Product Ratings'!$J$5,IF(AND(O240&lt;='Product Ratings'!$M$6,O240&gt;='Product Ratings'!$L$6),'Product Ratings'!$J$6,IF(AND(O240&lt;='Product Ratings'!$M$7,O240&gt;='Product Ratings'!$L$7),'Product Ratings'!$J$7,IF(AND(O240&lt;='Product Ratings'!$M$8,O240&gt;='Product Ratings'!$L$8),'Product Ratings'!$J$8,IF(O240&gt;='Product Ratings'!$L$9,'Product Ratings'!$J$9)))))</f>
        <v>5</v>
      </c>
      <c r="U240" s="99">
        <f>IF(AND(N240&lt;='Product Ratings'!$R$5,N240&gt;='Product Ratings'!$Q$5),'Product Ratings'!$O$5,IF(AND(N240&lt;='Product Ratings'!$R$6,N240&gt;='Product Ratings'!$Q$6),'Product Ratings'!$O$6,IF(AND(N240&lt;='Product Ratings'!$R$7,N240&gt;='Product Ratings'!$Q$7),'Product Ratings'!$O$7,IF(AND(N240&lt;='Product Ratings'!$R$8,N240&gt;='Product Ratings'!$Q$8),'Product Ratings'!$O$8,IF(N240&gt;='Product Ratings'!$Q$9,'Product Ratings'!$O$9)))))</f>
        <v>3</v>
      </c>
      <c r="V240" s="99">
        <f>IF(AND(P240&lt;='Product Ratings'!$V$5,P240&gt;='Product Ratings'!$U$5),'Product Ratings'!$S$5,IF(AND(P240&lt;='Product Ratings'!$V$6,P240&gt;='Product Ratings'!$U$6),'Product Ratings'!$S$6,IF(AND(P240&lt;='Product Ratings'!$V$7,P240&gt;='Product Ratings'!$U$7),'Product Ratings'!$S$7,IF(AND(P240&lt;='Product Ratings'!$V$8,P240&gt;='Product Ratings'!$U$8),'Product Ratings'!$S$8,IF(P240&gt;='Product Ratings'!$U$9,'Product Ratings'!$S$9)))))</f>
        <v>2</v>
      </c>
      <c r="W240" s="135">
        <f t="shared" si="6"/>
        <v>14</v>
      </c>
      <c r="X240" s="90"/>
      <c r="Y240" s="90"/>
      <c r="Z240" s="90"/>
      <c r="AA240" s="90"/>
      <c r="AB240" s="90"/>
    </row>
    <row r="241" ht="12.75" customHeight="1">
      <c r="A241" s="87"/>
      <c r="B241" s="90"/>
      <c r="C241" s="90" t="s">
        <v>300</v>
      </c>
      <c r="D241" s="126">
        <v>1.0</v>
      </c>
      <c r="E241" s="127">
        <v>43.04</v>
      </c>
      <c r="F241" s="128">
        <f t="shared" si="7"/>
        <v>27.976</v>
      </c>
      <c r="G241" s="129">
        <f t="shared" si="1"/>
        <v>15.064</v>
      </c>
      <c r="H241" s="130">
        <f t="shared" si="2"/>
        <v>0.35</v>
      </c>
      <c r="I241" s="131">
        <v>44589.0</v>
      </c>
      <c r="J241" s="132">
        <v>44625.0</v>
      </c>
      <c r="K241" s="123"/>
      <c r="L241" s="90"/>
      <c r="M241" s="133">
        <f t="shared" si="3"/>
        <v>43.04</v>
      </c>
      <c r="N241" s="99">
        <f t="shared" si="4"/>
        <v>36</v>
      </c>
      <c r="O241" s="133">
        <f t="shared" si="5"/>
        <v>27.976</v>
      </c>
      <c r="P241" s="134">
        <v>0.09</v>
      </c>
      <c r="Q241" s="90"/>
      <c r="R241" s="99">
        <f>IF(AND(H241&lt;='Product Ratings'!$E$5,H241&gt;='Product Ratings'!$D$5),'Product Ratings'!$C$5,IF(AND(H241&lt;='Product Ratings'!$E$6,H241&gt;='Product Ratings'!$D$6),'Product Ratings'!$C$6,IF(AND(H241&lt;='Product Ratings'!$E$7,H241&gt;='Product Ratings'!$D$7),'Product Ratings'!$C$7,IF(AND(H241&lt;='Product Ratings'!$E$8,H241&gt;='Product Ratings'!$D$8),'Product Ratings'!$C$8,IF(H241&gt;='Product Ratings'!$D$9,'Product Ratings'!$C$9)))))</f>
        <v>2</v>
      </c>
      <c r="S241" s="99">
        <f>IF(AND(D241&lt;='Product Ratings'!$I$5,D241&gt;='Product Ratings'!$H$5),'Product Ratings'!$F$5,IF(AND(D241&lt;='Product Ratings'!$I$6,D241&gt;='Product Ratings'!$H$6),'Product Ratings'!$F$6,IF(AND(D241&lt;='Product Ratings'!$I$7,I241&gt;='Product Ratings'!$H$7),'Product Ratings'!$F$7,IF(AND(D241&lt;='Product Ratings'!$I$8,D241&gt;='Product Ratings'!$H$8),'Product Ratings'!$F$8,IF(D241&gt;='Product Ratings'!$H$9,'Product Ratings'!$F$9)))))</f>
        <v>1</v>
      </c>
      <c r="T241" s="99">
        <f>IF(AND(O241&lt;='Product Ratings'!$M$5,O241&gt;='Product Ratings'!$L$5),'Product Ratings'!$J$5,IF(AND(O241&lt;='Product Ratings'!$M$6,O241&gt;='Product Ratings'!$L$6),'Product Ratings'!$J$6,IF(AND(O241&lt;='Product Ratings'!$M$7,O241&gt;='Product Ratings'!$L$7),'Product Ratings'!$J$7,IF(AND(O241&lt;='Product Ratings'!$M$8,O241&gt;='Product Ratings'!$L$8),'Product Ratings'!$J$8,IF(O241&gt;='Product Ratings'!$L$9,'Product Ratings'!$J$9)))))</f>
        <v>4</v>
      </c>
      <c r="U241" s="99">
        <f>IF(AND(N241&lt;='Product Ratings'!$R$5,N241&gt;='Product Ratings'!$Q$5),'Product Ratings'!$O$5,IF(AND(N241&lt;='Product Ratings'!$R$6,N241&gt;='Product Ratings'!$Q$6),'Product Ratings'!$O$6,IF(AND(N241&lt;='Product Ratings'!$R$7,N241&gt;='Product Ratings'!$Q$7),'Product Ratings'!$O$7,IF(AND(N241&lt;='Product Ratings'!$R$8,N241&gt;='Product Ratings'!$Q$8),'Product Ratings'!$O$8,IF(N241&gt;='Product Ratings'!$Q$9,'Product Ratings'!$O$9)))))</f>
        <v>3</v>
      </c>
      <c r="V241" s="99">
        <f>IF(AND(P241&lt;='Product Ratings'!$V$5,P241&gt;='Product Ratings'!$U$5),'Product Ratings'!$S$5,IF(AND(P241&lt;='Product Ratings'!$V$6,P241&gt;='Product Ratings'!$U$6),'Product Ratings'!$S$6,IF(AND(P241&lt;='Product Ratings'!$V$7,P241&gt;='Product Ratings'!$U$7),'Product Ratings'!$S$7,IF(AND(P241&lt;='Product Ratings'!$V$8,P241&gt;='Product Ratings'!$U$8),'Product Ratings'!$S$8,IF(P241&gt;='Product Ratings'!$U$9,'Product Ratings'!$S$9)))))</f>
        <v>2</v>
      </c>
      <c r="W241" s="135">
        <f t="shared" si="6"/>
        <v>12</v>
      </c>
      <c r="X241" s="90"/>
      <c r="Y241" s="90"/>
      <c r="Z241" s="90"/>
      <c r="AA241" s="90"/>
      <c r="AB241" s="90"/>
    </row>
    <row r="242" ht="12.75" customHeight="1">
      <c r="A242" s="87"/>
      <c r="B242" s="90"/>
      <c r="C242" s="90" t="s">
        <v>301</v>
      </c>
      <c r="D242" s="126">
        <v>2.0</v>
      </c>
      <c r="E242" s="127">
        <v>90.43</v>
      </c>
      <c r="F242" s="128">
        <f t="shared" si="7"/>
        <v>58.7795</v>
      </c>
      <c r="G242" s="129">
        <f t="shared" si="1"/>
        <v>31.6505</v>
      </c>
      <c r="H242" s="130">
        <f t="shared" si="2"/>
        <v>0.35</v>
      </c>
      <c r="I242" s="131">
        <v>44590.0</v>
      </c>
      <c r="J242" s="132">
        <v>44626.0</v>
      </c>
      <c r="K242" s="123"/>
      <c r="L242" s="90"/>
      <c r="M242" s="133">
        <f t="shared" si="3"/>
        <v>45.215</v>
      </c>
      <c r="N242" s="99">
        <f t="shared" si="4"/>
        <v>36</v>
      </c>
      <c r="O242" s="133">
        <f t="shared" si="5"/>
        <v>29.38975</v>
      </c>
      <c r="P242" s="134">
        <v>0.12</v>
      </c>
      <c r="Q242" s="90"/>
      <c r="R242" s="99">
        <f>IF(AND(H242&lt;='Product Ratings'!$E$5,H242&gt;='Product Ratings'!$D$5),'Product Ratings'!$C$5,IF(AND(H242&lt;='Product Ratings'!$E$6,H242&gt;='Product Ratings'!$D$6),'Product Ratings'!$C$6,IF(AND(H242&lt;='Product Ratings'!$E$7,H242&gt;='Product Ratings'!$D$7),'Product Ratings'!$C$7,IF(AND(H242&lt;='Product Ratings'!$E$8,H242&gt;='Product Ratings'!$D$8),'Product Ratings'!$C$8,IF(H242&gt;='Product Ratings'!$D$9,'Product Ratings'!$C$9)))))</f>
        <v>2</v>
      </c>
      <c r="S242" s="99">
        <f>IF(AND(D242&lt;='Product Ratings'!$I$5,D242&gt;='Product Ratings'!$H$5),'Product Ratings'!$F$5,IF(AND(D242&lt;='Product Ratings'!$I$6,D242&gt;='Product Ratings'!$H$6),'Product Ratings'!$F$6,IF(AND(D242&lt;='Product Ratings'!$I$7,I242&gt;='Product Ratings'!$H$7),'Product Ratings'!$F$7,IF(AND(D242&lt;='Product Ratings'!$I$8,D242&gt;='Product Ratings'!$H$8),'Product Ratings'!$F$8,IF(D242&gt;='Product Ratings'!$H$9,'Product Ratings'!$F$9)))))</f>
        <v>1</v>
      </c>
      <c r="T242" s="99">
        <f>IF(AND(O242&lt;='Product Ratings'!$M$5,O242&gt;='Product Ratings'!$L$5),'Product Ratings'!$J$5,IF(AND(O242&lt;='Product Ratings'!$M$6,O242&gt;='Product Ratings'!$L$6),'Product Ratings'!$J$6,IF(AND(O242&lt;='Product Ratings'!$M$7,O242&gt;='Product Ratings'!$L$7),'Product Ratings'!$J$7,IF(AND(O242&lt;='Product Ratings'!$M$8,O242&gt;='Product Ratings'!$L$8),'Product Ratings'!$J$8,IF(O242&gt;='Product Ratings'!$L$9,'Product Ratings'!$J$9)))))</f>
        <v>4</v>
      </c>
      <c r="U242" s="99">
        <f>IF(AND(N242&lt;='Product Ratings'!$R$5,N242&gt;='Product Ratings'!$Q$5),'Product Ratings'!$O$5,IF(AND(N242&lt;='Product Ratings'!$R$6,N242&gt;='Product Ratings'!$Q$6),'Product Ratings'!$O$6,IF(AND(N242&lt;='Product Ratings'!$R$7,N242&gt;='Product Ratings'!$Q$7),'Product Ratings'!$O$7,IF(AND(N242&lt;='Product Ratings'!$R$8,N242&gt;='Product Ratings'!$Q$8),'Product Ratings'!$O$8,IF(N242&gt;='Product Ratings'!$Q$9,'Product Ratings'!$O$9)))))</f>
        <v>3</v>
      </c>
      <c r="V242" s="99">
        <f>IF(AND(P242&lt;='Product Ratings'!$V$5,P242&gt;='Product Ratings'!$U$5),'Product Ratings'!$S$5,IF(AND(P242&lt;='Product Ratings'!$V$6,P242&gt;='Product Ratings'!$U$6),'Product Ratings'!$S$6,IF(AND(P242&lt;='Product Ratings'!$V$7,P242&gt;='Product Ratings'!$U$7),'Product Ratings'!$S$7,IF(AND(P242&lt;='Product Ratings'!$V$8,P242&gt;='Product Ratings'!$U$8),'Product Ratings'!$S$8,IF(P242&gt;='Product Ratings'!$U$9,'Product Ratings'!$S$9)))))</f>
        <v>2</v>
      </c>
      <c r="W242" s="135">
        <f t="shared" si="6"/>
        <v>12</v>
      </c>
      <c r="X242" s="90"/>
      <c r="Y242" s="90"/>
      <c r="Z242" s="90"/>
      <c r="AA242" s="90"/>
      <c r="AB242" s="90"/>
    </row>
    <row r="243" ht="12.75" customHeight="1">
      <c r="A243" s="87"/>
      <c r="B243" s="90"/>
      <c r="C243" s="90" t="s">
        <v>302</v>
      </c>
      <c r="D243" s="126">
        <v>3.0</v>
      </c>
      <c r="E243" s="127">
        <v>216.0</v>
      </c>
      <c r="F243" s="128">
        <f t="shared" si="7"/>
        <v>140.4</v>
      </c>
      <c r="G243" s="129">
        <f t="shared" si="1"/>
        <v>75.6</v>
      </c>
      <c r="H243" s="130">
        <f t="shared" si="2"/>
        <v>0.35</v>
      </c>
      <c r="I243" s="131">
        <v>44591.0</v>
      </c>
      <c r="J243" s="132">
        <v>44627.0</v>
      </c>
      <c r="K243" s="123"/>
      <c r="L243" s="90"/>
      <c r="M243" s="133">
        <f t="shared" si="3"/>
        <v>72</v>
      </c>
      <c r="N243" s="99">
        <f t="shared" si="4"/>
        <v>36</v>
      </c>
      <c r="O243" s="133">
        <f t="shared" si="5"/>
        <v>46.8</v>
      </c>
      <c r="P243" s="134">
        <v>0.13</v>
      </c>
      <c r="Q243" s="90"/>
      <c r="R243" s="99">
        <f>IF(AND(H243&lt;='Product Ratings'!$E$5,H243&gt;='Product Ratings'!$D$5),'Product Ratings'!$C$5,IF(AND(H243&lt;='Product Ratings'!$E$6,H243&gt;='Product Ratings'!$D$6),'Product Ratings'!$C$6,IF(AND(H243&lt;='Product Ratings'!$E$7,H243&gt;='Product Ratings'!$D$7),'Product Ratings'!$C$7,IF(AND(H243&lt;='Product Ratings'!$E$8,H243&gt;='Product Ratings'!$D$8),'Product Ratings'!$C$8,IF(H243&gt;='Product Ratings'!$D$9,'Product Ratings'!$C$9)))))</f>
        <v>2</v>
      </c>
      <c r="S243" s="99">
        <f>IF(AND(D243&lt;='Product Ratings'!$I$5,D243&gt;='Product Ratings'!$H$5),'Product Ratings'!$F$5,IF(AND(D243&lt;='Product Ratings'!$I$6,D243&gt;='Product Ratings'!$H$6),'Product Ratings'!$F$6,IF(AND(D243&lt;='Product Ratings'!$I$7,I243&gt;='Product Ratings'!$H$7),'Product Ratings'!$F$7,IF(AND(D243&lt;='Product Ratings'!$I$8,D243&gt;='Product Ratings'!$H$8),'Product Ratings'!$F$8,IF(D243&gt;='Product Ratings'!$H$9,'Product Ratings'!$F$9)))))</f>
        <v>1</v>
      </c>
      <c r="T243" s="99">
        <f>IF(AND(O243&lt;='Product Ratings'!$M$5,O243&gt;='Product Ratings'!$L$5),'Product Ratings'!$J$5,IF(AND(O243&lt;='Product Ratings'!$M$6,O243&gt;='Product Ratings'!$L$6),'Product Ratings'!$J$6,IF(AND(O243&lt;='Product Ratings'!$M$7,O243&gt;='Product Ratings'!$L$7),'Product Ratings'!$J$7,IF(AND(O243&lt;='Product Ratings'!$M$8,O243&gt;='Product Ratings'!$L$8),'Product Ratings'!$J$8,IF(O243&gt;='Product Ratings'!$L$9,'Product Ratings'!$J$9)))))</f>
        <v>3</v>
      </c>
      <c r="U243" s="99">
        <f>IF(AND(N243&lt;='Product Ratings'!$R$5,N243&gt;='Product Ratings'!$Q$5),'Product Ratings'!$O$5,IF(AND(N243&lt;='Product Ratings'!$R$6,N243&gt;='Product Ratings'!$Q$6),'Product Ratings'!$O$6,IF(AND(N243&lt;='Product Ratings'!$R$7,N243&gt;='Product Ratings'!$Q$7),'Product Ratings'!$O$7,IF(AND(N243&lt;='Product Ratings'!$R$8,N243&gt;='Product Ratings'!$Q$8),'Product Ratings'!$O$8,IF(N243&gt;='Product Ratings'!$Q$9,'Product Ratings'!$O$9)))))</f>
        <v>3</v>
      </c>
      <c r="V243" s="99" t="b">
        <f>IF(AND(P243&lt;='Product Ratings'!$V$5,P243&gt;='Product Ratings'!$U$5),'Product Ratings'!$S$5,IF(AND(P243&lt;='Product Ratings'!$V$6,P243&gt;='Product Ratings'!$U$6),'Product Ratings'!$S$6,IF(AND(P243&lt;='Product Ratings'!$V$7,P243&gt;='Product Ratings'!$U$7),'Product Ratings'!$S$7,IF(AND(P243&lt;='Product Ratings'!$V$8,P243&gt;='Product Ratings'!$U$8),'Product Ratings'!$S$8,IF(P243&gt;='Product Ratings'!$U$9,'Product Ratings'!$S$9)))))</f>
        <v>0</v>
      </c>
      <c r="W243" s="135">
        <f t="shared" si="6"/>
        <v>9</v>
      </c>
      <c r="X243" s="90"/>
      <c r="Y243" s="90"/>
      <c r="Z243" s="90"/>
      <c r="AA243" s="90"/>
      <c r="AB243" s="90"/>
    </row>
    <row r="244" ht="12.75" customHeight="1">
      <c r="A244" s="87"/>
      <c r="B244" s="90"/>
      <c r="C244" s="90" t="s">
        <v>303</v>
      </c>
      <c r="D244" s="126">
        <v>4.0</v>
      </c>
      <c r="E244" s="127">
        <v>166.96</v>
      </c>
      <c r="F244" s="128">
        <f t="shared" si="7"/>
        <v>108.524</v>
      </c>
      <c r="G244" s="129">
        <f t="shared" si="1"/>
        <v>58.436</v>
      </c>
      <c r="H244" s="130">
        <f t="shared" si="2"/>
        <v>0.35</v>
      </c>
      <c r="I244" s="131">
        <v>44592.0</v>
      </c>
      <c r="J244" s="132">
        <v>44628.0</v>
      </c>
      <c r="K244" s="123"/>
      <c r="L244" s="90"/>
      <c r="M244" s="133">
        <f t="shared" si="3"/>
        <v>41.74</v>
      </c>
      <c r="N244" s="99">
        <f t="shared" si="4"/>
        <v>36</v>
      </c>
      <c r="O244" s="133">
        <f t="shared" si="5"/>
        <v>27.131</v>
      </c>
      <c r="P244" s="134">
        <v>0.125</v>
      </c>
      <c r="Q244" s="90"/>
      <c r="R244" s="99">
        <f>IF(AND(H244&lt;='Product Ratings'!$E$5,H244&gt;='Product Ratings'!$D$5),'Product Ratings'!$C$5,IF(AND(H244&lt;='Product Ratings'!$E$6,H244&gt;='Product Ratings'!$D$6),'Product Ratings'!$C$6,IF(AND(H244&lt;='Product Ratings'!$E$7,H244&gt;='Product Ratings'!$D$7),'Product Ratings'!$C$7,IF(AND(H244&lt;='Product Ratings'!$E$8,H244&gt;='Product Ratings'!$D$8),'Product Ratings'!$C$8,IF(H244&gt;='Product Ratings'!$D$9,'Product Ratings'!$C$9)))))</f>
        <v>2</v>
      </c>
      <c r="S244" s="99">
        <f>IF(AND(D244&lt;='Product Ratings'!$I$5,D244&gt;='Product Ratings'!$H$5),'Product Ratings'!$F$5,IF(AND(D244&lt;='Product Ratings'!$I$6,D244&gt;='Product Ratings'!$H$6),'Product Ratings'!$F$6,IF(AND(D244&lt;='Product Ratings'!$I$7,I244&gt;='Product Ratings'!$H$7),'Product Ratings'!$F$7,IF(AND(D244&lt;='Product Ratings'!$I$8,D244&gt;='Product Ratings'!$H$8),'Product Ratings'!$F$8,IF(D244&gt;='Product Ratings'!$H$9,'Product Ratings'!$F$9)))))</f>
        <v>1</v>
      </c>
      <c r="T244" s="99">
        <f>IF(AND(O244&lt;='Product Ratings'!$M$5,O244&gt;='Product Ratings'!$L$5),'Product Ratings'!$J$5,IF(AND(O244&lt;='Product Ratings'!$M$6,O244&gt;='Product Ratings'!$L$6),'Product Ratings'!$J$6,IF(AND(O244&lt;='Product Ratings'!$M$7,O244&gt;='Product Ratings'!$L$7),'Product Ratings'!$J$7,IF(AND(O244&lt;='Product Ratings'!$M$8,O244&gt;='Product Ratings'!$L$8),'Product Ratings'!$J$8,IF(O244&gt;='Product Ratings'!$L$9,'Product Ratings'!$J$9)))))</f>
        <v>4</v>
      </c>
      <c r="U244" s="99">
        <f>IF(AND(N244&lt;='Product Ratings'!$R$5,N244&gt;='Product Ratings'!$Q$5),'Product Ratings'!$O$5,IF(AND(N244&lt;='Product Ratings'!$R$6,N244&gt;='Product Ratings'!$Q$6),'Product Ratings'!$O$6,IF(AND(N244&lt;='Product Ratings'!$R$7,N244&gt;='Product Ratings'!$Q$7),'Product Ratings'!$O$7,IF(AND(N244&lt;='Product Ratings'!$R$8,N244&gt;='Product Ratings'!$Q$8),'Product Ratings'!$O$8,IF(N244&gt;='Product Ratings'!$Q$9,'Product Ratings'!$O$9)))))</f>
        <v>3</v>
      </c>
      <c r="V244" s="99">
        <f>IF(AND(P244&lt;='Product Ratings'!$V$5,P244&gt;='Product Ratings'!$U$5),'Product Ratings'!$S$5,IF(AND(P244&lt;='Product Ratings'!$V$6,P244&gt;='Product Ratings'!$U$6),'Product Ratings'!$S$6,IF(AND(P244&lt;='Product Ratings'!$V$7,P244&gt;='Product Ratings'!$U$7),'Product Ratings'!$S$7,IF(AND(P244&lt;='Product Ratings'!$V$8,P244&gt;='Product Ratings'!$U$8),'Product Ratings'!$S$8,IF(P244&gt;='Product Ratings'!$U$9,'Product Ratings'!$S$9)))))</f>
        <v>2</v>
      </c>
      <c r="W244" s="135">
        <f t="shared" si="6"/>
        <v>12</v>
      </c>
      <c r="X244" s="90"/>
      <c r="Y244" s="90"/>
      <c r="Z244" s="90"/>
      <c r="AA244" s="90"/>
      <c r="AB244" s="90"/>
    </row>
    <row r="245" ht="12.75" customHeight="1">
      <c r="A245" s="87"/>
      <c r="B245" s="90"/>
      <c r="C245" s="90" t="s">
        <v>304</v>
      </c>
      <c r="D245" s="126">
        <v>5.0</v>
      </c>
      <c r="E245" s="127">
        <v>86.09</v>
      </c>
      <c r="F245" s="128">
        <f t="shared" si="7"/>
        <v>55.9585</v>
      </c>
      <c r="G245" s="129">
        <f t="shared" si="1"/>
        <v>30.1315</v>
      </c>
      <c r="H245" s="130">
        <f t="shared" si="2"/>
        <v>0.35</v>
      </c>
      <c r="I245" s="131">
        <v>44593.0</v>
      </c>
      <c r="J245" s="132">
        <v>44629.0</v>
      </c>
      <c r="K245" s="123"/>
      <c r="L245" s="90"/>
      <c r="M245" s="133">
        <f t="shared" si="3"/>
        <v>17.218</v>
      </c>
      <c r="N245" s="99">
        <f t="shared" si="4"/>
        <v>36</v>
      </c>
      <c r="O245" s="133">
        <f t="shared" si="5"/>
        <v>11.1917</v>
      </c>
      <c r="P245" s="134">
        <v>0.15</v>
      </c>
      <c r="Q245" s="90"/>
      <c r="R245" s="99">
        <f>IF(AND(H245&lt;='Product Ratings'!$E$5,H245&gt;='Product Ratings'!$D$5),'Product Ratings'!$C$5,IF(AND(H245&lt;='Product Ratings'!$E$6,H245&gt;='Product Ratings'!$D$6),'Product Ratings'!$C$6,IF(AND(H245&lt;='Product Ratings'!$E$7,H245&gt;='Product Ratings'!$D$7),'Product Ratings'!$C$7,IF(AND(H245&lt;='Product Ratings'!$E$8,H245&gt;='Product Ratings'!$D$8),'Product Ratings'!$C$8,IF(H245&gt;='Product Ratings'!$D$9,'Product Ratings'!$C$9)))))</f>
        <v>2</v>
      </c>
      <c r="S245" s="99">
        <f>IF(AND(D245&lt;='Product Ratings'!$I$5,D245&gt;='Product Ratings'!$H$5),'Product Ratings'!$F$5,IF(AND(D245&lt;='Product Ratings'!$I$6,D245&gt;='Product Ratings'!$H$6),'Product Ratings'!$F$6,IF(AND(D245&lt;='Product Ratings'!$I$7,I245&gt;='Product Ratings'!$H$7),'Product Ratings'!$F$7,IF(AND(D245&lt;='Product Ratings'!$I$8,D245&gt;='Product Ratings'!$H$8),'Product Ratings'!$F$8,IF(D245&gt;='Product Ratings'!$H$9,'Product Ratings'!$F$9)))))</f>
        <v>1</v>
      </c>
      <c r="T245" s="99">
        <f>IF(AND(O245&lt;='Product Ratings'!$M$5,O245&gt;='Product Ratings'!$L$5),'Product Ratings'!$J$5,IF(AND(O245&lt;='Product Ratings'!$M$6,O245&gt;='Product Ratings'!$L$6),'Product Ratings'!$J$6,IF(AND(O245&lt;='Product Ratings'!$M$7,O245&gt;='Product Ratings'!$L$7),'Product Ratings'!$J$7,IF(AND(O245&lt;='Product Ratings'!$M$8,O245&gt;='Product Ratings'!$L$8),'Product Ratings'!$J$8,IF(O245&gt;='Product Ratings'!$L$9,'Product Ratings'!$J$9)))))</f>
        <v>5</v>
      </c>
      <c r="U245" s="99">
        <f>IF(AND(N245&lt;='Product Ratings'!$R$5,N245&gt;='Product Ratings'!$Q$5),'Product Ratings'!$O$5,IF(AND(N245&lt;='Product Ratings'!$R$6,N245&gt;='Product Ratings'!$Q$6),'Product Ratings'!$O$6,IF(AND(N245&lt;='Product Ratings'!$R$7,N245&gt;='Product Ratings'!$Q$7),'Product Ratings'!$O$7,IF(AND(N245&lt;='Product Ratings'!$R$8,N245&gt;='Product Ratings'!$Q$8),'Product Ratings'!$O$8,IF(N245&gt;='Product Ratings'!$Q$9,'Product Ratings'!$O$9)))))</f>
        <v>3</v>
      </c>
      <c r="V245" s="99">
        <f>IF(AND(P245&lt;='Product Ratings'!$V$5,P245&gt;='Product Ratings'!$U$5),'Product Ratings'!$S$5,IF(AND(P245&lt;='Product Ratings'!$V$6,P245&gt;='Product Ratings'!$U$6),'Product Ratings'!$S$6,IF(AND(P245&lt;='Product Ratings'!$V$7,P245&gt;='Product Ratings'!$U$7),'Product Ratings'!$S$7,IF(AND(P245&lt;='Product Ratings'!$V$8,P245&gt;='Product Ratings'!$U$8),'Product Ratings'!$S$8,IF(P245&gt;='Product Ratings'!$U$9,'Product Ratings'!$S$9)))))</f>
        <v>3</v>
      </c>
      <c r="W245" s="135">
        <f t="shared" si="6"/>
        <v>14</v>
      </c>
      <c r="X245" s="90"/>
      <c r="Y245" s="90"/>
      <c r="Z245" s="90"/>
      <c r="AA245" s="90"/>
      <c r="AB245" s="90"/>
    </row>
    <row r="246" ht="12.75" customHeight="1">
      <c r="A246" s="87"/>
      <c r="B246" s="90"/>
      <c r="C246" s="90" t="s">
        <v>305</v>
      </c>
      <c r="D246" s="126">
        <v>6.0</v>
      </c>
      <c r="E246" s="127">
        <v>71.3</v>
      </c>
      <c r="F246" s="128">
        <f t="shared" si="7"/>
        <v>46.345</v>
      </c>
      <c r="G246" s="129">
        <f t="shared" si="1"/>
        <v>24.955</v>
      </c>
      <c r="H246" s="130">
        <f t="shared" si="2"/>
        <v>0.35</v>
      </c>
      <c r="I246" s="131">
        <v>44594.0</v>
      </c>
      <c r="J246" s="132">
        <v>44630.0</v>
      </c>
      <c r="K246" s="123"/>
      <c r="L246" s="90"/>
      <c r="M246" s="133">
        <f t="shared" si="3"/>
        <v>11.88333333</v>
      </c>
      <c r="N246" s="99">
        <f t="shared" si="4"/>
        <v>36</v>
      </c>
      <c r="O246" s="133">
        <f t="shared" si="5"/>
        <v>7.724166667</v>
      </c>
      <c r="P246" s="134">
        <v>0.18</v>
      </c>
      <c r="Q246" s="90"/>
      <c r="R246" s="99">
        <f>IF(AND(H246&lt;='Product Ratings'!$E$5,H246&gt;='Product Ratings'!$D$5),'Product Ratings'!$C$5,IF(AND(H246&lt;='Product Ratings'!$E$6,H246&gt;='Product Ratings'!$D$6),'Product Ratings'!$C$6,IF(AND(H246&lt;='Product Ratings'!$E$7,H246&gt;='Product Ratings'!$D$7),'Product Ratings'!$C$7,IF(AND(H246&lt;='Product Ratings'!$E$8,H246&gt;='Product Ratings'!$D$8),'Product Ratings'!$C$8,IF(H246&gt;='Product Ratings'!$D$9,'Product Ratings'!$C$9)))))</f>
        <v>2</v>
      </c>
      <c r="S246" s="99">
        <f>IF(AND(D246&lt;='Product Ratings'!$I$5,D246&gt;='Product Ratings'!$H$5),'Product Ratings'!$F$5,IF(AND(D246&lt;='Product Ratings'!$I$6,D246&gt;='Product Ratings'!$H$6),'Product Ratings'!$F$6,IF(AND(D246&lt;='Product Ratings'!$I$7,I246&gt;='Product Ratings'!$H$7),'Product Ratings'!$F$7,IF(AND(D246&lt;='Product Ratings'!$I$8,D246&gt;='Product Ratings'!$H$8),'Product Ratings'!$F$8,IF(D246&gt;='Product Ratings'!$H$9,'Product Ratings'!$F$9)))))</f>
        <v>2</v>
      </c>
      <c r="T246" s="99">
        <f>IF(AND(O246&lt;='Product Ratings'!$M$5,O246&gt;='Product Ratings'!$L$5),'Product Ratings'!$J$5,IF(AND(O246&lt;='Product Ratings'!$M$6,O246&gt;='Product Ratings'!$L$6),'Product Ratings'!$J$6,IF(AND(O246&lt;='Product Ratings'!$M$7,O246&gt;='Product Ratings'!$L$7),'Product Ratings'!$J$7,IF(AND(O246&lt;='Product Ratings'!$M$8,O246&gt;='Product Ratings'!$L$8),'Product Ratings'!$J$8,IF(O246&gt;='Product Ratings'!$L$9,'Product Ratings'!$J$9)))))</f>
        <v>5</v>
      </c>
      <c r="U246" s="99">
        <f>IF(AND(N246&lt;='Product Ratings'!$R$5,N246&gt;='Product Ratings'!$Q$5),'Product Ratings'!$O$5,IF(AND(N246&lt;='Product Ratings'!$R$6,N246&gt;='Product Ratings'!$Q$6),'Product Ratings'!$O$6,IF(AND(N246&lt;='Product Ratings'!$R$7,N246&gt;='Product Ratings'!$Q$7),'Product Ratings'!$O$7,IF(AND(N246&lt;='Product Ratings'!$R$8,N246&gt;='Product Ratings'!$Q$8),'Product Ratings'!$O$8,IF(N246&gt;='Product Ratings'!$Q$9,'Product Ratings'!$O$9)))))</f>
        <v>3</v>
      </c>
      <c r="V246" s="99">
        <f>IF(AND(P246&lt;='Product Ratings'!$V$5,P246&gt;='Product Ratings'!$U$5),'Product Ratings'!$S$5,IF(AND(P246&lt;='Product Ratings'!$V$6,P246&gt;='Product Ratings'!$U$6),'Product Ratings'!$S$6,IF(AND(P246&lt;='Product Ratings'!$V$7,P246&gt;='Product Ratings'!$U$7),'Product Ratings'!$S$7,IF(AND(P246&lt;='Product Ratings'!$V$8,P246&gt;='Product Ratings'!$U$8),'Product Ratings'!$S$8,IF(P246&gt;='Product Ratings'!$U$9,'Product Ratings'!$S$9)))))</f>
        <v>3</v>
      </c>
      <c r="W246" s="135">
        <f t="shared" si="6"/>
        <v>15</v>
      </c>
      <c r="X246" s="90"/>
      <c r="Y246" s="90"/>
      <c r="Z246" s="90"/>
      <c r="AA246" s="90"/>
      <c r="AB246" s="90"/>
    </row>
    <row r="247" ht="12.75" customHeight="1">
      <c r="A247" s="87"/>
      <c r="B247" s="90"/>
      <c r="C247" s="90" t="s">
        <v>306</v>
      </c>
      <c r="D247" s="126">
        <v>1.0</v>
      </c>
      <c r="E247" s="127">
        <v>71.3</v>
      </c>
      <c r="F247" s="128">
        <f t="shared" si="7"/>
        <v>46.345</v>
      </c>
      <c r="G247" s="129">
        <f t="shared" si="1"/>
        <v>24.955</v>
      </c>
      <c r="H247" s="130">
        <f t="shared" si="2"/>
        <v>0.35</v>
      </c>
      <c r="I247" s="131">
        <v>44595.0</v>
      </c>
      <c r="J247" s="132">
        <v>44631.0</v>
      </c>
      <c r="K247" s="123"/>
      <c r="L247" s="90"/>
      <c r="M247" s="133">
        <f t="shared" si="3"/>
        <v>71.3</v>
      </c>
      <c r="N247" s="99">
        <f t="shared" si="4"/>
        <v>36</v>
      </c>
      <c r="O247" s="133">
        <f t="shared" si="5"/>
        <v>46.345</v>
      </c>
      <c r="P247" s="134">
        <v>0.22</v>
      </c>
      <c r="Q247" s="90"/>
      <c r="R247" s="99">
        <f>IF(AND(H247&lt;='Product Ratings'!$E$5,H247&gt;='Product Ratings'!$D$5),'Product Ratings'!$C$5,IF(AND(H247&lt;='Product Ratings'!$E$6,H247&gt;='Product Ratings'!$D$6),'Product Ratings'!$C$6,IF(AND(H247&lt;='Product Ratings'!$E$7,H247&gt;='Product Ratings'!$D$7),'Product Ratings'!$C$7,IF(AND(H247&lt;='Product Ratings'!$E$8,H247&gt;='Product Ratings'!$D$8),'Product Ratings'!$C$8,IF(H247&gt;='Product Ratings'!$D$9,'Product Ratings'!$C$9)))))</f>
        <v>2</v>
      </c>
      <c r="S247" s="99">
        <f>IF(AND(D247&lt;='Product Ratings'!$I$5,D247&gt;='Product Ratings'!$H$5),'Product Ratings'!$F$5,IF(AND(D247&lt;='Product Ratings'!$I$6,D247&gt;='Product Ratings'!$H$6),'Product Ratings'!$F$6,IF(AND(D247&lt;='Product Ratings'!$I$7,I247&gt;='Product Ratings'!$H$7),'Product Ratings'!$F$7,IF(AND(D247&lt;='Product Ratings'!$I$8,D247&gt;='Product Ratings'!$H$8),'Product Ratings'!$F$8,IF(D247&gt;='Product Ratings'!$H$9,'Product Ratings'!$F$9)))))</f>
        <v>1</v>
      </c>
      <c r="T247" s="99">
        <f>IF(AND(O247&lt;='Product Ratings'!$M$5,O247&gt;='Product Ratings'!$L$5),'Product Ratings'!$J$5,IF(AND(O247&lt;='Product Ratings'!$M$6,O247&gt;='Product Ratings'!$L$6),'Product Ratings'!$J$6,IF(AND(O247&lt;='Product Ratings'!$M$7,O247&gt;='Product Ratings'!$L$7),'Product Ratings'!$J$7,IF(AND(O247&lt;='Product Ratings'!$M$8,O247&gt;='Product Ratings'!$L$8),'Product Ratings'!$J$8,IF(O247&gt;='Product Ratings'!$L$9,'Product Ratings'!$J$9)))))</f>
        <v>3</v>
      </c>
      <c r="U247" s="99">
        <f>IF(AND(N247&lt;='Product Ratings'!$R$5,N247&gt;='Product Ratings'!$Q$5),'Product Ratings'!$O$5,IF(AND(N247&lt;='Product Ratings'!$R$6,N247&gt;='Product Ratings'!$Q$6),'Product Ratings'!$O$6,IF(AND(N247&lt;='Product Ratings'!$R$7,N247&gt;='Product Ratings'!$Q$7),'Product Ratings'!$O$7,IF(AND(N247&lt;='Product Ratings'!$R$8,N247&gt;='Product Ratings'!$Q$8),'Product Ratings'!$O$8,IF(N247&gt;='Product Ratings'!$Q$9,'Product Ratings'!$O$9)))))</f>
        <v>3</v>
      </c>
      <c r="V247" s="99">
        <f>IF(AND(P247&lt;='Product Ratings'!$V$5,P247&gt;='Product Ratings'!$U$5),'Product Ratings'!$S$5,IF(AND(P247&lt;='Product Ratings'!$V$6,P247&gt;='Product Ratings'!$U$6),'Product Ratings'!$S$6,IF(AND(P247&lt;='Product Ratings'!$V$7,P247&gt;='Product Ratings'!$U$7),'Product Ratings'!$S$7,IF(AND(P247&lt;='Product Ratings'!$V$8,P247&gt;='Product Ratings'!$U$8),'Product Ratings'!$S$8,IF(P247&gt;='Product Ratings'!$U$9,'Product Ratings'!$S$9)))))</f>
        <v>3</v>
      </c>
      <c r="W247" s="135">
        <f t="shared" si="6"/>
        <v>12</v>
      </c>
      <c r="X247" s="90"/>
      <c r="Y247" s="90"/>
      <c r="Z247" s="90"/>
      <c r="AA247" s="90"/>
      <c r="AB247" s="90"/>
    </row>
    <row r="248" ht="12.75" customHeight="1">
      <c r="A248" s="87"/>
      <c r="B248" s="90"/>
      <c r="C248" s="90" t="s">
        <v>307</v>
      </c>
      <c r="D248" s="126">
        <v>2.0</v>
      </c>
      <c r="E248" s="127">
        <v>56.7</v>
      </c>
      <c r="F248" s="128">
        <f t="shared" si="7"/>
        <v>36.855</v>
      </c>
      <c r="G248" s="129">
        <f t="shared" si="1"/>
        <v>19.845</v>
      </c>
      <c r="H248" s="130">
        <f t="shared" si="2"/>
        <v>0.35</v>
      </c>
      <c r="I248" s="131">
        <v>44596.0</v>
      </c>
      <c r="J248" s="132">
        <v>44632.0</v>
      </c>
      <c r="K248" s="123"/>
      <c r="L248" s="90"/>
      <c r="M248" s="133">
        <f t="shared" si="3"/>
        <v>28.35</v>
      </c>
      <c r="N248" s="99">
        <f t="shared" si="4"/>
        <v>36</v>
      </c>
      <c r="O248" s="133">
        <f t="shared" si="5"/>
        <v>18.4275</v>
      </c>
      <c r="P248" s="134">
        <v>0.26</v>
      </c>
      <c r="Q248" s="90"/>
      <c r="R248" s="99">
        <f>IF(AND(H248&lt;='Product Ratings'!$E$5,H248&gt;='Product Ratings'!$D$5),'Product Ratings'!$C$5,IF(AND(H248&lt;='Product Ratings'!$E$6,H248&gt;='Product Ratings'!$D$6),'Product Ratings'!$C$6,IF(AND(H248&lt;='Product Ratings'!$E$7,H248&gt;='Product Ratings'!$D$7),'Product Ratings'!$C$7,IF(AND(H248&lt;='Product Ratings'!$E$8,H248&gt;='Product Ratings'!$D$8),'Product Ratings'!$C$8,IF(H248&gt;='Product Ratings'!$D$9,'Product Ratings'!$C$9)))))</f>
        <v>2</v>
      </c>
      <c r="S248" s="99">
        <f>IF(AND(D248&lt;='Product Ratings'!$I$5,D248&gt;='Product Ratings'!$H$5),'Product Ratings'!$F$5,IF(AND(D248&lt;='Product Ratings'!$I$6,D248&gt;='Product Ratings'!$H$6),'Product Ratings'!$F$6,IF(AND(D248&lt;='Product Ratings'!$I$7,I248&gt;='Product Ratings'!$H$7),'Product Ratings'!$F$7,IF(AND(D248&lt;='Product Ratings'!$I$8,D248&gt;='Product Ratings'!$H$8),'Product Ratings'!$F$8,IF(D248&gt;='Product Ratings'!$H$9,'Product Ratings'!$F$9)))))</f>
        <v>1</v>
      </c>
      <c r="T248" s="99">
        <f>IF(AND(O248&lt;='Product Ratings'!$M$5,O248&gt;='Product Ratings'!$L$5),'Product Ratings'!$J$5,IF(AND(O248&lt;='Product Ratings'!$M$6,O248&gt;='Product Ratings'!$L$6),'Product Ratings'!$J$6,IF(AND(O248&lt;='Product Ratings'!$M$7,O248&gt;='Product Ratings'!$L$7),'Product Ratings'!$J$7,IF(AND(O248&lt;='Product Ratings'!$M$8,O248&gt;='Product Ratings'!$L$8),'Product Ratings'!$J$8,IF(O248&gt;='Product Ratings'!$L$9,'Product Ratings'!$J$9)))))</f>
        <v>5</v>
      </c>
      <c r="U248" s="99">
        <f>IF(AND(N248&lt;='Product Ratings'!$R$5,N248&gt;='Product Ratings'!$Q$5),'Product Ratings'!$O$5,IF(AND(N248&lt;='Product Ratings'!$R$6,N248&gt;='Product Ratings'!$Q$6),'Product Ratings'!$O$6,IF(AND(N248&lt;='Product Ratings'!$R$7,N248&gt;='Product Ratings'!$Q$7),'Product Ratings'!$O$7,IF(AND(N248&lt;='Product Ratings'!$R$8,N248&gt;='Product Ratings'!$Q$8),'Product Ratings'!$O$8,IF(N248&gt;='Product Ratings'!$Q$9,'Product Ratings'!$O$9)))))</f>
        <v>3</v>
      </c>
      <c r="V248" s="99">
        <f>IF(AND(P248&lt;='Product Ratings'!$V$5,P248&gt;='Product Ratings'!$U$5),'Product Ratings'!$S$5,IF(AND(P248&lt;='Product Ratings'!$V$6,P248&gt;='Product Ratings'!$U$6),'Product Ratings'!$S$6,IF(AND(P248&lt;='Product Ratings'!$V$7,P248&gt;='Product Ratings'!$U$7),'Product Ratings'!$S$7,IF(AND(P248&lt;='Product Ratings'!$V$8,P248&gt;='Product Ratings'!$U$8),'Product Ratings'!$S$8,IF(P248&gt;='Product Ratings'!$U$9,'Product Ratings'!$S$9)))))</f>
        <v>3</v>
      </c>
      <c r="W248" s="135">
        <f t="shared" si="6"/>
        <v>14</v>
      </c>
      <c r="X248" s="90"/>
      <c r="Y248" s="90"/>
      <c r="Z248" s="90"/>
      <c r="AA248" s="90"/>
      <c r="AB248" s="90"/>
    </row>
    <row r="249" ht="12.75" customHeight="1">
      <c r="A249" s="87"/>
      <c r="B249" s="90"/>
      <c r="C249" s="90" t="s">
        <v>308</v>
      </c>
      <c r="D249" s="126">
        <v>3.0</v>
      </c>
      <c r="E249" s="127">
        <v>307.83</v>
      </c>
      <c r="F249" s="128">
        <f t="shared" si="7"/>
        <v>200.0895</v>
      </c>
      <c r="G249" s="129">
        <f t="shared" si="1"/>
        <v>107.7405</v>
      </c>
      <c r="H249" s="130">
        <f t="shared" si="2"/>
        <v>0.35</v>
      </c>
      <c r="I249" s="131">
        <v>44597.0</v>
      </c>
      <c r="J249" s="132">
        <v>44633.0</v>
      </c>
      <c r="K249" s="123"/>
      <c r="L249" s="90"/>
      <c r="M249" s="133">
        <f t="shared" si="3"/>
        <v>102.61</v>
      </c>
      <c r="N249" s="99">
        <f t="shared" si="4"/>
        <v>36</v>
      </c>
      <c r="O249" s="133">
        <f t="shared" si="5"/>
        <v>66.6965</v>
      </c>
      <c r="P249" s="134">
        <v>0.28</v>
      </c>
      <c r="Q249" s="90"/>
      <c r="R249" s="99">
        <f>IF(AND(H249&lt;='Product Ratings'!$E$5,H249&gt;='Product Ratings'!$D$5),'Product Ratings'!$C$5,IF(AND(H249&lt;='Product Ratings'!$E$6,H249&gt;='Product Ratings'!$D$6),'Product Ratings'!$C$6,IF(AND(H249&lt;='Product Ratings'!$E$7,H249&gt;='Product Ratings'!$D$7),'Product Ratings'!$C$7,IF(AND(H249&lt;='Product Ratings'!$E$8,H249&gt;='Product Ratings'!$D$8),'Product Ratings'!$C$8,IF(H249&gt;='Product Ratings'!$D$9,'Product Ratings'!$C$9)))))</f>
        <v>2</v>
      </c>
      <c r="S249" s="99">
        <f>IF(AND(D249&lt;='Product Ratings'!$I$5,D249&gt;='Product Ratings'!$H$5),'Product Ratings'!$F$5,IF(AND(D249&lt;='Product Ratings'!$I$6,D249&gt;='Product Ratings'!$H$6),'Product Ratings'!$F$6,IF(AND(D249&lt;='Product Ratings'!$I$7,I249&gt;='Product Ratings'!$H$7),'Product Ratings'!$F$7,IF(AND(D249&lt;='Product Ratings'!$I$8,D249&gt;='Product Ratings'!$H$8),'Product Ratings'!$F$8,IF(D249&gt;='Product Ratings'!$H$9,'Product Ratings'!$F$9)))))</f>
        <v>1</v>
      </c>
      <c r="T249" s="99">
        <f>IF(AND(O249&lt;='Product Ratings'!$M$5,O249&gt;='Product Ratings'!$L$5),'Product Ratings'!$J$5,IF(AND(O249&lt;='Product Ratings'!$M$6,O249&gt;='Product Ratings'!$L$6),'Product Ratings'!$J$6,IF(AND(O249&lt;='Product Ratings'!$M$7,O249&gt;='Product Ratings'!$L$7),'Product Ratings'!$J$7,IF(AND(O249&lt;='Product Ratings'!$M$8,O249&gt;='Product Ratings'!$L$8),'Product Ratings'!$J$8,IF(O249&gt;='Product Ratings'!$L$9,'Product Ratings'!$J$9)))))</f>
        <v>3</v>
      </c>
      <c r="U249" s="99">
        <f>IF(AND(N249&lt;='Product Ratings'!$R$5,N249&gt;='Product Ratings'!$Q$5),'Product Ratings'!$O$5,IF(AND(N249&lt;='Product Ratings'!$R$6,N249&gt;='Product Ratings'!$Q$6),'Product Ratings'!$O$6,IF(AND(N249&lt;='Product Ratings'!$R$7,N249&gt;='Product Ratings'!$Q$7),'Product Ratings'!$O$7,IF(AND(N249&lt;='Product Ratings'!$R$8,N249&gt;='Product Ratings'!$Q$8),'Product Ratings'!$O$8,IF(N249&gt;='Product Ratings'!$Q$9,'Product Ratings'!$O$9)))))</f>
        <v>3</v>
      </c>
      <c r="V249" s="99">
        <f>IF(AND(P249&lt;='Product Ratings'!$V$5,P249&gt;='Product Ratings'!$U$5),'Product Ratings'!$S$5,IF(AND(P249&lt;='Product Ratings'!$V$6,P249&gt;='Product Ratings'!$U$6),'Product Ratings'!$S$6,IF(AND(P249&lt;='Product Ratings'!$V$7,P249&gt;='Product Ratings'!$U$7),'Product Ratings'!$S$7,IF(AND(P249&lt;='Product Ratings'!$V$8,P249&gt;='Product Ratings'!$U$8),'Product Ratings'!$S$8,IF(P249&gt;='Product Ratings'!$U$9,'Product Ratings'!$S$9)))))</f>
        <v>3</v>
      </c>
      <c r="W249" s="135">
        <f t="shared" si="6"/>
        <v>12</v>
      </c>
      <c r="X249" s="90"/>
      <c r="Y249" s="90"/>
      <c r="Z249" s="90"/>
      <c r="AA249" s="90"/>
      <c r="AB249" s="90"/>
    </row>
    <row r="250" ht="12.75" customHeight="1">
      <c r="A250" s="87"/>
      <c r="B250" s="90"/>
      <c r="C250" s="90" t="s">
        <v>309</v>
      </c>
      <c r="D250" s="126">
        <v>4.0</v>
      </c>
      <c r="E250" s="127">
        <v>205.22</v>
      </c>
      <c r="F250" s="128">
        <f t="shared" si="7"/>
        <v>133.393</v>
      </c>
      <c r="G250" s="129">
        <f t="shared" si="1"/>
        <v>71.827</v>
      </c>
      <c r="H250" s="130">
        <f t="shared" si="2"/>
        <v>0.35</v>
      </c>
      <c r="I250" s="131">
        <v>44598.0</v>
      </c>
      <c r="J250" s="132">
        <v>44634.0</v>
      </c>
      <c r="K250" s="123"/>
      <c r="L250" s="90"/>
      <c r="M250" s="133">
        <f t="shared" si="3"/>
        <v>51.305</v>
      </c>
      <c r="N250" s="99">
        <f t="shared" si="4"/>
        <v>36</v>
      </c>
      <c r="O250" s="133">
        <f t="shared" si="5"/>
        <v>33.34825</v>
      </c>
      <c r="P250" s="134">
        <v>0.3</v>
      </c>
      <c r="Q250" s="90"/>
      <c r="R250" s="99">
        <f>IF(AND(H250&lt;='Product Ratings'!$E$5,H250&gt;='Product Ratings'!$D$5),'Product Ratings'!$C$5,IF(AND(H250&lt;='Product Ratings'!$E$6,H250&gt;='Product Ratings'!$D$6),'Product Ratings'!$C$6,IF(AND(H250&lt;='Product Ratings'!$E$7,H250&gt;='Product Ratings'!$D$7),'Product Ratings'!$C$7,IF(AND(H250&lt;='Product Ratings'!$E$8,H250&gt;='Product Ratings'!$D$8),'Product Ratings'!$C$8,IF(H250&gt;='Product Ratings'!$D$9,'Product Ratings'!$C$9)))))</f>
        <v>2</v>
      </c>
      <c r="S250" s="99">
        <f>IF(AND(D250&lt;='Product Ratings'!$I$5,D250&gt;='Product Ratings'!$H$5),'Product Ratings'!$F$5,IF(AND(D250&lt;='Product Ratings'!$I$6,D250&gt;='Product Ratings'!$H$6),'Product Ratings'!$F$6,IF(AND(D250&lt;='Product Ratings'!$I$7,I250&gt;='Product Ratings'!$H$7),'Product Ratings'!$F$7,IF(AND(D250&lt;='Product Ratings'!$I$8,D250&gt;='Product Ratings'!$H$8),'Product Ratings'!$F$8,IF(D250&gt;='Product Ratings'!$H$9,'Product Ratings'!$F$9)))))</f>
        <v>1</v>
      </c>
      <c r="T250" s="99">
        <f>IF(AND(O250&lt;='Product Ratings'!$M$5,O250&gt;='Product Ratings'!$L$5),'Product Ratings'!$J$5,IF(AND(O250&lt;='Product Ratings'!$M$6,O250&gt;='Product Ratings'!$L$6),'Product Ratings'!$J$6,IF(AND(O250&lt;='Product Ratings'!$M$7,O250&gt;='Product Ratings'!$L$7),'Product Ratings'!$J$7,IF(AND(O250&lt;='Product Ratings'!$M$8,O250&gt;='Product Ratings'!$L$8),'Product Ratings'!$J$8,IF(O250&gt;='Product Ratings'!$L$9,'Product Ratings'!$J$9)))))</f>
        <v>4</v>
      </c>
      <c r="U250" s="99">
        <f>IF(AND(N250&lt;='Product Ratings'!$R$5,N250&gt;='Product Ratings'!$Q$5),'Product Ratings'!$O$5,IF(AND(N250&lt;='Product Ratings'!$R$6,N250&gt;='Product Ratings'!$Q$6),'Product Ratings'!$O$6,IF(AND(N250&lt;='Product Ratings'!$R$7,N250&gt;='Product Ratings'!$Q$7),'Product Ratings'!$O$7,IF(AND(N250&lt;='Product Ratings'!$R$8,N250&gt;='Product Ratings'!$Q$8),'Product Ratings'!$O$8,IF(N250&gt;='Product Ratings'!$Q$9,'Product Ratings'!$O$9)))))</f>
        <v>3</v>
      </c>
      <c r="V250" s="99">
        <f>IF(AND(P250&lt;='Product Ratings'!$V$5,P250&gt;='Product Ratings'!$U$5),'Product Ratings'!$S$5,IF(AND(P250&lt;='Product Ratings'!$V$6,P250&gt;='Product Ratings'!$U$6),'Product Ratings'!$S$6,IF(AND(P250&lt;='Product Ratings'!$V$7,P250&gt;='Product Ratings'!$U$7),'Product Ratings'!$S$7,IF(AND(P250&lt;='Product Ratings'!$V$8,P250&gt;='Product Ratings'!$U$8),'Product Ratings'!$S$8,IF(P250&gt;='Product Ratings'!$U$9,'Product Ratings'!$S$9)))))</f>
        <v>3</v>
      </c>
      <c r="W250" s="135">
        <f t="shared" si="6"/>
        <v>13</v>
      </c>
      <c r="X250" s="90"/>
      <c r="Y250" s="90"/>
      <c r="Z250" s="90"/>
      <c r="AA250" s="90"/>
      <c r="AB250" s="90"/>
    </row>
    <row r="251" ht="12.75" customHeight="1">
      <c r="A251" s="87"/>
      <c r="B251" s="90"/>
      <c r="C251" s="90" t="s">
        <v>310</v>
      </c>
      <c r="D251" s="126">
        <v>5.0</v>
      </c>
      <c r="E251" s="127">
        <v>202.39</v>
      </c>
      <c r="F251" s="128">
        <f t="shared" si="7"/>
        <v>131.5535</v>
      </c>
      <c r="G251" s="129">
        <f t="shared" si="1"/>
        <v>70.8365</v>
      </c>
      <c r="H251" s="130">
        <f t="shared" si="2"/>
        <v>0.35</v>
      </c>
      <c r="I251" s="131">
        <v>44599.0</v>
      </c>
      <c r="J251" s="132">
        <v>44635.0</v>
      </c>
      <c r="K251" s="123"/>
      <c r="L251" s="90"/>
      <c r="M251" s="133">
        <f t="shared" si="3"/>
        <v>40.478</v>
      </c>
      <c r="N251" s="99">
        <f t="shared" si="4"/>
        <v>36</v>
      </c>
      <c r="O251" s="133">
        <f t="shared" si="5"/>
        <v>26.3107</v>
      </c>
      <c r="P251" s="134">
        <v>0.31</v>
      </c>
      <c r="Q251" s="90"/>
      <c r="R251" s="99">
        <f>IF(AND(H251&lt;='Product Ratings'!$E$5,H251&gt;='Product Ratings'!$D$5),'Product Ratings'!$C$5,IF(AND(H251&lt;='Product Ratings'!$E$6,H251&gt;='Product Ratings'!$D$6),'Product Ratings'!$C$6,IF(AND(H251&lt;='Product Ratings'!$E$7,H251&gt;='Product Ratings'!$D$7),'Product Ratings'!$C$7,IF(AND(H251&lt;='Product Ratings'!$E$8,H251&gt;='Product Ratings'!$D$8),'Product Ratings'!$C$8,IF(H251&gt;='Product Ratings'!$D$9,'Product Ratings'!$C$9)))))</f>
        <v>2</v>
      </c>
      <c r="S251" s="99">
        <f>IF(AND(D251&lt;='Product Ratings'!$I$5,D251&gt;='Product Ratings'!$H$5),'Product Ratings'!$F$5,IF(AND(D251&lt;='Product Ratings'!$I$6,D251&gt;='Product Ratings'!$H$6),'Product Ratings'!$F$6,IF(AND(D251&lt;='Product Ratings'!$I$7,I251&gt;='Product Ratings'!$H$7),'Product Ratings'!$F$7,IF(AND(D251&lt;='Product Ratings'!$I$8,D251&gt;='Product Ratings'!$H$8),'Product Ratings'!$F$8,IF(D251&gt;='Product Ratings'!$H$9,'Product Ratings'!$F$9)))))</f>
        <v>1</v>
      </c>
      <c r="T251" s="99">
        <f>IF(AND(O251&lt;='Product Ratings'!$M$5,O251&gt;='Product Ratings'!$L$5),'Product Ratings'!$J$5,IF(AND(O251&lt;='Product Ratings'!$M$6,O251&gt;='Product Ratings'!$L$6),'Product Ratings'!$J$6,IF(AND(O251&lt;='Product Ratings'!$M$7,O251&gt;='Product Ratings'!$L$7),'Product Ratings'!$J$7,IF(AND(O251&lt;='Product Ratings'!$M$8,O251&gt;='Product Ratings'!$L$8),'Product Ratings'!$J$8,IF(O251&gt;='Product Ratings'!$L$9,'Product Ratings'!$J$9)))))</f>
        <v>4</v>
      </c>
      <c r="U251" s="99">
        <f>IF(AND(N251&lt;='Product Ratings'!$R$5,N251&gt;='Product Ratings'!$Q$5),'Product Ratings'!$O$5,IF(AND(N251&lt;='Product Ratings'!$R$6,N251&gt;='Product Ratings'!$Q$6),'Product Ratings'!$O$6,IF(AND(N251&lt;='Product Ratings'!$R$7,N251&gt;='Product Ratings'!$Q$7),'Product Ratings'!$O$7,IF(AND(N251&lt;='Product Ratings'!$R$8,N251&gt;='Product Ratings'!$Q$8),'Product Ratings'!$O$8,IF(N251&gt;='Product Ratings'!$Q$9,'Product Ratings'!$O$9)))))</f>
        <v>3</v>
      </c>
      <c r="V251" s="99">
        <f>IF(AND(P251&lt;='Product Ratings'!$V$5,P251&gt;='Product Ratings'!$U$5),'Product Ratings'!$S$5,IF(AND(P251&lt;='Product Ratings'!$V$6,P251&gt;='Product Ratings'!$U$6),'Product Ratings'!$S$6,IF(AND(P251&lt;='Product Ratings'!$V$7,P251&gt;='Product Ratings'!$U$7),'Product Ratings'!$S$7,IF(AND(P251&lt;='Product Ratings'!$V$8,P251&gt;='Product Ratings'!$U$8),'Product Ratings'!$S$8,IF(P251&gt;='Product Ratings'!$U$9,'Product Ratings'!$S$9)))))</f>
        <v>3</v>
      </c>
      <c r="W251" s="135">
        <f t="shared" si="6"/>
        <v>13</v>
      </c>
      <c r="X251" s="90"/>
      <c r="Y251" s="90"/>
      <c r="Z251" s="90"/>
      <c r="AA251" s="90"/>
      <c r="AB251" s="90"/>
    </row>
    <row r="252" ht="12.75" customHeight="1">
      <c r="A252" s="87"/>
      <c r="B252" s="90"/>
      <c r="C252" s="90" t="s">
        <v>311</v>
      </c>
      <c r="D252" s="126">
        <v>6.0</v>
      </c>
      <c r="E252" s="127">
        <v>231.81</v>
      </c>
      <c r="F252" s="128">
        <f t="shared" si="7"/>
        <v>150.6765</v>
      </c>
      <c r="G252" s="129">
        <f t="shared" si="1"/>
        <v>81.1335</v>
      </c>
      <c r="H252" s="130">
        <f t="shared" si="2"/>
        <v>0.35</v>
      </c>
      <c r="I252" s="131">
        <v>44600.0</v>
      </c>
      <c r="J252" s="132">
        <v>44636.0</v>
      </c>
      <c r="K252" s="123"/>
      <c r="L252" s="90"/>
      <c r="M252" s="133">
        <f t="shared" si="3"/>
        <v>38.635</v>
      </c>
      <c r="N252" s="99">
        <f t="shared" si="4"/>
        <v>36</v>
      </c>
      <c r="O252" s="133">
        <f t="shared" si="5"/>
        <v>25.11275</v>
      </c>
      <c r="P252" s="134">
        <v>0.32</v>
      </c>
      <c r="Q252" s="90"/>
      <c r="R252" s="99">
        <f>IF(AND(H252&lt;='Product Ratings'!$E$5,H252&gt;='Product Ratings'!$D$5),'Product Ratings'!$C$5,IF(AND(H252&lt;='Product Ratings'!$E$6,H252&gt;='Product Ratings'!$D$6),'Product Ratings'!$C$6,IF(AND(H252&lt;='Product Ratings'!$E$7,H252&gt;='Product Ratings'!$D$7),'Product Ratings'!$C$7,IF(AND(H252&lt;='Product Ratings'!$E$8,H252&gt;='Product Ratings'!$D$8),'Product Ratings'!$C$8,IF(H252&gt;='Product Ratings'!$D$9,'Product Ratings'!$C$9)))))</f>
        <v>2</v>
      </c>
      <c r="S252" s="99">
        <f>IF(AND(D252&lt;='Product Ratings'!$I$5,D252&gt;='Product Ratings'!$H$5),'Product Ratings'!$F$5,IF(AND(D252&lt;='Product Ratings'!$I$6,D252&gt;='Product Ratings'!$H$6),'Product Ratings'!$F$6,IF(AND(D252&lt;='Product Ratings'!$I$7,I252&gt;='Product Ratings'!$H$7),'Product Ratings'!$F$7,IF(AND(D252&lt;='Product Ratings'!$I$8,D252&gt;='Product Ratings'!$H$8),'Product Ratings'!$F$8,IF(D252&gt;='Product Ratings'!$H$9,'Product Ratings'!$F$9)))))</f>
        <v>2</v>
      </c>
      <c r="T252" s="99" t="b">
        <f>IF(AND(O252&lt;='Product Ratings'!$M$5,O252&gt;='Product Ratings'!$L$5),'Product Ratings'!$J$5,IF(AND(O252&lt;='Product Ratings'!$M$6,O252&gt;='Product Ratings'!$L$6),'Product Ratings'!$J$6,IF(AND(O252&lt;='Product Ratings'!$M$7,O252&gt;='Product Ratings'!$L$7),'Product Ratings'!$J$7,IF(AND(O252&lt;='Product Ratings'!$M$8,O252&gt;='Product Ratings'!$L$8),'Product Ratings'!$J$8,IF(O252&gt;='Product Ratings'!$L$9,'Product Ratings'!$J$9)))))</f>
        <v>0</v>
      </c>
      <c r="U252" s="99">
        <f>IF(AND(N252&lt;='Product Ratings'!$R$5,N252&gt;='Product Ratings'!$Q$5),'Product Ratings'!$O$5,IF(AND(N252&lt;='Product Ratings'!$R$6,N252&gt;='Product Ratings'!$Q$6),'Product Ratings'!$O$6,IF(AND(N252&lt;='Product Ratings'!$R$7,N252&gt;='Product Ratings'!$Q$7),'Product Ratings'!$O$7,IF(AND(N252&lt;='Product Ratings'!$R$8,N252&gt;='Product Ratings'!$Q$8),'Product Ratings'!$O$8,IF(N252&gt;='Product Ratings'!$Q$9,'Product Ratings'!$O$9)))))</f>
        <v>3</v>
      </c>
      <c r="V252" s="99">
        <f>IF(AND(P252&lt;='Product Ratings'!$V$5,P252&gt;='Product Ratings'!$U$5),'Product Ratings'!$S$5,IF(AND(P252&lt;='Product Ratings'!$V$6,P252&gt;='Product Ratings'!$U$6),'Product Ratings'!$S$6,IF(AND(P252&lt;='Product Ratings'!$V$7,P252&gt;='Product Ratings'!$U$7),'Product Ratings'!$S$7,IF(AND(P252&lt;='Product Ratings'!$V$8,P252&gt;='Product Ratings'!$U$8),'Product Ratings'!$S$8,IF(P252&gt;='Product Ratings'!$U$9,'Product Ratings'!$S$9)))))</f>
        <v>3</v>
      </c>
      <c r="W252" s="135">
        <f t="shared" si="6"/>
        <v>10</v>
      </c>
      <c r="X252" s="90"/>
      <c r="Y252" s="90"/>
      <c r="Z252" s="90"/>
      <c r="AA252" s="90"/>
      <c r="AB252" s="90"/>
    </row>
    <row r="253" ht="12.75" customHeight="1">
      <c r="A253" s="87"/>
      <c r="B253" s="90"/>
      <c r="C253" s="90" t="s">
        <v>312</v>
      </c>
      <c r="D253" s="126">
        <v>1.0</v>
      </c>
      <c r="E253" s="127">
        <v>138.7</v>
      </c>
      <c r="F253" s="128">
        <f t="shared" si="7"/>
        <v>90.155</v>
      </c>
      <c r="G253" s="129">
        <f t="shared" si="1"/>
        <v>48.545</v>
      </c>
      <c r="H253" s="130">
        <f t="shared" si="2"/>
        <v>0.35</v>
      </c>
      <c r="I253" s="131">
        <v>44601.0</v>
      </c>
      <c r="J253" s="132">
        <v>44637.0</v>
      </c>
      <c r="K253" s="123"/>
      <c r="L253" s="90"/>
      <c r="M253" s="133">
        <f t="shared" si="3"/>
        <v>138.7</v>
      </c>
      <c r="N253" s="99">
        <f t="shared" si="4"/>
        <v>36</v>
      </c>
      <c r="O253" s="133">
        <f t="shared" si="5"/>
        <v>90.155</v>
      </c>
      <c r="P253" s="134">
        <v>0.33</v>
      </c>
      <c r="Q253" s="90"/>
      <c r="R253" s="99">
        <f>IF(AND(H253&lt;='Product Ratings'!$E$5,H253&gt;='Product Ratings'!$D$5),'Product Ratings'!$C$5,IF(AND(H253&lt;='Product Ratings'!$E$6,H253&gt;='Product Ratings'!$D$6),'Product Ratings'!$C$6,IF(AND(H253&lt;='Product Ratings'!$E$7,H253&gt;='Product Ratings'!$D$7),'Product Ratings'!$C$7,IF(AND(H253&lt;='Product Ratings'!$E$8,H253&gt;='Product Ratings'!$D$8),'Product Ratings'!$C$8,IF(H253&gt;='Product Ratings'!$D$9,'Product Ratings'!$C$9)))))</f>
        <v>2</v>
      </c>
      <c r="S253" s="99">
        <f>IF(AND(D253&lt;='Product Ratings'!$I$5,D253&gt;='Product Ratings'!$H$5),'Product Ratings'!$F$5,IF(AND(D253&lt;='Product Ratings'!$I$6,D253&gt;='Product Ratings'!$H$6),'Product Ratings'!$F$6,IF(AND(D253&lt;='Product Ratings'!$I$7,I253&gt;='Product Ratings'!$H$7),'Product Ratings'!$F$7,IF(AND(D253&lt;='Product Ratings'!$I$8,D253&gt;='Product Ratings'!$H$8),'Product Ratings'!$F$8,IF(D253&gt;='Product Ratings'!$H$9,'Product Ratings'!$F$9)))))</f>
        <v>1</v>
      </c>
      <c r="T253" s="99">
        <f>IF(AND(O253&lt;='Product Ratings'!$M$5,O253&gt;='Product Ratings'!$L$5),'Product Ratings'!$J$5,IF(AND(O253&lt;='Product Ratings'!$M$6,O253&gt;='Product Ratings'!$L$6),'Product Ratings'!$J$6,IF(AND(O253&lt;='Product Ratings'!$M$7,O253&gt;='Product Ratings'!$L$7),'Product Ratings'!$J$7,IF(AND(O253&lt;='Product Ratings'!$M$8,O253&gt;='Product Ratings'!$L$8),'Product Ratings'!$J$8,IF(O253&gt;='Product Ratings'!$L$9,'Product Ratings'!$J$9)))))</f>
        <v>2</v>
      </c>
      <c r="U253" s="99">
        <f>IF(AND(N253&lt;='Product Ratings'!$R$5,N253&gt;='Product Ratings'!$Q$5),'Product Ratings'!$O$5,IF(AND(N253&lt;='Product Ratings'!$R$6,N253&gt;='Product Ratings'!$Q$6),'Product Ratings'!$O$6,IF(AND(N253&lt;='Product Ratings'!$R$7,N253&gt;='Product Ratings'!$Q$7),'Product Ratings'!$O$7,IF(AND(N253&lt;='Product Ratings'!$R$8,N253&gt;='Product Ratings'!$Q$8),'Product Ratings'!$O$8,IF(N253&gt;='Product Ratings'!$Q$9,'Product Ratings'!$O$9)))))</f>
        <v>3</v>
      </c>
      <c r="V253" s="99">
        <f>IF(AND(P253&lt;='Product Ratings'!$V$5,P253&gt;='Product Ratings'!$U$5),'Product Ratings'!$S$5,IF(AND(P253&lt;='Product Ratings'!$V$6,P253&gt;='Product Ratings'!$U$6),'Product Ratings'!$S$6,IF(AND(P253&lt;='Product Ratings'!$V$7,P253&gt;='Product Ratings'!$U$7),'Product Ratings'!$S$7,IF(AND(P253&lt;='Product Ratings'!$V$8,P253&gt;='Product Ratings'!$U$8),'Product Ratings'!$S$8,IF(P253&gt;='Product Ratings'!$U$9,'Product Ratings'!$S$9)))))</f>
        <v>3</v>
      </c>
      <c r="W253" s="135">
        <f t="shared" si="6"/>
        <v>11</v>
      </c>
      <c r="X253" s="90"/>
      <c r="Y253" s="90"/>
      <c r="Z253" s="90"/>
      <c r="AA253" s="90"/>
      <c r="AB253" s="90"/>
    </row>
    <row r="254" ht="12.75" customHeight="1">
      <c r="A254" s="87"/>
      <c r="B254" s="90"/>
      <c r="C254" s="90" t="s">
        <v>313</v>
      </c>
      <c r="D254" s="126">
        <v>2.0</v>
      </c>
      <c r="E254" s="127">
        <v>138.7</v>
      </c>
      <c r="F254" s="128">
        <f t="shared" si="7"/>
        <v>90.155</v>
      </c>
      <c r="G254" s="129">
        <f t="shared" si="1"/>
        <v>48.545</v>
      </c>
      <c r="H254" s="130">
        <f t="shared" si="2"/>
        <v>0.35</v>
      </c>
      <c r="I254" s="131">
        <v>44602.0</v>
      </c>
      <c r="J254" s="132">
        <v>44638.0</v>
      </c>
      <c r="K254" s="123"/>
      <c r="L254" s="90"/>
      <c r="M254" s="133">
        <f t="shared" si="3"/>
        <v>69.35</v>
      </c>
      <c r="N254" s="99">
        <f t="shared" si="4"/>
        <v>36</v>
      </c>
      <c r="O254" s="133">
        <f t="shared" si="5"/>
        <v>45.0775</v>
      </c>
      <c r="P254" s="134">
        <v>0.34</v>
      </c>
      <c r="Q254" s="90"/>
      <c r="R254" s="99">
        <f>IF(AND(H254&lt;='Product Ratings'!$E$5,H254&gt;='Product Ratings'!$D$5),'Product Ratings'!$C$5,IF(AND(H254&lt;='Product Ratings'!$E$6,H254&gt;='Product Ratings'!$D$6),'Product Ratings'!$C$6,IF(AND(H254&lt;='Product Ratings'!$E$7,H254&gt;='Product Ratings'!$D$7),'Product Ratings'!$C$7,IF(AND(H254&lt;='Product Ratings'!$E$8,H254&gt;='Product Ratings'!$D$8),'Product Ratings'!$C$8,IF(H254&gt;='Product Ratings'!$D$9,'Product Ratings'!$C$9)))))</f>
        <v>2</v>
      </c>
      <c r="S254" s="99">
        <f>IF(AND(D254&lt;='Product Ratings'!$I$5,D254&gt;='Product Ratings'!$H$5),'Product Ratings'!$F$5,IF(AND(D254&lt;='Product Ratings'!$I$6,D254&gt;='Product Ratings'!$H$6),'Product Ratings'!$F$6,IF(AND(D254&lt;='Product Ratings'!$I$7,I254&gt;='Product Ratings'!$H$7),'Product Ratings'!$F$7,IF(AND(D254&lt;='Product Ratings'!$I$8,D254&gt;='Product Ratings'!$H$8),'Product Ratings'!$F$8,IF(D254&gt;='Product Ratings'!$H$9,'Product Ratings'!$F$9)))))</f>
        <v>1</v>
      </c>
      <c r="T254" s="99">
        <f>IF(AND(O254&lt;='Product Ratings'!$M$5,O254&gt;='Product Ratings'!$L$5),'Product Ratings'!$J$5,IF(AND(O254&lt;='Product Ratings'!$M$6,O254&gt;='Product Ratings'!$L$6),'Product Ratings'!$J$6,IF(AND(O254&lt;='Product Ratings'!$M$7,O254&gt;='Product Ratings'!$L$7),'Product Ratings'!$J$7,IF(AND(O254&lt;='Product Ratings'!$M$8,O254&gt;='Product Ratings'!$L$8),'Product Ratings'!$J$8,IF(O254&gt;='Product Ratings'!$L$9,'Product Ratings'!$J$9)))))</f>
        <v>3</v>
      </c>
      <c r="U254" s="99">
        <f>IF(AND(N254&lt;='Product Ratings'!$R$5,N254&gt;='Product Ratings'!$Q$5),'Product Ratings'!$O$5,IF(AND(N254&lt;='Product Ratings'!$R$6,N254&gt;='Product Ratings'!$Q$6),'Product Ratings'!$O$6,IF(AND(N254&lt;='Product Ratings'!$R$7,N254&gt;='Product Ratings'!$Q$7),'Product Ratings'!$O$7,IF(AND(N254&lt;='Product Ratings'!$R$8,N254&gt;='Product Ratings'!$Q$8),'Product Ratings'!$O$8,IF(N254&gt;='Product Ratings'!$Q$9,'Product Ratings'!$O$9)))))</f>
        <v>3</v>
      </c>
      <c r="V254" s="99">
        <f>IF(AND(P254&lt;='Product Ratings'!$V$5,P254&gt;='Product Ratings'!$U$5),'Product Ratings'!$S$5,IF(AND(P254&lt;='Product Ratings'!$V$6,P254&gt;='Product Ratings'!$U$6),'Product Ratings'!$S$6,IF(AND(P254&lt;='Product Ratings'!$V$7,P254&gt;='Product Ratings'!$U$7),'Product Ratings'!$S$7,IF(AND(P254&lt;='Product Ratings'!$V$8,P254&gt;='Product Ratings'!$U$8),'Product Ratings'!$S$8,IF(P254&gt;='Product Ratings'!$U$9,'Product Ratings'!$S$9)))))</f>
        <v>4</v>
      </c>
      <c r="W254" s="135">
        <f t="shared" si="6"/>
        <v>13</v>
      </c>
      <c r="X254" s="90"/>
      <c r="Y254" s="90"/>
      <c r="Z254" s="90"/>
      <c r="AA254" s="90"/>
      <c r="AB254" s="90"/>
    </row>
    <row r="255" ht="12.75" customHeight="1">
      <c r="A255" s="87"/>
      <c r="B255" s="90"/>
      <c r="C255" s="90" t="s">
        <v>314</v>
      </c>
      <c r="D255" s="126">
        <v>3.0</v>
      </c>
      <c r="E255" s="127">
        <v>100.0</v>
      </c>
      <c r="F255" s="128">
        <f t="shared" si="7"/>
        <v>65</v>
      </c>
      <c r="G255" s="129">
        <f t="shared" si="1"/>
        <v>35</v>
      </c>
      <c r="H255" s="130">
        <f t="shared" si="2"/>
        <v>0.35</v>
      </c>
      <c r="I255" s="131">
        <v>44603.0</v>
      </c>
      <c r="J255" s="132">
        <v>44639.0</v>
      </c>
      <c r="K255" s="123"/>
      <c r="L255" s="90"/>
      <c r="M255" s="133">
        <f t="shared" si="3"/>
        <v>33.33333333</v>
      </c>
      <c r="N255" s="99">
        <f t="shared" si="4"/>
        <v>36</v>
      </c>
      <c r="O255" s="133">
        <f t="shared" si="5"/>
        <v>21.66666667</v>
      </c>
      <c r="P255" s="134">
        <v>0.35</v>
      </c>
      <c r="Q255" s="90"/>
      <c r="R255" s="99">
        <f>IF(AND(H255&lt;='Product Ratings'!$E$5,H255&gt;='Product Ratings'!$D$5),'Product Ratings'!$C$5,IF(AND(H255&lt;='Product Ratings'!$E$6,H255&gt;='Product Ratings'!$D$6),'Product Ratings'!$C$6,IF(AND(H255&lt;='Product Ratings'!$E$7,H255&gt;='Product Ratings'!$D$7),'Product Ratings'!$C$7,IF(AND(H255&lt;='Product Ratings'!$E$8,H255&gt;='Product Ratings'!$D$8),'Product Ratings'!$C$8,IF(H255&gt;='Product Ratings'!$D$9,'Product Ratings'!$C$9)))))</f>
        <v>2</v>
      </c>
      <c r="S255" s="99">
        <f>IF(AND(D255&lt;='Product Ratings'!$I$5,D255&gt;='Product Ratings'!$H$5),'Product Ratings'!$F$5,IF(AND(D255&lt;='Product Ratings'!$I$6,D255&gt;='Product Ratings'!$H$6),'Product Ratings'!$F$6,IF(AND(D255&lt;='Product Ratings'!$I$7,I255&gt;='Product Ratings'!$H$7),'Product Ratings'!$F$7,IF(AND(D255&lt;='Product Ratings'!$I$8,D255&gt;='Product Ratings'!$H$8),'Product Ratings'!$F$8,IF(D255&gt;='Product Ratings'!$H$9,'Product Ratings'!$F$9)))))</f>
        <v>1</v>
      </c>
      <c r="T255" s="99">
        <f>IF(AND(O255&lt;='Product Ratings'!$M$5,O255&gt;='Product Ratings'!$L$5),'Product Ratings'!$J$5,IF(AND(O255&lt;='Product Ratings'!$M$6,O255&gt;='Product Ratings'!$L$6),'Product Ratings'!$J$6,IF(AND(O255&lt;='Product Ratings'!$M$7,O255&gt;='Product Ratings'!$L$7),'Product Ratings'!$J$7,IF(AND(O255&lt;='Product Ratings'!$M$8,O255&gt;='Product Ratings'!$L$8),'Product Ratings'!$J$8,IF(O255&gt;='Product Ratings'!$L$9,'Product Ratings'!$J$9)))))</f>
        <v>5</v>
      </c>
      <c r="U255" s="99">
        <f>IF(AND(N255&lt;='Product Ratings'!$R$5,N255&gt;='Product Ratings'!$Q$5),'Product Ratings'!$O$5,IF(AND(N255&lt;='Product Ratings'!$R$6,N255&gt;='Product Ratings'!$Q$6),'Product Ratings'!$O$6,IF(AND(N255&lt;='Product Ratings'!$R$7,N255&gt;='Product Ratings'!$Q$7),'Product Ratings'!$O$7,IF(AND(N255&lt;='Product Ratings'!$R$8,N255&gt;='Product Ratings'!$Q$8),'Product Ratings'!$O$8,IF(N255&gt;='Product Ratings'!$Q$9,'Product Ratings'!$O$9)))))</f>
        <v>3</v>
      </c>
      <c r="V255" s="99">
        <f>IF(AND(P255&lt;='Product Ratings'!$V$5,P255&gt;='Product Ratings'!$U$5),'Product Ratings'!$S$5,IF(AND(P255&lt;='Product Ratings'!$V$6,P255&gt;='Product Ratings'!$U$6),'Product Ratings'!$S$6,IF(AND(P255&lt;='Product Ratings'!$V$7,P255&gt;='Product Ratings'!$U$7),'Product Ratings'!$S$7,IF(AND(P255&lt;='Product Ratings'!$V$8,P255&gt;='Product Ratings'!$U$8),'Product Ratings'!$S$8,IF(P255&gt;='Product Ratings'!$U$9,'Product Ratings'!$S$9)))))</f>
        <v>4</v>
      </c>
      <c r="W255" s="135">
        <f t="shared" si="6"/>
        <v>15</v>
      </c>
      <c r="X255" s="90"/>
      <c r="Y255" s="90"/>
      <c r="Z255" s="90"/>
      <c r="AA255" s="90"/>
      <c r="AB255" s="90"/>
    </row>
    <row r="256" ht="12.75" customHeight="1">
      <c r="A256" s="87"/>
      <c r="B256" s="90"/>
      <c r="C256" s="90" t="s">
        <v>315</v>
      </c>
      <c r="D256" s="126">
        <v>4.0</v>
      </c>
      <c r="E256" s="127">
        <v>460.87</v>
      </c>
      <c r="F256" s="128">
        <f t="shared" si="7"/>
        <v>299.5655</v>
      </c>
      <c r="G256" s="129">
        <f t="shared" si="1"/>
        <v>161.3045</v>
      </c>
      <c r="H256" s="130">
        <f t="shared" si="2"/>
        <v>0.35</v>
      </c>
      <c r="I256" s="131">
        <v>44604.0</v>
      </c>
      <c r="J256" s="132">
        <v>44640.0</v>
      </c>
      <c r="K256" s="123"/>
      <c r="L256" s="90"/>
      <c r="M256" s="133">
        <f t="shared" si="3"/>
        <v>115.2175</v>
      </c>
      <c r="N256" s="99">
        <f t="shared" si="4"/>
        <v>36</v>
      </c>
      <c r="O256" s="133">
        <f t="shared" si="5"/>
        <v>74.891375</v>
      </c>
      <c r="P256" s="134">
        <v>0.45</v>
      </c>
      <c r="Q256" s="90"/>
      <c r="R256" s="99">
        <f>IF(AND(H256&lt;='Product Ratings'!$E$5,H256&gt;='Product Ratings'!$D$5),'Product Ratings'!$C$5,IF(AND(H256&lt;='Product Ratings'!$E$6,H256&gt;='Product Ratings'!$D$6),'Product Ratings'!$C$6,IF(AND(H256&lt;='Product Ratings'!$E$7,H256&gt;='Product Ratings'!$D$7),'Product Ratings'!$C$7,IF(AND(H256&lt;='Product Ratings'!$E$8,H256&gt;='Product Ratings'!$D$8),'Product Ratings'!$C$8,IF(H256&gt;='Product Ratings'!$D$9,'Product Ratings'!$C$9)))))</f>
        <v>2</v>
      </c>
      <c r="S256" s="99">
        <f>IF(AND(D256&lt;='Product Ratings'!$I$5,D256&gt;='Product Ratings'!$H$5),'Product Ratings'!$F$5,IF(AND(D256&lt;='Product Ratings'!$I$6,D256&gt;='Product Ratings'!$H$6),'Product Ratings'!$F$6,IF(AND(D256&lt;='Product Ratings'!$I$7,I256&gt;='Product Ratings'!$H$7),'Product Ratings'!$F$7,IF(AND(D256&lt;='Product Ratings'!$I$8,D256&gt;='Product Ratings'!$H$8),'Product Ratings'!$F$8,IF(D256&gt;='Product Ratings'!$H$9,'Product Ratings'!$F$9)))))</f>
        <v>1</v>
      </c>
      <c r="T256" s="99">
        <f>IF(AND(O256&lt;='Product Ratings'!$M$5,O256&gt;='Product Ratings'!$L$5),'Product Ratings'!$J$5,IF(AND(O256&lt;='Product Ratings'!$M$6,O256&gt;='Product Ratings'!$L$6),'Product Ratings'!$J$6,IF(AND(O256&lt;='Product Ratings'!$M$7,O256&gt;='Product Ratings'!$L$7),'Product Ratings'!$J$7,IF(AND(O256&lt;='Product Ratings'!$M$8,O256&gt;='Product Ratings'!$L$8),'Product Ratings'!$J$8,IF(O256&gt;='Product Ratings'!$L$9,'Product Ratings'!$J$9)))))</f>
        <v>3</v>
      </c>
      <c r="U256" s="99">
        <f>IF(AND(N256&lt;='Product Ratings'!$R$5,N256&gt;='Product Ratings'!$Q$5),'Product Ratings'!$O$5,IF(AND(N256&lt;='Product Ratings'!$R$6,N256&gt;='Product Ratings'!$Q$6),'Product Ratings'!$O$6,IF(AND(N256&lt;='Product Ratings'!$R$7,N256&gt;='Product Ratings'!$Q$7),'Product Ratings'!$O$7,IF(AND(N256&lt;='Product Ratings'!$R$8,N256&gt;='Product Ratings'!$Q$8),'Product Ratings'!$O$8,IF(N256&gt;='Product Ratings'!$Q$9,'Product Ratings'!$O$9)))))</f>
        <v>3</v>
      </c>
      <c r="V256" s="99">
        <f>IF(AND(P256&lt;='Product Ratings'!$V$5,P256&gt;='Product Ratings'!$U$5),'Product Ratings'!$S$5,IF(AND(P256&lt;='Product Ratings'!$V$6,P256&gt;='Product Ratings'!$U$6),'Product Ratings'!$S$6,IF(AND(P256&lt;='Product Ratings'!$V$7,P256&gt;='Product Ratings'!$U$7),'Product Ratings'!$S$7,IF(AND(P256&lt;='Product Ratings'!$V$8,P256&gt;='Product Ratings'!$U$8),'Product Ratings'!$S$8,IF(P256&gt;='Product Ratings'!$U$9,'Product Ratings'!$S$9)))))</f>
        <v>4</v>
      </c>
      <c r="W256" s="135">
        <f t="shared" si="6"/>
        <v>13</v>
      </c>
      <c r="X256" s="90"/>
      <c r="Y256" s="90"/>
      <c r="Z256" s="90"/>
      <c r="AA256" s="90"/>
      <c r="AB256" s="90"/>
    </row>
    <row r="257" ht="12.75" customHeight="1">
      <c r="A257" s="87"/>
      <c r="B257" s="90"/>
      <c r="C257" s="90" t="s">
        <v>316</v>
      </c>
      <c r="D257" s="126">
        <v>5.0</v>
      </c>
      <c r="E257" s="127">
        <v>56.52</v>
      </c>
      <c r="F257" s="128">
        <f t="shared" si="7"/>
        <v>36.738</v>
      </c>
      <c r="G257" s="129">
        <f t="shared" si="1"/>
        <v>19.782</v>
      </c>
      <c r="H257" s="130">
        <f t="shared" si="2"/>
        <v>0.35</v>
      </c>
      <c r="I257" s="131">
        <v>44605.0</v>
      </c>
      <c r="J257" s="132">
        <v>44641.0</v>
      </c>
      <c r="K257" s="123"/>
      <c r="L257" s="90"/>
      <c r="M257" s="133">
        <f t="shared" si="3"/>
        <v>11.304</v>
      </c>
      <c r="N257" s="99">
        <f t="shared" si="4"/>
        <v>36</v>
      </c>
      <c r="O257" s="133">
        <f t="shared" si="5"/>
        <v>7.3476</v>
      </c>
      <c r="P257" s="134">
        <v>0.46</v>
      </c>
      <c r="Q257" s="90"/>
      <c r="R257" s="99">
        <f>IF(AND(H257&lt;='Product Ratings'!$E$5,H257&gt;='Product Ratings'!$D$5),'Product Ratings'!$C$5,IF(AND(H257&lt;='Product Ratings'!$E$6,H257&gt;='Product Ratings'!$D$6),'Product Ratings'!$C$6,IF(AND(H257&lt;='Product Ratings'!$E$7,H257&gt;='Product Ratings'!$D$7),'Product Ratings'!$C$7,IF(AND(H257&lt;='Product Ratings'!$E$8,H257&gt;='Product Ratings'!$D$8),'Product Ratings'!$C$8,IF(H257&gt;='Product Ratings'!$D$9,'Product Ratings'!$C$9)))))</f>
        <v>2</v>
      </c>
      <c r="S257" s="99">
        <f>IF(AND(D257&lt;='Product Ratings'!$I$5,D257&gt;='Product Ratings'!$H$5),'Product Ratings'!$F$5,IF(AND(D257&lt;='Product Ratings'!$I$6,D257&gt;='Product Ratings'!$H$6),'Product Ratings'!$F$6,IF(AND(D257&lt;='Product Ratings'!$I$7,I257&gt;='Product Ratings'!$H$7),'Product Ratings'!$F$7,IF(AND(D257&lt;='Product Ratings'!$I$8,D257&gt;='Product Ratings'!$H$8),'Product Ratings'!$F$8,IF(D257&gt;='Product Ratings'!$H$9,'Product Ratings'!$F$9)))))</f>
        <v>1</v>
      </c>
      <c r="T257" s="99">
        <f>IF(AND(O257&lt;='Product Ratings'!$M$5,O257&gt;='Product Ratings'!$L$5),'Product Ratings'!$J$5,IF(AND(O257&lt;='Product Ratings'!$M$6,O257&gt;='Product Ratings'!$L$6),'Product Ratings'!$J$6,IF(AND(O257&lt;='Product Ratings'!$M$7,O257&gt;='Product Ratings'!$L$7),'Product Ratings'!$J$7,IF(AND(O257&lt;='Product Ratings'!$M$8,O257&gt;='Product Ratings'!$L$8),'Product Ratings'!$J$8,IF(O257&gt;='Product Ratings'!$L$9,'Product Ratings'!$J$9)))))</f>
        <v>5</v>
      </c>
      <c r="U257" s="99">
        <f>IF(AND(N257&lt;='Product Ratings'!$R$5,N257&gt;='Product Ratings'!$Q$5),'Product Ratings'!$O$5,IF(AND(N257&lt;='Product Ratings'!$R$6,N257&gt;='Product Ratings'!$Q$6),'Product Ratings'!$O$6,IF(AND(N257&lt;='Product Ratings'!$R$7,N257&gt;='Product Ratings'!$Q$7),'Product Ratings'!$O$7,IF(AND(N257&lt;='Product Ratings'!$R$8,N257&gt;='Product Ratings'!$Q$8),'Product Ratings'!$O$8,IF(N257&gt;='Product Ratings'!$Q$9,'Product Ratings'!$O$9)))))</f>
        <v>3</v>
      </c>
      <c r="V257" s="99">
        <f>IF(AND(P257&lt;='Product Ratings'!$V$5,P257&gt;='Product Ratings'!$U$5),'Product Ratings'!$S$5,IF(AND(P257&lt;='Product Ratings'!$V$6,P257&gt;='Product Ratings'!$U$6),'Product Ratings'!$S$6,IF(AND(P257&lt;='Product Ratings'!$V$7,P257&gt;='Product Ratings'!$U$7),'Product Ratings'!$S$7,IF(AND(P257&lt;='Product Ratings'!$V$8,P257&gt;='Product Ratings'!$U$8),'Product Ratings'!$S$8,IF(P257&gt;='Product Ratings'!$U$9,'Product Ratings'!$S$9)))))</f>
        <v>4</v>
      </c>
      <c r="W257" s="135">
        <f t="shared" si="6"/>
        <v>15</v>
      </c>
      <c r="X257" s="90"/>
      <c r="Y257" s="90"/>
      <c r="Z257" s="90"/>
      <c r="AA257" s="90"/>
      <c r="AB257" s="90"/>
    </row>
    <row r="258" ht="12.75" customHeight="1">
      <c r="A258" s="87"/>
      <c r="B258" s="90"/>
      <c r="C258" s="90" t="s">
        <v>317</v>
      </c>
      <c r="D258" s="126">
        <v>6.0</v>
      </c>
      <c r="E258" s="127">
        <v>385.52</v>
      </c>
      <c r="F258" s="128">
        <f t="shared" si="7"/>
        <v>250.588</v>
      </c>
      <c r="G258" s="129">
        <f t="shared" si="1"/>
        <v>134.932</v>
      </c>
      <c r="H258" s="130">
        <f t="shared" si="2"/>
        <v>0.35</v>
      </c>
      <c r="I258" s="131">
        <v>44606.0</v>
      </c>
      <c r="J258" s="132">
        <v>44642.0</v>
      </c>
      <c r="K258" s="123"/>
      <c r="L258" s="90"/>
      <c r="M258" s="133">
        <f t="shared" si="3"/>
        <v>64.25333333</v>
      </c>
      <c r="N258" s="99">
        <f t="shared" si="4"/>
        <v>36</v>
      </c>
      <c r="O258" s="133">
        <f t="shared" si="5"/>
        <v>41.76466667</v>
      </c>
      <c r="P258" s="134">
        <v>0.48</v>
      </c>
      <c r="Q258" s="90"/>
      <c r="R258" s="99">
        <f>IF(AND(H258&lt;='Product Ratings'!$E$5,H258&gt;='Product Ratings'!$D$5),'Product Ratings'!$C$5,IF(AND(H258&lt;='Product Ratings'!$E$6,H258&gt;='Product Ratings'!$D$6),'Product Ratings'!$C$6,IF(AND(H258&lt;='Product Ratings'!$E$7,H258&gt;='Product Ratings'!$D$7),'Product Ratings'!$C$7,IF(AND(H258&lt;='Product Ratings'!$E$8,H258&gt;='Product Ratings'!$D$8),'Product Ratings'!$C$8,IF(H258&gt;='Product Ratings'!$D$9,'Product Ratings'!$C$9)))))</f>
        <v>2</v>
      </c>
      <c r="S258" s="99">
        <f>IF(AND(D258&lt;='Product Ratings'!$I$5,D258&gt;='Product Ratings'!$H$5),'Product Ratings'!$F$5,IF(AND(D258&lt;='Product Ratings'!$I$6,D258&gt;='Product Ratings'!$H$6),'Product Ratings'!$F$6,IF(AND(D258&lt;='Product Ratings'!$I$7,I258&gt;='Product Ratings'!$H$7),'Product Ratings'!$F$7,IF(AND(D258&lt;='Product Ratings'!$I$8,D258&gt;='Product Ratings'!$H$8),'Product Ratings'!$F$8,IF(D258&gt;='Product Ratings'!$H$9,'Product Ratings'!$F$9)))))</f>
        <v>2</v>
      </c>
      <c r="T258" s="99">
        <f>IF(AND(O258&lt;='Product Ratings'!$M$5,O258&gt;='Product Ratings'!$L$5),'Product Ratings'!$J$5,IF(AND(O258&lt;='Product Ratings'!$M$6,O258&gt;='Product Ratings'!$L$6),'Product Ratings'!$J$6,IF(AND(O258&lt;='Product Ratings'!$M$7,O258&gt;='Product Ratings'!$L$7),'Product Ratings'!$J$7,IF(AND(O258&lt;='Product Ratings'!$M$8,O258&gt;='Product Ratings'!$L$8),'Product Ratings'!$J$8,IF(O258&gt;='Product Ratings'!$L$9,'Product Ratings'!$J$9)))))</f>
        <v>3</v>
      </c>
      <c r="U258" s="99">
        <f>IF(AND(N258&lt;='Product Ratings'!$R$5,N258&gt;='Product Ratings'!$Q$5),'Product Ratings'!$O$5,IF(AND(N258&lt;='Product Ratings'!$R$6,N258&gt;='Product Ratings'!$Q$6),'Product Ratings'!$O$6,IF(AND(N258&lt;='Product Ratings'!$R$7,N258&gt;='Product Ratings'!$Q$7),'Product Ratings'!$O$7,IF(AND(N258&lt;='Product Ratings'!$R$8,N258&gt;='Product Ratings'!$Q$8),'Product Ratings'!$O$8,IF(N258&gt;='Product Ratings'!$Q$9,'Product Ratings'!$O$9)))))</f>
        <v>3</v>
      </c>
      <c r="V258" s="99">
        <f>IF(AND(P258&lt;='Product Ratings'!$V$5,P258&gt;='Product Ratings'!$U$5),'Product Ratings'!$S$5,IF(AND(P258&lt;='Product Ratings'!$V$6,P258&gt;='Product Ratings'!$U$6),'Product Ratings'!$S$6,IF(AND(P258&lt;='Product Ratings'!$V$7,P258&gt;='Product Ratings'!$U$7),'Product Ratings'!$S$7,IF(AND(P258&lt;='Product Ratings'!$V$8,P258&gt;='Product Ratings'!$U$8),'Product Ratings'!$S$8,IF(P258&gt;='Product Ratings'!$U$9,'Product Ratings'!$S$9)))))</f>
        <v>4</v>
      </c>
      <c r="W258" s="135">
        <f t="shared" si="6"/>
        <v>14</v>
      </c>
      <c r="X258" s="90"/>
      <c r="Y258" s="90"/>
      <c r="Z258" s="90"/>
      <c r="AA258" s="90"/>
      <c r="AB258" s="90"/>
    </row>
    <row r="259" ht="12.75" customHeight="1">
      <c r="A259" s="87"/>
      <c r="B259" s="90"/>
      <c r="C259" s="90" t="s">
        <v>318</v>
      </c>
      <c r="D259" s="126">
        <v>1.0</v>
      </c>
      <c r="E259" s="127">
        <v>216.1</v>
      </c>
      <c r="F259" s="128">
        <f t="shared" si="7"/>
        <v>140.465</v>
      </c>
      <c r="G259" s="129">
        <f t="shared" si="1"/>
        <v>75.635</v>
      </c>
      <c r="H259" s="130">
        <f t="shared" si="2"/>
        <v>0.35</v>
      </c>
      <c r="I259" s="131">
        <v>44607.0</v>
      </c>
      <c r="J259" s="132">
        <v>44643.0</v>
      </c>
      <c r="K259" s="123"/>
      <c r="L259" s="90"/>
      <c r="M259" s="133">
        <f t="shared" si="3"/>
        <v>216.1</v>
      </c>
      <c r="N259" s="99">
        <f t="shared" si="4"/>
        <v>36</v>
      </c>
      <c r="O259" s="133">
        <f t="shared" si="5"/>
        <v>140.465</v>
      </c>
      <c r="P259" s="134">
        <v>0.5</v>
      </c>
      <c r="Q259" s="90"/>
      <c r="R259" s="99">
        <f>IF(AND(H259&lt;='Product Ratings'!$E$5,H259&gt;='Product Ratings'!$D$5),'Product Ratings'!$C$5,IF(AND(H259&lt;='Product Ratings'!$E$6,H259&gt;='Product Ratings'!$D$6),'Product Ratings'!$C$6,IF(AND(H259&lt;='Product Ratings'!$E$7,H259&gt;='Product Ratings'!$D$7),'Product Ratings'!$C$7,IF(AND(H259&lt;='Product Ratings'!$E$8,H259&gt;='Product Ratings'!$D$8),'Product Ratings'!$C$8,IF(H259&gt;='Product Ratings'!$D$9,'Product Ratings'!$C$9)))))</f>
        <v>2</v>
      </c>
      <c r="S259" s="99">
        <f>IF(AND(D259&lt;='Product Ratings'!$I$5,D259&gt;='Product Ratings'!$H$5),'Product Ratings'!$F$5,IF(AND(D259&lt;='Product Ratings'!$I$6,D259&gt;='Product Ratings'!$H$6),'Product Ratings'!$F$6,IF(AND(D259&lt;='Product Ratings'!$I$7,I259&gt;='Product Ratings'!$H$7),'Product Ratings'!$F$7,IF(AND(D259&lt;='Product Ratings'!$I$8,D259&gt;='Product Ratings'!$H$8),'Product Ratings'!$F$8,IF(D259&gt;='Product Ratings'!$H$9,'Product Ratings'!$F$9)))))</f>
        <v>1</v>
      </c>
      <c r="T259" s="99">
        <f>IF(AND(O259&lt;='Product Ratings'!$M$5,O259&gt;='Product Ratings'!$L$5),'Product Ratings'!$J$5,IF(AND(O259&lt;='Product Ratings'!$M$6,O259&gt;='Product Ratings'!$L$6),'Product Ratings'!$J$6,IF(AND(O259&lt;='Product Ratings'!$M$7,O259&gt;='Product Ratings'!$L$7),'Product Ratings'!$J$7,IF(AND(O259&lt;='Product Ratings'!$M$8,O259&gt;='Product Ratings'!$L$8),'Product Ratings'!$J$8,IF(O259&gt;='Product Ratings'!$L$9,'Product Ratings'!$J$9)))))</f>
        <v>2</v>
      </c>
      <c r="U259" s="99">
        <f>IF(AND(N259&lt;='Product Ratings'!$R$5,N259&gt;='Product Ratings'!$Q$5),'Product Ratings'!$O$5,IF(AND(N259&lt;='Product Ratings'!$R$6,N259&gt;='Product Ratings'!$Q$6),'Product Ratings'!$O$6,IF(AND(N259&lt;='Product Ratings'!$R$7,N259&gt;='Product Ratings'!$Q$7),'Product Ratings'!$O$7,IF(AND(N259&lt;='Product Ratings'!$R$8,N259&gt;='Product Ratings'!$Q$8),'Product Ratings'!$O$8,IF(N259&gt;='Product Ratings'!$Q$9,'Product Ratings'!$O$9)))))</f>
        <v>3</v>
      </c>
      <c r="V259" s="99">
        <f>IF(AND(P259&lt;='Product Ratings'!$V$5,P259&gt;='Product Ratings'!$U$5),'Product Ratings'!$S$5,IF(AND(P259&lt;='Product Ratings'!$V$6,P259&gt;='Product Ratings'!$U$6),'Product Ratings'!$S$6,IF(AND(P259&lt;='Product Ratings'!$V$7,P259&gt;='Product Ratings'!$U$7),'Product Ratings'!$S$7,IF(AND(P259&lt;='Product Ratings'!$V$8,P259&gt;='Product Ratings'!$U$8),'Product Ratings'!$S$8,IF(P259&gt;='Product Ratings'!$U$9,'Product Ratings'!$S$9)))))</f>
        <v>4</v>
      </c>
      <c r="W259" s="135">
        <f t="shared" si="6"/>
        <v>12</v>
      </c>
      <c r="X259" s="90"/>
      <c r="Y259" s="90"/>
      <c r="Z259" s="90"/>
      <c r="AA259" s="90"/>
      <c r="AB259" s="90"/>
    </row>
    <row r="260" ht="12.75" customHeight="1">
      <c r="A260" s="87"/>
      <c r="B260" s="90"/>
      <c r="C260" s="90" t="s">
        <v>319</v>
      </c>
      <c r="D260" s="126">
        <v>2.0</v>
      </c>
      <c r="E260" s="127">
        <v>416.52</v>
      </c>
      <c r="F260" s="128">
        <f t="shared" si="7"/>
        <v>270.738</v>
      </c>
      <c r="G260" s="129">
        <f t="shared" si="1"/>
        <v>145.782</v>
      </c>
      <c r="H260" s="130">
        <f t="shared" si="2"/>
        <v>0.35</v>
      </c>
      <c r="I260" s="131">
        <v>44608.0</v>
      </c>
      <c r="J260" s="132">
        <v>44644.0</v>
      </c>
      <c r="K260" s="123"/>
      <c r="L260" s="90"/>
      <c r="M260" s="133">
        <f t="shared" si="3"/>
        <v>208.26</v>
      </c>
      <c r="N260" s="99">
        <f t="shared" si="4"/>
        <v>36</v>
      </c>
      <c r="O260" s="133">
        <f t="shared" si="5"/>
        <v>135.369</v>
      </c>
      <c r="P260" s="134">
        <v>0.52</v>
      </c>
      <c r="Q260" s="90"/>
      <c r="R260" s="99">
        <f>IF(AND(H260&lt;='Product Ratings'!$E$5,H260&gt;='Product Ratings'!$D$5),'Product Ratings'!$C$5,IF(AND(H260&lt;='Product Ratings'!$E$6,H260&gt;='Product Ratings'!$D$6),'Product Ratings'!$C$6,IF(AND(H260&lt;='Product Ratings'!$E$7,H260&gt;='Product Ratings'!$D$7),'Product Ratings'!$C$7,IF(AND(H260&lt;='Product Ratings'!$E$8,H260&gt;='Product Ratings'!$D$8),'Product Ratings'!$C$8,IF(H260&gt;='Product Ratings'!$D$9,'Product Ratings'!$C$9)))))</f>
        <v>2</v>
      </c>
      <c r="S260" s="99">
        <f>IF(AND(D260&lt;='Product Ratings'!$I$5,D260&gt;='Product Ratings'!$H$5),'Product Ratings'!$F$5,IF(AND(D260&lt;='Product Ratings'!$I$6,D260&gt;='Product Ratings'!$H$6),'Product Ratings'!$F$6,IF(AND(D260&lt;='Product Ratings'!$I$7,I260&gt;='Product Ratings'!$H$7),'Product Ratings'!$F$7,IF(AND(D260&lt;='Product Ratings'!$I$8,D260&gt;='Product Ratings'!$H$8),'Product Ratings'!$F$8,IF(D260&gt;='Product Ratings'!$H$9,'Product Ratings'!$F$9)))))</f>
        <v>1</v>
      </c>
      <c r="T260" s="99">
        <f>IF(AND(O260&lt;='Product Ratings'!$M$5,O260&gt;='Product Ratings'!$L$5),'Product Ratings'!$J$5,IF(AND(O260&lt;='Product Ratings'!$M$6,O260&gt;='Product Ratings'!$L$6),'Product Ratings'!$J$6,IF(AND(O260&lt;='Product Ratings'!$M$7,O260&gt;='Product Ratings'!$L$7),'Product Ratings'!$J$7,IF(AND(O260&lt;='Product Ratings'!$M$8,O260&gt;='Product Ratings'!$L$8),'Product Ratings'!$J$8,IF(O260&gt;='Product Ratings'!$L$9,'Product Ratings'!$J$9)))))</f>
        <v>2</v>
      </c>
      <c r="U260" s="99">
        <f>IF(AND(N260&lt;='Product Ratings'!$R$5,N260&gt;='Product Ratings'!$Q$5),'Product Ratings'!$O$5,IF(AND(N260&lt;='Product Ratings'!$R$6,N260&gt;='Product Ratings'!$Q$6),'Product Ratings'!$O$6,IF(AND(N260&lt;='Product Ratings'!$R$7,N260&gt;='Product Ratings'!$Q$7),'Product Ratings'!$O$7,IF(AND(N260&lt;='Product Ratings'!$R$8,N260&gt;='Product Ratings'!$Q$8),'Product Ratings'!$O$8,IF(N260&gt;='Product Ratings'!$Q$9,'Product Ratings'!$O$9)))))</f>
        <v>3</v>
      </c>
      <c r="V260" s="99">
        <f>IF(AND(P260&lt;='Product Ratings'!$V$5,P260&gt;='Product Ratings'!$U$5),'Product Ratings'!$S$5,IF(AND(P260&lt;='Product Ratings'!$V$6,P260&gt;='Product Ratings'!$U$6),'Product Ratings'!$S$6,IF(AND(P260&lt;='Product Ratings'!$V$7,P260&gt;='Product Ratings'!$U$7),'Product Ratings'!$S$7,IF(AND(P260&lt;='Product Ratings'!$V$8,P260&gt;='Product Ratings'!$U$8),'Product Ratings'!$S$8,IF(P260&gt;='Product Ratings'!$U$9,'Product Ratings'!$S$9)))))</f>
        <v>4</v>
      </c>
      <c r="W260" s="135">
        <f t="shared" si="6"/>
        <v>12</v>
      </c>
      <c r="X260" s="90"/>
      <c r="Y260" s="90"/>
      <c r="Z260" s="90"/>
      <c r="AA260" s="90"/>
      <c r="AB260" s="90"/>
    </row>
    <row r="261" ht="12.75" customHeight="1">
      <c r="A261" s="87"/>
      <c r="B261" s="90"/>
      <c r="C261" s="90" t="s">
        <v>320</v>
      </c>
      <c r="D261" s="126">
        <v>3.0</v>
      </c>
      <c r="E261" s="127">
        <v>86.09</v>
      </c>
      <c r="F261" s="128">
        <f t="shared" si="7"/>
        <v>55.9585</v>
      </c>
      <c r="G261" s="129">
        <f t="shared" si="1"/>
        <v>30.1315</v>
      </c>
      <c r="H261" s="130">
        <f t="shared" si="2"/>
        <v>0.35</v>
      </c>
      <c r="I261" s="131">
        <v>44609.0</v>
      </c>
      <c r="J261" s="132">
        <v>44645.0</v>
      </c>
      <c r="K261" s="123"/>
      <c r="L261" s="90"/>
      <c r="M261" s="133">
        <f t="shared" si="3"/>
        <v>28.69666667</v>
      </c>
      <c r="N261" s="99">
        <f t="shared" si="4"/>
        <v>36</v>
      </c>
      <c r="O261" s="133">
        <f t="shared" si="5"/>
        <v>18.65283333</v>
      </c>
      <c r="P261" s="134">
        <v>0.56</v>
      </c>
      <c r="Q261" s="90"/>
      <c r="R261" s="99">
        <f>IF(AND(H261&lt;='Product Ratings'!$E$5,H261&gt;='Product Ratings'!$D$5),'Product Ratings'!$C$5,IF(AND(H261&lt;='Product Ratings'!$E$6,H261&gt;='Product Ratings'!$D$6),'Product Ratings'!$C$6,IF(AND(H261&lt;='Product Ratings'!$E$7,H261&gt;='Product Ratings'!$D$7),'Product Ratings'!$C$7,IF(AND(H261&lt;='Product Ratings'!$E$8,H261&gt;='Product Ratings'!$D$8),'Product Ratings'!$C$8,IF(H261&gt;='Product Ratings'!$D$9,'Product Ratings'!$C$9)))))</f>
        <v>2</v>
      </c>
      <c r="S261" s="99">
        <f>IF(AND(D261&lt;='Product Ratings'!$I$5,D261&gt;='Product Ratings'!$H$5),'Product Ratings'!$F$5,IF(AND(D261&lt;='Product Ratings'!$I$6,D261&gt;='Product Ratings'!$H$6),'Product Ratings'!$F$6,IF(AND(D261&lt;='Product Ratings'!$I$7,I261&gt;='Product Ratings'!$H$7),'Product Ratings'!$F$7,IF(AND(D261&lt;='Product Ratings'!$I$8,D261&gt;='Product Ratings'!$H$8),'Product Ratings'!$F$8,IF(D261&gt;='Product Ratings'!$H$9,'Product Ratings'!$F$9)))))</f>
        <v>1</v>
      </c>
      <c r="T261" s="99">
        <f>IF(AND(O261&lt;='Product Ratings'!$M$5,O261&gt;='Product Ratings'!$L$5),'Product Ratings'!$J$5,IF(AND(O261&lt;='Product Ratings'!$M$6,O261&gt;='Product Ratings'!$L$6),'Product Ratings'!$J$6,IF(AND(O261&lt;='Product Ratings'!$M$7,O261&gt;='Product Ratings'!$L$7),'Product Ratings'!$J$7,IF(AND(O261&lt;='Product Ratings'!$M$8,O261&gt;='Product Ratings'!$L$8),'Product Ratings'!$J$8,IF(O261&gt;='Product Ratings'!$L$9,'Product Ratings'!$J$9)))))</f>
        <v>5</v>
      </c>
      <c r="U261" s="99">
        <f>IF(AND(N261&lt;='Product Ratings'!$R$5,N261&gt;='Product Ratings'!$Q$5),'Product Ratings'!$O$5,IF(AND(N261&lt;='Product Ratings'!$R$6,N261&gt;='Product Ratings'!$Q$6),'Product Ratings'!$O$6,IF(AND(N261&lt;='Product Ratings'!$R$7,N261&gt;='Product Ratings'!$Q$7),'Product Ratings'!$O$7,IF(AND(N261&lt;='Product Ratings'!$R$8,N261&gt;='Product Ratings'!$Q$8),'Product Ratings'!$O$8,IF(N261&gt;='Product Ratings'!$Q$9,'Product Ratings'!$O$9)))))</f>
        <v>3</v>
      </c>
      <c r="V261" s="99">
        <f>IF(AND(P261&lt;='Product Ratings'!$V$5,P261&gt;='Product Ratings'!$U$5),'Product Ratings'!$S$5,IF(AND(P261&lt;='Product Ratings'!$V$6,P261&gt;='Product Ratings'!$U$6),'Product Ratings'!$S$6,IF(AND(P261&lt;='Product Ratings'!$V$7,P261&gt;='Product Ratings'!$U$7),'Product Ratings'!$S$7,IF(AND(P261&lt;='Product Ratings'!$V$8,P261&gt;='Product Ratings'!$U$8),'Product Ratings'!$S$8,IF(P261&gt;='Product Ratings'!$U$9,'Product Ratings'!$S$9)))))</f>
        <v>4</v>
      </c>
      <c r="W261" s="135">
        <f t="shared" si="6"/>
        <v>15</v>
      </c>
      <c r="X261" s="90"/>
      <c r="Y261" s="90"/>
      <c r="Z261" s="90"/>
      <c r="AA261" s="90"/>
      <c r="AB261" s="90"/>
    </row>
    <row r="262" ht="12.75" customHeight="1">
      <c r="A262" s="87"/>
      <c r="B262" s="90"/>
      <c r="C262" s="90" t="s">
        <v>321</v>
      </c>
      <c r="D262" s="126">
        <v>4.0</v>
      </c>
      <c r="E262" s="127">
        <v>258.26</v>
      </c>
      <c r="F262" s="128">
        <f t="shared" si="7"/>
        <v>167.869</v>
      </c>
      <c r="G262" s="129">
        <f t="shared" si="1"/>
        <v>90.391</v>
      </c>
      <c r="H262" s="130">
        <f t="shared" si="2"/>
        <v>0.35</v>
      </c>
      <c r="I262" s="131">
        <v>44610.0</v>
      </c>
      <c r="J262" s="132">
        <v>44646.0</v>
      </c>
      <c r="K262" s="123"/>
      <c r="L262" s="90"/>
      <c r="M262" s="133">
        <f t="shared" si="3"/>
        <v>64.565</v>
      </c>
      <c r="N262" s="99">
        <f t="shared" si="4"/>
        <v>36</v>
      </c>
      <c r="O262" s="133">
        <f t="shared" si="5"/>
        <v>41.96725</v>
      </c>
      <c r="P262" s="134">
        <v>0.53</v>
      </c>
      <c r="Q262" s="90"/>
      <c r="R262" s="99">
        <f>IF(AND(H262&lt;='Product Ratings'!$E$5,H262&gt;='Product Ratings'!$D$5),'Product Ratings'!$C$5,IF(AND(H262&lt;='Product Ratings'!$E$6,H262&gt;='Product Ratings'!$D$6),'Product Ratings'!$C$6,IF(AND(H262&lt;='Product Ratings'!$E$7,H262&gt;='Product Ratings'!$D$7),'Product Ratings'!$C$7,IF(AND(H262&lt;='Product Ratings'!$E$8,H262&gt;='Product Ratings'!$D$8),'Product Ratings'!$C$8,IF(H262&gt;='Product Ratings'!$D$9,'Product Ratings'!$C$9)))))</f>
        <v>2</v>
      </c>
      <c r="S262" s="99">
        <f>IF(AND(D262&lt;='Product Ratings'!$I$5,D262&gt;='Product Ratings'!$H$5),'Product Ratings'!$F$5,IF(AND(D262&lt;='Product Ratings'!$I$6,D262&gt;='Product Ratings'!$H$6),'Product Ratings'!$F$6,IF(AND(D262&lt;='Product Ratings'!$I$7,I262&gt;='Product Ratings'!$H$7),'Product Ratings'!$F$7,IF(AND(D262&lt;='Product Ratings'!$I$8,D262&gt;='Product Ratings'!$H$8),'Product Ratings'!$F$8,IF(D262&gt;='Product Ratings'!$H$9,'Product Ratings'!$F$9)))))</f>
        <v>1</v>
      </c>
      <c r="T262" s="99">
        <f>IF(AND(O262&lt;='Product Ratings'!$M$5,O262&gt;='Product Ratings'!$L$5),'Product Ratings'!$J$5,IF(AND(O262&lt;='Product Ratings'!$M$6,O262&gt;='Product Ratings'!$L$6),'Product Ratings'!$J$6,IF(AND(O262&lt;='Product Ratings'!$M$7,O262&gt;='Product Ratings'!$L$7),'Product Ratings'!$J$7,IF(AND(O262&lt;='Product Ratings'!$M$8,O262&gt;='Product Ratings'!$L$8),'Product Ratings'!$J$8,IF(O262&gt;='Product Ratings'!$L$9,'Product Ratings'!$J$9)))))</f>
        <v>3</v>
      </c>
      <c r="U262" s="99">
        <f>IF(AND(N262&lt;='Product Ratings'!$R$5,N262&gt;='Product Ratings'!$Q$5),'Product Ratings'!$O$5,IF(AND(N262&lt;='Product Ratings'!$R$6,N262&gt;='Product Ratings'!$Q$6),'Product Ratings'!$O$6,IF(AND(N262&lt;='Product Ratings'!$R$7,N262&gt;='Product Ratings'!$Q$7),'Product Ratings'!$O$7,IF(AND(N262&lt;='Product Ratings'!$R$8,N262&gt;='Product Ratings'!$Q$8),'Product Ratings'!$O$8,IF(N262&gt;='Product Ratings'!$Q$9,'Product Ratings'!$O$9)))))</f>
        <v>3</v>
      </c>
      <c r="V262" s="99">
        <f>IF(AND(P262&lt;='Product Ratings'!$V$5,P262&gt;='Product Ratings'!$U$5),'Product Ratings'!$S$5,IF(AND(P262&lt;='Product Ratings'!$V$6,P262&gt;='Product Ratings'!$U$6),'Product Ratings'!$S$6,IF(AND(P262&lt;='Product Ratings'!$V$7,P262&gt;='Product Ratings'!$U$7),'Product Ratings'!$S$7,IF(AND(P262&lt;='Product Ratings'!$V$8,P262&gt;='Product Ratings'!$U$8),'Product Ratings'!$S$8,IF(P262&gt;='Product Ratings'!$U$9,'Product Ratings'!$S$9)))))</f>
        <v>4</v>
      </c>
      <c r="W262" s="135">
        <f t="shared" si="6"/>
        <v>13</v>
      </c>
      <c r="X262" s="90"/>
      <c r="Y262" s="90"/>
      <c r="Z262" s="90"/>
      <c r="AA262" s="90"/>
      <c r="AB262" s="90"/>
    </row>
    <row r="263" ht="12.75" customHeight="1">
      <c r="A263" s="87"/>
      <c r="B263" s="90"/>
      <c r="C263" s="90" t="s">
        <v>322</v>
      </c>
      <c r="D263" s="126">
        <v>5.0</v>
      </c>
      <c r="E263" s="127">
        <v>258.26</v>
      </c>
      <c r="F263" s="128">
        <f t="shared" si="7"/>
        <v>167.869</v>
      </c>
      <c r="G263" s="129">
        <f t="shared" si="1"/>
        <v>90.391</v>
      </c>
      <c r="H263" s="130">
        <f t="shared" si="2"/>
        <v>0.35</v>
      </c>
      <c r="I263" s="131">
        <v>44611.0</v>
      </c>
      <c r="J263" s="132">
        <v>44647.0</v>
      </c>
      <c r="K263" s="123"/>
      <c r="L263" s="90"/>
      <c r="M263" s="133">
        <f t="shared" si="3"/>
        <v>51.652</v>
      </c>
      <c r="N263" s="99">
        <f t="shared" si="4"/>
        <v>36</v>
      </c>
      <c r="O263" s="133">
        <f t="shared" si="5"/>
        <v>33.5738</v>
      </c>
      <c r="P263" s="134">
        <v>0.51</v>
      </c>
      <c r="Q263" s="90"/>
      <c r="R263" s="99">
        <f>IF(AND(H263&lt;='Product Ratings'!$E$5,H263&gt;='Product Ratings'!$D$5),'Product Ratings'!$C$5,IF(AND(H263&lt;='Product Ratings'!$E$6,H263&gt;='Product Ratings'!$D$6),'Product Ratings'!$C$6,IF(AND(H263&lt;='Product Ratings'!$E$7,H263&gt;='Product Ratings'!$D$7),'Product Ratings'!$C$7,IF(AND(H263&lt;='Product Ratings'!$E$8,H263&gt;='Product Ratings'!$D$8),'Product Ratings'!$C$8,IF(H263&gt;='Product Ratings'!$D$9,'Product Ratings'!$C$9)))))</f>
        <v>2</v>
      </c>
      <c r="S263" s="99">
        <f>IF(AND(D263&lt;='Product Ratings'!$I$5,D263&gt;='Product Ratings'!$H$5),'Product Ratings'!$F$5,IF(AND(D263&lt;='Product Ratings'!$I$6,D263&gt;='Product Ratings'!$H$6),'Product Ratings'!$F$6,IF(AND(D263&lt;='Product Ratings'!$I$7,I263&gt;='Product Ratings'!$H$7),'Product Ratings'!$F$7,IF(AND(D263&lt;='Product Ratings'!$I$8,D263&gt;='Product Ratings'!$H$8),'Product Ratings'!$F$8,IF(D263&gt;='Product Ratings'!$H$9,'Product Ratings'!$F$9)))))</f>
        <v>1</v>
      </c>
      <c r="T263" s="99">
        <f>IF(AND(O263&lt;='Product Ratings'!$M$5,O263&gt;='Product Ratings'!$L$5),'Product Ratings'!$J$5,IF(AND(O263&lt;='Product Ratings'!$M$6,O263&gt;='Product Ratings'!$L$6),'Product Ratings'!$J$6,IF(AND(O263&lt;='Product Ratings'!$M$7,O263&gt;='Product Ratings'!$L$7),'Product Ratings'!$J$7,IF(AND(O263&lt;='Product Ratings'!$M$8,O263&gt;='Product Ratings'!$L$8),'Product Ratings'!$J$8,IF(O263&gt;='Product Ratings'!$L$9,'Product Ratings'!$J$9)))))</f>
        <v>4</v>
      </c>
      <c r="U263" s="99">
        <f>IF(AND(N263&lt;='Product Ratings'!$R$5,N263&gt;='Product Ratings'!$Q$5),'Product Ratings'!$O$5,IF(AND(N263&lt;='Product Ratings'!$R$6,N263&gt;='Product Ratings'!$Q$6),'Product Ratings'!$O$6,IF(AND(N263&lt;='Product Ratings'!$R$7,N263&gt;='Product Ratings'!$Q$7),'Product Ratings'!$O$7,IF(AND(N263&lt;='Product Ratings'!$R$8,N263&gt;='Product Ratings'!$Q$8),'Product Ratings'!$O$8,IF(N263&gt;='Product Ratings'!$Q$9,'Product Ratings'!$O$9)))))</f>
        <v>3</v>
      </c>
      <c r="V263" s="99">
        <f>IF(AND(P263&lt;='Product Ratings'!$V$5,P263&gt;='Product Ratings'!$U$5),'Product Ratings'!$S$5,IF(AND(P263&lt;='Product Ratings'!$V$6,P263&gt;='Product Ratings'!$U$6),'Product Ratings'!$S$6,IF(AND(P263&lt;='Product Ratings'!$V$7,P263&gt;='Product Ratings'!$U$7),'Product Ratings'!$S$7,IF(AND(P263&lt;='Product Ratings'!$V$8,P263&gt;='Product Ratings'!$U$8),'Product Ratings'!$S$8,IF(P263&gt;='Product Ratings'!$U$9,'Product Ratings'!$S$9)))))</f>
        <v>4</v>
      </c>
      <c r="W263" s="135">
        <f t="shared" si="6"/>
        <v>14</v>
      </c>
      <c r="X263" s="90"/>
      <c r="Y263" s="90"/>
      <c r="Z263" s="90"/>
      <c r="AA263" s="90"/>
      <c r="AB263" s="90"/>
    </row>
    <row r="264" ht="12.75" customHeight="1">
      <c r="A264" s="87"/>
      <c r="B264" s="90"/>
      <c r="C264" s="90" t="s">
        <v>323</v>
      </c>
      <c r="D264" s="126">
        <v>6.0</v>
      </c>
      <c r="E264" s="127">
        <v>172.17</v>
      </c>
      <c r="F264" s="128">
        <f t="shared" si="7"/>
        <v>111.9105</v>
      </c>
      <c r="G264" s="129">
        <f t="shared" si="1"/>
        <v>60.2595</v>
      </c>
      <c r="H264" s="130">
        <f t="shared" si="2"/>
        <v>0.35</v>
      </c>
      <c r="I264" s="131">
        <v>44612.0</v>
      </c>
      <c r="J264" s="132">
        <v>44648.0</v>
      </c>
      <c r="K264" s="123"/>
      <c r="L264" s="90"/>
      <c r="M264" s="133">
        <f t="shared" si="3"/>
        <v>28.695</v>
      </c>
      <c r="N264" s="99">
        <f t="shared" si="4"/>
        <v>36</v>
      </c>
      <c r="O264" s="133">
        <f t="shared" si="5"/>
        <v>18.65175</v>
      </c>
      <c r="P264" s="134">
        <v>0.57</v>
      </c>
      <c r="Q264" s="90"/>
      <c r="R264" s="99">
        <f>IF(AND(H264&lt;='Product Ratings'!$E$5,H264&gt;='Product Ratings'!$D$5),'Product Ratings'!$C$5,IF(AND(H264&lt;='Product Ratings'!$E$6,H264&gt;='Product Ratings'!$D$6),'Product Ratings'!$C$6,IF(AND(H264&lt;='Product Ratings'!$E$7,H264&gt;='Product Ratings'!$D$7),'Product Ratings'!$C$7,IF(AND(H264&lt;='Product Ratings'!$E$8,H264&gt;='Product Ratings'!$D$8),'Product Ratings'!$C$8,IF(H264&gt;='Product Ratings'!$D$9,'Product Ratings'!$C$9)))))</f>
        <v>2</v>
      </c>
      <c r="S264" s="99">
        <f>IF(AND(D264&lt;='Product Ratings'!$I$5,D264&gt;='Product Ratings'!$H$5),'Product Ratings'!$F$5,IF(AND(D264&lt;='Product Ratings'!$I$6,D264&gt;='Product Ratings'!$H$6),'Product Ratings'!$F$6,IF(AND(D264&lt;='Product Ratings'!$I$7,I264&gt;='Product Ratings'!$H$7),'Product Ratings'!$F$7,IF(AND(D264&lt;='Product Ratings'!$I$8,D264&gt;='Product Ratings'!$H$8),'Product Ratings'!$F$8,IF(D264&gt;='Product Ratings'!$H$9,'Product Ratings'!$F$9)))))</f>
        <v>2</v>
      </c>
      <c r="T264" s="99">
        <f>IF(AND(O264&lt;='Product Ratings'!$M$5,O264&gt;='Product Ratings'!$L$5),'Product Ratings'!$J$5,IF(AND(O264&lt;='Product Ratings'!$M$6,O264&gt;='Product Ratings'!$L$6),'Product Ratings'!$J$6,IF(AND(O264&lt;='Product Ratings'!$M$7,O264&gt;='Product Ratings'!$L$7),'Product Ratings'!$J$7,IF(AND(O264&lt;='Product Ratings'!$M$8,O264&gt;='Product Ratings'!$L$8),'Product Ratings'!$J$8,IF(O264&gt;='Product Ratings'!$L$9,'Product Ratings'!$J$9)))))</f>
        <v>5</v>
      </c>
      <c r="U264" s="99">
        <f>IF(AND(N264&lt;='Product Ratings'!$R$5,N264&gt;='Product Ratings'!$Q$5),'Product Ratings'!$O$5,IF(AND(N264&lt;='Product Ratings'!$R$6,N264&gt;='Product Ratings'!$Q$6),'Product Ratings'!$O$6,IF(AND(N264&lt;='Product Ratings'!$R$7,N264&gt;='Product Ratings'!$Q$7),'Product Ratings'!$O$7,IF(AND(N264&lt;='Product Ratings'!$R$8,N264&gt;='Product Ratings'!$Q$8),'Product Ratings'!$O$8,IF(N264&gt;='Product Ratings'!$Q$9,'Product Ratings'!$O$9)))))</f>
        <v>3</v>
      </c>
      <c r="V264" s="99">
        <f>IF(AND(P264&lt;='Product Ratings'!$V$5,P264&gt;='Product Ratings'!$U$5),'Product Ratings'!$S$5,IF(AND(P264&lt;='Product Ratings'!$V$6,P264&gt;='Product Ratings'!$U$6),'Product Ratings'!$S$6,IF(AND(P264&lt;='Product Ratings'!$V$7,P264&gt;='Product Ratings'!$U$7),'Product Ratings'!$S$7,IF(AND(P264&lt;='Product Ratings'!$V$8,P264&gt;='Product Ratings'!$U$8),'Product Ratings'!$S$8,IF(P264&gt;='Product Ratings'!$U$9,'Product Ratings'!$S$9)))))</f>
        <v>4</v>
      </c>
      <c r="W264" s="135">
        <f t="shared" si="6"/>
        <v>16</v>
      </c>
      <c r="X264" s="90"/>
      <c r="Y264" s="90"/>
      <c r="Z264" s="90"/>
      <c r="AA264" s="90"/>
      <c r="AB264" s="90"/>
    </row>
    <row r="265" ht="12.75" customHeight="1">
      <c r="A265" s="87"/>
      <c r="B265" s="90"/>
      <c r="C265" s="90" t="s">
        <v>324</v>
      </c>
      <c r="D265" s="126">
        <v>1.0</v>
      </c>
      <c r="E265" s="127">
        <v>460.0</v>
      </c>
      <c r="F265" s="128">
        <f t="shared" si="7"/>
        <v>299</v>
      </c>
      <c r="G265" s="129">
        <f t="shared" si="1"/>
        <v>161</v>
      </c>
      <c r="H265" s="130">
        <f t="shared" si="2"/>
        <v>0.35</v>
      </c>
      <c r="I265" s="131">
        <v>44613.0</v>
      </c>
      <c r="J265" s="132">
        <v>44649.0</v>
      </c>
      <c r="K265" s="123"/>
      <c r="L265" s="90"/>
      <c r="M265" s="133">
        <f t="shared" si="3"/>
        <v>460</v>
      </c>
      <c r="N265" s="99">
        <f t="shared" si="4"/>
        <v>36</v>
      </c>
      <c r="O265" s="133">
        <f t="shared" si="5"/>
        <v>299</v>
      </c>
      <c r="P265" s="134">
        <v>0.58</v>
      </c>
      <c r="Q265" s="90"/>
      <c r="R265" s="99">
        <f>IF(AND(H265&lt;='Product Ratings'!$E$5,H265&gt;='Product Ratings'!$D$5),'Product Ratings'!$C$5,IF(AND(H265&lt;='Product Ratings'!$E$6,H265&gt;='Product Ratings'!$D$6),'Product Ratings'!$C$6,IF(AND(H265&lt;='Product Ratings'!$E$7,H265&gt;='Product Ratings'!$D$7),'Product Ratings'!$C$7,IF(AND(H265&lt;='Product Ratings'!$E$8,H265&gt;='Product Ratings'!$D$8),'Product Ratings'!$C$8,IF(H265&gt;='Product Ratings'!$D$9,'Product Ratings'!$C$9)))))</f>
        <v>2</v>
      </c>
      <c r="S265" s="99">
        <f>IF(AND(D265&lt;='Product Ratings'!$I$5,D265&gt;='Product Ratings'!$H$5),'Product Ratings'!$F$5,IF(AND(D265&lt;='Product Ratings'!$I$6,D265&gt;='Product Ratings'!$H$6),'Product Ratings'!$F$6,IF(AND(D265&lt;='Product Ratings'!$I$7,I265&gt;='Product Ratings'!$H$7),'Product Ratings'!$F$7,IF(AND(D265&lt;='Product Ratings'!$I$8,D265&gt;='Product Ratings'!$H$8),'Product Ratings'!$F$8,IF(D265&gt;='Product Ratings'!$H$9,'Product Ratings'!$F$9)))))</f>
        <v>1</v>
      </c>
      <c r="T265" s="99">
        <f>IF(AND(O265&lt;='Product Ratings'!$M$5,O265&gt;='Product Ratings'!$L$5),'Product Ratings'!$J$5,IF(AND(O265&lt;='Product Ratings'!$M$6,O265&gt;='Product Ratings'!$L$6),'Product Ratings'!$J$6,IF(AND(O265&lt;='Product Ratings'!$M$7,O265&gt;='Product Ratings'!$L$7),'Product Ratings'!$J$7,IF(AND(O265&lt;='Product Ratings'!$M$8,O265&gt;='Product Ratings'!$L$8),'Product Ratings'!$J$8,IF(O265&gt;='Product Ratings'!$L$9,'Product Ratings'!$J$9)))))</f>
        <v>1</v>
      </c>
      <c r="U265" s="99">
        <f>IF(AND(N265&lt;='Product Ratings'!$R$5,N265&gt;='Product Ratings'!$Q$5),'Product Ratings'!$O$5,IF(AND(N265&lt;='Product Ratings'!$R$6,N265&gt;='Product Ratings'!$Q$6),'Product Ratings'!$O$6,IF(AND(N265&lt;='Product Ratings'!$R$7,N265&gt;='Product Ratings'!$Q$7),'Product Ratings'!$O$7,IF(AND(N265&lt;='Product Ratings'!$R$8,N265&gt;='Product Ratings'!$Q$8),'Product Ratings'!$O$8,IF(N265&gt;='Product Ratings'!$Q$9,'Product Ratings'!$O$9)))))</f>
        <v>3</v>
      </c>
      <c r="V265" s="99">
        <f>IF(AND(P265&lt;='Product Ratings'!$V$5,P265&gt;='Product Ratings'!$U$5),'Product Ratings'!$S$5,IF(AND(P265&lt;='Product Ratings'!$V$6,P265&gt;='Product Ratings'!$U$6),'Product Ratings'!$S$6,IF(AND(P265&lt;='Product Ratings'!$V$7,P265&gt;='Product Ratings'!$U$7),'Product Ratings'!$S$7,IF(AND(P265&lt;='Product Ratings'!$V$8,P265&gt;='Product Ratings'!$U$8),'Product Ratings'!$S$8,IF(P265&gt;='Product Ratings'!$U$9,'Product Ratings'!$S$9)))))</f>
        <v>4</v>
      </c>
      <c r="W265" s="135">
        <f t="shared" si="6"/>
        <v>11</v>
      </c>
      <c r="X265" s="90"/>
      <c r="Y265" s="90"/>
      <c r="Z265" s="90"/>
      <c r="AA265" s="90"/>
      <c r="AB265" s="90"/>
    </row>
    <row r="266" ht="12.75" customHeight="1">
      <c r="A266" s="87"/>
      <c r="B266" s="90"/>
      <c r="C266" s="90" t="s">
        <v>325</v>
      </c>
      <c r="D266" s="126">
        <v>2.0</v>
      </c>
      <c r="E266" s="127">
        <v>460.0</v>
      </c>
      <c r="F266" s="128">
        <f t="shared" si="7"/>
        <v>299</v>
      </c>
      <c r="G266" s="129">
        <f t="shared" si="1"/>
        <v>161</v>
      </c>
      <c r="H266" s="130">
        <f t="shared" si="2"/>
        <v>0.35</v>
      </c>
      <c r="I266" s="131">
        <v>44614.0</v>
      </c>
      <c r="J266" s="132">
        <v>44650.0</v>
      </c>
      <c r="K266" s="123"/>
      <c r="L266" s="90"/>
      <c r="M266" s="133">
        <f t="shared" si="3"/>
        <v>230</v>
      </c>
      <c r="N266" s="99">
        <f t="shared" si="4"/>
        <v>36</v>
      </c>
      <c r="O266" s="133">
        <f t="shared" si="5"/>
        <v>149.5</v>
      </c>
      <c r="P266" s="134">
        <v>0.59</v>
      </c>
      <c r="Q266" s="90"/>
      <c r="R266" s="99">
        <f>IF(AND(H266&lt;='Product Ratings'!$E$5,H266&gt;='Product Ratings'!$D$5),'Product Ratings'!$C$5,IF(AND(H266&lt;='Product Ratings'!$E$6,H266&gt;='Product Ratings'!$D$6),'Product Ratings'!$C$6,IF(AND(H266&lt;='Product Ratings'!$E$7,H266&gt;='Product Ratings'!$D$7),'Product Ratings'!$C$7,IF(AND(H266&lt;='Product Ratings'!$E$8,H266&gt;='Product Ratings'!$D$8),'Product Ratings'!$C$8,IF(H266&gt;='Product Ratings'!$D$9,'Product Ratings'!$C$9)))))</f>
        <v>2</v>
      </c>
      <c r="S266" s="99">
        <f>IF(AND(D266&lt;='Product Ratings'!$I$5,D266&gt;='Product Ratings'!$H$5),'Product Ratings'!$F$5,IF(AND(D266&lt;='Product Ratings'!$I$6,D266&gt;='Product Ratings'!$H$6),'Product Ratings'!$F$6,IF(AND(D266&lt;='Product Ratings'!$I$7,I266&gt;='Product Ratings'!$H$7),'Product Ratings'!$F$7,IF(AND(D266&lt;='Product Ratings'!$I$8,D266&gt;='Product Ratings'!$H$8),'Product Ratings'!$F$8,IF(D266&gt;='Product Ratings'!$H$9,'Product Ratings'!$F$9)))))</f>
        <v>1</v>
      </c>
      <c r="T266" s="99">
        <f>IF(AND(O266&lt;='Product Ratings'!$M$5,O266&gt;='Product Ratings'!$L$5),'Product Ratings'!$J$5,IF(AND(O266&lt;='Product Ratings'!$M$6,O266&gt;='Product Ratings'!$L$6),'Product Ratings'!$J$6,IF(AND(O266&lt;='Product Ratings'!$M$7,O266&gt;='Product Ratings'!$L$7),'Product Ratings'!$J$7,IF(AND(O266&lt;='Product Ratings'!$M$8,O266&gt;='Product Ratings'!$L$8),'Product Ratings'!$J$8,IF(O266&gt;='Product Ratings'!$L$9,'Product Ratings'!$J$9)))))</f>
        <v>2</v>
      </c>
      <c r="U266" s="99">
        <f>IF(AND(N266&lt;='Product Ratings'!$R$5,N266&gt;='Product Ratings'!$Q$5),'Product Ratings'!$O$5,IF(AND(N266&lt;='Product Ratings'!$R$6,N266&gt;='Product Ratings'!$Q$6),'Product Ratings'!$O$6,IF(AND(N266&lt;='Product Ratings'!$R$7,N266&gt;='Product Ratings'!$Q$7),'Product Ratings'!$O$7,IF(AND(N266&lt;='Product Ratings'!$R$8,N266&gt;='Product Ratings'!$Q$8),'Product Ratings'!$O$8,IF(N266&gt;='Product Ratings'!$Q$9,'Product Ratings'!$O$9)))))</f>
        <v>3</v>
      </c>
      <c r="V266" s="99">
        <f>IF(AND(P266&lt;='Product Ratings'!$V$5,P266&gt;='Product Ratings'!$U$5),'Product Ratings'!$S$5,IF(AND(P266&lt;='Product Ratings'!$V$6,P266&gt;='Product Ratings'!$U$6),'Product Ratings'!$S$6,IF(AND(P266&lt;='Product Ratings'!$V$7,P266&gt;='Product Ratings'!$U$7),'Product Ratings'!$S$7,IF(AND(P266&lt;='Product Ratings'!$V$8,P266&gt;='Product Ratings'!$U$8),'Product Ratings'!$S$8,IF(P266&gt;='Product Ratings'!$U$9,'Product Ratings'!$S$9)))))</f>
        <v>5</v>
      </c>
      <c r="W266" s="135">
        <f t="shared" si="6"/>
        <v>13</v>
      </c>
      <c r="X266" s="90"/>
      <c r="Y266" s="90"/>
      <c r="Z266" s="90"/>
      <c r="AA266" s="90"/>
      <c r="AB266" s="90"/>
    </row>
    <row r="267" ht="12.75" customHeight="1">
      <c r="A267" s="87"/>
      <c r="B267" s="90"/>
      <c r="C267" s="90" t="s">
        <v>326</v>
      </c>
      <c r="D267" s="126">
        <v>3.0</v>
      </c>
      <c r="E267" s="127">
        <v>182.61</v>
      </c>
      <c r="F267" s="128">
        <f t="shared" si="7"/>
        <v>118.6965</v>
      </c>
      <c r="G267" s="129">
        <f t="shared" si="1"/>
        <v>63.9135</v>
      </c>
      <c r="H267" s="130">
        <f t="shared" si="2"/>
        <v>0.35</v>
      </c>
      <c r="I267" s="131">
        <v>44615.0</v>
      </c>
      <c r="J267" s="132">
        <v>44651.0</v>
      </c>
      <c r="K267" s="123"/>
      <c r="L267" s="90"/>
      <c r="M267" s="133">
        <f t="shared" si="3"/>
        <v>60.87</v>
      </c>
      <c r="N267" s="99">
        <f t="shared" si="4"/>
        <v>36</v>
      </c>
      <c r="O267" s="133">
        <f t="shared" si="5"/>
        <v>39.5655</v>
      </c>
      <c r="P267" s="134">
        <v>0.6</v>
      </c>
      <c r="Q267" s="90"/>
      <c r="R267" s="99">
        <f>IF(AND(H267&lt;='Product Ratings'!$E$5,H267&gt;='Product Ratings'!$D$5),'Product Ratings'!$C$5,IF(AND(H267&lt;='Product Ratings'!$E$6,H267&gt;='Product Ratings'!$D$6),'Product Ratings'!$C$6,IF(AND(H267&lt;='Product Ratings'!$E$7,H267&gt;='Product Ratings'!$D$7),'Product Ratings'!$C$7,IF(AND(H267&lt;='Product Ratings'!$E$8,H267&gt;='Product Ratings'!$D$8),'Product Ratings'!$C$8,IF(H267&gt;='Product Ratings'!$D$9,'Product Ratings'!$C$9)))))</f>
        <v>2</v>
      </c>
      <c r="S267" s="99">
        <f>IF(AND(D267&lt;='Product Ratings'!$I$5,D267&gt;='Product Ratings'!$H$5),'Product Ratings'!$F$5,IF(AND(D267&lt;='Product Ratings'!$I$6,D267&gt;='Product Ratings'!$H$6),'Product Ratings'!$F$6,IF(AND(D267&lt;='Product Ratings'!$I$7,I267&gt;='Product Ratings'!$H$7),'Product Ratings'!$F$7,IF(AND(D267&lt;='Product Ratings'!$I$8,D267&gt;='Product Ratings'!$H$8),'Product Ratings'!$F$8,IF(D267&gt;='Product Ratings'!$H$9,'Product Ratings'!$F$9)))))</f>
        <v>1</v>
      </c>
      <c r="T267" s="99">
        <f>IF(AND(O267&lt;='Product Ratings'!$M$5,O267&gt;='Product Ratings'!$L$5),'Product Ratings'!$J$5,IF(AND(O267&lt;='Product Ratings'!$M$6,O267&gt;='Product Ratings'!$L$6),'Product Ratings'!$J$6,IF(AND(O267&lt;='Product Ratings'!$M$7,O267&gt;='Product Ratings'!$L$7),'Product Ratings'!$J$7,IF(AND(O267&lt;='Product Ratings'!$M$8,O267&gt;='Product Ratings'!$L$8),'Product Ratings'!$J$8,IF(O267&gt;='Product Ratings'!$L$9,'Product Ratings'!$J$9)))))</f>
        <v>4</v>
      </c>
      <c r="U267" s="99">
        <f>IF(AND(N267&lt;='Product Ratings'!$R$5,N267&gt;='Product Ratings'!$Q$5),'Product Ratings'!$O$5,IF(AND(N267&lt;='Product Ratings'!$R$6,N267&gt;='Product Ratings'!$Q$6),'Product Ratings'!$O$6,IF(AND(N267&lt;='Product Ratings'!$R$7,N267&gt;='Product Ratings'!$Q$7),'Product Ratings'!$O$7,IF(AND(N267&lt;='Product Ratings'!$R$8,N267&gt;='Product Ratings'!$Q$8),'Product Ratings'!$O$8,IF(N267&gt;='Product Ratings'!$Q$9,'Product Ratings'!$O$9)))))</f>
        <v>3</v>
      </c>
      <c r="V267" s="99">
        <f>IF(AND(P267&lt;='Product Ratings'!$V$5,P267&gt;='Product Ratings'!$U$5),'Product Ratings'!$S$5,IF(AND(P267&lt;='Product Ratings'!$V$6,P267&gt;='Product Ratings'!$U$6),'Product Ratings'!$S$6,IF(AND(P267&lt;='Product Ratings'!$V$7,P267&gt;='Product Ratings'!$U$7),'Product Ratings'!$S$7,IF(AND(P267&lt;='Product Ratings'!$V$8,P267&gt;='Product Ratings'!$U$8),'Product Ratings'!$S$8,IF(P267&gt;='Product Ratings'!$U$9,'Product Ratings'!$S$9)))))</f>
        <v>5</v>
      </c>
      <c r="W267" s="135">
        <f t="shared" si="6"/>
        <v>15</v>
      </c>
      <c r="X267" s="90"/>
      <c r="Y267" s="90"/>
      <c r="Z267" s="90"/>
      <c r="AA267" s="90"/>
      <c r="AB267" s="90"/>
    </row>
    <row r="268" ht="12.75" customHeight="1">
      <c r="A268" s="87"/>
      <c r="B268" s="90"/>
      <c r="C268" s="90" t="s">
        <v>327</v>
      </c>
      <c r="D268" s="126">
        <v>4.0</v>
      </c>
      <c r="E268" s="127">
        <v>548.43</v>
      </c>
      <c r="F268" s="128">
        <f t="shared" si="7"/>
        <v>356.4795</v>
      </c>
      <c r="G268" s="129">
        <f t="shared" si="1"/>
        <v>191.9505</v>
      </c>
      <c r="H268" s="130">
        <f t="shared" si="2"/>
        <v>0.35</v>
      </c>
      <c r="I268" s="131">
        <v>44616.0</v>
      </c>
      <c r="J268" s="132">
        <v>44652.0</v>
      </c>
      <c r="K268" s="123"/>
      <c r="L268" s="90"/>
      <c r="M268" s="133">
        <f t="shared" si="3"/>
        <v>137.1075</v>
      </c>
      <c r="N268" s="99">
        <f t="shared" si="4"/>
        <v>36</v>
      </c>
      <c r="O268" s="133">
        <f t="shared" si="5"/>
        <v>89.119875</v>
      </c>
      <c r="P268" s="134">
        <v>0.64</v>
      </c>
      <c r="Q268" s="90"/>
      <c r="R268" s="99">
        <f>IF(AND(H268&lt;='Product Ratings'!$E$5,H268&gt;='Product Ratings'!$D$5),'Product Ratings'!$C$5,IF(AND(H268&lt;='Product Ratings'!$E$6,H268&gt;='Product Ratings'!$D$6),'Product Ratings'!$C$6,IF(AND(H268&lt;='Product Ratings'!$E$7,H268&gt;='Product Ratings'!$D$7),'Product Ratings'!$C$7,IF(AND(H268&lt;='Product Ratings'!$E$8,H268&gt;='Product Ratings'!$D$8),'Product Ratings'!$C$8,IF(H268&gt;='Product Ratings'!$D$9,'Product Ratings'!$C$9)))))</f>
        <v>2</v>
      </c>
      <c r="S268" s="99">
        <f>IF(AND(D268&lt;='Product Ratings'!$I$5,D268&gt;='Product Ratings'!$H$5),'Product Ratings'!$F$5,IF(AND(D268&lt;='Product Ratings'!$I$6,D268&gt;='Product Ratings'!$H$6),'Product Ratings'!$F$6,IF(AND(D268&lt;='Product Ratings'!$I$7,I268&gt;='Product Ratings'!$H$7),'Product Ratings'!$F$7,IF(AND(D268&lt;='Product Ratings'!$I$8,D268&gt;='Product Ratings'!$H$8),'Product Ratings'!$F$8,IF(D268&gt;='Product Ratings'!$H$9,'Product Ratings'!$F$9)))))</f>
        <v>1</v>
      </c>
      <c r="T268" s="99">
        <f>IF(AND(O268&lt;='Product Ratings'!$M$5,O268&gt;='Product Ratings'!$L$5),'Product Ratings'!$J$5,IF(AND(O268&lt;='Product Ratings'!$M$6,O268&gt;='Product Ratings'!$L$6),'Product Ratings'!$J$6,IF(AND(O268&lt;='Product Ratings'!$M$7,O268&gt;='Product Ratings'!$L$7),'Product Ratings'!$J$7,IF(AND(O268&lt;='Product Ratings'!$M$8,O268&gt;='Product Ratings'!$L$8),'Product Ratings'!$J$8,IF(O268&gt;='Product Ratings'!$L$9,'Product Ratings'!$J$9)))))</f>
        <v>2</v>
      </c>
      <c r="U268" s="99">
        <f>IF(AND(N268&lt;='Product Ratings'!$R$5,N268&gt;='Product Ratings'!$Q$5),'Product Ratings'!$O$5,IF(AND(N268&lt;='Product Ratings'!$R$6,N268&gt;='Product Ratings'!$Q$6),'Product Ratings'!$O$6,IF(AND(N268&lt;='Product Ratings'!$R$7,N268&gt;='Product Ratings'!$Q$7),'Product Ratings'!$O$7,IF(AND(N268&lt;='Product Ratings'!$R$8,N268&gt;='Product Ratings'!$Q$8),'Product Ratings'!$O$8,IF(N268&gt;='Product Ratings'!$Q$9,'Product Ratings'!$O$9)))))</f>
        <v>3</v>
      </c>
      <c r="V268" s="99">
        <f>IF(AND(P268&lt;='Product Ratings'!$V$5,P268&gt;='Product Ratings'!$U$5),'Product Ratings'!$S$5,IF(AND(P268&lt;='Product Ratings'!$V$6,P268&gt;='Product Ratings'!$U$6),'Product Ratings'!$S$6,IF(AND(P268&lt;='Product Ratings'!$V$7,P268&gt;='Product Ratings'!$U$7),'Product Ratings'!$S$7,IF(AND(P268&lt;='Product Ratings'!$V$8,P268&gt;='Product Ratings'!$U$8),'Product Ratings'!$S$8,IF(P268&gt;='Product Ratings'!$U$9,'Product Ratings'!$S$9)))))</f>
        <v>5</v>
      </c>
      <c r="W268" s="135">
        <f t="shared" si="6"/>
        <v>13</v>
      </c>
      <c r="X268" s="90"/>
      <c r="Y268" s="90"/>
      <c r="Z268" s="90"/>
      <c r="AA268" s="90"/>
      <c r="AB268" s="90"/>
    </row>
    <row r="269" ht="12.75" customHeight="1">
      <c r="A269" s="87"/>
      <c r="B269" s="90"/>
      <c r="C269" s="90" t="s">
        <v>328</v>
      </c>
      <c r="D269" s="126">
        <v>5.0</v>
      </c>
      <c r="E269" s="127">
        <v>64.96</v>
      </c>
      <c r="F269" s="128">
        <f t="shared" si="7"/>
        <v>42.224</v>
      </c>
      <c r="G269" s="129">
        <f t="shared" si="1"/>
        <v>22.736</v>
      </c>
      <c r="H269" s="130">
        <f t="shared" si="2"/>
        <v>0.35</v>
      </c>
      <c r="I269" s="131">
        <v>44617.0</v>
      </c>
      <c r="J269" s="132">
        <v>44653.0</v>
      </c>
      <c r="K269" s="123"/>
      <c r="L269" s="90"/>
      <c r="M269" s="133">
        <f t="shared" si="3"/>
        <v>12.992</v>
      </c>
      <c r="N269" s="99">
        <f t="shared" si="4"/>
        <v>36</v>
      </c>
      <c r="O269" s="133">
        <f t="shared" si="5"/>
        <v>8.4448</v>
      </c>
      <c r="P269" s="134">
        <v>0.67</v>
      </c>
      <c r="Q269" s="90"/>
      <c r="R269" s="99">
        <f>IF(AND(H269&lt;='Product Ratings'!$E$5,H269&gt;='Product Ratings'!$D$5),'Product Ratings'!$C$5,IF(AND(H269&lt;='Product Ratings'!$E$6,H269&gt;='Product Ratings'!$D$6),'Product Ratings'!$C$6,IF(AND(H269&lt;='Product Ratings'!$E$7,H269&gt;='Product Ratings'!$D$7),'Product Ratings'!$C$7,IF(AND(H269&lt;='Product Ratings'!$E$8,H269&gt;='Product Ratings'!$D$8),'Product Ratings'!$C$8,IF(H269&gt;='Product Ratings'!$D$9,'Product Ratings'!$C$9)))))</f>
        <v>2</v>
      </c>
      <c r="S269" s="99">
        <f>IF(AND(D269&lt;='Product Ratings'!$I$5,D269&gt;='Product Ratings'!$H$5),'Product Ratings'!$F$5,IF(AND(D269&lt;='Product Ratings'!$I$6,D269&gt;='Product Ratings'!$H$6),'Product Ratings'!$F$6,IF(AND(D269&lt;='Product Ratings'!$I$7,I269&gt;='Product Ratings'!$H$7),'Product Ratings'!$F$7,IF(AND(D269&lt;='Product Ratings'!$I$8,D269&gt;='Product Ratings'!$H$8),'Product Ratings'!$F$8,IF(D269&gt;='Product Ratings'!$H$9,'Product Ratings'!$F$9)))))</f>
        <v>1</v>
      </c>
      <c r="T269" s="99">
        <f>IF(AND(O269&lt;='Product Ratings'!$M$5,O269&gt;='Product Ratings'!$L$5),'Product Ratings'!$J$5,IF(AND(O269&lt;='Product Ratings'!$M$6,O269&gt;='Product Ratings'!$L$6),'Product Ratings'!$J$6,IF(AND(O269&lt;='Product Ratings'!$M$7,O269&gt;='Product Ratings'!$L$7),'Product Ratings'!$J$7,IF(AND(O269&lt;='Product Ratings'!$M$8,O269&gt;='Product Ratings'!$L$8),'Product Ratings'!$J$8,IF(O269&gt;='Product Ratings'!$L$9,'Product Ratings'!$J$9)))))</f>
        <v>5</v>
      </c>
      <c r="U269" s="99">
        <f>IF(AND(N269&lt;='Product Ratings'!$R$5,N269&gt;='Product Ratings'!$Q$5),'Product Ratings'!$O$5,IF(AND(N269&lt;='Product Ratings'!$R$6,N269&gt;='Product Ratings'!$Q$6),'Product Ratings'!$O$6,IF(AND(N269&lt;='Product Ratings'!$R$7,N269&gt;='Product Ratings'!$Q$7),'Product Ratings'!$O$7,IF(AND(N269&lt;='Product Ratings'!$R$8,N269&gt;='Product Ratings'!$Q$8),'Product Ratings'!$O$8,IF(N269&gt;='Product Ratings'!$Q$9,'Product Ratings'!$O$9)))))</f>
        <v>3</v>
      </c>
      <c r="V269" s="99">
        <f>IF(AND(P269&lt;='Product Ratings'!$V$5,P269&gt;='Product Ratings'!$U$5),'Product Ratings'!$S$5,IF(AND(P269&lt;='Product Ratings'!$V$6,P269&gt;='Product Ratings'!$U$6),'Product Ratings'!$S$6,IF(AND(P269&lt;='Product Ratings'!$V$7,P269&gt;='Product Ratings'!$U$7),'Product Ratings'!$S$7,IF(AND(P269&lt;='Product Ratings'!$V$8,P269&gt;='Product Ratings'!$U$8),'Product Ratings'!$S$8,IF(P269&gt;='Product Ratings'!$U$9,'Product Ratings'!$S$9)))))</f>
        <v>5</v>
      </c>
      <c r="W269" s="135">
        <f t="shared" si="6"/>
        <v>16</v>
      </c>
      <c r="X269" s="90"/>
      <c r="Y269" s="90"/>
      <c r="Z269" s="90"/>
      <c r="AA269" s="90"/>
      <c r="AB269" s="90"/>
    </row>
    <row r="270" ht="12.75" customHeight="1">
      <c r="A270" s="87"/>
      <c r="B270" s="90"/>
      <c r="C270" s="90" t="s">
        <v>329</v>
      </c>
      <c r="D270" s="126">
        <v>6.0</v>
      </c>
      <c r="E270" s="127">
        <v>286.96</v>
      </c>
      <c r="F270" s="128">
        <f t="shared" si="7"/>
        <v>186.524</v>
      </c>
      <c r="G270" s="129">
        <f t="shared" si="1"/>
        <v>100.436</v>
      </c>
      <c r="H270" s="130">
        <f t="shared" si="2"/>
        <v>0.35</v>
      </c>
      <c r="I270" s="131">
        <v>44618.0</v>
      </c>
      <c r="J270" s="132">
        <v>44654.0</v>
      </c>
      <c r="K270" s="123"/>
      <c r="L270" s="90"/>
      <c r="M270" s="133">
        <f t="shared" si="3"/>
        <v>47.82666667</v>
      </c>
      <c r="N270" s="99">
        <f t="shared" si="4"/>
        <v>36</v>
      </c>
      <c r="O270" s="133">
        <f t="shared" si="5"/>
        <v>31.08733333</v>
      </c>
      <c r="P270" s="134">
        <v>0.68</v>
      </c>
      <c r="Q270" s="90"/>
      <c r="R270" s="99">
        <f>IF(AND(H270&lt;='Product Ratings'!$E$5,H270&gt;='Product Ratings'!$D$5),'Product Ratings'!$C$5,IF(AND(H270&lt;='Product Ratings'!$E$6,H270&gt;='Product Ratings'!$D$6),'Product Ratings'!$C$6,IF(AND(H270&lt;='Product Ratings'!$E$7,H270&gt;='Product Ratings'!$D$7),'Product Ratings'!$C$7,IF(AND(H270&lt;='Product Ratings'!$E$8,H270&gt;='Product Ratings'!$D$8),'Product Ratings'!$C$8,IF(H270&gt;='Product Ratings'!$D$9,'Product Ratings'!$C$9)))))</f>
        <v>2</v>
      </c>
      <c r="S270" s="99">
        <f>IF(AND(D270&lt;='Product Ratings'!$I$5,D270&gt;='Product Ratings'!$H$5),'Product Ratings'!$F$5,IF(AND(D270&lt;='Product Ratings'!$I$6,D270&gt;='Product Ratings'!$H$6),'Product Ratings'!$F$6,IF(AND(D270&lt;='Product Ratings'!$I$7,I270&gt;='Product Ratings'!$H$7),'Product Ratings'!$F$7,IF(AND(D270&lt;='Product Ratings'!$I$8,D270&gt;='Product Ratings'!$H$8),'Product Ratings'!$F$8,IF(D270&gt;='Product Ratings'!$H$9,'Product Ratings'!$F$9)))))</f>
        <v>2</v>
      </c>
      <c r="T270" s="99">
        <f>IF(AND(O270&lt;='Product Ratings'!$M$5,O270&gt;='Product Ratings'!$L$5),'Product Ratings'!$J$5,IF(AND(O270&lt;='Product Ratings'!$M$6,O270&gt;='Product Ratings'!$L$6),'Product Ratings'!$J$6,IF(AND(O270&lt;='Product Ratings'!$M$7,O270&gt;='Product Ratings'!$L$7),'Product Ratings'!$J$7,IF(AND(O270&lt;='Product Ratings'!$M$8,O270&gt;='Product Ratings'!$L$8),'Product Ratings'!$J$8,IF(O270&gt;='Product Ratings'!$L$9,'Product Ratings'!$J$9)))))</f>
        <v>4</v>
      </c>
      <c r="U270" s="99">
        <f>IF(AND(N270&lt;='Product Ratings'!$R$5,N270&gt;='Product Ratings'!$Q$5),'Product Ratings'!$O$5,IF(AND(N270&lt;='Product Ratings'!$R$6,N270&gt;='Product Ratings'!$Q$6),'Product Ratings'!$O$6,IF(AND(N270&lt;='Product Ratings'!$R$7,N270&gt;='Product Ratings'!$Q$7),'Product Ratings'!$O$7,IF(AND(N270&lt;='Product Ratings'!$R$8,N270&gt;='Product Ratings'!$Q$8),'Product Ratings'!$O$8,IF(N270&gt;='Product Ratings'!$Q$9,'Product Ratings'!$O$9)))))</f>
        <v>3</v>
      </c>
      <c r="V270" s="99">
        <f>IF(AND(P270&lt;='Product Ratings'!$V$5,P270&gt;='Product Ratings'!$U$5),'Product Ratings'!$S$5,IF(AND(P270&lt;='Product Ratings'!$V$6,P270&gt;='Product Ratings'!$U$6),'Product Ratings'!$S$6,IF(AND(P270&lt;='Product Ratings'!$V$7,P270&gt;='Product Ratings'!$U$7),'Product Ratings'!$S$7,IF(AND(P270&lt;='Product Ratings'!$V$8,P270&gt;='Product Ratings'!$U$8),'Product Ratings'!$S$8,IF(P270&gt;='Product Ratings'!$U$9,'Product Ratings'!$S$9)))))</f>
        <v>5</v>
      </c>
      <c r="W270" s="135">
        <f t="shared" si="6"/>
        <v>16</v>
      </c>
      <c r="X270" s="90"/>
      <c r="Y270" s="90"/>
      <c r="Z270" s="90"/>
      <c r="AA270" s="90"/>
      <c r="AB270" s="90"/>
    </row>
    <row r="271" ht="12.75" customHeight="1">
      <c r="A271" s="87"/>
      <c r="B271" s="90"/>
      <c r="C271" s="90" t="s">
        <v>330</v>
      </c>
      <c r="D271" s="126">
        <v>1.0</v>
      </c>
      <c r="E271" s="127">
        <v>286.96</v>
      </c>
      <c r="F271" s="128">
        <f t="shared" si="7"/>
        <v>186.524</v>
      </c>
      <c r="G271" s="129">
        <f t="shared" si="1"/>
        <v>100.436</v>
      </c>
      <c r="H271" s="130">
        <f t="shared" si="2"/>
        <v>0.35</v>
      </c>
      <c r="I271" s="131">
        <v>44619.0</v>
      </c>
      <c r="J271" s="132">
        <v>44655.0</v>
      </c>
      <c r="K271" s="123"/>
      <c r="L271" s="90"/>
      <c r="M271" s="133">
        <f t="shared" si="3"/>
        <v>286.96</v>
      </c>
      <c r="N271" s="99">
        <f t="shared" si="4"/>
        <v>36</v>
      </c>
      <c r="O271" s="133">
        <f t="shared" si="5"/>
        <v>186.524</v>
      </c>
      <c r="P271" s="134">
        <v>0.62</v>
      </c>
      <c r="Q271" s="90"/>
      <c r="R271" s="99">
        <f>IF(AND(H271&lt;='Product Ratings'!$E$5,H271&gt;='Product Ratings'!$D$5),'Product Ratings'!$C$5,IF(AND(H271&lt;='Product Ratings'!$E$6,H271&gt;='Product Ratings'!$D$6),'Product Ratings'!$C$6,IF(AND(H271&lt;='Product Ratings'!$E$7,H271&gt;='Product Ratings'!$D$7),'Product Ratings'!$C$7,IF(AND(H271&lt;='Product Ratings'!$E$8,H271&gt;='Product Ratings'!$D$8),'Product Ratings'!$C$8,IF(H271&gt;='Product Ratings'!$D$9,'Product Ratings'!$C$9)))))</f>
        <v>2</v>
      </c>
      <c r="S271" s="99">
        <f>IF(AND(D271&lt;='Product Ratings'!$I$5,D271&gt;='Product Ratings'!$H$5),'Product Ratings'!$F$5,IF(AND(D271&lt;='Product Ratings'!$I$6,D271&gt;='Product Ratings'!$H$6),'Product Ratings'!$F$6,IF(AND(D271&lt;='Product Ratings'!$I$7,I271&gt;='Product Ratings'!$H$7),'Product Ratings'!$F$7,IF(AND(D271&lt;='Product Ratings'!$I$8,D271&gt;='Product Ratings'!$H$8),'Product Ratings'!$F$8,IF(D271&gt;='Product Ratings'!$H$9,'Product Ratings'!$F$9)))))</f>
        <v>1</v>
      </c>
      <c r="T271" s="99">
        <f>IF(AND(O271&lt;='Product Ratings'!$M$5,O271&gt;='Product Ratings'!$L$5),'Product Ratings'!$J$5,IF(AND(O271&lt;='Product Ratings'!$M$6,O271&gt;='Product Ratings'!$L$6),'Product Ratings'!$J$6,IF(AND(O271&lt;='Product Ratings'!$M$7,O271&gt;='Product Ratings'!$L$7),'Product Ratings'!$J$7,IF(AND(O271&lt;='Product Ratings'!$M$8,O271&gt;='Product Ratings'!$L$8),'Product Ratings'!$J$8,IF(O271&gt;='Product Ratings'!$L$9,'Product Ratings'!$J$9)))))</f>
        <v>1</v>
      </c>
      <c r="U271" s="99">
        <f>IF(AND(N271&lt;='Product Ratings'!$R$5,N271&gt;='Product Ratings'!$Q$5),'Product Ratings'!$O$5,IF(AND(N271&lt;='Product Ratings'!$R$6,N271&gt;='Product Ratings'!$Q$6),'Product Ratings'!$O$6,IF(AND(N271&lt;='Product Ratings'!$R$7,N271&gt;='Product Ratings'!$Q$7),'Product Ratings'!$O$7,IF(AND(N271&lt;='Product Ratings'!$R$8,N271&gt;='Product Ratings'!$Q$8),'Product Ratings'!$O$8,IF(N271&gt;='Product Ratings'!$Q$9,'Product Ratings'!$O$9)))))</f>
        <v>3</v>
      </c>
      <c r="V271" s="99">
        <f>IF(AND(P271&lt;='Product Ratings'!$V$5,P271&gt;='Product Ratings'!$U$5),'Product Ratings'!$S$5,IF(AND(P271&lt;='Product Ratings'!$V$6,P271&gt;='Product Ratings'!$U$6),'Product Ratings'!$S$6,IF(AND(P271&lt;='Product Ratings'!$V$7,P271&gt;='Product Ratings'!$U$7),'Product Ratings'!$S$7,IF(AND(P271&lt;='Product Ratings'!$V$8,P271&gt;='Product Ratings'!$U$8),'Product Ratings'!$S$8,IF(P271&gt;='Product Ratings'!$U$9,'Product Ratings'!$S$9)))))</f>
        <v>5</v>
      </c>
      <c r="W271" s="135">
        <f t="shared" si="6"/>
        <v>12</v>
      </c>
      <c r="X271" s="90"/>
      <c r="Y271" s="90"/>
      <c r="Z271" s="90"/>
      <c r="AA271" s="90"/>
      <c r="AB271" s="90"/>
    </row>
    <row r="272" ht="12.75" customHeight="1">
      <c r="A272" s="87"/>
      <c r="B272" s="90"/>
      <c r="C272" s="90" t="s">
        <v>331</v>
      </c>
      <c r="D272" s="126">
        <v>2.0</v>
      </c>
      <c r="E272" s="127">
        <v>12.78</v>
      </c>
      <c r="F272" s="128">
        <f t="shared" si="7"/>
        <v>8.307</v>
      </c>
      <c r="G272" s="129">
        <f t="shared" si="1"/>
        <v>4.473</v>
      </c>
      <c r="H272" s="130">
        <f t="shared" si="2"/>
        <v>0.35</v>
      </c>
      <c r="I272" s="131">
        <v>44620.0</v>
      </c>
      <c r="J272" s="132">
        <v>44656.0</v>
      </c>
      <c r="K272" s="123"/>
      <c r="L272" s="90"/>
      <c r="M272" s="133">
        <f t="shared" si="3"/>
        <v>6.39</v>
      </c>
      <c r="N272" s="99">
        <f t="shared" si="4"/>
        <v>36</v>
      </c>
      <c r="O272" s="133">
        <f t="shared" si="5"/>
        <v>4.1535</v>
      </c>
      <c r="P272" s="134">
        <v>0.69</v>
      </c>
      <c r="Q272" s="90"/>
      <c r="R272" s="99">
        <f>IF(AND(H272&lt;='Product Ratings'!$E$5,H272&gt;='Product Ratings'!$D$5),'Product Ratings'!$C$5,IF(AND(H272&lt;='Product Ratings'!$E$6,H272&gt;='Product Ratings'!$D$6),'Product Ratings'!$C$6,IF(AND(H272&lt;='Product Ratings'!$E$7,H272&gt;='Product Ratings'!$D$7),'Product Ratings'!$C$7,IF(AND(H272&lt;='Product Ratings'!$E$8,H272&gt;='Product Ratings'!$D$8),'Product Ratings'!$C$8,IF(H272&gt;='Product Ratings'!$D$9,'Product Ratings'!$C$9)))))</f>
        <v>2</v>
      </c>
      <c r="S272" s="99">
        <f>IF(AND(D272&lt;='Product Ratings'!$I$5,D272&gt;='Product Ratings'!$H$5),'Product Ratings'!$F$5,IF(AND(D272&lt;='Product Ratings'!$I$6,D272&gt;='Product Ratings'!$H$6),'Product Ratings'!$F$6,IF(AND(D272&lt;='Product Ratings'!$I$7,I272&gt;='Product Ratings'!$H$7),'Product Ratings'!$F$7,IF(AND(D272&lt;='Product Ratings'!$I$8,D272&gt;='Product Ratings'!$H$8),'Product Ratings'!$F$8,IF(D272&gt;='Product Ratings'!$H$9,'Product Ratings'!$F$9)))))</f>
        <v>1</v>
      </c>
      <c r="T272" s="99">
        <f>IF(AND(O272&lt;='Product Ratings'!$M$5,O272&gt;='Product Ratings'!$L$5),'Product Ratings'!$J$5,IF(AND(O272&lt;='Product Ratings'!$M$6,O272&gt;='Product Ratings'!$L$6),'Product Ratings'!$J$6,IF(AND(O272&lt;='Product Ratings'!$M$7,O272&gt;='Product Ratings'!$L$7),'Product Ratings'!$J$7,IF(AND(O272&lt;='Product Ratings'!$M$8,O272&gt;='Product Ratings'!$L$8),'Product Ratings'!$J$8,IF(O272&gt;='Product Ratings'!$L$9,'Product Ratings'!$J$9)))))</f>
        <v>5</v>
      </c>
      <c r="U272" s="99">
        <f>IF(AND(N272&lt;='Product Ratings'!$R$5,N272&gt;='Product Ratings'!$Q$5),'Product Ratings'!$O$5,IF(AND(N272&lt;='Product Ratings'!$R$6,N272&gt;='Product Ratings'!$Q$6),'Product Ratings'!$O$6,IF(AND(N272&lt;='Product Ratings'!$R$7,N272&gt;='Product Ratings'!$Q$7),'Product Ratings'!$O$7,IF(AND(N272&lt;='Product Ratings'!$R$8,N272&gt;='Product Ratings'!$Q$8),'Product Ratings'!$O$8,IF(N272&gt;='Product Ratings'!$Q$9,'Product Ratings'!$O$9)))))</f>
        <v>3</v>
      </c>
      <c r="V272" s="99">
        <f>IF(AND(P272&lt;='Product Ratings'!$V$5,P272&gt;='Product Ratings'!$U$5),'Product Ratings'!$S$5,IF(AND(P272&lt;='Product Ratings'!$V$6,P272&gt;='Product Ratings'!$U$6),'Product Ratings'!$S$6,IF(AND(P272&lt;='Product Ratings'!$V$7,P272&gt;='Product Ratings'!$U$7),'Product Ratings'!$S$7,IF(AND(P272&lt;='Product Ratings'!$V$8,P272&gt;='Product Ratings'!$U$8),'Product Ratings'!$S$8,IF(P272&gt;='Product Ratings'!$U$9,'Product Ratings'!$S$9)))))</f>
        <v>5</v>
      </c>
      <c r="W272" s="135">
        <f t="shared" si="6"/>
        <v>16</v>
      </c>
      <c r="X272" s="90"/>
      <c r="Y272" s="90"/>
      <c r="Z272" s="90"/>
      <c r="AA272" s="90"/>
      <c r="AB272" s="90"/>
    </row>
    <row r="273" ht="12.75" customHeight="1">
      <c r="A273" s="87"/>
      <c r="B273" s="90"/>
      <c r="C273" s="90" t="s">
        <v>332</v>
      </c>
      <c r="D273" s="126">
        <v>3.0</v>
      </c>
      <c r="E273" s="127">
        <v>460.0</v>
      </c>
      <c r="F273" s="128">
        <f t="shared" si="7"/>
        <v>299</v>
      </c>
      <c r="G273" s="129">
        <f t="shared" si="1"/>
        <v>161</v>
      </c>
      <c r="H273" s="130">
        <f t="shared" si="2"/>
        <v>0.35</v>
      </c>
      <c r="I273" s="131">
        <v>44621.0</v>
      </c>
      <c r="J273" s="132">
        <v>44657.0</v>
      </c>
      <c r="K273" s="123"/>
      <c r="L273" s="90"/>
      <c r="M273" s="133">
        <f t="shared" si="3"/>
        <v>153.3333333</v>
      </c>
      <c r="N273" s="99">
        <f t="shared" si="4"/>
        <v>36</v>
      </c>
      <c r="O273" s="133">
        <f t="shared" si="5"/>
        <v>99.66666667</v>
      </c>
      <c r="P273" s="134">
        <v>0.64</v>
      </c>
      <c r="Q273" s="90"/>
      <c r="R273" s="99">
        <f>IF(AND(H273&lt;='Product Ratings'!$E$5,H273&gt;='Product Ratings'!$D$5),'Product Ratings'!$C$5,IF(AND(H273&lt;='Product Ratings'!$E$6,H273&gt;='Product Ratings'!$D$6),'Product Ratings'!$C$6,IF(AND(H273&lt;='Product Ratings'!$E$7,H273&gt;='Product Ratings'!$D$7),'Product Ratings'!$C$7,IF(AND(H273&lt;='Product Ratings'!$E$8,H273&gt;='Product Ratings'!$D$8),'Product Ratings'!$C$8,IF(H273&gt;='Product Ratings'!$D$9,'Product Ratings'!$C$9)))))</f>
        <v>2</v>
      </c>
      <c r="S273" s="99">
        <f>IF(AND(D273&lt;='Product Ratings'!$I$5,D273&gt;='Product Ratings'!$H$5),'Product Ratings'!$F$5,IF(AND(D273&lt;='Product Ratings'!$I$6,D273&gt;='Product Ratings'!$H$6),'Product Ratings'!$F$6,IF(AND(D273&lt;='Product Ratings'!$I$7,I273&gt;='Product Ratings'!$H$7),'Product Ratings'!$F$7,IF(AND(D273&lt;='Product Ratings'!$I$8,D273&gt;='Product Ratings'!$H$8),'Product Ratings'!$F$8,IF(D273&gt;='Product Ratings'!$H$9,'Product Ratings'!$F$9)))))</f>
        <v>1</v>
      </c>
      <c r="T273" s="99">
        <f>IF(AND(O273&lt;='Product Ratings'!$M$5,O273&gt;='Product Ratings'!$L$5),'Product Ratings'!$J$5,IF(AND(O273&lt;='Product Ratings'!$M$6,O273&gt;='Product Ratings'!$L$6),'Product Ratings'!$J$6,IF(AND(O273&lt;='Product Ratings'!$M$7,O273&gt;='Product Ratings'!$L$7),'Product Ratings'!$J$7,IF(AND(O273&lt;='Product Ratings'!$M$8,O273&gt;='Product Ratings'!$L$8),'Product Ratings'!$J$8,IF(O273&gt;='Product Ratings'!$L$9,'Product Ratings'!$J$9)))))</f>
        <v>2</v>
      </c>
      <c r="U273" s="99">
        <f>IF(AND(N273&lt;='Product Ratings'!$R$5,N273&gt;='Product Ratings'!$Q$5),'Product Ratings'!$O$5,IF(AND(N273&lt;='Product Ratings'!$R$6,N273&gt;='Product Ratings'!$Q$6),'Product Ratings'!$O$6,IF(AND(N273&lt;='Product Ratings'!$R$7,N273&gt;='Product Ratings'!$Q$7),'Product Ratings'!$O$7,IF(AND(N273&lt;='Product Ratings'!$R$8,N273&gt;='Product Ratings'!$Q$8),'Product Ratings'!$O$8,IF(N273&gt;='Product Ratings'!$Q$9,'Product Ratings'!$O$9)))))</f>
        <v>3</v>
      </c>
      <c r="V273" s="99">
        <f>IF(AND(P273&lt;='Product Ratings'!$V$5,P273&gt;='Product Ratings'!$U$5),'Product Ratings'!$S$5,IF(AND(P273&lt;='Product Ratings'!$V$6,P273&gt;='Product Ratings'!$U$6),'Product Ratings'!$S$6,IF(AND(P273&lt;='Product Ratings'!$V$7,P273&gt;='Product Ratings'!$U$7),'Product Ratings'!$S$7,IF(AND(P273&lt;='Product Ratings'!$V$8,P273&gt;='Product Ratings'!$U$8),'Product Ratings'!$S$8,IF(P273&gt;='Product Ratings'!$U$9,'Product Ratings'!$S$9)))))</f>
        <v>5</v>
      </c>
      <c r="W273" s="135">
        <f t="shared" si="6"/>
        <v>13</v>
      </c>
      <c r="X273" s="90"/>
      <c r="Y273" s="90"/>
      <c r="Z273" s="90"/>
      <c r="AA273" s="90"/>
      <c r="AB273" s="90"/>
    </row>
    <row r="274" ht="12.75" customHeight="1">
      <c r="A274" s="87"/>
      <c r="B274" s="90"/>
      <c r="C274" s="90" t="s">
        <v>333</v>
      </c>
      <c r="D274" s="126">
        <v>4.0</v>
      </c>
      <c r="E274" s="127">
        <v>460.0</v>
      </c>
      <c r="F274" s="128">
        <f t="shared" si="7"/>
        <v>299</v>
      </c>
      <c r="G274" s="129">
        <f t="shared" si="1"/>
        <v>161</v>
      </c>
      <c r="H274" s="130">
        <f t="shared" si="2"/>
        <v>0.35</v>
      </c>
      <c r="I274" s="131">
        <v>44622.0</v>
      </c>
      <c r="J274" s="132">
        <v>44658.0</v>
      </c>
      <c r="K274" s="123"/>
      <c r="L274" s="90"/>
      <c r="M274" s="133">
        <f t="shared" si="3"/>
        <v>115</v>
      </c>
      <c r="N274" s="99">
        <f t="shared" si="4"/>
        <v>36</v>
      </c>
      <c r="O274" s="133">
        <f t="shared" si="5"/>
        <v>74.75</v>
      </c>
      <c r="P274" s="134">
        <v>0.15</v>
      </c>
      <c r="Q274" s="90"/>
      <c r="R274" s="99">
        <f>IF(AND(H274&lt;='Product Ratings'!$E$5,H274&gt;='Product Ratings'!$D$5),'Product Ratings'!$C$5,IF(AND(H274&lt;='Product Ratings'!$E$6,H274&gt;='Product Ratings'!$D$6),'Product Ratings'!$C$6,IF(AND(H274&lt;='Product Ratings'!$E$7,H274&gt;='Product Ratings'!$D$7),'Product Ratings'!$C$7,IF(AND(H274&lt;='Product Ratings'!$E$8,H274&gt;='Product Ratings'!$D$8),'Product Ratings'!$C$8,IF(H274&gt;='Product Ratings'!$D$9,'Product Ratings'!$C$9)))))</f>
        <v>2</v>
      </c>
      <c r="S274" s="99">
        <f>IF(AND(D274&lt;='Product Ratings'!$I$5,D274&gt;='Product Ratings'!$H$5),'Product Ratings'!$F$5,IF(AND(D274&lt;='Product Ratings'!$I$6,D274&gt;='Product Ratings'!$H$6),'Product Ratings'!$F$6,IF(AND(D274&lt;='Product Ratings'!$I$7,I274&gt;='Product Ratings'!$H$7),'Product Ratings'!$F$7,IF(AND(D274&lt;='Product Ratings'!$I$8,D274&gt;='Product Ratings'!$H$8),'Product Ratings'!$F$8,IF(D274&gt;='Product Ratings'!$H$9,'Product Ratings'!$F$9)))))</f>
        <v>1</v>
      </c>
      <c r="T274" s="99">
        <f>IF(AND(O274&lt;='Product Ratings'!$M$5,O274&gt;='Product Ratings'!$L$5),'Product Ratings'!$J$5,IF(AND(O274&lt;='Product Ratings'!$M$6,O274&gt;='Product Ratings'!$L$6),'Product Ratings'!$J$6,IF(AND(O274&lt;='Product Ratings'!$M$7,O274&gt;='Product Ratings'!$L$7),'Product Ratings'!$J$7,IF(AND(O274&lt;='Product Ratings'!$M$8,O274&gt;='Product Ratings'!$L$8),'Product Ratings'!$J$8,IF(O274&gt;='Product Ratings'!$L$9,'Product Ratings'!$J$9)))))</f>
        <v>3</v>
      </c>
      <c r="U274" s="99">
        <f>IF(AND(N274&lt;='Product Ratings'!$R$5,N274&gt;='Product Ratings'!$Q$5),'Product Ratings'!$O$5,IF(AND(N274&lt;='Product Ratings'!$R$6,N274&gt;='Product Ratings'!$Q$6),'Product Ratings'!$O$6,IF(AND(N274&lt;='Product Ratings'!$R$7,N274&gt;='Product Ratings'!$Q$7),'Product Ratings'!$O$7,IF(AND(N274&lt;='Product Ratings'!$R$8,N274&gt;='Product Ratings'!$Q$8),'Product Ratings'!$O$8,IF(N274&gt;='Product Ratings'!$Q$9,'Product Ratings'!$O$9)))))</f>
        <v>3</v>
      </c>
      <c r="V274" s="99">
        <f>IF(AND(P274&lt;='Product Ratings'!$V$5,P274&gt;='Product Ratings'!$U$5),'Product Ratings'!$S$5,IF(AND(P274&lt;='Product Ratings'!$V$6,P274&gt;='Product Ratings'!$U$6),'Product Ratings'!$S$6,IF(AND(P274&lt;='Product Ratings'!$V$7,P274&gt;='Product Ratings'!$U$7),'Product Ratings'!$S$7,IF(AND(P274&lt;='Product Ratings'!$V$8,P274&gt;='Product Ratings'!$U$8),'Product Ratings'!$S$8,IF(P274&gt;='Product Ratings'!$U$9,'Product Ratings'!$S$9)))))</f>
        <v>3</v>
      </c>
      <c r="W274" s="135">
        <f t="shared" si="6"/>
        <v>12</v>
      </c>
      <c r="X274" s="90"/>
      <c r="Y274" s="90"/>
      <c r="Z274" s="90"/>
      <c r="AA274" s="90"/>
      <c r="AB274" s="90"/>
    </row>
    <row r="275" ht="12.75" customHeight="1">
      <c r="A275" s="87"/>
      <c r="B275" s="90"/>
      <c r="C275" s="90" t="s">
        <v>334</v>
      </c>
      <c r="D275" s="126">
        <v>5.0</v>
      </c>
      <c r="E275" s="127">
        <v>199.13</v>
      </c>
      <c r="F275" s="128">
        <f t="shared" si="7"/>
        <v>129.4345</v>
      </c>
      <c r="G275" s="129">
        <f t="shared" si="1"/>
        <v>69.6955</v>
      </c>
      <c r="H275" s="130">
        <f t="shared" si="2"/>
        <v>0.35</v>
      </c>
      <c r="I275" s="131">
        <v>44623.0</v>
      </c>
      <c r="J275" s="132">
        <v>44659.0</v>
      </c>
      <c r="K275" s="123"/>
      <c r="L275" s="90"/>
      <c r="M275" s="133">
        <f t="shared" si="3"/>
        <v>39.826</v>
      </c>
      <c r="N275" s="99">
        <f t="shared" si="4"/>
        <v>36</v>
      </c>
      <c r="O275" s="133">
        <f t="shared" si="5"/>
        <v>25.8869</v>
      </c>
      <c r="P275" s="134">
        <v>0.85</v>
      </c>
      <c r="Q275" s="90"/>
      <c r="R275" s="99">
        <f>IF(AND(H275&lt;='Product Ratings'!$E$5,H275&gt;='Product Ratings'!$D$5),'Product Ratings'!$C$5,IF(AND(H275&lt;='Product Ratings'!$E$6,H275&gt;='Product Ratings'!$D$6),'Product Ratings'!$C$6,IF(AND(H275&lt;='Product Ratings'!$E$7,H275&gt;='Product Ratings'!$D$7),'Product Ratings'!$C$7,IF(AND(H275&lt;='Product Ratings'!$E$8,H275&gt;='Product Ratings'!$D$8),'Product Ratings'!$C$8,IF(H275&gt;='Product Ratings'!$D$9,'Product Ratings'!$C$9)))))</f>
        <v>2</v>
      </c>
      <c r="S275" s="99">
        <f>IF(AND(D275&lt;='Product Ratings'!$I$5,D275&gt;='Product Ratings'!$H$5),'Product Ratings'!$F$5,IF(AND(D275&lt;='Product Ratings'!$I$6,D275&gt;='Product Ratings'!$H$6),'Product Ratings'!$F$6,IF(AND(D275&lt;='Product Ratings'!$I$7,I275&gt;='Product Ratings'!$H$7),'Product Ratings'!$F$7,IF(AND(D275&lt;='Product Ratings'!$I$8,D275&gt;='Product Ratings'!$H$8),'Product Ratings'!$F$8,IF(D275&gt;='Product Ratings'!$H$9,'Product Ratings'!$F$9)))))</f>
        <v>1</v>
      </c>
      <c r="T275" s="99" t="b">
        <f>IF(AND(O275&lt;='Product Ratings'!$M$5,O275&gt;='Product Ratings'!$L$5),'Product Ratings'!$J$5,IF(AND(O275&lt;='Product Ratings'!$M$6,O275&gt;='Product Ratings'!$L$6),'Product Ratings'!$J$6,IF(AND(O275&lt;='Product Ratings'!$M$7,O275&gt;='Product Ratings'!$L$7),'Product Ratings'!$J$7,IF(AND(O275&lt;='Product Ratings'!$M$8,O275&gt;='Product Ratings'!$L$8),'Product Ratings'!$J$8,IF(O275&gt;='Product Ratings'!$L$9,'Product Ratings'!$J$9)))))</f>
        <v>0</v>
      </c>
      <c r="U275" s="99">
        <f>IF(AND(N275&lt;='Product Ratings'!$R$5,N275&gt;='Product Ratings'!$Q$5),'Product Ratings'!$O$5,IF(AND(N275&lt;='Product Ratings'!$R$6,N275&gt;='Product Ratings'!$Q$6),'Product Ratings'!$O$6,IF(AND(N275&lt;='Product Ratings'!$R$7,N275&gt;='Product Ratings'!$Q$7),'Product Ratings'!$O$7,IF(AND(N275&lt;='Product Ratings'!$R$8,N275&gt;='Product Ratings'!$Q$8),'Product Ratings'!$O$8,IF(N275&gt;='Product Ratings'!$Q$9,'Product Ratings'!$O$9)))))</f>
        <v>3</v>
      </c>
      <c r="V275" s="99">
        <f>IF(AND(P275&lt;='Product Ratings'!$V$5,P275&gt;='Product Ratings'!$U$5),'Product Ratings'!$S$5,IF(AND(P275&lt;='Product Ratings'!$V$6,P275&gt;='Product Ratings'!$U$6),'Product Ratings'!$S$6,IF(AND(P275&lt;='Product Ratings'!$V$7,P275&gt;='Product Ratings'!$U$7),'Product Ratings'!$S$7,IF(AND(P275&lt;='Product Ratings'!$V$8,P275&gt;='Product Ratings'!$U$8),'Product Ratings'!$S$8,IF(P275&gt;='Product Ratings'!$U$9,'Product Ratings'!$S$9)))))</f>
        <v>5</v>
      </c>
      <c r="W275" s="135">
        <f t="shared" si="6"/>
        <v>11</v>
      </c>
      <c r="X275" s="90"/>
      <c r="Y275" s="90"/>
      <c r="Z275" s="90"/>
      <c r="AA275" s="90"/>
      <c r="AB275" s="90"/>
    </row>
    <row r="276" ht="12.75" customHeight="1">
      <c r="A276" s="87"/>
      <c r="B276" s="90"/>
      <c r="C276" s="90" t="s">
        <v>335</v>
      </c>
      <c r="D276" s="126">
        <v>6.0</v>
      </c>
      <c r="E276" s="127">
        <v>60.43</v>
      </c>
      <c r="F276" s="128">
        <f t="shared" si="7"/>
        <v>39.2795</v>
      </c>
      <c r="G276" s="129">
        <f t="shared" si="1"/>
        <v>21.1505</v>
      </c>
      <c r="H276" s="130">
        <f t="shared" si="2"/>
        <v>0.35</v>
      </c>
      <c r="I276" s="131">
        <v>44624.0</v>
      </c>
      <c r="J276" s="132">
        <v>44660.0</v>
      </c>
      <c r="K276" s="123"/>
      <c r="L276" s="90"/>
      <c r="M276" s="133">
        <f t="shared" si="3"/>
        <v>10.07166667</v>
      </c>
      <c r="N276" s="99">
        <f t="shared" si="4"/>
        <v>36</v>
      </c>
      <c r="O276" s="133">
        <f t="shared" si="5"/>
        <v>6.546583333</v>
      </c>
      <c r="P276" s="134">
        <v>0.87</v>
      </c>
      <c r="Q276" s="90"/>
      <c r="R276" s="99">
        <f>IF(AND(H276&lt;='Product Ratings'!$E$5,H276&gt;='Product Ratings'!$D$5),'Product Ratings'!$C$5,IF(AND(H276&lt;='Product Ratings'!$E$6,H276&gt;='Product Ratings'!$D$6),'Product Ratings'!$C$6,IF(AND(H276&lt;='Product Ratings'!$E$7,H276&gt;='Product Ratings'!$D$7),'Product Ratings'!$C$7,IF(AND(H276&lt;='Product Ratings'!$E$8,H276&gt;='Product Ratings'!$D$8),'Product Ratings'!$C$8,IF(H276&gt;='Product Ratings'!$D$9,'Product Ratings'!$C$9)))))</f>
        <v>2</v>
      </c>
      <c r="S276" s="99">
        <f>IF(AND(D276&lt;='Product Ratings'!$I$5,D276&gt;='Product Ratings'!$H$5),'Product Ratings'!$F$5,IF(AND(D276&lt;='Product Ratings'!$I$6,D276&gt;='Product Ratings'!$H$6),'Product Ratings'!$F$6,IF(AND(D276&lt;='Product Ratings'!$I$7,I276&gt;='Product Ratings'!$H$7),'Product Ratings'!$F$7,IF(AND(D276&lt;='Product Ratings'!$I$8,D276&gt;='Product Ratings'!$H$8),'Product Ratings'!$F$8,IF(D276&gt;='Product Ratings'!$H$9,'Product Ratings'!$F$9)))))</f>
        <v>2</v>
      </c>
      <c r="T276" s="99">
        <f>IF(AND(O276&lt;='Product Ratings'!$M$5,O276&gt;='Product Ratings'!$L$5),'Product Ratings'!$J$5,IF(AND(O276&lt;='Product Ratings'!$M$6,O276&gt;='Product Ratings'!$L$6),'Product Ratings'!$J$6,IF(AND(O276&lt;='Product Ratings'!$M$7,O276&gt;='Product Ratings'!$L$7),'Product Ratings'!$J$7,IF(AND(O276&lt;='Product Ratings'!$M$8,O276&gt;='Product Ratings'!$L$8),'Product Ratings'!$J$8,IF(O276&gt;='Product Ratings'!$L$9,'Product Ratings'!$J$9)))))</f>
        <v>5</v>
      </c>
      <c r="U276" s="99">
        <f>IF(AND(N276&lt;='Product Ratings'!$R$5,N276&gt;='Product Ratings'!$Q$5),'Product Ratings'!$O$5,IF(AND(N276&lt;='Product Ratings'!$R$6,N276&gt;='Product Ratings'!$Q$6),'Product Ratings'!$O$6,IF(AND(N276&lt;='Product Ratings'!$R$7,N276&gt;='Product Ratings'!$Q$7),'Product Ratings'!$O$7,IF(AND(N276&lt;='Product Ratings'!$R$8,N276&gt;='Product Ratings'!$Q$8),'Product Ratings'!$O$8,IF(N276&gt;='Product Ratings'!$Q$9,'Product Ratings'!$O$9)))))</f>
        <v>3</v>
      </c>
      <c r="V276" s="99">
        <f>IF(AND(P276&lt;='Product Ratings'!$V$5,P276&gt;='Product Ratings'!$U$5),'Product Ratings'!$S$5,IF(AND(P276&lt;='Product Ratings'!$V$6,P276&gt;='Product Ratings'!$U$6),'Product Ratings'!$S$6,IF(AND(P276&lt;='Product Ratings'!$V$7,P276&gt;='Product Ratings'!$U$7),'Product Ratings'!$S$7,IF(AND(P276&lt;='Product Ratings'!$V$8,P276&gt;='Product Ratings'!$U$8),'Product Ratings'!$S$8,IF(P276&gt;='Product Ratings'!$U$9,'Product Ratings'!$S$9)))))</f>
        <v>5</v>
      </c>
      <c r="W276" s="135">
        <f t="shared" si="6"/>
        <v>17</v>
      </c>
      <c r="X276" s="90"/>
      <c r="Y276" s="90"/>
      <c r="Z276" s="90"/>
      <c r="AA276" s="90"/>
      <c r="AB276" s="90"/>
    </row>
    <row r="277" ht="12.75" customHeight="1">
      <c r="A277" s="87"/>
      <c r="B277" s="90"/>
      <c r="C277" s="90" t="s">
        <v>336</v>
      </c>
      <c r="D277" s="126">
        <v>1.0</v>
      </c>
      <c r="E277" s="127">
        <v>125.86</v>
      </c>
      <c r="F277" s="128">
        <f t="shared" si="7"/>
        <v>81.809</v>
      </c>
      <c r="G277" s="129">
        <f t="shared" si="1"/>
        <v>44.051</v>
      </c>
      <c r="H277" s="130">
        <f t="shared" si="2"/>
        <v>0.35</v>
      </c>
      <c r="I277" s="131">
        <v>44625.0</v>
      </c>
      <c r="J277" s="132">
        <v>44661.0</v>
      </c>
      <c r="K277" s="123"/>
      <c r="L277" s="90"/>
      <c r="M277" s="133">
        <f t="shared" si="3"/>
        <v>125.86</v>
      </c>
      <c r="N277" s="99">
        <f t="shared" si="4"/>
        <v>36</v>
      </c>
      <c r="O277" s="133">
        <f t="shared" si="5"/>
        <v>81.809</v>
      </c>
      <c r="P277" s="134">
        <v>0.88</v>
      </c>
      <c r="Q277" s="90"/>
      <c r="R277" s="99">
        <f>IF(AND(H277&lt;='Product Ratings'!$E$5,H277&gt;='Product Ratings'!$D$5),'Product Ratings'!$C$5,IF(AND(H277&lt;='Product Ratings'!$E$6,H277&gt;='Product Ratings'!$D$6),'Product Ratings'!$C$6,IF(AND(H277&lt;='Product Ratings'!$E$7,H277&gt;='Product Ratings'!$D$7),'Product Ratings'!$C$7,IF(AND(H277&lt;='Product Ratings'!$E$8,H277&gt;='Product Ratings'!$D$8),'Product Ratings'!$C$8,IF(H277&gt;='Product Ratings'!$D$9,'Product Ratings'!$C$9)))))</f>
        <v>2</v>
      </c>
      <c r="S277" s="99">
        <f>IF(AND(D277&lt;='Product Ratings'!$I$5,D277&gt;='Product Ratings'!$H$5),'Product Ratings'!$F$5,IF(AND(D277&lt;='Product Ratings'!$I$6,D277&gt;='Product Ratings'!$H$6),'Product Ratings'!$F$6,IF(AND(D277&lt;='Product Ratings'!$I$7,I277&gt;='Product Ratings'!$H$7),'Product Ratings'!$F$7,IF(AND(D277&lt;='Product Ratings'!$I$8,D277&gt;='Product Ratings'!$H$8),'Product Ratings'!$F$8,IF(D277&gt;='Product Ratings'!$H$9,'Product Ratings'!$F$9)))))</f>
        <v>1</v>
      </c>
      <c r="T277" s="99">
        <f>IF(AND(O277&lt;='Product Ratings'!$M$5,O277&gt;='Product Ratings'!$L$5),'Product Ratings'!$J$5,IF(AND(O277&lt;='Product Ratings'!$M$6,O277&gt;='Product Ratings'!$L$6),'Product Ratings'!$J$6,IF(AND(O277&lt;='Product Ratings'!$M$7,O277&gt;='Product Ratings'!$L$7),'Product Ratings'!$J$7,IF(AND(O277&lt;='Product Ratings'!$M$8,O277&gt;='Product Ratings'!$L$8),'Product Ratings'!$J$8,IF(O277&gt;='Product Ratings'!$L$9,'Product Ratings'!$J$9)))))</f>
        <v>2</v>
      </c>
      <c r="U277" s="99">
        <f>IF(AND(N277&lt;='Product Ratings'!$R$5,N277&gt;='Product Ratings'!$Q$5),'Product Ratings'!$O$5,IF(AND(N277&lt;='Product Ratings'!$R$6,N277&gt;='Product Ratings'!$Q$6),'Product Ratings'!$O$6,IF(AND(N277&lt;='Product Ratings'!$R$7,N277&gt;='Product Ratings'!$Q$7),'Product Ratings'!$O$7,IF(AND(N277&lt;='Product Ratings'!$R$8,N277&gt;='Product Ratings'!$Q$8),'Product Ratings'!$O$8,IF(N277&gt;='Product Ratings'!$Q$9,'Product Ratings'!$O$9)))))</f>
        <v>3</v>
      </c>
      <c r="V277" s="99">
        <f>IF(AND(P277&lt;='Product Ratings'!$V$5,P277&gt;='Product Ratings'!$U$5),'Product Ratings'!$S$5,IF(AND(P277&lt;='Product Ratings'!$V$6,P277&gt;='Product Ratings'!$U$6),'Product Ratings'!$S$6,IF(AND(P277&lt;='Product Ratings'!$V$7,P277&gt;='Product Ratings'!$U$7),'Product Ratings'!$S$7,IF(AND(P277&lt;='Product Ratings'!$V$8,P277&gt;='Product Ratings'!$U$8),'Product Ratings'!$S$8,IF(P277&gt;='Product Ratings'!$U$9,'Product Ratings'!$S$9)))))</f>
        <v>5</v>
      </c>
      <c r="W277" s="135">
        <f t="shared" si="6"/>
        <v>13</v>
      </c>
      <c r="X277" s="90"/>
      <c r="Y277" s="90"/>
      <c r="Z277" s="90"/>
      <c r="AA277" s="90"/>
      <c r="AB277" s="90"/>
    </row>
    <row r="278" ht="12.75" customHeight="1">
      <c r="A278" s="87"/>
      <c r="B278" s="90"/>
      <c r="C278" s="90" t="s">
        <v>337</v>
      </c>
      <c r="D278" s="126">
        <v>2.0</v>
      </c>
      <c r="E278" s="127">
        <v>180.0</v>
      </c>
      <c r="F278" s="128">
        <f t="shared" si="7"/>
        <v>117</v>
      </c>
      <c r="G278" s="129">
        <f t="shared" si="1"/>
        <v>63</v>
      </c>
      <c r="H278" s="130">
        <f t="shared" si="2"/>
        <v>0.35</v>
      </c>
      <c r="I278" s="131">
        <v>44626.0</v>
      </c>
      <c r="J278" s="132">
        <v>44662.0</v>
      </c>
      <c r="K278" s="123"/>
      <c r="L278" s="90"/>
      <c r="M278" s="133">
        <f t="shared" si="3"/>
        <v>90</v>
      </c>
      <c r="N278" s="99">
        <f t="shared" si="4"/>
        <v>36</v>
      </c>
      <c r="O278" s="133">
        <f t="shared" si="5"/>
        <v>58.5</v>
      </c>
      <c r="P278" s="134">
        <v>0.89</v>
      </c>
      <c r="Q278" s="90"/>
      <c r="R278" s="99">
        <f>IF(AND(H278&lt;='Product Ratings'!$E$5,H278&gt;='Product Ratings'!$D$5),'Product Ratings'!$C$5,IF(AND(H278&lt;='Product Ratings'!$E$6,H278&gt;='Product Ratings'!$D$6),'Product Ratings'!$C$6,IF(AND(H278&lt;='Product Ratings'!$E$7,H278&gt;='Product Ratings'!$D$7),'Product Ratings'!$C$7,IF(AND(H278&lt;='Product Ratings'!$E$8,H278&gt;='Product Ratings'!$D$8),'Product Ratings'!$C$8,IF(H278&gt;='Product Ratings'!$D$9,'Product Ratings'!$C$9)))))</f>
        <v>2</v>
      </c>
      <c r="S278" s="99">
        <f>IF(AND(D278&lt;='Product Ratings'!$I$5,D278&gt;='Product Ratings'!$H$5),'Product Ratings'!$F$5,IF(AND(D278&lt;='Product Ratings'!$I$6,D278&gt;='Product Ratings'!$H$6),'Product Ratings'!$F$6,IF(AND(D278&lt;='Product Ratings'!$I$7,I278&gt;='Product Ratings'!$H$7),'Product Ratings'!$F$7,IF(AND(D278&lt;='Product Ratings'!$I$8,D278&gt;='Product Ratings'!$H$8),'Product Ratings'!$F$8,IF(D278&gt;='Product Ratings'!$H$9,'Product Ratings'!$F$9)))))</f>
        <v>1</v>
      </c>
      <c r="T278" s="99">
        <f>IF(AND(O278&lt;='Product Ratings'!$M$5,O278&gt;='Product Ratings'!$L$5),'Product Ratings'!$J$5,IF(AND(O278&lt;='Product Ratings'!$M$6,O278&gt;='Product Ratings'!$L$6),'Product Ratings'!$J$6,IF(AND(O278&lt;='Product Ratings'!$M$7,O278&gt;='Product Ratings'!$L$7),'Product Ratings'!$J$7,IF(AND(O278&lt;='Product Ratings'!$M$8,O278&gt;='Product Ratings'!$L$8),'Product Ratings'!$J$8,IF(O278&gt;='Product Ratings'!$L$9,'Product Ratings'!$J$9)))))</f>
        <v>3</v>
      </c>
      <c r="U278" s="99">
        <f>IF(AND(N278&lt;='Product Ratings'!$R$5,N278&gt;='Product Ratings'!$Q$5),'Product Ratings'!$O$5,IF(AND(N278&lt;='Product Ratings'!$R$6,N278&gt;='Product Ratings'!$Q$6),'Product Ratings'!$O$6,IF(AND(N278&lt;='Product Ratings'!$R$7,N278&gt;='Product Ratings'!$Q$7),'Product Ratings'!$O$7,IF(AND(N278&lt;='Product Ratings'!$R$8,N278&gt;='Product Ratings'!$Q$8),'Product Ratings'!$O$8,IF(N278&gt;='Product Ratings'!$Q$9,'Product Ratings'!$O$9)))))</f>
        <v>3</v>
      </c>
      <c r="V278" s="99">
        <f>IF(AND(P278&lt;='Product Ratings'!$V$5,P278&gt;='Product Ratings'!$U$5),'Product Ratings'!$S$5,IF(AND(P278&lt;='Product Ratings'!$V$6,P278&gt;='Product Ratings'!$U$6),'Product Ratings'!$S$6,IF(AND(P278&lt;='Product Ratings'!$V$7,P278&gt;='Product Ratings'!$U$7),'Product Ratings'!$S$7,IF(AND(P278&lt;='Product Ratings'!$V$8,P278&gt;='Product Ratings'!$U$8),'Product Ratings'!$S$8,IF(P278&gt;='Product Ratings'!$U$9,'Product Ratings'!$S$9)))))</f>
        <v>5</v>
      </c>
      <c r="W278" s="135">
        <f t="shared" si="6"/>
        <v>14</v>
      </c>
      <c r="X278" s="90"/>
      <c r="Y278" s="90"/>
      <c r="Z278" s="90"/>
      <c r="AA278" s="90"/>
      <c r="AB278" s="90"/>
    </row>
    <row r="279" ht="12.75" customHeight="1">
      <c r="A279" s="87"/>
      <c r="B279" s="90"/>
      <c r="C279" s="90" t="s">
        <v>338</v>
      </c>
      <c r="D279" s="126">
        <v>3.0</v>
      </c>
      <c r="E279" s="127">
        <v>60.0</v>
      </c>
      <c r="F279" s="128">
        <f t="shared" si="7"/>
        <v>39</v>
      </c>
      <c r="G279" s="129">
        <f t="shared" si="1"/>
        <v>21</v>
      </c>
      <c r="H279" s="130">
        <f t="shared" si="2"/>
        <v>0.35</v>
      </c>
      <c r="I279" s="131">
        <v>44627.0</v>
      </c>
      <c r="J279" s="132">
        <v>44663.0</v>
      </c>
      <c r="K279" s="123"/>
      <c r="L279" s="90"/>
      <c r="M279" s="133">
        <f t="shared" si="3"/>
        <v>20</v>
      </c>
      <c r="N279" s="99">
        <f t="shared" si="4"/>
        <v>36</v>
      </c>
      <c r="O279" s="133">
        <f t="shared" si="5"/>
        <v>13</v>
      </c>
      <c r="P279" s="134">
        <v>0.9</v>
      </c>
      <c r="Q279" s="90"/>
      <c r="R279" s="99">
        <f>IF(AND(H279&lt;='Product Ratings'!$E$5,H279&gt;='Product Ratings'!$D$5),'Product Ratings'!$C$5,IF(AND(H279&lt;='Product Ratings'!$E$6,H279&gt;='Product Ratings'!$D$6),'Product Ratings'!$C$6,IF(AND(H279&lt;='Product Ratings'!$E$7,H279&gt;='Product Ratings'!$D$7),'Product Ratings'!$C$7,IF(AND(H279&lt;='Product Ratings'!$E$8,H279&gt;='Product Ratings'!$D$8),'Product Ratings'!$C$8,IF(H279&gt;='Product Ratings'!$D$9,'Product Ratings'!$C$9)))))</f>
        <v>2</v>
      </c>
      <c r="S279" s="99">
        <f>IF(AND(D279&lt;='Product Ratings'!$I$5,D279&gt;='Product Ratings'!$H$5),'Product Ratings'!$F$5,IF(AND(D279&lt;='Product Ratings'!$I$6,D279&gt;='Product Ratings'!$H$6),'Product Ratings'!$F$6,IF(AND(D279&lt;='Product Ratings'!$I$7,I279&gt;='Product Ratings'!$H$7),'Product Ratings'!$F$7,IF(AND(D279&lt;='Product Ratings'!$I$8,D279&gt;='Product Ratings'!$H$8),'Product Ratings'!$F$8,IF(D279&gt;='Product Ratings'!$H$9,'Product Ratings'!$F$9)))))</f>
        <v>1</v>
      </c>
      <c r="T279" s="99">
        <f>IF(AND(O279&lt;='Product Ratings'!$M$5,O279&gt;='Product Ratings'!$L$5),'Product Ratings'!$J$5,IF(AND(O279&lt;='Product Ratings'!$M$6,O279&gt;='Product Ratings'!$L$6),'Product Ratings'!$J$6,IF(AND(O279&lt;='Product Ratings'!$M$7,O279&gt;='Product Ratings'!$L$7),'Product Ratings'!$J$7,IF(AND(O279&lt;='Product Ratings'!$M$8,O279&gt;='Product Ratings'!$L$8),'Product Ratings'!$J$8,IF(O279&gt;='Product Ratings'!$L$9,'Product Ratings'!$J$9)))))</f>
        <v>5</v>
      </c>
      <c r="U279" s="99">
        <f>IF(AND(N279&lt;='Product Ratings'!$R$5,N279&gt;='Product Ratings'!$Q$5),'Product Ratings'!$O$5,IF(AND(N279&lt;='Product Ratings'!$R$6,N279&gt;='Product Ratings'!$Q$6),'Product Ratings'!$O$6,IF(AND(N279&lt;='Product Ratings'!$R$7,N279&gt;='Product Ratings'!$Q$7),'Product Ratings'!$O$7,IF(AND(N279&lt;='Product Ratings'!$R$8,N279&gt;='Product Ratings'!$Q$8),'Product Ratings'!$O$8,IF(N279&gt;='Product Ratings'!$Q$9,'Product Ratings'!$O$9)))))</f>
        <v>3</v>
      </c>
      <c r="V279" s="99">
        <f>IF(AND(P279&lt;='Product Ratings'!$V$5,P279&gt;='Product Ratings'!$U$5),'Product Ratings'!$S$5,IF(AND(P279&lt;='Product Ratings'!$V$6,P279&gt;='Product Ratings'!$U$6),'Product Ratings'!$S$6,IF(AND(P279&lt;='Product Ratings'!$V$7,P279&gt;='Product Ratings'!$U$7),'Product Ratings'!$S$7,IF(AND(P279&lt;='Product Ratings'!$V$8,P279&gt;='Product Ratings'!$U$8),'Product Ratings'!$S$8,IF(P279&gt;='Product Ratings'!$U$9,'Product Ratings'!$S$9)))))</f>
        <v>5</v>
      </c>
      <c r="W279" s="135">
        <f t="shared" si="6"/>
        <v>16</v>
      </c>
      <c r="X279" s="90"/>
      <c r="Y279" s="90"/>
      <c r="Z279" s="90"/>
      <c r="AA279" s="90"/>
      <c r="AB279" s="90"/>
    </row>
    <row r="280" ht="12.75" customHeight="1">
      <c r="A280" s="87"/>
      <c r="B280" s="90"/>
      <c r="C280" s="90" t="s">
        <v>339</v>
      </c>
      <c r="D280" s="126">
        <v>4.0</v>
      </c>
      <c r="E280" s="127">
        <v>104.35</v>
      </c>
      <c r="F280" s="128">
        <f t="shared" si="7"/>
        <v>67.8275</v>
      </c>
      <c r="G280" s="129">
        <f t="shared" si="1"/>
        <v>36.5225</v>
      </c>
      <c r="H280" s="130">
        <f t="shared" si="2"/>
        <v>0.35</v>
      </c>
      <c r="I280" s="131">
        <v>44628.0</v>
      </c>
      <c r="J280" s="132">
        <v>44664.0</v>
      </c>
      <c r="K280" s="123"/>
      <c r="L280" s="90"/>
      <c r="M280" s="133">
        <f t="shared" si="3"/>
        <v>26.0875</v>
      </c>
      <c r="N280" s="99">
        <f t="shared" si="4"/>
        <v>36</v>
      </c>
      <c r="O280" s="133">
        <f t="shared" si="5"/>
        <v>16.956875</v>
      </c>
      <c r="P280" s="134">
        <v>0.91</v>
      </c>
      <c r="Q280" s="90"/>
      <c r="R280" s="99">
        <f>IF(AND(H280&lt;='Product Ratings'!$E$5,H280&gt;='Product Ratings'!$D$5),'Product Ratings'!$C$5,IF(AND(H280&lt;='Product Ratings'!$E$6,H280&gt;='Product Ratings'!$D$6),'Product Ratings'!$C$6,IF(AND(H280&lt;='Product Ratings'!$E$7,H280&gt;='Product Ratings'!$D$7),'Product Ratings'!$C$7,IF(AND(H280&lt;='Product Ratings'!$E$8,H280&gt;='Product Ratings'!$D$8),'Product Ratings'!$C$8,IF(H280&gt;='Product Ratings'!$D$9,'Product Ratings'!$C$9)))))</f>
        <v>2</v>
      </c>
      <c r="S280" s="99">
        <f>IF(AND(D280&lt;='Product Ratings'!$I$5,D280&gt;='Product Ratings'!$H$5),'Product Ratings'!$F$5,IF(AND(D280&lt;='Product Ratings'!$I$6,D280&gt;='Product Ratings'!$H$6),'Product Ratings'!$F$6,IF(AND(D280&lt;='Product Ratings'!$I$7,I280&gt;='Product Ratings'!$H$7),'Product Ratings'!$F$7,IF(AND(D280&lt;='Product Ratings'!$I$8,D280&gt;='Product Ratings'!$H$8),'Product Ratings'!$F$8,IF(D280&gt;='Product Ratings'!$H$9,'Product Ratings'!$F$9)))))</f>
        <v>1</v>
      </c>
      <c r="T280" s="99">
        <f>IF(AND(O280&lt;='Product Ratings'!$M$5,O280&gt;='Product Ratings'!$L$5),'Product Ratings'!$J$5,IF(AND(O280&lt;='Product Ratings'!$M$6,O280&gt;='Product Ratings'!$L$6),'Product Ratings'!$J$6,IF(AND(O280&lt;='Product Ratings'!$M$7,O280&gt;='Product Ratings'!$L$7),'Product Ratings'!$J$7,IF(AND(O280&lt;='Product Ratings'!$M$8,O280&gt;='Product Ratings'!$L$8),'Product Ratings'!$J$8,IF(O280&gt;='Product Ratings'!$L$9,'Product Ratings'!$J$9)))))</f>
        <v>5</v>
      </c>
      <c r="U280" s="99">
        <f>IF(AND(N280&lt;='Product Ratings'!$R$5,N280&gt;='Product Ratings'!$Q$5),'Product Ratings'!$O$5,IF(AND(N280&lt;='Product Ratings'!$R$6,N280&gt;='Product Ratings'!$Q$6),'Product Ratings'!$O$6,IF(AND(N280&lt;='Product Ratings'!$R$7,N280&gt;='Product Ratings'!$Q$7),'Product Ratings'!$O$7,IF(AND(N280&lt;='Product Ratings'!$R$8,N280&gt;='Product Ratings'!$Q$8),'Product Ratings'!$O$8,IF(N280&gt;='Product Ratings'!$Q$9,'Product Ratings'!$O$9)))))</f>
        <v>3</v>
      </c>
      <c r="V280" s="99">
        <f>IF(AND(P280&lt;='Product Ratings'!$V$5,P280&gt;='Product Ratings'!$U$5),'Product Ratings'!$S$5,IF(AND(P280&lt;='Product Ratings'!$V$6,P280&gt;='Product Ratings'!$U$6),'Product Ratings'!$S$6,IF(AND(P280&lt;='Product Ratings'!$V$7,P280&gt;='Product Ratings'!$U$7),'Product Ratings'!$S$7,IF(AND(P280&lt;='Product Ratings'!$V$8,P280&gt;='Product Ratings'!$U$8),'Product Ratings'!$S$8,IF(P280&gt;='Product Ratings'!$U$9,'Product Ratings'!$S$9)))))</f>
        <v>5</v>
      </c>
      <c r="W280" s="135">
        <f t="shared" si="6"/>
        <v>16</v>
      </c>
      <c r="X280" s="90"/>
      <c r="Y280" s="90"/>
      <c r="Z280" s="90"/>
      <c r="AA280" s="90"/>
      <c r="AB280" s="90"/>
    </row>
    <row r="281" ht="12.75" customHeight="1">
      <c r="A281" s="87"/>
      <c r="B281" s="90"/>
      <c r="C281" s="90" t="s">
        <v>340</v>
      </c>
      <c r="D281" s="126">
        <v>5.0</v>
      </c>
      <c r="E281" s="127">
        <v>567.39</v>
      </c>
      <c r="F281" s="128">
        <f t="shared" si="7"/>
        <v>368.8035</v>
      </c>
      <c r="G281" s="129">
        <f t="shared" si="1"/>
        <v>198.5865</v>
      </c>
      <c r="H281" s="130">
        <f t="shared" si="2"/>
        <v>0.35</v>
      </c>
      <c r="I281" s="131">
        <v>44629.0</v>
      </c>
      <c r="J281" s="132">
        <v>44665.0</v>
      </c>
      <c r="K281" s="123"/>
      <c r="L281" s="90"/>
      <c r="M281" s="133">
        <f t="shared" si="3"/>
        <v>113.478</v>
      </c>
      <c r="N281" s="99">
        <f t="shared" si="4"/>
        <v>36</v>
      </c>
      <c r="O281" s="133">
        <f t="shared" si="5"/>
        <v>73.7607</v>
      </c>
      <c r="P281" s="134">
        <v>0.94</v>
      </c>
      <c r="Q281" s="90"/>
      <c r="R281" s="99">
        <f>IF(AND(H281&lt;='Product Ratings'!$E$5,H281&gt;='Product Ratings'!$D$5),'Product Ratings'!$C$5,IF(AND(H281&lt;='Product Ratings'!$E$6,H281&gt;='Product Ratings'!$D$6),'Product Ratings'!$C$6,IF(AND(H281&lt;='Product Ratings'!$E$7,H281&gt;='Product Ratings'!$D$7),'Product Ratings'!$C$7,IF(AND(H281&lt;='Product Ratings'!$E$8,H281&gt;='Product Ratings'!$D$8),'Product Ratings'!$C$8,IF(H281&gt;='Product Ratings'!$D$9,'Product Ratings'!$C$9)))))</f>
        <v>2</v>
      </c>
      <c r="S281" s="99">
        <f>IF(AND(D281&lt;='Product Ratings'!$I$5,D281&gt;='Product Ratings'!$H$5),'Product Ratings'!$F$5,IF(AND(D281&lt;='Product Ratings'!$I$6,D281&gt;='Product Ratings'!$H$6),'Product Ratings'!$F$6,IF(AND(D281&lt;='Product Ratings'!$I$7,I281&gt;='Product Ratings'!$H$7),'Product Ratings'!$F$7,IF(AND(D281&lt;='Product Ratings'!$I$8,D281&gt;='Product Ratings'!$H$8),'Product Ratings'!$F$8,IF(D281&gt;='Product Ratings'!$H$9,'Product Ratings'!$F$9)))))</f>
        <v>1</v>
      </c>
      <c r="T281" s="99">
        <f>IF(AND(O281&lt;='Product Ratings'!$M$5,O281&gt;='Product Ratings'!$L$5),'Product Ratings'!$J$5,IF(AND(O281&lt;='Product Ratings'!$M$6,O281&gt;='Product Ratings'!$L$6),'Product Ratings'!$J$6,IF(AND(O281&lt;='Product Ratings'!$M$7,O281&gt;='Product Ratings'!$L$7),'Product Ratings'!$J$7,IF(AND(O281&lt;='Product Ratings'!$M$8,O281&gt;='Product Ratings'!$L$8),'Product Ratings'!$J$8,IF(O281&gt;='Product Ratings'!$L$9,'Product Ratings'!$J$9)))))</f>
        <v>3</v>
      </c>
      <c r="U281" s="99">
        <f>IF(AND(N281&lt;='Product Ratings'!$R$5,N281&gt;='Product Ratings'!$Q$5),'Product Ratings'!$O$5,IF(AND(N281&lt;='Product Ratings'!$R$6,N281&gt;='Product Ratings'!$Q$6),'Product Ratings'!$O$6,IF(AND(N281&lt;='Product Ratings'!$R$7,N281&gt;='Product Ratings'!$Q$7),'Product Ratings'!$O$7,IF(AND(N281&lt;='Product Ratings'!$R$8,N281&gt;='Product Ratings'!$Q$8),'Product Ratings'!$O$8,IF(N281&gt;='Product Ratings'!$Q$9,'Product Ratings'!$O$9)))))</f>
        <v>3</v>
      </c>
      <c r="V281" s="99">
        <f>IF(AND(P281&lt;='Product Ratings'!$V$5,P281&gt;='Product Ratings'!$U$5),'Product Ratings'!$S$5,IF(AND(P281&lt;='Product Ratings'!$V$6,P281&gt;='Product Ratings'!$U$6),'Product Ratings'!$S$6,IF(AND(P281&lt;='Product Ratings'!$V$7,P281&gt;='Product Ratings'!$U$7),'Product Ratings'!$S$7,IF(AND(P281&lt;='Product Ratings'!$V$8,P281&gt;='Product Ratings'!$U$8),'Product Ratings'!$S$8,IF(P281&gt;='Product Ratings'!$U$9,'Product Ratings'!$S$9)))))</f>
        <v>5</v>
      </c>
      <c r="W281" s="135">
        <f t="shared" si="6"/>
        <v>14</v>
      </c>
      <c r="X281" s="90"/>
      <c r="Y281" s="90"/>
      <c r="Z281" s="90"/>
      <c r="AA281" s="90"/>
      <c r="AB281" s="90"/>
    </row>
    <row r="282" ht="12.75" customHeight="1">
      <c r="A282" s="87"/>
      <c r="B282" s="90"/>
      <c r="C282" s="90" t="s">
        <v>341</v>
      </c>
      <c r="D282" s="126">
        <v>6.0</v>
      </c>
      <c r="E282" s="127">
        <v>147.83</v>
      </c>
      <c r="F282" s="128">
        <f t="shared" si="7"/>
        <v>96.0895</v>
      </c>
      <c r="G282" s="129">
        <f t="shared" si="1"/>
        <v>51.7405</v>
      </c>
      <c r="H282" s="130">
        <f t="shared" si="2"/>
        <v>0.35</v>
      </c>
      <c r="I282" s="131">
        <v>44630.0</v>
      </c>
      <c r="J282" s="132">
        <v>44666.0</v>
      </c>
      <c r="K282" s="123"/>
      <c r="L282" s="90"/>
      <c r="M282" s="133">
        <f t="shared" si="3"/>
        <v>24.63833333</v>
      </c>
      <c r="N282" s="99">
        <f t="shared" si="4"/>
        <v>36</v>
      </c>
      <c r="O282" s="133">
        <f t="shared" si="5"/>
        <v>16.01491667</v>
      </c>
      <c r="P282" s="134">
        <v>0.97</v>
      </c>
      <c r="Q282" s="90"/>
      <c r="R282" s="99">
        <f>IF(AND(H282&lt;='Product Ratings'!$E$5,H282&gt;='Product Ratings'!$D$5),'Product Ratings'!$C$5,IF(AND(H282&lt;='Product Ratings'!$E$6,H282&gt;='Product Ratings'!$D$6),'Product Ratings'!$C$6,IF(AND(H282&lt;='Product Ratings'!$E$7,H282&gt;='Product Ratings'!$D$7),'Product Ratings'!$C$7,IF(AND(H282&lt;='Product Ratings'!$E$8,H282&gt;='Product Ratings'!$D$8),'Product Ratings'!$C$8,IF(H282&gt;='Product Ratings'!$D$9,'Product Ratings'!$C$9)))))</f>
        <v>2</v>
      </c>
      <c r="S282" s="99">
        <f>IF(AND(D282&lt;='Product Ratings'!$I$5,D282&gt;='Product Ratings'!$H$5),'Product Ratings'!$F$5,IF(AND(D282&lt;='Product Ratings'!$I$6,D282&gt;='Product Ratings'!$H$6),'Product Ratings'!$F$6,IF(AND(D282&lt;='Product Ratings'!$I$7,I282&gt;='Product Ratings'!$H$7),'Product Ratings'!$F$7,IF(AND(D282&lt;='Product Ratings'!$I$8,D282&gt;='Product Ratings'!$H$8),'Product Ratings'!$F$8,IF(D282&gt;='Product Ratings'!$H$9,'Product Ratings'!$F$9)))))</f>
        <v>2</v>
      </c>
      <c r="T282" s="99">
        <f>IF(AND(O282&lt;='Product Ratings'!$M$5,O282&gt;='Product Ratings'!$L$5),'Product Ratings'!$J$5,IF(AND(O282&lt;='Product Ratings'!$M$6,O282&gt;='Product Ratings'!$L$6),'Product Ratings'!$J$6,IF(AND(O282&lt;='Product Ratings'!$M$7,O282&gt;='Product Ratings'!$L$7),'Product Ratings'!$J$7,IF(AND(O282&lt;='Product Ratings'!$M$8,O282&gt;='Product Ratings'!$L$8),'Product Ratings'!$J$8,IF(O282&gt;='Product Ratings'!$L$9,'Product Ratings'!$J$9)))))</f>
        <v>5</v>
      </c>
      <c r="U282" s="99">
        <f>IF(AND(N282&lt;='Product Ratings'!$R$5,N282&gt;='Product Ratings'!$Q$5),'Product Ratings'!$O$5,IF(AND(N282&lt;='Product Ratings'!$R$6,N282&gt;='Product Ratings'!$Q$6),'Product Ratings'!$O$6,IF(AND(N282&lt;='Product Ratings'!$R$7,N282&gt;='Product Ratings'!$Q$7),'Product Ratings'!$O$7,IF(AND(N282&lt;='Product Ratings'!$R$8,N282&gt;='Product Ratings'!$Q$8),'Product Ratings'!$O$8,IF(N282&gt;='Product Ratings'!$Q$9,'Product Ratings'!$O$9)))))</f>
        <v>3</v>
      </c>
      <c r="V282" s="99">
        <f>IF(AND(P282&lt;='Product Ratings'!$V$5,P282&gt;='Product Ratings'!$U$5),'Product Ratings'!$S$5,IF(AND(P282&lt;='Product Ratings'!$V$6,P282&gt;='Product Ratings'!$U$6),'Product Ratings'!$S$6,IF(AND(P282&lt;='Product Ratings'!$V$7,P282&gt;='Product Ratings'!$U$7),'Product Ratings'!$S$7,IF(AND(P282&lt;='Product Ratings'!$V$8,P282&gt;='Product Ratings'!$U$8),'Product Ratings'!$S$8,IF(P282&gt;='Product Ratings'!$U$9,'Product Ratings'!$S$9)))))</f>
        <v>5</v>
      </c>
      <c r="W282" s="135">
        <f t="shared" si="6"/>
        <v>17</v>
      </c>
      <c r="X282" s="90"/>
      <c r="Y282" s="90"/>
      <c r="Z282" s="90"/>
      <c r="AA282" s="90"/>
      <c r="AB282" s="90"/>
    </row>
    <row r="283" ht="12.75" customHeight="1">
      <c r="A283" s="87"/>
      <c r="B283" s="90"/>
      <c r="C283" s="90" t="s">
        <v>342</v>
      </c>
      <c r="D283" s="126">
        <v>1.0</v>
      </c>
      <c r="E283" s="127">
        <v>198.61</v>
      </c>
      <c r="F283" s="128">
        <f t="shared" si="7"/>
        <v>129.0965</v>
      </c>
      <c r="G283" s="129">
        <f t="shared" si="1"/>
        <v>69.5135</v>
      </c>
      <c r="H283" s="130">
        <f t="shared" si="2"/>
        <v>0.35</v>
      </c>
      <c r="I283" s="131">
        <v>44631.0</v>
      </c>
      <c r="J283" s="132">
        <v>44667.0</v>
      </c>
      <c r="K283" s="123"/>
      <c r="L283" s="90"/>
      <c r="M283" s="133">
        <f t="shared" si="3"/>
        <v>198.61</v>
      </c>
      <c r="N283" s="99">
        <f t="shared" si="4"/>
        <v>36</v>
      </c>
      <c r="O283" s="133">
        <f t="shared" si="5"/>
        <v>129.0965</v>
      </c>
      <c r="P283" s="134">
        <v>0.93</v>
      </c>
      <c r="Q283" s="90"/>
      <c r="R283" s="99">
        <f>IF(AND(H283&lt;='Product Ratings'!$E$5,H283&gt;='Product Ratings'!$D$5),'Product Ratings'!$C$5,IF(AND(H283&lt;='Product Ratings'!$E$6,H283&gt;='Product Ratings'!$D$6),'Product Ratings'!$C$6,IF(AND(H283&lt;='Product Ratings'!$E$7,H283&gt;='Product Ratings'!$D$7),'Product Ratings'!$C$7,IF(AND(H283&lt;='Product Ratings'!$E$8,H283&gt;='Product Ratings'!$D$8),'Product Ratings'!$C$8,IF(H283&gt;='Product Ratings'!$D$9,'Product Ratings'!$C$9)))))</f>
        <v>2</v>
      </c>
      <c r="S283" s="99">
        <f>IF(AND(D283&lt;='Product Ratings'!$I$5,D283&gt;='Product Ratings'!$H$5),'Product Ratings'!$F$5,IF(AND(D283&lt;='Product Ratings'!$I$6,D283&gt;='Product Ratings'!$H$6),'Product Ratings'!$F$6,IF(AND(D283&lt;='Product Ratings'!$I$7,I283&gt;='Product Ratings'!$H$7),'Product Ratings'!$F$7,IF(AND(D283&lt;='Product Ratings'!$I$8,D283&gt;='Product Ratings'!$H$8),'Product Ratings'!$F$8,IF(D283&gt;='Product Ratings'!$H$9,'Product Ratings'!$F$9)))))</f>
        <v>1</v>
      </c>
      <c r="T283" s="99">
        <f>IF(AND(O283&lt;='Product Ratings'!$M$5,O283&gt;='Product Ratings'!$L$5),'Product Ratings'!$J$5,IF(AND(O283&lt;='Product Ratings'!$M$6,O283&gt;='Product Ratings'!$L$6),'Product Ratings'!$J$6,IF(AND(O283&lt;='Product Ratings'!$M$7,O283&gt;='Product Ratings'!$L$7),'Product Ratings'!$J$7,IF(AND(O283&lt;='Product Ratings'!$M$8,O283&gt;='Product Ratings'!$L$8),'Product Ratings'!$J$8,IF(O283&gt;='Product Ratings'!$L$9,'Product Ratings'!$J$9)))))</f>
        <v>2</v>
      </c>
      <c r="U283" s="99">
        <f>IF(AND(N283&lt;='Product Ratings'!$R$5,N283&gt;='Product Ratings'!$Q$5),'Product Ratings'!$O$5,IF(AND(N283&lt;='Product Ratings'!$R$6,N283&gt;='Product Ratings'!$Q$6),'Product Ratings'!$O$6,IF(AND(N283&lt;='Product Ratings'!$R$7,N283&gt;='Product Ratings'!$Q$7),'Product Ratings'!$O$7,IF(AND(N283&lt;='Product Ratings'!$R$8,N283&gt;='Product Ratings'!$Q$8),'Product Ratings'!$O$8,IF(N283&gt;='Product Ratings'!$Q$9,'Product Ratings'!$O$9)))))</f>
        <v>3</v>
      </c>
      <c r="V283" s="99">
        <f>IF(AND(P283&lt;='Product Ratings'!$V$5,P283&gt;='Product Ratings'!$U$5),'Product Ratings'!$S$5,IF(AND(P283&lt;='Product Ratings'!$V$6,P283&gt;='Product Ratings'!$U$6),'Product Ratings'!$S$6,IF(AND(P283&lt;='Product Ratings'!$V$7,P283&gt;='Product Ratings'!$U$7),'Product Ratings'!$S$7,IF(AND(P283&lt;='Product Ratings'!$V$8,P283&gt;='Product Ratings'!$U$8),'Product Ratings'!$S$8,IF(P283&gt;='Product Ratings'!$U$9,'Product Ratings'!$S$9)))))</f>
        <v>5</v>
      </c>
      <c r="W283" s="135">
        <f t="shared" si="6"/>
        <v>13</v>
      </c>
      <c r="X283" s="90"/>
      <c r="Y283" s="90"/>
      <c r="Z283" s="90"/>
      <c r="AA283" s="90"/>
      <c r="AB283" s="90"/>
    </row>
    <row r="284" ht="12.75" customHeight="1">
      <c r="A284" s="87"/>
      <c r="B284" s="90"/>
      <c r="C284" s="90" t="s">
        <v>343</v>
      </c>
      <c r="D284" s="126">
        <v>2.0</v>
      </c>
      <c r="E284" s="127">
        <v>302.61</v>
      </c>
      <c r="F284" s="128">
        <f t="shared" si="7"/>
        <v>196.6965</v>
      </c>
      <c r="G284" s="129">
        <f t="shared" si="1"/>
        <v>105.9135</v>
      </c>
      <c r="H284" s="130">
        <f t="shared" si="2"/>
        <v>0.35</v>
      </c>
      <c r="I284" s="131">
        <v>44632.0</v>
      </c>
      <c r="J284" s="132">
        <v>44668.0</v>
      </c>
      <c r="K284" s="123"/>
      <c r="L284" s="90"/>
      <c r="M284" s="133">
        <f t="shared" si="3"/>
        <v>151.305</v>
      </c>
      <c r="N284" s="99">
        <f t="shared" si="4"/>
        <v>36</v>
      </c>
      <c r="O284" s="133">
        <f t="shared" si="5"/>
        <v>98.34825</v>
      </c>
      <c r="P284" s="134">
        <v>0.65</v>
      </c>
      <c r="Q284" s="90"/>
      <c r="R284" s="99">
        <f>IF(AND(H284&lt;='Product Ratings'!$E$5,H284&gt;='Product Ratings'!$D$5),'Product Ratings'!$C$5,IF(AND(H284&lt;='Product Ratings'!$E$6,H284&gt;='Product Ratings'!$D$6),'Product Ratings'!$C$6,IF(AND(H284&lt;='Product Ratings'!$E$7,H284&gt;='Product Ratings'!$D$7),'Product Ratings'!$C$7,IF(AND(H284&lt;='Product Ratings'!$E$8,H284&gt;='Product Ratings'!$D$8),'Product Ratings'!$C$8,IF(H284&gt;='Product Ratings'!$D$9,'Product Ratings'!$C$9)))))</f>
        <v>2</v>
      </c>
      <c r="S284" s="99">
        <f>IF(AND(D284&lt;='Product Ratings'!$I$5,D284&gt;='Product Ratings'!$H$5),'Product Ratings'!$F$5,IF(AND(D284&lt;='Product Ratings'!$I$6,D284&gt;='Product Ratings'!$H$6),'Product Ratings'!$F$6,IF(AND(D284&lt;='Product Ratings'!$I$7,I284&gt;='Product Ratings'!$H$7),'Product Ratings'!$F$7,IF(AND(D284&lt;='Product Ratings'!$I$8,D284&gt;='Product Ratings'!$H$8),'Product Ratings'!$F$8,IF(D284&gt;='Product Ratings'!$H$9,'Product Ratings'!$F$9)))))</f>
        <v>1</v>
      </c>
      <c r="T284" s="99">
        <f>IF(AND(O284&lt;='Product Ratings'!$M$5,O284&gt;='Product Ratings'!$L$5),'Product Ratings'!$J$5,IF(AND(O284&lt;='Product Ratings'!$M$6,O284&gt;='Product Ratings'!$L$6),'Product Ratings'!$J$6,IF(AND(O284&lt;='Product Ratings'!$M$7,O284&gt;='Product Ratings'!$L$7),'Product Ratings'!$J$7,IF(AND(O284&lt;='Product Ratings'!$M$8,O284&gt;='Product Ratings'!$L$8),'Product Ratings'!$J$8,IF(O284&gt;='Product Ratings'!$L$9,'Product Ratings'!$J$9)))))</f>
        <v>2</v>
      </c>
      <c r="U284" s="99">
        <f>IF(AND(N284&lt;='Product Ratings'!$R$5,N284&gt;='Product Ratings'!$Q$5),'Product Ratings'!$O$5,IF(AND(N284&lt;='Product Ratings'!$R$6,N284&gt;='Product Ratings'!$Q$6),'Product Ratings'!$O$6,IF(AND(N284&lt;='Product Ratings'!$R$7,N284&gt;='Product Ratings'!$Q$7),'Product Ratings'!$O$7,IF(AND(N284&lt;='Product Ratings'!$R$8,N284&gt;='Product Ratings'!$Q$8),'Product Ratings'!$O$8,IF(N284&gt;='Product Ratings'!$Q$9,'Product Ratings'!$O$9)))))</f>
        <v>3</v>
      </c>
      <c r="V284" s="99">
        <f>IF(AND(P284&lt;='Product Ratings'!$V$5,P284&gt;='Product Ratings'!$U$5),'Product Ratings'!$S$5,IF(AND(P284&lt;='Product Ratings'!$V$6,P284&gt;='Product Ratings'!$U$6),'Product Ratings'!$S$6,IF(AND(P284&lt;='Product Ratings'!$V$7,P284&gt;='Product Ratings'!$U$7),'Product Ratings'!$S$7,IF(AND(P284&lt;='Product Ratings'!$V$8,P284&gt;='Product Ratings'!$U$8),'Product Ratings'!$S$8,IF(P284&gt;='Product Ratings'!$U$9,'Product Ratings'!$S$9)))))</f>
        <v>5</v>
      </c>
      <c r="W284" s="135">
        <f t="shared" si="6"/>
        <v>13</v>
      </c>
      <c r="X284" s="90"/>
      <c r="Y284" s="90"/>
      <c r="Z284" s="90"/>
      <c r="AA284" s="90"/>
      <c r="AB284" s="90"/>
    </row>
    <row r="285" ht="12.75" customHeight="1">
      <c r="A285" s="87"/>
      <c r="B285" s="90"/>
      <c r="C285" s="90" t="s">
        <v>344</v>
      </c>
      <c r="D285" s="126">
        <v>3.0</v>
      </c>
      <c r="E285" s="127">
        <v>191.3</v>
      </c>
      <c r="F285" s="128">
        <f t="shared" si="7"/>
        <v>124.345</v>
      </c>
      <c r="G285" s="129">
        <f t="shared" si="1"/>
        <v>66.955</v>
      </c>
      <c r="H285" s="130">
        <f t="shared" si="2"/>
        <v>0.35</v>
      </c>
      <c r="I285" s="131">
        <v>44633.0</v>
      </c>
      <c r="J285" s="132">
        <v>44669.0</v>
      </c>
      <c r="K285" s="123"/>
      <c r="L285" s="90"/>
      <c r="M285" s="133">
        <f t="shared" si="3"/>
        <v>63.76666667</v>
      </c>
      <c r="N285" s="99">
        <f t="shared" si="4"/>
        <v>36</v>
      </c>
      <c r="O285" s="133">
        <f t="shared" si="5"/>
        <v>41.44833333</v>
      </c>
      <c r="P285" s="134">
        <v>0.45</v>
      </c>
      <c r="Q285" s="90"/>
      <c r="R285" s="99">
        <f>IF(AND(H285&lt;='Product Ratings'!$E$5,H285&gt;='Product Ratings'!$D$5),'Product Ratings'!$C$5,IF(AND(H285&lt;='Product Ratings'!$E$6,H285&gt;='Product Ratings'!$D$6),'Product Ratings'!$C$6,IF(AND(H285&lt;='Product Ratings'!$E$7,H285&gt;='Product Ratings'!$D$7),'Product Ratings'!$C$7,IF(AND(H285&lt;='Product Ratings'!$E$8,H285&gt;='Product Ratings'!$D$8),'Product Ratings'!$C$8,IF(H285&gt;='Product Ratings'!$D$9,'Product Ratings'!$C$9)))))</f>
        <v>2</v>
      </c>
      <c r="S285" s="99">
        <f>IF(AND(D285&lt;='Product Ratings'!$I$5,D285&gt;='Product Ratings'!$H$5),'Product Ratings'!$F$5,IF(AND(D285&lt;='Product Ratings'!$I$6,D285&gt;='Product Ratings'!$H$6),'Product Ratings'!$F$6,IF(AND(D285&lt;='Product Ratings'!$I$7,I285&gt;='Product Ratings'!$H$7),'Product Ratings'!$F$7,IF(AND(D285&lt;='Product Ratings'!$I$8,D285&gt;='Product Ratings'!$H$8),'Product Ratings'!$F$8,IF(D285&gt;='Product Ratings'!$H$9,'Product Ratings'!$F$9)))))</f>
        <v>1</v>
      </c>
      <c r="T285" s="99">
        <f>IF(AND(O285&lt;='Product Ratings'!$M$5,O285&gt;='Product Ratings'!$L$5),'Product Ratings'!$J$5,IF(AND(O285&lt;='Product Ratings'!$M$6,O285&gt;='Product Ratings'!$L$6),'Product Ratings'!$J$6,IF(AND(O285&lt;='Product Ratings'!$M$7,O285&gt;='Product Ratings'!$L$7),'Product Ratings'!$J$7,IF(AND(O285&lt;='Product Ratings'!$M$8,O285&gt;='Product Ratings'!$L$8),'Product Ratings'!$J$8,IF(O285&gt;='Product Ratings'!$L$9,'Product Ratings'!$J$9)))))</f>
        <v>3</v>
      </c>
      <c r="U285" s="99">
        <f>IF(AND(N285&lt;='Product Ratings'!$R$5,N285&gt;='Product Ratings'!$Q$5),'Product Ratings'!$O$5,IF(AND(N285&lt;='Product Ratings'!$R$6,N285&gt;='Product Ratings'!$Q$6),'Product Ratings'!$O$6,IF(AND(N285&lt;='Product Ratings'!$R$7,N285&gt;='Product Ratings'!$Q$7),'Product Ratings'!$O$7,IF(AND(N285&lt;='Product Ratings'!$R$8,N285&gt;='Product Ratings'!$Q$8),'Product Ratings'!$O$8,IF(N285&gt;='Product Ratings'!$Q$9,'Product Ratings'!$O$9)))))</f>
        <v>3</v>
      </c>
      <c r="V285" s="99">
        <f>IF(AND(P285&lt;='Product Ratings'!$V$5,P285&gt;='Product Ratings'!$U$5),'Product Ratings'!$S$5,IF(AND(P285&lt;='Product Ratings'!$V$6,P285&gt;='Product Ratings'!$U$6),'Product Ratings'!$S$6,IF(AND(P285&lt;='Product Ratings'!$V$7,P285&gt;='Product Ratings'!$U$7),'Product Ratings'!$S$7,IF(AND(P285&lt;='Product Ratings'!$V$8,P285&gt;='Product Ratings'!$U$8),'Product Ratings'!$S$8,IF(P285&gt;='Product Ratings'!$U$9,'Product Ratings'!$S$9)))))</f>
        <v>4</v>
      </c>
      <c r="W285" s="135">
        <f t="shared" si="6"/>
        <v>13</v>
      </c>
      <c r="X285" s="90"/>
      <c r="Y285" s="90"/>
      <c r="Z285" s="90"/>
      <c r="AA285" s="90"/>
      <c r="AB285" s="90"/>
    </row>
    <row r="286" ht="12.75" customHeight="1">
      <c r="A286" s="87"/>
      <c r="B286" s="90"/>
      <c r="C286" s="90" t="s">
        <v>345</v>
      </c>
      <c r="D286" s="126">
        <v>4.0</v>
      </c>
      <c r="E286" s="127">
        <v>104.35</v>
      </c>
      <c r="F286" s="128">
        <f t="shared" si="7"/>
        <v>67.8275</v>
      </c>
      <c r="G286" s="129">
        <f t="shared" si="1"/>
        <v>36.5225</v>
      </c>
      <c r="H286" s="130">
        <f t="shared" si="2"/>
        <v>0.35</v>
      </c>
      <c r="I286" s="131">
        <v>44634.0</v>
      </c>
      <c r="J286" s="132">
        <v>44670.0</v>
      </c>
      <c r="K286" s="123"/>
      <c r="L286" s="90"/>
      <c r="M286" s="133">
        <f t="shared" si="3"/>
        <v>26.0875</v>
      </c>
      <c r="N286" s="99">
        <f t="shared" si="4"/>
        <v>36</v>
      </c>
      <c r="O286" s="133">
        <f t="shared" si="5"/>
        <v>16.956875</v>
      </c>
      <c r="P286" s="134">
        <v>0.48</v>
      </c>
      <c r="Q286" s="90"/>
      <c r="R286" s="99">
        <f>IF(AND(H286&lt;='Product Ratings'!$E$5,H286&gt;='Product Ratings'!$D$5),'Product Ratings'!$C$5,IF(AND(H286&lt;='Product Ratings'!$E$6,H286&gt;='Product Ratings'!$D$6),'Product Ratings'!$C$6,IF(AND(H286&lt;='Product Ratings'!$E$7,H286&gt;='Product Ratings'!$D$7),'Product Ratings'!$C$7,IF(AND(H286&lt;='Product Ratings'!$E$8,H286&gt;='Product Ratings'!$D$8),'Product Ratings'!$C$8,IF(H286&gt;='Product Ratings'!$D$9,'Product Ratings'!$C$9)))))</f>
        <v>2</v>
      </c>
      <c r="S286" s="99">
        <f>IF(AND(D286&lt;='Product Ratings'!$I$5,D286&gt;='Product Ratings'!$H$5),'Product Ratings'!$F$5,IF(AND(D286&lt;='Product Ratings'!$I$6,D286&gt;='Product Ratings'!$H$6),'Product Ratings'!$F$6,IF(AND(D286&lt;='Product Ratings'!$I$7,I286&gt;='Product Ratings'!$H$7),'Product Ratings'!$F$7,IF(AND(D286&lt;='Product Ratings'!$I$8,D286&gt;='Product Ratings'!$H$8),'Product Ratings'!$F$8,IF(D286&gt;='Product Ratings'!$H$9,'Product Ratings'!$F$9)))))</f>
        <v>1</v>
      </c>
      <c r="T286" s="99">
        <f>IF(AND(O286&lt;='Product Ratings'!$M$5,O286&gt;='Product Ratings'!$L$5),'Product Ratings'!$J$5,IF(AND(O286&lt;='Product Ratings'!$M$6,O286&gt;='Product Ratings'!$L$6),'Product Ratings'!$J$6,IF(AND(O286&lt;='Product Ratings'!$M$7,O286&gt;='Product Ratings'!$L$7),'Product Ratings'!$J$7,IF(AND(O286&lt;='Product Ratings'!$M$8,O286&gt;='Product Ratings'!$L$8),'Product Ratings'!$J$8,IF(O286&gt;='Product Ratings'!$L$9,'Product Ratings'!$J$9)))))</f>
        <v>5</v>
      </c>
      <c r="U286" s="99">
        <f>IF(AND(N286&lt;='Product Ratings'!$R$5,N286&gt;='Product Ratings'!$Q$5),'Product Ratings'!$O$5,IF(AND(N286&lt;='Product Ratings'!$R$6,N286&gt;='Product Ratings'!$Q$6),'Product Ratings'!$O$6,IF(AND(N286&lt;='Product Ratings'!$R$7,N286&gt;='Product Ratings'!$Q$7),'Product Ratings'!$O$7,IF(AND(N286&lt;='Product Ratings'!$R$8,N286&gt;='Product Ratings'!$Q$8),'Product Ratings'!$O$8,IF(N286&gt;='Product Ratings'!$Q$9,'Product Ratings'!$O$9)))))</f>
        <v>3</v>
      </c>
      <c r="V286" s="99">
        <f>IF(AND(P286&lt;='Product Ratings'!$V$5,P286&gt;='Product Ratings'!$U$5),'Product Ratings'!$S$5,IF(AND(P286&lt;='Product Ratings'!$V$6,P286&gt;='Product Ratings'!$U$6),'Product Ratings'!$S$6,IF(AND(P286&lt;='Product Ratings'!$V$7,P286&gt;='Product Ratings'!$U$7),'Product Ratings'!$S$7,IF(AND(P286&lt;='Product Ratings'!$V$8,P286&gt;='Product Ratings'!$U$8),'Product Ratings'!$S$8,IF(P286&gt;='Product Ratings'!$U$9,'Product Ratings'!$S$9)))))</f>
        <v>4</v>
      </c>
      <c r="W286" s="135">
        <f t="shared" si="6"/>
        <v>15</v>
      </c>
      <c r="X286" s="90"/>
      <c r="Y286" s="90"/>
      <c r="Z286" s="90"/>
      <c r="AA286" s="90"/>
      <c r="AB286" s="90"/>
    </row>
    <row r="287" ht="12.75" customHeight="1">
      <c r="A287" s="87"/>
      <c r="B287" s="90"/>
      <c r="C287" s="90" t="s">
        <v>346</v>
      </c>
      <c r="D287" s="126">
        <v>5.0</v>
      </c>
      <c r="E287" s="127">
        <v>406.09</v>
      </c>
      <c r="F287" s="128">
        <f t="shared" si="7"/>
        <v>263.9585</v>
      </c>
      <c r="G287" s="129">
        <f t="shared" si="1"/>
        <v>142.1315</v>
      </c>
      <c r="H287" s="130">
        <f t="shared" si="2"/>
        <v>0.35</v>
      </c>
      <c r="I287" s="131">
        <v>44635.0</v>
      </c>
      <c r="J287" s="132">
        <v>44671.0</v>
      </c>
      <c r="K287" s="123"/>
      <c r="L287" s="90"/>
      <c r="M287" s="133">
        <f t="shared" si="3"/>
        <v>81.218</v>
      </c>
      <c r="N287" s="99">
        <f t="shared" si="4"/>
        <v>36</v>
      </c>
      <c r="O287" s="133">
        <f t="shared" si="5"/>
        <v>52.7917</v>
      </c>
      <c r="P287" s="134">
        <v>0.43</v>
      </c>
      <c r="Q287" s="90"/>
      <c r="R287" s="99">
        <f>IF(AND(H287&lt;='Product Ratings'!$E$5,H287&gt;='Product Ratings'!$D$5),'Product Ratings'!$C$5,IF(AND(H287&lt;='Product Ratings'!$E$6,H287&gt;='Product Ratings'!$D$6),'Product Ratings'!$C$6,IF(AND(H287&lt;='Product Ratings'!$E$7,H287&gt;='Product Ratings'!$D$7),'Product Ratings'!$C$7,IF(AND(H287&lt;='Product Ratings'!$E$8,H287&gt;='Product Ratings'!$D$8),'Product Ratings'!$C$8,IF(H287&gt;='Product Ratings'!$D$9,'Product Ratings'!$C$9)))))</f>
        <v>2</v>
      </c>
      <c r="S287" s="99">
        <f>IF(AND(D287&lt;='Product Ratings'!$I$5,D287&gt;='Product Ratings'!$H$5),'Product Ratings'!$F$5,IF(AND(D287&lt;='Product Ratings'!$I$6,D287&gt;='Product Ratings'!$H$6),'Product Ratings'!$F$6,IF(AND(D287&lt;='Product Ratings'!$I$7,I287&gt;='Product Ratings'!$H$7),'Product Ratings'!$F$7,IF(AND(D287&lt;='Product Ratings'!$I$8,D287&gt;='Product Ratings'!$H$8),'Product Ratings'!$F$8,IF(D287&gt;='Product Ratings'!$H$9,'Product Ratings'!$F$9)))))</f>
        <v>1</v>
      </c>
      <c r="T287" s="99">
        <f>IF(AND(O287&lt;='Product Ratings'!$M$5,O287&gt;='Product Ratings'!$L$5),'Product Ratings'!$J$5,IF(AND(O287&lt;='Product Ratings'!$M$6,O287&gt;='Product Ratings'!$L$6),'Product Ratings'!$J$6,IF(AND(O287&lt;='Product Ratings'!$M$7,O287&gt;='Product Ratings'!$L$7),'Product Ratings'!$J$7,IF(AND(O287&lt;='Product Ratings'!$M$8,O287&gt;='Product Ratings'!$L$8),'Product Ratings'!$J$8,IF(O287&gt;='Product Ratings'!$L$9,'Product Ratings'!$J$9)))))</f>
        <v>3</v>
      </c>
      <c r="U287" s="99">
        <f>IF(AND(N287&lt;='Product Ratings'!$R$5,N287&gt;='Product Ratings'!$Q$5),'Product Ratings'!$O$5,IF(AND(N287&lt;='Product Ratings'!$R$6,N287&gt;='Product Ratings'!$Q$6),'Product Ratings'!$O$6,IF(AND(N287&lt;='Product Ratings'!$R$7,N287&gt;='Product Ratings'!$Q$7),'Product Ratings'!$O$7,IF(AND(N287&lt;='Product Ratings'!$R$8,N287&gt;='Product Ratings'!$Q$8),'Product Ratings'!$O$8,IF(N287&gt;='Product Ratings'!$Q$9,'Product Ratings'!$O$9)))))</f>
        <v>3</v>
      </c>
      <c r="V287" s="99">
        <f>IF(AND(P287&lt;='Product Ratings'!$V$5,P287&gt;='Product Ratings'!$U$5),'Product Ratings'!$S$5,IF(AND(P287&lt;='Product Ratings'!$V$6,P287&gt;='Product Ratings'!$U$6),'Product Ratings'!$S$6,IF(AND(P287&lt;='Product Ratings'!$V$7,P287&gt;='Product Ratings'!$U$7),'Product Ratings'!$S$7,IF(AND(P287&lt;='Product Ratings'!$V$8,P287&gt;='Product Ratings'!$U$8),'Product Ratings'!$S$8,IF(P287&gt;='Product Ratings'!$U$9,'Product Ratings'!$S$9)))))</f>
        <v>4</v>
      </c>
      <c r="W287" s="135">
        <f t="shared" si="6"/>
        <v>13</v>
      </c>
      <c r="X287" s="90"/>
      <c r="Y287" s="90"/>
      <c r="Z287" s="90"/>
      <c r="AA287" s="90"/>
      <c r="AB287" s="90"/>
    </row>
    <row r="288" ht="12.75" customHeight="1">
      <c r="A288" s="87"/>
      <c r="B288" s="90"/>
      <c r="C288" s="90" t="s">
        <v>347</v>
      </c>
      <c r="D288" s="126">
        <v>6.0</v>
      </c>
      <c r="E288" s="127">
        <v>10.43</v>
      </c>
      <c r="F288" s="128">
        <f t="shared" si="7"/>
        <v>6.7795</v>
      </c>
      <c r="G288" s="129">
        <f t="shared" si="1"/>
        <v>3.6505</v>
      </c>
      <c r="H288" s="130">
        <f t="shared" si="2"/>
        <v>0.35</v>
      </c>
      <c r="I288" s="131">
        <v>44636.0</v>
      </c>
      <c r="J288" s="132">
        <v>44672.0</v>
      </c>
      <c r="K288" s="123"/>
      <c r="L288" s="90"/>
      <c r="M288" s="133">
        <f t="shared" si="3"/>
        <v>1.738333333</v>
      </c>
      <c r="N288" s="99">
        <f t="shared" si="4"/>
        <v>36</v>
      </c>
      <c r="O288" s="133">
        <f t="shared" si="5"/>
        <v>1.129916667</v>
      </c>
      <c r="P288" s="134">
        <v>0.65</v>
      </c>
      <c r="Q288" s="90"/>
      <c r="R288" s="99">
        <f>IF(AND(H288&lt;='Product Ratings'!$E$5,H288&gt;='Product Ratings'!$D$5),'Product Ratings'!$C$5,IF(AND(H288&lt;='Product Ratings'!$E$6,H288&gt;='Product Ratings'!$D$6),'Product Ratings'!$C$6,IF(AND(H288&lt;='Product Ratings'!$E$7,H288&gt;='Product Ratings'!$D$7),'Product Ratings'!$C$7,IF(AND(H288&lt;='Product Ratings'!$E$8,H288&gt;='Product Ratings'!$D$8),'Product Ratings'!$C$8,IF(H288&gt;='Product Ratings'!$D$9,'Product Ratings'!$C$9)))))</f>
        <v>2</v>
      </c>
      <c r="S288" s="99">
        <f>IF(AND(D288&lt;='Product Ratings'!$I$5,D288&gt;='Product Ratings'!$H$5),'Product Ratings'!$F$5,IF(AND(D288&lt;='Product Ratings'!$I$6,D288&gt;='Product Ratings'!$H$6),'Product Ratings'!$F$6,IF(AND(D288&lt;='Product Ratings'!$I$7,I288&gt;='Product Ratings'!$H$7),'Product Ratings'!$F$7,IF(AND(D288&lt;='Product Ratings'!$I$8,D288&gt;='Product Ratings'!$H$8),'Product Ratings'!$F$8,IF(D288&gt;='Product Ratings'!$H$9,'Product Ratings'!$F$9)))))</f>
        <v>2</v>
      </c>
      <c r="T288" s="99">
        <f>IF(AND(O288&lt;='Product Ratings'!$M$5,O288&gt;='Product Ratings'!$L$5),'Product Ratings'!$J$5,IF(AND(O288&lt;='Product Ratings'!$M$6,O288&gt;='Product Ratings'!$L$6),'Product Ratings'!$J$6,IF(AND(O288&lt;='Product Ratings'!$M$7,O288&gt;='Product Ratings'!$L$7),'Product Ratings'!$J$7,IF(AND(O288&lt;='Product Ratings'!$M$8,O288&gt;='Product Ratings'!$L$8),'Product Ratings'!$J$8,IF(O288&gt;='Product Ratings'!$L$9,'Product Ratings'!$J$9)))))</f>
        <v>5</v>
      </c>
      <c r="U288" s="99">
        <f>IF(AND(N288&lt;='Product Ratings'!$R$5,N288&gt;='Product Ratings'!$Q$5),'Product Ratings'!$O$5,IF(AND(N288&lt;='Product Ratings'!$R$6,N288&gt;='Product Ratings'!$Q$6),'Product Ratings'!$O$6,IF(AND(N288&lt;='Product Ratings'!$R$7,N288&gt;='Product Ratings'!$Q$7),'Product Ratings'!$O$7,IF(AND(N288&lt;='Product Ratings'!$R$8,N288&gt;='Product Ratings'!$Q$8),'Product Ratings'!$O$8,IF(N288&gt;='Product Ratings'!$Q$9,'Product Ratings'!$O$9)))))</f>
        <v>3</v>
      </c>
      <c r="V288" s="99">
        <f>IF(AND(P288&lt;='Product Ratings'!$V$5,P288&gt;='Product Ratings'!$U$5),'Product Ratings'!$S$5,IF(AND(P288&lt;='Product Ratings'!$V$6,P288&gt;='Product Ratings'!$U$6),'Product Ratings'!$S$6,IF(AND(P288&lt;='Product Ratings'!$V$7,P288&gt;='Product Ratings'!$U$7),'Product Ratings'!$S$7,IF(AND(P288&lt;='Product Ratings'!$V$8,P288&gt;='Product Ratings'!$U$8),'Product Ratings'!$S$8,IF(P288&gt;='Product Ratings'!$U$9,'Product Ratings'!$S$9)))))</f>
        <v>5</v>
      </c>
      <c r="W288" s="135">
        <f t="shared" si="6"/>
        <v>17</v>
      </c>
      <c r="X288" s="90"/>
      <c r="Y288" s="90"/>
      <c r="Z288" s="90"/>
      <c r="AA288" s="90"/>
      <c r="AB288" s="90"/>
    </row>
    <row r="289" ht="12.75" customHeight="1">
      <c r="A289" s="87"/>
      <c r="B289" s="90"/>
      <c r="C289" s="90" t="s">
        <v>348</v>
      </c>
      <c r="D289" s="126">
        <v>1.0</v>
      </c>
      <c r="E289" s="127">
        <v>1207.3</v>
      </c>
      <c r="F289" s="128">
        <f t="shared" si="7"/>
        <v>784.745</v>
      </c>
      <c r="G289" s="129">
        <f t="shared" si="1"/>
        <v>422.555</v>
      </c>
      <c r="H289" s="130">
        <f t="shared" si="2"/>
        <v>0.35</v>
      </c>
      <c r="I289" s="131">
        <v>44637.0</v>
      </c>
      <c r="J289" s="132">
        <v>44673.0</v>
      </c>
      <c r="K289" s="123"/>
      <c r="L289" s="90"/>
      <c r="M289" s="133">
        <f t="shared" si="3"/>
        <v>1207.3</v>
      </c>
      <c r="N289" s="99">
        <f t="shared" si="4"/>
        <v>36</v>
      </c>
      <c r="O289" s="133">
        <f t="shared" si="5"/>
        <v>784.745</v>
      </c>
      <c r="P289" s="134">
        <v>0.67</v>
      </c>
      <c r="Q289" s="90"/>
      <c r="R289" s="99">
        <f>IF(AND(H289&lt;='Product Ratings'!$E$5,H289&gt;='Product Ratings'!$D$5),'Product Ratings'!$C$5,IF(AND(H289&lt;='Product Ratings'!$E$6,H289&gt;='Product Ratings'!$D$6),'Product Ratings'!$C$6,IF(AND(H289&lt;='Product Ratings'!$E$7,H289&gt;='Product Ratings'!$D$7),'Product Ratings'!$C$7,IF(AND(H289&lt;='Product Ratings'!$E$8,H289&gt;='Product Ratings'!$D$8),'Product Ratings'!$C$8,IF(H289&gt;='Product Ratings'!$D$9,'Product Ratings'!$C$9)))))</f>
        <v>2</v>
      </c>
      <c r="S289" s="99">
        <f>IF(AND(D289&lt;='Product Ratings'!$I$5,D289&gt;='Product Ratings'!$H$5),'Product Ratings'!$F$5,IF(AND(D289&lt;='Product Ratings'!$I$6,D289&gt;='Product Ratings'!$H$6),'Product Ratings'!$F$6,IF(AND(D289&lt;='Product Ratings'!$I$7,I289&gt;='Product Ratings'!$H$7),'Product Ratings'!$F$7,IF(AND(D289&lt;='Product Ratings'!$I$8,D289&gt;='Product Ratings'!$H$8),'Product Ratings'!$F$8,IF(D289&gt;='Product Ratings'!$H$9,'Product Ratings'!$F$9)))))</f>
        <v>1</v>
      </c>
      <c r="T289" s="99">
        <f>IF(AND(O289&lt;='Product Ratings'!$M$5,O289&gt;='Product Ratings'!$L$5),'Product Ratings'!$J$5,IF(AND(O289&lt;='Product Ratings'!$M$6,O289&gt;='Product Ratings'!$L$6),'Product Ratings'!$J$6,IF(AND(O289&lt;='Product Ratings'!$M$7,O289&gt;='Product Ratings'!$L$7),'Product Ratings'!$J$7,IF(AND(O289&lt;='Product Ratings'!$M$8,O289&gt;='Product Ratings'!$L$8),'Product Ratings'!$J$8,IF(O289&gt;='Product Ratings'!$L$9,'Product Ratings'!$J$9)))))</f>
        <v>1</v>
      </c>
      <c r="U289" s="99">
        <f>IF(AND(N289&lt;='Product Ratings'!$R$5,N289&gt;='Product Ratings'!$Q$5),'Product Ratings'!$O$5,IF(AND(N289&lt;='Product Ratings'!$R$6,N289&gt;='Product Ratings'!$Q$6),'Product Ratings'!$O$6,IF(AND(N289&lt;='Product Ratings'!$R$7,N289&gt;='Product Ratings'!$Q$7),'Product Ratings'!$O$7,IF(AND(N289&lt;='Product Ratings'!$R$8,N289&gt;='Product Ratings'!$Q$8),'Product Ratings'!$O$8,IF(N289&gt;='Product Ratings'!$Q$9,'Product Ratings'!$O$9)))))</f>
        <v>3</v>
      </c>
      <c r="V289" s="99">
        <f>IF(AND(P289&lt;='Product Ratings'!$V$5,P289&gt;='Product Ratings'!$U$5),'Product Ratings'!$S$5,IF(AND(P289&lt;='Product Ratings'!$V$6,P289&gt;='Product Ratings'!$U$6),'Product Ratings'!$S$6,IF(AND(P289&lt;='Product Ratings'!$V$7,P289&gt;='Product Ratings'!$U$7),'Product Ratings'!$S$7,IF(AND(P289&lt;='Product Ratings'!$V$8,P289&gt;='Product Ratings'!$U$8),'Product Ratings'!$S$8,IF(P289&gt;='Product Ratings'!$U$9,'Product Ratings'!$S$9)))))</f>
        <v>5</v>
      </c>
      <c r="W289" s="135">
        <f t="shared" si="6"/>
        <v>12</v>
      </c>
      <c r="X289" s="90"/>
      <c r="Y289" s="90"/>
      <c r="Z289" s="90"/>
      <c r="AA289" s="90"/>
      <c r="AB289" s="90"/>
    </row>
    <row r="290" ht="12.75" customHeight="1">
      <c r="A290" s="87"/>
      <c r="B290" s="90"/>
      <c r="C290" s="90" t="s">
        <v>349</v>
      </c>
      <c r="D290" s="126">
        <v>2.0</v>
      </c>
      <c r="E290" s="127">
        <v>103.3</v>
      </c>
      <c r="F290" s="128">
        <f t="shared" si="7"/>
        <v>67.145</v>
      </c>
      <c r="G290" s="129">
        <f t="shared" si="1"/>
        <v>36.155</v>
      </c>
      <c r="H290" s="130">
        <f t="shared" si="2"/>
        <v>0.35</v>
      </c>
      <c r="I290" s="131">
        <v>44638.0</v>
      </c>
      <c r="J290" s="132">
        <v>44674.0</v>
      </c>
      <c r="K290" s="123"/>
      <c r="L290" s="90"/>
      <c r="M290" s="133">
        <f t="shared" si="3"/>
        <v>51.65</v>
      </c>
      <c r="N290" s="99">
        <f t="shared" si="4"/>
        <v>36</v>
      </c>
      <c r="O290" s="133">
        <f t="shared" si="5"/>
        <v>33.5725</v>
      </c>
      <c r="P290" s="134">
        <v>0.71</v>
      </c>
      <c r="Q290" s="90"/>
      <c r="R290" s="99">
        <f>IF(AND(H290&lt;='Product Ratings'!$E$5,H290&gt;='Product Ratings'!$D$5),'Product Ratings'!$C$5,IF(AND(H290&lt;='Product Ratings'!$E$6,H290&gt;='Product Ratings'!$D$6),'Product Ratings'!$C$6,IF(AND(H290&lt;='Product Ratings'!$E$7,H290&gt;='Product Ratings'!$D$7),'Product Ratings'!$C$7,IF(AND(H290&lt;='Product Ratings'!$E$8,H290&gt;='Product Ratings'!$D$8),'Product Ratings'!$C$8,IF(H290&gt;='Product Ratings'!$D$9,'Product Ratings'!$C$9)))))</f>
        <v>2</v>
      </c>
      <c r="S290" s="99">
        <f>IF(AND(D290&lt;='Product Ratings'!$I$5,D290&gt;='Product Ratings'!$H$5),'Product Ratings'!$F$5,IF(AND(D290&lt;='Product Ratings'!$I$6,D290&gt;='Product Ratings'!$H$6),'Product Ratings'!$F$6,IF(AND(D290&lt;='Product Ratings'!$I$7,I290&gt;='Product Ratings'!$H$7),'Product Ratings'!$F$7,IF(AND(D290&lt;='Product Ratings'!$I$8,D290&gt;='Product Ratings'!$H$8),'Product Ratings'!$F$8,IF(D290&gt;='Product Ratings'!$H$9,'Product Ratings'!$F$9)))))</f>
        <v>1</v>
      </c>
      <c r="T290" s="99">
        <f>IF(AND(O290&lt;='Product Ratings'!$M$5,O290&gt;='Product Ratings'!$L$5),'Product Ratings'!$J$5,IF(AND(O290&lt;='Product Ratings'!$M$6,O290&gt;='Product Ratings'!$L$6),'Product Ratings'!$J$6,IF(AND(O290&lt;='Product Ratings'!$M$7,O290&gt;='Product Ratings'!$L$7),'Product Ratings'!$J$7,IF(AND(O290&lt;='Product Ratings'!$M$8,O290&gt;='Product Ratings'!$L$8),'Product Ratings'!$J$8,IF(O290&gt;='Product Ratings'!$L$9,'Product Ratings'!$J$9)))))</f>
        <v>4</v>
      </c>
      <c r="U290" s="99">
        <f>IF(AND(N290&lt;='Product Ratings'!$R$5,N290&gt;='Product Ratings'!$Q$5),'Product Ratings'!$O$5,IF(AND(N290&lt;='Product Ratings'!$R$6,N290&gt;='Product Ratings'!$Q$6),'Product Ratings'!$O$6,IF(AND(N290&lt;='Product Ratings'!$R$7,N290&gt;='Product Ratings'!$Q$7),'Product Ratings'!$O$7,IF(AND(N290&lt;='Product Ratings'!$R$8,N290&gt;='Product Ratings'!$Q$8),'Product Ratings'!$O$8,IF(N290&gt;='Product Ratings'!$Q$9,'Product Ratings'!$O$9)))))</f>
        <v>3</v>
      </c>
      <c r="V290" s="99">
        <f>IF(AND(P290&lt;='Product Ratings'!$V$5,P290&gt;='Product Ratings'!$U$5),'Product Ratings'!$S$5,IF(AND(P290&lt;='Product Ratings'!$V$6,P290&gt;='Product Ratings'!$U$6),'Product Ratings'!$S$6,IF(AND(P290&lt;='Product Ratings'!$V$7,P290&gt;='Product Ratings'!$U$7),'Product Ratings'!$S$7,IF(AND(P290&lt;='Product Ratings'!$V$8,P290&gt;='Product Ratings'!$U$8),'Product Ratings'!$S$8,IF(P290&gt;='Product Ratings'!$U$9,'Product Ratings'!$S$9)))))</f>
        <v>5</v>
      </c>
      <c r="W290" s="135">
        <f t="shared" si="6"/>
        <v>15</v>
      </c>
      <c r="X290" s="90"/>
      <c r="Y290" s="90"/>
      <c r="Z290" s="90"/>
      <c r="AA290" s="90"/>
      <c r="AB290" s="90"/>
    </row>
    <row r="291" ht="12.75" customHeight="1">
      <c r="A291" s="87"/>
      <c r="B291" s="90"/>
      <c r="C291" s="90" t="s">
        <v>350</v>
      </c>
      <c r="D291" s="126">
        <v>3.0</v>
      </c>
      <c r="E291" s="127">
        <v>156.0</v>
      </c>
      <c r="F291" s="128">
        <f t="shared" si="7"/>
        <v>101.4</v>
      </c>
      <c r="G291" s="129">
        <f t="shared" si="1"/>
        <v>54.6</v>
      </c>
      <c r="H291" s="130">
        <f t="shared" si="2"/>
        <v>0.35</v>
      </c>
      <c r="I291" s="131">
        <v>44639.0</v>
      </c>
      <c r="J291" s="132">
        <v>44675.0</v>
      </c>
      <c r="K291" s="123"/>
      <c r="L291" s="90"/>
      <c r="M291" s="133">
        <f t="shared" si="3"/>
        <v>52</v>
      </c>
      <c r="N291" s="99">
        <f t="shared" si="4"/>
        <v>36</v>
      </c>
      <c r="O291" s="133">
        <f t="shared" si="5"/>
        <v>33.8</v>
      </c>
      <c r="P291" s="134">
        <v>0.92</v>
      </c>
      <c r="Q291" s="90"/>
      <c r="R291" s="99">
        <f>IF(AND(H291&lt;='Product Ratings'!$E$5,H291&gt;='Product Ratings'!$D$5),'Product Ratings'!$C$5,IF(AND(H291&lt;='Product Ratings'!$E$6,H291&gt;='Product Ratings'!$D$6),'Product Ratings'!$C$6,IF(AND(H291&lt;='Product Ratings'!$E$7,H291&gt;='Product Ratings'!$D$7),'Product Ratings'!$C$7,IF(AND(H291&lt;='Product Ratings'!$E$8,H291&gt;='Product Ratings'!$D$8),'Product Ratings'!$C$8,IF(H291&gt;='Product Ratings'!$D$9,'Product Ratings'!$C$9)))))</f>
        <v>2</v>
      </c>
      <c r="S291" s="99">
        <f>IF(AND(D291&lt;='Product Ratings'!$I$5,D291&gt;='Product Ratings'!$H$5),'Product Ratings'!$F$5,IF(AND(D291&lt;='Product Ratings'!$I$6,D291&gt;='Product Ratings'!$H$6),'Product Ratings'!$F$6,IF(AND(D291&lt;='Product Ratings'!$I$7,I291&gt;='Product Ratings'!$H$7),'Product Ratings'!$F$7,IF(AND(D291&lt;='Product Ratings'!$I$8,D291&gt;='Product Ratings'!$H$8),'Product Ratings'!$F$8,IF(D291&gt;='Product Ratings'!$H$9,'Product Ratings'!$F$9)))))</f>
        <v>1</v>
      </c>
      <c r="T291" s="99">
        <f>IF(AND(O291&lt;='Product Ratings'!$M$5,O291&gt;='Product Ratings'!$L$5),'Product Ratings'!$J$5,IF(AND(O291&lt;='Product Ratings'!$M$6,O291&gt;='Product Ratings'!$L$6),'Product Ratings'!$J$6,IF(AND(O291&lt;='Product Ratings'!$M$7,O291&gt;='Product Ratings'!$L$7),'Product Ratings'!$J$7,IF(AND(O291&lt;='Product Ratings'!$M$8,O291&gt;='Product Ratings'!$L$8),'Product Ratings'!$J$8,IF(O291&gt;='Product Ratings'!$L$9,'Product Ratings'!$J$9)))))</f>
        <v>4</v>
      </c>
      <c r="U291" s="99">
        <f>IF(AND(N291&lt;='Product Ratings'!$R$5,N291&gt;='Product Ratings'!$Q$5),'Product Ratings'!$O$5,IF(AND(N291&lt;='Product Ratings'!$R$6,N291&gt;='Product Ratings'!$Q$6),'Product Ratings'!$O$6,IF(AND(N291&lt;='Product Ratings'!$R$7,N291&gt;='Product Ratings'!$Q$7),'Product Ratings'!$O$7,IF(AND(N291&lt;='Product Ratings'!$R$8,N291&gt;='Product Ratings'!$Q$8),'Product Ratings'!$O$8,IF(N291&gt;='Product Ratings'!$Q$9,'Product Ratings'!$O$9)))))</f>
        <v>3</v>
      </c>
      <c r="V291" s="99">
        <f>IF(AND(P291&lt;='Product Ratings'!$V$5,P291&gt;='Product Ratings'!$U$5),'Product Ratings'!$S$5,IF(AND(P291&lt;='Product Ratings'!$V$6,P291&gt;='Product Ratings'!$U$6),'Product Ratings'!$S$6,IF(AND(P291&lt;='Product Ratings'!$V$7,P291&gt;='Product Ratings'!$U$7),'Product Ratings'!$S$7,IF(AND(P291&lt;='Product Ratings'!$V$8,P291&gt;='Product Ratings'!$U$8),'Product Ratings'!$S$8,IF(P291&gt;='Product Ratings'!$U$9,'Product Ratings'!$S$9)))))</f>
        <v>5</v>
      </c>
      <c r="W291" s="135">
        <f t="shared" si="6"/>
        <v>15</v>
      </c>
      <c r="X291" s="90"/>
      <c r="Y291" s="90"/>
      <c r="Z291" s="90"/>
      <c r="AA291" s="90"/>
      <c r="AB291" s="90"/>
    </row>
    <row r="292" ht="12.75" customHeight="1">
      <c r="A292" s="87"/>
      <c r="B292" s="90"/>
      <c r="C292" s="90" t="s">
        <v>351</v>
      </c>
      <c r="D292" s="126">
        <v>4.0</v>
      </c>
      <c r="E292" s="127">
        <v>87.96</v>
      </c>
      <c r="F292" s="128">
        <f t="shared" si="7"/>
        <v>57.174</v>
      </c>
      <c r="G292" s="129">
        <f t="shared" si="1"/>
        <v>30.786</v>
      </c>
      <c r="H292" s="130">
        <f t="shared" si="2"/>
        <v>0.35</v>
      </c>
      <c r="I292" s="131">
        <v>44640.0</v>
      </c>
      <c r="J292" s="132">
        <v>44676.0</v>
      </c>
      <c r="K292" s="123"/>
      <c r="L292" s="90"/>
      <c r="M292" s="133">
        <f t="shared" si="3"/>
        <v>21.99</v>
      </c>
      <c r="N292" s="99">
        <f t="shared" si="4"/>
        <v>36</v>
      </c>
      <c r="O292" s="133">
        <f t="shared" si="5"/>
        <v>14.2935</v>
      </c>
      <c r="P292" s="134">
        <v>0.26</v>
      </c>
      <c r="Q292" s="90"/>
      <c r="R292" s="99">
        <f>IF(AND(H292&lt;='Product Ratings'!$E$5,H292&gt;='Product Ratings'!$D$5),'Product Ratings'!$C$5,IF(AND(H292&lt;='Product Ratings'!$E$6,H292&gt;='Product Ratings'!$D$6),'Product Ratings'!$C$6,IF(AND(H292&lt;='Product Ratings'!$E$7,H292&gt;='Product Ratings'!$D$7),'Product Ratings'!$C$7,IF(AND(H292&lt;='Product Ratings'!$E$8,H292&gt;='Product Ratings'!$D$8),'Product Ratings'!$C$8,IF(H292&gt;='Product Ratings'!$D$9,'Product Ratings'!$C$9)))))</f>
        <v>2</v>
      </c>
      <c r="S292" s="99">
        <f>IF(AND(D292&lt;='Product Ratings'!$I$5,D292&gt;='Product Ratings'!$H$5),'Product Ratings'!$F$5,IF(AND(D292&lt;='Product Ratings'!$I$6,D292&gt;='Product Ratings'!$H$6),'Product Ratings'!$F$6,IF(AND(D292&lt;='Product Ratings'!$I$7,I292&gt;='Product Ratings'!$H$7),'Product Ratings'!$F$7,IF(AND(D292&lt;='Product Ratings'!$I$8,D292&gt;='Product Ratings'!$H$8),'Product Ratings'!$F$8,IF(D292&gt;='Product Ratings'!$H$9,'Product Ratings'!$F$9)))))</f>
        <v>1</v>
      </c>
      <c r="T292" s="99">
        <f>IF(AND(O292&lt;='Product Ratings'!$M$5,O292&gt;='Product Ratings'!$L$5),'Product Ratings'!$J$5,IF(AND(O292&lt;='Product Ratings'!$M$6,O292&gt;='Product Ratings'!$L$6),'Product Ratings'!$J$6,IF(AND(O292&lt;='Product Ratings'!$M$7,O292&gt;='Product Ratings'!$L$7),'Product Ratings'!$J$7,IF(AND(O292&lt;='Product Ratings'!$M$8,O292&gt;='Product Ratings'!$L$8),'Product Ratings'!$J$8,IF(O292&gt;='Product Ratings'!$L$9,'Product Ratings'!$J$9)))))</f>
        <v>5</v>
      </c>
      <c r="U292" s="99">
        <f>IF(AND(N292&lt;='Product Ratings'!$R$5,N292&gt;='Product Ratings'!$Q$5),'Product Ratings'!$O$5,IF(AND(N292&lt;='Product Ratings'!$R$6,N292&gt;='Product Ratings'!$Q$6),'Product Ratings'!$O$6,IF(AND(N292&lt;='Product Ratings'!$R$7,N292&gt;='Product Ratings'!$Q$7),'Product Ratings'!$O$7,IF(AND(N292&lt;='Product Ratings'!$R$8,N292&gt;='Product Ratings'!$Q$8),'Product Ratings'!$O$8,IF(N292&gt;='Product Ratings'!$Q$9,'Product Ratings'!$O$9)))))</f>
        <v>3</v>
      </c>
      <c r="V292" s="99">
        <f>IF(AND(P292&lt;='Product Ratings'!$V$5,P292&gt;='Product Ratings'!$U$5),'Product Ratings'!$S$5,IF(AND(P292&lt;='Product Ratings'!$V$6,P292&gt;='Product Ratings'!$U$6),'Product Ratings'!$S$6,IF(AND(P292&lt;='Product Ratings'!$V$7,P292&gt;='Product Ratings'!$U$7),'Product Ratings'!$S$7,IF(AND(P292&lt;='Product Ratings'!$V$8,P292&gt;='Product Ratings'!$U$8),'Product Ratings'!$S$8,IF(P292&gt;='Product Ratings'!$U$9,'Product Ratings'!$S$9)))))</f>
        <v>3</v>
      </c>
      <c r="W292" s="135">
        <f t="shared" si="6"/>
        <v>14</v>
      </c>
      <c r="X292" s="90"/>
      <c r="Y292" s="90"/>
      <c r="Z292" s="90"/>
      <c r="AA292" s="90"/>
      <c r="AB292" s="90"/>
    </row>
    <row r="293" ht="12.75" customHeight="1">
      <c r="A293" s="87"/>
      <c r="B293" s="90"/>
      <c r="C293" s="90" t="s">
        <v>352</v>
      </c>
      <c r="D293" s="126">
        <v>5.0</v>
      </c>
      <c r="E293" s="127">
        <v>87.96</v>
      </c>
      <c r="F293" s="128">
        <f t="shared" si="7"/>
        <v>57.174</v>
      </c>
      <c r="G293" s="129">
        <f t="shared" si="1"/>
        <v>30.786</v>
      </c>
      <c r="H293" s="130">
        <f t="shared" si="2"/>
        <v>0.35</v>
      </c>
      <c r="I293" s="131">
        <v>44641.0</v>
      </c>
      <c r="J293" s="132">
        <v>44677.0</v>
      </c>
      <c r="K293" s="123"/>
      <c r="L293" s="90"/>
      <c r="M293" s="133">
        <f t="shared" si="3"/>
        <v>17.592</v>
      </c>
      <c r="N293" s="99">
        <f t="shared" si="4"/>
        <v>36</v>
      </c>
      <c r="O293" s="133">
        <f t="shared" si="5"/>
        <v>11.4348</v>
      </c>
      <c r="P293" s="134">
        <v>0.15</v>
      </c>
      <c r="Q293" s="90"/>
      <c r="R293" s="99">
        <f>IF(AND(H293&lt;='Product Ratings'!$E$5,H293&gt;='Product Ratings'!$D$5),'Product Ratings'!$C$5,IF(AND(H293&lt;='Product Ratings'!$E$6,H293&gt;='Product Ratings'!$D$6),'Product Ratings'!$C$6,IF(AND(H293&lt;='Product Ratings'!$E$7,H293&gt;='Product Ratings'!$D$7),'Product Ratings'!$C$7,IF(AND(H293&lt;='Product Ratings'!$E$8,H293&gt;='Product Ratings'!$D$8),'Product Ratings'!$C$8,IF(H293&gt;='Product Ratings'!$D$9,'Product Ratings'!$C$9)))))</f>
        <v>2</v>
      </c>
      <c r="S293" s="99">
        <f>IF(AND(D293&lt;='Product Ratings'!$I$5,D293&gt;='Product Ratings'!$H$5),'Product Ratings'!$F$5,IF(AND(D293&lt;='Product Ratings'!$I$6,D293&gt;='Product Ratings'!$H$6),'Product Ratings'!$F$6,IF(AND(D293&lt;='Product Ratings'!$I$7,I293&gt;='Product Ratings'!$H$7),'Product Ratings'!$F$7,IF(AND(D293&lt;='Product Ratings'!$I$8,D293&gt;='Product Ratings'!$H$8),'Product Ratings'!$F$8,IF(D293&gt;='Product Ratings'!$H$9,'Product Ratings'!$F$9)))))</f>
        <v>1</v>
      </c>
      <c r="T293" s="99">
        <f>IF(AND(O293&lt;='Product Ratings'!$M$5,O293&gt;='Product Ratings'!$L$5),'Product Ratings'!$J$5,IF(AND(O293&lt;='Product Ratings'!$M$6,O293&gt;='Product Ratings'!$L$6),'Product Ratings'!$J$6,IF(AND(O293&lt;='Product Ratings'!$M$7,O293&gt;='Product Ratings'!$L$7),'Product Ratings'!$J$7,IF(AND(O293&lt;='Product Ratings'!$M$8,O293&gt;='Product Ratings'!$L$8),'Product Ratings'!$J$8,IF(O293&gt;='Product Ratings'!$L$9,'Product Ratings'!$J$9)))))</f>
        <v>5</v>
      </c>
      <c r="U293" s="99">
        <f>IF(AND(N293&lt;='Product Ratings'!$R$5,N293&gt;='Product Ratings'!$Q$5),'Product Ratings'!$O$5,IF(AND(N293&lt;='Product Ratings'!$R$6,N293&gt;='Product Ratings'!$Q$6),'Product Ratings'!$O$6,IF(AND(N293&lt;='Product Ratings'!$R$7,N293&gt;='Product Ratings'!$Q$7),'Product Ratings'!$O$7,IF(AND(N293&lt;='Product Ratings'!$R$8,N293&gt;='Product Ratings'!$Q$8),'Product Ratings'!$O$8,IF(N293&gt;='Product Ratings'!$Q$9,'Product Ratings'!$O$9)))))</f>
        <v>3</v>
      </c>
      <c r="V293" s="99">
        <f>IF(AND(P293&lt;='Product Ratings'!$V$5,P293&gt;='Product Ratings'!$U$5),'Product Ratings'!$S$5,IF(AND(P293&lt;='Product Ratings'!$V$6,P293&gt;='Product Ratings'!$U$6),'Product Ratings'!$S$6,IF(AND(P293&lt;='Product Ratings'!$V$7,P293&gt;='Product Ratings'!$U$7),'Product Ratings'!$S$7,IF(AND(P293&lt;='Product Ratings'!$V$8,P293&gt;='Product Ratings'!$U$8),'Product Ratings'!$S$8,IF(P293&gt;='Product Ratings'!$U$9,'Product Ratings'!$S$9)))))</f>
        <v>3</v>
      </c>
      <c r="W293" s="135">
        <f t="shared" si="6"/>
        <v>14</v>
      </c>
      <c r="X293" s="90"/>
      <c r="Y293" s="90"/>
      <c r="Z293" s="90"/>
      <c r="AA293" s="90"/>
      <c r="AB293" s="90"/>
    </row>
    <row r="294" ht="12.75" customHeight="1">
      <c r="A294" s="87"/>
      <c r="B294" s="90"/>
      <c r="C294" s="90" t="s">
        <v>353</v>
      </c>
      <c r="D294" s="126">
        <v>6.0</v>
      </c>
      <c r="E294" s="127">
        <v>316.75</v>
      </c>
      <c r="F294" s="128">
        <f t="shared" si="7"/>
        <v>205.8875</v>
      </c>
      <c r="G294" s="129">
        <f t="shared" si="1"/>
        <v>110.8625</v>
      </c>
      <c r="H294" s="130">
        <f t="shared" si="2"/>
        <v>0.35</v>
      </c>
      <c r="I294" s="131">
        <v>44642.0</v>
      </c>
      <c r="J294" s="132">
        <v>44678.0</v>
      </c>
      <c r="K294" s="123"/>
      <c r="L294" s="90"/>
      <c r="M294" s="133">
        <f t="shared" si="3"/>
        <v>52.79166667</v>
      </c>
      <c r="N294" s="99">
        <f t="shared" si="4"/>
        <v>36</v>
      </c>
      <c r="O294" s="133">
        <f t="shared" si="5"/>
        <v>34.31458333</v>
      </c>
      <c r="P294" s="134">
        <v>0.34</v>
      </c>
      <c r="Q294" s="90"/>
      <c r="R294" s="99">
        <f>IF(AND(H294&lt;='Product Ratings'!$E$5,H294&gt;='Product Ratings'!$D$5),'Product Ratings'!$C$5,IF(AND(H294&lt;='Product Ratings'!$E$6,H294&gt;='Product Ratings'!$D$6),'Product Ratings'!$C$6,IF(AND(H294&lt;='Product Ratings'!$E$7,H294&gt;='Product Ratings'!$D$7),'Product Ratings'!$C$7,IF(AND(H294&lt;='Product Ratings'!$E$8,H294&gt;='Product Ratings'!$D$8),'Product Ratings'!$C$8,IF(H294&gt;='Product Ratings'!$D$9,'Product Ratings'!$C$9)))))</f>
        <v>2</v>
      </c>
      <c r="S294" s="99">
        <f>IF(AND(D294&lt;='Product Ratings'!$I$5,D294&gt;='Product Ratings'!$H$5),'Product Ratings'!$F$5,IF(AND(D294&lt;='Product Ratings'!$I$6,D294&gt;='Product Ratings'!$H$6),'Product Ratings'!$F$6,IF(AND(D294&lt;='Product Ratings'!$I$7,I294&gt;='Product Ratings'!$H$7),'Product Ratings'!$F$7,IF(AND(D294&lt;='Product Ratings'!$I$8,D294&gt;='Product Ratings'!$H$8),'Product Ratings'!$F$8,IF(D294&gt;='Product Ratings'!$H$9,'Product Ratings'!$F$9)))))</f>
        <v>2</v>
      </c>
      <c r="T294" s="99">
        <f>IF(AND(O294&lt;='Product Ratings'!$M$5,O294&gt;='Product Ratings'!$L$5),'Product Ratings'!$J$5,IF(AND(O294&lt;='Product Ratings'!$M$6,O294&gt;='Product Ratings'!$L$6),'Product Ratings'!$J$6,IF(AND(O294&lt;='Product Ratings'!$M$7,O294&gt;='Product Ratings'!$L$7),'Product Ratings'!$J$7,IF(AND(O294&lt;='Product Ratings'!$M$8,O294&gt;='Product Ratings'!$L$8),'Product Ratings'!$J$8,IF(O294&gt;='Product Ratings'!$L$9,'Product Ratings'!$J$9)))))</f>
        <v>4</v>
      </c>
      <c r="U294" s="99">
        <f>IF(AND(N294&lt;='Product Ratings'!$R$5,N294&gt;='Product Ratings'!$Q$5),'Product Ratings'!$O$5,IF(AND(N294&lt;='Product Ratings'!$R$6,N294&gt;='Product Ratings'!$Q$6),'Product Ratings'!$O$6,IF(AND(N294&lt;='Product Ratings'!$R$7,N294&gt;='Product Ratings'!$Q$7),'Product Ratings'!$O$7,IF(AND(N294&lt;='Product Ratings'!$R$8,N294&gt;='Product Ratings'!$Q$8),'Product Ratings'!$O$8,IF(N294&gt;='Product Ratings'!$Q$9,'Product Ratings'!$O$9)))))</f>
        <v>3</v>
      </c>
      <c r="V294" s="99">
        <f>IF(AND(P294&lt;='Product Ratings'!$V$5,P294&gt;='Product Ratings'!$U$5),'Product Ratings'!$S$5,IF(AND(P294&lt;='Product Ratings'!$V$6,P294&gt;='Product Ratings'!$U$6),'Product Ratings'!$S$6,IF(AND(P294&lt;='Product Ratings'!$V$7,P294&gt;='Product Ratings'!$U$7),'Product Ratings'!$S$7,IF(AND(P294&lt;='Product Ratings'!$V$8,P294&gt;='Product Ratings'!$U$8),'Product Ratings'!$S$8,IF(P294&gt;='Product Ratings'!$U$9,'Product Ratings'!$S$9)))))</f>
        <v>4</v>
      </c>
      <c r="W294" s="135">
        <f t="shared" si="6"/>
        <v>15</v>
      </c>
      <c r="X294" s="90"/>
      <c r="Y294" s="90"/>
      <c r="Z294" s="90"/>
      <c r="AA294" s="90"/>
      <c r="AB294" s="90"/>
    </row>
    <row r="295" ht="12.75" customHeight="1">
      <c r="A295" s="87"/>
      <c r="B295" s="90"/>
      <c r="C295" s="90" t="s">
        <v>354</v>
      </c>
      <c r="D295" s="126">
        <v>1.0</v>
      </c>
      <c r="E295" s="127">
        <v>175.91</v>
      </c>
      <c r="F295" s="128">
        <f t="shared" si="7"/>
        <v>114.3415</v>
      </c>
      <c r="G295" s="129">
        <f t="shared" si="1"/>
        <v>61.5685</v>
      </c>
      <c r="H295" s="130">
        <f t="shared" si="2"/>
        <v>0.35</v>
      </c>
      <c r="I295" s="131">
        <v>44643.0</v>
      </c>
      <c r="J295" s="132">
        <v>44679.0</v>
      </c>
      <c r="K295" s="123"/>
      <c r="L295" s="90"/>
      <c r="M295" s="133">
        <f t="shared" si="3"/>
        <v>175.91</v>
      </c>
      <c r="N295" s="99">
        <f t="shared" si="4"/>
        <v>36</v>
      </c>
      <c r="O295" s="133">
        <f t="shared" si="5"/>
        <v>114.3415</v>
      </c>
      <c r="P295" s="134">
        <v>0.35</v>
      </c>
      <c r="Q295" s="90"/>
      <c r="R295" s="99">
        <f>IF(AND(H295&lt;='Product Ratings'!$E$5,H295&gt;='Product Ratings'!$D$5),'Product Ratings'!$C$5,IF(AND(H295&lt;='Product Ratings'!$E$6,H295&gt;='Product Ratings'!$D$6),'Product Ratings'!$C$6,IF(AND(H295&lt;='Product Ratings'!$E$7,H295&gt;='Product Ratings'!$D$7),'Product Ratings'!$C$7,IF(AND(H295&lt;='Product Ratings'!$E$8,H295&gt;='Product Ratings'!$D$8),'Product Ratings'!$C$8,IF(H295&gt;='Product Ratings'!$D$9,'Product Ratings'!$C$9)))))</f>
        <v>2</v>
      </c>
      <c r="S295" s="99">
        <f>IF(AND(D295&lt;='Product Ratings'!$I$5,D295&gt;='Product Ratings'!$H$5),'Product Ratings'!$F$5,IF(AND(D295&lt;='Product Ratings'!$I$6,D295&gt;='Product Ratings'!$H$6),'Product Ratings'!$F$6,IF(AND(D295&lt;='Product Ratings'!$I$7,I295&gt;='Product Ratings'!$H$7),'Product Ratings'!$F$7,IF(AND(D295&lt;='Product Ratings'!$I$8,D295&gt;='Product Ratings'!$H$8),'Product Ratings'!$F$8,IF(D295&gt;='Product Ratings'!$H$9,'Product Ratings'!$F$9)))))</f>
        <v>1</v>
      </c>
      <c r="T295" s="99">
        <f>IF(AND(O295&lt;='Product Ratings'!$M$5,O295&gt;='Product Ratings'!$L$5),'Product Ratings'!$J$5,IF(AND(O295&lt;='Product Ratings'!$M$6,O295&gt;='Product Ratings'!$L$6),'Product Ratings'!$J$6,IF(AND(O295&lt;='Product Ratings'!$M$7,O295&gt;='Product Ratings'!$L$7),'Product Ratings'!$J$7,IF(AND(O295&lt;='Product Ratings'!$M$8,O295&gt;='Product Ratings'!$L$8),'Product Ratings'!$J$8,IF(O295&gt;='Product Ratings'!$L$9,'Product Ratings'!$J$9)))))</f>
        <v>2</v>
      </c>
      <c r="U295" s="99">
        <f>IF(AND(N295&lt;='Product Ratings'!$R$5,N295&gt;='Product Ratings'!$Q$5),'Product Ratings'!$O$5,IF(AND(N295&lt;='Product Ratings'!$R$6,N295&gt;='Product Ratings'!$Q$6),'Product Ratings'!$O$6,IF(AND(N295&lt;='Product Ratings'!$R$7,N295&gt;='Product Ratings'!$Q$7),'Product Ratings'!$O$7,IF(AND(N295&lt;='Product Ratings'!$R$8,N295&gt;='Product Ratings'!$Q$8),'Product Ratings'!$O$8,IF(N295&gt;='Product Ratings'!$Q$9,'Product Ratings'!$O$9)))))</f>
        <v>3</v>
      </c>
      <c r="V295" s="99">
        <f>IF(AND(P295&lt;='Product Ratings'!$V$5,P295&gt;='Product Ratings'!$U$5),'Product Ratings'!$S$5,IF(AND(P295&lt;='Product Ratings'!$V$6,P295&gt;='Product Ratings'!$U$6),'Product Ratings'!$S$6,IF(AND(P295&lt;='Product Ratings'!$V$7,P295&gt;='Product Ratings'!$U$7),'Product Ratings'!$S$7,IF(AND(P295&lt;='Product Ratings'!$V$8,P295&gt;='Product Ratings'!$U$8),'Product Ratings'!$S$8,IF(P295&gt;='Product Ratings'!$U$9,'Product Ratings'!$S$9)))))</f>
        <v>4</v>
      </c>
      <c r="W295" s="135">
        <f t="shared" si="6"/>
        <v>12</v>
      </c>
      <c r="X295" s="90"/>
      <c r="Y295" s="90"/>
      <c r="Z295" s="90"/>
      <c r="AA295" s="90"/>
      <c r="AB295" s="90"/>
    </row>
    <row r="296" ht="12.75" customHeight="1">
      <c r="A296" s="87"/>
      <c r="B296" s="90"/>
      <c r="C296" s="90" t="s">
        <v>355</v>
      </c>
      <c r="D296" s="126">
        <v>2.0</v>
      </c>
      <c r="E296" s="127">
        <v>376.76</v>
      </c>
      <c r="F296" s="128">
        <f t="shared" si="7"/>
        <v>244.894</v>
      </c>
      <c r="G296" s="129">
        <f t="shared" si="1"/>
        <v>131.866</v>
      </c>
      <c r="H296" s="130">
        <f t="shared" si="2"/>
        <v>0.35</v>
      </c>
      <c r="I296" s="131">
        <v>44644.0</v>
      </c>
      <c r="J296" s="132">
        <v>44680.0</v>
      </c>
      <c r="K296" s="123"/>
      <c r="L296" s="90"/>
      <c r="M296" s="133">
        <f t="shared" si="3"/>
        <v>188.38</v>
      </c>
      <c r="N296" s="99">
        <f t="shared" si="4"/>
        <v>36</v>
      </c>
      <c r="O296" s="133">
        <f t="shared" si="5"/>
        <v>122.447</v>
      </c>
      <c r="P296" s="134">
        <v>0.65</v>
      </c>
      <c r="Q296" s="90"/>
      <c r="R296" s="99">
        <f>IF(AND(H296&lt;='Product Ratings'!$E$5,H296&gt;='Product Ratings'!$D$5),'Product Ratings'!$C$5,IF(AND(H296&lt;='Product Ratings'!$E$6,H296&gt;='Product Ratings'!$D$6),'Product Ratings'!$C$6,IF(AND(H296&lt;='Product Ratings'!$E$7,H296&gt;='Product Ratings'!$D$7),'Product Ratings'!$C$7,IF(AND(H296&lt;='Product Ratings'!$E$8,H296&gt;='Product Ratings'!$D$8),'Product Ratings'!$C$8,IF(H296&gt;='Product Ratings'!$D$9,'Product Ratings'!$C$9)))))</f>
        <v>2</v>
      </c>
      <c r="S296" s="99">
        <f>IF(AND(D296&lt;='Product Ratings'!$I$5,D296&gt;='Product Ratings'!$H$5),'Product Ratings'!$F$5,IF(AND(D296&lt;='Product Ratings'!$I$6,D296&gt;='Product Ratings'!$H$6),'Product Ratings'!$F$6,IF(AND(D296&lt;='Product Ratings'!$I$7,I296&gt;='Product Ratings'!$H$7),'Product Ratings'!$F$7,IF(AND(D296&lt;='Product Ratings'!$I$8,D296&gt;='Product Ratings'!$H$8),'Product Ratings'!$F$8,IF(D296&gt;='Product Ratings'!$H$9,'Product Ratings'!$F$9)))))</f>
        <v>1</v>
      </c>
      <c r="T296" s="99">
        <f>IF(AND(O296&lt;='Product Ratings'!$M$5,O296&gt;='Product Ratings'!$L$5),'Product Ratings'!$J$5,IF(AND(O296&lt;='Product Ratings'!$M$6,O296&gt;='Product Ratings'!$L$6),'Product Ratings'!$J$6,IF(AND(O296&lt;='Product Ratings'!$M$7,O296&gt;='Product Ratings'!$L$7),'Product Ratings'!$J$7,IF(AND(O296&lt;='Product Ratings'!$M$8,O296&gt;='Product Ratings'!$L$8),'Product Ratings'!$J$8,IF(O296&gt;='Product Ratings'!$L$9,'Product Ratings'!$J$9)))))</f>
        <v>2</v>
      </c>
      <c r="U296" s="99">
        <f>IF(AND(N296&lt;='Product Ratings'!$R$5,N296&gt;='Product Ratings'!$Q$5),'Product Ratings'!$O$5,IF(AND(N296&lt;='Product Ratings'!$R$6,N296&gt;='Product Ratings'!$Q$6),'Product Ratings'!$O$6,IF(AND(N296&lt;='Product Ratings'!$R$7,N296&gt;='Product Ratings'!$Q$7),'Product Ratings'!$O$7,IF(AND(N296&lt;='Product Ratings'!$R$8,N296&gt;='Product Ratings'!$Q$8),'Product Ratings'!$O$8,IF(N296&gt;='Product Ratings'!$Q$9,'Product Ratings'!$O$9)))))</f>
        <v>3</v>
      </c>
      <c r="V296" s="99">
        <f>IF(AND(P296&lt;='Product Ratings'!$V$5,P296&gt;='Product Ratings'!$U$5),'Product Ratings'!$S$5,IF(AND(P296&lt;='Product Ratings'!$V$6,P296&gt;='Product Ratings'!$U$6),'Product Ratings'!$S$6,IF(AND(P296&lt;='Product Ratings'!$V$7,P296&gt;='Product Ratings'!$U$7),'Product Ratings'!$S$7,IF(AND(P296&lt;='Product Ratings'!$V$8,P296&gt;='Product Ratings'!$U$8),'Product Ratings'!$S$8,IF(P296&gt;='Product Ratings'!$U$9,'Product Ratings'!$S$9)))))</f>
        <v>5</v>
      </c>
      <c r="W296" s="135">
        <f t="shared" si="6"/>
        <v>13</v>
      </c>
      <c r="X296" s="90"/>
      <c r="Y296" s="90"/>
      <c r="Z296" s="90"/>
      <c r="AA296" s="90"/>
      <c r="AB296" s="90"/>
    </row>
    <row r="297" ht="12.75" customHeight="1">
      <c r="A297" s="87"/>
      <c r="B297" s="90"/>
      <c r="C297" s="90" t="s">
        <v>356</v>
      </c>
      <c r="D297" s="126">
        <v>3.0</v>
      </c>
      <c r="E297" s="127">
        <v>25.22</v>
      </c>
      <c r="F297" s="128">
        <f t="shared" si="7"/>
        <v>16.393</v>
      </c>
      <c r="G297" s="129">
        <f t="shared" si="1"/>
        <v>8.827</v>
      </c>
      <c r="H297" s="130">
        <f t="shared" si="2"/>
        <v>0.35</v>
      </c>
      <c r="I297" s="131">
        <v>44645.0</v>
      </c>
      <c r="J297" s="132">
        <v>44681.0</v>
      </c>
      <c r="K297" s="123"/>
      <c r="L297" s="90"/>
      <c r="M297" s="133">
        <f t="shared" si="3"/>
        <v>8.406666667</v>
      </c>
      <c r="N297" s="99">
        <f t="shared" si="4"/>
        <v>36</v>
      </c>
      <c r="O297" s="133">
        <f t="shared" si="5"/>
        <v>5.464333333</v>
      </c>
      <c r="P297" s="134">
        <v>0.45</v>
      </c>
      <c r="Q297" s="90"/>
      <c r="R297" s="99">
        <f>IF(AND(H297&lt;='Product Ratings'!$E$5,H297&gt;='Product Ratings'!$D$5),'Product Ratings'!$C$5,IF(AND(H297&lt;='Product Ratings'!$E$6,H297&gt;='Product Ratings'!$D$6),'Product Ratings'!$C$6,IF(AND(H297&lt;='Product Ratings'!$E$7,H297&gt;='Product Ratings'!$D$7),'Product Ratings'!$C$7,IF(AND(H297&lt;='Product Ratings'!$E$8,H297&gt;='Product Ratings'!$D$8),'Product Ratings'!$C$8,IF(H297&gt;='Product Ratings'!$D$9,'Product Ratings'!$C$9)))))</f>
        <v>2</v>
      </c>
      <c r="S297" s="99">
        <f>IF(AND(D297&lt;='Product Ratings'!$I$5,D297&gt;='Product Ratings'!$H$5),'Product Ratings'!$F$5,IF(AND(D297&lt;='Product Ratings'!$I$6,D297&gt;='Product Ratings'!$H$6),'Product Ratings'!$F$6,IF(AND(D297&lt;='Product Ratings'!$I$7,I297&gt;='Product Ratings'!$H$7),'Product Ratings'!$F$7,IF(AND(D297&lt;='Product Ratings'!$I$8,D297&gt;='Product Ratings'!$H$8),'Product Ratings'!$F$8,IF(D297&gt;='Product Ratings'!$H$9,'Product Ratings'!$F$9)))))</f>
        <v>1</v>
      </c>
      <c r="T297" s="99">
        <f>IF(AND(O297&lt;='Product Ratings'!$M$5,O297&gt;='Product Ratings'!$L$5),'Product Ratings'!$J$5,IF(AND(O297&lt;='Product Ratings'!$M$6,O297&gt;='Product Ratings'!$L$6),'Product Ratings'!$J$6,IF(AND(O297&lt;='Product Ratings'!$M$7,O297&gt;='Product Ratings'!$L$7),'Product Ratings'!$J$7,IF(AND(O297&lt;='Product Ratings'!$M$8,O297&gt;='Product Ratings'!$L$8),'Product Ratings'!$J$8,IF(O297&gt;='Product Ratings'!$L$9,'Product Ratings'!$J$9)))))</f>
        <v>5</v>
      </c>
      <c r="U297" s="99">
        <f>IF(AND(N297&lt;='Product Ratings'!$R$5,N297&gt;='Product Ratings'!$Q$5),'Product Ratings'!$O$5,IF(AND(N297&lt;='Product Ratings'!$R$6,N297&gt;='Product Ratings'!$Q$6),'Product Ratings'!$O$6,IF(AND(N297&lt;='Product Ratings'!$R$7,N297&gt;='Product Ratings'!$Q$7),'Product Ratings'!$O$7,IF(AND(N297&lt;='Product Ratings'!$R$8,N297&gt;='Product Ratings'!$Q$8),'Product Ratings'!$O$8,IF(N297&gt;='Product Ratings'!$Q$9,'Product Ratings'!$O$9)))))</f>
        <v>3</v>
      </c>
      <c r="V297" s="99">
        <f>IF(AND(P297&lt;='Product Ratings'!$V$5,P297&gt;='Product Ratings'!$U$5),'Product Ratings'!$S$5,IF(AND(P297&lt;='Product Ratings'!$V$6,P297&gt;='Product Ratings'!$U$6),'Product Ratings'!$S$6,IF(AND(P297&lt;='Product Ratings'!$V$7,P297&gt;='Product Ratings'!$U$7),'Product Ratings'!$S$7,IF(AND(P297&lt;='Product Ratings'!$V$8,P297&gt;='Product Ratings'!$U$8),'Product Ratings'!$S$8,IF(P297&gt;='Product Ratings'!$U$9,'Product Ratings'!$S$9)))))</f>
        <v>4</v>
      </c>
      <c r="W297" s="135">
        <f t="shared" si="6"/>
        <v>15</v>
      </c>
      <c r="X297" s="90"/>
      <c r="Y297" s="90"/>
      <c r="Z297" s="90"/>
      <c r="AA297" s="90"/>
      <c r="AB297" s="90"/>
    </row>
    <row r="298" ht="12.75" customHeight="1">
      <c r="A298" s="87"/>
      <c r="B298" s="90"/>
      <c r="C298" s="90" t="s">
        <v>357</v>
      </c>
      <c r="D298" s="126">
        <v>4.0</v>
      </c>
      <c r="E298" s="127">
        <v>477.39</v>
      </c>
      <c r="F298" s="128">
        <f t="shared" si="7"/>
        <v>310.3035</v>
      </c>
      <c r="G298" s="129">
        <f t="shared" si="1"/>
        <v>167.0865</v>
      </c>
      <c r="H298" s="130">
        <f t="shared" si="2"/>
        <v>0.35</v>
      </c>
      <c r="I298" s="131">
        <v>44646.0</v>
      </c>
      <c r="J298" s="132">
        <v>44682.0</v>
      </c>
      <c r="K298" s="123"/>
      <c r="L298" s="90"/>
      <c r="M298" s="133">
        <f t="shared" si="3"/>
        <v>119.3475</v>
      </c>
      <c r="N298" s="99">
        <f t="shared" si="4"/>
        <v>36</v>
      </c>
      <c r="O298" s="133">
        <f t="shared" si="5"/>
        <v>77.575875</v>
      </c>
      <c r="P298" s="134">
        <v>0.12</v>
      </c>
      <c r="Q298" s="90"/>
      <c r="R298" s="99">
        <f>IF(AND(H298&lt;='Product Ratings'!$E$5,H298&gt;='Product Ratings'!$D$5),'Product Ratings'!$C$5,IF(AND(H298&lt;='Product Ratings'!$E$6,H298&gt;='Product Ratings'!$D$6),'Product Ratings'!$C$6,IF(AND(H298&lt;='Product Ratings'!$E$7,H298&gt;='Product Ratings'!$D$7),'Product Ratings'!$C$7,IF(AND(H298&lt;='Product Ratings'!$E$8,H298&gt;='Product Ratings'!$D$8),'Product Ratings'!$C$8,IF(H298&gt;='Product Ratings'!$D$9,'Product Ratings'!$C$9)))))</f>
        <v>2</v>
      </c>
      <c r="S298" s="99">
        <f>IF(AND(D298&lt;='Product Ratings'!$I$5,D298&gt;='Product Ratings'!$H$5),'Product Ratings'!$F$5,IF(AND(D298&lt;='Product Ratings'!$I$6,D298&gt;='Product Ratings'!$H$6),'Product Ratings'!$F$6,IF(AND(D298&lt;='Product Ratings'!$I$7,I298&gt;='Product Ratings'!$H$7),'Product Ratings'!$F$7,IF(AND(D298&lt;='Product Ratings'!$I$8,D298&gt;='Product Ratings'!$H$8),'Product Ratings'!$F$8,IF(D298&gt;='Product Ratings'!$H$9,'Product Ratings'!$F$9)))))</f>
        <v>1</v>
      </c>
      <c r="T298" s="99">
        <f>IF(AND(O298&lt;='Product Ratings'!$M$5,O298&gt;='Product Ratings'!$L$5),'Product Ratings'!$J$5,IF(AND(O298&lt;='Product Ratings'!$M$6,O298&gt;='Product Ratings'!$L$6),'Product Ratings'!$J$6,IF(AND(O298&lt;='Product Ratings'!$M$7,O298&gt;='Product Ratings'!$L$7),'Product Ratings'!$J$7,IF(AND(O298&lt;='Product Ratings'!$M$8,O298&gt;='Product Ratings'!$L$8),'Product Ratings'!$J$8,IF(O298&gt;='Product Ratings'!$L$9,'Product Ratings'!$J$9)))))</f>
        <v>2</v>
      </c>
      <c r="U298" s="99">
        <f>IF(AND(N298&lt;='Product Ratings'!$R$5,N298&gt;='Product Ratings'!$Q$5),'Product Ratings'!$O$5,IF(AND(N298&lt;='Product Ratings'!$R$6,N298&gt;='Product Ratings'!$Q$6),'Product Ratings'!$O$6,IF(AND(N298&lt;='Product Ratings'!$R$7,N298&gt;='Product Ratings'!$Q$7),'Product Ratings'!$O$7,IF(AND(N298&lt;='Product Ratings'!$R$8,N298&gt;='Product Ratings'!$Q$8),'Product Ratings'!$O$8,IF(N298&gt;='Product Ratings'!$Q$9,'Product Ratings'!$O$9)))))</f>
        <v>3</v>
      </c>
      <c r="V298" s="99">
        <f>IF(AND(P298&lt;='Product Ratings'!$V$5,P298&gt;='Product Ratings'!$U$5),'Product Ratings'!$S$5,IF(AND(P298&lt;='Product Ratings'!$V$6,P298&gt;='Product Ratings'!$U$6),'Product Ratings'!$S$6,IF(AND(P298&lt;='Product Ratings'!$V$7,P298&gt;='Product Ratings'!$U$7),'Product Ratings'!$S$7,IF(AND(P298&lt;='Product Ratings'!$V$8,P298&gt;='Product Ratings'!$U$8),'Product Ratings'!$S$8,IF(P298&gt;='Product Ratings'!$U$9,'Product Ratings'!$S$9)))))</f>
        <v>2</v>
      </c>
      <c r="W298" s="135">
        <f t="shared" si="6"/>
        <v>10</v>
      </c>
      <c r="X298" s="90"/>
      <c r="Y298" s="90"/>
      <c r="Z298" s="90"/>
      <c r="AA298" s="90"/>
      <c r="AB298" s="90"/>
    </row>
    <row r="299" ht="12.75" customHeight="1">
      <c r="A299" s="87"/>
      <c r="B299" s="90"/>
      <c r="C299" s="90" t="s">
        <v>358</v>
      </c>
      <c r="D299" s="126">
        <v>5.0</v>
      </c>
      <c r="E299" s="127">
        <v>388.7</v>
      </c>
      <c r="F299" s="128">
        <f t="shared" si="7"/>
        <v>252.655</v>
      </c>
      <c r="G299" s="129">
        <f t="shared" si="1"/>
        <v>136.045</v>
      </c>
      <c r="H299" s="130">
        <f t="shared" si="2"/>
        <v>0.35</v>
      </c>
      <c r="I299" s="131">
        <v>44647.0</v>
      </c>
      <c r="J299" s="132">
        <v>44683.0</v>
      </c>
      <c r="K299" s="123"/>
      <c r="L299" s="90"/>
      <c r="M299" s="133">
        <f t="shared" si="3"/>
        <v>77.74</v>
      </c>
      <c r="N299" s="99">
        <f t="shared" si="4"/>
        <v>36</v>
      </c>
      <c r="O299" s="133">
        <f t="shared" si="5"/>
        <v>50.531</v>
      </c>
      <c r="P299" s="134">
        <v>0.65</v>
      </c>
      <c r="Q299" s="90"/>
      <c r="R299" s="99">
        <f>IF(AND(H299&lt;='Product Ratings'!$E$5,H299&gt;='Product Ratings'!$D$5),'Product Ratings'!$C$5,IF(AND(H299&lt;='Product Ratings'!$E$6,H299&gt;='Product Ratings'!$D$6),'Product Ratings'!$C$6,IF(AND(H299&lt;='Product Ratings'!$E$7,H299&gt;='Product Ratings'!$D$7),'Product Ratings'!$C$7,IF(AND(H299&lt;='Product Ratings'!$E$8,H299&gt;='Product Ratings'!$D$8),'Product Ratings'!$C$8,IF(H299&gt;='Product Ratings'!$D$9,'Product Ratings'!$C$9)))))</f>
        <v>2</v>
      </c>
      <c r="S299" s="99">
        <f>IF(AND(D299&lt;='Product Ratings'!$I$5,D299&gt;='Product Ratings'!$H$5),'Product Ratings'!$F$5,IF(AND(D299&lt;='Product Ratings'!$I$6,D299&gt;='Product Ratings'!$H$6),'Product Ratings'!$F$6,IF(AND(D299&lt;='Product Ratings'!$I$7,I299&gt;='Product Ratings'!$H$7),'Product Ratings'!$F$7,IF(AND(D299&lt;='Product Ratings'!$I$8,D299&gt;='Product Ratings'!$H$8),'Product Ratings'!$F$8,IF(D299&gt;='Product Ratings'!$H$9,'Product Ratings'!$F$9)))))</f>
        <v>1</v>
      </c>
      <c r="T299" s="99">
        <f>IF(AND(O299&lt;='Product Ratings'!$M$5,O299&gt;='Product Ratings'!$L$5),'Product Ratings'!$J$5,IF(AND(O299&lt;='Product Ratings'!$M$6,O299&gt;='Product Ratings'!$L$6),'Product Ratings'!$J$6,IF(AND(O299&lt;='Product Ratings'!$M$7,O299&gt;='Product Ratings'!$L$7),'Product Ratings'!$J$7,IF(AND(O299&lt;='Product Ratings'!$M$8,O299&gt;='Product Ratings'!$L$8),'Product Ratings'!$J$8,IF(O299&gt;='Product Ratings'!$L$9,'Product Ratings'!$J$9)))))</f>
        <v>3</v>
      </c>
      <c r="U299" s="99">
        <f>IF(AND(N299&lt;='Product Ratings'!$R$5,N299&gt;='Product Ratings'!$Q$5),'Product Ratings'!$O$5,IF(AND(N299&lt;='Product Ratings'!$R$6,N299&gt;='Product Ratings'!$Q$6),'Product Ratings'!$O$6,IF(AND(N299&lt;='Product Ratings'!$R$7,N299&gt;='Product Ratings'!$Q$7),'Product Ratings'!$O$7,IF(AND(N299&lt;='Product Ratings'!$R$8,N299&gt;='Product Ratings'!$Q$8),'Product Ratings'!$O$8,IF(N299&gt;='Product Ratings'!$Q$9,'Product Ratings'!$O$9)))))</f>
        <v>3</v>
      </c>
      <c r="V299" s="99">
        <f>IF(AND(P299&lt;='Product Ratings'!$V$5,P299&gt;='Product Ratings'!$U$5),'Product Ratings'!$S$5,IF(AND(P299&lt;='Product Ratings'!$V$6,P299&gt;='Product Ratings'!$U$6),'Product Ratings'!$S$6,IF(AND(P299&lt;='Product Ratings'!$V$7,P299&gt;='Product Ratings'!$U$7),'Product Ratings'!$S$7,IF(AND(P299&lt;='Product Ratings'!$V$8,P299&gt;='Product Ratings'!$U$8),'Product Ratings'!$S$8,IF(P299&gt;='Product Ratings'!$U$9,'Product Ratings'!$S$9)))))</f>
        <v>5</v>
      </c>
      <c r="W299" s="135">
        <f t="shared" si="6"/>
        <v>14</v>
      </c>
      <c r="X299" s="90"/>
      <c r="Y299" s="90"/>
      <c r="Z299" s="90"/>
      <c r="AA299" s="90"/>
      <c r="AB299" s="90"/>
    </row>
    <row r="300" ht="12.75" customHeight="1">
      <c r="A300" s="87"/>
      <c r="B300" s="90"/>
      <c r="C300" s="90" t="s">
        <v>359</v>
      </c>
      <c r="D300" s="126">
        <v>6.0</v>
      </c>
      <c r="E300" s="127">
        <v>21.74</v>
      </c>
      <c r="F300" s="128">
        <f t="shared" si="7"/>
        <v>14.131</v>
      </c>
      <c r="G300" s="129">
        <f t="shared" si="1"/>
        <v>7.609</v>
      </c>
      <c r="H300" s="130">
        <f t="shared" si="2"/>
        <v>0.35</v>
      </c>
      <c r="I300" s="131">
        <v>44648.0</v>
      </c>
      <c r="J300" s="132">
        <v>44684.0</v>
      </c>
      <c r="K300" s="123"/>
      <c r="L300" s="90"/>
      <c r="M300" s="133">
        <f t="shared" si="3"/>
        <v>3.623333333</v>
      </c>
      <c r="N300" s="99">
        <f t="shared" si="4"/>
        <v>36</v>
      </c>
      <c r="O300" s="133">
        <f t="shared" si="5"/>
        <v>2.355166667</v>
      </c>
      <c r="P300" s="134">
        <v>0.32</v>
      </c>
      <c r="Q300" s="90"/>
      <c r="R300" s="99">
        <f>IF(AND(H300&lt;='Product Ratings'!$E$5,H300&gt;='Product Ratings'!$D$5),'Product Ratings'!$C$5,IF(AND(H300&lt;='Product Ratings'!$E$6,H300&gt;='Product Ratings'!$D$6),'Product Ratings'!$C$6,IF(AND(H300&lt;='Product Ratings'!$E$7,H300&gt;='Product Ratings'!$D$7),'Product Ratings'!$C$7,IF(AND(H300&lt;='Product Ratings'!$E$8,H300&gt;='Product Ratings'!$D$8),'Product Ratings'!$C$8,IF(H300&gt;='Product Ratings'!$D$9,'Product Ratings'!$C$9)))))</f>
        <v>2</v>
      </c>
      <c r="S300" s="99">
        <f>IF(AND(D300&lt;='Product Ratings'!$I$5,D300&gt;='Product Ratings'!$H$5),'Product Ratings'!$F$5,IF(AND(D300&lt;='Product Ratings'!$I$6,D300&gt;='Product Ratings'!$H$6),'Product Ratings'!$F$6,IF(AND(D300&lt;='Product Ratings'!$I$7,I300&gt;='Product Ratings'!$H$7),'Product Ratings'!$F$7,IF(AND(D300&lt;='Product Ratings'!$I$8,D300&gt;='Product Ratings'!$H$8),'Product Ratings'!$F$8,IF(D300&gt;='Product Ratings'!$H$9,'Product Ratings'!$F$9)))))</f>
        <v>2</v>
      </c>
      <c r="T300" s="99">
        <f>IF(AND(O300&lt;='Product Ratings'!$M$5,O300&gt;='Product Ratings'!$L$5),'Product Ratings'!$J$5,IF(AND(O300&lt;='Product Ratings'!$M$6,O300&gt;='Product Ratings'!$L$6),'Product Ratings'!$J$6,IF(AND(O300&lt;='Product Ratings'!$M$7,O300&gt;='Product Ratings'!$L$7),'Product Ratings'!$J$7,IF(AND(O300&lt;='Product Ratings'!$M$8,O300&gt;='Product Ratings'!$L$8),'Product Ratings'!$J$8,IF(O300&gt;='Product Ratings'!$L$9,'Product Ratings'!$J$9)))))</f>
        <v>5</v>
      </c>
      <c r="U300" s="99">
        <f>IF(AND(N300&lt;='Product Ratings'!$R$5,N300&gt;='Product Ratings'!$Q$5),'Product Ratings'!$O$5,IF(AND(N300&lt;='Product Ratings'!$R$6,N300&gt;='Product Ratings'!$Q$6),'Product Ratings'!$O$6,IF(AND(N300&lt;='Product Ratings'!$R$7,N300&gt;='Product Ratings'!$Q$7),'Product Ratings'!$O$7,IF(AND(N300&lt;='Product Ratings'!$R$8,N300&gt;='Product Ratings'!$Q$8),'Product Ratings'!$O$8,IF(N300&gt;='Product Ratings'!$Q$9,'Product Ratings'!$O$9)))))</f>
        <v>3</v>
      </c>
      <c r="V300" s="99">
        <f>IF(AND(P300&lt;='Product Ratings'!$V$5,P300&gt;='Product Ratings'!$U$5),'Product Ratings'!$S$5,IF(AND(P300&lt;='Product Ratings'!$V$6,P300&gt;='Product Ratings'!$U$6),'Product Ratings'!$S$6,IF(AND(P300&lt;='Product Ratings'!$V$7,P300&gt;='Product Ratings'!$U$7),'Product Ratings'!$S$7,IF(AND(P300&lt;='Product Ratings'!$V$8,P300&gt;='Product Ratings'!$U$8),'Product Ratings'!$S$8,IF(P300&gt;='Product Ratings'!$U$9,'Product Ratings'!$S$9)))))</f>
        <v>3</v>
      </c>
      <c r="W300" s="135">
        <f t="shared" si="6"/>
        <v>15</v>
      </c>
      <c r="X300" s="90"/>
      <c r="Y300" s="90"/>
      <c r="Z300" s="90"/>
      <c r="AA300" s="90"/>
      <c r="AB300" s="90"/>
    </row>
    <row r="301" ht="12.75" customHeight="1">
      <c r="A301" s="87"/>
      <c r="B301" s="90"/>
      <c r="C301" s="90" t="s">
        <v>360</v>
      </c>
      <c r="D301" s="126">
        <v>1.0</v>
      </c>
      <c r="E301" s="127">
        <v>354.0</v>
      </c>
      <c r="F301" s="128">
        <f t="shared" si="7"/>
        <v>230.1</v>
      </c>
      <c r="G301" s="129">
        <f t="shared" si="1"/>
        <v>123.9</v>
      </c>
      <c r="H301" s="130">
        <f t="shared" si="2"/>
        <v>0.35</v>
      </c>
      <c r="I301" s="131">
        <v>44649.0</v>
      </c>
      <c r="J301" s="132">
        <v>44685.0</v>
      </c>
      <c r="K301" s="123"/>
      <c r="L301" s="90"/>
      <c r="M301" s="133">
        <f t="shared" si="3"/>
        <v>354</v>
      </c>
      <c r="N301" s="99">
        <f t="shared" si="4"/>
        <v>36</v>
      </c>
      <c r="O301" s="133">
        <f t="shared" si="5"/>
        <v>230.1</v>
      </c>
      <c r="P301" s="134">
        <v>0.45</v>
      </c>
      <c r="Q301" s="90"/>
      <c r="R301" s="99">
        <f>IF(AND(H301&lt;='Product Ratings'!$E$5,H301&gt;='Product Ratings'!$D$5),'Product Ratings'!$C$5,IF(AND(H301&lt;='Product Ratings'!$E$6,H301&gt;='Product Ratings'!$D$6),'Product Ratings'!$C$6,IF(AND(H301&lt;='Product Ratings'!$E$7,H301&gt;='Product Ratings'!$D$7),'Product Ratings'!$C$7,IF(AND(H301&lt;='Product Ratings'!$E$8,H301&gt;='Product Ratings'!$D$8),'Product Ratings'!$C$8,IF(H301&gt;='Product Ratings'!$D$9,'Product Ratings'!$C$9)))))</f>
        <v>2</v>
      </c>
      <c r="S301" s="99">
        <f>IF(AND(D301&lt;='Product Ratings'!$I$5,D301&gt;='Product Ratings'!$H$5),'Product Ratings'!$F$5,IF(AND(D301&lt;='Product Ratings'!$I$6,D301&gt;='Product Ratings'!$H$6),'Product Ratings'!$F$6,IF(AND(D301&lt;='Product Ratings'!$I$7,I301&gt;='Product Ratings'!$H$7),'Product Ratings'!$F$7,IF(AND(D301&lt;='Product Ratings'!$I$8,D301&gt;='Product Ratings'!$H$8),'Product Ratings'!$F$8,IF(D301&gt;='Product Ratings'!$H$9,'Product Ratings'!$F$9)))))</f>
        <v>1</v>
      </c>
      <c r="T301" s="99">
        <f>IF(AND(O301&lt;='Product Ratings'!$M$5,O301&gt;='Product Ratings'!$L$5),'Product Ratings'!$J$5,IF(AND(O301&lt;='Product Ratings'!$M$6,O301&gt;='Product Ratings'!$L$6),'Product Ratings'!$J$6,IF(AND(O301&lt;='Product Ratings'!$M$7,O301&gt;='Product Ratings'!$L$7),'Product Ratings'!$J$7,IF(AND(O301&lt;='Product Ratings'!$M$8,O301&gt;='Product Ratings'!$L$8),'Product Ratings'!$J$8,IF(O301&gt;='Product Ratings'!$L$9,'Product Ratings'!$J$9)))))</f>
        <v>1</v>
      </c>
      <c r="U301" s="99">
        <f>IF(AND(N301&lt;='Product Ratings'!$R$5,N301&gt;='Product Ratings'!$Q$5),'Product Ratings'!$O$5,IF(AND(N301&lt;='Product Ratings'!$R$6,N301&gt;='Product Ratings'!$Q$6),'Product Ratings'!$O$6,IF(AND(N301&lt;='Product Ratings'!$R$7,N301&gt;='Product Ratings'!$Q$7),'Product Ratings'!$O$7,IF(AND(N301&lt;='Product Ratings'!$R$8,N301&gt;='Product Ratings'!$Q$8),'Product Ratings'!$O$8,IF(N301&gt;='Product Ratings'!$Q$9,'Product Ratings'!$O$9)))))</f>
        <v>3</v>
      </c>
      <c r="V301" s="99">
        <f>IF(AND(P301&lt;='Product Ratings'!$V$5,P301&gt;='Product Ratings'!$U$5),'Product Ratings'!$S$5,IF(AND(P301&lt;='Product Ratings'!$V$6,P301&gt;='Product Ratings'!$U$6),'Product Ratings'!$S$6,IF(AND(P301&lt;='Product Ratings'!$V$7,P301&gt;='Product Ratings'!$U$7),'Product Ratings'!$S$7,IF(AND(P301&lt;='Product Ratings'!$V$8,P301&gt;='Product Ratings'!$U$8),'Product Ratings'!$S$8,IF(P301&gt;='Product Ratings'!$U$9,'Product Ratings'!$S$9)))))</f>
        <v>4</v>
      </c>
      <c r="W301" s="135">
        <f t="shared" si="6"/>
        <v>11</v>
      </c>
      <c r="X301" s="90"/>
      <c r="Y301" s="90"/>
      <c r="Z301" s="90"/>
      <c r="AA301" s="90"/>
      <c r="AB301" s="90"/>
    </row>
    <row r="302" ht="12.75" customHeight="1">
      <c r="A302" s="87"/>
      <c r="B302" s="90"/>
      <c r="C302" s="90" t="s">
        <v>361</v>
      </c>
      <c r="D302" s="126">
        <v>2.0</v>
      </c>
      <c r="E302" s="127">
        <v>161.09</v>
      </c>
      <c r="F302" s="128">
        <f t="shared" si="7"/>
        <v>104.7085</v>
      </c>
      <c r="G302" s="129">
        <f t="shared" si="1"/>
        <v>56.3815</v>
      </c>
      <c r="H302" s="130">
        <f t="shared" si="2"/>
        <v>0.35</v>
      </c>
      <c r="I302" s="131">
        <v>44650.0</v>
      </c>
      <c r="J302" s="132">
        <v>44686.0</v>
      </c>
      <c r="K302" s="123"/>
      <c r="L302" s="90"/>
      <c r="M302" s="133">
        <f t="shared" si="3"/>
        <v>80.545</v>
      </c>
      <c r="N302" s="99">
        <f t="shared" si="4"/>
        <v>36</v>
      </c>
      <c r="O302" s="133">
        <f t="shared" si="5"/>
        <v>52.35425</v>
      </c>
      <c r="P302" s="134">
        <v>0.12</v>
      </c>
      <c r="Q302" s="90"/>
      <c r="R302" s="99">
        <f>IF(AND(H302&lt;='Product Ratings'!$E$5,H302&gt;='Product Ratings'!$D$5),'Product Ratings'!$C$5,IF(AND(H302&lt;='Product Ratings'!$E$6,H302&gt;='Product Ratings'!$D$6),'Product Ratings'!$C$6,IF(AND(H302&lt;='Product Ratings'!$E$7,H302&gt;='Product Ratings'!$D$7),'Product Ratings'!$C$7,IF(AND(H302&lt;='Product Ratings'!$E$8,H302&gt;='Product Ratings'!$D$8),'Product Ratings'!$C$8,IF(H302&gt;='Product Ratings'!$D$9,'Product Ratings'!$C$9)))))</f>
        <v>2</v>
      </c>
      <c r="S302" s="99">
        <f>IF(AND(D302&lt;='Product Ratings'!$I$5,D302&gt;='Product Ratings'!$H$5),'Product Ratings'!$F$5,IF(AND(D302&lt;='Product Ratings'!$I$6,D302&gt;='Product Ratings'!$H$6),'Product Ratings'!$F$6,IF(AND(D302&lt;='Product Ratings'!$I$7,I302&gt;='Product Ratings'!$H$7),'Product Ratings'!$F$7,IF(AND(D302&lt;='Product Ratings'!$I$8,D302&gt;='Product Ratings'!$H$8),'Product Ratings'!$F$8,IF(D302&gt;='Product Ratings'!$H$9,'Product Ratings'!$F$9)))))</f>
        <v>1</v>
      </c>
      <c r="T302" s="99">
        <f>IF(AND(O302&lt;='Product Ratings'!$M$5,O302&gt;='Product Ratings'!$L$5),'Product Ratings'!$J$5,IF(AND(O302&lt;='Product Ratings'!$M$6,O302&gt;='Product Ratings'!$L$6),'Product Ratings'!$J$6,IF(AND(O302&lt;='Product Ratings'!$M$7,O302&gt;='Product Ratings'!$L$7),'Product Ratings'!$J$7,IF(AND(O302&lt;='Product Ratings'!$M$8,O302&gt;='Product Ratings'!$L$8),'Product Ratings'!$J$8,IF(O302&gt;='Product Ratings'!$L$9,'Product Ratings'!$J$9)))))</f>
        <v>3</v>
      </c>
      <c r="U302" s="99">
        <f>IF(AND(N302&lt;='Product Ratings'!$R$5,N302&gt;='Product Ratings'!$Q$5),'Product Ratings'!$O$5,IF(AND(N302&lt;='Product Ratings'!$R$6,N302&gt;='Product Ratings'!$Q$6),'Product Ratings'!$O$6,IF(AND(N302&lt;='Product Ratings'!$R$7,N302&gt;='Product Ratings'!$Q$7),'Product Ratings'!$O$7,IF(AND(N302&lt;='Product Ratings'!$R$8,N302&gt;='Product Ratings'!$Q$8),'Product Ratings'!$O$8,IF(N302&gt;='Product Ratings'!$Q$9,'Product Ratings'!$O$9)))))</f>
        <v>3</v>
      </c>
      <c r="V302" s="99">
        <f>IF(AND(P302&lt;='Product Ratings'!$V$5,P302&gt;='Product Ratings'!$U$5),'Product Ratings'!$S$5,IF(AND(P302&lt;='Product Ratings'!$V$6,P302&gt;='Product Ratings'!$U$6),'Product Ratings'!$S$6,IF(AND(P302&lt;='Product Ratings'!$V$7,P302&gt;='Product Ratings'!$U$7),'Product Ratings'!$S$7,IF(AND(P302&lt;='Product Ratings'!$V$8,P302&gt;='Product Ratings'!$U$8),'Product Ratings'!$S$8,IF(P302&gt;='Product Ratings'!$U$9,'Product Ratings'!$S$9)))))</f>
        <v>2</v>
      </c>
      <c r="W302" s="135">
        <f t="shared" si="6"/>
        <v>11</v>
      </c>
      <c r="X302" s="90"/>
      <c r="Y302" s="90"/>
      <c r="Z302" s="90"/>
      <c r="AA302" s="90"/>
      <c r="AB302" s="90"/>
    </row>
    <row r="303" ht="12.75" customHeight="1">
      <c r="A303" s="87"/>
      <c r="B303" s="90"/>
      <c r="C303" s="90" t="s">
        <v>362</v>
      </c>
      <c r="D303" s="126">
        <v>3.0</v>
      </c>
      <c r="E303" s="127">
        <v>165.69</v>
      </c>
      <c r="F303" s="128">
        <f t="shared" si="7"/>
        <v>107.6985</v>
      </c>
      <c r="G303" s="129">
        <f t="shared" si="1"/>
        <v>57.9915</v>
      </c>
      <c r="H303" s="130">
        <f t="shared" si="2"/>
        <v>0.35</v>
      </c>
      <c r="I303" s="131">
        <v>44651.0</v>
      </c>
      <c r="J303" s="132">
        <v>44687.0</v>
      </c>
      <c r="K303" s="123"/>
      <c r="L303" s="90"/>
      <c r="M303" s="133">
        <f t="shared" si="3"/>
        <v>55.23</v>
      </c>
      <c r="N303" s="99">
        <f t="shared" si="4"/>
        <v>36</v>
      </c>
      <c r="O303" s="133">
        <f t="shared" si="5"/>
        <v>35.8995</v>
      </c>
      <c r="P303" s="134">
        <v>0.87</v>
      </c>
      <c r="Q303" s="90"/>
      <c r="R303" s="99">
        <f>IF(AND(H303&lt;='Product Ratings'!$E$5,H303&gt;='Product Ratings'!$D$5),'Product Ratings'!$C$5,IF(AND(H303&lt;='Product Ratings'!$E$6,H303&gt;='Product Ratings'!$D$6),'Product Ratings'!$C$6,IF(AND(H303&lt;='Product Ratings'!$E$7,H303&gt;='Product Ratings'!$D$7),'Product Ratings'!$C$7,IF(AND(H303&lt;='Product Ratings'!$E$8,H303&gt;='Product Ratings'!$D$8),'Product Ratings'!$C$8,IF(H303&gt;='Product Ratings'!$D$9,'Product Ratings'!$C$9)))))</f>
        <v>2</v>
      </c>
      <c r="S303" s="99">
        <f>IF(AND(D303&lt;='Product Ratings'!$I$5,D303&gt;='Product Ratings'!$H$5),'Product Ratings'!$F$5,IF(AND(D303&lt;='Product Ratings'!$I$6,D303&gt;='Product Ratings'!$H$6),'Product Ratings'!$F$6,IF(AND(D303&lt;='Product Ratings'!$I$7,I303&gt;='Product Ratings'!$H$7),'Product Ratings'!$F$7,IF(AND(D303&lt;='Product Ratings'!$I$8,D303&gt;='Product Ratings'!$H$8),'Product Ratings'!$F$8,IF(D303&gt;='Product Ratings'!$H$9,'Product Ratings'!$F$9)))))</f>
        <v>1</v>
      </c>
      <c r="T303" s="99">
        <f>IF(AND(O303&lt;='Product Ratings'!$M$5,O303&gt;='Product Ratings'!$L$5),'Product Ratings'!$J$5,IF(AND(O303&lt;='Product Ratings'!$M$6,O303&gt;='Product Ratings'!$L$6),'Product Ratings'!$J$6,IF(AND(O303&lt;='Product Ratings'!$M$7,O303&gt;='Product Ratings'!$L$7),'Product Ratings'!$J$7,IF(AND(O303&lt;='Product Ratings'!$M$8,O303&gt;='Product Ratings'!$L$8),'Product Ratings'!$J$8,IF(O303&gt;='Product Ratings'!$L$9,'Product Ratings'!$J$9)))))</f>
        <v>4</v>
      </c>
      <c r="U303" s="99">
        <f>IF(AND(N303&lt;='Product Ratings'!$R$5,N303&gt;='Product Ratings'!$Q$5),'Product Ratings'!$O$5,IF(AND(N303&lt;='Product Ratings'!$R$6,N303&gt;='Product Ratings'!$Q$6),'Product Ratings'!$O$6,IF(AND(N303&lt;='Product Ratings'!$R$7,N303&gt;='Product Ratings'!$Q$7),'Product Ratings'!$O$7,IF(AND(N303&lt;='Product Ratings'!$R$8,N303&gt;='Product Ratings'!$Q$8),'Product Ratings'!$O$8,IF(N303&gt;='Product Ratings'!$Q$9,'Product Ratings'!$O$9)))))</f>
        <v>3</v>
      </c>
      <c r="V303" s="99">
        <f>IF(AND(P303&lt;='Product Ratings'!$V$5,P303&gt;='Product Ratings'!$U$5),'Product Ratings'!$S$5,IF(AND(P303&lt;='Product Ratings'!$V$6,P303&gt;='Product Ratings'!$U$6),'Product Ratings'!$S$6,IF(AND(P303&lt;='Product Ratings'!$V$7,P303&gt;='Product Ratings'!$U$7),'Product Ratings'!$S$7,IF(AND(P303&lt;='Product Ratings'!$V$8,P303&gt;='Product Ratings'!$U$8),'Product Ratings'!$S$8,IF(P303&gt;='Product Ratings'!$U$9,'Product Ratings'!$S$9)))))</f>
        <v>5</v>
      </c>
      <c r="W303" s="135">
        <f t="shared" si="6"/>
        <v>15</v>
      </c>
      <c r="X303" s="90"/>
      <c r="Y303" s="90"/>
      <c r="Z303" s="90"/>
      <c r="AA303" s="90"/>
      <c r="AB303" s="90"/>
    </row>
    <row r="304" ht="12.75" customHeight="1">
      <c r="A304" s="87"/>
      <c r="B304" s="90"/>
      <c r="C304" s="90" t="s">
        <v>363</v>
      </c>
      <c r="D304" s="126">
        <v>4.0</v>
      </c>
      <c r="E304" s="127">
        <v>3.04</v>
      </c>
      <c r="F304" s="128">
        <f t="shared" si="7"/>
        <v>1.976</v>
      </c>
      <c r="G304" s="129">
        <f t="shared" si="1"/>
        <v>1.064</v>
      </c>
      <c r="H304" s="130">
        <f t="shared" si="2"/>
        <v>0.35</v>
      </c>
      <c r="I304" s="131">
        <v>44652.0</v>
      </c>
      <c r="J304" s="132">
        <v>44688.0</v>
      </c>
      <c r="K304" s="123"/>
      <c r="L304" s="90"/>
      <c r="M304" s="133">
        <f t="shared" si="3"/>
        <v>0.76</v>
      </c>
      <c r="N304" s="99">
        <f t="shared" si="4"/>
        <v>36</v>
      </c>
      <c r="O304" s="133">
        <f t="shared" si="5"/>
        <v>0.494</v>
      </c>
      <c r="P304" s="134">
        <v>0.89</v>
      </c>
      <c r="Q304" s="90"/>
      <c r="R304" s="99">
        <f>IF(AND(H304&lt;='Product Ratings'!$E$5,H304&gt;='Product Ratings'!$D$5),'Product Ratings'!$C$5,IF(AND(H304&lt;='Product Ratings'!$E$6,H304&gt;='Product Ratings'!$D$6),'Product Ratings'!$C$6,IF(AND(H304&lt;='Product Ratings'!$E$7,H304&gt;='Product Ratings'!$D$7),'Product Ratings'!$C$7,IF(AND(H304&lt;='Product Ratings'!$E$8,H304&gt;='Product Ratings'!$D$8),'Product Ratings'!$C$8,IF(H304&gt;='Product Ratings'!$D$9,'Product Ratings'!$C$9)))))</f>
        <v>2</v>
      </c>
      <c r="S304" s="99">
        <f>IF(AND(D304&lt;='Product Ratings'!$I$5,D304&gt;='Product Ratings'!$H$5),'Product Ratings'!$F$5,IF(AND(D304&lt;='Product Ratings'!$I$6,D304&gt;='Product Ratings'!$H$6),'Product Ratings'!$F$6,IF(AND(D304&lt;='Product Ratings'!$I$7,I304&gt;='Product Ratings'!$H$7),'Product Ratings'!$F$7,IF(AND(D304&lt;='Product Ratings'!$I$8,D304&gt;='Product Ratings'!$H$8),'Product Ratings'!$F$8,IF(D304&gt;='Product Ratings'!$H$9,'Product Ratings'!$F$9)))))</f>
        <v>1</v>
      </c>
      <c r="T304" s="99" t="b">
        <f>IF(AND(O304&lt;='Product Ratings'!$M$5,O304&gt;='Product Ratings'!$L$5),'Product Ratings'!$J$5,IF(AND(O304&lt;='Product Ratings'!$M$6,O304&gt;='Product Ratings'!$L$6),'Product Ratings'!$J$6,IF(AND(O304&lt;='Product Ratings'!$M$7,O304&gt;='Product Ratings'!$L$7),'Product Ratings'!$J$7,IF(AND(O304&lt;='Product Ratings'!$M$8,O304&gt;='Product Ratings'!$L$8),'Product Ratings'!$J$8,IF(O304&gt;='Product Ratings'!$L$9,'Product Ratings'!$J$9)))))</f>
        <v>0</v>
      </c>
      <c r="U304" s="99">
        <f>IF(AND(N304&lt;='Product Ratings'!$R$5,N304&gt;='Product Ratings'!$Q$5),'Product Ratings'!$O$5,IF(AND(N304&lt;='Product Ratings'!$R$6,N304&gt;='Product Ratings'!$Q$6),'Product Ratings'!$O$6,IF(AND(N304&lt;='Product Ratings'!$R$7,N304&gt;='Product Ratings'!$Q$7),'Product Ratings'!$O$7,IF(AND(N304&lt;='Product Ratings'!$R$8,N304&gt;='Product Ratings'!$Q$8),'Product Ratings'!$O$8,IF(N304&gt;='Product Ratings'!$Q$9,'Product Ratings'!$O$9)))))</f>
        <v>3</v>
      </c>
      <c r="V304" s="99">
        <f>IF(AND(P304&lt;='Product Ratings'!$V$5,P304&gt;='Product Ratings'!$U$5),'Product Ratings'!$S$5,IF(AND(P304&lt;='Product Ratings'!$V$6,P304&gt;='Product Ratings'!$U$6),'Product Ratings'!$S$6,IF(AND(P304&lt;='Product Ratings'!$V$7,P304&gt;='Product Ratings'!$U$7),'Product Ratings'!$S$7,IF(AND(P304&lt;='Product Ratings'!$V$8,P304&gt;='Product Ratings'!$U$8),'Product Ratings'!$S$8,IF(P304&gt;='Product Ratings'!$U$9,'Product Ratings'!$S$9)))))</f>
        <v>5</v>
      </c>
      <c r="W304" s="135">
        <f t="shared" si="6"/>
        <v>11</v>
      </c>
      <c r="X304" s="90"/>
      <c r="Y304" s="90"/>
      <c r="Z304" s="90"/>
      <c r="AA304" s="90"/>
      <c r="AB304" s="90"/>
    </row>
    <row r="305" ht="12.75" customHeight="1">
      <c r="A305" s="87"/>
      <c r="B305" s="90"/>
      <c r="C305" s="90" t="s">
        <v>364</v>
      </c>
      <c r="D305" s="126">
        <v>5.0</v>
      </c>
      <c r="E305" s="127">
        <v>401.87</v>
      </c>
      <c r="F305" s="128">
        <f t="shared" si="7"/>
        <v>261.2155</v>
      </c>
      <c r="G305" s="129">
        <f t="shared" si="1"/>
        <v>140.6545</v>
      </c>
      <c r="H305" s="130">
        <f t="shared" si="2"/>
        <v>0.35</v>
      </c>
      <c r="I305" s="131">
        <v>44653.0</v>
      </c>
      <c r="J305" s="132">
        <v>44689.0</v>
      </c>
      <c r="K305" s="123"/>
      <c r="L305" s="90"/>
      <c r="M305" s="133">
        <f t="shared" si="3"/>
        <v>80.374</v>
      </c>
      <c r="N305" s="99">
        <f t="shared" si="4"/>
        <v>36</v>
      </c>
      <c r="O305" s="133">
        <f t="shared" si="5"/>
        <v>52.2431</v>
      </c>
      <c r="P305" s="134">
        <v>0.65</v>
      </c>
      <c r="Q305" s="90"/>
      <c r="R305" s="99">
        <f>IF(AND(H305&lt;='Product Ratings'!$E$5,H305&gt;='Product Ratings'!$D$5),'Product Ratings'!$C$5,IF(AND(H305&lt;='Product Ratings'!$E$6,H305&gt;='Product Ratings'!$D$6),'Product Ratings'!$C$6,IF(AND(H305&lt;='Product Ratings'!$E$7,H305&gt;='Product Ratings'!$D$7),'Product Ratings'!$C$7,IF(AND(H305&lt;='Product Ratings'!$E$8,H305&gt;='Product Ratings'!$D$8),'Product Ratings'!$C$8,IF(H305&gt;='Product Ratings'!$D$9,'Product Ratings'!$C$9)))))</f>
        <v>2</v>
      </c>
      <c r="S305" s="99">
        <f>IF(AND(D305&lt;='Product Ratings'!$I$5,D305&gt;='Product Ratings'!$H$5),'Product Ratings'!$F$5,IF(AND(D305&lt;='Product Ratings'!$I$6,D305&gt;='Product Ratings'!$H$6),'Product Ratings'!$F$6,IF(AND(D305&lt;='Product Ratings'!$I$7,I305&gt;='Product Ratings'!$H$7),'Product Ratings'!$F$7,IF(AND(D305&lt;='Product Ratings'!$I$8,D305&gt;='Product Ratings'!$H$8),'Product Ratings'!$F$8,IF(D305&gt;='Product Ratings'!$H$9,'Product Ratings'!$F$9)))))</f>
        <v>1</v>
      </c>
      <c r="T305" s="99">
        <f>IF(AND(O305&lt;='Product Ratings'!$M$5,O305&gt;='Product Ratings'!$L$5),'Product Ratings'!$J$5,IF(AND(O305&lt;='Product Ratings'!$M$6,O305&gt;='Product Ratings'!$L$6),'Product Ratings'!$J$6,IF(AND(O305&lt;='Product Ratings'!$M$7,O305&gt;='Product Ratings'!$L$7),'Product Ratings'!$J$7,IF(AND(O305&lt;='Product Ratings'!$M$8,O305&gt;='Product Ratings'!$L$8),'Product Ratings'!$J$8,IF(O305&gt;='Product Ratings'!$L$9,'Product Ratings'!$J$9)))))</f>
        <v>3</v>
      </c>
      <c r="U305" s="99">
        <f>IF(AND(N305&lt;='Product Ratings'!$R$5,N305&gt;='Product Ratings'!$Q$5),'Product Ratings'!$O$5,IF(AND(N305&lt;='Product Ratings'!$R$6,N305&gt;='Product Ratings'!$Q$6),'Product Ratings'!$O$6,IF(AND(N305&lt;='Product Ratings'!$R$7,N305&gt;='Product Ratings'!$Q$7),'Product Ratings'!$O$7,IF(AND(N305&lt;='Product Ratings'!$R$8,N305&gt;='Product Ratings'!$Q$8),'Product Ratings'!$O$8,IF(N305&gt;='Product Ratings'!$Q$9,'Product Ratings'!$O$9)))))</f>
        <v>3</v>
      </c>
      <c r="V305" s="99">
        <f>IF(AND(P305&lt;='Product Ratings'!$V$5,P305&gt;='Product Ratings'!$U$5),'Product Ratings'!$S$5,IF(AND(P305&lt;='Product Ratings'!$V$6,P305&gt;='Product Ratings'!$U$6),'Product Ratings'!$S$6,IF(AND(P305&lt;='Product Ratings'!$V$7,P305&gt;='Product Ratings'!$U$7),'Product Ratings'!$S$7,IF(AND(P305&lt;='Product Ratings'!$V$8,P305&gt;='Product Ratings'!$U$8),'Product Ratings'!$S$8,IF(P305&gt;='Product Ratings'!$U$9,'Product Ratings'!$S$9)))))</f>
        <v>5</v>
      </c>
      <c r="W305" s="135">
        <f t="shared" si="6"/>
        <v>14</v>
      </c>
      <c r="X305" s="90"/>
      <c r="Y305" s="90"/>
      <c r="Z305" s="90"/>
      <c r="AA305" s="90"/>
      <c r="AB305" s="90"/>
    </row>
    <row r="306" ht="12.75" customHeight="1">
      <c r="A306" s="87"/>
      <c r="B306" s="90"/>
      <c r="C306" s="90" t="s">
        <v>365</v>
      </c>
      <c r="D306" s="126">
        <v>6.0</v>
      </c>
      <c r="E306" s="127">
        <v>129.57</v>
      </c>
      <c r="F306" s="128">
        <f t="shared" si="7"/>
        <v>84.2205</v>
      </c>
      <c r="G306" s="129">
        <f t="shared" si="1"/>
        <v>45.3495</v>
      </c>
      <c r="H306" s="130">
        <f t="shared" si="2"/>
        <v>0.35</v>
      </c>
      <c r="I306" s="131">
        <v>44654.0</v>
      </c>
      <c r="J306" s="132">
        <v>44690.0</v>
      </c>
      <c r="K306" s="123"/>
      <c r="L306" s="90"/>
      <c r="M306" s="133">
        <f t="shared" si="3"/>
        <v>21.595</v>
      </c>
      <c r="N306" s="99">
        <f t="shared" si="4"/>
        <v>36</v>
      </c>
      <c r="O306" s="133">
        <f t="shared" si="5"/>
        <v>14.03675</v>
      </c>
      <c r="P306" s="134">
        <v>0.23</v>
      </c>
      <c r="Q306" s="90"/>
      <c r="R306" s="99">
        <f>IF(AND(H306&lt;='Product Ratings'!$E$5,H306&gt;='Product Ratings'!$D$5),'Product Ratings'!$C$5,IF(AND(H306&lt;='Product Ratings'!$E$6,H306&gt;='Product Ratings'!$D$6),'Product Ratings'!$C$6,IF(AND(H306&lt;='Product Ratings'!$E$7,H306&gt;='Product Ratings'!$D$7),'Product Ratings'!$C$7,IF(AND(H306&lt;='Product Ratings'!$E$8,H306&gt;='Product Ratings'!$D$8),'Product Ratings'!$C$8,IF(H306&gt;='Product Ratings'!$D$9,'Product Ratings'!$C$9)))))</f>
        <v>2</v>
      </c>
      <c r="S306" s="99">
        <f>IF(AND(D306&lt;='Product Ratings'!$I$5,D306&gt;='Product Ratings'!$H$5),'Product Ratings'!$F$5,IF(AND(D306&lt;='Product Ratings'!$I$6,D306&gt;='Product Ratings'!$H$6),'Product Ratings'!$F$6,IF(AND(D306&lt;='Product Ratings'!$I$7,I306&gt;='Product Ratings'!$H$7),'Product Ratings'!$F$7,IF(AND(D306&lt;='Product Ratings'!$I$8,D306&gt;='Product Ratings'!$H$8),'Product Ratings'!$F$8,IF(D306&gt;='Product Ratings'!$H$9,'Product Ratings'!$F$9)))))</f>
        <v>2</v>
      </c>
      <c r="T306" s="99">
        <f>IF(AND(O306&lt;='Product Ratings'!$M$5,O306&gt;='Product Ratings'!$L$5),'Product Ratings'!$J$5,IF(AND(O306&lt;='Product Ratings'!$M$6,O306&gt;='Product Ratings'!$L$6),'Product Ratings'!$J$6,IF(AND(O306&lt;='Product Ratings'!$M$7,O306&gt;='Product Ratings'!$L$7),'Product Ratings'!$J$7,IF(AND(O306&lt;='Product Ratings'!$M$8,O306&gt;='Product Ratings'!$L$8),'Product Ratings'!$J$8,IF(O306&gt;='Product Ratings'!$L$9,'Product Ratings'!$J$9)))))</f>
        <v>5</v>
      </c>
      <c r="U306" s="99">
        <f>IF(AND(N306&lt;='Product Ratings'!$R$5,N306&gt;='Product Ratings'!$Q$5),'Product Ratings'!$O$5,IF(AND(N306&lt;='Product Ratings'!$R$6,N306&gt;='Product Ratings'!$Q$6),'Product Ratings'!$O$6,IF(AND(N306&lt;='Product Ratings'!$R$7,N306&gt;='Product Ratings'!$Q$7),'Product Ratings'!$O$7,IF(AND(N306&lt;='Product Ratings'!$R$8,N306&gt;='Product Ratings'!$Q$8),'Product Ratings'!$O$8,IF(N306&gt;='Product Ratings'!$Q$9,'Product Ratings'!$O$9)))))</f>
        <v>3</v>
      </c>
      <c r="V306" s="99">
        <f>IF(AND(P306&lt;='Product Ratings'!$V$5,P306&gt;='Product Ratings'!$U$5),'Product Ratings'!$S$5,IF(AND(P306&lt;='Product Ratings'!$V$6,P306&gt;='Product Ratings'!$U$6),'Product Ratings'!$S$6,IF(AND(P306&lt;='Product Ratings'!$V$7,P306&gt;='Product Ratings'!$U$7),'Product Ratings'!$S$7,IF(AND(P306&lt;='Product Ratings'!$V$8,P306&gt;='Product Ratings'!$U$8),'Product Ratings'!$S$8,IF(P306&gt;='Product Ratings'!$U$9,'Product Ratings'!$S$9)))))</f>
        <v>3</v>
      </c>
      <c r="W306" s="135">
        <f t="shared" si="6"/>
        <v>15</v>
      </c>
      <c r="X306" s="90"/>
      <c r="Y306" s="90"/>
      <c r="Z306" s="90"/>
      <c r="AA306" s="90"/>
      <c r="AB306" s="90"/>
    </row>
    <row r="307" ht="12.75" customHeight="1">
      <c r="A307" s="87"/>
      <c r="B307" s="90"/>
      <c r="C307" s="90" t="s">
        <v>366</v>
      </c>
      <c r="D307" s="126">
        <v>1.0</v>
      </c>
      <c r="E307" s="127">
        <v>1129.78</v>
      </c>
      <c r="F307" s="128">
        <f t="shared" si="7"/>
        <v>734.357</v>
      </c>
      <c r="G307" s="129">
        <f t="shared" si="1"/>
        <v>395.423</v>
      </c>
      <c r="H307" s="130">
        <f t="shared" si="2"/>
        <v>0.35</v>
      </c>
      <c r="I307" s="131">
        <v>44655.0</v>
      </c>
      <c r="J307" s="132">
        <v>44691.0</v>
      </c>
      <c r="K307" s="123"/>
      <c r="L307" s="90"/>
      <c r="M307" s="133">
        <f t="shared" si="3"/>
        <v>1129.78</v>
      </c>
      <c r="N307" s="99">
        <f t="shared" si="4"/>
        <v>36</v>
      </c>
      <c r="O307" s="133">
        <f t="shared" si="5"/>
        <v>734.357</v>
      </c>
      <c r="P307" s="134">
        <v>0.21</v>
      </c>
      <c r="Q307" s="90"/>
      <c r="R307" s="99">
        <f>IF(AND(H307&lt;='Product Ratings'!$E$5,H307&gt;='Product Ratings'!$D$5),'Product Ratings'!$C$5,IF(AND(H307&lt;='Product Ratings'!$E$6,H307&gt;='Product Ratings'!$D$6),'Product Ratings'!$C$6,IF(AND(H307&lt;='Product Ratings'!$E$7,H307&gt;='Product Ratings'!$D$7),'Product Ratings'!$C$7,IF(AND(H307&lt;='Product Ratings'!$E$8,H307&gt;='Product Ratings'!$D$8),'Product Ratings'!$C$8,IF(H307&gt;='Product Ratings'!$D$9,'Product Ratings'!$C$9)))))</f>
        <v>2</v>
      </c>
      <c r="S307" s="99">
        <f>IF(AND(D307&lt;='Product Ratings'!$I$5,D307&gt;='Product Ratings'!$H$5),'Product Ratings'!$F$5,IF(AND(D307&lt;='Product Ratings'!$I$6,D307&gt;='Product Ratings'!$H$6),'Product Ratings'!$F$6,IF(AND(D307&lt;='Product Ratings'!$I$7,I307&gt;='Product Ratings'!$H$7),'Product Ratings'!$F$7,IF(AND(D307&lt;='Product Ratings'!$I$8,D307&gt;='Product Ratings'!$H$8),'Product Ratings'!$F$8,IF(D307&gt;='Product Ratings'!$H$9,'Product Ratings'!$F$9)))))</f>
        <v>1</v>
      </c>
      <c r="T307" s="99">
        <f>IF(AND(O307&lt;='Product Ratings'!$M$5,O307&gt;='Product Ratings'!$L$5),'Product Ratings'!$J$5,IF(AND(O307&lt;='Product Ratings'!$M$6,O307&gt;='Product Ratings'!$L$6),'Product Ratings'!$J$6,IF(AND(O307&lt;='Product Ratings'!$M$7,O307&gt;='Product Ratings'!$L$7),'Product Ratings'!$J$7,IF(AND(O307&lt;='Product Ratings'!$M$8,O307&gt;='Product Ratings'!$L$8),'Product Ratings'!$J$8,IF(O307&gt;='Product Ratings'!$L$9,'Product Ratings'!$J$9)))))</f>
        <v>1</v>
      </c>
      <c r="U307" s="99">
        <f>IF(AND(N307&lt;='Product Ratings'!$R$5,N307&gt;='Product Ratings'!$Q$5),'Product Ratings'!$O$5,IF(AND(N307&lt;='Product Ratings'!$R$6,N307&gt;='Product Ratings'!$Q$6),'Product Ratings'!$O$6,IF(AND(N307&lt;='Product Ratings'!$R$7,N307&gt;='Product Ratings'!$Q$7),'Product Ratings'!$O$7,IF(AND(N307&lt;='Product Ratings'!$R$8,N307&gt;='Product Ratings'!$Q$8),'Product Ratings'!$O$8,IF(N307&gt;='Product Ratings'!$Q$9,'Product Ratings'!$O$9)))))</f>
        <v>3</v>
      </c>
      <c r="V307" s="99">
        <f>IF(AND(P307&lt;='Product Ratings'!$V$5,P307&gt;='Product Ratings'!$U$5),'Product Ratings'!$S$5,IF(AND(P307&lt;='Product Ratings'!$V$6,P307&gt;='Product Ratings'!$U$6),'Product Ratings'!$S$6,IF(AND(P307&lt;='Product Ratings'!$V$7,P307&gt;='Product Ratings'!$U$7),'Product Ratings'!$S$7,IF(AND(P307&lt;='Product Ratings'!$V$8,P307&gt;='Product Ratings'!$U$8),'Product Ratings'!$S$8,IF(P307&gt;='Product Ratings'!$U$9,'Product Ratings'!$S$9)))))</f>
        <v>3</v>
      </c>
      <c r="W307" s="135">
        <f t="shared" si="6"/>
        <v>10</v>
      </c>
      <c r="X307" s="90"/>
      <c r="Y307" s="90"/>
      <c r="Z307" s="90"/>
      <c r="AA307" s="90"/>
      <c r="AB307" s="90"/>
    </row>
    <row r="308" ht="12.75" customHeight="1">
      <c r="A308" s="87"/>
      <c r="B308" s="90"/>
      <c r="C308" s="90" t="s">
        <v>367</v>
      </c>
      <c r="D308" s="126">
        <v>2.0</v>
      </c>
      <c r="E308" s="127">
        <v>47.83</v>
      </c>
      <c r="F308" s="128">
        <f t="shared" si="7"/>
        <v>31.0895</v>
      </c>
      <c r="G308" s="129">
        <f t="shared" si="1"/>
        <v>16.7405</v>
      </c>
      <c r="H308" s="130">
        <f t="shared" si="2"/>
        <v>0.35</v>
      </c>
      <c r="I308" s="131">
        <v>44656.0</v>
      </c>
      <c r="J308" s="132">
        <v>44692.0</v>
      </c>
      <c r="K308" s="123"/>
      <c r="L308" s="90"/>
      <c r="M308" s="133">
        <f t="shared" si="3"/>
        <v>23.915</v>
      </c>
      <c r="N308" s="99">
        <f t="shared" si="4"/>
        <v>36</v>
      </c>
      <c r="O308" s="133">
        <f t="shared" si="5"/>
        <v>15.54475</v>
      </c>
      <c r="P308" s="134">
        <v>0.45</v>
      </c>
      <c r="Q308" s="90"/>
      <c r="R308" s="99">
        <f>IF(AND(H308&lt;='Product Ratings'!$E$5,H308&gt;='Product Ratings'!$D$5),'Product Ratings'!$C$5,IF(AND(H308&lt;='Product Ratings'!$E$6,H308&gt;='Product Ratings'!$D$6),'Product Ratings'!$C$6,IF(AND(H308&lt;='Product Ratings'!$E$7,H308&gt;='Product Ratings'!$D$7),'Product Ratings'!$C$7,IF(AND(H308&lt;='Product Ratings'!$E$8,H308&gt;='Product Ratings'!$D$8),'Product Ratings'!$C$8,IF(H308&gt;='Product Ratings'!$D$9,'Product Ratings'!$C$9)))))</f>
        <v>2</v>
      </c>
      <c r="S308" s="99">
        <f>IF(AND(D308&lt;='Product Ratings'!$I$5,D308&gt;='Product Ratings'!$H$5),'Product Ratings'!$F$5,IF(AND(D308&lt;='Product Ratings'!$I$6,D308&gt;='Product Ratings'!$H$6),'Product Ratings'!$F$6,IF(AND(D308&lt;='Product Ratings'!$I$7,I308&gt;='Product Ratings'!$H$7),'Product Ratings'!$F$7,IF(AND(D308&lt;='Product Ratings'!$I$8,D308&gt;='Product Ratings'!$H$8),'Product Ratings'!$F$8,IF(D308&gt;='Product Ratings'!$H$9,'Product Ratings'!$F$9)))))</f>
        <v>1</v>
      </c>
      <c r="T308" s="99">
        <f>IF(AND(O308&lt;='Product Ratings'!$M$5,O308&gt;='Product Ratings'!$L$5),'Product Ratings'!$J$5,IF(AND(O308&lt;='Product Ratings'!$M$6,O308&gt;='Product Ratings'!$L$6),'Product Ratings'!$J$6,IF(AND(O308&lt;='Product Ratings'!$M$7,O308&gt;='Product Ratings'!$L$7),'Product Ratings'!$J$7,IF(AND(O308&lt;='Product Ratings'!$M$8,O308&gt;='Product Ratings'!$L$8),'Product Ratings'!$J$8,IF(O308&gt;='Product Ratings'!$L$9,'Product Ratings'!$J$9)))))</f>
        <v>5</v>
      </c>
      <c r="U308" s="99">
        <f>IF(AND(N308&lt;='Product Ratings'!$R$5,N308&gt;='Product Ratings'!$Q$5),'Product Ratings'!$O$5,IF(AND(N308&lt;='Product Ratings'!$R$6,N308&gt;='Product Ratings'!$Q$6),'Product Ratings'!$O$6,IF(AND(N308&lt;='Product Ratings'!$R$7,N308&gt;='Product Ratings'!$Q$7),'Product Ratings'!$O$7,IF(AND(N308&lt;='Product Ratings'!$R$8,N308&gt;='Product Ratings'!$Q$8),'Product Ratings'!$O$8,IF(N308&gt;='Product Ratings'!$Q$9,'Product Ratings'!$O$9)))))</f>
        <v>3</v>
      </c>
      <c r="V308" s="99">
        <f>IF(AND(P308&lt;='Product Ratings'!$V$5,P308&gt;='Product Ratings'!$U$5),'Product Ratings'!$S$5,IF(AND(P308&lt;='Product Ratings'!$V$6,P308&gt;='Product Ratings'!$U$6),'Product Ratings'!$S$6,IF(AND(P308&lt;='Product Ratings'!$V$7,P308&gt;='Product Ratings'!$U$7),'Product Ratings'!$S$7,IF(AND(P308&lt;='Product Ratings'!$V$8,P308&gt;='Product Ratings'!$U$8),'Product Ratings'!$S$8,IF(P308&gt;='Product Ratings'!$U$9,'Product Ratings'!$S$9)))))</f>
        <v>4</v>
      </c>
      <c r="W308" s="135">
        <f t="shared" si="6"/>
        <v>15</v>
      </c>
      <c r="X308" s="90"/>
      <c r="Y308" s="90"/>
      <c r="Z308" s="90"/>
      <c r="AA308" s="90"/>
      <c r="AB308" s="90"/>
    </row>
    <row r="309" ht="12.75" customHeight="1">
      <c r="A309" s="87"/>
      <c r="B309" s="90"/>
      <c r="C309" s="90" t="s">
        <v>368</v>
      </c>
      <c r="D309" s="126">
        <v>3.0</v>
      </c>
      <c r="E309" s="127">
        <v>520.87</v>
      </c>
      <c r="F309" s="128">
        <f t="shared" si="7"/>
        <v>338.5655</v>
      </c>
      <c r="G309" s="129">
        <f t="shared" si="1"/>
        <v>182.3045</v>
      </c>
      <c r="H309" s="130">
        <f t="shared" si="2"/>
        <v>0.35</v>
      </c>
      <c r="I309" s="131">
        <v>44657.0</v>
      </c>
      <c r="J309" s="132">
        <v>44693.0</v>
      </c>
      <c r="K309" s="123"/>
      <c r="L309" s="90"/>
      <c r="M309" s="133">
        <f t="shared" si="3"/>
        <v>173.6233333</v>
      </c>
      <c r="N309" s="99">
        <f t="shared" si="4"/>
        <v>36</v>
      </c>
      <c r="O309" s="133">
        <f t="shared" si="5"/>
        <v>112.8551667</v>
      </c>
      <c r="P309" s="134">
        <v>0.87</v>
      </c>
      <c r="Q309" s="90"/>
      <c r="R309" s="99">
        <f>IF(AND(H309&lt;='Product Ratings'!$E$5,H309&gt;='Product Ratings'!$D$5),'Product Ratings'!$C$5,IF(AND(H309&lt;='Product Ratings'!$E$6,H309&gt;='Product Ratings'!$D$6),'Product Ratings'!$C$6,IF(AND(H309&lt;='Product Ratings'!$E$7,H309&gt;='Product Ratings'!$D$7),'Product Ratings'!$C$7,IF(AND(H309&lt;='Product Ratings'!$E$8,H309&gt;='Product Ratings'!$D$8),'Product Ratings'!$C$8,IF(H309&gt;='Product Ratings'!$D$9,'Product Ratings'!$C$9)))))</f>
        <v>2</v>
      </c>
      <c r="S309" s="99">
        <f>IF(AND(D309&lt;='Product Ratings'!$I$5,D309&gt;='Product Ratings'!$H$5),'Product Ratings'!$F$5,IF(AND(D309&lt;='Product Ratings'!$I$6,D309&gt;='Product Ratings'!$H$6),'Product Ratings'!$F$6,IF(AND(D309&lt;='Product Ratings'!$I$7,I309&gt;='Product Ratings'!$H$7),'Product Ratings'!$F$7,IF(AND(D309&lt;='Product Ratings'!$I$8,D309&gt;='Product Ratings'!$H$8),'Product Ratings'!$F$8,IF(D309&gt;='Product Ratings'!$H$9,'Product Ratings'!$F$9)))))</f>
        <v>1</v>
      </c>
      <c r="T309" s="99">
        <f>IF(AND(O309&lt;='Product Ratings'!$M$5,O309&gt;='Product Ratings'!$L$5),'Product Ratings'!$J$5,IF(AND(O309&lt;='Product Ratings'!$M$6,O309&gt;='Product Ratings'!$L$6),'Product Ratings'!$J$6,IF(AND(O309&lt;='Product Ratings'!$M$7,O309&gt;='Product Ratings'!$L$7),'Product Ratings'!$J$7,IF(AND(O309&lt;='Product Ratings'!$M$8,O309&gt;='Product Ratings'!$L$8),'Product Ratings'!$J$8,IF(O309&gt;='Product Ratings'!$L$9,'Product Ratings'!$J$9)))))</f>
        <v>2</v>
      </c>
      <c r="U309" s="99">
        <f>IF(AND(N309&lt;='Product Ratings'!$R$5,N309&gt;='Product Ratings'!$Q$5),'Product Ratings'!$O$5,IF(AND(N309&lt;='Product Ratings'!$R$6,N309&gt;='Product Ratings'!$Q$6),'Product Ratings'!$O$6,IF(AND(N309&lt;='Product Ratings'!$R$7,N309&gt;='Product Ratings'!$Q$7),'Product Ratings'!$O$7,IF(AND(N309&lt;='Product Ratings'!$R$8,N309&gt;='Product Ratings'!$Q$8),'Product Ratings'!$O$8,IF(N309&gt;='Product Ratings'!$Q$9,'Product Ratings'!$O$9)))))</f>
        <v>3</v>
      </c>
      <c r="V309" s="99">
        <f>IF(AND(P309&lt;='Product Ratings'!$V$5,P309&gt;='Product Ratings'!$U$5),'Product Ratings'!$S$5,IF(AND(P309&lt;='Product Ratings'!$V$6,P309&gt;='Product Ratings'!$U$6),'Product Ratings'!$S$6,IF(AND(P309&lt;='Product Ratings'!$V$7,P309&gt;='Product Ratings'!$U$7),'Product Ratings'!$S$7,IF(AND(P309&lt;='Product Ratings'!$V$8,P309&gt;='Product Ratings'!$U$8),'Product Ratings'!$S$8,IF(P309&gt;='Product Ratings'!$U$9,'Product Ratings'!$S$9)))))</f>
        <v>5</v>
      </c>
      <c r="W309" s="135">
        <f t="shared" si="6"/>
        <v>13</v>
      </c>
      <c r="X309" s="90"/>
      <c r="Y309" s="90"/>
      <c r="Z309" s="90"/>
      <c r="AA309" s="90"/>
      <c r="AB309" s="90"/>
    </row>
    <row r="310" ht="12.75" customHeight="1">
      <c r="A310" s="87"/>
      <c r="B310" s="90"/>
      <c r="C310" s="90" t="s">
        <v>369</v>
      </c>
      <c r="D310" s="126">
        <v>4.0</v>
      </c>
      <c r="E310" s="127">
        <v>477.39</v>
      </c>
      <c r="F310" s="128">
        <f t="shared" si="7"/>
        <v>310.3035</v>
      </c>
      <c r="G310" s="129">
        <f t="shared" si="1"/>
        <v>167.0865</v>
      </c>
      <c r="H310" s="130">
        <f t="shared" si="2"/>
        <v>0.35</v>
      </c>
      <c r="I310" s="131">
        <v>44658.0</v>
      </c>
      <c r="J310" s="132">
        <v>44694.0</v>
      </c>
      <c r="K310" s="123"/>
      <c r="L310" s="90"/>
      <c r="M310" s="133">
        <f t="shared" si="3"/>
        <v>119.3475</v>
      </c>
      <c r="N310" s="99">
        <f t="shared" si="4"/>
        <v>36</v>
      </c>
      <c r="O310" s="133">
        <f t="shared" si="5"/>
        <v>77.575875</v>
      </c>
      <c r="P310" s="134">
        <v>0.89</v>
      </c>
      <c r="Q310" s="90"/>
      <c r="R310" s="99">
        <f>IF(AND(H310&lt;='Product Ratings'!$E$5,H310&gt;='Product Ratings'!$D$5),'Product Ratings'!$C$5,IF(AND(H310&lt;='Product Ratings'!$E$6,H310&gt;='Product Ratings'!$D$6),'Product Ratings'!$C$6,IF(AND(H310&lt;='Product Ratings'!$E$7,H310&gt;='Product Ratings'!$D$7),'Product Ratings'!$C$7,IF(AND(H310&lt;='Product Ratings'!$E$8,H310&gt;='Product Ratings'!$D$8),'Product Ratings'!$C$8,IF(H310&gt;='Product Ratings'!$D$9,'Product Ratings'!$C$9)))))</f>
        <v>2</v>
      </c>
      <c r="S310" s="99">
        <f>IF(AND(D310&lt;='Product Ratings'!$I$5,D310&gt;='Product Ratings'!$H$5),'Product Ratings'!$F$5,IF(AND(D310&lt;='Product Ratings'!$I$6,D310&gt;='Product Ratings'!$H$6),'Product Ratings'!$F$6,IF(AND(D310&lt;='Product Ratings'!$I$7,I310&gt;='Product Ratings'!$H$7),'Product Ratings'!$F$7,IF(AND(D310&lt;='Product Ratings'!$I$8,D310&gt;='Product Ratings'!$H$8),'Product Ratings'!$F$8,IF(D310&gt;='Product Ratings'!$H$9,'Product Ratings'!$F$9)))))</f>
        <v>1</v>
      </c>
      <c r="T310" s="99">
        <f>IF(AND(O310&lt;='Product Ratings'!$M$5,O310&gt;='Product Ratings'!$L$5),'Product Ratings'!$J$5,IF(AND(O310&lt;='Product Ratings'!$M$6,O310&gt;='Product Ratings'!$L$6),'Product Ratings'!$J$6,IF(AND(O310&lt;='Product Ratings'!$M$7,O310&gt;='Product Ratings'!$L$7),'Product Ratings'!$J$7,IF(AND(O310&lt;='Product Ratings'!$M$8,O310&gt;='Product Ratings'!$L$8),'Product Ratings'!$J$8,IF(O310&gt;='Product Ratings'!$L$9,'Product Ratings'!$J$9)))))</f>
        <v>2</v>
      </c>
      <c r="U310" s="99">
        <f>IF(AND(N310&lt;='Product Ratings'!$R$5,N310&gt;='Product Ratings'!$Q$5),'Product Ratings'!$O$5,IF(AND(N310&lt;='Product Ratings'!$R$6,N310&gt;='Product Ratings'!$Q$6),'Product Ratings'!$O$6,IF(AND(N310&lt;='Product Ratings'!$R$7,N310&gt;='Product Ratings'!$Q$7),'Product Ratings'!$O$7,IF(AND(N310&lt;='Product Ratings'!$R$8,N310&gt;='Product Ratings'!$Q$8),'Product Ratings'!$O$8,IF(N310&gt;='Product Ratings'!$Q$9,'Product Ratings'!$O$9)))))</f>
        <v>3</v>
      </c>
      <c r="V310" s="99">
        <f>IF(AND(P310&lt;='Product Ratings'!$V$5,P310&gt;='Product Ratings'!$U$5),'Product Ratings'!$S$5,IF(AND(P310&lt;='Product Ratings'!$V$6,P310&gt;='Product Ratings'!$U$6),'Product Ratings'!$S$6,IF(AND(P310&lt;='Product Ratings'!$V$7,P310&gt;='Product Ratings'!$U$7),'Product Ratings'!$S$7,IF(AND(P310&lt;='Product Ratings'!$V$8,P310&gt;='Product Ratings'!$U$8),'Product Ratings'!$S$8,IF(P310&gt;='Product Ratings'!$U$9,'Product Ratings'!$S$9)))))</f>
        <v>5</v>
      </c>
      <c r="W310" s="135">
        <f t="shared" si="6"/>
        <v>13</v>
      </c>
      <c r="X310" s="90"/>
      <c r="Y310" s="90"/>
      <c r="Z310" s="90"/>
      <c r="AA310" s="90"/>
      <c r="AB310" s="90"/>
    </row>
    <row r="311" ht="12.75" customHeight="1">
      <c r="A311" s="87"/>
      <c r="B311" s="90"/>
      <c r="C311" s="90" t="s">
        <v>370</v>
      </c>
      <c r="D311" s="126">
        <v>5.0</v>
      </c>
      <c r="E311" s="127">
        <v>89.74</v>
      </c>
      <c r="F311" s="128">
        <f t="shared" si="7"/>
        <v>58.331</v>
      </c>
      <c r="G311" s="129">
        <f t="shared" si="1"/>
        <v>31.409</v>
      </c>
      <c r="H311" s="130">
        <f t="shared" si="2"/>
        <v>0.35</v>
      </c>
      <c r="I311" s="131">
        <v>44659.0</v>
      </c>
      <c r="J311" s="132">
        <v>44695.0</v>
      </c>
      <c r="K311" s="123"/>
      <c r="L311" s="90"/>
      <c r="M311" s="133">
        <f t="shared" si="3"/>
        <v>17.948</v>
      </c>
      <c r="N311" s="99">
        <f t="shared" si="4"/>
        <v>36</v>
      </c>
      <c r="O311" s="133">
        <f t="shared" si="5"/>
        <v>11.6662</v>
      </c>
      <c r="P311" s="134">
        <v>0.03</v>
      </c>
      <c r="Q311" s="90"/>
      <c r="R311" s="99">
        <f>IF(AND(H311&lt;='Product Ratings'!$E$5,H311&gt;='Product Ratings'!$D$5),'Product Ratings'!$C$5,IF(AND(H311&lt;='Product Ratings'!$E$6,H311&gt;='Product Ratings'!$D$6),'Product Ratings'!$C$6,IF(AND(H311&lt;='Product Ratings'!$E$7,H311&gt;='Product Ratings'!$D$7),'Product Ratings'!$C$7,IF(AND(H311&lt;='Product Ratings'!$E$8,H311&gt;='Product Ratings'!$D$8),'Product Ratings'!$C$8,IF(H311&gt;='Product Ratings'!$D$9,'Product Ratings'!$C$9)))))</f>
        <v>2</v>
      </c>
      <c r="S311" s="99">
        <f>IF(AND(D311&lt;='Product Ratings'!$I$5,D311&gt;='Product Ratings'!$H$5),'Product Ratings'!$F$5,IF(AND(D311&lt;='Product Ratings'!$I$6,D311&gt;='Product Ratings'!$H$6),'Product Ratings'!$F$6,IF(AND(D311&lt;='Product Ratings'!$I$7,I311&gt;='Product Ratings'!$H$7),'Product Ratings'!$F$7,IF(AND(D311&lt;='Product Ratings'!$I$8,D311&gt;='Product Ratings'!$H$8),'Product Ratings'!$F$8,IF(D311&gt;='Product Ratings'!$H$9,'Product Ratings'!$F$9)))))</f>
        <v>1</v>
      </c>
      <c r="T311" s="99">
        <f>IF(AND(O311&lt;='Product Ratings'!$M$5,O311&gt;='Product Ratings'!$L$5),'Product Ratings'!$J$5,IF(AND(O311&lt;='Product Ratings'!$M$6,O311&gt;='Product Ratings'!$L$6),'Product Ratings'!$J$6,IF(AND(O311&lt;='Product Ratings'!$M$7,O311&gt;='Product Ratings'!$L$7),'Product Ratings'!$J$7,IF(AND(O311&lt;='Product Ratings'!$M$8,O311&gt;='Product Ratings'!$L$8),'Product Ratings'!$J$8,IF(O311&gt;='Product Ratings'!$L$9,'Product Ratings'!$J$9)))))</f>
        <v>5</v>
      </c>
      <c r="U311" s="99">
        <f>IF(AND(N311&lt;='Product Ratings'!$R$5,N311&gt;='Product Ratings'!$Q$5),'Product Ratings'!$O$5,IF(AND(N311&lt;='Product Ratings'!$R$6,N311&gt;='Product Ratings'!$Q$6),'Product Ratings'!$O$6,IF(AND(N311&lt;='Product Ratings'!$R$7,N311&gt;='Product Ratings'!$Q$7),'Product Ratings'!$O$7,IF(AND(N311&lt;='Product Ratings'!$R$8,N311&gt;='Product Ratings'!$Q$8),'Product Ratings'!$O$8,IF(N311&gt;='Product Ratings'!$Q$9,'Product Ratings'!$O$9)))))</f>
        <v>3</v>
      </c>
      <c r="V311" s="99">
        <f>IF(AND(P311&lt;='Product Ratings'!$V$5,P311&gt;='Product Ratings'!$U$5),'Product Ratings'!$S$5,IF(AND(P311&lt;='Product Ratings'!$V$6,P311&gt;='Product Ratings'!$U$6),'Product Ratings'!$S$6,IF(AND(P311&lt;='Product Ratings'!$V$7,P311&gt;='Product Ratings'!$U$7),'Product Ratings'!$S$7,IF(AND(P311&lt;='Product Ratings'!$V$8,P311&gt;='Product Ratings'!$U$8),'Product Ratings'!$S$8,IF(P311&gt;='Product Ratings'!$U$9,'Product Ratings'!$S$9)))))</f>
        <v>1</v>
      </c>
      <c r="W311" s="135">
        <f t="shared" si="6"/>
        <v>12</v>
      </c>
      <c r="X311" s="90"/>
      <c r="Y311" s="90"/>
      <c r="Z311" s="90"/>
      <c r="AA311" s="90"/>
      <c r="AB311" s="90"/>
    </row>
    <row r="312" ht="12.75" customHeight="1">
      <c r="A312" s="87"/>
      <c r="B312" s="90"/>
      <c r="C312" s="90" t="s">
        <v>371</v>
      </c>
      <c r="D312" s="126">
        <v>6.0</v>
      </c>
      <c r="E312" s="127">
        <v>170.43</v>
      </c>
      <c r="F312" s="128">
        <f t="shared" si="7"/>
        <v>110.7795</v>
      </c>
      <c r="G312" s="129">
        <f t="shared" si="1"/>
        <v>59.6505</v>
      </c>
      <c r="H312" s="130">
        <f t="shared" si="2"/>
        <v>0.35</v>
      </c>
      <c r="I312" s="131">
        <v>44660.0</v>
      </c>
      <c r="J312" s="132">
        <v>44696.0</v>
      </c>
      <c r="K312" s="123"/>
      <c r="L312" s="90"/>
      <c r="M312" s="133">
        <f t="shared" si="3"/>
        <v>28.405</v>
      </c>
      <c r="N312" s="99">
        <f t="shared" si="4"/>
        <v>36</v>
      </c>
      <c r="O312" s="133">
        <f t="shared" si="5"/>
        <v>18.46325</v>
      </c>
      <c r="P312" s="134">
        <v>0.04</v>
      </c>
      <c r="Q312" s="90"/>
      <c r="R312" s="99">
        <f>IF(AND(H312&lt;='Product Ratings'!$E$5,H312&gt;='Product Ratings'!$D$5),'Product Ratings'!$C$5,IF(AND(H312&lt;='Product Ratings'!$E$6,H312&gt;='Product Ratings'!$D$6),'Product Ratings'!$C$6,IF(AND(H312&lt;='Product Ratings'!$E$7,H312&gt;='Product Ratings'!$D$7),'Product Ratings'!$C$7,IF(AND(H312&lt;='Product Ratings'!$E$8,H312&gt;='Product Ratings'!$D$8),'Product Ratings'!$C$8,IF(H312&gt;='Product Ratings'!$D$9,'Product Ratings'!$C$9)))))</f>
        <v>2</v>
      </c>
      <c r="S312" s="99">
        <f>IF(AND(D312&lt;='Product Ratings'!$I$5,D312&gt;='Product Ratings'!$H$5),'Product Ratings'!$F$5,IF(AND(D312&lt;='Product Ratings'!$I$6,D312&gt;='Product Ratings'!$H$6),'Product Ratings'!$F$6,IF(AND(D312&lt;='Product Ratings'!$I$7,I312&gt;='Product Ratings'!$H$7),'Product Ratings'!$F$7,IF(AND(D312&lt;='Product Ratings'!$I$8,D312&gt;='Product Ratings'!$H$8),'Product Ratings'!$F$8,IF(D312&gt;='Product Ratings'!$H$9,'Product Ratings'!$F$9)))))</f>
        <v>2</v>
      </c>
      <c r="T312" s="99">
        <f>IF(AND(O312&lt;='Product Ratings'!$M$5,O312&gt;='Product Ratings'!$L$5),'Product Ratings'!$J$5,IF(AND(O312&lt;='Product Ratings'!$M$6,O312&gt;='Product Ratings'!$L$6),'Product Ratings'!$J$6,IF(AND(O312&lt;='Product Ratings'!$M$7,O312&gt;='Product Ratings'!$L$7),'Product Ratings'!$J$7,IF(AND(O312&lt;='Product Ratings'!$M$8,O312&gt;='Product Ratings'!$L$8),'Product Ratings'!$J$8,IF(O312&gt;='Product Ratings'!$L$9,'Product Ratings'!$J$9)))))</f>
        <v>5</v>
      </c>
      <c r="U312" s="99">
        <f>IF(AND(N312&lt;='Product Ratings'!$R$5,N312&gt;='Product Ratings'!$Q$5),'Product Ratings'!$O$5,IF(AND(N312&lt;='Product Ratings'!$R$6,N312&gt;='Product Ratings'!$Q$6),'Product Ratings'!$O$6,IF(AND(N312&lt;='Product Ratings'!$R$7,N312&gt;='Product Ratings'!$Q$7),'Product Ratings'!$O$7,IF(AND(N312&lt;='Product Ratings'!$R$8,N312&gt;='Product Ratings'!$Q$8),'Product Ratings'!$O$8,IF(N312&gt;='Product Ratings'!$Q$9,'Product Ratings'!$O$9)))))</f>
        <v>3</v>
      </c>
      <c r="V312" s="99">
        <f>IF(AND(P312&lt;='Product Ratings'!$V$5,P312&gt;='Product Ratings'!$U$5),'Product Ratings'!$S$5,IF(AND(P312&lt;='Product Ratings'!$V$6,P312&gt;='Product Ratings'!$U$6),'Product Ratings'!$S$6,IF(AND(P312&lt;='Product Ratings'!$V$7,P312&gt;='Product Ratings'!$U$7),'Product Ratings'!$S$7,IF(AND(P312&lt;='Product Ratings'!$V$8,P312&gt;='Product Ratings'!$U$8),'Product Ratings'!$S$8,IF(P312&gt;='Product Ratings'!$U$9,'Product Ratings'!$S$9)))))</f>
        <v>1</v>
      </c>
      <c r="W312" s="135">
        <f t="shared" si="6"/>
        <v>13</v>
      </c>
      <c r="X312" s="90"/>
      <c r="Y312" s="90"/>
      <c r="Z312" s="90"/>
      <c r="AA312" s="90"/>
      <c r="AB312" s="90"/>
    </row>
    <row r="313" ht="12.75" customHeight="1">
      <c r="A313" s="87"/>
      <c r="B313" s="90"/>
      <c r="C313" s="90" t="s">
        <v>372</v>
      </c>
      <c r="D313" s="126">
        <v>1.0</v>
      </c>
      <c r="E313" s="127">
        <v>828.87</v>
      </c>
      <c r="F313" s="128">
        <f t="shared" si="7"/>
        <v>538.7655</v>
      </c>
      <c r="G313" s="129">
        <f t="shared" si="1"/>
        <v>290.1045</v>
      </c>
      <c r="H313" s="130">
        <f t="shared" si="2"/>
        <v>0.35</v>
      </c>
      <c r="I313" s="131">
        <v>44661.0</v>
      </c>
      <c r="J313" s="132">
        <v>44697.0</v>
      </c>
      <c r="K313" s="123"/>
      <c r="L313" s="90"/>
      <c r="M313" s="133">
        <f t="shared" si="3"/>
        <v>828.87</v>
      </c>
      <c r="N313" s="99">
        <f t="shared" si="4"/>
        <v>36</v>
      </c>
      <c r="O313" s="133">
        <f t="shared" si="5"/>
        <v>538.7655</v>
      </c>
      <c r="P313" s="134">
        <v>0.05</v>
      </c>
      <c r="Q313" s="90"/>
      <c r="R313" s="99">
        <f>IF(AND(H313&lt;='Product Ratings'!$E$5,H313&gt;='Product Ratings'!$D$5),'Product Ratings'!$C$5,IF(AND(H313&lt;='Product Ratings'!$E$6,H313&gt;='Product Ratings'!$D$6),'Product Ratings'!$C$6,IF(AND(H313&lt;='Product Ratings'!$E$7,H313&gt;='Product Ratings'!$D$7),'Product Ratings'!$C$7,IF(AND(H313&lt;='Product Ratings'!$E$8,H313&gt;='Product Ratings'!$D$8),'Product Ratings'!$C$8,IF(H313&gt;='Product Ratings'!$D$9,'Product Ratings'!$C$9)))))</f>
        <v>2</v>
      </c>
      <c r="S313" s="99">
        <f>IF(AND(D313&lt;='Product Ratings'!$I$5,D313&gt;='Product Ratings'!$H$5),'Product Ratings'!$F$5,IF(AND(D313&lt;='Product Ratings'!$I$6,D313&gt;='Product Ratings'!$H$6),'Product Ratings'!$F$6,IF(AND(D313&lt;='Product Ratings'!$I$7,I313&gt;='Product Ratings'!$H$7),'Product Ratings'!$F$7,IF(AND(D313&lt;='Product Ratings'!$I$8,D313&gt;='Product Ratings'!$H$8),'Product Ratings'!$F$8,IF(D313&gt;='Product Ratings'!$H$9,'Product Ratings'!$F$9)))))</f>
        <v>1</v>
      </c>
      <c r="T313" s="99">
        <f>IF(AND(O313&lt;='Product Ratings'!$M$5,O313&gt;='Product Ratings'!$L$5),'Product Ratings'!$J$5,IF(AND(O313&lt;='Product Ratings'!$M$6,O313&gt;='Product Ratings'!$L$6),'Product Ratings'!$J$6,IF(AND(O313&lt;='Product Ratings'!$M$7,O313&gt;='Product Ratings'!$L$7),'Product Ratings'!$J$7,IF(AND(O313&lt;='Product Ratings'!$M$8,O313&gt;='Product Ratings'!$L$8),'Product Ratings'!$J$8,IF(O313&gt;='Product Ratings'!$L$9,'Product Ratings'!$J$9)))))</f>
        <v>1</v>
      </c>
      <c r="U313" s="99">
        <f>IF(AND(N313&lt;='Product Ratings'!$R$5,N313&gt;='Product Ratings'!$Q$5),'Product Ratings'!$O$5,IF(AND(N313&lt;='Product Ratings'!$R$6,N313&gt;='Product Ratings'!$Q$6),'Product Ratings'!$O$6,IF(AND(N313&lt;='Product Ratings'!$R$7,N313&gt;='Product Ratings'!$Q$7),'Product Ratings'!$O$7,IF(AND(N313&lt;='Product Ratings'!$R$8,N313&gt;='Product Ratings'!$Q$8),'Product Ratings'!$O$8,IF(N313&gt;='Product Ratings'!$Q$9,'Product Ratings'!$O$9)))))</f>
        <v>3</v>
      </c>
      <c r="V313" s="99">
        <f>IF(AND(P313&lt;='Product Ratings'!$V$5,P313&gt;='Product Ratings'!$U$5),'Product Ratings'!$S$5,IF(AND(P313&lt;='Product Ratings'!$V$6,P313&gt;='Product Ratings'!$U$6),'Product Ratings'!$S$6,IF(AND(P313&lt;='Product Ratings'!$V$7,P313&gt;='Product Ratings'!$U$7),'Product Ratings'!$S$7,IF(AND(P313&lt;='Product Ratings'!$V$8,P313&gt;='Product Ratings'!$U$8),'Product Ratings'!$S$8,IF(P313&gt;='Product Ratings'!$U$9,'Product Ratings'!$S$9)))))</f>
        <v>1</v>
      </c>
      <c r="W313" s="135">
        <f t="shared" si="6"/>
        <v>8</v>
      </c>
      <c r="X313" s="90"/>
      <c r="Y313" s="90"/>
      <c r="Z313" s="90"/>
      <c r="AA313" s="90"/>
      <c r="AB313" s="90"/>
    </row>
    <row r="314" ht="12.75" customHeight="1">
      <c r="A314" s="87"/>
      <c r="B314" s="90"/>
      <c r="C314" s="90" t="s">
        <v>373</v>
      </c>
      <c r="D314" s="126">
        <v>2.0</v>
      </c>
      <c r="E314" s="127">
        <v>520.87</v>
      </c>
      <c r="F314" s="128">
        <f t="shared" si="7"/>
        <v>338.5655</v>
      </c>
      <c r="G314" s="129">
        <f t="shared" si="1"/>
        <v>182.3045</v>
      </c>
      <c r="H314" s="130">
        <f t="shared" si="2"/>
        <v>0.35</v>
      </c>
      <c r="I314" s="131">
        <v>44662.0</v>
      </c>
      <c r="J314" s="132">
        <v>44698.0</v>
      </c>
      <c r="K314" s="123"/>
      <c r="L314" s="90"/>
      <c r="M314" s="133">
        <f t="shared" si="3"/>
        <v>260.435</v>
      </c>
      <c r="N314" s="99">
        <f t="shared" si="4"/>
        <v>36</v>
      </c>
      <c r="O314" s="133">
        <f t="shared" si="5"/>
        <v>169.28275</v>
      </c>
      <c r="P314" s="134">
        <v>0.06</v>
      </c>
      <c r="Q314" s="90"/>
      <c r="R314" s="99">
        <f>IF(AND(H314&lt;='Product Ratings'!$E$5,H314&gt;='Product Ratings'!$D$5),'Product Ratings'!$C$5,IF(AND(H314&lt;='Product Ratings'!$E$6,H314&gt;='Product Ratings'!$D$6),'Product Ratings'!$C$6,IF(AND(H314&lt;='Product Ratings'!$E$7,H314&gt;='Product Ratings'!$D$7),'Product Ratings'!$C$7,IF(AND(H314&lt;='Product Ratings'!$E$8,H314&gt;='Product Ratings'!$D$8),'Product Ratings'!$C$8,IF(H314&gt;='Product Ratings'!$D$9,'Product Ratings'!$C$9)))))</f>
        <v>2</v>
      </c>
      <c r="S314" s="99">
        <f>IF(AND(D314&lt;='Product Ratings'!$I$5,D314&gt;='Product Ratings'!$H$5),'Product Ratings'!$F$5,IF(AND(D314&lt;='Product Ratings'!$I$6,D314&gt;='Product Ratings'!$H$6),'Product Ratings'!$F$6,IF(AND(D314&lt;='Product Ratings'!$I$7,I314&gt;='Product Ratings'!$H$7),'Product Ratings'!$F$7,IF(AND(D314&lt;='Product Ratings'!$I$8,D314&gt;='Product Ratings'!$H$8),'Product Ratings'!$F$8,IF(D314&gt;='Product Ratings'!$H$9,'Product Ratings'!$F$9)))))</f>
        <v>1</v>
      </c>
      <c r="T314" s="99">
        <f>IF(AND(O314&lt;='Product Ratings'!$M$5,O314&gt;='Product Ratings'!$L$5),'Product Ratings'!$J$5,IF(AND(O314&lt;='Product Ratings'!$M$6,O314&gt;='Product Ratings'!$L$6),'Product Ratings'!$J$6,IF(AND(O314&lt;='Product Ratings'!$M$7,O314&gt;='Product Ratings'!$L$7),'Product Ratings'!$J$7,IF(AND(O314&lt;='Product Ratings'!$M$8,O314&gt;='Product Ratings'!$L$8),'Product Ratings'!$J$8,IF(O314&gt;='Product Ratings'!$L$9,'Product Ratings'!$J$9)))))</f>
        <v>2</v>
      </c>
      <c r="U314" s="99">
        <f>IF(AND(N314&lt;='Product Ratings'!$R$5,N314&gt;='Product Ratings'!$Q$5),'Product Ratings'!$O$5,IF(AND(N314&lt;='Product Ratings'!$R$6,N314&gt;='Product Ratings'!$Q$6),'Product Ratings'!$O$6,IF(AND(N314&lt;='Product Ratings'!$R$7,N314&gt;='Product Ratings'!$Q$7),'Product Ratings'!$O$7,IF(AND(N314&lt;='Product Ratings'!$R$8,N314&gt;='Product Ratings'!$Q$8),'Product Ratings'!$O$8,IF(N314&gt;='Product Ratings'!$Q$9,'Product Ratings'!$O$9)))))</f>
        <v>3</v>
      </c>
      <c r="V314" s="99">
        <f>IF(AND(P314&lt;='Product Ratings'!$V$5,P314&gt;='Product Ratings'!$U$5),'Product Ratings'!$S$5,IF(AND(P314&lt;='Product Ratings'!$V$6,P314&gt;='Product Ratings'!$U$6),'Product Ratings'!$S$6,IF(AND(P314&lt;='Product Ratings'!$V$7,P314&gt;='Product Ratings'!$U$7),'Product Ratings'!$S$7,IF(AND(P314&lt;='Product Ratings'!$V$8,P314&gt;='Product Ratings'!$U$8),'Product Ratings'!$S$8,IF(P314&gt;='Product Ratings'!$U$9,'Product Ratings'!$S$9)))))</f>
        <v>2</v>
      </c>
      <c r="W314" s="135">
        <f t="shared" si="6"/>
        <v>10</v>
      </c>
      <c r="X314" s="90"/>
      <c r="Y314" s="90"/>
      <c r="Z314" s="90"/>
      <c r="AA314" s="90"/>
      <c r="AB314" s="90"/>
    </row>
    <row r="315" ht="12.75" customHeight="1">
      <c r="A315" s="87"/>
      <c r="B315" s="90"/>
      <c r="C315" s="90" t="s">
        <v>374</v>
      </c>
      <c r="D315" s="126">
        <v>3.0</v>
      </c>
      <c r="E315" s="127">
        <v>37.42</v>
      </c>
      <c r="F315" s="128">
        <f t="shared" si="7"/>
        <v>24.323</v>
      </c>
      <c r="G315" s="129">
        <f t="shared" si="1"/>
        <v>13.097</v>
      </c>
      <c r="H315" s="130">
        <f t="shared" si="2"/>
        <v>0.35</v>
      </c>
      <c r="I315" s="131">
        <v>44663.0</v>
      </c>
      <c r="J315" s="132">
        <v>44699.0</v>
      </c>
      <c r="K315" s="123"/>
      <c r="L315" s="90"/>
      <c r="M315" s="133">
        <f t="shared" si="3"/>
        <v>12.47333333</v>
      </c>
      <c r="N315" s="99">
        <f t="shared" si="4"/>
        <v>36</v>
      </c>
      <c r="O315" s="133">
        <f t="shared" si="5"/>
        <v>8.107666667</v>
      </c>
      <c r="P315" s="134">
        <v>0.07</v>
      </c>
      <c r="Q315" s="90"/>
      <c r="R315" s="99">
        <f>IF(AND(H315&lt;='Product Ratings'!$E$5,H315&gt;='Product Ratings'!$D$5),'Product Ratings'!$C$5,IF(AND(H315&lt;='Product Ratings'!$E$6,H315&gt;='Product Ratings'!$D$6),'Product Ratings'!$C$6,IF(AND(H315&lt;='Product Ratings'!$E$7,H315&gt;='Product Ratings'!$D$7),'Product Ratings'!$C$7,IF(AND(H315&lt;='Product Ratings'!$E$8,H315&gt;='Product Ratings'!$D$8),'Product Ratings'!$C$8,IF(H315&gt;='Product Ratings'!$D$9,'Product Ratings'!$C$9)))))</f>
        <v>2</v>
      </c>
      <c r="S315" s="99">
        <f>IF(AND(D315&lt;='Product Ratings'!$I$5,D315&gt;='Product Ratings'!$H$5),'Product Ratings'!$F$5,IF(AND(D315&lt;='Product Ratings'!$I$6,D315&gt;='Product Ratings'!$H$6),'Product Ratings'!$F$6,IF(AND(D315&lt;='Product Ratings'!$I$7,I315&gt;='Product Ratings'!$H$7),'Product Ratings'!$F$7,IF(AND(D315&lt;='Product Ratings'!$I$8,D315&gt;='Product Ratings'!$H$8),'Product Ratings'!$F$8,IF(D315&gt;='Product Ratings'!$H$9,'Product Ratings'!$F$9)))))</f>
        <v>1</v>
      </c>
      <c r="T315" s="99">
        <f>IF(AND(O315&lt;='Product Ratings'!$M$5,O315&gt;='Product Ratings'!$L$5),'Product Ratings'!$J$5,IF(AND(O315&lt;='Product Ratings'!$M$6,O315&gt;='Product Ratings'!$L$6),'Product Ratings'!$J$6,IF(AND(O315&lt;='Product Ratings'!$M$7,O315&gt;='Product Ratings'!$L$7),'Product Ratings'!$J$7,IF(AND(O315&lt;='Product Ratings'!$M$8,O315&gt;='Product Ratings'!$L$8),'Product Ratings'!$J$8,IF(O315&gt;='Product Ratings'!$L$9,'Product Ratings'!$J$9)))))</f>
        <v>5</v>
      </c>
      <c r="U315" s="99">
        <f>IF(AND(N315&lt;='Product Ratings'!$R$5,N315&gt;='Product Ratings'!$Q$5),'Product Ratings'!$O$5,IF(AND(N315&lt;='Product Ratings'!$R$6,N315&gt;='Product Ratings'!$Q$6),'Product Ratings'!$O$6,IF(AND(N315&lt;='Product Ratings'!$R$7,N315&gt;='Product Ratings'!$Q$7),'Product Ratings'!$O$7,IF(AND(N315&lt;='Product Ratings'!$R$8,N315&gt;='Product Ratings'!$Q$8),'Product Ratings'!$O$8,IF(N315&gt;='Product Ratings'!$Q$9,'Product Ratings'!$O$9)))))</f>
        <v>3</v>
      </c>
      <c r="V315" s="99">
        <f>IF(AND(P315&lt;='Product Ratings'!$V$5,P315&gt;='Product Ratings'!$U$5),'Product Ratings'!$S$5,IF(AND(P315&lt;='Product Ratings'!$V$6,P315&gt;='Product Ratings'!$U$6),'Product Ratings'!$S$6,IF(AND(P315&lt;='Product Ratings'!$V$7,P315&gt;='Product Ratings'!$U$7),'Product Ratings'!$S$7,IF(AND(P315&lt;='Product Ratings'!$V$8,P315&gt;='Product Ratings'!$U$8),'Product Ratings'!$S$8,IF(P315&gt;='Product Ratings'!$U$9,'Product Ratings'!$S$9)))))</f>
        <v>2</v>
      </c>
      <c r="W315" s="135">
        <f t="shared" si="6"/>
        <v>13</v>
      </c>
      <c r="X315" s="90"/>
      <c r="Y315" s="90"/>
      <c r="Z315" s="90"/>
      <c r="AA315" s="90"/>
      <c r="AB315" s="90"/>
    </row>
    <row r="316" ht="12.75" customHeight="1">
      <c r="A316" s="87"/>
      <c r="B316" s="90"/>
      <c r="C316" s="90" t="s">
        <v>375</v>
      </c>
      <c r="D316" s="126">
        <v>4.0</v>
      </c>
      <c r="E316" s="127">
        <v>203.48</v>
      </c>
      <c r="F316" s="128">
        <f t="shared" si="7"/>
        <v>132.262</v>
      </c>
      <c r="G316" s="129">
        <f t="shared" si="1"/>
        <v>71.218</v>
      </c>
      <c r="H316" s="130">
        <f t="shared" si="2"/>
        <v>0.35</v>
      </c>
      <c r="I316" s="131">
        <v>44664.0</v>
      </c>
      <c r="J316" s="132">
        <v>44700.0</v>
      </c>
      <c r="K316" s="123"/>
      <c r="L316" s="90"/>
      <c r="M316" s="133">
        <f t="shared" si="3"/>
        <v>50.87</v>
      </c>
      <c r="N316" s="99">
        <f t="shared" si="4"/>
        <v>36</v>
      </c>
      <c r="O316" s="133">
        <f t="shared" si="5"/>
        <v>33.0655</v>
      </c>
      <c r="P316" s="134">
        <v>0.08</v>
      </c>
      <c r="Q316" s="90"/>
      <c r="R316" s="99">
        <f>IF(AND(H316&lt;='Product Ratings'!$E$5,H316&gt;='Product Ratings'!$D$5),'Product Ratings'!$C$5,IF(AND(H316&lt;='Product Ratings'!$E$6,H316&gt;='Product Ratings'!$D$6),'Product Ratings'!$C$6,IF(AND(H316&lt;='Product Ratings'!$E$7,H316&gt;='Product Ratings'!$D$7),'Product Ratings'!$C$7,IF(AND(H316&lt;='Product Ratings'!$E$8,H316&gt;='Product Ratings'!$D$8),'Product Ratings'!$C$8,IF(H316&gt;='Product Ratings'!$D$9,'Product Ratings'!$C$9)))))</f>
        <v>2</v>
      </c>
      <c r="S316" s="99">
        <f>IF(AND(D316&lt;='Product Ratings'!$I$5,D316&gt;='Product Ratings'!$H$5),'Product Ratings'!$F$5,IF(AND(D316&lt;='Product Ratings'!$I$6,D316&gt;='Product Ratings'!$H$6),'Product Ratings'!$F$6,IF(AND(D316&lt;='Product Ratings'!$I$7,I316&gt;='Product Ratings'!$H$7),'Product Ratings'!$F$7,IF(AND(D316&lt;='Product Ratings'!$I$8,D316&gt;='Product Ratings'!$H$8),'Product Ratings'!$F$8,IF(D316&gt;='Product Ratings'!$H$9,'Product Ratings'!$F$9)))))</f>
        <v>1</v>
      </c>
      <c r="T316" s="99">
        <f>IF(AND(O316&lt;='Product Ratings'!$M$5,O316&gt;='Product Ratings'!$L$5),'Product Ratings'!$J$5,IF(AND(O316&lt;='Product Ratings'!$M$6,O316&gt;='Product Ratings'!$L$6),'Product Ratings'!$J$6,IF(AND(O316&lt;='Product Ratings'!$M$7,O316&gt;='Product Ratings'!$L$7),'Product Ratings'!$J$7,IF(AND(O316&lt;='Product Ratings'!$M$8,O316&gt;='Product Ratings'!$L$8),'Product Ratings'!$J$8,IF(O316&gt;='Product Ratings'!$L$9,'Product Ratings'!$J$9)))))</f>
        <v>4</v>
      </c>
      <c r="U316" s="99">
        <f>IF(AND(N316&lt;='Product Ratings'!$R$5,N316&gt;='Product Ratings'!$Q$5),'Product Ratings'!$O$5,IF(AND(N316&lt;='Product Ratings'!$R$6,N316&gt;='Product Ratings'!$Q$6),'Product Ratings'!$O$6,IF(AND(N316&lt;='Product Ratings'!$R$7,N316&gt;='Product Ratings'!$Q$7),'Product Ratings'!$O$7,IF(AND(N316&lt;='Product Ratings'!$R$8,N316&gt;='Product Ratings'!$Q$8),'Product Ratings'!$O$8,IF(N316&gt;='Product Ratings'!$Q$9,'Product Ratings'!$O$9)))))</f>
        <v>3</v>
      </c>
      <c r="V316" s="99">
        <f>IF(AND(P316&lt;='Product Ratings'!$V$5,P316&gt;='Product Ratings'!$U$5),'Product Ratings'!$S$5,IF(AND(P316&lt;='Product Ratings'!$V$6,P316&gt;='Product Ratings'!$U$6),'Product Ratings'!$S$6,IF(AND(P316&lt;='Product Ratings'!$V$7,P316&gt;='Product Ratings'!$U$7),'Product Ratings'!$S$7,IF(AND(P316&lt;='Product Ratings'!$V$8,P316&gt;='Product Ratings'!$U$8),'Product Ratings'!$S$8,IF(P316&gt;='Product Ratings'!$U$9,'Product Ratings'!$S$9)))))</f>
        <v>2</v>
      </c>
      <c r="W316" s="135">
        <f t="shared" si="6"/>
        <v>12</v>
      </c>
      <c r="X316" s="90"/>
      <c r="Y316" s="90"/>
      <c r="Z316" s="90"/>
      <c r="AA316" s="90"/>
      <c r="AB316" s="90"/>
    </row>
    <row r="317" ht="12.75" customHeight="1">
      <c r="A317" s="87"/>
      <c r="B317" s="90"/>
      <c r="C317" s="90" t="s">
        <v>376</v>
      </c>
      <c r="D317" s="126">
        <v>5.0</v>
      </c>
      <c r="E317" s="127">
        <v>91.3</v>
      </c>
      <c r="F317" s="128">
        <f t="shared" si="7"/>
        <v>59.345</v>
      </c>
      <c r="G317" s="129">
        <f t="shared" si="1"/>
        <v>31.955</v>
      </c>
      <c r="H317" s="130">
        <f t="shared" si="2"/>
        <v>0.35</v>
      </c>
      <c r="I317" s="131">
        <v>44665.0</v>
      </c>
      <c r="J317" s="132">
        <v>44701.0</v>
      </c>
      <c r="K317" s="123"/>
      <c r="L317" s="90"/>
      <c r="M317" s="133">
        <f t="shared" si="3"/>
        <v>18.26</v>
      </c>
      <c r="N317" s="99">
        <f t="shared" si="4"/>
        <v>36</v>
      </c>
      <c r="O317" s="133">
        <f t="shared" si="5"/>
        <v>11.869</v>
      </c>
      <c r="P317" s="134">
        <v>0.09</v>
      </c>
      <c r="Q317" s="90"/>
      <c r="R317" s="99">
        <f>IF(AND(H317&lt;='Product Ratings'!$E$5,H317&gt;='Product Ratings'!$D$5),'Product Ratings'!$C$5,IF(AND(H317&lt;='Product Ratings'!$E$6,H317&gt;='Product Ratings'!$D$6),'Product Ratings'!$C$6,IF(AND(H317&lt;='Product Ratings'!$E$7,H317&gt;='Product Ratings'!$D$7),'Product Ratings'!$C$7,IF(AND(H317&lt;='Product Ratings'!$E$8,H317&gt;='Product Ratings'!$D$8),'Product Ratings'!$C$8,IF(H317&gt;='Product Ratings'!$D$9,'Product Ratings'!$C$9)))))</f>
        <v>2</v>
      </c>
      <c r="S317" s="99">
        <f>IF(AND(D317&lt;='Product Ratings'!$I$5,D317&gt;='Product Ratings'!$H$5),'Product Ratings'!$F$5,IF(AND(D317&lt;='Product Ratings'!$I$6,D317&gt;='Product Ratings'!$H$6),'Product Ratings'!$F$6,IF(AND(D317&lt;='Product Ratings'!$I$7,I317&gt;='Product Ratings'!$H$7),'Product Ratings'!$F$7,IF(AND(D317&lt;='Product Ratings'!$I$8,D317&gt;='Product Ratings'!$H$8),'Product Ratings'!$F$8,IF(D317&gt;='Product Ratings'!$H$9,'Product Ratings'!$F$9)))))</f>
        <v>1</v>
      </c>
      <c r="T317" s="99">
        <f>IF(AND(O317&lt;='Product Ratings'!$M$5,O317&gt;='Product Ratings'!$L$5),'Product Ratings'!$J$5,IF(AND(O317&lt;='Product Ratings'!$M$6,O317&gt;='Product Ratings'!$L$6),'Product Ratings'!$J$6,IF(AND(O317&lt;='Product Ratings'!$M$7,O317&gt;='Product Ratings'!$L$7),'Product Ratings'!$J$7,IF(AND(O317&lt;='Product Ratings'!$M$8,O317&gt;='Product Ratings'!$L$8),'Product Ratings'!$J$8,IF(O317&gt;='Product Ratings'!$L$9,'Product Ratings'!$J$9)))))</f>
        <v>5</v>
      </c>
      <c r="U317" s="99">
        <f>IF(AND(N317&lt;='Product Ratings'!$R$5,N317&gt;='Product Ratings'!$Q$5),'Product Ratings'!$O$5,IF(AND(N317&lt;='Product Ratings'!$R$6,N317&gt;='Product Ratings'!$Q$6),'Product Ratings'!$O$6,IF(AND(N317&lt;='Product Ratings'!$R$7,N317&gt;='Product Ratings'!$Q$7),'Product Ratings'!$O$7,IF(AND(N317&lt;='Product Ratings'!$R$8,N317&gt;='Product Ratings'!$Q$8),'Product Ratings'!$O$8,IF(N317&gt;='Product Ratings'!$Q$9,'Product Ratings'!$O$9)))))</f>
        <v>3</v>
      </c>
      <c r="V317" s="99">
        <f>IF(AND(P317&lt;='Product Ratings'!$V$5,P317&gt;='Product Ratings'!$U$5),'Product Ratings'!$S$5,IF(AND(P317&lt;='Product Ratings'!$V$6,P317&gt;='Product Ratings'!$U$6),'Product Ratings'!$S$6,IF(AND(P317&lt;='Product Ratings'!$V$7,P317&gt;='Product Ratings'!$U$7),'Product Ratings'!$S$7,IF(AND(P317&lt;='Product Ratings'!$V$8,P317&gt;='Product Ratings'!$U$8),'Product Ratings'!$S$8,IF(P317&gt;='Product Ratings'!$U$9,'Product Ratings'!$S$9)))))</f>
        <v>2</v>
      </c>
      <c r="W317" s="135">
        <f t="shared" si="6"/>
        <v>13</v>
      </c>
      <c r="X317" s="90"/>
      <c r="Y317" s="90"/>
      <c r="Z317" s="90"/>
      <c r="AA317" s="90"/>
      <c r="AB317" s="90"/>
    </row>
    <row r="318" ht="12.75" customHeight="1">
      <c r="A318" s="87"/>
      <c r="B318" s="90"/>
      <c r="C318" s="90" t="s">
        <v>377</v>
      </c>
      <c r="D318" s="126">
        <v>6.0</v>
      </c>
      <c r="E318" s="127">
        <v>155.65</v>
      </c>
      <c r="F318" s="128">
        <f t="shared" si="7"/>
        <v>101.1725</v>
      </c>
      <c r="G318" s="129">
        <f t="shared" si="1"/>
        <v>54.4775</v>
      </c>
      <c r="H318" s="130">
        <f t="shared" si="2"/>
        <v>0.35</v>
      </c>
      <c r="I318" s="131">
        <v>44666.0</v>
      </c>
      <c r="J318" s="132">
        <v>44702.0</v>
      </c>
      <c r="K318" s="123"/>
      <c r="L318" s="90"/>
      <c r="M318" s="133">
        <f t="shared" si="3"/>
        <v>25.94166667</v>
      </c>
      <c r="N318" s="99">
        <f t="shared" si="4"/>
        <v>36</v>
      </c>
      <c r="O318" s="133">
        <f t="shared" si="5"/>
        <v>16.86208333</v>
      </c>
      <c r="P318" s="134">
        <v>0.12</v>
      </c>
      <c r="Q318" s="90"/>
      <c r="R318" s="99">
        <f>IF(AND(H318&lt;='Product Ratings'!$E$5,H318&gt;='Product Ratings'!$D$5),'Product Ratings'!$C$5,IF(AND(H318&lt;='Product Ratings'!$E$6,H318&gt;='Product Ratings'!$D$6),'Product Ratings'!$C$6,IF(AND(H318&lt;='Product Ratings'!$E$7,H318&gt;='Product Ratings'!$D$7),'Product Ratings'!$C$7,IF(AND(H318&lt;='Product Ratings'!$E$8,H318&gt;='Product Ratings'!$D$8),'Product Ratings'!$C$8,IF(H318&gt;='Product Ratings'!$D$9,'Product Ratings'!$C$9)))))</f>
        <v>2</v>
      </c>
      <c r="S318" s="99">
        <f>IF(AND(D318&lt;='Product Ratings'!$I$5,D318&gt;='Product Ratings'!$H$5),'Product Ratings'!$F$5,IF(AND(D318&lt;='Product Ratings'!$I$6,D318&gt;='Product Ratings'!$H$6),'Product Ratings'!$F$6,IF(AND(D318&lt;='Product Ratings'!$I$7,I318&gt;='Product Ratings'!$H$7),'Product Ratings'!$F$7,IF(AND(D318&lt;='Product Ratings'!$I$8,D318&gt;='Product Ratings'!$H$8),'Product Ratings'!$F$8,IF(D318&gt;='Product Ratings'!$H$9,'Product Ratings'!$F$9)))))</f>
        <v>2</v>
      </c>
      <c r="T318" s="99">
        <f>IF(AND(O318&lt;='Product Ratings'!$M$5,O318&gt;='Product Ratings'!$L$5),'Product Ratings'!$J$5,IF(AND(O318&lt;='Product Ratings'!$M$6,O318&gt;='Product Ratings'!$L$6),'Product Ratings'!$J$6,IF(AND(O318&lt;='Product Ratings'!$M$7,O318&gt;='Product Ratings'!$L$7),'Product Ratings'!$J$7,IF(AND(O318&lt;='Product Ratings'!$M$8,O318&gt;='Product Ratings'!$L$8),'Product Ratings'!$J$8,IF(O318&gt;='Product Ratings'!$L$9,'Product Ratings'!$J$9)))))</f>
        <v>5</v>
      </c>
      <c r="U318" s="99">
        <f>IF(AND(N318&lt;='Product Ratings'!$R$5,N318&gt;='Product Ratings'!$Q$5),'Product Ratings'!$O$5,IF(AND(N318&lt;='Product Ratings'!$R$6,N318&gt;='Product Ratings'!$Q$6),'Product Ratings'!$O$6,IF(AND(N318&lt;='Product Ratings'!$R$7,N318&gt;='Product Ratings'!$Q$7),'Product Ratings'!$O$7,IF(AND(N318&lt;='Product Ratings'!$R$8,N318&gt;='Product Ratings'!$Q$8),'Product Ratings'!$O$8,IF(N318&gt;='Product Ratings'!$Q$9,'Product Ratings'!$O$9)))))</f>
        <v>3</v>
      </c>
      <c r="V318" s="99">
        <f>IF(AND(P318&lt;='Product Ratings'!$V$5,P318&gt;='Product Ratings'!$U$5),'Product Ratings'!$S$5,IF(AND(P318&lt;='Product Ratings'!$V$6,P318&gt;='Product Ratings'!$U$6),'Product Ratings'!$S$6,IF(AND(P318&lt;='Product Ratings'!$V$7,P318&gt;='Product Ratings'!$U$7),'Product Ratings'!$S$7,IF(AND(P318&lt;='Product Ratings'!$V$8,P318&gt;='Product Ratings'!$U$8),'Product Ratings'!$S$8,IF(P318&gt;='Product Ratings'!$U$9,'Product Ratings'!$S$9)))))</f>
        <v>2</v>
      </c>
      <c r="W318" s="135">
        <f t="shared" si="6"/>
        <v>14</v>
      </c>
      <c r="X318" s="90"/>
      <c r="Y318" s="90"/>
      <c r="Z318" s="90"/>
      <c r="AA318" s="90"/>
      <c r="AB318" s="90"/>
    </row>
    <row r="319" ht="12.75" customHeight="1">
      <c r="A319" s="87"/>
      <c r="B319" s="90"/>
      <c r="C319" s="90" t="s">
        <v>378</v>
      </c>
      <c r="D319" s="126">
        <v>1.0</v>
      </c>
      <c r="E319" s="127">
        <v>118.14</v>
      </c>
      <c r="F319" s="128">
        <f t="shared" si="7"/>
        <v>76.791</v>
      </c>
      <c r="G319" s="129">
        <f t="shared" si="1"/>
        <v>41.349</v>
      </c>
      <c r="H319" s="130">
        <f t="shared" si="2"/>
        <v>0.35</v>
      </c>
      <c r="I319" s="131">
        <v>44667.0</v>
      </c>
      <c r="J319" s="132">
        <v>44703.0</v>
      </c>
      <c r="K319" s="123"/>
      <c r="L319" s="90"/>
      <c r="M319" s="133">
        <f t="shared" si="3"/>
        <v>118.14</v>
      </c>
      <c r="N319" s="99">
        <f t="shared" si="4"/>
        <v>36</v>
      </c>
      <c r="O319" s="133">
        <f t="shared" si="5"/>
        <v>76.791</v>
      </c>
      <c r="P319" s="134">
        <v>0.13</v>
      </c>
      <c r="Q319" s="90"/>
      <c r="R319" s="99">
        <f>IF(AND(H319&lt;='Product Ratings'!$E$5,H319&gt;='Product Ratings'!$D$5),'Product Ratings'!$C$5,IF(AND(H319&lt;='Product Ratings'!$E$6,H319&gt;='Product Ratings'!$D$6),'Product Ratings'!$C$6,IF(AND(H319&lt;='Product Ratings'!$E$7,H319&gt;='Product Ratings'!$D$7),'Product Ratings'!$C$7,IF(AND(H319&lt;='Product Ratings'!$E$8,H319&gt;='Product Ratings'!$D$8),'Product Ratings'!$C$8,IF(H319&gt;='Product Ratings'!$D$9,'Product Ratings'!$C$9)))))</f>
        <v>2</v>
      </c>
      <c r="S319" s="99">
        <f>IF(AND(D319&lt;='Product Ratings'!$I$5,D319&gt;='Product Ratings'!$H$5),'Product Ratings'!$F$5,IF(AND(D319&lt;='Product Ratings'!$I$6,D319&gt;='Product Ratings'!$H$6),'Product Ratings'!$F$6,IF(AND(D319&lt;='Product Ratings'!$I$7,I319&gt;='Product Ratings'!$H$7),'Product Ratings'!$F$7,IF(AND(D319&lt;='Product Ratings'!$I$8,D319&gt;='Product Ratings'!$H$8),'Product Ratings'!$F$8,IF(D319&gt;='Product Ratings'!$H$9,'Product Ratings'!$F$9)))))</f>
        <v>1</v>
      </c>
      <c r="T319" s="99">
        <f>IF(AND(O319&lt;='Product Ratings'!$M$5,O319&gt;='Product Ratings'!$L$5),'Product Ratings'!$J$5,IF(AND(O319&lt;='Product Ratings'!$M$6,O319&gt;='Product Ratings'!$L$6),'Product Ratings'!$J$6,IF(AND(O319&lt;='Product Ratings'!$M$7,O319&gt;='Product Ratings'!$L$7),'Product Ratings'!$J$7,IF(AND(O319&lt;='Product Ratings'!$M$8,O319&gt;='Product Ratings'!$L$8),'Product Ratings'!$J$8,IF(O319&gt;='Product Ratings'!$L$9,'Product Ratings'!$J$9)))))</f>
        <v>2</v>
      </c>
      <c r="U319" s="99">
        <f>IF(AND(N319&lt;='Product Ratings'!$R$5,N319&gt;='Product Ratings'!$Q$5),'Product Ratings'!$O$5,IF(AND(N319&lt;='Product Ratings'!$R$6,N319&gt;='Product Ratings'!$Q$6),'Product Ratings'!$O$6,IF(AND(N319&lt;='Product Ratings'!$R$7,N319&gt;='Product Ratings'!$Q$7),'Product Ratings'!$O$7,IF(AND(N319&lt;='Product Ratings'!$R$8,N319&gt;='Product Ratings'!$Q$8),'Product Ratings'!$O$8,IF(N319&gt;='Product Ratings'!$Q$9,'Product Ratings'!$O$9)))))</f>
        <v>3</v>
      </c>
      <c r="V319" s="99" t="b">
        <f>IF(AND(P319&lt;='Product Ratings'!$V$5,P319&gt;='Product Ratings'!$U$5),'Product Ratings'!$S$5,IF(AND(P319&lt;='Product Ratings'!$V$6,P319&gt;='Product Ratings'!$U$6),'Product Ratings'!$S$6,IF(AND(P319&lt;='Product Ratings'!$V$7,P319&gt;='Product Ratings'!$U$7),'Product Ratings'!$S$7,IF(AND(P319&lt;='Product Ratings'!$V$8,P319&gt;='Product Ratings'!$U$8),'Product Ratings'!$S$8,IF(P319&gt;='Product Ratings'!$U$9,'Product Ratings'!$S$9)))))</f>
        <v>0</v>
      </c>
      <c r="W319" s="135">
        <f t="shared" si="6"/>
        <v>8</v>
      </c>
      <c r="X319" s="90"/>
      <c r="Y319" s="90"/>
      <c r="Z319" s="90"/>
      <c r="AA319" s="90"/>
      <c r="AB319" s="90"/>
    </row>
    <row r="320" ht="12.75" customHeight="1">
      <c r="A320" s="87"/>
      <c r="B320" s="90"/>
      <c r="C320" s="90" t="s">
        <v>379</v>
      </c>
      <c r="D320" s="126">
        <v>2.0</v>
      </c>
      <c r="E320" s="127">
        <v>49.78</v>
      </c>
      <c r="F320" s="128">
        <f t="shared" si="7"/>
        <v>32.357</v>
      </c>
      <c r="G320" s="129">
        <f t="shared" si="1"/>
        <v>17.423</v>
      </c>
      <c r="H320" s="130">
        <f t="shared" si="2"/>
        <v>0.35</v>
      </c>
      <c r="I320" s="131">
        <v>44668.0</v>
      </c>
      <c r="J320" s="132">
        <v>44704.0</v>
      </c>
      <c r="K320" s="123"/>
      <c r="L320" s="90"/>
      <c r="M320" s="133">
        <f t="shared" si="3"/>
        <v>24.89</v>
      </c>
      <c r="N320" s="99">
        <f t="shared" si="4"/>
        <v>36</v>
      </c>
      <c r="O320" s="133">
        <f t="shared" si="5"/>
        <v>16.1785</v>
      </c>
      <c r="P320" s="134">
        <v>0.125</v>
      </c>
      <c r="Q320" s="90"/>
      <c r="R320" s="99">
        <f>IF(AND(H320&lt;='Product Ratings'!$E$5,H320&gt;='Product Ratings'!$D$5),'Product Ratings'!$C$5,IF(AND(H320&lt;='Product Ratings'!$E$6,H320&gt;='Product Ratings'!$D$6),'Product Ratings'!$C$6,IF(AND(H320&lt;='Product Ratings'!$E$7,H320&gt;='Product Ratings'!$D$7),'Product Ratings'!$C$7,IF(AND(H320&lt;='Product Ratings'!$E$8,H320&gt;='Product Ratings'!$D$8),'Product Ratings'!$C$8,IF(H320&gt;='Product Ratings'!$D$9,'Product Ratings'!$C$9)))))</f>
        <v>2</v>
      </c>
      <c r="S320" s="99">
        <f>IF(AND(D320&lt;='Product Ratings'!$I$5,D320&gt;='Product Ratings'!$H$5),'Product Ratings'!$F$5,IF(AND(D320&lt;='Product Ratings'!$I$6,D320&gt;='Product Ratings'!$H$6),'Product Ratings'!$F$6,IF(AND(D320&lt;='Product Ratings'!$I$7,I320&gt;='Product Ratings'!$H$7),'Product Ratings'!$F$7,IF(AND(D320&lt;='Product Ratings'!$I$8,D320&gt;='Product Ratings'!$H$8),'Product Ratings'!$F$8,IF(D320&gt;='Product Ratings'!$H$9,'Product Ratings'!$F$9)))))</f>
        <v>1</v>
      </c>
      <c r="T320" s="99">
        <f>IF(AND(O320&lt;='Product Ratings'!$M$5,O320&gt;='Product Ratings'!$L$5),'Product Ratings'!$J$5,IF(AND(O320&lt;='Product Ratings'!$M$6,O320&gt;='Product Ratings'!$L$6),'Product Ratings'!$J$6,IF(AND(O320&lt;='Product Ratings'!$M$7,O320&gt;='Product Ratings'!$L$7),'Product Ratings'!$J$7,IF(AND(O320&lt;='Product Ratings'!$M$8,O320&gt;='Product Ratings'!$L$8),'Product Ratings'!$J$8,IF(O320&gt;='Product Ratings'!$L$9,'Product Ratings'!$J$9)))))</f>
        <v>5</v>
      </c>
      <c r="U320" s="99">
        <f>IF(AND(N320&lt;='Product Ratings'!$R$5,N320&gt;='Product Ratings'!$Q$5),'Product Ratings'!$O$5,IF(AND(N320&lt;='Product Ratings'!$R$6,N320&gt;='Product Ratings'!$Q$6),'Product Ratings'!$O$6,IF(AND(N320&lt;='Product Ratings'!$R$7,N320&gt;='Product Ratings'!$Q$7),'Product Ratings'!$O$7,IF(AND(N320&lt;='Product Ratings'!$R$8,N320&gt;='Product Ratings'!$Q$8),'Product Ratings'!$O$8,IF(N320&gt;='Product Ratings'!$Q$9,'Product Ratings'!$O$9)))))</f>
        <v>3</v>
      </c>
      <c r="V320" s="99">
        <f>IF(AND(P320&lt;='Product Ratings'!$V$5,P320&gt;='Product Ratings'!$U$5),'Product Ratings'!$S$5,IF(AND(P320&lt;='Product Ratings'!$V$6,P320&gt;='Product Ratings'!$U$6),'Product Ratings'!$S$6,IF(AND(P320&lt;='Product Ratings'!$V$7,P320&gt;='Product Ratings'!$U$7),'Product Ratings'!$S$7,IF(AND(P320&lt;='Product Ratings'!$V$8,P320&gt;='Product Ratings'!$U$8),'Product Ratings'!$S$8,IF(P320&gt;='Product Ratings'!$U$9,'Product Ratings'!$S$9)))))</f>
        <v>2</v>
      </c>
      <c r="W320" s="135">
        <f t="shared" si="6"/>
        <v>13</v>
      </c>
      <c r="X320" s="90"/>
      <c r="Y320" s="90"/>
      <c r="Z320" s="90"/>
      <c r="AA320" s="90"/>
      <c r="AB320" s="90"/>
    </row>
    <row r="321" ht="12.75" customHeight="1">
      <c r="A321" s="87"/>
      <c r="B321" s="90"/>
      <c r="C321" s="90" t="s">
        <v>380</v>
      </c>
      <c r="D321" s="126">
        <v>3.0</v>
      </c>
      <c r="E321" s="127">
        <v>154.49</v>
      </c>
      <c r="F321" s="128">
        <f t="shared" si="7"/>
        <v>100.4185</v>
      </c>
      <c r="G321" s="129">
        <f t="shared" si="1"/>
        <v>54.0715</v>
      </c>
      <c r="H321" s="130">
        <f t="shared" si="2"/>
        <v>0.35</v>
      </c>
      <c r="I321" s="131">
        <v>44669.0</v>
      </c>
      <c r="J321" s="132">
        <v>44705.0</v>
      </c>
      <c r="K321" s="123"/>
      <c r="L321" s="90"/>
      <c r="M321" s="133">
        <f t="shared" si="3"/>
        <v>51.49666667</v>
      </c>
      <c r="N321" s="99">
        <f t="shared" si="4"/>
        <v>36</v>
      </c>
      <c r="O321" s="133">
        <f t="shared" si="5"/>
        <v>33.47283333</v>
      </c>
      <c r="P321" s="134">
        <v>0.15</v>
      </c>
      <c r="Q321" s="90"/>
      <c r="R321" s="99">
        <f>IF(AND(H321&lt;='Product Ratings'!$E$5,H321&gt;='Product Ratings'!$D$5),'Product Ratings'!$C$5,IF(AND(H321&lt;='Product Ratings'!$E$6,H321&gt;='Product Ratings'!$D$6),'Product Ratings'!$C$6,IF(AND(H321&lt;='Product Ratings'!$E$7,H321&gt;='Product Ratings'!$D$7),'Product Ratings'!$C$7,IF(AND(H321&lt;='Product Ratings'!$E$8,H321&gt;='Product Ratings'!$D$8),'Product Ratings'!$C$8,IF(H321&gt;='Product Ratings'!$D$9,'Product Ratings'!$C$9)))))</f>
        <v>2</v>
      </c>
      <c r="S321" s="99">
        <f>IF(AND(D321&lt;='Product Ratings'!$I$5,D321&gt;='Product Ratings'!$H$5),'Product Ratings'!$F$5,IF(AND(D321&lt;='Product Ratings'!$I$6,D321&gt;='Product Ratings'!$H$6),'Product Ratings'!$F$6,IF(AND(D321&lt;='Product Ratings'!$I$7,I321&gt;='Product Ratings'!$H$7),'Product Ratings'!$F$7,IF(AND(D321&lt;='Product Ratings'!$I$8,D321&gt;='Product Ratings'!$H$8),'Product Ratings'!$F$8,IF(D321&gt;='Product Ratings'!$H$9,'Product Ratings'!$F$9)))))</f>
        <v>1</v>
      </c>
      <c r="T321" s="99">
        <f>IF(AND(O321&lt;='Product Ratings'!$M$5,O321&gt;='Product Ratings'!$L$5),'Product Ratings'!$J$5,IF(AND(O321&lt;='Product Ratings'!$M$6,O321&gt;='Product Ratings'!$L$6),'Product Ratings'!$J$6,IF(AND(O321&lt;='Product Ratings'!$M$7,O321&gt;='Product Ratings'!$L$7),'Product Ratings'!$J$7,IF(AND(O321&lt;='Product Ratings'!$M$8,O321&gt;='Product Ratings'!$L$8),'Product Ratings'!$J$8,IF(O321&gt;='Product Ratings'!$L$9,'Product Ratings'!$J$9)))))</f>
        <v>4</v>
      </c>
      <c r="U321" s="99">
        <f>IF(AND(N321&lt;='Product Ratings'!$R$5,N321&gt;='Product Ratings'!$Q$5),'Product Ratings'!$O$5,IF(AND(N321&lt;='Product Ratings'!$R$6,N321&gt;='Product Ratings'!$Q$6),'Product Ratings'!$O$6,IF(AND(N321&lt;='Product Ratings'!$R$7,N321&gt;='Product Ratings'!$Q$7),'Product Ratings'!$O$7,IF(AND(N321&lt;='Product Ratings'!$R$8,N321&gt;='Product Ratings'!$Q$8),'Product Ratings'!$O$8,IF(N321&gt;='Product Ratings'!$Q$9,'Product Ratings'!$O$9)))))</f>
        <v>3</v>
      </c>
      <c r="V321" s="99">
        <f>IF(AND(P321&lt;='Product Ratings'!$V$5,P321&gt;='Product Ratings'!$U$5),'Product Ratings'!$S$5,IF(AND(P321&lt;='Product Ratings'!$V$6,P321&gt;='Product Ratings'!$U$6),'Product Ratings'!$S$6,IF(AND(P321&lt;='Product Ratings'!$V$7,P321&gt;='Product Ratings'!$U$7),'Product Ratings'!$S$7,IF(AND(P321&lt;='Product Ratings'!$V$8,P321&gt;='Product Ratings'!$U$8),'Product Ratings'!$S$8,IF(P321&gt;='Product Ratings'!$U$9,'Product Ratings'!$S$9)))))</f>
        <v>3</v>
      </c>
      <c r="W321" s="135">
        <f t="shared" si="6"/>
        <v>13</v>
      </c>
      <c r="X321" s="90"/>
      <c r="Y321" s="90"/>
      <c r="Z321" s="90"/>
      <c r="AA321" s="90"/>
      <c r="AB321" s="90"/>
    </row>
    <row r="322" ht="12.75" customHeight="1">
      <c r="A322" s="87"/>
      <c r="B322" s="90"/>
      <c r="C322" s="90" t="s">
        <v>381</v>
      </c>
      <c r="D322" s="126">
        <v>4.0</v>
      </c>
      <c r="E322" s="127">
        <v>219.13</v>
      </c>
      <c r="F322" s="128">
        <f t="shared" si="7"/>
        <v>142.4345</v>
      </c>
      <c r="G322" s="129">
        <f t="shared" si="1"/>
        <v>76.6955</v>
      </c>
      <c r="H322" s="130">
        <f t="shared" si="2"/>
        <v>0.35</v>
      </c>
      <c r="I322" s="131">
        <v>44670.0</v>
      </c>
      <c r="J322" s="132">
        <v>44706.0</v>
      </c>
      <c r="K322" s="123"/>
      <c r="L322" s="90"/>
      <c r="M322" s="133">
        <f t="shared" si="3"/>
        <v>54.7825</v>
      </c>
      <c r="N322" s="99">
        <f t="shared" si="4"/>
        <v>36</v>
      </c>
      <c r="O322" s="133">
        <f t="shared" si="5"/>
        <v>35.608625</v>
      </c>
      <c r="P322" s="134">
        <v>0.18</v>
      </c>
      <c r="Q322" s="90"/>
      <c r="R322" s="99">
        <f>IF(AND(H322&lt;='Product Ratings'!$E$5,H322&gt;='Product Ratings'!$D$5),'Product Ratings'!$C$5,IF(AND(H322&lt;='Product Ratings'!$E$6,H322&gt;='Product Ratings'!$D$6),'Product Ratings'!$C$6,IF(AND(H322&lt;='Product Ratings'!$E$7,H322&gt;='Product Ratings'!$D$7),'Product Ratings'!$C$7,IF(AND(H322&lt;='Product Ratings'!$E$8,H322&gt;='Product Ratings'!$D$8),'Product Ratings'!$C$8,IF(H322&gt;='Product Ratings'!$D$9,'Product Ratings'!$C$9)))))</f>
        <v>2</v>
      </c>
      <c r="S322" s="99">
        <f>IF(AND(D322&lt;='Product Ratings'!$I$5,D322&gt;='Product Ratings'!$H$5),'Product Ratings'!$F$5,IF(AND(D322&lt;='Product Ratings'!$I$6,D322&gt;='Product Ratings'!$H$6),'Product Ratings'!$F$6,IF(AND(D322&lt;='Product Ratings'!$I$7,I322&gt;='Product Ratings'!$H$7),'Product Ratings'!$F$7,IF(AND(D322&lt;='Product Ratings'!$I$8,D322&gt;='Product Ratings'!$H$8),'Product Ratings'!$F$8,IF(D322&gt;='Product Ratings'!$H$9,'Product Ratings'!$F$9)))))</f>
        <v>1</v>
      </c>
      <c r="T322" s="99">
        <f>IF(AND(O322&lt;='Product Ratings'!$M$5,O322&gt;='Product Ratings'!$L$5),'Product Ratings'!$J$5,IF(AND(O322&lt;='Product Ratings'!$M$6,O322&gt;='Product Ratings'!$L$6),'Product Ratings'!$J$6,IF(AND(O322&lt;='Product Ratings'!$M$7,O322&gt;='Product Ratings'!$L$7),'Product Ratings'!$J$7,IF(AND(O322&lt;='Product Ratings'!$M$8,O322&gt;='Product Ratings'!$L$8),'Product Ratings'!$J$8,IF(O322&gt;='Product Ratings'!$L$9,'Product Ratings'!$J$9)))))</f>
        <v>4</v>
      </c>
      <c r="U322" s="99">
        <f>IF(AND(N322&lt;='Product Ratings'!$R$5,N322&gt;='Product Ratings'!$Q$5),'Product Ratings'!$O$5,IF(AND(N322&lt;='Product Ratings'!$R$6,N322&gt;='Product Ratings'!$Q$6),'Product Ratings'!$O$6,IF(AND(N322&lt;='Product Ratings'!$R$7,N322&gt;='Product Ratings'!$Q$7),'Product Ratings'!$O$7,IF(AND(N322&lt;='Product Ratings'!$R$8,N322&gt;='Product Ratings'!$Q$8),'Product Ratings'!$O$8,IF(N322&gt;='Product Ratings'!$Q$9,'Product Ratings'!$O$9)))))</f>
        <v>3</v>
      </c>
      <c r="V322" s="99">
        <f>IF(AND(P322&lt;='Product Ratings'!$V$5,P322&gt;='Product Ratings'!$U$5),'Product Ratings'!$S$5,IF(AND(P322&lt;='Product Ratings'!$V$6,P322&gt;='Product Ratings'!$U$6),'Product Ratings'!$S$6,IF(AND(P322&lt;='Product Ratings'!$V$7,P322&gt;='Product Ratings'!$U$7),'Product Ratings'!$S$7,IF(AND(P322&lt;='Product Ratings'!$V$8,P322&gt;='Product Ratings'!$U$8),'Product Ratings'!$S$8,IF(P322&gt;='Product Ratings'!$U$9,'Product Ratings'!$S$9)))))</f>
        <v>3</v>
      </c>
      <c r="W322" s="135">
        <f t="shared" si="6"/>
        <v>13</v>
      </c>
      <c r="X322" s="90"/>
      <c r="Y322" s="90"/>
      <c r="Z322" s="90"/>
      <c r="AA322" s="90"/>
      <c r="AB322" s="90"/>
    </row>
    <row r="323" ht="12.75" customHeight="1">
      <c r="A323" s="87"/>
      <c r="B323" s="90"/>
      <c r="C323" s="90" t="s">
        <v>382</v>
      </c>
      <c r="D323" s="126">
        <v>5.0</v>
      </c>
      <c r="E323" s="127">
        <v>125.29</v>
      </c>
      <c r="F323" s="128">
        <f t="shared" si="7"/>
        <v>81.4385</v>
      </c>
      <c r="G323" s="129">
        <f t="shared" si="1"/>
        <v>43.8515</v>
      </c>
      <c r="H323" s="130">
        <f t="shared" si="2"/>
        <v>0.35</v>
      </c>
      <c r="I323" s="131">
        <v>44671.0</v>
      </c>
      <c r="J323" s="132">
        <v>44707.0</v>
      </c>
      <c r="K323" s="123"/>
      <c r="L323" s="90"/>
      <c r="M323" s="133">
        <f t="shared" si="3"/>
        <v>25.058</v>
      </c>
      <c r="N323" s="99">
        <f t="shared" si="4"/>
        <v>36</v>
      </c>
      <c r="O323" s="133">
        <f t="shared" si="5"/>
        <v>16.2877</v>
      </c>
      <c r="P323" s="134">
        <v>0.22</v>
      </c>
      <c r="Q323" s="90"/>
      <c r="R323" s="99">
        <f>IF(AND(H323&lt;='Product Ratings'!$E$5,H323&gt;='Product Ratings'!$D$5),'Product Ratings'!$C$5,IF(AND(H323&lt;='Product Ratings'!$E$6,H323&gt;='Product Ratings'!$D$6),'Product Ratings'!$C$6,IF(AND(H323&lt;='Product Ratings'!$E$7,H323&gt;='Product Ratings'!$D$7),'Product Ratings'!$C$7,IF(AND(H323&lt;='Product Ratings'!$E$8,H323&gt;='Product Ratings'!$D$8),'Product Ratings'!$C$8,IF(H323&gt;='Product Ratings'!$D$9,'Product Ratings'!$C$9)))))</f>
        <v>2</v>
      </c>
      <c r="S323" s="99">
        <f>IF(AND(D323&lt;='Product Ratings'!$I$5,D323&gt;='Product Ratings'!$H$5),'Product Ratings'!$F$5,IF(AND(D323&lt;='Product Ratings'!$I$6,D323&gt;='Product Ratings'!$H$6),'Product Ratings'!$F$6,IF(AND(D323&lt;='Product Ratings'!$I$7,I323&gt;='Product Ratings'!$H$7),'Product Ratings'!$F$7,IF(AND(D323&lt;='Product Ratings'!$I$8,D323&gt;='Product Ratings'!$H$8),'Product Ratings'!$F$8,IF(D323&gt;='Product Ratings'!$H$9,'Product Ratings'!$F$9)))))</f>
        <v>1</v>
      </c>
      <c r="T323" s="99">
        <f>IF(AND(O323&lt;='Product Ratings'!$M$5,O323&gt;='Product Ratings'!$L$5),'Product Ratings'!$J$5,IF(AND(O323&lt;='Product Ratings'!$M$6,O323&gt;='Product Ratings'!$L$6),'Product Ratings'!$J$6,IF(AND(O323&lt;='Product Ratings'!$M$7,O323&gt;='Product Ratings'!$L$7),'Product Ratings'!$J$7,IF(AND(O323&lt;='Product Ratings'!$M$8,O323&gt;='Product Ratings'!$L$8),'Product Ratings'!$J$8,IF(O323&gt;='Product Ratings'!$L$9,'Product Ratings'!$J$9)))))</f>
        <v>5</v>
      </c>
      <c r="U323" s="99">
        <f>IF(AND(N323&lt;='Product Ratings'!$R$5,N323&gt;='Product Ratings'!$Q$5),'Product Ratings'!$O$5,IF(AND(N323&lt;='Product Ratings'!$R$6,N323&gt;='Product Ratings'!$Q$6),'Product Ratings'!$O$6,IF(AND(N323&lt;='Product Ratings'!$R$7,N323&gt;='Product Ratings'!$Q$7),'Product Ratings'!$O$7,IF(AND(N323&lt;='Product Ratings'!$R$8,N323&gt;='Product Ratings'!$Q$8),'Product Ratings'!$O$8,IF(N323&gt;='Product Ratings'!$Q$9,'Product Ratings'!$O$9)))))</f>
        <v>3</v>
      </c>
      <c r="V323" s="99">
        <f>IF(AND(P323&lt;='Product Ratings'!$V$5,P323&gt;='Product Ratings'!$U$5),'Product Ratings'!$S$5,IF(AND(P323&lt;='Product Ratings'!$V$6,P323&gt;='Product Ratings'!$U$6),'Product Ratings'!$S$6,IF(AND(P323&lt;='Product Ratings'!$V$7,P323&gt;='Product Ratings'!$U$7),'Product Ratings'!$S$7,IF(AND(P323&lt;='Product Ratings'!$V$8,P323&gt;='Product Ratings'!$U$8),'Product Ratings'!$S$8,IF(P323&gt;='Product Ratings'!$U$9,'Product Ratings'!$S$9)))))</f>
        <v>3</v>
      </c>
      <c r="W323" s="135">
        <f t="shared" si="6"/>
        <v>14</v>
      </c>
      <c r="X323" s="90"/>
      <c r="Y323" s="90"/>
      <c r="Z323" s="90"/>
      <c r="AA323" s="90"/>
      <c r="AB323" s="90"/>
    </row>
    <row r="324" ht="12.75" customHeight="1">
      <c r="A324" s="87"/>
      <c r="B324" s="90"/>
      <c r="C324" s="90" t="s">
        <v>383</v>
      </c>
      <c r="D324" s="126">
        <v>6.0</v>
      </c>
      <c r="E324" s="127">
        <v>48.7</v>
      </c>
      <c r="F324" s="128">
        <f t="shared" si="7"/>
        <v>31.655</v>
      </c>
      <c r="G324" s="129">
        <f t="shared" si="1"/>
        <v>17.045</v>
      </c>
      <c r="H324" s="130">
        <f t="shared" si="2"/>
        <v>0.35</v>
      </c>
      <c r="I324" s="131">
        <v>44672.0</v>
      </c>
      <c r="J324" s="132">
        <v>44708.0</v>
      </c>
      <c r="K324" s="123"/>
      <c r="L324" s="90"/>
      <c r="M324" s="133">
        <f t="shared" si="3"/>
        <v>8.116666667</v>
      </c>
      <c r="N324" s="99">
        <f t="shared" si="4"/>
        <v>36</v>
      </c>
      <c r="O324" s="133">
        <f t="shared" si="5"/>
        <v>5.275833333</v>
      </c>
      <c r="P324" s="134">
        <v>0.26</v>
      </c>
      <c r="Q324" s="90"/>
      <c r="R324" s="99">
        <f>IF(AND(H324&lt;='Product Ratings'!$E$5,H324&gt;='Product Ratings'!$D$5),'Product Ratings'!$C$5,IF(AND(H324&lt;='Product Ratings'!$E$6,H324&gt;='Product Ratings'!$D$6),'Product Ratings'!$C$6,IF(AND(H324&lt;='Product Ratings'!$E$7,H324&gt;='Product Ratings'!$D$7),'Product Ratings'!$C$7,IF(AND(H324&lt;='Product Ratings'!$E$8,H324&gt;='Product Ratings'!$D$8),'Product Ratings'!$C$8,IF(H324&gt;='Product Ratings'!$D$9,'Product Ratings'!$C$9)))))</f>
        <v>2</v>
      </c>
      <c r="S324" s="99">
        <f>IF(AND(D324&lt;='Product Ratings'!$I$5,D324&gt;='Product Ratings'!$H$5),'Product Ratings'!$F$5,IF(AND(D324&lt;='Product Ratings'!$I$6,D324&gt;='Product Ratings'!$H$6),'Product Ratings'!$F$6,IF(AND(D324&lt;='Product Ratings'!$I$7,I324&gt;='Product Ratings'!$H$7),'Product Ratings'!$F$7,IF(AND(D324&lt;='Product Ratings'!$I$8,D324&gt;='Product Ratings'!$H$8),'Product Ratings'!$F$8,IF(D324&gt;='Product Ratings'!$H$9,'Product Ratings'!$F$9)))))</f>
        <v>2</v>
      </c>
      <c r="T324" s="99">
        <f>IF(AND(O324&lt;='Product Ratings'!$M$5,O324&gt;='Product Ratings'!$L$5),'Product Ratings'!$J$5,IF(AND(O324&lt;='Product Ratings'!$M$6,O324&gt;='Product Ratings'!$L$6),'Product Ratings'!$J$6,IF(AND(O324&lt;='Product Ratings'!$M$7,O324&gt;='Product Ratings'!$L$7),'Product Ratings'!$J$7,IF(AND(O324&lt;='Product Ratings'!$M$8,O324&gt;='Product Ratings'!$L$8),'Product Ratings'!$J$8,IF(O324&gt;='Product Ratings'!$L$9,'Product Ratings'!$J$9)))))</f>
        <v>5</v>
      </c>
      <c r="U324" s="99">
        <f>IF(AND(N324&lt;='Product Ratings'!$R$5,N324&gt;='Product Ratings'!$Q$5),'Product Ratings'!$O$5,IF(AND(N324&lt;='Product Ratings'!$R$6,N324&gt;='Product Ratings'!$Q$6),'Product Ratings'!$O$6,IF(AND(N324&lt;='Product Ratings'!$R$7,N324&gt;='Product Ratings'!$Q$7),'Product Ratings'!$O$7,IF(AND(N324&lt;='Product Ratings'!$R$8,N324&gt;='Product Ratings'!$Q$8),'Product Ratings'!$O$8,IF(N324&gt;='Product Ratings'!$Q$9,'Product Ratings'!$O$9)))))</f>
        <v>3</v>
      </c>
      <c r="V324" s="99">
        <f>IF(AND(P324&lt;='Product Ratings'!$V$5,P324&gt;='Product Ratings'!$U$5),'Product Ratings'!$S$5,IF(AND(P324&lt;='Product Ratings'!$V$6,P324&gt;='Product Ratings'!$U$6),'Product Ratings'!$S$6,IF(AND(P324&lt;='Product Ratings'!$V$7,P324&gt;='Product Ratings'!$U$7),'Product Ratings'!$S$7,IF(AND(P324&lt;='Product Ratings'!$V$8,P324&gt;='Product Ratings'!$U$8),'Product Ratings'!$S$8,IF(P324&gt;='Product Ratings'!$U$9,'Product Ratings'!$S$9)))))</f>
        <v>3</v>
      </c>
      <c r="W324" s="135">
        <f t="shared" si="6"/>
        <v>15</v>
      </c>
      <c r="X324" s="90"/>
      <c r="Y324" s="90"/>
      <c r="Z324" s="90"/>
      <c r="AA324" s="90"/>
      <c r="AB324" s="90"/>
    </row>
    <row r="325" ht="12.75" customHeight="1">
      <c r="A325" s="87"/>
      <c r="B325" s="90"/>
      <c r="C325" s="90" t="s">
        <v>384</v>
      </c>
      <c r="D325" s="126">
        <v>1.0</v>
      </c>
      <c r="E325" s="127">
        <v>240.0</v>
      </c>
      <c r="F325" s="128">
        <f t="shared" si="7"/>
        <v>156</v>
      </c>
      <c r="G325" s="129">
        <f t="shared" si="1"/>
        <v>84</v>
      </c>
      <c r="H325" s="130">
        <f t="shared" si="2"/>
        <v>0.35</v>
      </c>
      <c r="I325" s="131">
        <v>44673.0</v>
      </c>
      <c r="J325" s="132">
        <v>44709.0</v>
      </c>
      <c r="K325" s="123"/>
      <c r="L325" s="90"/>
      <c r="M325" s="133">
        <f t="shared" si="3"/>
        <v>240</v>
      </c>
      <c r="N325" s="99">
        <f t="shared" si="4"/>
        <v>36</v>
      </c>
      <c r="O325" s="133">
        <f t="shared" si="5"/>
        <v>156</v>
      </c>
      <c r="P325" s="134">
        <v>0.28</v>
      </c>
      <c r="Q325" s="90"/>
      <c r="R325" s="99">
        <f>IF(AND(H325&lt;='Product Ratings'!$E$5,H325&gt;='Product Ratings'!$D$5),'Product Ratings'!$C$5,IF(AND(H325&lt;='Product Ratings'!$E$6,H325&gt;='Product Ratings'!$D$6),'Product Ratings'!$C$6,IF(AND(H325&lt;='Product Ratings'!$E$7,H325&gt;='Product Ratings'!$D$7),'Product Ratings'!$C$7,IF(AND(H325&lt;='Product Ratings'!$E$8,H325&gt;='Product Ratings'!$D$8),'Product Ratings'!$C$8,IF(H325&gt;='Product Ratings'!$D$9,'Product Ratings'!$C$9)))))</f>
        <v>2</v>
      </c>
      <c r="S325" s="99">
        <f>IF(AND(D325&lt;='Product Ratings'!$I$5,D325&gt;='Product Ratings'!$H$5),'Product Ratings'!$F$5,IF(AND(D325&lt;='Product Ratings'!$I$6,D325&gt;='Product Ratings'!$H$6),'Product Ratings'!$F$6,IF(AND(D325&lt;='Product Ratings'!$I$7,I325&gt;='Product Ratings'!$H$7),'Product Ratings'!$F$7,IF(AND(D325&lt;='Product Ratings'!$I$8,D325&gt;='Product Ratings'!$H$8),'Product Ratings'!$F$8,IF(D325&gt;='Product Ratings'!$H$9,'Product Ratings'!$F$9)))))</f>
        <v>1</v>
      </c>
      <c r="T325" s="99">
        <f>IF(AND(O325&lt;='Product Ratings'!$M$5,O325&gt;='Product Ratings'!$L$5),'Product Ratings'!$J$5,IF(AND(O325&lt;='Product Ratings'!$M$6,O325&gt;='Product Ratings'!$L$6),'Product Ratings'!$J$6,IF(AND(O325&lt;='Product Ratings'!$M$7,O325&gt;='Product Ratings'!$L$7),'Product Ratings'!$J$7,IF(AND(O325&lt;='Product Ratings'!$M$8,O325&gt;='Product Ratings'!$L$8),'Product Ratings'!$J$8,IF(O325&gt;='Product Ratings'!$L$9,'Product Ratings'!$J$9)))))</f>
        <v>2</v>
      </c>
      <c r="U325" s="99">
        <f>IF(AND(N325&lt;='Product Ratings'!$R$5,N325&gt;='Product Ratings'!$Q$5),'Product Ratings'!$O$5,IF(AND(N325&lt;='Product Ratings'!$R$6,N325&gt;='Product Ratings'!$Q$6),'Product Ratings'!$O$6,IF(AND(N325&lt;='Product Ratings'!$R$7,N325&gt;='Product Ratings'!$Q$7),'Product Ratings'!$O$7,IF(AND(N325&lt;='Product Ratings'!$R$8,N325&gt;='Product Ratings'!$Q$8),'Product Ratings'!$O$8,IF(N325&gt;='Product Ratings'!$Q$9,'Product Ratings'!$O$9)))))</f>
        <v>3</v>
      </c>
      <c r="V325" s="99">
        <f>IF(AND(P325&lt;='Product Ratings'!$V$5,P325&gt;='Product Ratings'!$U$5),'Product Ratings'!$S$5,IF(AND(P325&lt;='Product Ratings'!$V$6,P325&gt;='Product Ratings'!$U$6),'Product Ratings'!$S$6,IF(AND(P325&lt;='Product Ratings'!$V$7,P325&gt;='Product Ratings'!$U$7),'Product Ratings'!$S$7,IF(AND(P325&lt;='Product Ratings'!$V$8,P325&gt;='Product Ratings'!$U$8),'Product Ratings'!$S$8,IF(P325&gt;='Product Ratings'!$U$9,'Product Ratings'!$S$9)))))</f>
        <v>3</v>
      </c>
      <c r="W325" s="135">
        <f t="shared" si="6"/>
        <v>11</v>
      </c>
      <c r="X325" s="90"/>
      <c r="Y325" s="90"/>
      <c r="Z325" s="90"/>
      <c r="AA325" s="90"/>
      <c r="AB325" s="90"/>
    </row>
    <row r="326" ht="12.75" customHeight="1">
      <c r="A326" s="87"/>
      <c r="B326" s="90"/>
      <c r="C326" s="90" t="s">
        <v>385</v>
      </c>
      <c r="D326" s="126">
        <v>2.0</v>
      </c>
      <c r="E326" s="127">
        <v>132.61</v>
      </c>
      <c r="F326" s="128">
        <f t="shared" si="7"/>
        <v>86.1965</v>
      </c>
      <c r="G326" s="129">
        <f t="shared" si="1"/>
        <v>46.4135</v>
      </c>
      <c r="H326" s="130">
        <f t="shared" si="2"/>
        <v>0.35</v>
      </c>
      <c r="I326" s="131">
        <v>44674.0</v>
      </c>
      <c r="J326" s="132">
        <v>44710.0</v>
      </c>
      <c r="K326" s="123"/>
      <c r="L326" s="90"/>
      <c r="M326" s="133">
        <f t="shared" si="3"/>
        <v>66.305</v>
      </c>
      <c r="N326" s="99">
        <f t="shared" si="4"/>
        <v>36</v>
      </c>
      <c r="O326" s="133">
        <f t="shared" si="5"/>
        <v>43.09825</v>
      </c>
      <c r="P326" s="134">
        <v>0.3</v>
      </c>
      <c r="Q326" s="90"/>
      <c r="R326" s="99">
        <f>IF(AND(H326&lt;='Product Ratings'!$E$5,H326&gt;='Product Ratings'!$D$5),'Product Ratings'!$C$5,IF(AND(H326&lt;='Product Ratings'!$E$6,H326&gt;='Product Ratings'!$D$6),'Product Ratings'!$C$6,IF(AND(H326&lt;='Product Ratings'!$E$7,H326&gt;='Product Ratings'!$D$7),'Product Ratings'!$C$7,IF(AND(H326&lt;='Product Ratings'!$E$8,H326&gt;='Product Ratings'!$D$8),'Product Ratings'!$C$8,IF(H326&gt;='Product Ratings'!$D$9,'Product Ratings'!$C$9)))))</f>
        <v>2</v>
      </c>
      <c r="S326" s="99">
        <f>IF(AND(D326&lt;='Product Ratings'!$I$5,D326&gt;='Product Ratings'!$H$5),'Product Ratings'!$F$5,IF(AND(D326&lt;='Product Ratings'!$I$6,D326&gt;='Product Ratings'!$H$6),'Product Ratings'!$F$6,IF(AND(D326&lt;='Product Ratings'!$I$7,I326&gt;='Product Ratings'!$H$7),'Product Ratings'!$F$7,IF(AND(D326&lt;='Product Ratings'!$I$8,D326&gt;='Product Ratings'!$H$8),'Product Ratings'!$F$8,IF(D326&gt;='Product Ratings'!$H$9,'Product Ratings'!$F$9)))))</f>
        <v>1</v>
      </c>
      <c r="T326" s="99">
        <f>IF(AND(O326&lt;='Product Ratings'!$M$5,O326&gt;='Product Ratings'!$L$5),'Product Ratings'!$J$5,IF(AND(O326&lt;='Product Ratings'!$M$6,O326&gt;='Product Ratings'!$L$6),'Product Ratings'!$J$6,IF(AND(O326&lt;='Product Ratings'!$M$7,O326&gt;='Product Ratings'!$L$7),'Product Ratings'!$J$7,IF(AND(O326&lt;='Product Ratings'!$M$8,O326&gt;='Product Ratings'!$L$8),'Product Ratings'!$J$8,IF(O326&gt;='Product Ratings'!$L$9,'Product Ratings'!$J$9)))))</f>
        <v>3</v>
      </c>
      <c r="U326" s="99">
        <f>IF(AND(N326&lt;='Product Ratings'!$R$5,N326&gt;='Product Ratings'!$Q$5),'Product Ratings'!$O$5,IF(AND(N326&lt;='Product Ratings'!$R$6,N326&gt;='Product Ratings'!$Q$6),'Product Ratings'!$O$6,IF(AND(N326&lt;='Product Ratings'!$R$7,N326&gt;='Product Ratings'!$Q$7),'Product Ratings'!$O$7,IF(AND(N326&lt;='Product Ratings'!$R$8,N326&gt;='Product Ratings'!$Q$8),'Product Ratings'!$O$8,IF(N326&gt;='Product Ratings'!$Q$9,'Product Ratings'!$O$9)))))</f>
        <v>3</v>
      </c>
      <c r="V326" s="99">
        <f>IF(AND(P326&lt;='Product Ratings'!$V$5,P326&gt;='Product Ratings'!$U$5),'Product Ratings'!$S$5,IF(AND(P326&lt;='Product Ratings'!$V$6,P326&gt;='Product Ratings'!$U$6),'Product Ratings'!$S$6,IF(AND(P326&lt;='Product Ratings'!$V$7,P326&gt;='Product Ratings'!$U$7),'Product Ratings'!$S$7,IF(AND(P326&lt;='Product Ratings'!$V$8,P326&gt;='Product Ratings'!$U$8),'Product Ratings'!$S$8,IF(P326&gt;='Product Ratings'!$U$9,'Product Ratings'!$S$9)))))</f>
        <v>3</v>
      </c>
      <c r="W326" s="135">
        <f t="shared" si="6"/>
        <v>12</v>
      </c>
      <c r="X326" s="90"/>
      <c r="Y326" s="90"/>
      <c r="Z326" s="90"/>
      <c r="AA326" s="90"/>
      <c r="AB326" s="90"/>
    </row>
    <row r="327" ht="12.75" customHeight="1">
      <c r="A327" s="87"/>
      <c r="B327" s="90"/>
      <c r="C327" s="90" t="s">
        <v>386</v>
      </c>
      <c r="D327" s="126">
        <v>3.0</v>
      </c>
      <c r="E327" s="127">
        <v>98.37</v>
      </c>
      <c r="F327" s="128">
        <f t="shared" si="7"/>
        <v>63.9405</v>
      </c>
      <c r="G327" s="129">
        <f t="shared" si="1"/>
        <v>34.4295</v>
      </c>
      <c r="H327" s="130">
        <f t="shared" si="2"/>
        <v>0.35</v>
      </c>
      <c r="I327" s="131">
        <v>44675.0</v>
      </c>
      <c r="J327" s="132">
        <v>44711.0</v>
      </c>
      <c r="K327" s="123"/>
      <c r="L327" s="90"/>
      <c r="M327" s="133">
        <f t="shared" si="3"/>
        <v>32.79</v>
      </c>
      <c r="N327" s="99">
        <f t="shared" si="4"/>
        <v>36</v>
      </c>
      <c r="O327" s="133">
        <f t="shared" si="5"/>
        <v>21.3135</v>
      </c>
      <c r="P327" s="134">
        <v>0.31</v>
      </c>
      <c r="Q327" s="90"/>
      <c r="R327" s="99">
        <f>IF(AND(H327&lt;='Product Ratings'!$E$5,H327&gt;='Product Ratings'!$D$5),'Product Ratings'!$C$5,IF(AND(H327&lt;='Product Ratings'!$E$6,H327&gt;='Product Ratings'!$D$6),'Product Ratings'!$C$6,IF(AND(H327&lt;='Product Ratings'!$E$7,H327&gt;='Product Ratings'!$D$7),'Product Ratings'!$C$7,IF(AND(H327&lt;='Product Ratings'!$E$8,H327&gt;='Product Ratings'!$D$8),'Product Ratings'!$C$8,IF(H327&gt;='Product Ratings'!$D$9,'Product Ratings'!$C$9)))))</f>
        <v>2</v>
      </c>
      <c r="S327" s="99">
        <f>IF(AND(D327&lt;='Product Ratings'!$I$5,D327&gt;='Product Ratings'!$H$5),'Product Ratings'!$F$5,IF(AND(D327&lt;='Product Ratings'!$I$6,D327&gt;='Product Ratings'!$H$6),'Product Ratings'!$F$6,IF(AND(D327&lt;='Product Ratings'!$I$7,I327&gt;='Product Ratings'!$H$7),'Product Ratings'!$F$7,IF(AND(D327&lt;='Product Ratings'!$I$8,D327&gt;='Product Ratings'!$H$8),'Product Ratings'!$F$8,IF(D327&gt;='Product Ratings'!$H$9,'Product Ratings'!$F$9)))))</f>
        <v>1</v>
      </c>
      <c r="T327" s="99">
        <f>IF(AND(O327&lt;='Product Ratings'!$M$5,O327&gt;='Product Ratings'!$L$5),'Product Ratings'!$J$5,IF(AND(O327&lt;='Product Ratings'!$M$6,O327&gt;='Product Ratings'!$L$6),'Product Ratings'!$J$6,IF(AND(O327&lt;='Product Ratings'!$M$7,O327&gt;='Product Ratings'!$L$7),'Product Ratings'!$J$7,IF(AND(O327&lt;='Product Ratings'!$M$8,O327&gt;='Product Ratings'!$L$8),'Product Ratings'!$J$8,IF(O327&gt;='Product Ratings'!$L$9,'Product Ratings'!$J$9)))))</f>
        <v>5</v>
      </c>
      <c r="U327" s="99">
        <f>IF(AND(N327&lt;='Product Ratings'!$R$5,N327&gt;='Product Ratings'!$Q$5),'Product Ratings'!$O$5,IF(AND(N327&lt;='Product Ratings'!$R$6,N327&gt;='Product Ratings'!$Q$6),'Product Ratings'!$O$6,IF(AND(N327&lt;='Product Ratings'!$R$7,N327&gt;='Product Ratings'!$Q$7),'Product Ratings'!$O$7,IF(AND(N327&lt;='Product Ratings'!$R$8,N327&gt;='Product Ratings'!$Q$8),'Product Ratings'!$O$8,IF(N327&gt;='Product Ratings'!$Q$9,'Product Ratings'!$O$9)))))</f>
        <v>3</v>
      </c>
      <c r="V327" s="99">
        <f>IF(AND(P327&lt;='Product Ratings'!$V$5,P327&gt;='Product Ratings'!$U$5),'Product Ratings'!$S$5,IF(AND(P327&lt;='Product Ratings'!$V$6,P327&gt;='Product Ratings'!$U$6),'Product Ratings'!$S$6,IF(AND(P327&lt;='Product Ratings'!$V$7,P327&gt;='Product Ratings'!$U$7),'Product Ratings'!$S$7,IF(AND(P327&lt;='Product Ratings'!$V$8,P327&gt;='Product Ratings'!$U$8),'Product Ratings'!$S$8,IF(P327&gt;='Product Ratings'!$U$9,'Product Ratings'!$S$9)))))</f>
        <v>3</v>
      </c>
      <c r="W327" s="135">
        <f t="shared" si="6"/>
        <v>14</v>
      </c>
      <c r="X327" s="90"/>
      <c r="Y327" s="90"/>
      <c r="Z327" s="90"/>
      <c r="AA327" s="90"/>
      <c r="AB327" s="90"/>
    </row>
    <row r="328" ht="12.75" customHeight="1">
      <c r="A328" s="87"/>
      <c r="B328" s="90"/>
      <c r="C328" s="90" t="s">
        <v>387</v>
      </c>
      <c r="D328" s="126">
        <v>4.0</v>
      </c>
      <c r="E328" s="127">
        <v>560.87</v>
      </c>
      <c r="F328" s="128">
        <f t="shared" si="7"/>
        <v>364.5655</v>
      </c>
      <c r="G328" s="129">
        <f t="shared" si="1"/>
        <v>196.3045</v>
      </c>
      <c r="H328" s="130">
        <f t="shared" si="2"/>
        <v>0.35</v>
      </c>
      <c r="I328" s="131">
        <v>44676.0</v>
      </c>
      <c r="J328" s="132">
        <v>44712.0</v>
      </c>
      <c r="K328" s="123"/>
      <c r="L328" s="90"/>
      <c r="M328" s="133">
        <f t="shared" si="3"/>
        <v>140.2175</v>
      </c>
      <c r="N328" s="99">
        <f t="shared" si="4"/>
        <v>36</v>
      </c>
      <c r="O328" s="133">
        <f t="shared" si="5"/>
        <v>91.141375</v>
      </c>
      <c r="P328" s="134">
        <v>0.32</v>
      </c>
      <c r="Q328" s="90"/>
      <c r="R328" s="99">
        <f>IF(AND(H328&lt;='Product Ratings'!$E$5,H328&gt;='Product Ratings'!$D$5),'Product Ratings'!$C$5,IF(AND(H328&lt;='Product Ratings'!$E$6,H328&gt;='Product Ratings'!$D$6),'Product Ratings'!$C$6,IF(AND(H328&lt;='Product Ratings'!$E$7,H328&gt;='Product Ratings'!$D$7),'Product Ratings'!$C$7,IF(AND(H328&lt;='Product Ratings'!$E$8,H328&gt;='Product Ratings'!$D$8),'Product Ratings'!$C$8,IF(H328&gt;='Product Ratings'!$D$9,'Product Ratings'!$C$9)))))</f>
        <v>2</v>
      </c>
      <c r="S328" s="99">
        <f>IF(AND(D328&lt;='Product Ratings'!$I$5,D328&gt;='Product Ratings'!$H$5),'Product Ratings'!$F$5,IF(AND(D328&lt;='Product Ratings'!$I$6,D328&gt;='Product Ratings'!$H$6),'Product Ratings'!$F$6,IF(AND(D328&lt;='Product Ratings'!$I$7,I328&gt;='Product Ratings'!$H$7),'Product Ratings'!$F$7,IF(AND(D328&lt;='Product Ratings'!$I$8,D328&gt;='Product Ratings'!$H$8),'Product Ratings'!$F$8,IF(D328&gt;='Product Ratings'!$H$9,'Product Ratings'!$F$9)))))</f>
        <v>1</v>
      </c>
      <c r="T328" s="99">
        <f>IF(AND(O328&lt;='Product Ratings'!$M$5,O328&gt;='Product Ratings'!$L$5),'Product Ratings'!$J$5,IF(AND(O328&lt;='Product Ratings'!$M$6,O328&gt;='Product Ratings'!$L$6),'Product Ratings'!$J$6,IF(AND(O328&lt;='Product Ratings'!$M$7,O328&gt;='Product Ratings'!$L$7),'Product Ratings'!$J$7,IF(AND(O328&lt;='Product Ratings'!$M$8,O328&gt;='Product Ratings'!$L$8),'Product Ratings'!$J$8,IF(O328&gt;='Product Ratings'!$L$9,'Product Ratings'!$J$9)))))</f>
        <v>2</v>
      </c>
      <c r="U328" s="99">
        <f>IF(AND(N328&lt;='Product Ratings'!$R$5,N328&gt;='Product Ratings'!$Q$5),'Product Ratings'!$O$5,IF(AND(N328&lt;='Product Ratings'!$R$6,N328&gt;='Product Ratings'!$Q$6),'Product Ratings'!$O$6,IF(AND(N328&lt;='Product Ratings'!$R$7,N328&gt;='Product Ratings'!$Q$7),'Product Ratings'!$O$7,IF(AND(N328&lt;='Product Ratings'!$R$8,N328&gt;='Product Ratings'!$Q$8),'Product Ratings'!$O$8,IF(N328&gt;='Product Ratings'!$Q$9,'Product Ratings'!$O$9)))))</f>
        <v>3</v>
      </c>
      <c r="V328" s="99">
        <f>IF(AND(P328&lt;='Product Ratings'!$V$5,P328&gt;='Product Ratings'!$U$5),'Product Ratings'!$S$5,IF(AND(P328&lt;='Product Ratings'!$V$6,P328&gt;='Product Ratings'!$U$6),'Product Ratings'!$S$6,IF(AND(P328&lt;='Product Ratings'!$V$7,P328&gt;='Product Ratings'!$U$7),'Product Ratings'!$S$7,IF(AND(P328&lt;='Product Ratings'!$V$8,P328&gt;='Product Ratings'!$U$8),'Product Ratings'!$S$8,IF(P328&gt;='Product Ratings'!$U$9,'Product Ratings'!$S$9)))))</f>
        <v>3</v>
      </c>
      <c r="W328" s="135">
        <f t="shared" si="6"/>
        <v>11</v>
      </c>
      <c r="X328" s="90"/>
      <c r="Y328" s="90"/>
      <c r="Z328" s="90"/>
      <c r="AA328" s="90"/>
      <c r="AB328" s="90"/>
    </row>
    <row r="329" ht="12.75" customHeight="1">
      <c r="A329" s="87"/>
      <c r="B329" s="90"/>
      <c r="C329" s="90" t="s">
        <v>388</v>
      </c>
      <c r="D329" s="126">
        <v>5.0</v>
      </c>
      <c r="E329" s="127">
        <v>420.6</v>
      </c>
      <c r="F329" s="128">
        <f t="shared" si="7"/>
        <v>273.39</v>
      </c>
      <c r="G329" s="129">
        <f t="shared" si="1"/>
        <v>147.21</v>
      </c>
      <c r="H329" s="130">
        <f t="shared" si="2"/>
        <v>0.35</v>
      </c>
      <c r="I329" s="131">
        <v>44677.0</v>
      </c>
      <c r="J329" s="132">
        <v>44713.0</v>
      </c>
      <c r="K329" s="123"/>
      <c r="L329" s="90"/>
      <c r="M329" s="133">
        <f t="shared" si="3"/>
        <v>84.12</v>
      </c>
      <c r="N329" s="99">
        <f t="shared" si="4"/>
        <v>36</v>
      </c>
      <c r="O329" s="133">
        <f t="shared" si="5"/>
        <v>54.678</v>
      </c>
      <c r="P329" s="134">
        <v>0.33</v>
      </c>
      <c r="Q329" s="90"/>
      <c r="R329" s="99">
        <f>IF(AND(H329&lt;='Product Ratings'!$E$5,H329&gt;='Product Ratings'!$D$5),'Product Ratings'!$C$5,IF(AND(H329&lt;='Product Ratings'!$E$6,H329&gt;='Product Ratings'!$D$6),'Product Ratings'!$C$6,IF(AND(H329&lt;='Product Ratings'!$E$7,H329&gt;='Product Ratings'!$D$7),'Product Ratings'!$C$7,IF(AND(H329&lt;='Product Ratings'!$E$8,H329&gt;='Product Ratings'!$D$8),'Product Ratings'!$C$8,IF(H329&gt;='Product Ratings'!$D$9,'Product Ratings'!$C$9)))))</f>
        <v>2</v>
      </c>
      <c r="S329" s="99">
        <f>IF(AND(D329&lt;='Product Ratings'!$I$5,D329&gt;='Product Ratings'!$H$5),'Product Ratings'!$F$5,IF(AND(D329&lt;='Product Ratings'!$I$6,D329&gt;='Product Ratings'!$H$6),'Product Ratings'!$F$6,IF(AND(D329&lt;='Product Ratings'!$I$7,I329&gt;='Product Ratings'!$H$7),'Product Ratings'!$F$7,IF(AND(D329&lt;='Product Ratings'!$I$8,D329&gt;='Product Ratings'!$H$8),'Product Ratings'!$F$8,IF(D329&gt;='Product Ratings'!$H$9,'Product Ratings'!$F$9)))))</f>
        <v>1</v>
      </c>
      <c r="T329" s="99">
        <f>IF(AND(O329&lt;='Product Ratings'!$M$5,O329&gt;='Product Ratings'!$L$5),'Product Ratings'!$J$5,IF(AND(O329&lt;='Product Ratings'!$M$6,O329&gt;='Product Ratings'!$L$6),'Product Ratings'!$J$6,IF(AND(O329&lt;='Product Ratings'!$M$7,O329&gt;='Product Ratings'!$L$7),'Product Ratings'!$J$7,IF(AND(O329&lt;='Product Ratings'!$M$8,O329&gt;='Product Ratings'!$L$8),'Product Ratings'!$J$8,IF(O329&gt;='Product Ratings'!$L$9,'Product Ratings'!$J$9)))))</f>
        <v>3</v>
      </c>
      <c r="U329" s="99">
        <f>IF(AND(N329&lt;='Product Ratings'!$R$5,N329&gt;='Product Ratings'!$Q$5),'Product Ratings'!$O$5,IF(AND(N329&lt;='Product Ratings'!$R$6,N329&gt;='Product Ratings'!$Q$6),'Product Ratings'!$O$6,IF(AND(N329&lt;='Product Ratings'!$R$7,N329&gt;='Product Ratings'!$Q$7),'Product Ratings'!$O$7,IF(AND(N329&lt;='Product Ratings'!$R$8,N329&gt;='Product Ratings'!$Q$8),'Product Ratings'!$O$8,IF(N329&gt;='Product Ratings'!$Q$9,'Product Ratings'!$O$9)))))</f>
        <v>3</v>
      </c>
      <c r="V329" s="99">
        <f>IF(AND(P329&lt;='Product Ratings'!$V$5,P329&gt;='Product Ratings'!$U$5),'Product Ratings'!$S$5,IF(AND(P329&lt;='Product Ratings'!$V$6,P329&gt;='Product Ratings'!$U$6),'Product Ratings'!$S$6,IF(AND(P329&lt;='Product Ratings'!$V$7,P329&gt;='Product Ratings'!$U$7),'Product Ratings'!$S$7,IF(AND(P329&lt;='Product Ratings'!$V$8,P329&gt;='Product Ratings'!$U$8),'Product Ratings'!$S$8,IF(P329&gt;='Product Ratings'!$U$9,'Product Ratings'!$S$9)))))</f>
        <v>3</v>
      </c>
      <c r="W329" s="135">
        <f t="shared" si="6"/>
        <v>12</v>
      </c>
      <c r="X329" s="90"/>
      <c r="Y329" s="90"/>
      <c r="Z329" s="90"/>
      <c r="AA329" s="90"/>
      <c r="AB329" s="90"/>
    </row>
    <row r="330" ht="12.75" customHeight="1">
      <c r="A330" s="87"/>
      <c r="B330" s="90"/>
      <c r="C330" s="90" t="s">
        <v>389</v>
      </c>
      <c r="D330" s="126">
        <v>6.0</v>
      </c>
      <c r="E330" s="127">
        <v>149.57</v>
      </c>
      <c r="F330" s="128">
        <f t="shared" si="7"/>
        <v>97.2205</v>
      </c>
      <c r="G330" s="129">
        <f t="shared" si="1"/>
        <v>52.3495</v>
      </c>
      <c r="H330" s="130">
        <f t="shared" si="2"/>
        <v>0.35</v>
      </c>
      <c r="I330" s="131">
        <v>44678.0</v>
      </c>
      <c r="J330" s="132">
        <v>44714.0</v>
      </c>
      <c r="K330" s="123"/>
      <c r="L330" s="90"/>
      <c r="M330" s="133">
        <f t="shared" si="3"/>
        <v>24.92833333</v>
      </c>
      <c r="N330" s="99">
        <f t="shared" si="4"/>
        <v>36</v>
      </c>
      <c r="O330" s="133">
        <f t="shared" si="5"/>
        <v>16.20341667</v>
      </c>
      <c r="P330" s="134">
        <v>0.34</v>
      </c>
      <c r="Q330" s="90"/>
      <c r="R330" s="99">
        <f>IF(AND(H330&lt;='Product Ratings'!$E$5,H330&gt;='Product Ratings'!$D$5),'Product Ratings'!$C$5,IF(AND(H330&lt;='Product Ratings'!$E$6,H330&gt;='Product Ratings'!$D$6),'Product Ratings'!$C$6,IF(AND(H330&lt;='Product Ratings'!$E$7,H330&gt;='Product Ratings'!$D$7),'Product Ratings'!$C$7,IF(AND(H330&lt;='Product Ratings'!$E$8,H330&gt;='Product Ratings'!$D$8),'Product Ratings'!$C$8,IF(H330&gt;='Product Ratings'!$D$9,'Product Ratings'!$C$9)))))</f>
        <v>2</v>
      </c>
      <c r="S330" s="99">
        <f>IF(AND(D330&lt;='Product Ratings'!$I$5,D330&gt;='Product Ratings'!$H$5),'Product Ratings'!$F$5,IF(AND(D330&lt;='Product Ratings'!$I$6,D330&gt;='Product Ratings'!$H$6),'Product Ratings'!$F$6,IF(AND(D330&lt;='Product Ratings'!$I$7,I330&gt;='Product Ratings'!$H$7),'Product Ratings'!$F$7,IF(AND(D330&lt;='Product Ratings'!$I$8,D330&gt;='Product Ratings'!$H$8),'Product Ratings'!$F$8,IF(D330&gt;='Product Ratings'!$H$9,'Product Ratings'!$F$9)))))</f>
        <v>2</v>
      </c>
      <c r="T330" s="99">
        <f>IF(AND(O330&lt;='Product Ratings'!$M$5,O330&gt;='Product Ratings'!$L$5),'Product Ratings'!$J$5,IF(AND(O330&lt;='Product Ratings'!$M$6,O330&gt;='Product Ratings'!$L$6),'Product Ratings'!$J$6,IF(AND(O330&lt;='Product Ratings'!$M$7,O330&gt;='Product Ratings'!$L$7),'Product Ratings'!$J$7,IF(AND(O330&lt;='Product Ratings'!$M$8,O330&gt;='Product Ratings'!$L$8),'Product Ratings'!$J$8,IF(O330&gt;='Product Ratings'!$L$9,'Product Ratings'!$J$9)))))</f>
        <v>5</v>
      </c>
      <c r="U330" s="99">
        <f>IF(AND(N330&lt;='Product Ratings'!$R$5,N330&gt;='Product Ratings'!$Q$5),'Product Ratings'!$O$5,IF(AND(N330&lt;='Product Ratings'!$R$6,N330&gt;='Product Ratings'!$Q$6),'Product Ratings'!$O$6,IF(AND(N330&lt;='Product Ratings'!$R$7,N330&gt;='Product Ratings'!$Q$7),'Product Ratings'!$O$7,IF(AND(N330&lt;='Product Ratings'!$R$8,N330&gt;='Product Ratings'!$Q$8),'Product Ratings'!$O$8,IF(N330&gt;='Product Ratings'!$Q$9,'Product Ratings'!$O$9)))))</f>
        <v>3</v>
      </c>
      <c r="V330" s="99">
        <f>IF(AND(P330&lt;='Product Ratings'!$V$5,P330&gt;='Product Ratings'!$U$5),'Product Ratings'!$S$5,IF(AND(P330&lt;='Product Ratings'!$V$6,P330&gt;='Product Ratings'!$U$6),'Product Ratings'!$S$6,IF(AND(P330&lt;='Product Ratings'!$V$7,P330&gt;='Product Ratings'!$U$7),'Product Ratings'!$S$7,IF(AND(P330&lt;='Product Ratings'!$V$8,P330&gt;='Product Ratings'!$U$8),'Product Ratings'!$S$8,IF(P330&gt;='Product Ratings'!$U$9,'Product Ratings'!$S$9)))))</f>
        <v>4</v>
      </c>
      <c r="W330" s="135">
        <f t="shared" si="6"/>
        <v>16</v>
      </c>
      <c r="X330" s="90"/>
      <c r="Y330" s="90"/>
      <c r="Z330" s="90"/>
      <c r="AA330" s="90"/>
      <c r="AB330" s="90"/>
    </row>
    <row r="331" ht="12.75" customHeight="1">
      <c r="A331" s="87"/>
      <c r="B331" s="90"/>
      <c r="C331" s="90" t="s">
        <v>390</v>
      </c>
      <c r="D331" s="126">
        <v>1.0</v>
      </c>
      <c r="E331" s="127">
        <v>201.52</v>
      </c>
      <c r="F331" s="128">
        <f t="shared" si="7"/>
        <v>130.988</v>
      </c>
      <c r="G331" s="129">
        <f t="shared" si="1"/>
        <v>70.532</v>
      </c>
      <c r="H331" s="130">
        <f t="shared" si="2"/>
        <v>0.35</v>
      </c>
      <c r="I331" s="131">
        <v>44679.0</v>
      </c>
      <c r="J331" s="132">
        <v>44715.0</v>
      </c>
      <c r="K331" s="123"/>
      <c r="L331" s="90"/>
      <c r="M331" s="133">
        <f t="shared" si="3"/>
        <v>201.52</v>
      </c>
      <c r="N331" s="99">
        <f t="shared" si="4"/>
        <v>36</v>
      </c>
      <c r="O331" s="133">
        <f t="shared" si="5"/>
        <v>130.988</v>
      </c>
      <c r="P331" s="134">
        <v>0.35</v>
      </c>
      <c r="Q331" s="90"/>
      <c r="R331" s="99">
        <f>IF(AND(H331&lt;='Product Ratings'!$E$5,H331&gt;='Product Ratings'!$D$5),'Product Ratings'!$C$5,IF(AND(H331&lt;='Product Ratings'!$E$6,H331&gt;='Product Ratings'!$D$6),'Product Ratings'!$C$6,IF(AND(H331&lt;='Product Ratings'!$E$7,H331&gt;='Product Ratings'!$D$7),'Product Ratings'!$C$7,IF(AND(H331&lt;='Product Ratings'!$E$8,H331&gt;='Product Ratings'!$D$8),'Product Ratings'!$C$8,IF(H331&gt;='Product Ratings'!$D$9,'Product Ratings'!$C$9)))))</f>
        <v>2</v>
      </c>
      <c r="S331" s="99">
        <f>IF(AND(D331&lt;='Product Ratings'!$I$5,D331&gt;='Product Ratings'!$H$5),'Product Ratings'!$F$5,IF(AND(D331&lt;='Product Ratings'!$I$6,D331&gt;='Product Ratings'!$H$6),'Product Ratings'!$F$6,IF(AND(D331&lt;='Product Ratings'!$I$7,I331&gt;='Product Ratings'!$H$7),'Product Ratings'!$F$7,IF(AND(D331&lt;='Product Ratings'!$I$8,D331&gt;='Product Ratings'!$H$8),'Product Ratings'!$F$8,IF(D331&gt;='Product Ratings'!$H$9,'Product Ratings'!$F$9)))))</f>
        <v>1</v>
      </c>
      <c r="T331" s="99">
        <f>IF(AND(O331&lt;='Product Ratings'!$M$5,O331&gt;='Product Ratings'!$L$5),'Product Ratings'!$J$5,IF(AND(O331&lt;='Product Ratings'!$M$6,O331&gt;='Product Ratings'!$L$6),'Product Ratings'!$J$6,IF(AND(O331&lt;='Product Ratings'!$M$7,O331&gt;='Product Ratings'!$L$7),'Product Ratings'!$J$7,IF(AND(O331&lt;='Product Ratings'!$M$8,O331&gt;='Product Ratings'!$L$8),'Product Ratings'!$J$8,IF(O331&gt;='Product Ratings'!$L$9,'Product Ratings'!$J$9)))))</f>
        <v>2</v>
      </c>
      <c r="U331" s="99">
        <f>IF(AND(N331&lt;='Product Ratings'!$R$5,N331&gt;='Product Ratings'!$Q$5),'Product Ratings'!$O$5,IF(AND(N331&lt;='Product Ratings'!$R$6,N331&gt;='Product Ratings'!$Q$6),'Product Ratings'!$O$6,IF(AND(N331&lt;='Product Ratings'!$R$7,N331&gt;='Product Ratings'!$Q$7),'Product Ratings'!$O$7,IF(AND(N331&lt;='Product Ratings'!$R$8,N331&gt;='Product Ratings'!$Q$8),'Product Ratings'!$O$8,IF(N331&gt;='Product Ratings'!$Q$9,'Product Ratings'!$O$9)))))</f>
        <v>3</v>
      </c>
      <c r="V331" s="99">
        <f>IF(AND(P331&lt;='Product Ratings'!$V$5,P331&gt;='Product Ratings'!$U$5),'Product Ratings'!$S$5,IF(AND(P331&lt;='Product Ratings'!$V$6,P331&gt;='Product Ratings'!$U$6),'Product Ratings'!$S$6,IF(AND(P331&lt;='Product Ratings'!$V$7,P331&gt;='Product Ratings'!$U$7),'Product Ratings'!$S$7,IF(AND(P331&lt;='Product Ratings'!$V$8,P331&gt;='Product Ratings'!$U$8),'Product Ratings'!$S$8,IF(P331&gt;='Product Ratings'!$U$9,'Product Ratings'!$S$9)))))</f>
        <v>4</v>
      </c>
      <c r="W331" s="135">
        <f t="shared" si="6"/>
        <v>12</v>
      </c>
      <c r="X331" s="90"/>
      <c r="Y331" s="90"/>
      <c r="Z331" s="90"/>
      <c r="AA331" s="90"/>
      <c r="AB331" s="90"/>
    </row>
    <row r="332" ht="12.75" customHeight="1">
      <c r="A332" s="87"/>
      <c r="B332" s="90"/>
      <c r="C332" s="90" t="s">
        <v>391</v>
      </c>
      <c r="D332" s="126">
        <v>2.0</v>
      </c>
      <c r="E332" s="127">
        <v>180.08</v>
      </c>
      <c r="F332" s="128">
        <f t="shared" si="7"/>
        <v>117.052</v>
      </c>
      <c r="G332" s="129">
        <f t="shared" si="1"/>
        <v>63.028</v>
      </c>
      <c r="H332" s="130">
        <f t="shared" si="2"/>
        <v>0.35</v>
      </c>
      <c r="I332" s="131">
        <v>44680.0</v>
      </c>
      <c r="J332" s="132">
        <v>44716.0</v>
      </c>
      <c r="K332" s="123"/>
      <c r="L332" s="90"/>
      <c r="M332" s="133">
        <f t="shared" si="3"/>
        <v>90.04</v>
      </c>
      <c r="N332" s="99">
        <f t="shared" si="4"/>
        <v>36</v>
      </c>
      <c r="O332" s="133">
        <f t="shared" si="5"/>
        <v>58.526</v>
      </c>
      <c r="P332" s="134">
        <v>0.45</v>
      </c>
      <c r="Q332" s="90"/>
      <c r="R332" s="99">
        <f>IF(AND(H332&lt;='Product Ratings'!$E$5,H332&gt;='Product Ratings'!$D$5),'Product Ratings'!$C$5,IF(AND(H332&lt;='Product Ratings'!$E$6,H332&gt;='Product Ratings'!$D$6),'Product Ratings'!$C$6,IF(AND(H332&lt;='Product Ratings'!$E$7,H332&gt;='Product Ratings'!$D$7),'Product Ratings'!$C$7,IF(AND(H332&lt;='Product Ratings'!$E$8,H332&gt;='Product Ratings'!$D$8),'Product Ratings'!$C$8,IF(H332&gt;='Product Ratings'!$D$9,'Product Ratings'!$C$9)))))</f>
        <v>2</v>
      </c>
      <c r="S332" s="99">
        <f>IF(AND(D332&lt;='Product Ratings'!$I$5,D332&gt;='Product Ratings'!$H$5),'Product Ratings'!$F$5,IF(AND(D332&lt;='Product Ratings'!$I$6,D332&gt;='Product Ratings'!$H$6),'Product Ratings'!$F$6,IF(AND(D332&lt;='Product Ratings'!$I$7,I332&gt;='Product Ratings'!$H$7),'Product Ratings'!$F$7,IF(AND(D332&lt;='Product Ratings'!$I$8,D332&gt;='Product Ratings'!$H$8),'Product Ratings'!$F$8,IF(D332&gt;='Product Ratings'!$H$9,'Product Ratings'!$F$9)))))</f>
        <v>1</v>
      </c>
      <c r="T332" s="99">
        <f>IF(AND(O332&lt;='Product Ratings'!$M$5,O332&gt;='Product Ratings'!$L$5),'Product Ratings'!$J$5,IF(AND(O332&lt;='Product Ratings'!$M$6,O332&gt;='Product Ratings'!$L$6),'Product Ratings'!$J$6,IF(AND(O332&lt;='Product Ratings'!$M$7,O332&gt;='Product Ratings'!$L$7),'Product Ratings'!$J$7,IF(AND(O332&lt;='Product Ratings'!$M$8,O332&gt;='Product Ratings'!$L$8),'Product Ratings'!$J$8,IF(O332&gt;='Product Ratings'!$L$9,'Product Ratings'!$J$9)))))</f>
        <v>3</v>
      </c>
      <c r="U332" s="99">
        <f>IF(AND(N332&lt;='Product Ratings'!$R$5,N332&gt;='Product Ratings'!$Q$5),'Product Ratings'!$O$5,IF(AND(N332&lt;='Product Ratings'!$R$6,N332&gt;='Product Ratings'!$Q$6),'Product Ratings'!$O$6,IF(AND(N332&lt;='Product Ratings'!$R$7,N332&gt;='Product Ratings'!$Q$7),'Product Ratings'!$O$7,IF(AND(N332&lt;='Product Ratings'!$R$8,N332&gt;='Product Ratings'!$Q$8),'Product Ratings'!$O$8,IF(N332&gt;='Product Ratings'!$Q$9,'Product Ratings'!$O$9)))))</f>
        <v>3</v>
      </c>
      <c r="V332" s="99">
        <f>IF(AND(P332&lt;='Product Ratings'!$V$5,P332&gt;='Product Ratings'!$U$5),'Product Ratings'!$S$5,IF(AND(P332&lt;='Product Ratings'!$V$6,P332&gt;='Product Ratings'!$U$6),'Product Ratings'!$S$6,IF(AND(P332&lt;='Product Ratings'!$V$7,P332&gt;='Product Ratings'!$U$7),'Product Ratings'!$S$7,IF(AND(P332&lt;='Product Ratings'!$V$8,P332&gt;='Product Ratings'!$U$8),'Product Ratings'!$S$8,IF(P332&gt;='Product Ratings'!$U$9,'Product Ratings'!$S$9)))))</f>
        <v>4</v>
      </c>
      <c r="W332" s="135">
        <f t="shared" si="6"/>
        <v>13</v>
      </c>
      <c r="X332" s="90"/>
      <c r="Y332" s="90"/>
      <c r="Z332" s="90"/>
      <c r="AA332" s="90"/>
      <c r="AB332" s="90"/>
    </row>
    <row r="333" ht="12.75" customHeight="1">
      <c r="A333" s="87"/>
      <c r="B333" s="90"/>
      <c r="C333" s="90" t="s">
        <v>392</v>
      </c>
      <c r="D333" s="126">
        <v>3.0</v>
      </c>
      <c r="E333" s="127">
        <v>171.68</v>
      </c>
      <c r="F333" s="128">
        <f t="shared" si="7"/>
        <v>111.592</v>
      </c>
      <c r="G333" s="129">
        <f t="shared" si="1"/>
        <v>60.088</v>
      </c>
      <c r="H333" s="130">
        <f t="shared" si="2"/>
        <v>0.35</v>
      </c>
      <c r="I333" s="131">
        <v>44681.0</v>
      </c>
      <c r="J333" s="132">
        <v>44717.0</v>
      </c>
      <c r="K333" s="123"/>
      <c r="L333" s="90"/>
      <c r="M333" s="133">
        <f t="shared" si="3"/>
        <v>57.22666667</v>
      </c>
      <c r="N333" s="99">
        <f t="shared" si="4"/>
        <v>36</v>
      </c>
      <c r="O333" s="133">
        <f t="shared" si="5"/>
        <v>37.19733333</v>
      </c>
      <c r="P333" s="134">
        <v>0.46</v>
      </c>
      <c r="Q333" s="90"/>
      <c r="R333" s="99">
        <f>IF(AND(H333&lt;='Product Ratings'!$E$5,H333&gt;='Product Ratings'!$D$5),'Product Ratings'!$C$5,IF(AND(H333&lt;='Product Ratings'!$E$6,H333&gt;='Product Ratings'!$D$6),'Product Ratings'!$C$6,IF(AND(H333&lt;='Product Ratings'!$E$7,H333&gt;='Product Ratings'!$D$7),'Product Ratings'!$C$7,IF(AND(H333&lt;='Product Ratings'!$E$8,H333&gt;='Product Ratings'!$D$8),'Product Ratings'!$C$8,IF(H333&gt;='Product Ratings'!$D$9,'Product Ratings'!$C$9)))))</f>
        <v>2</v>
      </c>
      <c r="S333" s="99">
        <f>IF(AND(D333&lt;='Product Ratings'!$I$5,D333&gt;='Product Ratings'!$H$5),'Product Ratings'!$F$5,IF(AND(D333&lt;='Product Ratings'!$I$6,D333&gt;='Product Ratings'!$H$6),'Product Ratings'!$F$6,IF(AND(D333&lt;='Product Ratings'!$I$7,I333&gt;='Product Ratings'!$H$7),'Product Ratings'!$F$7,IF(AND(D333&lt;='Product Ratings'!$I$8,D333&gt;='Product Ratings'!$H$8),'Product Ratings'!$F$8,IF(D333&gt;='Product Ratings'!$H$9,'Product Ratings'!$F$9)))))</f>
        <v>1</v>
      </c>
      <c r="T333" s="99">
        <f>IF(AND(O333&lt;='Product Ratings'!$M$5,O333&gt;='Product Ratings'!$L$5),'Product Ratings'!$J$5,IF(AND(O333&lt;='Product Ratings'!$M$6,O333&gt;='Product Ratings'!$L$6),'Product Ratings'!$J$6,IF(AND(O333&lt;='Product Ratings'!$M$7,O333&gt;='Product Ratings'!$L$7),'Product Ratings'!$J$7,IF(AND(O333&lt;='Product Ratings'!$M$8,O333&gt;='Product Ratings'!$L$8),'Product Ratings'!$J$8,IF(O333&gt;='Product Ratings'!$L$9,'Product Ratings'!$J$9)))))</f>
        <v>4</v>
      </c>
      <c r="U333" s="99">
        <f>IF(AND(N333&lt;='Product Ratings'!$R$5,N333&gt;='Product Ratings'!$Q$5),'Product Ratings'!$O$5,IF(AND(N333&lt;='Product Ratings'!$R$6,N333&gt;='Product Ratings'!$Q$6),'Product Ratings'!$O$6,IF(AND(N333&lt;='Product Ratings'!$R$7,N333&gt;='Product Ratings'!$Q$7),'Product Ratings'!$O$7,IF(AND(N333&lt;='Product Ratings'!$R$8,N333&gt;='Product Ratings'!$Q$8),'Product Ratings'!$O$8,IF(N333&gt;='Product Ratings'!$Q$9,'Product Ratings'!$O$9)))))</f>
        <v>3</v>
      </c>
      <c r="V333" s="99">
        <f>IF(AND(P333&lt;='Product Ratings'!$V$5,P333&gt;='Product Ratings'!$U$5),'Product Ratings'!$S$5,IF(AND(P333&lt;='Product Ratings'!$V$6,P333&gt;='Product Ratings'!$U$6),'Product Ratings'!$S$6,IF(AND(P333&lt;='Product Ratings'!$V$7,P333&gt;='Product Ratings'!$U$7),'Product Ratings'!$S$7,IF(AND(P333&lt;='Product Ratings'!$V$8,P333&gt;='Product Ratings'!$U$8),'Product Ratings'!$S$8,IF(P333&gt;='Product Ratings'!$U$9,'Product Ratings'!$S$9)))))</f>
        <v>4</v>
      </c>
      <c r="W333" s="135">
        <f t="shared" si="6"/>
        <v>14</v>
      </c>
      <c r="X333" s="90"/>
      <c r="Y333" s="90"/>
      <c r="Z333" s="90"/>
      <c r="AA333" s="90"/>
      <c r="AB333" s="90"/>
    </row>
    <row r="334" ht="12.75" customHeight="1">
      <c r="A334" s="87"/>
      <c r="B334" s="90"/>
      <c r="C334" s="90" t="s">
        <v>393</v>
      </c>
      <c r="D334" s="126">
        <v>4.0</v>
      </c>
      <c r="E334" s="127">
        <v>155.65</v>
      </c>
      <c r="F334" s="128">
        <f t="shared" si="7"/>
        <v>101.1725</v>
      </c>
      <c r="G334" s="129">
        <f t="shared" si="1"/>
        <v>54.4775</v>
      </c>
      <c r="H334" s="130">
        <f t="shared" si="2"/>
        <v>0.35</v>
      </c>
      <c r="I334" s="131">
        <v>44682.0</v>
      </c>
      <c r="J334" s="132">
        <v>44718.0</v>
      </c>
      <c r="K334" s="123"/>
      <c r="L334" s="90"/>
      <c r="M334" s="133">
        <f t="shared" si="3"/>
        <v>38.9125</v>
      </c>
      <c r="N334" s="99">
        <f t="shared" si="4"/>
        <v>36</v>
      </c>
      <c r="O334" s="133">
        <f t="shared" si="5"/>
        <v>25.293125</v>
      </c>
      <c r="P334" s="134">
        <v>0.48</v>
      </c>
      <c r="Q334" s="90"/>
      <c r="R334" s="99">
        <f>IF(AND(H334&lt;='Product Ratings'!$E$5,H334&gt;='Product Ratings'!$D$5),'Product Ratings'!$C$5,IF(AND(H334&lt;='Product Ratings'!$E$6,H334&gt;='Product Ratings'!$D$6),'Product Ratings'!$C$6,IF(AND(H334&lt;='Product Ratings'!$E$7,H334&gt;='Product Ratings'!$D$7),'Product Ratings'!$C$7,IF(AND(H334&lt;='Product Ratings'!$E$8,H334&gt;='Product Ratings'!$D$8),'Product Ratings'!$C$8,IF(H334&gt;='Product Ratings'!$D$9,'Product Ratings'!$C$9)))))</f>
        <v>2</v>
      </c>
      <c r="S334" s="99">
        <f>IF(AND(D334&lt;='Product Ratings'!$I$5,D334&gt;='Product Ratings'!$H$5),'Product Ratings'!$F$5,IF(AND(D334&lt;='Product Ratings'!$I$6,D334&gt;='Product Ratings'!$H$6),'Product Ratings'!$F$6,IF(AND(D334&lt;='Product Ratings'!$I$7,I334&gt;='Product Ratings'!$H$7),'Product Ratings'!$F$7,IF(AND(D334&lt;='Product Ratings'!$I$8,D334&gt;='Product Ratings'!$H$8),'Product Ratings'!$F$8,IF(D334&gt;='Product Ratings'!$H$9,'Product Ratings'!$F$9)))))</f>
        <v>1</v>
      </c>
      <c r="T334" s="99" t="b">
        <f>IF(AND(O334&lt;='Product Ratings'!$M$5,O334&gt;='Product Ratings'!$L$5),'Product Ratings'!$J$5,IF(AND(O334&lt;='Product Ratings'!$M$6,O334&gt;='Product Ratings'!$L$6),'Product Ratings'!$J$6,IF(AND(O334&lt;='Product Ratings'!$M$7,O334&gt;='Product Ratings'!$L$7),'Product Ratings'!$J$7,IF(AND(O334&lt;='Product Ratings'!$M$8,O334&gt;='Product Ratings'!$L$8),'Product Ratings'!$J$8,IF(O334&gt;='Product Ratings'!$L$9,'Product Ratings'!$J$9)))))</f>
        <v>0</v>
      </c>
      <c r="U334" s="99">
        <f>IF(AND(N334&lt;='Product Ratings'!$R$5,N334&gt;='Product Ratings'!$Q$5),'Product Ratings'!$O$5,IF(AND(N334&lt;='Product Ratings'!$R$6,N334&gt;='Product Ratings'!$Q$6),'Product Ratings'!$O$6,IF(AND(N334&lt;='Product Ratings'!$R$7,N334&gt;='Product Ratings'!$Q$7),'Product Ratings'!$O$7,IF(AND(N334&lt;='Product Ratings'!$R$8,N334&gt;='Product Ratings'!$Q$8),'Product Ratings'!$O$8,IF(N334&gt;='Product Ratings'!$Q$9,'Product Ratings'!$O$9)))))</f>
        <v>3</v>
      </c>
      <c r="V334" s="99">
        <f>IF(AND(P334&lt;='Product Ratings'!$V$5,P334&gt;='Product Ratings'!$U$5),'Product Ratings'!$S$5,IF(AND(P334&lt;='Product Ratings'!$V$6,P334&gt;='Product Ratings'!$U$6),'Product Ratings'!$S$6,IF(AND(P334&lt;='Product Ratings'!$V$7,P334&gt;='Product Ratings'!$U$7),'Product Ratings'!$S$7,IF(AND(P334&lt;='Product Ratings'!$V$8,P334&gt;='Product Ratings'!$U$8),'Product Ratings'!$S$8,IF(P334&gt;='Product Ratings'!$U$9,'Product Ratings'!$S$9)))))</f>
        <v>4</v>
      </c>
      <c r="W334" s="135">
        <f t="shared" si="6"/>
        <v>10</v>
      </c>
      <c r="X334" s="90"/>
      <c r="Y334" s="90"/>
      <c r="Z334" s="90"/>
      <c r="AA334" s="90"/>
      <c r="AB334" s="90"/>
    </row>
    <row r="335" ht="12.75" customHeight="1">
      <c r="A335" s="87"/>
      <c r="B335" s="90"/>
      <c r="C335" s="90" t="s">
        <v>394</v>
      </c>
      <c r="D335" s="126">
        <v>5.0</v>
      </c>
      <c r="E335" s="127">
        <v>1906.96</v>
      </c>
      <c r="F335" s="128">
        <f t="shared" si="7"/>
        <v>1239.524</v>
      </c>
      <c r="G335" s="129">
        <f t="shared" si="1"/>
        <v>667.436</v>
      </c>
      <c r="H335" s="130">
        <f t="shared" si="2"/>
        <v>0.35</v>
      </c>
      <c r="I335" s="131">
        <v>44683.0</v>
      </c>
      <c r="J335" s="132">
        <v>44719.0</v>
      </c>
      <c r="K335" s="123"/>
      <c r="L335" s="90"/>
      <c r="M335" s="133">
        <f t="shared" si="3"/>
        <v>381.392</v>
      </c>
      <c r="N335" s="99">
        <f t="shared" si="4"/>
        <v>36</v>
      </c>
      <c r="O335" s="133">
        <f t="shared" si="5"/>
        <v>247.9048</v>
      </c>
      <c r="P335" s="134">
        <v>0.5</v>
      </c>
      <c r="Q335" s="90"/>
      <c r="R335" s="99">
        <f>IF(AND(H335&lt;='Product Ratings'!$E$5,H335&gt;='Product Ratings'!$D$5),'Product Ratings'!$C$5,IF(AND(H335&lt;='Product Ratings'!$E$6,H335&gt;='Product Ratings'!$D$6),'Product Ratings'!$C$6,IF(AND(H335&lt;='Product Ratings'!$E$7,H335&gt;='Product Ratings'!$D$7),'Product Ratings'!$C$7,IF(AND(H335&lt;='Product Ratings'!$E$8,H335&gt;='Product Ratings'!$D$8),'Product Ratings'!$C$8,IF(H335&gt;='Product Ratings'!$D$9,'Product Ratings'!$C$9)))))</f>
        <v>2</v>
      </c>
      <c r="S335" s="99">
        <f>IF(AND(D335&lt;='Product Ratings'!$I$5,D335&gt;='Product Ratings'!$H$5),'Product Ratings'!$F$5,IF(AND(D335&lt;='Product Ratings'!$I$6,D335&gt;='Product Ratings'!$H$6),'Product Ratings'!$F$6,IF(AND(D335&lt;='Product Ratings'!$I$7,I335&gt;='Product Ratings'!$H$7),'Product Ratings'!$F$7,IF(AND(D335&lt;='Product Ratings'!$I$8,D335&gt;='Product Ratings'!$H$8),'Product Ratings'!$F$8,IF(D335&gt;='Product Ratings'!$H$9,'Product Ratings'!$F$9)))))</f>
        <v>1</v>
      </c>
      <c r="T335" s="99">
        <f>IF(AND(O335&lt;='Product Ratings'!$M$5,O335&gt;='Product Ratings'!$L$5),'Product Ratings'!$J$5,IF(AND(O335&lt;='Product Ratings'!$M$6,O335&gt;='Product Ratings'!$L$6),'Product Ratings'!$J$6,IF(AND(O335&lt;='Product Ratings'!$M$7,O335&gt;='Product Ratings'!$L$7),'Product Ratings'!$J$7,IF(AND(O335&lt;='Product Ratings'!$M$8,O335&gt;='Product Ratings'!$L$8),'Product Ratings'!$J$8,IF(O335&gt;='Product Ratings'!$L$9,'Product Ratings'!$J$9)))))</f>
        <v>1</v>
      </c>
      <c r="U335" s="99">
        <f>IF(AND(N335&lt;='Product Ratings'!$R$5,N335&gt;='Product Ratings'!$Q$5),'Product Ratings'!$O$5,IF(AND(N335&lt;='Product Ratings'!$R$6,N335&gt;='Product Ratings'!$Q$6),'Product Ratings'!$O$6,IF(AND(N335&lt;='Product Ratings'!$R$7,N335&gt;='Product Ratings'!$Q$7),'Product Ratings'!$O$7,IF(AND(N335&lt;='Product Ratings'!$R$8,N335&gt;='Product Ratings'!$Q$8),'Product Ratings'!$O$8,IF(N335&gt;='Product Ratings'!$Q$9,'Product Ratings'!$O$9)))))</f>
        <v>3</v>
      </c>
      <c r="V335" s="99">
        <f>IF(AND(P335&lt;='Product Ratings'!$V$5,P335&gt;='Product Ratings'!$U$5),'Product Ratings'!$S$5,IF(AND(P335&lt;='Product Ratings'!$V$6,P335&gt;='Product Ratings'!$U$6),'Product Ratings'!$S$6,IF(AND(P335&lt;='Product Ratings'!$V$7,P335&gt;='Product Ratings'!$U$7),'Product Ratings'!$S$7,IF(AND(P335&lt;='Product Ratings'!$V$8,P335&gt;='Product Ratings'!$U$8),'Product Ratings'!$S$8,IF(P335&gt;='Product Ratings'!$U$9,'Product Ratings'!$S$9)))))</f>
        <v>4</v>
      </c>
      <c r="W335" s="135">
        <f t="shared" si="6"/>
        <v>11</v>
      </c>
      <c r="X335" s="90"/>
      <c r="Y335" s="90"/>
      <c r="Z335" s="90"/>
      <c r="AA335" s="90"/>
      <c r="AB335" s="90"/>
    </row>
    <row r="336" ht="12.75" customHeight="1">
      <c r="A336" s="87"/>
      <c r="B336" s="90"/>
      <c r="C336" s="90" t="s">
        <v>395</v>
      </c>
      <c r="D336" s="126">
        <v>6.0</v>
      </c>
      <c r="E336" s="127">
        <v>258.26</v>
      </c>
      <c r="F336" s="128">
        <f t="shared" si="7"/>
        <v>167.869</v>
      </c>
      <c r="G336" s="129">
        <f t="shared" si="1"/>
        <v>90.391</v>
      </c>
      <c r="H336" s="130">
        <f t="shared" si="2"/>
        <v>0.35</v>
      </c>
      <c r="I336" s="131">
        <v>44684.0</v>
      </c>
      <c r="J336" s="132">
        <v>44720.0</v>
      </c>
      <c r="K336" s="123"/>
      <c r="L336" s="90"/>
      <c r="M336" s="133">
        <f t="shared" si="3"/>
        <v>43.04333333</v>
      </c>
      <c r="N336" s="99">
        <f t="shared" si="4"/>
        <v>36</v>
      </c>
      <c r="O336" s="133">
        <f t="shared" si="5"/>
        <v>27.97816667</v>
      </c>
      <c r="P336" s="134">
        <v>0.52</v>
      </c>
      <c r="Q336" s="90"/>
      <c r="R336" s="99">
        <f>IF(AND(H336&lt;='Product Ratings'!$E$5,H336&gt;='Product Ratings'!$D$5),'Product Ratings'!$C$5,IF(AND(H336&lt;='Product Ratings'!$E$6,H336&gt;='Product Ratings'!$D$6),'Product Ratings'!$C$6,IF(AND(H336&lt;='Product Ratings'!$E$7,H336&gt;='Product Ratings'!$D$7),'Product Ratings'!$C$7,IF(AND(H336&lt;='Product Ratings'!$E$8,H336&gt;='Product Ratings'!$D$8),'Product Ratings'!$C$8,IF(H336&gt;='Product Ratings'!$D$9,'Product Ratings'!$C$9)))))</f>
        <v>2</v>
      </c>
      <c r="S336" s="99">
        <f>IF(AND(D336&lt;='Product Ratings'!$I$5,D336&gt;='Product Ratings'!$H$5),'Product Ratings'!$F$5,IF(AND(D336&lt;='Product Ratings'!$I$6,D336&gt;='Product Ratings'!$H$6),'Product Ratings'!$F$6,IF(AND(D336&lt;='Product Ratings'!$I$7,I336&gt;='Product Ratings'!$H$7),'Product Ratings'!$F$7,IF(AND(D336&lt;='Product Ratings'!$I$8,D336&gt;='Product Ratings'!$H$8),'Product Ratings'!$F$8,IF(D336&gt;='Product Ratings'!$H$9,'Product Ratings'!$F$9)))))</f>
        <v>2</v>
      </c>
      <c r="T336" s="99">
        <f>IF(AND(O336&lt;='Product Ratings'!$M$5,O336&gt;='Product Ratings'!$L$5),'Product Ratings'!$J$5,IF(AND(O336&lt;='Product Ratings'!$M$6,O336&gt;='Product Ratings'!$L$6),'Product Ratings'!$J$6,IF(AND(O336&lt;='Product Ratings'!$M$7,O336&gt;='Product Ratings'!$L$7),'Product Ratings'!$J$7,IF(AND(O336&lt;='Product Ratings'!$M$8,O336&gt;='Product Ratings'!$L$8),'Product Ratings'!$J$8,IF(O336&gt;='Product Ratings'!$L$9,'Product Ratings'!$J$9)))))</f>
        <v>4</v>
      </c>
      <c r="U336" s="99">
        <f>IF(AND(N336&lt;='Product Ratings'!$R$5,N336&gt;='Product Ratings'!$Q$5),'Product Ratings'!$O$5,IF(AND(N336&lt;='Product Ratings'!$R$6,N336&gt;='Product Ratings'!$Q$6),'Product Ratings'!$O$6,IF(AND(N336&lt;='Product Ratings'!$R$7,N336&gt;='Product Ratings'!$Q$7),'Product Ratings'!$O$7,IF(AND(N336&lt;='Product Ratings'!$R$8,N336&gt;='Product Ratings'!$Q$8),'Product Ratings'!$O$8,IF(N336&gt;='Product Ratings'!$Q$9,'Product Ratings'!$O$9)))))</f>
        <v>3</v>
      </c>
      <c r="V336" s="99">
        <f>IF(AND(P336&lt;='Product Ratings'!$V$5,P336&gt;='Product Ratings'!$U$5),'Product Ratings'!$S$5,IF(AND(P336&lt;='Product Ratings'!$V$6,P336&gt;='Product Ratings'!$U$6),'Product Ratings'!$S$6,IF(AND(P336&lt;='Product Ratings'!$V$7,P336&gt;='Product Ratings'!$U$7),'Product Ratings'!$S$7,IF(AND(P336&lt;='Product Ratings'!$V$8,P336&gt;='Product Ratings'!$U$8),'Product Ratings'!$S$8,IF(P336&gt;='Product Ratings'!$U$9,'Product Ratings'!$S$9)))))</f>
        <v>4</v>
      </c>
      <c r="W336" s="135">
        <f t="shared" si="6"/>
        <v>15</v>
      </c>
      <c r="X336" s="90"/>
      <c r="Y336" s="90"/>
      <c r="Z336" s="90"/>
      <c r="AA336" s="90"/>
      <c r="AB336" s="90"/>
    </row>
    <row r="337" ht="12.75" customHeight="1">
      <c r="A337" s="87"/>
      <c r="B337" s="90"/>
      <c r="C337" s="90" t="s">
        <v>396</v>
      </c>
      <c r="D337" s="126">
        <v>1.0</v>
      </c>
      <c r="E337" s="127">
        <v>206.13</v>
      </c>
      <c r="F337" s="128">
        <f t="shared" si="7"/>
        <v>133.9845</v>
      </c>
      <c r="G337" s="129">
        <f t="shared" si="1"/>
        <v>72.1455</v>
      </c>
      <c r="H337" s="130">
        <f t="shared" si="2"/>
        <v>0.35</v>
      </c>
      <c r="I337" s="131">
        <v>44685.0</v>
      </c>
      <c r="J337" s="132">
        <v>44721.0</v>
      </c>
      <c r="K337" s="123"/>
      <c r="L337" s="90"/>
      <c r="M337" s="133">
        <f t="shared" si="3"/>
        <v>206.13</v>
      </c>
      <c r="N337" s="99">
        <f t="shared" si="4"/>
        <v>36</v>
      </c>
      <c r="O337" s="133">
        <f t="shared" si="5"/>
        <v>133.9845</v>
      </c>
      <c r="P337" s="134">
        <v>0.56</v>
      </c>
      <c r="Q337" s="90"/>
      <c r="R337" s="99">
        <f>IF(AND(H337&lt;='Product Ratings'!$E$5,H337&gt;='Product Ratings'!$D$5),'Product Ratings'!$C$5,IF(AND(H337&lt;='Product Ratings'!$E$6,H337&gt;='Product Ratings'!$D$6),'Product Ratings'!$C$6,IF(AND(H337&lt;='Product Ratings'!$E$7,H337&gt;='Product Ratings'!$D$7),'Product Ratings'!$C$7,IF(AND(H337&lt;='Product Ratings'!$E$8,H337&gt;='Product Ratings'!$D$8),'Product Ratings'!$C$8,IF(H337&gt;='Product Ratings'!$D$9,'Product Ratings'!$C$9)))))</f>
        <v>2</v>
      </c>
      <c r="S337" s="99">
        <f>IF(AND(D337&lt;='Product Ratings'!$I$5,D337&gt;='Product Ratings'!$H$5),'Product Ratings'!$F$5,IF(AND(D337&lt;='Product Ratings'!$I$6,D337&gt;='Product Ratings'!$H$6),'Product Ratings'!$F$6,IF(AND(D337&lt;='Product Ratings'!$I$7,I337&gt;='Product Ratings'!$H$7),'Product Ratings'!$F$7,IF(AND(D337&lt;='Product Ratings'!$I$8,D337&gt;='Product Ratings'!$H$8),'Product Ratings'!$F$8,IF(D337&gt;='Product Ratings'!$H$9,'Product Ratings'!$F$9)))))</f>
        <v>1</v>
      </c>
      <c r="T337" s="99">
        <f>IF(AND(O337&lt;='Product Ratings'!$M$5,O337&gt;='Product Ratings'!$L$5),'Product Ratings'!$J$5,IF(AND(O337&lt;='Product Ratings'!$M$6,O337&gt;='Product Ratings'!$L$6),'Product Ratings'!$J$6,IF(AND(O337&lt;='Product Ratings'!$M$7,O337&gt;='Product Ratings'!$L$7),'Product Ratings'!$J$7,IF(AND(O337&lt;='Product Ratings'!$M$8,O337&gt;='Product Ratings'!$L$8),'Product Ratings'!$J$8,IF(O337&gt;='Product Ratings'!$L$9,'Product Ratings'!$J$9)))))</f>
        <v>2</v>
      </c>
      <c r="U337" s="99">
        <f>IF(AND(N337&lt;='Product Ratings'!$R$5,N337&gt;='Product Ratings'!$Q$5),'Product Ratings'!$O$5,IF(AND(N337&lt;='Product Ratings'!$R$6,N337&gt;='Product Ratings'!$Q$6),'Product Ratings'!$O$6,IF(AND(N337&lt;='Product Ratings'!$R$7,N337&gt;='Product Ratings'!$Q$7),'Product Ratings'!$O$7,IF(AND(N337&lt;='Product Ratings'!$R$8,N337&gt;='Product Ratings'!$Q$8),'Product Ratings'!$O$8,IF(N337&gt;='Product Ratings'!$Q$9,'Product Ratings'!$O$9)))))</f>
        <v>3</v>
      </c>
      <c r="V337" s="99">
        <f>IF(AND(P337&lt;='Product Ratings'!$V$5,P337&gt;='Product Ratings'!$U$5),'Product Ratings'!$S$5,IF(AND(P337&lt;='Product Ratings'!$V$6,P337&gt;='Product Ratings'!$U$6),'Product Ratings'!$S$6,IF(AND(P337&lt;='Product Ratings'!$V$7,P337&gt;='Product Ratings'!$U$7),'Product Ratings'!$S$7,IF(AND(P337&lt;='Product Ratings'!$V$8,P337&gt;='Product Ratings'!$U$8),'Product Ratings'!$S$8,IF(P337&gt;='Product Ratings'!$U$9,'Product Ratings'!$S$9)))))</f>
        <v>4</v>
      </c>
      <c r="W337" s="135">
        <f t="shared" si="6"/>
        <v>12</v>
      </c>
      <c r="X337" s="90"/>
      <c r="Y337" s="90"/>
      <c r="Z337" s="90"/>
      <c r="AA337" s="90"/>
      <c r="AB337" s="90"/>
    </row>
    <row r="338" ht="12.75" customHeight="1">
      <c r="A338" s="87"/>
      <c r="B338" s="90"/>
      <c r="C338" s="90" t="s">
        <v>397</v>
      </c>
      <c r="D338" s="126">
        <v>2.0</v>
      </c>
      <c r="E338" s="127">
        <v>256.53</v>
      </c>
      <c r="F338" s="128">
        <f t="shared" si="7"/>
        <v>166.7445</v>
      </c>
      <c r="G338" s="129">
        <f t="shared" si="1"/>
        <v>89.7855</v>
      </c>
      <c r="H338" s="130">
        <f t="shared" si="2"/>
        <v>0.35</v>
      </c>
      <c r="I338" s="131">
        <v>44686.0</v>
      </c>
      <c r="J338" s="132">
        <v>44722.0</v>
      </c>
      <c r="K338" s="123"/>
      <c r="L338" s="90"/>
      <c r="M338" s="133">
        <f t="shared" si="3"/>
        <v>128.265</v>
      </c>
      <c r="N338" s="99">
        <f t="shared" si="4"/>
        <v>36</v>
      </c>
      <c r="O338" s="133">
        <f t="shared" si="5"/>
        <v>83.37225</v>
      </c>
      <c r="P338" s="134">
        <v>0.53</v>
      </c>
      <c r="Q338" s="90"/>
      <c r="R338" s="99">
        <f>IF(AND(H338&lt;='Product Ratings'!$E$5,H338&gt;='Product Ratings'!$D$5),'Product Ratings'!$C$5,IF(AND(H338&lt;='Product Ratings'!$E$6,H338&gt;='Product Ratings'!$D$6),'Product Ratings'!$C$6,IF(AND(H338&lt;='Product Ratings'!$E$7,H338&gt;='Product Ratings'!$D$7),'Product Ratings'!$C$7,IF(AND(H338&lt;='Product Ratings'!$E$8,H338&gt;='Product Ratings'!$D$8),'Product Ratings'!$C$8,IF(H338&gt;='Product Ratings'!$D$9,'Product Ratings'!$C$9)))))</f>
        <v>2</v>
      </c>
      <c r="S338" s="99">
        <f>IF(AND(D338&lt;='Product Ratings'!$I$5,D338&gt;='Product Ratings'!$H$5),'Product Ratings'!$F$5,IF(AND(D338&lt;='Product Ratings'!$I$6,D338&gt;='Product Ratings'!$H$6),'Product Ratings'!$F$6,IF(AND(D338&lt;='Product Ratings'!$I$7,I338&gt;='Product Ratings'!$H$7),'Product Ratings'!$F$7,IF(AND(D338&lt;='Product Ratings'!$I$8,D338&gt;='Product Ratings'!$H$8),'Product Ratings'!$F$8,IF(D338&gt;='Product Ratings'!$H$9,'Product Ratings'!$F$9)))))</f>
        <v>1</v>
      </c>
      <c r="T338" s="99">
        <f>IF(AND(O338&lt;='Product Ratings'!$M$5,O338&gt;='Product Ratings'!$L$5),'Product Ratings'!$J$5,IF(AND(O338&lt;='Product Ratings'!$M$6,O338&gt;='Product Ratings'!$L$6),'Product Ratings'!$J$6,IF(AND(O338&lt;='Product Ratings'!$M$7,O338&gt;='Product Ratings'!$L$7),'Product Ratings'!$J$7,IF(AND(O338&lt;='Product Ratings'!$M$8,O338&gt;='Product Ratings'!$L$8),'Product Ratings'!$J$8,IF(O338&gt;='Product Ratings'!$L$9,'Product Ratings'!$J$9)))))</f>
        <v>2</v>
      </c>
      <c r="U338" s="99">
        <f>IF(AND(N338&lt;='Product Ratings'!$R$5,N338&gt;='Product Ratings'!$Q$5),'Product Ratings'!$O$5,IF(AND(N338&lt;='Product Ratings'!$R$6,N338&gt;='Product Ratings'!$Q$6),'Product Ratings'!$O$6,IF(AND(N338&lt;='Product Ratings'!$R$7,N338&gt;='Product Ratings'!$Q$7),'Product Ratings'!$O$7,IF(AND(N338&lt;='Product Ratings'!$R$8,N338&gt;='Product Ratings'!$Q$8),'Product Ratings'!$O$8,IF(N338&gt;='Product Ratings'!$Q$9,'Product Ratings'!$O$9)))))</f>
        <v>3</v>
      </c>
      <c r="V338" s="99">
        <f>IF(AND(P338&lt;='Product Ratings'!$V$5,P338&gt;='Product Ratings'!$U$5),'Product Ratings'!$S$5,IF(AND(P338&lt;='Product Ratings'!$V$6,P338&gt;='Product Ratings'!$U$6),'Product Ratings'!$S$6,IF(AND(P338&lt;='Product Ratings'!$V$7,P338&gt;='Product Ratings'!$U$7),'Product Ratings'!$S$7,IF(AND(P338&lt;='Product Ratings'!$V$8,P338&gt;='Product Ratings'!$U$8),'Product Ratings'!$S$8,IF(P338&gt;='Product Ratings'!$U$9,'Product Ratings'!$S$9)))))</f>
        <v>4</v>
      </c>
      <c r="W338" s="135">
        <f t="shared" si="6"/>
        <v>12</v>
      </c>
      <c r="X338" s="90"/>
      <c r="Y338" s="90"/>
      <c r="Z338" s="90"/>
      <c r="AA338" s="90"/>
      <c r="AB338" s="90"/>
    </row>
    <row r="339" ht="12.75" customHeight="1">
      <c r="A339" s="87"/>
      <c r="B339" s="90"/>
      <c r="C339" s="90" t="s">
        <v>398</v>
      </c>
      <c r="D339" s="126">
        <v>3.0</v>
      </c>
      <c r="E339" s="127">
        <v>1164.87</v>
      </c>
      <c r="F339" s="128">
        <f t="shared" si="7"/>
        <v>757.1655</v>
      </c>
      <c r="G339" s="129">
        <f t="shared" si="1"/>
        <v>407.7045</v>
      </c>
      <c r="H339" s="130">
        <f t="shared" si="2"/>
        <v>0.35</v>
      </c>
      <c r="I339" s="131">
        <v>44687.0</v>
      </c>
      <c r="J339" s="132">
        <v>44723.0</v>
      </c>
      <c r="K339" s="123"/>
      <c r="L339" s="90"/>
      <c r="M339" s="133">
        <f t="shared" si="3"/>
        <v>388.29</v>
      </c>
      <c r="N339" s="99">
        <f t="shared" si="4"/>
        <v>36</v>
      </c>
      <c r="O339" s="133">
        <f t="shared" si="5"/>
        <v>252.3885</v>
      </c>
      <c r="P339" s="134">
        <v>0.51</v>
      </c>
      <c r="Q339" s="90"/>
      <c r="R339" s="99">
        <f>IF(AND(H339&lt;='Product Ratings'!$E$5,H339&gt;='Product Ratings'!$D$5),'Product Ratings'!$C$5,IF(AND(H339&lt;='Product Ratings'!$E$6,H339&gt;='Product Ratings'!$D$6),'Product Ratings'!$C$6,IF(AND(H339&lt;='Product Ratings'!$E$7,H339&gt;='Product Ratings'!$D$7),'Product Ratings'!$C$7,IF(AND(H339&lt;='Product Ratings'!$E$8,H339&gt;='Product Ratings'!$D$8),'Product Ratings'!$C$8,IF(H339&gt;='Product Ratings'!$D$9,'Product Ratings'!$C$9)))))</f>
        <v>2</v>
      </c>
      <c r="S339" s="99">
        <f>IF(AND(D339&lt;='Product Ratings'!$I$5,D339&gt;='Product Ratings'!$H$5),'Product Ratings'!$F$5,IF(AND(D339&lt;='Product Ratings'!$I$6,D339&gt;='Product Ratings'!$H$6),'Product Ratings'!$F$6,IF(AND(D339&lt;='Product Ratings'!$I$7,I339&gt;='Product Ratings'!$H$7),'Product Ratings'!$F$7,IF(AND(D339&lt;='Product Ratings'!$I$8,D339&gt;='Product Ratings'!$H$8),'Product Ratings'!$F$8,IF(D339&gt;='Product Ratings'!$H$9,'Product Ratings'!$F$9)))))</f>
        <v>1</v>
      </c>
      <c r="T339" s="99">
        <f>IF(AND(O339&lt;='Product Ratings'!$M$5,O339&gt;='Product Ratings'!$L$5),'Product Ratings'!$J$5,IF(AND(O339&lt;='Product Ratings'!$M$6,O339&gt;='Product Ratings'!$L$6),'Product Ratings'!$J$6,IF(AND(O339&lt;='Product Ratings'!$M$7,O339&gt;='Product Ratings'!$L$7),'Product Ratings'!$J$7,IF(AND(O339&lt;='Product Ratings'!$M$8,O339&gt;='Product Ratings'!$L$8),'Product Ratings'!$J$8,IF(O339&gt;='Product Ratings'!$L$9,'Product Ratings'!$J$9)))))</f>
        <v>1</v>
      </c>
      <c r="U339" s="99">
        <f>IF(AND(N339&lt;='Product Ratings'!$R$5,N339&gt;='Product Ratings'!$Q$5),'Product Ratings'!$O$5,IF(AND(N339&lt;='Product Ratings'!$R$6,N339&gt;='Product Ratings'!$Q$6),'Product Ratings'!$O$6,IF(AND(N339&lt;='Product Ratings'!$R$7,N339&gt;='Product Ratings'!$Q$7),'Product Ratings'!$O$7,IF(AND(N339&lt;='Product Ratings'!$R$8,N339&gt;='Product Ratings'!$Q$8),'Product Ratings'!$O$8,IF(N339&gt;='Product Ratings'!$Q$9,'Product Ratings'!$O$9)))))</f>
        <v>3</v>
      </c>
      <c r="V339" s="99">
        <f>IF(AND(P339&lt;='Product Ratings'!$V$5,P339&gt;='Product Ratings'!$U$5),'Product Ratings'!$S$5,IF(AND(P339&lt;='Product Ratings'!$V$6,P339&gt;='Product Ratings'!$U$6),'Product Ratings'!$S$6,IF(AND(P339&lt;='Product Ratings'!$V$7,P339&gt;='Product Ratings'!$U$7),'Product Ratings'!$S$7,IF(AND(P339&lt;='Product Ratings'!$V$8,P339&gt;='Product Ratings'!$U$8),'Product Ratings'!$S$8,IF(P339&gt;='Product Ratings'!$U$9,'Product Ratings'!$S$9)))))</f>
        <v>4</v>
      </c>
      <c r="W339" s="135">
        <f t="shared" si="6"/>
        <v>11</v>
      </c>
      <c r="X339" s="90"/>
      <c r="Y339" s="90"/>
      <c r="Z339" s="90"/>
      <c r="AA339" s="90"/>
      <c r="AB339" s="90"/>
    </row>
    <row r="340" ht="12.75" customHeight="1">
      <c r="A340" s="87"/>
      <c r="B340" s="90"/>
      <c r="C340" s="90" t="s">
        <v>399</v>
      </c>
      <c r="D340" s="126">
        <v>4.0</v>
      </c>
      <c r="E340" s="127">
        <v>1998.26</v>
      </c>
      <c r="F340" s="128">
        <f t="shared" si="7"/>
        <v>1298.869</v>
      </c>
      <c r="G340" s="129">
        <f t="shared" si="1"/>
        <v>699.391</v>
      </c>
      <c r="H340" s="130">
        <f t="shared" si="2"/>
        <v>0.35</v>
      </c>
      <c r="I340" s="131">
        <v>44688.0</v>
      </c>
      <c r="J340" s="132">
        <v>44724.0</v>
      </c>
      <c r="K340" s="123"/>
      <c r="L340" s="90"/>
      <c r="M340" s="133">
        <f t="shared" si="3"/>
        <v>499.565</v>
      </c>
      <c r="N340" s="99">
        <f t="shared" si="4"/>
        <v>36</v>
      </c>
      <c r="O340" s="133">
        <f t="shared" si="5"/>
        <v>324.71725</v>
      </c>
      <c r="P340" s="134">
        <v>0.57</v>
      </c>
      <c r="Q340" s="90"/>
      <c r="R340" s="99">
        <f>IF(AND(H340&lt;='Product Ratings'!$E$5,H340&gt;='Product Ratings'!$D$5),'Product Ratings'!$C$5,IF(AND(H340&lt;='Product Ratings'!$E$6,H340&gt;='Product Ratings'!$D$6),'Product Ratings'!$C$6,IF(AND(H340&lt;='Product Ratings'!$E$7,H340&gt;='Product Ratings'!$D$7),'Product Ratings'!$C$7,IF(AND(H340&lt;='Product Ratings'!$E$8,H340&gt;='Product Ratings'!$D$8),'Product Ratings'!$C$8,IF(H340&gt;='Product Ratings'!$D$9,'Product Ratings'!$C$9)))))</f>
        <v>2</v>
      </c>
      <c r="S340" s="99">
        <f>IF(AND(D340&lt;='Product Ratings'!$I$5,D340&gt;='Product Ratings'!$H$5),'Product Ratings'!$F$5,IF(AND(D340&lt;='Product Ratings'!$I$6,D340&gt;='Product Ratings'!$H$6),'Product Ratings'!$F$6,IF(AND(D340&lt;='Product Ratings'!$I$7,I340&gt;='Product Ratings'!$H$7),'Product Ratings'!$F$7,IF(AND(D340&lt;='Product Ratings'!$I$8,D340&gt;='Product Ratings'!$H$8),'Product Ratings'!$F$8,IF(D340&gt;='Product Ratings'!$H$9,'Product Ratings'!$F$9)))))</f>
        <v>1</v>
      </c>
      <c r="T340" s="99">
        <f>IF(AND(O340&lt;='Product Ratings'!$M$5,O340&gt;='Product Ratings'!$L$5),'Product Ratings'!$J$5,IF(AND(O340&lt;='Product Ratings'!$M$6,O340&gt;='Product Ratings'!$L$6),'Product Ratings'!$J$6,IF(AND(O340&lt;='Product Ratings'!$M$7,O340&gt;='Product Ratings'!$L$7),'Product Ratings'!$J$7,IF(AND(O340&lt;='Product Ratings'!$M$8,O340&gt;='Product Ratings'!$L$8),'Product Ratings'!$J$8,IF(O340&gt;='Product Ratings'!$L$9,'Product Ratings'!$J$9)))))</f>
        <v>1</v>
      </c>
      <c r="U340" s="99">
        <f>IF(AND(N340&lt;='Product Ratings'!$R$5,N340&gt;='Product Ratings'!$Q$5),'Product Ratings'!$O$5,IF(AND(N340&lt;='Product Ratings'!$R$6,N340&gt;='Product Ratings'!$Q$6),'Product Ratings'!$O$6,IF(AND(N340&lt;='Product Ratings'!$R$7,N340&gt;='Product Ratings'!$Q$7),'Product Ratings'!$O$7,IF(AND(N340&lt;='Product Ratings'!$R$8,N340&gt;='Product Ratings'!$Q$8),'Product Ratings'!$O$8,IF(N340&gt;='Product Ratings'!$Q$9,'Product Ratings'!$O$9)))))</f>
        <v>3</v>
      </c>
      <c r="V340" s="99">
        <f>IF(AND(P340&lt;='Product Ratings'!$V$5,P340&gt;='Product Ratings'!$U$5),'Product Ratings'!$S$5,IF(AND(P340&lt;='Product Ratings'!$V$6,P340&gt;='Product Ratings'!$U$6),'Product Ratings'!$S$6,IF(AND(P340&lt;='Product Ratings'!$V$7,P340&gt;='Product Ratings'!$U$7),'Product Ratings'!$S$7,IF(AND(P340&lt;='Product Ratings'!$V$8,P340&gt;='Product Ratings'!$U$8),'Product Ratings'!$S$8,IF(P340&gt;='Product Ratings'!$U$9,'Product Ratings'!$S$9)))))</f>
        <v>4</v>
      </c>
      <c r="W340" s="135">
        <f t="shared" si="6"/>
        <v>11</v>
      </c>
      <c r="X340" s="90"/>
      <c r="Y340" s="90"/>
      <c r="Z340" s="90"/>
      <c r="AA340" s="90"/>
      <c r="AB340" s="90"/>
    </row>
    <row r="341" ht="12.75" customHeight="1">
      <c r="A341" s="87"/>
      <c r="B341" s="90"/>
      <c r="C341" s="90" t="s">
        <v>400</v>
      </c>
      <c r="D341" s="126">
        <v>5.0</v>
      </c>
      <c r="E341" s="127">
        <v>935.65</v>
      </c>
      <c r="F341" s="128">
        <f t="shared" si="7"/>
        <v>608.1725</v>
      </c>
      <c r="G341" s="129">
        <f t="shared" si="1"/>
        <v>327.4775</v>
      </c>
      <c r="H341" s="130">
        <f t="shared" si="2"/>
        <v>0.35</v>
      </c>
      <c r="I341" s="131">
        <v>44689.0</v>
      </c>
      <c r="J341" s="132">
        <v>44725.0</v>
      </c>
      <c r="K341" s="123"/>
      <c r="L341" s="90"/>
      <c r="M341" s="133">
        <f t="shared" si="3"/>
        <v>187.13</v>
      </c>
      <c r="N341" s="99">
        <f t="shared" si="4"/>
        <v>36</v>
      </c>
      <c r="O341" s="133">
        <f t="shared" si="5"/>
        <v>121.6345</v>
      </c>
      <c r="P341" s="134">
        <v>0.58</v>
      </c>
      <c r="Q341" s="90"/>
      <c r="R341" s="99">
        <f>IF(AND(H341&lt;='Product Ratings'!$E$5,H341&gt;='Product Ratings'!$D$5),'Product Ratings'!$C$5,IF(AND(H341&lt;='Product Ratings'!$E$6,H341&gt;='Product Ratings'!$D$6),'Product Ratings'!$C$6,IF(AND(H341&lt;='Product Ratings'!$E$7,H341&gt;='Product Ratings'!$D$7),'Product Ratings'!$C$7,IF(AND(H341&lt;='Product Ratings'!$E$8,H341&gt;='Product Ratings'!$D$8),'Product Ratings'!$C$8,IF(H341&gt;='Product Ratings'!$D$9,'Product Ratings'!$C$9)))))</f>
        <v>2</v>
      </c>
      <c r="S341" s="99">
        <f>IF(AND(D341&lt;='Product Ratings'!$I$5,D341&gt;='Product Ratings'!$H$5),'Product Ratings'!$F$5,IF(AND(D341&lt;='Product Ratings'!$I$6,D341&gt;='Product Ratings'!$H$6),'Product Ratings'!$F$6,IF(AND(D341&lt;='Product Ratings'!$I$7,I341&gt;='Product Ratings'!$H$7),'Product Ratings'!$F$7,IF(AND(D341&lt;='Product Ratings'!$I$8,D341&gt;='Product Ratings'!$H$8),'Product Ratings'!$F$8,IF(D341&gt;='Product Ratings'!$H$9,'Product Ratings'!$F$9)))))</f>
        <v>1</v>
      </c>
      <c r="T341" s="99">
        <f>IF(AND(O341&lt;='Product Ratings'!$M$5,O341&gt;='Product Ratings'!$L$5),'Product Ratings'!$J$5,IF(AND(O341&lt;='Product Ratings'!$M$6,O341&gt;='Product Ratings'!$L$6),'Product Ratings'!$J$6,IF(AND(O341&lt;='Product Ratings'!$M$7,O341&gt;='Product Ratings'!$L$7),'Product Ratings'!$J$7,IF(AND(O341&lt;='Product Ratings'!$M$8,O341&gt;='Product Ratings'!$L$8),'Product Ratings'!$J$8,IF(O341&gt;='Product Ratings'!$L$9,'Product Ratings'!$J$9)))))</f>
        <v>2</v>
      </c>
      <c r="U341" s="99">
        <f>IF(AND(N341&lt;='Product Ratings'!$R$5,N341&gt;='Product Ratings'!$Q$5),'Product Ratings'!$O$5,IF(AND(N341&lt;='Product Ratings'!$R$6,N341&gt;='Product Ratings'!$Q$6),'Product Ratings'!$O$6,IF(AND(N341&lt;='Product Ratings'!$R$7,N341&gt;='Product Ratings'!$Q$7),'Product Ratings'!$O$7,IF(AND(N341&lt;='Product Ratings'!$R$8,N341&gt;='Product Ratings'!$Q$8),'Product Ratings'!$O$8,IF(N341&gt;='Product Ratings'!$Q$9,'Product Ratings'!$O$9)))))</f>
        <v>3</v>
      </c>
      <c r="V341" s="99">
        <f>IF(AND(P341&lt;='Product Ratings'!$V$5,P341&gt;='Product Ratings'!$U$5),'Product Ratings'!$S$5,IF(AND(P341&lt;='Product Ratings'!$V$6,P341&gt;='Product Ratings'!$U$6),'Product Ratings'!$S$6,IF(AND(P341&lt;='Product Ratings'!$V$7,P341&gt;='Product Ratings'!$U$7),'Product Ratings'!$S$7,IF(AND(P341&lt;='Product Ratings'!$V$8,P341&gt;='Product Ratings'!$U$8),'Product Ratings'!$S$8,IF(P341&gt;='Product Ratings'!$U$9,'Product Ratings'!$S$9)))))</f>
        <v>4</v>
      </c>
      <c r="W341" s="135">
        <f t="shared" si="6"/>
        <v>12</v>
      </c>
      <c r="X341" s="90"/>
      <c r="Y341" s="90"/>
      <c r="Z341" s="90"/>
      <c r="AA341" s="90"/>
      <c r="AB341" s="90"/>
    </row>
    <row r="342" ht="12.75" customHeight="1">
      <c r="A342" s="87"/>
      <c r="B342" s="90"/>
      <c r="C342" s="90" t="s">
        <v>401</v>
      </c>
      <c r="D342" s="126">
        <v>6.0</v>
      </c>
      <c r="E342" s="127">
        <v>3996.52</v>
      </c>
      <c r="F342" s="128">
        <f t="shared" si="7"/>
        <v>2597.738</v>
      </c>
      <c r="G342" s="129">
        <f t="shared" si="1"/>
        <v>1398.782</v>
      </c>
      <c r="H342" s="130">
        <f t="shared" si="2"/>
        <v>0.35</v>
      </c>
      <c r="I342" s="131">
        <v>44690.0</v>
      </c>
      <c r="J342" s="132">
        <v>44726.0</v>
      </c>
      <c r="K342" s="123"/>
      <c r="L342" s="90"/>
      <c r="M342" s="133">
        <f t="shared" si="3"/>
        <v>666.0866667</v>
      </c>
      <c r="N342" s="99">
        <f t="shared" si="4"/>
        <v>36</v>
      </c>
      <c r="O342" s="133">
        <f t="shared" si="5"/>
        <v>432.9563333</v>
      </c>
      <c r="P342" s="134">
        <v>0.59</v>
      </c>
      <c r="Q342" s="90"/>
      <c r="R342" s="99">
        <f>IF(AND(H342&lt;='Product Ratings'!$E$5,H342&gt;='Product Ratings'!$D$5),'Product Ratings'!$C$5,IF(AND(H342&lt;='Product Ratings'!$E$6,H342&gt;='Product Ratings'!$D$6),'Product Ratings'!$C$6,IF(AND(H342&lt;='Product Ratings'!$E$7,H342&gt;='Product Ratings'!$D$7),'Product Ratings'!$C$7,IF(AND(H342&lt;='Product Ratings'!$E$8,H342&gt;='Product Ratings'!$D$8),'Product Ratings'!$C$8,IF(H342&gt;='Product Ratings'!$D$9,'Product Ratings'!$C$9)))))</f>
        <v>2</v>
      </c>
      <c r="S342" s="99">
        <f>IF(AND(D342&lt;='Product Ratings'!$I$5,D342&gt;='Product Ratings'!$H$5),'Product Ratings'!$F$5,IF(AND(D342&lt;='Product Ratings'!$I$6,D342&gt;='Product Ratings'!$H$6),'Product Ratings'!$F$6,IF(AND(D342&lt;='Product Ratings'!$I$7,I342&gt;='Product Ratings'!$H$7),'Product Ratings'!$F$7,IF(AND(D342&lt;='Product Ratings'!$I$8,D342&gt;='Product Ratings'!$H$8),'Product Ratings'!$F$8,IF(D342&gt;='Product Ratings'!$H$9,'Product Ratings'!$F$9)))))</f>
        <v>2</v>
      </c>
      <c r="T342" s="99">
        <f>IF(AND(O342&lt;='Product Ratings'!$M$5,O342&gt;='Product Ratings'!$L$5),'Product Ratings'!$J$5,IF(AND(O342&lt;='Product Ratings'!$M$6,O342&gt;='Product Ratings'!$L$6),'Product Ratings'!$J$6,IF(AND(O342&lt;='Product Ratings'!$M$7,O342&gt;='Product Ratings'!$L$7),'Product Ratings'!$J$7,IF(AND(O342&lt;='Product Ratings'!$M$8,O342&gt;='Product Ratings'!$L$8),'Product Ratings'!$J$8,IF(O342&gt;='Product Ratings'!$L$9,'Product Ratings'!$J$9)))))</f>
        <v>1</v>
      </c>
      <c r="U342" s="99">
        <f>IF(AND(N342&lt;='Product Ratings'!$R$5,N342&gt;='Product Ratings'!$Q$5),'Product Ratings'!$O$5,IF(AND(N342&lt;='Product Ratings'!$R$6,N342&gt;='Product Ratings'!$Q$6),'Product Ratings'!$O$6,IF(AND(N342&lt;='Product Ratings'!$R$7,N342&gt;='Product Ratings'!$Q$7),'Product Ratings'!$O$7,IF(AND(N342&lt;='Product Ratings'!$R$8,N342&gt;='Product Ratings'!$Q$8),'Product Ratings'!$O$8,IF(N342&gt;='Product Ratings'!$Q$9,'Product Ratings'!$O$9)))))</f>
        <v>3</v>
      </c>
      <c r="V342" s="99">
        <f>IF(AND(P342&lt;='Product Ratings'!$V$5,P342&gt;='Product Ratings'!$U$5),'Product Ratings'!$S$5,IF(AND(P342&lt;='Product Ratings'!$V$6,P342&gt;='Product Ratings'!$U$6),'Product Ratings'!$S$6,IF(AND(P342&lt;='Product Ratings'!$V$7,P342&gt;='Product Ratings'!$U$7),'Product Ratings'!$S$7,IF(AND(P342&lt;='Product Ratings'!$V$8,P342&gt;='Product Ratings'!$U$8),'Product Ratings'!$S$8,IF(P342&gt;='Product Ratings'!$U$9,'Product Ratings'!$S$9)))))</f>
        <v>5</v>
      </c>
      <c r="W342" s="135">
        <f t="shared" si="6"/>
        <v>13</v>
      </c>
      <c r="X342" s="90"/>
      <c r="Y342" s="90"/>
      <c r="Z342" s="90"/>
      <c r="AA342" s="90"/>
      <c r="AB342" s="90"/>
    </row>
    <row r="343" ht="12.75" customHeight="1">
      <c r="A343" s="87"/>
      <c r="B343" s="90"/>
      <c r="C343" s="90" t="s">
        <v>402</v>
      </c>
      <c r="D343" s="126">
        <v>1.0</v>
      </c>
      <c r="E343" s="127">
        <v>255.16</v>
      </c>
      <c r="F343" s="128">
        <f t="shared" si="7"/>
        <v>165.854</v>
      </c>
      <c r="G343" s="129">
        <f t="shared" si="1"/>
        <v>89.306</v>
      </c>
      <c r="H343" s="130">
        <f t="shared" si="2"/>
        <v>0.35</v>
      </c>
      <c r="I343" s="131">
        <v>44691.0</v>
      </c>
      <c r="J343" s="132">
        <v>44727.0</v>
      </c>
      <c r="K343" s="123"/>
      <c r="L343" s="90"/>
      <c r="M343" s="133">
        <f t="shared" si="3"/>
        <v>255.16</v>
      </c>
      <c r="N343" s="99">
        <f t="shared" si="4"/>
        <v>36</v>
      </c>
      <c r="O343" s="133">
        <f t="shared" si="5"/>
        <v>165.854</v>
      </c>
      <c r="P343" s="134">
        <v>0.6</v>
      </c>
      <c r="Q343" s="90"/>
      <c r="R343" s="99">
        <f>IF(AND(H343&lt;='Product Ratings'!$E$5,H343&gt;='Product Ratings'!$D$5),'Product Ratings'!$C$5,IF(AND(H343&lt;='Product Ratings'!$E$6,H343&gt;='Product Ratings'!$D$6),'Product Ratings'!$C$6,IF(AND(H343&lt;='Product Ratings'!$E$7,H343&gt;='Product Ratings'!$D$7),'Product Ratings'!$C$7,IF(AND(H343&lt;='Product Ratings'!$E$8,H343&gt;='Product Ratings'!$D$8),'Product Ratings'!$C$8,IF(H343&gt;='Product Ratings'!$D$9,'Product Ratings'!$C$9)))))</f>
        <v>2</v>
      </c>
      <c r="S343" s="99">
        <f>IF(AND(D343&lt;='Product Ratings'!$I$5,D343&gt;='Product Ratings'!$H$5),'Product Ratings'!$F$5,IF(AND(D343&lt;='Product Ratings'!$I$6,D343&gt;='Product Ratings'!$H$6),'Product Ratings'!$F$6,IF(AND(D343&lt;='Product Ratings'!$I$7,I343&gt;='Product Ratings'!$H$7),'Product Ratings'!$F$7,IF(AND(D343&lt;='Product Ratings'!$I$8,D343&gt;='Product Ratings'!$H$8),'Product Ratings'!$F$8,IF(D343&gt;='Product Ratings'!$H$9,'Product Ratings'!$F$9)))))</f>
        <v>1</v>
      </c>
      <c r="T343" s="99">
        <f>IF(AND(O343&lt;='Product Ratings'!$M$5,O343&gt;='Product Ratings'!$L$5),'Product Ratings'!$J$5,IF(AND(O343&lt;='Product Ratings'!$M$6,O343&gt;='Product Ratings'!$L$6),'Product Ratings'!$J$6,IF(AND(O343&lt;='Product Ratings'!$M$7,O343&gt;='Product Ratings'!$L$7),'Product Ratings'!$J$7,IF(AND(O343&lt;='Product Ratings'!$M$8,O343&gt;='Product Ratings'!$L$8),'Product Ratings'!$J$8,IF(O343&gt;='Product Ratings'!$L$9,'Product Ratings'!$J$9)))))</f>
        <v>2</v>
      </c>
      <c r="U343" s="99">
        <f>IF(AND(N343&lt;='Product Ratings'!$R$5,N343&gt;='Product Ratings'!$Q$5),'Product Ratings'!$O$5,IF(AND(N343&lt;='Product Ratings'!$R$6,N343&gt;='Product Ratings'!$Q$6),'Product Ratings'!$O$6,IF(AND(N343&lt;='Product Ratings'!$R$7,N343&gt;='Product Ratings'!$Q$7),'Product Ratings'!$O$7,IF(AND(N343&lt;='Product Ratings'!$R$8,N343&gt;='Product Ratings'!$Q$8),'Product Ratings'!$O$8,IF(N343&gt;='Product Ratings'!$Q$9,'Product Ratings'!$O$9)))))</f>
        <v>3</v>
      </c>
      <c r="V343" s="99">
        <f>IF(AND(P343&lt;='Product Ratings'!$V$5,P343&gt;='Product Ratings'!$U$5),'Product Ratings'!$S$5,IF(AND(P343&lt;='Product Ratings'!$V$6,P343&gt;='Product Ratings'!$U$6),'Product Ratings'!$S$6,IF(AND(P343&lt;='Product Ratings'!$V$7,P343&gt;='Product Ratings'!$U$7),'Product Ratings'!$S$7,IF(AND(P343&lt;='Product Ratings'!$V$8,P343&gt;='Product Ratings'!$U$8),'Product Ratings'!$S$8,IF(P343&gt;='Product Ratings'!$U$9,'Product Ratings'!$S$9)))))</f>
        <v>5</v>
      </c>
      <c r="W343" s="135">
        <f t="shared" si="6"/>
        <v>13</v>
      </c>
      <c r="X343" s="90"/>
      <c r="Y343" s="90"/>
      <c r="Z343" s="90"/>
      <c r="AA343" s="90"/>
      <c r="AB343" s="90"/>
    </row>
    <row r="344" ht="12.75" customHeight="1">
      <c r="A344" s="87"/>
      <c r="B344" s="90"/>
      <c r="C344" s="90" t="s">
        <v>403</v>
      </c>
      <c r="D344" s="126">
        <v>2.0</v>
      </c>
      <c r="E344" s="127">
        <v>1998.26</v>
      </c>
      <c r="F344" s="128">
        <f t="shared" si="7"/>
        <v>1298.869</v>
      </c>
      <c r="G344" s="129">
        <f t="shared" si="1"/>
        <v>699.391</v>
      </c>
      <c r="H344" s="130">
        <f t="shared" si="2"/>
        <v>0.35</v>
      </c>
      <c r="I344" s="131">
        <v>44692.0</v>
      </c>
      <c r="J344" s="132">
        <v>44728.0</v>
      </c>
      <c r="K344" s="123"/>
      <c r="L344" s="90"/>
      <c r="M344" s="133">
        <f t="shared" si="3"/>
        <v>999.13</v>
      </c>
      <c r="N344" s="99">
        <f t="shared" si="4"/>
        <v>36</v>
      </c>
      <c r="O344" s="133">
        <f t="shared" si="5"/>
        <v>649.4345</v>
      </c>
      <c r="P344" s="134">
        <v>0.64</v>
      </c>
      <c r="Q344" s="90"/>
      <c r="R344" s="99">
        <f>IF(AND(H344&lt;='Product Ratings'!$E$5,H344&gt;='Product Ratings'!$D$5),'Product Ratings'!$C$5,IF(AND(H344&lt;='Product Ratings'!$E$6,H344&gt;='Product Ratings'!$D$6),'Product Ratings'!$C$6,IF(AND(H344&lt;='Product Ratings'!$E$7,H344&gt;='Product Ratings'!$D$7),'Product Ratings'!$C$7,IF(AND(H344&lt;='Product Ratings'!$E$8,H344&gt;='Product Ratings'!$D$8),'Product Ratings'!$C$8,IF(H344&gt;='Product Ratings'!$D$9,'Product Ratings'!$C$9)))))</f>
        <v>2</v>
      </c>
      <c r="S344" s="99">
        <f>IF(AND(D344&lt;='Product Ratings'!$I$5,D344&gt;='Product Ratings'!$H$5),'Product Ratings'!$F$5,IF(AND(D344&lt;='Product Ratings'!$I$6,D344&gt;='Product Ratings'!$H$6),'Product Ratings'!$F$6,IF(AND(D344&lt;='Product Ratings'!$I$7,I344&gt;='Product Ratings'!$H$7),'Product Ratings'!$F$7,IF(AND(D344&lt;='Product Ratings'!$I$8,D344&gt;='Product Ratings'!$H$8),'Product Ratings'!$F$8,IF(D344&gt;='Product Ratings'!$H$9,'Product Ratings'!$F$9)))))</f>
        <v>1</v>
      </c>
      <c r="T344" s="99">
        <f>IF(AND(O344&lt;='Product Ratings'!$M$5,O344&gt;='Product Ratings'!$L$5),'Product Ratings'!$J$5,IF(AND(O344&lt;='Product Ratings'!$M$6,O344&gt;='Product Ratings'!$L$6),'Product Ratings'!$J$6,IF(AND(O344&lt;='Product Ratings'!$M$7,O344&gt;='Product Ratings'!$L$7),'Product Ratings'!$J$7,IF(AND(O344&lt;='Product Ratings'!$M$8,O344&gt;='Product Ratings'!$L$8),'Product Ratings'!$J$8,IF(O344&gt;='Product Ratings'!$L$9,'Product Ratings'!$J$9)))))</f>
        <v>1</v>
      </c>
      <c r="U344" s="99">
        <f>IF(AND(N344&lt;='Product Ratings'!$R$5,N344&gt;='Product Ratings'!$Q$5),'Product Ratings'!$O$5,IF(AND(N344&lt;='Product Ratings'!$R$6,N344&gt;='Product Ratings'!$Q$6),'Product Ratings'!$O$6,IF(AND(N344&lt;='Product Ratings'!$R$7,N344&gt;='Product Ratings'!$Q$7),'Product Ratings'!$O$7,IF(AND(N344&lt;='Product Ratings'!$R$8,N344&gt;='Product Ratings'!$Q$8),'Product Ratings'!$O$8,IF(N344&gt;='Product Ratings'!$Q$9,'Product Ratings'!$O$9)))))</f>
        <v>3</v>
      </c>
      <c r="V344" s="99">
        <f>IF(AND(P344&lt;='Product Ratings'!$V$5,P344&gt;='Product Ratings'!$U$5),'Product Ratings'!$S$5,IF(AND(P344&lt;='Product Ratings'!$V$6,P344&gt;='Product Ratings'!$U$6),'Product Ratings'!$S$6,IF(AND(P344&lt;='Product Ratings'!$V$7,P344&gt;='Product Ratings'!$U$7),'Product Ratings'!$S$7,IF(AND(P344&lt;='Product Ratings'!$V$8,P344&gt;='Product Ratings'!$U$8),'Product Ratings'!$S$8,IF(P344&gt;='Product Ratings'!$U$9,'Product Ratings'!$S$9)))))</f>
        <v>5</v>
      </c>
      <c r="W344" s="135">
        <f t="shared" si="6"/>
        <v>12</v>
      </c>
      <c r="X344" s="90"/>
      <c r="Y344" s="90"/>
      <c r="Z344" s="90"/>
      <c r="AA344" s="90"/>
      <c r="AB344" s="90"/>
    </row>
    <row r="345" ht="12.75" customHeight="1">
      <c r="A345" s="87"/>
      <c r="B345" s="90"/>
      <c r="C345" s="90" t="s">
        <v>404</v>
      </c>
      <c r="D345" s="126">
        <v>3.0</v>
      </c>
      <c r="E345" s="127">
        <v>72.7</v>
      </c>
      <c r="F345" s="128">
        <f t="shared" si="7"/>
        <v>47.255</v>
      </c>
      <c r="G345" s="129">
        <f t="shared" si="1"/>
        <v>25.445</v>
      </c>
      <c r="H345" s="130">
        <f t="shared" si="2"/>
        <v>0.35</v>
      </c>
      <c r="I345" s="131">
        <v>44693.0</v>
      </c>
      <c r="J345" s="132">
        <v>44729.0</v>
      </c>
      <c r="K345" s="123"/>
      <c r="L345" s="90"/>
      <c r="M345" s="133">
        <f t="shared" si="3"/>
        <v>24.23333333</v>
      </c>
      <c r="N345" s="99">
        <f t="shared" si="4"/>
        <v>36</v>
      </c>
      <c r="O345" s="133">
        <f t="shared" si="5"/>
        <v>15.75166667</v>
      </c>
      <c r="P345" s="134">
        <v>0.67</v>
      </c>
      <c r="Q345" s="90"/>
      <c r="R345" s="99">
        <f>IF(AND(H345&lt;='Product Ratings'!$E$5,H345&gt;='Product Ratings'!$D$5),'Product Ratings'!$C$5,IF(AND(H345&lt;='Product Ratings'!$E$6,H345&gt;='Product Ratings'!$D$6),'Product Ratings'!$C$6,IF(AND(H345&lt;='Product Ratings'!$E$7,H345&gt;='Product Ratings'!$D$7),'Product Ratings'!$C$7,IF(AND(H345&lt;='Product Ratings'!$E$8,H345&gt;='Product Ratings'!$D$8),'Product Ratings'!$C$8,IF(H345&gt;='Product Ratings'!$D$9,'Product Ratings'!$C$9)))))</f>
        <v>2</v>
      </c>
      <c r="S345" s="99">
        <f>IF(AND(D345&lt;='Product Ratings'!$I$5,D345&gt;='Product Ratings'!$H$5),'Product Ratings'!$F$5,IF(AND(D345&lt;='Product Ratings'!$I$6,D345&gt;='Product Ratings'!$H$6),'Product Ratings'!$F$6,IF(AND(D345&lt;='Product Ratings'!$I$7,I345&gt;='Product Ratings'!$H$7),'Product Ratings'!$F$7,IF(AND(D345&lt;='Product Ratings'!$I$8,D345&gt;='Product Ratings'!$H$8),'Product Ratings'!$F$8,IF(D345&gt;='Product Ratings'!$H$9,'Product Ratings'!$F$9)))))</f>
        <v>1</v>
      </c>
      <c r="T345" s="99">
        <f>IF(AND(O345&lt;='Product Ratings'!$M$5,O345&gt;='Product Ratings'!$L$5),'Product Ratings'!$J$5,IF(AND(O345&lt;='Product Ratings'!$M$6,O345&gt;='Product Ratings'!$L$6),'Product Ratings'!$J$6,IF(AND(O345&lt;='Product Ratings'!$M$7,O345&gt;='Product Ratings'!$L$7),'Product Ratings'!$J$7,IF(AND(O345&lt;='Product Ratings'!$M$8,O345&gt;='Product Ratings'!$L$8),'Product Ratings'!$J$8,IF(O345&gt;='Product Ratings'!$L$9,'Product Ratings'!$J$9)))))</f>
        <v>5</v>
      </c>
      <c r="U345" s="99">
        <f>IF(AND(N345&lt;='Product Ratings'!$R$5,N345&gt;='Product Ratings'!$Q$5),'Product Ratings'!$O$5,IF(AND(N345&lt;='Product Ratings'!$R$6,N345&gt;='Product Ratings'!$Q$6),'Product Ratings'!$O$6,IF(AND(N345&lt;='Product Ratings'!$R$7,N345&gt;='Product Ratings'!$Q$7),'Product Ratings'!$O$7,IF(AND(N345&lt;='Product Ratings'!$R$8,N345&gt;='Product Ratings'!$Q$8),'Product Ratings'!$O$8,IF(N345&gt;='Product Ratings'!$Q$9,'Product Ratings'!$O$9)))))</f>
        <v>3</v>
      </c>
      <c r="V345" s="99">
        <f>IF(AND(P345&lt;='Product Ratings'!$V$5,P345&gt;='Product Ratings'!$U$5),'Product Ratings'!$S$5,IF(AND(P345&lt;='Product Ratings'!$V$6,P345&gt;='Product Ratings'!$U$6),'Product Ratings'!$S$6,IF(AND(P345&lt;='Product Ratings'!$V$7,P345&gt;='Product Ratings'!$U$7),'Product Ratings'!$S$7,IF(AND(P345&lt;='Product Ratings'!$V$8,P345&gt;='Product Ratings'!$U$8),'Product Ratings'!$S$8,IF(P345&gt;='Product Ratings'!$U$9,'Product Ratings'!$S$9)))))</f>
        <v>5</v>
      </c>
      <c r="W345" s="135">
        <f t="shared" si="6"/>
        <v>16</v>
      </c>
      <c r="X345" s="90"/>
      <c r="Y345" s="90"/>
      <c r="Z345" s="90"/>
      <c r="AA345" s="90"/>
      <c r="AB345" s="90"/>
    </row>
    <row r="346" ht="12.75" customHeight="1">
      <c r="A346" s="87"/>
      <c r="B346" s="90"/>
      <c r="C346" s="90" t="s">
        <v>405</v>
      </c>
      <c r="D346" s="126">
        <v>4.0</v>
      </c>
      <c r="E346" s="127">
        <v>127.83</v>
      </c>
      <c r="F346" s="128">
        <f t="shared" si="7"/>
        <v>83.0895</v>
      </c>
      <c r="G346" s="129">
        <f t="shared" si="1"/>
        <v>44.7405</v>
      </c>
      <c r="H346" s="130">
        <f t="shared" si="2"/>
        <v>0.35</v>
      </c>
      <c r="I346" s="131">
        <v>44694.0</v>
      </c>
      <c r="J346" s="132">
        <v>44730.0</v>
      </c>
      <c r="K346" s="123"/>
      <c r="L346" s="90"/>
      <c r="M346" s="133">
        <f t="shared" si="3"/>
        <v>31.9575</v>
      </c>
      <c r="N346" s="99">
        <f t="shared" si="4"/>
        <v>36</v>
      </c>
      <c r="O346" s="133">
        <f t="shared" si="5"/>
        <v>20.772375</v>
      </c>
      <c r="P346" s="134">
        <v>0.68</v>
      </c>
      <c r="Q346" s="90"/>
      <c r="R346" s="99">
        <f>IF(AND(H346&lt;='Product Ratings'!$E$5,H346&gt;='Product Ratings'!$D$5),'Product Ratings'!$C$5,IF(AND(H346&lt;='Product Ratings'!$E$6,H346&gt;='Product Ratings'!$D$6),'Product Ratings'!$C$6,IF(AND(H346&lt;='Product Ratings'!$E$7,H346&gt;='Product Ratings'!$D$7),'Product Ratings'!$C$7,IF(AND(H346&lt;='Product Ratings'!$E$8,H346&gt;='Product Ratings'!$D$8),'Product Ratings'!$C$8,IF(H346&gt;='Product Ratings'!$D$9,'Product Ratings'!$C$9)))))</f>
        <v>2</v>
      </c>
      <c r="S346" s="99">
        <f>IF(AND(D346&lt;='Product Ratings'!$I$5,D346&gt;='Product Ratings'!$H$5),'Product Ratings'!$F$5,IF(AND(D346&lt;='Product Ratings'!$I$6,D346&gt;='Product Ratings'!$H$6),'Product Ratings'!$F$6,IF(AND(D346&lt;='Product Ratings'!$I$7,I346&gt;='Product Ratings'!$H$7),'Product Ratings'!$F$7,IF(AND(D346&lt;='Product Ratings'!$I$8,D346&gt;='Product Ratings'!$H$8),'Product Ratings'!$F$8,IF(D346&gt;='Product Ratings'!$H$9,'Product Ratings'!$F$9)))))</f>
        <v>1</v>
      </c>
      <c r="T346" s="99">
        <f>IF(AND(O346&lt;='Product Ratings'!$M$5,O346&gt;='Product Ratings'!$L$5),'Product Ratings'!$J$5,IF(AND(O346&lt;='Product Ratings'!$M$6,O346&gt;='Product Ratings'!$L$6),'Product Ratings'!$J$6,IF(AND(O346&lt;='Product Ratings'!$M$7,O346&gt;='Product Ratings'!$L$7),'Product Ratings'!$J$7,IF(AND(O346&lt;='Product Ratings'!$M$8,O346&gt;='Product Ratings'!$L$8),'Product Ratings'!$J$8,IF(O346&gt;='Product Ratings'!$L$9,'Product Ratings'!$J$9)))))</f>
        <v>5</v>
      </c>
      <c r="U346" s="99">
        <f>IF(AND(N346&lt;='Product Ratings'!$R$5,N346&gt;='Product Ratings'!$Q$5),'Product Ratings'!$O$5,IF(AND(N346&lt;='Product Ratings'!$R$6,N346&gt;='Product Ratings'!$Q$6),'Product Ratings'!$O$6,IF(AND(N346&lt;='Product Ratings'!$R$7,N346&gt;='Product Ratings'!$Q$7),'Product Ratings'!$O$7,IF(AND(N346&lt;='Product Ratings'!$R$8,N346&gt;='Product Ratings'!$Q$8),'Product Ratings'!$O$8,IF(N346&gt;='Product Ratings'!$Q$9,'Product Ratings'!$O$9)))))</f>
        <v>3</v>
      </c>
      <c r="V346" s="99">
        <f>IF(AND(P346&lt;='Product Ratings'!$V$5,P346&gt;='Product Ratings'!$U$5),'Product Ratings'!$S$5,IF(AND(P346&lt;='Product Ratings'!$V$6,P346&gt;='Product Ratings'!$U$6),'Product Ratings'!$S$6,IF(AND(P346&lt;='Product Ratings'!$V$7,P346&gt;='Product Ratings'!$U$7),'Product Ratings'!$S$7,IF(AND(P346&lt;='Product Ratings'!$V$8,P346&gt;='Product Ratings'!$U$8),'Product Ratings'!$S$8,IF(P346&gt;='Product Ratings'!$U$9,'Product Ratings'!$S$9)))))</f>
        <v>5</v>
      </c>
      <c r="W346" s="135">
        <f t="shared" si="6"/>
        <v>16</v>
      </c>
      <c r="X346" s="90"/>
      <c r="Y346" s="90"/>
      <c r="Z346" s="90"/>
      <c r="AA346" s="90"/>
      <c r="AB346" s="90"/>
    </row>
    <row r="347" ht="12.75" customHeight="1">
      <c r="A347" s="87"/>
      <c r="B347" s="90"/>
      <c r="C347" s="90" t="s">
        <v>406</v>
      </c>
      <c r="D347" s="126">
        <v>5.0</v>
      </c>
      <c r="E347" s="127">
        <v>503.26</v>
      </c>
      <c r="F347" s="128">
        <f t="shared" si="7"/>
        <v>327.119</v>
      </c>
      <c r="G347" s="129">
        <f t="shared" si="1"/>
        <v>176.141</v>
      </c>
      <c r="H347" s="130">
        <f t="shared" si="2"/>
        <v>0.35</v>
      </c>
      <c r="I347" s="131">
        <v>44695.0</v>
      </c>
      <c r="J347" s="132">
        <v>44731.0</v>
      </c>
      <c r="K347" s="123"/>
      <c r="L347" s="90"/>
      <c r="M347" s="133">
        <f t="shared" si="3"/>
        <v>100.652</v>
      </c>
      <c r="N347" s="99">
        <f t="shared" si="4"/>
        <v>36</v>
      </c>
      <c r="O347" s="133">
        <f t="shared" si="5"/>
        <v>65.4238</v>
      </c>
      <c r="P347" s="134">
        <v>0.62</v>
      </c>
      <c r="Q347" s="90"/>
      <c r="R347" s="99">
        <f>IF(AND(H347&lt;='Product Ratings'!$E$5,H347&gt;='Product Ratings'!$D$5),'Product Ratings'!$C$5,IF(AND(H347&lt;='Product Ratings'!$E$6,H347&gt;='Product Ratings'!$D$6),'Product Ratings'!$C$6,IF(AND(H347&lt;='Product Ratings'!$E$7,H347&gt;='Product Ratings'!$D$7),'Product Ratings'!$C$7,IF(AND(H347&lt;='Product Ratings'!$E$8,H347&gt;='Product Ratings'!$D$8),'Product Ratings'!$C$8,IF(H347&gt;='Product Ratings'!$D$9,'Product Ratings'!$C$9)))))</f>
        <v>2</v>
      </c>
      <c r="S347" s="99">
        <f>IF(AND(D347&lt;='Product Ratings'!$I$5,D347&gt;='Product Ratings'!$H$5),'Product Ratings'!$F$5,IF(AND(D347&lt;='Product Ratings'!$I$6,D347&gt;='Product Ratings'!$H$6),'Product Ratings'!$F$6,IF(AND(D347&lt;='Product Ratings'!$I$7,I347&gt;='Product Ratings'!$H$7),'Product Ratings'!$F$7,IF(AND(D347&lt;='Product Ratings'!$I$8,D347&gt;='Product Ratings'!$H$8),'Product Ratings'!$F$8,IF(D347&gt;='Product Ratings'!$H$9,'Product Ratings'!$F$9)))))</f>
        <v>1</v>
      </c>
      <c r="T347" s="99">
        <f>IF(AND(O347&lt;='Product Ratings'!$M$5,O347&gt;='Product Ratings'!$L$5),'Product Ratings'!$J$5,IF(AND(O347&lt;='Product Ratings'!$M$6,O347&gt;='Product Ratings'!$L$6),'Product Ratings'!$J$6,IF(AND(O347&lt;='Product Ratings'!$M$7,O347&gt;='Product Ratings'!$L$7),'Product Ratings'!$J$7,IF(AND(O347&lt;='Product Ratings'!$M$8,O347&gt;='Product Ratings'!$L$8),'Product Ratings'!$J$8,IF(O347&gt;='Product Ratings'!$L$9,'Product Ratings'!$J$9)))))</f>
        <v>3</v>
      </c>
      <c r="U347" s="99">
        <f>IF(AND(N347&lt;='Product Ratings'!$R$5,N347&gt;='Product Ratings'!$Q$5),'Product Ratings'!$O$5,IF(AND(N347&lt;='Product Ratings'!$R$6,N347&gt;='Product Ratings'!$Q$6),'Product Ratings'!$O$6,IF(AND(N347&lt;='Product Ratings'!$R$7,N347&gt;='Product Ratings'!$Q$7),'Product Ratings'!$O$7,IF(AND(N347&lt;='Product Ratings'!$R$8,N347&gt;='Product Ratings'!$Q$8),'Product Ratings'!$O$8,IF(N347&gt;='Product Ratings'!$Q$9,'Product Ratings'!$O$9)))))</f>
        <v>3</v>
      </c>
      <c r="V347" s="99">
        <f>IF(AND(P347&lt;='Product Ratings'!$V$5,P347&gt;='Product Ratings'!$U$5),'Product Ratings'!$S$5,IF(AND(P347&lt;='Product Ratings'!$V$6,P347&gt;='Product Ratings'!$U$6),'Product Ratings'!$S$6,IF(AND(P347&lt;='Product Ratings'!$V$7,P347&gt;='Product Ratings'!$U$7),'Product Ratings'!$S$7,IF(AND(P347&lt;='Product Ratings'!$V$8,P347&gt;='Product Ratings'!$U$8),'Product Ratings'!$S$8,IF(P347&gt;='Product Ratings'!$U$9,'Product Ratings'!$S$9)))))</f>
        <v>5</v>
      </c>
      <c r="W347" s="135">
        <f t="shared" si="6"/>
        <v>14</v>
      </c>
      <c r="X347" s="90"/>
      <c r="Y347" s="90"/>
      <c r="Z347" s="90"/>
      <c r="AA347" s="90"/>
      <c r="AB347" s="90"/>
    </row>
    <row r="348" ht="12.75" customHeight="1">
      <c r="A348" s="87"/>
      <c r="B348" s="90"/>
      <c r="C348" s="90" t="s">
        <v>407</v>
      </c>
      <c r="D348" s="126">
        <v>6.0</v>
      </c>
      <c r="E348" s="127">
        <v>292.17</v>
      </c>
      <c r="F348" s="128">
        <f t="shared" si="7"/>
        <v>189.9105</v>
      </c>
      <c r="G348" s="129">
        <f t="shared" si="1"/>
        <v>102.2595</v>
      </c>
      <c r="H348" s="130">
        <f t="shared" si="2"/>
        <v>0.35</v>
      </c>
      <c r="I348" s="131">
        <v>44696.0</v>
      </c>
      <c r="J348" s="132">
        <v>44732.0</v>
      </c>
      <c r="K348" s="123"/>
      <c r="L348" s="90"/>
      <c r="M348" s="133">
        <f t="shared" si="3"/>
        <v>48.695</v>
      </c>
      <c r="N348" s="99">
        <f t="shared" si="4"/>
        <v>36</v>
      </c>
      <c r="O348" s="133">
        <f t="shared" si="5"/>
        <v>31.65175</v>
      </c>
      <c r="P348" s="134">
        <v>0.69</v>
      </c>
      <c r="Q348" s="90"/>
      <c r="R348" s="99">
        <f>IF(AND(H348&lt;='Product Ratings'!$E$5,H348&gt;='Product Ratings'!$D$5),'Product Ratings'!$C$5,IF(AND(H348&lt;='Product Ratings'!$E$6,H348&gt;='Product Ratings'!$D$6),'Product Ratings'!$C$6,IF(AND(H348&lt;='Product Ratings'!$E$7,H348&gt;='Product Ratings'!$D$7),'Product Ratings'!$C$7,IF(AND(H348&lt;='Product Ratings'!$E$8,H348&gt;='Product Ratings'!$D$8),'Product Ratings'!$C$8,IF(H348&gt;='Product Ratings'!$D$9,'Product Ratings'!$C$9)))))</f>
        <v>2</v>
      </c>
      <c r="S348" s="99">
        <f>IF(AND(D348&lt;='Product Ratings'!$I$5,D348&gt;='Product Ratings'!$H$5),'Product Ratings'!$F$5,IF(AND(D348&lt;='Product Ratings'!$I$6,D348&gt;='Product Ratings'!$H$6),'Product Ratings'!$F$6,IF(AND(D348&lt;='Product Ratings'!$I$7,I348&gt;='Product Ratings'!$H$7),'Product Ratings'!$F$7,IF(AND(D348&lt;='Product Ratings'!$I$8,D348&gt;='Product Ratings'!$H$8),'Product Ratings'!$F$8,IF(D348&gt;='Product Ratings'!$H$9,'Product Ratings'!$F$9)))))</f>
        <v>2</v>
      </c>
      <c r="T348" s="99">
        <f>IF(AND(O348&lt;='Product Ratings'!$M$5,O348&gt;='Product Ratings'!$L$5),'Product Ratings'!$J$5,IF(AND(O348&lt;='Product Ratings'!$M$6,O348&gt;='Product Ratings'!$L$6),'Product Ratings'!$J$6,IF(AND(O348&lt;='Product Ratings'!$M$7,O348&gt;='Product Ratings'!$L$7),'Product Ratings'!$J$7,IF(AND(O348&lt;='Product Ratings'!$M$8,O348&gt;='Product Ratings'!$L$8),'Product Ratings'!$J$8,IF(O348&gt;='Product Ratings'!$L$9,'Product Ratings'!$J$9)))))</f>
        <v>4</v>
      </c>
      <c r="U348" s="99">
        <f>IF(AND(N348&lt;='Product Ratings'!$R$5,N348&gt;='Product Ratings'!$Q$5),'Product Ratings'!$O$5,IF(AND(N348&lt;='Product Ratings'!$R$6,N348&gt;='Product Ratings'!$Q$6),'Product Ratings'!$O$6,IF(AND(N348&lt;='Product Ratings'!$R$7,N348&gt;='Product Ratings'!$Q$7),'Product Ratings'!$O$7,IF(AND(N348&lt;='Product Ratings'!$R$8,N348&gt;='Product Ratings'!$Q$8),'Product Ratings'!$O$8,IF(N348&gt;='Product Ratings'!$Q$9,'Product Ratings'!$O$9)))))</f>
        <v>3</v>
      </c>
      <c r="V348" s="99">
        <f>IF(AND(P348&lt;='Product Ratings'!$V$5,P348&gt;='Product Ratings'!$U$5),'Product Ratings'!$S$5,IF(AND(P348&lt;='Product Ratings'!$V$6,P348&gt;='Product Ratings'!$U$6),'Product Ratings'!$S$6,IF(AND(P348&lt;='Product Ratings'!$V$7,P348&gt;='Product Ratings'!$U$7),'Product Ratings'!$S$7,IF(AND(P348&lt;='Product Ratings'!$V$8,P348&gt;='Product Ratings'!$U$8),'Product Ratings'!$S$8,IF(P348&gt;='Product Ratings'!$U$9,'Product Ratings'!$S$9)))))</f>
        <v>5</v>
      </c>
      <c r="W348" s="135">
        <f t="shared" si="6"/>
        <v>16</v>
      </c>
      <c r="X348" s="90"/>
      <c r="Y348" s="90"/>
      <c r="Z348" s="90"/>
      <c r="AA348" s="90"/>
      <c r="AB348" s="90"/>
    </row>
    <row r="349" ht="12.75" customHeight="1">
      <c r="A349" s="87"/>
      <c r="B349" s="90"/>
      <c r="C349" s="90" t="s">
        <v>408</v>
      </c>
      <c r="D349" s="126">
        <v>1.0</v>
      </c>
      <c r="E349" s="127">
        <v>141.56</v>
      </c>
      <c r="F349" s="128">
        <f t="shared" si="7"/>
        <v>92.014</v>
      </c>
      <c r="G349" s="129">
        <f t="shared" si="1"/>
        <v>49.546</v>
      </c>
      <c r="H349" s="130">
        <f t="shared" si="2"/>
        <v>0.35</v>
      </c>
      <c r="I349" s="131">
        <v>44697.0</v>
      </c>
      <c r="J349" s="132">
        <v>44733.0</v>
      </c>
      <c r="K349" s="123"/>
      <c r="L349" s="90"/>
      <c r="M349" s="133">
        <f t="shared" si="3"/>
        <v>141.56</v>
      </c>
      <c r="N349" s="99">
        <f t="shared" si="4"/>
        <v>36</v>
      </c>
      <c r="O349" s="133">
        <f t="shared" si="5"/>
        <v>92.014</v>
      </c>
      <c r="P349" s="134">
        <v>0.64</v>
      </c>
      <c r="Q349" s="90"/>
      <c r="R349" s="99">
        <f>IF(AND(H349&lt;='Product Ratings'!$E$5,H349&gt;='Product Ratings'!$D$5),'Product Ratings'!$C$5,IF(AND(H349&lt;='Product Ratings'!$E$6,H349&gt;='Product Ratings'!$D$6),'Product Ratings'!$C$6,IF(AND(H349&lt;='Product Ratings'!$E$7,H349&gt;='Product Ratings'!$D$7),'Product Ratings'!$C$7,IF(AND(H349&lt;='Product Ratings'!$E$8,H349&gt;='Product Ratings'!$D$8),'Product Ratings'!$C$8,IF(H349&gt;='Product Ratings'!$D$9,'Product Ratings'!$C$9)))))</f>
        <v>2</v>
      </c>
      <c r="S349" s="99">
        <f>IF(AND(D349&lt;='Product Ratings'!$I$5,D349&gt;='Product Ratings'!$H$5),'Product Ratings'!$F$5,IF(AND(D349&lt;='Product Ratings'!$I$6,D349&gt;='Product Ratings'!$H$6),'Product Ratings'!$F$6,IF(AND(D349&lt;='Product Ratings'!$I$7,I349&gt;='Product Ratings'!$H$7),'Product Ratings'!$F$7,IF(AND(D349&lt;='Product Ratings'!$I$8,D349&gt;='Product Ratings'!$H$8),'Product Ratings'!$F$8,IF(D349&gt;='Product Ratings'!$H$9,'Product Ratings'!$F$9)))))</f>
        <v>1</v>
      </c>
      <c r="T349" s="99">
        <f>IF(AND(O349&lt;='Product Ratings'!$M$5,O349&gt;='Product Ratings'!$L$5),'Product Ratings'!$J$5,IF(AND(O349&lt;='Product Ratings'!$M$6,O349&gt;='Product Ratings'!$L$6),'Product Ratings'!$J$6,IF(AND(O349&lt;='Product Ratings'!$M$7,O349&gt;='Product Ratings'!$L$7),'Product Ratings'!$J$7,IF(AND(O349&lt;='Product Ratings'!$M$8,O349&gt;='Product Ratings'!$L$8),'Product Ratings'!$J$8,IF(O349&gt;='Product Ratings'!$L$9,'Product Ratings'!$J$9)))))</f>
        <v>2</v>
      </c>
      <c r="U349" s="99">
        <f>IF(AND(N349&lt;='Product Ratings'!$R$5,N349&gt;='Product Ratings'!$Q$5),'Product Ratings'!$O$5,IF(AND(N349&lt;='Product Ratings'!$R$6,N349&gt;='Product Ratings'!$Q$6),'Product Ratings'!$O$6,IF(AND(N349&lt;='Product Ratings'!$R$7,N349&gt;='Product Ratings'!$Q$7),'Product Ratings'!$O$7,IF(AND(N349&lt;='Product Ratings'!$R$8,N349&gt;='Product Ratings'!$Q$8),'Product Ratings'!$O$8,IF(N349&gt;='Product Ratings'!$Q$9,'Product Ratings'!$O$9)))))</f>
        <v>3</v>
      </c>
      <c r="V349" s="99">
        <f>IF(AND(P349&lt;='Product Ratings'!$V$5,P349&gt;='Product Ratings'!$U$5),'Product Ratings'!$S$5,IF(AND(P349&lt;='Product Ratings'!$V$6,P349&gt;='Product Ratings'!$U$6),'Product Ratings'!$S$6,IF(AND(P349&lt;='Product Ratings'!$V$7,P349&gt;='Product Ratings'!$U$7),'Product Ratings'!$S$7,IF(AND(P349&lt;='Product Ratings'!$V$8,P349&gt;='Product Ratings'!$U$8),'Product Ratings'!$S$8,IF(P349&gt;='Product Ratings'!$U$9,'Product Ratings'!$S$9)))))</f>
        <v>5</v>
      </c>
      <c r="W349" s="135">
        <f t="shared" si="6"/>
        <v>13</v>
      </c>
      <c r="X349" s="90"/>
      <c r="Y349" s="90"/>
      <c r="Z349" s="90"/>
      <c r="AA349" s="90"/>
      <c r="AB349" s="90"/>
    </row>
    <row r="350" ht="12.75" customHeight="1">
      <c r="A350" s="87"/>
      <c r="B350" s="90"/>
      <c r="C350" s="90" t="s">
        <v>409</v>
      </c>
      <c r="D350" s="126">
        <v>2.0</v>
      </c>
      <c r="E350" s="127">
        <v>277.69</v>
      </c>
      <c r="F350" s="128">
        <f t="shared" si="7"/>
        <v>180.4985</v>
      </c>
      <c r="G350" s="129">
        <f t="shared" si="1"/>
        <v>97.1915</v>
      </c>
      <c r="H350" s="130">
        <f t="shared" si="2"/>
        <v>0.35</v>
      </c>
      <c r="I350" s="131">
        <v>44698.0</v>
      </c>
      <c r="J350" s="132">
        <v>44734.0</v>
      </c>
      <c r="K350" s="123"/>
      <c r="L350" s="90"/>
      <c r="M350" s="133">
        <f t="shared" si="3"/>
        <v>138.845</v>
      </c>
      <c r="N350" s="99">
        <f t="shared" si="4"/>
        <v>36</v>
      </c>
      <c r="O350" s="133">
        <f t="shared" si="5"/>
        <v>90.24925</v>
      </c>
      <c r="P350" s="134">
        <v>0.15</v>
      </c>
      <c r="Q350" s="90"/>
      <c r="R350" s="99">
        <f>IF(AND(H350&lt;='Product Ratings'!$E$5,H350&gt;='Product Ratings'!$D$5),'Product Ratings'!$C$5,IF(AND(H350&lt;='Product Ratings'!$E$6,H350&gt;='Product Ratings'!$D$6),'Product Ratings'!$C$6,IF(AND(H350&lt;='Product Ratings'!$E$7,H350&gt;='Product Ratings'!$D$7),'Product Ratings'!$C$7,IF(AND(H350&lt;='Product Ratings'!$E$8,H350&gt;='Product Ratings'!$D$8),'Product Ratings'!$C$8,IF(H350&gt;='Product Ratings'!$D$9,'Product Ratings'!$C$9)))))</f>
        <v>2</v>
      </c>
      <c r="S350" s="99">
        <f>IF(AND(D350&lt;='Product Ratings'!$I$5,D350&gt;='Product Ratings'!$H$5),'Product Ratings'!$F$5,IF(AND(D350&lt;='Product Ratings'!$I$6,D350&gt;='Product Ratings'!$H$6),'Product Ratings'!$F$6,IF(AND(D350&lt;='Product Ratings'!$I$7,I350&gt;='Product Ratings'!$H$7),'Product Ratings'!$F$7,IF(AND(D350&lt;='Product Ratings'!$I$8,D350&gt;='Product Ratings'!$H$8),'Product Ratings'!$F$8,IF(D350&gt;='Product Ratings'!$H$9,'Product Ratings'!$F$9)))))</f>
        <v>1</v>
      </c>
      <c r="T350" s="99">
        <f>IF(AND(O350&lt;='Product Ratings'!$M$5,O350&gt;='Product Ratings'!$L$5),'Product Ratings'!$J$5,IF(AND(O350&lt;='Product Ratings'!$M$6,O350&gt;='Product Ratings'!$L$6),'Product Ratings'!$J$6,IF(AND(O350&lt;='Product Ratings'!$M$7,O350&gt;='Product Ratings'!$L$7),'Product Ratings'!$J$7,IF(AND(O350&lt;='Product Ratings'!$M$8,O350&gt;='Product Ratings'!$L$8),'Product Ratings'!$J$8,IF(O350&gt;='Product Ratings'!$L$9,'Product Ratings'!$J$9)))))</f>
        <v>2</v>
      </c>
      <c r="U350" s="99">
        <f>IF(AND(N350&lt;='Product Ratings'!$R$5,N350&gt;='Product Ratings'!$Q$5),'Product Ratings'!$O$5,IF(AND(N350&lt;='Product Ratings'!$R$6,N350&gt;='Product Ratings'!$Q$6),'Product Ratings'!$O$6,IF(AND(N350&lt;='Product Ratings'!$R$7,N350&gt;='Product Ratings'!$Q$7),'Product Ratings'!$O$7,IF(AND(N350&lt;='Product Ratings'!$R$8,N350&gt;='Product Ratings'!$Q$8),'Product Ratings'!$O$8,IF(N350&gt;='Product Ratings'!$Q$9,'Product Ratings'!$O$9)))))</f>
        <v>3</v>
      </c>
      <c r="V350" s="99">
        <f>IF(AND(P350&lt;='Product Ratings'!$V$5,P350&gt;='Product Ratings'!$U$5),'Product Ratings'!$S$5,IF(AND(P350&lt;='Product Ratings'!$V$6,P350&gt;='Product Ratings'!$U$6),'Product Ratings'!$S$6,IF(AND(P350&lt;='Product Ratings'!$V$7,P350&gt;='Product Ratings'!$U$7),'Product Ratings'!$S$7,IF(AND(P350&lt;='Product Ratings'!$V$8,P350&gt;='Product Ratings'!$U$8),'Product Ratings'!$S$8,IF(P350&gt;='Product Ratings'!$U$9,'Product Ratings'!$S$9)))))</f>
        <v>3</v>
      </c>
      <c r="W350" s="135">
        <f t="shared" si="6"/>
        <v>11</v>
      </c>
      <c r="X350" s="90"/>
      <c r="Y350" s="90"/>
      <c r="Z350" s="90"/>
      <c r="AA350" s="90"/>
      <c r="AB350" s="90"/>
    </row>
    <row r="351" ht="12.75" customHeight="1">
      <c r="A351" s="87"/>
      <c r="B351" s="90"/>
      <c r="C351" s="90" t="s">
        <v>410</v>
      </c>
      <c r="D351" s="126">
        <v>3.0</v>
      </c>
      <c r="E351" s="127">
        <v>131.89</v>
      </c>
      <c r="F351" s="128">
        <f t="shared" si="7"/>
        <v>85.7285</v>
      </c>
      <c r="G351" s="129">
        <f t="shared" si="1"/>
        <v>46.1615</v>
      </c>
      <c r="H351" s="130">
        <f t="shared" si="2"/>
        <v>0.35</v>
      </c>
      <c r="I351" s="131">
        <v>44699.0</v>
      </c>
      <c r="J351" s="132">
        <v>44735.0</v>
      </c>
      <c r="K351" s="123"/>
      <c r="L351" s="90"/>
      <c r="M351" s="133">
        <f t="shared" si="3"/>
        <v>43.96333333</v>
      </c>
      <c r="N351" s="99">
        <f t="shared" si="4"/>
        <v>36</v>
      </c>
      <c r="O351" s="133">
        <f t="shared" si="5"/>
        <v>28.57616667</v>
      </c>
      <c r="P351" s="134">
        <v>0.85</v>
      </c>
      <c r="Q351" s="90"/>
      <c r="R351" s="99">
        <f>IF(AND(H351&lt;='Product Ratings'!$E$5,H351&gt;='Product Ratings'!$D$5),'Product Ratings'!$C$5,IF(AND(H351&lt;='Product Ratings'!$E$6,H351&gt;='Product Ratings'!$D$6),'Product Ratings'!$C$6,IF(AND(H351&lt;='Product Ratings'!$E$7,H351&gt;='Product Ratings'!$D$7),'Product Ratings'!$C$7,IF(AND(H351&lt;='Product Ratings'!$E$8,H351&gt;='Product Ratings'!$D$8),'Product Ratings'!$C$8,IF(H351&gt;='Product Ratings'!$D$9,'Product Ratings'!$C$9)))))</f>
        <v>2</v>
      </c>
      <c r="S351" s="99">
        <f>IF(AND(D351&lt;='Product Ratings'!$I$5,D351&gt;='Product Ratings'!$H$5),'Product Ratings'!$F$5,IF(AND(D351&lt;='Product Ratings'!$I$6,D351&gt;='Product Ratings'!$H$6),'Product Ratings'!$F$6,IF(AND(D351&lt;='Product Ratings'!$I$7,I351&gt;='Product Ratings'!$H$7),'Product Ratings'!$F$7,IF(AND(D351&lt;='Product Ratings'!$I$8,D351&gt;='Product Ratings'!$H$8),'Product Ratings'!$F$8,IF(D351&gt;='Product Ratings'!$H$9,'Product Ratings'!$F$9)))))</f>
        <v>1</v>
      </c>
      <c r="T351" s="99">
        <f>IF(AND(O351&lt;='Product Ratings'!$M$5,O351&gt;='Product Ratings'!$L$5),'Product Ratings'!$J$5,IF(AND(O351&lt;='Product Ratings'!$M$6,O351&gt;='Product Ratings'!$L$6),'Product Ratings'!$J$6,IF(AND(O351&lt;='Product Ratings'!$M$7,O351&gt;='Product Ratings'!$L$7),'Product Ratings'!$J$7,IF(AND(O351&lt;='Product Ratings'!$M$8,O351&gt;='Product Ratings'!$L$8),'Product Ratings'!$J$8,IF(O351&gt;='Product Ratings'!$L$9,'Product Ratings'!$J$9)))))</f>
        <v>4</v>
      </c>
      <c r="U351" s="99">
        <f>IF(AND(N351&lt;='Product Ratings'!$R$5,N351&gt;='Product Ratings'!$Q$5),'Product Ratings'!$O$5,IF(AND(N351&lt;='Product Ratings'!$R$6,N351&gt;='Product Ratings'!$Q$6),'Product Ratings'!$O$6,IF(AND(N351&lt;='Product Ratings'!$R$7,N351&gt;='Product Ratings'!$Q$7),'Product Ratings'!$O$7,IF(AND(N351&lt;='Product Ratings'!$R$8,N351&gt;='Product Ratings'!$Q$8),'Product Ratings'!$O$8,IF(N351&gt;='Product Ratings'!$Q$9,'Product Ratings'!$O$9)))))</f>
        <v>3</v>
      </c>
      <c r="V351" s="99">
        <f>IF(AND(P351&lt;='Product Ratings'!$V$5,P351&gt;='Product Ratings'!$U$5),'Product Ratings'!$S$5,IF(AND(P351&lt;='Product Ratings'!$V$6,P351&gt;='Product Ratings'!$U$6),'Product Ratings'!$S$6,IF(AND(P351&lt;='Product Ratings'!$V$7,P351&gt;='Product Ratings'!$U$7),'Product Ratings'!$S$7,IF(AND(P351&lt;='Product Ratings'!$V$8,P351&gt;='Product Ratings'!$U$8),'Product Ratings'!$S$8,IF(P351&gt;='Product Ratings'!$U$9,'Product Ratings'!$S$9)))))</f>
        <v>5</v>
      </c>
      <c r="W351" s="135">
        <f t="shared" si="6"/>
        <v>15</v>
      </c>
      <c r="X351" s="90"/>
      <c r="Y351" s="90"/>
      <c r="Z351" s="90"/>
      <c r="AA351" s="90"/>
      <c r="AB351" s="90"/>
    </row>
    <row r="352" ht="12.75" customHeight="1">
      <c r="A352" s="87"/>
      <c r="B352" s="90"/>
      <c r="C352" s="90" t="s">
        <v>411</v>
      </c>
      <c r="D352" s="126">
        <v>4.0</v>
      </c>
      <c r="E352" s="127">
        <v>798.98</v>
      </c>
      <c r="F352" s="128">
        <f t="shared" si="7"/>
        <v>519.337</v>
      </c>
      <c r="G352" s="129">
        <f t="shared" si="1"/>
        <v>279.643</v>
      </c>
      <c r="H352" s="130">
        <f t="shared" si="2"/>
        <v>0.35</v>
      </c>
      <c r="I352" s="131">
        <v>44700.0</v>
      </c>
      <c r="J352" s="132">
        <v>44736.0</v>
      </c>
      <c r="K352" s="123"/>
      <c r="L352" s="90"/>
      <c r="M352" s="133">
        <f t="shared" si="3"/>
        <v>199.745</v>
      </c>
      <c r="N352" s="99">
        <f t="shared" si="4"/>
        <v>36</v>
      </c>
      <c r="O352" s="133">
        <f t="shared" si="5"/>
        <v>129.83425</v>
      </c>
      <c r="P352" s="134">
        <v>0.87</v>
      </c>
      <c r="Q352" s="90"/>
      <c r="R352" s="99">
        <f>IF(AND(H352&lt;='Product Ratings'!$E$5,H352&gt;='Product Ratings'!$D$5),'Product Ratings'!$C$5,IF(AND(H352&lt;='Product Ratings'!$E$6,H352&gt;='Product Ratings'!$D$6),'Product Ratings'!$C$6,IF(AND(H352&lt;='Product Ratings'!$E$7,H352&gt;='Product Ratings'!$D$7),'Product Ratings'!$C$7,IF(AND(H352&lt;='Product Ratings'!$E$8,H352&gt;='Product Ratings'!$D$8),'Product Ratings'!$C$8,IF(H352&gt;='Product Ratings'!$D$9,'Product Ratings'!$C$9)))))</f>
        <v>2</v>
      </c>
      <c r="S352" s="99">
        <f>IF(AND(D352&lt;='Product Ratings'!$I$5,D352&gt;='Product Ratings'!$H$5),'Product Ratings'!$F$5,IF(AND(D352&lt;='Product Ratings'!$I$6,D352&gt;='Product Ratings'!$H$6),'Product Ratings'!$F$6,IF(AND(D352&lt;='Product Ratings'!$I$7,I352&gt;='Product Ratings'!$H$7),'Product Ratings'!$F$7,IF(AND(D352&lt;='Product Ratings'!$I$8,D352&gt;='Product Ratings'!$H$8),'Product Ratings'!$F$8,IF(D352&gt;='Product Ratings'!$H$9,'Product Ratings'!$F$9)))))</f>
        <v>1</v>
      </c>
      <c r="T352" s="99">
        <f>IF(AND(O352&lt;='Product Ratings'!$M$5,O352&gt;='Product Ratings'!$L$5),'Product Ratings'!$J$5,IF(AND(O352&lt;='Product Ratings'!$M$6,O352&gt;='Product Ratings'!$L$6),'Product Ratings'!$J$6,IF(AND(O352&lt;='Product Ratings'!$M$7,O352&gt;='Product Ratings'!$L$7),'Product Ratings'!$J$7,IF(AND(O352&lt;='Product Ratings'!$M$8,O352&gt;='Product Ratings'!$L$8),'Product Ratings'!$J$8,IF(O352&gt;='Product Ratings'!$L$9,'Product Ratings'!$J$9)))))</f>
        <v>2</v>
      </c>
      <c r="U352" s="99">
        <f>IF(AND(N352&lt;='Product Ratings'!$R$5,N352&gt;='Product Ratings'!$Q$5),'Product Ratings'!$O$5,IF(AND(N352&lt;='Product Ratings'!$R$6,N352&gt;='Product Ratings'!$Q$6),'Product Ratings'!$O$6,IF(AND(N352&lt;='Product Ratings'!$R$7,N352&gt;='Product Ratings'!$Q$7),'Product Ratings'!$O$7,IF(AND(N352&lt;='Product Ratings'!$R$8,N352&gt;='Product Ratings'!$Q$8),'Product Ratings'!$O$8,IF(N352&gt;='Product Ratings'!$Q$9,'Product Ratings'!$O$9)))))</f>
        <v>3</v>
      </c>
      <c r="V352" s="99">
        <f>IF(AND(P352&lt;='Product Ratings'!$V$5,P352&gt;='Product Ratings'!$U$5),'Product Ratings'!$S$5,IF(AND(P352&lt;='Product Ratings'!$V$6,P352&gt;='Product Ratings'!$U$6),'Product Ratings'!$S$6,IF(AND(P352&lt;='Product Ratings'!$V$7,P352&gt;='Product Ratings'!$U$7),'Product Ratings'!$S$7,IF(AND(P352&lt;='Product Ratings'!$V$8,P352&gt;='Product Ratings'!$U$8),'Product Ratings'!$S$8,IF(P352&gt;='Product Ratings'!$U$9,'Product Ratings'!$S$9)))))</f>
        <v>5</v>
      </c>
      <c r="W352" s="135">
        <f t="shared" si="6"/>
        <v>13</v>
      </c>
      <c r="X352" s="90"/>
      <c r="Y352" s="90"/>
      <c r="Z352" s="90"/>
      <c r="AA352" s="90"/>
      <c r="AB352" s="90"/>
    </row>
    <row r="353" ht="12.75" customHeight="1">
      <c r="A353" s="87"/>
      <c r="B353" s="90"/>
      <c r="C353" s="90" t="s">
        <v>412</v>
      </c>
      <c r="D353" s="126">
        <v>5.0</v>
      </c>
      <c r="E353" s="127">
        <v>122.7</v>
      </c>
      <c r="F353" s="128">
        <f t="shared" si="7"/>
        <v>79.755</v>
      </c>
      <c r="G353" s="129">
        <f t="shared" si="1"/>
        <v>42.945</v>
      </c>
      <c r="H353" s="130">
        <f t="shared" si="2"/>
        <v>0.35</v>
      </c>
      <c r="I353" s="131">
        <v>44701.0</v>
      </c>
      <c r="J353" s="132">
        <v>44737.0</v>
      </c>
      <c r="K353" s="123"/>
      <c r="L353" s="90"/>
      <c r="M353" s="133">
        <f t="shared" si="3"/>
        <v>24.54</v>
      </c>
      <c r="N353" s="99">
        <f t="shared" si="4"/>
        <v>36</v>
      </c>
      <c r="O353" s="133">
        <f t="shared" si="5"/>
        <v>15.951</v>
      </c>
      <c r="P353" s="134">
        <v>0.88</v>
      </c>
      <c r="Q353" s="90"/>
      <c r="R353" s="99">
        <f>IF(AND(H353&lt;='Product Ratings'!$E$5,H353&gt;='Product Ratings'!$D$5),'Product Ratings'!$C$5,IF(AND(H353&lt;='Product Ratings'!$E$6,H353&gt;='Product Ratings'!$D$6),'Product Ratings'!$C$6,IF(AND(H353&lt;='Product Ratings'!$E$7,H353&gt;='Product Ratings'!$D$7),'Product Ratings'!$C$7,IF(AND(H353&lt;='Product Ratings'!$E$8,H353&gt;='Product Ratings'!$D$8),'Product Ratings'!$C$8,IF(H353&gt;='Product Ratings'!$D$9,'Product Ratings'!$C$9)))))</f>
        <v>2</v>
      </c>
      <c r="S353" s="99">
        <f>IF(AND(D353&lt;='Product Ratings'!$I$5,D353&gt;='Product Ratings'!$H$5),'Product Ratings'!$F$5,IF(AND(D353&lt;='Product Ratings'!$I$6,D353&gt;='Product Ratings'!$H$6),'Product Ratings'!$F$6,IF(AND(D353&lt;='Product Ratings'!$I$7,I353&gt;='Product Ratings'!$H$7),'Product Ratings'!$F$7,IF(AND(D353&lt;='Product Ratings'!$I$8,D353&gt;='Product Ratings'!$H$8),'Product Ratings'!$F$8,IF(D353&gt;='Product Ratings'!$H$9,'Product Ratings'!$F$9)))))</f>
        <v>1</v>
      </c>
      <c r="T353" s="99">
        <f>IF(AND(O353&lt;='Product Ratings'!$M$5,O353&gt;='Product Ratings'!$L$5),'Product Ratings'!$J$5,IF(AND(O353&lt;='Product Ratings'!$M$6,O353&gt;='Product Ratings'!$L$6),'Product Ratings'!$J$6,IF(AND(O353&lt;='Product Ratings'!$M$7,O353&gt;='Product Ratings'!$L$7),'Product Ratings'!$J$7,IF(AND(O353&lt;='Product Ratings'!$M$8,O353&gt;='Product Ratings'!$L$8),'Product Ratings'!$J$8,IF(O353&gt;='Product Ratings'!$L$9,'Product Ratings'!$J$9)))))</f>
        <v>5</v>
      </c>
      <c r="U353" s="99">
        <f>IF(AND(N353&lt;='Product Ratings'!$R$5,N353&gt;='Product Ratings'!$Q$5),'Product Ratings'!$O$5,IF(AND(N353&lt;='Product Ratings'!$R$6,N353&gt;='Product Ratings'!$Q$6),'Product Ratings'!$O$6,IF(AND(N353&lt;='Product Ratings'!$R$7,N353&gt;='Product Ratings'!$Q$7),'Product Ratings'!$O$7,IF(AND(N353&lt;='Product Ratings'!$R$8,N353&gt;='Product Ratings'!$Q$8),'Product Ratings'!$O$8,IF(N353&gt;='Product Ratings'!$Q$9,'Product Ratings'!$O$9)))))</f>
        <v>3</v>
      </c>
      <c r="V353" s="99">
        <f>IF(AND(P353&lt;='Product Ratings'!$V$5,P353&gt;='Product Ratings'!$U$5),'Product Ratings'!$S$5,IF(AND(P353&lt;='Product Ratings'!$V$6,P353&gt;='Product Ratings'!$U$6),'Product Ratings'!$S$6,IF(AND(P353&lt;='Product Ratings'!$V$7,P353&gt;='Product Ratings'!$U$7),'Product Ratings'!$S$7,IF(AND(P353&lt;='Product Ratings'!$V$8,P353&gt;='Product Ratings'!$U$8),'Product Ratings'!$S$8,IF(P353&gt;='Product Ratings'!$U$9,'Product Ratings'!$S$9)))))</f>
        <v>5</v>
      </c>
      <c r="W353" s="135">
        <f t="shared" si="6"/>
        <v>16</v>
      </c>
      <c r="X353" s="90"/>
      <c r="Y353" s="90"/>
      <c r="Z353" s="90"/>
      <c r="AA353" s="90"/>
      <c r="AB353" s="90"/>
    </row>
    <row r="354" ht="12.75" customHeight="1">
      <c r="A354" s="87"/>
      <c r="B354" s="90"/>
      <c r="C354" s="90" t="s">
        <v>413</v>
      </c>
      <c r="D354" s="126">
        <v>6.0</v>
      </c>
      <c r="E354" s="127">
        <v>278.43</v>
      </c>
      <c r="F354" s="128">
        <f t="shared" si="7"/>
        <v>180.9795</v>
      </c>
      <c r="G354" s="129">
        <f t="shared" si="1"/>
        <v>97.4505</v>
      </c>
      <c r="H354" s="130">
        <f t="shared" si="2"/>
        <v>0.35</v>
      </c>
      <c r="I354" s="131">
        <v>44702.0</v>
      </c>
      <c r="J354" s="132">
        <v>44738.0</v>
      </c>
      <c r="K354" s="123"/>
      <c r="L354" s="90"/>
      <c r="M354" s="133">
        <f t="shared" si="3"/>
        <v>46.405</v>
      </c>
      <c r="N354" s="99">
        <f t="shared" si="4"/>
        <v>36</v>
      </c>
      <c r="O354" s="133">
        <f t="shared" si="5"/>
        <v>30.16325</v>
      </c>
      <c r="P354" s="134">
        <v>0.89</v>
      </c>
      <c r="Q354" s="90"/>
      <c r="R354" s="99">
        <f>IF(AND(H354&lt;='Product Ratings'!$E$5,H354&gt;='Product Ratings'!$D$5),'Product Ratings'!$C$5,IF(AND(H354&lt;='Product Ratings'!$E$6,H354&gt;='Product Ratings'!$D$6),'Product Ratings'!$C$6,IF(AND(H354&lt;='Product Ratings'!$E$7,H354&gt;='Product Ratings'!$D$7),'Product Ratings'!$C$7,IF(AND(H354&lt;='Product Ratings'!$E$8,H354&gt;='Product Ratings'!$D$8),'Product Ratings'!$C$8,IF(H354&gt;='Product Ratings'!$D$9,'Product Ratings'!$C$9)))))</f>
        <v>2</v>
      </c>
      <c r="S354" s="99">
        <f>IF(AND(D354&lt;='Product Ratings'!$I$5,D354&gt;='Product Ratings'!$H$5),'Product Ratings'!$F$5,IF(AND(D354&lt;='Product Ratings'!$I$6,D354&gt;='Product Ratings'!$H$6),'Product Ratings'!$F$6,IF(AND(D354&lt;='Product Ratings'!$I$7,I354&gt;='Product Ratings'!$H$7),'Product Ratings'!$F$7,IF(AND(D354&lt;='Product Ratings'!$I$8,D354&gt;='Product Ratings'!$H$8),'Product Ratings'!$F$8,IF(D354&gt;='Product Ratings'!$H$9,'Product Ratings'!$F$9)))))</f>
        <v>2</v>
      </c>
      <c r="T354" s="99">
        <f>IF(AND(O354&lt;='Product Ratings'!$M$5,O354&gt;='Product Ratings'!$L$5),'Product Ratings'!$J$5,IF(AND(O354&lt;='Product Ratings'!$M$6,O354&gt;='Product Ratings'!$L$6),'Product Ratings'!$J$6,IF(AND(O354&lt;='Product Ratings'!$M$7,O354&gt;='Product Ratings'!$L$7),'Product Ratings'!$J$7,IF(AND(O354&lt;='Product Ratings'!$M$8,O354&gt;='Product Ratings'!$L$8),'Product Ratings'!$J$8,IF(O354&gt;='Product Ratings'!$L$9,'Product Ratings'!$J$9)))))</f>
        <v>4</v>
      </c>
      <c r="U354" s="99">
        <f>IF(AND(N354&lt;='Product Ratings'!$R$5,N354&gt;='Product Ratings'!$Q$5),'Product Ratings'!$O$5,IF(AND(N354&lt;='Product Ratings'!$R$6,N354&gt;='Product Ratings'!$Q$6),'Product Ratings'!$O$6,IF(AND(N354&lt;='Product Ratings'!$R$7,N354&gt;='Product Ratings'!$Q$7),'Product Ratings'!$O$7,IF(AND(N354&lt;='Product Ratings'!$R$8,N354&gt;='Product Ratings'!$Q$8),'Product Ratings'!$O$8,IF(N354&gt;='Product Ratings'!$Q$9,'Product Ratings'!$O$9)))))</f>
        <v>3</v>
      </c>
      <c r="V354" s="99">
        <f>IF(AND(P354&lt;='Product Ratings'!$V$5,P354&gt;='Product Ratings'!$U$5),'Product Ratings'!$S$5,IF(AND(P354&lt;='Product Ratings'!$V$6,P354&gt;='Product Ratings'!$U$6),'Product Ratings'!$S$6,IF(AND(P354&lt;='Product Ratings'!$V$7,P354&gt;='Product Ratings'!$U$7),'Product Ratings'!$S$7,IF(AND(P354&lt;='Product Ratings'!$V$8,P354&gt;='Product Ratings'!$U$8),'Product Ratings'!$S$8,IF(P354&gt;='Product Ratings'!$U$9,'Product Ratings'!$S$9)))))</f>
        <v>5</v>
      </c>
      <c r="W354" s="135">
        <f t="shared" si="6"/>
        <v>16</v>
      </c>
      <c r="X354" s="90"/>
      <c r="Y354" s="90"/>
      <c r="Z354" s="90"/>
      <c r="AA354" s="90"/>
      <c r="AB354" s="90"/>
    </row>
    <row r="355" ht="12.75" customHeight="1">
      <c r="A355" s="87"/>
      <c r="B355" s="90"/>
      <c r="C355" s="90" t="s">
        <v>414</v>
      </c>
      <c r="D355" s="126">
        <v>1.0</v>
      </c>
      <c r="E355" s="127">
        <v>101.74</v>
      </c>
      <c r="F355" s="128">
        <f t="shared" si="7"/>
        <v>66.131</v>
      </c>
      <c r="G355" s="129">
        <f t="shared" si="1"/>
        <v>35.609</v>
      </c>
      <c r="H355" s="130">
        <f t="shared" si="2"/>
        <v>0.35</v>
      </c>
      <c r="I355" s="131">
        <v>44703.0</v>
      </c>
      <c r="J355" s="132">
        <v>44739.0</v>
      </c>
      <c r="K355" s="123"/>
      <c r="L355" s="90"/>
      <c r="M355" s="133">
        <f t="shared" si="3"/>
        <v>101.74</v>
      </c>
      <c r="N355" s="99">
        <f t="shared" si="4"/>
        <v>36</v>
      </c>
      <c r="O355" s="133">
        <f t="shared" si="5"/>
        <v>66.131</v>
      </c>
      <c r="P355" s="134">
        <v>0.9</v>
      </c>
      <c r="Q355" s="90"/>
      <c r="R355" s="99">
        <f>IF(AND(H355&lt;='Product Ratings'!$E$5,H355&gt;='Product Ratings'!$D$5),'Product Ratings'!$C$5,IF(AND(H355&lt;='Product Ratings'!$E$6,H355&gt;='Product Ratings'!$D$6),'Product Ratings'!$C$6,IF(AND(H355&lt;='Product Ratings'!$E$7,H355&gt;='Product Ratings'!$D$7),'Product Ratings'!$C$7,IF(AND(H355&lt;='Product Ratings'!$E$8,H355&gt;='Product Ratings'!$D$8),'Product Ratings'!$C$8,IF(H355&gt;='Product Ratings'!$D$9,'Product Ratings'!$C$9)))))</f>
        <v>2</v>
      </c>
      <c r="S355" s="99">
        <f>IF(AND(D355&lt;='Product Ratings'!$I$5,D355&gt;='Product Ratings'!$H$5),'Product Ratings'!$F$5,IF(AND(D355&lt;='Product Ratings'!$I$6,D355&gt;='Product Ratings'!$H$6),'Product Ratings'!$F$6,IF(AND(D355&lt;='Product Ratings'!$I$7,I355&gt;='Product Ratings'!$H$7),'Product Ratings'!$F$7,IF(AND(D355&lt;='Product Ratings'!$I$8,D355&gt;='Product Ratings'!$H$8),'Product Ratings'!$F$8,IF(D355&gt;='Product Ratings'!$H$9,'Product Ratings'!$F$9)))))</f>
        <v>1</v>
      </c>
      <c r="T355" s="99">
        <f>IF(AND(O355&lt;='Product Ratings'!$M$5,O355&gt;='Product Ratings'!$L$5),'Product Ratings'!$J$5,IF(AND(O355&lt;='Product Ratings'!$M$6,O355&gt;='Product Ratings'!$L$6),'Product Ratings'!$J$6,IF(AND(O355&lt;='Product Ratings'!$M$7,O355&gt;='Product Ratings'!$L$7),'Product Ratings'!$J$7,IF(AND(O355&lt;='Product Ratings'!$M$8,O355&gt;='Product Ratings'!$L$8),'Product Ratings'!$J$8,IF(O355&gt;='Product Ratings'!$L$9,'Product Ratings'!$J$9)))))</f>
        <v>3</v>
      </c>
      <c r="U355" s="99">
        <f>IF(AND(N355&lt;='Product Ratings'!$R$5,N355&gt;='Product Ratings'!$Q$5),'Product Ratings'!$O$5,IF(AND(N355&lt;='Product Ratings'!$R$6,N355&gt;='Product Ratings'!$Q$6),'Product Ratings'!$O$6,IF(AND(N355&lt;='Product Ratings'!$R$7,N355&gt;='Product Ratings'!$Q$7),'Product Ratings'!$O$7,IF(AND(N355&lt;='Product Ratings'!$R$8,N355&gt;='Product Ratings'!$Q$8),'Product Ratings'!$O$8,IF(N355&gt;='Product Ratings'!$Q$9,'Product Ratings'!$O$9)))))</f>
        <v>3</v>
      </c>
      <c r="V355" s="99">
        <f>IF(AND(P355&lt;='Product Ratings'!$V$5,P355&gt;='Product Ratings'!$U$5),'Product Ratings'!$S$5,IF(AND(P355&lt;='Product Ratings'!$V$6,P355&gt;='Product Ratings'!$U$6),'Product Ratings'!$S$6,IF(AND(P355&lt;='Product Ratings'!$V$7,P355&gt;='Product Ratings'!$U$7),'Product Ratings'!$S$7,IF(AND(P355&lt;='Product Ratings'!$V$8,P355&gt;='Product Ratings'!$U$8),'Product Ratings'!$S$8,IF(P355&gt;='Product Ratings'!$U$9,'Product Ratings'!$S$9)))))</f>
        <v>5</v>
      </c>
      <c r="W355" s="135">
        <f t="shared" si="6"/>
        <v>14</v>
      </c>
      <c r="X355" s="90"/>
      <c r="Y355" s="90"/>
      <c r="Z355" s="90"/>
      <c r="AA355" s="90"/>
      <c r="AB355" s="90"/>
    </row>
    <row r="356" ht="12.75" customHeight="1">
      <c r="A356" s="87"/>
      <c r="B356" s="90"/>
      <c r="C356" s="90" t="s">
        <v>415</v>
      </c>
      <c r="D356" s="126">
        <v>2.0</v>
      </c>
      <c r="E356" s="127">
        <v>10.0</v>
      </c>
      <c r="F356" s="128">
        <f t="shared" si="7"/>
        <v>6.5</v>
      </c>
      <c r="G356" s="129">
        <f t="shared" si="1"/>
        <v>3.5</v>
      </c>
      <c r="H356" s="130">
        <f t="shared" si="2"/>
        <v>0.35</v>
      </c>
      <c r="I356" s="131">
        <v>44704.0</v>
      </c>
      <c r="J356" s="132">
        <v>44740.0</v>
      </c>
      <c r="K356" s="123"/>
      <c r="L356" s="90"/>
      <c r="M356" s="133">
        <f t="shared" si="3"/>
        <v>5</v>
      </c>
      <c r="N356" s="99">
        <f t="shared" si="4"/>
        <v>36</v>
      </c>
      <c r="O356" s="133">
        <f t="shared" si="5"/>
        <v>3.25</v>
      </c>
      <c r="P356" s="134">
        <v>0.91</v>
      </c>
      <c r="Q356" s="90"/>
      <c r="R356" s="99">
        <f>IF(AND(H356&lt;='Product Ratings'!$E$5,H356&gt;='Product Ratings'!$D$5),'Product Ratings'!$C$5,IF(AND(H356&lt;='Product Ratings'!$E$6,H356&gt;='Product Ratings'!$D$6),'Product Ratings'!$C$6,IF(AND(H356&lt;='Product Ratings'!$E$7,H356&gt;='Product Ratings'!$D$7),'Product Ratings'!$C$7,IF(AND(H356&lt;='Product Ratings'!$E$8,H356&gt;='Product Ratings'!$D$8),'Product Ratings'!$C$8,IF(H356&gt;='Product Ratings'!$D$9,'Product Ratings'!$C$9)))))</f>
        <v>2</v>
      </c>
      <c r="S356" s="99">
        <f>IF(AND(D356&lt;='Product Ratings'!$I$5,D356&gt;='Product Ratings'!$H$5),'Product Ratings'!$F$5,IF(AND(D356&lt;='Product Ratings'!$I$6,D356&gt;='Product Ratings'!$H$6),'Product Ratings'!$F$6,IF(AND(D356&lt;='Product Ratings'!$I$7,I356&gt;='Product Ratings'!$H$7),'Product Ratings'!$F$7,IF(AND(D356&lt;='Product Ratings'!$I$8,D356&gt;='Product Ratings'!$H$8),'Product Ratings'!$F$8,IF(D356&gt;='Product Ratings'!$H$9,'Product Ratings'!$F$9)))))</f>
        <v>1</v>
      </c>
      <c r="T356" s="99">
        <f>IF(AND(O356&lt;='Product Ratings'!$M$5,O356&gt;='Product Ratings'!$L$5),'Product Ratings'!$J$5,IF(AND(O356&lt;='Product Ratings'!$M$6,O356&gt;='Product Ratings'!$L$6),'Product Ratings'!$J$6,IF(AND(O356&lt;='Product Ratings'!$M$7,O356&gt;='Product Ratings'!$L$7),'Product Ratings'!$J$7,IF(AND(O356&lt;='Product Ratings'!$M$8,O356&gt;='Product Ratings'!$L$8),'Product Ratings'!$J$8,IF(O356&gt;='Product Ratings'!$L$9,'Product Ratings'!$J$9)))))</f>
        <v>5</v>
      </c>
      <c r="U356" s="99">
        <f>IF(AND(N356&lt;='Product Ratings'!$R$5,N356&gt;='Product Ratings'!$Q$5),'Product Ratings'!$O$5,IF(AND(N356&lt;='Product Ratings'!$R$6,N356&gt;='Product Ratings'!$Q$6),'Product Ratings'!$O$6,IF(AND(N356&lt;='Product Ratings'!$R$7,N356&gt;='Product Ratings'!$Q$7),'Product Ratings'!$O$7,IF(AND(N356&lt;='Product Ratings'!$R$8,N356&gt;='Product Ratings'!$Q$8),'Product Ratings'!$O$8,IF(N356&gt;='Product Ratings'!$Q$9,'Product Ratings'!$O$9)))))</f>
        <v>3</v>
      </c>
      <c r="V356" s="99">
        <f>IF(AND(P356&lt;='Product Ratings'!$V$5,P356&gt;='Product Ratings'!$U$5),'Product Ratings'!$S$5,IF(AND(P356&lt;='Product Ratings'!$V$6,P356&gt;='Product Ratings'!$U$6),'Product Ratings'!$S$6,IF(AND(P356&lt;='Product Ratings'!$V$7,P356&gt;='Product Ratings'!$U$7),'Product Ratings'!$S$7,IF(AND(P356&lt;='Product Ratings'!$V$8,P356&gt;='Product Ratings'!$U$8),'Product Ratings'!$S$8,IF(P356&gt;='Product Ratings'!$U$9,'Product Ratings'!$S$9)))))</f>
        <v>5</v>
      </c>
      <c r="W356" s="135">
        <f t="shared" si="6"/>
        <v>16</v>
      </c>
      <c r="X356" s="90"/>
      <c r="Y356" s="90"/>
      <c r="Z356" s="90"/>
      <c r="AA356" s="90"/>
      <c r="AB356" s="90"/>
    </row>
    <row r="357" ht="12.75" customHeight="1">
      <c r="A357" s="87"/>
      <c r="B357" s="90"/>
      <c r="C357" s="90" t="s">
        <v>416</v>
      </c>
      <c r="D357" s="126">
        <v>3.0</v>
      </c>
      <c r="E357" s="127">
        <v>30.0</v>
      </c>
      <c r="F357" s="128">
        <f t="shared" si="7"/>
        <v>19.5</v>
      </c>
      <c r="G357" s="129">
        <f t="shared" si="1"/>
        <v>10.5</v>
      </c>
      <c r="H357" s="130">
        <f t="shared" si="2"/>
        <v>0.35</v>
      </c>
      <c r="I357" s="131">
        <v>44705.0</v>
      </c>
      <c r="J357" s="132">
        <v>44741.0</v>
      </c>
      <c r="K357" s="123"/>
      <c r="L357" s="90"/>
      <c r="M357" s="133">
        <f t="shared" si="3"/>
        <v>10</v>
      </c>
      <c r="N357" s="99">
        <f t="shared" si="4"/>
        <v>36</v>
      </c>
      <c r="O357" s="133">
        <f t="shared" si="5"/>
        <v>6.5</v>
      </c>
      <c r="P357" s="134">
        <v>0.94</v>
      </c>
      <c r="Q357" s="90"/>
      <c r="R357" s="99">
        <f>IF(AND(H357&lt;='Product Ratings'!$E$5,H357&gt;='Product Ratings'!$D$5),'Product Ratings'!$C$5,IF(AND(H357&lt;='Product Ratings'!$E$6,H357&gt;='Product Ratings'!$D$6),'Product Ratings'!$C$6,IF(AND(H357&lt;='Product Ratings'!$E$7,H357&gt;='Product Ratings'!$D$7),'Product Ratings'!$C$7,IF(AND(H357&lt;='Product Ratings'!$E$8,H357&gt;='Product Ratings'!$D$8),'Product Ratings'!$C$8,IF(H357&gt;='Product Ratings'!$D$9,'Product Ratings'!$C$9)))))</f>
        <v>2</v>
      </c>
      <c r="S357" s="99">
        <f>IF(AND(D357&lt;='Product Ratings'!$I$5,D357&gt;='Product Ratings'!$H$5),'Product Ratings'!$F$5,IF(AND(D357&lt;='Product Ratings'!$I$6,D357&gt;='Product Ratings'!$H$6),'Product Ratings'!$F$6,IF(AND(D357&lt;='Product Ratings'!$I$7,I357&gt;='Product Ratings'!$H$7),'Product Ratings'!$F$7,IF(AND(D357&lt;='Product Ratings'!$I$8,D357&gt;='Product Ratings'!$H$8),'Product Ratings'!$F$8,IF(D357&gt;='Product Ratings'!$H$9,'Product Ratings'!$F$9)))))</f>
        <v>1</v>
      </c>
      <c r="T357" s="99">
        <f>IF(AND(O357&lt;='Product Ratings'!$M$5,O357&gt;='Product Ratings'!$L$5),'Product Ratings'!$J$5,IF(AND(O357&lt;='Product Ratings'!$M$6,O357&gt;='Product Ratings'!$L$6),'Product Ratings'!$J$6,IF(AND(O357&lt;='Product Ratings'!$M$7,O357&gt;='Product Ratings'!$L$7),'Product Ratings'!$J$7,IF(AND(O357&lt;='Product Ratings'!$M$8,O357&gt;='Product Ratings'!$L$8),'Product Ratings'!$J$8,IF(O357&gt;='Product Ratings'!$L$9,'Product Ratings'!$J$9)))))</f>
        <v>5</v>
      </c>
      <c r="U357" s="99">
        <f>IF(AND(N357&lt;='Product Ratings'!$R$5,N357&gt;='Product Ratings'!$Q$5),'Product Ratings'!$O$5,IF(AND(N357&lt;='Product Ratings'!$R$6,N357&gt;='Product Ratings'!$Q$6),'Product Ratings'!$O$6,IF(AND(N357&lt;='Product Ratings'!$R$7,N357&gt;='Product Ratings'!$Q$7),'Product Ratings'!$O$7,IF(AND(N357&lt;='Product Ratings'!$R$8,N357&gt;='Product Ratings'!$Q$8),'Product Ratings'!$O$8,IF(N357&gt;='Product Ratings'!$Q$9,'Product Ratings'!$O$9)))))</f>
        <v>3</v>
      </c>
      <c r="V357" s="99">
        <f>IF(AND(P357&lt;='Product Ratings'!$V$5,P357&gt;='Product Ratings'!$U$5),'Product Ratings'!$S$5,IF(AND(P357&lt;='Product Ratings'!$V$6,P357&gt;='Product Ratings'!$U$6),'Product Ratings'!$S$6,IF(AND(P357&lt;='Product Ratings'!$V$7,P357&gt;='Product Ratings'!$U$7),'Product Ratings'!$S$7,IF(AND(P357&lt;='Product Ratings'!$V$8,P357&gt;='Product Ratings'!$U$8),'Product Ratings'!$S$8,IF(P357&gt;='Product Ratings'!$U$9,'Product Ratings'!$S$9)))))</f>
        <v>5</v>
      </c>
      <c r="W357" s="135">
        <f t="shared" si="6"/>
        <v>16</v>
      </c>
      <c r="X357" s="90"/>
      <c r="Y357" s="90"/>
      <c r="Z357" s="90"/>
      <c r="AA357" s="90"/>
      <c r="AB357" s="90"/>
    </row>
    <row r="358" ht="12.75" customHeight="1">
      <c r="A358" s="87"/>
      <c r="B358" s="90"/>
      <c r="C358" s="90" t="s">
        <v>417</v>
      </c>
      <c r="D358" s="126">
        <v>4.0</v>
      </c>
      <c r="E358" s="127">
        <v>430.43</v>
      </c>
      <c r="F358" s="128">
        <f t="shared" si="7"/>
        <v>279.7795</v>
      </c>
      <c r="G358" s="129">
        <f t="shared" si="1"/>
        <v>150.6505</v>
      </c>
      <c r="H358" s="130">
        <f t="shared" si="2"/>
        <v>0.35</v>
      </c>
      <c r="I358" s="131">
        <v>44706.0</v>
      </c>
      <c r="J358" s="132">
        <v>44742.0</v>
      </c>
      <c r="K358" s="123"/>
      <c r="L358" s="90"/>
      <c r="M358" s="133">
        <f t="shared" si="3"/>
        <v>107.6075</v>
      </c>
      <c r="N358" s="99">
        <f t="shared" si="4"/>
        <v>36</v>
      </c>
      <c r="O358" s="133">
        <f t="shared" si="5"/>
        <v>69.944875</v>
      </c>
      <c r="P358" s="134">
        <v>0.97</v>
      </c>
      <c r="Q358" s="90"/>
      <c r="R358" s="99">
        <f>IF(AND(H358&lt;='Product Ratings'!$E$5,H358&gt;='Product Ratings'!$D$5),'Product Ratings'!$C$5,IF(AND(H358&lt;='Product Ratings'!$E$6,H358&gt;='Product Ratings'!$D$6),'Product Ratings'!$C$6,IF(AND(H358&lt;='Product Ratings'!$E$7,H358&gt;='Product Ratings'!$D$7),'Product Ratings'!$C$7,IF(AND(H358&lt;='Product Ratings'!$E$8,H358&gt;='Product Ratings'!$D$8),'Product Ratings'!$C$8,IF(H358&gt;='Product Ratings'!$D$9,'Product Ratings'!$C$9)))))</f>
        <v>2</v>
      </c>
      <c r="S358" s="99">
        <f>IF(AND(D358&lt;='Product Ratings'!$I$5,D358&gt;='Product Ratings'!$H$5),'Product Ratings'!$F$5,IF(AND(D358&lt;='Product Ratings'!$I$6,D358&gt;='Product Ratings'!$H$6),'Product Ratings'!$F$6,IF(AND(D358&lt;='Product Ratings'!$I$7,I358&gt;='Product Ratings'!$H$7),'Product Ratings'!$F$7,IF(AND(D358&lt;='Product Ratings'!$I$8,D358&gt;='Product Ratings'!$H$8),'Product Ratings'!$F$8,IF(D358&gt;='Product Ratings'!$H$9,'Product Ratings'!$F$9)))))</f>
        <v>1</v>
      </c>
      <c r="T358" s="99">
        <f>IF(AND(O358&lt;='Product Ratings'!$M$5,O358&gt;='Product Ratings'!$L$5),'Product Ratings'!$J$5,IF(AND(O358&lt;='Product Ratings'!$M$6,O358&gt;='Product Ratings'!$L$6),'Product Ratings'!$J$6,IF(AND(O358&lt;='Product Ratings'!$M$7,O358&gt;='Product Ratings'!$L$7),'Product Ratings'!$J$7,IF(AND(O358&lt;='Product Ratings'!$M$8,O358&gt;='Product Ratings'!$L$8),'Product Ratings'!$J$8,IF(O358&gt;='Product Ratings'!$L$9,'Product Ratings'!$J$9)))))</f>
        <v>3</v>
      </c>
      <c r="U358" s="99">
        <f>IF(AND(N358&lt;='Product Ratings'!$R$5,N358&gt;='Product Ratings'!$Q$5),'Product Ratings'!$O$5,IF(AND(N358&lt;='Product Ratings'!$R$6,N358&gt;='Product Ratings'!$Q$6),'Product Ratings'!$O$6,IF(AND(N358&lt;='Product Ratings'!$R$7,N358&gt;='Product Ratings'!$Q$7),'Product Ratings'!$O$7,IF(AND(N358&lt;='Product Ratings'!$R$8,N358&gt;='Product Ratings'!$Q$8),'Product Ratings'!$O$8,IF(N358&gt;='Product Ratings'!$Q$9,'Product Ratings'!$O$9)))))</f>
        <v>3</v>
      </c>
      <c r="V358" s="99">
        <f>IF(AND(P358&lt;='Product Ratings'!$V$5,P358&gt;='Product Ratings'!$U$5),'Product Ratings'!$S$5,IF(AND(P358&lt;='Product Ratings'!$V$6,P358&gt;='Product Ratings'!$U$6),'Product Ratings'!$S$6,IF(AND(P358&lt;='Product Ratings'!$V$7,P358&gt;='Product Ratings'!$U$7),'Product Ratings'!$S$7,IF(AND(P358&lt;='Product Ratings'!$V$8,P358&gt;='Product Ratings'!$U$8),'Product Ratings'!$S$8,IF(P358&gt;='Product Ratings'!$U$9,'Product Ratings'!$S$9)))))</f>
        <v>5</v>
      </c>
      <c r="W358" s="135">
        <f t="shared" si="6"/>
        <v>14</v>
      </c>
      <c r="X358" s="90"/>
      <c r="Y358" s="90"/>
      <c r="Z358" s="90"/>
      <c r="AA358" s="90"/>
      <c r="AB358" s="90"/>
    </row>
    <row r="359" ht="12.75" customHeight="1">
      <c r="A359" s="87"/>
      <c r="B359" s="90"/>
      <c r="C359" s="90" t="s">
        <v>418</v>
      </c>
      <c r="D359" s="126">
        <v>5.0</v>
      </c>
      <c r="E359" s="127">
        <v>277.39</v>
      </c>
      <c r="F359" s="128">
        <f t="shared" si="7"/>
        <v>180.3035</v>
      </c>
      <c r="G359" s="129">
        <f t="shared" si="1"/>
        <v>97.0865</v>
      </c>
      <c r="H359" s="130">
        <f t="shared" si="2"/>
        <v>0.35</v>
      </c>
      <c r="I359" s="131">
        <v>44707.0</v>
      </c>
      <c r="J359" s="132">
        <v>44743.0</v>
      </c>
      <c r="K359" s="123"/>
      <c r="L359" s="90"/>
      <c r="M359" s="133">
        <f t="shared" si="3"/>
        <v>55.478</v>
      </c>
      <c r="N359" s="99">
        <f t="shared" si="4"/>
        <v>36</v>
      </c>
      <c r="O359" s="133">
        <f t="shared" si="5"/>
        <v>36.0607</v>
      </c>
      <c r="P359" s="134">
        <v>0.93</v>
      </c>
      <c r="Q359" s="90"/>
      <c r="R359" s="99">
        <f>IF(AND(H359&lt;='Product Ratings'!$E$5,H359&gt;='Product Ratings'!$D$5),'Product Ratings'!$C$5,IF(AND(H359&lt;='Product Ratings'!$E$6,H359&gt;='Product Ratings'!$D$6),'Product Ratings'!$C$6,IF(AND(H359&lt;='Product Ratings'!$E$7,H359&gt;='Product Ratings'!$D$7),'Product Ratings'!$C$7,IF(AND(H359&lt;='Product Ratings'!$E$8,H359&gt;='Product Ratings'!$D$8),'Product Ratings'!$C$8,IF(H359&gt;='Product Ratings'!$D$9,'Product Ratings'!$C$9)))))</f>
        <v>2</v>
      </c>
      <c r="S359" s="99">
        <f>IF(AND(D359&lt;='Product Ratings'!$I$5,D359&gt;='Product Ratings'!$H$5),'Product Ratings'!$F$5,IF(AND(D359&lt;='Product Ratings'!$I$6,D359&gt;='Product Ratings'!$H$6),'Product Ratings'!$F$6,IF(AND(D359&lt;='Product Ratings'!$I$7,I359&gt;='Product Ratings'!$H$7),'Product Ratings'!$F$7,IF(AND(D359&lt;='Product Ratings'!$I$8,D359&gt;='Product Ratings'!$H$8),'Product Ratings'!$F$8,IF(D359&gt;='Product Ratings'!$H$9,'Product Ratings'!$F$9)))))</f>
        <v>1</v>
      </c>
      <c r="T359" s="99">
        <f>IF(AND(O359&lt;='Product Ratings'!$M$5,O359&gt;='Product Ratings'!$L$5),'Product Ratings'!$J$5,IF(AND(O359&lt;='Product Ratings'!$M$6,O359&gt;='Product Ratings'!$L$6),'Product Ratings'!$J$6,IF(AND(O359&lt;='Product Ratings'!$M$7,O359&gt;='Product Ratings'!$L$7),'Product Ratings'!$J$7,IF(AND(O359&lt;='Product Ratings'!$M$8,O359&gt;='Product Ratings'!$L$8),'Product Ratings'!$J$8,IF(O359&gt;='Product Ratings'!$L$9,'Product Ratings'!$J$9)))))</f>
        <v>4</v>
      </c>
      <c r="U359" s="99">
        <f>IF(AND(N359&lt;='Product Ratings'!$R$5,N359&gt;='Product Ratings'!$Q$5),'Product Ratings'!$O$5,IF(AND(N359&lt;='Product Ratings'!$R$6,N359&gt;='Product Ratings'!$Q$6),'Product Ratings'!$O$6,IF(AND(N359&lt;='Product Ratings'!$R$7,N359&gt;='Product Ratings'!$Q$7),'Product Ratings'!$O$7,IF(AND(N359&lt;='Product Ratings'!$R$8,N359&gt;='Product Ratings'!$Q$8),'Product Ratings'!$O$8,IF(N359&gt;='Product Ratings'!$Q$9,'Product Ratings'!$O$9)))))</f>
        <v>3</v>
      </c>
      <c r="V359" s="99">
        <f>IF(AND(P359&lt;='Product Ratings'!$V$5,P359&gt;='Product Ratings'!$U$5),'Product Ratings'!$S$5,IF(AND(P359&lt;='Product Ratings'!$V$6,P359&gt;='Product Ratings'!$U$6),'Product Ratings'!$S$6,IF(AND(P359&lt;='Product Ratings'!$V$7,P359&gt;='Product Ratings'!$U$7),'Product Ratings'!$S$7,IF(AND(P359&lt;='Product Ratings'!$V$8,P359&gt;='Product Ratings'!$U$8),'Product Ratings'!$S$8,IF(P359&gt;='Product Ratings'!$U$9,'Product Ratings'!$S$9)))))</f>
        <v>5</v>
      </c>
      <c r="W359" s="135">
        <f t="shared" si="6"/>
        <v>15</v>
      </c>
      <c r="X359" s="90"/>
      <c r="Y359" s="90"/>
      <c r="Z359" s="90"/>
      <c r="AA359" s="90"/>
      <c r="AB359" s="90"/>
    </row>
    <row r="360" ht="12.75" customHeight="1">
      <c r="A360" s="87"/>
      <c r="B360" s="90"/>
      <c r="C360" s="90" t="s">
        <v>419</v>
      </c>
      <c r="D360" s="126">
        <v>6.0</v>
      </c>
      <c r="E360" s="127">
        <v>60.87</v>
      </c>
      <c r="F360" s="128">
        <f t="shared" si="7"/>
        <v>39.5655</v>
      </c>
      <c r="G360" s="129">
        <f t="shared" si="1"/>
        <v>21.3045</v>
      </c>
      <c r="H360" s="130">
        <f t="shared" si="2"/>
        <v>0.35</v>
      </c>
      <c r="I360" s="131">
        <v>44708.0</v>
      </c>
      <c r="J360" s="132">
        <v>44744.0</v>
      </c>
      <c r="K360" s="123"/>
      <c r="L360" s="90"/>
      <c r="M360" s="133">
        <f t="shared" si="3"/>
        <v>10.145</v>
      </c>
      <c r="N360" s="99">
        <f t="shared" si="4"/>
        <v>36</v>
      </c>
      <c r="O360" s="133">
        <f t="shared" si="5"/>
        <v>6.59425</v>
      </c>
      <c r="P360" s="134">
        <v>0.65</v>
      </c>
      <c r="Q360" s="90"/>
      <c r="R360" s="99">
        <f>IF(AND(H360&lt;='Product Ratings'!$E$5,H360&gt;='Product Ratings'!$D$5),'Product Ratings'!$C$5,IF(AND(H360&lt;='Product Ratings'!$E$6,H360&gt;='Product Ratings'!$D$6),'Product Ratings'!$C$6,IF(AND(H360&lt;='Product Ratings'!$E$7,H360&gt;='Product Ratings'!$D$7),'Product Ratings'!$C$7,IF(AND(H360&lt;='Product Ratings'!$E$8,H360&gt;='Product Ratings'!$D$8),'Product Ratings'!$C$8,IF(H360&gt;='Product Ratings'!$D$9,'Product Ratings'!$C$9)))))</f>
        <v>2</v>
      </c>
      <c r="S360" s="99">
        <f>IF(AND(D360&lt;='Product Ratings'!$I$5,D360&gt;='Product Ratings'!$H$5),'Product Ratings'!$F$5,IF(AND(D360&lt;='Product Ratings'!$I$6,D360&gt;='Product Ratings'!$H$6),'Product Ratings'!$F$6,IF(AND(D360&lt;='Product Ratings'!$I$7,I360&gt;='Product Ratings'!$H$7),'Product Ratings'!$F$7,IF(AND(D360&lt;='Product Ratings'!$I$8,D360&gt;='Product Ratings'!$H$8),'Product Ratings'!$F$8,IF(D360&gt;='Product Ratings'!$H$9,'Product Ratings'!$F$9)))))</f>
        <v>2</v>
      </c>
      <c r="T360" s="99">
        <f>IF(AND(O360&lt;='Product Ratings'!$M$5,O360&gt;='Product Ratings'!$L$5),'Product Ratings'!$J$5,IF(AND(O360&lt;='Product Ratings'!$M$6,O360&gt;='Product Ratings'!$L$6),'Product Ratings'!$J$6,IF(AND(O360&lt;='Product Ratings'!$M$7,O360&gt;='Product Ratings'!$L$7),'Product Ratings'!$J$7,IF(AND(O360&lt;='Product Ratings'!$M$8,O360&gt;='Product Ratings'!$L$8),'Product Ratings'!$J$8,IF(O360&gt;='Product Ratings'!$L$9,'Product Ratings'!$J$9)))))</f>
        <v>5</v>
      </c>
      <c r="U360" s="99">
        <f>IF(AND(N360&lt;='Product Ratings'!$R$5,N360&gt;='Product Ratings'!$Q$5),'Product Ratings'!$O$5,IF(AND(N360&lt;='Product Ratings'!$R$6,N360&gt;='Product Ratings'!$Q$6),'Product Ratings'!$O$6,IF(AND(N360&lt;='Product Ratings'!$R$7,N360&gt;='Product Ratings'!$Q$7),'Product Ratings'!$O$7,IF(AND(N360&lt;='Product Ratings'!$R$8,N360&gt;='Product Ratings'!$Q$8),'Product Ratings'!$O$8,IF(N360&gt;='Product Ratings'!$Q$9,'Product Ratings'!$O$9)))))</f>
        <v>3</v>
      </c>
      <c r="V360" s="99">
        <f>IF(AND(P360&lt;='Product Ratings'!$V$5,P360&gt;='Product Ratings'!$U$5),'Product Ratings'!$S$5,IF(AND(P360&lt;='Product Ratings'!$V$6,P360&gt;='Product Ratings'!$U$6),'Product Ratings'!$S$6,IF(AND(P360&lt;='Product Ratings'!$V$7,P360&gt;='Product Ratings'!$U$7),'Product Ratings'!$S$7,IF(AND(P360&lt;='Product Ratings'!$V$8,P360&gt;='Product Ratings'!$U$8),'Product Ratings'!$S$8,IF(P360&gt;='Product Ratings'!$U$9,'Product Ratings'!$S$9)))))</f>
        <v>5</v>
      </c>
      <c r="W360" s="135">
        <f t="shared" si="6"/>
        <v>17</v>
      </c>
      <c r="X360" s="90"/>
      <c r="Y360" s="90"/>
      <c r="Z360" s="90"/>
      <c r="AA360" s="90"/>
      <c r="AB360" s="90"/>
    </row>
    <row r="361" ht="12.75" customHeight="1">
      <c r="A361" s="87"/>
      <c r="B361" s="90"/>
      <c r="C361" s="90" t="s">
        <v>420</v>
      </c>
      <c r="D361" s="126">
        <v>1.0</v>
      </c>
      <c r="E361" s="127">
        <v>118.96</v>
      </c>
      <c r="F361" s="128">
        <f t="shared" si="7"/>
        <v>77.324</v>
      </c>
      <c r="G361" s="129">
        <f t="shared" si="1"/>
        <v>41.636</v>
      </c>
      <c r="H361" s="130">
        <f t="shared" si="2"/>
        <v>0.35</v>
      </c>
      <c r="I361" s="131">
        <v>44709.0</v>
      </c>
      <c r="J361" s="132">
        <v>44745.0</v>
      </c>
      <c r="K361" s="123"/>
      <c r="L361" s="90"/>
      <c r="M361" s="133">
        <f t="shared" si="3"/>
        <v>118.96</v>
      </c>
      <c r="N361" s="99">
        <f t="shared" si="4"/>
        <v>36</v>
      </c>
      <c r="O361" s="133">
        <f t="shared" si="5"/>
        <v>77.324</v>
      </c>
      <c r="P361" s="134">
        <v>0.45</v>
      </c>
      <c r="Q361" s="90"/>
      <c r="R361" s="99">
        <f>IF(AND(H361&lt;='Product Ratings'!$E$5,H361&gt;='Product Ratings'!$D$5),'Product Ratings'!$C$5,IF(AND(H361&lt;='Product Ratings'!$E$6,H361&gt;='Product Ratings'!$D$6),'Product Ratings'!$C$6,IF(AND(H361&lt;='Product Ratings'!$E$7,H361&gt;='Product Ratings'!$D$7),'Product Ratings'!$C$7,IF(AND(H361&lt;='Product Ratings'!$E$8,H361&gt;='Product Ratings'!$D$8),'Product Ratings'!$C$8,IF(H361&gt;='Product Ratings'!$D$9,'Product Ratings'!$C$9)))))</f>
        <v>2</v>
      </c>
      <c r="S361" s="99">
        <f>IF(AND(D361&lt;='Product Ratings'!$I$5,D361&gt;='Product Ratings'!$H$5),'Product Ratings'!$F$5,IF(AND(D361&lt;='Product Ratings'!$I$6,D361&gt;='Product Ratings'!$H$6),'Product Ratings'!$F$6,IF(AND(D361&lt;='Product Ratings'!$I$7,I361&gt;='Product Ratings'!$H$7),'Product Ratings'!$F$7,IF(AND(D361&lt;='Product Ratings'!$I$8,D361&gt;='Product Ratings'!$H$8),'Product Ratings'!$F$8,IF(D361&gt;='Product Ratings'!$H$9,'Product Ratings'!$F$9)))))</f>
        <v>1</v>
      </c>
      <c r="T361" s="99">
        <f>IF(AND(O361&lt;='Product Ratings'!$M$5,O361&gt;='Product Ratings'!$L$5),'Product Ratings'!$J$5,IF(AND(O361&lt;='Product Ratings'!$M$6,O361&gt;='Product Ratings'!$L$6),'Product Ratings'!$J$6,IF(AND(O361&lt;='Product Ratings'!$M$7,O361&gt;='Product Ratings'!$L$7),'Product Ratings'!$J$7,IF(AND(O361&lt;='Product Ratings'!$M$8,O361&gt;='Product Ratings'!$L$8),'Product Ratings'!$J$8,IF(O361&gt;='Product Ratings'!$L$9,'Product Ratings'!$J$9)))))</f>
        <v>2</v>
      </c>
      <c r="U361" s="99">
        <f>IF(AND(N361&lt;='Product Ratings'!$R$5,N361&gt;='Product Ratings'!$Q$5),'Product Ratings'!$O$5,IF(AND(N361&lt;='Product Ratings'!$R$6,N361&gt;='Product Ratings'!$Q$6),'Product Ratings'!$O$6,IF(AND(N361&lt;='Product Ratings'!$R$7,N361&gt;='Product Ratings'!$Q$7),'Product Ratings'!$O$7,IF(AND(N361&lt;='Product Ratings'!$R$8,N361&gt;='Product Ratings'!$Q$8),'Product Ratings'!$O$8,IF(N361&gt;='Product Ratings'!$Q$9,'Product Ratings'!$O$9)))))</f>
        <v>3</v>
      </c>
      <c r="V361" s="99">
        <f>IF(AND(P361&lt;='Product Ratings'!$V$5,P361&gt;='Product Ratings'!$U$5),'Product Ratings'!$S$5,IF(AND(P361&lt;='Product Ratings'!$V$6,P361&gt;='Product Ratings'!$U$6),'Product Ratings'!$S$6,IF(AND(P361&lt;='Product Ratings'!$V$7,P361&gt;='Product Ratings'!$U$7),'Product Ratings'!$S$7,IF(AND(P361&lt;='Product Ratings'!$V$8,P361&gt;='Product Ratings'!$U$8),'Product Ratings'!$S$8,IF(P361&gt;='Product Ratings'!$U$9,'Product Ratings'!$S$9)))))</f>
        <v>4</v>
      </c>
      <c r="W361" s="135">
        <f t="shared" si="6"/>
        <v>12</v>
      </c>
      <c r="X361" s="90"/>
      <c r="Y361" s="90"/>
      <c r="Z361" s="90"/>
      <c r="AA361" s="90"/>
      <c r="AB361" s="90"/>
    </row>
    <row r="362" ht="12.75" customHeight="1">
      <c r="A362" s="87"/>
      <c r="B362" s="90"/>
      <c r="C362" s="90" t="s">
        <v>421</v>
      </c>
      <c r="D362" s="126">
        <v>2.0</v>
      </c>
      <c r="E362" s="127">
        <v>620.51</v>
      </c>
      <c r="F362" s="128">
        <f t="shared" si="7"/>
        <v>403.3315</v>
      </c>
      <c r="G362" s="129">
        <f t="shared" si="1"/>
        <v>217.1785</v>
      </c>
      <c r="H362" s="130">
        <f t="shared" si="2"/>
        <v>0.35</v>
      </c>
      <c r="I362" s="131">
        <v>44710.0</v>
      </c>
      <c r="J362" s="132">
        <v>44746.0</v>
      </c>
      <c r="K362" s="123"/>
      <c r="L362" s="90"/>
      <c r="M362" s="133">
        <f t="shared" si="3"/>
        <v>310.255</v>
      </c>
      <c r="N362" s="99">
        <f t="shared" si="4"/>
        <v>36</v>
      </c>
      <c r="O362" s="133">
        <f t="shared" si="5"/>
        <v>201.66575</v>
      </c>
      <c r="P362" s="134">
        <v>0.48</v>
      </c>
      <c r="Q362" s="90"/>
      <c r="R362" s="99">
        <f>IF(AND(H362&lt;='Product Ratings'!$E$5,H362&gt;='Product Ratings'!$D$5),'Product Ratings'!$C$5,IF(AND(H362&lt;='Product Ratings'!$E$6,H362&gt;='Product Ratings'!$D$6),'Product Ratings'!$C$6,IF(AND(H362&lt;='Product Ratings'!$E$7,H362&gt;='Product Ratings'!$D$7),'Product Ratings'!$C$7,IF(AND(H362&lt;='Product Ratings'!$E$8,H362&gt;='Product Ratings'!$D$8),'Product Ratings'!$C$8,IF(H362&gt;='Product Ratings'!$D$9,'Product Ratings'!$C$9)))))</f>
        <v>2</v>
      </c>
      <c r="S362" s="99">
        <f>IF(AND(D362&lt;='Product Ratings'!$I$5,D362&gt;='Product Ratings'!$H$5),'Product Ratings'!$F$5,IF(AND(D362&lt;='Product Ratings'!$I$6,D362&gt;='Product Ratings'!$H$6),'Product Ratings'!$F$6,IF(AND(D362&lt;='Product Ratings'!$I$7,I362&gt;='Product Ratings'!$H$7),'Product Ratings'!$F$7,IF(AND(D362&lt;='Product Ratings'!$I$8,D362&gt;='Product Ratings'!$H$8),'Product Ratings'!$F$8,IF(D362&gt;='Product Ratings'!$H$9,'Product Ratings'!$F$9)))))</f>
        <v>1</v>
      </c>
      <c r="T362" s="99">
        <f>IF(AND(O362&lt;='Product Ratings'!$M$5,O362&gt;='Product Ratings'!$L$5),'Product Ratings'!$J$5,IF(AND(O362&lt;='Product Ratings'!$M$6,O362&gt;='Product Ratings'!$L$6),'Product Ratings'!$J$6,IF(AND(O362&lt;='Product Ratings'!$M$7,O362&gt;='Product Ratings'!$L$7),'Product Ratings'!$J$7,IF(AND(O362&lt;='Product Ratings'!$M$8,O362&gt;='Product Ratings'!$L$8),'Product Ratings'!$J$8,IF(O362&gt;='Product Ratings'!$L$9,'Product Ratings'!$J$9)))))</f>
        <v>1</v>
      </c>
      <c r="U362" s="99">
        <f>IF(AND(N362&lt;='Product Ratings'!$R$5,N362&gt;='Product Ratings'!$Q$5),'Product Ratings'!$O$5,IF(AND(N362&lt;='Product Ratings'!$R$6,N362&gt;='Product Ratings'!$Q$6),'Product Ratings'!$O$6,IF(AND(N362&lt;='Product Ratings'!$R$7,N362&gt;='Product Ratings'!$Q$7),'Product Ratings'!$O$7,IF(AND(N362&lt;='Product Ratings'!$R$8,N362&gt;='Product Ratings'!$Q$8),'Product Ratings'!$O$8,IF(N362&gt;='Product Ratings'!$Q$9,'Product Ratings'!$O$9)))))</f>
        <v>3</v>
      </c>
      <c r="V362" s="99">
        <f>IF(AND(P362&lt;='Product Ratings'!$V$5,P362&gt;='Product Ratings'!$U$5),'Product Ratings'!$S$5,IF(AND(P362&lt;='Product Ratings'!$V$6,P362&gt;='Product Ratings'!$U$6),'Product Ratings'!$S$6,IF(AND(P362&lt;='Product Ratings'!$V$7,P362&gt;='Product Ratings'!$U$7),'Product Ratings'!$S$7,IF(AND(P362&lt;='Product Ratings'!$V$8,P362&gt;='Product Ratings'!$U$8),'Product Ratings'!$S$8,IF(P362&gt;='Product Ratings'!$U$9,'Product Ratings'!$S$9)))))</f>
        <v>4</v>
      </c>
      <c r="W362" s="135">
        <f t="shared" si="6"/>
        <v>11</v>
      </c>
      <c r="X362" s="90"/>
      <c r="Y362" s="90"/>
      <c r="Z362" s="90"/>
      <c r="AA362" s="90"/>
      <c r="AB362" s="90"/>
    </row>
    <row r="363" ht="12.75" customHeight="1">
      <c r="A363" s="87"/>
      <c r="B363" s="90"/>
      <c r="C363" s="90" t="s">
        <v>422</v>
      </c>
      <c r="D363" s="126">
        <v>3.0</v>
      </c>
      <c r="E363" s="127">
        <v>692.3</v>
      </c>
      <c r="F363" s="128">
        <f t="shared" si="7"/>
        <v>449.995</v>
      </c>
      <c r="G363" s="129">
        <f t="shared" si="1"/>
        <v>242.305</v>
      </c>
      <c r="H363" s="130">
        <f t="shared" si="2"/>
        <v>0.35</v>
      </c>
      <c r="I363" s="131">
        <v>44711.0</v>
      </c>
      <c r="J363" s="132">
        <v>44747.0</v>
      </c>
      <c r="K363" s="123"/>
      <c r="L363" s="90"/>
      <c r="M363" s="133">
        <f t="shared" si="3"/>
        <v>230.7666667</v>
      </c>
      <c r="N363" s="99">
        <f t="shared" si="4"/>
        <v>36</v>
      </c>
      <c r="O363" s="133">
        <f t="shared" si="5"/>
        <v>149.9983333</v>
      </c>
      <c r="P363" s="134">
        <v>0.43</v>
      </c>
      <c r="Q363" s="90"/>
      <c r="R363" s="99">
        <f>IF(AND(H363&lt;='Product Ratings'!$E$5,H363&gt;='Product Ratings'!$D$5),'Product Ratings'!$C$5,IF(AND(H363&lt;='Product Ratings'!$E$6,H363&gt;='Product Ratings'!$D$6),'Product Ratings'!$C$6,IF(AND(H363&lt;='Product Ratings'!$E$7,H363&gt;='Product Ratings'!$D$7),'Product Ratings'!$C$7,IF(AND(H363&lt;='Product Ratings'!$E$8,H363&gt;='Product Ratings'!$D$8),'Product Ratings'!$C$8,IF(H363&gt;='Product Ratings'!$D$9,'Product Ratings'!$C$9)))))</f>
        <v>2</v>
      </c>
      <c r="S363" s="99">
        <f>IF(AND(D363&lt;='Product Ratings'!$I$5,D363&gt;='Product Ratings'!$H$5),'Product Ratings'!$F$5,IF(AND(D363&lt;='Product Ratings'!$I$6,D363&gt;='Product Ratings'!$H$6),'Product Ratings'!$F$6,IF(AND(D363&lt;='Product Ratings'!$I$7,I363&gt;='Product Ratings'!$H$7),'Product Ratings'!$F$7,IF(AND(D363&lt;='Product Ratings'!$I$8,D363&gt;='Product Ratings'!$H$8),'Product Ratings'!$F$8,IF(D363&gt;='Product Ratings'!$H$9,'Product Ratings'!$F$9)))))</f>
        <v>1</v>
      </c>
      <c r="T363" s="99">
        <f>IF(AND(O363&lt;='Product Ratings'!$M$5,O363&gt;='Product Ratings'!$L$5),'Product Ratings'!$J$5,IF(AND(O363&lt;='Product Ratings'!$M$6,O363&gt;='Product Ratings'!$L$6),'Product Ratings'!$J$6,IF(AND(O363&lt;='Product Ratings'!$M$7,O363&gt;='Product Ratings'!$L$7),'Product Ratings'!$J$7,IF(AND(O363&lt;='Product Ratings'!$M$8,O363&gt;='Product Ratings'!$L$8),'Product Ratings'!$J$8,IF(O363&gt;='Product Ratings'!$L$9,'Product Ratings'!$J$9)))))</f>
        <v>2</v>
      </c>
      <c r="U363" s="99">
        <f>IF(AND(N363&lt;='Product Ratings'!$R$5,N363&gt;='Product Ratings'!$Q$5),'Product Ratings'!$O$5,IF(AND(N363&lt;='Product Ratings'!$R$6,N363&gt;='Product Ratings'!$Q$6),'Product Ratings'!$O$6,IF(AND(N363&lt;='Product Ratings'!$R$7,N363&gt;='Product Ratings'!$Q$7),'Product Ratings'!$O$7,IF(AND(N363&lt;='Product Ratings'!$R$8,N363&gt;='Product Ratings'!$Q$8),'Product Ratings'!$O$8,IF(N363&gt;='Product Ratings'!$Q$9,'Product Ratings'!$O$9)))))</f>
        <v>3</v>
      </c>
      <c r="V363" s="99">
        <f>IF(AND(P363&lt;='Product Ratings'!$V$5,P363&gt;='Product Ratings'!$U$5),'Product Ratings'!$S$5,IF(AND(P363&lt;='Product Ratings'!$V$6,P363&gt;='Product Ratings'!$U$6),'Product Ratings'!$S$6,IF(AND(P363&lt;='Product Ratings'!$V$7,P363&gt;='Product Ratings'!$U$7),'Product Ratings'!$S$7,IF(AND(P363&lt;='Product Ratings'!$V$8,P363&gt;='Product Ratings'!$U$8),'Product Ratings'!$S$8,IF(P363&gt;='Product Ratings'!$U$9,'Product Ratings'!$S$9)))))</f>
        <v>4</v>
      </c>
      <c r="W363" s="135">
        <f t="shared" si="6"/>
        <v>12</v>
      </c>
      <c r="X363" s="90"/>
      <c r="Y363" s="90"/>
      <c r="Z363" s="90"/>
      <c r="AA363" s="90"/>
      <c r="AB363" s="90"/>
    </row>
    <row r="364" ht="12.75" customHeight="1">
      <c r="A364" s="87"/>
      <c r="B364" s="90"/>
      <c r="C364" s="90" t="s">
        <v>423</v>
      </c>
      <c r="D364" s="126">
        <v>4.0</v>
      </c>
      <c r="E364" s="127">
        <v>17.22</v>
      </c>
      <c r="F364" s="128">
        <f t="shared" si="7"/>
        <v>11.193</v>
      </c>
      <c r="G364" s="129">
        <f t="shared" si="1"/>
        <v>6.027</v>
      </c>
      <c r="H364" s="130">
        <f t="shared" si="2"/>
        <v>0.35</v>
      </c>
      <c r="I364" s="131">
        <v>44712.0</v>
      </c>
      <c r="J364" s="132">
        <v>44748.0</v>
      </c>
      <c r="K364" s="123"/>
      <c r="L364" s="90"/>
      <c r="M364" s="133">
        <f t="shared" si="3"/>
        <v>4.305</v>
      </c>
      <c r="N364" s="99">
        <f t="shared" si="4"/>
        <v>36</v>
      </c>
      <c r="O364" s="133">
        <f t="shared" si="5"/>
        <v>2.79825</v>
      </c>
      <c r="P364" s="134">
        <v>0.65</v>
      </c>
      <c r="Q364" s="90"/>
      <c r="R364" s="99">
        <f>IF(AND(H364&lt;='Product Ratings'!$E$5,H364&gt;='Product Ratings'!$D$5),'Product Ratings'!$C$5,IF(AND(H364&lt;='Product Ratings'!$E$6,H364&gt;='Product Ratings'!$D$6),'Product Ratings'!$C$6,IF(AND(H364&lt;='Product Ratings'!$E$7,H364&gt;='Product Ratings'!$D$7),'Product Ratings'!$C$7,IF(AND(H364&lt;='Product Ratings'!$E$8,H364&gt;='Product Ratings'!$D$8),'Product Ratings'!$C$8,IF(H364&gt;='Product Ratings'!$D$9,'Product Ratings'!$C$9)))))</f>
        <v>2</v>
      </c>
      <c r="S364" s="99">
        <f>IF(AND(D364&lt;='Product Ratings'!$I$5,D364&gt;='Product Ratings'!$H$5),'Product Ratings'!$F$5,IF(AND(D364&lt;='Product Ratings'!$I$6,D364&gt;='Product Ratings'!$H$6),'Product Ratings'!$F$6,IF(AND(D364&lt;='Product Ratings'!$I$7,I364&gt;='Product Ratings'!$H$7),'Product Ratings'!$F$7,IF(AND(D364&lt;='Product Ratings'!$I$8,D364&gt;='Product Ratings'!$H$8),'Product Ratings'!$F$8,IF(D364&gt;='Product Ratings'!$H$9,'Product Ratings'!$F$9)))))</f>
        <v>1</v>
      </c>
      <c r="T364" s="99">
        <f>IF(AND(O364&lt;='Product Ratings'!$M$5,O364&gt;='Product Ratings'!$L$5),'Product Ratings'!$J$5,IF(AND(O364&lt;='Product Ratings'!$M$6,O364&gt;='Product Ratings'!$L$6),'Product Ratings'!$J$6,IF(AND(O364&lt;='Product Ratings'!$M$7,O364&gt;='Product Ratings'!$L$7),'Product Ratings'!$J$7,IF(AND(O364&lt;='Product Ratings'!$M$8,O364&gt;='Product Ratings'!$L$8),'Product Ratings'!$J$8,IF(O364&gt;='Product Ratings'!$L$9,'Product Ratings'!$J$9)))))</f>
        <v>5</v>
      </c>
      <c r="U364" s="99">
        <f>IF(AND(N364&lt;='Product Ratings'!$R$5,N364&gt;='Product Ratings'!$Q$5),'Product Ratings'!$O$5,IF(AND(N364&lt;='Product Ratings'!$R$6,N364&gt;='Product Ratings'!$Q$6),'Product Ratings'!$O$6,IF(AND(N364&lt;='Product Ratings'!$R$7,N364&gt;='Product Ratings'!$Q$7),'Product Ratings'!$O$7,IF(AND(N364&lt;='Product Ratings'!$R$8,N364&gt;='Product Ratings'!$Q$8),'Product Ratings'!$O$8,IF(N364&gt;='Product Ratings'!$Q$9,'Product Ratings'!$O$9)))))</f>
        <v>3</v>
      </c>
      <c r="V364" s="99">
        <f>IF(AND(P364&lt;='Product Ratings'!$V$5,P364&gt;='Product Ratings'!$U$5),'Product Ratings'!$S$5,IF(AND(P364&lt;='Product Ratings'!$V$6,P364&gt;='Product Ratings'!$U$6),'Product Ratings'!$S$6,IF(AND(P364&lt;='Product Ratings'!$V$7,P364&gt;='Product Ratings'!$U$7),'Product Ratings'!$S$7,IF(AND(P364&lt;='Product Ratings'!$V$8,P364&gt;='Product Ratings'!$U$8),'Product Ratings'!$S$8,IF(P364&gt;='Product Ratings'!$U$9,'Product Ratings'!$S$9)))))</f>
        <v>5</v>
      </c>
      <c r="W364" s="135">
        <f t="shared" si="6"/>
        <v>16</v>
      </c>
      <c r="X364" s="90"/>
      <c r="Y364" s="90"/>
      <c r="Z364" s="90"/>
      <c r="AA364" s="90"/>
      <c r="AB364" s="90"/>
    </row>
    <row r="365" ht="12.75" customHeight="1">
      <c r="A365" s="87"/>
      <c r="B365" s="90"/>
      <c r="C365" s="90" t="s">
        <v>424</v>
      </c>
      <c r="D365" s="126">
        <v>5.0</v>
      </c>
      <c r="E365" s="127">
        <v>17.22</v>
      </c>
      <c r="F365" s="128">
        <f t="shared" si="7"/>
        <v>11.193</v>
      </c>
      <c r="G365" s="129">
        <f t="shared" si="1"/>
        <v>6.027</v>
      </c>
      <c r="H365" s="130">
        <f t="shared" si="2"/>
        <v>0.35</v>
      </c>
      <c r="I365" s="131">
        <v>44713.0</v>
      </c>
      <c r="J365" s="132">
        <v>44749.0</v>
      </c>
      <c r="K365" s="123"/>
      <c r="L365" s="90"/>
      <c r="M365" s="133">
        <f t="shared" si="3"/>
        <v>3.444</v>
      </c>
      <c r="N365" s="99">
        <f t="shared" si="4"/>
        <v>36</v>
      </c>
      <c r="O365" s="133">
        <f t="shared" si="5"/>
        <v>2.2386</v>
      </c>
      <c r="P365" s="134">
        <v>0.67</v>
      </c>
      <c r="Q365" s="90"/>
      <c r="R365" s="99">
        <f>IF(AND(H365&lt;='Product Ratings'!$E$5,H365&gt;='Product Ratings'!$D$5),'Product Ratings'!$C$5,IF(AND(H365&lt;='Product Ratings'!$E$6,H365&gt;='Product Ratings'!$D$6),'Product Ratings'!$C$6,IF(AND(H365&lt;='Product Ratings'!$E$7,H365&gt;='Product Ratings'!$D$7),'Product Ratings'!$C$7,IF(AND(H365&lt;='Product Ratings'!$E$8,H365&gt;='Product Ratings'!$D$8),'Product Ratings'!$C$8,IF(H365&gt;='Product Ratings'!$D$9,'Product Ratings'!$C$9)))))</f>
        <v>2</v>
      </c>
      <c r="S365" s="99">
        <f>IF(AND(D365&lt;='Product Ratings'!$I$5,D365&gt;='Product Ratings'!$H$5),'Product Ratings'!$F$5,IF(AND(D365&lt;='Product Ratings'!$I$6,D365&gt;='Product Ratings'!$H$6),'Product Ratings'!$F$6,IF(AND(D365&lt;='Product Ratings'!$I$7,I365&gt;='Product Ratings'!$H$7),'Product Ratings'!$F$7,IF(AND(D365&lt;='Product Ratings'!$I$8,D365&gt;='Product Ratings'!$H$8),'Product Ratings'!$F$8,IF(D365&gt;='Product Ratings'!$H$9,'Product Ratings'!$F$9)))))</f>
        <v>1</v>
      </c>
      <c r="T365" s="99">
        <f>IF(AND(O365&lt;='Product Ratings'!$M$5,O365&gt;='Product Ratings'!$L$5),'Product Ratings'!$J$5,IF(AND(O365&lt;='Product Ratings'!$M$6,O365&gt;='Product Ratings'!$L$6),'Product Ratings'!$J$6,IF(AND(O365&lt;='Product Ratings'!$M$7,O365&gt;='Product Ratings'!$L$7),'Product Ratings'!$J$7,IF(AND(O365&lt;='Product Ratings'!$M$8,O365&gt;='Product Ratings'!$L$8),'Product Ratings'!$J$8,IF(O365&gt;='Product Ratings'!$L$9,'Product Ratings'!$J$9)))))</f>
        <v>5</v>
      </c>
      <c r="U365" s="99">
        <f>IF(AND(N365&lt;='Product Ratings'!$R$5,N365&gt;='Product Ratings'!$Q$5),'Product Ratings'!$O$5,IF(AND(N365&lt;='Product Ratings'!$R$6,N365&gt;='Product Ratings'!$Q$6),'Product Ratings'!$O$6,IF(AND(N365&lt;='Product Ratings'!$R$7,N365&gt;='Product Ratings'!$Q$7),'Product Ratings'!$O$7,IF(AND(N365&lt;='Product Ratings'!$R$8,N365&gt;='Product Ratings'!$Q$8),'Product Ratings'!$O$8,IF(N365&gt;='Product Ratings'!$Q$9,'Product Ratings'!$O$9)))))</f>
        <v>3</v>
      </c>
      <c r="V365" s="99">
        <f>IF(AND(P365&lt;='Product Ratings'!$V$5,P365&gt;='Product Ratings'!$U$5),'Product Ratings'!$S$5,IF(AND(P365&lt;='Product Ratings'!$V$6,P365&gt;='Product Ratings'!$U$6),'Product Ratings'!$S$6,IF(AND(P365&lt;='Product Ratings'!$V$7,P365&gt;='Product Ratings'!$U$7),'Product Ratings'!$S$7,IF(AND(P365&lt;='Product Ratings'!$V$8,P365&gt;='Product Ratings'!$U$8),'Product Ratings'!$S$8,IF(P365&gt;='Product Ratings'!$U$9,'Product Ratings'!$S$9)))))</f>
        <v>5</v>
      </c>
      <c r="W365" s="135">
        <f t="shared" si="6"/>
        <v>16</v>
      </c>
      <c r="X365" s="90"/>
      <c r="Y365" s="90"/>
      <c r="Z365" s="90"/>
      <c r="AA365" s="90"/>
      <c r="AB365" s="90"/>
    </row>
    <row r="366" ht="12.75" customHeight="1">
      <c r="A366" s="87"/>
      <c r="B366" s="90"/>
      <c r="C366" s="90" t="s">
        <v>425</v>
      </c>
      <c r="D366" s="126">
        <v>6.0</v>
      </c>
      <c r="E366" s="127">
        <v>194.78</v>
      </c>
      <c r="F366" s="128">
        <f t="shared" si="7"/>
        <v>126.607</v>
      </c>
      <c r="G366" s="129">
        <f t="shared" si="1"/>
        <v>68.173</v>
      </c>
      <c r="H366" s="130">
        <f t="shared" si="2"/>
        <v>0.35</v>
      </c>
      <c r="I366" s="131">
        <v>44714.0</v>
      </c>
      <c r="J366" s="132">
        <v>44750.0</v>
      </c>
      <c r="K366" s="123"/>
      <c r="L366" s="90"/>
      <c r="M366" s="133">
        <f t="shared" si="3"/>
        <v>32.46333333</v>
      </c>
      <c r="N366" s="99">
        <f t="shared" si="4"/>
        <v>36</v>
      </c>
      <c r="O366" s="133">
        <f t="shared" si="5"/>
        <v>21.10116667</v>
      </c>
      <c r="P366" s="134">
        <v>0.71</v>
      </c>
      <c r="Q366" s="90"/>
      <c r="R366" s="99">
        <f>IF(AND(H366&lt;='Product Ratings'!$E$5,H366&gt;='Product Ratings'!$D$5),'Product Ratings'!$C$5,IF(AND(H366&lt;='Product Ratings'!$E$6,H366&gt;='Product Ratings'!$D$6),'Product Ratings'!$C$6,IF(AND(H366&lt;='Product Ratings'!$E$7,H366&gt;='Product Ratings'!$D$7),'Product Ratings'!$C$7,IF(AND(H366&lt;='Product Ratings'!$E$8,H366&gt;='Product Ratings'!$D$8),'Product Ratings'!$C$8,IF(H366&gt;='Product Ratings'!$D$9,'Product Ratings'!$C$9)))))</f>
        <v>2</v>
      </c>
      <c r="S366" s="99">
        <f>IF(AND(D366&lt;='Product Ratings'!$I$5,D366&gt;='Product Ratings'!$H$5),'Product Ratings'!$F$5,IF(AND(D366&lt;='Product Ratings'!$I$6,D366&gt;='Product Ratings'!$H$6),'Product Ratings'!$F$6,IF(AND(D366&lt;='Product Ratings'!$I$7,I366&gt;='Product Ratings'!$H$7),'Product Ratings'!$F$7,IF(AND(D366&lt;='Product Ratings'!$I$8,D366&gt;='Product Ratings'!$H$8),'Product Ratings'!$F$8,IF(D366&gt;='Product Ratings'!$H$9,'Product Ratings'!$F$9)))))</f>
        <v>2</v>
      </c>
      <c r="T366" s="99">
        <f>IF(AND(O366&lt;='Product Ratings'!$M$5,O366&gt;='Product Ratings'!$L$5),'Product Ratings'!$J$5,IF(AND(O366&lt;='Product Ratings'!$M$6,O366&gt;='Product Ratings'!$L$6),'Product Ratings'!$J$6,IF(AND(O366&lt;='Product Ratings'!$M$7,O366&gt;='Product Ratings'!$L$7),'Product Ratings'!$J$7,IF(AND(O366&lt;='Product Ratings'!$M$8,O366&gt;='Product Ratings'!$L$8),'Product Ratings'!$J$8,IF(O366&gt;='Product Ratings'!$L$9,'Product Ratings'!$J$9)))))</f>
        <v>5</v>
      </c>
      <c r="U366" s="99">
        <f>IF(AND(N366&lt;='Product Ratings'!$R$5,N366&gt;='Product Ratings'!$Q$5),'Product Ratings'!$O$5,IF(AND(N366&lt;='Product Ratings'!$R$6,N366&gt;='Product Ratings'!$Q$6),'Product Ratings'!$O$6,IF(AND(N366&lt;='Product Ratings'!$R$7,N366&gt;='Product Ratings'!$Q$7),'Product Ratings'!$O$7,IF(AND(N366&lt;='Product Ratings'!$R$8,N366&gt;='Product Ratings'!$Q$8),'Product Ratings'!$O$8,IF(N366&gt;='Product Ratings'!$Q$9,'Product Ratings'!$O$9)))))</f>
        <v>3</v>
      </c>
      <c r="V366" s="99">
        <f>IF(AND(P366&lt;='Product Ratings'!$V$5,P366&gt;='Product Ratings'!$U$5),'Product Ratings'!$S$5,IF(AND(P366&lt;='Product Ratings'!$V$6,P366&gt;='Product Ratings'!$U$6),'Product Ratings'!$S$6,IF(AND(P366&lt;='Product Ratings'!$V$7,P366&gt;='Product Ratings'!$U$7),'Product Ratings'!$S$7,IF(AND(P366&lt;='Product Ratings'!$V$8,P366&gt;='Product Ratings'!$U$8),'Product Ratings'!$S$8,IF(P366&gt;='Product Ratings'!$U$9,'Product Ratings'!$S$9)))))</f>
        <v>5</v>
      </c>
      <c r="W366" s="135">
        <f t="shared" si="6"/>
        <v>17</v>
      </c>
      <c r="X366" s="90"/>
      <c r="Y366" s="90"/>
      <c r="Z366" s="90"/>
      <c r="AA366" s="90"/>
      <c r="AB366" s="90"/>
    </row>
    <row r="367" ht="12.75" customHeight="1">
      <c r="A367" s="87"/>
      <c r="B367" s="90"/>
      <c r="C367" s="90" t="s">
        <v>426</v>
      </c>
      <c r="D367" s="126">
        <v>1.0</v>
      </c>
      <c r="E367" s="127">
        <v>659.35</v>
      </c>
      <c r="F367" s="128">
        <f t="shared" si="7"/>
        <v>428.5775</v>
      </c>
      <c r="G367" s="129">
        <f t="shared" si="1"/>
        <v>230.7725</v>
      </c>
      <c r="H367" s="130">
        <f t="shared" si="2"/>
        <v>0.35</v>
      </c>
      <c r="I367" s="131">
        <v>44715.0</v>
      </c>
      <c r="J367" s="132">
        <v>44751.0</v>
      </c>
      <c r="K367" s="123"/>
      <c r="L367" s="90"/>
      <c r="M367" s="133">
        <f t="shared" si="3"/>
        <v>659.35</v>
      </c>
      <c r="N367" s="99">
        <f t="shared" si="4"/>
        <v>36</v>
      </c>
      <c r="O367" s="133">
        <f t="shared" si="5"/>
        <v>428.5775</v>
      </c>
      <c r="P367" s="134">
        <v>0.92</v>
      </c>
      <c r="Q367" s="90"/>
      <c r="R367" s="99">
        <f>IF(AND(H367&lt;='Product Ratings'!$E$5,H367&gt;='Product Ratings'!$D$5),'Product Ratings'!$C$5,IF(AND(H367&lt;='Product Ratings'!$E$6,H367&gt;='Product Ratings'!$D$6),'Product Ratings'!$C$6,IF(AND(H367&lt;='Product Ratings'!$E$7,H367&gt;='Product Ratings'!$D$7),'Product Ratings'!$C$7,IF(AND(H367&lt;='Product Ratings'!$E$8,H367&gt;='Product Ratings'!$D$8),'Product Ratings'!$C$8,IF(H367&gt;='Product Ratings'!$D$9,'Product Ratings'!$C$9)))))</f>
        <v>2</v>
      </c>
      <c r="S367" s="99">
        <f>IF(AND(D367&lt;='Product Ratings'!$I$5,D367&gt;='Product Ratings'!$H$5),'Product Ratings'!$F$5,IF(AND(D367&lt;='Product Ratings'!$I$6,D367&gt;='Product Ratings'!$H$6),'Product Ratings'!$F$6,IF(AND(D367&lt;='Product Ratings'!$I$7,I367&gt;='Product Ratings'!$H$7),'Product Ratings'!$F$7,IF(AND(D367&lt;='Product Ratings'!$I$8,D367&gt;='Product Ratings'!$H$8),'Product Ratings'!$F$8,IF(D367&gt;='Product Ratings'!$H$9,'Product Ratings'!$F$9)))))</f>
        <v>1</v>
      </c>
      <c r="T367" s="99">
        <f>IF(AND(O367&lt;='Product Ratings'!$M$5,O367&gt;='Product Ratings'!$L$5),'Product Ratings'!$J$5,IF(AND(O367&lt;='Product Ratings'!$M$6,O367&gt;='Product Ratings'!$L$6),'Product Ratings'!$J$6,IF(AND(O367&lt;='Product Ratings'!$M$7,O367&gt;='Product Ratings'!$L$7),'Product Ratings'!$J$7,IF(AND(O367&lt;='Product Ratings'!$M$8,O367&gt;='Product Ratings'!$L$8),'Product Ratings'!$J$8,IF(O367&gt;='Product Ratings'!$L$9,'Product Ratings'!$J$9)))))</f>
        <v>1</v>
      </c>
      <c r="U367" s="99">
        <f>IF(AND(N367&lt;='Product Ratings'!$R$5,N367&gt;='Product Ratings'!$Q$5),'Product Ratings'!$O$5,IF(AND(N367&lt;='Product Ratings'!$R$6,N367&gt;='Product Ratings'!$Q$6),'Product Ratings'!$O$6,IF(AND(N367&lt;='Product Ratings'!$R$7,N367&gt;='Product Ratings'!$Q$7),'Product Ratings'!$O$7,IF(AND(N367&lt;='Product Ratings'!$R$8,N367&gt;='Product Ratings'!$Q$8),'Product Ratings'!$O$8,IF(N367&gt;='Product Ratings'!$Q$9,'Product Ratings'!$O$9)))))</f>
        <v>3</v>
      </c>
      <c r="V367" s="99">
        <f>IF(AND(P367&lt;='Product Ratings'!$V$5,P367&gt;='Product Ratings'!$U$5),'Product Ratings'!$S$5,IF(AND(P367&lt;='Product Ratings'!$V$6,P367&gt;='Product Ratings'!$U$6),'Product Ratings'!$S$6,IF(AND(P367&lt;='Product Ratings'!$V$7,P367&gt;='Product Ratings'!$U$7),'Product Ratings'!$S$7,IF(AND(P367&lt;='Product Ratings'!$V$8,P367&gt;='Product Ratings'!$U$8),'Product Ratings'!$S$8,IF(P367&gt;='Product Ratings'!$U$9,'Product Ratings'!$S$9)))))</f>
        <v>5</v>
      </c>
      <c r="W367" s="135">
        <f t="shared" si="6"/>
        <v>12</v>
      </c>
      <c r="X367" s="90"/>
      <c r="Y367" s="90"/>
      <c r="Z367" s="90"/>
      <c r="AA367" s="90"/>
      <c r="AB367" s="90"/>
    </row>
    <row r="368" ht="12.75" customHeight="1">
      <c r="A368" s="87"/>
      <c r="B368" s="90"/>
      <c r="C368" s="90" t="s">
        <v>427</v>
      </c>
      <c r="D368" s="126">
        <v>2.0</v>
      </c>
      <c r="E368" s="127">
        <v>239.13</v>
      </c>
      <c r="F368" s="128">
        <f t="shared" si="7"/>
        <v>155.4345</v>
      </c>
      <c r="G368" s="129">
        <f t="shared" si="1"/>
        <v>83.6955</v>
      </c>
      <c r="H368" s="130">
        <f t="shared" si="2"/>
        <v>0.35</v>
      </c>
      <c r="I368" s="131">
        <v>44716.0</v>
      </c>
      <c r="J368" s="132">
        <v>44752.0</v>
      </c>
      <c r="K368" s="123"/>
      <c r="L368" s="90"/>
      <c r="M368" s="133">
        <f t="shared" si="3"/>
        <v>119.565</v>
      </c>
      <c r="N368" s="99">
        <f t="shared" si="4"/>
        <v>36</v>
      </c>
      <c r="O368" s="133">
        <f t="shared" si="5"/>
        <v>77.71725</v>
      </c>
      <c r="P368" s="134">
        <v>0.26</v>
      </c>
      <c r="Q368" s="90"/>
      <c r="R368" s="99">
        <f>IF(AND(H368&lt;='Product Ratings'!$E$5,H368&gt;='Product Ratings'!$D$5),'Product Ratings'!$C$5,IF(AND(H368&lt;='Product Ratings'!$E$6,H368&gt;='Product Ratings'!$D$6),'Product Ratings'!$C$6,IF(AND(H368&lt;='Product Ratings'!$E$7,H368&gt;='Product Ratings'!$D$7),'Product Ratings'!$C$7,IF(AND(H368&lt;='Product Ratings'!$E$8,H368&gt;='Product Ratings'!$D$8),'Product Ratings'!$C$8,IF(H368&gt;='Product Ratings'!$D$9,'Product Ratings'!$C$9)))))</f>
        <v>2</v>
      </c>
      <c r="S368" s="99">
        <f>IF(AND(D368&lt;='Product Ratings'!$I$5,D368&gt;='Product Ratings'!$H$5),'Product Ratings'!$F$5,IF(AND(D368&lt;='Product Ratings'!$I$6,D368&gt;='Product Ratings'!$H$6),'Product Ratings'!$F$6,IF(AND(D368&lt;='Product Ratings'!$I$7,I368&gt;='Product Ratings'!$H$7),'Product Ratings'!$F$7,IF(AND(D368&lt;='Product Ratings'!$I$8,D368&gt;='Product Ratings'!$H$8),'Product Ratings'!$F$8,IF(D368&gt;='Product Ratings'!$H$9,'Product Ratings'!$F$9)))))</f>
        <v>1</v>
      </c>
      <c r="T368" s="99">
        <f>IF(AND(O368&lt;='Product Ratings'!$M$5,O368&gt;='Product Ratings'!$L$5),'Product Ratings'!$J$5,IF(AND(O368&lt;='Product Ratings'!$M$6,O368&gt;='Product Ratings'!$L$6),'Product Ratings'!$J$6,IF(AND(O368&lt;='Product Ratings'!$M$7,O368&gt;='Product Ratings'!$L$7),'Product Ratings'!$J$7,IF(AND(O368&lt;='Product Ratings'!$M$8,O368&gt;='Product Ratings'!$L$8),'Product Ratings'!$J$8,IF(O368&gt;='Product Ratings'!$L$9,'Product Ratings'!$J$9)))))</f>
        <v>2</v>
      </c>
      <c r="U368" s="99">
        <f>IF(AND(N368&lt;='Product Ratings'!$R$5,N368&gt;='Product Ratings'!$Q$5),'Product Ratings'!$O$5,IF(AND(N368&lt;='Product Ratings'!$R$6,N368&gt;='Product Ratings'!$Q$6),'Product Ratings'!$O$6,IF(AND(N368&lt;='Product Ratings'!$R$7,N368&gt;='Product Ratings'!$Q$7),'Product Ratings'!$O$7,IF(AND(N368&lt;='Product Ratings'!$R$8,N368&gt;='Product Ratings'!$Q$8),'Product Ratings'!$O$8,IF(N368&gt;='Product Ratings'!$Q$9,'Product Ratings'!$O$9)))))</f>
        <v>3</v>
      </c>
      <c r="V368" s="99">
        <f>IF(AND(P368&lt;='Product Ratings'!$V$5,P368&gt;='Product Ratings'!$U$5),'Product Ratings'!$S$5,IF(AND(P368&lt;='Product Ratings'!$V$6,P368&gt;='Product Ratings'!$U$6),'Product Ratings'!$S$6,IF(AND(P368&lt;='Product Ratings'!$V$7,P368&gt;='Product Ratings'!$U$7),'Product Ratings'!$S$7,IF(AND(P368&lt;='Product Ratings'!$V$8,P368&gt;='Product Ratings'!$U$8),'Product Ratings'!$S$8,IF(P368&gt;='Product Ratings'!$U$9,'Product Ratings'!$S$9)))))</f>
        <v>3</v>
      </c>
      <c r="W368" s="135">
        <f t="shared" si="6"/>
        <v>11</v>
      </c>
      <c r="X368" s="90"/>
      <c r="Y368" s="90"/>
      <c r="Z368" s="90"/>
      <c r="AA368" s="90"/>
      <c r="AB368" s="90"/>
    </row>
    <row r="369" ht="12.75" customHeight="1">
      <c r="A369" s="87"/>
      <c r="B369" s="90"/>
      <c r="C369" s="90" t="s">
        <v>428</v>
      </c>
      <c r="D369" s="126">
        <v>3.0</v>
      </c>
      <c r="E369" s="127">
        <v>137.39</v>
      </c>
      <c r="F369" s="128">
        <f t="shared" si="7"/>
        <v>89.3035</v>
      </c>
      <c r="G369" s="129">
        <f t="shared" si="1"/>
        <v>48.0865</v>
      </c>
      <c r="H369" s="130">
        <f t="shared" si="2"/>
        <v>0.35</v>
      </c>
      <c r="I369" s="131">
        <v>44717.0</v>
      </c>
      <c r="J369" s="132">
        <v>44753.0</v>
      </c>
      <c r="K369" s="123"/>
      <c r="L369" s="90"/>
      <c r="M369" s="133">
        <f t="shared" si="3"/>
        <v>45.79666667</v>
      </c>
      <c r="N369" s="99">
        <f t="shared" si="4"/>
        <v>36</v>
      </c>
      <c r="O369" s="133">
        <f t="shared" si="5"/>
        <v>29.76783333</v>
      </c>
      <c r="P369" s="134">
        <v>0.15</v>
      </c>
      <c r="Q369" s="90"/>
      <c r="R369" s="99">
        <f>IF(AND(H369&lt;='Product Ratings'!$E$5,H369&gt;='Product Ratings'!$D$5),'Product Ratings'!$C$5,IF(AND(H369&lt;='Product Ratings'!$E$6,H369&gt;='Product Ratings'!$D$6),'Product Ratings'!$C$6,IF(AND(H369&lt;='Product Ratings'!$E$7,H369&gt;='Product Ratings'!$D$7),'Product Ratings'!$C$7,IF(AND(H369&lt;='Product Ratings'!$E$8,H369&gt;='Product Ratings'!$D$8),'Product Ratings'!$C$8,IF(H369&gt;='Product Ratings'!$D$9,'Product Ratings'!$C$9)))))</f>
        <v>2</v>
      </c>
      <c r="S369" s="99">
        <f>IF(AND(D369&lt;='Product Ratings'!$I$5,D369&gt;='Product Ratings'!$H$5),'Product Ratings'!$F$5,IF(AND(D369&lt;='Product Ratings'!$I$6,D369&gt;='Product Ratings'!$H$6),'Product Ratings'!$F$6,IF(AND(D369&lt;='Product Ratings'!$I$7,I369&gt;='Product Ratings'!$H$7),'Product Ratings'!$F$7,IF(AND(D369&lt;='Product Ratings'!$I$8,D369&gt;='Product Ratings'!$H$8),'Product Ratings'!$F$8,IF(D369&gt;='Product Ratings'!$H$9,'Product Ratings'!$F$9)))))</f>
        <v>1</v>
      </c>
      <c r="T369" s="99">
        <f>IF(AND(O369&lt;='Product Ratings'!$M$5,O369&gt;='Product Ratings'!$L$5),'Product Ratings'!$J$5,IF(AND(O369&lt;='Product Ratings'!$M$6,O369&gt;='Product Ratings'!$L$6),'Product Ratings'!$J$6,IF(AND(O369&lt;='Product Ratings'!$M$7,O369&gt;='Product Ratings'!$L$7),'Product Ratings'!$J$7,IF(AND(O369&lt;='Product Ratings'!$M$8,O369&gt;='Product Ratings'!$L$8),'Product Ratings'!$J$8,IF(O369&gt;='Product Ratings'!$L$9,'Product Ratings'!$J$9)))))</f>
        <v>4</v>
      </c>
      <c r="U369" s="99">
        <f>IF(AND(N369&lt;='Product Ratings'!$R$5,N369&gt;='Product Ratings'!$Q$5),'Product Ratings'!$O$5,IF(AND(N369&lt;='Product Ratings'!$R$6,N369&gt;='Product Ratings'!$Q$6),'Product Ratings'!$O$6,IF(AND(N369&lt;='Product Ratings'!$R$7,N369&gt;='Product Ratings'!$Q$7),'Product Ratings'!$O$7,IF(AND(N369&lt;='Product Ratings'!$R$8,N369&gt;='Product Ratings'!$Q$8),'Product Ratings'!$O$8,IF(N369&gt;='Product Ratings'!$Q$9,'Product Ratings'!$O$9)))))</f>
        <v>3</v>
      </c>
      <c r="V369" s="99">
        <f>IF(AND(P369&lt;='Product Ratings'!$V$5,P369&gt;='Product Ratings'!$U$5),'Product Ratings'!$S$5,IF(AND(P369&lt;='Product Ratings'!$V$6,P369&gt;='Product Ratings'!$U$6),'Product Ratings'!$S$6,IF(AND(P369&lt;='Product Ratings'!$V$7,P369&gt;='Product Ratings'!$U$7),'Product Ratings'!$S$7,IF(AND(P369&lt;='Product Ratings'!$V$8,P369&gt;='Product Ratings'!$U$8),'Product Ratings'!$S$8,IF(P369&gt;='Product Ratings'!$U$9,'Product Ratings'!$S$9)))))</f>
        <v>3</v>
      </c>
      <c r="W369" s="135">
        <f t="shared" si="6"/>
        <v>13</v>
      </c>
      <c r="X369" s="90"/>
      <c r="Y369" s="90"/>
      <c r="Z369" s="90"/>
      <c r="AA369" s="90"/>
      <c r="AB369" s="90"/>
    </row>
    <row r="370" ht="12.75" customHeight="1">
      <c r="A370" s="87"/>
      <c r="B370" s="90"/>
      <c r="C370" s="90" t="s">
        <v>429</v>
      </c>
      <c r="D370" s="126">
        <v>4.0</v>
      </c>
      <c r="E370" s="127">
        <v>99.13</v>
      </c>
      <c r="F370" s="128">
        <f t="shared" si="7"/>
        <v>64.4345</v>
      </c>
      <c r="G370" s="129">
        <f t="shared" si="1"/>
        <v>34.6955</v>
      </c>
      <c r="H370" s="130">
        <f t="shared" si="2"/>
        <v>0.35</v>
      </c>
      <c r="I370" s="131">
        <v>44718.0</v>
      </c>
      <c r="J370" s="132">
        <v>44754.0</v>
      </c>
      <c r="K370" s="123"/>
      <c r="L370" s="90"/>
      <c r="M370" s="133">
        <f t="shared" si="3"/>
        <v>24.7825</v>
      </c>
      <c r="N370" s="99">
        <f t="shared" si="4"/>
        <v>36</v>
      </c>
      <c r="O370" s="133">
        <f t="shared" si="5"/>
        <v>16.108625</v>
      </c>
      <c r="P370" s="134">
        <v>0.34</v>
      </c>
      <c r="Q370" s="90"/>
      <c r="R370" s="99">
        <f>IF(AND(H370&lt;='Product Ratings'!$E$5,H370&gt;='Product Ratings'!$D$5),'Product Ratings'!$C$5,IF(AND(H370&lt;='Product Ratings'!$E$6,H370&gt;='Product Ratings'!$D$6),'Product Ratings'!$C$6,IF(AND(H370&lt;='Product Ratings'!$E$7,H370&gt;='Product Ratings'!$D$7),'Product Ratings'!$C$7,IF(AND(H370&lt;='Product Ratings'!$E$8,H370&gt;='Product Ratings'!$D$8),'Product Ratings'!$C$8,IF(H370&gt;='Product Ratings'!$D$9,'Product Ratings'!$C$9)))))</f>
        <v>2</v>
      </c>
      <c r="S370" s="99">
        <f>IF(AND(D370&lt;='Product Ratings'!$I$5,D370&gt;='Product Ratings'!$H$5),'Product Ratings'!$F$5,IF(AND(D370&lt;='Product Ratings'!$I$6,D370&gt;='Product Ratings'!$H$6),'Product Ratings'!$F$6,IF(AND(D370&lt;='Product Ratings'!$I$7,I370&gt;='Product Ratings'!$H$7),'Product Ratings'!$F$7,IF(AND(D370&lt;='Product Ratings'!$I$8,D370&gt;='Product Ratings'!$H$8),'Product Ratings'!$F$8,IF(D370&gt;='Product Ratings'!$H$9,'Product Ratings'!$F$9)))))</f>
        <v>1</v>
      </c>
      <c r="T370" s="99">
        <f>IF(AND(O370&lt;='Product Ratings'!$M$5,O370&gt;='Product Ratings'!$L$5),'Product Ratings'!$J$5,IF(AND(O370&lt;='Product Ratings'!$M$6,O370&gt;='Product Ratings'!$L$6),'Product Ratings'!$J$6,IF(AND(O370&lt;='Product Ratings'!$M$7,O370&gt;='Product Ratings'!$L$7),'Product Ratings'!$J$7,IF(AND(O370&lt;='Product Ratings'!$M$8,O370&gt;='Product Ratings'!$L$8),'Product Ratings'!$J$8,IF(O370&gt;='Product Ratings'!$L$9,'Product Ratings'!$J$9)))))</f>
        <v>5</v>
      </c>
      <c r="U370" s="99">
        <f>IF(AND(N370&lt;='Product Ratings'!$R$5,N370&gt;='Product Ratings'!$Q$5),'Product Ratings'!$O$5,IF(AND(N370&lt;='Product Ratings'!$R$6,N370&gt;='Product Ratings'!$Q$6),'Product Ratings'!$O$6,IF(AND(N370&lt;='Product Ratings'!$R$7,N370&gt;='Product Ratings'!$Q$7),'Product Ratings'!$O$7,IF(AND(N370&lt;='Product Ratings'!$R$8,N370&gt;='Product Ratings'!$Q$8),'Product Ratings'!$O$8,IF(N370&gt;='Product Ratings'!$Q$9,'Product Ratings'!$O$9)))))</f>
        <v>3</v>
      </c>
      <c r="V370" s="99">
        <f>IF(AND(P370&lt;='Product Ratings'!$V$5,P370&gt;='Product Ratings'!$U$5),'Product Ratings'!$S$5,IF(AND(P370&lt;='Product Ratings'!$V$6,P370&gt;='Product Ratings'!$U$6),'Product Ratings'!$S$6,IF(AND(P370&lt;='Product Ratings'!$V$7,P370&gt;='Product Ratings'!$U$7),'Product Ratings'!$S$7,IF(AND(P370&lt;='Product Ratings'!$V$8,P370&gt;='Product Ratings'!$U$8),'Product Ratings'!$S$8,IF(P370&gt;='Product Ratings'!$U$9,'Product Ratings'!$S$9)))))</f>
        <v>4</v>
      </c>
      <c r="W370" s="135">
        <f t="shared" si="6"/>
        <v>15</v>
      </c>
      <c r="X370" s="90"/>
      <c r="Y370" s="90"/>
      <c r="Z370" s="90"/>
      <c r="AA370" s="90"/>
      <c r="AB370" s="90"/>
    </row>
    <row r="371" ht="12.75" customHeight="1">
      <c r="A371" s="87"/>
      <c r="B371" s="90"/>
      <c r="C371" s="90" t="s">
        <v>430</v>
      </c>
      <c r="D371" s="126">
        <v>5.0</v>
      </c>
      <c r="E371" s="127">
        <v>90.87</v>
      </c>
      <c r="F371" s="128">
        <f t="shared" si="7"/>
        <v>59.0655</v>
      </c>
      <c r="G371" s="129">
        <f t="shared" si="1"/>
        <v>31.8045</v>
      </c>
      <c r="H371" s="130">
        <f t="shared" si="2"/>
        <v>0.35</v>
      </c>
      <c r="I371" s="131">
        <v>44719.0</v>
      </c>
      <c r="J371" s="132">
        <v>44755.0</v>
      </c>
      <c r="K371" s="123"/>
      <c r="L371" s="90"/>
      <c r="M371" s="133">
        <f t="shared" si="3"/>
        <v>18.174</v>
      </c>
      <c r="N371" s="99">
        <f t="shared" si="4"/>
        <v>36</v>
      </c>
      <c r="O371" s="133">
        <f t="shared" si="5"/>
        <v>11.8131</v>
      </c>
      <c r="P371" s="134">
        <v>0.35</v>
      </c>
      <c r="Q371" s="90"/>
      <c r="R371" s="99">
        <f>IF(AND(H371&lt;='Product Ratings'!$E$5,H371&gt;='Product Ratings'!$D$5),'Product Ratings'!$C$5,IF(AND(H371&lt;='Product Ratings'!$E$6,H371&gt;='Product Ratings'!$D$6),'Product Ratings'!$C$6,IF(AND(H371&lt;='Product Ratings'!$E$7,H371&gt;='Product Ratings'!$D$7),'Product Ratings'!$C$7,IF(AND(H371&lt;='Product Ratings'!$E$8,H371&gt;='Product Ratings'!$D$8),'Product Ratings'!$C$8,IF(H371&gt;='Product Ratings'!$D$9,'Product Ratings'!$C$9)))))</f>
        <v>2</v>
      </c>
      <c r="S371" s="99">
        <f>IF(AND(D371&lt;='Product Ratings'!$I$5,D371&gt;='Product Ratings'!$H$5),'Product Ratings'!$F$5,IF(AND(D371&lt;='Product Ratings'!$I$6,D371&gt;='Product Ratings'!$H$6),'Product Ratings'!$F$6,IF(AND(D371&lt;='Product Ratings'!$I$7,I371&gt;='Product Ratings'!$H$7),'Product Ratings'!$F$7,IF(AND(D371&lt;='Product Ratings'!$I$8,D371&gt;='Product Ratings'!$H$8),'Product Ratings'!$F$8,IF(D371&gt;='Product Ratings'!$H$9,'Product Ratings'!$F$9)))))</f>
        <v>1</v>
      </c>
      <c r="T371" s="99">
        <f>IF(AND(O371&lt;='Product Ratings'!$M$5,O371&gt;='Product Ratings'!$L$5),'Product Ratings'!$J$5,IF(AND(O371&lt;='Product Ratings'!$M$6,O371&gt;='Product Ratings'!$L$6),'Product Ratings'!$J$6,IF(AND(O371&lt;='Product Ratings'!$M$7,O371&gt;='Product Ratings'!$L$7),'Product Ratings'!$J$7,IF(AND(O371&lt;='Product Ratings'!$M$8,O371&gt;='Product Ratings'!$L$8),'Product Ratings'!$J$8,IF(O371&gt;='Product Ratings'!$L$9,'Product Ratings'!$J$9)))))</f>
        <v>5</v>
      </c>
      <c r="U371" s="99">
        <f>IF(AND(N371&lt;='Product Ratings'!$R$5,N371&gt;='Product Ratings'!$Q$5),'Product Ratings'!$O$5,IF(AND(N371&lt;='Product Ratings'!$R$6,N371&gt;='Product Ratings'!$Q$6),'Product Ratings'!$O$6,IF(AND(N371&lt;='Product Ratings'!$R$7,N371&gt;='Product Ratings'!$Q$7),'Product Ratings'!$O$7,IF(AND(N371&lt;='Product Ratings'!$R$8,N371&gt;='Product Ratings'!$Q$8),'Product Ratings'!$O$8,IF(N371&gt;='Product Ratings'!$Q$9,'Product Ratings'!$O$9)))))</f>
        <v>3</v>
      </c>
      <c r="V371" s="99">
        <f>IF(AND(P371&lt;='Product Ratings'!$V$5,P371&gt;='Product Ratings'!$U$5),'Product Ratings'!$S$5,IF(AND(P371&lt;='Product Ratings'!$V$6,P371&gt;='Product Ratings'!$U$6),'Product Ratings'!$S$6,IF(AND(P371&lt;='Product Ratings'!$V$7,P371&gt;='Product Ratings'!$U$7),'Product Ratings'!$S$7,IF(AND(P371&lt;='Product Ratings'!$V$8,P371&gt;='Product Ratings'!$U$8),'Product Ratings'!$S$8,IF(P371&gt;='Product Ratings'!$U$9,'Product Ratings'!$S$9)))))</f>
        <v>4</v>
      </c>
      <c r="W371" s="135">
        <f t="shared" si="6"/>
        <v>15</v>
      </c>
      <c r="X371" s="90"/>
      <c r="Y371" s="90"/>
      <c r="Z371" s="90"/>
      <c r="AA371" s="90"/>
      <c r="AB371" s="90"/>
    </row>
    <row r="372" ht="12.75" customHeight="1">
      <c r="A372" s="87"/>
      <c r="B372" s="90"/>
      <c r="C372" s="90" t="s">
        <v>431</v>
      </c>
      <c r="D372" s="126">
        <v>6.0</v>
      </c>
      <c r="E372" s="127">
        <v>8.26</v>
      </c>
      <c r="F372" s="128">
        <f t="shared" si="7"/>
        <v>5.369</v>
      </c>
      <c r="G372" s="129">
        <f t="shared" si="1"/>
        <v>2.891</v>
      </c>
      <c r="H372" s="130">
        <f t="shared" si="2"/>
        <v>0.35</v>
      </c>
      <c r="I372" s="131">
        <v>44720.0</v>
      </c>
      <c r="J372" s="132">
        <v>44756.0</v>
      </c>
      <c r="K372" s="123"/>
      <c r="L372" s="90"/>
      <c r="M372" s="133">
        <f t="shared" si="3"/>
        <v>1.376666667</v>
      </c>
      <c r="N372" s="99">
        <f t="shared" si="4"/>
        <v>36</v>
      </c>
      <c r="O372" s="133">
        <f t="shared" si="5"/>
        <v>0.8948333333</v>
      </c>
      <c r="P372" s="134">
        <v>0.65</v>
      </c>
      <c r="Q372" s="90"/>
      <c r="R372" s="99">
        <f>IF(AND(H372&lt;='Product Ratings'!$E$5,H372&gt;='Product Ratings'!$D$5),'Product Ratings'!$C$5,IF(AND(H372&lt;='Product Ratings'!$E$6,H372&gt;='Product Ratings'!$D$6),'Product Ratings'!$C$6,IF(AND(H372&lt;='Product Ratings'!$E$7,H372&gt;='Product Ratings'!$D$7),'Product Ratings'!$C$7,IF(AND(H372&lt;='Product Ratings'!$E$8,H372&gt;='Product Ratings'!$D$8),'Product Ratings'!$C$8,IF(H372&gt;='Product Ratings'!$D$9,'Product Ratings'!$C$9)))))</f>
        <v>2</v>
      </c>
      <c r="S372" s="99">
        <f>IF(AND(D372&lt;='Product Ratings'!$I$5,D372&gt;='Product Ratings'!$H$5),'Product Ratings'!$F$5,IF(AND(D372&lt;='Product Ratings'!$I$6,D372&gt;='Product Ratings'!$H$6),'Product Ratings'!$F$6,IF(AND(D372&lt;='Product Ratings'!$I$7,I372&gt;='Product Ratings'!$H$7),'Product Ratings'!$F$7,IF(AND(D372&lt;='Product Ratings'!$I$8,D372&gt;='Product Ratings'!$H$8),'Product Ratings'!$F$8,IF(D372&gt;='Product Ratings'!$H$9,'Product Ratings'!$F$9)))))</f>
        <v>2</v>
      </c>
      <c r="T372" s="99" t="b">
        <f>IF(AND(O372&lt;='Product Ratings'!$M$5,O372&gt;='Product Ratings'!$L$5),'Product Ratings'!$J$5,IF(AND(O372&lt;='Product Ratings'!$M$6,O372&gt;='Product Ratings'!$L$6),'Product Ratings'!$J$6,IF(AND(O372&lt;='Product Ratings'!$M$7,O372&gt;='Product Ratings'!$L$7),'Product Ratings'!$J$7,IF(AND(O372&lt;='Product Ratings'!$M$8,O372&gt;='Product Ratings'!$L$8),'Product Ratings'!$J$8,IF(O372&gt;='Product Ratings'!$L$9,'Product Ratings'!$J$9)))))</f>
        <v>0</v>
      </c>
      <c r="U372" s="99">
        <f>IF(AND(N372&lt;='Product Ratings'!$R$5,N372&gt;='Product Ratings'!$Q$5),'Product Ratings'!$O$5,IF(AND(N372&lt;='Product Ratings'!$R$6,N372&gt;='Product Ratings'!$Q$6),'Product Ratings'!$O$6,IF(AND(N372&lt;='Product Ratings'!$R$7,N372&gt;='Product Ratings'!$Q$7),'Product Ratings'!$O$7,IF(AND(N372&lt;='Product Ratings'!$R$8,N372&gt;='Product Ratings'!$Q$8),'Product Ratings'!$O$8,IF(N372&gt;='Product Ratings'!$Q$9,'Product Ratings'!$O$9)))))</f>
        <v>3</v>
      </c>
      <c r="V372" s="99">
        <f>IF(AND(P372&lt;='Product Ratings'!$V$5,P372&gt;='Product Ratings'!$U$5),'Product Ratings'!$S$5,IF(AND(P372&lt;='Product Ratings'!$V$6,P372&gt;='Product Ratings'!$U$6),'Product Ratings'!$S$6,IF(AND(P372&lt;='Product Ratings'!$V$7,P372&gt;='Product Ratings'!$U$7),'Product Ratings'!$S$7,IF(AND(P372&lt;='Product Ratings'!$V$8,P372&gt;='Product Ratings'!$U$8),'Product Ratings'!$S$8,IF(P372&gt;='Product Ratings'!$U$9,'Product Ratings'!$S$9)))))</f>
        <v>5</v>
      </c>
      <c r="W372" s="135">
        <f t="shared" si="6"/>
        <v>12</v>
      </c>
      <c r="X372" s="90"/>
      <c r="Y372" s="90"/>
      <c r="Z372" s="90"/>
      <c r="AA372" s="90"/>
      <c r="AB372" s="90"/>
    </row>
    <row r="373" ht="12.75" customHeight="1">
      <c r="A373" s="87"/>
      <c r="B373" s="90"/>
      <c r="C373" s="90" t="s">
        <v>432</v>
      </c>
      <c r="D373" s="126">
        <v>1.0</v>
      </c>
      <c r="E373" s="127">
        <v>8.26</v>
      </c>
      <c r="F373" s="128">
        <f t="shared" si="7"/>
        <v>5.369</v>
      </c>
      <c r="G373" s="129">
        <f t="shared" si="1"/>
        <v>2.891</v>
      </c>
      <c r="H373" s="130">
        <f t="shared" si="2"/>
        <v>0.35</v>
      </c>
      <c r="I373" s="131">
        <v>44721.0</v>
      </c>
      <c r="J373" s="132">
        <v>44757.0</v>
      </c>
      <c r="K373" s="123"/>
      <c r="L373" s="90"/>
      <c r="M373" s="133">
        <f t="shared" si="3"/>
        <v>8.26</v>
      </c>
      <c r="N373" s="99">
        <f t="shared" si="4"/>
        <v>36</v>
      </c>
      <c r="O373" s="133">
        <f t="shared" si="5"/>
        <v>5.369</v>
      </c>
      <c r="P373" s="134">
        <v>0.45</v>
      </c>
      <c r="Q373" s="90"/>
      <c r="R373" s="99">
        <f>IF(AND(H373&lt;='Product Ratings'!$E$5,H373&gt;='Product Ratings'!$D$5),'Product Ratings'!$C$5,IF(AND(H373&lt;='Product Ratings'!$E$6,H373&gt;='Product Ratings'!$D$6),'Product Ratings'!$C$6,IF(AND(H373&lt;='Product Ratings'!$E$7,H373&gt;='Product Ratings'!$D$7),'Product Ratings'!$C$7,IF(AND(H373&lt;='Product Ratings'!$E$8,H373&gt;='Product Ratings'!$D$8),'Product Ratings'!$C$8,IF(H373&gt;='Product Ratings'!$D$9,'Product Ratings'!$C$9)))))</f>
        <v>2</v>
      </c>
      <c r="S373" s="99">
        <f>IF(AND(D373&lt;='Product Ratings'!$I$5,D373&gt;='Product Ratings'!$H$5),'Product Ratings'!$F$5,IF(AND(D373&lt;='Product Ratings'!$I$6,D373&gt;='Product Ratings'!$H$6),'Product Ratings'!$F$6,IF(AND(D373&lt;='Product Ratings'!$I$7,I373&gt;='Product Ratings'!$H$7),'Product Ratings'!$F$7,IF(AND(D373&lt;='Product Ratings'!$I$8,D373&gt;='Product Ratings'!$H$8),'Product Ratings'!$F$8,IF(D373&gt;='Product Ratings'!$H$9,'Product Ratings'!$F$9)))))</f>
        <v>1</v>
      </c>
      <c r="T373" s="99">
        <f>IF(AND(O373&lt;='Product Ratings'!$M$5,O373&gt;='Product Ratings'!$L$5),'Product Ratings'!$J$5,IF(AND(O373&lt;='Product Ratings'!$M$6,O373&gt;='Product Ratings'!$L$6),'Product Ratings'!$J$6,IF(AND(O373&lt;='Product Ratings'!$M$7,O373&gt;='Product Ratings'!$L$7),'Product Ratings'!$J$7,IF(AND(O373&lt;='Product Ratings'!$M$8,O373&gt;='Product Ratings'!$L$8),'Product Ratings'!$J$8,IF(O373&gt;='Product Ratings'!$L$9,'Product Ratings'!$J$9)))))</f>
        <v>5</v>
      </c>
      <c r="U373" s="99">
        <f>IF(AND(N373&lt;='Product Ratings'!$R$5,N373&gt;='Product Ratings'!$Q$5),'Product Ratings'!$O$5,IF(AND(N373&lt;='Product Ratings'!$R$6,N373&gt;='Product Ratings'!$Q$6),'Product Ratings'!$O$6,IF(AND(N373&lt;='Product Ratings'!$R$7,N373&gt;='Product Ratings'!$Q$7),'Product Ratings'!$O$7,IF(AND(N373&lt;='Product Ratings'!$R$8,N373&gt;='Product Ratings'!$Q$8),'Product Ratings'!$O$8,IF(N373&gt;='Product Ratings'!$Q$9,'Product Ratings'!$O$9)))))</f>
        <v>3</v>
      </c>
      <c r="V373" s="99">
        <f>IF(AND(P373&lt;='Product Ratings'!$V$5,P373&gt;='Product Ratings'!$U$5),'Product Ratings'!$S$5,IF(AND(P373&lt;='Product Ratings'!$V$6,P373&gt;='Product Ratings'!$U$6),'Product Ratings'!$S$6,IF(AND(P373&lt;='Product Ratings'!$V$7,P373&gt;='Product Ratings'!$U$7),'Product Ratings'!$S$7,IF(AND(P373&lt;='Product Ratings'!$V$8,P373&gt;='Product Ratings'!$U$8),'Product Ratings'!$S$8,IF(P373&gt;='Product Ratings'!$U$9,'Product Ratings'!$S$9)))))</f>
        <v>4</v>
      </c>
      <c r="W373" s="135">
        <f t="shared" si="6"/>
        <v>15</v>
      </c>
      <c r="X373" s="90"/>
      <c r="Y373" s="90"/>
      <c r="Z373" s="90"/>
      <c r="AA373" s="90"/>
      <c r="AB373" s="90"/>
    </row>
    <row r="374" ht="12.75" customHeight="1">
      <c r="A374" s="87"/>
      <c r="B374" s="90"/>
      <c r="C374" s="90" t="s">
        <v>433</v>
      </c>
      <c r="D374" s="126">
        <v>2.0</v>
      </c>
      <c r="E374" s="127">
        <v>41.3</v>
      </c>
      <c r="F374" s="128">
        <f t="shared" si="7"/>
        <v>26.845</v>
      </c>
      <c r="G374" s="129">
        <f t="shared" si="1"/>
        <v>14.455</v>
      </c>
      <c r="H374" s="130">
        <f t="shared" si="2"/>
        <v>0.35</v>
      </c>
      <c r="I374" s="131">
        <v>44722.0</v>
      </c>
      <c r="J374" s="132">
        <v>44758.0</v>
      </c>
      <c r="K374" s="123"/>
      <c r="L374" s="90"/>
      <c r="M374" s="133">
        <f t="shared" si="3"/>
        <v>20.65</v>
      </c>
      <c r="N374" s="99">
        <f t="shared" si="4"/>
        <v>36</v>
      </c>
      <c r="O374" s="133">
        <f t="shared" si="5"/>
        <v>13.4225</v>
      </c>
      <c r="P374" s="134">
        <v>0.12</v>
      </c>
      <c r="Q374" s="90"/>
      <c r="R374" s="99">
        <f>IF(AND(H374&lt;='Product Ratings'!$E$5,H374&gt;='Product Ratings'!$D$5),'Product Ratings'!$C$5,IF(AND(H374&lt;='Product Ratings'!$E$6,H374&gt;='Product Ratings'!$D$6),'Product Ratings'!$C$6,IF(AND(H374&lt;='Product Ratings'!$E$7,H374&gt;='Product Ratings'!$D$7),'Product Ratings'!$C$7,IF(AND(H374&lt;='Product Ratings'!$E$8,H374&gt;='Product Ratings'!$D$8),'Product Ratings'!$C$8,IF(H374&gt;='Product Ratings'!$D$9,'Product Ratings'!$C$9)))))</f>
        <v>2</v>
      </c>
      <c r="S374" s="99">
        <f>IF(AND(D374&lt;='Product Ratings'!$I$5,D374&gt;='Product Ratings'!$H$5),'Product Ratings'!$F$5,IF(AND(D374&lt;='Product Ratings'!$I$6,D374&gt;='Product Ratings'!$H$6),'Product Ratings'!$F$6,IF(AND(D374&lt;='Product Ratings'!$I$7,I374&gt;='Product Ratings'!$H$7),'Product Ratings'!$F$7,IF(AND(D374&lt;='Product Ratings'!$I$8,D374&gt;='Product Ratings'!$H$8),'Product Ratings'!$F$8,IF(D374&gt;='Product Ratings'!$H$9,'Product Ratings'!$F$9)))))</f>
        <v>1</v>
      </c>
      <c r="T374" s="99">
        <f>IF(AND(O374&lt;='Product Ratings'!$M$5,O374&gt;='Product Ratings'!$L$5),'Product Ratings'!$J$5,IF(AND(O374&lt;='Product Ratings'!$M$6,O374&gt;='Product Ratings'!$L$6),'Product Ratings'!$J$6,IF(AND(O374&lt;='Product Ratings'!$M$7,O374&gt;='Product Ratings'!$L$7),'Product Ratings'!$J$7,IF(AND(O374&lt;='Product Ratings'!$M$8,O374&gt;='Product Ratings'!$L$8),'Product Ratings'!$J$8,IF(O374&gt;='Product Ratings'!$L$9,'Product Ratings'!$J$9)))))</f>
        <v>5</v>
      </c>
      <c r="U374" s="99">
        <f>IF(AND(N374&lt;='Product Ratings'!$R$5,N374&gt;='Product Ratings'!$Q$5),'Product Ratings'!$O$5,IF(AND(N374&lt;='Product Ratings'!$R$6,N374&gt;='Product Ratings'!$Q$6),'Product Ratings'!$O$6,IF(AND(N374&lt;='Product Ratings'!$R$7,N374&gt;='Product Ratings'!$Q$7),'Product Ratings'!$O$7,IF(AND(N374&lt;='Product Ratings'!$R$8,N374&gt;='Product Ratings'!$Q$8),'Product Ratings'!$O$8,IF(N374&gt;='Product Ratings'!$Q$9,'Product Ratings'!$O$9)))))</f>
        <v>3</v>
      </c>
      <c r="V374" s="99">
        <f>IF(AND(P374&lt;='Product Ratings'!$V$5,P374&gt;='Product Ratings'!$U$5),'Product Ratings'!$S$5,IF(AND(P374&lt;='Product Ratings'!$V$6,P374&gt;='Product Ratings'!$U$6),'Product Ratings'!$S$6,IF(AND(P374&lt;='Product Ratings'!$V$7,P374&gt;='Product Ratings'!$U$7),'Product Ratings'!$S$7,IF(AND(P374&lt;='Product Ratings'!$V$8,P374&gt;='Product Ratings'!$U$8),'Product Ratings'!$S$8,IF(P374&gt;='Product Ratings'!$U$9,'Product Ratings'!$S$9)))))</f>
        <v>2</v>
      </c>
      <c r="W374" s="135">
        <f t="shared" si="6"/>
        <v>13</v>
      </c>
      <c r="X374" s="90"/>
      <c r="Y374" s="90"/>
      <c r="Z374" s="90"/>
      <c r="AA374" s="90"/>
      <c r="AB374" s="90"/>
    </row>
    <row r="375" ht="12.75" customHeight="1">
      <c r="A375" s="87"/>
      <c r="B375" s="90"/>
      <c r="C375" s="90" t="s">
        <v>434</v>
      </c>
      <c r="D375" s="126">
        <v>3.0</v>
      </c>
      <c r="E375" s="127">
        <v>41.3</v>
      </c>
      <c r="F375" s="128">
        <f t="shared" si="7"/>
        <v>26.845</v>
      </c>
      <c r="G375" s="129">
        <f t="shared" si="1"/>
        <v>14.455</v>
      </c>
      <c r="H375" s="130">
        <f t="shared" si="2"/>
        <v>0.35</v>
      </c>
      <c r="I375" s="131">
        <v>44723.0</v>
      </c>
      <c r="J375" s="132">
        <v>44759.0</v>
      </c>
      <c r="K375" s="123"/>
      <c r="L375" s="90"/>
      <c r="M375" s="133">
        <f t="shared" si="3"/>
        <v>13.76666667</v>
      </c>
      <c r="N375" s="99">
        <f t="shared" si="4"/>
        <v>36</v>
      </c>
      <c r="O375" s="133">
        <f t="shared" si="5"/>
        <v>8.948333333</v>
      </c>
      <c r="P375" s="134">
        <v>0.65</v>
      </c>
      <c r="Q375" s="90"/>
      <c r="R375" s="99">
        <f>IF(AND(H375&lt;='Product Ratings'!$E$5,H375&gt;='Product Ratings'!$D$5),'Product Ratings'!$C$5,IF(AND(H375&lt;='Product Ratings'!$E$6,H375&gt;='Product Ratings'!$D$6),'Product Ratings'!$C$6,IF(AND(H375&lt;='Product Ratings'!$E$7,H375&gt;='Product Ratings'!$D$7),'Product Ratings'!$C$7,IF(AND(H375&lt;='Product Ratings'!$E$8,H375&gt;='Product Ratings'!$D$8),'Product Ratings'!$C$8,IF(H375&gt;='Product Ratings'!$D$9,'Product Ratings'!$C$9)))))</f>
        <v>2</v>
      </c>
      <c r="S375" s="99">
        <f>IF(AND(D375&lt;='Product Ratings'!$I$5,D375&gt;='Product Ratings'!$H$5),'Product Ratings'!$F$5,IF(AND(D375&lt;='Product Ratings'!$I$6,D375&gt;='Product Ratings'!$H$6),'Product Ratings'!$F$6,IF(AND(D375&lt;='Product Ratings'!$I$7,I375&gt;='Product Ratings'!$H$7),'Product Ratings'!$F$7,IF(AND(D375&lt;='Product Ratings'!$I$8,D375&gt;='Product Ratings'!$H$8),'Product Ratings'!$F$8,IF(D375&gt;='Product Ratings'!$H$9,'Product Ratings'!$F$9)))))</f>
        <v>1</v>
      </c>
      <c r="T375" s="99">
        <f>IF(AND(O375&lt;='Product Ratings'!$M$5,O375&gt;='Product Ratings'!$L$5),'Product Ratings'!$J$5,IF(AND(O375&lt;='Product Ratings'!$M$6,O375&gt;='Product Ratings'!$L$6),'Product Ratings'!$J$6,IF(AND(O375&lt;='Product Ratings'!$M$7,O375&gt;='Product Ratings'!$L$7),'Product Ratings'!$J$7,IF(AND(O375&lt;='Product Ratings'!$M$8,O375&gt;='Product Ratings'!$L$8),'Product Ratings'!$J$8,IF(O375&gt;='Product Ratings'!$L$9,'Product Ratings'!$J$9)))))</f>
        <v>5</v>
      </c>
      <c r="U375" s="99">
        <f>IF(AND(N375&lt;='Product Ratings'!$R$5,N375&gt;='Product Ratings'!$Q$5),'Product Ratings'!$O$5,IF(AND(N375&lt;='Product Ratings'!$R$6,N375&gt;='Product Ratings'!$Q$6),'Product Ratings'!$O$6,IF(AND(N375&lt;='Product Ratings'!$R$7,N375&gt;='Product Ratings'!$Q$7),'Product Ratings'!$O$7,IF(AND(N375&lt;='Product Ratings'!$R$8,N375&gt;='Product Ratings'!$Q$8),'Product Ratings'!$O$8,IF(N375&gt;='Product Ratings'!$Q$9,'Product Ratings'!$O$9)))))</f>
        <v>3</v>
      </c>
      <c r="V375" s="99">
        <f>IF(AND(P375&lt;='Product Ratings'!$V$5,P375&gt;='Product Ratings'!$U$5),'Product Ratings'!$S$5,IF(AND(P375&lt;='Product Ratings'!$V$6,P375&gt;='Product Ratings'!$U$6),'Product Ratings'!$S$6,IF(AND(P375&lt;='Product Ratings'!$V$7,P375&gt;='Product Ratings'!$U$7),'Product Ratings'!$S$7,IF(AND(P375&lt;='Product Ratings'!$V$8,P375&gt;='Product Ratings'!$U$8),'Product Ratings'!$S$8,IF(P375&gt;='Product Ratings'!$U$9,'Product Ratings'!$S$9)))))</f>
        <v>5</v>
      </c>
      <c r="W375" s="135">
        <f t="shared" si="6"/>
        <v>16</v>
      </c>
      <c r="X375" s="90"/>
      <c r="Y375" s="90"/>
      <c r="Z375" s="90"/>
      <c r="AA375" s="90"/>
      <c r="AB375" s="90"/>
    </row>
    <row r="376" ht="12.75" customHeight="1">
      <c r="A376" s="87"/>
      <c r="B376" s="90"/>
      <c r="C376" s="90" t="s">
        <v>435</v>
      </c>
      <c r="D376" s="126">
        <v>4.0</v>
      </c>
      <c r="E376" s="127">
        <v>41.3</v>
      </c>
      <c r="F376" s="128">
        <f t="shared" si="7"/>
        <v>26.845</v>
      </c>
      <c r="G376" s="129">
        <f t="shared" si="1"/>
        <v>14.455</v>
      </c>
      <c r="H376" s="130">
        <f t="shared" si="2"/>
        <v>0.35</v>
      </c>
      <c r="I376" s="131">
        <v>44724.0</v>
      </c>
      <c r="J376" s="132">
        <v>44760.0</v>
      </c>
      <c r="K376" s="123"/>
      <c r="L376" s="90"/>
      <c r="M376" s="133">
        <f t="shared" si="3"/>
        <v>10.325</v>
      </c>
      <c r="N376" s="99">
        <f t="shared" si="4"/>
        <v>36</v>
      </c>
      <c r="O376" s="133">
        <f t="shared" si="5"/>
        <v>6.71125</v>
      </c>
      <c r="P376" s="134">
        <v>0.32</v>
      </c>
      <c r="Q376" s="90"/>
      <c r="R376" s="99">
        <f>IF(AND(H376&lt;='Product Ratings'!$E$5,H376&gt;='Product Ratings'!$D$5),'Product Ratings'!$C$5,IF(AND(H376&lt;='Product Ratings'!$E$6,H376&gt;='Product Ratings'!$D$6),'Product Ratings'!$C$6,IF(AND(H376&lt;='Product Ratings'!$E$7,H376&gt;='Product Ratings'!$D$7),'Product Ratings'!$C$7,IF(AND(H376&lt;='Product Ratings'!$E$8,H376&gt;='Product Ratings'!$D$8),'Product Ratings'!$C$8,IF(H376&gt;='Product Ratings'!$D$9,'Product Ratings'!$C$9)))))</f>
        <v>2</v>
      </c>
      <c r="S376" s="99">
        <f>IF(AND(D376&lt;='Product Ratings'!$I$5,D376&gt;='Product Ratings'!$H$5),'Product Ratings'!$F$5,IF(AND(D376&lt;='Product Ratings'!$I$6,D376&gt;='Product Ratings'!$H$6),'Product Ratings'!$F$6,IF(AND(D376&lt;='Product Ratings'!$I$7,I376&gt;='Product Ratings'!$H$7),'Product Ratings'!$F$7,IF(AND(D376&lt;='Product Ratings'!$I$8,D376&gt;='Product Ratings'!$H$8),'Product Ratings'!$F$8,IF(D376&gt;='Product Ratings'!$H$9,'Product Ratings'!$F$9)))))</f>
        <v>1</v>
      </c>
      <c r="T376" s="99">
        <f>IF(AND(O376&lt;='Product Ratings'!$M$5,O376&gt;='Product Ratings'!$L$5),'Product Ratings'!$J$5,IF(AND(O376&lt;='Product Ratings'!$M$6,O376&gt;='Product Ratings'!$L$6),'Product Ratings'!$J$6,IF(AND(O376&lt;='Product Ratings'!$M$7,O376&gt;='Product Ratings'!$L$7),'Product Ratings'!$J$7,IF(AND(O376&lt;='Product Ratings'!$M$8,O376&gt;='Product Ratings'!$L$8),'Product Ratings'!$J$8,IF(O376&gt;='Product Ratings'!$L$9,'Product Ratings'!$J$9)))))</f>
        <v>5</v>
      </c>
      <c r="U376" s="99">
        <f>IF(AND(N376&lt;='Product Ratings'!$R$5,N376&gt;='Product Ratings'!$Q$5),'Product Ratings'!$O$5,IF(AND(N376&lt;='Product Ratings'!$R$6,N376&gt;='Product Ratings'!$Q$6),'Product Ratings'!$O$6,IF(AND(N376&lt;='Product Ratings'!$R$7,N376&gt;='Product Ratings'!$Q$7),'Product Ratings'!$O$7,IF(AND(N376&lt;='Product Ratings'!$R$8,N376&gt;='Product Ratings'!$Q$8),'Product Ratings'!$O$8,IF(N376&gt;='Product Ratings'!$Q$9,'Product Ratings'!$O$9)))))</f>
        <v>3</v>
      </c>
      <c r="V376" s="99">
        <f>IF(AND(P376&lt;='Product Ratings'!$V$5,P376&gt;='Product Ratings'!$U$5),'Product Ratings'!$S$5,IF(AND(P376&lt;='Product Ratings'!$V$6,P376&gt;='Product Ratings'!$U$6),'Product Ratings'!$S$6,IF(AND(P376&lt;='Product Ratings'!$V$7,P376&gt;='Product Ratings'!$U$7),'Product Ratings'!$S$7,IF(AND(P376&lt;='Product Ratings'!$V$8,P376&gt;='Product Ratings'!$U$8),'Product Ratings'!$S$8,IF(P376&gt;='Product Ratings'!$U$9,'Product Ratings'!$S$9)))))</f>
        <v>3</v>
      </c>
      <c r="W376" s="135">
        <f t="shared" si="6"/>
        <v>14</v>
      </c>
      <c r="X376" s="90"/>
      <c r="Y376" s="90"/>
      <c r="Z376" s="90"/>
      <c r="AA376" s="90"/>
      <c r="AB376" s="90"/>
    </row>
    <row r="377" ht="12.75" customHeight="1">
      <c r="A377" s="87"/>
      <c r="B377" s="90"/>
      <c r="C377" s="90" t="s">
        <v>436</v>
      </c>
      <c r="D377" s="126">
        <v>5.0</v>
      </c>
      <c r="E377" s="127">
        <v>41.3</v>
      </c>
      <c r="F377" s="128">
        <f t="shared" si="7"/>
        <v>26.845</v>
      </c>
      <c r="G377" s="129">
        <f t="shared" si="1"/>
        <v>14.455</v>
      </c>
      <c r="H377" s="130">
        <f t="shared" si="2"/>
        <v>0.35</v>
      </c>
      <c r="I377" s="131">
        <v>44725.0</v>
      </c>
      <c r="J377" s="132">
        <v>44761.0</v>
      </c>
      <c r="K377" s="123"/>
      <c r="L377" s="90"/>
      <c r="M377" s="133">
        <f t="shared" si="3"/>
        <v>8.26</v>
      </c>
      <c r="N377" s="99">
        <f t="shared" si="4"/>
        <v>36</v>
      </c>
      <c r="O377" s="133">
        <f t="shared" si="5"/>
        <v>5.369</v>
      </c>
      <c r="P377" s="134">
        <v>0.45</v>
      </c>
      <c r="Q377" s="90"/>
      <c r="R377" s="99">
        <f>IF(AND(H377&lt;='Product Ratings'!$E$5,H377&gt;='Product Ratings'!$D$5),'Product Ratings'!$C$5,IF(AND(H377&lt;='Product Ratings'!$E$6,H377&gt;='Product Ratings'!$D$6),'Product Ratings'!$C$6,IF(AND(H377&lt;='Product Ratings'!$E$7,H377&gt;='Product Ratings'!$D$7),'Product Ratings'!$C$7,IF(AND(H377&lt;='Product Ratings'!$E$8,H377&gt;='Product Ratings'!$D$8),'Product Ratings'!$C$8,IF(H377&gt;='Product Ratings'!$D$9,'Product Ratings'!$C$9)))))</f>
        <v>2</v>
      </c>
      <c r="S377" s="99">
        <f>IF(AND(D377&lt;='Product Ratings'!$I$5,D377&gt;='Product Ratings'!$H$5),'Product Ratings'!$F$5,IF(AND(D377&lt;='Product Ratings'!$I$6,D377&gt;='Product Ratings'!$H$6),'Product Ratings'!$F$6,IF(AND(D377&lt;='Product Ratings'!$I$7,I377&gt;='Product Ratings'!$H$7),'Product Ratings'!$F$7,IF(AND(D377&lt;='Product Ratings'!$I$8,D377&gt;='Product Ratings'!$H$8),'Product Ratings'!$F$8,IF(D377&gt;='Product Ratings'!$H$9,'Product Ratings'!$F$9)))))</f>
        <v>1</v>
      </c>
      <c r="T377" s="99">
        <f>IF(AND(O377&lt;='Product Ratings'!$M$5,O377&gt;='Product Ratings'!$L$5),'Product Ratings'!$J$5,IF(AND(O377&lt;='Product Ratings'!$M$6,O377&gt;='Product Ratings'!$L$6),'Product Ratings'!$J$6,IF(AND(O377&lt;='Product Ratings'!$M$7,O377&gt;='Product Ratings'!$L$7),'Product Ratings'!$J$7,IF(AND(O377&lt;='Product Ratings'!$M$8,O377&gt;='Product Ratings'!$L$8),'Product Ratings'!$J$8,IF(O377&gt;='Product Ratings'!$L$9,'Product Ratings'!$J$9)))))</f>
        <v>5</v>
      </c>
      <c r="U377" s="99">
        <f>IF(AND(N377&lt;='Product Ratings'!$R$5,N377&gt;='Product Ratings'!$Q$5),'Product Ratings'!$O$5,IF(AND(N377&lt;='Product Ratings'!$R$6,N377&gt;='Product Ratings'!$Q$6),'Product Ratings'!$O$6,IF(AND(N377&lt;='Product Ratings'!$R$7,N377&gt;='Product Ratings'!$Q$7),'Product Ratings'!$O$7,IF(AND(N377&lt;='Product Ratings'!$R$8,N377&gt;='Product Ratings'!$Q$8),'Product Ratings'!$O$8,IF(N377&gt;='Product Ratings'!$Q$9,'Product Ratings'!$O$9)))))</f>
        <v>3</v>
      </c>
      <c r="V377" s="99">
        <f>IF(AND(P377&lt;='Product Ratings'!$V$5,P377&gt;='Product Ratings'!$U$5),'Product Ratings'!$S$5,IF(AND(P377&lt;='Product Ratings'!$V$6,P377&gt;='Product Ratings'!$U$6),'Product Ratings'!$S$6,IF(AND(P377&lt;='Product Ratings'!$V$7,P377&gt;='Product Ratings'!$U$7),'Product Ratings'!$S$7,IF(AND(P377&lt;='Product Ratings'!$V$8,P377&gt;='Product Ratings'!$U$8),'Product Ratings'!$S$8,IF(P377&gt;='Product Ratings'!$U$9,'Product Ratings'!$S$9)))))</f>
        <v>4</v>
      </c>
      <c r="W377" s="135">
        <f t="shared" si="6"/>
        <v>15</v>
      </c>
      <c r="X377" s="90"/>
      <c r="Y377" s="90"/>
      <c r="Z377" s="90"/>
      <c r="AA377" s="90"/>
      <c r="AB377" s="90"/>
    </row>
    <row r="378" ht="12.75" customHeight="1">
      <c r="A378" s="87"/>
      <c r="B378" s="90"/>
      <c r="C378" s="90" t="s">
        <v>437</v>
      </c>
      <c r="D378" s="126">
        <v>6.0</v>
      </c>
      <c r="E378" s="127">
        <v>33.04</v>
      </c>
      <c r="F378" s="128">
        <f t="shared" si="7"/>
        <v>21.476</v>
      </c>
      <c r="G378" s="129">
        <f t="shared" si="1"/>
        <v>11.564</v>
      </c>
      <c r="H378" s="130">
        <f t="shared" si="2"/>
        <v>0.35</v>
      </c>
      <c r="I378" s="131">
        <v>44726.0</v>
      </c>
      <c r="J378" s="132">
        <v>44762.0</v>
      </c>
      <c r="K378" s="123"/>
      <c r="L378" s="90"/>
      <c r="M378" s="133">
        <f t="shared" si="3"/>
        <v>5.506666667</v>
      </c>
      <c r="N378" s="99">
        <f t="shared" si="4"/>
        <v>36</v>
      </c>
      <c r="O378" s="133">
        <f t="shared" si="5"/>
        <v>3.579333333</v>
      </c>
      <c r="P378" s="134">
        <v>0.12</v>
      </c>
      <c r="Q378" s="90"/>
      <c r="R378" s="99">
        <f>IF(AND(H378&lt;='Product Ratings'!$E$5,H378&gt;='Product Ratings'!$D$5),'Product Ratings'!$C$5,IF(AND(H378&lt;='Product Ratings'!$E$6,H378&gt;='Product Ratings'!$D$6),'Product Ratings'!$C$6,IF(AND(H378&lt;='Product Ratings'!$E$7,H378&gt;='Product Ratings'!$D$7),'Product Ratings'!$C$7,IF(AND(H378&lt;='Product Ratings'!$E$8,H378&gt;='Product Ratings'!$D$8),'Product Ratings'!$C$8,IF(H378&gt;='Product Ratings'!$D$9,'Product Ratings'!$C$9)))))</f>
        <v>2</v>
      </c>
      <c r="S378" s="99">
        <f>IF(AND(D378&lt;='Product Ratings'!$I$5,D378&gt;='Product Ratings'!$H$5),'Product Ratings'!$F$5,IF(AND(D378&lt;='Product Ratings'!$I$6,D378&gt;='Product Ratings'!$H$6),'Product Ratings'!$F$6,IF(AND(D378&lt;='Product Ratings'!$I$7,I378&gt;='Product Ratings'!$H$7),'Product Ratings'!$F$7,IF(AND(D378&lt;='Product Ratings'!$I$8,D378&gt;='Product Ratings'!$H$8),'Product Ratings'!$F$8,IF(D378&gt;='Product Ratings'!$H$9,'Product Ratings'!$F$9)))))</f>
        <v>2</v>
      </c>
      <c r="T378" s="99">
        <f>IF(AND(O378&lt;='Product Ratings'!$M$5,O378&gt;='Product Ratings'!$L$5),'Product Ratings'!$J$5,IF(AND(O378&lt;='Product Ratings'!$M$6,O378&gt;='Product Ratings'!$L$6),'Product Ratings'!$J$6,IF(AND(O378&lt;='Product Ratings'!$M$7,O378&gt;='Product Ratings'!$L$7),'Product Ratings'!$J$7,IF(AND(O378&lt;='Product Ratings'!$M$8,O378&gt;='Product Ratings'!$L$8),'Product Ratings'!$J$8,IF(O378&gt;='Product Ratings'!$L$9,'Product Ratings'!$J$9)))))</f>
        <v>5</v>
      </c>
      <c r="U378" s="99">
        <f>IF(AND(N378&lt;='Product Ratings'!$R$5,N378&gt;='Product Ratings'!$Q$5),'Product Ratings'!$O$5,IF(AND(N378&lt;='Product Ratings'!$R$6,N378&gt;='Product Ratings'!$Q$6),'Product Ratings'!$O$6,IF(AND(N378&lt;='Product Ratings'!$R$7,N378&gt;='Product Ratings'!$Q$7),'Product Ratings'!$O$7,IF(AND(N378&lt;='Product Ratings'!$R$8,N378&gt;='Product Ratings'!$Q$8),'Product Ratings'!$O$8,IF(N378&gt;='Product Ratings'!$Q$9,'Product Ratings'!$O$9)))))</f>
        <v>3</v>
      </c>
      <c r="V378" s="99">
        <f>IF(AND(P378&lt;='Product Ratings'!$V$5,P378&gt;='Product Ratings'!$U$5),'Product Ratings'!$S$5,IF(AND(P378&lt;='Product Ratings'!$V$6,P378&gt;='Product Ratings'!$U$6),'Product Ratings'!$S$6,IF(AND(P378&lt;='Product Ratings'!$V$7,P378&gt;='Product Ratings'!$U$7),'Product Ratings'!$S$7,IF(AND(P378&lt;='Product Ratings'!$V$8,P378&gt;='Product Ratings'!$U$8),'Product Ratings'!$S$8,IF(P378&gt;='Product Ratings'!$U$9,'Product Ratings'!$S$9)))))</f>
        <v>2</v>
      </c>
      <c r="W378" s="135">
        <f t="shared" si="6"/>
        <v>14</v>
      </c>
      <c r="X378" s="90"/>
      <c r="Y378" s="90"/>
      <c r="Z378" s="90"/>
      <c r="AA378" s="90"/>
      <c r="AB378" s="90"/>
    </row>
    <row r="379" ht="12.75" customHeight="1">
      <c r="A379" s="87"/>
      <c r="B379" s="90"/>
      <c r="C379" s="90" t="s">
        <v>438</v>
      </c>
      <c r="D379" s="126">
        <v>1.0</v>
      </c>
      <c r="E379" s="127">
        <v>33.04</v>
      </c>
      <c r="F379" s="128">
        <f t="shared" si="7"/>
        <v>21.476</v>
      </c>
      <c r="G379" s="129">
        <f t="shared" si="1"/>
        <v>11.564</v>
      </c>
      <c r="H379" s="130">
        <f t="shared" si="2"/>
        <v>0.35</v>
      </c>
      <c r="I379" s="131">
        <v>44727.0</v>
      </c>
      <c r="J379" s="132">
        <v>44763.0</v>
      </c>
      <c r="K379" s="123"/>
      <c r="L379" s="90"/>
      <c r="M379" s="133">
        <f t="shared" si="3"/>
        <v>33.04</v>
      </c>
      <c r="N379" s="99">
        <f t="shared" si="4"/>
        <v>36</v>
      </c>
      <c r="O379" s="133">
        <f t="shared" si="5"/>
        <v>21.476</v>
      </c>
      <c r="P379" s="134">
        <v>0.87</v>
      </c>
      <c r="Q379" s="90"/>
      <c r="R379" s="99">
        <f>IF(AND(H379&lt;='Product Ratings'!$E$5,H379&gt;='Product Ratings'!$D$5),'Product Ratings'!$C$5,IF(AND(H379&lt;='Product Ratings'!$E$6,H379&gt;='Product Ratings'!$D$6),'Product Ratings'!$C$6,IF(AND(H379&lt;='Product Ratings'!$E$7,H379&gt;='Product Ratings'!$D$7),'Product Ratings'!$C$7,IF(AND(H379&lt;='Product Ratings'!$E$8,H379&gt;='Product Ratings'!$D$8),'Product Ratings'!$C$8,IF(H379&gt;='Product Ratings'!$D$9,'Product Ratings'!$C$9)))))</f>
        <v>2</v>
      </c>
      <c r="S379" s="99">
        <f>IF(AND(D379&lt;='Product Ratings'!$I$5,D379&gt;='Product Ratings'!$H$5),'Product Ratings'!$F$5,IF(AND(D379&lt;='Product Ratings'!$I$6,D379&gt;='Product Ratings'!$H$6),'Product Ratings'!$F$6,IF(AND(D379&lt;='Product Ratings'!$I$7,I379&gt;='Product Ratings'!$H$7),'Product Ratings'!$F$7,IF(AND(D379&lt;='Product Ratings'!$I$8,D379&gt;='Product Ratings'!$H$8),'Product Ratings'!$F$8,IF(D379&gt;='Product Ratings'!$H$9,'Product Ratings'!$F$9)))))</f>
        <v>1</v>
      </c>
      <c r="T379" s="99">
        <f>IF(AND(O379&lt;='Product Ratings'!$M$5,O379&gt;='Product Ratings'!$L$5),'Product Ratings'!$J$5,IF(AND(O379&lt;='Product Ratings'!$M$6,O379&gt;='Product Ratings'!$L$6),'Product Ratings'!$J$6,IF(AND(O379&lt;='Product Ratings'!$M$7,O379&gt;='Product Ratings'!$L$7),'Product Ratings'!$J$7,IF(AND(O379&lt;='Product Ratings'!$M$8,O379&gt;='Product Ratings'!$L$8),'Product Ratings'!$J$8,IF(O379&gt;='Product Ratings'!$L$9,'Product Ratings'!$J$9)))))</f>
        <v>5</v>
      </c>
      <c r="U379" s="99">
        <f>IF(AND(N379&lt;='Product Ratings'!$R$5,N379&gt;='Product Ratings'!$Q$5),'Product Ratings'!$O$5,IF(AND(N379&lt;='Product Ratings'!$R$6,N379&gt;='Product Ratings'!$Q$6),'Product Ratings'!$O$6,IF(AND(N379&lt;='Product Ratings'!$R$7,N379&gt;='Product Ratings'!$Q$7),'Product Ratings'!$O$7,IF(AND(N379&lt;='Product Ratings'!$R$8,N379&gt;='Product Ratings'!$Q$8),'Product Ratings'!$O$8,IF(N379&gt;='Product Ratings'!$Q$9,'Product Ratings'!$O$9)))))</f>
        <v>3</v>
      </c>
      <c r="V379" s="99">
        <f>IF(AND(P379&lt;='Product Ratings'!$V$5,P379&gt;='Product Ratings'!$U$5),'Product Ratings'!$S$5,IF(AND(P379&lt;='Product Ratings'!$V$6,P379&gt;='Product Ratings'!$U$6),'Product Ratings'!$S$6,IF(AND(P379&lt;='Product Ratings'!$V$7,P379&gt;='Product Ratings'!$U$7),'Product Ratings'!$S$7,IF(AND(P379&lt;='Product Ratings'!$V$8,P379&gt;='Product Ratings'!$U$8),'Product Ratings'!$S$8,IF(P379&gt;='Product Ratings'!$U$9,'Product Ratings'!$S$9)))))</f>
        <v>5</v>
      </c>
      <c r="W379" s="135">
        <f t="shared" si="6"/>
        <v>16</v>
      </c>
      <c r="X379" s="90"/>
      <c r="Y379" s="90"/>
      <c r="Z379" s="90"/>
      <c r="AA379" s="90"/>
      <c r="AB379" s="90"/>
    </row>
    <row r="380" ht="12.75" customHeight="1">
      <c r="A380" s="87"/>
      <c r="B380" s="90"/>
      <c r="C380" s="90" t="s">
        <v>439</v>
      </c>
      <c r="D380" s="126">
        <v>2.0</v>
      </c>
      <c r="E380" s="127">
        <v>33.04</v>
      </c>
      <c r="F380" s="128">
        <f t="shared" si="7"/>
        <v>21.476</v>
      </c>
      <c r="G380" s="129">
        <f t="shared" si="1"/>
        <v>11.564</v>
      </c>
      <c r="H380" s="130">
        <f t="shared" si="2"/>
        <v>0.35</v>
      </c>
      <c r="I380" s="131">
        <v>44728.0</v>
      </c>
      <c r="J380" s="132">
        <v>44764.0</v>
      </c>
      <c r="K380" s="123"/>
      <c r="L380" s="90"/>
      <c r="M380" s="133">
        <f t="shared" si="3"/>
        <v>16.52</v>
      </c>
      <c r="N380" s="99">
        <f t="shared" si="4"/>
        <v>36</v>
      </c>
      <c r="O380" s="133">
        <f t="shared" si="5"/>
        <v>10.738</v>
      </c>
      <c r="P380" s="134">
        <v>0.89</v>
      </c>
      <c r="Q380" s="90"/>
      <c r="R380" s="99">
        <f>IF(AND(H380&lt;='Product Ratings'!$E$5,H380&gt;='Product Ratings'!$D$5),'Product Ratings'!$C$5,IF(AND(H380&lt;='Product Ratings'!$E$6,H380&gt;='Product Ratings'!$D$6),'Product Ratings'!$C$6,IF(AND(H380&lt;='Product Ratings'!$E$7,H380&gt;='Product Ratings'!$D$7),'Product Ratings'!$C$7,IF(AND(H380&lt;='Product Ratings'!$E$8,H380&gt;='Product Ratings'!$D$8),'Product Ratings'!$C$8,IF(H380&gt;='Product Ratings'!$D$9,'Product Ratings'!$C$9)))))</f>
        <v>2</v>
      </c>
      <c r="S380" s="99">
        <f>IF(AND(D380&lt;='Product Ratings'!$I$5,D380&gt;='Product Ratings'!$H$5),'Product Ratings'!$F$5,IF(AND(D380&lt;='Product Ratings'!$I$6,D380&gt;='Product Ratings'!$H$6),'Product Ratings'!$F$6,IF(AND(D380&lt;='Product Ratings'!$I$7,I380&gt;='Product Ratings'!$H$7),'Product Ratings'!$F$7,IF(AND(D380&lt;='Product Ratings'!$I$8,D380&gt;='Product Ratings'!$H$8),'Product Ratings'!$F$8,IF(D380&gt;='Product Ratings'!$H$9,'Product Ratings'!$F$9)))))</f>
        <v>1</v>
      </c>
      <c r="T380" s="99">
        <f>IF(AND(O380&lt;='Product Ratings'!$M$5,O380&gt;='Product Ratings'!$L$5),'Product Ratings'!$J$5,IF(AND(O380&lt;='Product Ratings'!$M$6,O380&gt;='Product Ratings'!$L$6),'Product Ratings'!$J$6,IF(AND(O380&lt;='Product Ratings'!$M$7,O380&gt;='Product Ratings'!$L$7),'Product Ratings'!$J$7,IF(AND(O380&lt;='Product Ratings'!$M$8,O380&gt;='Product Ratings'!$L$8),'Product Ratings'!$J$8,IF(O380&gt;='Product Ratings'!$L$9,'Product Ratings'!$J$9)))))</f>
        <v>5</v>
      </c>
      <c r="U380" s="99">
        <f>IF(AND(N380&lt;='Product Ratings'!$R$5,N380&gt;='Product Ratings'!$Q$5),'Product Ratings'!$O$5,IF(AND(N380&lt;='Product Ratings'!$R$6,N380&gt;='Product Ratings'!$Q$6),'Product Ratings'!$O$6,IF(AND(N380&lt;='Product Ratings'!$R$7,N380&gt;='Product Ratings'!$Q$7),'Product Ratings'!$O$7,IF(AND(N380&lt;='Product Ratings'!$R$8,N380&gt;='Product Ratings'!$Q$8),'Product Ratings'!$O$8,IF(N380&gt;='Product Ratings'!$Q$9,'Product Ratings'!$O$9)))))</f>
        <v>3</v>
      </c>
      <c r="V380" s="99">
        <f>IF(AND(P380&lt;='Product Ratings'!$V$5,P380&gt;='Product Ratings'!$U$5),'Product Ratings'!$S$5,IF(AND(P380&lt;='Product Ratings'!$V$6,P380&gt;='Product Ratings'!$U$6),'Product Ratings'!$S$6,IF(AND(P380&lt;='Product Ratings'!$V$7,P380&gt;='Product Ratings'!$U$7),'Product Ratings'!$S$7,IF(AND(P380&lt;='Product Ratings'!$V$8,P380&gt;='Product Ratings'!$U$8),'Product Ratings'!$S$8,IF(P380&gt;='Product Ratings'!$U$9,'Product Ratings'!$S$9)))))</f>
        <v>5</v>
      </c>
      <c r="W380" s="135">
        <f t="shared" si="6"/>
        <v>16</v>
      </c>
      <c r="X380" s="90"/>
      <c r="Y380" s="90"/>
      <c r="Z380" s="90"/>
      <c r="AA380" s="90"/>
      <c r="AB380" s="90"/>
    </row>
    <row r="381" ht="12.75" customHeight="1">
      <c r="A381" s="87"/>
      <c r="B381" s="90"/>
      <c r="C381" s="90" t="s">
        <v>440</v>
      </c>
      <c r="D381" s="126">
        <v>3.0</v>
      </c>
      <c r="E381" s="127">
        <v>33.04</v>
      </c>
      <c r="F381" s="128">
        <f t="shared" si="7"/>
        <v>21.476</v>
      </c>
      <c r="G381" s="129">
        <f t="shared" si="1"/>
        <v>11.564</v>
      </c>
      <c r="H381" s="130">
        <f t="shared" si="2"/>
        <v>0.35</v>
      </c>
      <c r="I381" s="131">
        <v>44729.0</v>
      </c>
      <c r="J381" s="132">
        <v>44765.0</v>
      </c>
      <c r="K381" s="123"/>
      <c r="L381" s="90"/>
      <c r="M381" s="133">
        <f t="shared" si="3"/>
        <v>11.01333333</v>
      </c>
      <c r="N381" s="99">
        <f t="shared" si="4"/>
        <v>36</v>
      </c>
      <c r="O381" s="133">
        <f t="shared" si="5"/>
        <v>7.158666667</v>
      </c>
      <c r="P381" s="134">
        <v>0.65</v>
      </c>
      <c r="Q381" s="90"/>
      <c r="R381" s="99">
        <f>IF(AND(H381&lt;='Product Ratings'!$E$5,H381&gt;='Product Ratings'!$D$5),'Product Ratings'!$C$5,IF(AND(H381&lt;='Product Ratings'!$E$6,H381&gt;='Product Ratings'!$D$6),'Product Ratings'!$C$6,IF(AND(H381&lt;='Product Ratings'!$E$7,H381&gt;='Product Ratings'!$D$7),'Product Ratings'!$C$7,IF(AND(H381&lt;='Product Ratings'!$E$8,H381&gt;='Product Ratings'!$D$8),'Product Ratings'!$C$8,IF(H381&gt;='Product Ratings'!$D$9,'Product Ratings'!$C$9)))))</f>
        <v>2</v>
      </c>
      <c r="S381" s="99">
        <f>IF(AND(D381&lt;='Product Ratings'!$I$5,D381&gt;='Product Ratings'!$H$5),'Product Ratings'!$F$5,IF(AND(D381&lt;='Product Ratings'!$I$6,D381&gt;='Product Ratings'!$H$6),'Product Ratings'!$F$6,IF(AND(D381&lt;='Product Ratings'!$I$7,I381&gt;='Product Ratings'!$H$7),'Product Ratings'!$F$7,IF(AND(D381&lt;='Product Ratings'!$I$8,D381&gt;='Product Ratings'!$H$8),'Product Ratings'!$F$8,IF(D381&gt;='Product Ratings'!$H$9,'Product Ratings'!$F$9)))))</f>
        <v>1</v>
      </c>
      <c r="T381" s="99">
        <f>IF(AND(O381&lt;='Product Ratings'!$M$5,O381&gt;='Product Ratings'!$L$5),'Product Ratings'!$J$5,IF(AND(O381&lt;='Product Ratings'!$M$6,O381&gt;='Product Ratings'!$L$6),'Product Ratings'!$J$6,IF(AND(O381&lt;='Product Ratings'!$M$7,O381&gt;='Product Ratings'!$L$7),'Product Ratings'!$J$7,IF(AND(O381&lt;='Product Ratings'!$M$8,O381&gt;='Product Ratings'!$L$8),'Product Ratings'!$J$8,IF(O381&gt;='Product Ratings'!$L$9,'Product Ratings'!$J$9)))))</f>
        <v>5</v>
      </c>
      <c r="U381" s="99">
        <f>IF(AND(N381&lt;='Product Ratings'!$R$5,N381&gt;='Product Ratings'!$Q$5),'Product Ratings'!$O$5,IF(AND(N381&lt;='Product Ratings'!$R$6,N381&gt;='Product Ratings'!$Q$6),'Product Ratings'!$O$6,IF(AND(N381&lt;='Product Ratings'!$R$7,N381&gt;='Product Ratings'!$Q$7),'Product Ratings'!$O$7,IF(AND(N381&lt;='Product Ratings'!$R$8,N381&gt;='Product Ratings'!$Q$8),'Product Ratings'!$O$8,IF(N381&gt;='Product Ratings'!$Q$9,'Product Ratings'!$O$9)))))</f>
        <v>3</v>
      </c>
      <c r="V381" s="99">
        <f>IF(AND(P381&lt;='Product Ratings'!$V$5,P381&gt;='Product Ratings'!$U$5),'Product Ratings'!$S$5,IF(AND(P381&lt;='Product Ratings'!$V$6,P381&gt;='Product Ratings'!$U$6),'Product Ratings'!$S$6,IF(AND(P381&lt;='Product Ratings'!$V$7,P381&gt;='Product Ratings'!$U$7),'Product Ratings'!$S$7,IF(AND(P381&lt;='Product Ratings'!$V$8,P381&gt;='Product Ratings'!$U$8),'Product Ratings'!$S$8,IF(P381&gt;='Product Ratings'!$U$9,'Product Ratings'!$S$9)))))</f>
        <v>5</v>
      </c>
      <c r="W381" s="135">
        <f t="shared" si="6"/>
        <v>16</v>
      </c>
      <c r="X381" s="90"/>
      <c r="Y381" s="90"/>
      <c r="Z381" s="90"/>
      <c r="AA381" s="90"/>
      <c r="AB381" s="90"/>
    </row>
    <row r="382" ht="12.75" customHeight="1">
      <c r="A382" s="87"/>
      <c r="B382" s="90"/>
      <c r="C382" s="90" t="s">
        <v>441</v>
      </c>
      <c r="D382" s="126">
        <v>4.0</v>
      </c>
      <c r="E382" s="127">
        <v>16.52</v>
      </c>
      <c r="F382" s="128">
        <f t="shared" si="7"/>
        <v>10.738</v>
      </c>
      <c r="G382" s="129">
        <f t="shared" si="1"/>
        <v>5.782</v>
      </c>
      <c r="H382" s="130">
        <f t="shared" si="2"/>
        <v>0.35</v>
      </c>
      <c r="I382" s="131">
        <v>44730.0</v>
      </c>
      <c r="J382" s="132">
        <v>44766.0</v>
      </c>
      <c r="K382" s="123"/>
      <c r="L382" s="90"/>
      <c r="M382" s="133">
        <f t="shared" si="3"/>
        <v>4.13</v>
      </c>
      <c r="N382" s="99">
        <f t="shared" si="4"/>
        <v>36</v>
      </c>
      <c r="O382" s="133">
        <f t="shared" si="5"/>
        <v>2.6845</v>
      </c>
      <c r="P382" s="134">
        <v>0.23</v>
      </c>
      <c r="Q382" s="90"/>
      <c r="R382" s="99">
        <f>IF(AND(H382&lt;='Product Ratings'!$E$5,H382&gt;='Product Ratings'!$D$5),'Product Ratings'!$C$5,IF(AND(H382&lt;='Product Ratings'!$E$6,H382&gt;='Product Ratings'!$D$6),'Product Ratings'!$C$6,IF(AND(H382&lt;='Product Ratings'!$E$7,H382&gt;='Product Ratings'!$D$7),'Product Ratings'!$C$7,IF(AND(H382&lt;='Product Ratings'!$E$8,H382&gt;='Product Ratings'!$D$8),'Product Ratings'!$C$8,IF(H382&gt;='Product Ratings'!$D$9,'Product Ratings'!$C$9)))))</f>
        <v>2</v>
      </c>
      <c r="S382" s="99">
        <f>IF(AND(D382&lt;='Product Ratings'!$I$5,D382&gt;='Product Ratings'!$H$5),'Product Ratings'!$F$5,IF(AND(D382&lt;='Product Ratings'!$I$6,D382&gt;='Product Ratings'!$H$6),'Product Ratings'!$F$6,IF(AND(D382&lt;='Product Ratings'!$I$7,I382&gt;='Product Ratings'!$H$7),'Product Ratings'!$F$7,IF(AND(D382&lt;='Product Ratings'!$I$8,D382&gt;='Product Ratings'!$H$8),'Product Ratings'!$F$8,IF(D382&gt;='Product Ratings'!$H$9,'Product Ratings'!$F$9)))))</f>
        <v>1</v>
      </c>
      <c r="T382" s="99">
        <f>IF(AND(O382&lt;='Product Ratings'!$M$5,O382&gt;='Product Ratings'!$L$5),'Product Ratings'!$J$5,IF(AND(O382&lt;='Product Ratings'!$M$6,O382&gt;='Product Ratings'!$L$6),'Product Ratings'!$J$6,IF(AND(O382&lt;='Product Ratings'!$M$7,O382&gt;='Product Ratings'!$L$7),'Product Ratings'!$J$7,IF(AND(O382&lt;='Product Ratings'!$M$8,O382&gt;='Product Ratings'!$L$8),'Product Ratings'!$J$8,IF(O382&gt;='Product Ratings'!$L$9,'Product Ratings'!$J$9)))))</f>
        <v>5</v>
      </c>
      <c r="U382" s="99">
        <f>IF(AND(N382&lt;='Product Ratings'!$R$5,N382&gt;='Product Ratings'!$Q$5),'Product Ratings'!$O$5,IF(AND(N382&lt;='Product Ratings'!$R$6,N382&gt;='Product Ratings'!$Q$6),'Product Ratings'!$O$6,IF(AND(N382&lt;='Product Ratings'!$R$7,N382&gt;='Product Ratings'!$Q$7),'Product Ratings'!$O$7,IF(AND(N382&lt;='Product Ratings'!$R$8,N382&gt;='Product Ratings'!$Q$8),'Product Ratings'!$O$8,IF(N382&gt;='Product Ratings'!$Q$9,'Product Ratings'!$O$9)))))</f>
        <v>3</v>
      </c>
      <c r="V382" s="99">
        <f>IF(AND(P382&lt;='Product Ratings'!$V$5,P382&gt;='Product Ratings'!$U$5),'Product Ratings'!$S$5,IF(AND(P382&lt;='Product Ratings'!$V$6,P382&gt;='Product Ratings'!$U$6),'Product Ratings'!$S$6,IF(AND(P382&lt;='Product Ratings'!$V$7,P382&gt;='Product Ratings'!$U$7),'Product Ratings'!$S$7,IF(AND(P382&lt;='Product Ratings'!$V$8,P382&gt;='Product Ratings'!$U$8),'Product Ratings'!$S$8,IF(P382&gt;='Product Ratings'!$U$9,'Product Ratings'!$S$9)))))</f>
        <v>3</v>
      </c>
      <c r="W382" s="135">
        <f t="shared" si="6"/>
        <v>14</v>
      </c>
      <c r="X382" s="90"/>
      <c r="Y382" s="90"/>
      <c r="Z382" s="90"/>
      <c r="AA382" s="90"/>
      <c r="AB382" s="90"/>
    </row>
    <row r="383" ht="12.75" customHeight="1">
      <c r="A383" s="87"/>
      <c r="B383" s="90"/>
      <c r="C383" s="90" t="s">
        <v>442</v>
      </c>
      <c r="D383" s="126">
        <v>5.0</v>
      </c>
      <c r="E383" s="127">
        <v>16.52</v>
      </c>
      <c r="F383" s="128">
        <f t="shared" si="7"/>
        <v>10.738</v>
      </c>
      <c r="G383" s="129">
        <f t="shared" si="1"/>
        <v>5.782</v>
      </c>
      <c r="H383" s="130">
        <f t="shared" si="2"/>
        <v>0.35</v>
      </c>
      <c r="I383" s="131">
        <v>44731.0</v>
      </c>
      <c r="J383" s="132">
        <v>44767.0</v>
      </c>
      <c r="K383" s="123"/>
      <c r="L383" s="90"/>
      <c r="M383" s="133">
        <f t="shared" si="3"/>
        <v>3.304</v>
      </c>
      <c r="N383" s="99">
        <f t="shared" si="4"/>
        <v>36</v>
      </c>
      <c r="O383" s="133">
        <f t="shared" si="5"/>
        <v>2.1476</v>
      </c>
      <c r="P383" s="134">
        <v>0.21</v>
      </c>
      <c r="Q383" s="90"/>
      <c r="R383" s="99">
        <f>IF(AND(H383&lt;='Product Ratings'!$E$5,H383&gt;='Product Ratings'!$D$5),'Product Ratings'!$C$5,IF(AND(H383&lt;='Product Ratings'!$E$6,H383&gt;='Product Ratings'!$D$6),'Product Ratings'!$C$6,IF(AND(H383&lt;='Product Ratings'!$E$7,H383&gt;='Product Ratings'!$D$7),'Product Ratings'!$C$7,IF(AND(H383&lt;='Product Ratings'!$E$8,H383&gt;='Product Ratings'!$D$8),'Product Ratings'!$C$8,IF(H383&gt;='Product Ratings'!$D$9,'Product Ratings'!$C$9)))))</f>
        <v>2</v>
      </c>
      <c r="S383" s="99">
        <f>IF(AND(D383&lt;='Product Ratings'!$I$5,D383&gt;='Product Ratings'!$H$5),'Product Ratings'!$F$5,IF(AND(D383&lt;='Product Ratings'!$I$6,D383&gt;='Product Ratings'!$H$6),'Product Ratings'!$F$6,IF(AND(D383&lt;='Product Ratings'!$I$7,I383&gt;='Product Ratings'!$H$7),'Product Ratings'!$F$7,IF(AND(D383&lt;='Product Ratings'!$I$8,D383&gt;='Product Ratings'!$H$8),'Product Ratings'!$F$8,IF(D383&gt;='Product Ratings'!$H$9,'Product Ratings'!$F$9)))))</f>
        <v>1</v>
      </c>
      <c r="T383" s="99">
        <f>IF(AND(O383&lt;='Product Ratings'!$M$5,O383&gt;='Product Ratings'!$L$5),'Product Ratings'!$J$5,IF(AND(O383&lt;='Product Ratings'!$M$6,O383&gt;='Product Ratings'!$L$6),'Product Ratings'!$J$6,IF(AND(O383&lt;='Product Ratings'!$M$7,O383&gt;='Product Ratings'!$L$7),'Product Ratings'!$J$7,IF(AND(O383&lt;='Product Ratings'!$M$8,O383&gt;='Product Ratings'!$L$8),'Product Ratings'!$J$8,IF(O383&gt;='Product Ratings'!$L$9,'Product Ratings'!$J$9)))))</f>
        <v>5</v>
      </c>
      <c r="U383" s="99">
        <f>IF(AND(N383&lt;='Product Ratings'!$R$5,N383&gt;='Product Ratings'!$Q$5),'Product Ratings'!$O$5,IF(AND(N383&lt;='Product Ratings'!$R$6,N383&gt;='Product Ratings'!$Q$6),'Product Ratings'!$O$6,IF(AND(N383&lt;='Product Ratings'!$R$7,N383&gt;='Product Ratings'!$Q$7),'Product Ratings'!$O$7,IF(AND(N383&lt;='Product Ratings'!$R$8,N383&gt;='Product Ratings'!$Q$8),'Product Ratings'!$O$8,IF(N383&gt;='Product Ratings'!$Q$9,'Product Ratings'!$O$9)))))</f>
        <v>3</v>
      </c>
      <c r="V383" s="99">
        <f>IF(AND(P383&lt;='Product Ratings'!$V$5,P383&gt;='Product Ratings'!$U$5),'Product Ratings'!$S$5,IF(AND(P383&lt;='Product Ratings'!$V$6,P383&gt;='Product Ratings'!$U$6),'Product Ratings'!$S$6,IF(AND(P383&lt;='Product Ratings'!$V$7,P383&gt;='Product Ratings'!$U$7),'Product Ratings'!$S$7,IF(AND(P383&lt;='Product Ratings'!$V$8,P383&gt;='Product Ratings'!$U$8),'Product Ratings'!$S$8,IF(P383&gt;='Product Ratings'!$U$9,'Product Ratings'!$S$9)))))</f>
        <v>3</v>
      </c>
      <c r="W383" s="135">
        <f t="shared" si="6"/>
        <v>14</v>
      </c>
      <c r="X383" s="90"/>
      <c r="Y383" s="90"/>
      <c r="Z383" s="90"/>
      <c r="AA383" s="90"/>
      <c r="AB383" s="90"/>
    </row>
    <row r="384" ht="12.75" customHeight="1">
      <c r="A384" s="87"/>
      <c r="B384" s="90"/>
      <c r="C384" s="90" t="s">
        <v>443</v>
      </c>
      <c r="D384" s="126">
        <v>6.0</v>
      </c>
      <c r="E384" s="127">
        <v>288.26</v>
      </c>
      <c r="F384" s="128">
        <f t="shared" si="7"/>
        <v>187.369</v>
      </c>
      <c r="G384" s="129">
        <f t="shared" si="1"/>
        <v>100.891</v>
      </c>
      <c r="H384" s="130">
        <f t="shared" si="2"/>
        <v>0.35</v>
      </c>
      <c r="I384" s="131">
        <v>44732.0</v>
      </c>
      <c r="J384" s="132">
        <v>44768.0</v>
      </c>
      <c r="K384" s="123"/>
      <c r="L384" s="90"/>
      <c r="M384" s="133">
        <f t="shared" si="3"/>
        <v>48.04333333</v>
      </c>
      <c r="N384" s="99">
        <f t="shared" si="4"/>
        <v>36</v>
      </c>
      <c r="O384" s="133">
        <f t="shared" si="5"/>
        <v>31.22816667</v>
      </c>
      <c r="P384" s="134">
        <v>0.45</v>
      </c>
      <c r="Q384" s="90"/>
      <c r="R384" s="99">
        <f>IF(AND(H384&lt;='Product Ratings'!$E$5,H384&gt;='Product Ratings'!$D$5),'Product Ratings'!$C$5,IF(AND(H384&lt;='Product Ratings'!$E$6,H384&gt;='Product Ratings'!$D$6),'Product Ratings'!$C$6,IF(AND(H384&lt;='Product Ratings'!$E$7,H384&gt;='Product Ratings'!$D$7),'Product Ratings'!$C$7,IF(AND(H384&lt;='Product Ratings'!$E$8,H384&gt;='Product Ratings'!$D$8),'Product Ratings'!$C$8,IF(H384&gt;='Product Ratings'!$D$9,'Product Ratings'!$C$9)))))</f>
        <v>2</v>
      </c>
      <c r="S384" s="99">
        <f>IF(AND(D384&lt;='Product Ratings'!$I$5,D384&gt;='Product Ratings'!$H$5),'Product Ratings'!$F$5,IF(AND(D384&lt;='Product Ratings'!$I$6,D384&gt;='Product Ratings'!$H$6),'Product Ratings'!$F$6,IF(AND(D384&lt;='Product Ratings'!$I$7,I384&gt;='Product Ratings'!$H$7),'Product Ratings'!$F$7,IF(AND(D384&lt;='Product Ratings'!$I$8,D384&gt;='Product Ratings'!$H$8),'Product Ratings'!$F$8,IF(D384&gt;='Product Ratings'!$H$9,'Product Ratings'!$F$9)))))</f>
        <v>2</v>
      </c>
      <c r="T384" s="99">
        <f>IF(AND(O384&lt;='Product Ratings'!$M$5,O384&gt;='Product Ratings'!$L$5),'Product Ratings'!$J$5,IF(AND(O384&lt;='Product Ratings'!$M$6,O384&gt;='Product Ratings'!$L$6),'Product Ratings'!$J$6,IF(AND(O384&lt;='Product Ratings'!$M$7,O384&gt;='Product Ratings'!$L$7),'Product Ratings'!$J$7,IF(AND(O384&lt;='Product Ratings'!$M$8,O384&gt;='Product Ratings'!$L$8),'Product Ratings'!$J$8,IF(O384&gt;='Product Ratings'!$L$9,'Product Ratings'!$J$9)))))</f>
        <v>4</v>
      </c>
      <c r="U384" s="99">
        <f>IF(AND(N384&lt;='Product Ratings'!$R$5,N384&gt;='Product Ratings'!$Q$5),'Product Ratings'!$O$5,IF(AND(N384&lt;='Product Ratings'!$R$6,N384&gt;='Product Ratings'!$Q$6),'Product Ratings'!$O$6,IF(AND(N384&lt;='Product Ratings'!$R$7,N384&gt;='Product Ratings'!$Q$7),'Product Ratings'!$O$7,IF(AND(N384&lt;='Product Ratings'!$R$8,N384&gt;='Product Ratings'!$Q$8),'Product Ratings'!$O$8,IF(N384&gt;='Product Ratings'!$Q$9,'Product Ratings'!$O$9)))))</f>
        <v>3</v>
      </c>
      <c r="V384" s="99">
        <f>IF(AND(P384&lt;='Product Ratings'!$V$5,P384&gt;='Product Ratings'!$U$5),'Product Ratings'!$S$5,IF(AND(P384&lt;='Product Ratings'!$V$6,P384&gt;='Product Ratings'!$U$6),'Product Ratings'!$S$6,IF(AND(P384&lt;='Product Ratings'!$V$7,P384&gt;='Product Ratings'!$U$7),'Product Ratings'!$S$7,IF(AND(P384&lt;='Product Ratings'!$V$8,P384&gt;='Product Ratings'!$U$8),'Product Ratings'!$S$8,IF(P384&gt;='Product Ratings'!$U$9,'Product Ratings'!$S$9)))))</f>
        <v>4</v>
      </c>
      <c r="W384" s="135">
        <f t="shared" si="6"/>
        <v>15</v>
      </c>
      <c r="X384" s="90"/>
      <c r="Y384" s="90"/>
      <c r="Z384" s="90"/>
      <c r="AA384" s="90"/>
      <c r="AB384" s="90"/>
    </row>
    <row r="385" ht="12.75" customHeight="1">
      <c r="A385" s="87"/>
      <c r="B385" s="90"/>
      <c r="C385" s="90" t="s">
        <v>444</v>
      </c>
      <c r="D385" s="126">
        <v>1.0</v>
      </c>
      <c r="E385" s="127">
        <v>39.13</v>
      </c>
      <c r="F385" s="128">
        <f t="shared" si="7"/>
        <v>25.4345</v>
      </c>
      <c r="G385" s="129">
        <f t="shared" si="1"/>
        <v>13.6955</v>
      </c>
      <c r="H385" s="130">
        <f t="shared" si="2"/>
        <v>0.35</v>
      </c>
      <c r="I385" s="131">
        <v>44733.0</v>
      </c>
      <c r="J385" s="132">
        <v>44769.0</v>
      </c>
      <c r="K385" s="123"/>
      <c r="L385" s="90"/>
      <c r="M385" s="133">
        <f t="shared" si="3"/>
        <v>39.13</v>
      </c>
      <c r="N385" s="99">
        <f t="shared" si="4"/>
        <v>36</v>
      </c>
      <c r="O385" s="133">
        <f t="shared" si="5"/>
        <v>25.4345</v>
      </c>
      <c r="P385" s="134">
        <v>0.87</v>
      </c>
      <c r="Q385" s="90"/>
      <c r="R385" s="99">
        <f>IF(AND(H385&lt;='Product Ratings'!$E$5,H385&gt;='Product Ratings'!$D$5),'Product Ratings'!$C$5,IF(AND(H385&lt;='Product Ratings'!$E$6,H385&gt;='Product Ratings'!$D$6),'Product Ratings'!$C$6,IF(AND(H385&lt;='Product Ratings'!$E$7,H385&gt;='Product Ratings'!$D$7),'Product Ratings'!$C$7,IF(AND(H385&lt;='Product Ratings'!$E$8,H385&gt;='Product Ratings'!$D$8),'Product Ratings'!$C$8,IF(H385&gt;='Product Ratings'!$D$9,'Product Ratings'!$C$9)))))</f>
        <v>2</v>
      </c>
      <c r="S385" s="99">
        <f>IF(AND(D385&lt;='Product Ratings'!$I$5,D385&gt;='Product Ratings'!$H$5),'Product Ratings'!$F$5,IF(AND(D385&lt;='Product Ratings'!$I$6,D385&gt;='Product Ratings'!$H$6),'Product Ratings'!$F$6,IF(AND(D385&lt;='Product Ratings'!$I$7,I385&gt;='Product Ratings'!$H$7),'Product Ratings'!$F$7,IF(AND(D385&lt;='Product Ratings'!$I$8,D385&gt;='Product Ratings'!$H$8),'Product Ratings'!$F$8,IF(D385&gt;='Product Ratings'!$H$9,'Product Ratings'!$F$9)))))</f>
        <v>1</v>
      </c>
      <c r="T385" s="99" t="b">
        <f>IF(AND(O385&lt;='Product Ratings'!$M$5,O385&gt;='Product Ratings'!$L$5),'Product Ratings'!$J$5,IF(AND(O385&lt;='Product Ratings'!$M$6,O385&gt;='Product Ratings'!$L$6),'Product Ratings'!$J$6,IF(AND(O385&lt;='Product Ratings'!$M$7,O385&gt;='Product Ratings'!$L$7),'Product Ratings'!$J$7,IF(AND(O385&lt;='Product Ratings'!$M$8,O385&gt;='Product Ratings'!$L$8),'Product Ratings'!$J$8,IF(O385&gt;='Product Ratings'!$L$9,'Product Ratings'!$J$9)))))</f>
        <v>0</v>
      </c>
      <c r="U385" s="99">
        <f>IF(AND(N385&lt;='Product Ratings'!$R$5,N385&gt;='Product Ratings'!$Q$5),'Product Ratings'!$O$5,IF(AND(N385&lt;='Product Ratings'!$R$6,N385&gt;='Product Ratings'!$Q$6),'Product Ratings'!$O$6,IF(AND(N385&lt;='Product Ratings'!$R$7,N385&gt;='Product Ratings'!$Q$7),'Product Ratings'!$O$7,IF(AND(N385&lt;='Product Ratings'!$R$8,N385&gt;='Product Ratings'!$Q$8),'Product Ratings'!$O$8,IF(N385&gt;='Product Ratings'!$Q$9,'Product Ratings'!$O$9)))))</f>
        <v>3</v>
      </c>
      <c r="V385" s="99">
        <f>IF(AND(P385&lt;='Product Ratings'!$V$5,P385&gt;='Product Ratings'!$U$5),'Product Ratings'!$S$5,IF(AND(P385&lt;='Product Ratings'!$V$6,P385&gt;='Product Ratings'!$U$6),'Product Ratings'!$S$6,IF(AND(P385&lt;='Product Ratings'!$V$7,P385&gt;='Product Ratings'!$U$7),'Product Ratings'!$S$7,IF(AND(P385&lt;='Product Ratings'!$V$8,P385&gt;='Product Ratings'!$U$8),'Product Ratings'!$S$8,IF(P385&gt;='Product Ratings'!$U$9,'Product Ratings'!$S$9)))))</f>
        <v>5</v>
      </c>
      <c r="W385" s="135">
        <f t="shared" si="6"/>
        <v>11</v>
      </c>
      <c r="X385" s="90"/>
      <c r="Y385" s="90"/>
      <c r="Z385" s="90"/>
      <c r="AA385" s="90"/>
      <c r="AB385" s="90"/>
    </row>
    <row r="386" ht="12.75" customHeight="1">
      <c r="A386" s="87"/>
      <c r="B386" s="90"/>
      <c r="C386" s="90" t="s">
        <v>445</v>
      </c>
      <c r="D386" s="126">
        <v>2.0</v>
      </c>
      <c r="E386" s="127">
        <v>95.65</v>
      </c>
      <c r="F386" s="128">
        <f t="shared" si="7"/>
        <v>62.1725</v>
      </c>
      <c r="G386" s="129">
        <f t="shared" si="1"/>
        <v>33.4775</v>
      </c>
      <c r="H386" s="130">
        <f t="shared" si="2"/>
        <v>0.35</v>
      </c>
      <c r="I386" s="131">
        <v>44734.0</v>
      </c>
      <c r="J386" s="132">
        <v>44770.0</v>
      </c>
      <c r="K386" s="123"/>
      <c r="L386" s="90"/>
      <c r="M386" s="133">
        <f t="shared" si="3"/>
        <v>47.825</v>
      </c>
      <c r="N386" s="99">
        <f t="shared" si="4"/>
        <v>36</v>
      </c>
      <c r="O386" s="133">
        <f t="shared" si="5"/>
        <v>31.08625</v>
      </c>
      <c r="P386" s="134">
        <v>0.89</v>
      </c>
      <c r="Q386" s="90"/>
      <c r="R386" s="99">
        <f>IF(AND(H386&lt;='Product Ratings'!$E$5,H386&gt;='Product Ratings'!$D$5),'Product Ratings'!$C$5,IF(AND(H386&lt;='Product Ratings'!$E$6,H386&gt;='Product Ratings'!$D$6),'Product Ratings'!$C$6,IF(AND(H386&lt;='Product Ratings'!$E$7,H386&gt;='Product Ratings'!$D$7),'Product Ratings'!$C$7,IF(AND(H386&lt;='Product Ratings'!$E$8,H386&gt;='Product Ratings'!$D$8),'Product Ratings'!$C$8,IF(H386&gt;='Product Ratings'!$D$9,'Product Ratings'!$C$9)))))</f>
        <v>2</v>
      </c>
      <c r="S386" s="99">
        <f>IF(AND(D386&lt;='Product Ratings'!$I$5,D386&gt;='Product Ratings'!$H$5),'Product Ratings'!$F$5,IF(AND(D386&lt;='Product Ratings'!$I$6,D386&gt;='Product Ratings'!$H$6),'Product Ratings'!$F$6,IF(AND(D386&lt;='Product Ratings'!$I$7,I386&gt;='Product Ratings'!$H$7),'Product Ratings'!$F$7,IF(AND(D386&lt;='Product Ratings'!$I$8,D386&gt;='Product Ratings'!$H$8),'Product Ratings'!$F$8,IF(D386&gt;='Product Ratings'!$H$9,'Product Ratings'!$F$9)))))</f>
        <v>1</v>
      </c>
      <c r="T386" s="99">
        <f>IF(AND(O386&lt;='Product Ratings'!$M$5,O386&gt;='Product Ratings'!$L$5),'Product Ratings'!$J$5,IF(AND(O386&lt;='Product Ratings'!$M$6,O386&gt;='Product Ratings'!$L$6),'Product Ratings'!$J$6,IF(AND(O386&lt;='Product Ratings'!$M$7,O386&gt;='Product Ratings'!$L$7),'Product Ratings'!$J$7,IF(AND(O386&lt;='Product Ratings'!$M$8,O386&gt;='Product Ratings'!$L$8),'Product Ratings'!$J$8,IF(O386&gt;='Product Ratings'!$L$9,'Product Ratings'!$J$9)))))</f>
        <v>4</v>
      </c>
      <c r="U386" s="99">
        <f>IF(AND(N386&lt;='Product Ratings'!$R$5,N386&gt;='Product Ratings'!$Q$5),'Product Ratings'!$O$5,IF(AND(N386&lt;='Product Ratings'!$R$6,N386&gt;='Product Ratings'!$Q$6),'Product Ratings'!$O$6,IF(AND(N386&lt;='Product Ratings'!$R$7,N386&gt;='Product Ratings'!$Q$7),'Product Ratings'!$O$7,IF(AND(N386&lt;='Product Ratings'!$R$8,N386&gt;='Product Ratings'!$Q$8),'Product Ratings'!$O$8,IF(N386&gt;='Product Ratings'!$Q$9,'Product Ratings'!$O$9)))))</f>
        <v>3</v>
      </c>
      <c r="V386" s="99">
        <f>IF(AND(P386&lt;='Product Ratings'!$V$5,P386&gt;='Product Ratings'!$U$5),'Product Ratings'!$S$5,IF(AND(P386&lt;='Product Ratings'!$V$6,P386&gt;='Product Ratings'!$U$6),'Product Ratings'!$S$6,IF(AND(P386&lt;='Product Ratings'!$V$7,P386&gt;='Product Ratings'!$U$7),'Product Ratings'!$S$7,IF(AND(P386&lt;='Product Ratings'!$V$8,P386&gt;='Product Ratings'!$U$8),'Product Ratings'!$S$8,IF(P386&gt;='Product Ratings'!$U$9,'Product Ratings'!$S$9)))))</f>
        <v>5</v>
      </c>
      <c r="W386" s="135">
        <f t="shared" si="6"/>
        <v>15</v>
      </c>
      <c r="X386" s="90"/>
      <c r="Y386" s="90"/>
      <c r="Z386" s="90"/>
      <c r="AA386" s="90"/>
      <c r="AB386" s="90"/>
    </row>
    <row r="387" ht="12.75" customHeight="1">
      <c r="A387" s="87"/>
      <c r="B387" s="90"/>
      <c r="C387" s="90" t="s">
        <v>446</v>
      </c>
      <c r="D387" s="126">
        <v>3.0</v>
      </c>
      <c r="E387" s="127">
        <v>47.83</v>
      </c>
      <c r="F387" s="128">
        <f t="shared" si="7"/>
        <v>31.0895</v>
      </c>
      <c r="G387" s="129">
        <f t="shared" si="1"/>
        <v>16.7405</v>
      </c>
      <c r="H387" s="130">
        <f t="shared" si="2"/>
        <v>0.35</v>
      </c>
      <c r="I387" s="131">
        <v>44735.0</v>
      </c>
      <c r="J387" s="132">
        <v>44771.0</v>
      </c>
      <c r="K387" s="123"/>
      <c r="L387" s="90"/>
      <c r="M387" s="133">
        <f t="shared" si="3"/>
        <v>15.94333333</v>
      </c>
      <c r="N387" s="99">
        <f t="shared" si="4"/>
        <v>36</v>
      </c>
      <c r="O387" s="133">
        <f t="shared" si="5"/>
        <v>10.36316667</v>
      </c>
      <c r="P387" s="134">
        <v>0.03</v>
      </c>
      <c r="Q387" s="90"/>
      <c r="R387" s="99">
        <f>IF(AND(H387&lt;='Product Ratings'!$E$5,H387&gt;='Product Ratings'!$D$5),'Product Ratings'!$C$5,IF(AND(H387&lt;='Product Ratings'!$E$6,H387&gt;='Product Ratings'!$D$6),'Product Ratings'!$C$6,IF(AND(H387&lt;='Product Ratings'!$E$7,H387&gt;='Product Ratings'!$D$7),'Product Ratings'!$C$7,IF(AND(H387&lt;='Product Ratings'!$E$8,H387&gt;='Product Ratings'!$D$8),'Product Ratings'!$C$8,IF(H387&gt;='Product Ratings'!$D$9,'Product Ratings'!$C$9)))))</f>
        <v>2</v>
      </c>
      <c r="S387" s="99">
        <f>IF(AND(D387&lt;='Product Ratings'!$I$5,D387&gt;='Product Ratings'!$H$5),'Product Ratings'!$F$5,IF(AND(D387&lt;='Product Ratings'!$I$6,D387&gt;='Product Ratings'!$H$6),'Product Ratings'!$F$6,IF(AND(D387&lt;='Product Ratings'!$I$7,I387&gt;='Product Ratings'!$H$7),'Product Ratings'!$F$7,IF(AND(D387&lt;='Product Ratings'!$I$8,D387&gt;='Product Ratings'!$H$8),'Product Ratings'!$F$8,IF(D387&gt;='Product Ratings'!$H$9,'Product Ratings'!$F$9)))))</f>
        <v>1</v>
      </c>
      <c r="T387" s="99">
        <f>IF(AND(O387&lt;='Product Ratings'!$M$5,O387&gt;='Product Ratings'!$L$5),'Product Ratings'!$J$5,IF(AND(O387&lt;='Product Ratings'!$M$6,O387&gt;='Product Ratings'!$L$6),'Product Ratings'!$J$6,IF(AND(O387&lt;='Product Ratings'!$M$7,O387&gt;='Product Ratings'!$L$7),'Product Ratings'!$J$7,IF(AND(O387&lt;='Product Ratings'!$M$8,O387&gt;='Product Ratings'!$L$8),'Product Ratings'!$J$8,IF(O387&gt;='Product Ratings'!$L$9,'Product Ratings'!$J$9)))))</f>
        <v>5</v>
      </c>
      <c r="U387" s="99">
        <f>IF(AND(N387&lt;='Product Ratings'!$R$5,N387&gt;='Product Ratings'!$Q$5),'Product Ratings'!$O$5,IF(AND(N387&lt;='Product Ratings'!$R$6,N387&gt;='Product Ratings'!$Q$6),'Product Ratings'!$O$6,IF(AND(N387&lt;='Product Ratings'!$R$7,N387&gt;='Product Ratings'!$Q$7),'Product Ratings'!$O$7,IF(AND(N387&lt;='Product Ratings'!$R$8,N387&gt;='Product Ratings'!$Q$8),'Product Ratings'!$O$8,IF(N387&gt;='Product Ratings'!$Q$9,'Product Ratings'!$O$9)))))</f>
        <v>3</v>
      </c>
      <c r="V387" s="99">
        <f>IF(AND(P387&lt;='Product Ratings'!$V$5,P387&gt;='Product Ratings'!$U$5),'Product Ratings'!$S$5,IF(AND(P387&lt;='Product Ratings'!$V$6,P387&gt;='Product Ratings'!$U$6),'Product Ratings'!$S$6,IF(AND(P387&lt;='Product Ratings'!$V$7,P387&gt;='Product Ratings'!$U$7),'Product Ratings'!$S$7,IF(AND(P387&lt;='Product Ratings'!$V$8,P387&gt;='Product Ratings'!$U$8),'Product Ratings'!$S$8,IF(P387&gt;='Product Ratings'!$U$9,'Product Ratings'!$S$9)))))</f>
        <v>1</v>
      </c>
      <c r="W387" s="135">
        <f t="shared" si="6"/>
        <v>12</v>
      </c>
      <c r="X387" s="90"/>
      <c r="Y387" s="90"/>
      <c r="Z387" s="90"/>
      <c r="AA387" s="90"/>
      <c r="AB387" s="90"/>
    </row>
    <row r="388" ht="12.75" customHeight="1">
      <c r="A388" s="87"/>
      <c r="B388" s="90"/>
      <c r="C388" s="90" t="s">
        <v>447</v>
      </c>
      <c r="D388" s="126">
        <v>4.0</v>
      </c>
      <c r="E388" s="127">
        <v>56.52</v>
      </c>
      <c r="F388" s="128">
        <f t="shared" si="7"/>
        <v>36.738</v>
      </c>
      <c r="G388" s="129">
        <f t="shared" si="1"/>
        <v>19.782</v>
      </c>
      <c r="H388" s="130">
        <f t="shared" si="2"/>
        <v>0.35</v>
      </c>
      <c r="I388" s="131">
        <v>44736.0</v>
      </c>
      <c r="J388" s="132">
        <v>44772.0</v>
      </c>
      <c r="K388" s="123"/>
      <c r="L388" s="90"/>
      <c r="M388" s="133">
        <f t="shared" si="3"/>
        <v>14.13</v>
      </c>
      <c r="N388" s="99">
        <f t="shared" si="4"/>
        <v>36</v>
      </c>
      <c r="O388" s="133">
        <f t="shared" si="5"/>
        <v>9.1845</v>
      </c>
      <c r="P388" s="134">
        <v>0.04</v>
      </c>
      <c r="Q388" s="90"/>
      <c r="R388" s="99">
        <f>IF(AND(H388&lt;='Product Ratings'!$E$5,H388&gt;='Product Ratings'!$D$5),'Product Ratings'!$C$5,IF(AND(H388&lt;='Product Ratings'!$E$6,H388&gt;='Product Ratings'!$D$6),'Product Ratings'!$C$6,IF(AND(H388&lt;='Product Ratings'!$E$7,H388&gt;='Product Ratings'!$D$7),'Product Ratings'!$C$7,IF(AND(H388&lt;='Product Ratings'!$E$8,H388&gt;='Product Ratings'!$D$8),'Product Ratings'!$C$8,IF(H388&gt;='Product Ratings'!$D$9,'Product Ratings'!$C$9)))))</f>
        <v>2</v>
      </c>
      <c r="S388" s="99">
        <f>IF(AND(D388&lt;='Product Ratings'!$I$5,D388&gt;='Product Ratings'!$H$5),'Product Ratings'!$F$5,IF(AND(D388&lt;='Product Ratings'!$I$6,D388&gt;='Product Ratings'!$H$6),'Product Ratings'!$F$6,IF(AND(D388&lt;='Product Ratings'!$I$7,I388&gt;='Product Ratings'!$H$7),'Product Ratings'!$F$7,IF(AND(D388&lt;='Product Ratings'!$I$8,D388&gt;='Product Ratings'!$H$8),'Product Ratings'!$F$8,IF(D388&gt;='Product Ratings'!$H$9,'Product Ratings'!$F$9)))))</f>
        <v>1</v>
      </c>
      <c r="T388" s="99">
        <f>IF(AND(O388&lt;='Product Ratings'!$M$5,O388&gt;='Product Ratings'!$L$5),'Product Ratings'!$J$5,IF(AND(O388&lt;='Product Ratings'!$M$6,O388&gt;='Product Ratings'!$L$6),'Product Ratings'!$J$6,IF(AND(O388&lt;='Product Ratings'!$M$7,O388&gt;='Product Ratings'!$L$7),'Product Ratings'!$J$7,IF(AND(O388&lt;='Product Ratings'!$M$8,O388&gt;='Product Ratings'!$L$8),'Product Ratings'!$J$8,IF(O388&gt;='Product Ratings'!$L$9,'Product Ratings'!$J$9)))))</f>
        <v>5</v>
      </c>
      <c r="U388" s="99">
        <f>IF(AND(N388&lt;='Product Ratings'!$R$5,N388&gt;='Product Ratings'!$Q$5),'Product Ratings'!$O$5,IF(AND(N388&lt;='Product Ratings'!$R$6,N388&gt;='Product Ratings'!$Q$6),'Product Ratings'!$O$6,IF(AND(N388&lt;='Product Ratings'!$R$7,N388&gt;='Product Ratings'!$Q$7),'Product Ratings'!$O$7,IF(AND(N388&lt;='Product Ratings'!$R$8,N388&gt;='Product Ratings'!$Q$8),'Product Ratings'!$O$8,IF(N388&gt;='Product Ratings'!$Q$9,'Product Ratings'!$O$9)))))</f>
        <v>3</v>
      </c>
      <c r="V388" s="99">
        <f>IF(AND(P388&lt;='Product Ratings'!$V$5,P388&gt;='Product Ratings'!$U$5),'Product Ratings'!$S$5,IF(AND(P388&lt;='Product Ratings'!$V$6,P388&gt;='Product Ratings'!$U$6),'Product Ratings'!$S$6,IF(AND(P388&lt;='Product Ratings'!$V$7,P388&gt;='Product Ratings'!$U$7),'Product Ratings'!$S$7,IF(AND(P388&lt;='Product Ratings'!$V$8,P388&gt;='Product Ratings'!$U$8),'Product Ratings'!$S$8,IF(P388&gt;='Product Ratings'!$U$9,'Product Ratings'!$S$9)))))</f>
        <v>1</v>
      </c>
      <c r="W388" s="135">
        <f t="shared" si="6"/>
        <v>12</v>
      </c>
      <c r="X388" s="90"/>
      <c r="Y388" s="90"/>
      <c r="Z388" s="90"/>
      <c r="AA388" s="90"/>
      <c r="AB388" s="90"/>
    </row>
    <row r="389" ht="12.75" customHeight="1">
      <c r="A389" s="87"/>
      <c r="B389" s="90"/>
      <c r="C389" s="90" t="s">
        <v>448</v>
      </c>
      <c r="D389" s="126">
        <v>5.0</v>
      </c>
      <c r="E389" s="127">
        <v>39.13</v>
      </c>
      <c r="F389" s="128">
        <f t="shared" si="7"/>
        <v>25.4345</v>
      </c>
      <c r="G389" s="129">
        <f t="shared" si="1"/>
        <v>13.6955</v>
      </c>
      <c r="H389" s="130">
        <f t="shared" si="2"/>
        <v>0.35</v>
      </c>
      <c r="I389" s="131">
        <v>44737.0</v>
      </c>
      <c r="J389" s="132">
        <v>44773.0</v>
      </c>
      <c r="K389" s="123"/>
      <c r="L389" s="90"/>
      <c r="M389" s="133">
        <f t="shared" si="3"/>
        <v>7.826</v>
      </c>
      <c r="N389" s="99">
        <f t="shared" si="4"/>
        <v>36</v>
      </c>
      <c r="O389" s="133">
        <f t="shared" si="5"/>
        <v>5.0869</v>
      </c>
      <c r="P389" s="134">
        <v>0.05</v>
      </c>
      <c r="Q389" s="90"/>
      <c r="R389" s="99">
        <f>IF(AND(H389&lt;='Product Ratings'!$E$5,H389&gt;='Product Ratings'!$D$5),'Product Ratings'!$C$5,IF(AND(H389&lt;='Product Ratings'!$E$6,H389&gt;='Product Ratings'!$D$6),'Product Ratings'!$C$6,IF(AND(H389&lt;='Product Ratings'!$E$7,H389&gt;='Product Ratings'!$D$7),'Product Ratings'!$C$7,IF(AND(H389&lt;='Product Ratings'!$E$8,H389&gt;='Product Ratings'!$D$8),'Product Ratings'!$C$8,IF(H389&gt;='Product Ratings'!$D$9,'Product Ratings'!$C$9)))))</f>
        <v>2</v>
      </c>
      <c r="S389" s="99">
        <f>IF(AND(D389&lt;='Product Ratings'!$I$5,D389&gt;='Product Ratings'!$H$5),'Product Ratings'!$F$5,IF(AND(D389&lt;='Product Ratings'!$I$6,D389&gt;='Product Ratings'!$H$6),'Product Ratings'!$F$6,IF(AND(D389&lt;='Product Ratings'!$I$7,I389&gt;='Product Ratings'!$H$7),'Product Ratings'!$F$7,IF(AND(D389&lt;='Product Ratings'!$I$8,D389&gt;='Product Ratings'!$H$8),'Product Ratings'!$F$8,IF(D389&gt;='Product Ratings'!$H$9,'Product Ratings'!$F$9)))))</f>
        <v>1</v>
      </c>
      <c r="T389" s="99">
        <f>IF(AND(O389&lt;='Product Ratings'!$M$5,O389&gt;='Product Ratings'!$L$5),'Product Ratings'!$J$5,IF(AND(O389&lt;='Product Ratings'!$M$6,O389&gt;='Product Ratings'!$L$6),'Product Ratings'!$J$6,IF(AND(O389&lt;='Product Ratings'!$M$7,O389&gt;='Product Ratings'!$L$7),'Product Ratings'!$J$7,IF(AND(O389&lt;='Product Ratings'!$M$8,O389&gt;='Product Ratings'!$L$8),'Product Ratings'!$J$8,IF(O389&gt;='Product Ratings'!$L$9,'Product Ratings'!$J$9)))))</f>
        <v>5</v>
      </c>
      <c r="U389" s="99">
        <f>IF(AND(N389&lt;='Product Ratings'!$R$5,N389&gt;='Product Ratings'!$Q$5),'Product Ratings'!$O$5,IF(AND(N389&lt;='Product Ratings'!$R$6,N389&gt;='Product Ratings'!$Q$6),'Product Ratings'!$O$6,IF(AND(N389&lt;='Product Ratings'!$R$7,N389&gt;='Product Ratings'!$Q$7),'Product Ratings'!$O$7,IF(AND(N389&lt;='Product Ratings'!$R$8,N389&gt;='Product Ratings'!$Q$8),'Product Ratings'!$O$8,IF(N389&gt;='Product Ratings'!$Q$9,'Product Ratings'!$O$9)))))</f>
        <v>3</v>
      </c>
      <c r="V389" s="99">
        <f>IF(AND(P389&lt;='Product Ratings'!$V$5,P389&gt;='Product Ratings'!$U$5),'Product Ratings'!$S$5,IF(AND(P389&lt;='Product Ratings'!$V$6,P389&gt;='Product Ratings'!$U$6),'Product Ratings'!$S$6,IF(AND(P389&lt;='Product Ratings'!$V$7,P389&gt;='Product Ratings'!$U$7),'Product Ratings'!$S$7,IF(AND(P389&lt;='Product Ratings'!$V$8,P389&gt;='Product Ratings'!$U$8),'Product Ratings'!$S$8,IF(P389&gt;='Product Ratings'!$U$9,'Product Ratings'!$S$9)))))</f>
        <v>1</v>
      </c>
      <c r="W389" s="135">
        <f t="shared" si="6"/>
        <v>12</v>
      </c>
      <c r="X389" s="90"/>
      <c r="Y389" s="90"/>
      <c r="Z389" s="90"/>
      <c r="AA389" s="90"/>
      <c r="AB389" s="90"/>
    </row>
    <row r="390" ht="12.75" customHeight="1">
      <c r="A390" s="87"/>
      <c r="B390" s="90"/>
      <c r="C390" s="90" t="s">
        <v>449</v>
      </c>
      <c r="D390" s="126">
        <v>6.0</v>
      </c>
      <c r="E390" s="127">
        <v>83.48</v>
      </c>
      <c r="F390" s="128">
        <f t="shared" si="7"/>
        <v>54.262</v>
      </c>
      <c r="G390" s="129">
        <f t="shared" si="1"/>
        <v>29.218</v>
      </c>
      <c r="H390" s="130">
        <f t="shared" si="2"/>
        <v>0.35</v>
      </c>
      <c r="I390" s="131">
        <v>44738.0</v>
      </c>
      <c r="J390" s="132">
        <v>44774.0</v>
      </c>
      <c r="K390" s="123"/>
      <c r="L390" s="90"/>
      <c r="M390" s="133">
        <f t="shared" si="3"/>
        <v>13.91333333</v>
      </c>
      <c r="N390" s="99">
        <f t="shared" si="4"/>
        <v>36</v>
      </c>
      <c r="O390" s="133">
        <f t="shared" si="5"/>
        <v>9.043666667</v>
      </c>
      <c r="P390" s="134">
        <v>0.06</v>
      </c>
      <c r="Q390" s="90"/>
      <c r="R390" s="99">
        <f>IF(AND(H390&lt;='Product Ratings'!$E$5,H390&gt;='Product Ratings'!$D$5),'Product Ratings'!$C$5,IF(AND(H390&lt;='Product Ratings'!$E$6,H390&gt;='Product Ratings'!$D$6),'Product Ratings'!$C$6,IF(AND(H390&lt;='Product Ratings'!$E$7,H390&gt;='Product Ratings'!$D$7),'Product Ratings'!$C$7,IF(AND(H390&lt;='Product Ratings'!$E$8,H390&gt;='Product Ratings'!$D$8),'Product Ratings'!$C$8,IF(H390&gt;='Product Ratings'!$D$9,'Product Ratings'!$C$9)))))</f>
        <v>2</v>
      </c>
      <c r="S390" s="99">
        <f>IF(AND(D390&lt;='Product Ratings'!$I$5,D390&gt;='Product Ratings'!$H$5),'Product Ratings'!$F$5,IF(AND(D390&lt;='Product Ratings'!$I$6,D390&gt;='Product Ratings'!$H$6),'Product Ratings'!$F$6,IF(AND(D390&lt;='Product Ratings'!$I$7,I390&gt;='Product Ratings'!$H$7),'Product Ratings'!$F$7,IF(AND(D390&lt;='Product Ratings'!$I$8,D390&gt;='Product Ratings'!$H$8),'Product Ratings'!$F$8,IF(D390&gt;='Product Ratings'!$H$9,'Product Ratings'!$F$9)))))</f>
        <v>2</v>
      </c>
      <c r="T390" s="99">
        <f>IF(AND(O390&lt;='Product Ratings'!$M$5,O390&gt;='Product Ratings'!$L$5),'Product Ratings'!$J$5,IF(AND(O390&lt;='Product Ratings'!$M$6,O390&gt;='Product Ratings'!$L$6),'Product Ratings'!$J$6,IF(AND(O390&lt;='Product Ratings'!$M$7,O390&gt;='Product Ratings'!$L$7),'Product Ratings'!$J$7,IF(AND(O390&lt;='Product Ratings'!$M$8,O390&gt;='Product Ratings'!$L$8),'Product Ratings'!$J$8,IF(O390&gt;='Product Ratings'!$L$9,'Product Ratings'!$J$9)))))</f>
        <v>5</v>
      </c>
      <c r="U390" s="99">
        <f>IF(AND(N390&lt;='Product Ratings'!$R$5,N390&gt;='Product Ratings'!$Q$5),'Product Ratings'!$O$5,IF(AND(N390&lt;='Product Ratings'!$R$6,N390&gt;='Product Ratings'!$Q$6),'Product Ratings'!$O$6,IF(AND(N390&lt;='Product Ratings'!$R$7,N390&gt;='Product Ratings'!$Q$7),'Product Ratings'!$O$7,IF(AND(N390&lt;='Product Ratings'!$R$8,N390&gt;='Product Ratings'!$Q$8),'Product Ratings'!$O$8,IF(N390&gt;='Product Ratings'!$Q$9,'Product Ratings'!$O$9)))))</f>
        <v>3</v>
      </c>
      <c r="V390" s="99">
        <f>IF(AND(P390&lt;='Product Ratings'!$V$5,P390&gt;='Product Ratings'!$U$5),'Product Ratings'!$S$5,IF(AND(P390&lt;='Product Ratings'!$V$6,P390&gt;='Product Ratings'!$U$6),'Product Ratings'!$S$6,IF(AND(P390&lt;='Product Ratings'!$V$7,P390&gt;='Product Ratings'!$U$7),'Product Ratings'!$S$7,IF(AND(P390&lt;='Product Ratings'!$V$8,P390&gt;='Product Ratings'!$U$8),'Product Ratings'!$S$8,IF(P390&gt;='Product Ratings'!$U$9,'Product Ratings'!$S$9)))))</f>
        <v>2</v>
      </c>
      <c r="W390" s="135">
        <f t="shared" si="6"/>
        <v>14</v>
      </c>
      <c r="X390" s="90"/>
      <c r="Y390" s="90"/>
      <c r="Z390" s="90"/>
      <c r="AA390" s="90"/>
      <c r="AB390" s="90"/>
    </row>
    <row r="391" ht="12.75" customHeight="1">
      <c r="A391" s="87"/>
      <c r="B391" s="90"/>
      <c r="C391" s="90" t="s">
        <v>450</v>
      </c>
      <c r="D391" s="126">
        <v>1.0</v>
      </c>
      <c r="E391" s="127">
        <v>18.0</v>
      </c>
      <c r="F391" s="128">
        <f t="shared" si="7"/>
        <v>11.7</v>
      </c>
      <c r="G391" s="129">
        <f t="shared" si="1"/>
        <v>6.3</v>
      </c>
      <c r="H391" s="130">
        <f t="shared" si="2"/>
        <v>0.35</v>
      </c>
      <c r="I391" s="131">
        <v>44739.0</v>
      </c>
      <c r="J391" s="132">
        <v>44775.0</v>
      </c>
      <c r="K391" s="123"/>
      <c r="L391" s="90"/>
      <c r="M391" s="133">
        <f t="shared" si="3"/>
        <v>18</v>
      </c>
      <c r="N391" s="99">
        <f t="shared" si="4"/>
        <v>36</v>
      </c>
      <c r="O391" s="133">
        <f t="shared" si="5"/>
        <v>11.7</v>
      </c>
      <c r="P391" s="134">
        <v>0.07</v>
      </c>
      <c r="Q391" s="90"/>
      <c r="R391" s="99">
        <f>IF(AND(H391&lt;='Product Ratings'!$E$5,H391&gt;='Product Ratings'!$D$5),'Product Ratings'!$C$5,IF(AND(H391&lt;='Product Ratings'!$E$6,H391&gt;='Product Ratings'!$D$6),'Product Ratings'!$C$6,IF(AND(H391&lt;='Product Ratings'!$E$7,H391&gt;='Product Ratings'!$D$7),'Product Ratings'!$C$7,IF(AND(H391&lt;='Product Ratings'!$E$8,H391&gt;='Product Ratings'!$D$8),'Product Ratings'!$C$8,IF(H391&gt;='Product Ratings'!$D$9,'Product Ratings'!$C$9)))))</f>
        <v>2</v>
      </c>
      <c r="S391" s="99">
        <f>IF(AND(D391&lt;='Product Ratings'!$I$5,D391&gt;='Product Ratings'!$H$5),'Product Ratings'!$F$5,IF(AND(D391&lt;='Product Ratings'!$I$6,D391&gt;='Product Ratings'!$H$6),'Product Ratings'!$F$6,IF(AND(D391&lt;='Product Ratings'!$I$7,I391&gt;='Product Ratings'!$H$7),'Product Ratings'!$F$7,IF(AND(D391&lt;='Product Ratings'!$I$8,D391&gt;='Product Ratings'!$H$8),'Product Ratings'!$F$8,IF(D391&gt;='Product Ratings'!$H$9,'Product Ratings'!$F$9)))))</f>
        <v>1</v>
      </c>
      <c r="T391" s="99">
        <f>IF(AND(O391&lt;='Product Ratings'!$M$5,O391&gt;='Product Ratings'!$L$5),'Product Ratings'!$J$5,IF(AND(O391&lt;='Product Ratings'!$M$6,O391&gt;='Product Ratings'!$L$6),'Product Ratings'!$J$6,IF(AND(O391&lt;='Product Ratings'!$M$7,O391&gt;='Product Ratings'!$L$7),'Product Ratings'!$J$7,IF(AND(O391&lt;='Product Ratings'!$M$8,O391&gt;='Product Ratings'!$L$8),'Product Ratings'!$J$8,IF(O391&gt;='Product Ratings'!$L$9,'Product Ratings'!$J$9)))))</f>
        <v>5</v>
      </c>
      <c r="U391" s="99">
        <f>IF(AND(N391&lt;='Product Ratings'!$R$5,N391&gt;='Product Ratings'!$Q$5),'Product Ratings'!$O$5,IF(AND(N391&lt;='Product Ratings'!$R$6,N391&gt;='Product Ratings'!$Q$6),'Product Ratings'!$O$6,IF(AND(N391&lt;='Product Ratings'!$R$7,N391&gt;='Product Ratings'!$Q$7),'Product Ratings'!$O$7,IF(AND(N391&lt;='Product Ratings'!$R$8,N391&gt;='Product Ratings'!$Q$8),'Product Ratings'!$O$8,IF(N391&gt;='Product Ratings'!$Q$9,'Product Ratings'!$O$9)))))</f>
        <v>3</v>
      </c>
      <c r="V391" s="99">
        <f>IF(AND(P391&lt;='Product Ratings'!$V$5,P391&gt;='Product Ratings'!$U$5),'Product Ratings'!$S$5,IF(AND(P391&lt;='Product Ratings'!$V$6,P391&gt;='Product Ratings'!$U$6),'Product Ratings'!$S$6,IF(AND(P391&lt;='Product Ratings'!$V$7,P391&gt;='Product Ratings'!$U$7),'Product Ratings'!$S$7,IF(AND(P391&lt;='Product Ratings'!$V$8,P391&gt;='Product Ratings'!$U$8),'Product Ratings'!$S$8,IF(P391&gt;='Product Ratings'!$U$9,'Product Ratings'!$S$9)))))</f>
        <v>2</v>
      </c>
      <c r="W391" s="135">
        <f t="shared" si="6"/>
        <v>13</v>
      </c>
      <c r="X391" s="90"/>
      <c r="Y391" s="90"/>
      <c r="Z391" s="90"/>
      <c r="AA391" s="90"/>
      <c r="AB391" s="90"/>
    </row>
    <row r="392" ht="12.75" customHeight="1">
      <c r="A392" s="87"/>
      <c r="B392" s="90"/>
      <c r="C392" s="90" t="s">
        <v>451</v>
      </c>
      <c r="D392" s="126">
        <v>2.0</v>
      </c>
      <c r="E392" s="127">
        <v>143.48</v>
      </c>
      <c r="F392" s="128">
        <f t="shared" si="7"/>
        <v>93.262</v>
      </c>
      <c r="G392" s="129">
        <f t="shared" si="1"/>
        <v>50.218</v>
      </c>
      <c r="H392" s="130">
        <f t="shared" si="2"/>
        <v>0.35</v>
      </c>
      <c r="I392" s="131">
        <v>44740.0</v>
      </c>
      <c r="J392" s="132">
        <v>44776.0</v>
      </c>
      <c r="K392" s="123"/>
      <c r="L392" s="90"/>
      <c r="M392" s="133">
        <f t="shared" si="3"/>
        <v>71.74</v>
      </c>
      <c r="N392" s="99">
        <f t="shared" si="4"/>
        <v>36</v>
      </c>
      <c r="O392" s="133">
        <f t="shared" si="5"/>
        <v>46.631</v>
      </c>
      <c r="P392" s="134">
        <v>0.08</v>
      </c>
      <c r="Q392" s="90"/>
      <c r="R392" s="99">
        <f>IF(AND(H392&lt;='Product Ratings'!$E$5,H392&gt;='Product Ratings'!$D$5),'Product Ratings'!$C$5,IF(AND(H392&lt;='Product Ratings'!$E$6,H392&gt;='Product Ratings'!$D$6),'Product Ratings'!$C$6,IF(AND(H392&lt;='Product Ratings'!$E$7,H392&gt;='Product Ratings'!$D$7),'Product Ratings'!$C$7,IF(AND(H392&lt;='Product Ratings'!$E$8,H392&gt;='Product Ratings'!$D$8),'Product Ratings'!$C$8,IF(H392&gt;='Product Ratings'!$D$9,'Product Ratings'!$C$9)))))</f>
        <v>2</v>
      </c>
      <c r="S392" s="99">
        <f>IF(AND(D392&lt;='Product Ratings'!$I$5,D392&gt;='Product Ratings'!$H$5),'Product Ratings'!$F$5,IF(AND(D392&lt;='Product Ratings'!$I$6,D392&gt;='Product Ratings'!$H$6),'Product Ratings'!$F$6,IF(AND(D392&lt;='Product Ratings'!$I$7,I392&gt;='Product Ratings'!$H$7),'Product Ratings'!$F$7,IF(AND(D392&lt;='Product Ratings'!$I$8,D392&gt;='Product Ratings'!$H$8),'Product Ratings'!$F$8,IF(D392&gt;='Product Ratings'!$H$9,'Product Ratings'!$F$9)))))</f>
        <v>1</v>
      </c>
      <c r="T392" s="99">
        <f>IF(AND(O392&lt;='Product Ratings'!$M$5,O392&gt;='Product Ratings'!$L$5),'Product Ratings'!$J$5,IF(AND(O392&lt;='Product Ratings'!$M$6,O392&gt;='Product Ratings'!$L$6),'Product Ratings'!$J$6,IF(AND(O392&lt;='Product Ratings'!$M$7,O392&gt;='Product Ratings'!$L$7),'Product Ratings'!$J$7,IF(AND(O392&lt;='Product Ratings'!$M$8,O392&gt;='Product Ratings'!$L$8),'Product Ratings'!$J$8,IF(O392&gt;='Product Ratings'!$L$9,'Product Ratings'!$J$9)))))</f>
        <v>3</v>
      </c>
      <c r="U392" s="99">
        <f>IF(AND(N392&lt;='Product Ratings'!$R$5,N392&gt;='Product Ratings'!$Q$5),'Product Ratings'!$O$5,IF(AND(N392&lt;='Product Ratings'!$R$6,N392&gt;='Product Ratings'!$Q$6),'Product Ratings'!$O$6,IF(AND(N392&lt;='Product Ratings'!$R$7,N392&gt;='Product Ratings'!$Q$7),'Product Ratings'!$O$7,IF(AND(N392&lt;='Product Ratings'!$R$8,N392&gt;='Product Ratings'!$Q$8),'Product Ratings'!$O$8,IF(N392&gt;='Product Ratings'!$Q$9,'Product Ratings'!$O$9)))))</f>
        <v>3</v>
      </c>
      <c r="V392" s="99">
        <f>IF(AND(P392&lt;='Product Ratings'!$V$5,P392&gt;='Product Ratings'!$U$5),'Product Ratings'!$S$5,IF(AND(P392&lt;='Product Ratings'!$V$6,P392&gt;='Product Ratings'!$U$6),'Product Ratings'!$S$6,IF(AND(P392&lt;='Product Ratings'!$V$7,P392&gt;='Product Ratings'!$U$7),'Product Ratings'!$S$7,IF(AND(P392&lt;='Product Ratings'!$V$8,P392&gt;='Product Ratings'!$U$8),'Product Ratings'!$S$8,IF(P392&gt;='Product Ratings'!$U$9,'Product Ratings'!$S$9)))))</f>
        <v>2</v>
      </c>
      <c r="W392" s="135">
        <f t="shared" si="6"/>
        <v>11</v>
      </c>
      <c r="X392" s="90"/>
      <c r="Y392" s="90"/>
      <c r="Z392" s="90"/>
      <c r="AA392" s="90"/>
      <c r="AB392" s="90"/>
    </row>
    <row r="393" ht="12.75" customHeight="1">
      <c r="A393" s="87"/>
      <c r="B393" s="90"/>
      <c r="C393" s="90" t="s">
        <v>452</v>
      </c>
      <c r="D393" s="126">
        <v>3.0</v>
      </c>
      <c r="E393" s="127">
        <v>151.3</v>
      </c>
      <c r="F393" s="128">
        <f t="shared" si="7"/>
        <v>98.345</v>
      </c>
      <c r="G393" s="129">
        <f t="shared" si="1"/>
        <v>52.955</v>
      </c>
      <c r="H393" s="130">
        <f t="shared" si="2"/>
        <v>0.35</v>
      </c>
      <c r="I393" s="131">
        <v>44741.0</v>
      </c>
      <c r="J393" s="132">
        <v>44777.0</v>
      </c>
      <c r="K393" s="123"/>
      <c r="L393" s="90"/>
      <c r="M393" s="133">
        <f t="shared" si="3"/>
        <v>50.43333333</v>
      </c>
      <c r="N393" s="99">
        <f t="shared" si="4"/>
        <v>36</v>
      </c>
      <c r="O393" s="133">
        <f t="shared" si="5"/>
        <v>32.78166667</v>
      </c>
      <c r="P393" s="134">
        <v>0.09</v>
      </c>
      <c r="Q393" s="90"/>
      <c r="R393" s="99">
        <f>IF(AND(H393&lt;='Product Ratings'!$E$5,H393&gt;='Product Ratings'!$D$5),'Product Ratings'!$C$5,IF(AND(H393&lt;='Product Ratings'!$E$6,H393&gt;='Product Ratings'!$D$6),'Product Ratings'!$C$6,IF(AND(H393&lt;='Product Ratings'!$E$7,H393&gt;='Product Ratings'!$D$7),'Product Ratings'!$C$7,IF(AND(H393&lt;='Product Ratings'!$E$8,H393&gt;='Product Ratings'!$D$8),'Product Ratings'!$C$8,IF(H393&gt;='Product Ratings'!$D$9,'Product Ratings'!$C$9)))))</f>
        <v>2</v>
      </c>
      <c r="S393" s="99">
        <f>IF(AND(D393&lt;='Product Ratings'!$I$5,D393&gt;='Product Ratings'!$H$5),'Product Ratings'!$F$5,IF(AND(D393&lt;='Product Ratings'!$I$6,D393&gt;='Product Ratings'!$H$6),'Product Ratings'!$F$6,IF(AND(D393&lt;='Product Ratings'!$I$7,I393&gt;='Product Ratings'!$H$7),'Product Ratings'!$F$7,IF(AND(D393&lt;='Product Ratings'!$I$8,D393&gt;='Product Ratings'!$H$8),'Product Ratings'!$F$8,IF(D393&gt;='Product Ratings'!$H$9,'Product Ratings'!$F$9)))))</f>
        <v>1</v>
      </c>
      <c r="T393" s="99">
        <f>IF(AND(O393&lt;='Product Ratings'!$M$5,O393&gt;='Product Ratings'!$L$5),'Product Ratings'!$J$5,IF(AND(O393&lt;='Product Ratings'!$M$6,O393&gt;='Product Ratings'!$L$6),'Product Ratings'!$J$6,IF(AND(O393&lt;='Product Ratings'!$M$7,O393&gt;='Product Ratings'!$L$7),'Product Ratings'!$J$7,IF(AND(O393&lt;='Product Ratings'!$M$8,O393&gt;='Product Ratings'!$L$8),'Product Ratings'!$J$8,IF(O393&gt;='Product Ratings'!$L$9,'Product Ratings'!$J$9)))))</f>
        <v>4</v>
      </c>
      <c r="U393" s="99">
        <f>IF(AND(N393&lt;='Product Ratings'!$R$5,N393&gt;='Product Ratings'!$Q$5),'Product Ratings'!$O$5,IF(AND(N393&lt;='Product Ratings'!$R$6,N393&gt;='Product Ratings'!$Q$6),'Product Ratings'!$O$6,IF(AND(N393&lt;='Product Ratings'!$R$7,N393&gt;='Product Ratings'!$Q$7),'Product Ratings'!$O$7,IF(AND(N393&lt;='Product Ratings'!$R$8,N393&gt;='Product Ratings'!$Q$8),'Product Ratings'!$O$8,IF(N393&gt;='Product Ratings'!$Q$9,'Product Ratings'!$O$9)))))</f>
        <v>3</v>
      </c>
      <c r="V393" s="99">
        <f>IF(AND(P393&lt;='Product Ratings'!$V$5,P393&gt;='Product Ratings'!$U$5),'Product Ratings'!$S$5,IF(AND(P393&lt;='Product Ratings'!$V$6,P393&gt;='Product Ratings'!$U$6),'Product Ratings'!$S$6,IF(AND(P393&lt;='Product Ratings'!$V$7,P393&gt;='Product Ratings'!$U$7),'Product Ratings'!$S$7,IF(AND(P393&lt;='Product Ratings'!$V$8,P393&gt;='Product Ratings'!$U$8),'Product Ratings'!$S$8,IF(P393&gt;='Product Ratings'!$U$9,'Product Ratings'!$S$9)))))</f>
        <v>2</v>
      </c>
      <c r="W393" s="135">
        <f t="shared" si="6"/>
        <v>12</v>
      </c>
      <c r="X393" s="90"/>
      <c r="Y393" s="90"/>
      <c r="Z393" s="90"/>
      <c r="AA393" s="90"/>
      <c r="AB393" s="90"/>
    </row>
    <row r="394" ht="12.75" customHeight="1">
      <c r="A394" s="87"/>
      <c r="B394" s="90"/>
      <c r="C394" s="90" t="s">
        <v>453</v>
      </c>
      <c r="D394" s="126">
        <v>4.0</v>
      </c>
      <c r="E394" s="127">
        <v>151.3</v>
      </c>
      <c r="F394" s="128">
        <f t="shared" si="7"/>
        <v>98.345</v>
      </c>
      <c r="G394" s="129">
        <f t="shared" si="1"/>
        <v>52.955</v>
      </c>
      <c r="H394" s="130">
        <f t="shared" si="2"/>
        <v>0.35</v>
      </c>
      <c r="I394" s="131">
        <v>44742.0</v>
      </c>
      <c r="J394" s="132">
        <v>44778.0</v>
      </c>
      <c r="K394" s="123"/>
      <c r="L394" s="90"/>
      <c r="M394" s="133">
        <f t="shared" si="3"/>
        <v>37.825</v>
      </c>
      <c r="N394" s="99">
        <f t="shared" si="4"/>
        <v>36</v>
      </c>
      <c r="O394" s="133">
        <f t="shared" si="5"/>
        <v>24.58625</v>
      </c>
      <c r="P394" s="134">
        <v>0.12</v>
      </c>
      <c r="Q394" s="90"/>
      <c r="R394" s="99">
        <f>IF(AND(H394&lt;='Product Ratings'!$E$5,H394&gt;='Product Ratings'!$D$5),'Product Ratings'!$C$5,IF(AND(H394&lt;='Product Ratings'!$E$6,H394&gt;='Product Ratings'!$D$6),'Product Ratings'!$C$6,IF(AND(H394&lt;='Product Ratings'!$E$7,H394&gt;='Product Ratings'!$D$7),'Product Ratings'!$C$7,IF(AND(H394&lt;='Product Ratings'!$E$8,H394&gt;='Product Ratings'!$D$8),'Product Ratings'!$C$8,IF(H394&gt;='Product Ratings'!$D$9,'Product Ratings'!$C$9)))))</f>
        <v>2</v>
      </c>
      <c r="S394" s="99">
        <f>IF(AND(D394&lt;='Product Ratings'!$I$5,D394&gt;='Product Ratings'!$H$5),'Product Ratings'!$F$5,IF(AND(D394&lt;='Product Ratings'!$I$6,D394&gt;='Product Ratings'!$H$6),'Product Ratings'!$F$6,IF(AND(D394&lt;='Product Ratings'!$I$7,I394&gt;='Product Ratings'!$H$7),'Product Ratings'!$F$7,IF(AND(D394&lt;='Product Ratings'!$I$8,D394&gt;='Product Ratings'!$H$8),'Product Ratings'!$F$8,IF(D394&gt;='Product Ratings'!$H$9,'Product Ratings'!$F$9)))))</f>
        <v>1</v>
      </c>
      <c r="T394" s="99">
        <f>IF(AND(O394&lt;='Product Ratings'!$M$5,O394&gt;='Product Ratings'!$L$5),'Product Ratings'!$J$5,IF(AND(O394&lt;='Product Ratings'!$M$6,O394&gt;='Product Ratings'!$L$6),'Product Ratings'!$J$6,IF(AND(O394&lt;='Product Ratings'!$M$7,O394&gt;='Product Ratings'!$L$7),'Product Ratings'!$J$7,IF(AND(O394&lt;='Product Ratings'!$M$8,O394&gt;='Product Ratings'!$L$8),'Product Ratings'!$J$8,IF(O394&gt;='Product Ratings'!$L$9,'Product Ratings'!$J$9)))))</f>
        <v>5</v>
      </c>
      <c r="U394" s="99">
        <f>IF(AND(N394&lt;='Product Ratings'!$R$5,N394&gt;='Product Ratings'!$Q$5),'Product Ratings'!$O$5,IF(AND(N394&lt;='Product Ratings'!$R$6,N394&gt;='Product Ratings'!$Q$6),'Product Ratings'!$O$6,IF(AND(N394&lt;='Product Ratings'!$R$7,N394&gt;='Product Ratings'!$Q$7),'Product Ratings'!$O$7,IF(AND(N394&lt;='Product Ratings'!$R$8,N394&gt;='Product Ratings'!$Q$8),'Product Ratings'!$O$8,IF(N394&gt;='Product Ratings'!$Q$9,'Product Ratings'!$O$9)))))</f>
        <v>3</v>
      </c>
      <c r="V394" s="99">
        <f>IF(AND(P394&lt;='Product Ratings'!$V$5,P394&gt;='Product Ratings'!$U$5),'Product Ratings'!$S$5,IF(AND(P394&lt;='Product Ratings'!$V$6,P394&gt;='Product Ratings'!$U$6),'Product Ratings'!$S$6,IF(AND(P394&lt;='Product Ratings'!$V$7,P394&gt;='Product Ratings'!$U$7),'Product Ratings'!$S$7,IF(AND(P394&lt;='Product Ratings'!$V$8,P394&gt;='Product Ratings'!$U$8),'Product Ratings'!$S$8,IF(P394&gt;='Product Ratings'!$U$9,'Product Ratings'!$S$9)))))</f>
        <v>2</v>
      </c>
      <c r="W394" s="135">
        <f t="shared" si="6"/>
        <v>13</v>
      </c>
      <c r="X394" s="90"/>
      <c r="Y394" s="90"/>
      <c r="Z394" s="90"/>
      <c r="AA394" s="90"/>
      <c r="AB394" s="90"/>
    </row>
    <row r="395" ht="12.75" customHeight="1">
      <c r="A395" s="87"/>
      <c r="B395" s="90"/>
      <c r="C395" s="90" t="s">
        <v>454</v>
      </c>
      <c r="D395" s="126">
        <v>5.0</v>
      </c>
      <c r="E395" s="127">
        <v>406.96</v>
      </c>
      <c r="F395" s="128">
        <f t="shared" si="7"/>
        <v>264.524</v>
      </c>
      <c r="G395" s="129">
        <f t="shared" si="1"/>
        <v>142.436</v>
      </c>
      <c r="H395" s="130">
        <f t="shared" si="2"/>
        <v>0.35</v>
      </c>
      <c r="I395" s="131">
        <v>44743.0</v>
      </c>
      <c r="J395" s="132">
        <v>44779.0</v>
      </c>
      <c r="K395" s="123"/>
      <c r="L395" s="90"/>
      <c r="M395" s="133">
        <f t="shared" si="3"/>
        <v>81.392</v>
      </c>
      <c r="N395" s="99">
        <f t="shared" si="4"/>
        <v>36</v>
      </c>
      <c r="O395" s="133">
        <f t="shared" si="5"/>
        <v>52.9048</v>
      </c>
      <c r="P395" s="134">
        <v>0.13</v>
      </c>
      <c r="Q395" s="90"/>
      <c r="R395" s="99">
        <f>IF(AND(H395&lt;='Product Ratings'!$E$5,H395&gt;='Product Ratings'!$D$5),'Product Ratings'!$C$5,IF(AND(H395&lt;='Product Ratings'!$E$6,H395&gt;='Product Ratings'!$D$6),'Product Ratings'!$C$6,IF(AND(H395&lt;='Product Ratings'!$E$7,H395&gt;='Product Ratings'!$D$7),'Product Ratings'!$C$7,IF(AND(H395&lt;='Product Ratings'!$E$8,H395&gt;='Product Ratings'!$D$8),'Product Ratings'!$C$8,IF(H395&gt;='Product Ratings'!$D$9,'Product Ratings'!$C$9)))))</f>
        <v>2</v>
      </c>
      <c r="S395" s="99">
        <f>IF(AND(D395&lt;='Product Ratings'!$I$5,D395&gt;='Product Ratings'!$H$5),'Product Ratings'!$F$5,IF(AND(D395&lt;='Product Ratings'!$I$6,D395&gt;='Product Ratings'!$H$6),'Product Ratings'!$F$6,IF(AND(D395&lt;='Product Ratings'!$I$7,I395&gt;='Product Ratings'!$H$7),'Product Ratings'!$F$7,IF(AND(D395&lt;='Product Ratings'!$I$8,D395&gt;='Product Ratings'!$H$8),'Product Ratings'!$F$8,IF(D395&gt;='Product Ratings'!$H$9,'Product Ratings'!$F$9)))))</f>
        <v>1</v>
      </c>
      <c r="T395" s="99">
        <f>IF(AND(O395&lt;='Product Ratings'!$M$5,O395&gt;='Product Ratings'!$L$5),'Product Ratings'!$J$5,IF(AND(O395&lt;='Product Ratings'!$M$6,O395&gt;='Product Ratings'!$L$6),'Product Ratings'!$J$6,IF(AND(O395&lt;='Product Ratings'!$M$7,O395&gt;='Product Ratings'!$L$7),'Product Ratings'!$J$7,IF(AND(O395&lt;='Product Ratings'!$M$8,O395&gt;='Product Ratings'!$L$8),'Product Ratings'!$J$8,IF(O395&gt;='Product Ratings'!$L$9,'Product Ratings'!$J$9)))))</f>
        <v>3</v>
      </c>
      <c r="U395" s="99">
        <f>IF(AND(N395&lt;='Product Ratings'!$R$5,N395&gt;='Product Ratings'!$Q$5),'Product Ratings'!$O$5,IF(AND(N395&lt;='Product Ratings'!$R$6,N395&gt;='Product Ratings'!$Q$6),'Product Ratings'!$O$6,IF(AND(N395&lt;='Product Ratings'!$R$7,N395&gt;='Product Ratings'!$Q$7),'Product Ratings'!$O$7,IF(AND(N395&lt;='Product Ratings'!$R$8,N395&gt;='Product Ratings'!$Q$8),'Product Ratings'!$O$8,IF(N395&gt;='Product Ratings'!$Q$9,'Product Ratings'!$O$9)))))</f>
        <v>3</v>
      </c>
      <c r="V395" s="99" t="b">
        <f>IF(AND(P395&lt;='Product Ratings'!$V$5,P395&gt;='Product Ratings'!$U$5),'Product Ratings'!$S$5,IF(AND(P395&lt;='Product Ratings'!$V$6,P395&gt;='Product Ratings'!$U$6),'Product Ratings'!$S$6,IF(AND(P395&lt;='Product Ratings'!$V$7,P395&gt;='Product Ratings'!$U$7),'Product Ratings'!$S$7,IF(AND(P395&lt;='Product Ratings'!$V$8,P395&gt;='Product Ratings'!$U$8),'Product Ratings'!$S$8,IF(P395&gt;='Product Ratings'!$U$9,'Product Ratings'!$S$9)))))</f>
        <v>0</v>
      </c>
      <c r="W395" s="135">
        <f t="shared" si="6"/>
        <v>9</v>
      </c>
      <c r="X395" s="90"/>
      <c r="Y395" s="90"/>
      <c r="Z395" s="90"/>
      <c r="AA395" s="90"/>
      <c r="AB395" s="90"/>
    </row>
    <row r="396" ht="12.75" customHeight="1">
      <c r="A396" s="87"/>
      <c r="B396" s="90"/>
      <c r="C396" s="90" t="s">
        <v>455</v>
      </c>
      <c r="D396" s="126">
        <v>6.0</v>
      </c>
      <c r="E396" s="127">
        <v>39.13</v>
      </c>
      <c r="F396" s="128">
        <f t="shared" si="7"/>
        <v>25.4345</v>
      </c>
      <c r="G396" s="129">
        <f t="shared" si="1"/>
        <v>13.6955</v>
      </c>
      <c r="H396" s="130">
        <f t="shared" si="2"/>
        <v>0.35</v>
      </c>
      <c r="I396" s="131">
        <v>44744.0</v>
      </c>
      <c r="J396" s="132">
        <v>44780.0</v>
      </c>
      <c r="K396" s="123"/>
      <c r="L396" s="90"/>
      <c r="M396" s="133">
        <f t="shared" si="3"/>
        <v>6.521666667</v>
      </c>
      <c r="N396" s="99">
        <f t="shared" si="4"/>
        <v>36</v>
      </c>
      <c r="O396" s="133">
        <f t="shared" si="5"/>
        <v>4.239083333</v>
      </c>
      <c r="P396" s="134">
        <v>0.125</v>
      </c>
      <c r="Q396" s="90"/>
      <c r="R396" s="99">
        <f>IF(AND(H396&lt;='Product Ratings'!$E$5,H396&gt;='Product Ratings'!$D$5),'Product Ratings'!$C$5,IF(AND(H396&lt;='Product Ratings'!$E$6,H396&gt;='Product Ratings'!$D$6),'Product Ratings'!$C$6,IF(AND(H396&lt;='Product Ratings'!$E$7,H396&gt;='Product Ratings'!$D$7),'Product Ratings'!$C$7,IF(AND(H396&lt;='Product Ratings'!$E$8,H396&gt;='Product Ratings'!$D$8),'Product Ratings'!$C$8,IF(H396&gt;='Product Ratings'!$D$9,'Product Ratings'!$C$9)))))</f>
        <v>2</v>
      </c>
      <c r="S396" s="99">
        <f>IF(AND(D396&lt;='Product Ratings'!$I$5,D396&gt;='Product Ratings'!$H$5),'Product Ratings'!$F$5,IF(AND(D396&lt;='Product Ratings'!$I$6,D396&gt;='Product Ratings'!$H$6),'Product Ratings'!$F$6,IF(AND(D396&lt;='Product Ratings'!$I$7,I396&gt;='Product Ratings'!$H$7),'Product Ratings'!$F$7,IF(AND(D396&lt;='Product Ratings'!$I$8,D396&gt;='Product Ratings'!$H$8),'Product Ratings'!$F$8,IF(D396&gt;='Product Ratings'!$H$9,'Product Ratings'!$F$9)))))</f>
        <v>2</v>
      </c>
      <c r="T396" s="99">
        <f>IF(AND(O396&lt;='Product Ratings'!$M$5,O396&gt;='Product Ratings'!$L$5),'Product Ratings'!$J$5,IF(AND(O396&lt;='Product Ratings'!$M$6,O396&gt;='Product Ratings'!$L$6),'Product Ratings'!$J$6,IF(AND(O396&lt;='Product Ratings'!$M$7,O396&gt;='Product Ratings'!$L$7),'Product Ratings'!$J$7,IF(AND(O396&lt;='Product Ratings'!$M$8,O396&gt;='Product Ratings'!$L$8),'Product Ratings'!$J$8,IF(O396&gt;='Product Ratings'!$L$9,'Product Ratings'!$J$9)))))</f>
        <v>5</v>
      </c>
      <c r="U396" s="99">
        <f>IF(AND(N396&lt;='Product Ratings'!$R$5,N396&gt;='Product Ratings'!$Q$5),'Product Ratings'!$O$5,IF(AND(N396&lt;='Product Ratings'!$R$6,N396&gt;='Product Ratings'!$Q$6),'Product Ratings'!$O$6,IF(AND(N396&lt;='Product Ratings'!$R$7,N396&gt;='Product Ratings'!$Q$7),'Product Ratings'!$O$7,IF(AND(N396&lt;='Product Ratings'!$R$8,N396&gt;='Product Ratings'!$Q$8),'Product Ratings'!$O$8,IF(N396&gt;='Product Ratings'!$Q$9,'Product Ratings'!$O$9)))))</f>
        <v>3</v>
      </c>
      <c r="V396" s="99">
        <f>IF(AND(P396&lt;='Product Ratings'!$V$5,P396&gt;='Product Ratings'!$U$5),'Product Ratings'!$S$5,IF(AND(P396&lt;='Product Ratings'!$V$6,P396&gt;='Product Ratings'!$U$6),'Product Ratings'!$S$6,IF(AND(P396&lt;='Product Ratings'!$V$7,P396&gt;='Product Ratings'!$U$7),'Product Ratings'!$S$7,IF(AND(P396&lt;='Product Ratings'!$V$8,P396&gt;='Product Ratings'!$U$8),'Product Ratings'!$S$8,IF(P396&gt;='Product Ratings'!$U$9,'Product Ratings'!$S$9)))))</f>
        <v>2</v>
      </c>
      <c r="W396" s="135">
        <f t="shared" si="6"/>
        <v>14</v>
      </c>
      <c r="X396" s="90"/>
      <c r="Y396" s="90"/>
      <c r="Z396" s="90"/>
      <c r="AA396" s="90"/>
      <c r="AB396" s="90"/>
    </row>
    <row r="397" ht="12.75" customHeight="1">
      <c r="A397" s="87"/>
      <c r="B397" s="90"/>
      <c r="C397" s="90" t="s">
        <v>456</v>
      </c>
      <c r="D397" s="126">
        <v>1.0</v>
      </c>
      <c r="E397" s="127">
        <v>86.96</v>
      </c>
      <c r="F397" s="128">
        <f t="shared" si="7"/>
        <v>56.524</v>
      </c>
      <c r="G397" s="129">
        <f t="shared" si="1"/>
        <v>30.436</v>
      </c>
      <c r="H397" s="130">
        <f t="shared" si="2"/>
        <v>0.35</v>
      </c>
      <c r="I397" s="131">
        <v>44745.0</v>
      </c>
      <c r="J397" s="132">
        <v>44781.0</v>
      </c>
      <c r="K397" s="123"/>
      <c r="L397" s="90"/>
      <c r="M397" s="133">
        <f t="shared" si="3"/>
        <v>86.96</v>
      </c>
      <c r="N397" s="99">
        <f t="shared" si="4"/>
        <v>36</v>
      </c>
      <c r="O397" s="133">
        <f t="shared" si="5"/>
        <v>56.524</v>
      </c>
      <c r="P397" s="134">
        <v>0.15</v>
      </c>
      <c r="Q397" s="90"/>
      <c r="R397" s="99">
        <f>IF(AND(H397&lt;='Product Ratings'!$E$5,H397&gt;='Product Ratings'!$D$5),'Product Ratings'!$C$5,IF(AND(H397&lt;='Product Ratings'!$E$6,H397&gt;='Product Ratings'!$D$6),'Product Ratings'!$C$6,IF(AND(H397&lt;='Product Ratings'!$E$7,H397&gt;='Product Ratings'!$D$7),'Product Ratings'!$C$7,IF(AND(H397&lt;='Product Ratings'!$E$8,H397&gt;='Product Ratings'!$D$8),'Product Ratings'!$C$8,IF(H397&gt;='Product Ratings'!$D$9,'Product Ratings'!$C$9)))))</f>
        <v>2</v>
      </c>
      <c r="S397" s="99">
        <f>IF(AND(D397&lt;='Product Ratings'!$I$5,D397&gt;='Product Ratings'!$H$5),'Product Ratings'!$F$5,IF(AND(D397&lt;='Product Ratings'!$I$6,D397&gt;='Product Ratings'!$H$6),'Product Ratings'!$F$6,IF(AND(D397&lt;='Product Ratings'!$I$7,I397&gt;='Product Ratings'!$H$7),'Product Ratings'!$F$7,IF(AND(D397&lt;='Product Ratings'!$I$8,D397&gt;='Product Ratings'!$H$8),'Product Ratings'!$F$8,IF(D397&gt;='Product Ratings'!$H$9,'Product Ratings'!$F$9)))))</f>
        <v>1</v>
      </c>
      <c r="T397" s="99">
        <f>IF(AND(O397&lt;='Product Ratings'!$M$5,O397&gt;='Product Ratings'!$L$5),'Product Ratings'!$J$5,IF(AND(O397&lt;='Product Ratings'!$M$6,O397&gt;='Product Ratings'!$L$6),'Product Ratings'!$J$6,IF(AND(O397&lt;='Product Ratings'!$M$7,O397&gt;='Product Ratings'!$L$7),'Product Ratings'!$J$7,IF(AND(O397&lt;='Product Ratings'!$M$8,O397&gt;='Product Ratings'!$L$8),'Product Ratings'!$J$8,IF(O397&gt;='Product Ratings'!$L$9,'Product Ratings'!$J$9)))))</f>
        <v>3</v>
      </c>
      <c r="U397" s="99">
        <f>IF(AND(N397&lt;='Product Ratings'!$R$5,N397&gt;='Product Ratings'!$Q$5),'Product Ratings'!$O$5,IF(AND(N397&lt;='Product Ratings'!$R$6,N397&gt;='Product Ratings'!$Q$6),'Product Ratings'!$O$6,IF(AND(N397&lt;='Product Ratings'!$R$7,N397&gt;='Product Ratings'!$Q$7),'Product Ratings'!$O$7,IF(AND(N397&lt;='Product Ratings'!$R$8,N397&gt;='Product Ratings'!$Q$8),'Product Ratings'!$O$8,IF(N397&gt;='Product Ratings'!$Q$9,'Product Ratings'!$O$9)))))</f>
        <v>3</v>
      </c>
      <c r="V397" s="99">
        <f>IF(AND(P397&lt;='Product Ratings'!$V$5,P397&gt;='Product Ratings'!$U$5),'Product Ratings'!$S$5,IF(AND(P397&lt;='Product Ratings'!$V$6,P397&gt;='Product Ratings'!$U$6),'Product Ratings'!$S$6,IF(AND(P397&lt;='Product Ratings'!$V$7,P397&gt;='Product Ratings'!$U$7),'Product Ratings'!$S$7,IF(AND(P397&lt;='Product Ratings'!$V$8,P397&gt;='Product Ratings'!$U$8),'Product Ratings'!$S$8,IF(P397&gt;='Product Ratings'!$U$9,'Product Ratings'!$S$9)))))</f>
        <v>3</v>
      </c>
      <c r="W397" s="135">
        <f t="shared" si="6"/>
        <v>12</v>
      </c>
      <c r="X397" s="90"/>
      <c r="Y397" s="90"/>
      <c r="Z397" s="90"/>
      <c r="AA397" s="90"/>
      <c r="AB397" s="90"/>
    </row>
    <row r="398" ht="12.75" customHeight="1">
      <c r="A398" s="87"/>
      <c r="B398" s="90"/>
      <c r="C398" s="90" t="s">
        <v>457</v>
      </c>
      <c r="D398" s="126">
        <v>2.0</v>
      </c>
      <c r="E398" s="127">
        <v>197.52</v>
      </c>
      <c r="F398" s="128">
        <f t="shared" si="7"/>
        <v>128.388</v>
      </c>
      <c r="G398" s="129">
        <f t="shared" si="1"/>
        <v>69.132</v>
      </c>
      <c r="H398" s="130">
        <f t="shared" si="2"/>
        <v>0.35</v>
      </c>
      <c r="I398" s="131">
        <v>44746.0</v>
      </c>
      <c r="J398" s="132">
        <v>44782.0</v>
      </c>
      <c r="K398" s="123"/>
      <c r="L398" s="90"/>
      <c r="M398" s="133">
        <f t="shared" si="3"/>
        <v>98.76</v>
      </c>
      <c r="N398" s="99">
        <f t="shared" si="4"/>
        <v>36</v>
      </c>
      <c r="O398" s="133">
        <f t="shared" si="5"/>
        <v>64.194</v>
      </c>
      <c r="P398" s="134">
        <v>0.18</v>
      </c>
      <c r="Q398" s="90"/>
      <c r="R398" s="99">
        <f>IF(AND(H398&lt;='Product Ratings'!$E$5,H398&gt;='Product Ratings'!$D$5),'Product Ratings'!$C$5,IF(AND(H398&lt;='Product Ratings'!$E$6,H398&gt;='Product Ratings'!$D$6),'Product Ratings'!$C$6,IF(AND(H398&lt;='Product Ratings'!$E$7,H398&gt;='Product Ratings'!$D$7),'Product Ratings'!$C$7,IF(AND(H398&lt;='Product Ratings'!$E$8,H398&gt;='Product Ratings'!$D$8),'Product Ratings'!$C$8,IF(H398&gt;='Product Ratings'!$D$9,'Product Ratings'!$C$9)))))</f>
        <v>2</v>
      </c>
      <c r="S398" s="99">
        <f>IF(AND(D398&lt;='Product Ratings'!$I$5,D398&gt;='Product Ratings'!$H$5),'Product Ratings'!$F$5,IF(AND(D398&lt;='Product Ratings'!$I$6,D398&gt;='Product Ratings'!$H$6),'Product Ratings'!$F$6,IF(AND(D398&lt;='Product Ratings'!$I$7,I398&gt;='Product Ratings'!$H$7),'Product Ratings'!$F$7,IF(AND(D398&lt;='Product Ratings'!$I$8,D398&gt;='Product Ratings'!$H$8),'Product Ratings'!$F$8,IF(D398&gt;='Product Ratings'!$H$9,'Product Ratings'!$F$9)))))</f>
        <v>1</v>
      </c>
      <c r="T398" s="99">
        <f>IF(AND(O398&lt;='Product Ratings'!$M$5,O398&gt;='Product Ratings'!$L$5),'Product Ratings'!$J$5,IF(AND(O398&lt;='Product Ratings'!$M$6,O398&gt;='Product Ratings'!$L$6),'Product Ratings'!$J$6,IF(AND(O398&lt;='Product Ratings'!$M$7,O398&gt;='Product Ratings'!$L$7),'Product Ratings'!$J$7,IF(AND(O398&lt;='Product Ratings'!$M$8,O398&gt;='Product Ratings'!$L$8),'Product Ratings'!$J$8,IF(O398&gt;='Product Ratings'!$L$9,'Product Ratings'!$J$9)))))</f>
        <v>3</v>
      </c>
      <c r="U398" s="99">
        <f>IF(AND(N398&lt;='Product Ratings'!$R$5,N398&gt;='Product Ratings'!$Q$5),'Product Ratings'!$O$5,IF(AND(N398&lt;='Product Ratings'!$R$6,N398&gt;='Product Ratings'!$Q$6),'Product Ratings'!$O$6,IF(AND(N398&lt;='Product Ratings'!$R$7,N398&gt;='Product Ratings'!$Q$7),'Product Ratings'!$O$7,IF(AND(N398&lt;='Product Ratings'!$R$8,N398&gt;='Product Ratings'!$Q$8),'Product Ratings'!$O$8,IF(N398&gt;='Product Ratings'!$Q$9,'Product Ratings'!$O$9)))))</f>
        <v>3</v>
      </c>
      <c r="V398" s="99">
        <f>IF(AND(P398&lt;='Product Ratings'!$V$5,P398&gt;='Product Ratings'!$U$5),'Product Ratings'!$S$5,IF(AND(P398&lt;='Product Ratings'!$V$6,P398&gt;='Product Ratings'!$U$6),'Product Ratings'!$S$6,IF(AND(P398&lt;='Product Ratings'!$V$7,P398&gt;='Product Ratings'!$U$7),'Product Ratings'!$S$7,IF(AND(P398&lt;='Product Ratings'!$V$8,P398&gt;='Product Ratings'!$U$8),'Product Ratings'!$S$8,IF(P398&gt;='Product Ratings'!$U$9,'Product Ratings'!$S$9)))))</f>
        <v>3</v>
      </c>
      <c r="W398" s="135">
        <f t="shared" si="6"/>
        <v>12</v>
      </c>
      <c r="X398" s="90"/>
      <c r="Y398" s="90"/>
      <c r="Z398" s="90"/>
      <c r="AA398" s="90"/>
      <c r="AB398" s="90"/>
    </row>
    <row r="399" ht="12.75" customHeight="1">
      <c r="A399" s="87"/>
      <c r="B399" s="90"/>
      <c r="C399" s="90" t="s">
        <v>458</v>
      </c>
      <c r="D399" s="126">
        <v>3.0</v>
      </c>
      <c r="E399" s="127">
        <v>401.74</v>
      </c>
      <c r="F399" s="128">
        <f t="shared" si="7"/>
        <v>261.131</v>
      </c>
      <c r="G399" s="129">
        <f t="shared" si="1"/>
        <v>140.609</v>
      </c>
      <c r="H399" s="130">
        <f t="shared" si="2"/>
        <v>0.35</v>
      </c>
      <c r="I399" s="131">
        <v>44747.0</v>
      </c>
      <c r="J399" s="132">
        <v>44783.0</v>
      </c>
      <c r="K399" s="123"/>
      <c r="L399" s="90"/>
      <c r="M399" s="133">
        <f t="shared" si="3"/>
        <v>133.9133333</v>
      </c>
      <c r="N399" s="99">
        <f t="shared" si="4"/>
        <v>36</v>
      </c>
      <c r="O399" s="133">
        <f t="shared" si="5"/>
        <v>87.04366667</v>
      </c>
      <c r="P399" s="134">
        <v>0.22</v>
      </c>
      <c r="Q399" s="90"/>
      <c r="R399" s="99">
        <f>IF(AND(H399&lt;='Product Ratings'!$E$5,H399&gt;='Product Ratings'!$D$5),'Product Ratings'!$C$5,IF(AND(H399&lt;='Product Ratings'!$E$6,H399&gt;='Product Ratings'!$D$6),'Product Ratings'!$C$6,IF(AND(H399&lt;='Product Ratings'!$E$7,H399&gt;='Product Ratings'!$D$7),'Product Ratings'!$C$7,IF(AND(H399&lt;='Product Ratings'!$E$8,H399&gt;='Product Ratings'!$D$8),'Product Ratings'!$C$8,IF(H399&gt;='Product Ratings'!$D$9,'Product Ratings'!$C$9)))))</f>
        <v>2</v>
      </c>
      <c r="S399" s="99">
        <f>IF(AND(D399&lt;='Product Ratings'!$I$5,D399&gt;='Product Ratings'!$H$5),'Product Ratings'!$F$5,IF(AND(D399&lt;='Product Ratings'!$I$6,D399&gt;='Product Ratings'!$H$6),'Product Ratings'!$F$6,IF(AND(D399&lt;='Product Ratings'!$I$7,I399&gt;='Product Ratings'!$H$7),'Product Ratings'!$F$7,IF(AND(D399&lt;='Product Ratings'!$I$8,D399&gt;='Product Ratings'!$H$8),'Product Ratings'!$F$8,IF(D399&gt;='Product Ratings'!$H$9,'Product Ratings'!$F$9)))))</f>
        <v>1</v>
      </c>
      <c r="T399" s="99">
        <f>IF(AND(O399&lt;='Product Ratings'!$M$5,O399&gt;='Product Ratings'!$L$5),'Product Ratings'!$J$5,IF(AND(O399&lt;='Product Ratings'!$M$6,O399&gt;='Product Ratings'!$L$6),'Product Ratings'!$J$6,IF(AND(O399&lt;='Product Ratings'!$M$7,O399&gt;='Product Ratings'!$L$7),'Product Ratings'!$J$7,IF(AND(O399&lt;='Product Ratings'!$M$8,O399&gt;='Product Ratings'!$L$8),'Product Ratings'!$J$8,IF(O399&gt;='Product Ratings'!$L$9,'Product Ratings'!$J$9)))))</f>
        <v>2</v>
      </c>
      <c r="U399" s="99">
        <f>IF(AND(N399&lt;='Product Ratings'!$R$5,N399&gt;='Product Ratings'!$Q$5),'Product Ratings'!$O$5,IF(AND(N399&lt;='Product Ratings'!$R$6,N399&gt;='Product Ratings'!$Q$6),'Product Ratings'!$O$6,IF(AND(N399&lt;='Product Ratings'!$R$7,N399&gt;='Product Ratings'!$Q$7),'Product Ratings'!$O$7,IF(AND(N399&lt;='Product Ratings'!$R$8,N399&gt;='Product Ratings'!$Q$8),'Product Ratings'!$O$8,IF(N399&gt;='Product Ratings'!$Q$9,'Product Ratings'!$O$9)))))</f>
        <v>3</v>
      </c>
      <c r="V399" s="99">
        <f>IF(AND(P399&lt;='Product Ratings'!$V$5,P399&gt;='Product Ratings'!$U$5),'Product Ratings'!$S$5,IF(AND(P399&lt;='Product Ratings'!$V$6,P399&gt;='Product Ratings'!$U$6),'Product Ratings'!$S$6,IF(AND(P399&lt;='Product Ratings'!$V$7,P399&gt;='Product Ratings'!$U$7),'Product Ratings'!$S$7,IF(AND(P399&lt;='Product Ratings'!$V$8,P399&gt;='Product Ratings'!$U$8),'Product Ratings'!$S$8,IF(P399&gt;='Product Ratings'!$U$9,'Product Ratings'!$S$9)))))</f>
        <v>3</v>
      </c>
      <c r="W399" s="135">
        <f t="shared" si="6"/>
        <v>11</v>
      </c>
      <c r="X399" s="90"/>
      <c r="Y399" s="90"/>
      <c r="Z399" s="90"/>
      <c r="AA399" s="90"/>
      <c r="AB399" s="90"/>
    </row>
    <row r="400" ht="12.75" customHeight="1">
      <c r="A400" s="87"/>
      <c r="B400" s="90"/>
      <c r="C400" s="90" t="s">
        <v>459</v>
      </c>
      <c r="D400" s="126">
        <v>4.0</v>
      </c>
      <c r="E400" s="127">
        <v>159.46</v>
      </c>
      <c r="F400" s="128">
        <f t="shared" si="7"/>
        <v>103.649</v>
      </c>
      <c r="G400" s="129">
        <f t="shared" si="1"/>
        <v>55.811</v>
      </c>
      <c r="H400" s="130">
        <f t="shared" si="2"/>
        <v>0.35</v>
      </c>
      <c r="I400" s="131">
        <v>44748.0</v>
      </c>
      <c r="J400" s="132">
        <v>44784.0</v>
      </c>
      <c r="K400" s="123"/>
      <c r="L400" s="90"/>
      <c r="M400" s="133">
        <f t="shared" si="3"/>
        <v>39.865</v>
      </c>
      <c r="N400" s="99">
        <f t="shared" si="4"/>
        <v>36</v>
      </c>
      <c r="O400" s="133">
        <f t="shared" si="5"/>
        <v>25.91225</v>
      </c>
      <c r="P400" s="134">
        <v>0.26</v>
      </c>
      <c r="Q400" s="90"/>
      <c r="R400" s="99">
        <f>IF(AND(H400&lt;='Product Ratings'!$E$5,H400&gt;='Product Ratings'!$D$5),'Product Ratings'!$C$5,IF(AND(H400&lt;='Product Ratings'!$E$6,H400&gt;='Product Ratings'!$D$6),'Product Ratings'!$C$6,IF(AND(H400&lt;='Product Ratings'!$E$7,H400&gt;='Product Ratings'!$D$7),'Product Ratings'!$C$7,IF(AND(H400&lt;='Product Ratings'!$E$8,H400&gt;='Product Ratings'!$D$8),'Product Ratings'!$C$8,IF(H400&gt;='Product Ratings'!$D$9,'Product Ratings'!$C$9)))))</f>
        <v>2</v>
      </c>
      <c r="S400" s="99">
        <f>IF(AND(D400&lt;='Product Ratings'!$I$5,D400&gt;='Product Ratings'!$H$5),'Product Ratings'!$F$5,IF(AND(D400&lt;='Product Ratings'!$I$6,D400&gt;='Product Ratings'!$H$6),'Product Ratings'!$F$6,IF(AND(D400&lt;='Product Ratings'!$I$7,I400&gt;='Product Ratings'!$H$7),'Product Ratings'!$F$7,IF(AND(D400&lt;='Product Ratings'!$I$8,D400&gt;='Product Ratings'!$H$8),'Product Ratings'!$F$8,IF(D400&gt;='Product Ratings'!$H$9,'Product Ratings'!$F$9)))))</f>
        <v>1</v>
      </c>
      <c r="T400" s="99" t="b">
        <f>IF(AND(O400&lt;='Product Ratings'!$M$5,O400&gt;='Product Ratings'!$L$5),'Product Ratings'!$J$5,IF(AND(O400&lt;='Product Ratings'!$M$6,O400&gt;='Product Ratings'!$L$6),'Product Ratings'!$J$6,IF(AND(O400&lt;='Product Ratings'!$M$7,O400&gt;='Product Ratings'!$L$7),'Product Ratings'!$J$7,IF(AND(O400&lt;='Product Ratings'!$M$8,O400&gt;='Product Ratings'!$L$8),'Product Ratings'!$J$8,IF(O400&gt;='Product Ratings'!$L$9,'Product Ratings'!$J$9)))))</f>
        <v>0</v>
      </c>
      <c r="U400" s="99">
        <f>IF(AND(N400&lt;='Product Ratings'!$R$5,N400&gt;='Product Ratings'!$Q$5),'Product Ratings'!$O$5,IF(AND(N400&lt;='Product Ratings'!$R$6,N400&gt;='Product Ratings'!$Q$6),'Product Ratings'!$O$6,IF(AND(N400&lt;='Product Ratings'!$R$7,N400&gt;='Product Ratings'!$Q$7),'Product Ratings'!$O$7,IF(AND(N400&lt;='Product Ratings'!$R$8,N400&gt;='Product Ratings'!$Q$8),'Product Ratings'!$O$8,IF(N400&gt;='Product Ratings'!$Q$9,'Product Ratings'!$O$9)))))</f>
        <v>3</v>
      </c>
      <c r="V400" s="99">
        <f>IF(AND(P400&lt;='Product Ratings'!$V$5,P400&gt;='Product Ratings'!$U$5),'Product Ratings'!$S$5,IF(AND(P400&lt;='Product Ratings'!$V$6,P400&gt;='Product Ratings'!$U$6),'Product Ratings'!$S$6,IF(AND(P400&lt;='Product Ratings'!$V$7,P400&gt;='Product Ratings'!$U$7),'Product Ratings'!$S$7,IF(AND(P400&lt;='Product Ratings'!$V$8,P400&gt;='Product Ratings'!$U$8),'Product Ratings'!$S$8,IF(P400&gt;='Product Ratings'!$U$9,'Product Ratings'!$S$9)))))</f>
        <v>3</v>
      </c>
      <c r="W400" s="135">
        <f t="shared" si="6"/>
        <v>9</v>
      </c>
      <c r="X400" s="90"/>
      <c r="Y400" s="90"/>
      <c r="Z400" s="90"/>
      <c r="AA400" s="90"/>
      <c r="AB400" s="90"/>
    </row>
    <row r="401" ht="12.75" customHeight="1">
      <c r="A401" s="87"/>
      <c r="B401" s="90"/>
      <c r="C401" s="90" t="s">
        <v>460</v>
      </c>
      <c r="D401" s="126">
        <v>5.0</v>
      </c>
      <c r="E401" s="127">
        <v>82.61</v>
      </c>
      <c r="F401" s="128">
        <f t="shared" si="7"/>
        <v>53.6965</v>
      </c>
      <c r="G401" s="129">
        <f t="shared" si="1"/>
        <v>28.9135</v>
      </c>
      <c r="H401" s="130">
        <f t="shared" si="2"/>
        <v>0.35</v>
      </c>
      <c r="I401" s="131">
        <v>44749.0</v>
      </c>
      <c r="J401" s="132">
        <v>44785.0</v>
      </c>
      <c r="K401" s="123"/>
      <c r="L401" s="90"/>
      <c r="M401" s="133">
        <f t="shared" si="3"/>
        <v>16.522</v>
      </c>
      <c r="N401" s="99">
        <f t="shared" si="4"/>
        <v>36</v>
      </c>
      <c r="O401" s="133">
        <f t="shared" si="5"/>
        <v>10.7393</v>
      </c>
      <c r="P401" s="134">
        <v>0.28</v>
      </c>
      <c r="Q401" s="90"/>
      <c r="R401" s="99">
        <f>IF(AND(H401&lt;='Product Ratings'!$E$5,H401&gt;='Product Ratings'!$D$5),'Product Ratings'!$C$5,IF(AND(H401&lt;='Product Ratings'!$E$6,H401&gt;='Product Ratings'!$D$6),'Product Ratings'!$C$6,IF(AND(H401&lt;='Product Ratings'!$E$7,H401&gt;='Product Ratings'!$D$7),'Product Ratings'!$C$7,IF(AND(H401&lt;='Product Ratings'!$E$8,H401&gt;='Product Ratings'!$D$8),'Product Ratings'!$C$8,IF(H401&gt;='Product Ratings'!$D$9,'Product Ratings'!$C$9)))))</f>
        <v>2</v>
      </c>
      <c r="S401" s="99">
        <f>IF(AND(D401&lt;='Product Ratings'!$I$5,D401&gt;='Product Ratings'!$H$5),'Product Ratings'!$F$5,IF(AND(D401&lt;='Product Ratings'!$I$6,D401&gt;='Product Ratings'!$H$6),'Product Ratings'!$F$6,IF(AND(D401&lt;='Product Ratings'!$I$7,I401&gt;='Product Ratings'!$H$7),'Product Ratings'!$F$7,IF(AND(D401&lt;='Product Ratings'!$I$8,D401&gt;='Product Ratings'!$H$8),'Product Ratings'!$F$8,IF(D401&gt;='Product Ratings'!$H$9,'Product Ratings'!$F$9)))))</f>
        <v>1</v>
      </c>
      <c r="T401" s="99">
        <f>IF(AND(O401&lt;='Product Ratings'!$M$5,O401&gt;='Product Ratings'!$L$5),'Product Ratings'!$J$5,IF(AND(O401&lt;='Product Ratings'!$M$6,O401&gt;='Product Ratings'!$L$6),'Product Ratings'!$J$6,IF(AND(O401&lt;='Product Ratings'!$M$7,O401&gt;='Product Ratings'!$L$7),'Product Ratings'!$J$7,IF(AND(O401&lt;='Product Ratings'!$M$8,O401&gt;='Product Ratings'!$L$8),'Product Ratings'!$J$8,IF(O401&gt;='Product Ratings'!$L$9,'Product Ratings'!$J$9)))))</f>
        <v>5</v>
      </c>
      <c r="U401" s="99">
        <f>IF(AND(N401&lt;='Product Ratings'!$R$5,N401&gt;='Product Ratings'!$Q$5),'Product Ratings'!$O$5,IF(AND(N401&lt;='Product Ratings'!$R$6,N401&gt;='Product Ratings'!$Q$6),'Product Ratings'!$O$6,IF(AND(N401&lt;='Product Ratings'!$R$7,N401&gt;='Product Ratings'!$Q$7),'Product Ratings'!$O$7,IF(AND(N401&lt;='Product Ratings'!$R$8,N401&gt;='Product Ratings'!$Q$8),'Product Ratings'!$O$8,IF(N401&gt;='Product Ratings'!$Q$9,'Product Ratings'!$O$9)))))</f>
        <v>3</v>
      </c>
      <c r="V401" s="99">
        <f>IF(AND(P401&lt;='Product Ratings'!$V$5,P401&gt;='Product Ratings'!$U$5),'Product Ratings'!$S$5,IF(AND(P401&lt;='Product Ratings'!$V$6,P401&gt;='Product Ratings'!$U$6),'Product Ratings'!$S$6,IF(AND(P401&lt;='Product Ratings'!$V$7,P401&gt;='Product Ratings'!$U$7),'Product Ratings'!$S$7,IF(AND(P401&lt;='Product Ratings'!$V$8,P401&gt;='Product Ratings'!$U$8),'Product Ratings'!$S$8,IF(P401&gt;='Product Ratings'!$U$9,'Product Ratings'!$S$9)))))</f>
        <v>3</v>
      </c>
      <c r="W401" s="135">
        <f t="shared" si="6"/>
        <v>14</v>
      </c>
      <c r="X401" s="90"/>
      <c r="Y401" s="90"/>
      <c r="Z401" s="90"/>
      <c r="AA401" s="90"/>
      <c r="AB401" s="90"/>
    </row>
    <row r="402" ht="12.75" customHeight="1">
      <c r="A402" s="87"/>
      <c r="B402" s="90"/>
      <c r="C402" s="90" t="s">
        <v>461</v>
      </c>
      <c r="D402" s="126">
        <v>6.0</v>
      </c>
      <c r="E402" s="127">
        <v>648.74</v>
      </c>
      <c r="F402" s="128">
        <f t="shared" si="7"/>
        <v>421.681</v>
      </c>
      <c r="G402" s="129">
        <f t="shared" si="1"/>
        <v>227.059</v>
      </c>
      <c r="H402" s="130">
        <f t="shared" si="2"/>
        <v>0.35</v>
      </c>
      <c r="I402" s="131">
        <v>44750.0</v>
      </c>
      <c r="J402" s="132">
        <v>44786.0</v>
      </c>
      <c r="K402" s="123"/>
      <c r="L402" s="90"/>
      <c r="M402" s="133">
        <f t="shared" si="3"/>
        <v>108.1233333</v>
      </c>
      <c r="N402" s="99">
        <f t="shared" si="4"/>
        <v>36</v>
      </c>
      <c r="O402" s="133">
        <f t="shared" si="5"/>
        <v>70.28016667</v>
      </c>
      <c r="P402" s="134">
        <v>0.3</v>
      </c>
      <c r="Q402" s="90"/>
      <c r="R402" s="99">
        <f>IF(AND(H402&lt;='Product Ratings'!$E$5,H402&gt;='Product Ratings'!$D$5),'Product Ratings'!$C$5,IF(AND(H402&lt;='Product Ratings'!$E$6,H402&gt;='Product Ratings'!$D$6),'Product Ratings'!$C$6,IF(AND(H402&lt;='Product Ratings'!$E$7,H402&gt;='Product Ratings'!$D$7),'Product Ratings'!$C$7,IF(AND(H402&lt;='Product Ratings'!$E$8,H402&gt;='Product Ratings'!$D$8),'Product Ratings'!$C$8,IF(H402&gt;='Product Ratings'!$D$9,'Product Ratings'!$C$9)))))</f>
        <v>2</v>
      </c>
      <c r="S402" s="99">
        <f>IF(AND(D402&lt;='Product Ratings'!$I$5,D402&gt;='Product Ratings'!$H$5),'Product Ratings'!$F$5,IF(AND(D402&lt;='Product Ratings'!$I$6,D402&gt;='Product Ratings'!$H$6),'Product Ratings'!$F$6,IF(AND(D402&lt;='Product Ratings'!$I$7,I402&gt;='Product Ratings'!$H$7),'Product Ratings'!$F$7,IF(AND(D402&lt;='Product Ratings'!$I$8,D402&gt;='Product Ratings'!$H$8),'Product Ratings'!$F$8,IF(D402&gt;='Product Ratings'!$H$9,'Product Ratings'!$F$9)))))</f>
        <v>2</v>
      </c>
      <c r="T402" s="99">
        <f>IF(AND(O402&lt;='Product Ratings'!$M$5,O402&gt;='Product Ratings'!$L$5),'Product Ratings'!$J$5,IF(AND(O402&lt;='Product Ratings'!$M$6,O402&gt;='Product Ratings'!$L$6),'Product Ratings'!$J$6,IF(AND(O402&lt;='Product Ratings'!$M$7,O402&gt;='Product Ratings'!$L$7),'Product Ratings'!$J$7,IF(AND(O402&lt;='Product Ratings'!$M$8,O402&gt;='Product Ratings'!$L$8),'Product Ratings'!$J$8,IF(O402&gt;='Product Ratings'!$L$9,'Product Ratings'!$J$9)))))</f>
        <v>3</v>
      </c>
      <c r="U402" s="99">
        <f>IF(AND(N402&lt;='Product Ratings'!$R$5,N402&gt;='Product Ratings'!$Q$5),'Product Ratings'!$O$5,IF(AND(N402&lt;='Product Ratings'!$R$6,N402&gt;='Product Ratings'!$Q$6),'Product Ratings'!$O$6,IF(AND(N402&lt;='Product Ratings'!$R$7,N402&gt;='Product Ratings'!$Q$7),'Product Ratings'!$O$7,IF(AND(N402&lt;='Product Ratings'!$R$8,N402&gt;='Product Ratings'!$Q$8),'Product Ratings'!$O$8,IF(N402&gt;='Product Ratings'!$Q$9,'Product Ratings'!$O$9)))))</f>
        <v>3</v>
      </c>
      <c r="V402" s="99">
        <f>IF(AND(P402&lt;='Product Ratings'!$V$5,P402&gt;='Product Ratings'!$U$5),'Product Ratings'!$S$5,IF(AND(P402&lt;='Product Ratings'!$V$6,P402&gt;='Product Ratings'!$U$6),'Product Ratings'!$S$6,IF(AND(P402&lt;='Product Ratings'!$V$7,P402&gt;='Product Ratings'!$U$7),'Product Ratings'!$S$7,IF(AND(P402&lt;='Product Ratings'!$V$8,P402&gt;='Product Ratings'!$U$8),'Product Ratings'!$S$8,IF(P402&gt;='Product Ratings'!$U$9,'Product Ratings'!$S$9)))))</f>
        <v>3</v>
      </c>
      <c r="W402" s="135">
        <f t="shared" si="6"/>
        <v>13</v>
      </c>
      <c r="X402" s="90"/>
      <c r="Y402" s="90"/>
      <c r="Z402" s="90"/>
      <c r="AA402" s="90"/>
      <c r="AB402" s="90"/>
    </row>
    <row r="403" ht="12.75" customHeight="1">
      <c r="A403" s="87"/>
      <c r="B403" s="90"/>
      <c r="C403" s="90" t="s">
        <v>462</v>
      </c>
      <c r="D403" s="126">
        <v>1.0</v>
      </c>
      <c r="E403" s="127">
        <v>165.22</v>
      </c>
      <c r="F403" s="128">
        <f t="shared" si="7"/>
        <v>107.393</v>
      </c>
      <c r="G403" s="129">
        <f t="shared" si="1"/>
        <v>57.827</v>
      </c>
      <c r="H403" s="130">
        <f t="shared" si="2"/>
        <v>0.35</v>
      </c>
      <c r="I403" s="131">
        <v>44751.0</v>
      </c>
      <c r="J403" s="132">
        <v>44787.0</v>
      </c>
      <c r="K403" s="123"/>
      <c r="L403" s="90"/>
      <c r="M403" s="133">
        <f t="shared" si="3"/>
        <v>165.22</v>
      </c>
      <c r="N403" s="99">
        <f t="shared" si="4"/>
        <v>36</v>
      </c>
      <c r="O403" s="133">
        <f t="shared" si="5"/>
        <v>107.393</v>
      </c>
      <c r="P403" s="134">
        <v>0.31</v>
      </c>
      <c r="Q403" s="90"/>
      <c r="R403" s="99">
        <f>IF(AND(H403&lt;='Product Ratings'!$E$5,H403&gt;='Product Ratings'!$D$5),'Product Ratings'!$C$5,IF(AND(H403&lt;='Product Ratings'!$E$6,H403&gt;='Product Ratings'!$D$6),'Product Ratings'!$C$6,IF(AND(H403&lt;='Product Ratings'!$E$7,H403&gt;='Product Ratings'!$D$7),'Product Ratings'!$C$7,IF(AND(H403&lt;='Product Ratings'!$E$8,H403&gt;='Product Ratings'!$D$8),'Product Ratings'!$C$8,IF(H403&gt;='Product Ratings'!$D$9,'Product Ratings'!$C$9)))))</f>
        <v>2</v>
      </c>
      <c r="S403" s="99">
        <f>IF(AND(D403&lt;='Product Ratings'!$I$5,D403&gt;='Product Ratings'!$H$5),'Product Ratings'!$F$5,IF(AND(D403&lt;='Product Ratings'!$I$6,D403&gt;='Product Ratings'!$H$6),'Product Ratings'!$F$6,IF(AND(D403&lt;='Product Ratings'!$I$7,I403&gt;='Product Ratings'!$H$7),'Product Ratings'!$F$7,IF(AND(D403&lt;='Product Ratings'!$I$8,D403&gt;='Product Ratings'!$H$8),'Product Ratings'!$F$8,IF(D403&gt;='Product Ratings'!$H$9,'Product Ratings'!$F$9)))))</f>
        <v>1</v>
      </c>
      <c r="T403" s="99">
        <f>IF(AND(O403&lt;='Product Ratings'!$M$5,O403&gt;='Product Ratings'!$L$5),'Product Ratings'!$J$5,IF(AND(O403&lt;='Product Ratings'!$M$6,O403&gt;='Product Ratings'!$L$6),'Product Ratings'!$J$6,IF(AND(O403&lt;='Product Ratings'!$M$7,O403&gt;='Product Ratings'!$L$7),'Product Ratings'!$J$7,IF(AND(O403&lt;='Product Ratings'!$M$8,O403&gt;='Product Ratings'!$L$8),'Product Ratings'!$J$8,IF(O403&gt;='Product Ratings'!$L$9,'Product Ratings'!$J$9)))))</f>
        <v>2</v>
      </c>
      <c r="U403" s="99">
        <f>IF(AND(N403&lt;='Product Ratings'!$R$5,N403&gt;='Product Ratings'!$Q$5),'Product Ratings'!$O$5,IF(AND(N403&lt;='Product Ratings'!$R$6,N403&gt;='Product Ratings'!$Q$6),'Product Ratings'!$O$6,IF(AND(N403&lt;='Product Ratings'!$R$7,N403&gt;='Product Ratings'!$Q$7),'Product Ratings'!$O$7,IF(AND(N403&lt;='Product Ratings'!$R$8,N403&gt;='Product Ratings'!$Q$8),'Product Ratings'!$O$8,IF(N403&gt;='Product Ratings'!$Q$9,'Product Ratings'!$O$9)))))</f>
        <v>3</v>
      </c>
      <c r="V403" s="99">
        <f>IF(AND(P403&lt;='Product Ratings'!$V$5,P403&gt;='Product Ratings'!$U$5),'Product Ratings'!$S$5,IF(AND(P403&lt;='Product Ratings'!$V$6,P403&gt;='Product Ratings'!$U$6),'Product Ratings'!$S$6,IF(AND(P403&lt;='Product Ratings'!$V$7,P403&gt;='Product Ratings'!$U$7),'Product Ratings'!$S$7,IF(AND(P403&lt;='Product Ratings'!$V$8,P403&gt;='Product Ratings'!$U$8),'Product Ratings'!$S$8,IF(P403&gt;='Product Ratings'!$U$9,'Product Ratings'!$S$9)))))</f>
        <v>3</v>
      </c>
      <c r="W403" s="135">
        <f t="shared" si="6"/>
        <v>11</v>
      </c>
      <c r="X403" s="90"/>
      <c r="Y403" s="90"/>
      <c r="Z403" s="90"/>
      <c r="AA403" s="90"/>
      <c r="AB403" s="90"/>
    </row>
    <row r="404" ht="12.75" customHeight="1">
      <c r="A404" s="87"/>
      <c r="B404" s="90"/>
      <c r="C404" s="90" t="s">
        <v>463</v>
      </c>
      <c r="D404" s="126">
        <v>2.0</v>
      </c>
      <c r="E404" s="127">
        <v>553.73</v>
      </c>
      <c r="F404" s="128">
        <f t="shared" si="7"/>
        <v>359.9245</v>
      </c>
      <c r="G404" s="129">
        <f t="shared" si="1"/>
        <v>193.8055</v>
      </c>
      <c r="H404" s="130">
        <f t="shared" si="2"/>
        <v>0.35</v>
      </c>
      <c r="I404" s="131">
        <v>44752.0</v>
      </c>
      <c r="J404" s="132">
        <v>44788.0</v>
      </c>
      <c r="K404" s="123"/>
      <c r="L404" s="90"/>
      <c r="M404" s="133">
        <f t="shared" si="3"/>
        <v>276.865</v>
      </c>
      <c r="N404" s="99">
        <f t="shared" si="4"/>
        <v>36</v>
      </c>
      <c r="O404" s="133">
        <f t="shared" si="5"/>
        <v>179.96225</v>
      </c>
      <c r="P404" s="134">
        <v>0.32</v>
      </c>
      <c r="Q404" s="90"/>
      <c r="R404" s="99">
        <f>IF(AND(H404&lt;='Product Ratings'!$E$5,H404&gt;='Product Ratings'!$D$5),'Product Ratings'!$C$5,IF(AND(H404&lt;='Product Ratings'!$E$6,H404&gt;='Product Ratings'!$D$6),'Product Ratings'!$C$6,IF(AND(H404&lt;='Product Ratings'!$E$7,H404&gt;='Product Ratings'!$D$7),'Product Ratings'!$C$7,IF(AND(H404&lt;='Product Ratings'!$E$8,H404&gt;='Product Ratings'!$D$8),'Product Ratings'!$C$8,IF(H404&gt;='Product Ratings'!$D$9,'Product Ratings'!$C$9)))))</f>
        <v>2</v>
      </c>
      <c r="S404" s="99">
        <f>IF(AND(D404&lt;='Product Ratings'!$I$5,D404&gt;='Product Ratings'!$H$5),'Product Ratings'!$F$5,IF(AND(D404&lt;='Product Ratings'!$I$6,D404&gt;='Product Ratings'!$H$6),'Product Ratings'!$F$6,IF(AND(D404&lt;='Product Ratings'!$I$7,I404&gt;='Product Ratings'!$H$7),'Product Ratings'!$F$7,IF(AND(D404&lt;='Product Ratings'!$I$8,D404&gt;='Product Ratings'!$H$8),'Product Ratings'!$F$8,IF(D404&gt;='Product Ratings'!$H$9,'Product Ratings'!$F$9)))))</f>
        <v>1</v>
      </c>
      <c r="T404" s="99">
        <f>IF(AND(O404&lt;='Product Ratings'!$M$5,O404&gt;='Product Ratings'!$L$5),'Product Ratings'!$J$5,IF(AND(O404&lt;='Product Ratings'!$M$6,O404&gt;='Product Ratings'!$L$6),'Product Ratings'!$J$6,IF(AND(O404&lt;='Product Ratings'!$M$7,O404&gt;='Product Ratings'!$L$7),'Product Ratings'!$J$7,IF(AND(O404&lt;='Product Ratings'!$M$8,O404&gt;='Product Ratings'!$L$8),'Product Ratings'!$J$8,IF(O404&gt;='Product Ratings'!$L$9,'Product Ratings'!$J$9)))))</f>
        <v>1</v>
      </c>
      <c r="U404" s="99">
        <f>IF(AND(N404&lt;='Product Ratings'!$R$5,N404&gt;='Product Ratings'!$Q$5),'Product Ratings'!$O$5,IF(AND(N404&lt;='Product Ratings'!$R$6,N404&gt;='Product Ratings'!$Q$6),'Product Ratings'!$O$6,IF(AND(N404&lt;='Product Ratings'!$R$7,N404&gt;='Product Ratings'!$Q$7),'Product Ratings'!$O$7,IF(AND(N404&lt;='Product Ratings'!$R$8,N404&gt;='Product Ratings'!$Q$8),'Product Ratings'!$O$8,IF(N404&gt;='Product Ratings'!$Q$9,'Product Ratings'!$O$9)))))</f>
        <v>3</v>
      </c>
      <c r="V404" s="99">
        <f>IF(AND(P404&lt;='Product Ratings'!$V$5,P404&gt;='Product Ratings'!$U$5),'Product Ratings'!$S$5,IF(AND(P404&lt;='Product Ratings'!$V$6,P404&gt;='Product Ratings'!$U$6),'Product Ratings'!$S$6,IF(AND(P404&lt;='Product Ratings'!$V$7,P404&gt;='Product Ratings'!$U$7),'Product Ratings'!$S$7,IF(AND(P404&lt;='Product Ratings'!$V$8,P404&gt;='Product Ratings'!$U$8),'Product Ratings'!$S$8,IF(P404&gt;='Product Ratings'!$U$9,'Product Ratings'!$S$9)))))</f>
        <v>3</v>
      </c>
      <c r="W404" s="135">
        <f t="shared" si="6"/>
        <v>10</v>
      </c>
      <c r="X404" s="90"/>
      <c r="Y404" s="90"/>
      <c r="Z404" s="90"/>
      <c r="AA404" s="90"/>
      <c r="AB404" s="90"/>
    </row>
    <row r="405" ht="12.75" customHeight="1">
      <c r="A405" s="87"/>
      <c r="B405" s="90"/>
      <c r="C405" s="90" t="s">
        <v>464</v>
      </c>
      <c r="D405" s="126">
        <v>3.0</v>
      </c>
      <c r="E405" s="127">
        <v>757.13</v>
      </c>
      <c r="F405" s="128">
        <f t="shared" si="7"/>
        <v>492.1345</v>
      </c>
      <c r="G405" s="129">
        <f t="shared" si="1"/>
        <v>264.9955</v>
      </c>
      <c r="H405" s="130">
        <f t="shared" si="2"/>
        <v>0.35</v>
      </c>
      <c r="I405" s="131">
        <v>44753.0</v>
      </c>
      <c r="J405" s="132">
        <v>44789.0</v>
      </c>
      <c r="K405" s="123"/>
      <c r="L405" s="90"/>
      <c r="M405" s="133">
        <f t="shared" si="3"/>
        <v>252.3766667</v>
      </c>
      <c r="N405" s="99">
        <f t="shared" si="4"/>
        <v>36</v>
      </c>
      <c r="O405" s="133">
        <f t="shared" si="5"/>
        <v>164.0448333</v>
      </c>
      <c r="P405" s="134">
        <v>0.33</v>
      </c>
      <c r="Q405" s="90"/>
      <c r="R405" s="99">
        <f>IF(AND(H405&lt;='Product Ratings'!$E$5,H405&gt;='Product Ratings'!$D$5),'Product Ratings'!$C$5,IF(AND(H405&lt;='Product Ratings'!$E$6,H405&gt;='Product Ratings'!$D$6),'Product Ratings'!$C$6,IF(AND(H405&lt;='Product Ratings'!$E$7,H405&gt;='Product Ratings'!$D$7),'Product Ratings'!$C$7,IF(AND(H405&lt;='Product Ratings'!$E$8,H405&gt;='Product Ratings'!$D$8),'Product Ratings'!$C$8,IF(H405&gt;='Product Ratings'!$D$9,'Product Ratings'!$C$9)))))</f>
        <v>2</v>
      </c>
      <c r="S405" s="99">
        <f>IF(AND(D405&lt;='Product Ratings'!$I$5,D405&gt;='Product Ratings'!$H$5),'Product Ratings'!$F$5,IF(AND(D405&lt;='Product Ratings'!$I$6,D405&gt;='Product Ratings'!$H$6),'Product Ratings'!$F$6,IF(AND(D405&lt;='Product Ratings'!$I$7,I405&gt;='Product Ratings'!$H$7),'Product Ratings'!$F$7,IF(AND(D405&lt;='Product Ratings'!$I$8,D405&gt;='Product Ratings'!$H$8),'Product Ratings'!$F$8,IF(D405&gt;='Product Ratings'!$H$9,'Product Ratings'!$F$9)))))</f>
        <v>1</v>
      </c>
      <c r="T405" s="99">
        <f>IF(AND(O405&lt;='Product Ratings'!$M$5,O405&gt;='Product Ratings'!$L$5),'Product Ratings'!$J$5,IF(AND(O405&lt;='Product Ratings'!$M$6,O405&gt;='Product Ratings'!$L$6),'Product Ratings'!$J$6,IF(AND(O405&lt;='Product Ratings'!$M$7,O405&gt;='Product Ratings'!$L$7),'Product Ratings'!$J$7,IF(AND(O405&lt;='Product Ratings'!$M$8,O405&gt;='Product Ratings'!$L$8),'Product Ratings'!$J$8,IF(O405&gt;='Product Ratings'!$L$9,'Product Ratings'!$J$9)))))</f>
        <v>2</v>
      </c>
      <c r="U405" s="99">
        <f>IF(AND(N405&lt;='Product Ratings'!$R$5,N405&gt;='Product Ratings'!$Q$5),'Product Ratings'!$O$5,IF(AND(N405&lt;='Product Ratings'!$R$6,N405&gt;='Product Ratings'!$Q$6),'Product Ratings'!$O$6,IF(AND(N405&lt;='Product Ratings'!$R$7,N405&gt;='Product Ratings'!$Q$7),'Product Ratings'!$O$7,IF(AND(N405&lt;='Product Ratings'!$R$8,N405&gt;='Product Ratings'!$Q$8),'Product Ratings'!$O$8,IF(N405&gt;='Product Ratings'!$Q$9,'Product Ratings'!$O$9)))))</f>
        <v>3</v>
      </c>
      <c r="V405" s="99">
        <f>IF(AND(P405&lt;='Product Ratings'!$V$5,P405&gt;='Product Ratings'!$U$5),'Product Ratings'!$S$5,IF(AND(P405&lt;='Product Ratings'!$V$6,P405&gt;='Product Ratings'!$U$6),'Product Ratings'!$S$6,IF(AND(P405&lt;='Product Ratings'!$V$7,P405&gt;='Product Ratings'!$U$7),'Product Ratings'!$S$7,IF(AND(P405&lt;='Product Ratings'!$V$8,P405&gt;='Product Ratings'!$U$8),'Product Ratings'!$S$8,IF(P405&gt;='Product Ratings'!$U$9,'Product Ratings'!$S$9)))))</f>
        <v>3</v>
      </c>
      <c r="W405" s="135">
        <f t="shared" si="6"/>
        <v>11</v>
      </c>
      <c r="X405" s="90"/>
      <c r="Y405" s="90"/>
      <c r="Z405" s="90"/>
      <c r="AA405" s="90"/>
      <c r="AB405" s="90"/>
    </row>
    <row r="406" ht="12.75" customHeight="1">
      <c r="A406" s="87"/>
      <c r="B406" s="90"/>
      <c r="C406" s="90" t="s">
        <v>465</v>
      </c>
      <c r="D406" s="126">
        <v>4.0</v>
      </c>
      <c r="E406" s="127">
        <v>67.83</v>
      </c>
      <c r="F406" s="128">
        <f t="shared" si="7"/>
        <v>44.0895</v>
      </c>
      <c r="G406" s="129">
        <f t="shared" si="1"/>
        <v>23.7405</v>
      </c>
      <c r="H406" s="130">
        <f t="shared" si="2"/>
        <v>0.35</v>
      </c>
      <c r="I406" s="131">
        <v>44754.0</v>
      </c>
      <c r="J406" s="132">
        <v>44790.0</v>
      </c>
      <c r="K406" s="123"/>
      <c r="L406" s="90"/>
      <c r="M406" s="133">
        <f t="shared" si="3"/>
        <v>16.9575</v>
      </c>
      <c r="N406" s="99">
        <f t="shared" si="4"/>
        <v>36</v>
      </c>
      <c r="O406" s="133">
        <f t="shared" si="5"/>
        <v>11.022375</v>
      </c>
      <c r="P406" s="134">
        <v>0.34</v>
      </c>
      <c r="Q406" s="90"/>
      <c r="R406" s="99">
        <f>IF(AND(H406&lt;='Product Ratings'!$E$5,H406&gt;='Product Ratings'!$D$5),'Product Ratings'!$C$5,IF(AND(H406&lt;='Product Ratings'!$E$6,H406&gt;='Product Ratings'!$D$6),'Product Ratings'!$C$6,IF(AND(H406&lt;='Product Ratings'!$E$7,H406&gt;='Product Ratings'!$D$7),'Product Ratings'!$C$7,IF(AND(H406&lt;='Product Ratings'!$E$8,H406&gt;='Product Ratings'!$D$8),'Product Ratings'!$C$8,IF(H406&gt;='Product Ratings'!$D$9,'Product Ratings'!$C$9)))))</f>
        <v>2</v>
      </c>
      <c r="S406" s="99">
        <f>IF(AND(D406&lt;='Product Ratings'!$I$5,D406&gt;='Product Ratings'!$H$5),'Product Ratings'!$F$5,IF(AND(D406&lt;='Product Ratings'!$I$6,D406&gt;='Product Ratings'!$H$6),'Product Ratings'!$F$6,IF(AND(D406&lt;='Product Ratings'!$I$7,I406&gt;='Product Ratings'!$H$7),'Product Ratings'!$F$7,IF(AND(D406&lt;='Product Ratings'!$I$8,D406&gt;='Product Ratings'!$H$8),'Product Ratings'!$F$8,IF(D406&gt;='Product Ratings'!$H$9,'Product Ratings'!$F$9)))))</f>
        <v>1</v>
      </c>
      <c r="T406" s="99">
        <f>IF(AND(O406&lt;='Product Ratings'!$M$5,O406&gt;='Product Ratings'!$L$5),'Product Ratings'!$J$5,IF(AND(O406&lt;='Product Ratings'!$M$6,O406&gt;='Product Ratings'!$L$6),'Product Ratings'!$J$6,IF(AND(O406&lt;='Product Ratings'!$M$7,O406&gt;='Product Ratings'!$L$7),'Product Ratings'!$J$7,IF(AND(O406&lt;='Product Ratings'!$M$8,O406&gt;='Product Ratings'!$L$8),'Product Ratings'!$J$8,IF(O406&gt;='Product Ratings'!$L$9,'Product Ratings'!$J$9)))))</f>
        <v>5</v>
      </c>
      <c r="U406" s="99">
        <f>IF(AND(N406&lt;='Product Ratings'!$R$5,N406&gt;='Product Ratings'!$Q$5),'Product Ratings'!$O$5,IF(AND(N406&lt;='Product Ratings'!$R$6,N406&gt;='Product Ratings'!$Q$6),'Product Ratings'!$O$6,IF(AND(N406&lt;='Product Ratings'!$R$7,N406&gt;='Product Ratings'!$Q$7),'Product Ratings'!$O$7,IF(AND(N406&lt;='Product Ratings'!$R$8,N406&gt;='Product Ratings'!$Q$8),'Product Ratings'!$O$8,IF(N406&gt;='Product Ratings'!$Q$9,'Product Ratings'!$O$9)))))</f>
        <v>3</v>
      </c>
      <c r="V406" s="99">
        <f>IF(AND(P406&lt;='Product Ratings'!$V$5,P406&gt;='Product Ratings'!$U$5),'Product Ratings'!$S$5,IF(AND(P406&lt;='Product Ratings'!$V$6,P406&gt;='Product Ratings'!$U$6),'Product Ratings'!$S$6,IF(AND(P406&lt;='Product Ratings'!$V$7,P406&gt;='Product Ratings'!$U$7),'Product Ratings'!$S$7,IF(AND(P406&lt;='Product Ratings'!$V$8,P406&gt;='Product Ratings'!$U$8),'Product Ratings'!$S$8,IF(P406&gt;='Product Ratings'!$U$9,'Product Ratings'!$S$9)))))</f>
        <v>4</v>
      </c>
      <c r="W406" s="135">
        <f t="shared" si="6"/>
        <v>15</v>
      </c>
      <c r="X406" s="90"/>
      <c r="Y406" s="90"/>
      <c r="Z406" s="90"/>
      <c r="AA406" s="90"/>
      <c r="AB406" s="90"/>
    </row>
    <row r="407" ht="12.75" customHeight="1">
      <c r="A407" s="87"/>
      <c r="B407" s="90"/>
      <c r="C407" s="90" t="s">
        <v>466</v>
      </c>
      <c r="D407" s="126">
        <v>5.0</v>
      </c>
      <c r="E407" s="127">
        <v>365.22</v>
      </c>
      <c r="F407" s="128">
        <f t="shared" si="7"/>
        <v>237.393</v>
      </c>
      <c r="G407" s="129">
        <f t="shared" si="1"/>
        <v>127.827</v>
      </c>
      <c r="H407" s="130">
        <f t="shared" si="2"/>
        <v>0.35</v>
      </c>
      <c r="I407" s="131">
        <v>44755.0</v>
      </c>
      <c r="J407" s="132">
        <v>44791.0</v>
      </c>
      <c r="K407" s="123"/>
      <c r="L407" s="90"/>
      <c r="M407" s="133">
        <f t="shared" si="3"/>
        <v>73.044</v>
      </c>
      <c r="N407" s="99">
        <f t="shared" si="4"/>
        <v>36</v>
      </c>
      <c r="O407" s="133">
        <f t="shared" si="5"/>
        <v>47.4786</v>
      </c>
      <c r="P407" s="134">
        <v>0.35</v>
      </c>
      <c r="Q407" s="90"/>
      <c r="R407" s="99">
        <f>IF(AND(H407&lt;='Product Ratings'!$E$5,H407&gt;='Product Ratings'!$D$5),'Product Ratings'!$C$5,IF(AND(H407&lt;='Product Ratings'!$E$6,H407&gt;='Product Ratings'!$D$6),'Product Ratings'!$C$6,IF(AND(H407&lt;='Product Ratings'!$E$7,H407&gt;='Product Ratings'!$D$7),'Product Ratings'!$C$7,IF(AND(H407&lt;='Product Ratings'!$E$8,H407&gt;='Product Ratings'!$D$8),'Product Ratings'!$C$8,IF(H407&gt;='Product Ratings'!$D$9,'Product Ratings'!$C$9)))))</f>
        <v>2</v>
      </c>
      <c r="S407" s="99">
        <f>IF(AND(D407&lt;='Product Ratings'!$I$5,D407&gt;='Product Ratings'!$H$5),'Product Ratings'!$F$5,IF(AND(D407&lt;='Product Ratings'!$I$6,D407&gt;='Product Ratings'!$H$6),'Product Ratings'!$F$6,IF(AND(D407&lt;='Product Ratings'!$I$7,I407&gt;='Product Ratings'!$H$7),'Product Ratings'!$F$7,IF(AND(D407&lt;='Product Ratings'!$I$8,D407&gt;='Product Ratings'!$H$8),'Product Ratings'!$F$8,IF(D407&gt;='Product Ratings'!$H$9,'Product Ratings'!$F$9)))))</f>
        <v>1</v>
      </c>
      <c r="T407" s="99">
        <f>IF(AND(O407&lt;='Product Ratings'!$M$5,O407&gt;='Product Ratings'!$L$5),'Product Ratings'!$J$5,IF(AND(O407&lt;='Product Ratings'!$M$6,O407&gt;='Product Ratings'!$L$6),'Product Ratings'!$J$6,IF(AND(O407&lt;='Product Ratings'!$M$7,O407&gt;='Product Ratings'!$L$7),'Product Ratings'!$J$7,IF(AND(O407&lt;='Product Ratings'!$M$8,O407&gt;='Product Ratings'!$L$8),'Product Ratings'!$J$8,IF(O407&gt;='Product Ratings'!$L$9,'Product Ratings'!$J$9)))))</f>
        <v>3</v>
      </c>
      <c r="U407" s="99">
        <f>IF(AND(N407&lt;='Product Ratings'!$R$5,N407&gt;='Product Ratings'!$Q$5),'Product Ratings'!$O$5,IF(AND(N407&lt;='Product Ratings'!$R$6,N407&gt;='Product Ratings'!$Q$6),'Product Ratings'!$O$6,IF(AND(N407&lt;='Product Ratings'!$R$7,N407&gt;='Product Ratings'!$Q$7),'Product Ratings'!$O$7,IF(AND(N407&lt;='Product Ratings'!$R$8,N407&gt;='Product Ratings'!$Q$8),'Product Ratings'!$O$8,IF(N407&gt;='Product Ratings'!$Q$9,'Product Ratings'!$O$9)))))</f>
        <v>3</v>
      </c>
      <c r="V407" s="99">
        <f>IF(AND(P407&lt;='Product Ratings'!$V$5,P407&gt;='Product Ratings'!$U$5),'Product Ratings'!$S$5,IF(AND(P407&lt;='Product Ratings'!$V$6,P407&gt;='Product Ratings'!$U$6),'Product Ratings'!$S$6,IF(AND(P407&lt;='Product Ratings'!$V$7,P407&gt;='Product Ratings'!$U$7),'Product Ratings'!$S$7,IF(AND(P407&lt;='Product Ratings'!$V$8,P407&gt;='Product Ratings'!$U$8),'Product Ratings'!$S$8,IF(P407&gt;='Product Ratings'!$U$9,'Product Ratings'!$S$9)))))</f>
        <v>4</v>
      </c>
      <c r="W407" s="135">
        <f t="shared" si="6"/>
        <v>13</v>
      </c>
      <c r="X407" s="90"/>
      <c r="Y407" s="90"/>
      <c r="Z407" s="90"/>
      <c r="AA407" s="90"/>
      <c r="AB407" s="90"/>
    </row>
    <row r="408" ht="12.75" customHeight="1">
      <c r="A408" s="87"/>
      <c r="B408" s="90"/>
      <c r="C408" s="90" t="s">
        <v>467</v>
      </c>
      <c r="D408" s="126">
        <v>6.0</v>
      </c>
      <c r="E408" s="127">
        <v>65.22</v>
      </c>
      <c r="F408" s="128">
        <f t="shared" si="7"/>
        <v>42.393</v>
      </c>
      <c r="G408" s="129">
        <f t="shared" si="1"/>
        <v>22.827</v>
      </c>
      <c r="H408" s="130">
        <f t="shared" si="2"/>
        <v>0.35</v>
      </c>
      <c r="I408" s="131">
        <v>44756.0</v>
      </c>
      <c r="J408" s="132">
        <v>44792.0</v>
      </c>
      <c r="K408" s="123"/>
      <c r="L408" s="90"/>
      <c r="M408" s="133">
        <f t="shared" si="3"/>
        <v>10.87</v>
      </c>
      <c r="N408" s="99">
        <f t="shared" si="4"/>
        <v>36</v>
      </c>
      <c r="O408" s="133">
        <f t="shared" si="5"/>
        <v>7.0655</v>
      </c>
      <c r="P408" s="134">
        <v>0.45</v>
      </c>
      <c r="Q408" s="90"/>
      <c r="R408" s="99">
        <f>IF(AND(H408&lt;='Product Ratings'!$E$5,H408&gt;='Product Ratings'!$D$5),'Product Ratings'!$C$5,IF(AND(H408&lt;='Product Ratings'!$E$6,H408&gt;='Product Ratings'!$D$6),'Product Ratings'!$C$6,IF(AND(H408&lt;='Product Ratings'!$E$7,H408&gt;='Product Ratings'!$D$7),'Product Ratings'!$C$7,IF(AND(H408&lt;='Product Ratings'!$E$8,H408&gt;='Product Ratings'!$D$8),'Product Ratings'!$C$8,IF(H408&gt;='Product Ratings'!$D$9,'Product Ratings'!$C$9)))))</f>
        <v>2</v>
      </c>
      <c r="S408" s="99">
        <f>IF(AND(D408&lt;='Product Ratings'!$I$5,D408&gt;='Product Ratings'!$H$5),'Product Ratings'!$F$5,IF(AND(D408&lt;='Product Ratings'!$I$6,D408&gt;='Product Ratings'!$H$6),'Product Ratings'!$F$6,IF(AND(D408&lt;='Product Ratings'!$I$7,I408&gt;='Product Ratings'!$H$7),'Product Ratings'!$F$7,IF(AND(D408&lt;='Product Ratings'!$I$8,D408&gt;='Product Ratings'!$H$8),'Product Ratings'!$F$8,IF(D408&gt;='Product Ratings'!$H$9,'Product Ratings'!$F$9)))))</f>
        <v>2</v>
      </c>
      <c r="T408" s="99">
        <f>IF(AND(O408&lt;='Product Ratings'!$M$5,O408&gt;='Product Ratings'!$L$5),'Product Ratings'!$J$5,IF(AND(O408&lt;='Product Ratings'!$M$6,O408&gt;='Product Ratings'!$L$6),'Product Ratings'!$J$6,IF(AND(O408&lt;='Product Ratings'!$M$7,O408&gt;='Product Ratings'!$L$7),'Product Ratings'!$J$7,IF(AND(O408&lt;='Product Ratings'!$M$8,O408&gt;='Product Ratings'!$L$8),'Product Ratings'!$J$8,IF(O408&gt;='Product Ratings'!$L$9,'Product Ratings'!$J$9)))))</f>
        <v>5</v>
      </c>
      <c r="U408" s="99">
        <f>IF(AND(N408&lt;='Product Ratings'!$R$5,N408&gt;='Product Ratings'!$Q$5),'Product Ratings'!$O$5,IF(AND(N408&lt;='Product Ratings'!$R$6,N408&gt;='Product Ratings'!$Q$6),'Product Ratings'!$O$6,IF(AND(N408&lt;='Product Ratings'!$R$7,N408&gt;='Product Ratings'!$Q$7),'Product Ratings'!$O$7,IF(AND(N408&lt;='Product Ratings'!$R$8,N408&gt;='Product Ratings'!$Q$8),'Product Ratings'!$O$8,IF(N408&gt;='Product Ratings'!$Q$9,'Product Ratings'!$O$9)))))</f>
        <v>3</v>
      </c>
      <c r="V408" s="99">
        <f>IF(AND(P408&lt;='Product Ratings'!$V$5,P408&gt;='Product Ratings'!$U$5),'Product Ratings'!$S$5,IF(AND(P408&lt;='Product Ratings'!$V$6,P408&gt;='Product Ratings'!$U$6),'Product Ratings'!$S$6,IF(AND(P408&lt;='Product Ratings'!$V$7,P408&gt;='Product Ratings'!$U$7),'Product Ratings'!$S$7,IF(AND(P408&lt;='Product Ratings'!$V$8,P408&gt;='Product Ratings'!$U$8),'Product Ratings'!$S$8,IF(P408&gt;='Product Ratings'!$U$9,'Product Ratings'!$S$9)))))</f>
        <v>4</v>
      </c>
      <c r="W408" s="135">
        <f t="shared" si="6"/>
        <v>16</v>
      </c>
      <c r="X408" s="90"/>
      <c r="Y408" s="90"/>
      <c r="Z408" s="90"/>
      <c r="AA408" s="90"/>
      <c r="AB408" s="90"/>
    </row>
    <row r="409" ht="12.75" customHeight="1">
      <c r="A409" s="87"/>
      <c r="B409" s="90"/>
      <c r="C409" s="90" t="s">
        <v>468</v>
      </c>
      <c r="D409" s="126">
        <v>1.0</v>
      </c>
      <c r="E409" s="127">
        <v>965.22</v>
      </c>
      <c r="F409" s="128">
        <f t="shared" si="7"/>
        <v>627.393</v>
      </c>
      <c r="G409" s="129">
        <f t="shared" si="1"/>
        <v>337.827</v>
      </c>
      <c r="H409" s="130">
        <f t="shared" si="2"/>
        <v>0.35</v>
      </c>
      <c r="I409" s="131">
        <v>44757.0</v>
      </c>
      <c r="J409" s="132">
        <v>44793.0</v>
      </c>
      <c r="K409" s="123"/>
      <c r="L409" s="90"/>
      <c r="M409" s="133">
        <f t="shared" si="3"/>
        <v>965.22</v>
      </c>
      <c r="N409" s="99">
        <f t="shared" si="4"/>
        <v>36</v>
      </c>
      <c r="O409" s="133">
        <f t="shared" si="5"/>
        <v>627.393</v>
      </c>
      <c r="P409" s="134">
        <v>0.46</v>
      </c>
      <c r="Q409" s="90"/>
      <c r="R409" s="99">
        <f>IF(AND(H409&lt;='Product Ratings'!$E$5,H409&gt;='Product Ratings'!$D$5),'Product Ratings'!$C$5,IF(AND(H409&lt;='Product Ratings'!$E$6,H409&gt;='Product Ratings'!$D$6),'Product Ratings'!$C$6,IF(AND(H409&lt;='Product Ratings'!$E$7,H409&gt;='Product Ratings'!$D$7),'Product Ratings'!$C$7,IF(AND(H409&lt;='Product Ratings'!$E$8,H409&gt;='Product Ratings'!$D$8),'Product Ratings'!$C$8,IF(H409&gt;='Product Ratings'!$D$9,'Product Ratings'!$C$9)))))</f>
        <v>2</v>
      </c>
      <c r="S409" s="99">
        <f>IF(AND(D409&lt;='Product Ratings'!$I$5,D409&gt;='Product Ratings'!$H$5),'Product Ratings'!$F$5,IF(AND(D409&lt;='Product Ratings'!$I$6,D409&gt;='Product Ratings'!$H$6),'Product Ratings'!$F$6,IF(AND(D409&lt;='Product Ratings'!$I$7,I409&gt;='Product Ratings'!$H$7),'Product Ratings'!$F$7,IF(AND(D409&lt;='Product Ratings'!$I$8,D409&gt;='Product Ratings'!$H$8),'Product Ratings'!$F$8,IF(D409&gt;='Product Ratings'!$H$9,'Product Ratings'!$F$9)))))</f>
        <v>1</v>
      </c>
      <c r="T409" s="99">
        <f>IF(AND(O409&lt;='Product Ratings'!$M$5,O409&gt;='Product Ratings'!$L$5),'Product Ratings'!$J$5,IF(AND(O409&lt;='Product Ratings'!$M$6,O409&gt;='Product Ratings'!$L$6),'Product Ratings'!$J$6,IF(AND(O409&lt;='Product Ratings'!$M$7,O409&gt;='Product Ratings'!$L$7),'Product Ratings'!$J$7,IF(AND(O409&lt;='Product Ratings'!$M$8,O409&gt;='Product Ratings'!$L$8),'Product Ratings'!$J$8,IF(O409&gt;='Product Ratings'!$L$9,'Product Ratings'!$J$9)))))</f>
        <v>1</v>
      </c>
      <c r="U409" s="99">
        <f>IF(AND(N409&lt;='Product Ratings'!$R$5,N409&gt;='Product Ratings'!$Q$5),'Product Ratings'!$O$5,IF(AND(N409&lt;='Product Ratings'!$R$6,N409&gt;='Product Ratings'!$Q$6),'Product Ratings'!$O$6,IF(AND(N409&lt;='Product Ratings'!$R$7,N409&gt;='Product Ratings'!$Q$7),'Product Ratings'!$O$7,IF(AND(N409&lt;='Product Ratings'!$R$8,N409&gt;='Product Ratings'!$Q$8),'Product Ratings'!$O$8,IF(N409&gt;='Product Ratings'!$Q$9,'Product Ratings'!$O$9)))))</f>
        <v>3</v>
      </c>
      <c r="V409" s="99">
        <f>IF(AND(P409&lt;='Product Ratings'!$V$5,P409&gt;='Product Ratings'!$U$5),'Product Ratings'!$S$5,IF(AND(P409&lt;='Product Ratings'!$V$6,P409&gt;='Product Ratings'!$U$6),'Product Ratings'!$S$6,IF(AND(P409&lt;='Product Ratings'!$V$7,P409&gt;='Product Ratings'!$U$7),'Product Ratings'!$S$7,IF(AND(P409&lt;='Product Ratings'!$V$8,P409&gt;='Product Ratings'!$U$8),'Product Ratings'!$S$8,IF(P409&gt;='Product Ratings'!$U$9,'Product Ratings'!$S$9)))))</f>
        <v>4</v>
      </c>
      <c r="W409" s="135">
        <f t="shared" si="6"/>
        <v>11</v>
      </c>
      <c r="X409" s="90"/>
      <c r="Y409" s="90"/>
      <c r="Z409" s="90"/>
      <c r="AA409" s="90"/>
      <c r="AB409" s="90"/>
    </row>
    <row r="410" ht="12.75" customHeight="1">
      <c r="A410" s="87"/>
      <c r="B410" s="90"/>
      <c r="C410" s="90" t="s">
        <v>469</v>
      </c>
      <c r="D410" s="126">
        <v>2.0</v>
      </c>
      <c r="E410" s="127">
        <v>120.0</v>
      </c>
      <c r="F410" s="128">
        <f t="shared" si="7"/>
        <v>78</v>
      </c>
      <c r="G410" s="129">
        <f t="shared" si="1"/>
        <v>42</v>
      </c>
      <c r="H410" s="130">
        <f t="shared" si="2"/>
        <v>0.35</v>
      </c>
      <c r="I410" s="131">
        <v>44758.0</v>
      </c>
      <c r="J410" s="132">
        <v>44794.0</v>
      </c>
      <c r="K410" s="123"/>
      <c r="L410" s="90"/>
      <c r="M410" s="133">
        <f t="shared" si="3"/>
        <v>60</v>
      </c>
      <c r="N410" s="99">
        <f t="shared" si="4"/>
        <v>36</v>
      </c>
      <c r="O410" s="133">
        <f t="shared" si="5"/>
        <v>39</v>
      </c>
      <c r="P410" s="134">
        <v>0.48</v>
      </c>
      <c r="Q410" s="90"/>
      <c r="R410" s="99">
        <f>IF(AND(H410&lt;='Product Ratings'!$E$5,H410&gt;='Product Ratings'!$D$5),'Product Ratings'!$C$5,IF(AND(H410&lt;='Product Ratings'!$E$6,H410&gt;='Product Ratings'!$D$6),'Product Ratings'!$C$6,IF(AND(H410&lt;='Product Ratings'!$E$7,H410&gt;='Product Ratings'!$D$7),'Product Ratings'!$C$7,IF(AND(H410&lt;='Product Ratings'!$E$8,H410&gt;='Product Ratings'!$D$8),'Product Ratings'!$C$8,IF(H410&gt;='Product Ratings'!$D$9,'Product Ratings'!$C$9)))))</f>
        <v>2</v>
      </c>
      <c r="S410" s="99">
        <f>IF(AND(D410&lt;='Product Ratings'!$I$5,D410&gt;='Product Ratings'!$H$5),'Product Ratings'!$F$5,IF(AND(D410&lt;='Product Ratings'!$I$6,D410&gt;='Product Ratings'!$H$6),'Product Ratings'!$F$6,IF(AND(D410&lt;='Product Ratings'!$I$7,I410&gt;='Product Ratings'!$H$7),'Product Ratings'!$F$7,IF(AND(D410&lt;='Product Ratings'!$I$8,D410&gt;='Product Ratings'!$H$8),'Product Ratings'!$F$8,IF(D410&gt;='Product Ratings'!$H$9,'Product Ratings'!$F$9)))))</f>
        <v>1</v>
      </c>
      <c r="T410" s="99">
        <f>IF(AND(O410&lt;='Product Ratings'!$M$5,O410&gt;='Product Ratings'!$L$5),'Product Ratings'!$J$5,IF(AND(O410&lt;='Product Ratings'!$M$6,O410&gt;='Product Ratings'!$L$6),'Product Ratings'!$J$6,IF(AND(O410&lt;='Product Ratings'!$M$7,O410&gt;='Product Ratings'!$L$7),'Product Ratings'!$J$7,IF(AND(O410&lt;='Product Ratings'!$M$8,O410&gt;='Product Ratings'!$L$8),'Product Ratings'!$J$8,IF(O410&gt;='Product Ratings'!$L$9,'Product Ratings'!$J$9)))))</f>
        <v>4</v>
      </c>
      <c r="U410" s="99">
        <f>IF(AND(N410&lt;='Product Ratings'!$R$5,N410&gt;='Product Ratings'!$Q$5),'Product Ratings'!$O$5,IF(AND(N410&lt;='Product Ratings'!$R$6,N410&gt;='Product Ratings'!$Q$6),'Product Ratings'!$O$6,IF(AND(N410&lt;='Product Ratings'!$R$7,N410&gt;='Product Ratings'!$Q$7),'Product Ratings'!$O$7,IF(AND(N410&lt;='Product Ratings'!$R$8,N410&gt;='Product Ratings'!$Q$8),'Product Ratings'!$O$8,IF(N410&gt;='Product Ratings'!$Q$9,'Product Ratings'!$O$9)))))</f>
        <v>3</v>
      </c>
      <c r="V410" s="99">
        <f>IF(AND(P410&lt;='Product Ratings'!$V$5,P410&gt;='Product Ratings'!$U$5),'Product Ratings'!$S$5,IF(AND(P410&lt;='Product Ratings'!$V$6,P410&gt;='Product Ratings'!$U$6),'Product Ratings'!$S$6,IF(AND(P410&lt;='Product Ratings'!$V$7,P410&gt;='Product Ratings'!$U$7),'Product Ratings'!$S$7,IF(AND(P410&lt;='Product Ratings'!$V$8,P410&gt;='Product Ratings'!$U$8),'Product Ratings'!$S$8,IF(P410&gt;='Product Ratings'!$U$9,'Product Ratings'!$S$9)))))</f>
        <v>4</v>
      </c>
      <c r="W410" s="135">
        <f t="shared" si="6"/>
        <v>14</v>
      </c>
      <c r="X410" s="90"/>
      <c r="Y410" s="90"/>
      <c r="Z410" s="90"/>
      <c r="AA410" s="90"/>
      <c r="AB410" s="90"/>
    </row>
    <row r="411" ht="12.75" customHeight="1">
      <c r="A411" s="87"/>
      <c r="B411" s="90"/>
      <c r="C411" s="90" t="s">
        <v>470</v>
      </c>
      <c r="D411" s="126">
        <v>3.0</v>
      </c>
      <c r="E411" s="127">
        <v>359.03</v>
      </c>
      <c r="F411" s="128">
        <f t="shared" si="7"/>
        <v>233.3695</v>
      </c>
      <c r="G411" s="129">
        <f t="shared" si="1"/>
        <v>125.6605</v>
      </c>
      <c r="H411" s="130">
        <f t="shared" si="2"/>
        <v>0.35</v>
      </c>
      <c r="I411" s="131">
        <v>44759.0</v>
      </c>
      <c r="J411" s="132">
        <v>44795.0</v>
      </c>
      <c r="K411" s="123"/>
      <c r="L411" s="90"/>
      <c r="M411" s="133">
        <f t="shared" si="3"/>
        <v>119.6766667</v>
      </c>
      <c r="N411" s="99">
        <f t="shared" si="4"/>
        <v>36</v>
      </c>
      <c r="O411" s="133">
        <f t="shared" si="5"/>
        <v>77.78983333</v>
      </c>
      <c r="P411" s="134">
        <v>0.5</v>
      </c>
      <c r="Q411" s="90"/>
      <c r="R411" s="99">
        <f>IF(AND(H411&lt;='Product Ratings'!$E$5,H411&gt;='Product Ratings'!$D$5),'Product Ratings'!$C$5,IF(AND(H411&lt;='Product Ratings'!$E$6,H411&gt;='Product Ratings'!$D$6),'Product Ratings'!$C$6,IF(AND(H411&lt;='Product Ratings'!$E$7,H411&gt;='Product Ratings'!$D$7),'Product Ratings'!$C$7,IF(AND(H411&lt;='Product Ratings'!$E$8,H411&gt;='Product Ratings'!$D$8),'Product Ratings'!$C$8,IF(H411&gt;='Product Ratings'!$D$9,'Product Ratings'!$C$9)))))</f>
        <v>2</v>
      </c>
      <c r="S411" s="99">
        <f>IF(AND(D411&lt;='Product Ratings'!$I$5,D411&gt;='Product Ratings'!$H$5),'Product Ratings'!$F$5,IF(AND(D411&lt;='Product Ratings'!$I$6,D411&gt;='Product Ratings'!$H$6),'Product Ratings'!$F$6,IF(AND(D411&lt;='Product Ratings'!$I$7,I411&gt;='Product Ratings'!$H$7),'Product Ratings'!$F$7,IF(AND(D411&lt;='Product Ratings'!$I$8,D411&gt;='Product Ratings'!$H$8),'Product Ratings'!$F$8,IF(D411&gt;='Product Ratings'!$H$9,'Product Ratings'!$F$9)))))</f>
        <v>1</v>
      </c>
      <c r="T411" s="99">
        <f>IF(AND(O411&lt;='Product Ratings'!$M$5,O411&gt;='Product Ratings'!$L$5),'Product Ratings'!$J$5,IF(AND(O411&lt;='Product Ratings'!$M$6,O411&gt;='Product Ratings'!$L$6),'Product Ratings'!$J$6,IF(AND(O411&lt;='Product Ratings'!$M$7,O411&gt;='Product Ratings'!$L$7),'Product Ratings'!$J$7,IF(AND(O411&lt;='Product Ratings'!$M$8,O411&gt;='Product Ratings'!$L$8),'Product Ratings'!$J$8,IF(O411&gt;='Product Ratings'!$L$9,'Product Ratings'!$J$9)))))</f>
        <v>2</v>
      </c>
      <c r="U411" s="99">
        <f>IF(AND(N411&lt;='Product Ratings'!$R$5,N411&gt;='Product Ratings'!$Q$5),'Product Ratings'!$O$5,IF(AND(N411&lt;='Product Ratings'!$R$6,N411&gt;='Product Ratings'!$Q$6),'Product Ratings'!$O$6,IF(AND(N411&lt;='Product Ratings'!$R$7,N411&gt;='Product Ratings'!$Q$7),'Product Ratings'!$O$7,IF(AND(N411&lt;='Product Ratings'!$R$8,N411&gt;='Product Ratings'!$Q$8),'Product Ratings'!$O$8,IF(N411&gt;='Product Ratings'!$Q$9,'Product Ratings'!$O$9)))))</f>
        <v>3</v>
      </c>
      <c r="V411" s="99">
        <f>IF(AND(P411&lt;='Product Ratings'!$V$5,P411&gt;='Product Ratings'!$U$5),'Product Ratings'!$S$5,IF(AND(P411&lt;='Product Ratings'!$V$6,P411&gt;='Product Ratings'!$U$6),'Product Ratings'!$S$6,IF(AND(P411&lt;='Product Ratings'!$V$7,P411&gt;='Product Ratings'!$U$7),'Product Ratings'!$S$7,IF(AND(P411&lt;='Product Ratings'!$V$8,P411&gt;='Product Ratings'!$U$8),'Product Ratings'!$S$8,IF(P411&gt;='Product Ratings'!$U$9,'Product Ratings'!$S$9)))))</f>
        <v>4</v>
      </c>
      <c r="W411" s="135">
        <f t="shared" si="6"/>
        <v>12</v>
      </c>
      <c r="X411" s="90"/>
      <c r="Y411" s="90"/>
      <c r="Z411" s="90"/>
      <c r="AA411" s="90"/>
      <c r="AB411" s="90"/>
    </row>
    <row r="412" ht="12.75" customHeight="1">
      <c r="A412" s="87"/>
      <c r="B412" s="90"/>
      <c r="C412" s="90" t="s">
        <v>471</v>
      </c>
      <c r="D412" s="126">
        <v>4.0</v>
      </c>
      <c r="E412" s="127">
        <v>485.22</v>
      </c>
      <c r="F412" s="128">
        <f t="shared" si="7"/>
        <v>315.393</v>
      </c>
      <c r="G412" s="129">
        <f t="shared" si="1"/>
        <v>169.827</v>
      </c>
      <c r="H412" s="130">
        <f t="shared" si="2"/>
        <v>0.35</v>
      </c>
      <c r="I412" s="131">
        <v>44760.0</v>
      </c>
      <c r="J412" s="132">
        <v>44796.0</v>
      </c>
      <c r="K412" s="123"/>
      <c r="L412" s="90"/>
      <c r="M412" s="133">
        <f t="shared" si="3"/>
        <v>121.305</v>
      </c>
      <c r="N412" s="99">
        <f t="shared" si="4"/>
        <v>36</v>
      </c>
      <c r="O412" s="133">
        <f t="shared" si="5"/>
        <v>78.84825</v>
      </c>
      <c r="P412" s="134">
        <v>0.52</v>
      </c>
      <c r="Q412" s="90"/>
      <c r="R412" s="99">
        <f>IF(AND(H412&lt;='Product Ratings'!$E$5,H412&gt;='Product Ratings'!$D$5),'Product Ratings'!$C$5,IF(AND(H412&lt;='Product Ratings'!$E$6,H412&gt;='Product Ratings'!$D$6),'Product Ratings'!$C$6,IF(AND(H412&lt;='Product Ratings'!$E$7,H412&gt;='Product Ratings'!$D$7),'Product Ratings'!$C$7,IF(AND(H412&lt;='Product Ratings'!$E$8,H412&gt;='Product Ratings'!$D$8),'Product Ratings'!$C$8,IF(H412&gt;='Product Ratings'!$D$9,'Product Ratings'!$C$9)))))</f>
        <v>2</v>
      </c>
      <c r="S412" s="99">
        <f>IF(AND(D412&lt;='Product Ratings'!$I$5,D412&gt;='Product Ratings'!$H$5),'Product Ratings'!$F$5,IF(AND(D412&lt;='Product Ratings'!$I$6,D412&gt;='Product Ratings'!$H$6),'Product Ratings'!$F$6,IF(AND(D412&lt;='Product Ratings'!$I$7,I412&gt;='Product Ratings'!$H$7),'Product Ratings'!$F$7,IF(AND(D412&lt;='Product Ratings'!$I$8,D412&gt;='Product Ratings'!$H$8),'Product Ratings'!$F$8,IF(D412&gt;='Product Ratings'!$H$9,'Product Ratings'!$F$9)))))</f>
        <v>1</v>
      </c>
      <c r="T412" s="99">
        <f>IF(AND(O412&lt;='Product Ratings'!$M$5,O412&gt;='Product Ratings'!$L$5),'Product Ratings'!$J$5,IF(AND(O412&lt;='Product Ratings'!$M$6,O412&gt;='Product Ratings'!$L$6),'Product Ratings'!$J$6,IF(AND(O412&lt;='Product Ratings'!$M$7,O412&gt;='Product Ratings'!$L$7),'Product Ratings'!$J$7,IF(AND(O412&lt;='Product Ratings'!$M$8,O412&gt;='Product Ratings'!$L$8),'Product Ratings'!$J$8,IF(O412&gt;='Product Ratings'!$L$9,'Product Ratings'!$J$9)))))</f>
        <v>2</v>
      </c>
      <c r="U412" s="99">
        <f>IF(AND(N412&lt;='Product Ratings'!$R$5,N412&gt;='Product Ratings'!$Q$5),'Product Ratings'!$O$5,IF(AND(N412&lt;='Product Ratings'!$R$6,N412&gt;='Product Ratings'!$Q$6),'Product Ratings'!$O$6,IF(AND(N412&lt;='Product Ratings'!$R$7,N412&gt;='Product Ratings'!$Q$7),'Product Ratings'!$O$7,IF(AND(N412&lt;='Product Ratings'!$R$8,N412&gt;='Product Ratings'!$Q$8),'Product Ratings'!$O$8,IF(N412&gt;='Product Ratings'!$Q$9,'Product Ratings'!$O$9)))))</f>
        <v>3</v>
      </c>
      <c r="V412" s="99">
        <f>IF(AND(P412&lt;='Product Ratings'!$V$5,P412&gt;='Product Ratings'!$U$5),'Product Ratings'!$S$5,IF(AND(P412&lt;='Product Ratings'!$V$6,P412&gt;='Product Ratings'!$U$6),'Product Ratings'!$S$6,IF(AND(P412&lt;='Product Ratings'!$V$7,P412&gt;='Product Ratings'!$U$7),'Product Ratings'!$S$7,IF(AND(P412&lt;='Product Ratings'!$V$8,P412&gt;='Product Ratings'!$U$8),'Product Ratings'!$S$8,IF(P412&gt;='Product Ratings'!$U$9,'Product Ratings'!$S$9)))))</f>
        <v>4</v>
      </c>
      <c r="W412" s="135">
        <f t="shared" si="6"/>
        <v>12</v>
      </c>
      <c r="X412" s="90"/>
      <c r="Y412" s="90"/>
      <c r="Z412" s="90"/>
      <c r="AA412" s="90"/>
      <c r="AB412" s="90"/>
    </row>
    <row r="413" ht="12.75" customHeight="1">
      <c r="A413" s="87"/>
      <c r="B413" s="90"/>
      <c r="C413" s="90" t="s">
        <v>472</v>
      </c>
      <c r="D413" s="126">
        <v>5.0</v>
      </c>
      <c r="E413" s="127">
        <v>318.53</v>
      </c>
      <c r="F413" s="128">
        <f t="shared" si="7"/>
        <v>207.0445</v>
      </c>
      <c r="G413" s="129">
        <f t="shared" si="1"/>
        <v>111.4855</v>
      </c>
      <c r="H413" s="130">
        <f t="shared" si="2"/>
        <v>0.35</v>
      </c>
      <c r="I413" s="131">
        <v>44761.0</v>
      </c>
      <c r="J413" s="132">
        <v>44797.0</v>
      </c>
      <c r="K413" s="123"/>
      <c r="L413" s="90"/>
      <c r="M413" s="133">
        <f t="shared" si="3"/>
        <v>63.706</v>
      </c>
      <c r="N413" s="99">
        <f t="shared" si="4"/>
        <v>36</v>
      </c>
      <c r="O413" s="133">
        <f t="shared" si="5"/>
        <v>41.4089</v>
      </c>
      <c r="P413" s="134">
        <v>0.56</v>
      </c>
      <c r="Q413" s="90"/>
      <c r="R413" s="99">
        <f>IF(AND(H413&lt;='Product Ratings'!$E$5,H413&gt;='Product Ratings'!$D$5),'Product Ratings'!$C$5,IF(AND(H413&lt;='Product Ratings'!$E$6,H413&gt;='Product Ratings'!$D$6),'Product Ratings'!$C$6,IF(AND(H413&lt;='Product Ratings'!$E$7,H413&gt;='Product Ratings'!$D$7),'Product Ratings'!$C$7,IF(AND(H413&lt;='Product Ratings'!$E$8,H413&gt;='Product Ratings'!$D$8),'Product Ratings'!$C$8,IF(H413&gt;='Product Ratings'!$D$9,'Product Ratings'!$C$9)))))</f>
        <v>2</v>
      </c>
      <c r="S413" s="99">
        <f>IF(AND(D413&lt;='Product Ratings'!$I$5,D413&gt;='Product Ratings'!$H$5),'Product Ratings'!$F$5,IF(AND(D413&lt;='Product Ratings'!$I$6,D413&gt;='Product Ratings'!$H$6),'Product Ratings'!$F$6,IF(AND(D413&lt;='Product Ratings'!$I$7,I413&gt;='Product Ratings'!$H$7),'Product Ratings'!$F$7,IF(AND(D413&lt;='Product Ratings'!$I$8,D413&gt;='Product Ratings'!$H$8),'Product Ratings'!$F$8,IF(D413&gt;='Product Ratings'!$H$9,'Product Ratings'!$F$9)))))</f>
        <v>1</v>
      </c>
      <c r="T413" s="99">
        <f>IF(AND(O413&lt;='Product Ratings'!$M$5,O413&gt;='Product Ratings'!$L$5),'Product Ratings'!$J$5,IF(AND(O413&lt;='Product Ratings'!$M$6,O413&gt;='Product Ratings'!$L$6),'Product Ratings'!$J$6,IF(AND(O413&lt;='Product Ratings'!$M$7,O413&gt;='Product Ratings'!$L$7),'Product Ratings'!$J$7,IF(AND(O413&lt;='Product Ratings'!$M$8,O413&gt;='Product Ratings'!$L$8),'Product Ratings'!$J$8,IF(O413&gt;='Product Ratings'!$L$9,'Product Ratings'!$J$9)))))</f>
        <v>3</v>
      </c>
      <c r="U413" s="99">
        <f>IF(AND(N413&lt;='Product Ratings'!$R$5,N413&gt;='Product Ratings'!$Q$5),'Product Ratings'!$O$5,IF(AND(N413&lt;='Product Ratings'!$R$6,N413&gt;='Product Ratings'!$Q$6),'Product Ratings'!$O$6,IF(AND(N413&lt;='Product Ratings'!$R$7,N413&gt;='Product Ratings'!$Q$7),'Product Ratings'!$O$7,IF(AND(N413&lt;='Product Ratings'!$R$8,N413&gt;='Product Ratings'!$Q$8),'Product Ratings'!$O$8,IF(N413&gt;='Product Ratings'!$Q$9,'Product Ratings'!$O$9)))))</f>
        <v>3</v>
      </c>
      <c r="V413" s="99">
        <f>IF(AND(P413&lt;='Product Ratings'!$V$5,P413&gt;='Product Ratings'!$U$5),'Product Ratings'!$S$5,IF(AND(P413&lt;='Product Ratings'!$V$6,P413&gt;='Product Ratings'!$U$6),'Product Ratings'!$S$6,IF(AND(P413&lt;='Product Ratings'!$V$7,P413&gt;='Product Ratings'!$U$7),'Product Ratings'!$S$7,IF(AND(P413&lt;='Product Ratings'!$V$8,P413&gt;='Product Ratings'!$U$8),'Product Ratings'!$S$8,IF(P413&gt;='Product Ratings'!$U$9,'Product Ratings'!$S$9)))))</f>
        <v>4</v>
      </c>
      <c r="W413" s="135">
        <f t="shared" si="6"/>
        <v>13</v>
      </c>
      <c r="X413" s="90"/>
      <c r="Y413" s="90"/>
      <c r="Z413" s="90"/>
      <c r="AA413" s="90"/>
      <c r="AB413" s="90"/>
    </row>
    <row r="414" ht="12.75" customHeight="1">
      <c r="A414" s="87"/>
      <c r="B414" s="90"/>
      <c r="C414" s="90" t="s">
        <v>473</v>
      </c>
      <c r="D414" s="126">
        <v>6.0</v>
      </c>
      <c r="E414" s="127">
        <v>181.74</v>
      </c>
      <c r="F414" s="128">
        <f t="shared" si="7"/>
        <v>118.131</v>
      </c>
      <c r="G414" s="129">
        <f t="shared" si="1"/>
        <v>63.609</v>
      </c>
      <c r="H414" s="130">
        <f t="shared" si="2"/>
        <v>0.35</v>
      </c>
      <c r="I414" s="131">
        <v>44762.0</v>
      </c>
      <c r="J414" s="132">
        <v>44798.0</v>
      </c>
      <c r="K414" s="123"/>
      <c r="L414" s="90"/>
      <c r="M414" s="133">
        <f t="shared" si="3"/>
        <v>30.29</v>
      </c>
      <c r="N414" s="99">
        <f t="shared" si="4"/>
        <v>36</v>
      </c>
      <c r="O414" s="133">
        <f t="shared" si="5"/>
        <v>19.6885</v>
      </c>
      <c r="P414" s="134">
        <v>0.53</v>
      </c>
      <c r="Q414" s="90"/>
      <c r="R414" s="99">
        <f>IF(AND(H414&lt;='Product Ratings'!$E$5,H414&gt;='Product Ratings'!$D$5),'Product Ratings'!$C$5,IF(AND(H414&lt;='Product Ratings'!$E$6,H414&gt;='Product Ratings'!$D$6),'Product Ratings'!$C$6,IF(AND(H414&lt;='Product Ratings'!$E$7,H414&gt;='Product Ratings'!$D$7),'Product Ratings'!$C$7,IF(AND(H414&lt;='Product Ratings'!$E$8,H414&gt;='Product Ratings'!$D$8),'Product Ratings'!$C$8,IF(H414&gt;='Product Ratings'!$D$9,'Product Ratings'!$C$9)))))</f>
        <v>2</v>
      </c>
      <c r="S414" s="99">
        <f>IF(AND(D414&lt;='Product Ratings'!$I$5,D414&gt;='Product Ratings'!$H$5),'Product Ratings'!$F$5,IF(AND(D414&lt;='Product Ratings'!$I$6,D414&gt;='Product Ratings'!$H$6),'Product Ratings'!$F$6,IF(AND(D414&lt;='Product Ratings'!$I$7,I414&gt;='Product Ratings'!$H$7),'Product Ratings'!$F$7,IF(AND(D414&lt;='Product Ratings'!$I$8,D414&gt;='Product Ratings'!$H$8),'Product Ratings'!$F$8,IF(D414&gt;='Product Ratings'!$H$9,'Product Ratings'!$F$9)))))</f>
        <v>2</v>
      </c>
      <c r="T414" s="99">
        <f>IF(AND(O414&lt;='Product Ratings'!$M$5,O414&gt;='Product Ratings'!$L$5),'Product Ratings'!$J$5,IF(AND(O414&lt;='Product Ratings'!$M$6,O414&gt;='Product Ratings'!$L$6),'Product Ratings'!$J$6,IF(AND(O414&lt;='Product Ratings'!$M$7,O414&gt;='Product Ratings'!$L$7),'Product Ratings'!$J$7,IF(AND(O414&lt;='Product Ratings'!$M$8,O414&gt;='Product Ratings'!$L$8),'Product Ratings'!$J$8,IF(O414&gt;='Product Ratings'!$L$9,'Product Ratings'!$J$9)))))</f>
        <v>5</v>
      </c>
      <c r="U414" s="99">
        <f>IF(AND(N414&lt;='Product Ratings'!$R$5,N414&gt;='Product Ratings'!$Q$5),'Product Ratings'!$O$5,IF(AND(N414&lt;='Product Ratings'!$R$6,N414&gt;='Product Ratings'!$Q$6),'Product Ratings'!$O$6,IF(AND(N414&lt;='Product Ratings'!$R$7,N414&gt;='Product Ratings'!$Q$7),'Product Ratings'!$O$7,IF(AND(N414&lt;='Product Ratings'!$R$8,N414&gt;='Product Ratings'!$Q$8),'Product Ratings'!$O$8,IF(N414&gt;='Product Ratings'!$Q$9,'Product Ratings'!$O$9)))))</f>
        <v>3</v>
      </c>
      <c r="V414" s="99">
        <f>IF(AND(P414&lt;='Product Ratings'!$V$5,P414&gt;='Product Ratings'!$U$5),'Product Ratings'!$S$5,IF(AND(P414&lt;='Product Ratings'!$V$6,P414&gt;='Product Ratings'!$U$6),'Product Ratings'!$S$6,IF(AND(P414&lt;='Product Ratings'!$V$7,P414&gt;='Product Ratings'!$U$7),'Product Ratings'!$S$7,IF(AND(P414&lt;='Product Ratings'!$V$8,P414&gt;='Product Ratings'!$U$8),'Product Ratings'!$S$8,IF(P414&gt;='Product Ratings'!$U$9,'Product Ratings'!$S$9)))))</f>
        <v>4</v>
      </c>
      <c r="W414" s="135">
        <f t="shared" si="6"/>
        <v>16</v>
      </c>
      <c r="X414" s="90"/>
      <c r="Y414" s="90"/>
      <c r="Z414" s="90"/>
      <c r="AA414" s="90"/>
      <c r="AB414" s="90"/>
    </row>
    <row r="415" ht="12.75" customHeight="1">
      <c r="A415" s="87"/>
      <c r="B415" s="90"/>
      <c r="C415" s="90" t="s">
        <v>474</v>
      </c>
      <c r="D415" s="126">
        <v>1.0</v>
      </c>
      <c r="E415" s="127">
        <v>46.96</v>
      </c>
      <c r="F415" s="128">
        <f t="shared" si="7"/>
        <v>30.524</v>
      </c>
      <c r="G415" s="129">
        <f t="shared" si="1"/>
        <v>16.436</v>
      </c>
      <c r="H415" s="130">
        <f t="shared" si="2"/>
        <v>0.35</v>
      </c>
      <c r="I415" s="131">
        <v>44763.0</v>
      </c>
      <c r="J415" s="132">
        <v>44799.0</v>
      </c>
      <c r="K415" s="123"/>
      <c r="L415" s="90"/>
      <c r="M415" s="133">
        <f t="shared" si="3"/>
        <v>46.96</v>
      </c>
      <c r="N415" s="99">
        <f t="shared" si="4"/>
        <v>36</v>
      </c>
      <c r="O415" s="133">
        <f t="shared" si="5"/>
        <v>30.524</v>
      </c>
      <c r="P415" s="134">
        <v>0.51</v>
      </c>
      <c r="Q415" s="90"/>
      <c r="R415" s="99">
        <f>IF(AND(H415&lt;='Product Ratings'!$E$5,H415&gt;='Product Ratings'!$D$5),'Product Ratings'!$C$5,IF(AND(H415&lt;='Product Ratings'!$E$6,H415&gt;='Product Ratings'!$D$6),'Product Ratings'!$C$6,IF(AND(H415&lt;='Product Ratings'!$E$7,H415&gt;='Product Ratings'!$D$7),'Product Ratings'!$C$7,IF(AND(H415&lt;='Product Ratings'!$E$8,H415&gt;='Product Ratings'!$D$8),'Product Ratings'!$C$8,IF(H415&gt;='Product Ratings'!$D$9,'Product Ratings'!$C$9)))))</f>
        <v>2</v>
      </c>
      <c r="S415" s="99">
        <f>IF(AND(D415&lt;='Product Ratings'!$I$5,D415&gt;='Product Ratings'!$H$5),'Product Ratings'!$F$5,IF(AND(D415&lt;='Product Ratings'!$I$6,D415&gt;='Product Ratings'!$H$6),'Product Ratings'!$F$6,IF(AND(D415&lt;='Product Ratings'!$I$7,I415&gt;='Product Ratings'!$H$7),'Product Ratings'!$F$7,IF(AND(D415&lt;='Product Ratings'!$I$8,D415&gt;='Product Ratings'!$H$8),'Product Ratings'!$F$8,IF(D415&gt;='Product Ratings'!$H$9,'Product Ratings'!$F$9)))))</f>
        <v>1</v>
      </c>
      <c r="T415" s="99">
        <f>IF(AND(O415&lt;='Product Ratings'!$M$5,O415&gt;='Product Ratings'!$L$5),'Product Ratings'!$J$5,IF(AND(O415&lt;='Product Ratings'!$M$6,O415&gt;='Product Ratings'!$L$6),'Product Ratings'!$J$6,IF(AND(O415&lt;='Product Ratings'!$M$7,O415&gt;='Product Ratings'!$L$7),'Product Ratings'!$J$7,IF(AND(O415&lt;='Product Ratings'!$M$8,O415&gt;='Product Ratings'!$L$8),'Product Ratings'!$J$8,IF(O415&gt;='Product Ratings'!$L$9,'Product Ratings'!$J$9)))))</f>
        <v>4</v>
      </c>
      <c r="U415" s="99">
        <f>IF(AND(N415&lt;='Product Ratings'!$R$5,N415&gt;='Product Ratings'!$Q$5),'Product Ratings'!$O$5,IF(AND(N415&lt;='Product Ratings'!$R$6,N415&gt;='Product Ratings'!$Q$6),'Product Ratings'!$O$6,IF(AND(N415&lt;='Product Ratings'!$R$7,N415&gt;='Product Ratings'!$Q$7),'Product Ratings'!$O$7,IF(AND(N415&lt;='Product Ratings'!$R$8,N415&gt;='Product Ratings'!$Q$8),'Product Ratings'!$O$8,IF(N415&gt;='Product Ratings'!$Q$9,'Product Ratings'!$O$9)))))</f>
        <v>3</v>
      </c>
      <c r="V415" s="99">
        <f>IF(AND(P415&lt;='Product Ratings'!$V$5,P415&gt;='Product Ratings'!$U$5),'Product Ratings'!$S$5,IF(AND(P415&lt;='Product Ratings'!$V$6,P415&gt;='Product Ratings'!$U$6),'Product Ratings'!$S$6,IF(AND(P415&lt;='Product Ratings'!$V$7,P415&gt;='Product Ratings'!$U$7),'Product Ratings'!$S$7,IF(AND(P415&lt;='Product Ratings'!$V$8,P415&gt;='Product Ratings'!$U$8),'Product Ratings'!$S$8,IF(P415&gt;='Product Ratings'!$U$9,'Product Ratings'!$S$9)))))</f>
        <v>4</v>
      </c>
      <c r="W415" s="135">
        <f t="shared" si="6"/>
        <v>14</v>
      </c>
      <c r="X415" s="90"/>
      <c r="Y415" s="90"/>
      <c r="Z415" s="90"/>
      <c r="AA415" s="90"/>
      <c r="AB415" s="90"/>
    </row>
    <row r="416" ht="12.75" customHeight="1">
      <c r="A416" s="87"/>
      <c r="B416" s="90"/>
      <c r="C416" s="90" t="s">
        <v>475</v>
      </c>
      <c r="D416" s="126">
        <v>2.0</v>
      </c>
      <c r="E416" s="127">
        <v>179.24</v>
      </c>
      <c r="F416" s="128">
        <f t="shared" si="7"/>
        <v>116.506</v>
      </c>
      <c r="G416" s="129">
        <f t="shared" si="1"/>
        <v>62.734</v>
      </c>
      <c r="H416" s="130">
        <f t="shared" si="2"/>
        <v>0.35</v>
      </c>
      <c r="I416" s="131">
        <v>44764.0</v>
      </c>
      <c r="J416" s="132">
        <v>44800.0</v>
      </c>
      <c r="K416" s="123"/>
      <c r="L416" s="90"/>
      <c r="M416" s="133">
        <f t="shared" si="3"/>
        <v>89.62</v>
      </c>
      <c r="N416" s="99">
        <f t="shared" si="4"/>
        <v>36</v>
      </c>
      <c r="O416" s="133">
        <f t="shared" si="5"/>
        <v>58.253</v>
      </c>
      <c r="P416" s="134">
        <v>0.57</v>
      </c>
      <c r="Q416" s="90"/>
      <c r="R416" s="99">
        <f>IF(AND(H416&lt;='Product Ratings'!$E$5,H416&gt;='Product Ratings'!$D$5),'Product Ratings'!$C$5,IF(AND(H416&lt;='Product Ratings'!$E$6,H416&gt;='Product Ratings'!$D$6),'Product Ratings'!$C$6,IF(AND(H416&lt;='Product Ratings'!$E$7,H416&gt;='Product Ratings'!$D$7),'Product Ratings'!$C$7,IF(AND(H416&lt;='Product Ratings'!$E$8,H416&gt;='Product Ratings'!$D$8),'Product Ratings'!$C$8,IF(H416&gt;='Product Ratings'!$D$9,'Product Ratings'!$C$9)))))</f>
        <v>2</v>
      </c>
      <c r="S416" s="99">
        <f>IF(AND(D416&lt;='Product Ratings'!$I$5,D416&gt;='Product Ratings'!$H$5),'Product Ratings'!$F$5,IF(AND(D416&lt;='Product Ratings'!$I$6,D416&gt;='Product Ratings'!$H$6),'Product Ratings'!$F$6,IF(AND(D416&lt;='Product Ratings'!$I$7,I416&gt;='Product Ratings'!$H$7),'Product Ratings'!$F$7,IF(AND(D416&lt;='Product Ratings'!$I$8,D416&gt;='Product Ratings'!$H$8),'Product Ratings'!$F$8,IF(D416&gt;='Product Ratings'!$H$9,'Product Ratings'!$F$9)))))</f>
        <v>1</v>
      </c>
      <c r="T416" s="99">
        <f>IF(AND(O416&lt;='Product Ratings'!$M$5,O416&gt;='Product Ratings'!$L$5),'Product Ratings'!$J$5,IF(AND(O416&lt;='Product Ratings'!$M$6,O416&gt;='Product Ratings'!$L$6),'Product Ratings'!$J$6,IF(AND(O416&lt;='Product Ratings'!$M$7,O416&gt;='Product Ratings'!$L$7),'Product Ratings'!$J$7,IF(AND(O416&lt;='Product Ratings'!$M$8,O416&gt;='Product Ratings'!$L$8),'Product Ratings'!$J$8,IF(O416&gt;='Product Ratings'!$L$9,'Product Ratings'!$J$9)))))</f>
        <v>3</v>
      </c>
      <c r="U416" s="99">
        <f>IF(AND(N416&lt;='Product Ratings'!$R$5,N416&gt;='Product Ratings'!$Q$5),'Product Ratings'!$O$5,IF(AND(N416&lt;='Product Ratings'!$R$6,N416&gt;='Product Ratings'!$Q$6),'Product Ratings'!$O$6,IF(AND(N416&lt;='Product Ratings'!$R$7,N416&gt;='Product Ratings'!$Q$7),'Product Ratings'!$O$7,IF(AND(N416&lt;='Product Ratings'!$R$8,N416&gt;='Product Ratings'!$Q$8),'Product Ratings'!$O$8,IF(N416&gt;='Product Ratings'!$Q$9,'Product Ratings'!$O$9)))))</f>
        <v>3</v>
      </c>
      <c r="V416" s="99">
        <f>IF(AND(P416&lt;='Product Ratings'!$V$5,P416&gt;='Product Ratings'!$U$5),'Product Ratings'!$S$5,IF(AND(P416&lt;='Product Ratings'!$V$6,P416&gt;='Product Ratings'!$U$6),'Product Ratings'!$S$6,IF(AND(P416&lt;='Product Ratings'!$V$7,P416&gt;='Product Ratings'!$U$7),'Product Ratings'!$S$7,IF(AND(P416&lt;='Product Ratings'!$V$8,P416&gt;='Product Ratings'!$U$8),'Product Ratings'!$S$8,IF(P416&gt;='Product Ratings'!$U$9,'Product Ratings'!$S$9)))))</f>
        <v>4</v>
      </c>
      <c r="W416" s="135">
        <f t="shared" si="6"/>
        <v>13</v>
      </c>
      <c r="X416" s="90"/>
      <c r="Y416" s="90"/>
      <c r="Z416" s="90"/>
      <c r="AA416" s="90"/>
      <c r="AB416" s="90"/>
    </row>
    <row r="417" ht="12.75" customHeight="1">
      <c r="A417" s="87"/>
      <c r="B417" s="90"/>
      <c r="C417" s="90" t="s">
        <v>476</v>
      </c>
      <c r="D417" s="126">
        <v>3.0</v>
      </c>
      <c r="E417" s="127">
        <v>867.83</v>
      </c>
      <c r="F417" s="128">
        <f t="shared" si="7"/>
        <v>564.0895</v>
      </c>
      <c r="G417" s="129">
        <f t="shared" si="1"/>
        <v>303.7405</v>
      </c>
      <c r="H417" s="130">
        <f t="shared" si="2"/>
        <v>0.35</v>
      </c>
      <c r="I417" s="131">
        <v>44765.0</v>
      </c>
      <c r="J417" s="132">
        <v>44801.0</v>
      </c>
      <c r="K417" s="123"/>
      <c r="L417" s="90"/>
      <c r="M417" s="133">
        <f t="shared" si="3"/>
        <v>289.2766667</v>
      </c>
      <c r="N417" s="99">
        <f t="shared" si="4"/>
        <v>36</v>
      </c>
      <c r="O417" s="133">
        <f t="shared" si="5"/>
        <v>188.0298333</v>
      </c>
      <c r="P417" s="134">
        <v>0.58</v>
      </c>
      <c r="Q417" s="90"/>
      <c r="R417" s="99">
        <f>IF(AND(H417&lt;='Product Ratings'!$E$5,H417&gt;='Product Ratings'!$D$5),'Product Ratings'!$C$5,IF(AND(H417&lt;='Product Ratings'!$E$6,H417&gt;='Product Ratings'!$D$6),'Product Ratings'!$C$6,IF(AND(H417&lt;='Product Ratings'!$E$7,H417&gt;='Product Ratings'!$D$7),'Product Ratings'!$C$7,IF(AND(H417&lt;='Product Ratings'!$E$8,H417&gt;='Product Ratings'!$D$8),'Product Ratings'!$C$8,IF(H417&gt;='Product Ratings'!$D$9,'Product Ratings'!$C$9)))))</f>
        <v>2</v>
      </c>
      <c r="S417" s="99">
        <f>IF(AND(D417&lt;='Product Ratings'!$I$5,D417&gt;='Product Ratings'!$H$5),'Product Ratings'!$F$5,IF(AND(D417&lt;='Product Ratings'!$I$6,D417&gt;='Product Ratings'!$H$6),'Product Ratings'!$F$6,IF(AND(D417&lt;='Product Ratings'!$I$7,I417&gt;='Product Ratings'!$H$7),'Product Ratings'!$F$7,IF(AND(D417&lt;='Product Ratings'!$I$8,D417&gt;='Product Ratings'!$H$8),'Product Ratings'!$F$8,IF(D417&gt;='Product Ratings'!$H$9,'Product Ratings'!$F$9)))))</f>
        <v>1</v>
      </c>
      <c r="T417" s="99">
        <f>IF(AND(O417&lt;='Product Ratings'!$M$5,O417&gt;='Product Ratings'!$L$5),'Product Ratings'!$J$5,IF(AND(O417&lt;='Product Ratings'!$M$6,O417&gt;='Product Ratings'!$L$6),'Product Ratings'!$J$6,IF(AND(O417&lt;='Product Ratings'!$M$7,O417&gt;='Product Ratings'!$L$7),'Product Ratings'!$J$7,IF(AND(O417&lt;='Product Ratings'!$M$8,O417&gt;='Product Ratings'!$L$8),'Product Ratings'!$J$8,IF(O417&gt;='Product Ratings'!$L$9,'Product Ratings'!$J$9)))))</f>
        <v>1</v>
      </c>
      <c r="U417" s="99">
        <f>IF(AND(N417&lt;='Product Ratings'!$R$5,N417&gt;='Product Ratings'!$Q$5),'Product Ratings'!$O$5,IF(AND(N417&lt;='Product Ratings'!$R$6,N417&gt;='Product Ratings'!$Q$6),'Product Ratings'!$O$6,IF(AND(N417&lt;='Product Ratings'!$R$7,N417&gt;='Product Ratings'!$Q$7),'Product Ratings'!$O$7,IF(AND(N417&lt;='Product Ratings'!$R$8,N417&gt;='Product Ratings'!$Q$8),'Product Ratings'!$O$8,IF(N417&gt;='Product Ratings'!$Q$9,'Product Ratings'!$O$9)))))</f>
        <v>3</v>
      </c>
      <c r="V417" s="99">
        <f>IF(AND(P417&lt;='Product Ratings'!$V$5,P417&gt;='Product Ratings'!$U$5),'Product Ratings'!$S$5,IF(AND(P417&lt;='Product Ratings'!$V$6,P417&gt;='Product Ratings'!$U$6),'Product Ratings'!$S$6,IF(AND(P417&lt;='Product Ratings'!$V$7,P417&gt;='Product Ratings'!$U$7),'Product Ratings'!$S$7,IF(AND(P417&lt;='Product Ratings'!$V$8,P417&gt;='Product Ratings'!$U$8),'Product Ratings'!$S$8,IF(P417&gt;='Product Ratings'!$U$9,'Product Ratings'!$S$9)))))</f>
        <v>4</v>
      </c>
      <c r="W417" s="135">
        <f t="shared" si="6"/>
        <v>11</v>
      </c>
      <c r="X417" s="90"/>
      <c r="Y417" s="90"/>
      <c r="Z417" s="90"/>
      <c r="AA417" s="90"/>
      <c r="AB417" s="90"/>
    </row>
    <row r="418" ht="12.75" customHeight="1">
      <c r="A418" s="87"/>
      <c r="B418" s="90"/>
      <c r="C418" s="90" t="s">
        <v>477</v>
      </c>
      <c r="D418" s="126">
        <v>4.0</v>
      </c>
      <c r="E418" s="127">
        <v>82.61</v>
      </c>
      <c r="F418" s="128">
        <f t="shared" si="7"/>
        <v>53.6965</v>
      </c>
      <c r="G418" s="129">
        <f t="shared" si="1"/>
        <v>28.9135</v>
      </c>
      <c r="H418" s="130">
        <f t="shared" si="2"/>
        <v>0.35</v>
      </c>
      <c r="I418" s="131">
        <v>44766.0</v>
      </c>
      <c r="J418" s="132">
        <v>44802.0</v>
      </c>
      <c r="K418" s="123"/>
      <c r="L418" s="90"/>
      <c r="M418" s="133">
        <f t="shared" si="3"/>
        <v>20.6525</v>
      </c>
      <c r="N418" s="99">
        <f t="shared" si="4"/>
        <v>36</v>
      </c>
      <c r="O418" s="133">
        <f t="shared" si="5"/>
        <v>13.424125</v>
      </c>
      <c r="P418" s="134">
        <v>0.59</v>
      </c>
      <c r="Q418" s="90"/>
      <c r="R418" s="99">
        <f>IF(AND(H418&lt;='Product Ratings'!$E$5,H418&gt;='Product Ratings'!$D$5),'Product Ratings'!$C$5,IF(AND(H418&lt;='Product Ratings'!$E$6,H418&gt;='Product Ratings'!$D$6),'Product Ratings'!$C$6,IF(AND(H418&lt;='Product Ratings'!$E$7,H418&gt;='Product Ratings'!$D$7),'Product Ratings'!$C$7,IF(AND(H418&lt;='Product Ratings'!$E$8,H418&gt;='Product Ratings'!$D$8),'Product Ratings'!$C$8,IF(H418&gt;='Product Ratings'!$D$9,'Product Ratings'!$C$9)))))</f>
        <v>2</v>
      </c>
      <c r="S418" s="99">
        <f>IF(AND(D418&lt;='Product Ratings'!$I$5,D418&gt;='Product Ratings'!$H$5),'Product Ratings'!$F$5,IF(AND(D418&lt;='Product Ratings'!$I$6,D418&gt;='Product Ratings'!$H$6),'Product Ratings'!$F$6,IF(AND(D418&lt;='Product Ratings'!$I$7,I418&gt;='Product Ratings'!$H$7),'Product Ratings'!$F$7,IF(AND(D418&lt;='Product Ratings'!$I$8,D418&gt;='Product Ratings'!$H$8),'Product Ratings'!$F$8,IF(D418&gt;='Product Ratings'!$H$9,'Product Ratings'!$F$9)))))</f>
        <v>1</v>
      </c>
      <c r="T418" s="99">
        <f>IF(AND(O418&lt;='Product Ratings'!$M$5,O418&gt;='Product Ratings'!$L$5),'Product Ratings'!$J$5,IF(AND(O418&lt;='Product Ratings'!$M$6,O418&gt;='Product Ratings'!$L$6),'Product Ratings'!$J$6,IF(AND(O418&lt;='Product Ratings'!$M$7,O418&gt;='Product Ratings'!$L$7),'Product Ratings'!$J$7,IF(AND(O418&lt;='Product Ratings'!$M$8,O418&gt;='Product Ratings'!$L$8),'Product Ratings'!$J$8,IF(O418&gt;='Product Ratings'!$L$9,'Product Ratings'!$J$9)))))</f>
        <v>5</v>
      </c>
      <c r="U418" s="99">
        <f>IF(AND(N418&lt;='Product Ratings'!$R$5,N418&gt;='Product Ratings'!$Q$5),'Product Ratings'!$O$5,IF(AND(N418&lt;='Product Ratings'!$R$6,N418&gt;='Product Ratings'!$Q$6),'Product Ratings'!$O$6,IF(AND(N418&lt;='Product Ratings'!$R$7,N418&gt;='Product Ratings'!$Q$7),'Product Ratings'!$O$7,IF(AND(N418&lt;='Product Ratings'!$R$8,N418&gt;='Product Ratings'!$Q$8),'Product Ratings'!$O$8,IF(N418&gt;='Product Ratings'!$Q$9,'Product Ratings'!$O$9)))))</f>
        <v>3</v>
      </c>
      <c r="V418" s="99">
        <f>IF(AND(P418&lt;='Product Ratings'!$V$5,P418&gt;='Product Ratings'!$U$5),'Product Ratings'!$S$5,IF(AND(P418&lt;='Product Ratings'!$V$6,P418&gt;='Product Ratings'!$U$6),'Product Ratings'!$S$6,IF(AND(P418&lt;='Product Ratings'!$V$7,P418&gt;='Product Ratings'!$U$7),'Product Ratings'!$S$7,IF(AND(P418&lt;='Product Ratings'!$V$8,P418&gt;='Product Ratings'!$U$8),'Product Ratings'!$S$8,IF(P418&gt;='Product Ratings'!$U$9,'Product Ratings'!$S$9)))))</f>
        <v>5</v>
      </c>
      <c r="W418" s="135">
        <f t="shared" si="6"/>
        <v>16</v>
      </c>
      <c r="X418" s="90"/>
      <c r="Y418" s="90"/>
      <c r="Z418" s="90"/>
      <c r="AA418" s="90"/>
      <c r="AB418" s="90"/>
    </row>
    <row r="419" ht="12.75" customHeight="1">
      <c r="A419" s="87"/>
      <c r="B419" s="90"/>
      <c r="C419" s="90" t="s">
        <v>478</v>
      </c>
      <c r="D419" s="126">
        <v>5.0</v>
      </c>
      <c r="E419" s="127">
        <v>165.22</v>
      </c>
      <c r="F419" s="128">
        <f t="shared" si="7"/>
        <v>107.393</v>
      </c>
      <c r="G419" s="129">
        <f t="shared" si="1"/>
        <v>57.827</v>
      </c>
      <c r="H419" s="130">
        <f t="shared" si="2"/>
        <v>0.35</v>
      </c>
      <c r="I419" s="131">
        <v>44767.0</v>
      </c>
      <c r="J419" s="132">
        <v>44803.0</v>
      </c>
      <c r="K419" s="123"/>
      <c r="L419" s="90"/>
      <c r="M419" s="133">
        <f t="shared" si="3"/>
        <v>33.044</v>
      </c>
      <c r="N419" s="99">
        <f t="shared" si="4"/>
        <v>36</v>
      </c>
      <c r="O419" s="133">
        <f t="shared" si="5"/>
        <v>21.4786</v>
      </c>
      <c r="P419" s="134">
        <v>0.6</v>
      </c>
      <c r="Q419" s="90"/>
      <c r="R419" s="99">
        <f>IF(AND(H419&lt;='Product Ratings'!$E$5,H419&gt;='Product Ratings'!$D$5),'Product Ratings'!$C$5,IF(AND(H419&lt;='Product Ratings'!$E$6,H419&gt;='Product Ratings'!$D$6),'Product Ratings'!$C$6,IF(AND(H419&lt;='Product Ratings'!$E$7,H419&gt;='Product Ratings'!$D$7),'Product Ratings'!$C$7,IF(AND(H419&lt;='Product Ratings'!$E$8,H419&gt;='Product Ratings'!$D$8),'Product Ratings'!$C$8,IF(H419&gt;='Product Ratings'!$D$9,'Product Ratings'!$C$9)))))</f>
        <v>2</v>
      </c>
      <c r="S419" s="99">
        <f>IF(AND(D419&lt;='Product Ratings'!$I$5,D419&gt;='Product Ratings'!$H$5),'Product Ratings'!$F$5,IF(AND(D419&lt;='Product Ratings'!$I$6,D419&gt;='Product Ratings'!$H$6),'Product Ratings'!$F$6,IF(AND(D419&lt;='Product Ratings'!$I$7,I419&gt;='Product Ratings'!$H$7),'Product Ratings'!$F$7,IF(AND(D419&lt;='Product Ratings'!$I$8,D419&gt;='Product Ratings'!$H$8),'Product Ratings'!$F$8,IF(D419&gt;='Product Ratings'!$H$9,'Product Ratings'!$F$9)))))</f>
        <v>1</v>
      </c>
      <c r="T419" s="99">
        <f>IF(AND(O419&lt;='Product Ratings'!$M$5,O419&gt;='Product Ratings'!$L$5),'Product Ratings'!$J$5,IF(AND(O419&lt;='Product Ratings'!$M$6,O419&gt;='Product Ratings'!$L$6),'Product Ratings'!$J$6,IF(AND(O419&lt;='Product Ratings'!$M$7,O419&gt;='Product Ratings'!$L$7),'Product Ratings'!$J$7,IF(AND(O419&lt;='Product Ratings'!$M$8,O419&gt;='Product Ratings'!$L$8),'Product Ratings'!$J$8,IF(O419&gt;='Product Ratings'!$L$9,'Product Ratings'!$J$9)))))</f>
        <v>5</v>
      </c>
      <c r="U419" s="99">
        <f>IF(AND(N419&lt;='Product Ratings'!$R$5,N419&gt;='Product Ratings'!$Q$5),'Product Ratings'!$O$5,IF(AND(N419&lt;='Product Ratings'!$R$6,N419&gt;='Product Ratings'!$Q$6),'Product Ratings'!$O$6,IF(AND(N419&lt;='Product Ratings'!$R$7,N419&gt;='Product Ratings'!$Q$7),'Product Ratings'!$O$7,IF(AND(N419&lt;='Product Ratings'!$R$8,N419&gt;='Product Ratings'!$Q$8),'Product Ratings'!$O$8,IF(N419&gt;='Product Ratings'!$Q$9,'Product Ratings'!$O$9)))))</f>
        <v>3</v>
      </c>
      <c r="V419" s="99">
        <f>IF(AND(P419&lt;='Product Ratings'!$V$5,P419&gt;='Product Ratings'!$U$5),'Product Ratings'!$S$5,IF(AND(P419&lt;='Product Ratings'!$V$6,P419&gt;='Product Ratings'!$U$6),'Product Ratings'!$S$6,IF(AND(P419&lt;='Product Ratings'!$V$7,P419&gt;='Product Ratings'!$U$7),'Product Ratings'!$S$7,IF(AND(P419&lt;='Product Ratings'!$V$8,P419&gt;='Product Ratings'!$U$8),'Product Ratings'!$S$8,IF(P419&gt;='Product Ratings'!$U$9,'Product Ratings'!$S$9)))))</f>
        <v>5</v>
      </c>
      <c r="W419" s="135">
        <f t="shared" si="6"/>
        <v>16</v>
      </c>
      <c r="X419" s="90"/>
      <c r="Y419" s="90"/>
      <c r="Z419" s="90"/>
      <c r="AA419" s="90"/>
      <c r="AB419" s="90"/>
    </row>
    <row r="420" ht="12.75" customHeight="1">
      <c r="A420" s="87"/>
      <c r="B420" s="90"/>
      <c r="C420" s="90" t="s">
        <v>479</v>
      </c>
      <c r="D420" s="126">
        <v>6.0</v>
      </c>
      <c r="E420" s="127">
        <v>396.0</v>
      </c>
      <c r="F420" s="128">
        <f t="shared" si="7"/>
        <v>257.4</v>
      </c>
      <c r="G420" s="129">
        <f t="shared" si="1"/>
        <v>138.6</v>
      </c>
      <c r="H420" s="130">
        <f t="shared" si="2"/>
        <v>0.35</v>
      </c>
      <c r="I420" s="131">
        <v>44768.0</v>
      </c>
      <c r="J420" s="132">
        <v>44804.0</v>
      </c>
      <c r="K420" s="123"/>
      <c r="L420" s="90"/>
      <c r="M420" s="133">
        <f t="shared" si="3"/>
        <v>66</v>
      </c>
      <c r="N420" s="99">
        <f t="shared" si="4"/>
        <v>36</v>
      </c>
      <c r="O420" s="133">
        <f t="shared" si="5"/>
        <v>42.9</v>
      </c>
      <c r="P420" s="134">
        <v>0.64</v>
      </c>
      <c r="Q420" s="90"/>
      <c r="R420" s="99">
        <f>IF(AND(H420&lt;='Product Ratings'!$E$5,H420&gt;='Product Ratings'!$D$5),'Product Ratings'!$C$5,IF(AND(H420&lt;='Product Ratings'!$E$6,H420&gt;='Product Ratings'!$D$6),'Product Ratings'!$C$6,IF(AND(H420&lt;='Product Ratings'!$E$7,H420&gt;='Product Ratings'!$D$7),'Product Ratings'!$C$7,IF(AND(H420&lt;='Product Ratings'!$E$8,H420&gt;='Product Ratings'!$D$8),'Product Ratings'!$C$8,IF(H420&gt;='Product Ratings'!$D$9,'Product Ratings'!$C$9)))))</f>
        <v>2</v>
      </c>
      <c r="S420" s="99">
        <f>IF(AND(D420&lt;='Product Ratings'!$I$5,D420&gt;='Product Ratings'!$H$5),'Product Ratings'!$F$5,IF(AND(D420&lt;='Product Ratings'!$I$6,D420&gt;='Product Ratings'!$H$6),'Product Ratings'!$F$6,IF(AND(D420&lt;='Product Ratings'!$I$7,I420&gt;='Product Ratings'!$H$7),'Product Ratings'!$F$7,IF(AND(D420&lt;='Product Ratings'!$I$8,D420&gt;='Product Ratings'!$H$8),'Product Ratings'!$F$8,IF(D420&gt;='Product Ratings'!$H$9,'Product Ratings'!$F$9)))))</f>
        <v>2</v>
      </c>
      <c r="T420" s="99">
        <f>IF(AND(O420&lt;='Product Ratings'!$M$5,O420&gt;='Product Ratings'!$L$5),'Product Ratings'!$J$5,IF(AND(O420&lt;='Product Ratings'!$M$6,O420&gt;='Product Ratings'!$L$6),'Product Ratings'!$J$6,IF(AND(O420&lt;='Product Ratings'!$M$7,O420&gt;='Product Ratings'!$L$7),'Product Ratings'!$J$7,IF(AND(O420&lt;='Product Ratings'!$M$8,O420&gt;='Product Ratings'!$L$8),'Product Ratings'!$J$8,IF(O420&gt;='Product Ratings'!$L$9,'Product Ratings'!$J$9)))))</f>
        <v>3</v>
      </c>
      <c r="U420" s="99">
        <f>IF(AND(N420&lt;='Product Ratings'!$R$5,N420&gt;='Product Ratings'!$Q$5),'Product Ratings'!$O$5,IF(AND(N420&lt;='Product Ratings'!$R$6,N420&gt;='Product Ratings'!$Q$6),'Product Ratings'!$O$6,IF(AND(N420&lt;='Product Ratings'!$R$7,N420&gt;='Product Ratings'!$Q$7),'Product Ratings'!$O$7,IF(AND(N420&lt;='Product Ratings'!$R$8,N420&gt;='Product Ratings'!$Q$8),'Product Ratings'!$O$8,IF(N420&gt;='Product Ratings'!$Q$9,'Product Ratings'!$O$9)))))</f>
        <v>3</v>
      </c>
      <c r="V420" s="99">
        <f>IF(AND(P420&lt;='Product Ratings'!$V$5,P420&gt;='Product Ratings'!$U$5),'Product Ratings'!$S$5,IF(AND(P420&lt;='Product Ratings'!$V$6,P420&gt;='Product Ratings'!$U$6),'Product Ratings'!$S$6,IF(AND(P420&lt;='Product Ratings'!$V$7,P420&gt;='Product Ratings'!$U$7),'Product Ratings'!$S$7,IF(AND(P420&lt;='Product Ratings'!$V$8,P420&gt;='Product Ratings'!$U$8),'Product Ratings'!$S$8,IF(P420&gt;='Product Ratings'!$U$9,'Product Ratings'!$S$9)))))</f>
        <v>5</v>
      </c>
      <c r="W420" s="135">
        <f t="shared" si="6"/>
        <v>15</v>
      </c>
      <c r="X420" s="90"/>
      <c r="Y420" s="90"/>
      <c r="Z420" s="90"/>
      <c r="AA420" s="90"/>
      <c r="AB420" s="90"/>
    </row>
    <row r="421" ht="12.75" customHeight="1">
      <c r="A421" s="87"/>
      <c r="B421" s="90"/>
      <c r="C421" s="90" t="s">
        <v>480</v>
      </c>
      <c r="D421" s="126">
        <v>1.0</v>
      </c>
      <c r="E421" s="127">
        <v>186.96</v>
      </c>
      <c r="F421" s="128">
        <f t="shared" si="7"/>
        <v>121.524</v>
      </c>
      <c r="G421" s="129">
        <f t="shared" si="1"/>
        <v>65.436</v>
      </c>
      <c r="H421" s="130">
        <f t="shared" si="2"/>
        <v>0.35</v>
      </c>
      <c r="I421" s="131">
        <v>44769.0</v>
      </c>
      <c r="J421" s="132">
        <v>44805.0</v>
      </c>
      <c r="K421" s="123"/>
      <c r="L421" s="90"/>
      <c r="M421" s="133">
        <f t="shared" si="3"/>
        <v>186.96</v>
      </c>
      <c r="N421" s="99">
        <f t="shared" si="4"/>
        <v>36</v>
      </c>
      <c r="O421" s="133">
        <f t="shared" si="5"/>
        <v>121.524</v>
      </c>
      <c r="P421" s="134">
        <v>0.67</v>
      </c>
      <c r="Q421" s="90"/>
      <c r="R421" s="99">
        <f>IF(AND(H421&lt;='Product Ratings'!$E$5,H421&gt;='Product Ratings'!$D$5),'Product Ratings'!$C$5,IF(AND(H421&lt;='Product Ratings'!$E$6,H421&gt;='Product Ratings'!$D$6),'Product Ratings'!$C$6,IF(AND(H421&lt;='Product Ratings'!$E$7,H421&gt;='Product Ratings'!$D$7),'Product Ratings'!$C$7,IF(AND(H421&lt;='Product Ratings'!$E$8,H421&gt;='Product Ratings'!$D$8),'Product Ratings'!$C$8,IF(H421&gt;='Product Ratings'!$D$9,'Product Ratings'!$C$9)))))</f>
        <v>2</v>
      </c>
      <c r="S421" s="99">
        <f>IF(AND(D421&lt;='Product Ratings'!$I$5,D421&gt;='Product Ratings'!$H$5),'Product Ratings'!$F$5,IF(AND(D421&lt;='Product Ratings'!$I$6,D421&gt;='Product Ratings'!$H$6),'Product Ratings'!$F$6,IF(AND(D421&lt;='Product Ratings'!$I$7,I421&gt;='Product Ratings'!$H$7),'Product Ratings'!$F$7,IF(AND(D421&lt;='Product Ratings'!$I$8,D421&gt;='Product Ratings'!$H$8),'Product Ratings'!$F$8,IF(D421&gt;='Product Ratings'!$H$9,'Product Ratings'!$F$9)))))</f>
        <v>1</v>
      </c>
      <c r="T421" s="99">
        <f>IF(AND(O421&lt;='Product Ratings'!$M$5,O421&gt;='Product Ratings'!$L$5),'Product Ratings'!$J$5,IF(AND(O421&lt;='Product Ratings'!$M$6,O421&gt;='Product Ratings'!$L$6),'Product Ratings'!$J$6,IF(AND(O421&lt;='Product Ratings'!$M$7,O421&gt;='Product Ratings'!$L$7),'Product Ratings'!$J$7,IF(AND(O421&lt;='Product Ratings'!$M$8,O421&gt;='Product Ratings'!$L$8),'Product Ratings'!$J$8,IF(O421&gt;='Product Ratings'!$L$9,'Product Ratings'!$J$9)))))</f>
        <v>2</v>
      </c>
      <c r="U421" s="99">
        <f>IF(AND(N421&lt;='Product Ratings'!$R$5,N421&gt;='Product Ratings'!$Q$5),'Product Ratings'!$O$5,IF(AND(N421&lt;='Product Ratings'!$R$6,N421&gt;='Product Ratings'!$Q$6),'Product Ratings'!$O$6,IF(AND(N421&lt;='Product Ratings'!$R$7,N421&gt;='Product Ratings'!$Q$7),'Product Ratings'!$O$7,IF(AND(N421&lt;='Product Ratings'!$R$8,N421&gt;='Product Ratings'!$Q$8),'Product Ratings'!$O$8,IF(N421&gt;='Product Ratings'!$Q$9,'Product Ratings'!$O$9)))))</f>
        <v>3</v>
      </c>
      <c r="V421" s="99">
        <f>IF(AND(P421&lt;='Product Ratings'!$V$5,P421&gt;='Product Ratings'!$U$5),'Product Ratings'!$S$5,IF(AND(P421&lt;='Product Ratings'!$V$6,P421&gt;='Product Ratings'!$U$6),'Product Ratings'!$S$6,IF(AND(P421&lt;='Product Ratings'!$V$7,P421&gt;='Product Ratings'!$U$7),'Product Ratings'!$S$7,IF(AND(P421&lt;='Product Ratings'!$V$8,P421&gt;='Product Ratings'!$U$8),'Product Ratings'!$S$8,IF(P421&gt;='Product Ratings'!$U$9,'Product Ratings'!$S$9)))))</f>
        <v>5</v>
      </c>
      <c r="W421" s="135">
        <f t="shared" si="6"/>
        <v>13</v>
      </c>
      <c r="X421" s="90"/>
      <c r="Y421" s="90"/>
      <c r="Z421" s="90"/>
      <c r="AA421" s="90"/>
      <c r="AB421" s="90"/>
    </row>
    <row r="422" ht="12.75" customHeight="1">
      <c r="A422" s="87"/>
      <c r="B422" s="90"/>
      <c r="C422" s="90" t="s">
        <v>481</v>
      </c>
      <c r="D422" s="126">
        <v>2.0</v>
      </c>
      <c r="E422" s="127">
        <v>101.83</v>
      </c>
      <c r="F422" s="128">
        <f t="shared" si="7"/>
        <v>66.1895</v>
      </c>
      <c r="G422" s="129">
        <f t="shared" si="1"/>
        <v>35.6405</v>
      </c>
      <c r="H422" s="130">
        <f t="shared" si="2"/>
        <v>0.35</v>
      </c>
      <c r="I422" s="131">
        <v>44770.0</v>
      </c>
      <c r="J422" s="132">
        <v>44806.0</v>
      </c>
      <c r="K422" s="123"/>
      <c r="L422" s="90"/>
      <c r="M422" s="133">
        <f t="shared" si="3"/>
        <v>50.915</v>
      </c>
      <c r="N422" s="99">
        <f t="shared" si="4"/>
        <v>36</v>
      </c>
      <c r="O422" s="133">
        <f t="shared" si="5"/>
        <v>33.09475</v>
      </c>
      <c r="P422" s="134">
        <v>0.68</v>
      </c>
      <c r="Q422" s="90"/>
      <c r="R422" s="99">
        <f>IF(AND(H422&lt;='Product Ratings'!$E$5,H422&gt;='Product Ratings'!$D$5),'Product Ratings'!$C$5,IF(AND(H422&lt;='Product Ratings'!$E$6,H422&gt;='Product Ratings'!$D$6),'Product Ratings'!$C$6,IF(AND(H422&lt;='Product Ratings'!$E$7,H422&gt;='Product Ratings'!$D$7),'Product Ratings'!$C$7,IF(AND(H422&lt;='Product Ratings'!$E$8,H422&gt;='Product Ratings'!$D$8),'Product Ratings'!$C$8,IF(H422&gt;='Product Ratings'!$D$9,'Product Ratings'!$C$9)))))</f>
        <v>2</v>
      </c>
      <c r="S422" s="99">
        <f>IF(AND(D422&lt;='Product Ratings'!$I$5,D422&gt;='Product Ratings'!$H$5),'Product Ratings'!$F$5,IF(AND(D422&lt;='Product Ratings'!$I$6,D422&gt;='Product Ratings'!$H$6),'Product Ratings'!$F$6,IF(AND(D422&lt;='Product Ratings'!$I$7,I422&gt;='Product Ratings'!$H$7),'Product Ratings'!$F$7,IF(AND(D422&lt;='Product Ratings'!$I$8,D422&gt;='Product Ratings'!$H$8),'Product Ratings'!$F$8,IF(D422&gt;='Product Ratings'!$H$9,'Product Ratings'!$F$9)))))</f>
        <v>1</v>
      </c>
      <c r="T422" s="99">
        <f>IF(AND(O422&lt;='Product Ratings'!$M$5,O422&gt;='Product Ratings'!$L$5),'Product Ratings'!$J$5,IF(AND(O422&lt;='Product Ratings'!$M$6,O422&gt;='Product Ratings'!$L$6),'Product Ratings'!$J$6,IF(AND(O422&lt;='Product Ratings'!$M$7,O422&gt;='Product Ratings'!$L$7),'Product Ratings'!$J$7,IF(AND(O422&lt;='Product Ratings'!$M$8,O422&gt;='Product Ratings'!$L$8),'Product Ratings'!$J$8,IF(O422&gt;='Product Ratings'!$L$9,'Product Ratings'!$J$9)))))</f>
        <v>4</v>
      </c>
      <c r="U422" s="99">
        <f>IF(AND(N422&lt;='Product Ratings'!$R$5,N422&gt;='Product Ratings'!$Q$5),'Product Ratings'!$O$5,IF(AND(N422&lt;='Product Ratings'!$R$6,N422&gt;='Product Ratings'!$Q$6),'Product Ratings'!$O$6,IF(AND(N422&lt;='Product Ratings'!$R$7,N422&gt;='Product Ratings'!$Q$7),'Product Ratings'!$O$7,IF(AND(N422&lt;='Product Ratings'!$R$8,N422&gt;='Product Ratings'!$Q$8),'Product Ratings'!$O$8,IF(N422&gt;='Product Ratings'!$Q$9,'Product Ratings'!$O$9)))))</f>
        <v>3</v>
      </c>
      <c r="V422" s="99">
        <f>IF(AND(P422&lt;='Product Ratings'!$V$5,P422&gt;='Product Ratings'!$U$5),'Product Ratings'!$S$5,IF(AND(P422&lt;='Product Ratings'!$V$6,P422&gt;='Product Ratings'!$U$6),'Product Ratings'!$S$6,IF(AND(P422&lt;='Product Ratings'!$V$7,P422&gt;='Product Ratings'!$U$7),'Product Ratings'!$S$7,IF(AND(P422&lt;='Product Ratings'!$V$8,P422&gt;='Product Ratings'!$U$8),'Product Ratings'!$S$8,IF(P422&gt;='Product Ratings'!$U$9,'Product Ratings'!$S$9)))))</f>
        <v>5</v>
      </c>
      <c r="W422" s="135">
        <f t="shared" si="6"/>
        <v>15</v>
      </c>
      <c r="X422" s="90"/>
      <c r="Y422" s="90"/>
      <c r="Z422" s="90"/>
      <c r="AA422" s="90"/>
      <c r="AB422" s="90"/>
    </row>
    <row r="423" ht="12.75" customHeight="1">
      <c r="A423" s="87"/>
      <c r="B423" s="90"/>
      <c r="C423" s="90" t="s">
        <v>482</v>
      </c>
      <c r="D423" s="126">
        <v>3.0</v>
      </c>
      <c r="E423" s="127">
        <v>45.22</v>
      </c>
      <c r="F423" s="128">
        <f t="shared" si="7"/>
        <v>29.393</v>
      </c>
      <c r="G423" s="129">
        <f t="shared" si="1"/>
        <v>15.827</v>
      </c>
      <c r="H423" s="130">
        <f t="shared" si="2"/>
        <v>0.35</v>
      </c>
      <c r="I423" s="131">
        <v>44771.0</v>
      </c>
      <c r="J423" s="132">
        <v>44807.0</v>
      </c>
      <c r="K423" s="123"/>
      <c r="L423" s="90"/>
      <c r="M423" s="133">
        <f t="shared" si="3"/>
        <v>15.07333333</v>
      </c>
      <c r="N423" s="99">
        <f t="shared" si="4"/>
        <v>36</v>
      </c>
      <c r="O423" s="133">
        <f t="shared" si="5"/>
        <v>9.797666667</v>
      </c>
      <c r="P423" s="134">
        <v>0.62</v>
      </c>
      <c r="Q423" s="90"/>
      <c r="R423" s="99">
        <f>IF(AND(H423&lt;='Product Ratings'!$E$5,H423&gt;='Product Ratings'!$D$5),'Product Ratings'!$C$5,IF(AND(H423&lt;='Product Ratings'!$E$6,H423&gt;='Product Ratings'!$D$6),'Product Ratings'!$C$6,IF(AND(H423&lt;='Product Ratings'!$E$7,H423&gt;='Product Ratings'!$D$7),'Product Ratings'!$C$7,IF(AND(H423&lt;='Product Ratings'!$E$8,H423&gt;='Product Ratings'!$D$8),'Product Ratings'!$C$8,IF(H423&gt;='Product Ratings'!$D$9,'Product Ratings'!$C$9)))))</f>
        <v>2</v>
      </c>
      <c r="S423" s="99">
        <f>IF(AND(D423&lt;='Product Ratings'!$I$5,D423&gt;='Product Ratings'!$H$5),'Product Ratings'!$F$5,IF(AND(D423&lt;='Product Ratings'!$I$6,D423&gt;='Product Ratings'!$H$6),'Product Ratings'!$F$6,IF(AND(D423&lt;='Product Ratings'!$I$7,I423&gt;='Product Ratings'!$H$7),'Product Ratings'!$F$7,IF(AND(D423&lt;='Product Ratings'!$I$8,D423&gt;='Product Ratings'!$H$8),'Product Ratings'!$F$8,IF(D423&gt;='Product Ratings'!$H$9,'Product Ratings'!$F$9)))))</f>
        <v>1</v>
      </c>
      <c r="T423" s="99">
        <f>IF(AND(O423&lt;='Product Ratings'!$M$5,O423&gt;='Product Ratings'!$L$5),'Product Ratings'!$J$5,IF(AND(O423&lt;='Product Ratings'!$M$6,O423&gt;='Product Ratings'!$L$6),'Product Ratings'!$J$6,IF(AND(O423&lt;='Product Ratings'!$M$7,O423&gt;='Product Ratings'!$L$7),'Product Ratings'!$J$7,IF(AND(O423&lt;='Product Ratings'!$M$8,O423&gt;='Product Ratings'!$L$8),'Product Ratings'!$J$8,IF(O423&gt;='Product Ratings'!$L$9,'Product Ratings'!$J$9)))))</f>
        <v>5</v>
      </c>
      <c r="U423" s="99">
        <f>IF(AND(N423&lt;='Product Ratings'!$R$5,N423&gt;='Product Ratings'!$Q$5),'Product Ratings'!$O$5,IF(AND(N423&lt;='Product Ratings'!$R$6,N423&gt;='Product Ratings'!$Q$6),'Product Ratings'!$O$6,IF(AND(N423&lt;='Product Ratings'!$R$7,N423&gt;='Product Ratings'!$Q$7),'Product Ratings'!$O$7,IF(AND(N423&lt;='Product Ratings'!$R$8,N423&gt;='Product Ratings'!$Q$8),'Product Ratings'!$O$8,IF(N423&gt;='Product Ratings'!$Q$9,'Product Ratings'!$O$9)))))</f>
        <v>3</v>
      </c>
      <c r="V423" s="99">
        <f>IF(AND(P423&lt;='Product Ratings'!$V$5,P423&gt;='Product Ratings'!$U$5),'Product Ratings'!$S$5,IF(AND(P423&lt;='Product Ratings'!$V$6,P423&gt;='Product Ratings'!$U$6),'Product Ratings'!$S$6,IF(AND(P423&lt;='Product Ratings'!$V$7,P423&gt;='Product Ratings'!$U$7),'Product Ratings'!$S$7,IF(AND(P423&lt;='Product Ratings'!$V$8,P423&gt;='Product Ratings'!$U$8),'Product Ratings'!$S$8,IF(P423&gt;='Product Ratings'!$U$9,'Product Ratings'!$S$9)))))</f>
        <v>5</v>
      </c>
      <c r="W423" s="135">
        <f t="shared" si="6"/>
        <v>16</v>
      </c>
      <c r="X423" s="90"/>
      <c r="Y423" s="90"/>
      <c r="Z423" s="90"/>
      <c r="AA423" s="90"/>
      <c r="AB423" s="90"/>
    </row>
    <row r="424" ht="12.75" customHeight="1">
      <c r="A424" s="87"/>
      <c r="B424" s="90"/>
      <c r="C424" s="90" t="s">
        <v>483</v>
      </c>
      <c r="D424" s="126">
        <v>4.0</v>
      </c>
      <c r="E424" s="127">
        <v>1353.04</v>
      </c>
      <c r="F424" s="128">
        <f t="shared" si="7"/>
        <v>879.476</v>
      </c>
      <c r="G424" s="129">
        <f t="shared" si="1"/>
        <v>473.564</v>
      </c>
      <c r="H424" s="130">
        <f t="shared" si="2"/>
        <v>0.35</v>
      </c>
      <c r="I424" s="131">
        <v>44772.0</v>
      </c>
      <c r="J424" s="132">
        <v>44808.0</v>
      </c>
      <c r="K424" s="123"/>
      <c r="L424" s="90"/>
      <c r="M424" s="133">
        <f t="shared" si="3"/>
        <v>338.26</v>
      </c>
      <c r="N424" s="99">
        <f t="shared" si="4"/>
        <v>36</v>
      </c>
      <c r="O424" s="133">
        <f t="shared" si="5"/>
        <v>219.869</v>
      </c>
      <c r="P424" s="134">
        <v>0.69</v>
      </c>
      <c r="Q424" s="90"/>
      <c r="R424" s="99">
        <f>IF(AND(H424&lt;='Product Ratings'!$E$5,H424&gt;='Product Ratings'!$D$5),'Product Ratings'!$C$5,IF(AND(H424&lt;='Product Ratings'!$E$6,H424&gt;='Product Ratings'!$D$6),'Product Ratings'!$C$6,IF(AND(H424&lt;='Product Ratings'!$E$7,H424&gt;='Product Ratings'!$D$7),'Product Ratings'!$C$7,IF(AND(H424&lt;='Product Ratings'!$E$8,H424&gt;='Product Ratings'!$D$8),'Product Ratings'!$C$8,IF(H424&gt;='Product Ratings'!$D$9,'Product Ratings'!$C$9)))))</f>
        <v>2</v>
      </c>
      <c r="S424" s="99">
        <f>IF(AND(D424&lt;='Product Ratings'!$I$5,D424&gt;='Product Ratings'!$H$5),'Product Ratings'!$F$5,IF(AND(D424&lt;='Product Ratings'!$I$6,D424&gt;='Product Ratings'!$H$6),'Product Ratings'!$F$6,IF(AND(D424&lt;='Product Ratings'!$I$7,I424&gt;='Product Ratings'!$H$7),'Product Ratings'!$F$7,IF(AND(D424&lt;='Product Ratings'!$I$8,D424&gt;='Product Ratings'!$H$8),'Product Ratings'!$F$8,IF(D424&gt;='Product Ratings'!$H$9,'Product Ratings'!$F$9)))))</f>
        <v>1</v>
      </c>
      <c r="T424" s="99">
        <f>IF(AND(O424&lt;='Product Ratings'!$M$5,O424&gt;='Product Ratings'!$L$5),'Product Ratings'!$J$5,IF(AND(O424&lt;='Product Ratings'!$M$6,O424&gt;='Product Ratings'!$L$6),'Product Ratings'!$J$6,IF(AND(O424&lt;='Product Ratings'!$M$7,O424&gt;='Product Ratings'!$L$7),'Product Ratings'!$J$7,IF(AND(O424&lt;='Product Ratings'!$M$8,O424&gt;='Product Ratings'!$L$8),'Product Ratings'!$J$8,IF(O424&gt;='Product Ratings'!$L$9,'Product Ratings'!$J$9)))))</f>
        <v>1</v>
      </c>
      <c r="U424" s="99">
        <f>IF(AND(N424&lt;='Product Ratings'!$R$5,N424&gt;='Product Ratings'!$Q$5),'Product Ratings'!$O$5,IF(AND(N424&lt;='Product Ratings'!$R$6,N424&gt;='Product Ratings'!$Q$6),'Product Ratings'!$O$6,IF(AND(N424&lt;='Product Ratings'!$R$7,N424&gt;='Product Ratings'!$Q$7),'Product Ratings'!$O$7,IF(AND(N424&lt;='Product Ratings'!$R$8,N424&gt;='Product Ratings'!$Q$8),'Product Ratings'!$O$8,IF(N424&gt;='Product Ratings'!$Q$9,'Product Ratings'!$O$9)))))</f>
        <v>3</v>
      </c>
      <c r="V424" s="99">
        <f>IF(AND(P424&lt;='Product Ratings'!$V$5,P424&gt;='Product Ratings'!$U$5),'Product Ratings'!$S$5,IF(AND(P424&lt;='Product Ratings'!$V$6,P424&gt;='Product Ratings'!$U$6),'Product Ratings'!$S$6,IF(AND(P424&lt;='Product Ratings'!$V$7,P424&gt;='Product Ratings'!$U$7),'Product Ratings'!$S$7,IF(AND(P424&lt;='Product Ratings'!$V$8,P424&gt;='Product Ratings'!$U$8),'Product Ratings'!$S$8,IF(P424&gt;='Product Ratings'!$U$9,'Product Ratings'!$S$9)))))</f>
        <v>5</v>
      </c>
      <c r="W424" s="135">
        <f t="shared" si="6"/>
        <v>12</v>
      </c>
      <c r="X424" s="90"/>
      <c r="Y424" s="90"/>
      <c r="Z424" s="90"/>
      <c r="AA424" s="90"/>
      <c r="AB424" s="90"/>
    </row>
    <row r="425" ht="12.75" customHeight="1">
      <c r="A425" s="87"/>
      <c r="B425" s="90"/>
      <c r="C425" s="90" t="s">
        <v>484</v>
      </c>
      <c r="D425" s="126">
        <v>5.0</v>
      </c>
      <c r="E425" s="127">
        <v>24.35</v>
      </c>
      <c r="F425" s="128">
        <f t="shared" si="7"/>
        <v>15.8275</v>
      </c>
      <c r="G425" s="129">
        <f t="shared" si="1"/>
        <v>8.5225</v>
      </c>
      <c r="H425" s="130">
        <f t="shared" si="2"/>
        <v>0.35</v>
      </c>
      <c r="I425" s="131">
        <v>44773.0</v>
      </c>
      <c r="J425" s="132">
        <v>44809.0</v>
      </c>
      <c r="K425" s="123"/>
      <c r="L425" s="90"/>
      <c r="M425" s="133">
        <f t="shared" si="3"/>
        <v>4.87</v>
      </c>
      <c r="N425" s="99">
        <f t="shared" si="4"/>
        <v>36</v>
      </c>
      <c r="O425" s="133">
        <f t="shared" si="5"/>
        <v>3.1655</v>
      </c>
      <c r="P425" s="134">
        <v>0.64</v>
      </c>
      <c r="Q425" s="90"/>
      <c r="R425" s="99">
        <f>IF(AND(H425&lt;='Product Ratings'!$E$5,H425&gt;='Product Ratings'!$D$5),'Product Ratings'!$C$5,IF(AND(H425&lt;='Product Ratings'!$E$6,H425&gt;='Product Ratings'!$D$6),'Product Ratings'!$C$6,IF(AND(H425&lt;='Product Ratings'!$E$7,H425&gt;='Product Ratings'!$D$7),'Product Ratings'!$C$7,IF(AND(H425&lt;='Product Ratings'!$E$8,H425&gt;='Product Ratings'!$D$8),'Product Ratings'!$C$8,IF(H425&gt;='Product Ratings'!$D$9,'Product Ratings'!$C$9)))))</f>
        <v>2</v>
      </c>
      <c r="S425" s="99">
        <f>IF(AND(D425&lt;='Product Ratings'!$I$5,D425&gt;='Product Ratings'!$H$5),'Product Ratings'!$F$5,IF(AND(D425&lt;='Product Ratings'!$I$6,D425&gt;='Product Ratings'!$H$6),'Product Ratings'!$F$6,IF(AND(D425&lt;='Product Ratings'!$I$7,I425&gt;='Product Ratings'!$H$7),'Product Ratings'!$F$7,IF(AND(D425&lt;='Product Ratings'!$I$8,D425&gt;='Product Ratings'!$H$8),'Product Ratings'!$F$8,IF(D425&gt;='Product Ratings'!$H$9,'Product Ratings'!$F$9)))))</f>
        <v>1</v>
      </c>
      <c r="T425" s="99">
        <f>IF(AND(O425&lt;='Product Ratings'!$M$5,O425&gt;='Product Ratings'!$L$5),'Product Ratings'!$J$5,IF(AND(O425&lt;='Product Ratings'!$M$6,O425&gt;='Product Ratings'!$L$6),'Product Ratings'!$J$6,IF(AND(O425&lt;='Product Ratings'!$M$7,O425&gt;='Product Ratings'!$L$7),'Product Ratings'!$J$7,IF(AND(O425&lt;='Product Ratings'!$M$8,O425&gt;='Product Ratings'!$L$8),'Product Ratings'!$J$8,IF(O425&gt;='Product Ratings'!$L$9,'Product Ratings'!$J$9)))))</f>
        <v>5</v>
      </c>
      <c r="U425" s="99">
        <f>IF(AND(N425&lt;='Product Ratings'!$R$5,N425&gt;='Product Ratings'!$Q$5),'Product Ratings'!$O$5,IF(AND(N425&lt;='Product Ratings'!$R$6,N425&gt;='Product Ratings'!$Q$6),'Product Ratings'!$O$6,IF(AND(N425&lt;='Product Ratings'!$R$7,N425&gt;='Product Ratings'!$Q$7),'Product Ratings'!$O$7,IF(AND(N425&lt;='Product Ratings'!$R$8,N425&gt;='Product Ratings'!$Q$8),'Product Ratings'!$O$8,IF(N425&gt;='Product Ratings'!$Q$9,'Product Ratings'!$O$9)))))</f>
        <v>3</v>
      </c>
      <c r="V425" s="99">
        <f>IF(AND(P425&lt;='Product Ratings'!$V$5,P425&gt;='Product Ratings'!$U$5),'Product Ratings'!$S$5,IF(AND(P425&lt;='Product Ratings'!$V$6,P425&gt;='Product Ratings'!$U$6),'Product Ratings'!$S$6,IF(AND(P425&lt;='Product Ratings'!$V$7,P425&gt;='Product Ratings'!$U$7),'Product Ratings'!$S$7,IF(AND(P425&lt;='Product Ratings'!$V$8,P425&gt;='Product Ratings'!$U$8),'Product Ratings'!$S$8,IF(P425&gt;='Product Ratings'!$U$9,'Product Ratings'!$S$9)))))</f>
        <v>5</v>
      </c>
      <c r="W425" s="135">
        <f t="shared" si="6"/>
        <v>16</v>
      </c>
      <c r="X425" s="90"/>
      <c r="Y425" s="90"/>
      <c r="Z425" s="90"/>
      <c r="AA425" s="90"/>
      <c r="AB425" s="90"/>
    </row>
    <row r="426" ht="12.75" customHeight="1">
      <c r="A426" s="87"/>
      <c r="B426" s="90"/>
      <c r="C426" s="90" t="s">
        <v>485</v>
      </c>
      <c r="D426" s="126">
        <v>6.0</v>
      </c>
      <c r="E426" s="127">
        <v>237.39</v>
      </c>
      <c r="F426" s="128">
        <f t="shared" si="7"/>
        <v>154.3035</v>
      </c>
      <c r="G426" s="129">
        <f t="shared" si="1"/>
        <v>83.0865</v>
      </c>
      <c r="H426" s="130">
        <f t="shared" si="2"/>
        <v>0.35</v>
      </c>
      <c r="I426" s="131">
        <v>44774.0</v>
      </c>
      <c r="J426" s="132">
        <v>44810.0</v>
      </c>
      <c r="K426" s="123"/>
      <c r="L426" s="90"/>
      <c r="M426" s="133">
        <f t="shared" si="3"/>
        <v>39.565</v>
      </c>
      <c r="N426" s="99">
        <f t="shared" si="4"/>
        <v>36</v>
      </c>
      <c r="O426" s="133">
        <f t="shared" si="5"/>
        <v>25.71725</v>
      </c>
      <c r="P426" s="134">
        <v>0.15</v>
      </c>
      <c r="Q426" s="90"/>
      <c r="R426" s="99">
        <f>IF(AND(H426&lt;='Product Ratings'!$E$5,H426&gt;='Product Ratings'!$D$5),'Product Ratings'!$C$5,IF(AND(H426&lt;='Product Ratings'!$E$6,H426&gt;='Product Ratings'!$D$6),'Product Ratings'!$C$6,IF(AND(H426&lt;='Product Ratings'!$E$7,H426&gt;='Product Ratings'!$D$7),'Product Ratings'!$C$7,IF(AND(H426&lt;='Product Ratings'!$E$8,H426&gt;='Product Ratings'!$D$8),'Product Ratings'!$C$8,IF(H426&gt;='Product Ratings'!$D$9,'Product Ratings'!$C$9)))))</f>
        <v>2</v>
      </c>
      <c r="S426" s="99">
        <f>IF(AND(D426&lt;='Product Ratings'!$I$5,D426&gt;='Product Ratings'!$H$5),'Product Ratings'!$F$5,IF(AND(D426&lt;='Product Ratings'!$I$6,D426&gt;='Product Ratings'!$H$6),'Product Ratings'!$F$6,IF(AND(D426&lt;='Product Ratings'!$I$7,I426&gt;='Product Ratings'!$H$7),'Product Ratings'!$F$7,IF(AND(D426&lt;='Product Ratings'!$I$8,D426&gt;='Product Ratings'!$H$8),'Product Ratings'!$F$8,IF(D426&gt;='Product Ratings'!$H$9,'Product Ratings'!$F$9)))))</f>
        <v>2</v>
      </c>
      <c r="T426" s="99" t="b">
        <f>IF(AND(O426&lt;='Product Ratings'!$M$5,O426&gt;='Product Ratings'!$L$5),'Product Ratings'!$J$5,IF(AND(O426&lt;='Product Ratings'!$M$6,O426&gt;='Product Ratings'!$L$6),'Product Ratings'!$J$6,IF(AND(O426&lt;='Product Ratings'!$M$7,O426&gt;='Product Ratings'!$L$7),'Product Ratings'!$J$7,IF(AND(O426&lt;='Product Ratings'!$M$8,O426&gt;='Product Ratings'!$L$8),'Product Ratings'!$J$8,IF(O426&gt;='Product Ratings'!$L$9,'Product Ratings'!$J$9)))))</f>
        <v>0</v>
      </c>
      <c r="U426" s="99">
        <f>IF(AND(N426&lt;='Product Ratings'!$R$5,N426&gt;='Product Ratings'!$Q$5),'Product Ratings'!$O$5,IF(AND(N426&lt;='Product Ratings'!$R$6,N426&gt;='Product Ratings'!$Q$6),'Product Ratings'!$O$6,IF(AND(N426&lt;='Product Ratings'!$R$7,N426&gt;='Product Ratings'!$Q$7),'Product Ratings'!$O$7,IF(AND(N426&lt;='Product Ratings'!$R$8,N426&gt;='Product Ratings'!$Q$8),'Product Ratings'!$O$8,IF(N426&gt;='Product Ratings'!$Q$9,'Product Ratings'!$O$9)))))</f>
        <v>3</v>
      </c>
      <c r="V426" s="99">
        <f>IF(AND(P426&lt;='Product Ratings'!$V$5,P426&gt;='Product Ratings'!$U$5),'Product Ratings'!$S$5,IF(AND(P426&lt;='Product Ratings'!$V$6,P426&gt;='Product Ratings'!$U$6),'Product Ratings'!$S$6,IF(AND(P426&lt;='Product Ratings'!$V$7,P426&gt;='Product Ratings'!$U$7),'Product Ratings'!$S$7,IF(AND(P426&lt;='Product Ratings'!$V$8,P426&gt;='Product Ratings'!$U$8),'Product Ratings'!$S$8,IF(P426&gt;='Product Ratings'!$U$9,'Product Ratings'!$S$9)))))</f>
        <v>3</v>
      </c>
      <c r="W426" s="135">
        <f t="shared" si="6"/>
        <v>10</v>
      </c>
      <c r="X426" s="90"/>
      <c r="Y426" s="90"/>
      <c r="Z426" s="90"/>
      <c r="AA426" s="90"/>
      <c r="AB426" s="90"/>
    </row>
    <row r="427" ht="12.75" customHeight="1">
      <c r="A427" s="87"/>
      <c r="B427" s="90"/>
      <c r="C427" s="90" t="s">
        <v>486</v>
      </c>
      <c r="D427" s="126">
        <v>1.0</v>
      </c>
      <c r="E427" s="127">
        <v>520.87</v>
      </c>
      <c r="F427" s="128">
        <f t="shared" si="7"/>
        <v>338.5655</v>
      </c>
      <c r="G427" s="129">
        <f t="shared" si="1"/>
        <v>182.3045</v>
      </c>
      <c r="H427" s="130">
        <f t="shared" si="2"/>
        <v>0.35</v>
      </c>
      <c r="I427" s="131">
        <v>44775.0</v>
      </c>
      <c r="J427" s="132">
        <v>44811.0</v>
      </c>
      <c r="K427" s="123"/>
      <c r="L427" s="90"/>
      <c r="M427" s="133">
        <f t="shared" si="3"/>
        <v>520.87</v>
      </c>
      <c r="N427" s="99">
        <f t="shared" si="4"/>
        <v>36</v>
      </c>
      <c r="O427" s="133">
        <f t="shared" si="5"/>
        <v>338.5655</v>
      </c>
      <c r="P427" s="134">
        <v>0.85</v>
      </c>
      <c r="Q427" s="90"/>
      <c r="R427" s="99">
        <f>IF(AND(H427&lt;='Product Ratings'!$E$5,H427&gt;='Product Ratings'!$D$5),'Product Ratings'!$C$5,IF(AND(H427&lt;='Product Ratings'!$E$6,H427&gt;='Product Ratings'!$D$6),'Product Ratings'!$C$6,IF(AND(H427&lt;='Product Ratings'!$E$7,H427&gt;='Product Ratings'!$D$7),'Product Ratings'!$C$7,IF(AND(H427&lt;='Product Ratings'!$E$8,H427&gt;='Product Ratings'!$D$8),'Product Ratings'!$C$8,IF(H427&gt;='Product Ratings'!$D$9,'Product Ratings'!$C$9)))))</f>
        <v>2</v>
      </c>
      <c r="S427" s="99">
        <f>IF(AND(D427&lt;='Product Ratings'!$I$5,D427&gt;='Product Ratings'!$H$5),'Product Ratings'!$F$5,IF(AND(D427&lt;='Product Ratings'!$I$6,D427&gt;='Product Ratings'!$H$6),'Product Ratings'!$F$6,IF(AND(D427&lt;='Product Ratings'!$I$7,I427&gt;='Product Ratings'!$H$7),'Product Ratings'!$F$7,IF(AND(D427&lt;='Product Ratings'!$I$8,D427&gt;='Product Ratings'!$H$8),'Product Ratings'!$F$8,IF(D427&gt;='Product Ratings'!$H$9,'Product Ratings'!$F$9)))))</f>
        <v>1</v>
      </c>
      <c r="T427" s="99">
        <f>IF(AND(O427&lt;='Product Ratings'!$M$5,O427&gt;='Product Ratings'!$L$5),'Product Ratings'!$J$5,IF(AND(O427&lt;='Product Ratings'!$M$6,O427&gt;='Product Ratings'!$L$6),'Product Ratings'!$J$6,IF(AND(O427&lt;='Product Ratings'!$M$7,O427&gt;='Product Ratings'!$L$7),'Product Ratings'!$J$7,IF(AND(O427&lt;='Product Ratings'!$M$8,O427&gt;='Product Ratings'!$L$8),'Product Ratings'!$J$8,IF(O427&gt;='Product Ratings'!$L$9,'Product Ratings'!$J$9)))))</f>
        <v>1</v>
      </c>
      <c r="U427" s="99">
        <f>IF(AND(N427&lt;='Product Ratings'!$R$5,N427&gt;='Product Ratings'!$Q$5),'Product Ratings'!$O$5,IF(AND(N427&lt;='Product Ratings'!$R$6,N427&gt;='Product Ratings'!$Q$6),'Product Ratings'!$O$6,IF(AND(N427&lt;='Product Ratings'!$R$7,N427&gt;='Product Ratings'!$Q$7),'Product Ratings'!$O$7,IF(AND(N427&lt;='Product Ratings'!$R$8,N427&gt;='Product Ratings'!$Q$8),'Product Ratings'!$O$8,IF(N427&gt;='Product Ratings'!$Q$9,'Product Ratings'!$O$9)))))</f>
        <v>3</v>
      </c>
      <c r="V427" s="99">
        <f>IF(AND(P427&lt;='Product Ratings'!$V$5,P427&gt;='Product Ratings'!$U$5),'Product Ratings'!$S$5,IF(AND(P427&lt;='Product Ratings'!$V$6,P427&gt;='Product Ratings'!$U$6),'Product Ratings'!$S$6,IF(AND(P427&lt;='Product Ratings'!$V$7,P427&gt;='Product Ratings'!$U$7),'Product Ratings'!$S$7,IF(AND(P427&lt;='Product Ratings'!$V$8,P427&gt;='Product Ratings'!$U$8),'Product Ratings'!$S$8,IF(P427&gt;='Product Ratings'!$U$9,'Product Ratings'!$S$9)))))</f>
        <v>5</v>
      </c>
      <c r="W427" s="135">
        <f t="shared" si="6"/>
        <v>12</v>
      </c>
      <c r="X427" s="90"/>
      <c r="Y427" s="90"/>
      <c r="Z427" s="90"/>
      <c r="AA427" s="90"/>
      <c r="AB427" s="90"/>
    </row>
    <row r="428" ht="12.75" customHeight="1">
      <c r="A428" s="87"/>
      <c r="B428" s="90"/>
      <c r="C428" s="90" t="s">
        <v>487</v>
      </c>
      <c r="D428" s="126">
        <v>2.0</v>
      </c>
      <c r="E428" s="127">
        <v>101.74</v>
      </c>
      <c r="F428" s="128">
        <f t="shared" si="7"/>
        <v>66.131</v>
      </c>
      <c r="G428" s="129">
        <f t="shared" si="1"/>
        <v>35.609</v>
      </c>
      <c r="H428" s="130">
        <f t="shared" si="2"/>
        <v>0.35</v>
      </c>
      <c r="I428" s="131">
        <v>44776.0</v>
      </c>
      <c r="J428" s="132">
        <v>44812.0</v>
      </c>
      <c r="K428" s="123"/>
      <c r="L428" s="90"/>
      <c r="M428" s="133">
        <f t="shared" si="3"/>
        <v>50.87</v>
      </c>
      <c r="N428" s="99">
        <f t="shared" si="4"/>
        <v>36</v>
      </c>
      <c r="O428" s="133">
        <f t="shared" si="5"/>
        <v>33.0655</v>
      </c>
      <c r="P428" s="134">
        <v>0.87</v>
      </c>
      <c r="Q428" s="90"/>
      <c r="R428" s="99">
        <f>IF(AND(H428&lt;='Product Ratings'!$E$5,H428&gt;='Product Ratings'!$D$5),'Product Ratings'!$C$5,IF(AND(H428&lt;='Product Ratings'!$E$6,H428&gt;='Product Ratings'!$D$6),'Product Ratings'!$C$6,IF(AND(H428&lt;='Product Ratings'!$E$7,H428&gt;='Product Ratings'!$D$7),'Product Ratings'!$C$7,IF(AND(H428&lt;='Product Ratings'!$E$8,H428&gt;='Product Ratings'!$D$8),'Product Ratings'!$C$8,IF(H428&gt;='Product Ratings'!$D$9,'Product Ratings'!$C$9)))))</f>
        <v>2</v>
      </c>
      <c r="S428" s="99">
        <f>IF(AND(D428&lt;='Product Ratings'!$I$5,D428&gt;='Product Ratings'!$H$5),'Product Ratings'!$F$5,IF(AND(D428&lt;='Product Ratings'!$I$6,D428&gt;='Product Ratings'!$H$6),'Product Ratings'!$F$6,IF(AND(D428&lt;='Product Ratings'!$I$7,I428&gt;='Product Ratings'!$H$7),'Product Ratings'!$F$7,IF(AND(D428&lt;='Product Ratings'!$I$8,D428&gt;='Product Ratings'!$H$8),'Product Ratings'!$F$8,IF(D428&gt;='Product Ratings'!$H$9,'Product Ratings'!$F$9)))))</f>
        <v>1</v>
      </c>
      <c r="T428" s="99">
        <f>IF(AND(O428&lt;='Product Ratings'!$M$5,O428&gt;='Product Ratings'!$L$5),'Product Ratings'!$J$5,IF(AND(O428&lt;='Product Ratings'!$M$6,O428&gt;='Product Ratings'!$L$6),'Product Ratings'!$J$6,IF(AND(O428&lt;='Product Ratings'!$M$7,O428&gt;='Product Ratings'!$L$7),'Product Ratings'!$J$7,IF(AND(O428&lt;='Product Ratings'!$M$8,O428&gt;='Product Ratings'!$L$8),'Product Ratings'!$J$8,IF(O428&gt;='Product Ratings'!$L$9,'Product Ratings'!$J$9)))))</f>
        <v>4</v>
      </c>
      <c r="U428" s="99">
        <f>IF(AND(N428&lt;='Product Ratings'!$R$5,N428&gt;='Product Ratings'!$Q$5),'Product Ratings'!$O$5,IF(AND(N428&lt;='Product Ratings'!$R$6,N428&gt;='Product Ratings'!$Q$6),'Product Ratings'!$O$6,IF(AND(N428&lt;='Product Ratings'!$R$7,N428&gt;='Product Ratings'!$Q$7),'Product Ratings'!$O$7,IF(AND(N428&lt;='Product Ratings'!$R$8,N428&gt;='Product Ratings'!$Q$8),'Product Ratings'!$O$8,IF(N428&gt;='Product Ratings'!$Q$9,'Product Ratings'!$O$9)))))</f>
        <v>3</v>
      </c>
      <c r="V428" s="99">
        <f>IF(AND(P428&lt;='Product Ratings'!$V$5,P428&gt;='Product Ratings'!$U$5),'Product Ratings'!$S$5,IF(AND(P428&lt;='Product Ratings'!$V$6,P428&gt;='Product Ratings'!$U$6),'Product Ratings'!$S$6,IF(AND(P428&lt;='Product Ratings'!$V$7,P428&gt;='Product Ratings'!$U$7),'Product Ratings'!$S$7,IF(AND(P428&lt;='Product Ratings'!$V$8,P428&gt;='Product Ratings'!$U$8),'Product Ratings'!$S$8,IF(P428&gt;='Product Ratings'!$U$9,'Product Ratings'!$S$9)))))</f>
        <v>5</v>
      </c>
      <c r="W428" s="135">
        <f t="shared" si="6"/>
        <v>15</v>
      </c>
      <c r="X428" s="90"/>
      <c r="Y428" s="90"/>
      <c r="Z428" s="90"/>
      <c r="AA428" s="90"/>
      <c r="AB428" s="90"/>
    </row>
    <row r="429" ht="12.75" customHeight="1">
      <c r="A429" s="87"/>
      <c r="B429" s="90"/>
      <c r="C429" s="90" t="s">
        <v>488</v>
      </c>
      <c r="D429" s="126">
        <v>3.0</v>
      </c>
      <c r="E429" s="127">
        <v>139.12</v>
      </c>
      <c r="F429" s="128">
        <f t="shared" si="7"/>
        <v>90.428</v>
      </c>
      <c r="G429" s="129">
        <f t="shared" si="1"/>
        <v>48.692</v>
      </c>
      <c r="H429" s="130">
        <f t="shared" si="2"/>
        <v>0.35</v>
      </c>
      <c r="I429" s="131">
        <v>44777.0</v>
      </c>
      <c r="J429" s="132">
        <v>44813.0</v>
      </c>
      <c r="K429" s="123"/>
      <c r="L429" s="90"/>
      <c r="M429" s="133">
        <f t="shared" si="3"/>
        <v>46.37333333</v>
      </c>
      <c r="N429" s="99">
        <f t="shared" si="4"/>
        <v>36</v>
      </c>
      <c r="O429" s="133">
        <f t="shared" si="5"/>
        <v>30.14266667</v>
      </c>
      <c r="P429" s="134">
        <v>0.88</v>
      </c>
      <c r="Q429" s="90"/>
      <c r="R429" s="99">
        <f>IF(AND(H429&lt;='Product Ratings'!$E$5,H429&gt;='Product Ratings'!$D$5),'Product Ratings'!$C$5,IF(AND(H429&lt;='Product Ratings'!$E$6,H429&gt;='Product Ratings'!$D$6),'Product Ratings'!$C$6,IF(AND(H429&lt;='Product Ratings'!$E$7,H429&gt;='Product Ratings'!$D$7),'Product Ratings'!$C$7,IF(AND(H429&lt;='Product Ratings'!$E$8,H429&gt;='Product Ratings'!$D$8),'Product Ratings'!$C$8,IF(H429&gt;='Product Ratings'!$D$9,'Product Ratings'!$C$9)))))</f>
        <v>2</v>
      </c>
      <c r="S429" s="99">
        <f>IF(AND(D429&lt;='Product Ratings'!$I$5,D429&gt;='Product Ratings'!$H$5),'Product Ratings'!$F$5,IF(AND(D429&lt;='Product Ratings'!$I$6,D429&gt;='Product Ratings'!$H$6),'Product Ratings'!$F$6,IF(AND(D429&lt;='Product Ratings'!$I$7,I429&gt;='Product Ratings'!$H$7),'Product Ratings'!$F$7,IF(AND(D429&lt;='Product Ratings'!$I$8,D429&gt;='Product Ratings'!$H$8),'Product Ratings'!$F$8,IF(D429&gt;='Product Ratings'!$H$9,'Product Ratings'!$F$9)))))</f>
        <v>1</v>
      </c>
      <c r="T429" s="99">
        <f>IF(AND(O429&lt;='Product Ratings'!$M$5,O429&gt;='Product Ratings'!$L$5),'Product Ratings'!$J$5,IF(AND(O429&lt;='Product Ratings'!$M$6,O429&gt;='Product Ratings'!$L$6),'Product Ratings'!$J$6,IF(AND(O429&lt;='Product Ratings'!$M$7,O429&gt;='Product Ratings'!$L$7),'Product Ratings'!$J$7,IF(AND(O429&lt;='Product Ratings'!$M$8,O429&gt;='Product Ratings'!$L$8),'Product Ratings'!$J$8,IF(O429&gt;='Product Ratings'!$L$9,'Product Ratings'!$J$9)))))</f>
        <v>4</v>
      </c>
      <c r="U429" s="99">
        <f>IF(AND(N429&lt;='Product Ratings'!$R$5,N429&gt;='Product Ratings'!$Q$5),'Product Ratings'!$O$5,IF(AND(N429&lt;='Product Ratings'!$R$6,N429&gt;='Product Ratings'!$Q$6),'Product Ratings'!$O$6,IF(AND(N429&lt;='Product Ratings'!$R$7,N429&gt;='Product Ratings'!$Q$7),'Product Ratings'!$O$7,IF(AND(N429&lt;='Product Ratings'!$R$8,N429&gt;='Product Ratings'!$Q$8),'Product Ratings'!$O$8,IF(N429&gt;='Product Ratings'!$Q$9,'Product Ratings'!$O$9)))))</f>
        <v>3</v>
      </c>
      <c r="V429" s="99">
        <f>IF(AND(P429&lt;='Product Ratings'!$V$5,P429&gt;='Product Ratings'!$U$5),'Product Ratings'!$S$5,IF(AND(P429&lt;='Product Ratings'!$V$6,P429&gt;='Product Ratings'!$U$6),'Product Ratings'!$S$6,IF(AND(P429&lt;='Product Ratings'!$V$7,P429&gt;='Product Ratings'!$U$7),'Product Ratings'!$S$7,IF(AND(P429&lt;='Product Ratings'!$V$8,P429&gt;='Product Ratings'!$U$8),'Product Ratings'!$S$8,IF(P429&gt;='Product Ratings'!$U$9,'Product Ratings'!$S$9)))))</f>
        <v>5</v>
      </c>
      <c r="W429" s="135">
        <f t="shared" si="6"/>
        <v>15</v>
      </c>
      <c r="X429" s="90"/>
      <c r="Y429" s="90"/>
      <c r="Z429" s="90"/>
      <c r="AA429" s="90"/>
      <c r="AB429" s="90"/>
    </row>
    <row r="430" ht="12.75" customHeight="1">
      <c r="A430" s="87"/>
      <c r="B430" s="90"/>
      <c r="C430" s="90" t="s">
        <v>489</v>
      </c>
      <c r="D430" s="126">
        <v>4.0</v>
      </c>
      <c r="E430" s="127">
        <v>120.87</v>
      </c>
      <c r="F430" s="128">
        <f t="shared" si="7"/>
        <v>78.5655</v>
      </c>
      <c r="G430" s="129">
        <f t="shared" si="1"/>
        <v>42.3045</v>
      </c>
      <c r="H430" s="130">
        <f t="shared" si="2"/>
        <v>0.35</v>
      </c>
      <c r="I430" s="131">
        <v>44778.0</v>
      </c>
      <c r="J430" s="132">
        <v>44814.0</v>
      </c>
      <c r="K430" s="123"/>
      <c r="L430" s="90"/>
      <c r="M430" s="133">
        <f t="shared" si="3"/>
        <v>30.2175</v>
      </c>
      <c r="N430" s="99">
        <f t="shared" si="4"/>
        <v>36</v>
      </c>
      <c r="O430" s="133">
        <f t="shared" si="5"/>
        <v>19.641375</v>
      </c>
      <c r="P430" s="134">
        <v>0.89</v>
      </c>
      <c r="Q430" s="90"/>
      <c r="R430" s="99">
        <f>IF(AND(H430&lt;='Product Ratings'!$E$5,H430&gt;='Product Ratings'!$D$5),'Product Ratings'!$C$5,IF(AND(H430&lt;='Product Ratings'!$E$6,H430&gt;='Product Ratings'!$D$6),'Product Ratings'!$C$6,IF(AND(H430&lt;='Product Ratings'!$E$7,H430&gt;='Product Ratings'!$D$7),'Product Ratings'!$C$7,IF(AND(H430&lt;='Product Ratings'!$E$8,H430&gt;='Product Ratings'!$D$8),'Product Ratings'!$C$8,IF(H430&gt;='Product Ratings'!$D$9,'Product Ratings'!$C$9)))))</f>
        <v>2</v>
      </c>
      <c r="S430" s="99">
        <f>IF(AND(D430&lt;='Product Ratings'!$I$5,D430&gt;='Product Ratings'!$H$5),'Product Ratings'!$F$5,IF(AND(D430&lt;='Product Ratings'!$I$6,D430&gt;='Product Ratings'!$H$6),'Product Ratings'!$F$6,IF(AND(D430&lt;='Product Ratings'!$I$7,I430&gt;='Product Ratings'!$H$7),'Product Ratings'!$F$7,IF(AND(D430&lt;='Product Ratings'!$I$8,D430&gt;='Product Ratings'!$H$8),'Product Ratings'!$F$8,IF(D430&gt;='Product Ratings'!$H$9,'Product Ratings'!$F$9)))))</f>
        <v>1</v>
      </c>
      <c r="T430" s="99">
        <f>IF(AND(O430&lt;='Product Ratings'!$M$5,O430&gt;='Product Ratings'!$L$5),'Product Ratings'!$J$5,IF(AND(O430&lt;='Product Ratings'!$M$6,O430&gt;='Product Ratings'!$L$6),'Product Ratings'!$J$6,IF(AND(O430&lt;='Product Ratings'!$M$7,O430&gt;='Product Ratings'!$L$7),'Product Ratings'!$J$7,IF(AND(O430&lt;='Product Ratings'!$M$8,O430&gt;='Product Ratings'!$L$8),'Product Ratings'!$J$8,IF(O430&gt;='Product Ratings'!$L$9,'Product Ratings'!$J$9)))))</f>
        <v>5</v>
      </c>
      <c r="U430" s="99">
        <f>IF(AND(N430&lt;='Product Ratings'!$R$5,N430&gt;='Product Ratings'!$Q$5),'Product Ratings'!$O$5,IF(AND(N430&lt;='Product Ratings'!$R$6,N430&gt;='Product Ratings'!$Q$6),'Product Ratings'!$O$6,IF(AND(N430&lt;='Product Ratings'!$R$7,N430&gt;='Product Ratings'!$Q$7),'Product Ratings'!$O$7,IF(AND(N430&lt;='Product Ratings'!$R$8,N430&gt;='Product Ratings'!$Q$8),'Product Ratings'!$O$8,IF(N430&gt;='Product Ratings'!$Q$9,'Product Ratings'!$O$9)))))</f>
        <v>3</v>
      </c>
      <c r="V430" s="99">
        <f>IF(AND(P430&lt;='Product Ratings'!$V$5,P430&gt;='Product Ratings'!$U$5),'Product Ratings'!$S$5,IF(AND(P430&lt;='Product Ratings'!$V$6,P430&gt;='Product Ratings'!$U$6),'Product Ratings'!$S$6,IF(AND(P430&lt;='Product Ratings'!$V$7,P430&gt;='Product Ratings'!$U$7),'Product Ratings'!$S$7,IF(AND(P430&lt;='Product Ratings'!$V$8,P430&gt;='Product Ratings'!$U$8),'Product Ratings'!$S$8,IF(P430&gt;='Product Ratings'!$U$9,'Product Ratings'!$S$9)))))</f>
        <v>5</v>
      </c>
      <c r="W430" s="135">
        <f t="shared" si="6"/>
        <v>16</v>
      </c>
      <c r="X430" s="90"/>
      <c r="Y430" s="90"/>
      <c r="Z430" s="90"/>
      <c r="AA430" s="90"/>
      <c r="AB430" s="90"/>
    </row>
    <row r="431" ht="12.75" customHeight="1">
      <c r="A431" s="87"/>
      <c r="B431" s="90"/>
      <c r="C431" s="90" t="s">
        <v>490</v>
      </c>
      <c r="D431" s="126">
        <v>5.0</v>
      </c>
      <c r="E431" s="127">
        <v>186.96</v>
      </c>
      <c r="F431" s="128">
        <f t="shared" si="7"/>
        <v>121.524</v>
      </c>
      <c r="G431" s="129">
        <f t="shared" si="1"/>
        <v>65.436</v>
      </c>
      <c r="H431" s="130">
        <f t="shared" si="2"/>
        <v>0.35</v>
      </c>
      <c r="I431" s="131">
        <v>44779.0</v>
      </c>
      <c r="J431" s="132">
        <v>44815.0</v>
      </c>
      <c r="K431" s="123"/>
      <c r="L431" s="90"/>
      <c r="M431" s="133">
        <f t="shared" si="3"/>
        <v>37.392</v>
      </c>
      <c r="N431" s="99">
        <f t="shared" si="4"/>
        <v>36</v>
      </c>
      <c r="O431" s="133">
        <f t="shared" si="5"/>
        <v>24.3048</v>
      </c>
      <c r="P431" s="134">
        <v>0.9</v>
      </c>
      <c r="Q431" s="90"/>
      <c r="R431" s="99">
        <f>IF(AND(H431&lt;='Product Ratings'!$E$5,H431&gt;='Product Ratings'!$D$5),'Product Ratings'!$C$5,IF(AND(H431&lt;='Product Ratings'!$E$6,H431&gt;='Product Ratings'!$D$6),'Product Ratings'!$C$6,IF(AND(H431&lt;='Product Ratings'!$E$7,H431&gt;='Product Ratings'!$D$7),'Product Ratings'!$C$7,IF(AND(H431&lt;='Product Ratings'!$E$8,H431&gt;='Product Ratings'!$D$8),'Product Ratings'!$C$8,IF(H431&gt;='Product Ratings'!$D$9,'Product Ratings'!$C$9)))))</f>
        <v>2</v>
      </c>
      <c r="S431" s="99">
        <f>IF(AND(D431&lt;='Product Ratings'!$I$5,D431&gt;='Product Ratings'!$H$5),'Product Ratings'!$F$5,IF(AND(D431&lt;='Product Ratings'!$I$6,D431&gt;='Product Ratings'!$H$6),'Product Ratings'!$F$6,IF(AND(D431&lt;='Product Ratings'!$I$7,I431&gt;='Product Ratings'!$H$7),'Product Ratings'!$F$7,IF(AND(D431&lt;='Product Ratings'!$I$8,D431&gt;='Product Ratings'!$H$8),'Product Ratings'!$F$8,IF(D431&gt;='Product Ratings'!$H$9,'Product Ratings'!$F$9)))))</f>
        <v>1</v>
      </c>
      <c r="T431" s="99">
        <f>IF(AND(O431&lt;='Product Ratings'!$M$5,O431&gt;='Product Ratings'!$L$5),'Product Ratings'!$J$5,IF(AND(O431&lt;='Product Ratings'!$M$6,O431&gt;='Product Ratings'!$L$6),'Product Ratings'!$J$6,IF(AND(O431&lt;='Product Ratings'!$M$7,O431&gt;='Product Ratings'!$L$7),'Product Ratings'!$J$7,IF(AND(O431&lt;='Product Ratings'!$M$8,O431&gt;='Product Ratings'!$L$8),'Product Ratings'!$J$8,IF(O431&gt;='Product Ratings'!$L$9,'Product Ratings'!$J$9)))))</f>
        <v>5</v>
      </c>
      <c r="U431" s="99">
        <f>IF(AND(N431&lt;='Product Ratings'!$R$5,N431&gt;='Product Ratings'!$Q$5),'Product Ratings'!$O$5,IF(AND(N431&lt;='Product Ratings'!$R$6,N431&gt;='Product Ratings'!$Q$6),'Product Ratings'!$O$6,IF(AND(N431&lt;='Product Ratings'!$R$7,N431&gt;='Product Ratings'!$Q$7),'Product Ratings'!$O$7,IF(AND(N431&lt;='Product Ratings'!$R$8,N431&gt;='Product Ratings'!$Q$8),'Product Ratings'!$O$8,IF(N431&gt;='Product Ratings'!$Q$9,'Product Ratings'!$O$9)))))</f>
        <v>3</v>
      </c>
      <c r="V431" s="99">
        <f>IF(AND(P431&lt;='Product Ratings'!$V$5,P431&gt;='Product Ratings'!$U$5),'Product Ratings'!$S$5,IF(AND(P431&lt;='Product Ratings'!$V$6,P431&gt;='Product Ratings'!$U$6),'Product Ratings'!$S$6,IF(AND(P431&lt;='Product Ratings'!$V$7,P431&gt;='Product Ratings'!$U$7),'Product Ratings'!$S$7,IF(AND(P431&lt;='Product Ratings'!$V$8,P431&gt;='Product Ratings'!$U$8),'Product Ratings'!$S$8,IF(P431&gt;='Product Ratings'!$U$9,'Product Ratings'!$S$9)))))</f>
        <v>5</v>
      </c>
      <c r="W431" s="135">
        <f t="shared" si="6"/>
        <v>16</v>
      </c>
      <c r="X431" s="90"/>
      <c r="Y431" s="90"/>
      <c r="Z431" s="90"/>
      <c r="AA431" s="90"/>
      <c r="AB431" s="90"/>
    </row>
    <row r="432" ht="12.75" customHeight="1">
      <c r="A432" s="87"/>
      <c r="B432" s="90"/>
      <c r="C432" s="90" t="s">
        <v>491</v>
      </c>
      <c r="D432" s="126">
        <v>6.0</v>
      </c>
      <c r="E432" s="127">
        <v>373.91</v>
      </c>
      <c r="F432" s="128">
        <f t="shared" si="7"/>
        <v>243.0415</v>
      </c>
      <c r="G432" s="129">
        <f t="shared" si="1"/>
        <v>130.8685</v>
      </c>
      <c r="H432" s="130">
        <f t="shared" si="2"/>
        <v>0.35</v>
      </c>
      <c r="I432" s="131">
        <v>44780.0</v>
      </c>
      <c r="J432" s="132">
        <v>44816.0</v>
      </c>
      <c r="K432" s="123"/>
      <c r="L432" s="90"/>
      <c r="M432" s="133">
        <f t="shared" si="3"/>
        <v>62.31833333</v>
      </c>
      <c r="N432" s="99">
        <f t="shared" si="4"/>
        <v>36</v>
      </c>
      <c r="O432" s="133">
        <f t="shared" si="5"/>
        <v>40.50691667</v>
      </c>
      <c r="P432" s="134">
        <v>0.91</v>
      </c>
      <c r="Q432" s="90"/>
      <c r="R432" s="99">
        <f>IF(AND(H432&lt;='Product Ratings'!$E$5,H432&gt;='Product Ratings'!$D$5),'Product Ratings'!$C$5,IF(AND(H432&lt;='Product Ratings'!$E$6,H432&gt;='Product Ratings'!$D$6),'Product Ratings'!$C$6,IF(AND(H432&lt;='Product Ratings'!$E$7,H432&gt;='Product Ratings'!$D$7),'Product Ratings'!$C$7,IF(AND(H432&lt;='Product Ratings'!$E$8,H432&gt;='Product Ratings'!$D$8),'Product Ratings'!$C$8,IF(H432&gt;='Product Ratings'!$D$9,'Product Ratings'!$C$9)))))</f>
        <v>2</v>
      </c>
      <c r="S432" s="99">
        <f>IF(AND(D432&lt;='Product Ratings'!$I$5,D432&gt;='Product Ratings'!$H$5),'Product Ratings'!$F$5,IF(AND(D432&lt;='Product Ratings'!$I$6,D432&gt;='Product Ratings'!$H$6),'Product Ratings'!$F$6,IF(AND(D432&lt;='Product Ratings'!$I$7,I432&gt;='Product Ratings'!$H$7),'Product Ratings'!$F$7,IF(AND(D432&lt;='Product Ratings'!$I$8,D432&gt;='Product Ratings'!$H$8),'Product Ratings'!$F$8,IF(D432&gt;='Product Ratings'!$H$9,'Product Ratings'!$F$9)))))</f>
        <v>2</v>
      </c>
      <c r="T432" s="99" t="b">
        <f>IF(AND(O432&lt;='Product Ratings'!$M$5,O432&gt;='Product Ratings'!$L$5),'Product Ratings'!$J$5,IF(AND(O432&lt;='Product Ratings'!$M$6,O432&gt;='Product Ratings'!$L$6),'Product Ratings'!$J$6,IF(AND(O432&lt;='Product Ratings'!$M$7,O432&gt;='Product Ratings'!$L$7),'Product Ratings'!$J$7,IF(AND(O432&lt;='Product Ratings'!$M$8,O432&gt;='Product Ratings'!$L$8),'Product Ratings'!$J$8,IF(O432&gt;='Product Ratings'!$L$9,'Product Ratings'!$J$9)))))</f>
        <v>0</v>
      </c>
      <c r="U432" s="99">
        <f>IF(AND(N432&lt;='Product Ratings'!$R$5,N432&gt;='Product Ratings'!$Q$5),'Product Ratings'!$O$5,IF(AND(N432&lt;='Product Ratings'!$R$6,N432&gt;='Product Ratings'!$Q$6),'Product Ratings'!$O$6,IF(AND(N432&lt;='Product Ratings'!$R$7,N432&gt;='Product Ratings'!$Q$7),'Product Ratings'!$O$7,IF(AND(N432&lt;='Product Ratings'!$R$8,N432&gt;='Product Ratings'!$Q$8),'Product Ratings'!$O$8,IF(N432&gt;='Product Ratings'!$Q$9,'Product Ratings'!$O$9)))))</f>
        <v>3</v>
      </c>
      <c r="V432" s="99">
        <f>IF(AND(P432&lt;='Product Ratings'!$V$5,P432&gt;='Product Ratings'!$U$5),'Product Ratings'!$S$5,IF(AND(P432&lt;='Product Ratings'!$V$6,P432&gt;='Product Ratings'!$U$6),'Product Ratings'!$S$6,IF(AND(P432&lt;='Product Ratings'!$V$7,P432&gt;='Product Ratings'!$U$7),'Product Ratings'!$S$7,IF(AND(P432&lt;='Product Ratings'!$V$8,P432&gt;='Product Ratings'!$U$8),'Product Ratings'!$S$8,IF(P432&gt;='Product Ratings'!$U$9,'Product Ratings'!$S$9)))))</f>
        <v>5</v>
      </c>
      <c r="W432" s="135">
        <f t="shared" si="6"/>
        <v>12</v>
      </c>
      <c r="X432" s="90"/>
      <c r="Y432" s="90"/>
      <c r="Z432" s="90"/>
      <c r="AA432" s="90"/>
      <c r="AB432" s="90"/>
    </row>
    <row r="433" ht="12.75" customHeight="1">
      <c r="A433" s="87"/>
      <c r="B433" s="90"/>
      <c r="C433" s="90" t="s">
        <v>492</v>
      </c>
      <c r="D433" s="126">
        <v>1.0</v>
      </c>
      <c r="E433" s="127">
        <v>62.61</v>
      </c>
      <c r="F433" s="128">
        <f t="shared" si="7"/>
        <v>40.6965</v>
      </c>
      <c r="G433" s="129">
        <f t="shared" si="1"/>
        <v>21.9135</v>
      </c>
      <c r="H433" s="130">
        <f t="shared" si="2"/>
        <v>0.35</v>
      </c>
      <c r="I433" s="131">
        <v>44781.0</v>
      </c>
      <c r="J433" s="132">
        <v>44817.0</v>
      </c>
      <c r="K433" s="123"/>
      <c r="L433" s="90"/>
      <c r="M433" s="133">
        <f t="shared" si="3"/>
        <v>62.61</v>
      </c>
      <c r="N433" s="99">
        <f t="shared" si="4"/>
        <v>36</v>
      </c>
      <c r="O433" s="133">
        <f t="shared" si="5"/>
        <v>40.6965</v>
      </c>
      <c r="P433" s="134">
        <v>0.94</v>
      </c>
      <c r="Q433" s="90"/>
      <c r="R433" s="99">
        <f>IF(AND(H433&lt;='Product Ratings'!$E$5,H433&gt;='Product Ratings'!$D$5),'Product Ratings'!$C$5,IF(AND(H433&lt;='Product Ratings'!$E$6,H433&gt;='Product Ratings'!$D$6),'Product Ratings'!$C$6,IF(AND(H433&lt;='Product Ratings'!$E$7,H433&gt;='Product Ratings'!$D$7),'Product Ratings'!$C$7,IF(AND(H433&lt;='Product Ratings'!$E$8,H433&gt;='Product Ratings'!$D$8),'Product Ratings'!$C$8,IF(H433&gt;='Product Ratings'!$D$9,'Product Ratings'!$C$9)))))</f>
        <v>2</v>
      </c>
      <c r="S433" s="99">
        <f>IF(AND(D433&lt;='Product Ratings'!$I$5,D433&gt;='Product Ratings'!$H$5),'Product Ratings'!$F$5,IF(AND(D433&lt;='Product Ratings'!$I$6,D433&gt;='Product Ratings'!$H$6),'Product Ratings'!$F$6,IF(AND(D433&lt;='Product Ratings'!$I$7,I433&gt;='Product Ratings'!$H$7),'Product Ratings'!$F$7,IF(AND(D433&lt;='Product Ratings'!$I$8,D433&gt;='Product Ratings'!$H$8),'Product Ratings'!$F$8,IF(D433&gt;='Product Ratings'!$H$9,'Product Ratings'!$F$9)))))</f>
        <v>1</v>
      </c>
      <c r="T433" s="99" t="b">
        <f>IF(AND(O433&lt;='Product Ratings'!$M$5,O433&gt;='Product Ratings'!$L$5),'Product Ratings'!$J$5,IF(AND(O433&lt;='Product Ratings'!$M$6,O433&gt;='Product Ratings'!$L$6),'Product Ratings'!$J$6,IF(AND(O433&lt;='Product Ratings'!$M$7,O433&gt;='Product Ratings'!$L$7),'Product Ratings'!$J$7,IF(AND(O433&lt;='Product Ratings'!$M$8,O433&gt;='Product Ratings'!$L$8),'Product Ratings'!$J$8,IF(O433&gt;='Product Ratings'!$L$9,'Product Ratings'!$J$9)))))</f>
        <v>0</v>
      </c>
      <c r="U433" s="99">
        <f>IF(AND(N433&lt;='Product Ratings'!$R$5,N433&gt;='Product Ratings'!$Q$5),'Product Ratings'!$O$5,IF(AND(N433&lt;='Product Ratings'!$R$6,N433&gt;='Product Ratings'!$Q$6),'Product Ratings'!$O$6,IF(AND(N433&lt;='Product Ratings'!$R$7,N433&gt;='Product Ratings'!$Q$7),'Product Ratings'!$O$7,IF(AND(N433&lt;='Product Ratings'!$R$8,N433&gt;='Product Ratings'!$Q$8),'Product Ratings'!$O$8,IF(N433&gt;='Product Ratings'!$Q$9,'Product Ratings'!$O$9)))))</f>
        <v>3</v>
      </c>
      <c r="V433" s="99">
        <f>IF(AND(P433&lt;='Product Ratings'!$V$5,P433&gt;='Product Ratings'!$U$5),'Product Ratings'!$S$5,IF(AND(P433&lt;='Product Ratings'!$V$6,P433&gt;='Product Ratings'!$U$6),'Product Ratings'!$S$6,IF(AND(P433&lt;='Product Ratings'!$V$7,P433&gt;='Product Ratings'!$U$7),'Product Ratings'!$S$7,IF(AND(P433&lt;='Product Ratings'!$V$8,P433&gt;='Product Ratings'!$U$8),'Product Ratings'!$S$8,IF(P433&gt;='Product Ratings'!$U$9,'Product Ratings'!$S$9)))))</f>
        <v>5</v>
      </c>
      <c r="W433" s="135">
        <f t="shared" si="6"/>
        <v>11</v>
      </c>
      <c r="X433" s="90"/>
      <c r="Y433" s="90"/>
      <c r="Z433" s="90"/>
      <c r="AA433" s="90"/>
      <c r="AB433" s="90"/>
    </row>
    <row r="434" ht="12.75" customHeight="1">
      <c r="A434" s="87"/>
      <c r="B434" s="90"/>
      <c r="C434" s="90" t="s">
        <v>493</v>
      </c>
      <c r="D434" s="126">
        <v>2.0</v>
      </c>
      <c r="E434" s="127">
        <v>528.69</v>
      </c>
      <c r="F434" s="128">
        <f t="shared" si="7"/>
        <v>343.6485</v>
      </c>
      <c r="G434" s="129">
        <f t="shared" si="1"/>
        <v>185.0415</v>
      </c>
      <c r="H434" s="130">
        <f t="shared" si="2"/>
        <v>0.35</v>
      </c>
      <c r="I434" s="131">
        <v>44782.0</v>
      </c>
      <c r="J434" s="132">
        <v>44818.0</v>
      </c>
      <c r="K434" s="123"/>
      <c r="L434" s="90"/>
      <c r="M434" s="133">
        <f t="shared" si="3"/>
        <v>264.345</v>
      </c>
      <c r="N434" s="99">
        <f t="shared" si="4"/>
        <v>36</v>
      </c>
      <c r="O434" s="133">
        <f t="shared" si="5"/>
        <v>171.82425</v>
      </c>
      <c r="P434" s="134">
        <v>0.97</v>
      </c>
      <c r="Q434" s="90"/>
      <c r="R434" s="99">
        <f>IF(AND(H434&lt;='Product Ratings'!$E$5,H434&gt;='Product Ratings'!$D$5),'Product Ratings'!$C$5,IF(AND(H434&lt;='Product Ratings'!$E$6,H434&gt;='Product Ratings'!$D$6),'Product Ratings'!$C$6,IF(AND(H434&lt;='Product Ratings'!$E$7,H434&gt;='Product Ratings'!$D$7),'Product Ratings'!$C$7,IF(AND(H434&lt;='Product Ratings'!$E$8,H434&gt;='Product Ratings'!$D$8),'Product Ratings'!$C$8,IF(H434&gt;='Product Ratings'!$D$9,'Product Ratings'!$C$9)))))</f>
        <v>2</v>
      </c>
      <c r="S434" s="99">
        <f>IF(AND(D434&lt;='Product Ratings'!$I$5,D434&gt;='Product Ratings'!$H$5),'Product Ratings'!$F$5,IF(AND(D434&lt;='Product Ratings'!$I$6,D434&gt;='Product Ratings'!$H$6),'Product Ratings'!$F$6,IF(AND(D434&lt;='Product Ratings'!$I$7,I434&gt;='Product Ratings'!$H$7),'Product Ratings'!$F$7,IF(AND(D434&lt;='Product Ratings'!$I$8,D434&gt;='Product Ratings'!$H$8),'Product Ratings'!$F$8,IF(D434&gt;='Product Ratings'!$H$9,'Product Ratings'!$F$9)))))</f>
        <v>1</v>
      </c>
      <c r="T434" s="99">
        <f>IF(AND(O434&lt;='Product Ratings'!$M$5,O434&gt;='Product Ratings'!$L$5),'Product Ratings'!$J$5,IF(AND(O434&lt;='Product Ratings'!$M$6,O434&gt;='Product Ratings'!$L$6),'Product Ratings'!$J$6,IF(AND(O434&lt;='Product Ratings'!$M$7,O434&gt;='Product Ratings'!$L$7),'Product Ratings'!$J$7,IF(AND(O434&lt;='Product Ratings'!$M$8,O434&gt;='Product Ratings'!$L$8),'Product Ratings'!$J$8,IF(O434&gt;='Product Ratings'!$L$9,'Product Ratings'!$J$9)))))</f>
        <v>2</v>
      </c>
      <c r="U434" s="99">
        <f>IF(AND(N434&lt;='Product Ratings'!$R$5,N434&gt;='Product Ratings'!$Q$5),'Product Ratings'!$O$5,IF(AND(N434&lt;='Product Ratings'!$R$6,N434&gt;='Product Ratings'!$Q$6),'Product Ratings'!$O$6,IF(AND(N434&lt;='Product Ratings'!$R$7,N434&gt;='Product Ratings'!$Q$7),'Product Ratings'!$O$7,IF(AND(N434&lt;='Product Ratings'!$R$8,N434&gt;='Product Ratings'!$Q$8),'Product Ratings'!$O$8,IF(N434&gt;='Product Ratings'!$Q$9,'Product Ratings'!$O$9)))))</f>
        <v>3</v>
      </c>
      <c r="V434" s="99">
        <f>IF(AND(P434&lt;='Product Ratings'!$V$5,P434&gt;='Product Ratings'!$U$5),'Product Ratings'!$S$5,IF(AND(P434&lt;='Product Ratings'!$V$6,P434&gt;='Product Ratings'!$U$6),'Product Ratings'!$S$6,IF(AND(P434&lt;='Product Ratings'!$V$7,P434&gt;='Product Ratings'!$U$7),'Product Ratings'!$S$7,IF(AND(P434&lt;='Product Ratings'!$V$8,P434&gt;='Product Ratings'!$U$8),'Product Ratings'!$S$8,IF(P434&gt;='Product Ratings'!$U$9,'Product Ratings'!$S$9)))))</f>
        <v>5</v>
      </c>
      <c r="W434" s="135">
        <f t="shared" si="6"/>
        <v>13</v>
      </c>
      <c r="X434" s="90"/>
      <c r="Y434" s="90"/>
      <c r="Z434" s="90"/>
      <c r="AA434" s="90"/>
      <c r="AB434" s="90"/>
    </row>
    <row r="435" ht="12.75" customHeight="1">
      <c r="A435" s="87"/>
      <c r="B435" s="90"/>
      <c r="C435" s="90" t="s">
        <v>494</v>
      </c>
      <c r="D435" s="126">
        <v>3.0</v>
      </c>
      <c r="E435" s="127">
        <v>33.04</v>
      </c>
      <c r="F435" s="128">
        <f t="shared" si="7"/>
        <v>21.476</v>
      </c>
      <c r="G435" s="129">
        <f t="shared" si="1"/>
        <v>11.564</v>
      </c>
      <c r="H435" s="130">
        <f t="shared" si="2"/>
        <v>0.35</v>
      </c>
      <c r="I435" s="131">
        <v>44783.0</v>
      </c>
      <c r="J435" s="132">
        <v>44819.0</v>
      </c>
      <c r="K435" s="123"/>
      <c r="L435" s="90"/>
      <c r="M435" s="133">
        <f t="shared" si="3"/>
        <v>11.01333333</v>
      </c>
      <c r="N435" s="99">
        <f t="shared" si="4"/>
        <v>36</v>
      </c>
      <c r="O435" s="133">
        <f t="shared" si="5"/>
        <v>7.158666667</v>
      </c>
      <c r="P435" s="134">
        <v>0.93</v>
      </c>
      <c r="Q435" s="90"/>
      <c r="R435" s="99">
        <f>IF(AND(H435&lt;='Product Ratings'!$E$5,H435&gt;='Product Ratings'!$D$5),'Product Ratings'!$C$5,IF(AND(H435&lt;='Product Ratings'!$E$6,H435&gt;='Product Ratings'!$D$6),'Product Ratings'!$C$6,IF(AND(H435&lt;='Product Ratings'!$E$7,H435&gt;='Product Ratings'!$D$7),'Product Ratings'!$C$7,IF(AND(H435&lt;='Product Ratings'!$E$8,H435&gt;='Product Ratings'!$D$8),'Product Ratings'!$C$8,IF(H435&gt;='Product Ratings'!$D$9,'Product Ratings'!$C$9)))))</f>
        <v>2</v>
      </c>
      <c r="S435" s="99">
        <f>IF(AND(D435&lt;='Product Ratings'!$I$5,D435&gt;='Product Ratings'!$H$5),'Product Ratings'!$F$5,IF(AND(D435&lt;='Product Ratings'!$I$6,D435&gt;='Product Ratings'!$H$6),'Product Ratings'!$F$6,IF(AND(D435&lt;='Product Ratings'!$I$7,I435&gt;='Product Ratings'!$H$7),'Product Ratings'!$F$7,IF(AND(D435&lt;='Product Ratings'!$I$8,D435&gt;='Product Ratings'!$H$8),'Product Ratings'!$F$8,IF(D435&gt;='Product Ratings'!$H$9,'Product Ratings'!$F$9)))))</f>
        <v>1</v>
      </c>
      <c r="T435" s="99">
        <f>IF(AND(O435&lt;='Product Ratings'!$M$5,O435&gt;='Product Ratings'!$L$5),'Product Ratings'!$J$5,IF(AND(O435&lt;='Product Ratings'!$M$6,O435&gt;='Product Ratings'!$L$6),'Product Ratings'!$J$6,IF(AND(O435&lt;='Product Ratings'!$M$7,O435&gt;='Product Ratings'!$L$7),'Product Ratings'!$J$7,IF(AND(O435&lt;='Product Ratings'!$M$8,O435&gt;='Product Ratings'!$L$8),'Product Ratings'!$J$8,IF(O435&gt;='Product Ratings'!$L$9,'Product Ratings'!$J$9)))))</f>
        <v>5</v>
      </c>
      <c r="U435" s="99">
        <f>IF(AND(N435&lt;='Product Ratings'!$R$5,N435&gt;='Product Ratings'!$Q$5),'Product Ratings'!$O$5,IF(AND(N435&lt;='Product Ratings'!$R$6,N435&gt;='Product Ratings'!$Q$6),'Product Ratings'!$O$6,IF(AND(N435&lt;='Product Ratings'!$R$7,N435&gt;='Product Ratings'!$Q$7),'Product Ratings'!$O$7,IF(AND(N435&lt;='Product Ratings'!$R$8,N435&gt;='Product Ratings'!$Q$8),'Product Ratings'!$O$8,IF(N435&gt;='Product Ratings'!$Q$9,'Product Ratings'!$O$9)))))</f>
        <v>3</v>
      </c>
      <c r="V435" s="99">
        <f>IF(AND(P435&lt;='Product Ratings'!$V$5,P435&gt;='Product Ratings'!$U$5),'Product Ratings'!$S$5,IF(AND(P435&lt;='Product Ratings'!$V$6,P435&gt;='Product Ratings'!$U$6),'Product Ratings'!$S$6,IF(AND(P435&lt;='Product Ratings'!$V$7,P435&gt;='Product Ratings'!$U$7),'Product Ratings'!$S$7,IF(AND(P435&lt;='Product Ratings'!$V$8,P435&gt;='Product Ratings'!$U$8),'Product Ratings'!$S$8,IF(P435&gt;='Product Ratings'!$U$9,'Product Ratings'!$S$9)))))</f>
        <v>5</v>
      </c>
      <c r="W435" s="135">
        <f t="shared" si="6"/>
        <v>16</v>
      </c>
      <c r="X435" s="90"/>
      <c r="Y435" s="90"/>
      <c r="Z435" s="90"/>
      <c r="AA435" s="90"/>
      <c r="AB435" s="90"/>
    </row>
    <row r="436" ht="12.75" customHeight="1">
      <c r="A436" s="87"/>
      <c r="B436" s="90"/>
      <c r="C436" s="90" t="s">
        <v>495</v>
      </c>
      <c r="D436" s="126">
        <v>4.0</v>
      </c>
      <c r="E436" s="127">
        <v>247.83</v>
      </c>
      <c r="F436" s="128">
        <f t="shared" si="7"/>
        <v>161.0895</v>
      </c>
      <c r="G436" s="129">
        <f t="shared" si="1"/>
        <v>86.7405</v>
      </c>
      <c r="H436" s="130">
        <f t="shared" si="2"/>
        <v>0.35</v>
      </c>
      <c r="I436" s="131">
        <v>44784.0</v>
      </c>
      <c r="J436" s="132">
        <v>44820.0</v>
      </c>
      <c r="K436" s="123"/>
      <c r="L436" s="90"/>
      <c r="M436" s="133">
        <f t="shared" si="3"/>
        <v>61.9575</v>
      </c>
      <c r="N436" s="99">
        <f t="shared" si="4"/>
        <v>36</v>
      </c>
      <c r="O436" s="133">
        <f t="shared" si="5"/>
        <v>40.272375</v>
      </c>
      <c r="P436" s="134">
        <v>0.65</v>
      </c>
      <c r="Q436" s="90"/>
      <c r="R436" s="99">
        <f>IF(AND(H436&lt;='Product Ratings'!$E$5,H436&gt;='Product Ratings'!$D$5),'Product Ratings'!$C$5,IF(AND(H436&lt;='Product Ratings'!$E$6,H436&gt;='Product Ratings'!$D$6),'Product Ratings'!$C$6,IF(AND(H436&lt;='Product Ratings'!$E$7,H436&gt;='Product Ratings'!$D$7),'Product Ratings'!$C$7,IF(AND(H436&lt;='Product Ratings'!$E$8,H436&gt;='Product Ratings'!$D$8),'Product Ratings'!$C$8,IF(H436&gt;='Product Ratings'!$D$9,'Product Ratings'!$C$9)))))</f>
        <v>2</v>
      </c>
      <c r="S436" s="99">
        <f>IF(AND(D436&lt;='Product Ratings'!$I$5,D436&gt;='Product Ratings'!$H$5),'Product Ratings'!$F$5,IF(AND(D436&lt;='Product Ratings'!$I$6,D436&gt;='Product Ratings'!$H$6),'Product Ratings'!$F$6,IF(AND(D436&lt;='Product Ratings'!$I$7,I436&gt;='Product Ratings'!$H$7),'Product Ratings'!$F$7,IF(AND(D436&lt;='Product Ratings'!$I$8,D436&gt;='Product Ratings'!$H$8),'Product Ratings'!$F$8,IF(D436&gt;='Product Ratings'!$H$9,'Product Ratings'!$F$9)))))</f>
        <v>1</v>
      </c>
      <c r="T436" s="99" t="b">
        <f>IF(AND(O436&lt;='Product Ratings'!$M$5,O436&gt;='Product Ratings'!$L$5),'Product Ratings'!$J$5,IF(AND(O436&lt;='Product Ratings'!$M$6,O436&gt;='Product Ratings'!$L$6),'Product Ratings'!$J$6,IF(AND(O436&lt;='Product Ratings'!$M$7,O436&gt;='Product Ratings'!$L$7),'Product Ratings'!$J$7,IF(AND(O436&lt;='Product Ratings'!$M$8,O436&gt;='Product Ratings'!$L$8),'Product Ratings'!$J$8,IF(O436&gt;='Product Ratings'!$L$9,'Product Ratings'!$J$9)))))</f>
        <v>0</v>
      </c>
      <c r="U436" s="99">
        <f>IF(AND(N436&lt;='Product Ratings'!$R$5,N436&gt;='Product Ratings'!$Q$5),'Product Ratings'!$O$5,IF(AND(N436&lt;='Product Ratings'!$R$6,N436&gt;='Product Ratings'!$Q$6),'Product Ratings'!$O$6,IF(AND(N436&lt;='Product Ratings'!$R$7,N436&gt;='Product Ratings'!$Q$7),'Product Ratings'!$O$7,IF(AND(N436&lt;='Product Ratings'!$R$8,N436&gt;='Product Ratings'!$Q$8),'Product Ratings'!$O$8,IF(N436&gt;='Product Ratings'!$Q$9,'Product Ratings'!$O$9)))))</f>
        <v>3</v>
      </c>
      <c r="V436" s="99">
        <f>IF(AND(P436&lt;='Product Ratings'!$V$5,P436&gt;='Product Ratings'!$U$5),'Product Ratings'!$S$5,IF(AND(P436&lt;='Product Ratings'!$V$6,P436&gt;='Product Ratings'!$U$6),'Product Ratings'!$S$6,IF(AND(P436&lt;='Product Ratings'!$V$7,P436&gt;='Product Ratings'!$U$7),'Product Ratings'!$S$7,IF(AND(P436&lt;='Product Ratings'!$V$8,P436&gt;='Product Ratings'!$U$8),'Product Ratings'!$S$8,IF(P436&gt;='Product Ratings'!$U$9,'Product Ratings'!$S$9)))))</f>
        <v>5</v>
      </c>
      <c r="W436" s="135">
        <f t="shared" si="6"/>
        <v>11</v>
      </c>
      <c r="X436" s="90"/>
      <c r="Y436" s="90"/>
      <c r="Z436" s="90"/>
      <c r="AA436" s="90"/>
      <c r="AB436" s="90"/>
    </row>
    <row r="437" ht="12.75" customHeight="1">
      <c r="A437" s="87"/>
      <c r="B437" s="90"/>
      <c r="C437" s="90" t="s">
        <v>496</v>
      </c>
      <c r="D437" s="126">
        <v>5.0</v>
      </c>
      <c r="E437" s="127">
        <v>208.7</v>
      </c>
      <c r="F437" s="128">
        <f t="shared" si="7"/>
        <v>135.655</v>
      </c>
      <c r="G437" s="129">
        <f t="shared" si="1"/>
        <v>73.045</v>
      </c>
      <c r="H437" s="130">
        <f t="shared" si="2"/>
        <v>0.35</v>
      </c>
      <c r="I437" s="131">
        <v>44785.0</v>
      </c>
      <c r="J437" s="132">
        <v>44821.0</v>
      </c>
      <c r="K437" s="123"/>
      <c r="L437" s="90"/>
      <c r="M437" s="133">
        <f t="shared" si="3"/>
        <v>41.74</v>
      </c>
      <c r="N437" s="99">
        <f t="shared" si="4"/>
        <v>36</v>
      </c>
      <c r="O437" s="133">
        <f t="shared" si="5"/>
        <v>27.131</v>
      </c>
      <c r="P437" s="134">
        <v>0.45</v>
      </c>
      <c r="Q437" s="90"/>
      <c r="R437" s="99">
        <f>IF(AND(H437&lt;='Product Ratings'!$E$5,H437&gt;='Product Ratings'!$D$5),'Product Ratings'!$C$5,IF(AND(H437&lt;='Product Ratings'!$E$6,H437&gt;='Product Ratings'!$D$6),'Product Ratings'!$C$6,IF(AND(H437&lt;='Product Ratings'!$E$7,H437&gt;='Product Ratings'!$D$7),'Product Ratings'!$C$7,IF(AND(H437&lt;='Product Ratings'!$E$8,H437&gt;='Product Ratings'!$D$8),'Product Ratings'!$C$8,IF(H437&gt;='Product Ratings'!$D$9,'Product Ratings'!$C$9)))))</f>
        <v>2</v>
      </c>
      <c r="S437" s="99">
        <f>IF(AND(D437&lt;='Product Ratings'!$I$5,D437&gt;='Product Ratings'!$H$5),'Product Ratings'!$F$5,IF(AND(D437&lt;='Product Ratings'!$I$6,D437&gt;='Product Ratings'!$H$6),'Product Ratings'!$F$6,IF(AND(D437&lt;='Product Ratings'!$I$7,I437&gt;='Product Ratings'!$H$7),'Product Ratings'!$F$7,IF(AND(D437&lt;='Product Ratings'!$I$8,D437&gt;='Product Ratings'!$H$8),'Product Ratings'!$F$8,IF(D437&gt;='Product Ratings'!$H$9,'Product Ratings'!$F$9)))))</f>
        <v>1</v>
      </c>
      <c r="T437" s="99">
        <f>IF(AND(O437&lt;='Product Ratings'!$M$5,O437&gt;='Product Ratings'!$L$5),'Product Ratings'!$J$5,IF(AND(O437&lt;='Product Ratings'!$M$6,O437&gt;='Product Ratings'!$L$6),'Product Ratings'!$J$6,IF(AND(O437&lt;='Product Ratings'!$M$7,O437&gt;='Product Ratings'!$L$7),'Product Ratings'!$J$7,IF(AND(O437&lt;='Product Ratings'!$M$8,O437&gt;='Product Ratings'!$L$8),'Product Ratings'!$J$8,IF(O437&gt;='Product Ratings'!$L$9,'Product Ratings'!$J$9)))))</f>
        <v>4</v>
      </c>
      <c r="U437" s="99">
        <f>IF(AND(N437&lt;='Product Ratings'!$R$5,N437&gt;='Product Ratings'!$Q$5),'Product Ratings'!$O$5,IF(AND(N437&lt;='Product Ratings'!$R$6,N437&gt;='Product Ratings'!$Q$6),'Product Ratings'!$O$6,IF(AND(N437&lt;='Product Ratings'!$R$7,N437&gt;='Product Ratings'!$Q$7),'Product Ratings'!$O$7,IF(AND(N437&lt;='Product Ratings'!$R$8,N437&gt;='Product Ratings'!$Q$8),'Product Ratings'!$O$8,IF(N437&gt;='Product Ratings'!$Q$9,'Product Ratings'!$O$9)))))</f>
        <v>3</v>
      </c>
      <c r="V437" s="99">
        <f>IF(AND(P437&lt;='Product Ratings'!$V$5,P437&gt;='Product Ratings'!$U$5),'Product Ratings'!$S$5,IF(AND(P437&lt;='Product Ratings'!$V$6,P437&gt;='Product Ratings'!$U$6),'Product Ratings'!$S$6,IF(AND(P437&lt;='Product Ratings'!$V$7,P437&gt;='Product Ratings'!$U$7),'Product Ratings'!$S$7,IF(AND(P437&lt;='Product Ratings'!$V$8,P437&gt;='Product Ratings'!$U$8),'Product Ratings'!$S$8,IF(P437&gt;='Product Ratings'!$U$9,'Product Ratings'!$S$9)))))</f>
        <v>4</v>
      </c>
      <c r="W437" s="135">
        <f t="shared" si="6"/>
        <v>14</v>
      </c>
      <c r="X437" s="90"/>
      <c r="Y437" s="90"/>
      <c r="Z437" s="90"/>
      <c r="AA437" s="90"/>
      <c r="AB437" s="90"/>
    </row>
    <row r="438" ht="12.75" customHeight="1">
      <c r="A438" s="87"/>
      <c r="B438" s="90"/>
      <c r="C438" s="90" t="s">
        <v>497</v>
      </c>
      <c r="D438" s="126">
        <v>6.0</v>
      </c>
      <c r="E438" s="127">
        <v>310.05</v>
      </c>
      <c r="F438" s="128">
        <f t="shared" si="7"/>
        <v>201.5325</v>
      </c>
      <c r="G438" s="129">
        <f t="shared" si="1"/>
        <v>108.5175</v>
      </c>
      <c r="H438" s="130">
        <f t="shared" si="2"/>
        <v>0.35</v>
      </c>
      <c r="I438" s="131">
        <v>44786.0</v>
      </c>
      <c r="J438" s="132">
        <v>44822.0</v>
      </c>
      <c r="K438" s="123"/>
      <c r="L438" s="90"/>
      <c r="M438" s="133">
        <f t="shared" si="3"/>
        <v>51.675</v>
      </c>
      <c r="N438" s="99">
        <f t="shared" si="4"/>
        <v>36</v>
      </c>
      <c r="O438" s="133">
        <f t="shared" si="5"/>
        <v>33.58875</v>
      </c>
      <c r="P438" s="134">
        <v>0.48</v>
      </c>
      <c r="Q438" s="90"/>
      <c r="R438" s="99">
        <f>IF(AND(H438&lt;='Product Ratings'!$E$5,H438&gt;='Product Ratings'!$D$5),'Product Ratings'!$C$5,IF(AND(H438&lt;='Product Ratings'!$E$6,H438&gt;='Product Ratings'!$D$6),'Product Ratings'!$C$6,IF(AND(H438&lt;='Product Ratings'!$E$7,H438&gt;='Product Ratings'!$D$7),'Product Ratings'!$C$7,IF(AND(H438&lt;='Product Ratings'!$E$8,H438&gt;='Product Ratings'!$D$8),'Product Ratings'!$C$8,IF(H438&gt;='Product Ratings'!$D$9,'Product Ratings'!$C$9)))))</f>
        <v>2</v>
      </c>
      <c r="S438" s="99">
        <f>IF(AND(D438&lt;='Product Ratings'!$I$5,D438&gt;='Product Ratings'!$H$5),'Product Ratings'!$F$5,IF(AND(D438&lt;='Product Ratings'!$I$6,D438&gt;='Product Ratings'!$H$6),'Product Ratings'!$F$6,IF(AND(D438&lt;='Product Ratings'!$I$7,I438&gt;='Product Ratings'!$H$7),'Product Ratings'!$F$7,IF(AND(D438&lt;='Product Ratings'!$I$8,D438&gt;='Product Ratings'!$H$8),'Product Ratings'!$F$8,IF(D438&gt;='Product Ratings'!$H$9,'Product Ratings'!$F$9)))))</f>
        <v>2</v>
      </c>
      <c r="T438" s="99">
        <f>IF(AND(O438&lt;='Product Ratings'!$M$5,O438&gt;='Product Ratings'!$L$5),'Product Ratings'!$J$5,IF(AND(O438&lt;='Product Ratings'!$M$6,O438&gt;='Product Ratings'!$L$6),'Product Ratings'!$J$6,IF(AND(O438&lt;='Product Ratings'!$M$7,O438&gt;='Product Ratings'!$L$7),'Product Ratings'!$J$7,IF(AND(O438&lt;='Product Ratings'!$M$8,O438&gt;='Product Ratings'!$L$8),'Product Ratings'!$J$8,IF(O438&gt;='Product Ratings'!$L$9,'Product Ratings'!$J$9)))))</f>
        <v>4</v>
      </c>
      <c r="U438" s="99">
        <f>IF(AND(N438&lt;='Product Ratings'!$R$5,N438&gt;='Product Ratings'!$Q$5),'Product Ratings'!$O$5,IF(AND(N438&lt;='Product Ratings'!$R$6,N438&gt;='Product Ratings'!$Q$6),'Product Ratings'!$O$6,IF(AND(N438&lt;='Product Ratings'!$R$7,N438&gt;='Product Ratings'!$Q$7),'Product Ratings'!$O$7,IF(AND(N438&lt;='Product Ratings'!$R$8,N438&gt;='Product Ratings'!$Q$8),'Product Ratings'!$O$8,IF(N438&gt;='Product Ratings'!$Q$9,'Product Ratings'!$O$9)))))</f>
        <v>3</v>
      </c>
      <c r="V438" s="99">
        <f>IF(AND(P438&lt;='Product Ratings'!$V$5,P438&gt;='Product Ratings'!$U$5),'Product Ratings'!$S$5,IF(AND(P438&lt;='Product Ratings'!$V$6,P438&gt;='Product Ratings'!$U$6),'Product Ratings'!$S$6,IF(AND(P438&lt;='Product Ratings'!$V$7,P438&gt;='Product Ratings'!$U$7),'Product Ratings'!$S$7,IF(AND(P438&lt;='Product Ratings'!$V$8,P438&gt;='Product Ratings'!$U$8),'Product Ratings'!$S$8,IF(P438&gt;='Product Ratings'!$U$9,'Product Ratings'!$S$9)))))</f>
        <v>4</v>
      </c>
      <c r="W438" s="135">
        <f t="shared" si="6"/>
        <v>15</v>
      </c>
      <c r="X438" s="90"/>
      <c r="Y438" s="90"/>
      <c r="Z438" s="90"/>
      <c r="AA438" s="90"/>
      <c r="AB438" s="90"/>
    </row>
    <row r="439" ht="12.75" customHeight="1">
      <c r="A439" s="87"/>
      <c r="B439" s="90"/>
      <c r="C439" s="90" t="s">
        <v>498</v>
      </c>
      <c r="D439" s="126">
        <v>1.0</v>
      </c>
      <c r="E439" s="127">
        <v>1001.74</v>
      </c>
      <c r="F439" s="128">
        <f t="shared" si="7"/>
        <v>651.131</v>
      </c>
      <c r="G439" s="129">
        <f t="shared" si="1"/>
        <v>350.609</v>
      </c>
      <c r="H439" s="130">
        <f t="shared" si="2"/>
        <v>0.35</v>
      </c>
      <c r="I439" s="131">
        <v>44787.0</v>
      </c>
      <c r="J439" s="132">
        <v>44823.0</v>
      </c>
      <c r="K439" s="123"/>
      <c r="L439" s="90"/>
      <c r="M439" s="133">
        <f t="shared" si="3"/>
        <v>1001.74</v>
      </c>
      <c r="N439" s="99">
        <f t="shared" si="4"/>
        <v>36</v>
      </c>
      <c r="O439" s="133">
        <f t="shared" si="5"/>
        <v>651.131</v>
      </c>
      <c r="P439" s="134">
        <v>0.43</v>
      </c>
      <c r="Q439" s="90"/>
      <c r="R439" s="99">
        <f>IF(AND(H439&lt;='Product Ratings'!$E$5,H439&gt;='Product Ratings'!$D$5),'Product Ratings'!$C$5,IF(AND(H439&lt;='Product Ratings'!$E$6,H439&gt;='Product Ratings'!$D$6),'Product Ratings'!$C$6,IF(AND(H439&lt;='Product Ratings'!$E$7,H439&gt;='Product Ratings'!$D$7),'Product Ratings'!$C$7,IF(AND(H439&lt;='Product Ratings'!$E$8,H439&gt;='Product Ratings'!$D$8),'Product Ratings'!$C$8,IF(H439&gt;='Product Ratings'!$D$9,'Product Ratings'!$C$9)))))</f>
        <v>2</v>
      </c>
      <c r="S439" s="99">
        <f>IF(AND(D439&lt;='Product Ratings'!$I$5,D439&gt;='Product Ratings'!$H$5),'Product Ratings'!$F$5,IF(AND(D439&lt;='Product Ratings'!$I$6,D439&gt;='Product Ratings'!$H$6),'Product Ratings'!$F$6,IF(AND(D439&lt;='Product Ratings'!$I$7,I439&gt;='Product Ratings'!$H$7),'Product Ratings'!$F$7,IF(AND(D439&lt;='Product Ratings'!$I$8,D439&gt;='Product Ratings'!$H$8),'Product Ratings'!$F$8,IF(D439&gt;='Product Ratings'!$H$9,'Product Ratings'!$F$9)))))</f>
        <v>1</v>
      </c>
      <c r="T439" s="99">
        <f>IF(AND(O439&lt;='Product Ratings'!$M$5,O439&gt;='Product Ratings'!$L$5),'Product Ratings'!$J$5,IF(AND(O439&lt;='Product Ratings'!$M$6,O439&gt;='Product Ratings'!$L$6),'Product Ratings'!$J$6,IF(AND(O439&lt;='Product Ratings'!$M$7,O439&gt;='Product Ratings'!$L$7),'Product Ratings'!$J$7,IF(AND(O439&lt;='Product Ratings'!$M$8,O439&gt;='Product Ratings'!$L$8),'Product Ratings'!$J$8,IF(O439&gt;='Product Ratings'!$L$9,'Product Ratings'!$J$9)))))</f>
        <v>1</v>
      </c>
      <c r="U439" s="99">
        <f>IF(AND(N439&lt;='Product Ratings'!$R$5,N439&gt;='Product Ratings'!$Q$5),'Product Ratings'!$O$5,IF(AND(N439&lt;='Product Ratings'!$R$6,N439&gt;='Product Ratings'!$Q$6),'Product Ratings'!$O$6,IF(AND(N439&lt;='Product Ratings'!$R$7,N439&gt;='Product Ratings'!$Q$7),'Product Ratings'!$O$7,IF(AND(N439&lt;='Product Ratings'!$R$8,N439&gt;='Product Ratings'!$Q$8),'Product Ratings'!$O$8,IF(N439&gt;='Product Ratings'!$Q$9,'Product Ratings'!$O$9)))))</f>
        <v>3</v>
      </c>
      <c r="V439" s="99">
        <f>IF(AND(P439&lt;='Product Ratings'!$V$5,P439&gt;='Product Ratings'!$U$5),'Product Ratings'!$S$5,IF(AND(P439&lt;='Product Ratings'!$V$6,P439&gt;='Product Ratings'!$U$6),'Product Ratings'!$S$6,IF(AND(P439&lt;='Product Ratings'!$V$7,P439&gt;='Product Ratings'!$U$7),'Product Ratings'!$S$7,IF(AND(P439&lt;='Product Ratings'!$V$8,P439&gt;='Product Ratings'!$U$8),'Product Ratings'!$S$8,IF(P439&gt;='Product Ratings'!$U$9,'Product Ratings'!$S$9)))))</f>
        <v>4</v>
      </c>
      <c r="W439" s="135">
        <f t="shared" si="6"/>
        <v>11</v>
      </c>
      <c r="X439" s="90"/>
      <c r="Y439" s="90"/>
      <c r="Z439" s="90"/>
      <c r="AA439" s="90"/>
      <c r="AB439" s="90"/>
    </row>
    <row r="440" ht="12.75" customHeight="1">
      <c r="A440" s="87"/>
      <c r="B440" s="90"/>
      <c r="C440" s="90" t="s">
        <v>499</v>
      </c>
      <c r="D440" s="126">
        <v>2.0</v>
      </c>
      <c r="E440" s="127">
        <v>400.0</v>
      </c>
      <c r="F440" s="128">
        <f t="shared" si="7"/>
        <v>260</v>
      </c>
      <c r="G440" s="129">
        <f t="shared" si="1"/>
        <v>140</v>
      </c>
      <c r="H440" s="130">
        <f t="shared" si="2"/>
        <v>0.35</v>
      </c>
      <c r="I440" s="131">
        <v>44788.0</v>
      </c>
      <c r="J440" s="132">
        <v>44824.0</v>
      </c>
      <c r="K440" s="123"/>
      <c r="L440" s="90"/>
      <c r="M440" s="133">
        <f t="shared" si="3"/>
        <v>200</v>
      </c>
      <c r="N440" s="99">
        <f t="shared" si="4"/>
        <v>36</v>
      </c>
      <c r="O440" s="133">
        <f t="shared" si="5"/>
        <v>130</v>
      </c>
      <c r="P440" s="134">
        <v>0.65</v>
      </c>
      <c r="Q440" s="90"/>
      <c r="R440" s="99">
        <f>IF(AND(H440&lt;='Product Ratings'!$E$5,H440&gt;='Product Ratings'!$D$5),'Product Ratings'!$C$5,IF(AND(H440&lt;='Product Ratings'!$E$6,H440&gt;='Product Ratings'!$D$6),'Product Ratings'!$C$6,IF(AND(H440&lt;='Product Ratings'!$E$7,H440&gt;='Product Ratings'!$D$7),'Product Ratings'!$C$7,IF(AND(H440&lt;='Product Ratings'!$E$8,H440&gt;='Product Ratings'!$D$8),'Product Ratings'!$C$8,IF(H440&gt;='Product Ratings'!$D$9,'Product Ratings'!$C$9)))))</f>
        <v>2</v>
      </c>
      <c r="S440" s="99">
        <f>IF(AND(D440&lt;='Product Ratings'!$I$5,D440&gt;='Product Ratings'!$H$5),'Product Ratings'!$F$5,IF(AND(D440&lt;='Product Ratings'!$I$6,D440&gt;='Product Ratings'!$H$6),'Product Ratings'!$F$6,IF(AND(D440&lt;='Product Ratings'!$I$7,I440&gt;='Product Ratings'!$H$7),'Product Ratings'!$F$7,IF(AND(D440&lt;='Product Ratings'!$I$8,D440&gt;='Product Ratings'!$H$8),'Product Ratings'!$F$8,IF(D440&gt;='Product Ratings'!$H$9,'Product Ratings'!$F$9)))))</f>
        <v>1</v>
      </c>
      <c r="T440" s="99">
        <f>IF(AND(O440&lt;='Product Ratings'!$M$5,O440&gt;='Product Ratings'!$L$5),'Product Ratings'!$J$5,IF(AND(O440&lt;='Product Ratings'!$M$6,O440&gt;='Product Ratings'!$L$6),'Product Ratings'!$J$6,IF(AND(O440&lt;='Product Ratings'!$M$7,O440&gt;='Product Ratings'!$L$7),'Product Ratings'!$J$7,IF(AND(O440&lt;='Product Ratings'!$M$8,O440&gt;='Product Ratings'!$L$8),'Product Ratings'!$J$8,IF(O440&gt;='Product Ratings'!$L$9,'Product Ratings'!$J$9)))))</f>
        <v>2</v>
      </c>
      <c r="U440" s="99">
        <f>IF(AND(N440&lt;='Product Ratings'!$R$5,N440&gt;='Product Ratings'!$Q$5),'Product Ratings'!$O$5,IF(AND(N440&lt;='Product Ratings'!$R$6,N440&gt;='Product Ratings'!$Q$6),'Product Ratings'!$O$6,IF(AND(N440&lt;='Product Ratings'!$R$7,N440&gt;='Product Ratings'!$Q$7),'Product Ratings'!$O$7,IF(AND(N440&lt;='Product Ratings'!$R$8,N440&gt;='Product Ratings'!$Q$8),'Product Ratings'!$O$8,IF(N440&gt;='Product Ratings'!$Q$9,'Product Ratings'!$O$9)))))</f>
        <v>3</v>
      </c>
      <c r="V440" s="99">
        <f>IF(AND(P440&lt;='Product Ratings'!$V$5,P440&gt;='Product Ratings'!$U$5),'Product Ratings'!$S$5,IF(AND(P440&lt;='Product Ratings'!$V$6,P440&gt;='Product Ratings'!$U$6),'Product Ratings'!$S$6,IF(AND(P440&lt;='Product Ratings'!$V$7,P440&gt;='Product Ratings'!$U$7),'Product Ratings'!$S$7,IF(AND(P440&lt;='Product Ratings'!$V$8,P440&gt;='Product Ratings'!$U$8),'Product Ratings'!$S$8,IF(P440&gt;='Product Ratings'!$U$9,'Product Ratings'!$S$9)))))</f>
        <v>5</v>
      </c>
      <c r="W440" s="135">
        <f t="shared" si="6"/>
        <v>13</v>
      </c>
      <c r="X440" s="90"/>
      <c r="Y440" s="90"/>
      <c r="Z440" s="90"/>
      <c r="AA440" s="90"/>
      <c r="AB440" s="90"/>
    </row>
    <row r="441" ht="12.75" customHeight="1">
      <c r="A441" s="87"/>
      <c r="B441" s="90"/>
      <c r="C441" s="90" t="s">
        <v>500</v>
      </c>
      <c r="D441" s="126">
        <v>3.0</v>
      </c>
      <c r="E441" s="127">
        <v>191.3</v>
      </c>
      <c r="F441" s="128">
        <f t="shared" si="7"/>
        <v>124.345</v>
      </c>
      <c r="G441" s="129">
        <f t="shared" si="1"/>
        <v>66.955</v>
      </c>
      <c r="H441" s="130">
        <f t="shared" si="2"/>
        <v>0.35</v>
      </c>
      <c r="I441" s="131">
        <v>44789.0</v>
      </c>
      <c r="J441" s="132">
        <v>44825.0</v>
      </c>
      <c r="K441" s="123"/>
      <c r="L441" s="90"/>
      <c r="M441" s="133">
        <f t="shared" si="3"/>
        <v>63.76666667</v>
      </c>
      <c r="N441" s="99">
        <f t="shared" si="4"/>
        <v>36</v>
      </c>
      <c r="O441" s="133">
        <f t="shared" si="5"/>
        <v>41.44833333</v>
      </c>
      <c r="P441" s="134">
        <v>0.67</v>
      </c>
      <c r="Q441" s="90"/>
      <c r="R441" s="99">
        <f>IF(AND(H441&lt;='Product Ratings'!$E$5,H441&gt;='Product Ratings'!$D$5),'Product Ratings'!$C$5,IF(AND(H441&lt;='Product Ratings'!$E$6,H441&gt;='Product Ratings'!$D$6),'Product Ratings'!$C$6,IF(AND(H441&lt;='Product Ratings'!$E$7,H441&gt;='Product Ratings'!$D$7),'Product Ratings'!$C$7,IF(AND(H441&lt;='Product Ratings'!$E$8,H441&gt;='Product Ratings'!$D$8),'Product Ratings'!$C$8,IF(H441&gt;='Product Ratings'!$D$9,'Product Ratings'!$C$9)))))</f>
        <v>2</v>
      </c>
      <c r="S441" s="99">
        <f>IF(AND(D441&lt;='Product Ratings'!$I$5,D441&gt;='Product Ratings'!$H$5),'Product Ratings'!$F$5,IF(AND(D441&lt;='Product Ratings'!$I$6,D441&gt;='Product Ratings'!$H$6),'Product Ratings'!$F$6,IF(AND(D441&lt;='Product Ratings'!$I$7,I441&gt;='Product Ratings'!$H$7),'Product Ratings'!$F$7,IF(AND(D441&lt;='Product Ratings'!$I$8,D441&gt;='Product Ratings'!$H$8),'Product Ratings'!$F$8,IF(D441&gt;='Product Ratings'!$H$9,'Product Ratings'!$F$9)))))</f>
        <v>1</v>
      </c>
      <c r="T441" s="99">
        <f>IF(AND(O441&lt;='Product Ratings'!$M$5,O441&gt;='Product Ratings'!$L$5),'Product Ratings'!$J$5,IF(AND(O441&lt;='Product Ratings'!$M$6,O441&gt;='Product Ratings'!$L$6),'Product Ratings'!$J$6,IF(AND(O441&lt;='Product Ratings'!$M$7,O441&gt;='Product Ratings'!$L$7),'Product Ratings'!$J$7,IF(AND(O441&lt;='Product Ratings'!$M$8,O441&gt;='Product Ratings'!$L$8),'Product Ratings'!$J$8,IF(O441&gt;='Product Ratings'!$L$9,'Product Ratings'!$J$9)))))</f>
        <v>3</v>
      </c>
      <c r="U441" s="99">
        <f>IF(AND(N441&lt;='Product Ratings'!$R$5,N441&gt;='Product Ratings'!$Q$5),'Product Ratings'!$O$5,IF(AND(N441&lt;='Product Ratings'!$R$6,N441&gt;='Product Ratings'!$Q$6),'Product Ratings'!$O$6,IF(AND(N441&lt;='Product Ratings'!$R$7,N441&gt;='Product Ratings'!$Q$7),'Product Ratings'!$O$7,IF(AND(N441&lt;='Product Ratings'!$R$8,N441&gt;='Product Ratings'!$Q$8),'Product Ratings'!$O$8,IF(N441&gt;='Product Ratings'!$Q$9,'Product Ratings'!$O$9)))))</f>
        <v>3</v>
      </c>
      <c r="V441" s="99">
        <f>IF(AND(P441&lt;='Product Ratings'!$V$5,P441&gt;='Product Ratings'!$U$5),'Product Ratings'!$S$5,IF(AND(P441&lt;='Product Ratings'!$V$6,P441&gt;='Product Ratings'!$U$6),'Product Ratings'!$S$6,IF(AND(P441&lt;='Product Ratings'!$V$7,P441&gt;='Product Ratings'!$U$7),'Product Ratings'!$S$7,IF(AND(P441&lt;='Product Ratings'!$V$8,P441&gt;='Product Ratings'!$U$8),'Product Ratings'!$S$8,IF(P441&gt;='Product Ratings'!$U$9,'Product Ratings'!$S$9)))))</f>
        <v>5</v>
      </c>
      <c r="W441" s="135">
        <f t="shared" si="6"/>
        <v>14</v>
      </c>
      <c r="X441" s="90"/>
      <c r="Y441" s="90"/>
      <c r="Z441" s="90"/>
      <c r="AA441" s="90"/>
      <c r="AB441" s="90"/>
    </row>
    <row r="442" ht="12.75" customHeight="1">
      <c r="A442" s="87"/>
      <c r="B442" s="90"/>
      <c r="C442" s="90" t="s">
        <v>501</v>
      </c>
      <c r="D442" s="126">
        <v>4.0</v>
      </c>
      <c r="E442" s="127">
        <v>495.65</v>
      </c>
      <c r="F442" s="128">
        <f t="shared" si="7"/>
        <v>322.1725</v>
      </c>
      <c r="G442" s="129">
        <f t="shared" si="1"/>
        <v>173.4775</v>
      </c>
      <c r="H442" s="130">
        <f t="shared" si="2"/>
        <v>0.35</v>
      </c>
      <c r="I442" s="131">
        <v>44790.0</v>
      </c>
      <c r="J442" s="132">
        <v>44826.0</v>
      </c>
      <c r="K442" s="123"/>
      <c r="L442" s="90"/>
      <c r="M442" s="133">
        <f t="shared" si="3"/>
        <v>123.9125</v>
      </c>
      <c r="N442" s="99">
        <f t="shared" si="4"/>
        <v>36</v>
      </c>
      <c r="O442" s="133">
        <f t="shared" si="5"/>
        <v>80.543125</v>
      </c>
      <c r="P442" s="134">
        <v>0.71</v>
      </c>
      <c r="Q442" s="90"/>
      <c r="R442" s="99">
        <f>IF(AND(H442&lt;='Product Ratings'!$E$5,H442&gt;='Product Ratings'!$D$5),'Product Ratings'!$C$5,IF(AND(H442&lt;='Product Ratings'!$E$6,H442&gt;='Product Ratings'!$D$6),'Product Ratings'!$C$6,IF(AND(H442&lt;='Product Ratings'!$E$7,H442&gt;='Product Ratings'!$D$7),'Product Ratings'!$C$7,IF(AND(H442&lt;='Product Ratings'!$E$8,H442&gt;='Product Ratings'!$D$8),'Product Ratings'!$C$8,IF(H442&gt;='Product Ratings'!$D$9,'Product Ratings'!$C$9)))))</f>
        <v>2</v>
      </c>
      <c r="S442" s="99">
        <f>IF(AND(D442&lt;='Product Ratings'!$I$5,D442&gt;='Product Ratings'!$H$5),'Product Ratings'!$F$5,IF(AND(D442&lt;='Product Ratings'!$I$6,D442&gt;='Product Ratings'!$H$6),'Product Ratings'!$F$6,IF(AND(D442&lt;='Product Ratings'!$I$7,I442&gt;='Product Ratings'!$H$7),'Product Ratings'!$F$7,IF(AND(D442&lt;='Product Ratings'!$I$8,D442&gt;='Product Ratings'!$H$8),'Product Ratings'!$F$8,IF(D442&gt;='Product Ratings'!$H$9,'Product Ratings'!$F$9)))))</f>
        <v>1</v>
      </c>
      <c r="T442" s="99">
        <f>IF(AND(O442&lt;='Product Ratings'!$M$5,O442&gt;='Product Ratings'!$L$5),'Product Ratings'!$J$5,IF(AND(O442&lt;='Product Ratings'!$M$6,O442&gt;='Product Ratings'!$L$6),'Product Ratings'!$J$6,IF(AND(O442&lt;='Product Ratings'!$M$7,O442&gt;='Product Ratings'!$L$7),'Product Ratings'!$J$7,IF(AND(O442&lt;='Product Ratings'!$M$8,O442&gt;='Product Ratings'!$L$8),'Product Ratings'!$J$8,IF(O442&gt;='Product Ratings'!$L$9,'Product Ratings'!$J$9)))))</f>
        <v>2</v>
      </c>
      <c r="U442" s="99">
        <f>IF(AND(N442&lt;='Product Ratings'!$R$5,N442&gt;='Product Ratings'!$Q$5),'Product Ratings'!$O$5,IF(AND(N442&lt;='Product Ratings'!$R$6,N442&gt;='Product Ratings'!$Q$6),'Product Ratings'!$O$6,IF(AND(N442&lt;='Product Ratings'!$R$7,N442&gt;='Product Ratings'!$Q$7),'Product Ratings'!$O$7,IF(AND(N442&lt;='Product Ratings'!$R$8,N442&gt;='Product Ratings'!$Q$8),'Product Ratings'!$O$8,IF(N442&gt;='Product Ratings'!$Q$9,'Product Ratings'!$O$9)))))</f>
        <v>3</v>
      </c>
      <c r="V442" s="99">
        <f>IF(AND(P442&lt;='Product Ratings'!$V$5,P442&gt;='Product Ratings'!$U$5),'Product Ratings'!$S$5,IF(AND(P442&lt;='Product Ratings'!$V$6,P442&gt;='Product Ratings'!$U$6),'Product Ratings'!$S$6,IF(AND(P442&lt;='Product Ratings'!$V$7,P442&gt;='Product Ratings'!$U$7),'Product Ratings'!$S$7,IF(AND(P442&lt;='Product Ratings'!$V$8,P442&gt;='Product Ratings'!$U$8),'Product Ratings'!$S$8,IF(P442&gt;='Product Ratings'!$U$9,'Product Ratings'!$S$9)))))</f>
        <v>5</v>
      </c>
      <c r="W442" s="135">
        <f t="shared" si="6"/>
        <v>13</v>
      </c>
      <c r="X442" s="90"/>
      <c r="Y442" s="90"/>
      <c r="Z442" s="90"/>
      <c r="AA442" s="90"/>
      <c r="AB442" s="90"/>
    </row>
    <row r="443" ht="12.75" customHeight="1">
      <c r="A443" s="87"/>
      <c r="B443" s="90"/>
      <c r="C443" s="90" t="s">
        <v>502</v>
      </c>
      <c r="D443" s="126">
        <v>5.0</v>
      </c>
      <c r="E443" s="127">
        <v>186.96</v>
      </c>
      <c r="F443" s="128">
        <f t="shared" si="7"/>
        <v>121.524</v>
      </c>
      <c r="G443" s="129">
        <f t="shared" si="1"/>
        <v>65.436</v>
      </c>
      <c r="H443" s="130">
        <f t="shared" si="2"/>
        <v>0.35</v>
      </c>
      <c r="I443" s="131">
        <v>44791.0</v>
      </c>
      <c r="J443" s="132">
        <v>44827.0</v>
      </c>
      <c r="K443" s="123"/>
      <c r="L443" s="90"/>
      <c r="M443" s="133">
        <f t="shared" si="3"/>
        <v>37.392</v>
      </c>
      <c r="N443" s="99">
        <f t="shared" si="4"/>
        <v>36</v>
      </c>
      <c r="O443" s="133">
        <f t="shared" si="5"/>
        <v>24.3048</v>
      </c>
      <c r="P443" s="134">
        <v>0.92</v>
      </c>
      <c r="Q443" s="90"/>
      <c r="R443" s="99">
        <f>IF(AND(H443&lt;='Product Ratings'!$E$5,H443&gt;='Product Ratings'!$D$5),'Product Ratings'!$C$5,IF(AND(H443&lt;='Product Ratings'!$E$6,H443&gt;='Product Ratings'!$D$6),'Product Ratings'!$C$6,IF(AND(H443&lt;='Product Ratings'!$E$7,H443&gt;='Product Ratings'!$D$7),'Product Ratings'!$C$7,IF(AND(H443&lt;='Product Ratings'!$E$8,H443&gt;='Product Ratings'!$D$8),'Product Ratings'!$C$8,IF(H443&gt;='Product Ratings'!$D$9,'Product Ratings'!$C$9)))))</f>
        <v>2</v>
      </c>
      <c r="S443" s="99">
        <f>IF(AND(D443&lt;='Product Ratings'!$I$5,D443&gt;='Product Ratings'!$H$5),'Product Ratings'!$F$5,IF(AND(D443&lt;='Product Ratings'!$I$6,D443&gt;='Product Ratings'!$H$6),'Product Ratings'!$F$6,IF(AND(D443&lt;='Product Ratings'!$I$7,I443&gt;='Product Ratings'!$H$7),'Product Ratings'!$F$7,IF(AND(D443&lt;='Product Ratings'!$I$8,D443&gt;='Product Ratings'!$H$8),'Product Ratings'!$F$8,IF(D443&gt;='Product Ratings'!$H$9,'Product Ratings'!$F$9)))))</f>
        <v>1</v>
      </c>
      <c r="T443" s="99">
        <f>IF(AND(O443&lt;='Product Ratings'!$M$5,O443&gt;='Product Ratings'!$L$5),'Product Ratings'!$J$5,IF(AND(O443&lt;='Product Ratings'!$M$6,O443&gt;='Product Ratings'!$L$6),'Product Ratings'!$J$6,IF(AND(O443&lt;='Product Ratings'!$M$7,O443&gt;='Product Ratings'!$L$7),'Product Ratings'!$J$7,IF(AND(O443&lt;='Product Ratings'!$M$8,O443&gt;='Product Ratings'!$L$8),'Product Ratings'!$J$8,IF(O443&gt;='Product Ratings'!$L$9,'Product Ratings'!$J$9)))))</f>
        <v>5</v>
      </c>
      <c r="U443" s="99">
        <f>IF(AND(N443&lt;='Product Ratings'!$R$5,N443&gt;='Product Ratings'!$Q$5),'Product Ratings'!$O$5,IF(AND(N443&lt;='Product Ratings'!$R$6,N443&gt;='Product Ratings'!$Q$6),'Product Ratings'!$O$6,IF(AND(N443&lt;='Product Ratings'!$R$7,N443&gt;='Product Ratings'!$Q$7),'Product Ratings'!$O$7,IF(AND(N443&lt;='Product Ratings'!$R$8,N443&gt;='Product Ratings'!$Q$8),'Product Ratings'!$O$8,IF(N443&gt;='Product Ratings'!$Q$9,'Product Ratings'!$O$9)))))</f>
        <v>3</v>
      </c>
      <c r="V443" s="99">
        <f>IF(AND(P443&lt;='Product Ratings'!$V$5,P443&gt;='Product Ratings'!$U$5),'Product Ratings'!$S$5,IF(AND(P443&lt;='Product Ratings'!$V$6,P443&gt;='Product Ratings'!$U$6),'Product Ratings'!$S$6,IF(AND(P443&lt;='Product Ratings'!$V$7,P443&gt;='Product Ratings'!$U$7),'Product Ratings'!$S$7,IF(AND(P443&lt;='Product Ratings'!$V$8,P443&gt;='Product Ratings'!$U$8),'Product Ratings'!$S$8,IF(P443&gt;='Product Ratings'!$U$9,'Product Ratings'!$S$9)))))</f>
        <v>5</v>
      </c>
      <c r="W443" s="135">
        <f t="shared" si="6"/>
        <v>16</v>
      </c>
      <c r="X443" s="90"/>
      <c r="Y443" s="90"/>
      <c r="Z443" s="90"/>
      <c r="AA443" s="90"/>
      <c r="AB443" s="90"/>
    </row>
    <row r="444" ht="12.75" customHeight="1">
      <c r="A444" s="87"/>
      <c r="B444" s="90"/>
      <c r="C444" s="90" t="s">
        <v>503</v>
      </c>
      <c r="D444" s="126">
        <v>6.0</v>
      </c>
      <c r="E444" s="127">
        <v>1121.74</v>
      </c>
      <c r="F444" s="128">
        <f t="shared" si="7"/>
        <v>729.131</v>
      </c>
      <c r="G444" s="129">
        <f t="shared" si="1"/>
        <v>392.609</v>
      </c>
      <c r="H444" s="130">
        <f t="shared" si="2"/>
        <v>0.35</v>
      </c>
      <c r="I444" s="131">
        <v>44792.0</v>
      </c>
      <c r="J444" s="132">
        <v>44828.0</v>
      </c>
      <c r="K444" s="123"/>
      <c r="L444" s="90"/>
      <c r="M444" s="133">
        <f t="shared" si="3"/>
        <v>186.9566667</v>
      </c>
      <c r="N444" s="99">
        <f t="shared" si="4"/>
        <v>36</v>
      </c>
      <c r="O444" s="133">
        <f t="shared" si="5"/>
        <v>121.5218333</v>
      </c>
      <c r="P444" s="134">
        <v>0.26</v>
      </c>
      <c r="Q444" s="90"/>
      <c r="R444" s="99">
        <f>IF(AND(H444&lt;='Product Ratings'!$E$5,H444&gt;='Product Ratings'!$D$5),'Product Ratings'!$C$5,IF(AND(H444&lt;='Product Ratings'!$E$6,H444&gt;='Product Ratings'!$D$6),'Product Ratings'!$C$6,IF(AND(H444&lt;='Product Ratings'!$E$7,H444&gt;='Product Ratings'!$D$7),'Product Ratings'!$C$7,IF(AND(H444&lt;='Product Ratings'!$E$8,H444&gt;='Product Ratings'!$D$8),'Product Ratings'!$C$8,IF(H444&gt;='Product Ratings'!$D$9,'Product Ratings'!$C$9)))))</f>
        <v>2</v>
      </c>
      <c r="S444" s="99">
        <f>IF(AND(D444&lt;='Product Ratings'!$I$5,D444&gt;='Product Ratings'!$H$5),'Product Ratings'!$F$5,IF(AND(D444&lt;='Product Ratings'!$I$6,D444&gt;='Product Ratings'!$H$6),'Product Ratings'!$F$6,IF(AND(D444&lt;='Product Ratings'!$I$7,I444&gt;='Product Ratings'!$H$7),'Product Ratings'!$F$7,IF(AND(D444&lt;='Product Ratings'!$I$8,D444&gt;='Product Ratings'!$H$8),'Product Ratings'!$F$8,IF(D444&gt;='Product Ratings'!$H$9,'Product Ratings'!$F$9)))))</f>
        <v>2</v>
      </c>
      <c r="T444" s="99">
        <f>IF(AND(O444&lt;='Product Ratings'!$M$5,O444&gt;='Product Ratings'!$L$5),'Product Ratings'!$J$5,IF(AND(O444&lt;='Product Ratings'!$M$6,O444&gt;='Product Ratings'!$L$6),'Product Ratings'!$J$6,IF(AND(O444&lt;='Product Ratings'!$M$7,O444&gt;='Product Ratings'!$L$7),'Product Ratings'!$J$7,IF(AND(O444&lt;='Product Ratings'!$M$8,O444&gt;='Product Ratings'!$L$8),'Product Ratings'!$J$8,IF(O444&gt;='Product Ratings'!$L$9,'Product Ratings'!$J$9)))))</f>
        <v>2</v>
      </c>
      <c r="U444" s="99">
        <f>IF(AND(N444&lt;='Product Ratings'!$R$5,N444&gt;='Product Ratings'!$Q$5),'Product Ratings'!$O$5,IF(AND(N444&lt;='Product Ratings'!$R$6,N444&gt;='Product Ratings'!$Q$6),'Product Ratings'!$O$6,IF(AND(N444&lt;='Product Ratings'!$R$7,N444&gt;='Product Ratings'!$Q$7),'Product Ratings'!$O$7,IF(AND(N444&lt;='Product Ratings'!$R$8,N444&gt;='Product Ratings'!$Q$8),'Product Ratings'!$O$8,IF(N444&gt;='Product Ratings'!$Q$9,'Product Ratings'!$O$9)))))</f>
        <v>3</v>
      </c>
      <c r="V444" s="99">
        <f>IF(AND(P444&lt;='Product Ratings'!$V$5,P444&gt;='Product Ratings'!$U$5),'Product Ratings'!$S$5,IF(AND(P444&lt;='Product Ratings'!$V$6,P444&gt;='Product Ratings'!$U$6),'Product Ratings'!$S$6,IF(AND(P444&lt;='Product Ratings'!$V$7,P444&gt;='Product Ratings'!$U$7),'Product Ratings'!$S$7,IF(AND(P444&lt;='Product Ratings'!$V$8,P444&gt;='Product Ratings'!$U$8),'Product Ratings'!$S$8,IF(P444&gt;='Product Ratings'!$U$9,'Product Ratings'!$S$9)))))</f>
        <v>3</v>
      </c>
      <c r="W444" s="135">
        <f t="shared" si="6"/>
        <v>12</v>
      </c>
      <c r="X444" s="90"/>
      <c r="Y444" s="90"/>
      <c r="Z444" s="90"/>
      <c r="AA444" s="90"/>
      <c r="AB444" s="90"/>
    </row>
    <row r="445" ht="12.75" customHeight="1">
      <c r="A445" s="87"/>
      <c r="B445" s="90"/>
      <c r="C445" s="90" t="s">
        <v>504</v>
      </c>
      <c r="D445" s="126">
        <v>1.0</v>
      </c>
      <c r="E445" s="127">
        <v>96.96</v>
      </c>
      <c r="F445" s="128">
        <f t="shared" si="7"/>
        <v>63.024</v>
      </c>
      <c r="G445" s="129">
        <f t="shared" si="1"/>
        <v>33.936</v>
      </c>
      <c r="H445" s="130">
        <f t="shared" si="2"/>
        <v>0.35</v>
      </c>
      <c r="I445" s="131">
        <v>44793.0</v>
      </c>
      <c r="J445" s="132">
        <v>44829.0</v>
      </c>
      <c r="K445" s="123"/>
      <c r="L445" s="90"/>
      <c r="M445" s="133">
        <f t="shared" si="3"/>
        <v>96.96</v>
      </c>
      <c r="N445" s="99">
        <f t="shared" si="4"/>
        <v>36</v>
      </c>
      <c r="O445" s="133">
        <f t="shared" si="5"/>
        <v>63.024</v>
      </c>
      <c r="P445" s="134">
        <v>0.15</v>
      </c>
      <c r="Q445" s="90"/>
      <c r="R445" s="99">
        <f>IF(AND(H445&lt;='Product Ratings'!$E$5,H445&gt;='Product Ratings'!$D$5),'Product Ratings'!$C$5,IF(AND(H445&lt;='Product Ratings'!$E$6,H445&gt;='Product Ratings'!$D$6),'Product Ratings'!$C$6,IF(AND(H445&lt;='Product Ratings'!$E$7,H445&gt;='Product Ratings'!$D$7),'Product Ratings'!$C$7,IF(AND(H445&lt;='Product Ratings'!$E$8,H445&gt;='Product Ratings'!$D$8),'Product Ratings'!$C$8,IF(H445&gt;='Product Ratings'!$D$9,'Product Ratings'!$C$9)))))</f>
        <v>2</v>
      </c>
      <c r="S445" s="99">
        <f>IF(AND(D445&lt;='Product Ratings'!$I$5,D445&gt;='Product Ratings'!$H$5),'Product Ratings'!$F$5,IF(AND(D445&lt;='Product Ratings'!$I$6,D445&gt;='Product Ratings'!$H$6),'Product Ratings'!$F$6,IF(AND(D445&lt;='Product Ratings'!$I$7,I445&gt;='Product Ratings'!$H$7),'Product Ratings'!$F$7,IF(AND(D445&lt;='Product Ratings'!$I$8,D445&gt;='Product Ratings'!$H$8),'Product Ratings'!$F$8,IF(D445&gt;='Product Ratings'!$H$9,'Product Ratings'!$F$9)))))</f>
        <v>1</v>
      </c>
      <c r="T445" s="99">
        <f>IF(AND(O445&lt;='Product Ratings'!$M$5,O445&gt;='Product Ratings'!$L$5),'Product Ratings'!$J$5,IF(AND(O445&lt;='Product Ratings'!$M$6,O445&gt;='Product Ratings'!$L$6),'Product Ratings'!$J$6,IF(AND(O445&lt;='Product Ratings'!$M$7,O445&gt;='Product Ratings'!$L$7),'Product Ratings'!$J$7,IF(AND(O445&lt;='Product Ratings'!$M$8,O445&gt;='Product Ratings'!$L$8),'Product Ratings'!$J$8,IF(O445&gt;='Product Ratings'!$L$9,'Product Ratings'!$J$9)))))</f>
        <v>3</v>
      </c>
      <c r="U445" s="99">
        <f>IF(AND(N445&lt;='Product Ratings'!$R$5,N445&gt;='Product Ratings'!$Q$5),'Product Ratings'!$O$5,IF(AND(N445&lt;='Product Ratings'!$R$6,N445&gt;='Product Ratings'!$Q$6),'Product Ratings'!$O$6,IF(AND(N445&lt;='Product Ratings'!$R$7,N445&gt;='Product Ratings'!$Q$7),'Product Ratings'!$O$7,IF(AND(N445&lt;='Product Ratings'!$R$8,N445&gt;='Product Ratings'!$Q$8),'Product Ratings'!$O$8,IF(N445&gt;='Product Ratings'!$Q$9,'Product Ratings'!$O$9)))))</f>
        <v>3</v>
      </c>
      <c r="V445" s="99">
        <f>IF(AND(P445&lt;='Product Ratings'!$V$5,P445&gt;='Product Ratings'!$U$5),'Product Ratings'!$S$5,IF(AND(P445&lt;='Product Ratings'!$V$6,P445&gt;='Product Ratings'!$U$6),'Product Ratings'!$S$6,IF(AND(P445&lt;='Product Ratings'!$V$7,P445&gt;='Product Ratings'!$U$7),'Product Ratings'!$S$7,IF(AND(P445&lt;='Product Ratings'!$V$8,P445&gt;='Product Ratings'!$U$8),'Product Ratings'!$S$8,IF(P445&gt;='Product Ratings'!$U$9,'Product Ratings'!$S$9)))))</f>
        <v>3</v>
      </c>
      <c r="W445" s="135">
        <f t="shared" si="6"/>
        <v>12</v>
      </c>
      <c r="X445" s="90"/>
      <c r="Y445" s="90"/>
      <c r="Z445" s="90"/>
      <c r="AA445" s="90"/>
      <c r="AB445" s="90"/>
    </row>
    <row r="446" ht="12.75" customHeight="1">
      <c r="A446" s="87"/>
      <c r="B446" s="90"/>
      <c r="C446" s="90" t="s">
        <v>505</v>
      </c>
      <c r="D446" s="126">
        <v>2.0</v>
      </c>
      <c r="E446" s="127">
        <v>27.65</v>
      </c>
      <c r="F446" s="128">
        <f t="shared" si="7"/>
        <v>17.9725</v>
      </c>
      <c r="G446" s="129">
        <f t="shared" si="1"/>
        <v>9.6775</v>
      </c>
      <c r="H446" s="130">
        <f t="shared" si="2"/>
        <v>0.35</v>
      </c>
      <c r="I446" s="131">
        <v>44794.0</v>
      </c>
      <c r="J446" s="132">
        <v>44830.0</v>
      </c>
      <c r="K446" s="123"/>
      <c r="L446" s="90"/>
      <c r="M446" s="133">
        <f t="shared" si="3"/>
        <v>13.825</v>
      </c>
      <c r="N446" s="99">
        <f t="shared" si="4"/>
        <v>36</v>
      </c>
      <c r="O446" s="133">
        <f t="shared" si="5"/>
        <v>8.98625</v>
      </c>
      <c r="P446" s="134">
        <v>0.34</v>
      </c>
      <c r="Q446" s="90"/>
      <c r="R446" s="99">
        <f>IF(AND(H446&lt;='Product Ratings'!$E$5,H446&gt;='Product Ratings'!$D$5),'Product Ratings'!$C$5,IF(AND(H446&lt;='Product Ratings'!$E$6,H446&gt;='Product Ratings'!$D$6),'Product Ratings'!$C$6,IF(AND(H446&lt;='Product Ratings'!$E$7,H446&gt;='Product Ratings'!$D$7),'Product Ratings'!$C$7,IF(AND(H446&lt;='Product Ratings'!$E$8,H446&gt;='Product Ratings'!$D$8),'Product Ratings'!$C$8,IF(H446&gt;='Product Ratings'!$D$9,'Product Ratings'!$C$9)))))</f>
        <v>2</v>
      </c>
      <c r="S446" s="99">
        <f>IF(AND(D446&lt;='Product Ratings'!$I$5,D446&gt;='Product Ratings'!$H$5),'Product Ratings'!$F$5,IF(AND(D446&lt;='Product Ratings'!$I$6,D446&gt;='Product Ratings'!$H$6),'Product Ratings'!$F$6,IF(AND(D446&lt;='Product Ratings'!$I$7,I446&gt;='Product Ratings'!$H$7),'Product Ratings'!$F$7,IF(AND(D446&lt;='Product Ratings'!$I$8,D446&gt;='Product Ratings'!$H$8),'Product Ratings'!$F$8,IF(D446&gt;='Product Ratings'!$H$9,'Product Ratings'!$F$9)))))</f>
        <v>1</v>
      </c>
      <c r="T446" s="99">
        <f>IF(AND(O446&lt;='Product Ratings'!$M$5,O446&gt;='Product Ratings'!$L$5),'Product Ratings'!$J$5,IF(AND(O446&lt;='Product Ratings'!$M$6,O446&gt;='Product Ratings'!$L$6),'Product Ratings'!$J$6,IF(AND(O446&lt;='Product Ratings'!$M$7,O446&gt;='Product Ratings'!$L$7),'Product Ratings'!$J$7,IF(AND(O446&lt;='Product Ratings'!$M$8,O446&gt;='Product Ratings'!$L$8),'Product Ratings'!$J$8,IF(O446&gt;='Product Ratings'!$L$9,'Product Ratings'!$J$9)))))</f>
        <v>5</v>
      </c>
      <c r="U446" s="99">
        <f>IF(AND(N446&lt;='Product Ratings'!$R$5,N446&gt;='Product Ratings'!$Q$5),'Product Ratings'!$O$5,IF(AND(N446&lt;='Product Ratings'!$R$6,N446&gt;='Product Ratings'!$Q$6),'Product Ratings'!$O$6,IF(AND(N446&lt;='Product Ratings'!$R$7,N446&gt;='Product Ratings'!$Q$7),'Product Ratings'!$O$7,IF(AND(N446&lt;='Product Ratings'!$R$8,N446&gt;='Product Ratings'!$Q$8),'Product Ratings'!$O$8,IF(N446&gt;='Product Ratings'!$Q$9,'Product Ratings'!$O$9)))))</f>
        <v>3</v>
      </c>
      <c r="V446" s="99">
        <f>IF(AND(P446&lt;='Product Ratings'!$V$5,P446&gt;='Product Ratings'!$U$5),'Product Ratings'!$S$5,IF(AND(P446&lt;='Product Ratings'!$V$6,P446&gt;='Product Ratings'!$U$6),'Product Ratings'!$S$6,IF(AND(P446&lt;='Product Ratings'!$V$7,P446&gt;='Product Ratings'!$U$7),'Product Ratings'!$S$7,IF(AND(P446&lt;='Product Ratings'!$V$8,P446&gt;='Product Ratings'!$U$8),'Product Ratings'!$S$8,IF(P446&gt;='Product Ratings'!$U$9,'Product Ratings'!$S$9)))))</f>
        <v>4</v>
      </c>
      <c r="W446" s="135">
        <f t="shared" si="6"/>
        <v>15</v>
      </c>
      <c r="X446" s="90"/>
      <c r="Y446" s="90"/>
      <c r="Z446" s="90"/>
      <c r="AA446" s="90"/>
      <c r="AB446" s="90"/>
    </row>
    <row r="447" ht="12.75" customHeight="1">
      <c r="A447" s="87"/>
      <c r="B447" s="90"/>
      <c r="C447" s="90" t="s">
        <v>506</v>
      </c>
      <c r="D447" s="126">
        <v>3.0</v>
      </c>
      <c r="E447" s="127">
        <v>76.52</v>
      </c>
      <c r="F447" s="128">
        <f t="shared" si="7"/>
        <v>49.738</v>
      </c>
      <c r="G447" s="129">
        <f t="shared" si="1"/>
        <v>26.782</v>
      </c>
      <c r="H447" s="130">
        <f t="shared" si="2"/>
        <v>0.35</v>
      </c>
      <c r="I447" s="131">
        <v>44795.0</v>
      </c>
      <c r="J447" s="132">
        <v>44831.0</v>
      </c>
      <c r="K447" s="123"/>
      <c r="L447" s="90"/>
      <c r="M447" s="133">
        <f t="shared" si="3"/>
        <v>25.50666667</v>
      </c>
      <c r="N447" s="99">
        <f t="shared" si="4"/>
        <v>36</v>
      </c>
      <c r="O447" s="133">
        <f t="shared" si="5"/>
        <v>16.57933333</v>
      </c>
      <c r="P447" s="134">
        <v>0.35</v>
      </c>
      <c r="Q447" s="90"/>
      <c r="R447" s="99">
        <f>IF(AND(H447&lt;='Product Ratings'!$E$5,H447&gt;='Product Ratings'!$D$5),'Product Ratings'!$C$5,IF(AND(H447&lt;='Product Ratings'!$E$6,H447&gt;='Product Ratings'!$D$6),'Product Ratings'!$C$6,IF(AND(H447&lt;='Product Ratings'!$E$7,H447&gt;='Product Ratings'!$D$7),'Product Ratings'!$C$7,IF(AND(H447&lt;='Product Ratings'!$E$8,H447&gt;='Product Ratings'!$D$8),'Product Ratings'!$C$8,IF(H447&gt;='Product Ratings'!$D$9,'Product Ratings'!$C$9)))))</f>
        <v>2</v>
      </c>
      <c r="S447" s="99">
        <f>IF(AND(D447&lt;='Product Ratings'!$I$5,D447&gt;='Product Ratings'!$H$5),'Product Ratings'!$F$5,IF(AND(D447&lt;='Product Ratings'!$I$6,D447&gt;='Product Ratings'!$H$6),'Product Ratings'!$F$6,IF(AND(D447&lt;='Product Ratings'!$I$7,I447&gt;='Product Ratings'!$H$7),'Product Ratings'!$F$7,IF(AND(D447&lt;='Product Ratings'!$I$8,D447&gt;='Product Ratings'!$H$8),'Product Ratings'!$F$8,IF(D447&gt;='Product Ratings'!$H$9,'Product Ratings'!$F$9)))))</f>
        <v>1</v>
      </c>
      <c r="T447" s="99">
        <f>IF(AND(O447&lt;='Product Ratings'!$M$5,O447&gt;='Product Ratings'!$L$5),'Product Ratings'!$J$5,IF(AND(O447&lt;='Product Ratings'!$M$6,O447&gt;='Product Ratings'!$L$6),'Product Ratings'!$J$6,IF(AND(O447&lt;='Product Ratings'!$M$7,O447&gt;='Product Ratings'!$L$7),'Product Ratings'!$J$7,IF(AND(O447&lt;='Product Ratings'!$M$8,O447&gt;='Product Ratings'!$L$8),'Product Ratings'!$J$8,IF(O447&gt;='Product Ratings'!$L$9,'Product Ratings'!$J$9)))))</f>
        <v>5</v>
      </c>
      <c r="U447" s="99">
        <f>IF(AND(N447&lt;='Product Ratings'!$R$5,N447&gt;='Product Ratings'!$Q$5),'Product Ratings'!$O$5,IF(AND(N447&lt;='Product Ratings'!$R$6,N447&gt;='Product Ratings'!$Q$6),'Product Ratings'!$O$6,IF(AND(N447&lt;='Product Ratings'!$R$7,N447&gt;='Product Ratings'!$Q$7),'Product Ratings'!$O$7,IF(AND(N447&lt;='Product Ratings'!$R$8,N447&gt;='Product Ratings'!$Q$8),'Product Ratings'!$O$8,IF(N447&gt;='Product Ratings'!$Q$9,'Product Ratings'!$O$9)))))</f>
        <v>3</v>
      </c>
      <c r="V447" s="99">
        <f>IF(AND(P447&lt;='Product Ratings'!$V$5,P447&gt;='Product Ratings'!$U$5),'Product Ratings'!$S$5,IF(AND(P447&lt;='Product Ratings'!$V$6,P447&gt;='Product Ratings'!$U$6),'Product Ratings'!$S$6,IF(AND(P447&lt;='Product Ratings'!$V$7,P447&gt;='Product Ratings'!$U$7),'Product Ratings'!$S$7,IF(AND(P447&lt;='Product Ratings'!$V$8,P447&gt;='Product Ratings'!$U$8),'Product Ratings'!$S$8,IF(P447&gt;='Product Ratings'!$U$9,'Product Ratings'!$S$9)))))</f>
        <v>4</v>
      </c>
      <c r="W447" s="135">
        <f t="shared" si="6"/>
        <v>15</v>
      </c>
      <c r="X447" s="90"/>
      <c r="Y447" s="90"/>
      <c r="Z447" s="90"/>
      <c r="AA447" s="90"/>
      <c r="AB447" s="90"/>
    </row>
    <row r="448" ht="12.75" customHeight="1">
      <c r="A448" s="87"/>
      <c r="B448" s="90"/>
      <c r="C448" s="90" t="s">
        <v>507</v>
      </c>
      <c r="D448" s="126">
        <v>4.0</v>
      </c>
      <c r="E448" s="127">
        <v>127.83</v>
      </c>
      <c r="F448" s="128">
        <f t="shared" si="7"/>
        <v>83.0895</v>
      </c>
      <c r="G448" s="129">
        <f t="shared" si="1"/>
        <v>44.7405</v>
      </c>
      <c r="H448" s="130">
        <f t="shared" si="2"/>
        <v>0.35</v>
      </c>
      <c r="I448" s="131">
        <v>44796.0</v>
      </c>
      <c r="J448" s="132">
        <v>44832.0</v>
      </c>
      <c r="K448" s="123"/>
      <c r="L448" s="90"/>
      <c r="M448" s="133">
        <f t="shared" si="3"/>
        <v>31.9575</v>
      </c>
      <c r="N448" s="99">
        <f t="shared" si="4"/>
        <v>36</v>
      </c>
      <c r="O448" s="133">
        <f t="shared" si="5"/>
        <v>20.772375</v>
      </c>
      <c r="P448" s="134">
        <v>0.65</v>
      </c>
      <c r="Q448" s="90"/>
      <c r="R448" s="99">
        <f>IF(AND(H448&lt;='Product Ratings'!$E$5,H448&gt;='Product Ratings'!$D$5),'Product Ratings'!$C$5,IF(AND(H448&lt;='Product Ratings'!$E$6,H448&gt;='Product Ratings'!$D$6),'Product Ratings'!$C$6,IF(AND(H448&lt;='Product Ratings'!$E$7,H448&gt;='Product Ratings'!$D$7),'Product Ratings'!$C$7,IF(AND(H448&lt;='Product Ratings'!$E$8,H448&gt;='Product Ratings'!$D$8),'Product Ratings'!$C$8,IF(H448&gt;='Product Ratings'!$D$9,'Product Ratings'!$C$9)))))</f>
        <v>2</v>
      </c>
      <c r="S448" s="99">
        <f>IF(AND(D448&lt;='Product Ratings'!$I$5,D448&gt;='Product Ratings'!$H$5),'Product Ratings'!$F$5,IF(AND(D448&lt;='Product Ratings'!$I$6,D448&gt;='Product Ratings'!$H$6),'Product Ratings'!$F$6,IF(AND(D448&lt;='Product Ratings'!$I$7,I448&gt;='Product Ratings'!$H$7),'Product Ratings'!$F$7,IF(AND(D448&lt;='Product Ratings'!$I$8,D448&gt;='Product Ratings'!$H$8),'Product Ratings'!$F$8,IF(D448&gt;='Product Ratings'!$H$9,'Product Ratings'!$F$9)))))</f>
        <v>1</v>
      </c>
      <c r="T448" s="99">
        <f>IF(AND(O448&lt;='Product Ratings'!$M$5,O448&gt;='Product Ratings'!$L$5),'Product Ratings'!$J$5,IF(AND(O448&lt;='Product Ratings'!$M$6,O448&gt;='Product Ratings'!$L$6),'Product Ratings'!$J$6,IF(AND(O448&lt;='Product Ratings'!$M$7,O448&gt;='Product Ratings'!$L$7),'Product Ratings'!$J$7,IF(AND(O448&lt;='Product Ratings'!$M$8,O448&gt;='Product Ratings'!$L$8),'Product Ratings'!$J$8,IF(O448&gt;='Product Ratings'!$L$9,'Product Ratings'!$J$9)))))</f>
        <v>5</v>
      </c>
      <c r="U448" s="99">
        <f>IF(AND(N448&lt;='Product Ratings'!$R$5,N448&gt;='Product Ratings'!$Q$5),'Product Ratings'!$O$5,IF(AND(N448&lt;='Product Ratings'!$R$6,N448&gt;='Product Ratings'!$Q$6),'Product Ratings'!$O$6,IF(AND(N448&lt;='Product Ratings'!$R$7,N448&gt;='Product Ratings'!$Q$7),'Product Ratings'!$O$7,IF(AND(N448&lt;='Product Ratings'!$R$8,N448&gt;='Product Ratings'!$Q$8),'Product Ratings'!$O$8,IF(N448&gt;='Product Ratings'!$Q$9,'Product Ratings'!$O$9)))))</f>
        <v>3</v>
      </c>
      <c r="V448" s="99">
        <f>IF(AND(P448&lt;='Product Ratings'!$V$5,P448&gt;='Product Ratings'!$U$5),'Product Ratings'!$S$5,IF(AND(P448&lt;='Product Ratings'!$V$6,P448&gt;='Product Ratings'!$U$6),'Product Ratings'!$S$6,IF(AND(P448&lt;='Product Ratings'!$V$7,P448&gt;='Product Ratings'!$U$7),'Product Ratings'!$S$7,IF(AND(P448&lt;='Product Ratings'!$V$8,P448&gt;='Product Ratings'!$U$8),'Product Ratings'!$S$8,IF(P448&gt;='Product Ratings'!$U$9,'Product Ratings'!$S$9)))))</f>
        <v>5</v>
      </c>
      <c r="W448" s="135">
        <f t="shared" si="6"/>
        <v>16</v>
      </c>
      <c r="X448" s="90"/>
      <c r="Y448" s="90"/>
      <c r="Z448" s="90"/>
      <c r="AA448" s="90"/>
      <c r="AB448" s="90"/>
    </row>
    <row r="449" ht="12.75" customHeight="1">
      <c r="A449" s="87"/>
      <c r="B449" s="90"/>
      <c r="C449" s="90" t="s">
        <v>508</v>
      </c>
      <c r="D449" s="126">
        <v>5.0</v>
      </c>
      <c r="E449" s="127">
        <v>400.52</v>
      </c>
      <c r="F449" s="128">
        <f t="shared" si="7"/>
        <v>260.338</v>
      </c>
      <c r="G449" s="129">
        <f t="shared" si="1"/>
        <v>140.182</v>
      </c>
      <c r="H449" s="130">
        <f t="shared" si="2"/>
        <v>0.35</v>
      </c>
      <c r="I449" s="131">
        <v>44797.0</v>
      </c>
      <c r="J449" s="132">
        <v>44833.0</v>
      </c>
      <c r="K449" s="123"/>
      <c r="L449" s="90"/>
      <c r="M449" s="133">
        <f t="shared" si="3"/>
        <v>80.104</v>
      </c>
      <c r="N449" s="99">
        <f t="shared" si="4"/>
        <v>36</v>
      </c>
      <c r="O449" s="133">
        <f t="shared" si="5"/>
        <v>52.0676</v>
      </c>
      <c r="P449" s="134">
        <v>0.45</v>
      </c>
      <c r="Q449" s="90"/>
      <c r="R449" s="99">
        <f>IF(AND(H449&lt;='Product Ratings'!$E$5,H449&gt;='Product Ratings'!$D$5),'Product Ratings'!$C$5,IF(AND(H449&lt;='Product Ratings'!$E$6,H449&gt;='Product Ratings'!$D$6),'Product Ratings'!$C$6,IF(AND(H449&lt;='Product Ratings'!$E$7,H449&gt;='Product Ratings'!$D$7),'Product Ratings'!$C$7,IF(AND(H449&lt;='Product Ratings'!$E$8,H449&gt;='Product Ratings'!$D$8),'Product Ratings'!$C$8,IF(H449&gt;='Product Ratings'!$D$9,'Product Ratings'!$C$9)))))</f>
        <v>2</v>
      </c>
      <c r="S449" s="99">
        <f>IF(AND(D449&lt;='Product Ratings'!$I$5,D449&gt;='Product Ratings'!$H$5),'Product Ratings'!$F$5,IF(AND(D449&lt;='Product Ratings'!$I$6,D449&gt;='Product Ratings'!$H$6),'Product Ratings'!$F$6,IF(AND(D449&lt;='Product Ratings'!$I$7,I449&gt;='Product Ratings'!$H$7),'Product Ratings'!$F$7,IF(AND(D449&lt;='Product Ratings'!$I$8,D449&gt;='Product Ratings'!$H$8),'Product Ratings'!$F$8,IF(D449&gt;='Product Ratings'!$H$9,'Product Ratings'!$F$9)))))</f>
        <v>1</v>
      </c>
      <c r="T449" s="99">
        <f>IF(AND(O449&lt;='Product Ratings'!$M$5,O449&gt;='Product Ratings'!$L$5),'Product Ratings'!$J$5,IF(AND(O449&lt;='Product Ratings'!$M$6,O449&gt;='Product Ratings'!$L$6),'Product Ratings'!$J$6,IF(AND(O449&lt;='Product Ratings'!$M$7,O449&gt;='Product Ratings'!$L$7),'Product Ratings'!$J$7,IF(AND(O449&lt;='Product Ratings'!$M$8,O449&gt;='Product Ratings'!$L$8),'Product Ratings'!$J$8,IF(O449&gt;='Product Ratings'!$L$9,'Product Ratings'!$J$9)))))</f>
        <v>3</v>
      </c>
      <c r="U449" s="99">
        <f>IF(AND(N449&lt;='Product Ratings'!$R$5,N449&gt;='Product Ratings'!$Q$5),'Product Ratings'!$O$5,IF(AND(N449&lt;='Product Ratings'!$R$6,N449&gt;='Product Ratings'!$Q$6),'Product Ratings'!$O$6,IF(AND(N449&lt;='Product Ratings'!$R$7,N449&gt;='Product Ratings'!$Q$7),'Product Ratings'!$O$7,IF(AND(N449&lt;='Product Ratings'!$R$8,N449&gt;='Product Ratings'!$Q$8),'Product Ratings'!$O$8,IF(N449&gt;='Product Ratings'!$Q$9,'Product Ratings'!$O$9)))))</f>
        <v>3</v>
      </c>
      <c r="V449" s="99">
        <f>IF(AND(P449&lt;='Product Ratings'!$V$5,P449&gt;='Product Ratings'!$U$5),'Product Ratings'!$S$5,IF(AND(P449&lt;='Product Ratings'!$V$6,P449&gt;='Product Ratings'!$U$6),'Product Ratings'!$S$6,IF(AND(P449&lt;='Product Ratings'!$V$7,P449&gt;='Product Ratings'!$U$7),'Product Ratings'!$S$7,IF(AND(P449&lt;='Product Ratings'!$V$8,P449&gt;='Product Ratings'!$U$8),'Product Ratings'!$S$8,IF(P449&gt;='Product Ratings'!$U$9,'Product Ratings'!$S$9)))))</f>
        <v>4</v>
      </c>
      <c r="W449" s="135">
        <f t="shared" si="6"/>
        <v>13</v>
      </c>
      <c r="X449" s="90"/>
      <c r="Y449" s="90"/>
      <c r="Z449" s="90"/>
      <c r="AA449" s="90"/>
      <c r="AB449" s="90"/>
    </row>
    <row r="450" ht="12.75" customHeight="1">
      <c r="A450" s="87"/>
      <c r="B450" s="90"/>
      <c r="C450" s="90" t="s">
        <v>509</v>
      </c>
      <c r="D450" s="126">
        <v>6.0</v>
      </c>
      <c r="E450" s="127">
        <v>56.52</v>
      </c>
      <c r="F450" s="128">
        <f t="shared" si="7"/>
        <v>36.738</v>
      </c>
      <c r="G450" s="129">
        <f t="shared" si="1"/>
        <v>19.782</v>
      </c>
      <c r="H450" s="130">
        <f t="shared" si="2"/>
        <v>0.35</v>
      </c>
      <c r="I450" s="131">
        <v>44798.0</v>
      </c>
      <c r="J450" s="132">
        <v>44834.0</v>
      </c>
      <c r="K450" s="123"/>
      <c r="L450" s="90"/>
      <c r="M450" s="133">
        <f t="shared" si="3"/>
        <v>9.42</v>
      </c>
      <c r="N450" s="99">
        <f t="shared" si="4"/>
        <v>36</v>
      </c>
      <c r="O450" s="133">
        <f t="shared" si="5"/>
        <v>6.123</v>
      </c>
      <c r="P450" s="134">
        <v>0.12</v>
      </c>
      <c r="Q450" s="90"/>
      <c r="R450" s="99">
        <f>IF(AND(H450&lt;='Product Ratings'!$E$5,H450&gt;='Product Ratings'!$D$5),'Product Ratings'!$C$5,IF(AND(H450&lt;='Product Ratings'!$E$6,H450&gt;='Product Ratings'!$D$6),'Product Ratings'!$C$6,IF(AND(H450&lt;='Product Ratings'!$E$7,H450&gt;='Product Ratings'!$D$7),'Product Ratings'!$C$7,IF(AND(H450&lt;='Product Ratings'!$E$8,H450&gt;='Product Ratings'!$D$8),'Product Ratings'!$C$8,IF(H450&gt;='Product Ratings'!$D$9,'Product Ratings'!$C$9)))))</f>
        <v>2</v>
      </c>
      <c r="S450" s="99">
        <f>IF(AND(D450&lt;='Product Ratings'!$I$5,D450&gt;='Product Ratings'!$H$5),'Product Ratings'!$F$5,IF(AND(D450&lt;='Product Ratings'!$I$6,D450&gt;='Product Ratings'!$H$6),'Product Ratings'!$F$6,IF(AND(D450&lt;='Product Ratings'!$I$7,I450&gt;='Product Ratings'!$H$7),'Product Ratings'!$F$7,IF(AND(D450&lt;='Product Ratings'!$I$8,D450&gt;='Product Ratings'!$H$8),'Product Ratings'!$F$8,IF(D450&gt;='Product Ratings'!$H$9,'Product Ratings'!$F$9)))))</f>
        <v>2</v>
      </c>
      <c r="T450" s="99">
        <f>IF(AND(O450&lt;='Product Ratings'!$M$5,O450&gt;='Product Ratings'!$L$5),'Product Ratings'!$J$5,IF(AND(O450&lt;='Product Ratings'!$M$6,O450&gt;='Product Ratings'!$L$6),'Product Ratings'!$J$6,IF(AND(O450&lt;='Product Ratings'!$M$7,O450&gt;='Product Ratings'!$L$7),'Product Ratings'!$J$7,IF(AND(O450&lt;='Product Ratings'!$M$8,O450&gt;='Product Ratings'!$L$8),'Product Ratings'!$J$8,IF(O450&gt;='Product Ratings'!$L$9,'Product Ratings'!$J$9)))))</f>
        <v>5</v>
      </c>
      <c r="U450" s="99">
        <f>IF(AND(N450&lt;='Product Ratings'!$R$5,N450&gt;='Product Ratings'!$Q$5),'Product Ratings'!$O$5,IF(AND(N450&lt;='Product Ratings'!$R$6,N450&gt;='Product Ratings'!$Q$6),'Product Ratings'!$O$6,IF(AND(N450&lt;='Product Ratings'!$R$7,N450&gt;='Product Ratings'!$Q$7),'Product Ratings'!$O$7,IF(AND(N450&lt;='Product Ratings'!$R$8,N450&gt;='Product Ratings'!$Q$8),'Product Ratings'!$O$8,IF(N450&gt;='Product Ratings'!$Q$9,'Product Ratings'!$O$9)))))</f>
        <v>3</v>
      </c>
      <c r="V450" s="99">
        <f>IF(AND(P450&lt;='Product Ratings'!$V$5,P450&gt;='Product Ratings'!$U$5),'Product Ratings'!$S$5,IF(AND(P450&lt;='Product Ratings'!$V$6,P450&gt;='Product Ratings'!$U$6),'Product Ratings'!$S$6,IF(AND(P450&lt;='Product Ratings'!$V$7,P450&gt;='Product Ratings'!$U$7),'Product Ratings'!$S$7,IF(AND(P450&lt;='Product Ratings'!$V$8,P450&gt;='Product Ratings'!$U$8),'Product Ratings'!$S$8,IF(P450&gt;='Product Ratings'!$U$9,'Product Ratings'!$S$9)))))</f>
        <v>2</v>
      </c>
      <c r="W450" s="135">
        <f t="shared" si="6"/>
        <v>14</v>
      </c>
      <c r="X450" s="90"/>
      <c r="Y450" s="90"/>
      <c r="Z450" s="90"/>
      <c r="AA450" s="90"/>
      <c r="AB450" s="90"/>
    </row>
    <row r="451" ht="12.75" customHeight="1">
      <c r="A451" s="87"/>
      <c r="B451" s="90"/>
      <c r="C451" s="90" t="s">
        <v>510</v>
      </c>
      <c r="D451" s="126">
        <v>1.0</v>
      </c>
      <c r="E451" s="127">
        <v>75.65</v>
      </c>
      <c r="F451" s="128">
        <f t="shared" si="7"/>
        <v>49.1725</v>
      </c>
      <c r="G451" s="129">
        <f t="shared" si="1"/>
        <v>26.4775</v>
      </c>
      <c r="H451" s="130">
        <f t="shared" si="2"/>
        <v>0.35</v>
      </c>
      <c r="I451" s="131">
        <v>44799.0</v>
      </c>
      <c r="J451" s="132">
        <v>44835.0</v>
      </c>
      <c r="K451" s="123"/>
      <c r="L451" s="90"/>
      <c r="M451" s="133">
        <f t="shared" si="3"/>
        <v>75.65</v>
      </c>
      <c r="N451" s="99">
        <f t="shared" si="4"/>
        <v>36</v>
      </c>
      <c r="O451" s="133">
        <f t="shared" si="5"/>
        <v>49.1725</v>
      </c>
      <c r="P451" s="134">
        <v>0.65</v>
      </c>
      <c r="Q451" s="90"/>
      <c r="R451" s="99">
        <f>IF(AND(H451&lt;='Product Ratings'!$E$5,H451&gt;='Product Ratings'!$D$5),'Product Ratings'!$C$5,IF(AND(H451&lt;='Product Ratings'!$E$6,H451&gt;='Product Ratings'!$D$6),'Product Ratings'!$C$6,IF(AND(H451&lt;='Product Ratings'!$E$7,H451&gt;='Product Ratings'!$D$7),'Product Ratings'!$C$7,IF(AND(H451&lt;='Product Ratings'!$E$8,H451&gt;='Product Ratings'!$D$8),'Product Ratings'!$C$8,IF(H451&gt;='Product Ratings'!$D$9,'Product Ratings'!$C$9)))))</f>
        <v>2</v>
      </c>
      <c r="S451" s="99">
        <f>IF(AND(D451&lt;='Product Ratings'!$I$5,D451&gt;='Product Ratings'!$H$5),'Product Ratings'!$F$5,IF(AND(D451&lt;='Product Ratings'!$I$6,D451&gt;='Product Ratings'!$H$6),'Product Ratings'!$F$6,IF(AND(D451&lt;='Product Ratings'!$I$7,I451&gt;='Product Ratings'!$H$7),'Product Ratings'!$F$7,IF(AND(D451&lt;='Product Ratings'!$I$8,D451&gt;='Product Ratings'!$H$8),'Product Ratings'!$F$8,IF(D451&gt;='Product Ratings'!$H$9,'Product Ratings'!$F$9)))))</f>
        <v>1</v>
      </c>
      <c r="T451" s="99">
        <f>IF(AND(O451&lt;='Product Ratings'!$M$5,O451&gt;='Product Ratings'!$L$5),'Product Ratings'!$J$5,IF(AND(O451&lt;='Product Ratings'!$M$6,O451&gt;='Product Ratings'!$L$6),'Product Ratings'!$J$6,IF(AND(O451&lt;='Product Ratings'!$M$7,O451&gt;='Product Ratings'!$L$7),'Product Ratings'!$J$7,IF(AND(O451&lt;='Product Ratings'!$M$8,O451&gt;='Product Ratings'!$L$8),'Product Ratings'!$J$8,IF(O451&gt;='Product Ratings'!$L$9,'Product Ratings'!$J$9)))))</f>
        <v>3</v>
      </c>
      <c r="U451" s="99">
        <f>IF(AND(N451&lt;='Product Ratings'!$R$5,N451&gt;='Product Ratings'!$Q$5),'Product Ratings'!$O$5,IF(AND(N451&lt;='Product Ratings'!$R$6,N451&gt;='Product Ratings'!$Q$6),'Product Ratings'!$O$6,IF(AND(N451&lt;='Product Ratings'!$R$7,N451&gt;='Product Ratings'!$Q$7),'Product Ratings'!$O$7,IF(AND(N451&lt;='Product Ratings'!$R$8,N451&gt;='Product Ratings'!$Q$8),'Product Ratings'!$O$8,IF(N451&gt;='Product Ratings'!$Q$9,'Product Ratings'!$O$9)))))</f>
        <v>3</v>
      </c>
      <c r="V451" s="99">
        <f>IF(AND(P451&lt;='Product Ratings'!$V$5,P451&gt;='Product Ratings'!$U$5),'Product Ratings'!$S$5,IF(AND(P451&lt;='Product Ratings'!$V$6,P451&gt;='Product Ratings'!$U$6),'Product Ratings'!$S$6,IF(AND(P451&lt;='Product Ratings'!$V$7,P451&gt;='Product Ratings'!$U$7),'Product Ratings'!$S$7,IF(AND(P451&lt;='Product Ratings'!$V$8,P451&gt;='Product Ratings'!$U$8),'Product Ratings'!$S$8,IF(P451&gt;='Product Ratings'!$U$9,'Product Ratings'!$S$9)))))</f>
        <v>5</v>
      </c>
      <c r="W451" s="135">
        <f t="shared" si="6"/>
        <v>14</v>
      </c>
      <c r="X451" s="90"/>
      <c r="Y451" s="90"/>
      <c r="Z451" s="90"/>
      <c r="AA451" s="90"/>
      <c r="AB451" s="90"/>
    </row>
    <row r="452" ht="12.75" customHeight="1">
      <c r="A452" s="87"/>
      <c r="B452" s="90"/>
      <c r="C452" s="90" t="s">
        <v>511</v>
      </c>
      <c r="D452" s="126">
        <v>2.0</v>
      </c>
      <c r="E452" s="127">
        <v>62.94</v>
      </c>
      <c r="F452" s="128">
        <f t="shared" si="7"/>
        <v>40.911</v>
      </c>
      <c r="G452" s="129">
        <f t="shared" si="1"/>
        <v>22.029</v>
      </c>
      <c r="H452" s="130">
        <f t="shared" si="2"/>
        <v>0.35</v>
      </c>
      <c r="I452" s="131">
        <v>44800.0</v>
      </c>
      <c r="J452" s="132">
        <v>44836.0</v>
      </c>
      <c r="K452" s="123"/>
      <c r="L452" s="90"/>
      <c r="M452" s="133">
        <f t="shared" si="3"/>
        <v>31.47</v>
      </c>
      <c r="N452" s="99">
        <f t="shared" si="4"/>
        <v>36</v>
      </c>
      <c r="O452" s="133">
        <f t="shared" si="5"/>
        <v>20.4555</v>
      </c>
      <c r="P452" s="134">
        <v>0.32</v>
      </c>
      <c r="Q452" s="90"/>
      <c r="R452" s="99">
        <f>IF(AND(H452&lt;='Product Ratings'!$E$5,H452&gt;='Product Ratings'!$D$5),'Product Ratings'!$C$5,IF(AND(H452&lt;='Product Ratings'!$E$6,H452&gt;='Product Ratings'!$D$6),'Product Ratings'!$C$6,IF(AND(H452&lt;='Product Ratings'!$E$7,H452&gt;='Product Ratings'!$D$7),'Product Ratings'!$C$7,IF(AND(H452&lt;='Product Ratings'!$E$8,H452&gt;='Product Ratings'!$D$8),'Product Ratings'!$C$8,IF(H452&gt;='Product Ratings'!$D$9,'Product Ratings'!$C$9)))))</f>
        <v>2</v>
      </c>
      <c r="S452" s="99">
        <f>IF(AND(D452&lt;='Product Ratings'!$I$5,D452&gt;='Product Ratings'!$H$5),'Product Ratings'!$F$5,IF(AND(D452&lt;='Product Ratings'!$I$6,D452&gt;='Product Ratings'!$H$6),'Product Ratings'!$F$6,IF(AND(D452&lt;='Product Ratings'!$I$7,I452&gt;='Product Ratings'!$H$7),'Product Ratings'!$F$7,IF(AND(D452&lt;='Product Ratings'!$I$8,D452&gt;='Product Ratings'!$H$8),'Product Ratings'!$F$8,IF(D452&gt;='Product Ratings'!$H$9,'Product Ratings'!$F$9)))))</f>
        <v>1</v>
      </c>
      <c r="T452" s="99">
        <f>IF(AND(O452&lt;='Product Ratings'!$M$5,O452&gt;='Product Ratings'!$L$5),'Product Ratings'!$J$5,IF(AND(O452&lt;='Product Ratings'!$M$6,O452&gt;='Product Ratings'!$L$6),'Product Ratings'!$J$6,IF(AND(O452&lt;='Product Ratings'!$M$7,O452&gt;='Product Ratings'!$L$7),'Product Ratings'!$J$7,IF(AND(O452&lt;='Product Ratings'!$M$8,O452&gt;='Product Ratings'!$L$8),'Product Ratings'!$J$8,IF(O452&gt;='Product Ratings'!$L$9,'Product Ratings'!$J$9)))))</f>
        <v>5</v>
      </c>
      <c r="U452" s="99">
        <f>IF(AND(N452&lt;='Product Ratings'!$R$5,N452&gt;='Product Ratings'!$Q$5),'Product Ratings'!$O$5,IF(AND(N452&lt;='Product Ratings'!$R$6,N452&gt;='Product Ratings'!$Q$6),'Product Ratings'!$O$6,IF(AND(N452&lt;='Product Ratings'!$R$7,N452&gt;='Product Ratings'!$Q$7),'Product Ratings'!$O$7,IF(AND(N452&lt;='Product Ratings'!$R$8,N452&gt;='Product Ratings'!$Q$8),'Product Ratings'!$O$8,IF(N452&gt;='Product Ratings'!$Q$9,'Product Ratings'!$O$9)))))</f>
        <v>3</v>
      </c>
      <c r="V452" s="99">
        <f>IF(AND(P452&lt;='Product Ratings'!$V$5,P452&gt;='Product Ratings'!$U$5),'Product Ratings'!$S$5,IF(AND(P452&lt;='Product Ratings'!$V$6,P452&gt;='Product Ratings'!$U$6),'Product Ratings'!$S$6,IF(AND(P452&lt;='Product Ratings'!$V$7,P452&gt;='Product Ratings'!$U$7),'Product Ratings'!$S$7,IF(AND(P452&lt;='Product Ratings'!$V$8,P452&gt;='Product Ratings'!$U$8),'Product Ratings'!$S$8,IF(P452&gt;='Product Ratings'!$U$9,'Product Ratings'!$S$9)))))</f>
        <v>3</v>
      </c>
      <c r="W452" s="135">
        <f t="shared" si="6"/>
        <v>14</v>
      </c>
      <c r="X452" s="90"/>
      <c r="Y452" s="90"/>
      <c r="Z452" s="90"/>
      <c r="AA452" s="90"/>
      <c r="AB452" s="90"/>
    </row>
    <row r="453" ht="12.75" customHeight="1">
      <c r="A453" s="87"/>
      <c r="B453" s="90"/>
      <c r="C453" s="90" t="s">
        <v>512</v>
      </c>
      <c r="D453" s="126">
        <v>3.0</v>
      </c>
      <c r="E453" s="127">
        <v>659.94</v>
      </c>
      <c r="F453" s="128">
        <f t="shared" si="7"/>
        <v>428.961</v>
      </c>
      <c r="G453" s="129">
        <f t="shared" si="1"/>
        <v>230.979</v>
      </c>
      <c r="H453" s="130">
        <f t="shared" si="2"/>
        <v>0.35</v>
      </c>
      <c r="I453" s="131">
        <v>44801.0</v>
      </c>
      <c r="J453" s="132">
        <v>44837.0</v>
      </c>
      <c r="K453" s="123"/>
      <c r="L453" s="90"/>
      <c r="M453" s="133">
        <f t="shared" si="3"/>
        <v>219.98</v>
      </c>
      <c r="N453" s="99">
        <f t="shared" si="4"/>
        <v>36</v>
      </c>
      <c r="O453" s="133">
        <f t="shared" si="5"/>
        <v>142.987</v>
      </c>
      <c r="P453" s="134">
        <v>0.45</v>
      </c>
      <c r="Q453" s="90"/>
      <c r="R453" s="99">
        <f>IF(AND(H453&lt;='Product Ratings'!$E$5,H453&gt;='Product Ratings'!$D$5),'Product Ratings'!$C$5,IF(AND(H453&lt;='Product Ratings'!$E$6,H453&gt;='Product Ratings'!$D$6),'Product Ratings'!$C$6,IF(AND(H453&lt;='Product Ratings'!$E$7,H453&gt;='Product Ratings'!$D$7),'Product Ratings'!$C$7,IF(AND(H453&lt;='Product Ratings'!$E$8,H453&gt;='Product Ratings'!$D$8),'Product Ratings'!$C$8,IF(H453&gt;='Product Ratings'!$D$9,'Product Ratings'!$C$9)))))</f>
        <v>2</v>
      </c>
      <c r="S453" s="99">
        <f>IF(AND(D453&lt;='Product Ratings'!$I$5,D453&gt;='Product Ratings'!$H$5),'Product Ratings'!$F$5,IF(AND(D453&lt;='Product Ratings'!$I$6,D453&gt;='Product Ratings'!$H$6),'Product Ratings'!$F$6,IF(AND(D453&lt;='Product Ratings'!$I$7,I453&gt;='Product Ratings'!$H$7),'Product Ratings'!$F$7,IF(AND(D453&lt;='Product Ratings'!$I$8,D453&gt;='Product Ratings'!$H$8),'Product Ratings'!$F$8,IF(D453&gt;='Product Ratings'!$H$9,'Product Ratings'!$F$9)))))</f>
        <v>1</v>
      </c>
      <c r="T453" s="99">
        <f>IF(AND(O453&lt;='Product Ratings'!$M$5,O453&gt;='Product Ratings'!$L$5),'Product Ratings'!$J$5,IF(AND(O453&lt;='Product Ratings'!$M$6,O453&gt;='Product Ratings'!$L$6),'Product Ratings'!$J$6,IF(AND(O453&lt;='Product Ratings'!$M$7,O453&gt;='Product Ratings'!$L$7),'Product Ratings'!$J$7,IF(AND(O453&lt;='Product Ratings'!$M$8,O453&gt;='Product Ratings'!$L$8),'Product Ratings'!$J$8,IF(O453&gt;='Product Ratings'!$L$9,'Product Ratings'!$J$9)))))</f>
        <v>2</v>
      </c>
      <c r="U453" s="99">
        <f>IF(AND(N453&lt;='Product Ratings'!$R$5,N453&gt;='Product Ratings'!$Q$5),'Product Ratings'!$O$5,IF(AND(N453&lt;='Product Ratings'!$R$6,N453&gt;='Product Ratings'!$Q$6),'Product Ratings'!$O$6,IF(AND(N453&lt;='Product Ratings'!$R$7,N453&gt;='Product Ratings'!$Q$7),'Product Ratings'!$O$7,IF(AND(N453&lt;='Product Ratings'!$R$8,N453&gt;='Product Ratings'!$Q$8),'Product Ratings'!$O$8,IF(N453&gt;='Product Ratings'!$Q$9,'Product Ratings'!$O$9)))))</f>
        <v>3</v>
      </c>
      <c r="V453" s="99">
        <f>IF(AND(P453&lt;='Product Ratings'!$V$5,P453&gt;='Product Ratings'!$U$5),'Product Ratings'!$S$5,IF(AND(P453&lt;='Product Ratings'!$V$6,P453&gt;='Product Ratings'!$U$6),'Product Ratings'!$S$6,IF(AND(P453&lt;='Product Ratings'!$V$7,P453&gt;='Product Ratings'!$U$7),'Product Ratings'!$S$7,IF(AND(P453&lt;='Product Ratings'!$V$8,P453&gt;='Product Ratings'!$U$8),'Product Ratings'!$S$8,IF(P453&gt;='Product Ratings'!$U$9,'Product Ratings'!$S$9)))))</f>
        <v>4</v>
      </c>
      <c r="W453" s="135">
        <f t="shared" si="6"/>
        <v>12</v>
      </c>
      <c r="X453" s="90"/>
      <c r="Y453" s="90"/>
      <c r="Z453" s="90"/>
      <c r="AA453" s="90"/>
      <c r="AB453" s="90"/>
    </row>
    <row r="454" ht="12.75" customHeight="1">
      <c r="A454" s="87"/>
      <c r="B454" s="90"/>
      <c r="C454" s="90" t="s">
        <v>513</v>
      </c>
      <c r="D454" s="126">
        <v>4.0</v>
      </c>
      <c r="E454" s="127">
        <v>264.87</v>
      </c>
      <c r="F454" s="128">
        <f t="shared" si="7"/>
        <v>172.1655</v>
      </c>
      <c r="G454" s="129">
        <f t="shared" si="1"/>
        <v>92.7045</v>
      </c>
      <c r="H454" s="130">
        <f t="shared" si="2"/>
        <v>0.35</v>
      </c>
      <c r="I454" s="131">
        <v>44802.0</v>
      </c>
      <c r="J454" s="132">
        <v>44838.0</v>
      </c>
      <c r="K454" s="123"/>
      <c r="L454" s="90"/>
      <c r="M454" s="133">
        <f t="shared" si="3"/>
        <v>66.2175</v>
      </c>
      <c r="N454" s="99">
        <f t="shared" si="4"/>
        <v>36</v>
      </c>
      <c r="O454" s="133">
        <f t="shared" si="5"/>
        <v>43.041375</v>
      </c>
      <c r="P454" s="134">
        <v>0.12</v>
      </c>
      <c r="Q454" s="90"/>
      <c r="R454" s="99">
        <f>IF(AND(H454&lt;='Product Ratings'!$E$5,H454&gt;='Product Ratings'!$D$5),'Product Ratings'!$C$5,IF(AND(H454&lt;='Product Ratings'!$E$6,H454&gt;='Product Ratings'!$D$6),'Product Ratings'!$C$6,IF(AND(H454&lt;='Product Ratings'!$E$7,H454&gt;='Product Ratings'!$D$7),'Product Ratings'!$C$7,IF(AND(H454&lt;='Product Ratings'!$E$8,H454&gt;='Product Ratings'!$D$8),'Product Ratings'!$C$8,IF(H454&gt;='Product Ratings'!$D$9,'Product Ratings'!$C$9)))))</f>
        <v>2</v>
      </c>
      <c r="S454" s="99">
        <f>IF(AND(D454&lt;='Product Ratings'!$I$5,D454&gt;='Product Ratings'!$H$5),'Product Ratings'!$F$5,IF(AND(D454&lt;='Product Ratings'!$I$6,D454&gt;='Product Ratings'!$H$6),'Product Ratings'!$F$6,IF(AND(D454&lt;='Product Ratings'!$I$7,I454&gt;='Product Ratings'!$H$7),'Product Ratings'!$F$7,IF(AND(D454&lt;='Product Ratings'!$I$8,D454&gt;='Product Ratings'!$H$8),'Product Ratings'!$F$8,IF(D454&gt;='Product Ratings'!$H$9,'Product Ratings'!$F$9)))))</f>
        <v>1</v>
      </c>
      <c r="T454" s="99">
        <f>IF(AND(O454&lt;='Product Ratings'!$M$5,O454&gt;='Product Ratings'!$L$5),'Product Ratings'!$J$5,IF(AND(O454&lt;='Product Ratings'!$M$6,O454&gt;='Product Ratings'!$L$6),'Product Ratings'!$J$6,IF(AND(O454&lt;='Product Ratings'!$M$7,O454&gt;='Product Ratings'!$L$7),'Product Ratings'!$J$7,IF(AND(O454&lt;='Product Ratings'!$M$8,O454&gt;='Product Ratings'!$L$8),'Product Ratings'!$J$8,IF(O454&gt;='Product Ratings'!$L$9,'Product Ratings'!$J$9)))))</f>
        <v>3</v>
      </c>
      <c r="U454" s="99">
        <f>IF(AND(N454&lt;='Product Ratings'!$R$5,N454&gt;='Product Ratings'!$Q$5),'Product Ratings'!$O$5,IF(AND(N454&lt;='Product Ratings'!$R$6,N454&gt;='Product Ratings'!$Q$6),'Product Ratings'!$O$6,IF(AND(N454&lt;='Product Ratings'!$R$7,N454&gt;='Product Ratings'!$Q$7),'Product Ratings'!$O$7,IF(AND(N454&lt;='Product Ratings'!$R$8,N454&gt;='Product Ratings'!$Q$8),'Product Ratings'!$O$8,IF(N454&gt;='Product Ratings'!$Q$9,'Product Ratings'!$O$9)))))</f>
        <v>3</v>
      </c>
      <c r="V454" s="99">
        <f>IF(AND(P454&lt;='Product Ratings'!$V$5,P454&gt;='Product Ratings'!$U$5),'Product Ratings'!$S$5,IF(AND(P454&lt;='Product Ratings'!$V$6,P454&gt;='Product Ratings'!$U$6),'Product Ratings'!$S$6,IF(AND(P454&lt;='Product Ratings'!$V$7,P454&gt;='Product Ratings'!$U$7),'Product Ratings'!$S$7,IF(AND(P454&lt;='Product Ratings'!$V$8,P454&gt;='Product Ratings'!$U$8),'Product Ratings'!$S$8,IF(P454&gt;='Product Ratings'!$U$9,'Product Ratings'!$S$9)))))</f>
        <v>2</v>
      </c>
      <c r="W454" s="135">
        <f t="shared" si="6"/>
        <v>11</v>
      </c>
      <c r="X454" s="90"/>
      <c r="Y454" s="90"/>
      <c r="Z454" s="90"/>
      <c r="AA454" s="90"/>
      <c r="AB454" s="90"/>
    </row>
    <row r="455" ht="12.75" customHeight="1">
      <c r="A455" s="87"/>
      <c r="B455" s="90"/>
      <c r="C455" s="90" t="s">
        <v>514</v>
      </c>
      <c r="D455" s="126">
        <v>5.0</v>
      </c>
      <c r="E455" s="127">
        <v>17.3</v>
      </c>
      <c r="F455" s="128">
        <f t="shared" si="7"/>
        <v>11.245</v>
      </c>
      <c r="G455" s="129">
        <f t="shared" si="1"/>
        <v>6.055</v>
      </c>
      <c r="H455" s="130">
        <f t="shared" si="2"/>
        <v>0.35</v>
      </c>
      <c r="I455" s="131">
        <v>44803.0</v>
      </c>
      <c r="J455" s="132">
        <v>44839.0</v>
      </c>
      <c r="K455" s="123"/>
      <c r="L455" s="90"/>
      <c r="M455" s="133">
        <f t="shared" si="3"/>
        <v>3.46</v>
      </c>
      <c r="N455" s="99">
        <f t="shared" si="4"/>
        <v>36</v>
      </c>
      <c r="O455" s="133">
        <f t="shared" si="5"/>
        <v>2.249</v>
      </c>
      <c r="P455" s="134">
        <v>0.87</v>
      </c>
      <c r="Q455" s="90"/>
      <c r="R455" s="99">
        <f>IF(AND(H455&lt;='Product Ratings'!$E$5,H455&gt;='Product Ratings'!$D$5),'Product Ratings'!$C$5,IF(AND(H455&lt;='Product Ratings'!$E$6,H455&gt;='Product Ratings'!$D$6),'Product Ratings'!$C$6,IF(AND(H455&lt;='Product Ratings'!$E$7,H455&gt;='Product Ratings'!$D$7),'Product Ratings'!$C$7,IF(AND(H455&lt;='Product Ratings'!$E$8,H455&gt;='Product Ratings'!$D$8),'Product Ratings'!$C$8,IF(H455&gt;='Product Ratings'!$D$9,'Product Ratings'!$C$9)))))</f>
        <v>2</v>
      </c>
      <c r="S455" s="99">
        <f>IF(AND(D455&lt;='Product Ratings'!$I$5,D455&gt;='Product Ratings'!$H$5),'Product Ratings'!$F$5,IF(AND(D455&lt;='Product Ratings'!$I$6,D455&gt;='Product Ratings'!$H$6),'Product Ratings'!$F$6,IF(AND(D455&lt;='Product Ratings'!$I$7,I455&gt;='Product Ratings'!$H$7),'Product Ratings'!$F$7,IF(AND(D455&lt;='Product Ratings'!$I$8,D455&gt;='Product Ratings'!$H$8),'Product Ratings'!$F$8,IF(D455&gt;='Product Ratings'!$H$9,'Product Ratings'!$F$9)))))</f>
        <v>1</v>
      </c>
      <c r="T455" s="99">
        <f>IF(AND(O455&lt;='Product Ratings'!$M$5,O455&gt;='Product Ratings'!$L$5),'Product Ratings'!$J$5,IF(AND(O455&lt;='Product Ratings'!$M$6,O455&gt;='Product Ratings'!$L$6),'Product Ratings'!$J$6,IF(AND(O455&lt;='Product Ratings'!$M$7,O455&gt;='Product Ratings'!$L$7),'Product Ratings'!$J$7,IF(AND(O455&lt;='Product Ratings'!$M$8,O455&gt;='Product Ratings'!$L$8),'Product Ratings'!$J$8,IF(O455&gt;='Product Ratings'!$L$9,'Product Ratings'!$J$9)))))</f>
        <v>5</v>
      </c>
      <c r="U455" s="99">
        <f>IF(AND(N455&lt;='Product Ratings'!$R$5,N455&gt;='Product Ratings'!$Q$5),'Product Ratings'!$O$5,IF(AND(N455&lt;='Product Ratings'!$R$6,N455&gt;='Product Ratings'!$Q$6),'Product Ratings'!$O$6,IF(AND(N455&lt;='Product Ratings'!$R$7,N455&gt;='Product Ratings'!$Q$7),'Product Ratings'!$O$7,IF(AND(N455&lt;='Product Ratings'!$R$8,N455&gt;='Product Ratings'!$Q$8),'Product Ratings'!$O$8,IF(N455&gt;='Product Ratings'!$Q$9,'Product Ratings'!$O$9)))))</f>
        <v>3</v>
      </c>
      <c r="V455" s="99">
        <f>IF(AND(P455&lt;='Product Ratings'!$V$5,P455&gt;='Product Ratings'!$U$5),'Product Ratings'!$S$5,IF(AND(P455&lt;='Product Ratings'!$V$6,P455&gt;='Product Ratings'!$U$6),'Product Ratings'!$S$6,IF(AND(P455&lt;='Product Ratings'!$V$7,P455&gt;='Product Ratings'!$U$7),'Product Ratings'!$S$7,IF(AND(P455&lt;='Product Ratings'!$V$8,P455&gt;='Product Ratings'!$U$8),'Product Ratings'!$S$8,IF(P455&gt;='Product Ratings'!$U$9,'Product Ratings'!$S$9)))))</f>
        <v>5</v>
      </c>
      <c r="W455" s="135">
        <f t="shared" si="6"/>
        <v>16</v>
      </c>
      <c r="X455" s="90"/>
      <c r="Y455" s="90"/>
      <c r="Z455" s="90"/>
      <c r="AA455" s="90"/>
      <c r="AB455" s="90"/>
    </row>
    <row r="456" ht="12.75" customHeight="1">
      <c r="A456" s="87"/>
      <c r="B456" s="90"/>
      <c r="C456" s="90" t="s">
        <v>515</v>
      </c>
      <c r="D456" s="126">
        <v>6.0</v>
      </c>
      <c r="E456" s="127">
        <v>100.0</v>
      </c>
      <c r="F456" s="128">
        <f t="shared" si="7"/>
        <v>65</v>
      </c>
      <c r="G456" s="129">
        <f t="shared" si="1"/>
        <v>35</v>
      </c>
      <c r="H456" s="130">
        <f t="shared" si="2"/>
        <v>0.35</v>
      </c>
      <c r="I456" s="131">
        <v>44804.0</v>
      </c>
      <c r="J456" s="132">
        <v>44840.0</v>
      </c>
      <c r="K456" s="123"/>
      <c r="L456" s="90"/>
      <c r="M456" s="133">
        <f t="shared" si="3"/>
        <v>16.66666667</v>
      </c>
      <c r="N456" s="99">
        <f t="shared" si="4"/>
        <v>36</v>
      </c>
      <c r="O456" s="133">
        <f t="shared" si="5"/>
        <v>10.83333333</v>
      </c>
      <c r="P456" s="134">
        <v>0.89</v>
      </c>
      <c r="Q456" s="90"/>
      <c r="R456" s="99">
        <f>IF(AND(H456&lt;='Product Ratings'!$E$5,H456&gt;='Product Ratings'!$D$5),'Product Ratings'!$C$5,IF(AND(H456&lt;='Product Ratings'!$E$6,H456&gt;='Product Ratings'!$D$6),'Product Ratings'!$C$6,IF(AND(H456&lt;='Product Ratings'!$E$7,H456&gt;='Product Ratings'!$D$7),'Product Ratings'!$C$7,IF(AND(H456&lt;='Product Ratings'!$E$8,H456&gt;='Product Ratings'!$D$8),'Product Ratings'!$C$8,IF(H456&gt;='Product Ratings'!$D$9,'Product Ratings'!$C$9)))))</f>
        <v>2</v>
      </c>
      <c r="S456" s="99">
        <f>IF(AND(D456&lt;='Product Ratings'!$I$5,D456&gt;='Product Ratings'!$H$5),'Product Ratings'!$F$5,IF(AND(D456&lt;='Product Ratings'!$I$6,D456&gt;='Product Ratings'!$H$6),'Product Ratings'!$F$6,IF(AND(D456&lt;='Product Ratings'!$I$7,I456&gt;='Product Ratings'!$H$7),'Product Ratings'!$F$7,IF(AND(D456&lt;='Product Ratings'!$I$8,D456&gt;='Product Ratings'!$H$8),'Product Ratings'!$F$8,IF(D456&gt;='Product Ratings'!$H$9,'Product Ratings'!$F$9)))))</f>
        <v>2</v>
      </c>
      <c r="T456" s="99">
        <f>IF(AND(O456&lt;='Product Ratings'!$M$5,O456&gt;='Product Ratings'!$L$5),'Product Ratings'!$J$5,IF(AND(O456&lt;='Product Ratings'!$M$6,O456&gt;='Product Ratings'!$L$6),'Product Ratings'!$J$6,IF(AND(O456&lt;='Product Ratings'!$M$7,O456&gt;='Product Ratings'!$L$7),'Product Ratings'!$J$7,IF(AND(O456&lt;='Product Ratings'!$M$8,O456&gt;='Product Ratings'!$L$8),'Product Ratings'!$J$8,IF(O456&gt;='Product Ratings'!$L$9,'Product Ratings'!$J$9)))))</f>
        <v>5</v>
      </c>
      <c r="U456" s="99">
        <f>IF(AND(N456&lt;='Product Ratings'!$R$5,N456&gt;='Product Ratings'!$Q$5),'Product Ratings'!$O$5,IF(AND(N456&lt;='Product Ratings'!$R$6,N456&gt;='Product Ratings'!$Q$6),'Product Ratings'!$O$6,IF(AND(N456&lt;='Product Ratings'!$R$7,N456&gt;='Product Ratings'!$Q$7),'Product Ratings'!$O$7,IF(AND(N456&lt;='Product Ratings'!$R$8,N456&gt;='Product Ratings'!$Q$8),'Product Ratings'!$O$8,IF(N456&gt;='Product Ratings'!$Q$9,'Product Ratings'!$O$9)))))</f>
        <v>3</v>
      </c>
      <c r="V456" s="99">
        <f>IF(AND(P456&lt;='Product Ratings'!$V$5,P456&gt;='Product Ratings'!$U$5),'Product Ratings'!$S$5,IF(AND(P456&lt;='Product Ratings'!$V$6,P456&gt;='Product Ratings'!$U$6),'Product Ratings'!$S$6,IF(AND(P456&lt;='Product Ratings'!$V$7,P456&gt;='Product Ratings'!$U$7),'Product Ratings'!$S$7,IF(AND(P456&lt;='Product Ratings'!$V$8,P456&gt;='Product Ratings'!$U$8),'Product Ratings'!$S$8,IF(P456&gt;='Product Ratings'!$U$9,'Product Ratings'!$S$9)))))</f>
        <v>5</v>
      </c>
      <c r="W456" s="135">
        <f t="shared" si="6"/>
        <v>17</v>
      </c>
      <c r="X456" s="90"/>
      <c r="Y456" s="90"/>
      <c r="Z456" s="90"/>
      <c r="AA456" s="90"/>
      <c r="AB456" s="90"/>
    </row>
    <row r="457" ht="12.75" customHeight="1">
      <c r="A457" s="87"/>
      <c r="B457" s="90"/>
      <c r="C457" s="90" t="s">
        <v>516</v>
      </c>
      <c r="D457" s="126">
        <v>1.0</v>
      </c>
      <c r="E457" s="127">
        <v>543.48</v>
      </c>
      <c r="F457" s="128">
        <f t="shared" si="7"/>
        <v>353.262</v>
      </c>
      <c r="G457" s="129">
        <f t="shared" si="1"/>
        <v>190.218</v>
      </c>
      <c r="H457" s="130">
        <f t="shared" si="2"/>
        <v>0.35</v>
      </c>
      <c r="I457" s="131">
        <v>44805.0</v>
      </c>
      <c r="J457" s="132">
        <v>44841.0</v>
      </c>
      <c r="K457" s="123"/>
      <c r="L457" s="90"/>
      <c r="M457" s="133">
        <f t="shared" si="3"/>
        <v>543.48</v>
      </c>
      <c r="N457" s="99">
        <f t="shared" si="4"/>
        <v>36</v>
      </c>
      <c r="O457" s="133">
        <f t="shared" si="5"/>
        <v>353.262</v>
      </c>
      <c r="P457" s="134">
        <v>0.65</v>
      </c>
      <c r="Q457" s="90"/>
      <c r="R457" s="99">
        <f>IF(AND(H457&lt;='Product Ratings'!$E$5,H457&gt;='Product Ratings'!$D$5),'Product Ratings'!$C$5,IF(AND(H457&lt;='Product Ratings'!$E$6,H457&gt;='Product Ratings'!$D$6),'Product Ratings'!$C$6,IF(AND(H457&lt;='Product Ratings'!$E$7,H457&gt;='Product Ratings'!$D$7),'Product Ratings'!$C$7,IF(AND(H457&lt;='Product Ratings'!$E$8,H457&gt;='Product Ratings'!$D$8),'Product Ratings'!$C$8,IF(H457&gt;='Product Ratings'!$D$9,'Product Ratings'!$C$9)))))</f>
        <v>2</v>
      </c>
      <c r="S457" s="99">
        <f>IF(AND(D457&lt;='Product Ratings'!$I$5,D457&gt;='Product Ratings'!$H$5),'Product Ratings'!$F$5,IF(AND(D457&lt;='Product Ratings'!$I$6,D457&gt;='Product Ratings'!$H$6),'Product Ratings'!$F$6,IF(AND(D457&lt;='Product Ratings'!$I$7,I457&gt;='Product Ratings'!$H$7),'Product Ratings'!$F$7,IF(AND(D457&lt;='Product Ratings'!$I$8,D457&gt;='Product Ratings'!$H$8),'Product Ratings'!$F$8,IF(D457&gt;='Product Ratings'!$H$9,'Product Ratings'!$F$9)))))</f>
        <v>1</v>
      </c>
      <c r="T457" s="99">
        <f>IF(AND(O457&lt;='Product Ratings'!$M$5,O457&gt;='Product Ratings'!$L$5),'Product Ratings'!$J$5,IF(AND(O457&lt;='Product Ratings'!$M$6,O457&gt;='Product Ratings'!$L$6),'Product Ratings'!$J$6,IF(AND(O457&lt;='Product Ratings'!$M$7,O457&gt;='Product Ratings'!$L$7),'Product Ratings'!$J$7,IF(AND(O457&lt;='Product Ratings'!$M$8,O457&gt;='Product Ratings'!$L$8),'Product Ratings'!$J$8,IF(O457&gt;='Product Ratings'!$L$9,'Product Ratings'!$J$9)))))</f>
        <v>1</v>
      </c>
      <c r="U457" s="99">
        <f>IF(AND(N457&lt;='Product Ratings'!$R$5,N457&gt;='Product Ratings'!$Q$5),'Product Ratings'!$O$5,IF(AND(N457&lt;='Product Ratings'!$R$6,N457&gt;='Product Ratings'!$Q$6),'Product Ratings'!$O$6,IF(AND(N457&lt;='Product Ratings'!$R$7,N457&gt;='Product Ratings'!$Q$7),'Product Ratings'!$O$7,IF(AND(N457&lt;='Product Ratings'!$R$8,N457&gt;='Product Ratings'!$Q$8),'Product Ratings'!$O$8,IF(N457&gt;='Product Ratings'!$Q$9,'Product Ratings'!$O$9)))))</f>
        <v>3</v>
      </c>
      <c r="V457" s="99">
        <f>IF(AND(P457&lt;='Product Ratings'!$V$5,P457&gt;='Product Ratings'!$U$5),'Product Ratings'!$S$5,IF(AND(P457&lt;='Product Ratings'!$V$6,P457&gt;='Product Ratings'!$U$6),'Product Ratings'!$S$6,IF(AND(P457&lt;='Product Ratings'!$V$7,P457&gt;='Product Ratings'!$U$7),'Product Ratings'!$S$7,IF(AND(P457&lt;='Product Ratings'!$V$8,P457&gt;='Product Ratings'!$U$8),'Product Ratings'!$S$8,IF(P457&gt;='Product Ratings'!$U$9,'Product Ratings'!$S$9)))))</f>
        <v>5</v>
      </c>
      <c r="W457" s="135">
        <f t="shared" si="6"/>
        <v>12</v>
      </c>
      <c r="X457" s="90"/>
      <c r="Y457" s="90"/>
      <c r="Z457" s="90"/>
      <c r="AA457" s="90"/>
      <c r="AB457" s="90"/>
    </row>
    <row r="458" ht="12.75" customHeight="1">
      <c r="A458" s="87"/>
      <c r="B458" s="90"/>
      <c r="C458" s="90" t="s">
        <v>517</v>
      </c>
      <c r="D458" s="126">
        <v>2.0</v>
      </c>
      <c r="E458" s="127">
        <v>305.22</v>
      </c>
      <c r="F458" s="128">
        <f t="shared" si="7"/>
        <v>198.393</v>
      </c>
      <c r="G458" s="129">
        <f t="shared" si="1"/>
        <v>106.827</v>
      </c>
      <c r="H458" s="130">
        <f t="shared" si="2"/>
        <v>0.35</v>
      </c>
      <c r="I458" s="131">
        <v>44806.0</v>
      </c>
      <c r="J458" s="132">
        <v>44842.0</v>
      </c>
      <c r="K458" s="123"/>
      <c r="L458" s="90"/>
      <c r="M458" s="133">
        <f t="shared" si="3"/>
        <v>152.61</v>
      </c>
      <c r="N458" s="99">
        <f t="shared" si="4"/>
        <v>36</v>
      </c>
      <c r="O458" s="133">
        <f t="shared" si="5"/>
        <v>99.1965</v>
      </c>
      <c r="P458" s="134">
        <v>0.23</v>
      </c>
      <c r="Q458" s="90"/>
      <c r="R458" s="99">
        <f>IF(AND(H458&lt;='Product Ratings'!$E$5,H458&gt;='Product Ratings'!$D$5),'Product Ratings'!$C$5,IF(AND(H458&lt;='Product Ratings'!$E$6,H458&gt;='Product Ratings'!$D$6),'Product Ratings'!$C$6,IF(AND(H458&lt;='Product Ratings'!$E$7,H458&gt;='Product Ratings'!$D$7),'Product Ratings'!$C$7,IF(AND(H458&lt;='Product Ratings'!$E$8,H458&gt;='Product Ratings'!$D$8),'Product Ratings'!$C$8,IF(H458&gt;='Product Ratings'!$D$9,'Product Ratings'!$C$9)))))</f>
        <v>2</v>
      </c>
      <c r="S458" s="99">
        <f>IF(AND(D458&lt;='Product Ratings'!$I$5,D458&gt;='Product Ratings'!$H$5),'Product Ratings'!$F$5,IF(AND(D458&lt;='Product Ratings'!$I$6,D458&gt;='Product Ratings'!$H$6),'Product Ratings'!$F$6,IF(AND(D458&lt;='Product Ratings'!$I$7,I458&gt;='Product Ratings'!$H$7),'Product Ratings'!$F$7,IF(AND(D458&lt;='Product Ratings'!$I$8,D458&gt;='Product Ratings'!$H$8),'Product Ratings'!$F$8,IF(D458&gt;='Product Ratings'!$H$9,'Product Ratings'!$F$9)))))</f>
        <v>1</v>
      </c>
      <c r="T458" s="99">
        <f>IF(AND(O458&lt;='Product Ratings'!$M$5,O458&gt;='Product Ratings'!$L$5),'Product Ratings'!$J$5,IF(AND(O458&lt;='Product Ratings'!$M$6,O458&gt;='Product Ratings'!$L$6),'Product Ratings'!$J$6,IF(AND(O458&lt;='Product Ratings'!$M$7,O458&gt;='Product Ratings'!$L$7),'Product Ratings'!$J$7,IF(AND(O458&lt;='Product Ratings'!$M$8,O458&gt;='Product Ratings'!$L$8),'Product Ratings'!$J$8,IF(O458&gt;='Product Ratings'!$L$9,'Product Ratings'!$J$9)))))</f>
        <v>2</v>
      </c>
      <c r="U458" s="99">
        <f>IF(AND(N458&lt;='Product Ratings'!$R$5,N458&gt;='Product Ratings'!$Q$5),'Product Ratings'!$O$5,IF(AND(N458&lt;='Product Ratings'!$R$6,N458&gt;='Product Ratings'!$Q$6),'Product Ratings'!$O$6,IF(AND(N458&lt;='Product Ratings'!$R$7,N458&gt;='Product Ratings'!$Q$7),'Product Ratings'!$O$7,IF(AND(N458&lt;='Product Ratings'!$R$8,N458&gt;='Product Ratings'!$Q$8),'Product Ratings'!$O$8,IF(N458&gt;='Product Ratings'!$Q$9,'Product Ratings'!$O$9)))))</f>
        <v>3</v>
      </c>
      <c r="V458" s="99">
        <f>IF(AND(P458&lt;='Product Ratings'!$V$5,P458&gt;='Product Ratings'!$U$5),'Product Ratings'!$S$5,IF(AND(P458&lt;='Product Ratings'!$V$6,P458&gt;='Product Ratings'!$U$6),'Product Ratings'!$S$6,IF(AND(P458&lt;='Product Ratings'!$V$7,P458&gt;='Product Ratings'!$U$7),'Product Ratings'!$S$7,IF(AND(P458&lt;='Product Ratings'!$V$8,P458&gt;='Product Ratings'!$U$8),'Product Ratings'!$S$8,IF(P458&gt;='Product Ratings'!$U$9,'Product Ratings'!$S$9)))))</f>
        <v>3</v>
      </c>
      <c r="W458" s="135">
        <f t="shared" si="6"/>
        <v>11</v>
      </c>
      <c r="X458" s="90"/>
      <c r="Y458" s="90"/>
      <c r="Z458" s="90"/>
      <c r="AA458" s="90"/>
      <c r="AB458" s="90"/>
    </row>
    <row r="459" ht="12.75" customHeight="1">
      <c r="A459" s="87"/>
      <c r="B459" s="90"/>
      <c r="C459" s="90" t="s">
        <v>518</v>
      </c>
      <c r="D459" s="126">
        <v>3.0</v>
      </c>
      <c r="E459" s="127">
        <v>500.87</v>
      </c>
      <c r="F459" s="128">
        <f t="shared" si="7"/>
        <v>325.5655</v>
      </c>
      <c r="G459" s="129">
        <f t="shared" si="1"/>
        <v>175.3045</v>
      </c>
      <c r="H459" s="130">
        <f t="shared" si="2"/>
        <v>0.35</v>
      </c>
      <c r="I459" s="131">
        <v>44807.0</v>
      </c>
      <c r="J459" s="132">
        <v>44843.0</v>
      </c>
      <c r="K459" s="123"/>
      <c r="L459" s="90"/>
      <c r="M459" s="133">
        <f t="shared" si="3"/>
        <v>166.9566667</v>
      </c>
      <c r="N459" s="99">
        <f t="shared" si="4"/>
        <v>36</v>
      </c>
      <c r="O459" s="133">
        <f t="shared" si="5"/>
        <v>108.5218333</v>
      </c>
      <c r="P459" s="134">
        <v>0.21</v>
      </c>
      <c r="Q459" s="90"/>
      <c r="R459" s="99">
        <f>IF(AND(H459&lt;='Product Ratings'!$E$5,H459&gt;='Product Ratings'!$D$5),'Product Ratings'!$C$5,IF(AND(H459&lt;='Product Ratings'!$E$6,H459&gt;='Product Ratings'!$D$6),'Product Ratings'!$C$6,IF(AND(H459&lt;='Product Ratings'!$E$7,H459&gt;='Product Ratings'!$D$7),'Product Ratings'!$C$7,IF(AND(H459&lt;='Product Ratings'!$E$8,H459&gt;='Product Ratings'!$D$8),'Product Ratings'!$C$8,IF(H459&gt;='Product Ratings'!$D$9,'Product Ratings'!$C$9)))))</f>
        <v>2</v>
      </c>
      <c r="S459" s="99">
        <f>IF(AND(D459&lt;='Product Ratings'!$I$5,D459&gt;='Product Ratings'!$H$5),'Product Ratings'!$F$5,IF(AND(D459&lt;='Product Ratings'!$I$6,D459&gt;='Product Ratings'!$H$6),'Product Ratings'!$F$6,IF(AND(D459&lt;='Product Ratings'!$I$7,I459&gt;='Product Ratings'!$H$7),'Product Ratings'!$F$7,IF(AND(D459&lt;='Product Ratings'!$I$8,D459&gt;='Product Ratings'!$H$8),'Product Ratings'!$F$8,IF(D459&gt;='Product Ratings'!$H$9,'Product Ratings'!$F$9)))))</f>
        <v>1</v>
      </c>
      <c r="T459" s="99">
        <f>IF(AND(O459&lt;='Product Ratings'!$M$5,O459&gt;='Product Ratings'!$L$5),'Product Ratings'!$J$5,IF(AND(O459&lt;='Product Ratings'!$M$6,O459&gt;='Product Ratings'!$L$6),'Product Ratings'!$J$6,IF(AND(O459&lt;='Product Ratings'!$M$7,O459&gt;='Product Ratings'!$L$7),'Product Ratings'!$J$7,IF(AND(O459&lt;='Product Ratings'!$M$8,O459&gt;='Product Ratings'!$L$8),'Product Ratings'!$J$8,IF(O459&gt;='Product Ratings'!$L$9,'Product Ratings'!$J$9)))))</f>
        <v>2</v>
      </c>
      <c r="U459" s="99">
        <f>IF(AND(N459&lt;='Product Ratings'!$R$5,N459&gt;='Product Ratings'!$Q$5),'Product Ratings'!$O$5,IF(AND(N459&lt;='Product Ratings'!$R$6,N459&gt;='Product Ratings'!$Q$6),'Product Ratings'!$O$6,IF(AND(N459&lt;='Product Ratings'!$R$7,N459&gt;='Product Ratings'!$Q$7),'Product Ratings'!$O$7,IF(AND(N459&lt;='Product Ratings'!$R$8,N459&gt;='Product Ratings'!$Q$8),'Product Ratings'!$O$8,IF(N459&gt;='Product Ratings'!$Q$9,'Product Ratings'!$O$9)))))</f>
        <v>3</v>
      </c>
      <c r="V459" s="99">
        <f>IF(AND(P459&lt;='Product Ratings'!$V$5,P459&gt;='Product Ratings'!$U$5),'Product Ratings'!$S$5,IF(AND(P459&lt;='Product Ratings'!$V$6,P459&gt;='Product Ratings'!$U$6),'Product Ratings'!$S$6,IF(AND(P459&lt;='Product Ratings'!$V$7,P459&gt;='Product Ratings'!$U$7),'Product Ratings'!$S$7,IF(AND(P459&lt;='Product Ratings'!$V$8,P459&gt;='Product Ratings'!$U$8),'Product Ratings'!$S$8,IF(P459&gt;='Product Ratings'!$U$9,'Product Ratings'!$S$9)))))</f>
        <v>3</v>
      </c>
      <c r="W459" s="135">
        <f t="shared" si="6"/>
        <v>11</v>
      </c>
      <c r="X459" s="90"/>
      <c r="Y459" s="90"/>
      <c r="Z459" s="90"/>
      <c r="AA459" s="90"/>
      <c r="AB459" s="90"/>
    </row>
    <row r="460" ht="12.75" customHeight="1">
      <c r="A460" s="87"/>
      <c r="B460" s="90"/>
      <c r="C460" s="90" t="s">
        <v>519</v>
      </c>
      <c r="D460" s="126">
        <v>4.0</v>
      </c>
      <c r="E460" s="127">
        <v>69.39</v>
      </c>
      <c r="F460" s="128">
        <f t="shared" si="7"/>
        <v>45.1035</v>
      </c>
      <c r="G460" s="129">
        <f t="shared" si="1"/>
        <v>24.2865</v>
      </c>
      <c r="H460" s="130">
        <f t="shared" si="2"/>
        <v>0.35</v>
      </c>
      <c r="I460" s="131">
        <v>44808.0</v>
      </c>
      <c r="J460" s="132">
        <v>44844.0</v>
      </c>
      <c r="K460" s="123"/>
      <c r="L460" s="90"/>
      <c r="M460" s="133">
        <f t="shared" si="3"/>
        <v>17.3475</v>
      </c>
      <c r="N460" s="99">
        <f t="shared" si="4"/>
        <v>36</v>
      </c>
      <c r="O460" s="133">
        <f t="shared" si="5"/>
        <v>11.275875</v>
      </c>
      <c r="P460" s="134">
        <v>0.45</v>
      </c>
      <c r="Q460" s="90"/>
      <c r="R460" s="99">
        <f>IF(AND(H460&lt;='Product Ratings'!$E$5,H460&gt;='Product Ratings'!$D$5),'Product Ratings'!$C$5,IF(AND(H460&lt;='Product Ratings'!$E$6,H460&gt;='Product Ratings'!$D$6),'Product Ratings'!$C$6,IF(AND(H460&lt;='Product Ratings'!$E$7,H460&gt;='Product Ratings'!$D$7),'Product Ratings'!$C$7,IF(AND(H460&lt;='Product Ratings'!$E$8,H460&gt;='Product Ratings'!$D$8),'Product Ratings'!$C$8,IF(H460&gt;='Product Ratings'!$D$9,'Product Ratings'!$C$9)))))</f>
        <v>2</v>
      </c>
      <c r="S460" s="99">
        <f>IF(AND(D460&lt;='Product Ratings'!$I$5,D460&gt;='Product Ratings'!$H$5),'Product Ratings'!$F$5,IF(AND(D460&lt;='Product Ratings'!$I$6,D460&gt;='Product Ratings'!$H$6),'Product Ratings'!$F$6,IF(AND(D460&lt;='Product Ratings'!$I$7,I460&gt;='Product Ratings'!$H$7),'Product Ratings'!$F$7,IF(AND(D460&lt;='Product Ratings'!$I$8,D460&gt;='Product Ratings'!$H$8),'Product Ratings'!$F$8,IF(D460&gt;='Product Ratings'!$H$9,'Product Ratings'!$F$9)))))</f>
        <v>1</v>
      </c>
      <c r="T460" s="99">
        <f>IF(AND(O460&lt;='Product Ratings'!$M$5,O460&gt;='Product Ratings'!$L$5),'Product Ratings'!$J$5,IF(AND(O460&lt;='Product Ratings'!$M$6,O460&gt;='Product Ratings'!$L$6),'Product Ratings'!$J$6,IF(AND(O460&lt;='Product Ratings'!$M$7,O460&gt;='Product Ratings'!$L$7),'Product Ratings'!$J$7,IF(AND(O460&lt;='Product Ratings'!$M$8,O460&gt;='Product Ratings'!$L$8),'Product Ratings'!$J$8,IF(O460&gt;='Product Ratings'!$L$9,'Product Ratings'!$J$9)))))</f>
        <v>5</v>
      </c>
      <c r="U460" s="99">
        <f>IF(AND(N460&lt;='Product Ratings'!$R$5,N460&gt;='Product Ratings'!$Q$5),'Product Ratings'!$O$5,IF(AND(N460&lt;='Product Ratings'!$R$6,N460&gt;='Product Ratings'!$Q$6),'Product Ratings'!$O$6,IF(AND(N460&lt;='Product Ratings'!$R$7,N460&gt;='Product Ratings'!$Q$7),'Product Ratings'!$O$7,IF(AND(N460&lt;='Product Ratings'!$R$8,N460&gt;='Product Ratings'!$Q$8),'Product Ratings'!$O$8,IF(N460&gt;='Product Ratings'!$Q$9,'Product Ratings'!$O$9)))))</f>
        <v>3</v>
      </c>
      <c r="V460" s="99">
        <f>IF(AND(P460&lt;='Product Ratings'!$V$5,P460&gt;='Product Ratings'!$U$5),'Product Ratings'!$S$5,IF(AND(P460&lt;='Product Ratings'!$V$6,P460&gt;='Product Ratings'!$U$6),'Product Ratings'!$S$6,IF(AND(P460&lt;='Product Ratings'!$V$7,P460&gt;='Product Ratings'!$U$7),'Product Ratings'!$S$7,IF(AND(P460&lt;='Product Ratings'!$V$8,P460&gt;='Product Ratings'!$U$8),'Product Ratings'!$S$8,IF(P460&gt;='Product Ratings'!$U$9,'Product Ratings'!$S$9)))))</f>
        <v>4</v>
      </c>
      <c r="W460" s="135">
        <f t="shared" si="6"/>
        <v>15</v>
      </c>
      <c r="X460" s="90"/>
      <c r="Y460" s="90"/>
      <c r="Z460" s="90"/>
      <c r="AA460" s="90"/>
      <c r="AB460" s="90"/>
    </row>
    <row r="461" ht="12.75" customHeight="1">
      <c r="A461" s="87"/>
      <c r="B461" s="90"/>
      <c r="C461" s="90" t="s">
        <v>520</v>
      </c>
      <c r="D461" s="126">
        <v>5.0</v>
      </c>
      <c r="E461" s="127">
        <v>507.13</v>
      </c>
      <c r="F461" s="128">
        <f t="shared" si="7"/>
        <v>329.6345</v>
      </c>
      <c r="G461" s="129">
        <f t="shared" si="1"/>
        <v>177.4955</v>
      </c>
      <c r="H461" s="130">
        <f t="shared" si="2"/>
        <v>0.35</v>
      </c>
      <c r="I461" s="131">
        <v>44809.0</v>
      </c>
      <c r="J461" s="132">
        <v>44845.0</v>
      </c>
      <c r="K461" s="123"/>
      <c r="L461" s="90"/>
      <c r="M461" s="133">
        <f t="shared" si="3"/>
        <v>101.426</v>
      </c>
      <c r="N461" s="99">
        <f t="shared" si="4"/>
        <v>36</v>
      </c>
      <c r="O461" s="133">
        <f t="shared" si="5"/>
        <v>65.9269</v>
      </c>
      <c r="P461" s="134">
        <v>0.87</v>
      </c>
      <c r="Q461" s="90"/>
      <c r="R461" s="99">
        <f>IF(AND(H461&lt;='Product Ratings'!$E$5,H461&gt;='Product Ratings'!$D$5),'Product Ratings'!$C$5,IF(AND(H461&lt;='Product Ratings'!$E$6,H461&gt;='Product Ratings'!$D$6),'Product Ratings'!$C$6,IF(AND(H461&lt;='Product Ratings'!$E$7,H461&gt;='Product Ratings'!$D$7),'Product Ratings'!$C$7,IF(AND(H461&lt;='Product Ratings'!$E$8,H461&gt;='Product Ratings'!$D$8),'Product Ratings'!$C$8,IF(H461&gt;='Product Ratings'!$D$9,'Product Ratings'!$C$9)))))</f>
        <v>2</v>
      </c>
      <c r="S461" s="99">
        <f>IF(AND(D461&lt;='Product Ratings'!$I$5,D461&gt;='Product Ratings'!$H$5),'Product Ratings'!$F$5,IF(AND(D461&lt;='Product Ratings'!$I$6,D461&gt;='Product Ratings'!$H$6),'Product Ratings'!$F$6,IF(AND(D461&lt;='Product Ratings'!$I$7,I461&gt;='Product Ratings'!$H$7),'Product Ratings'!$F$7,IF(AND(D461&lt;='Product Ratings'!$I$8,D461&gt;='Product Ratings'!$H$8),'Product Ratings'!$F$8,IF(D461&gt;='Product Ratings'!$H$9,'Product Ratings'!$F$9)))))</f>
        <v>1</v>
      </c>
      <c r="T461" s="99">
        <f>IF(AND(O461&lt;='Product Ratings'!$M$5,O461&gt;='Product Ratings'!$L$5),'Product Ratings'!$J$5,IF(AND(O461&lt;='Product Ratings'!$M$6,O461&gt;='Product Ratings'!$L$6),'Product Ratings'!$J$6,IF(AND(O461&lt;='Product Ratings'!$M$7,O461&gt;='Product Ratings'!$L$7),'Product Ratings'!$J$7,IF(AND(O461&lt;='Product Ratings'!$M$8,O461&gt;='Product Ratings'!$L$8),'Product Ratings'!$J$8,IF(O461&gt;='Product Ratings'!$L$9,'Product Ratings'!$J$9)))))</f>
        <v>3</v>
      </c>
      <c r="U461" s="99">
        <f>IF(AND(N461&lt;='Product Ratings'!$R$5,N461&gt;='Product Ratings'!$Q$5),'Product Ratings'!$O$5,IF(AND(N461&lt;='Product Ratings'!$R$6,N461&gt;='Product Ratings'!$Q$6),'Product Ratings'!$O$6,IF(AND(N461&lt;='Product Ratings'!$R$7,N461&gt;='Product Ratings'!$Q$7),'Product Ratings'!$O$7,IF(AND(N461&lt;='Product Ratings'!$R$8,N461&gt;='Product Ratings'!$Q$8),'Product Ratings'!$O$8,IF(N461&gt;='Product Ratings'!$Q$9,'Product Ratings'!$O$9)))))</f>
        <v>3</v>
      </c>
      <c r="V461" s="99">
        <f>IF(AND(P461&lt;='Product Ratings'!$V$5,P461&gt;='Product Ratings'!$U$5),'Product Ratings'!$S$5,IF(AND(P461&lt;='Product Ratings'!$V$6,P461&gt;='Product Ratings'!$U$6),'Product Ratings'!$S$6,IF(AND(P461&lt;='Product Ratings'!$V$7,P461&gt;='Product Ratings'!$U$7),'Product Ratings'!$S$7,IF(AND(P461&lt;='Product Ratings'!$V$8,P461&gt;='Product Ratings'!$U$8),'Product Ratings'!$S$8,IF(P461&gt;='Product Ratings'!$U$9,'Product Ratings'!$S$9)))))</f>
        <v>5</v>
      </c>
      <c r="W461" s="135">
        <f t="shared" si="6"/>
        <v>14</v>
      </c>
      <c r="X461" s="90"/>
      <c r="Y461" s="90"/>
      <c r="Z461" s="90"/>
      <c r="AA461" s="90"/>
      <c r="AB461" s="90"/>
    </row>
    <row r="462" ht="12.75" customHeight="1">
      <c r="A462" s="87"/>
      <c r="B462" s="90"/>
      <c r="C462" s="90" t="s">
        <v>521</v>
      </c>
      <c r="D462" s="126">
        <v>6.0</v>
      </c>
      <c r="E462" s="127">
        <v>83.76</v>
      </c>
      <c r="F462" s="128">
        <f t="shared" si="7"/>
        <v>54.444</v>
      </c>
      <c r="G462" s="129">
        <f t="shared" si="1"/>
        <v>29.316</v>
      </c>
      <c r="H462" s="130">
        <f t="shared" si="2"/>
        <v>0.35</v>
      </c>
      <c r="I462" s="131">
        <v>44810.0</v>
      </c>
      <c r="J462" s="132">
        <v>44846.0</v>
      </c>
      <c r="K462" s="123"/>
      <c r="L462" s="90"/>
      <c r="M462" s="133">
        <f t="shared" si="3"/>
        <v>13.96</v>
      </c>
      <c r="N462" s="99">
        <f t="shared" si="4"/>
        <v>36</v>
      </c>
      <c r="O462" s="133">
        <f t="shared" si="5"/>
        <v>9.074</v>
      </c>
      <c r="P462" s="134">
        <v>0.89</v>
      </c>
      <c r="Q462" s="90"/>
      <c r="R462" s="99">
        <f>IF(AND(H462&lt;='Product Ratings'!$E$5,H462&gt;='Product Ratings'!$D$5),'Product Ratings'!$C$5,IF(AND(H462&lt;='Product Ratings'!$E$6,H462&gt;='Product Ratings'!$D$6),'Product Ratings'!$C$6,IF(AND(H462&lt;='Product Ratings'!$E$7,H462&gt;='Product Ratings'!$D$7),'Product Ratings'!$C$7,IF(AND(H462&lt;='Product Ratings'!$E$8,H462&gt;='Product Ratings'!$D$8),'Product Ratings'!$C$8,IF(H462&gt;='Product Ratings'!$D$9,'Product Ratings'!$C$9)))))</f>
        <v>2</v>
      </c>
      <c r="S462" s="99">
        <f>IF(AND(D462&lt;='Product Ratings'!$I$5,D462&gt;='Product Ratings'!$H$5),'Product Ratings'!$F$5,IF(AND(D462&lt;='Product Ratings'!$I$6,D462&gt;='Product Ratings'!$H$6),'Product Ratings'!$F$6,IF(AND(D462&lt;='Product Ratings'!$I$7,I462&gt;='Product Ratings'!$H$7),'Product Ratings'!$F$7,IF(AND(D462&lt;='Product Ratings'!$I$8,D462&gt;='Product Ratings'!$H$8),'Product Ratings'!$F$8,IF(D462&gt;='Product Ratings'!$H$9,'Product Ratings'!$F$9)))))</f>
        <v>2</v>
      </c>
      <c r="T462" s="99">
        <f>IF(AND(O462&lt;='Product Ratings'!$M$5,O462&gt;='Product Ratings'!$L$5),'Product Ratings'!$J$5,IF(AND(O462&lt;='Product Ratings'!$M$6,O462&gt;='Product Ratings'!$L$6),'Product Ratings'!$J$6,IF(AND(O462&lt;='Product Ratings'!$M$7,O462&gt;='Product Ratings'!$L$7),'Product Ratings'!$J$7,IF(AND(O462&lt;='Product Ratings'!$M$8,O462&gt;='Product Ratings'!$L$8),'Product Ratings'!$J$8,IF(O462&gt;='Product Ratings'!$L$9,'Product Ratings'!$J$9)))))</f>
        <v>5</v>
      </c>
      <c r="U462" s="99">
        <f>IF(AND(N462&lt;='Product Ratings'!$R$5,N462&gt;='Product Ratings'!$Q$5),'Product Ratings'!$O$5,IF(AND(N462&lt;='Product Ratings'!$R$6,N462&gt;='Product Ratings'!$Q$6),'Product Ratings'!$O$6,IF(AND(N462&lt;='Product Ratings'!$R$7,N462&gt;='Product Ratings'!$Q$7),'Product Ratings'!$O$7,IF(AND(N462&lt;='Product Ratings'!$R$8,N462&gt;='Product Ratings'!$Q$8),'Product Ratings'!$O$8,IF(N462&gt;='Product Ratings'!$Q$9,'Product Ratings'!$O$9)))))</f>
        <v>3</v>
      </c>
      <c r="V462" s="99">
        <f>IF(AND(P462&lt;='Product Ratings'!$V$5,P462&gt;='Product Ratings'!$U$5),'Product Ratings'!$S$5,IF(AND(P462&lt;='Product Ratings'!$V$6,P462&gt;='Product Ratings'!$U$6),'Product Ratings'!$S$6,IF(AND(P462&lt;='Product Ratings'!$V$7,P462&gt;='Product Ratings'!$U$7),'Product Ratings'!$S$7,IF(AND(P462&lt;='Product Ratings'!$V$8,P462&gt;='Product Ratings'!$U$8),'Product Ratings'!$S$8,IF(P462&gt;='Product Ratings'!$U$9,'Product Ratings'!$S$9)))))</f>
        <v>5</v>
      </c>
      <c r="W462" s="135">
        <f t="shared" si="6"/>
        <v>17</v>
      </c>
      <c r="X462" s="90"/>
      <c r="Y462" s="90"/>
      <c r="Z462" s="90"/>
      <c r="AA462" s="90"/>
      <c r="AB462" s="90"/>
    </row>
    <row r="463" ht="12.75" customHeight="1">
      <c r="A463" s="87"/>
      <c r="B463" s="90"/>
      <c r="C463" s="90" t="s">
        <v>522</v>
      </c>
      <c r="D463" s="126">
        <v>1.0</v>
      </c>
      <c r="E463" s="127">
        <v>808.7</v>
      </c>
      <c r="F463" s="128">
        <f t="shared" si="7"/>
        <v>525.655</v>
      </c>
      <c r="G463" s="129">
        <f t="shared" si="1"/>
        <v>283.045</v>
      </c>
      <c r="H463" s="130">
        <f t="shared" si="2"/>
        <v>0.35</v>
      </c>
      <c r="I463" s="131">
        <v>44811.0</v>
      </c>
      <c r="J463" s="132">
        <v>44847.0</v>
      </c>
      <c r="K463" s="123"/>
      <c r="L463" s="90"/>
      <c r="M463" s="133">
        <f t="shared" si="3"/>
        <v>808.7</v>
      </c>
      <c r="N463" s="99">
        <f t="shared" si="4"/>
        <v>36</v>
      </c>
      <c r="O463" s="133">
        <f t="shared" si="5"/>
        <v>525.655</v>
      </c>
      <c r="P463" s="134">
        <v>0.03</v>
      </c>
      <c r="Q463" s="90"/>
      <c r="R463" s="99">
        <f>IF(AND(H463&lt;='Product Ratings'!$E$5,H463&gt;='Product Ratings'!$D$5),'Product Ratings'!$C$5,IF(AND(H463&lt;='Product Ratings'!$E$6,H463&gt;='Product Ratings'!$D$6),'Product Ratings'!$C$6,IF(AND(H463&lt;='Product Ratings'!$E$7,H463&gt;='Product Ratings'!$D$7),'Product Ratings'!$C$7,IF(AND(H463&lt;='Product Ratings'!$E$8,H463&gt;='Product Ratings'!$D$8),'Product Ratings'!$C$8,IF(H463&gt;='Product Ratings'!$D$9,'Product Ratings'!$C$9)))))</f>
        <v>2</v>
      </c>
      <c r="S463" s="99">
        <f>IF(AND(D463&lt;='Product Ratings'!$I$5,D463&gt;='Product Ratings'!$H$5),'Product Ratings'!$F$5,IF(AND(D463&lt;='Product Ratings'!$I$6,D463&gt;='Product Ratings'!$H$6),'Product Ratings'!$F$6,IF(AND(D463&lt;='Product Ratings'!$I$7,I463&gt;='Product Ratings'!$H$7),'Product Ratings'!$F$7,IF(AND(D463&lt;='Product Ratings'!$I$8,D463&gt;='Product Ratings'!$H$8),'Product Ratings'!$F$8,IF(D463&gt;='Product Ratings'!$H$9,'Product Ratings'!$F$9)))))</f>
        <v>1</v>
      </c>
      <c r="T463" s="99">
        <f>IF(AND(O463&lt;='Product Ratings'!$M$5,O463&gt;='Product Ratings'!$L$5),'Product Ratings'!$J$5,IF(AND(O463&lt;='Product Ratings'!$M$6,O463&gt;='Product Ratings'!$L$6),'Product Ratings'!$J$6,IF(AND(O463&lt;='Product Ratings'!$M$7,O463&gt;='Product Ratings'!$L$7),'Product Ratings'!$J$7,IF(AND(O463&lt;='Product Ratings'!$M$8,O463&gt;='Product Ratings'!$L$8),'Product Ratings'!$J$8,IF(O463&gt;='Product Ratings'!$L$9,'Product Ratings'!$J$9)))))</f>
        <v>1</v>
      </c>
      <c r="U463" s="99">
        <f>IF(AND(N463&lt;='Product Ratings'!$R$5,N463&gt;='Product Ratings'!$Q$5),'Product Ratings'!$O$5,IF(AND(N463&lt;='Product Ratings'!$R$6,N463&gt;='Product Ratings'!$Q$6),'Product Ratings'!$O$6,IF(AND(N463&lt;='Product Ratings'!$R$7,N463&gt;='Product Ratings'!$Q$7),'Product Ratings'!$O$7,IF(AND(N463&lt;='Product Ratings'!$R$8,N463&gt;='Product Ratings'!$Q$8),'Product Ratings'!$O$8,IF(N463&gt;='Product Ratings'!$Q$9,'Product Ratings'!$O$9)))))</f>
        <v>3</v>
      </c>
      <c r="V463" s="99">
        <f>IF(AND(P463&lt;='Product Ratings'!$V$5,P463&gt;='Product Ratings'!$U$5),'Product Ratings'!$S$5,IF(AND(P463&lt;='Product Ratings'!$V$6,P463&gt;='Product Ratings'!$U$6),'Product Ratings'!$S$6,IF(AND(P463&lt;='Product Ratings'!$V$7,P463&gt;='Product Ratings'!$U$7),'Product Ratings'!$S$7,IF(AND(P463&lt;='Product Ratings'!$V$8,P463&gt;='Product Ratings'!$U$8),'Product Ratings'!$S$8,IF(P463&gt;='Product Ratings'!$U$9,'Product Ratings'!$S$9)))))</f>
        <v>1</v>
      </c>
      <c r="W463" s="135">
        <f t="shared" si="6"/>
        <v>8</v>
      </c>
      <c r="X463" s="90"/>
      <c r="Y463" s="90"/>
      <c r="Z463" s="90"/>
      <c r="AA463" s="90"/>
      <c r="AB463" s="90"/>
    </row>
    <row r="464" ht="12.75" customHeight="1">
      <c r="A464" s="87"/>
      <c r="B464" s="90"/>
      <c r="C464" s="90" t="s">
        <v>523</v>
      </c>
      <c r="D464" s="126">
        <v>2.0</v>
      </c>
      <c r="E464" s="127">
        <v>66.09</v>
      </c>
      <c r="F464" s="128">
        <f t="shared" si="7"/>
        <v>42.9585</v>
      </c>
      <c r="G464" s="129">
        <f t="shared" si="1"/>
        <v>23.1315</v>
      </c>
      <c r="H464" s="130">
        <f t="shared" si="2"/>
        <v>0.35</v>
      </c>
      <c r="I464" s="131">
        <v>44812.0</v>
      </c>
      <c r="J464" s="132">
        <v>44848.0</v>
      </c>
      <c r="K464" s="123"/>
      <c r="L464" s="90"/>
      <c r="M464" s="133">
        <f t="shared" si="3"/>
        <v>33.045</v>
      </c>
      <c r="N464" s="99">
        <f t="shared" si="4"/>
        <v>36</v>
      </c>
      <c r="O464" s="133">
        <f t="shared" si="5"/>
        <v>21.47925</v>
      </c>
      <c r="P464" s="134">
        <v>0.04</v>
      </c>
      <c r="Q464" s="90"/>
      <c r="R464" s="99">
        <f>IF(AND(H464&lt;='Product Ratings'!$E$5,H464&gt;='Product Ratings'!$D$5),'Product Ratings'!$C$5,IF(AND(H464&lt;='Product Ratings'!$E$6,H464&gt;='Product Ratings'!$D$6),'Product Ratings'!$C$6,IF(AND(H464&lt;='Product Ratings'!$E$7,H464&gt;='Product Ratings'!$D$7),'Product Ratings'!$C$7,IF(AND(H464&lt;='Product Ratings'!$E$8,H464&gt;='Product Ratings'!$D$8),'Product Ratings'!$C$8,IF(H464&gt;='Product Ratings'!$D$9,'Product Ratings'!$C$9)))))</f>
        <v>2</v>
      </c>
      <c r="S464" s="99">
        <f>IF(AND(D464&lt;='Product Ratings'!$I$5,D464&gt;='Product Ratings'!$H$5),'Product Ratings'!$F$5,IF(AND(D464&lt;='Product Ratings'!$I$6,D464&gt;='Product Ratings'!$H$6),'Product Ratings'!$F$6,IF(AND(D464&lt;='Product Ratings'!$I$7,I464&gt;='Product Ratings'!$H$7),'Product Ratings'!$F$7,IF(AND(D464&lt;='Product Ratings'!$I$8,D464&gt;='Product Ratings'!$H$8),'Product Ratings'!$F$8,IF(D464&gt;='Product Ratings'!$H$9,'Product Ratings'!$F$9)))))</f>
        <v>1</v>
      </c>
      <c r="T464" s="99">
        <f>IF(AND(O464&lt;='Product Ratings'!$M$5,O464&gt;='Product Ratings'!$L$5),'Product Ratings'!$J$5,IF(AND(O464&lt;='Product Ratings'!$M$6,O464&gt;='Product Ratings'!$L$6),'Product Ratings'!$J$6,IF(AND(O464&lt;='Product Ratings'!$M$7,O464&gt;='Product Ratings'!$L$7),'Product Ratings'!$J$7,IF(AND(O464&lt;='Product Ratings'!$M$8,O464&gt;='Product Ratings'!$L$8),'Product Ratings'!$J$8,IF(O464&gt;='Product Ratings'!$L$9,'Product Ratings'!$J$9)))))</f>
        <v>5</v>
      </c>
      <c r="U464" s="99">
        <f>IF(AND(N464&lt;='Product Ratings'!$R$5,N464&gt;='Product Ratings'!$Q$5),'Product Ratings'!$O$5,IF(AND(N464&lt;='Product Ratings'!$R$6,N464&gt;='Product Ratings'!$Q$6),'Product Ratings'!$O$6,IF(AND(N464&lt;='Product Ratings'!$R$7,N464&gt;='Product Ratings'!$Q$7),'Product Ratings'!$O$7,IF(AND(N464&lt;='Product Ratings'!$R$8,N464&gt;='Product Ratings'!$Q$8),'Product Ratings'!$O$8,IF(N464&gt;='Product Ratings'!$Q$9,'Product Ratings'!$O$9)))))</f>
        <v>3</v>
      </c>
      <c r="V464" s="99">
        <f>IF(AND(P464&lt;='Product Ratings'!$V$5,P464&gt;='Product Ratings'!$U$5),'Product Ratings'!$S$5,IF(AND(P464&lt;='Product Ratings'!$V$6,P464&gt;='Product Ratings'!$U$6),'Product Ratings'!$S$6,IF(AND(P464&lt;='Product Ratings'!$V$7,P464&gt;='Product Ratings'!$U$7),'Product Ratings'!$S$7,IF(AND(P464&lt;='Product Ratings'!$V$8,P464&gt;='Product Ratings'!$U$8),'Product Ratings'!$S$8,IF(P464&gt;='Product Ratings'!$U$9,'Product Ratings'!$S$9)))))</f>
        <v>1</v>
      </c>
      <c r="W464" s="135">
        <f t="shared" si="6"/>
        <v>12</v>
      </c>
      <c r="X464" s="90"/>
      <c r="Y464" s="90"/>
      <c r="Z464" s="90"/>
      <c r="AA464" s="90"/>
      <c r="AB464" s="90"/>
    </row>
    <row r="465" ht="12.75" customHeight="1">
      <c r="A465" s="87"/>
      <c r="B465" s="90"/>
      <c r="C465" s="90" t="s">
        <v>524</v>
      </c>
      <c r="D465" s="126">
        <v>3.0</v>
      </c>
      <c r="E465" s="127">
        <v>214.78</v>
      </c>
      <c r="F465" s="128">
        <f t="shared" si="7"/>
        <v>139.607</v>
      </c>
      <c r="G465" s="129">
        <f t="shared" si="1"/>
        <v>75.173</v>
      </c>
      <c r="H465" s="130">
        <f t="shared" si="2"/>
        <v>0.35</v>
      </c>
      <c r="I465" s="131">
        <v>44813.0</v>
      </c>
      <c r="J465" s="132">
        <v>44849.0</v>
      </c>
      <c r="K465" s="123"/>
      <c r="L465" s="90"/>
      <c r="M465" s="133">
        <f t="shared" si="3"/>
        <v>71.59333333</v>
      </c>
      <c r="N465" s="99">
        <f t="shared" si="4"/>
        <v>36</v>
      </c>
      <c r="O465" s="133">
        <f t="shared" si="5"/>
        <v>46.53566667</v>
      </c>
      <c r="P465" s="134">
        <v>0.05</v>
      </c>
      <c r="Q465" s="90"/>
      <c r="R465" s="99">
        <f>IF(AND(H465&lt;='Product Ratings'!$E$5,H465&gt;='Product Ratings'!$D$5),'Product Ratings'!$C$5,IF(AND(H465&lt;='Product Ratings'!$E$6,H465&gt;='Product Ratings'!$D$6),'Product Ratings'!$C$6,IF(AND(H465&lt;='Product Ratings'!$E$7,H465&gt;='Product Ratings'!$D$7),'Product Ratings'!$C$7,IF(AND(H465&lt;='Product Ratings'!$E$8,H465&gt;='Product Ratings'!$D$8),'Product Ratings'!$C$8,IF(H465&gt;='Product Ratings'!$D$9,'Product Ratings'!$C$9)))))</f>
        <v>2</v>
      </c>
      <c r="S465" s="99">
        <f>IF(AND(D465&lt;='Product Ratings'!$I$5,D465&gt;='Product Ratings'!$H$5),'Product Ratings'!$F$5,IF(AND(D465&lt;='Product Ratings'!$I$6,D465&gt;='Product Ratings'!$H$6),'Product Ratings'!$F$6,IF(AND(D465&lt;='Product Ratings'!$I$7,I465&gt;='Product Ratings'!$H$7),'Product Ratings'!$F$7,IF(AND(D465&lt;='Product Ratings'!$I$8,D465&gt;='Product Ratings'!$H$8),'Product Ratings'!$F$8,IF(D465&gt;='Product Ratings'!$H$9,'Product Ratings'!$F$9)))))</f>
        <v>1</v>
      </c>
      <c r="T465" s="99">
        <f>IF(AND(O465&lt;='Product Ratings'!$M$5,O465&gt;='Product Ratings'!$L$5),'Product Ratings'!$J$5,IF(AND(O465&lt;='Product Ratings'!$M$6,O465&gt;='Product Ratings'!$L$6),'Product Ratings'!$J$6,IF(AND(O465&lt;='Product Ratings'!$M$7,O465&gt;='Product Ratings'!$L$7),'Product Ratings'!$J$7,IF(AND(O465&lt;='Product Ratings'!$M$8,O465&gt;='Product Ratings'!$L$8),'Product Ratings'!$J$8,IF(O465&gt;='Product Ratings'!$L$9,'Product Ratings'!$J$9)))))</f>
        <v>3</v>
      </c>
      <c r="U465" s="99">
        <f>IF(AND(N465&lt;='Product Ratings'!$R$5,N465&gt;='Product Ratings'!$Q$5),'Product Ratings'!$O$5,IF(AND(N465&lt;='Product Ratings'!$R$6,N465&gt;='Product Ratings'!$Q$6),'Product Ratings'!$O$6,IF(AND(N465&lt;='Product Ratings'!$R$7,N465&gt;='Product Ratings'!$Q$7),'Product Ratings'!$O$7,IF(AND(N465&lt;='Product Ratings'!$R$8,N465&gt;='Product Ratings'!$Q$8),'Product Ratings'!$O$8,IF(N465&gt;='Product Ratings'!$Q$9,'Product Ratings'!$O$9)))))</f>
        <v>3</v>
      </c>
      <c r="V465" s="99">
        <f>IF(AND(P465&lt;='Product Ratings'!$V$5,P465&gt;='Product Ratings'!$U$5),'Product Ratings'!$S$5,IF(AND(P465&lt;='Product Ratings'!$V$6,P465&gt;='Product Ratings'!$U$6),'Product Ratings'!$S$6,IF(AND(P465&lt;='Product Ratings'!$V$7,P465&gt;='Product Ratings'!$U$7),'Product Ratings'!$S$7,IF(AND(P465&lt;='Product Ratings'!$V$8,P465&gt;='Product Ratings'!$U$8),'Product Ratings'!$S$8,IF(P465&gt;='Product Ratings'!$U$9,'Product Ratings'!$S$9)))))</f>
        <v>1</v>
      </c>
      <c r="W465" s="135">
        <f t="shared" si="6"/>
        <v>10</v>
      </c>
      <c r="X465" s="90"/>
      <c r="Y465" s="90"/>
      <c r="Z465" s="90"/>
      <c r="AA465" s="90"/>
      <c r="AB465" s="90"/>
    </row>
    <row r="466" ht="12.75" customHeight="1">
      <c r="A466" s="87"/>
      <c r="B466" s="90"/>
      <c r="C466" s="90" t="s">
        <v>525</v>
      </c>
      <c r="D466" s="126">
        <v>4.0</v>
      </c>
      <c r="E466" s="127">
        <v>198.26</v>
      </c>
      <c r="F466" s="128">
        <f t="shared" si="7"/>
        <v>128.869</v>
      </c>
      <c r="G466" s="129">
        <f t="shared" si="1"/>
        <v>69.391</v>
      </c>
      <c r="H466" s="130">
        <f t="shared" si="2"/>
        <v>0.35</v>
      </c>
      <c r="I466" s="131">
        <v>44814.0</v>
      </c>
      <c r="J466" s="132">
        <v>44850.0</v>
      </c>
      <c r="K466" s="123"/>
      <c r="L466" s="90"/>
      <c r="M466" s="133">
        <f t="shared" si="3"/>
        <v>49.565</v>
      </c>
      <c r="N466" s="99">
        <f t="shared" si="4"/>
        <v>36</v>
      </c>
      <c r="O466" s="133">
        <f t="shared" si="5"/>
        <v>32.21725</v>
      </c>
      <c r="P466" s="134">
        <v>0.06</v>
      </c>
      <c r="Q466" s="90"/>
      <c r="R466" s="99">
        <f>IF(AND(H466&lt;='Product Ratings'!$E$5,H466&gt;='Product Ratings'!$D$5),'Product Ratings'!$C$5,IF(AND(H466&lt;='Product Ratings'!$E$6,H466&gt;='Product Ratings'!$D$6),'Product Ratings'!$C$6,IF(AND(H466&lt;='Product Ratings'!$E$7,H466&gt;='Product Ratings'!$D$7),'Product Ratings'!$C$7,IF(AND(H466&lt;='Product Ratings'!$E$8,H466&gt;='Product Ratings'!$D$8),'Product Ratings'!$C$8,IF(H466&gt;='Product Ratings'!$D$9,'Product Ratings'!$C$9)))))</f>
        <v>2</v>
      </c>
      <c r="S466" s="99">
        <f>IF(AND(D466&lt;='Product Ratings'!$I$5,D466&gt;='Product Ratings'!$H$5),'Product Ratings'!$F$5,IF(AND(D466&lt;='Product Ratings'!$I$6,D466&gt;='Product Ratings'!$H$6),'Product Ratings'!$F$6,IF(AND(D466&lt;='Product Ratings'!$I$7,I466&gt;='Product Ratings'!$H$7),'Product Ratings'!$F$7,IF(AND(D466&lt;='Product Ratings'!$I$8,D466&gt;='Product Ratings'!$H$8),'Product Ratings'!$F$8,IF(D466&gt;='Product Ratings'!$H$9,'Product Ratings'!$F$9)))))</f>
        <v>1</v>
      </c>
      <c r="T466" s="99">
        <f>IF(AND(O466&lt;='Product Ratings'!$M$5,O466&gt;='Product Ratings'!$L$5),'Product Ratings'!$J$5,IF(AND(O466&lt;='Product Ratings'!$M$6,O466&gt;='Product Ratings'!$L$6),'Product Ratings'!$J$6,IF(AND(O466&lt;='Product Ratings'!$M$7,O466&gt;='Product Ratings'!$L$7),'Product Ratings'!$J$7,IF(AND(O466&lt;='Product Ratings'!$M$8,O466&gt;='Product Ratings'!$L$8),'Product Ratings'!$J$8,IF(O466&gt;='Product Ratings'!$L$9,'Product Ratings'!$J$9)))))</f>
        <v>4</v>
      </c>
      <c r="U466" s="99">
        <f>IF(AND(N466&lt;='Product Ratings'!$R$5,N466&gt;='Product Ratings'!$Q$5),'Product Ratings'!$O$5,IF(AND(N466&lt;='Product Ratings'!$R$6,N466&gt;='Product Ratings'!$Q$6),'Product Ratings'!$O$6,IF(AND(N466&lt;='Product Ratings'!$R$7,N466&gt;='Product Ratings'!$Q$7),'Product Ratings'!$O$7,IF(AND(N466&lt;='Product Ratings'!$R$8,N466&gt;='Product Ratings'!$Q$8),'Product Ratings'!$O$8,IF(N466&gt;='Product Ratings'!$Q$9,'Product Ratings'!$O$9)))))</f>
        <v>3</v>
      </c>
      <c r="V466" s="99">
        <f>IF(AND(P466&lt;='Product Ratings'!$V$5,P466&gt;='Product Ratings'!$U$5),'Product Ratings'!$S$5,IF(AND(P466&lt;='Product Ratings'!$V$6,P466&gt;='Product Ratings'!$U$6),'Product Ratings'!$S$6,IF(AND(P466&lt;='Product Ratings'!$V$7,P466&gt;='Product Ratings'!$U$7),'Product Ratings'!$S$7,IF(AND(P466&lt;='Product Ratings'!$V$8,P466&gt;='Product Ratings'!$U$8),'Product Ratings'!$S$8,IF(P466&gt;='Product Ratings'!$U$9,'Product Ratings'!$S$9)))))</f>
        <v>2</v>
      </c>
      <c r="W466" s="135">
        <f t="shared" si="6"/>
        <v>12</v>
      </c>
      <c r="X466" s="90"/>
      <c r="Y466" s="90"/>
      <c r="Z466" s="90"/>
      <c r="AA466" s="90"/>
      <c r="AB466" s="90"/>
    </row>
    <row r="467" ht="12.75" customHeight="1">
      <c r="A467" s="87"/>
      <c r="B467" s="90"/>
      <c r="C467" s="90" t="s">
        <v>526</v>
      </c>
      <c r="D467" s="126">
        <v>5.0</v>
      </c>
      <c r="E467" s="127">
        <v>31.3</v>
      </c>
      <c r="F467" s="128">
        <f t="shared" si="7"/>
        <v>20.345</v>
      </c>
      <c r="G467" s="129">
        <f t="shared" si="1"/>
        <v>10.955</v>
      </c>
      <c r="H467" s="130">
        <f t="shared" si="2"/>
        <v>0.35</v>
      </c>
      <c r="I467" s="131">
        <v>44815.0</v>
      </c>
      <c r="J467" s="132">
        <v>44851.0</v>
      </c>
      <c r="K467" s="123"/>
      <c r="L467" s="90"/>
      <c r="M467" s="133">
        <f t="shared" si="3"/>
        <v>6.26</v>
      </c>
      <c r="N467" s="99">
        <f t="shared" si="4"/>
        <v>36</v>
      </c>
      <c r="O467" s="133">
        <f t="shared" si="5"/>
        <v>4.069</v>
      </c>
      <c r="P467" s="134">
        <v>0.07</v>
      </c>
      <c r="Q467" s="90"/>
      <c r="R467" s="99">
        <f>IF(AND(H467&lt;='Product Ratings'!$E$5,H467&gt;='Product Ratings'!$D$5),'Product Ratings'!$C$5,IF(AND(H467&lt;='Product Ratings'!$E$6,H467&gt;='Product Ratings'!$D$6),'Product Ratings'!$C$6,IF(AND(H467&lt;='Product Ratings'!$E$7,H467&gt;='Product Ratings'!$D$7),'Product Ratings'!$C$7,IF(AND(H467&lt;='Product Ratings'!$E$8,H467&gt;='Product Ratings'!$D$8),'Product Ratings'!$C$8,IF(H467&gt;='Product Ratings'!$D$9,'Product Ratings'!$C$9)))))</f>
        <v>2</v>
      </c>
      <c r="S467" s="99">
        <f>IF(AND(D467&lt;='Product Ratings'!$I$5,D467&gt;='Product Ratings'!$H$5),'Product Ratings'!$F$5,IF(AND(D467&lt;='Product Ratings'!$I$6,D467&gt;='Product Ratings'!$H$6),'Product Ratings'!$F$6,IF(AND(D467&lt;='Product Ratings'!$I$7,I467&gt;='Product Ratings'!$H$7),'Product Ratings'!$F$7,IF(AND(D467&lt;='Product Ratings'!$I$8,D467&gt;='Product Ratings'!$H$8),'Product Ratings'!$F$8,IF(D467&gt;='Product Ratings'!$H$9,'Product Ratings'!$F$9)))))</f>
        <v>1</v>
      </c>
      <c r="T467" s="99">
        <f>IF(AND(O467&lt;='Product Ratings'!$M$5,O467&gt;='Product Ratings'!$L$5),'Product Ratings'!$J$5,IF(AND(O467&lt;='Product Ratings'!$M$6,O467&gt;='Product Ratings'!$L$6),'Product Ratings'!$J$6,IF(AND(O467&lt;='Product Ratings'!$M$7,O467&gt;='Product Ratings'!$L$7),'Product Ratings'!$J$7,IF(AND(O467&lt;='Product Ratings'!$M$8,O467&gt;='Product Ratings'!$L$8),'Product Ratings'!$J$8,IF(O467&gt;='Product Ratings'!$L$9,'Product Ratings'!$J$9)))))</f>
        <v>5</v>
      </c>
      <c r="U467" s="99">
        <f>IF(AND(N467&lt;='Product Ratings'!$R$5,N467&gt;='Product Ratings'!$Q$5),'Product Ratings'!$O$5,IF(AND(N467&lt;='Product Ratings'!$R$6,N467&gt;='Product Ratings'!$Q$6),'Product Ratings'!$O$6,IF(AND(N467&lt;='Product Ratings'!$R$7,N467&gt;='Product Ratings'!$Q$7),'Product Ratings'!$O$7,IF(AND(N467&lt;='Product Ratings'!$R$8,N467&gt;='Product Ratings'!$Q$8),'Product Ratings'!$O$8,IF(N467&gt;='Product Ratings'!$Q$9,'Product Ratings'!$O$9)))))</f>
        <v>3</v>
      </c>
      <c r="V467" s="99">
        <f>IF(AND(P467&lt;='Product Ratings'!$V$5,P467&gt;='Product Ratings'!$U$5),'Product Ratings'!$S$5,IF(AND(P467&lt;='Product Ratings'!$V$6,P467&gt;='Product Ratings'!$U$6),'Product Ratings'!$S$6,IF(AND(P467&lt;='Product Ratings'!$V$7,P467&gt;='Product Ratings'!$U$7),'Product Ratings'!$S$7,IF(AND(P467&lt;='Product Ratings'!$V$8,P467&gt;='Product Ratings'!$U$8),'Product Ratings'!$S$8,IF(P467&gt;='Product Ratings'!$U$9,'Product Ratings'!$S$9)))))</f>
        <v>2</v>
      </c>
      <c r="W467" s="135">
        <f t="shared" si="6"/>
        <v>13</v>
      </c>
      <c r="X467" s="90"/>
      <c r="Y467" s="90"/>
      <c r="Z467" s="90"/>
      <c r="AA467" s="90"/>
      <c r="AB467" s="90"/>
    </row>
    <row r="468" ht="12.75" customHeight="1">
      <c r="A468" s="87"/>
      <c r="B468" s="90"/>
      <c r="C468" s="90" t="s">
        <v>527</v>
      </c>
      <c r="D468" s="126">
        <v>6.0</v>
      </c>
      <c r="E468" s="127">
        <v>208.48</v>
      </c>
      <c r="F468" s="128">
        <f t="shared" si="7"/>
        <v>135.512</v>
      </c>
      <c r="G468" s="129">
        <f t="shared" si="1"/>
        <v>72.968</v>
      </c>
      <c r="H468" s="130">
        <f t="shared" si="2"/>
        <v>0.35</v>
      </c>
      <c r="I468" s="131">
        <v>44816.0</v>
      </c>
      <c r="J468" s="132">
        <v>44852.0</v>
      </c>
      <c r="K468" s="123"/>
      <c r="L468" s="90"/>
      <c r="M468" s="133">
        <f t="shared" si="3"/>
        <v>34.74666667</v>
      </c>
      <c r="N468" s="99">
        <f t="shared" si="4"/>
        <v>36</v>
      </c>
      <c r="O468" s="133">
        <f t="shared" si="5"/>
        <v>22.58533333</v>
      </c>
      <c r="P468" s="134">
        <v>0.08</v>
      </c>
      <c r="Q468" s="90"/>
      <c r="R468" s="99">
        <f>IF(AND(H468&lt;='Product Ratings'!$E$5,H468&gt;='Product Ratings'!$D$5),'Product Ratings'!$C$5,IF(AND(H468&lt;='Product Ratings'!$E$6,H468&gt;='Product Ratings'!$D$6),'Product Ratings'!$C$6,IF(AND(H468&lt;='Product Ratings'!$E$7,H468&gt;='Product Ratings'!$D$7),'Product Ratings'!$C$7,IF(AND(H468&lt;='Product Ratings'!$E$8,H468&gt;='Product Ratings'!$D$8),'Product Ratings'!$C$8,IF(H468&gt;='Product Ratings'!$D$9,'Product Ratings'!$C$9)))))</f>
        <v>2</v>
      </c>
      <c r="S468" s="99">
        <f>IF(AND(D468&lt;='Product Ratings'!$I$5,D468&gt;='Product Ratings'!$H$5),'Product Ratings'!$F$5,IF(AND(D468&lt;='Product Ratings'!$I$6,D468&gt;='Product Ratings'!$H$6),'Product Ratings'!$F$6,IF(AND(D468&lt;='Product Ratings'!$I$7,I468&gt;='Product Ratings'!$H$7),'Product Ratings'!$F$7,IF(AND(D468&lt;='Product Ratings'!$I$8,D468&gt;='Product Ratings'!$H$8),'Product Ratings'!$F$8,IF(D468&gt;='Product Ratings'!$H$9,'Product Ratings'!$F$9)))))</f>
        <v>2</v>
      </c>
      <c r="T468" s="99">
        <f>IF(AND(O468&lt;='Product Ratings'!$M$5,O468&gt;='Product Ratings'!$L$5),'Product Ratings'!$J$5,IF(AND(O468&lt;='Product Ratings'!$M$6,O468&gt;='Product Ratings'!$L$6),'Product Ratings'!$J$6,IF(AND(O468&lt;='Product Ratings'!$M$7,O468&gt;='Product Ratings'!$L$7),'Product Ratings'!$J$7,IF(AND(O468&lt;='Product Ratings'!$M$8,O468&gt;='Product Ratings'!$L$8),'Product Ratings'!$J$8,IF(O468&gt;='Product Ratings'!$L$9,'Product Ratings'!$J$9)))))</f>
        <v>5</v>
      </c>
      <c r="U468" s="99">
        <f>IF(AND(N468&lt;='Product Ratings'!$R$5,N468&gt;='Product Ratings'!$Q$5),'Product Ratings'!$O$5,IF(AND(N468&lt;='Product Ratings'!$R$6,N468&gt;='Product Ratings'!$Q$6),'Product Ratings'!$O$6,IF(AND(N468&lt;='Product Ratings'!$R$7,N468&gt;='Product Ratings'!$Q$7),'Product Ratings'!$O$7,IF(AND(N468&lt;='Product Ratings'!$R$8,N468&gt;='Product Ratings'!$Q$8),'Product Ratings'!$O$8,IF(N468&gt;='Product Ratings'!$Q$9,'Product Ratings'!$O$9)))))</f>
        <v>3</v>
      </c>
      <c r="V468" s="99">
        <f>IF(AND(P468&lt;='Product Ratings'!$V$5,P468&gt;='Product Ratings'!$U$5),'Product Ratings'!$S$5,IF(AND(P468&lt;='Product Ratings'!$V$6,P468&gt;='Product Ratings'!$U$6),'Product Ratings'!$S$6,IF(AND(P468&lt;='Product Ratings'!$V$7,P468&gt;='Product Ratings'!$U$7),'Product Ratings'!$S$7,IF(AND(P468&lt;='Product Ratings'!$V$8,P468&gt;='Product Ratings'!$U$8),'Product Ratings'!$S$8,IF(P468&gt;='Product Ratings'!$U$9,'Product Ratings'!$S$9)))))</f>
        <v>2</v>
      </c>
      <c r="W468" s="135">
        <f t="shared" si="6"/>
        <v>14</v>
      </c>
      <c r="X468" s="90"/>
      <c r="Y468" s="90"/>
      <c r="Z468" s="90"/>
      <c r="AA468" s="90"/>
      <c r="AB468" s="90"/>
    </row>
    <row r="469" ht="12.75" customHeight="1">
      <c r="A469" s="87"/>
      <c r="B469" s="90"/>
      <c r="C469" s="90" t="s">
        <v>528</v>
      </c>
      <c r="D469" s="126">
        <v>1.0</v>
      </c>
      <c r="E469" s="127">
        <v>401.3</v>
      </c>
      <c r="F469" s="128">
        <f t="shared" si="7"/>
        <v>260.845</v>
      </c>
      <c r="G469" s="129">
        <f t="shared" si="1"/>
        <v>140.455</v>
      </c>
      <c r="H469" s="130">
        <f t="shared" si="2"/>
        <v>0.35</v>
      </c>
      <c r="I469" s="131">
        <v>44817.0</v>
      </c>
      <c r="J469" s="132">
        <v>44853.0</v>
      </c>
      <c r="K469" s="123"/>
      <c r="L469" s="90"/>
      <c r="M469" s="133">
        <f t="shared" si="3"/>
        <v>401.3</v>
      </c>
      <c r="N469" s="99">
        <f t="shared" si="4"/>
        <v>36</v>
      </c>
      <c r="O469" s="133">
        <f t="shared" si="5"/>
        <v>260.845</v>
      </c>
      <c r="P469" s="134">
        <v>0.09</v>
      </c>
      <c r="Q469" s="90"/>
      <c r="R469" s="99">
        <f>IF(AND(H469&lt;='Product Ratings'!$E$5,H469&gt;='Product Ratings'!$D$5),'Product Ratings'!$C$5,IF(AND(H469&lt;='Product Ratings'!$E$6,H469&gt;='Product Ratings'!$D$6),'Product Ratings'!$C$6,IF(AND(H469&lt;='Product Ratings'!$E$7,H469&gt;='Product Ratings'!$D$7),'Product Ratings'!$C$7,IF(AND(H469&lt;='Product Ratings'!$E$8,H469&gt;='Product Ratings'!$D$8),'Product Ratings'!$C$8,IF(H469&gt;='Product Ratings'!$D$9,'Product Ratings'!$C$9)))))</f>
        <v>2</v>
      </c>
      <c r="S469" s="99">
        <f>IF(AND(D469&lt;='Product Ratings'!$I$5,D469&gt;='Product Ratings'!$H$5),'Product Ratings'!$F$5,IF(AND(D469&lt;='Product Ratings'!$I$6,D469&gt;='Product Ratings'!$H$6),'Product Ratings'!$F$6,IF(AND(D469&lt;='Product Ratings'!$I$7,I469&gt;='Product Ratings'!$H$7),'Product Ratings'!$F$7,IF(AND(D469&lt;='Product Ratings'!$I$8,D469&gt;='Product Ratings'!$H$8),'Product Ratings'!$F$8,IF(D469&gt;='Product Ratings'!$H$9,'Product Ratings'!$F$9)))))</f>
        <v>1</v>
      </c>
      <c r="T469" s="99">
        <f>IF(AND(O469&lt;='Product Ratings'!$M$5,O469&gt;='Product Ratings'!$L$5),'Product Ratings'!$J$5,IF(AND(O469&lt;='Product Ratings'!$M$6,O469&gt;='Product Ratings'!$L$6),'Product Ratings'!$J$6,IF(AND(O469&lt;='Product Ratings'!$M$7,O469&gt;='Product Ratings'!$L$7),'Product Ratings'!$J$7,IF(AND(O469&lt;='Product Ratings'!$M$8,O469&gt;='Product Ratings'!$L$8),'Product Ratings'!$J$8,IF(O469&gt;='Product Ratings'!$L$9,'Product Ratings'!$J$9)))))</f>
        <v>1</v>
      </c>
      <c r="U469" s="99">
        <f>IF(AND(N469&lt;='Product Ratings'!$R$5,N469&gt;='Product Ratings'!$Q$5),'Product Ratings'!$O$5,IF(AND(N469&lt;='Product Ratings'!$R$6,N469&gt;='Product Ratings'!$Q$6),'Product Ratings'!$O$6,IF(AND(N469&lt;='Product Ratings'!$R$7,N469&gt;='Product Ratings'!$Q$7),'Product Ratings'!$O$7,IF(AND(N469&lt;='Product Ratings'!$R$8,N469&gt;='Product Ratings'!$Q$8),'Product Ratings'!$O$8,IF(N469&gt;='Product Ratings'!$Q$9,'Product Ratings'!$O$9)))))</f>
        <v>3</v>
      </c>
      <c r="V469" s="99">
        <f>IF(AND(P469&lt;='Product Ratings'!$V$5,P469&gt;='Product Ratings'!$U$5),'Product Ratings'!$S$5,IF(AND(P469&lt;='Product Ratings'!$V$6,P469&gt;='Product Ratings'!$U$6),'Product Ratings'!$S$6,IF(AND(P469&lt;='Product Ratings'!$V$7,P469&gt;='Product Ratings'!$U$7),'Product Ratings'!$S$7,IF(AND(P469&lt;='Product Ratings'!$V$8,P469&gt;='Product Ratings'!$U$8),'Product Ratings'!$S$8,IF(P469&gt;='Product Ratings'!$U$9,'Product Ratings'!$S$9)))))</f>
        <v>2</v>
      </c>
      <c r="W469" s="135">
        <f t="shared" si="6"/>
        <v>9</v>
      </c>
      <c r="X469" s="90"/>
      <c r="Y469" s="90"/>
      <c r="Z469" s="90"/>
      <c r="AA469" s="90"/>
      <c r="AB469" s="90"/>
    </row>
    <row r="470" ht="12.75" customHeight="1">
      <c r="A470" s="87"/>
      <c r="B470" s="90"/>
      <c r="C470" s="90" t="s">
        <v>529</v>
      </c>
      <c r="D470" s="126">
        <v>2.0</v>
      </c>
      <c r="E470" s="127">
        <v>130.57</v>
      </c>
      <c r="F470" s="128">
        <f t="shared" si="7"/>
        <v>84.8705</v>
      </c>
      <c r="G470" s="129">
        <f t="shared" si="1"/>
        <v>45.6995</v>
      </c>
      <c r="H470" s="130">
        <f t="shared" si="2"/>
        <v>0.35</v>
      </c>
      <c r="I470" s="131">
        <v>44818.0</v>
      </c>
      <c r="J470" s="132">
        <v>44854.0</v>
      </c>
      <c r="K470" s="123"/>
      <c r="L470" s="90"/>
      <c r="M470" s="133">
        <f t="shared" si="3"/>
        <v>65.285</v>
      </c>
      <c r="N470" s="99">
        <f t="shared" si="4"/>
        <v>36</v>
      </c>
      <c r="O470" s="133">
        <f t="shared" si="5"/>
        <v>42.43525</v>
      </c>
      <c r="P470" s="134">
        <v>0.12</v>
      </c>
      <c r="Q470" s="90"/>
      <c r="R470" s="99">
        <f>IF(AND(H470&lt;='Product Ratings'!$E$5,H470&gt;='Product Ratings'!$D$5),'Product Ratings'!$C$5,IF(AND(H470&lt;='Product Ratings'!$E$6,H470&gt;='Product Ratings'!$D$6),'Product Ratings'!$C$6,IF(AND(H470&lt;='Product Ratings'!$E$7,H470&gt;='Product Ratings'!$D$7),'Product Ratings'!$C$7,IF(AND(H470&lt;='Product Ratings'!$E$8,H470&gt;='Product Ratings'!$D$8),'Product Ratings'!$C$8,IF(H470&gt;='Product Ratings'!$D$9,'Product Ratings'!$C$9)))))</f>
        <v>2</v>
      </c>
      <c r="S470" s="99">
        <f>IF(AND(D470&lt;='Product Ratings'!$I$5,D470&gt;='Product Ratings'!$H$5),'Product Ratings'!$F$5,IF(AND(D470&lt;='Product Ratings'!$I$6,D470&gt;='Product Ratings'!$H$6),'Product Ratings'!$F$6,IF(AND(D470&lt;='Product Ratings'!$I$7,I470&gt;='Product Ratings'!$H$7),'Product Ratings'!$F$7,IF(AND(D470&lt;='Product Ratings'!$I$8,D470&gt;='Product Ratings'!$H$8),'Product Ratings'!$F$8,IF(D470&gt;='Product Ratings'!$H$9,'Product Ratings'!$F$9)))))</f>
        <v>1</v>
      </c>
      <c r="T470" s="99">
        <f>IF(AND(O470&lt;='Product Ratings'!$M$5,O470&gt;='Product Ratings'!$L$5),'Product Ratings'!$J$5,IF(AND(O470&lt;='Product Ratings'!$M$6,O470&gt;='Product Ratings'!$L$6),'Product Ratings'!$J$6,IF(AND(O470&lt;='Product Ratings'!$M$7,O470&gt;='Product Ratings'!$L$7),'Product Ratings'!$J$7,IF(AND(O470&lt;='Product Ratings'!$M$8,O470&gt;='Product Ratings'!$L$8),'Product Ratings'!$J$8,IF(O470&gt;='Product Ratings'!$L$9,'Product Ratings'!$J$9)))))</f>
        <v>3</v>
      </c>
      <c r="U470" s="99">
        <f>IF(AND(N470&lt;='Product Ratings'!$R$5,N470&gt;='Product Ratings'!$Q$5),'Product Ratings'!$O$5,IF(AND(N470&lt;='Product Ratings'!$R$6,N470&gt;='Product Ratings'!$Q$6),'Product Ratings'!$O$6,IF(AND(N470&lt;='Product Ratings'!$R$7,N470&gt;='Product Ratings'!$Q$7),'Product Ratings'!$O$7,IF(AND(N470&lt;='Product Ratings'!$R$8,N470&gt;='Product Ratings'!$Q$8),'Product Ratings'!$O$8,IF(N470&gt;='Product Ratings'!$Q$9,'Product Ratings'!$O$9)))))</f>
        <v>3</v>
      </c>
      <c r="V470" s="99">
        <f>IF(AND(P470&lt;='Product Ratings'!$V$5,P470&gt;='Product Ratings'!$U$5),'Product Ratings'!$S$5,IF(AND(P470&lt;='Product Ratings'!$V$6,P470&gt;='Product Ratings'!$U$6),'Product Ratings'!$S$6,IF(AND(P470&lt;='Product Ratings'!$V$7,P470&gt;='Product Ratings'!$U$7),'Product Ratings'!$S$7,IF(AND(P470&lt;='Product Ratings'!$V$8,P470&gt;='Product Ratings'!$U$8),'Product Ratings'!$S$8,IF(P470&gt;='Product Ratings'!$U$9,'Product Ratings'!$S$9)))))</f>
        <v>2</v>
      </c>
      <c r="W470" s="135">
        <f t="shared" si="6"/>
        <v>11</v>
      </c>
      <c r="X470" s="90"/>
      <c r="Y470" s="90"/>
      <c r="Z470" s="90"/>
      <c r="AA470" s="90"/>
      <c r="AB470" s="90"/>
    </row>
    <row r="471" ht="12.75" customHeight="1">
      <c r="A471" s="87"/>
      <c r="B471" s="90"/>
      <c r="C471" s="90" t="s">
        <v>530</v>
      </c>
      <c r="D471" s="126">
        <v>3.0</v>
      </c>
      <c r="E471" s="127">
        <v>230.41</v>
      </c>
      <c r="F471" s="128">
        <f t="shared" si="7"/>
        <v>149.7665</v>
      </c>
      <c r="G471" s="129">
        <f t="shared" si="1"/>
        <v>80.6435</v>
      </c>
      <c r="H471" s="130">
        <f t="shared" si="2"/>
        <v>0.35</v>
      </c>
      <c r="I471" s="131">
        <v>44819.0</v>
      </c>
      <c r="J471" s="132">
        <v>44855.0</v>
      </c>
      <c r="K471" s="123"/>
      <c r="L471" s="90"/>
      <c r="M471" s="133">
        <f t="shared" si="3"/>
        <v>76.80333333</v>
      </c>
      <c r="N471" s="99">
        <f t="shared" si="4"/>
        <v>36</v>
      </c>
      <c r="O471" s="133">
        <f t="shared" si="5"/>
        <v>49.92216667</v>
      </c>
      <c r="P471" s="134">
        <v>0.13</v>
      </c>
      <c r="Q471" s="90"/>
      <c r="R471" s="99">
        <f>IF(AND(H471&lt;='Product Ratings'!$E$5,H471&gt;='Product Ratings'!$D$5),'Product Ratings'!$C$5,IF(AND(H471&lt;='Product Ratings'!$E$6,H471&gt;='Product Ratings'!$D$6),'Product Ratings'!$C$6,IF(AND(H471&lt;='Product Ratings'!$E$7,H471&gt;='Product Ratings'!$D$7),'Product Ratings'!$C$7,IF(AND(H471&lt;='Product Ratings'!$E$8,H471&gt;='Product Ratings'!$D$8),'Product Ratings'!$C$8,IF(H471&gt;='Product Ratings'!$D$9,'Product Ratings'!$C$9)))))</f>
        <v>2</v>
      </c>
      <c r="S471" s="99">
        <f>IF(AND(D471&lt;='Product Ratings'!$I$5,D471&gt;='Product Ratings'!$H$5),'Product Ratings'!$F$5,IF(AND(D471&lt;='Product Ratings'!$I$6,D471&gt;='Product Ratings'!$H$6),'Product Ratings'!$F$6,IF(AND(D471&lt;='Product Ratings'!$I$7,I471&gt;='Product Ratings'!$H$7),'Product Ratings'!$F$7,IF(AND(D471&lt;='Product Ratings'!$I$8,D471&gt;='Product Ratings'!$H$8),'Product Ratings'!$F$8,IF(D471&gt;='Product Ratings'!$H$9,'Product Ratings'!$F$9)))))</f>
        <v>1</v>
      </c>
      <c r="T471" s="99">
        <f>IF(AND(O471&lt;='Product Ratings'!$M$5,O471&gt;='Product Ratings'!$L$5),'Product Ratings'!$J$5,IF(AND(O471&lt;='Product Ratings'!$M$6,O471&gt;='Product Ratings'!$L$6),'Product Ratings'!$J$6,IF(AND(O471&lt;='Product Ratings'!$M$7,O471&gt;='Product Ratings'!$L$7),'Product Ratings'!$J$7,IF(AND(O471&lt;='Product Ratings'!$M$8,O471&gt;='Product Ratings'!$L$8),'Product Ratings'!$J$8,IF(O471&gt;='Product Ratings'!$L$9,'Product Ratings'!$J$9)))))</f>
        <v>3</v>
      </c>
      <c r="U471" s="99">
        <f>IF(AND(N471&lt;='Product Ratings'!$R$5,N471&gt;='Product Ratings'!$Q$5),'Product Ratings'!$O$5,IF(AND(N471&lt;='Product Ratings'!$R$6,N471&gt;='Product Ratings'!$Q$6),'Product Ratings'!$O$6,IF(AND(N471&lt;='Product Ratings'!$R$7,N471&gt;='Product Ratings'!$Q$7),'Product Ratings'!$O$7,IF(AND(N471&lt;='Product Ratings'!$R$8,N471&gt;='Product Ratings'!$Q$8),'Product Ratings'!$O$8,IF(N471&gt;='Product Ratings'!$Q$9,'Product Ratings'!$O$9)))))</f>
        <v>3</v>
      </c>
      <c r="V471" s="99" t="b">
        <f>IF(AND(P471&lt;='Product Ratings'!$V$5,P471&gt;='Product Ratings'!$U$5),'Product Ratings'!$S$5,IF(AND(P471&lt;='Product Ratings'!$V$6,P471&gt;='Product Ratings'!$U$6),'Product Ratings'!$S$6,IF(AND(P471&lt;='Product Ratings'!$V$7,P471&gt;='Product Ratings'!$U$7),'Product Ratings'!$S$7,IF(AND(P471&lt;='Product Ratings'!$V$8,P471&gt;='Product Ratings'!$U$8),'Product Ratings'!$S$8,IF(P471&gt;='Product Ratings'!$U$9,'Product Ratings'!$S$9)))))</f>
        <v>0</v>
      </c>
      <c r="W471" s="135">
        <f t="shared" si="6"/>
        <v>9</v>
      </c>
      <c r="X471" s="90"/>
      <c r="Y471" s="90"/>
      <c r="Z471" s="90"/>
      <c r="AA471" s="90"/>
      <c r="AB471" s="90"/>
    </row>
    <row r="472" ht="12.75" customHeight="1">
      <c r="A472" s="87"/>
      <c r="B472" s="90"/>
      <c r="C472" s="90" t="s">
        <v>531</v>
      </c>
      <c r="D472" s="126">
        <v>4.0</v>
      </c>
      <c r="E472" s="127">
        <v>967.36</v>
      </c>
      <c r="F472" s="128">
        <f t="shared" si="7"/>
        <v>628.784</v>
      </c>
      <c r="G472" s="129">
        <f t="shared" si="1"/>
        <v>338.576</v>
      </c>
      <c r="H472" s="130">
        <f t="shared" si="2"/>
        <v>0.35</v>
      </c>
      <c r="I472" s="131">
        <v>44820.0</v>
      </c>
      <c r="J472" s="132">
        <v>44856.0</v>
      </c>
      <c r="K472" s="123"/>
      <c r="L472" s="90"/>
      <c r="M472" s="133">
        <f t="shared" si="3"/>
        <v>241.84</v>
      </c>
      <c r="N472" s="99">
        <f t="shared" si="4"/>
        <v>36</v>
      </c>
      <c r="O472" s="133">
        <f t="shared" si="5"/>
        <v>157.196</v>
      </c>
      <c r="P472" s="134">
        <v>0.125</v>
      </c>
      <c r="Q472" s="90"/>
      <c r="R472" s="99">
        <f>IF(AND(H472&lt;='Product Ratings'!$E$5,H472&gt;='Product Ratings'!$D$5),'Product Ratings'!$C$5,IF(AND(H472&lt;='Product Ratings'!$E$6,H472&gt;='Product Ratings'!$D$6),'Product Ratings'!$C$6,IF(AND(H472&lt;='Product Ratings'!$E$7,H472&gt;='Product Ratings'!$D$7),'Product Ratings'!$C$7,IF(AND(H472&lt;='Product Ratings'!$E$8,H472&gt;='Product Ratings'!$D$8),'Product Ratings'!$C$8,IF(H472&gt;='Product Ratings'!$D$9,'Product Ratings'!$C$9)))))</f>
        <v>2</v>
      </c>
      <c r="S472" s="99">
        <f>IF(AND(D472&lt;='Product Ratings'!$I$5,D472&gt;='Product Ratings'!$H$5),'Product Ratings'!$F$5,IF(AND(D472&lt;='Product Ratings'!$I$6,D472&gt;='Product Ratings'!$H$6),'Product Ratings'!$F$6,IF(AND(D472&lt;='Product Ratings'!$I$7,I472&gt;='Product Ratings'!$H$7),'Product Ratings'!$F$7,IF(AND(D472&lt;='Product Ratings'!$I$8,D472&gt;='Product Ratings'!$H$8),'Product Ratings'!$F$8,IF(D472&gt;='Product Ratings'!$H$9,'Product Ratings'!$F$9)))))</f>
        <v>1</v>
      </c>
      <c r="T472" s="99">
        <f>IF(AND(O472&lt;='Product Ratings'!$M$5,O472&gt;='Product Ratings'!$L$5),'Product Ratings'!$J$5,IF(AND(O472&lt;='Product Ratings'!$M$6,O472&gt;='Product Ratings'!$L$6),'Product Ratings'!$J$6,IF(AND(O472&lt;='Product Ratings'!$M$7,O472&gt;='Product Ratings'!$L$7),'Product Ratings'!$J$7,IF(AND(O472&lt;='Product Ratings'!$M$8,O472&gt;='Product Ratings'!$L$8),'Product Ratings'!$J$8,IF(O472&gt;='Product Ratings'!$L$9,'Product Ratings'!$J$9)))))</f>
        <v>2</v>
      </c>
      <c r="U472" s="99">
        <f>IF(AND(N472&lt;='Product Ratings'!$R$5,N472&gt;='Product Ratings'!$Q$5),'Product Ratings'!$O$5,IF(AND(N472&lt;='Product Ratings'!$R$6,N472&gt;='Product Ratings'!$Q$6),'Product Ratings'!$O$6,IF(AND(N472&lt;='Product Ratings'!$R$7,N472&gt;='Product Ratings'!$Q$7),'Product Ratings'!$O$7,IF(AND(N472&lt;='Product Ratings'!$R$8,N472&gt;='Product Ratings'!$Q$8),'Product Ratings'!$O$8,IF(N472&gt;='Product Ratings'!$Q$9,'Product Ratings'!$O$9)))))</f>
        <v>3</v>
      </c>
      <c r="V472" s="99">
        <f>IF(AND(P472&lt;='Product Ratings'!$V$5,P472&gt;='Product Ratings'!$U$5),'Product Ratings'!$S$5,IF(AND(P472&lt;='Product Ratings'!$V$6,P472&gt;='Product Ratings'!$U$6),'Product Ratings'!$S$6,IF(AND(P472&lt;='Product Ratings'!$V$7,P472&gt;='Product Ratings'!$U$7),'Product Ratings'!$S$7,IF(AND(P472&lt;='Product Ratings'!$V$8,P472&gt;='Product Ratings'!$U$8),'Product Ratings'!$S$8,IF(P472&gt;='Product Ratings'!$U$9,'Product Ratings'!$S$9)))))</f>
        <v>2</v>
      </c>
      <c r="W472" s="135">
        <f t="shared" si="6"/>
        <v>10</v>
      </c>
      <c r="X472" s="90"/>
      <c r="Y472" s="90"/>
      <c r="Z472" s="90"/>
      <c r="AA472" s="90"/>
      <c r="AB472" s="90"/>
    </row>
    <row r="473" ht="12.75" customHeight="1">
      <c r="A473" s="87"/>
      <c r="B473" s="90"/>
      <c r="C473" s="90" t="s">
        <v>532</v>
      </c>
      <c r="D473" s="126">
        <v>5.0</v>
      </c>
      <c r="E473" s="127">
        <v>50.43</v>
      </c>
      <c r="F473" s="128">
        <f t="shared" si="7"/>
        <v>32.7795</v>
      </c>
      <c r="G473" s="129">
        <f t="shared" si="1"/>
        <v>17.6505</v>
      </c>
      <c r="H473" s="130">
        <f t="shared" si="2"/>
        <v>0.35</v>
      </c>
      <c r="I473" s="131">
        <v>44821.0</v>
      </c>
      <c r="J473" s="132">
        <v>44857.0</v>
      </c>
      <c r="K473" s="123"/>
      <c r="L473" s="90"/>
      <c r="M473" s="133">
        <f t="shared" si="3"/>
        <v>10.086</v>
      </c>
      <c r="N473" s="99">
        <f t="shared" si="4"/>
        <v>36</v>
      </c>
      <c r="O473" s="133">
        <f t="shared" si="5"/>
        <v>6.5559</v>
      </c>
      <c r="P473" s="134">
        <v>0.15</v>
      </c>
      <c r="Q473" s="90"/>
      <c r="R473" s="99">
        <f>IF(AND(H473&lt;='Product Ratings'!$E$5,H473&gt;='Product Ratings'!$D$5),'Product Ratings'!$C$5,IF(AND(H473&lt;='Product Ratings'!$E$6,H473&gt;='Product Ratings'!$D$6),'Product Ratings'!$C$6,IF(AND(H473&lt;='Product Ratings'!$E$7,H473&gt;='Product Ratings'!$D$7),'Product Ratings'!$C$7,IF(AND(H473&lt;='Product Ratings'!$E$8,H473&gt;='Product Ratings'!$D$8),'Product Ratings'!$C$8,IF(H473&gt;='Product Ratings'!$D$9,'Product Ratings'!$C$9)))))</f>
        <v>2</v>
      </c>
      <c r="S473" s="99">
        <f>IF(AND(D473&lt;='Product Ratings'!$I$5,D473&gt;='Product Ratings'!$H$5),'Product Ratings'!$F$5,IF(AND(D473&lt;='Product Ratings'!$I$6,D473&gt;='Product Ratings'!$H$6),'Product Ratings'!$F$6,IF(AND(D473&lt;='Product Ratings'!$I$7,I473&gt;='Product Ratings'!$H$7),'Product Ratings'!$F$7,IF(AND(D473&lt;='Product Ratings'!$I$8,D473&gt;='Product Ratings'!$H$8),'Product Ratings'!$F$8,IF(D473&gt;='Product Ratings'!$H$9,'Product Ratings'!$F$9)))))</f>
        <v>1</v>
      </c>
      <c r="T473" s="99">
        <f>IF(AND(O473&lt;='Product Ratings'!$M$5,O473&gt;='Product Ratings'!$L$5),'Product Ratings'!$J$5,IF(AND(O473&lt;='Product Ratings'!$M$6,O473&gt;='Product Ratings'!$L$6),'Product Ratings'!$J$6,IF(AND(O473&lt;='Product Ratings'!$M$7,O473&gt;='Product Ratings'!$L$7),'Product Ratings'!$J$7,IF(AND(O473&lt;='Product Ratings'!$M$8,O473&gt;='Product Ratings'!$L$8),'Product Ratings'!$J$8,IF(O473&gt;='Product Ratings'!$L$9,'Product Ratings'!$J$9)))))</f>
        <v>5</v>
      </c>
      <c r="U473" s="99">
        <f>IF(AND(N473&lt;='Product Ratings'!$R$5,N473&gt;='Product Ratings'!$Q$5),'Product Ratings'!$O$5,IF(AND(N473&lt;='Product Ratings'!$R$6,N473&gt;='Product Ratings'!$Q$6),'Product Ratings'!$O$6,IF(AND(N473&lt;='Product Ratings'!$R$7,N473&gt;='Product Ratings'!$Q$7),'Product Ratings'!$O$7,IF(AND(N473&lt;='Product Ratings'!$R$8,N473&gt;='Product Ratings'!$Q$8),'Product Ratings'!$O$8,IF(N473&gt;='Product Ratings'!$Q$9,'Product Ratings'!$O$9)))))</f>
        <v>3</v>
      </c>
      <c r="V473" s="99">
        <f>IF(AND(P473&lt;='Product Ratings'!$V$5,P473&gt;='Product Ratings'!$U$5),'Product Ratings'!$S$5,IF(AND(P473&lt;='Product Ratings'!$V$6,P473&gt;='Product Ratings'!$U$6),'Product Ratings'!$S$6,IF(AND(P473&lt;='Product Ratings'!$V$7,P473&gt;='Product Ratings'!$U$7),'Product Ratings'!$S$7,IF(AND(P473&lt;='Product Ratings'!$V$8,P473&gt;='Product Ratings'!$U$8),'Product Ratings'!$S$8,IF(P473&gt;='Product Ratings'!$U$9,'Product Ratings'!$S$9)))))</f>
        <v>3</v>
      </c>
      <c r="W473" s="135">
        <f t="shared" si="6"/>
        <v>14</v>
      </c>
      <c r="X473" s="90"/>
      <c r="Y473" s="90"/>
      <c r="Z473" s="90"/>
      <c r="AA473" s="90"/>
      <c r="AB473" s="90"/>
    </row>
    <row r="474" ht="12.75" customHeight="1">
      <c r="A474" s="87"/>
      <c r="B474" s="90"/>
      <c r="C474" s="90" t="s">
        <v>533</v>
      </c>
      <c r="D474" s="126">
        <v>6.0</v>
      </c>
      <c r="E474" s="127">
        <v>450.43</v>
      </c>
      <c r="F474" s="128">
        <f t="shared" si="7"/>
        <v>292.7795</v>
      </c>
      <c r="G474" s="129">
        <f t="shared" si="1"/>
        <v>157.6505</v>
      </c>
      <c r="H474" s="130">
        <f t="shared" si="2"/>
        <v>0.35</v>
      </c>
      <c r="I474" s="131">
        <v>44822.0</v>
      </c>
      <c r="J474" s="132">
        <v>44858.0</v>
      </c>
      <c r="K474" s="123"/>
      <c r="L474" s="90"/>
      <c r="M474" s="133">
        <f t="shared" si="3"/>
        <v>75.07166667</v>
      </c>
      <c r="N474" s="99">
        <f t="shared" si="4"/>
        <v>36</v>
      </c>
      <c r="O474" s="133">
        <f t="shared" si="5"/>
        <v>48.79658333</v>
      </c>
      <c r="P474" s="134">
        <v>0.18</v>
      </c>
      <c r="Q474" s="90"/>
      <c r="R474" s="99">
        <f>IF(AND(H474&lt;='Product Ratings'!$E$5,H474&gt;='Product Ratings'!$D$5),'Product Ratings'!$C$5,IF(AND(H474&lt;='Product Ratings'!$E$6,H474&gt;='Product Ratings'!$D$6),'Product Ratings'!$C$6,IF(AND(H474&lt;='Product Ratings'!$E$7,H474&gt;='Product Ratings'!$D$7),'Product Ratings'!$C$7,IF(AND(H474&lt;='Product Ratings'!$E$8,H474&gt;='Product Ratings'!$D$8),'Product Ratings'!$C$8,IF(H474&gt;='Product Ratings'!$D$9,'Product Ratings'!$C$9)))))</f>
        <v>2</v>
      </c>
      <c r="S474" s="99">
        <f>IF(AND(D474&lt;='Product Ratings'!$I$5,D474&gt;='Product Ratings'!$H$5),'Product Ratings'!$F$5,IF(AND(D474&lt;='Product Ratings'!$I$6,D474&gt;='Product Ratings'!$H$6),'Product Ratings'!$F$6,IF(AND(D474&lt;='Product Ratings'!$I$7,I474&gt;='Product Ratings'!$H$7),'Product Ratings'!$F$7,IF(AND(D474&lt;='Product Ratings'!$I$8,D474&gt;='Product Ratings'!$H$8),'Product Ratings'!$F$8,IF(D474&gt;='Product Ratings'!$H$9,'Product Ratings'!$F$9)))))</f>
        <v>2</v>
      </c>
      <c r="T474" s="99">
        <f>IF(AND(O474&lt;='Product Ratings'!$M$5,O474&gt;='Product Ratings'!$L$5),'Product Ratings'!$J$5,IF(AND(O474&lt;='Product Ratings'!$M$6,O474&gt;='Product Ratings'!$L$6),'Product Ratings'!$J$6,IF(AND(O474&lt;='Product Ratings'!$M$7,O474&gt;='Product Ratings'!$L$7),'Product Ratings'!$J$7,IF(AND(O474&lt;='Product Ratings'!$M$8,O474&gt;='Product Ratings'!$L$8),'Product Ratings'!$J$8,IF(O474&gt;='Product Ratings'!$L$9,'Product Ratings'!$J$9)))))</f>
        <v>3</v>
      </c>
      <c r="U474" s="99">
        <f>IF(AND(N474&lt;='Product Ratings'!$R$5,N474&gt;='Product Ratings'!$Q$5),'Product Ratings'!$O$5,IF(AND(N474&lt;='Product Ratings'!$R$6,N474&gt;='Product Ratings'!$Q$6),'Product Ratings'!$O$6,IF(AND(N474&lt;='Product Ratings'!$R$7,N474&gt;='Product Ratings'!$Q$7),'Product Ratings'!$O$7,IF(AND(N474&lt;='Product Ratings'!$R$8,N474&gt;='Product Ratings'!$Q$8),'Product Ratings'!$O$8,IF(N474&gt;='Product Ratings'!$Q$9,'Product Ratings'!$O$9)))))</f>
        <v>3</v>
      </c>
      <c r="V474" s="99">
        <f>IF(AND(P474&lt;='Product Ratings'!$V$5,P474&gt;='Product Ratings'!$U$5),'Product Ratings'!$S$5,IF(AND(P474&lt;='Product Ratings'!$V$6,P474&gt;='Product Ratings'!$U$6),'Product Ratings'!$S$6,IF(AND(P474&lt;='Product Ratings'!$V$7,P474&gt;='Product Ratings'!$U$7),'Product Ratings'!$S$7,IF(AND(P474&lt;='Product Ratings'!$V$8,P474&gt;='Product Ratings'!$U$8),'Product Ratings'!$S$8,IF(P474&gt;='Product Ratings'!$U$9,'Product Ratings'!$S$9)))))</f>
        <v>3</v>
      </c>
      <c r="W474" s="135">
        <f t="shared" si="6"/>
        <v>13</v>
      </c>
      <c r="X474" s="90"/>
      <c r="Y474" s="90"/>
      <c r="Z474" s="90"/>
      <c r="AA474" s="90"/>
      <c r="AB474" s="90"/>
    </row>
    <row r="475" ht="12.75" customHeight="1">
      <c r="A475" s="87"/>
      <c r="B475" s="90"/>
      <c r="C475" s="90" t="s">
        <v>534</v>
      </c>
      <c r="D475" s="126">
        <v>1.0</v>
      </c>
      <c r="E475" s="127">
        <v>268.62</v>
      </c>
      <c r="F475" s="128">
        <f t="shared" si="7"/>
        <v>174.603</v>
      </c>
      <c r="G475" s="129">
        <f t="shared" si="1"/>
        <v>94.017</v>
      </c>
      <c r="H475" s="130">
        <f t="shared" si="2"/>
        <v>0.35</v>
      </c>
      <c r="I475" s="131">
        <v>44823.0</v>
      </c>
      <c r="J475" s="132">
        <v>44859.0</v>
      </c>
      <c r="K475" s="123"/>
      <c r="L475" s="90"/>
      <c r="M475" s="133">
        <f t="shared" si="3"/>
        <v>268.62</v>
      </c>
      <c r="N475" s="99">
        <f t="shared" si="4"/>
        <v>36</v>
      </c>
      <c r="O475" s="133">
        <f t="shared" si="5"/>
        <v>174.603</v>
      </c>
      <c r="P475" s="134">
        <v>0.22</v>
      </c>
      <c r="Q475" s="90"/>
      <c r="R475" s="99">
        <f>IF(AND(H475&lt;='Product Ratings'!$E$5,H475&gt;='Product Ratings'!$D$5),'Product Ratings'!$C$5,IF(AND(H475&lt;='Product Ratings'!$E$6,H475&gt;='Product Ratings'!$D$6),'Product Ratings'!$C$6,IF(AND(H475&lt;='Product Ratings'!$E$7,H475&gt;='Product Ratings'!$D$7),'Product Ratings'!$C$7,IF(AND(H475&lt;='Product Ratings'!$E$8,H475&gt;='Product Ratings'!$D$8),'Product Ratings'!$C$8,IF(H475&gt;='Product Ratings'!$D$9,'Product Ratings'!$C$9)))))</f>
        <v>2</v>
      </c>
      <c r="S475" s="99">
        <f>IF(AND(D475&lt;='Product Ratings'!$I$5,D475&gt;='Product Ratings'!$H$5),'Product Ratings'!$F$5,IF(AND(D475&lt;='Product Ratings'!$I$6,D475&gt;='Product Ratings'!$H$6),'Product Ratings'!$F$6,IF(AND(D475&lt;='Product Ratings'!$I$7,I475&gt;='Product Ratings'!$H$7),'Product Ratings'!$F$7,IF(AND(D475&lt;='Product Ratings'!$I$8,D475&gt;='Product Ratings'!$H$8),'Product Ratings'!$F$8,IF(D475&gt;='Product Ratings'!$H$9,'Product Ratings'!$F$9)))))</f>
        <v>1</v>
      </c>
      <c r="T475" s="99">
        <f>IF(AND(O475&lt;='Product Ratings'!$M$5,O475&gt;='Product Ratings'!$L$5),'Product Ratings'!$J$5,IF(AND(O475&lt;='Product Ratings'!$M$6,O475&gt;='Product Ratings'!$L$6),'Product Ratings'!$J$6,IF(AND(O475&lt;='Product Ratings'!$M$7,O475&gt;='Product Ratings'!$L$7),'Product Ratings'!$J$7,IF(AND(O475&lt;='Product Ratings'!$M$8,O475&gt;='Product Ratings'!$L$8),'Product Ratings'!$J$8,IF(O475&gt;='Product Ratings'!$L$9,'Product Ratings'!$J$9)))))</f>
        <v>2</v>
      </c>
      <c r="U475" s="99">
        <f>IF(AND(N475&lt;='Product Ratings'!$R$5,N475&gt;='Product Ratings'!$Q$5),'Product Ratings'!$O$5,IF(AND(N475&lt;='Product Ratings'!$R$6,N475&gt;='Product Ratings'!$Q$6),'Product Ratings'!$O$6,IF(AND(N475&lt;='Product Ratings'!$R$7,N475&gt;='Product Ratings'!$Q$7),'Product Ratings'!$O$7,IF(AND(N475&lt;='Product Ratings'!$R$8,N475&gt;='Product Ratings'!$Q$8),'Product Ratings'!$O$8,IF(N475&gt;='Product Ratings'!$Q$9,'Product Ratings'!$O$9)))))</f>
        <v>3</v>
      </c>
      <c r="V475" s="99">
        <f>IF(AND(P475&lt;='Product Ratings'!$V$5,P475&gt;='Product Ratings'!$U$5),'Product Ratings'!$S$5,IF(AND(P475&lt;='Product Ratings'!$V$6,P475&gt;='Product Ratings'!$U$6),'Product Ratings'!$S$6,IF(AND(P475&lt;='Product Ratings'!$V$7,P475&gt;='Product Ratings'!$U$7),'Product Ratings'!$S$7,IF(AND(P475&lt;='Product Ratings'!$V$8,P475&gt;='Product Ratings'!$U$8),'Product Ratings'!$S$8,IF(P475&gt;='Product Ratings'!$U$9,'Product Ratings'!$S$9)))))</f>
        <v>3</v>
      </c>
      <c r="W475" s="135">
        <f t="shared" si="6"/>
        <v>11</v>
      </c>
      <c r="X475" s="90"/>
      <c r="Y475" s="90"/>
      <c r="Z475" s="90"/>
      <c r="AA475" s="90"/>
      <c r="AB475" s="90"/>
    </row>
    <row r="476" ht="12.75" customHeight="1">
      <c r="A476" s="87"/>
      <c r="B476" s="90"/>
      <c r="C476" s="90" t="s">
        <v>535</v>
      </c>
      <c r="D476" s="126">
        <v>2.0</v>
      </c>
      <c r="E476" s="127">
        <v>665.22</v>
      </c>
      <c r="F476" s="128">
        <f t="shared" si="7"/>
        <v>432.393</v>
      </c>
      <c r="G476" s="129">
        <f t="shared" si="1"/>
        <v>232.827</v>
      </c>
      <c r="H476" s="130">
        <f t="shared" si="2"/>
        <v>0.35</v>
      </c>
      <c r="I476" s="131">
        <v>44824.0</v>
      </c>
      <c r="J476" s="132">
        <v>44860.0</v>
      </c>
      <c r="K476" s="123"/>
      <c r="L476" s="90"/>
      <c r="M476" s="133">
        <f t="shared" si="3"/>
        <v>332.61</v>
      </c>
      <c r="N476" s="99">
        <f t="shared" si="4"/>
        <v>36</v>
      </c>
      <c r="O476" s="133">
        <f t="shared" si="5"/>
        <v>216.1965</v>
      </c>
      <c r="P476" s="134">
        <v>0.26</v>
      </c>
      <c r="Q476" s="90"/>
      <c r="R476" s="99">
        <f>IF(AND(H476&lt;='Product Ratings'!$E$5,H476&gt;='Product Ratings'!$D$5),'Product Ratings'!$C$5,IF(AND(H476&lt;='Product Ratings'!$E$6,H476&gt;='Product Ratings'!$D$6),'Product Ratings'!$C$6,IF(AND(H476&lt;='Product Ratings'!$E$7,H476&gt;='Product Ratings'!$D$7),'Product Ratings'!$C$7,IF(AND(H476&lt;='Product Ratings'!$E$8,H476&gt;='Product Ratings'!$D$8),'Product Ratings'!$C$8,IF(H476&gt;='Product Ratings'!$D$9,'Product Ratings'!$C$9)))))</f>
        <v>2</v>
      </c>
      <c r="S476" s="99">
        <f>IF(AND(D476&lt;='Product Ratings'!$I$5,D476&gt;='Product Ratings'!$H$5),'Product Ratings'!$F$5,IF(AND(D476&lt;='Product Ratings'!$I$6,D476&gt;='Product Ratings'!$H$6),'Product Ratings'!$F$6,IF(AND(D476&lt;='Product Ratings'!$I$7,I476&gt;='Product Ratings'!$H$7),'Product Ratings'!$F$7,IF(AND(D476&lt;='Product Ratings'!$I$8,D476&gt;='Product Ratings'!$H$8),'Product Ratings'!$F$8,IF(D476&gt;='Product Ratings'!$H$9,'Product Ratings'!$F$9)))))</f>
        <v>1</v>
      </c>
      <c r="T476" s="99">
        <f>IF(AND(O476&lt;='Product Ratings'!$M$5,O476&gt;='Product Ratings'!$L$5),'Product Ratings'!$J$5,IF(AND(O476&lt;='Product Ratings'!$M$6,O476&gt;='Product Ratings'!$L$6),'Product Ratings'!$J$6,IF(AND(O476&lt;='Product Ratings'!$M$7,O476&gt;='Product Ratings'!$L$7),'Product Ratings'!$J$7,IF(AND(O476&lt;='Product Ratings'!$M$8,O476&gt;='Product Ratings'!$L$8),'Product Ratings'!$J$8,IF(O476&gt;='Product Ratings'!$L$9,'Product Ratings'!$J$9)))))</f>
        <v>1</v>
      </c>
      <c r="U476" s="99">
        <f>IF(AND(N476&lt;='Product Ratings'!$R$5,N476&gt;='Product Ratings'!$Q$5),'Product Ratings'!$O$5,IF(AND(N476&lt;='Product Ratings'!$R$6,N476&gt;='Product Ratings'!$Q$6),'Product Ratings'!$O$6,IF(AND(N476&lt;='Product Ratings'!$R$7,N476&gt;='Product Ratings'!$Q$7),'Product Ratings'!$O$7,IF(AND(N476&lt;='Product Ratings'!$R$8,N476&gt;='Product Ratings'!$Q$8),'Product Ratings'!$O$8,IF(N476&gt;='Product Ratings'!$Q$9,'Product Ratings'!$O$9)))))</f>
        <v>3</v>
      </c>
      <c r="V476" s="99">
        <f>IF(AND(P476&lt;='Product Ratings'!$V$5,P476&gt;='Product Ratings'!$U$5),'Product Ratings'!$S$5,IF(AND(P476&lt;='Product Ratings'!$V$6,P476&gt;='Product Ratings'!$U$6),'Product Ratings'!$S$6,IF(AND(P476&lt;='Product Ratings'!$V$7,P476&gt;='Product Ratings'!$U$7),'Product Ratings'!$S$7,IF(AND(P476&lt;='Product Ratings'!$V$8,P476&gt;='Product Ratings'!$U$8),'Product Ratings'!$S$8,IF(P476&gt;='Product Ratings'!$U$9,'Product Ratings'!$S$9)))))</f>
        <v>3</v>
      </c>
      <c r="W476" s="135">
        <f t="shared" si="6"/>
        <v>10</v>
      </c>
      <c r="X476" s="90"/>
      <c r="Y476" s="90"/>
      <c r="Z476" s="90"/>
      <c r="AA476" s="90"/>
      <c r="AB476" s="90"/>
    </row>
    <row r="477" ht="12.75" customHeight="1">
      <c r="A477" s="87"/>
      <c r="B477" s="90"/>
      <c r="C477" s="90" t="s">
        <v>536</v>
      </c>
      <c r="D477" s="126">
        <v>3.0</v>
      </c>
      <c r="E477" s="127">
        <v>226.09</v>
      </c>
      <c r="F477" s="128">
        <f t="shared" si="7"/>
        <v>146.9585</v>
      </c>
      <c r="G477" s="129">
        <f t="shared" si="1"/>
        <v>79.1315</v>
      </c>
      <c r="H477" s="130">
        <f t="shared" si="2"/>
        <v>0.35</v>
      </c>
      <c r="I477" s="131">
        <v>44825.0</v>
      </c>
      <c r="J477" s="132">
        <v>44861.0</v>
      </c>
      <c r="K477" s="123"/>
      <c r="L477" s="90"/>
      <c r="M477" s="133">
        <f t="shared" si="3"/>
        <v>75.36333333</v>
      </c>
      <c r="N477" s="99">
        <f t="shared" si="4"/>
        <v>36</v>
      </c>
      <c r="O477" s="133">
        <f t="shared" si="5"/>
        <v>48.98616667</v>
      </c>
      <c r="P477" s="134">
        <v>0.28</v>
      </c>
      <c r="Q477" s="90"/>
      <c r="R477" s="99">
        <f>IF(AND(H477&lt;='Product Ratings'!$E$5,H477&gt;='Product Ratings'!$D$5),'Product Ratings'!$C$5,IF(AND(H477&lt;='Product Ratings'!$E$6,H477&gt;='Product Ratings'!$D$6),'Product Ratings'!$C$6,IF(AND(H477&lt;='Product Ratings'!$E$7,H477&gt;='Product Ratings'!$D$7),'Product Ratings'!$C$7,IF(AND(H477&lt;='Product Ratings'!$E$8,H477&gt;='Product Ratings'!$D$8),'Product Ratings'!$C$8,IF(H477&gt;='Product Ratings'!$D$9,'Product Ratings'!$C$9)))))</f>
        <v>2</v>
      </c>
      <c r="S477" s="99">
        <f>IF(AND(D477&lt;='Product Ratings'!$I$5,D477&gt;='Product Ratings'!$H$5),'Product Ratings'!$F$5,IF(AND(D477&lt;='Product Ratings'!$I$6,D477&gt;='Product Ratings'!$H$6),'Product Ratings'!$F$6,IF(AND(D477&lt;='Product Ratings'!$I$7,I477&gt;='Product Ratings'!$H$7),'Product Ratings'!$F$7,IF(AND(D477&lt;='Product Ratings'!$I$8,D477&gt;='Product Ratings'!$H$8),'Product Ratings'!$F$8,IF(D477&gt;='Product Ratings'!$H$9,'Product Ratings'!$F$9)))))</f>
        <v>1</v>
      </c>
      <c r="T477" s="99">
        <f>IF(AND(O477&lt;='Product Ratings'!$M$5,O477&gt;='Product Ratings'!$L$5),'Product Ratings'!$J$5,IF(AND(O477&lt;='Product Ratings'!$M$6,O477&gt;='Product Ratings'!$L$6),'Product Ratings'!$J$6,IF(AND(O477&lt;='Product Ratings'!$M$7,O477&gt;='Product Ratings'!$L$7),'Product Ratings'!$J$7,IF(AND(O477&lt;='Product Ratings'!$M$8,O477&gt;='Product Ratings'!$L$8),'Product Ratings'!$J$8,IF(O477&gt;='Product Ratings'!$L$9,'Product Ratings'!$J$9)))))</f>
        <v>3</v>
      </c>
      <c r="U477" s="99">
        <f>IF(AND(N477&lt;='Product Ratings'!$R$5,N477&gt;='Product Ratings'!$Q$5),'Product Ratings'!$O$5,IF(AND(N477&lt;='Product Ratings'!$R$6,N477&gt;='Product Ratings'!$Q$6),'Product Ratings'!$O$6,IF(AND(N477&lt;='Product Ratings'!$R$7,N477&gt;='Product Ratings'!$Q$7),'Product Ratings'!$O$7,IF(AND(N477&lt;='Product Ratings'!$R$8,N477&gt;='Product Ratings'!$Q$8),'Product Ratings'!$O$8,IF(N477&gt;='Product Ratings'!$Q$9,'Product Ratings'!$O$9)))))</f>
        <v>3</v>
      </c>
      <c r="V477" s="99">
        <f>IF(AND(P477&lt;='Product Ratings'!$V$5,P477&gt;='Product Ratings'!$U$5),'Product Ratings'!$S$5,IF(AND(P477&lt;='Product Ratings'!$V$6,P477&gt;='Product Ratings'!$U$6),'Product Ratings'!$S$6,IF(AND(P477&lt;='Product Ratings'!$V$7,P477&gt;='Product Ratings'!$U$7),'Product Ratings'!$S$7,IF(AND(P477&lt;='Product Ratings'!$V$8,P477&gt;='Product Ratings'!$U$8),'Product Ratings'!$S$8,IF(P477&gt;='Product Ratings'!$U$9,'Product Ratings'!$S$9)))))</f>
        <v>3</v>
      </c>
      <c r="W477" s="135">
        <f t="shared" si="6"/>
        <v>12</v>
      </c>
      <c r="X477" s="90"/>
      <c r="Y477" s="90"/>
      <c r="Z477" s="90"/>
      <c r="AA477" s="90"/>
      <c r="AB477" s="90"/>
    </row>
    <row r="478" ht="12.75" customHeight="1">
      <c r="A478" s="87"/>
      <c r="B478" s="90"/>
      <c r="C478" s="90" t="s">
        <v>537</v>
      </c>
      <c r="D478" s="126">
        <v>4.0</v>
      </c>
      <c r="E478" s="127">
        <v>60.0</v>
      </c>
      <c r="F478" s="128">
        <f t="shared" si="7"/>
        <v>39</v>
      </c>
      <c r="G478" s="129">
        <f t="shared" si="1"/>
        <v>21</v>
      </c>
      <c r="H478" s="130">
        <f t="shared" si="2"/>
        <v>0.35</v>
      </c>
      <c r="I478" s="131">
        <v>44826.0</v>
      </c>
      <c r="J478" s="132">
        <v>44862.0</v>
      </c>
      <c r="K478" s="123"/>
      <c r="L478" s="90"/>
      <c r="M478" s="133">
        <f t="shared" si="3"/>
        <v>15</v>
      </c>
      <c r="N478" s="99">
        <f t="shared" si="4"/>
        <v>36</v>
      </c>
      <c r="O478" s="133">
        <f t="shared" si="5"/>
        <v>9.75</v>
      </c>
      <c r="P478" s="134">
        <v>0.3</v>
      </c>
      <c r="Q478" s="90"/>
      <c r="R478" s="99">
        <f>IF(AND(H478&lt;='Product Ratings'!$E$5,H478&gt;='Product Ratings'!$D$5),'Product Ratings'!$C$5,IF(AND(H478&lt;='Product Ratings'!$E$6,H478&gt;='Product Ratings'!$D$6),'Product Ratings'!$C$6,IF(AND(H478&lt;='Product Ratings'!$E$7,H478&gt;='Product Ratings'!$D$7),'Product Ratings'!$C$7,IF(AND(H478&lt;='Product Ratings'!$E$8,H478&gt;='Product Ratings'!$D$8),'Product Ratings'!$C$8,IF(H478&gt;='Product Ratings'!$D$9,'Product Ratings'!$C$9)))))</f>
        <v>2</v>
      </c>
      <c r="S478" s="99">
        <f>IF(AND(D478&lt;='Product Ratings'!$I$5,D478&gt;='Product Ratings'!$H$5),'Product Ratings'!$F$5,IF(AND(D478&lt;='Product Ratings'!$I$6,D478&gt;='Product Ratings'!$H$6),'Product Ratings'!$F$6,IF(AND(D478&lt;='Product Ratings'!$I$7,I478&gt;='Product Ratings'!$H$7),'Product Ratings'!$F$7,IF(AND(D478&lt;='Product Ratings'!$I$8,D478&gt;='Product Ratings'!$H$8),'Product Ratings'!$F$8,IF(D478&gt;='Product Ratings'!$H$9,'Product Ratings'!$F$9)))))</f>
        <v>1</v>
      </c>
      <c r="T478" s="99">
        <f>IF(AND(O478&lt;='Product Ratings'!$M$5,O478&gt;='Product Ratings'!$L$5),'Product Ratings'!$J$5,IF(AND(O478&lt;='Product Ratings'!$M$6,O478&gt;='Product Ratings'!$L$6),'Product Ratings'!$J$6,IF(AND(O478&lt;='Product Ratings'!$M$7,O478&gt;='Product Ratings'!$L$7),'Product Ratings'!$J$7,IF(AND(O478&lt;='Product Ratings'!$M$8,O478&gt;='Product Ratings'!$L$8),'Product Ratings'!$J$8,IF(O478&gt;='Product Ratings'!$L$9,'Product Ratings'!$J$9)))))</f>
        <v>5</v>
      </c>
      <c r="U478" s="99">
        <f>IF(AND(N478&lt;='Product Ratings'!$R$5,N478&gt;='Product Ratings'!$Q$5),'Product Ratings'!$O$5,IF(AND(N478&lt;='Product Ratings'!$R$6,N478&gt;='Product Ratings'!$Q$6),'Product Ratings'!$O$6,IF(AND(N478&lt;='Product Ratings'!$R$7,N478&gt;='Product Ratings'!$Q$7),'Product Ratings'!$O$7,IF(AND(N478&lt;='Product Ratings'!$R$8,N478&gt;='Product Ratings'!$Q$8),'Product Ratings'!$O$8,IF(N478&gt;='Product Ratings'!$Q$9,'Product Ratings'!$O$9)))))</f>
        <v>3</v>
      </c>
      <c r="V478" s="99">
        <f>IF(AND(P478&lt;='Product Ratings'!$V$5,P478&gt;='Product Ratings'!$U$5),'Product Ratings'!$S$5,IF(AND(P478&lt;='Product Ratings'!$V$6,P478&gt;='Product Ratings'!$U$6),'Product Ratings'!$S$6,IF(AND(P478&lt;='Product Ratings'!$V$7,P478&gt;='Product Ratings'!$U$7),'Product Ratings'!$S$7,IF(AND(P478&lt;='Product Ratings'!$V$8,P478&gt;='Product Ratings'!$U$8),'Product Ratings'!$S$8,IF(P478&gt;='Product Ratings'!$U$9,'Product Ratings'!$S$9)))))</f>
        <v>3</v>
      </c>
      <c r="W478" s="135">
        <f t="shared" si="6"/>
        <v>14</v>
      </c>
      <c r="X478" s="90"/>
      <c r="Y478" s="90"/>
      <c r="Z478" s="90"/>
      <c r="AA478" s="90"/>
      <c r="AB478" s="90"/>
    </row>
    <row r="479" ht="12.75" customHeight="1">
      <c r="A479" s="87"/>
      <c r="B479" s="90"/>
      <c r="C479" s="90" t="s">
        <v>538</v>
      </c>
      <c r="D479" s="126">
        <v>5.0</v>
      </c>
      <c r="E479" s="127">
        <v>80.0</v>
      </c>
      <c r="F479" s="128">
        <f t="shared" si="7"/>
        <v>52</v>
      </c>
      <c r="G479" s="129">
        <f t="shared" si="1"/>
        <v>28</v>
      </c>
      <c r="H479" s="130">
        <f t="shared" si="2"/>
        <v>0.35</v>
      </c>
      <c r="I479" s="131">
        <v>44827.0</v>
      </c>
      <c r="J479" s="132">
        <v>44863.0</v>
      </c>
      <c r="K479" s="123"/>
      <c r="L479" s="90"/>
      <c r="M479" s="133">
        <f t="shared" si="3"/>
        <v>16</v>
      </c>
      <c r="N479" s="99">
        <f t="shared" si="4"/>
        <v>36</v>
      </c>
      <c r="O479" s="133">
        <f t="shared" si="5"/>
        <v>10.4</v>
      </c>
      <c r="P479" s="134">
        <v>0.31</v>
      </c>
      <c r="Q479" s="90"/>
      <c r="R479" s="99">
        <f>IF(AND(H479&lt;='Product Ratings'!$E$5,H479&gt;='Product Ratings'!$D$5),'Product Ratings'!$C$5,IF(AND(H479&lt;='Product Ratings'!$E$6,H479&gt;='Product Ratings'!$D$6),'Product Ratings'!$C$6,IF(AND(H479&lt;='Product Ratings'!$E$7,H479&gt;='Product Ratings'!$D$7),'Product Ratings'!$C$7,IF(AND(H479&lt;='Product Ratings'!$E$8,H479&gt;='Product Ratings'!$D$8),'Product Ratings'!$C$8,IF(H479&gt;='Product Ratings'!$D$9,'Product Ratings'!$C$9)))))</f>
        <v>2</v>
      </c>
      <c r="S479" s="99">
        <f>IF(AND(D479&lt;='Product Ratings'!$I$5,D479&gt;='Product Ratings'!$H$5),'Product Ratings'!$F$5,IF(AND(D479&lt;='Product Ratings'!$I$6,D479&gt;='Product Ratings'!$H$6),'Product Ratings'!$F$6,IF(AND(D479&lt;='Product Ratings'!$I$7,I479&gt;='Product Ratings'!$H$7),'Product Ratings'!$F$7,IF(AND(D479&lt;='Product Ratings'!$I$8,D479&gt;='Product Ratings'!$H$8),'Product Ratings'!$F$8,IF(D479&gt;='Product Ratings'!$H$9,'Product Ratings'!$F$9)))))</f>
        <v>1</v>
      </c>
      <c r="T479" s="99">
        <f>IF(AND(O479&lt;='Product Ratings'!$M$5,O479&gt;='Product Ratings'!$L$5),'Product Ratings'!$J$5,IF(AND(O479&lt;='Product Ratings'!$M$6,O479&gt;='Product Ratings'!$L$6),'Product Ratings'!$J$6,IF(AND(O479&lt;='Product Ratings'!$M$7,O479&gt;='Product Ratings'!$L$7),'Product Ratings'!$J$7,IF(AND(O479&lt;='Product Ratings'!$M$8,O479&gt;='Product Ratings'!$L$8),'Product Ratings'!$J$8,IF(O479&gt;='Product Ratings'!$L$9,'Product Ratings'!$J$9)))))</f>
        <v>5</v>
      </c>
      <c r="U479" s="99">
        <f>IF(AND(N479&lt;='Product Ratings'!$R$5,N479&gt;='Product Ratings'!$Q$5),'Product Ratings'!$O$5,IF(AND(N479&lt;='Product Ratings'!$R$6,N479&gt;='Product Ratings'!$Q$6),'Product Ratings'!$O$6,IF(AND(N479&lt;='Product Ratings'!$R$7,N479&gt;='Product Ratings'!$Q$7),'Product Ratings'!$O$7,IF(AND(N479&lt;='Product Ratings'!$R$8,N479&gt;='Product Ratings'!$Q$8),'Product Ratings'!$O$8,IF(N479&gt;='Product Ratings'!$Q$9,'Product Ratings'!$O$9)))))</f>
        <v>3</v>
      </c>
      <c r="V479" s="99">
        <f>IF(AND(P479&lt;='Product Ratings'!$V$5,P479&gt;='Product Ratings'!$U$5),'Product Ratings'!$S$5,IF(AND(P479&lt;='Product Ratings'!$V$6,P479&gt;='Product Ratings'!$U$6),'Product Ratings'!$S$6,IF(AND(P479&lt;='Product Ratings'!$V$7,P479&gt;='Product Ratings'!$U$7),'Product Ratings'!$S$7,IF(AND(P479&lt;='Product Ratings'!$V$8,P479&gt;='Product Ratings'!$U$8),'Product Ratings'!$S$8,IF(P479&gt;='Product Ratings'!$U$9,'Product Ratings'!$S$9)))))</f>
        <v>3</v>
      </c>
      <c r="W479" s="135">
        <f t="shared" si="6"/>
        <v>14</v>
      </c>
      <c r="X479" s="90"/>
      <c r="Y479" s="90"/>
      <c r="Z479" s="90"/>
      <c r="AA479" s="90"/>
      <c r="AB479" s="90"/>
    </row>
    <row r="480" ht="12.75" customHeight="1">
      <c r="A480" s="87"/>
      <c r="B480" s="90"/>
      <c r="C480" s="90" t="s">
        <v>539</v>
      </c>
      <c r="D480" s="126">
        <v>6.0</v>
      </c>
      <c r="E480" s="127">
        <v>40.0</v>
      </c>
      <c r="F480" s="128">
        <f t="shared" si="7"/>
        <v>26</v>
      </c>
      <c r="G480" s="129">
        <f t="shared" si="1"/>
        <v>14</v>
      </c>
      <c r="H480" s="130">
        <f t="shared" si="2"/>
        <v>0.35</v>
      </c>
      <c r="I480" s="131">
        <v>44828.0</v>
      </c>
      <c r="J480" s="132">
        <v>44864.0</v>
      </c>
      <c r="K480" s="123"/>
      <c r="L480" s="90"/>
      <c r="M480" s="133">
        <f t="shared" si="3"/>
        <v>6.666666667</v>
      </c>
      <c r="N480" s="99">
        <f t="shared" si="4"/>
        <v>36</v>
      </c>
      <c r="O480" s="133">
        <f t="shared" si="5"/>
        <v>4.333333333</v>
      </c>
      <c r="P480" s="134">
        <v>0.32</v>
      </c>
      <c r="Q480" s="90"/>
      <c r="R480" s="99">
        <f>IF(AND(H480&lt;='Product Ratings'!$E$5,H480&gt;='Product Ratings'!$D$5),'Product Ratings'!$C$5,IF(AND(H480&lt;='Product Ratings'!$E$6,H480&gt;='Product Ratings'!$D$6),'Product Ratings'!$C$6,IF(AND(H480&lt;='Product Ratings'!$E$7,H480&gt;='Product Ratings'!$D$7),'Product Ratings'!$C$7,IF(AND(H480&lt;='Product Ratings'!$E$8,H480&gt;='Product Ratings'!$D$8),'Product Ratings'!$C$8,IF(H480&gt;='Product Ratings'!$D$9,'Product Ratings'!$C$9)))))</f>
        <v>2</v>
      </c>
      <c r="S480" s="99">
        <f>IF(AND(D480&lt;='Product Ratings'!$I$5,D480&gt;='Product Ratings'!$H$5),'Product Ratings'!$F$5,IF(AND(D480&lt;='Product Ratings'!$I$6,D480&gt;='Product Ratings'!$H$6),'Product Ratings'!$F$6,IF(AND(D480&lt;='Product Ratings'!$I$7,I480&gt;='Product Ratings'!$H$7),'Product Ratings'!$F$7,IF(AND(D480&lt;='Product Ratings'!$I$8,D480&gt;='Product Ratings'!$H$8),'Product Ratings'!$F$8,IF(D480&gt;='Product Ratings'!$H$9,'Product Ratings'!$F$9)))))</f>
        <v>2</v>
      </c>
      <c r="T480" s="99">
        <f>IF(AND(O480&lt;='Product Ratings'!$M$5,O480&gt;='Product Ratings'!$L$5),'Product Ratings'!$J$5,IF(AND(O480&lt;='Product Ratings'!$M$6,O480&gt;='Product Ratings'!$L$6),'Product Ratings'!$J$6,IF(AND(O480&lt;='Product Ratings'!$M$7,O480&gt;='Product Ratings'!$L$7),'Product Ratings'!$J$7,IF(AND(O480&lt;='Product Ratings'!$M$8,O480&gt;='Product Ratings'!$L$8),'Product Ratings'!$J$8,IF(O480&gt;='Product Ratings'!$L$9,'Product Ratings'!$J$9)))))</f>
        <v>5</v>
      </c>
      <c r="U480" s="99">
        <f>IF(AND(N480&lt;='Product Ratings'!$R$5,N480&gt;='Product Ratings'!$Q$5),'Product Ratings'!$O$5,IF(AND(N480&lt;='Product Ratings'!$R$6,N480&gt;='Product Ratings'!$Q$6),'Product Ratings'!$O$6,IF(AND(N480&lt;='Product Ratings'!$R$7,N480&gt;='Product Ratings'!$Q$7),'Product Ratings'!$O$7,IF(AND(N480&lt;='Product Ratings'!$R$8,N480&gt;='Product Ratings'!$Q$8),'Product Ratings'!$O$8,IF(N480&gt;='Product Ratings'!$Q$9,'Product Ratings'!$O$9)))))</f>
        <v>3</v>
      </c>
      <c r="V480" s="99">
        <f>IF(AND(P480&lt;='Product Ratings'!$V$5,P480&gt;='Product Ratings'!$U$5),'Product Ratings'!$S$5,IF(AND(P480&lt;='Product Ratings'!$V$6,P480&gt;='Product Ratings'!$U$6),'Product Ratings'!$S$6,IF(AND(P480&lt;='Product Ratings'!$V$7,P480&gt;='Product Ratings'!$U$7),'Product Ratings'!$S$7,IF(AND(P480&lt;='Product Ratings'!$V$8,P480&gt;='Product Ratings'!$U$8),'Product Ratings'!$S$8,IF(P480&gt;='Product Ratings'!$U$9,'Product Ratings'!$S$9)))))</f>
        <v>3</v>
      </c>
      <c r="W480" s="135">
        <f t="shared" si="6"/>
        <v>15</v>
      </c>
      <c r="X480" s="90"/>
      <c r="Y480" s="90"/>
      <c r="Z480" s="90"/>
      <c r="AA480" s="90"/>
      <c r="AB480" s="90"/>
    </row>
    <row r="481" ht="12.75" customHeight="1">
      <c r="A481" s="87"/>
      <c r="B481" s="90"/>
      <c r="C481" s="90" t="s">
        <v>540</v>
      </c>
      <c r="D481" s="126">
        <v>1.0</v>
      </c>
      <c r="E481" s="127">
        <v>40.0</v>
      </c>
      <c r="F481" s="128">
        <f t="shared" si="7"/>
        <v>26</v>
      </c>
      <c r="G481" s="129">
        <f t="shared" si="1"/>
        <v>14</v>
      </c>
      <c r="H481" s="130">
        <f t="shared" si="2"/>
        <v>0.35</v>
      </c>
      <c r="I481" s="131">
        <v>44829.0</v>
      </c>
      <c r="J481" s="132">
        <v>44865.0</v>
      </c>
      <c r="K481" s="123"/>
      <c r="L481" s="90"/>
      <c r="M481" s="133">
        <f t="shared" si="3"/>
        <v>40</v>
      </c>
      <c r="N481" s="99">
        <f t="shared" si="4"/>
        <v>36</v>
      </c>
      <c r="O481" s="133">
        <f t="shared" si="5"/>
        <v>26</v>
      </c>
      <c r="P481" s="134">
        <v>0.33</v>
      </c>
      <c r="Q481" s="90"/>
      <c r="R481" s="99">
        <f>IF(AND(H481&lt;='Product Ratings'!$E$5,H481&gt;='Product Ratings'!$D$5),'Product Ratings'!$C$5,IF(AND(H481&lt;='Product Ratings'!$E$6,H481&gt;='Product Ratings'!$D$6),'Product Ratings'!$C$6,IF(AND(H481&lt;='Product Ratings'!$E$7,H481&gt;='Product Ratings'!$D$7),'Product Ratings'!$C$7,IF(AND(H481&lt;='Product Ratings'!$E$8,H481&gt;='Product Ratings'!$D$8),'Product Ratings'!$C$8,IF(H481&gt;='Product Ratings'!$D$9,'Product Ratings'!$C$9)))))</f>
        <v>2</v>
      </c>
      <c r="S481" s="99">
        <f>IF(AND(D481&lt;='Product Ratings'!$I$5,D481&gt;='Product Ratings'!$H$5),'Product Ratings'!$F$5,IF(AND(D481&lt;='Product Ratings'!$I$6,D481&gt;='Product Ratings'!$H$6),'Product Ratings'!$F$6,IF(AND(D481&lt;='Product Ratings'!$I$7,I481&gt;='Product Ratings'!$H$7),'Product Ratings'!$F$7,IF(AND(D481&lt;='Product Ratings'!$I$8,D481&gt;='Product Ratings'!$H$8),'Product Ratings'!$F$8,IF(D481&gt;='Product Ratings'!$H$9,'Product Ratings'!$F$9)))))</f>
        <v>1</v>
      </c>
      <c r="T481" s="99">
        <f>IF(AND(O481&lt;='Product Ratings'!$M$5,O481&gt;='Product Ratings'!$L$5),'Product Ratings'!$J$5,IF(AND(O481&lt;='Product Ratings'!$M$6,O481&gt;='Product Ratings'!$L$6),'Product Ratings'!$J$6,IF(AND(O481&lt;='Product Ratings'!$M$7,O481&gt;='Product Ratings'!$L$7),'Product Ratings'!$J$7,IF(AND(O481&lt;='Product Ratings'!$M$8,O481&gt;='Product Ratings'!$L$8),'Product Ratings'!$J$8,IF(O481&gt;='Product Ratings'!$L$9,'Product Ratings'!$J$9)))))</f>
        <v>4</v>
      </c>
      <c r="U481" s="99">
        <f>IF(AND(N481&lt;='Product Ratings'!$R$5,N481&gt;='Product Ratings'!$Q$5),'Product Ratings'!$O$5,IF(AND(N481&lt;='Product Ratings'!$R$6,N481&gt;='Product Ratings'!$Q$6),'Product Ratings'!$O$6,IF(AND(N481&lt;='Product Ratings'!$R$7,N481&gt;='Product Ratings'!$Q$7),'Product Ratings'!$O$7,IF(AND(N481&lt;='Product Ratings'!$R$8,N481&gt;='Product Ratings'!$Q$8),'Product Ratings'!$O$8,IF(N481&gt;='Product Ratings'!$Q$9,'Product Ratings'!$O$9)))))</f>
        <v>3</v>
      </c>
      <c r="V481" s="99">
        <f>IF(AND(P481&lt;='Product Ratings'!$V$5,P481&gt;='Product Ratings'!$U$5),'Product Ratings'!$S$5,IF(AND(P481&lt;='Product Ratings'!$V$6,P481&gt;='Product Ratings'!$U$6),'Product Ratings'!$S$6,IF(AND(P481&lt;='Product Ratings'!$V$7,P481&gt;='Product Ratings'!$U$7),'Product Ratings'!$S$7,IF(AND(P481&lt;='Product Ratings'!$V$8,P481&gt;='Product Ratings'!$U$8),'Product Ratings'!$S$8,IF(P481&gt;='Product Ratings'!$U$9,'Product Ratings'!$S$9)))))</f>
        <v>3</v>
      </c>
      <c r="W481" s="135">
        <f t="shared" si="6"/>
        <v>13</v>
      </c>
      <c r="X481" s="90"/>
      <c r="Y481" s="90"/>
      <c r="Z481" s="90"/>
      <c r="AA481" s="90"/>
      <c r="AB481" s="90"/>
    </row>
    <row r="482" ht="12.75" customHeight="1">
      <c r="A482" s="87"/>
      <c r="B482" s="90"/>
      <c r="C482" s="90" t="s">
        <v>541</v>
      </c>
      <c r="D482" s="126">
        <v>2.0</v>
      </c>
      <c r="E482" s="127">
        <v>42.61</v>
      </c>
      <c r="F482" s="128">
        <f t="shared" si="7"/>
        <v>27.6965</v>
      </c>
      <c r="G482" s="129">
        <f t="shared" si="1"/>
        <v>14.9135</v>
      </c>
      <c r="H482" s="130">
        <f t="shared" si="2"/>
        <v>0.35</v>
      </c>
      <c r="I482" s="131">
        <v>44830.0</v>
      </c>
      <c r="J482" s="132">
        <v>44866.0</v>
      </c>
      <c r="K482" s="123"/>
      <c r="L482" s="90"/>
      <c r="M482" s="133">
        <f t="shared" si="3"/>
        <v>21.305</v>
      </c>
      <c r="N482" s="99">
        <f t="shared" si="4"/>
        <v>36</v>
      </c>
      <c r="O482" s="133">
        <f t="shared" si="5"/>
        <v>13.84825</v>
      </c>
      <c r="P482" s="134">
        <v>0.34</v>
      </c>
      <c r="Q482" s="90"/>
      <c r="R482" s="99">
        <f>IF(AND(H482&lt;='Product Ratings'!$E$5,H482&gt;='Product Ratings'!$D$5),'Product Ratings'!$C$5,IF(AND(H482&lt;='Product Ratings'!$E$6,H482&gt;='Product Ratings'!$D$6),'Product Ratings'!$C$6,IF(AND(H482&lt;='Product Ratings'!$E$7,H482&gt;='Product Ratings'!$D$7),'Product Ratings'!$C$7,IF(AND(H482&lt;='Product Ratings'!$E$8,H482&gt;='Product Ratings'!$D$8),'Product Ratings'!$C$8,IF(H482&gt;='Product Ratings'!$D$9,'Product Ratings'!$C$9)))))</f>
        <v>2</v>
      </c>
      <c r="S482" s="99">
        <f>IF(AND(D482&lt;='Product Ratings'!$I$5,D482&gt;='Product Ratings'!$H$5),'Product Ratings'!$F$5,IF(AND(D482&lt;='Product Ratings'!$I$6,D482&gt;='Product Ratings'!$H$6),'Product Ratings'!$F$6,IF(AND(D482&lt;='Product Ratings'!$I$7,I482&gt;='Product Ratings'!$H$7),'Product Ratings'!$F$7,IF(AND(D482&lt;='Product Ratings'!$I$8,D482&gt;='Product Ratings'!$H$8),'Product Ratings'!$F$8,IF(D482&gt;='Product Ratings'!$H$9,'Product Ratings'!$F$9)))))</f>
        <v>1</v>
      </c>
      <c r="T482" s="99">
        <f>IF(AND(O482&lt;='Product Ratings'!$M$5,O482&gt;='Product Ratings'!$L$5),'Product Ratings'!$J$5,IF(AND(O482&lt;='Product Ratings'!$M$6,O482&gt;='Product Ratings'!$L$6),'Product Ratings'!$J$6,IF(AND(O482&lt;='Product Ratings'!$M$7,O482&gt;='Product Ratings'!$L$7),'Product Ratings'!$J$7,IF(AND(O482&lt;='Product Ratings'!$M$8,O482&gt;='Product Ratings'!$L$8),'Product Ratings'!$J$8,IF(O482&gt;='Product Ratings'!$L$9,'Product Ratings'!$J$9)))))</f>
        <v>5</v>
      </c>
      <c r="U482" s="99">
        <f>IF(AND(N482&lt;='Product Ratings'!$R$5,N482&gt;='Product Ratings'!$Q$5),'Product Ratings'!$O$5,IF(AND(N482&lt;='Product Ratings'!$R$6,N482&gt;='Product Ratings'!$Q$6),'Product Ratings'!$O$6,IF(AND(N482&lt;='Product Ratings'!$R$7,N482&gt;='Product Ratings'!$Q$7),'Product Ratings'!$O$7,IF(AND(N482&lt;='Product Ratings'!$R$8,N482&gt;='Product Ratings'!$Q$8),'Product Ratings'!$O$8,IF(N482&gt;='Product Ratings'!$Q$9,'Product Ratings'!$O$9)))))</f>
        <v>3</v>
      </c>
      <c r="V482" s="99">
        <f>IF(AND(P482&lt;='Product Ratings'!$V$5,P482&gt;='Product Ratings'!$U$5),'Product Ratings'!$S$5,IF(AND(P482&lt;='Product Ratings'!$V$6,P482&gt;='Product Ratings'!$U$6),'Product Ratings'!$S$6,IF(AND(P482&lt;='Product Ratings'!$V$7,P482&gt;='Product Ratings'!$U$7),'Product Ratings'!$S$7,IF(AND(P482&lt;='Product Ratings'!$V$8,P482&gt;='Product Ratings'!$U$8),'Product Ratings'!$S$8,IF(P482&gt;='Product Ratings'!$U$9,'Product Ratings'!$S$9)))))</f>
        <v>4</v>
      </c>
      <c r="W482" s="135">
        <f t="shared" si="6"/>
        <v>15</v>
      </c>
      <c r="X482" s="90"/>
      <c r="Y482" s="90"/>
      <c r="Z482" s="90"/>
      <c r="AA482" s="90"/>
      <c r="AB482" s="90"/>
    </row>
    <row r="483" ht="12.75" customHeight="1">
      <c r="A483" s="87"/>
      <c r="B483" s="90"/>
      <c r="C483" s="90" t="s">
        <v>542</v>
      </c>
      <c r="D483" s="126">
        <v>3.0</v>
      </c>
      <c r="E483" s="127">
        <v>164.35</v>
      </c>
      <c r="F483" s="128">
        <f t="shared" si="7"/>
        <v>106.8275</v>
      </c>
      <c r="G483" s="129">
        <f t="shared" si="1"/>
        <v>57.5225</v>
      </c>
      <c r="H483" s="130">
        <f t="shared" si="2"/>
        <v>0.35</v>
      </c>
      <c r="I483" s="131">
        <v>44831.0</v>
      </c>
      <c r="J483" s="132">
        <v>44867.0</v>
      </c>
      <c r="K483" s="123"/>
      <c r="L483" s="90"/>
      <c r="M483" s="133">
        <f t="shared" si="3"/>
        <v>54.78333333</v>
      </c>
      <c r="N483" s="99">
        <f t="shared" si="4"/>
        <v>36</v>
      </c>
      <c r="O483" s="133">
        <f t="shared" si="5"/>
        <v>35.60916667</v>
      </c>
      <c r="P483" s="134">
        <v>0.35</v>
      </c>
      <c r="Q483" s="90"/>
      <c r="R483" s="99">
        <f>IF(AND(H483&lt;='Product Ratings'!$E$5,H483&gt;='Product Ratings'!$D$5),'Product Ratings'!$C$5,IF(AND(H483&lt;='Product Ratings'!$E$6,H483&gt;='Product Ratings'!$D$6),'Product Ratings'!$C$6,IF(AND(H483&lt;='Product Ratings'!$E$7,H483&gt;='Product Ratings'!$D$7),'Product Ratings'!$C$7,IF(AND(H483&lt;='Product Ratings'!$E$8,H483&gt;='Product Ratings'!$D$8),'Product Ratings'!$C$8,IF(H483&gt;='Product Ratings'!$D$9,'Product Ratings'!$C$9)))))</f>
        <v>2</v>
      </c>
      <c r="S483" s="99">
        <f>IF(AND(D483&lt;='Product Ratings'!$I$5,D483&gt;='Product Ratings'!$H$5),'Product Ratings'!$F$5,IF(AND(D483&lt;='Product Ratings'!$I$6,D483&gt;='Product Ratings'!$H$6),'Product Ratings'!$F$6,IF(AND(D483&lt;='Product Ratings'!$I$7,I483&gt;='Product Ratings'!$H$7),'Product Ratings'!$F$7,IF(AND(D483&lt;='Product Ratings'!$I$8,D483&gt;='Product Ratings'!$H$8),'Product Ratings'!$F$8,IF(D483&gt;='Product Ratings'!$H$9,'Product Ratings'!$F$9)))))</f>
        <v>1</v>
      </c>
      <c r="T483" s="99">
        <f>IF(AND(O483&lt;='Product Ratings'!$M$5,O483&gt;='Product Ratings'!$L$5),'Product Ratings'!$J$5,IF(AND(O483&lt;='Product Ratings'!$M$6,O483&gt;='Product Ratings'!$L$6),'Product Ratings'!$J$6,IF(AND(O483&lt;='Product Ratings'!$M$7,O483&gt;='Product Ratings'!$L$7),'Product Ratings'!$J$7,IF(AND(O483&lt;='Product Ratings'!$M$8,O483&gt;='Product Ratings'!$L$8),'Product Ratings'!$J$8,IF(O483&gt;='Product Ratings'!$L$9,'Product Ratings'!$J$9)))))</f>
        <v>4</v>
      </c>
      <c r="U483" s="99">
        <f>IF(AND(N483&lt;='Product Ratings'!$R$5,N483&gt;='Product Ratings'!$Q$5),'Product Ratings'!$O$5,IF(AND(N483&lt;='Product Ratings'!$R$6,N483&gt;='Product Ratings'!$Q$6),'Product Ratings'!$O$6,IF(AND(N483&lt;='Product Ratings'!$R$7,N483&gt;='Product Ratings'!$Q$7),'Product Ratings'!$O$7,IF(AND(N483&lt;='Product Ratings'!$R$8,N483&gt;='Product Ratings'!$Q$8),'Product Ratings'!$O$8,IF(N483&gt;='Product Ratings'!$Q$9,'Product Ratings'!$O$9)))))</f>
        <v>3</v>
      </c>
      <c r="V483" s="99">
        <f>IF(AND(P483&lt;='Product Ratings'!$V$5,P483&gt;='Product Ratings'!$U$5),'Product Ratings'!$S$5,IF(AND(P483&lt;='Product Ratings'!$V$6,P483&gt;='Product Ratings'!$U$6),'Product Ratings'!$S$6,IF(AND(P483&lt;='Product Ratings'!$V$7,P483&gt;='Product Ratings'!$U$7),'Product Ratings'!$S$7,IF(AND(P483&lt;='Product Ratings'!$V$8,P483&gt;='Product Ratings'!$U$8),'Product Ratings'!$S$8,IF(P483&gt;='Product Ratings'!$U$9,'Product Ratings'!$S$9)))))</f>
        <v>4</v>
      </c>
      <c r="W483" s="135">
        <f t="shared" si="6"/>
        <v>14</v>
      </c>
      <c r="X483" s="90"/>
      <c r="Y483" s="90"/>
      <c r="Z483" s="90"/>
      <c r="AA483" s="90"/>
      <c r="AB483" s="90"/>
    </row>
    <row r="484" ht="12.75" customHeight="1">
      <c r="A484" s="87"/>
      <c r="B484" s="90"/>
      <c r="C484" s="90" t="s">
        <v>543</v>
      </c>
      <c r="D484" s="126">
        <v>4.0</v>
      </c>
      <c r="E484" s="127">
        <v>75.65</v>
      </c>
      <c r="F484" s="128">
        <f t="shared" si="7"/>
        <v>49.1725</v>
      </c>
      <c r="G484" s="129">
        <f t="shared" si="1"/>
        <v>26.4775</v>
      </c>
      <c r="H484" s="130">
        <f t="shared" si="2"/>
        <v>0.35</v>
      </c>
      <c r="I484" s="131">
        <v>44832.0</v>
      </c>
      <c r="J484" s="132">
        <v>44868.0</v>
      </c>
      <c r="K484" s="123"/>
      <c r="L484" s="90"/>
      <c r="M484" s="133">
        <f t="shared" si="3"/>
        <v>18.9125</v>
      </c>
      <c r="N484" s="99">
        <f t="shared" si="4"/>
        <v>36</v>
      </c>
      <c r="O484" s="133">
        <f t="shared" si="5"/>
        <v>12.293125</v>
      </c>
      <c r="P484" s="134">
        <v>0.45</v>
      </c>
      <c r="Q484" s="90"/>
      <c r="R484" s="99">
        <f>IF(AND(H484&lt;='Product Ratings'!$E$5,H484&gt;='Product Ratings'!$D$5),'Product Ratings'!$C$5,IF(AND(H484&lt;='Product Ratings'!$E$6,H484&gt;='Product Ratings'!$D$6),'Product Ratings'!$C$6,IF(AND(H484&lt;='Product Ratings'!$E$7,H484&gt;='Product Ratings'!$D$7),'Product Ratings'!$C$7,IF(AND(H484&lt;='Product Ratings'!$E$8,H484&gt;='Product Ratings'!$D$8),'Product Ratings'!$C$8,IF(H484&gt;='Product Ratings'!$D$9,'Product Ratings'!$C$9)))))</f>
        <v>2</v>
      </c>
      <c r="S484" s="99">
        <f>IF(AND(D484&lt;='Product Ratings'!$I$5,D484&gt;='Product Ratings'!$H$5),'Product Ratings'!$F$5,IF(AND(D484&lt;='Product Ratings'!$I$6,D484&gt;='Product Ratings'!$H$6),'Product Ratings'!$F$6,IF(AND(D484&lt;='Product Ratings'!$I$7,I484&gt;='Product Ratings'!$H$7),'Product Ratings'!$F$7,IF(AND(D484&lt;='Product Ratings'!$I$8,D484&gt;='Product Ratings'!$H$8),'Product Ratings'!$F$8,IF(D484&gt;='Product Ratings'!$H$9,'Product Ratings'!$F$9)))))</f>
        <v>1</v>
      </c>
      <c r="T484" s="99">
        <f>IF(AND(O484&lt;='Product Ratings'!$M$5,O484&gt;='Product Ratings'!$L$5),'Product Ratings'!$J$5,IF(AND(O484&lt;='Product Ratings'!$M$6,O484&gt;='Product Ratings'!$L$6),'Product Ratings'!$J$6,IF(AND(O484&lt;='Product Ratings'!$M$7,O484&gt;='Product Ratings'!$L$7),'Product Ratings'!$J$7,IF(AND(O484&lt;='Product Ratings'!$M$8,O484&gt;='Product Ratings'!$L$8),'Product Ratings'!$J$8,IF(O484&gt;='Product Ratings'!$L$9,'Product Ratings'!$J$9)))))</f>
        <v>5</v>
      </c>
      <c r="U484" s="99">
        <f>IF(AND(N484&lt;='Product Ratings'!$R$5,N484&gt;='Product Ratings'!$Q$5),'Product Ratings'!$O$5,IF(AND(N484&lt;='Product Ratings'!$R$6,N484&gt;='Product Ratings'!$Q$6),'Product Ratings'!$O$6,IF(AND(N484&lt;='Product Ratings'!$R$7,N484&gt;='Product Ratings'!$Q$7),'Product Ratings'!$O$7,IF(AND(N484&lt;='Product Ratings'!$R$8,N484&gt;='Product Ratings'!$Q$8),'Product Ratings'!$O$8,IF(N484&gt;='Product Ratings'!$Q$9,'Product Ratings'!$O$9)))))</f>
        <v>3</v>
      </c>
      <c r="V484" s="99">
        <f>IF(AND(P484&lt;='Product Ratings'!$V$5,P484&gt;='Product Ratings'!$U$5),'Product Ratings'!$S$5,IF(AND(P484&lt;='Product Ratings'!$V$6,P484&gt;='Product Ratings'!$U$6),'Product Ratings'!$S$6,IF(AND(P484&lt;='Product Ratings'!$V$7,P484&gt;='Product Ratings'!$U$7),'Product Ratings'!$S$7,IF(AND(P484&lt;='Product Ratings'!$V$8,P484&gt;='Product Ratings'!$U$8),'Product Ratings'!$S$8,IF(P484&gt;='Product Ratings'!$U$9,'Product Ratings'!$S$9)))))</f>
        <v>4</v>
      </c>
      <c r="W484" s="135">
        <f t="shared" si="6"/>
        <v>15</v>
      </c>
      <c r="X484" s="90"/>
      <c r="Y484" s="90"/>
      <c r="Z484" s="90"/>
      <c r="AA484" s="90"/>
      <c r="AB484" s="90"/>
    </row>
    <row r="485" ht="12.75" customHeight="1">
      <c r="A485" s="87"/>
      <c r="B485" s="90"/>
      <c r="C485" s="90" t="s">
        <v>544</v>
      </c>
      <c r="D485" s="126">
        <v>5.0</v>
      </c>
      <c r="E485" s="127">
        <v>123.15</v>
      </c>
      <c r="F485" s="128">
        <f t="shared" si="7"/>
        <v>80.0475</v>
      </c>
      <c r="G485" s="129">
        <f t="shared" si="1"/>
        <v>43.1025</v>
      </c>
      <c r="H485" s="130">
        <f t="shared" si="2"/>
        <v>0.35</v>
      </c>
      <c r="I485" s="131">
        <v>44833.0</v>
      </c>
      <c r="J485" s="132">
        <v>44869.0</v>
      </c>
      <c r="K485" s="123"/>
      <c r="L485" s="90"/>
      <c r="M485" s="133">
        <f t="shared" si="3"/>
        <v>24.63</v>
      </c>
      <c r="N485" s="99">
        <f t="shared" si="4"/>
        <v>36</v>
      </c>
      <c r="O485" s="133">
        <f t="shared" si="5"/>
        <v>16.0095</v>
      </c>
      <c r="P485" s="134">
        <v>0.46</v>
      </c>
      <c r="Q485" s="90"/>
      <c r="R485" s="99">
        <f>IF(AND(H485&lt;='Product Ratings'!$E$5,H485&gt;='Product Ratings'!$D$5),'Product Ratings'!$C$5,IF(AND(H485&lt;='Product Ratings'!$E$6,H485&gt;='Product Ratings'!$D$6),'Product Ratings'!$C$6,IF(AND(H485&lt;='Product Ratings'!$E$7,H485&gt;='Product Ratings'!$D$7),'Product Ratings'!$C$7,IF(AND(H485&lt;='Product Ratings'!$E$8,H485&gt;='Product Ratings'!$D$8),'Product Ratings'!$C$8,IF(H485&gt;='Product Ratings'!$D$9,'Product Ratings'!$C$9)))))</f>
        <v>2</v>
      </c>
      <c r="S485" s="99">
        <f>IF(AND(D485&lt;='Product Ratings'!$I$5,D485&gt;='Product Ratings'!$H$5),'Product Ratings'!$F$5,IF(AND(D485&lt;='Product Ratings'!$I$6,D485&gt;='Product Ratings'!$H$6),'Product Ratings'!$F$6,IF(AND(D485&lt;='Product Ratings'!$I$7,I485&gt;='Product Ratings'!$H$7),'Product Ratings'!$F$7,IF(AND(D485&lt;='Product Ratings'!$I$8,D485&gt;='Product Ratings'!$H$8),'Product Ratings'!$F$8,IF(D485&gt;='Product Ratings'!$H$9,'Product Ratings'!$F$9)))))</f>
        <v>1</v>
      </c>
      <c r="T485" s="99">
        <f>IF(AND(O485&lt;='Product Ratings'!$M$5,O485&gt;='Product Ratings'!$L$5),'Product Ratings'!$J$5,IF(AND(O485&lt;='Product Ratings'!$M$6,O485&gt;='Product Ratings'!$L$6),'Product Ratings'!$J$6,IF(AND(O485&lt;='Product Ratings'!$M$7,O485&gt;='Product Ratings'!$L$7),'Product Ratings'!$J$7,IF(AND(O485&lt;='Product Ratings'!$M$8,O485&gt;='Product Ratings'!$L$8),'Product Ratings'!$J$8,IF(O485&gt;='Product Ratings'!$L$9,'Product Ratings'!$J$9)))))</f>
        <v>5</v>
      </c>
      <c r="U485" s="99">
        <f>IF(AND(N485&lt;='Product Ratings'!$R$5,N485&gt;='Product Ratings'!$Q$5),'Product Ratings'!$O$5,IF(AND(N485&lt;='Product Ratings'!$R$6,N485&gt;='Product Ratings'!$Q$6),'Product Ratings'!$O$6,IF(AND(N485&lt;='Product Ratings'!$R$7,N485&gt;='Product Ratings'!$Q$7),'Product Ratings'!$O$7,IF(AND(N485&lt;='Product Ratings'!$R$8,N485&gt;='Product Ratings'!$Q$8),'Product Ratings'!$O$8,IF(N485&gt;='Product Ratings'!$Q$9,'Product Ratings'!$O$9)))))</f>
        <v>3</v>
      </c>
      <c r="V485" s="99">
        <f>IF(AND(P485&lt;='Product Ratings'!$V$5,P485&gt;='Product Ratings'!$U$5),'Product Ratings'!$S$5,IF(AND(P485&lt;='Product Ratings'!$V$6,P485&gt;='Product Ratings'!$U$6),'Product Ratings'!$S$6,IF(AND(P485&lt;='Product Ratings'!$V$7,P485&gt;='Product Ratings'!$U$7),'Product Ratings'!$S$7,IF(AND(P485&lt;='Product Ratings'!$V$8,P485&gt;='Product Ratings'!$U$8),'Product Ratings'!$S$8,IF(P485&gt;='Product Ratings'!$U$9,'Product Ratings'!$S$9)))))</f>
        <v>4</v>
      </c>
      <c r="W485" s="135">
        <f t="shared" si="6"/>
        <v>15</v>
      </c>
      <c r="X485" s="90"/>
      <c r="Y485" s="90"/>
      <c r="Z485" s="90"/>
      <c r="AA485" s="90"/>
      <c r="AB485" s="90"/>
    </row>
    <row r="486" ht="12.75" customHeight="1">
      <c r="A486" s="87"/>
      <c r="B486" s="90"/>
      <c r="C486" s="90" t="s">
        <v>545</v>
      </c>
      <c r="D486" s="126">
        <v>6.0</v>
      </c>
      <c r="E486" s="127">
        <v>327.83</v>
      </c>
      <c r="F486" s="128">
        <f t="shared" si="7"/>
        <v>213.0895</v>
      </c>
      <c r="G486" s="129">
        <f t="shared" si="1"/>
        <v>114.7405</v>
      </c>
      <c r="H486" s="130">
        <f t="shared" si="2"/>
        <v>0.35</v>
      </c>
      <c r="I486" s="131">
        <v>44834.0</v>
      </c>
      <c r="J486" s="132">
        <v>44870.0</v>
      </c>
      <c r="K486" s="123"/>
      <c r="L486" s="90"/>
      <c r="M486" s="133">
        <f t="shared" si="3"/>
        <v>54.63833333</v>
      </c>
      <c r="N486" s="99">
        <f t="shared" si="4"/>
        <v>36</v>
      </c>
      <c r="O486" s="133">
        <f t="shared" si="5"/>
        <v>35.51491667</v>
      </c>
      <c r="P486" s="134">
        <v>0.48</v>
      </c>
      <c r="Q486" s="90"/>
      <c r="R486" s="99">
        <f>IF(AND(H486&lt;='Product Ratings'!$E$5,H486&gt;='Product Ratings'!$D$5),'Product Ratings'!$C$5,IF(AND(H486&lt;='Product Ratings'!$E$6,H486&gt;='Product Ratings'!$D$6),'Product Ratings'!$C$6,IF(AND(H486&lt;='Product Ratings'!$E$7,H486&gt;='Product Ratings'!$D$7),'Product Ratings'!$C$7,IF(AND(H486&lt;='Product Ratings'!$E$8,H486&gt;='Product Ratings'!$D$8),'Product Ratings'!$C$8,IF(H486&gt;='Product Ratings'!$D$9,'Product Ratings'!$C$9)))))</f>
        <v>2</v>
      </c>
      <c r="S486" s="99">
        <f>IF(AND(D486&lt;='Product Ratings'!$I$5,D486&gt;='Product Ratings'!$H$5),'Product Ratings'!$F$5,IF(AND(D486&lt;='Product Ratings'!$I$6,D486&gt;='Product Ratings'!$H$6),'Product Ratings'!$F$6,IF(AND(D486&lt;='Product Ratings'!$I$7,I486&gt;='Product Ratings'!$H$7),'Product Ratings'!$F$7,IF(AND(D486&lt;='Product Ratings'!$I$8,D486&gt;='Product Ratings'!$H$8),'Product Ratings'!$F$8,IF(D486&gt;='Product Ratings'!$H$9,'Product Ratings'!$F$9)))))</f>
        <v>2</v>
      </c>
      <c r="T486" s="99">
        <f>IF(AND(O486&lt;='Product Ratings'!$M$5,O486&gt;='Product Ratings'!$L$5),'Product Ratings'!$J$5,IF(AND(O486&lt;='Product Ratings'!$M$6,O486&gt;='Product Ratings'!$L$6),'Product Ratings'!$J$6,IF(AND(O486&lt;='Product Ratings'!$M$7,O486&gt;='Product Ratings'!$L$7),'Product Ratings'!$J$7,IF(AND(O486&lt;='Product Ratings'!$M$8,O486&gt;='Product Ratings'!$L$8),'Product Ratings'!$J$8,IF(O486&gt;='Product Ratings'!$L$9,'Product Ratings'!$J$9)))))</f>
        <v>4</v>
      </c>
      <c r="U486" s="99">
        <f>IF(AND(N486&lt;='Product Ratings'!$R$5,N486&gt;='Product Ratings'!$Q$5),'Product Ratings'!$O$5,IF(AND(N486&lt;='Product Ratings'!$R$6,N486&gt;='Product Ratings'!$Q$6),'Product Ratings'!$O$6,IF(AND(N486&lt;='Product Ratings'!$R$7,N486&gt;='Product Ratings'!$Q$7),'Product Ratings'!$O$7,IF(AND(N486&lt;='Product Ratings'!$R$8,N486&gt;='Product Ratings'!$Q$8),'Product Ratings'!$O$8,IF(N486&gt;='Product Ratings'!$Q$9,'Product Ratings'!$O$9)))))</f>
        <v>3</v>
      </c>
      <c r="V486" s="99">
        <f>IF(AND(P486&lt;='Product Ratings'!$V$5,P486&gt;='Product Ratings'!$U$5),'Product Ratings'!$S$5,IF(AND(P486&lt;='Product Ratings'!$V$6,P486&gt;='Product Ratings'!$U$6),'Product Ratings'!$S$6,IF(AND(P486&lt;='Product Ratings'!$V$7,P486&gt;='Product Ratings'!$U$7),'Product Ratings'!$S$7,IF(AND(P486&lt;='Product Ratings'!$V$8,P486&gt;='Product Ratings'!$U$8),'Product Ratings'!$S$8,IF(P486&gt;='Product Ratings'!$U$9,'Product Ratings'!$S$9)))))</f>
        <v>4</v>
      </c>
      <c r="W486" s="135">
        <f t="shared" si="6"/>
        <v>15</v>
      </c>
      <c r="X486" s="90"/>
      <c r="Y486" s="90"/>
      <c r="Z486" s="90"/>
      <c r="AA486" s="90"/>
      <c r="AB486" s="90"/>
    </row>
    <row r="487" ht="12.75" customHeight="1">
      <c r="A487" s="87"/>
      <c r="B487" s="90"/>
      <c r="C487" s="90" t="s">
        <v>546</v>
      </c>
      <c r="D487" s="126">
        <v>1.0</v>
      </c>
      <c r="E487" s="127">
        <v>696.52</v>
      </c>
      <c r="F487" s="128">
        <f t="shared" si="7"/>
        <v>452.738</v>
      </c>
      <c r="G487" s="129">
        <f t="shared" si="1"/>
        <v>243.782</v>
      </c>
      <c r="H487" s="130">
        <f t="shared" si="2"/>
        <v>0.35</v>
      </c>
      <c r="I487" s="131">
        <v>44835.0</v>
      </c>
      <c r="J487" s="132">
        <v>44871.0</v>
      </c>
      <c r="K487" s="123"/>
      <c r="L487" s="90"/>
      <c r="M487" s="133">
        <f t="shared" si="3"/>
        <v>696.52</v>
      </c>
      <c r="N487" s="99">
        <f t="shared" si="4"/>
        <v>36</v>
      </c>
      <c r="O487" s="133">
        <f t="shared" si="5"/>
        <v>452.738</v>
      </c>
      <c r="P487" s="134">
        <v>0.5</v>
      </c>
      <c r="Q487" s="90"/>
      <c r="R487" s="99">
        <f>IF(AND(H487&lt;='Product Ratings'!$E$5,H487&gt;='Product Ratings'!$D$5),'Product Ratings'!$C$5,IF(AND(H487&lt;='Product Ratings'!$E$6,H487&gt;='Product Ratings'!$D$6),'Product Ratings'!$C$6,IF(AND(H487&lt;='Product Ratings'!$E$7,H487&gt;='Product Ratings'!$D$7),'Product Ratings'!$C$7,IF(AND(H487&lt;='Product Ratings'!$E$8,H487&gt;='Product Ratings'!$D$8),'Product Ratings'!$C$8,IF(H487&gt;='Product Ratings'!$D$9,'Product Ratings'!$C$9)))))</f>
        <v>2</v>
      </c>
      <c r="S487" s="99">
        <f>IF(AND(D487&lt;='Product Ratings'!$I$5,D487&gt;='Product Ratings'!$H$5),'Product Ratings'!$F$5,IF(AND(D487&lt;='Product Ratings'!$I$6,D487&gt;='Product Ratings'!$H$6),'Product Ratings'!$F$6,IF(AND(D487&lt;='Product Ratings'!$I$7,I487&gt;='Product Ratings'!$H$7),'Product Ratings'!$F$7,IF(AND(D487&lt;='Product Ratings'!$I$8,D487&gt;='Product Ratings'!$H$8),'Product Ratings'!$F$8,IF(D487&gt;='Product Ratings'!$H$9,'Product Ratings'!$F$9)))))</f>
        <v>1</v>
      </c>
      <c r="T487" s="99">
        <f>IF(AND(O487&lt;='Product Ratings'!$M$5,O487&gt;='Product Ratings'!$L$5),'Product Ratings'!$J$5,IF(AND(O487&lt;='Product Ratings'!$M$6,O487&gt;='Product Ratings'!$L$6),'Product Ratings'!$J$6,IF(AND(O487&lt;='Product Ratings'!$M$7,O487&gt;='Product Ratings'!$L$7),'Product Ratings'!$J$7,IF(AND(O487&lt;='Product Ratings'!$M$8,O487&gt;='Product Ratings'!$L$8),'Product Ratings'!$J$8,IF(O487&gt;='Product Ratings'!$L$9,'Product Ratings'!$J$9)))))</f>
        <v>1</v>
      </c>
      <c r="U487" s="99">
        <f>IF(AND(N487&lt;='Product Ratings'!$R$5,N487&gt;='Product Ratings'!$Q$5),'Product Ratings'!$O$5,IF(AND(N487&lt;='Product Ratings'!$R$6,N487&gt;='Product Ratings'!$Q$6),'Product Ratings'!$O$6,IF(AND(N487&lt;='Product Ratings'!$R$7,N487&gt;='Product Ratings'!$Q$7),'Product Ratings'!$O$7,IF(AND(N487&lt;='Product Ratings'!$R$8,N487&gt;='Product Ratings'!$Q$8),'Product Ratings'!$O$8,IF(N487&gt;='Product Ratings'!$Q$9,'Product Ratings'!$O$9)))))</f>
        <v>3</v>
      </c>
      <c r="V487" s="99">
        <f>IF(AND(P487&lt;='Product Ratings'!$V$5,P487&gt;='Product Ratings'!$U$5),'Product Ratings'!$S$5,IF(AND(P487&lt;='Product Ratings'!$V$6,P487&gt;='Product Ratings'!$U$6),'Product Ratings'!$S$6,IF(AND(P487&lt;='Product Ratings'!$V$7,P487&gt;='Product Ratings'!$U$7),'Product Ratings'!$S$7,IF(AND(P487&lt;='Product Ratings'!$V$8,P487&gt;='Product Ratings'!$U$8),'Product Ratings'!$S$8,IF(P487&gt;='Product Ratings'!$U$9,'Product Ratings'!$S$9)))))</f>
        <v>4</v>
      </c>
      <c r="W487" s="135">
        <f t="shared" si="6"/>
        <v>11</v>
      </c>
      <c r="X487" s="90"/>
      <c r="Y487" s="90"/>
      <c r="Z487" s="90"/>
      <c r="AA487" s="90"/>
      <c r="AB487" s="90"/>
    </row>
    <row r="488" ht="12.75" customHeight="1">
      <c r="A488" s="87"/>
      <c r="B488" s="90"/>
      <c r="C488" s="90" t="s">
        <v>547</v>
      </c>
      <c r="D488" s="126">
        <v>2.0</v>
      </c>
      <c r="E488" s="127">
        <v>32.17</v>
      </c>
      <c r="F488" s="128">
        <f t="shared" si="7"/>
        <v>20.9105</v>
      </c>
      <c r="G488" s="129">
        <f t="shared" si="1"/>
        <v>11.2595</v>
      </c>
      <c r="H488" s="130">
        <f t="shared" si="2"/>
        <v>0.35</v>
      </c>
      <c r="I488" s="131">
        <v>44836.0</v>
      </c>
      <c r="J488" s="132">
        <v>44872.0</v>
      </c>
      <c r="K488" s="123"/>
      <c r="L488" s="90"/>
      <c r="M488" s="133">
        <f t="shared" si="3"/>
        <v>16.085</v>
      </c>
      <c r="N488" s="99">
        <f t="shared" si="4"/>
        <v>36</v>
      </c>
      <c r="O488" s="133">
        <f t="shared" si="5"/>
        <v>10.45525</v>
      </c>
      <c r="P488" s="134">
        <v>0.52</v>
      </c>
      <c r="Q488" s="90"/>
      <c r="R488" s="99">
        <f>IF(AND(H488&lt;='Product Ratings'!$E$5,H488&gt;='Product Ratings'!$D$5),'Product Ratings'!$C$5,IF(AND(H488&lt;='Product Ratings'!$E$6,H488&gt;='Product Ratings'!$D$6),'Product Ratings'!$C$6,IF(AND(H488&lt;='Product Ratings'!$E$7,H488&gt;='Product Ratings'!$D$7),'Product Ratings'!$C$7,IF(AND(H488&lt;='Product Ratings'!$E$8,H488&gt;='Product Ratings'!$D$8),'Product Ratings'!$C$8,IF(H488&gt;='Product Ratings'!$D$9,'Product Ratings'!$C$9)))))</f>
        <v>2</v>
      </c>
      <c r="S488" s="99">
        <f>IF(AND(D488&lt;='Product Ratings'!$I$5,D488&gt;='Product Ratings'!$H$5),'Product Ratings'!$F$5,IF(AND(D488&lt;='Product Ratings'!$I$6,D488&gt;='Product Ratings'!$H$6),'Product Ratings'!$F$6,IF(AND(D488&lt;='Product Ratings'!$I$7,I488&gt;='Product Ratings'!$H$7),'Product Ratings'!$F$7,IF(AND(D488&lt;='Product Ratings'!$I$8,D488&gt;='Product Ratings'!$H$8),'Product Ratings'!$F$8,IF(D488&gt;='Product Ratings'!$H$9,'Product Ratings'!$F$9)))))</f>
        <v>1</v>
      </c>
      <c r="T488" s="99">
        <f>IF(AND(O488&lt;='Product Ratings'!$M$5,O488&gt;='Product Ratings'!$L$5),'Product Ratings'!$J$5,IF(AND(O488&lt;='Product Ratings'!$M$6,O488&gt;='Product Ratings'!$L$6),'Product Ratings'!$J$6,IF(AND(O488&lt;='Product Ratings'!$M$7,O488&gt;='Product Ratings'!$L$7),'Product Ratings'!$J$7,IF(AND(O488&lt;='Product Ratings'!$M$8,O488&gt;='Product Ratings'!$L$8),'Product Ratings'!$J$8,IF(O488&gt;='Product Ratings'!$L$9,'Product Ratings'!$J$9)))))</f>
        <v>5</v>
      </c>
      <c r="U488" s="99">
        <f>IF(AND(N488&lt;='Product Ratings'!$R$5,N488&gt;='Product Ratings'!$Q$5),'Product Ratings'!$O$5,IF(AND(N488&lt;='Product Ratings'!$R$6,N488&gt;='Product Ratings'!$Q$6),'Product Ratings'!$O$6,IF(AND(N488&lt;='Product Ratings'!$R$7,N488&gt;='Product Ratings'!$Q$7),'Product Ratings'!$O$7,IF(AND(N488&lt;='Product Ratings'!$R$8,N488&gt;='Product Ratings'!$Q$8),'Product Ratings'!$O$8,IF(N488&gt;='Product Ratings'!$Q$9,'Product Ratings'!$O$9)))))</f>
        <v>3</v>
      </c>
      <c r="V488" s="99">
        <f>IF(AND(P488&lt;='Product Ratings'!$V$5,P488&gt;='Product Ratings'!$U$5),'Product Ratings'!$S$5,IF(AND(P488&lt;='Product Ratings'!$V$6,P488&gt;='Product Ratings'!$U$6),'Product Ratings'!$S$6,IF(AND(P488&lt;='Product Ratings'!$V$7,P488&gt;='Product Ratings'!$U$7),'Product Ratings'!$S$7,IF(AND(P488&lt;='Product Ratings'!$V$8,P488&gt;='Product Ratings'!$U$8),'Product Ratings'!$S$8,IF(P488&gt;='Product Ratings'!$U$9,'Product Ratings'!$S$9)))))</f>
        <v>4</v>
      </c>
      <c r="W488" s="135">
        <f t="shared" si="6"/>
        <v>15</v>
      </c>
      <c r="X488" s="90"/>
      <c r="Y488" s="90"/>
      <c r="Z488" s="90"/>
      <c r="AA488" s="90"/>
      <c r="AB488" s="90"/>
    </row>
    <row r="489" ht="12.75" customHeight="1">
      <c r="A489" s="87"/>
      <c r="B489" s="90"/>
      <c r="C489" s="90" t="s">
        <v>548</v>
      </c>
      <c r="D489" s="126">
        <v>3.0</v>
      </c>
      <c r="E489" s="127">
        <v>1233.91</v>
      </c>
      <c r="F489" s="128">
        <f t="shared" si="7"/>
        <v>802.0415</v>
      </c>
      <c r="G489" s="129">
        <f t="shared" si="1"/>
        <v>431.8685</v>
      </c>
      <c r="H489" s="130">
        <f t="shared" si="2"/>
        <v>0.35</v>
      </c>
      <c r="I489" s="131">
        <v>44837.0</v>
      </c>
      <c r="J489" s="132">
        <v>44873.0</v>
      </c>
      <c r="K489" s="123"/>
      <c r="L489" s="90"/>
      <c r="M489" s="133">
        <f t="shared" si="3"/>
        <v>411.3033333</v>
      </c>
      <c r="N489" s="99">
        <f t="shared" si="4"/>
        <v>36</v>
      </c>
      <c r="O489" s="133">
        <f t="shared" si="5"/>
        <v>267.3471667</v>
      </c>
      <c r="P489" s="134">
        <v>0.56</v>
      </c>
      <c r="Q489" s="90"/>
      <c r="R489" s="99">
        <f>IF(AND(H489&lt;='Product Ratings'!$E$5,H489&gt;='Product Ratings'!$D$5),'Product Ratings'!$C$5,IF(AND(H489&lt;='Product Ratings'!$E$6,H489&gt;='Product Ratings'!$D$6),'Product Ratings'!$C$6,IF(AND(H489&lt;='Product Ratings'!$E$7,H489&gt;='Product Ratings'!$D$7),'Product Ratings'!$C$7,IF(AND(H489&lt;='Product Ratings'!$E$8,H489&gt;='Product Ratings'!$D$8),'Product Ratings'!$C$8,IF(H489&gt;='Product Ratings'!$D$9,'Product Ratings'!$C$9)))))</f>
        <v>2</v>
      </c>
      <c r="S489" s="99">
        <f>IF(AND(D489&lt;='Product Ratings'!$I$5,D489&gt;='Product Ratings'!$H$5),'Product Ratings'!$F$5,IF(AND(D489&lt;='Product Ratings'!$I$6,D489&gt;='Product Ratings'!$H$6),'Product Ratings'!$F$6,IF(AND(D489&lt;='Product Ratings'!$I$7,I489&gt;='Product Ratings'!$H$7),'Product Ratings'!$F$7,IF(AND(D489&lt;='Product Ratings'!$I$8,D489&gt;='Product Ratings'!$H$8),'Product Ratings'!$F$8,IF(D489&gt;='Product Ratings'!$H$9,'Product Ratings'!$F$9)))))</f>
        <v>1</v>
      </c>
      <c r="T489" s="99">
        <f>IF(AND(O489&lt;='Product Ratings'!$M$5,O489&gt;='Product Ratings'!$L$5),'Product Ratings'!$J$5,IF(AND(O489&lt;='Product Ratings'!$M$6,O489&gt;='Product Ratings'!$L$6),'Product Ratings'!$J$6,IF(AND(O489&lt;='Product Ratings'!$M$7,O489&gt;='Product Ratings'!$L$7),'Product Ratings'!$J$7,IF(AND(O489&lt;='Product Ratings'!$M$8,O489&gt;='Product Ratings'!$L$8),'Product Ratings'!$J$8,IF(O489&gt;='Product Ratings'!$L$9,'Product Ratings'!$J$9)))))</f>
        <v>1</v>
      </c>
      <c r="U489" s="99">
        <f>IF(AND(N489&lt;='Product Ratings'!$R$5,N489&gt;='Product Ratings'!$Q$5),'Product Ratings'!$O$5,IF(AND(N489&lt;='Product Ratings'!$R$6,N489&gt;='Product Ratings'!$Q$6),'Product Ratings'!$O$6,IF(AND(N489&lt;='Product Ratings'!$R$7,N489&gt;='Product Ratings'!$Q$7),'Product Ratings'!$O$7,IF(AND(N489&lt;='Product Ratings'!$R$8,N489&gt;='Product Ratings'!$Q$8),'Product Ratings'!$O$8,IF(N489&gt;='Product Ratings'!$Q$9,'Product Ratings'!$O$9)))))</f>
        <v>3</v>
      </c>
      <c r="V489" s="99">
        <f>IF(AND(P489&lt;='Product Ratings'!$V$5,P489&gt;='Product Ratings'!$U$5),'Product Ratings'!$S$5,IF(AND(P489&lt;='Product Ratings'!$V$6,P489&gt;='Product Ratings'!$U$6),'Product Ratings'!$S$6,IF(AND(P489&lt;='Product Ratings'!$V$7,P489&gt;='Product Ratings'!$U$7),'Product Ratings'!$S$7,IF(AND(P489&lt;='Product Ratings'!$V$8,P489&gt;='Product Ratings'!$U$8),'Product Ratings'!$S$8,IF(P489&gt;='Product Ratings'!$U$9,'Product Ratings'!$S$9)))))</f>
        <v>4</v>
      </c>
      <c r="W489" s="135">
        <f t="shared" si="6"/>
        <v>11</v>
      </c>
      <c r="X489" s="90"/>
      <c r="Y489" s="90"/>
      <c r="Z489" s="90"/>
      <c r="AA489" s="90"/>
      <c r="AB489" s="90"/>
    </row>
    <row r="490" ht="12.75" customHeight="1">
      <c r="A490" s="87"/>
      <c r="B490" s="90"/>
      <c r="C490" s="90" t="s">
        <v>549</v>
      </c>
      <c r="D490" s="126">
        <v>4.0</v>
      </c>
      <c r="E490" s="127">
        <v>39.13</v>
      </c>
      <c r="F490" s="128">
        <f t="shared" si="7"/>
        <v>25.4345</v>
      </c>
      <c r="G490" s="129">
        <f t="shared" si="1"/>
        <v>13.6955</v>
      </c>
      <c r="H490" s="130">
        <f t="shared" si="2"/>
        <v>0.35</v>
      </c>
      <c r="I490" s="131">
        <v>44838.0</v>
      </c>
      <c r="J490" s="132">
        <v>44874.0</v>
      </c>
      <c r="K490" s="123"/>
      <c r="L490" s="90"/>
      <c r="M490" s="133">
        <f t="shared" si="3"/>
        <v>9.7825</v>
      </c>
      <c r="N490" s="99">
        <f t="shared" si="4"/>
        <v>36</v>
      </c>
      <c r="O490" s="133">
        <f t="shared" si="5"/>
        <v>6.358625</v>
      </c>
      <c r="P490" s="134">
        <v>0.53</v>
      </c>
      <c r="Q490" s="90"/>
      <c r="R490" s="99">
        <f>IF(AND(H490&lt;='Product Ratings'!$E$5,H490&gt;='Product Ratings'!$D$5),'Product Ratings'!$C$5,IF(AND(H490&lt;='Product Ratings'!$E$6,H490&gt;='Product Ratings'!$D$6),'Product Ratings'!$C$6,IF(AND(H490&lt;='Product Ratings'!$E$7,H490&gt;='Product Ratings'!$D$7),'Product Ratings'!$C$7,IF(AND(H490&lt;='Product Ratings'!$E$8,H490&gt;='Product Ratings'!$D$8),'Product Ratings'!$C$8,IF(H490&gt;='Product Ratings'!$D$9,'Product Ratings'!$C$9)))))</f>
        <v>2</v>
      </c>
      <c r="S490" s="99">
        <f>IF(AND(D490&lt;='Product Ratings'!$I$5,D490&gt;='Product Ratings'!$H$5),'Product Ratings'!$F$5,IF(AND(D490&lt;='Product Ratings'!$I$6,D490&gt;='Product Ratings'!$H$6),'Product Ratings'!$F$6,IF(AND(D490&lt;='Product Ratings'!$I$7,I490&gt;='Product Ratings'!$H$7),'Product Ratings'!$F$7,IF(AND(D490&lt;='Product Ratings'!$I$8,D490&gt;='Product Ratings'!$H$8),'Product Ratings'!$F$8,IF(D490&gt;='Product Ratings'!$H$9,'Product Ratings'!$F$9)))))</f>
        <v>1</v>
      </c>
      <c r="T490" s="99">
        <f>IF(AND(O490&lt;='Product Ratings'!$M$5,O490&gt;='Product Ratings'!$L$5),'Product Ratings'!$J$5,IF(AND(O490&lt;='Product Ratings'!$M$6,O490&gt;='Product Ratings'!$L$6),'Product Ratings'!$J$6,IF(AND(O490&lt;='Product Ratings'!$M$7,O490&gt;='Product Ratings'!$L$7),'Product Ratings'!$J$7,IF(AND(O490&lt;='Product Ratings'!$M$8,O490&gt;='Product Ratings'!$L$8),'Product Ratings'!$J$8,IF(O490&gt;='Product Ratings'!$L$9,'Product Ratings'!$J$9)))))</f>
        <v>5</v>
      </c>
      <c r="U490" s="99">
        <f>IF(AND(N490&lt;='Product Ratings'!$R$5,N490&gt;='Product Ratings'!$Q$5),'Product Ratings'!$O$5,IF(AND(N490&lt;='Product Ratings'!$R$6,N490&gt;='Product Ratings'!$Q$6),'Product Ratings'!$O$6,IF(AND(N490&lt;='Product Ratings'!$R$7,N490&gt;='Product Ratings'!$Q$7),'Product Ratings'!$O$7,IF(AND(N490&lt;='Product Ratings'!$R$8,N490&gt;='Product Ratings'!$Q$8),'Product Ratings'!$O$8,IF(N490&gt;='Product Ratings'!$Q$9,'Product Ratings'!$O$9)))))</f>
        <v>3</v>
      </c>
      <c r="V490" s="99">
        <f>IF(AND(P490&lt;='Product Ratings'!$V$5,P490&gt;='Product Ratings'!$U$5),'Product Ratings'!$S$5,IF(AND(P490&lt;='Product Ratings'!$V$6,P490&gt;='Product Ratings'!$U$6),'Product Ratings'!$S$6,IF(AND(P490&lt;='Product Ratings'!$V$7,P490&gt;='Product Ratings'!$U$7),'Product Ratings'!$S$7,IF(AND(P490&lt;='Product Ratings'!$V$8,P490&gt;='Product Ratings'!$U$8),'Product Ratings'!$S$8,IF(P490&gt;='Product Ratings'!$U$9,'Product Ratings'!$S$9)))))</f>
        <v>4</v>
      </c>
      <c r="W490" s="135">
        <f t="shared" si="6"/>
        <v>15</v>
      </c>
      <c r="X490" s="90"/>
      <c r="Y490" s="90"/>
      <c r="Z490" s="90"/>
      <c r="AA490" s="90"/>
      <c r="AB490" s="90"/>
    </row>
    <row r="491" ht="12.75" customHeight="1">
      <c r="A491" s="87"/>
      <c r="B491" s="90"/>
      <c r="C491" s="90" t="s">
        <v>550</v>
      </c>
      <c r="D491" s="126">
        <v>5.0</v>
      </c>
      <c r="E491" s="127">
        <v>62.78</v>
      </c>
      <c r="F491" s="128">
        <f t="shared" si="7"/>
        <v>40.807</v>
      </c>
      <c r="G491" s="129">
        <f t="shared" si="1"/>
        <v>21.973</v>
      </c>
      <c r="H491" s="130">
        <f t="shared" si="2"/>
        <v>0.35</v>
      </c>
      <c r="I491" s="131">
        <v>44839.0</v>
      </c>
      <c r="J491" s="132">
        <v>44875.0</v>
      </c>
      <c r="K491" s="123"/>
      <c r="L491" s="90"/>
      <c r="M491" s="133">
        <f t="shared" si="3"/>
        <v>12.556</v>
      </c>
      <c r="N491" s="99">
        <f t="shared" si="4"/>
        <v>36</v>
      </c>
      <c r="O491" s="133">
        <f t="shared" si="5"/>
        <v>8.1614</v>
      </c>
      <c r="P491" s="134">
        <v>0.51</v>
      </c>
      <c r="Q491" s="90"/>
      <c r="R491" s="99">
        <f>IF(AND(H491&lt;='Product Ratings'!$E$5,H491&gt;='Product Ratings'!$D$5),'Product Ratings'!$C$5,IF(AND(H491&lt;='Product Ratings'!$E$6,H491&gt;='Product Ratings'!$D$6),'Product Ratings'!$C$6,IF(AND(H491&lt;='Product Ratings'!$E$7,H491&gt;='Product Ratings'!$D$7),'Product Ratings'!$C$7,IF(AND(H491&lt;='Product Ratings'!$E$8,H491&gt;='Product Ratings'!$D$8),'Product Ratings'!$C$8,IF(H491&gt;='Product Ratings'!$D$9,'Product Ratings'!$C$9)))))</f>
        <v>2</v>
      </c>
      <c r="S491" s="99">
        <f>IF(AND(D491&lt;='Product Ratings'!$I$5,D491&gt;='Product Ratings'!$H$5),'Product Ratings'!$F$5,IF(AND(D491&lt;='Product Ratings'!$I$6,D491&gt;='Product Ratings'!$H$6),'Product Ratings'!$F$6,IF(AND(D491&lt;='Product Ratings'!$I$7,I491&gt;='Product Ratings'!$H$7),'Product Ratings'!$F$7,IF(AND(D491&lt;='Product Ratings'!$I$8,D491&gt;='Product Ratings'!$H$8),'Product Ratings'!$F$8,IF(D491&gt;='Product Ratings'!$H$9,'Product Ratings'!$F$9)))))</f>
        <v>1</v>
      </c>
      <c r="T491" s="99">
        <f>IF(AND(O491&lt;='Product Ratings'!$M$5,O491&gt;='Product Ratings'!$L$5),'Product Ratings'!$J$5,IF(AND(O491&lt;='Product Ratings'!$M$6,O491&gt;='Product Ratings'!$L$6),'Product Ratings'!$J$6,IF(AND(O491&lt;='Product Ratings'!$M$7,O491&gt;='Product Ratings'!$L$7),'Product Ratings'!$J$7,IF(AND(O491&lt;='Product Ratings'!$M$8,O491&gt;='Product Ratings'!$L$8),'Product Ratings'!$J$8,IF(O491&gt;='Product Ratings'!$L$9,'Product Ratings'!$J$9)))))</f>
        <v>5</v>
      </c>
      <c r="U491" s="99">
        <f>IF(AND(N491&lt;='Product Ratings'!$R$5,N491&gt;='Product Ratings'!$Q$5),'Product Ratings'!$O$5,IF(AND(N491&lt;='Product Ratings'!$R$6,N491&gt;='Product Ratings'!$Q$6),'Product Ratings'!$O$6,IF(AND(N491&lt;='Product Ratings'!$R$7,N491&gt;='Product Ratings'!$Q$7),'Product Ratings'!$O$7,IF(AND(N491&lt;='Product Ratings'!$R$8,N491&gt;='Product Ratings'!$Q$8),'Product Ratings'!$O$8,IF(N491&gt;='Product Ratings'!$Q$9,'Product Ratings'!$O$9)))))</f>
        <v>3</v>
      </c>
      <c r="V491" s="99">
        <f>IF(AND(P491&lt;='Product Ratings'!$V$5,P491&gt;='Product Ratings'!$U$5),'Product Ratings'!$S$5,IF(AND(P491&lt;='Product Ratings'!$V$6,P491&gt;='Product Ratings'!$U$6),'Product Ratings'!$S$6,IF(AND(P491&lt;='Product Ratings'!$V$7,P491&gt;='Product Ratings'!$U$7),'Product Ratings'!$S$7,IF(AND(P491&lt;='Product Ratings'!$V$8,P491&gt;='Product Ratings'!$U$8),'Product Ratings'!$S$8,IF(P491&gt;='Product Ratings'!$U$9,'Product Ratings'!$S$9)))))</f>
        <v>4</v>
      </c>
      <c r="W491" s="135">
        <f t="shared" si="6"/>
        <v>15</v>
      </c>
      <c r="X491" s="90"/>
      <c r="Y491" s="90"/>
      <c r="Z491" s="90"/>
      <c r="AA491" s="90"/>
      <c r="AB491" s="90"/>
    </row>
    <row r="492" ht="12.75" customHeight="1">
      <c r="A492" s="87"/>
      <c r="B492" s="90"/>
      <c r="C492" s="90" t="s">
        <v>551</v>
      </c>
      <c r="D492" s="126">
        <v>6.0</v>
      </c>
      <c r="E492" s="127">
        <v>1083.48</v>
      </c>
      <c r="F492" s="128">
        <f t="shared" si="7"/>
        <v>704.262</v>
      </c>
      <c r="G492" s="129">
        <f t="shared" si="1"/>
        <v>379.218</v>
      </c>
      <c r="H492" s="130">
        <f t="shared" si="2"/>
        <v>0.35</v>
      </c>
      <c r="I492" s="131">
        <v>44840.0</v>
      </c>
      <c r="J492" s="132">
        <v>44876.0</v>
      </c>
      <c r="K492" s="123"/>
      <c r="L492" s="90"/>
      <c r="M492" s="133">
        <f t="shared" si="3"/>
        <v>180.58</v>
      </c>
      <c r="N492" s="99">
        <f t="shared" si="4"/>
        <v>36</v>
      </c>
      <c r="O492" s="133">
        <f t="shared" si="5"/>
        <v>117.377</v>
      </c>
      <c r="P492" s="134">
        <v>0.57</v>
      </c>
      <c r="Q492" s="90"/>
      <c r="R492" s="99">
        <f>IF(AND(H492&lt;='Product Ratings'!$E$5,H492&gt;='Product Ratings'!$D$5),'Product Ratings'!$C$5,IF(AND(H492&lt;='Product Ratings'!$E$6,H492&gt;='Product Ratings'!$D$6),'Product Ratings'!$C$6,IF(AND(H492&lt;='Product Ratings'!$E$7,H492&gt;='Product Ratings'!$D$7),'Product Ratings'!$C$7,IF(AND(H492&lt;='Product Ratings'!$E$8,H492&gt;='Product Ratings'!$D$8),'Product Ratings'!$C$8,IF(H492&gt;='Product Ratings'!$D$9,'Product Ratings'!$C$9)))))</f>
        <v>2</v>
      </c>
      <c r="S492" s="99">
        <f>IF(AND(D492&lt;='Product Ratings'!$I$5,D492&gt;='Product Ratings'!$H$5),'Product Ratings'!$F$5,IF(AND(D492&lt;='Product Ratings'!$I$6,D492&gt;='Product Ratings'!$H$6),'Product Ratings'!$F$6,IF(AND(D492&lt;='Product Ratings'!$I$7,I492&gt;='Product Ratings'!$H$7),'Product Ratings'!$F$7,IF(AND(D492&lt;='Product Ratings'!$I$8,D492&gt;='Product Ratings'!$H$8),'Product Ratings'!$F$8,IF(D492&gt;='Product Ratings'!$H$9,'Product Ratings'!$F$9)))))</f>
        <v>2</v>
      </c>
      <c r="T492" s="99">
        <f>IF(AND(O492&lt;='Product Ratings'!$M$5,O492&gt;='Product Ratings'!$L$5),'Product Ratings'!$J$5,IF(AND(O492&lt;='Product Ratings'!$M$6,O492&gt;='Product Ratings'!$L$6),'Product Ratings'!$J$6,IF(AND(O492&lt;='Product Ratings'!$M$7,O492&gt;='Product Ratings'!$L$7),'Product Ratings'!$J$7,IF(AND(O492&lt;='Product Ratings'!$M$8,O492&gt;='Product Ratings'!$L$8),'Product Ratings'!$J$8,IF(O492&gt;='Product Ratings'!$L$9,'Product Ratings'!$J$9)))))</f>
        <v>2</v>
      </c>
      <c r="U492" s="99">
        <f>IF(AND(N492&lt;='Product Ratings'!$R$5,N492&gt;='Product Ratings'!$Q$5),'Product Ratings'!$O$5,IF(AND(N492&lt;='Product Ratings'!$R$6,N492&gt;='Product Ratings'!$Q$6),'Product Ratings'!$O$6,IF(AND(N492&lt;='Product Ratings'!$R$7,N492&gt;='Product Ratings'!$Q$7),'Product Ratings'!$O$7,IF(AND(N492&lt;='Product Ratings'!$R$8,N492&gt;='Product Ratings'!$Q$8),'Product Ratings'!$O$8,IF(N492&gt;='Product Ratings'!$Q$9,'Product Ratings'!$O$9)))))</f>
        <v>3</v>
      </c>
      <c r="V492" s="99">
        <f>IF(AND(P492&lt;='Product Ratings'!$V$5,P492&gt;='Product Ratings'!$U$5),'Product Ratings'!$S$5,IF(AND(P492&lt;='Product Ratings'!$V$6,P492&gt;='Product Ratings'!$U$6),'Product Ratings'!$S$6,IF(AND(P492&lt;='Product Ratings'!$V$7,P492&gt;='Product Ratings'!$U$7),'Product Ratings'!$S$7,IF(AND(P492&lt;='Product Ratings'!$V$8,P492&gt;='Product Ratings'!$U$8),'Product Ratings'!$S$8,IF(P492&gt;='Product Ratings'!$U$9,'Product Ratings'!$S$9)))))</f>
        <v>4</v>
      </c>
      <c r="W492" s="135">
        <f t="shared" si="6"/>
        <v>13</v>
      </c>
      <c r="X492" s="90"/>
      <c r="Y492" s="90"/>
      <c r="Z492" s="90"/>
      <c r="AA492" s="90"/>
      <c r="AB492" s="90"/>
    </row>
    <row r="493" ht="12.75" customHeight="1">
      <c r="A493" s="87"/>
      <c r="B493" s="90"/>
      <c r="C493" s="90" t="s">
        <v>552</v>
      </c>
      <c r="D493" s="126">
        <v>1.0</v>
      </c>
      <c r="E493" s="127">
        <v>7.83</v>
      </c>
      <c r="F493" s="128">
        <f t="shared" si="7"/>
        <v>5.0895</v>
      </c>
      <c r="G493" s="129">
        <f t="shared" si="1"/>
        <v>2.7405</v>
      </c>
      <c r="H493" s="130">
        <f t="shared" si="2"/>
        <v>0.35</v>
      </c>
      <c r="I493" s="131">
        <v>44841.0</v>
      </c>
      <c r="J493" s="132">
        <v>44877.0</v>
      </c>
      <c r="K493" s="123"/>
      <c r="L493" s="90"/>
      <c r="M493" s="133">
        <f t="shared" si="3"/>
        <v>7.83</v>
      </c>
      <c r="N493" s="99">
        <f t="shared" si="4"/>
        <v>36</v>
      </c>
      <c r="O493" s="133">
        <f t="shared" si="5"/>
        <v>5.0895</v>
      </c>
      <c r="P493" s="134">
        <v>0.58</v>
      </c>
      <c r="Q493" s="90"/>
      <c r="R493" s="99">
        <f>IF(AND(H493&lt;='Product Ratings'!$E$5,H493&gt;='Product Ratings'!$D$5),'Product Ratings'!$C$5,IF(AND(H493&lt;='Product Ratings'!$E$6,H493&gt;='Product Ratings'!$D$6),'Product Ratings'!$C$6,IF(AND(H493&lt;='Product Ratings'!$E$7,H493&gt;='Product Ratings'!$D$7),'Product Ratings'!$C$7,IF(AND(H493&lt;='Product Ratings'!$E$8,H493&gt;='Product Ratings'!$D$8),'Product Ratings'!$C$8,IF(H493&gt;='Product Ratings'!$D$9,'Product Ratings'!$C$9)))))</f>
        <v>2</v>
      </c>
      <c r="S493" s="99">
        <f>IF(AND(D493&lt;='Product Ratings'!$I$5,D493&gt;='Product Ratings'!$H$5),'Product Ratings'!$F$5,IF(AND(D493&lt;='Product Ratings'!$I$6,D493&gt;='Product Ratings'!$H$6),'Product Ratings'!$F$6,IF(AND(D493&lt;='Product Ratings'!$I$7,I493&gt;='Product Ratings'!$H$7),'Product Ratings'!$F$7,IF(AND(D493&lt;='Product Ratings'!$I$8,D493&gt;='Product Ratings'!$H$8),'Product Ratings'!$F$8,IF(D493&gt;='Product Ratings'!$H$9,'Product Ratings'!$F$9)))))</f>
        <v>1</v>
      </c>
      <c r="T493" s="99">
        <f>IF(AND(O493&lt;='Product Ratings'!$M$5,O493&gt;='Product Ratings'!$L$5),'Product Ratings'!$J$5,IF(AND(O493&lt;='Product Ratings'!$M$6,O493&gt;='Product Ratings'!$L$6),'Product Ratings'!$J$6,IF(AND(O493&lt;='Product Ratings'!$M$7,O493&gt;='Product Ratings'!$L$7),'Product Ratings'!$J$7,IF(AND(O493&lt;='Product Ratings'!$M$8,O493&gt;='Product Ratings'!$L$8),'Product Ratings'!$J$8,IF(O493&gt;='Product Ratings'!$L$9,'Product Ratings'!$J$9)))))</f>
        <v>5</v>
      </c>
      <c r="U493" s="99">
        <f>IF(AND(N493&lt;='Product Ratings'!$R$5,N493&gt;='Product Ratings'!$Q$5),'Product Ratings'!$O$5,IF(AND(N493&lt;='Product Ratings'!$R$6,N493&gt;='Product Ratings'!$Q$6),'Product Ratings'!$O$6,IF(AND(N493&lt;='Product Ratings'!$R$7,N493&gt;='Product Ratings'!$Q$7),'Product Ratings'!$O$7,IF(AND(N493&lt;='Product Ratings'!$R$8,N493&gt;='Product Ratings'!$Q$8),'Product Ratings'!$O$8,IF(N493&gt;='Product Ratings'!$Q$9,'Product Ratings'!$O$9)))))</f>
        <v>3</v>
      </c>
      <c r="V493" s="99">
        <f>IF(AND(P493&lt;='Product Ratings'!$V$5,P493&gt;='Product Ratings'!$U$5),'Product Ratings'!$S$5,IF(AND(P493&lt;='Product Ratings'!$V$6,P493&gt;='Product Ratings'!$U$6),'Product Ratings'!$S$6,IF(AND(P493&lt;='Product Ratings'!$V$7,P493&gt;='Product Ratings'!$U$7),'Product Ratings'!$S$7,IF(AND(P493&lt;='Product Ratings'!$V$8,P493&gt;='Product Ratings'!$U$8),'Product Ratings'!$S$8,IF(P493&gt;='Product Ratings'!$U$9,'Product Ratings'!$S$9)))))</f>
        <v>4</v>
      </c>
      <c r="W493" s="135">
        <f t="shared" si="6"/>
        <v>15</v>
      </c>
      <c r="X493" s="90"/>
      <c r="Y493" s="90"/>
      <c r="Z493" s="90"/>
      <c r="AA493" s="90"/>
      <c r="AB493" s="90"/>
    </row>
    <row r="494" ht="12.75" customHeight="1">
      <c r="A494" s="87"/>
      <c r="B494" s="90"/>
      <c r="C494" s="90" t="s">
        <v>553</v>
      </c>
      <c r="D494" s="126">
        <v>2.0</v>
      </c>
      <c r="E494" s="127">
        <v>35.22</v>
      </c>
      <c r="F494" s="128">
        <f t="shared" si="7"/>
        <v>22.893</v>
      </c>
      <c r="G494" s="129">
        <f t="shared" si="1"/>
        <v>12.327</v>
      </c>
      <c r="H494" s="130">
        <f t="shared" si="2"/>
        <v>0.35</v>
      </c>
      <c r="I494" s="131">
        <v>44842.0</v>
      </c>
      <c r="J494" s="132">
        <v>44878.0</v>
      </c>
      <c r="K494" s="123"/>
      <c r="L494" s="90"/>
      <c r="M494" s="133">
        <f t="shared" si="3"/>
        <v>17.61</v>
      </c>
      <c r="N494" s="99">
        <f t="shared" si="4"/>
        <v>36</v>
      </c>
      <c r="O494" s="133">
        <f t="shared" si="5"/>
        <v>11.4465</v>
      </c>
      <c r="P494" s="134">
        <v>0.59</v>
      </c>
      <c r="Q494" s="90"/>
      <c r="R494" s="99">
        <f>IF(AND(H494&lt;='Product Ratings'!$E$5,H494&gt;='Product Ratings'!$D$5),'Product Ratings'!$C$5,IF(AND(H494&lt;='Product Ratings'!$E$6,H494&gt;='Product Ratings'!$D$6),'Product Ratings'!$C$6,IF(AND(H494&lt;='Product Ratings'!$E$7,H494&gt;='Product Ratings'!$D$7),'Product Ratings'!$C$7,IF(AND(H494&lt;='Product Ratings'!$E$8,H494&gt;='Product Ratings'!$D$8),'Product Ratings'!$C$8,IF(H494&gt;='Product Ratings'!$D$9,'Product Ratings'!$C$9)))))</f>
        <v>2</v>
      </c>
      <c r="S494" s="99">
        <f>IF(AND(D494&lt;='Product Ratings'!$I$5,D494&gt;='Product Ratings'!$H$5),'Product Ratings'!$F$5,IF(AND(D494&lt;='Product Ratings'!$I$6,D494&gt;='Product Ratings'!$H$6),'Product Ratings'!$F$6,IF(AND(D494&lt;='Product Ratings'!$I$7,I494&gt;='Product Ratings'!$H$7),'Product Ratings'!$F$7,IF(AND(D494&lt;='Product Ratings'!$I$8,D494&gt;='Product Ratings'!$H$8),'Product Ratings'!$F$8,IF(D494&gt;='Product Ratings'!$H$9,'Product Ratings'!$F$9)))))</f>
        <v>1</v>
      </c>
      <c r="T494" s="99">
        <f>IF(AND(O494&lt;='Product Ratings'!$M$5,O494&gt;='Product Ratings'!$L$5),'Product Ratings'!$J$5,IF(AND(O494&lt;='Product Ratings'!$M$6,O494&gt;='Product Ratings'!$L$6),'Product Ratings'!$J$6,IF(AND(O494&lt;='Product Ratings'!$M$7,O494&gt;='Product Ratings'!$L$7),'Product Ratings'!$J$7,IF(AND(O494&lt;='Product Ratings'!$M$8,O494&gt;='Product Ratings'!$L$8),'Product Ratings'!$J$8,IF(O494&gt;='Product Ratings'!$L$9,'Product Ratings'!$J$9)))))</f>
        <v>5</v>
      </c>
      <c r="U494" s="99">
        <f>IF(AND(N494&lt;='Product Ratings'!$R$5,N494&gt;='Product Ratings'!$Q$5),'Product Ratings'!$O$5,IF(AND(N494&lt;='Product Ratings'!$R$6,N494&gt;='Product Ratings'!$Q$6),'Product Ratings'!$O$6,IF(AND(N494&lt;='Product Ratings'!$R$7,N494&gt;='Product Ratings'!$Q$7),'Product Ratings'!$O$7,IF(AND(N494&lt;='Product Ratings'!$R$8,N494&gt;='Product Ratings'!$Q$8),'Product Ratings'!$O$8,IF(N494&gt;='Product Ratings'!$Q$9,'Product Ratings'!$O$9)))))</f>
        <v>3</v>
      </c>
      <c r="V494" s="99">
        <f>IF(AND(P494&lt;='Product Ratings'!$V$5,P494&gt;='Product Ratings'!$U$5),'Product Ratings'!$S$5,IF(AND(P494&lt;='Product Ratings'!$V$6,P494&gt;='Product Ratings'!$U$6),'Product Ratings'!$S$6,IF(AND(P494&lt;='Product Ratings'!$V$7,P494&gt;='Product Ratings'!$U$7),'Product Ratings'!$S$7,IF(AND(P494&lt;='Product Ratings'!$V$8,P494&gt;='Product Ratings'!$U$8),'Product Ratings'!$S$8,IF(P494&gt;='Product Ratings'!$U$9,'Product Ratings'!$S$9)))))</f>
        <v>5</v>
      </c>
      <c r="W494" s="135">
        <f t="shared" si="6"/>
        <v>16</v>
      </c>
      <c r="X494" s="90"/>
      <c r="Y494" s="90"/>
      <c r="Z494" s="90"/>
      <c r="AA494" s="90"/>
      <c r="AB494" s="90"/>
    </row>
    <row r="495" ht="12.75" customHeight="1">
      <c r="A495" s="87"/>
      <c r="B495" s="90"/>
      <c r="C495" s="90" t="s">
        <v>554</v>
      </c>
      <c r="D495" s="126">
        <v>3.0</v>
      </c>
      <c r="E495" s="127">
        <v>27.39</v>
      </c>
      <c r="F495" s="128">
        <f t="shared" si="7"/>
        <v>17.8035</v>
      </c>
      <c r="G495" s="129">
        <f t="shared" si="1"/>
        <v>9.5865</v>
      </c>
      <c r="H495" s="130">
        <f t="shared" si="2"/>
        <v>0.35</v>
      </c>
      <c r="I495" s="131">
        <v>44843.0</v>
      </c>
      <c r="J495" s="132">
        <v>44879.0</v>
      </c>
      <c r="K495" s="123"/>
      <c r="L495" s="90"/>
      <c r="M495" s="133">
        <f t="shared" si="3"/>
        <v>9.13</v>
      </c>
      <c r="N495" s="99">
        <f t="shared" si="4"/>
        <v>36</v>
      </c>
      <c r="O495" s="133">
        <f t="shared" si="5"/>
        <v>5.9345</v>
      </c>
      <c r="P495" s="134">
        <v>0.6</v>
      </c>
      <c r="Q495" s="90"/>
      <c r="R495" s="99">
        <f>IF(AND(H495&lt;='Product Ratings'!$E$5,H495&gt;='Product Ratings'!$D$5),'Product Ratings'!$C$5,IF(AND(H495&lt;='Product Ratings'!$E$6,H495&gt;='Product Ratings'!$D$6),'Product Ratings'!$C$6,IF(AND(H495&lt;='Product Ratings'!$E$7,H495&gt;='Product Ratings'!$D$7),'Product Ratings'!$C$7,IF(AND(H495&lt;='Product Ratings'!$E$8,H495&gt;='Product Ratings'!$D$8),'Product Ratings'!$C$8,IF(H495&gt;='Product Ratings'!$D$9,'Product Ratings'!$C$9)))))</f>
        <v>2</v>
      </c>
      <c r="S495" s="99">
        <f>IF(AND(D495&lt;='Product Ratings'!$I$5,D495&gt;='Product Ratings'!$H$5),'Product Ratings'!$F$5,IF(AND(D495&lt;='Product Ratings'!$I$6,D495&gt;='Product Ratings'!$H$6),'Product Ratings'!$F$6,IF(AND(D495&lt;='Product Ratings'!$I$7,I495&gt;='Product Ratings'!$H$7),'Product Ratings'!$F$7,IF(AND(D495&lt;='Product Ratings'!$I$8,D495&gt;='Product Ratings'!$H$8),'Product Ratings'!$F$8,IF(D495&gt;='Product Ratings'!$H$9,'Product Ratings'!$F$9)))))</f>
        <v>1</v>
      </c>
      <c r="T495" s="99">
        <f>IF(AND(O495&lt;='Product Ratings'!$M$5,O495&gt;='Product Ratings'!$L$5),'Product Ratings'!$J$5,IF(AND(O495&lt;='Product Ratings'!$M$6,O495&gt;='Product Ratings'!$L$6),'Product Ratings'!$J$6,IF(AND(O495&lt;='Product Ratings'!$M$7,O495&gt;='Product Ratings'!$L$7),'Product Ratings'!$J$7,IF(AND(O495&lt;='Product Ratings'!$M$8,O495&gt;='Product Ratings'!$L$8),'Product Ratings'!$J$8,IF(O495&gt;='Product Ratings'!$L$9,'Product Ratings'!$J$9)))))</f>
        <v>5</v>
      </c>
      <c r="U495" s="99">
        <f>IF(AND(N495&lt;='Product Ratings'!$R$5,N495&gt;='Product Ratings'!$Q$5),'Product Ratings'!$O$5,IF(AND(N495&lt;='Product Ratings'!$R$6,N495&gt;='Product Ratings'!$Q$6),'Product Ratings'!$O$6,IF(AND(N495&lt;='Product Ratings'!$R$7,N495&gt;='Product Ratings'!$Q$7),'Product Ratings'!$O$7,IF(AND(N495&lt;='Product Ratings'!$R$8,N495&gt;='Product Ratings'!$Q$8),'Product Ratings'!$O$8,IF(N495&gt;='Product Ratings'!$Q$9,'Product Ratings'!$O$9)))))</f>
        <v>3</v>
      </c>
      <c r="V495" s="99">
        <f>IF(AND(P495&lt;='Product Ratings'!$V$5,P495&gt;='Product Ratings'!$U$5),'Product Ratings'!$S$5,IF(AND(P495&lt;='Product Ratings'!$V$6,P495&gt;='Product Ratings'!$U$6),'Product Ratings'!$S$6,IF(AND(P495&lt;='Product Ratings'!$V$7,P495&gt;='Product Ratings'!$U$7),'Product Ratings'!$S$7,IF(AND(P495&lt;='Product Ratings'!$V$8,P495&gt;='Product Ratings'!$U$8),'Product Ratings'!$S$8,IF(P495&gt;='Product Ratings'!$U$9,'Product Ratings'!$S$9)))))</f>
        <v>5</v>
      </c>
      <c r="W495" s="135">
        <f t="shared" si="6"/>
        <v>16</v>
      </c>
      <c r="X495" s="90"/>
      <c r="Y495" s="90"/>
      <c r="Z495" s="90"/>
      <c r="AA495" s="90"/>
      <c r="AB495" s="90"/>
    </row>
    <row r="496" ht="12.75" customHeight="1">
      <c r="A496" s="87"/>
      <c r="B496" s="90"/>
      <c r="C496" s="90" t="s">
        <v>555</v>
      </c>
      <c r="D496" s="126">
        <v>4.0</v>
      </c>
      <c r="E496" s="127">
        <v>19.57</v>
      </c>
      <c r="F496" s="128">
        <f t="shared" si="7"/>
        <v>12.7205</v>
      </c>
      <c r="G496" s="129">
        <f t="shared" si="1"/>
        <v>6.8495</v>
      </c>
      <c r="H496" s="130">
        <f t="shared" si="2"/>
        <v>0.35</v>
      </c>
      <c r="I496" s="131">
        <v>44844.0</v>
      </c>
      <c r="J496" s="132">
        <v>44880.0</v>
      </c>
      <c r="K496" s="123"/>
      <c r="L496" s="90"/>
      <c r="M496" s="133">
        <f t="shared" si="3"/>
        <v>4.8925</v>
      </c>
      <c r="N496" s="99">
        <f t="shared" si="4"/>
        <v>36</v>
      </c>
      <c r="O496" s="133">
        <f t="shared" si="5"/>
        <v>3.180125</v>
      </c>
      <c r="P496" s="134">
        <v>0.64</v>
      </c>
      <c r="Q496" s="90"/>
      <c r="R496" s="99">
        <f>IF(AND(H496&lt;='Product Ratings'!$E$5,H496&gt;='Product Ratings'!$D$5),'Product Ratings'!$C$5,IF(AND(H496&lt;='Product Ratings'!$E$6,H496&gt;='Product Ratings'!$D$6),'Product Ratings'!$C$6,IF(AND(H496&lt;='Product Ratings'!$E$7,H496&gt;='Product Ratings'!$D$7),'Product Ratings'!$C$7,IF(AND(H496&lt;='Product Ratings'!$E$8,H496&gt;='Product Ratings'!$D$8),'Product Ratings'!$C$8,IF(H496&gt;='Product Ratings'!$D$9,'Product Ratings'!$C$9)))))</f>
        <v>2</v>
      </c>
      <c r="S496" s="99">
        <f>IF(AND(D496&lt;='Product Ratings'!$I$5,D496&gt;='Product Ratings'!$H$5),'Product Ratings'!$F$5,IF(AND(D496&lt;='Product Ratings'!$I$6,D496&gt;='Product Ratings'!$H$6),'Product Ratings'!$F$6,IF(AND(D496&lt;='Product Ratings'!$I$7,I496&gt;='Product Ratings'!$H$7),'Product Ratings'!$F$7,IF(AND(D496&lt;='Product Ratings'!$I$8,D496&gt;='Product Ratings'!$H$8),'Product Ratings'!$F$8,IF(D496&gt;='Product Ratings'!$H$9,'Product Ratings'!$F$9)))))</f>
        <v>1</v>
      </c>
      <c r="T496" s="99">
        <f>IF(AND(O496&lt;='Product Ratings'!$M$5,O496&gt;='Product Ratings'!$L$5),'Product Ratings'!$J$5,IF(AND(O496&lt;='Product Ratings'!$M$6,O496&gt;='Product Ratings'!$L$6),'Product Ratings'!$J$6,IF(AND(O496&lt;='Product Ratings'!$M$7,O496&gt;='Product Ratings'!$L$7),'Product Ratings'!$J$7,IF(AND(O496&lt;='Product Ratings'!$M$8,O496&gt;='Product Ratings'!$L$8),'Product Ratings'!$J$8,IF(O496&gt;='Product Ratings'!$L$9,'Product Ratings'!$J$9)))))</f>
        <v>5</v>
      </c>
      <c r="U496" s="99">
        <f>IF(AND(N496&lt;='Product Ratings'!$R$5,N496&gt;='Product Ratings'!$Q$5),'Product Ratings'!$O$5,IF(AND(N496&lt;='Product Ratings'!$R$6,N496&gt;='Product Ratings'!$Q$6),'Product Ratings'!$O$6,IF(AND(N496&lt;='Product Ratings'!$R$7,N496&gt;='Product Ratings'!$Q$7),'Product Ratings'!$O$7,IF(AND(N496&lt;='Product Ratings'!$R$8,N496&gt;='Product Ratings'!$Q$8),'Product Ratings'!$O$8,IF(N496&gt;='Product Ratings'!$Q$9,'Product Ratings'!$O$9)))))</f>
        <v>3</v>
      </c>
      <c r="V496" s="99">
        <f>IF(AND(P496&lt;='Product Ratings'!$V$5,P496&gt;='Product Ratings'!$U$5),'Product Ratings'!$S$5,IF(AND(P496&lt;='Product Ratings'!$V$6,P496&gt;='Product Ratings'!$U$6),'Product Ratings'!$S$6,IF(AND(P496&lt;='Product Ratings'!$V$7,P496&gt;='Product Ratings'!$U$7),'Product Ratings'!$S$7,IF(AND(P496&lt;='Product Ratings'!$V$8,P496&gt;='Product Ratings'!$U$8),'Product Ratings'!$S$8,IF(P496&gt;='Product Ratings'!$U$9,'Product Ratings'!$S$9)))))</f>
        <v>5</v>
      </c>
      <c r="W496" s="135">
        <f t="shared" si="6"/>
        <v>16</v>
      </c>
      <c r="X496" s="90"/>
      <c r="Y496" s="90"/>
      <c r="Z496" s="90"/>
      <c r="AA496" s="90"/>
      <c r="AB496" s="90"/>
    </row>
    <row r="497" ht="12.75" customHeight="1">
      <c r="A497" s="87"/>
      <c r="B497" s="90"/>
      <c r="C497" s="90" t="s">
        <v>556</v>
      </c>
      <c r="D497" s="126">
        <v>5.0</v>
      </c>
      <c r="E497" s="127">
        <v>232.77</v>
      </c>
      <c r="F497" s="128">
        <f t="shared" si="7"/>
        <v>151.3005</v>
      </c>
      <c r="G497" s="129">
        <f t="shared" si="1"/>
        <v>81.4695</v>
      </c>
      <c r="H497" s="130">
        <f t="shared" si="2"/>
        <v>0.35</v>
      </c>
      <c r="I497" s="131">
        <v>44845.0</v>
      </c>
      <c r="J497" s="132">
        <v>44881.0</v>
      </c>
      <c r="K497" s="123"/>
      <c r="L497" s="90"/>
      <c r="M497" s="133">
        <f t="shared" si="3"/>
        <v>46.554</v>
      </c>
      <c r="N497" s="99">
        <f t="shared" si="4"/>
        <v>36</v>
      </c>
      <c r="O497" s="133">
        <f t="shared" si="5"/>
        <v>30.2601</v>
      </c>
      <c r="P497" s="134">
        <v>0.67</v>
      </c>
      <c r="Q497" s="90"/>
      <c r="R497" s="99">
        <f>IF(AND(H497&lt;='Product Ratings'!$E$5,H497&gt;='Product Ratings'!$D$5),'Product Ratings'!$C$5,IF(AND(H497&lt;='Product Ratings'!$E$6,H497&gt;='Product Ratings'!$D$6),'Product Ratings'!$C$6,IF(AND(H497&lt;='Product Ratings'!$E$7,H497&gt;='Product Ratings'!$D$7),'Product Ratings'!$C$7,IF(AND(H497&lt;='Product Ratings'!$E$8,H497&gt;='Product Ratings'!$D$8),'Product Ratings'!$C$8,IF(H497&gt;='Product Ratings'!$D$9,'Product Ratings'!$C$9)))))</f>
        <v>2</v>
      </c>
      <c r="S497" s="99">
        <f>IF(AND(D497&lt;='Product Ratings'!$I$5,D497&gt;='Product Ratings'!$H$5),'Product Ratings'!$F$5,IF(AND(D497&lt;='Product Ratings'!$I$6,D497&gt;='Product Ratings'!$H$6),'Product Ratings'!$F$6,IF(AND(D497&lt;='Product Ratings'!$I$7,I497&gt;='Product Ratings'!$H$7),'Product Ratings'!$F$7,IF(AND(D497&lt;='Product Ratings'!$I$8,D497&gt;='Product Ratings'!$H$8),'Product Ratings'!$F$8,IF(D497&gt;='Product Ratings'!$H$9,'Product Ratings'!$F$9)))))</f>
        <v>1</v>
      </c>
      <c r="T497" s="99">
        <f>IF(AND(O497&lt;='Product Ratings'!$M$5,O497&gt;='Product Ratings'!$L$5),'Product Ratings'!$J$5,IF(AND(O497&lt;='Product Ratings'!$M$6,O497&gt;='Product Ratings'!$L$6),'Product Ratings'!$J$6,IF(AND(O497&lt;='Product Ratings'!$M$7,O497&gt;='Product Ratings'!$L$7),'Product Ratings'!$J$7,IF(AND(O497&lt;='Product Ratings'!$M$8,O497&gt;='Product Ratings'!$L$8),'Product Ratings'!$J$8,IF(O497&gt;='Product Ratings'!$L$9,'Product Ratings'!$J$9)))))</f>
        <v>4</v>
      </c>
      <c r="U497" s="99">
        <f>IF(AND(N497&lt;='Product Ratings'!$R$5,N497&gt;='Product Ratings'!$Q$5),'Product Ratings'!$O$5,IF(AND(N497&lt;='Product Ratings'!$R$6,N497&gt;='Product Ratings'!$Q$6),'Product Ratings'!$O$6,IF(AND(N497&lt;='Product Ratings'!$R$7,N497&gt;='Product Ratings'!$Q$7),'Product Ratings'!$O$7,IF(AND(N497&lt;='Product Ratings'!$R$8,N497&gt;='Product Ratings'!$Q$8),'Product Ratings'!$O$8,IF(N497&gt;='Product Ratings'!$Q$9,'Product Ratings'!$O$9)))))</f>
        <v>3</v>
      </c>
      <c r="V497" s="99">
        <f>IF(AND(P497&lt;='Product Ratings'!$V$5,P497&gt;='Product Ratings'!$U$5),'Product Ratings'!$S$5,IF(AND(P497&lt;='Product Ratings'!$V$6,P497&gt;='Product Ratings'!$U$6),'Product Ratings'!$S$6,IF(AND(P497&lt;='Product Ratings'!$V$7,P497&gt;='Product Ratings'!$U$7),'Product Ratings'!$S$7,IF(AND(P497&lt;='Product Ratings'!$V$8,P497&gt;='Product Ratings'!$U$8),'Product Ratings'!$S$8,IF(P497&gt;='Product Ratings'!$U$9,'Product Ratings'!$S$9)))))</f>
        <v>5</v>
      </c>
      <c r="W497" s="135">
        <f t="shared" si="6"/>
        <v>15</v>
      </c>
      <c r="X497" s="90"/>
      <c r="Y497" s="90"/>
      <c r="Z497" s="90"/>
      <c r="AA497" s="90"/>
      <c r="AB497" s="90"/>
    </row>
    <row r="498" ht="12.75" customHeight="1">
      <c r="A498" s="87"/>
      <c r="B498" s="90"/>
      <c r="C498" s="90" t="s">
        <v>557</v>
      </c>
      <c r="D498" s="126">
        <v>6.0</v>
      </c>
      <c r="E498" s="127">
        <v>102.61</v>
      </c>
      <c r="F498" s="128">
        <f t="shared" si="7"/>
        <v>66.6965</v>
      </c>
      <c r="G498" s="129">
        <f t="shared" si="1"/>
        <v>35.9135</v>
      </c>
      <c r="H498" s="130">
        <f t="shared" si="2"/>
        <v>0.35</v>
      </c>
      <c r="I498" s="131">
        <v>44846.0</v>
      </c>
      <c r="J498" s="132">
        <v>44882.0</v>
      </c>
      <c r="K498" s="123"/>
      <c r="L498" s="90"/>
      <c r="M498" s="133">
        <f t="shared" si="3"/>
        <v>17.10166667</v>
      </c>
      <c r="N498" s="99">
        <f t="shared" si="4"/>
        <v>36</v>
      </c>
      <c r="O498" s="133">
        <f t="shared" si="5"/>
        <v>11.11608333</v>
      </c>
      <c r="P498" s="134">
        <v>0.68</v>
      </c>
      <c r="Q498" s="90"/>
      <c r="R498" s="99">
        <f>IF(AND(H498&lt;='Product Ratings'!$E$5,H498&gt;='Product Ratings'!$D$5),'Product Ratings'!$C$5,IF(AND(H498&lt;='Product Ratings'!$E$6,H498&gt;='Product Ratings'!$D$6),'Product Ratings'!$C$6,IF(AND(H498&lt;='Product Ratings'!$E$7,H498&gt;='Product Ratings'!$D$7),'Product Ratings'!$C$7,IF(AND(H498&lt;='Product Ratings'!$E$8,H498&gt;='Product Ratings'!$D$8),'Product Ratings'!$C$8,IF(H498&gt;='Product Ratings'!$D$9,'Product Ratings'!$C$9)))))</f>
        <v>2</v>
      </c>
      <c r="S498" s="99">
        <f>IF(AND(D498&lt;='Product Ratings'!$I$5,D498&gt;='Product Ratings'!$H$5),'Product Ratings'!$F$5,IF(AND(D498&lt;='Product Ratings'!$I$6,D498&gt;='Product Ratings'!$H$6),'Product Ratings'!$F$6,IF(AND(D498&lt;='Product Ratings'!$I$7,I498&gt;='Product Ratings'!$H$7),'Product Ratings'!$F$7,IF(AND(D498&lt;='Product Ratings'!$I$8,D498&gt;='Product Ratings'!$H$8),'Product Ratings'!$F$8,IF(D498&gt;='Product Ratings'!$H$9,'Product Ratings'!$F$9)))))</f>
        <v>2</v>
      </c>
      <c r="T498" s="99">
        <f>IF(AND(O498&lt;='Product Ratings'!$M$5,O498&gt;='Product Ratings'!$L$5),'Product Ratings'!$J$5,IF(AND(O498&lt;='Product Ratings'!$M$6,O498&gt;='Product Ratings'!$L$6),'Product Ratings'!$J$6,IF(AND(O498&lt;='Product Ratings'!$M$7,O498&gt;='Product Ratings'!$L$7),'Product Ratings'!$J$7,IF(AND(O498&lt;='Product Ratings'!$M$8,O498&gt;='Product Ratings'!$L$8),'Product Ratings'!$J$8,IF(O498&gt;='Product Ratings'!$L$9,'Product Ratings'!$J$9)))))</f>
        <v>5</v>
      </c>
      <c r="U498" s="99">
        <f>IF(AND(N498&lt;='Product Ratings'!$R$5,N498&gt;='Product Ratings'!$Q$5),'Product Ratings'!$O$5,IF(AND(N498&lt;='Product Ratings'!$R$6,N498&gt;='Product Ratings'!$Q$6),'Product Ratings'!$O$6,IF(AND(N498&lt;='Product Ratings'!$R$7,N498&gt;='Product Ratings'!$Q$7),'Product Ratings'!$O$7,IF(AND(N498&lt;='Product Ratings'!$R$8,N498&gt;='Product Ratings'!$Q$8),'Product Ratings'!$O$8,IF(N498&gt;='Product Ratings'!$Q$9,'Product Ratings'!$O$9)))))</f>
        <v>3</v>
      </c>
      <c r="V498" s="99">
        <f>IF(AND(P498&lt;='Product Ratings'!$V$5,P498&gt;='Product Ratings'!$U$5),'Product Ratings'!$S$5,IF(AND(P498&lt;='Product Ratings'!$V$6,P498&gt;='Product Ratings'!$U$6),'Product Ratings'!$S$6,IF(AND(P498&lt;='Product Ratings'!$V$7,P498&gt;='Product Ratings'!$U$7),'Product Ratings'!$S$7,IF(AND(P498&lt;='Product Ratings'!$V$8,P498&gt;='Product Ratings'!$U$8),'Product Ratings'!$S$8,IF(P498&gt;='Product Ratings'!$U$9,'Product Ratings'!$S$9)))))</f>
        <v>5</v>
      </c>
      <c r="W498" s="135">
        <f t="shared" si="6"/>
        <v>17</v>
      </c>
      <c r="X498" s="90"/>
      <c r="Y498" s="90"/>
      <c r="Z498" s="90"/>
      <c r="AA498" s="90"/>
      <c r="AB498" s="90"/>
    </row>
    <row r="499" ht="12.75" customHeight="1">
      <c r="A499" s="87"/>
      <c r="B499" s="90"/>
      <c r="C499" s="90" t="s">
        <v>558</v>
      </c>
      <c r="D499" s="126">
        <v>1.0</v>
      </c>
      <c r="E499" s="127">
        <v>51.3</v>
      </c>
      <c r="F499" s="128">
        <f t="shared" si="7"/>
        <v>33.345</v>
      </c>
      <c r="G499" s="129">
        <f t="shared" si="1"/>
        <v>17.955</v>
      </c>
      <c r="H499" s="130">
        <f t="shared" si="2"/>
        <v>0.35</v>
      </c>
      <c r="I499" s="131">
        <v>44847.0</v>
      </c>
      <c r="J499" s="132">
        <v>44883.0</v>
      </c>
      <c r="K499" s="123"/>
      <c r="L499" s="90"/>
      <c r="M499" s="133">
        <f t="shared" si="3"/>
        <v>51.3</v>
      </c>
      <c r="N499" s="99">
        <f t="shared" si="4"/>
        <v>36</v>
      </c>
      <c r="O499" s="133">
        <f t="shared" si="5"/>
        <v>33.345</v>
      </c>
      <c r="P499" s="134">
        <v>0.62</v>
      </c>
      <c r="Q499" s="90"/>
      <c r="R499" s="99">
        <f>IF(AND(H499&lt;='Product Ratings'!$E$5,H499&gt;='Product Ratings'!$D$5),'Product Ratings'!$C$5,IF(AND(H499&lt;='Product Ratings'!$E$6,H499&gt;='Product Ratings'!$D$6),'Product Ratings'!$C$6,IF(AND(H499&lt;='Product Ratings'!$E$7,H499&gt;='Product Ratings'!$D$7),'Product Ratings'!$C$7,IF(AND(H499&lt;='Product Ratings'!$E$8,H499&gt;='Product Ratings'!$D$8),'Product Ratings'!$C$8,IF(H499&gt;='Product Ratings'!$D$9,'Product Ratings'!$C$9)))))</f>
        <v>2</v>
      </c>
      <c r="S499" s="99">
        <f>IF(AND(D499&lt;='Product Ratings'!$I$5,D499&gt;='Product Ratings'!$H$5),'Product Ratings'!$F$5,IF(AND(D499&lt;='Product Ratings'!$I$6,D499&gt;='Product Ratings'!$H$6),'Product Ratings'!$F$6,IF(AND(D499&lt;='Product Ratings'!$I$7,I499&gt;='Product Ratings'!$H$7),'Product Ratings'!$F$7,IF(AND(D499&lt;='Product Ratings'!$I$8,D499&gt;='Product Ratings'!$H$8),'Product Ratings'!$F$8,IF(D499&gt;='Product Ratings'!$H$9,'Product Ratings'!$F$9)))))</f>
        <v>1</v>
      </c>
      <c r="T499" s="99">
        <f>IF(AND(O499&lt;='Product Ratings'!$M$5,O499&gt;='Product Ratings'!$L$5),'Product Ratings'!$J$5,IF(AND(O499&lt;='Product Ratings'!$M$6,O499&gt;='Product Ratings'!$L$6),'Product Ratings'!$J$6,IF(AND(O499&lt;='Product Ratings'!$M$7,O499&gt;='Product Ratings'!$L$7),'Product Ratings'!$J$7,IF(AND(O499&lt;='Product Ratings'!$M$8,O499&gt;='Product Ratings'!$L$8),'Product Ratings'!$J$8,IF(O499&gt;='Product Ratings'!$L$9,'Product Ratings'!$J$9)))))</f>
        <v>4</v>
      </c>
      <c r="U499" s="99">
        <f>IF(AND(N499&lt;='Product Ratings'!$R$5,N499&gt;='Product Ratings'!$Q$5),'Product Ratings'!$O$5,IF(AND(N499&lt;='Product Ratings'!$R$6,N499&gt;='Product Ratings'!$Q$6),'Product Ratings'!$O$6,IF(AND(N499&lt;='Product Ratings'!$R$7,N499&gt;='Product Ratings'!$Q$7),'Product Ratings'!$O$7,IF(AND(N499&lt;='Product Ratings'!$R$8,N499&gt;='Product Ratings'!$Q$8),'Product Ratings'!$O$8,IF(N499&gt;='Product Ratings'!$Q$9,'Product Ratings'!$O$9)))))</f>
        <v>3</v>
      </c>
      <c r="V499" s="99">
        <f>IF(AND(P499&lt;='Product Ratings'!$V$5,P499&gt;='Product Ratings'!$U$5),'Product Ratings'!$S$5,IF(AND(P499&lt;='Product Ratings'!$V$6,P499&gt;='Product Ratings'!$U$6),'Product Ratings'!$S$6,IF(AND(P499&lt;='Product Ratings'!$V$7,P499&gt;='Product Ratings'!$U$7),'Product Ratings'!$S$7,IF(AND(P499&lt;='Product Ratings'!$V$8,P499&gt;='Product Ratings'!$U$8),'Product Ratings'!$S$8,IF(P499&gt;='Product Ratings'!$U$9,'Product Ratings'!$S$9)))))</f>
        <v>5</v>
      </c>
      <c r="W499" s="135">
        <f t="shared" si="6"/>
        <v>15</v>
      </c>
      <c r="X499" s="90"/>
      <c r="Y499" s="90"/>
      <c r="Z499" s="90"/>
      <c r="AA499" s="90"/>
      <c r="AB499" s="90"/>
    </row>
    <row r="500" ht="12.75" customHeight="1">
      <c r="A500" s="87"/>
      <c r="B500" s="90"/>
      <c r="C500" s="90" t="s">
        <v>559</v>
      </c>
      <c r="D500" s="126">
        <v>2.0</v>
      </c>
      <c r="E500" s="127">
        <v>51.3</v>
      </c>
      <c r="F500" s="128">
        <f t="shared" si="7"/>
        <v>33.345</v>
      </c>
      <c r="G500" s="129">
        <f t="shared" si="1"/>
        <v>17.955</v>
      </c>
      <c r="H500" s="130">
        <f t="shared" si="2"/>
        <v>0.35</v>
      </c>
      <c r="I500" s="131">
        <v>44848.0</v>
      </c>
      <c r="J500" s="132">
        <v>44884.0</v>
      </c>
      <c r="K500" s="123"/>
      <c r="L500" s="90"/>
      <c r="M500" s="133">
        <f t="shared" si="3"/>
        <v>25.65</v>
      </c>
      <c r="N500" s="99">
        <f t="shared" si="4"/>
        <v>36</v>
      </c>
      <c r="O500" s="133">
        <f t="shared" si="5"/>
        <v>16.6725</v>
      </c>
      <c r="P500" s="134">
        <v>0.69</v>
      </c>
      <c r="Q500" s="90"/>
      <c r="R500" s="99">
        <f>IF(AND(H500&lt;='Product Ratings'!$E$5,H500&gt;='Product Ratings'!$D$5),'Product Ratings'!$C$5,IF(AND(H500&lt;='Product Ratings'!$E$6,H500&gt;='Product Ratings'!$D$6),'Product Ratings'!$C$6,IF(AND(H500&lt;='Product Ratings'!$E$7,H500&gt;='Product Ratings'!$D$7),'Product Ratings'!$C$7,IF(AND(H500&lt;='Product Ratings'!$E$8,H500&gt;='Product Ratings'!$D$8),'Product Ratings'!$C$8,IF(H500&gt;='Product Ratings'!$D$9,'Product Ratings'!$C$9)))))</f>
        <v>2</v>
      </c>
      <c r="S500" s="99">
        <f>IF(AND(D500&lt;='Product Ratings'!$I$5,D500&gt;='Product Ratings'!$H$5),'Product Ratings'!$F$5,IF(AND(D500&lt;='Product Ratings'!$I$6,D500&gt;='Product Ratings'!$H$6),'Product Ratings'!$F$6,IF(AND(D500&lt;='Product Ratings'!$I$7,I500&gt;='Product Ratings'!$H$7),'Product Ratings'!$F$7,IF(AND(D500&lt;='Product Ratings'!$I$8,D500&gt;='Product Ratings'!$H$8),'Product Ratings'!$F$8,IF(D500&gt;='Product Ratings'!$H$9,'Product Ratings'!$F$9)))))</f>
        <v>1</v>
      </c>
      <c r="T500" s="99">
        <f>IF(AND(O500&lt;='Product Ratings'!$M$5,O500&gt;='Product Ratings'!$L$5),'Product Ratings'!$J$5,IF(AND(O500&lt;='Product Ratings'!$M$6,O500&gt;='Product Ratings'!$L$6),'Product Ratings'!$J$6,IF(AND(O500&lt;='Product Ratings'!$M$7,O500&gt;='Product Ratings'!$L$7),'Product Ratings'!$J$7,IF(AND(O500&lt;='Product Ratings'!$M$8,O500&gt;='Product Ratings'!$L$8),'Product Ratings'!$J$8,IF(O500&gt;='Product Ratings'!$L$9,'Product Ratings'!$J$9)))))</f>
        <v>5</v>
      </c>
      <c r="U500" s="99">
        <f>IF(AND(N500&lt;='Product Ratings'!$R$5,N500&gt;='Product Ratings'!$Q$5),'Product Ratings'!$O$5,IF(AND(N500&lt;='Product Ratings'!$R$6,N500&gt;='Product Ratings'!$Q$6),'Product Ratings'!$O$6,IF(AND(N500&lt;='Product Ratings'!$R$7,N500&gt;='Product Ratings'!$Q$7),'Product Ratings'!$O$7,IF(AND(N500&lt;='Product Ratings'!$R$8,N500&gt;='Product Ratings'!$Q$8),'Product Ratings'!$O$8,IF(N500&gt;='Product Ratings'!$Q$9,'Product Ratings'!$O$9)))))</f>
        <v>3</v>
      </c>
      <c r="V500" s="99">
        <f>IF(AND(P500&lt;='Product Ratings'!$V$5,P500&gt;='Product Ratings'!$U$5),'Product Ratings'!$S$5,IF(AND(P500&lt;='Product Ratings'!$V$6,P500&gt;='Product Ratings'!$U$6),'Product Ratings'!$S$6,IF(AND(P500&lt;='Product Ratings'!$V$7,P500&gt;='Product Ratings'!$U$7),'Product Ratings'!$S$7,IF(AND(P500&lt;='Product Ratings'!$V$8,P500&gt;='Product Ratings'!$U$8),'Product Ratings'!$S$8,IF(P500&gt;='Product Ratings'!$U$9,'Product Ratings'!$S$9)))))</f>
        <v>5</v>
      </c>
      <c r="W500" s="135">
        <f t="shared" si="6"/>
        <v>16</v>
      </c>
      <c r="X500" s="90"/>
      <c r="Y500" s="90"/>
      <c r="Z500" s="90"/>
      <c r="AA500" s="90"/>
      <c r="AB500" s="90"/>
    </row>
    <row r="501" ht="12.75" customHeight="1">
      <c r="A501" s="87"/>
      <c r="B501" s="90"/>
      <c r="C501" s="90" t="s">
        <v>560</v>
      </c>
      <c r="D501" s="126">
        <v>3.0</v>
      </c>
      <c r="E501" s="127">
        <v>667.17</v>
      </c>
      <c r="F501" s="128">
        <f t="shared" si="7"/>
        <v>433.6605</v>
      </c>
      <c r="G501" s="129">
        <f t="shared" si="1"/>
        <v>233.5095</v>
      </c>
      <c r="H501" s="130">
        <f t="shared" si="2"/>
        <v>0.35</v>
      </c>
      <c r="I501" s="131">
        <v>44849.0</v>
      </c>
      <c r="J501" s="132">
        <v>44885.0</v>
      </c>
      <c r="K501" s="123"/>
      <c r="L501" s="90"/>
      <c r="M501" s="133">
        <f t="shared" si="3"/>
        <v>222.39</v>
      </c>
      <c r="N501" s="99">
        <f t="shared" si="4"/>
        <v>36</v>
      </c>
      <c r="O501" s="133">
        <f t="shared" si="5"/>
        <v>144.5535</v>
      </c>
      <c r="P501" s="134">
        <v>0.64</v>
      </c>
      <c r="Q501" s="90"/>
      <c r="R501" s="99">
        <f>IF(AND(H501&lt;='Product Ratings'!$E$5,H501&gt;='Product Ratings'!$D$5),'Product Ratings'!$C$5,IF(AND(H501&lt;='Product Ratings'!$E$6,H501&gt;='Product Ratings'!$D$6),'Product Ratings'!$C$6,IF(AND(H501&lt;='Product Ratings'!$E$7,H501&gt;='Product Ratings'!$D$7),'Product Ratings'!$C$7,IF(AND(H501&lt;='Product Ratings'!$E$8,H501&gt;='Product Ratings'!$D$8),'Product Ratings'!$C$8,IF(H501&gt;='Product Ratings'!$D$9,'Product Ratings'!$C$9)))))</f>
        <v>2</v>
      </c>
      <c r="S501" s="99">
        <f>IF(AND(D501&lt;='Product Ratings'!$I$5,D501&gt;='Product Ratings'!$H$5),'Product Ratings'!$F$5,IF(AND(D501&lt;='Product Ratings'!$I$6,D501&gt;='Product Ratings'!$H$6),'Product Ratings'!$F$6,IF(AND(D501&lt;='Product Ratings'!$I$7,I501&gt;='Product Ratings'!$H$7),'Product Ratings'!$F$7,IF(AND(D501&lt;='Product Ratings'!$I$8,D501&gt;='Product Ratings'!$H$8),'Product Ratings'!$F$8,IF(D501&gt;='Product Ratings'!$H$9,'Product Ratings'!$F$9)))))</f>
        <v>1</v>
      </c>
      <c r="T501" s="99">
        <f>IF(AND(O501&lt;='Product Ratings'!$M$5,O501&gt;='Product Ratings'!$L$5),'Product Ratings'!$J$5,IF(AND(O501&lt;='Product Ratings'!$M$6,O501&gt;='Product Ratings'!$L$6),'Product Ratings'!$J$6,IF(AND(O501&lt;='Product Ratings'!$M$7,O501&gt;='Product Ratings'!$L$7),'Product Ratings'!$J$7,IF(AND(O501&lt;='Product Ratings'!$M$8,O501&gt;='Product Ratings'!$L$8),'Product Ratings'!$J$8,IF(O501&gt;='Product Ratings'!$L$9,'Product Ratings'!$J$9)))))</f>
        <v>2</v>
      </c>
      <c r="U501" s="99">
        <f>IF(AND(N501&lt;='Product Ratings'!$R$5,N501&gt;='Product Ratings'!$Q$5),'Product Ratings'!$O$5,IF(AND(N501&lt;='Product Ratings'!$R$6,N501&gt;='Product Ratings'!$Q$6),'Product Ratings'!$O$6,IF(AND(N501&lt;='Product Ratings'!$R$7,N501&gt;='Product Ratings'!$Q$7),'Product Ratings'!$O$7,IF(AND(N501&lt;='Product Ratings'!$R$8,N501&gt;='Product Ratings'!$Q$8),'Product Ratings'!$O$8,IF(N501&gt;='Product Ratings'!$Q$9,'Product Ratings'!$O$9)))))</f>
        <v>3</v>
      </c>
      <c r="V501" s="99">
        <f>IF(AND(P501&lt;='Product Ratings'!$V$5,P501&gt;='Product Ratings'!$U$5),'Product Ratings'!$S$5,IF(AND(P501&lt;='Product Ratings'!$V$6,P501&gt;='Product Ratings'!$U$6),'Product Ratings'!$S$6,IF(AND(P501&lt;='Product Ratings'!$V$7,P501&gt;='Product Ratings'!$U$7),'Product Ratings'!$S$7,IF(AND(P501&lt;='Product Ratings'!$V$8,P501&gt;='Product Ratings'!$U$8),'Product Ratings'!$S$8,IF(P501&gt;='Product Ratings'!$U$9,'Product Ratings'!$S$9)))))</f>
        <v>5</v>
      </c>
      <c r="W501" s="135">
        <f t="shared" si="6"/>
        <v>13</v>
      </c>
      <c r="X501" s="90"/>
      <c r="Y501" s="90"/>
      <c r="Z501" s="90"/>
      <c r="AA501" s="90"/>
      <c r="AB501" s="90"/>
    </row>
    <row r="502" ht="12.75" customHeight="1">
      <c r="A502" s="87"/>
      <c r="B502" s="90"/>
      <c r="C502" s="90" t="s">
        <v>561</v>
      </c>
      <c r="D502" s="126">
        <v>4.0</v>
      </c>
      <c r="E502" s="127">
        <v>683.79</v>
      </c>
      <c r="F502" s="128">
        <f t="shared" si="7"/>
        <v>444.4635</v>
      </c>
      <c r="G502" s="129">
        <f t="shared" si="1"/>
        <v>239.3265</v>
      </c>
      <c r="H502" s="130">
        <f t="shared" si="2"/>
        <v>0.35</v>
      </c>
      <c r="I502" s="131">
        <v>44850.0</v>
      </c>
      <c r="J502" s="132">
        <v>44886.0</v>
      </c>
      <c r="K502" s="123"/>
      <c r="L502" s="90"/>
      <c r="M502" s="133">
        <f t="shared" si="3"/>
        <v>170.9475</v>
      </c>
      <c r="N502" s="99">
        <f t="shared" si="4"/>
        <v>36</v>
      </c>
      <c r="O502" s="133">
        <f t="shared" si="5"/>
        <v>111.115875</v>
      </c>
      <c r="P502" s="134">
        <v>0.15</v>
      </c>
      <c r="Q502" s="90"/>
      <c r="R502" s="99">
        <f>IF(AND(H502&lt;='Product Ratings'!$E$5,H502&gt;='Product Ratings'!$D$5),'Product Ratings'!$C$5,IF(AND(H502&lt;='Product Ratings'!$E$6,H502&gt;='Product Ratings'!$D$6),'Product Ratings'!$C$6,IF(AND(H502&lt;='Product Ratings'!$E$7,H502&gt;='Product Ratings'!$D$7),'Product Ratings'!$C$7,IF(AND(H502&lt;='Product Ratings'!$E$8,H502&gt;='Product Ratings'!$D$8),'Product Ratings'!$C$8,IF(H502&gt;='Product Ratings'!$D$9,'Product Ratings'!$C$9)))))</f>
        <v>2</v>
      </c>
      <c r="S502" s="99">
        <f>IF(AND(D502&lt;='Product Ratings'!$I$5,D502&gt;='Product Ratings'!$H$5),'Product Ratings'!$F$5,IF(AND(D502&lt;='Product Ratings'!$I$6,D502&gt;='Product Ratings'!$H$6),'Product Ratings'!$F$6,IF(AND(D502&lt;='Product Ratings'!$I$7,I502&gt;='Product Ratings'!$H$7),'Product Ratings'!$F$7,IF(AND(D502&lt;='Product Ratings'!$I$8,D502&gt;='Product Ratings'!$H$8),'Product Ratings'!$F$8,IF(D502&gt;='Product Ratings'!$H$9,'Product Ratings'!$F$9)))))</f>
        <v>1</v>
      </c>
      <c r="T502" s="99">
        <f>IF(AND(O502&lt;='Product Ratings'!$M$5,O502&gt;='Product Ratings'!$L$5),'Product Ratings'!$J$5,IF(AND(O502&lt;='Product Ratings'!$M$6,O502&gt;='Product Ratings'!$L$6),'Product Ratings'!$J$6,IF(AND(O502&lt;='Product Ratings'!$M$7,O502&gt;='Product Ratings'!$L$7),'Product Ratings'!$J$7,IF(AND(O502&lt;='Product Ratings'!$M$8,O502&gt;='Product Ratings'!$L$8),'Product Ratings'!$J$8,IF(O502&gt;='Product Ratings'!$L$9,'Product Ratings'!$J$9)))))</f>
        <v>2</v>
      </c>
      <c r="U502" s="99">
        <f>IF(AND(N502&lt;='Product Ratings'!$R$5,N502&gt;='Product Ratings'!$Q$5),'Product Ratings'!$O$5,IF(AND(N502&lt;='Product Ratings'!$R$6,N502&gt;='Product Ratings'!$Q$6),'Product Ratings'!$O$6,IF(AND(N502&lt;='Product Ratings'!$R$7,N502&gt;='Product Ratings'!$Q$7),'Product Ratings'!$O$7,IF(AND(N502&lt;='Product Ratings'!$R$8,N502&gt;='Product Ratings'!$Q$8),'Product Ratings'!$O$8,IF(N502&gt;='Product Ratings'!$Q$9,'Product Ratings'!$O$9)))))</f>
        <v>3</v>
      </c>
      <c r="V502" s="99">
        <f>IF(AND(P502&lt;='Product Ratings'!$V$5,P502&gt;='Product Ratings'!$U$5),'Product Ratings'!$S$5,IF(AND(P502&lt;='Product Ratings'!$V$6,P502&gt;='Product Ratings'!$U$6),'Product Ratings'!$S$6,IF(AND(P502&lt;='Product Ratings'!$V$7,P502&gt;='Product Ratings'!$U$7),'Product Ratings'!$S$7,IF(AND(P502&lt;='Product Ratings'!$V$8,P502&gt;='Product Ratings'!$U$8),'Product Ratings'!$S$8,IF(P502&gt;='Product Ratings'!$U$9,'Product Ratings'!$S$9)))))</f>
        <v>3</v>
      </c>
      <c r="W502" s="135">
        <f t="shared" si="6"/>
        <v>11</v>
      </c>
      <c r="X502" s="90"/>
      <c r="Y502" s="90"/>
      <c r="Z502" s="90"/>
      <c r="AA502" s="90"/>
      <c r="AB502" s="90"/>
    </row>
    <row r="503" ht="12.75" customHeight="1">
      <c r="A503" s="87"/>
      <c r="B503" s="90"/>
      <c r="C503" s="90" t="s">
        <v>562</v>
      </c>
      <c r="D503" s="126">
        <v>5.0</v>
      </c>
      <c r="E503" s="127">
        <v>607.52</v>
      </c>
      <c r="F503" s="128">
        <f t="shared" si="7"/>
        <v>394.888</v>
      </c>
      <c r="G503" s="129">
        <f t="shared" si="1"/>
        <v>212.632</v>
      </c>
      <c r="H503" s="130">
        <f t="shared" si="2"/>
        <v>0.35</v>
      </c>
      <c r="I503" s="131">
        <v>44851.0</v>
      </c>
      <c r="J503" s="132">
        <v>44887.0</v>
      </c>
      <c r="K503" s="123"/>
      <c r="L503" s="90"/>
      <c r="M503" s="133">
        <f t="shared" si="3"/>
        <v>121.504</v>
      </c>
      <c r="N503" s="99">
        <f t="shared" si="4"/>
        <v>36</v>
      </c>
      <c r="O503" s="133">
        <f t="shared" si="5"/>
        <v>78.9776</v>
      </c>
      <c r="P503" s="134">
        <v>0.85</v>
      </c>
      <c r="Q503" s="90"/>
      <c r="R503" s="99">
        <f>IF(AND(H503&lt;='Product Ratings'!$E$5,H503&gt;='Product Ratings'!$D$5),'Product Ratings'!$C$5,IF(AND(H503&lt;='Product Ratings'!$E$6,H503&gt;='Product Ratings'!$D$6),'Product Ratings'!$C$6,IF(AND(H503&lt;='Product Ratings'!$E$7,H503&gt;='Product Ratings'!$D$7),'Product Ratings'!$C$7,IF(AND(H503&lt;='Product Ratings'!$E$8,H503&gt;='Product Ratings'!$D$8),'Product Ratings'!$C$8,IF(H503&gt;='Product Ratings'!$D$9,'Product Ratings'!$C$9)))))</f>
        <v>2</v>
      </c>
      <c r="S503" s="99">
        <f>IF(AND(D503&lt;='Product Ratings'!$I$5,D503&gt;='Product Ratings'!$H$5),'Product Ratings'!$F$5,IF(AND(D503&lt;='Product Ratings'!$I$6,D503&gt;='Product Ratings'!$H$6),'Product Ratings'!$F$6,IF(AND(D503&lt;='Product Ratings'!$I$7,I503&gt;='Product Ratings'!$H$7),'Product Ratings'!$F$7,IF(AND(D503&lt;='Product Ratings'!$I$8,D503&gt;='Product Ratings'!$H$8),'Product Ratings'!$F$8,IF(D503&gt;='Product Ratings'!$H$9,'Product Ratings'!$F$9)))))</f>
        <v>1</v>
      </c>
      <c r="T503" s="99">
        <f>IF(AND(O503&lt;='Product Ratings'!$M$5,O503&gt;='Product Ratings'!$L$5),'Product Ratings'!$J$5,IF(AND(O503&lt;='Product Ratings'!$M$6,O503&gt;='Product Ratings'!$L$6),'Product Ratings'!$J$6,IF(AND(O503&lt;='Product Ratings'!$M$7,O503&gt;='Product Ratings'!$L$7),'Product Ratings'!$J$7,IF(AND(O503&lt;='Product Ratings'!$M$8,O503&gt;='Product Ratings'!$L$8),'Product Ratings'!$J$8,IF(O503&gt;='Product Ratings'!$L$9,'Product Ratings'!$J$9)))))</f>
        <v>2</v>
      </c>
      <c r="U503" s="99">
        <f>IF(AND(N503&lt;='Product Ratings'!$R$5,N503&gt;='Product Ratings'!$Q$5),'Product Ratings'!$O$5,IF(AND(N503&lt;='Product Ratings'!$R$6,N503&gt;='Product Ratings'!$Q$6),'Product Ratings'!$O$6,IF(AND(N503&lt;='Product Ratings'!$R$7,N503&gt;='Product Ratings'!$Q$7),'Product Ratings'!$O$7,IF(AND(N503&lt;='Product Ratings'!$R$8,N503&gt;='Product Ratings'!$Q$8),'Product Ratings'!$O$8,IF(N503&gt;='Product Ratings'!$Q$9,'Product Ratings'!$O$9)))))</f>
        <v>3</v>
      </c>
      <c r="V503" s="99">
        <f>IF(AND(P503&lt;='Product Ratings'!$V$5,P503&gt;='Product Ratings'!$U$5),'Product Ratings'!$S$5,IF(AND(P503&lt;='Product Ratings'!$V$6,P503&gt;='Product Ratings'!$U$6),'Product Ratings'!$S$6,IF(AND(P503&lt;='Product Ratings'!$V$7,P503&gt;='Product Ratings'!$U$7),'Product Ratings'!$S$7,IF(AND(P503&lt;='Product Ratings'!$V$8,P503&gt;='Product Ratings'!$U$8),'Product Ratings'!$S$8,IF(P503&gt;='Product Ratings'!$U$9,'Product Ratings'!$S$9)))))</f>
        <v>5</v>
      </c>
      <c r="W503" s="135">
        <f t="shared" si="6"/>
        <v>13</v>
      </c>
      <c r="X503" s="90"/>
      <c r="Y503" s="90"/>
      <c r="Z503" s="90"/>
      <c r="AA503" s="90"/>
      <c r="AB503" s="90"/>
    </row>
    <row r="504" ht="12.75" customHeight="1">
      <c r="A504" s="87"/>
      <c r="B504" s="90"/>
      <c r="C504" s="90" t="s">
        <v>563</v>
      </c>
      <c r="D504" s="126">
        <v>6.0</v>
      </c>
      <c r="E504" s="127">
        <v>137.39</v>
      </c>
      <c r="F504" s="128">
        <f t="shared" si="7"/>
        <v>89.3035</v>
      </c>
      <c r="G504" s="129">
        <f t="shared" si="1"/>
        <v>48.0865</v>
      </c>
      <c r="H504" s="130">
        <f t="shared" si="2"/>
        <v>0.35</v>
      </c>
      <c r="I504" s="131">
        <v>44852.0</v>
      </c>
      <c r="J504" s="132">
        <v>44888.0</v>
      </c>
      <c r="K504" s="123"/>
      <c r="L504" s="90"/>
      <c r="M504" s="133">
        <f t="shared" si="3"/>
        <v>22.89833333</v>
      </c>
      <c r="N504" s="99">
        <f t="shared" si="4"/>
        <v>36</v>
      </c>
      <c r="O504" s="133">
        <f t="shared" si="5"/>
        <v>14.88391667</v>
      </c>
      <c r="P504" s="134">
        <v>0.87</v>
      </c>
      <c r="Q504" s="90"/>
      <c r="R504" s="99">
        <f>IF(AND(H504&lt;='Product Ratings'!$E$5,H504&gt;='Product Ratings'!$D$5),'Product Ratings'!$C$5,IF(AND(H504&lt;='Product Ratings'!$E$6,H504&gt;='Product Ratings'!$D$6),'Product Ratings'!$C$6,IF(AND(H504&lt;='Product Ratings'!$E$7,H504&gt;='Product Ratings'!$D$7),'Product Ratings'!$C$7,IF(AND(H504&lt;='Product Ratings'!$E$8,H504&gt;='Product Ratings'!$D$8),'Product Ratings'!$C$8,IF(H504&gt;='Product Ratings'!$D$9,'Product Ratings'!$C$9)))))</f>
        <v>2</v>
      </c>
      <c r="S504" s="99">
        <f>IF(AND(D504&lt;='Product Ratings'!$I$5,D504&gt;='Product Ratings'!$H$5),'Product Ratings'!$F$5,IF(AND(D504&lt;='Product Ratings'!$I$6,D504&gt;='Product Ratings'!$H$6),'Product Ratings'!$F$6,IF(AND(D504&lt;='Product Ratings'!$I$7,I504&gt;='Product Ratings'!$H$7),'Product Ratings'!$F$7,IF(AND(D504&lt;='Product Ratings'!$I$8,D504&gt;='Product Ratings'!$H$8),'Product Ratings'!$F$8,IF(D504&gt;='Product Ratings'!$H$9,'Product Ratings'!$F$9)))))</f>
        <v>2</v>
      </c>
      <c r="T504" s="99">
        <f>IF(AND(O504&lt;='Product Ratings'!$M$5,O504&gt;='Product Ratings'!$L$5),'Product Ratings'!$J$5,IF(AND(O504&lt;='Product Ratings'!$M$6,O504&gt;='Product Ratings'!$L$6),'Product Ratings'!$J$6,IF(AND(O504&lt;='Product Ratings'!$M$7,O504&gt;='Product Ratings'!$L$7),'Product Ratings'!$J$7,IF(AND(O504&lt;='Product Ratings'!$M$8,O504&gt;='Product Ratings'!$L$8),'Product Ratings'!$J$8,IF(O504&gt;='Product Ratings'!$L$9,'Product Ratings'!$J$9)))))</f>
        <v>5</v>
      </c>
      <c r="U504" s="99">
        <f>IF(AND(N504&lt;='Product Ratings'!$R$5,N504&gt;='Product Ratings'!$Q$5),'Product Ratings'!$O$5,IF(AND(N504&lt;='Product Ratings'!$R$6,N504&gt;='Product Ratings'!$Q$6),'Product Ratings'!$O$6,IF(AND(N504&lt;='Product Ratings'!$R$7,N504&gt;='Product Ratings'!$Q$7),'Product Ratings'!$O$7,IF(AND(N504&lt;='Product Ratings'!$R$8,N504&gt;='Product Ratings'!$Q$8),'Product Ratings'!$O$8,IF(N504&gt;='Product Ratings'!$Q$9,'Product Ratings'!$O$9)))))</f>
        <v>3</v>
      </c>
      <c r="V504" s="99">
        <f>IF(AND(P504&lt;='Product Ratings'!$V$5,P504&gt;='Product Ratings'!$U$5),'Product Ratings'!$S$5,IF(AND(P504&lt;='Product Ratings'!$V$6,P504&gt;='Product Ratings'!$U$6),'Product Ratings'!$S$6,IF(AND(P504&lt;='Product Ratings'!$V$7,P504&gt;='Product Ratings'!$U$7),'Product Ratings'!$S$7,IF(AND(P504&lt;='Product Ratings'!$V$8,P504&gt;='Product Ratings'!$U$8),'Product Ratings'!$S$8,IF(P504&gt;='Product Ratings'!$U$9,'Product Ratings'!$S$9)))))</f>
        <v>5</v>
      </c>
      <c r="W504" s="135">
        <f t="shared" si="6"/>
        <v>17</v>
      </c>
      <c r="X504" s="90"/>
      <c r="Y504" s="90"/>
      <c r="Z504" s="90"/>
      <c r="AA504" s="90"/>
      <c r="AB504" s="90"/>
    </row>
    <row r="505" ht="12.75" customHeight="1">
      <c r="A505" s="87"/>
      <c r="B505" s="90"/>
      <c r="C505" s="90" t="s">
        <v>564</v>
      </c>
      <c r="D505" s="126">
        <v>1.0</v>
      </c>
      <c r="E505" s="127">
        <v>109.56</v>
      </c>
      <c r="F505" s="128">
        <f t="shared" si="7"/>
        <v>71.214</v>
      </c>
      <c r="G505" s="129">
        <f t="shared" si="1"/>
        <v>38.346</v>
      </c>
      <c r="H505" s="130">
        <f t="shared" si="2"/>
        <v>0.35</v>
      </c>
      <c r="I505" s="131">
        <v>44853.0</v>
      </c>
      <c r="J505" s="132">
        <v>44889.0</v>
      </c>
      <c r="K505" s="123"/>
      <c r="L505" s="90"/>
      <c r="M505" s="133">
        <f t="shared" si="3"/>
        <v>109.56</v>
      </c>
      <c r="N505" s="99">
        <f t="shared" si="4"/>
        <v>36</v>
      </c>
      <c r="O505" s="133">
        <f t="shared" si="5"/>
        <v>71.214</v>
      </c>
      <c r="P505" s="134">
        <v>0.88</v>
      </c>
      <c r="Q505" s="90"/>
      <c r="R505" s="99">
        <f>IF(AND(H505&lt;='Product Ratings'!$E$5,H505&gt;='Product Ratings'!$D$5),'Product Ratings'!$C$5,IF(AND(H505&lt;='Product Ratings'!$E$6,H505&gt;='Product Ratings'!$D$6),'Product Ratings'!$C$6,IF(AND(H505&lt;='Product Ratings'!$E$7,H505&gt;='Product Ratings'!$D$7),'Product Ratings'!$C$7,IF(AND(H505&lt;='Product Ratings'!$E$8,H505&gt;='Product Ratings'!$D$8),'Product Ratings'!$C$8,IF(H505&gt;='Product Ratings'!$D$9,'Product Ratings'!$C$9)))))</f>
        <v>2</v>
      </c>
      <c r="S505" s="99">
        <f>IF(AND(D505&lt;='Product Ratings'!$I$5,D505&gt;='Product Ratings'!$H$5),'Product Ratings'!$F$5,IF(AND(D505&lt;='Product Ratings'!$I$6,D505&gt;='Product Ratings'!$H$6),'Product Ratings'!$F$6,IF(AND(D505&lt;='Product Ratings'!$I$7,I505&gt;='Product Ratings'!$H$7),'Product Ratings'!$F$7,IF(AND(D505&lt;='Product Ratings'!$I$8,D505&gt;='Product Ratings'!$H$8),'Product Ratings'!$F$8,IF(D505&gt;='Product Ratings'!$H$9,'Product Ratings'!$F$9)))))</f>
        <v>1</v>
      </c>
      <c r="T505" s="99">
        <f>IF(AND(O505&lt;='Product Ratings'!$M$5,O505&gt;='Product Ratings'!$L$5),'Product Ratings'!$J$5,IF(AND(O505&lt;='Product Ratings'!$M$6,O505&gt;='Product Ratings'!$L$6),'Product Ratings'!$J$6,IF(AND(O505&lt;='Product Ratings'!$M$7,O505&gt;='Product Ratings'!$L$7),'Product Ratings'!$J$7,IF(AND(O505&lt;='Product Ratings'!$M$8,O505&gt;='Product Ratings'!$L$8),'Product Ratings'!$J$8,IF(O505&gt;='Product Ratings'!$L$9,'Product Ratings'!$J$9)))))</f>
        <v>3</v>
      </c>
      <c r="U505" s="99">
        <f>IF(AND(N505&lt;='Product Ratings'!$R$5,N505&gt;='Product Ratings'!$Q$5),'Product Ratings'!$O$5,IF(AND(N505&lt;='Product Ratings'!$R$6,N505&gt;='Product Ratings'!$Q$6),'Product Ratings'!$O$6,IF(AND(N505&lt;='Product Ratings'!$R$7,N505&gt;='Product Ratings'!$Q$7),'Product Ratings'!$O$7,IF(AND(N505&lt;='Product Ratings'!$R$8,N505&gt;='Product Ratings'!$Q$8),'Product Ratings'!$O$8,IF(N505&gt;='Product Ratings'!$Q$9,'Product Ratings'!$O$9)))))</f>
        <v>3</v>
      </c>
      <c r="V505" s="99">
        <f>IF(AND(P505&lt;='Product Ratings'!$V$5,P505&gt;='Product Ratings'!$U$5),'Product Ratings'!$S$5,IF(AND(P505&lt;='Product Ratings'!$V$6,P505&gt;='Product Ratings'!$U$6),'Product Ratings'!$S$6,IF(AND(P505&lt;='Product Ratings'!$V$7,P505&gt;='Product Ratings'!$U$7),'Product Ratings'!$S$7,IF(AND(P505&lt;='Product Ratings'!$V$8,P505&gt;='Product Ratings'!$U$8),'Product Ratings'!$S$8,IF(P505&gt;='Product Ratings'!$U$9,'Product Ratings'!$S$9)))))</f>
        <v>5</v>
      </c>
      <c r="W505" s="135">
        <f t="shared" si="6"/>
        <v>14</v>
      </c>
      <c r="X505" s="90"/>
      <c r="Y505" s="90"/>
      <c r="Z505" s="90"/>
      <c r="AA505" s="90"/>
      <c r="AB505" s="90"/>
    </row>
    <row r="506" ht="12.75" customHeight="1">
      <c r="A506" s="87"/>
      <c r="B506" s="90"/>
      <c r="C506" s="90" t="s">
        <v>565</v>
      </c>
      <c r="D506" s="126">
        <v>2.0</v>
      </c>
      <c r="E506" s="127">
        <v>241.97</v>
      </c>
      <c r="F506" s="128">
        <f t="shared" si="7"/>
        <v>157.2805</v>
      </c>
      <c r="G506" s="129">
        <f t="shared" si="1"/>
        <v>84.6895</v>
      </c>
      <c r="H506" s="130">
        <f t="shared" si="2"/>
        <v>0.35</v>
      </c>
      <c r="I506" s="131">
        <v>44854.0</v>
      </c>
      <c r="J506" s="132">
        <v>44890.0</v>
      </c>
      <c r="K506" s="123"/>
      <c r="L506" s="90"/>
      <c r="M506" s="133">
        <f t="shared" si="3"/>
        <v>120.985</v>
      </c>
      <c r="N506" s="99">
        <f t="shared" si="4"/>
        <v>36</v>
      </c>
      <c r="O506" s="133">
        <f t="shared" si="5"/>
        <v>78.64025</v>
      </c>
      <c r="P506" s="134">
        <v>0.89</v>
      </c>
      <c r="Q506" s="90"/>
      <c r="R506" s="99">
        <f>IF(AND(H506&lt;='Product Ratings'!$E$5,H506&gt;='Product Ratings'!$D$5),'Product Ratings'!$C$5,IF(AND(H506&lt;='Product Ratings'!$E$6,H506&gt;='Product Ratings'!$D$6),'Product Ratings'!$C$6,IF(AND(H506&lt;='Product Ratings'!$E$7,H506&gt;='Product Ratings'!$D$7),'Product Ratings'!$C$7,IF(AND(H506&lt;='Product Ratings'!$E$8,H506&gt;='Product Ratings'!$D$8),'Product Ratings'!$C$8,IF(H506&gt;='Product Ratings'!$D$9,'Product Ratings'!$C$9)))))</f>
        <v>2</v>
      </c>
      <c r="S506" s="99">
        <f>IF(AND(D506&lt;='Product Ratings'!$I$5,D506&gt;='Product Ratings'!$H$5),'Product Ratings'!$F$5,IF(AND(D506&lt;='Product Ratings'!$I$6,D506&gt;='Product Ratings'!$H$6),'Product Ratings'!$F$6,IF(AND(D506&lt;='Product Ratings'!$I$7,I506&gt;='Product Ratings'!$H$7),'Product Ratings'!$F$7,IF(AND(D506&lt;='Product Ratings'!$I$8,D506&gt;='Product Ratings'!$H$8),'Product Ratings'!$F$8,IF(D506&gt;='Product Ratings'!$H$9,'Product Ratings'!$F$9)))))</f>
        <v>1</v>
      </c>
      <c r="T506" s="99">
        <f>IF(AND(O506&lt;='Product Ratings'!$M$5,O506&gt;='Product Ratings'!$L$5),'Product Ratings'!$J$5,IF(AND(O506&lt;='Product Ratings'!$M$6,O506&gt;='Product Ratings'!$L$6),'Product Ratings'!$J$6,IF(AND(O506&lt;='Product Ratings'!$M$7,O506&gt;='Product Ratings'!$L$7),'Product Ratings'!$J$7,IF(AND(O506&lt;='Product Ratings'!$M$8,O506&gt;='Product Ratings'!$L$8),'Product Ratings'!$J$8,IF(O506&gt;='Product Ratings'!$L$9,'Product Ratings'!$J$9)))))</f>
        <v>2</v>
      </c>
      <c r="U506" s="99">
        <f>IF(AND(N506&lt;='Product Ratings'!$R$5,N506&gt;='Product Ratings'!$Q$5),'Product Ratings'!$O$5,IF(AND(N506&lt;='Product Ratings'!$R$6,N506&gt;='Product Ratings'!$Q$6),'Product Ratings'!$O$6,IF(AND(N506&lt;='Product Ratings'!$R$7,N506&gt;='Product Ratings'!$Q$7),'Product Ratings'!$O$7,IF(AND(N506&lt;='Product Ratings'!$R$8,N506&gt;='Product Ratings'!$Q$8),'Product Ratings'!$O$8,IF(N506&gt;='Product Ratings'!$Q$9,'Product Ratings'!$O$9)))))</f>
        <v>3</v>
      </c>
      <c r="V506" s="99">
        <f>IF(AND(P506&lt;='Product Ratings'!$V$5,P506&gt;='Product Ratings'!$U$5),'Product Ratings'!$S$5,IF(AND(P506&lt;='Product Ratings'!$V$6,P506&gt;='Product Ratings'!$U$6),'Product Ratings'!$S$6,IF(AND(P506&lt;='Product Ratings'!$V$7,P506&gt;='Product Ratings'!$U$7),'Product Ratings'!$S$7,IF(AND(P506&lt;='Product Ratings'!$V$8,P506&gt;='Product Ratings'!$U$8),'Product Ratings'!$S$8,IF(P506&gt;='Product Ratings'!$U$9,'Product Ratings'!$S$9)))))</f>
        <v>5</v>
      </c>
      <c r="W506" s="135">
        <f t="shared" si="6"/>
        <v>13</v>
      </c>
      <c r="X506" s="90"/>
      <c r="Y506" s="90"/>
      <c r="Z506" s="90"/>
      <c r="AA506" s="90"/>
      <c r="AB506" s="90"/>
    </row>
    <row r="507" ht="12.75" customHeight="1">
      <c r="A507" s="87"/>
      <c r="B507" s="90"/>
      <c r="C507" s="90" t="s">
        <v>566</v>
      </c>
      <c r="D507" s="126">
        <v>3.0</v>
      </c>
      <c r="E507" s="127">
        <v>78.26</v>
      </c>
      <c r="F507" s="128">
        <f t="shared" si="7"/>
        <v>50.869</v>
      </c>
      <c r="G507" s="129">
        <f t="shared" si="1"/>
        <v>27.391</v>
      </c>
      <c r="H507" s="130">
        <f t="shared" si="2"/>
        <v>0.35</v>
      </c>
      <c r="I507" s="131">
        <v>44855.0</v>
      </c>
      <c r="J507" s="132">
        <v>44891.0</v>
      </c>
      <c r="K507" s="123"/>
      <c r="L507" s="90"/>
      <c r="M507" s="133">
        <f t="shared" si="3"/>
        <v>26.08666667</v>
      </c>
      <c r="N507" s="99">
        <f t="shared" si="4"/>
        <v>36</v>
      </c>
      <c r="O507" s="133">
        <f t="shared" si="5"/>
        <v>16.95633333</v>
      </c>
      <c r="P507" s="134">
        <v>0.9</v>
      </c>
      <c r="Q507" s="90"/>
      <c r="R507" s="99">
        <f>IF(AND(H507&lt;='Product Ratings'!$E$5,H507&gt;='Product Ratings'!$D$5),'Product Ratings'!$C$5,IF(AND(H507&lt;='Product Ratings'!$E$6,H507&gt;='Product Ratings'!$D$6),'Product Ratings'!$C$6,IF(AND(H507&lt;='Product Ratings'!$E$7,H507&gt;='Product Ratings'!$D$7),'Product Ratings'!$C$7,IF(AND(H507&lt;='Product Ratings'!$E$8,H507&gt;='Product Ratings'!$D$8),'Product Ratings'!$C$8,IF(H507&gt;='Product Ratings'!$D$9,'Product Ratings'!$C$9)))))</f>
        <v>2</v>
      </c>
      <c r="S507" s="99">
        <f>IF(AND(D507&lt;='Product Ratings'!$I$5,D507&gt;='Product Ratings'!$H$5),'Product Ratings'!$F$5,IF(AND(D507&lt;='Product Ratings'!$I$6,D507&gt;='Product Ratings'!$H$6),'Product Ratings'!$F$6,IF(AND(D507&lt;='Product Ratings'!$I$7,I507&gt;='Product Ratings'!$H$7),'Product Ratings'!$F$7,IF(AND(D507&lt;='Product Ratings'!$I$8,D507&gt;='Product Ratings'!$H$8),'Product Ratings'!$F$8,IF(D507&gt;='Product Ratings'!$H$9,'Product Ratings'!$F$9)))))</f>
        <v>1</v>
      </c>
      <c r="T507" s="99">
        <f>IF(AND(O507&lt;='Product Ratings'!$M$5,O507&gt;='Product Ratings'!$L$5),'Product Ratings'!$J$5,IF(AND(O507&lt;='Product Ratings'!$M$6,O507&gt;='Product Ratings'!$L$6),'Product Ratings'!$J$6,IF(AND(O507&lt;='Product Ratings'!$M$7,O507&gt;='Product Ratings'!$L$7),'Product Ratings'!$J$7,IF(AND(O507&lt;='Product Ratings'!$M$8,O507&gt;='Product Ratings'!$L$8),'Product Ratings'!$J$8,IF(O507&gt;='Product Ratings'!$L$9,'Product Ratings'!$J$9)))))</f>
        <v>5</v>
      </c>
      <c r="U507" s="99">
        <f>IF(AND(N507&lt;='Product Ratings'!$R$5,N507&gt;='Product Ratings'!$Q$5),'Product Ratings'!$O$5,IF(AND(N507&lt;='Product Ratings'!$R$6,N507&gt;='Product Ratings'!$Q$6),'Product Ratings'!$O$6,IF(AND(N507&lt;='Product Ratings'!$R$7,N507&gt;='Product Ratings'!$Q$7),'Product Ratings'!$O$7,IF(AND(N507&lt;='Product Ratings'!$R$8,N507&gt;='Product Ratings'!$Q$8),'Product Ratings'!$O$8,IF(N507&gt;='Product Ratings'!$Q$9,'Product Ratings'!$O$9)))))</f>
        <v>3</v>
      </c>
      <c r="V507" s="99">
        <f>IF(AND(P507&lt;='Product Ratings'!$V$5,P507&gt;='Product Ratings'!$U$5),'Product Ratings'!$S$5,IF(AND(P507&lt;='Product Ratings'!$V$6,P507&gt;='Product Ratings'!$U$6),'Product Ratings'!$S$6,IF(AND(P507&lt;='Product Ratings'!$V$7,P507&gt;='Product Ratings'!$U$7),'Product Ratings'!$S$7,IF(AND(P507&lt;='Product Ratings'!$V$8,P507&gt;='Product Ratings'!$U$8),'Product Ratings'!$S$8,IF(P507&gt;='Product Ratings'!$U$9,'Product Ratings'!$S$9)))))</f>
        <v>5</v>
      </c>
      <c r="W507" s="135">
        <f t="shared" si="6"/>
        <v>16</v>
      </c>
      <c r="X507" s="90"/>
      <c r="Y507" s="90"/>
      <c r="Z507" s="90"/>
      <c r="AA507" s="90"/>
      <c r="AB507" s="90"/>
    </row>
    <row r="508" ht="12.75" customHeight="1">
      <c r="A508" s="87"/>
      <c r="B508" s="90"/>
      <c r="C508" s="90" t="s">
        <v>567</v>
      </c>
      <c r="D508" s="126">
        <v>4.0</v>
      </c>
      <c r="E508" s="127">
        <v>90.0</v>
      </c>
      <c r="F508" s="128">
        <f t="shared" si="7"/>
        <v>58.5</v>
      </c>
      <c r="G508" s="129">
        <f t="shared" si="1"/>
        <v>31.5</v>
      </c>
      <c r="H508" s="130">
        <f t="shared" si="2"/>
        <v>0.35</v>
      </c>
      <c r="I508" s="131">
        <v>44856.0</v>
      </c>
      <c r="J508" s="132">
        <v>44892.0</v>
      </c>
      <c r="K508" s="123"/>
      <c r="L508" s="90"/>
      <c r="M508" s="133">
        <f t="shared" si="3"/>
        <v>22.5</v>
      </c>
      <c r="N508" s="99">
        <f t="shared" si="4"/>
        <v>36</v>
      </c>
      <c r="O508" s="133">
        <f t="shared" si="5"/>
        <v>14.625</v>
      </c>
      <c r="P508" s="134">
        <v>0.91</v>
      </c>
      <c r="Q508" s="90"/>
      <c r="R508" s="99">
        <f>IF(AND(H508&lt;='Product Ratings'!$E$5,H508&gt;='Product Ratings'!$D$5),'Product Ratings'!$C$5,IF(AND(H508&lt;='Product Ratings'!$E$6,H508&gt;='Product Ratings'!$D$6),'Product Ratings'!$C$6,IF(AND(H508&lt;='Product Ratings'!$E$7,H508&gt;='Product Ratings'!$D$7),'Product Ratings'!$C$7,IF(AND(H508&lt;='Product Ratings'!$E$8,H508&gt;='Product Ratings'!$D$8),'Product Ratings'!$C$8,IF(H508&gt;='Product Ratings'!$D$9,'Product Ratings'!$C$9)))))</f>
        <v>2</v>
      </c>
      <c r="S508" s="99">
        <f>IF(AND(D508&lt;='Product Ratings'!$I$5,D508&gt;='Product Ratings'!$H$5),'Product Ratings'!$F$5,IF(AND(D508&lt;='Product Ratings'!$I$6,D508&gt;='Product Ratings'!$H$6),'Product Ratings'!$F$6,IF(AND(D508&lt;='Product Ratings'!$I$7,I508&gt;='Product Ratings'!$H$7),'Product Ratings'!$F$7,IF(AND(D508&lt;='Product Ratings'!$I$8,D508&gt;='Product Ratings'!$H$8),'Product Ratings'!$F$8,IF(D508&gt;='Product Ratings'!$H$9,'Product Ratings'!$F$9)))))</f>
        <v>1</v>
      </c>
      <c r="T508" s="99">
        <f>IF(AND(O508&lt;='Product Ratings'!$M$5,O508&gt;='Product Ratings'!$L$5),'Product Ratings'!$J$5,IF(AND(O508&lt;='Product Ratings'!$M$6,O508&gt;='Product Ratings'!$L$6),'Product Ratings'!$J$6,IF(AND(O508&lt;='Product Ratings'!$M$7,O508&gt;='Product Ratings'!$L$7),'Product Ratings'!$J$7,IF(AND(O508&lt;='Product Ratings'!$M$8,O508&gt;='Product Ratings'!$L$8),'Product Ratings'!$J$8,IF(O508&gt;='Product Ratings'!$L$9,'Product Ratings'!$J$9)))))</f>
        <v>5</v>
      </c>
      <c r="U508" s="99">
        <f>IF(AND(N508&lt;='Product Ratings'!$R$5,N508&gt;='Product Ratings'!$Q$5),'Product Ratings'!$O$5,IF(AND(N508&lt;='Product Ratings'!$R$6,N508&gt;='Product Ratings'!$Q$6),'Product Ratings'!$O$6,IF(AND(N508&lt;='Product Ratings'!$R$7,N508&gt;='Product Ratings'!$Q$7),'Product Ratings'!$O$7,IF(AND(N508&lt;='Product Ratings'!$R$8,N508&gt;='Product Ratings'!$Q$8),'Product Ratings'!$O$8,IF(N508&gt;='Product Ratings'!$Q$9,'Product Ratings'!$O$9)))))</f>
        <v>3</v>
      </c>
      <c r="V508" s="99">
        <f>IF(AND(P508&lt;='Product Ratings'!$V$5,P508&gt;='Product Ratings'!$U$5),'Product Ratings'!$S$5,IF(AND(P508&lt;='Product Ratings'!$V$6,P508&gt;='Product Ratings'!$U$6),'Product Ratings'!$S$6,IF(AND(P508&lt;='Product Ratings'!$V$7,P508&gt;='Product Ratings'!$U$7),'Product Ratings'!$S$7,IF(AND(P508&lt;='Product Ratings'!$V$8,P508&gt;='Product Ratings'!$U$8),'Product Ratings'!$S$8,IF(P508&gt;='Product Ratings'!$U$9,'Product Ratings'!$S$9)))))</f>
        <v>5</v>
      </c>
      <c r="W508" s="135">
        <f t="shared" si="6"/>
        <v>16</v>
      </c>
      <c r="X508" s="90"/>
      <c r="Y508" s="90"/>
      <c r="Z508" s="90"/>
      <c r="AA508" s="90"/>
      <c r="AB508" s="90"/>
    </row>
    <row r="509" ht="12.75" customHeight="1">
      <c r="A509" s="87"/>
      <c r="B509" s="90"/>
      <c r="C509" s="90" t="s">
        <v>568</v>
      </c>
      <c r="D509" s="126">
        <v>5.0</v>
      </c>
      <c r="E509" s="127">
        <v>954.0</v>
      </c>
      <c r="F509" s="128">
        <f t="shared" si="7"/>
        <v>620.1</v>
      </c>
      <c r="G509" s="129">
        <f t="shared" si="1"/>
        <v>333.9</v>
      </c>
      <c r="H509" s="130">
        <f t="shared" si="2"/>
        <v>0.35</v>
      </c>
      <c r="I509" s="131">
        <v>44857.0</v>
      </c>
      <c r="J509" s="132">
        <v>44893.0</v>
      </c>
      <c r="K509" s="123"/>
      <c r="L509" s="90"/>
      <c r="M509" s="133">
        <f t="shared" si="3"/>
        <v>190.8</v>
      </c>
      <c r="N509" s="99">
        <f t="shared" si="4"/>
        <v>36</v>
      </c>
      <c r="O509" s="133">
        <f t="shared" si="5"/>
        <v>124.02</v>
      </c>
      <c r="P509" s="134">
        <v>0.94</v>
      </c>
      <c r="Q509" s="90"/>
      <c r="R509" s="99">
        <f>IF(AND(H509&lt;='Product Ratings'!$E$5,H509&gt;='Product Ratings'!$D$5),'Product Ratings'!$C$5,IF(AND(H509&lt;='Product Ratings'!$E$6,H509&gt;='Product Ratings'!$D$6),'Product Ratings'!$C$6,IF(AND(H509&lt;='Product Ratings'!$E$7,H509&gt;='Product Ratings'!$D$7),'Product Ratings'!$C$7,IF(AND(H509&lt;='Product Ratings'!$E$8,H509&gt;='Product Ratings'!$D$8),'Product Ratings'!$C$8,IF(H509&gt;='Product Ratings'!$D$9,'Product Ratings'!$C$9)))))</f>
        <v>2</v>
      </c>
      <c r="S509" s="99">
        <f>IF(AND(D509&lt;='Product Ratings'!$I$5,D509&gt;='Product Ratings'!$H$5),'Product Ratings'!$F$5,IF(AND(D509&lt;='Product Ratings'!$I$6,D509&gt;='Product Ratings'!$H$6),'Product Ratings'!$F$6,IF(AND(D509&lt;='Product Ratings'!$I$7,I509&gt;='Product Ratings'!$H$7),'Product Ratings'!$F$7,IF(AND(D509&lt;='Product Ratings'!$I$8,D509&gt;='Product Ratings'!$H$8),'Product Ratings'!$F$8,IF(D509&gt;='Product Ratings'!$H$9,'Product Ratings'!$F$9)))))</f>
        <v>1</v>
      </c>
      <c r="T509" s="99">
        <f>IF(AND(O509&lt;='Product Ratings'!$M$5,O509&gt;='Product Ratings'!$L$5),'Product Ratings'!$J$5,IF(AND(O509&lt;='Product Ratings'!$M$6,O509&gt;='Product Ratings'!$L$6),'Product Ratings'!$J$6,IF(AND(O509&lt;='Product Ratings'!$M$7,O509&gt;='Product Ratings'!$L$7),'Product Ratings'!$J$7,IF(AND(O509&lt;='Product Ratings'!$M$8,O509&gt;='Product Ratings'!$L$8),'Product Ratings'!$J$8,IF(O509&gt;='Product Ratings'!$L$9,'Product Ratings'!$J$9)))))</f>
        <v>2</v>
      </c>
      <c r="U509" s="99">
        <f>IF(AND(N509&lt;='Product Ratings'!$R$5,N509&gt;='Product Ratings'!$Q$5),'Product Ratings'!$O$5,IF(AND(N509&lt;='Product Ratings'!$R$6,N509&gt;='Product Ratings'!$Q$6),'Product Ratings'!$O$6,IF(AND(N509&lt;='Product Ratings'!$R$7,N509&gt;='Product Ratings'!$Q$7),'Product Ratings'!$O$7,IF(AND(N509&lt;='Product Ratings'!$R$8,N509&gt;='Product Ratings'!$Q$8),'Product Ratings'!$O$8,IF(N509&gt;='Product Ratings'!$Q$9,'Product Ratings'!$O$9)))))</f>
        <v>3</v>
      </c>
      <c r="V509" s="99">
        <f>IF(AND(P509&lt;='Product Ratings'!$V$5,P509&gt;='Product Ratings'!$U$5),'Product Ratings'!$S$5,IF(AND(P509&lt;='Product Ratings'!$V$6,P509&gt;='Product Ratings'!$U$6),'Product Ratings'!$S$6,IF(AND(P509&lt;='Product Ratings'!$V$7,P509&gt;='Product Ratings'!$U$7),'Product Ratings'!$S$7,IF(AND(P509&lt;='Product Ratings'!$V$8,P509&gt;='Product Ratings'!$U$8),'Product Ratings'!$S$8,IF(P509&gt;='Product Ratings'!$U$9,'Product Ratings'!$S$9)))))</f>
        <v>5</v>
      </c>
      <c r="W509" s="135">
        <f t="shared" si="6"/>
        <v>13</v>
      </c>
      <c r="X509" s="90"/>
      <c r="Y509" s="90"/>
      <c r="Z509" s="90"/>
      <c r="AA509" s="90"/>
      <c r="AB509" s="90"/>
    </row>
    <row r="510" ht="12.75" customHeight="1">
      <c r="A510" s="87"/>
      <c r="B510" s="90"/>
      <c r="C510" s="90" t="s">
        <v>569</v>
      </c>
      <c r="D510" s="126">
        <v>6.0</v>
      </c>
      <c r="E510" s="127">
        <v>506.47</v>
      </c>
      <c r="F510" s="128">
        <f t="shared" si="7"/>
        <v>329.2055</v>
      </c>
      <c r="G510" s="129">
        <f t="shared" si="1"/>
        <v>177.2645</v>
      </c>
      <c r="H510" s="130">
        <f t="shared" si="2"/>
        <v>0.35</v>
      </c>
      <c r="I510" s="131">
        <v>44858.0</v>
      </c>
      <c r="J510" s="132">
        <v>44894.0</v>
      </c>
      <c r="K510" s="123"/>
      <c r="L510" s="90"/>
      <c r="M510" s="133">
        <f t="shared" si="3"/>
        <v>84.41166667</v>
      </c>
      <c r="N510" s="99">
        <f t="shared" si="4"/>
        <v>36</v>
      </c>
      <c r="O510" s="133">
        <f t="shared" si="5"/>
        <v>54.86758333</v>
      </c>
      <c r="P510" s="134">
        <v>0.97</v>
      </c>
      <c r="Q510" s="90"/>
      <c r="R510" s="99">
        <f>IF(AND(H510&lt;='Product Ratings'!$E$5,H510&gt;='Product Ratings'!$D$5),'Product Ratings'!$C$5,IF(AND(H510&lt;='Product Ratings'!$E$6,H510&gt;='Product Ratings'!$D$6),'Product Ratings'!$C$6,IF(AND(H510&lt;='Product Ratings'!$E$7,H510&gt;='Product Ratings'!$D$7),'Product Ratings'!$C$7,IF(AND(H510&lt;='Product Ratings'!$E$8,H510&gt;='Product Ratings'!$D$8),'Product Ratings'!$C$8,IF(H510&gt;='Product Ratings'!$D$9,'Product Ratings'!$C$9)))))</f>
        <v>2</v>
      </c>
      <c r="S510" s="99">
        <f>IF(AND(D510&lt;='Product Ratings'!$I$5,D510&gt;='Product Ratings'!$H$5),'Product Ratings'!$F$5,IF(AND(D510&lt;='Product Ratings'!$I$6,D510&gt;='Product Ratings'!$H$6),'Product Ratings'!$F$6,IF(AND(D510&lt;='Product Ratings'!$I$7,I510&gt;='Product Ratings'!$H$7),'Product Ratings'!$F$7,IF(AND(D510&lt;='Product Ratings'!$I$8,D510&gt;='Product Ratings'!$H$8),'Product Ratings'!$F$8,IF(D510&gt;='Product Ratings'!$H$9,'Product Ratings'!$F$9)))))</f>
        <v>2</v>
      </c>
      <c r="T510" s="99">
        <f>IF(AND(O510&lt;='Product Ratings'!$M$5,O510&gt;='Product Ratings'!$L$5),'Product Ratings'!$J$5,IF(AND(O510&lt;='Product Ratings'!$M$6,O510&gt;='Product Ratings'!$L$6),'Product Ratings'!$J$6,IF(AND(O510&lt;='Product Ratings'!$M$7,O510&gt;='Product Ratings'!$L$7),'Product Ratings'!$J$7,IF(AND(O510&lt;='Product Ratings'!$M$8,O510&gt;='Product Ratings'!$L$8),'Product Ratings'!$J$8,IF(O510&gt;='Product Ratings'!$L$9,'Product Ratings'!$J$9)))))</f>
        <v>3</v>
      </c>
      <c r="U510" s="99">
        <f>IF(AND(N510&lt;='Product Ratings'!$R$5,N510&gt;='Product Ratings'!$Q$5),'Product Ratings'!$O$5,IF(AND(N510&lt;='Product Ratings'!$R$6,N510&gt;='Product Ratings'!$Q$6),'Product Ratings'!$O$6,IF(AND(N510&lt;='Product Ratings'!$R$7,N510&gt;='Product Ratings'!$Q$7),'Product Ratings'!$O$7,IF(AND(N510&lt;='Product Ratings'!$R$8,N510&gt;='Product Ratings'!$Q$8),'Product Ratings'!$O$8,IF(N510&gt;='Product Ratings'!$Q$9,'Product Ratings'!$O$9)))))</f>
        <v>3</v>
      </c>
      <c r="V510" s="99">
        <f>IF(AND(P510&lt;='Product Ratings'!$V$5,P510&gt;='Product Ratings'!$U$5),'Product Ratings'!$S$5,IF(AND(P510&lt;='Product Ratings'!$V$6,P510&gt;='Product Ratings'!$U$6),'Product Ratings'!$S$6,IF(AND(P510&lt;='Product Ratings'!$V$7,P510&gt;='Product Ratings'!$U$7),'Product Ratings'!$S$7,IF(AND(P510&lt;='Product Ratings'!$V$8,P510&gt;='Product Ratings'!$U$8),'Product Ratings'!$S$8,IF(P510&gt;='Product Ratings'!$U$9,'Product Ratings'!$S$9)))))</f>
        <v>5</v>
      </c>
      <c r="W510" s="135">
        <f t="shared" si="6"/>
        <v>15</v>
      </c>
      <c r="X510" s="90"/>
      <c r="Y510" s="90"/>
      <c r="Z510" s="90"/>
      <c r="AA510" s="90"/>
      <c r="AB510" s="90"/>
    </row>
    <row r="511" ht="12.75" customHeight="1">
      <c r="A511" s="87"/>
      <c r="B511" s="90"/>
      <c r="C511" s="90" t="s">
        <v>570</v>
      </c>
      <c r="D511" s="126">
        <v>1.0</v>
      </c>
      <c r="E511" s="127">
        <v>15.65</v>
      </c>
      <c r="F511" s="128">
        <f t="shared" si="7"/>
        <v>10.1725</v>
      </c>
      <c r="G511" s="129">
        <f t="shared" si="1"/>
        <v>5.4775</v>
      </c>
      <c r="H511" s="130">
        <f t="shared" si="2"/>
        <v>0.35</v>
      </c>
      <c r="I511" s="131">
        <v>44859.0</v>
      </c>
      <c r="J511" s="132">
        <v>44895.0</v>
      </c>
      <c r="K511" s="123"/>
      <c r="L511" s="90"/>
      <c r="M511" s="133">
        <f t="shared" si="3"/>
        <v>15.65</v>
      </c>
      <c r="N511" s="99">
        <f t="shared" si="4"/>
        <v>36</v>
      </c>
      <c r="O511" s="133">
        <f t="shared" si="5"/>
        <v>10.1725</v>
      </c>
      <c r="P511" s="134">
        <v>0.93</v>
      </c>
      <c r="Q511" s="90"/>
      <c r="R511" s="99">
        <f>IF(AND(H511&lt;='Product Ratings'!$E$5,H511&gt;='Product Ratings'!$D$5),'Product Ratings'!$C$5,IF(AND(H511&lt;='Product Ratings'!$E$6,H511&gt;='Product Ratings'!$D$6),'Product Ratings'!$C$6,IF(AND(H511&lt;='Product Ratings'!$E$7,H511&gt;='Product Ratings'!$D$7),'Product Ratings'!$C$7,IF(AND(H511&lt;='Product Ratings'!$E$8,H511&gt;='Product Ratings'!$D$8),'Product Ratings'!$C$8,IF(H511&gt;='Product Ratings'!$D$9,'Product Ratings'!$C$9)))))</f>
        <v>2</v>
      </c>
      <c r="S511" s="99">
        <f>IF(AND(D511&lt;='Product Ratings'!$I$5,D511&gt;='Product Ratings'!$H$5),'Product Ratings'!$F$5,IF(AND(D511&lt;='Product Ratings'!$I$6,D511&gt;='Product Ratings'!$H$6),'Product Ratings'!$F$6,IF(AND(D511&lt;='Product Ratings'!$I$7,I511&gt;='Product Ratings'!$H$7),'Product Ratings'!$F$7,IF(AND(D511&lt;='Product Ratings'!$I$8,D511&gt;='Product Ratings'!$H$8),'Product Ratings'!$F$8,IF(D511&gt;='Product Ratings'!$H$9,'Product Ratings'!$F$9)))))</f>
        <v>1</v>
      </c>
      <c r="T511" s="99">
        <f>IF(AND(O511&lt;='Product Ratings'!$M$5,O511&gt;='Product Ratings'!$L$5),'Product Ratings'!$J$5,IF(AND(O511&lt;='Product Ratings'!$M$6,O511&gt;='Product Ratings'!$L$6),'Product Ratings'!$J$6,IF(AND(O511&lt;='Product Ratings'!$M$7,O511&gt;='Product Ratings'!$L$7),'Product Ratings'!$J$7,IF(AND(O511&lt;='Product Ratings'!$M$8,O511&gt;='Product Ratings'!$L$8),'Product Ratings'!$J$8,IF(O511&gt;='Product Ratings'!$L$9,'Product Ratings'!$J$9)))))</f>
        <v>5</v>
      </c>
      <c r="U511" s="99">
        <f>IF(AND(N511&lt;='Product Ratings'!$R$5,N511&gt;='Product Ratings'!$Q$5),'Product Ratings'!$O$5,IF(AND(N511&lt;='Product Ratings'!$R$6,N511&gt;='Product Ratings'!$Q$6),'Product Ratings'!$O$6,IF(AND(N511&lt;='Product Ratings'!$R$7,N511&gt;='Product Ratings'!$Q$7),'Product Ratings'!$O$7,IF(AND(N511&lt;='Product Ratings'!$R$8,N511&gt;='Product Ratings'!$Q$8),'Product Ratings'!$O$8,IF(N511&gt;='Product Ratings'!$Q$9,'Product Ratings'!$O$9)))))</f>
        <v>3</v>
      </c>
      <c r="V511" s="99">
        <f>IF(AND(P511&lt;='Product Ratings'!$V$5,P511&gt;='Product Ratings'!$U$5),'Product Ratings'!$S$5,IF(AND(P511&lt;='Product Ratings'!$V$6,P511&gt;='Product Ratings'!$U$6),'Product Ratings'!$S$6,IF(AND(P511&lt;='Product Ratings'!$V$7,P511&gt;='Product Ratings'!$U$7),'Product Ratings'!$S$7,IF(AND(P511&lt;='Product Ratings'!$V$8,P511&gt;='Product Ratings'!$U$8),'Product Ratings'!$S$8,IF(P511&gt;='Product Ratings'!$U$9,'Product Ratings'!$S$9)))))</f>
        <v>5</v>
      </c>
      <c r="W511" s="135">
        <f t="shared" si="6"/>
        <v>16</v>
      </c>
      <c r="X511" s="90"/>
      <c r="Y511" s="90"/>
      <c r="Z511" s="90"/>
      <c r="AA511" s="90"/>
      <c r="AB511" s="90"/>
    </row>
    <row r="512" ht="12.75" customHeight="1">
      <c r="A512" s="87"/>
      <c r="B512" s="90"/>
      <c r="C512" s="90" t="s">
        <v>571</v>
      </c>
      <c r="D512" s="126">
        <v>2.0</v>
      </c>
      <c r="E512" s="127">
        <v>23.48</v>
      </c>
      <c r="F512" s="128">
        <f t="shared" si="7"/>
        <v>15.262</v>
      </c>
      <c r="G512" s="129">
        <f t="shared" si="1"/>
        <v>8.218</v>
      </c>
      <c r="H512" s="130">
        <f t="shared" si="2"/>
        <v>0.35</v>
      </c>
      <c r="I512" s="131">
        <v>44860.0</v>
      </c>
      <c r="J512" s="132">
        <v>44896.0</v>
      </c>
      <c r="K512" s="123"/>
      <c r="L512" s="90"/>
      <c r="M512" s="133">
        <f t="shared" si="3"/>
        <v>11.74</v>
      </c>
      <c r="N512" s="99">
        <f t="shared" si="4"/>
        <v>36</v>
      </c>
      <c r="O512" s="133">
        <f t="shared" si="5"/>
        <v>7.631</v>
      </c>
      <c r="P512" s="134">
        <v>0.65</v>
      </c>
      <c r="Q512" s="90"/>
      <c r="R512" s="99">
        <f>IF(AND(H512&lt;='Product Ratings'!$E$5,H512&gt;='Product Ratings'!$D$5),'Product Ratings'!$C$5,IF(AND(H512&lt;='Product Ratings'!$E$6,H512&gt;='Product Ratings'!$D$6),'Product Ratings'!$C$6,IF(AND(H512&lt;='Product Ratings'!$E$7,H512&gt;='Product Ratings'!$D$7),'Product Ratings'!$C$7,IF(AND(H512&lt;='Product Ratings'!$E$8,H512&gt;='Product Ratings'!$D$8),'Product Ratings'!$C$8,IF(H512&gt;='Product Ratings'!$D$9,'Product Ratings'!$C$9)))))</f>
        <v>2</v>
      </c>
      <c r="S512" s="99">
        <f>IF(AND(D512&lt;='Product Ratings'!$I$5,D512&gt;='Product Ratings'!$H$5),'Product Ratings'!$F$5,IF(AND(D512&lt;='Product Ratings'!$I$6,D512&gt;='Product Ratings'!$H$6),'Product Ratings'!$F$6,IF(AND(D512&lt;='Product Ratings'!$I$7,I512&gt;='Product Ratings'!$H$7),'Product Ratings'!$F$7,IF(AND(D512&lt;='Product Ratings'!$I$8,D512&gt;='Product Ratings'!$H$8),'Product Ratings'!$F$8,IF(D512&gt;='Product Ratings'!$H$9,'Product Ratings'!$F$9)))))</f>
        <v>1</v>
      </c>
      <c r="T512" s="99">
        <f>IF(AND(O512&lt;='Product Ratings'!$M$5,O512&gt;='Product Ratings'!$L$5),'Product Ratings'!$J$5,IF(AND(O512&lt;='Product Ratings'!$M$6,O512&gt;='Product Ratings'!$L$6),'Product Ratings'!$J$6,IF(AND(O512&lt;='Product Ratings'!$M$7,O512&gt;='Product Ratings'!$L$7),'Product Ratings'!$J$7,IF(AND(O512&lt;='Product Ratings'!$M$8,O512&gt;='Product Ratings'!$L$8),'Product Ratings'!$J$8,IF(O512&gt;='Product Ratings'!$L$9,'Product Ratings'!$J$9)))))</f>
        <v>5</v>
      </c>
      <c r="U512" s="99">
        <f>IF(AND(N512&lt;='Product Ratings'!$R$5,N512&gt;='Product Ratings'!$Q$5),'Product Ratings'!$O$5,IF(AND(N512&lt;='Product Ratings'!$R$6,N512&gt;='Product Ratings'!$Q$6),'Product Ratings'!$O$6,IF(AND(N512&lt;='Product Ratings'!$R$7,N512&gt;='Product Ratings'!$Q$7),'Product Ratings'!$O$7,IF(AND(N512&lt;='Product Ratings'!$R$8,N512&gt;='Product Ratings'!$Q$8),'Product Ratings'!$O$8,IF(N512&gt;='Product Ratings'!$Q$9,'Product Ratings'!$O$9)))))</f>
        <v>3</v>
      </c>
      <c r="V512" s="99">
        <f>IF(AND(P512&lt;='Product Ratings'!$V$5,P512&gt;='Product Ratings'!$U$5),'Product Ratings'!$S$5,IF(AND(P512&lt;='Product Ratings'!$V$6,P512&gt;='Product Ratings'!$U$6),'Product Ratings'!$S$6,IF(AND(P512&lt;='Product Ratings'!$V$7,P512&gt;='Product Ratings'!$U$7),'Product Ratings'!$S$7,IF(AND(P512&lt;='Product Ratings'!$V$8,P512&gt;='Product Ratings'!$U$8),'Product Ratings'!$S$8,IF(P512&gt;='Product Ratings'!$U$9,'Product Ratings'!$S$9)))))</f>
        <v>5</v>
      </c>
      <c r="W512" s="135">
        <f t="shared" si="6"/>
        <v>16</v>
      </c>
      <c r="X512" s="90"/>
      <c r="Y512" s="90"/>
      <c r="Z512" s="90"/>
      <c r="AA512" s="90"/>
      <c r="AB512" s="90"/>
    </row>
    <row r="513" ht="12.75" customHeight="1">
      <c r="A513" s="87"/>
      <c r="B513" s="90"/>
      <c r="C513" s="90" t="s">
        <v>572</v>
      </c>
      <c r="D513" s="126">
        <v>3.0</v>
      </c>
      <c r="E513" s="127">
        <v>65.22</v>
      </c>
      <c r="F513" s="128">
        <f t="shared" si="7"/>
        <v>42.393</v>
      </c>
      <c r="G513" s="129">
        <f t="shared" si="1"/>
        <v>22.827</v>
      </c>
      <c r="H513" s="130">
        <f t="shared" si="2"/>
        <v>0.35</v>
      </c>
      <c r="I513" s="131">
        <v>44861.0</v>
      </c>
      <c r="J513" s="132">
        <v>44897.0</v>
      </c>
      <c r="K513" s="123"/>
      <c r="L513" s="90"/>
      <c r="M513" s="133">
        <f t="shared" si="3"/>
        <v>21.74</v>
      </c>
      <c r="N513" s="99">
        <f t="shared" si="4"/>
        <v>36</v>
      </c>
      <c r="O513" s="133">
        <f t="shared" si="5"/>
        <v>14.131</v>
      </c>
      <c r="P513" s="134">
        <v>0.45</v>
      </c>
      <c r="Q513" s="90"/>
      <c r="R513" s="99">
        <f>IF(AND(H513&lt;='Product Ratings'!$E$5,H513&gt;='Product Ratings'!$D$5),'Product Ratings'!$C$5,IF(AND(H513&lt;='Product Ratings'!$E$6,H513&gt;='Product Ratings'!$D$6),'Product Ratings'!$C$6,IF(AND(H513&lt;='Product Ratings'!$E$7,H513&gt;='Product Ratings'!$D$7),'Product Ratings'!$C$7,IF(AND(H513&lt;='Product Ratings'!$E$8,H513&gt;='Product Ratings'!$D$8),'Product Ratings'!$C$8,IF(H513&gt;='Product Ratings'!$D$9,'Product Ratings'!$C$9)))))</f>
        <v>2</v>
      </c>
      <c r="S513" s="99">
        <f>IF(AND(D513&lt;='Product Ratings'!$I$5,D513&gt;='Product Ratings'!$H$5),'Product Ratings'!$F$5,IF(AND(D513&lt;='Product Ratings'!$I$6,D513&gt;='Product Ratings'!$H$6),'Product Ratings'!$F$6,IF(AND(D513&lt;='Product Ratings'!$I$7,I513&gt;='Product Ratings'!$H$7),'Product Ratings'!$F$7,IF(AND(D513&lt;='Product Ratings'!$I$8,D513&gt;='Product Ratings'!$H$8),'Product Ratings'!$F$8,IF(D513&gt;='Product Ratings'!$H$9,'Product Ratings'!$F$9)))))</f>
        <v>1</v>
      </c>
      <c r="T513" s="99">
        <f>IF(AND(O513&lt;='Product Ratings'!$M$5,O513&gt;='Product Ratings'!$L$5),'Product Ratings'!$J$5,IF(AND(O513&lt;='Product Ratings'!$M$6,O513&gt;='Product Ratings'!$L$6),'Product Ratings'!$J$6,IF(AND(O513&lt;='Product Ratings'!$M$7,O513&gt;='Product Ratings'!$L$7),'Product Ratings'!$J$7,IF(AND(O513&lt;='Product Ratings'!$M$8,O513&gt;='Product Ratings'!$L$8),'Product Ratings'!$J$8,IF(O513&gt;='Product Ratings'!$L$9,'Product Ratings'!$J$9)))))</f>
        <v>5</v>
      </c>
      <c r="U513" s="99">
        <f>IF(AND(N513&lt;='Product Ratings'!$R$5,N513&gt;='Product Ratings'!$Q$5),'Product Ratings'!$O$5,IF(AND(N513&lt;='Product Ratings'!$R$6,N513&gt;='Product Ratings'!$Q$6),'Product Ratings'!$O$6,IF(AND(N513&lt;='Product Ratings'!$R$7,N513&gt;='Product Ratings'!$Q$7),'Product Ratings'!$O$7,IF(AND(N513&lt;='Product Ratings'!$R$8,N513&gt;='Product Ratings'!$Q$8),'Product Ratings'!$O$8,IF(N513&gt;='Product Ratings'!$Q$9,'Product Ratings'!$O$9)))))</f>
        <v>3</v>
      </c>
      <c r="V513" s="99">
        <f>IF(AND(P513&lt;='Product Ratings'!$V$5,P513&gt;='Product Ratings'!$U$5),'Product Ratings'!$S$5,IF(AND(P513&lt;='Product Ratings'!$V$6,P513&gt;='Product Ratings'!$U$6),'Product Ratings'!$S$6,IF(AND(P513&lt;='Product Ratings'!$V$7,P513&gt;='Product Ratings'!$U$7),'Product Ratings'!$S$7,IF(AND(P513&lt;='Product Ratings'!$V$8,P513&gt;='Product Ratings'!$U$8),'Product Ratings'!$S$8,IF(P513&gt;='Product Ratings'!$U$9,'Product Ratings'!$S$9)))))</f>
        <v>4</v>
      </c>
      <c r="W513" s="135">
        <f t="shared" si="6"/>
        <v>15</v>
      </c>
      <c r="X513" s="90"/>
      <c r="Y513" s="90"/>
      <c r="Z513" s="90"/>
      <c r="AA513" s="90"/>
      <c r="AB513" s="90"/>
    </row>
    <row r="514" ht="12.75" customHeight="1">
      <c r="A514" s="87"/>
      <c r="B514" s="90"/>
      <c r="C514" s="90" t="s">
        <v>573</v>
      </c>
      <c r="D514" s="126">
        <v>4.0</v>
      </c>
      <c r="E514" s="127">
        <v>29.83</v>
      </c>
      <c r="F514" s="128">
        <f t="shared" si="7"/>
        <v>19.3895</v>
      </c>
      <c r="G514" s="129">
        <f t="shared" si="1"/>
        <v>10.4405</v>
      </c>
      <c r="H514" s="130">
        <f t="shared" si="2"/>
        <v>0.35</v>
      </c>
      <c r="I514" s="131">
        <v>44862.0</v>
      </c>
      <c r="J514" s="132">
        <v>44898.0</v>
      </c>
      <c r="K514" s="123"/>
      <c r="L514" s="90"/>
      <c r="M514" s="133">
        <f t="shared" si="3"/>
        <v>7.4575</v>
      </c>
      <c r="N514" s="99">
        <f t="shared" si="4"/>
        <v>36</v>
      </c>
      <c r="O514" s="133">
        <f t="shared" si="5"/>
        <v>4.847375</v>
      </c>
      <c r="P514" s="134">
        <v>0.48</v>
      </c>
      <c r="Q514" s="90"/>
      <c r="R514" s="99">
        <f>IF(AND(H514&lt;='Product Ratings'!$E$5,H514&gt;='Product Ratings'!$D$5),'Product Ratings'!$C$5,IF(AND(H514&lt;='Product Ratings'!$E$6,H514&gt;='Product Ratings'!$D$6),'Product Ratings'!$C$6,IF(AND(H514&lt;='Product Ratings'!$E$7,H514&gt;='Product Ratings'!$D$7),'Product Ratings'!$C$7,IF(AND(H514&lt;='Product Ratings'!$E$8,H514&gt;='Product Ratings'!$D$8),'Product Ratings'!$C$8,IF(H514&gt;='Product Ratings'!$D$9,'Product Ratings'!$C$9)))))</f>
        <v>2</v>
      </c>
      <c r="S514" s="99">
        <f>IF(AND(D514&lt;='Product Ratings'!$I$5,D514&gt;='Product Ratings'!$H$5),'Product Ratings'!$F$5,IF(AND(D514&lt;='Product Ratings'!$I$6,D514&gt;='Product Ratings'!$H$6),'Product Ratings'!$F$6,IF(AND(D514&lt;='Product Ratings'!$I$7,I514&gt;='Product Ratings'!$H$7),'Product Ratings'!$F$7,IF(AND(D514&lt;='Product Ratings'!$I$8,D514&gt;='Product Ratings'!$H$8),'Product Ratings'!$F$8,IF(D514&gt;='Product Ratings'!$H$9,'Product Ratings'!$F$9)))))</f>
        <v>1</v>
      </c>
      <c r="T514" s="99">
        <f>IF(AND(O514&lt;='Product Ratings'!$M$5,O514&gt;='Product Ratings'!$L$5),'Product Ratings'!$J$5,IF(AND(O514&lt;='Product Ratings'!$M$6,O514&gt;='Product Ratings'!$L$6),'Product Ratings'!$J$6,IF(AND(O514&lt;='Product Ratings'!$M$7,O514&gt;='Product Ratings'!$L$7),'Product Ratings'!$J$7,IF(AND(O514&lt;='Product Ratings'!$M$8,O514&gt;='Product Ratings'!$L$8),'Product Ratings'!$J$8,IF(O514&gt;='Product Ratings'!$L$9,'Product Ratings'!$J$9)))))</f>
        <v>5</v>
      </c>
      <c r="U514" s="99">
        <f>IF(AND(N514&lt;='Product Ratings'!$R$5,N514&gt;='Product Ratings'!$Q$5),'Product Ratings'!$O$5,IF(AND(N514&lt;='Product Ratings'!$R$6,N514&gt;='Product Ratings'!$Q$6),'Product Ratings'!$O$6,IF(AND(N514&lt;='Product Ratings'!$R$7,N514&gt;='Product Ratings'!$Q$7),'Product Ratings'!$O$7,IF(AND(N514&lt;='Product Ratings'!$R$8,N514&gt;='Product Ratings'!$Q$8),'Product Ratings'!$O$8,IF(N514&gt;='Product Ratings'!$Q$9,'Product Ratings'!$O$9)))))</f>
        <v>3</v>
      </c>
      <c r="V514" s="99">
        <f>IF(AND(P514&lt;='Product Ratings'!$V$5,P514&gt;='Product Ratings'!$U$5),'Product Ratings'!$S$5,IF(AND(P514&lt;='Product Ratings'!$V$6,P514&gt;='Product Ratings'!$U$6),'Product Ratings'!$S$6,IF(AND(P514&lt;='Product Ratings'!$V$7,P514&gt;='Product Ratings'!$U$7),'Product Ratings'!$S$7,IF(AND(P514&lt;='Product Ratings'!$V$8,P514&gt;='Product Ratings'!$U$8),'Product Ratings'!$S$8,IF(P514&gt;='Product Ratings'!$U$9,'Product Ratings'!$S$9)))))</f>
        <v>4</v>
      </c>
      <c r="W514" s="135">
        <f t="shared" si="6"/>
        <v>15</v>
      </c>
      <c r="X514" s="90"/>
      <c r="Y514" s="90"/>
      <c r="Z514" s="90"/>
      <c r="AA514" s="90"/>
      <c r="AB514" s="90"/>
    </row>
    <row r="515" ht="12.75" customHeight="1">
      <c r="A515" s="87"/>
      <c r="B515" s="90"/>
      <c r="C515" s="90" t="s">
        <v>574</v>
      </c>
      <c r="D515" s="126">
        <v>5.0</v>
      </c>
      <c r="E515" s="127">
        <v>29.83</v>
      </c>
      <c r="F515" s="128">
        <f t="shared" si="7"/>
        <v>19.3895</v>
      </c>
      <c r="G515" s="129">
        <f t="shared" si="1"/>
        <v>10.4405</v>
      </c>
      <c r="H515" s="130">
        <f t="shared" si="2"/>
        <v>0.35</v>
      </c>
      <c r="I515" s="131">
        <v>44863.0</v>
      </c>
      <c r="J515" s="132">
        <v>44899.0</v>
      </c>
      <c r="K515" s="123"/>
      <c r="L515" s="90"/>
      <c r="M515" s="133">
        <f t="shared" si="3"/>
        <v>5.966</v>
      </c>
      <c r="N515" s="99">
        <f t="shared" si="4"/>
        <v>36</v>
      </c>
      <c r="O515" s="133">
        <f t="shared" si="5"/>
        <v>3.8779</v>
      </c>
      <c r="P515" s="134">
        <v>0.43</v>
      </c>
      <c r="Q515" s="90"/>
      <c r="R515" s="99">
        <f>IF(AND(H515&lt;='Product Ratings'!$E$5,H515&gt;='Product Ratings'!$D$5),'Product Ratings'!$C$5,IF(AND(H515&lt;='Product Ratings'!$E$6,H515&gt;='Product Ratings'!$D$6),'Product Ratings'!$C$6,IF(AND(H515&lt;='Product Ratings'!$E$7,H515&gt;='Product Ratings'!$D$7),'Product Ratings'!$C$7,IF(AND(H515&lt;='Product Ratings'!$E$8,H515&gt;='Product Ratings'!$D$8),'Product Ratings'!$C$8,IF(H515&gt;='Product Ratings'!$D$9,'Product Ratings'!$C$9)))))</f>
        <v>2</v>
      </c>
      <c r="S515" s="99">
        <f>IF(AND(D515&lt;='Product Ratings'!$I$5,D515&gt;='Product Ratings'!$H$5),'Product Ratings'!$F$5,IF(AND(D515&lt;='Product Ratings'!$I$6,D515&gt;='Product Ratings'!$H$6),'Product Ratings'!$F$6,IF(AND(D515&lt;='Product Ratings'!$I$7,I515&gt;='Product Ratings'!$H$7),'Product Ratings'!$F$7,IF(AND(D515&lt;='Product Ratings'!$I$8,D515&gt;='Product Ratings'!$H$8),'Product Ratings'!$F$8,IF(D515&gt;='Product Ratings'!$H$9,'Product Ratings'!$F$9)))))</f>
        <v>1</v>
      </c>
      <c r="T515" s="99">
        <f>IF(AND(O515&lt;='Product Ratings'!$M$5,O515&gt;='Product Ratings'!$L$5),'Product Ratings'!$J$5,IF(AND(O515&lt;='Product Ratings'!$M$6,O515&gt;='Product Ratings'!$L$6),'Product Ratings'!$J$6,IF(AND(O515&lt;='Product Ratings'!$M$7,O515&gt;='Product Ratings'!$L$7),'Product Ratings'!$J$7,IF(AND(O515&lt;='Product Ratings'!$M$8,O515&gt;='Product Ratings'!$L$8),'Product Ratings'!$J$8,IF(O515&gt;='Product Ratings'!$L$9,'Product Ratings'!$J$9)))))</f>
        <v>5</v>
      </c>
      <c r="U515" s="99">
        <f>IF(AND(N515&lt;='Product Ratings'!$R$5,N515&gt;='Product Ratings'!$Q$5),'Product Ratings'!$O$5,IF(AND(N515&lt;='Product Ratings'!$R$6,N515&gt;='Product Ratings'!$Q$6),'Product Ratings'!$O$6,IF(AND(N515&lt;='Product Ratings'!$R$7,N515&gt;='Product Ratings'!$Q$7),'Product Ratings'!$O$7,IF(AND(N515&lt;='Product Ratings'!$R$8,N515&gt;='Product Ratings'!$Q$8),'Product Ratings'!$O$8,IF(N515&gt;='Product Ratings'!$Q$9,'Product Ratings'!$O$9)))))</f>
        <v>3</v>
      </c>
      <c r="V515" s="99">
        <f>IF(AND(P515&lt;='Product Ratings'!$V$5,P515&gt;='Product Ratings'!$U$5),'Product Ratings'!$S$5,IF(AND(P515&lt;='Product Ratings'!$V$6,P515&gt;='Product Ratings'!$U$6),'Product Ratings'!$S$6,IF(AND(P515&lt;='Product Ratings'!$V$7,P515&gt;='Product Ratings'!$U$7),'Product Ratings'!$S$7,IF(AND(P515&lt;='Product Ratings'!$V$8,P515&gt;='Product Ratings'!$U$8),'Product Ratings'!$S$8,IF(P515&gt;='Product Ratings'!$U$9,'Product Ratings'!$S$9)))))</f>
        <v>4</v>
      </c>
      <c r="W515" s="135">
        <f t="shared" si="6"/>
        <v>15</v>
      </c>
      <c r="X515" s="90"/>
      <c r="Y515" s="90"/>
      <c r="Z515" s="90"/>
      <c r="AA515" s="90"/>
      <c r="AB515" s="90"/>
    </row>
    <row r="516" ht="12.75" customHeight="1">
      <c r="A516" s="87"/>
      <c r="B516" s="90"/>
      <c r="C516" s="90" t="s">
        <v>575</v>
      </c>
      <c r="D516" s="126">
        <v>6.0</v>
      </c>
      <c r="E516" s="127">
        <v>39.13</v>
      </c>
      <c r="F516" s="128">
        <f t="shared" si="7"/>
        <v>25.4345</v>
      </c>
      <c r="G516" s="129">
        <f t="shared" si="1"/>
        <v>13.6955</v>
      </c>
      <c r="H516" s="130">
        <f t="shared" si="2"/>
        <v>0.35</v>
      </c>
      <c r="I516" s="131">
        <v>44864.0</v>
      </c>
      <c r="J516" s="132">
        <v>44900.0</v>
      </c>
      <c r="K516" s="123"/>
      <c r="L516" s="90"/>
      <c r="M516" s="133">
        <f t="shared" si="3"/>
        <v>6.521666667</v>
      </c>
      <c r="N516" s="99">
        <f t="shared" si="4"/>
        <v>36</v>
      </c>
      <c r="O516" s="133">
        <f t="shared" si="5"/>
        <v>4.239083333</v>
      </c>
      <c r="P516" s="134">
        <v>0.65</v>
      </c>
      <c r="Q516" s="90"/>
      <c r="R516" s="99">
        <f>IF(AND(H516&lt;='Product Ratings'!$E$5,H516&gt;='Product Ratings'!$D$5),'Product Ratings'!$C$5,IF(AND(H516&lt;='Product Ratings'!$E$6,H516&gt;='Product Ratings'!$D$6),'Product Ratings'!$C$6,IF(AND(H516&lt;='Product Ratings'!$E$7,H516&gt;='Product Ratings'!$D$7),'Product Ratings'!$C$7,IF(AND(H516&lt;='Product Ratings'!$E$8,H516&gt;='Product Ratings'!$D$8),'Product Ratings'!$C$8,IF(H516&gt;='Product Ratings'!$D$9,'Product Ratings'!$C$9)))))</f>
        <v>2</v>
      </c>
      <c r="S516" s="99">
        <f>IF(AND(D516&lt;='Product Ratings'!$I$5,D516&gt;='Product Ratings'!$H$5),'Product Ratings'!$F$5,IF(AND(D516&lt;='Product Ratings'!$I$6,D516&gt;='Product Ratings'!$H$6),'Product Ratings'!$F$6,IF(AND(D516&lt;='Product Ratings'!$I$7,I516&gt;='Product Ratings'!$H$7),'Product Ratings'!$F$7,IF(AND(D516&lt;='Product Ratings'!$I$8,D516&gt;='Product Ratings'!$H$8),'Product Ratings'!$F$8,IF(D516&gt;='Product Ratings'!$H$9,'Product Ratings'!$F$9)))))</f>
        <v>2</v>
      </c>
      <c r="T516" s="99">
        <f>IF(AND(O516&lt;='Product Ratings'!$M$5,O516&gt;='Product Ratings'!$L$5),'Product Ratings'!$J$5,IF(AND(O516&lt;='Product Ratings'!$M$6,O516&gt;='Product Ratings'!$L$6),'Product Ratings'!$J$6,IF(AND(O516&lt;='Product Ratings'!$M$7,O516&gt;='Product Ratings'!$L$7),'Product Ratings'!$J$7,IF(AND(O516&lt;='Product Ratings'!$M$8,O516&gt;='Product Ratings'!$L$8),'Product Ratings'!$J$8,IF(O516&gt;='Product Ratings'!$L$9,'Product Ratings'!$J$9)))))</f>
        <v>5</v>
      </c>
      <c r="U516" s="99">
        <f>IF(AND(N516&lt;='Product Ratings'!$R$5,N516&gt;='Product Ratings'!$Q$5),'Product Ratings'!$O$5,IF(AND(N516&lt;='Product Ratings'!$R$6,N516&gt;='Product Ratings'!$Q$6),'Product Ratings'!$O$6,IF(AND(N516&lt;='Product Ratings'!$R$7,N516&gt;='Product Ratings'!$Q$7),'Product Ratings'!$O$7,IF(AND(N516&lt;='Product Ratings'!$R$8,N516&gt;='Product Ratings'!$Q$8),'Product Ratings'!$O$8,IF(N516&gt;='Product Ratings'!$Q$9,'Product Ratings'!$O$9)))))</f>
        <v>3</v>
      </c>
      <c r="V516" s="99">
        <f>IF(AND(P516&lt;='Product Ratings'!$V$5,P516&gt;='Product Ratings'!$U$5),'Product Ratings'!$S$5,IF(AND(P516&lt;='Product Ratings'!$V$6,P516&gt;='Product Ratings'!$U$6),'Product Ratings'!$S$6,IF(AND(P516&lt;='Product Ratings'!$V$7,P516&gt;='Product Ratings'!$U$7),'Product Ratings'!$S$7,IF(AND(P516&lt;='Product Ratings'!$V$8,P516&gt;='Product Ratings'!$U$8),'Product Ratings'!$S$8,IF(P516&gt;='Product Ratings'!$U$9,'Product Ratings'!$S$9)))))</f>
        <v>5</v>
      </c>
      <c r="W516" s="135">
        <f t="shared" si="6"/>
        <v>17</v>
      </c>
      <c r="X516" s="90"/>
      <c r="Y516" s="90"/>
      <c r="Z516" s="90"/>
      <c r="AA516" s="90"/>
      <c r="AB516" s="90"/>
    </row>
    <row r="517" ht="12.75" customHeight="1">
      <c r="A517" s="87"/>
      <c r="B517" s="90"/>
      <c r="C517" s="90" t="s">
        <v>576</v>
      </c>
      <c r="D517" s="126">
        <v>1.0</v>
      </c>
      <c r="E517" s="127">
        <v>90.73</v>
      </c>
      <c r="F517" s="128">
        <f t="shared" si="7"/>
        <v>58.9745</v>
      </c>
      <c r="G517" s="129">
        <f t="shared" si="1"/>
        <v>31.7555</v>
      </c>
      <c r="H517" s="130">
        <f t="shared" si="2"/>
        <v>0.35</v>
      </c>
      <c r="I517" s="131">
        <v>44865.0</v>
      </c>
      <c r="J517" s="132">
        <v>44901.0</v>
      </c>
      <c r="K517" s="123"/>
      <c r="L517" s="90"/>
      <c r="M517" s="133">
        <f t="shared" si="3"/>
        <v>90.73</v>
      </c>
      <c r="N517" s="99">
        <f t="shared" si="4"/>
        <v>36</v>
      </c>
      <c r="O517" s="133">
        <f t="shared" si="5"/>
        <v>58.9745</v>
      </c>
      <c r="P517" s="134">
        <v>0.67</v>
      </c>
      <c r="Q517" s="90"/>
      <c r="R517" s="99">
        <f>IF(AND(H517&lt;='Product Ratings'!$E$5,H517&gt;='Product Ratings'!$D$5),'Product Ratings'!$C$5,IF(AND(H517&lt;='Product Ratings'!$E$6,H517&gt;='Product Ratings'!$D$6),'Product Ratings'!$C$6,IF(AND(H517&lt;='Product Ratings'!$E$7,H517&gt;='Product Ratings'!$D$7),'Product Ratings'!$C$7,IF(AND(H517&lt;='Product Ratings'!$E$8,H517&gt;='Product Ratings'!$D$8),'Product Ratings'!$C$8,IF(H517&gt;='Product Ratings'!$D$9,'Product Ratings'!$C$9)))))</f>
        <v>2</v>
      </c>
      <c r="S517" s="99">
        <f>IF(AND(D517&lt;='Product Ratings'!$I$5,D517&gt;='Product Ratings'!$H$5),'Product Ratings'!$F$5,IF(AND(D517&lt;='Product Ratings'!$I$6,D517&gt;='Product Ratings'!$H$6),'Product Ratings'!$F$6,IF(AND(D517&lt;='Product Ratings'!$I$7,I517&gt;='Product Ratings'!$H$7),'Product Ratings'!$F$7,IF(AND(D517&lt;='Product Ratings'!$I$8,D517&gt;='Product Ratings'!$H$8),'Product Ratings'!$F$8,IF(D517&gt;='Product Ratings'!$H$9,'Product Ratings'!$F$9)))))</f>
        <v>1</v>
      </c>
      <c r="T517" s="99">
        <f>IF(AND(O517&lt;='Product Ratings'!$M$5,O517&gt;='Product Ratings'!$L$5),'Product Ratings'!$J$5,IF(AND(O517&lt;='Product Ratings'!$M$6,O517&gt;='Product Ratings'!$L$6),'Product Ratings'!$J$6,IF(AND(O517&lt;='Product Ratings'!$M$7,O517&gt;='Product Ratings'!$L$7),'Product Ratings'!$J$7,IF(AND(O517&lt;='Product Ratings'!$M$8,O517&gt;='Product Ratings'!$L$8),'Product Ratings'!$J$8,IF(O517&gt;='Product Ratings'!$L$9,'Product Ratings'!$J$9)))))</f>
        <v>3</v>
      </c>
      <c r="U517" s="99">
        <f>IF(AND(N517&lt;='Product Ratings'!$R$5,N517&gt;='Product Ratings'!$Q$5),'Product Ratings'!$O$5,IF(AND(N517&lt;='Product Ratings'!$R$6,N517&gt;='Product Ratings'!$Q$6),'Product Ratings'!$O$6,IF(AND(N517&lt;='Product Ratings'!$R$7,N517&gt;='Product Ratings'!$Q$7),'Product Ratings'!$O$7,IF(AND(N517&lt;='Product Ratings'!$R$8,N517&gt;='Product Ratings'!$Q$8),'Product Ratings'!$O$8,IF(N517&gt;='Product Ratings'!$Q$9,'Product Ratings'!$O$9)))))</f>
        <v>3</v>
      </c>
      <c r="V517" s="99">
        <f>IF(AND(P517&lt;='Product Ratings'!$V$5,P517&gt;='Product Ratings'!$U$5),'Product Ratings'!$S$5,IF(AND(P517&lt;='Product Ratings'!$V$6,P517&gt;='Product Ratings'!$U$6),'Product Ratings'!$S$6,IF(AND(P517&lt;='Product Ratings'!$V$7,P517&gt;='Product Ratings'!$U$7),'Product Ratings'!$S$7,IF(AND(P517&lt;='Product Ratings'!$V$8,P517&gt;='Product Ratings'!$U$8),'Product Ratings'!$S$8,IF(P517&gt;='Product Ratings'!$U$9,'Product Ratings'!$S$9)))))</f>
        <v>5</v>
      </c>
      <c r="W517" s="135">
        <f t="shared" si="6"/>
        <v>14</v>
      </c>
      <c r="X517" s="90"/>
      <c r="Y517" s="90"/>
      <c r="Z517" s="90"/>
      <c r="AA517" s="90"/>
      <c r="AB517" s="90"/>
    </row>
    <row r="518" ht="12.75" customHeight="1">
      <c r="A518" s="87"/>
      <c r="B518" s="90"/>
      <c r="C518" s="90" t="s">
        <v>577</v>
      </c>
      <c r="D518" s="126">
        <v>2.0</v>
      </c>
      <c r="E518" s="127">
        <v>414.78</v>
      </c>
      <c r="F518" s="128">
        <f t="shared" si="7"/>
        <v>269.607</v>
      </c>
      <c r="G518" s="129">
        <f t="shared" si="1"/>
        <v>145.173</v>
      </c>
      <c r="H518" s="130">
        <f t="shared" si="2"/>
        <v>0.35</v>
      </c>
      <c r="I518" s="131">
        <v>44866.0</v>
      </c>
      <c r="J518" s="132">
        <v>44902.0</v>
      </c>
      <c r="K518" s="123"/>
      <c r="L518" s="90"/>
      <c r="M518" s="133">
        <f t="shared" si="3"/>
        <v>207.39</v>
      </c>
      <c r="N518" s="99">
        <f t="shared" si="4"/>
        <v>36</v>
      </c>
      <c r="O518" s="133">
        <f t="shared" si="5"/>
        <v>134.8035</v>
      </c>
      <c r="P518" s="134">
        <v>0.71</v>
      </c>
      <c r="Q518" s="90"/>
      <c r="R518" s="99">
        <f>IF(AND(H518&lt;='Product Ratings'!$E$5,H518&gt;='Product Ratings'!$D$5),'Product Ratings'!$C$5,IF(AND(H518&lt;='Product Ratings'!$E$6,H518&gt;='Product Ratings'!$D$6),'Product Ratings'!$C$6,IF(AND(H518&lt;='Product Ratings'!$E$7,H518&gt;='Product Ratings'!$D$7),'Product Ratings'!$C$7,IF(AND(H518&lt;='Product Ratings'!$E$8,H518&gt;='Product Ratings'!$D$8),'Product Ratings'!$C$8,IF(H518&gt;='Product Ratings'!$D$9,'Product Ratings'!$C$9)))))</f>
        <v>2</v>
      </c>
      <c r="S518" s="99">
        <f>IF(AND(D518&lt;='Product Ratings'!$I$5,D518&gt;='Product Ratings'!$H$5),'Product Ratings'!$F$5,IF(AND(D518&lt;='Product Ratings'!$I$6,D518&gt;='Product Ratings'!$H$6),'Product Ratings'!$F$6,IF(AND(D518&lt;='Product Ratings'!$I$7,I518&gt;='Product Ratings'!$H$7),'Product Ratings'!$F$7,IF(AND(D518&lt;='Product Ratings'!$I$8,D518&gt;='Product Ratings'!$H$8),'Product Ratings'!$F$8,IF(D518&gt;='Product Ratings'!$H$9,'Product Ratings'!$F$9)))))</f>
        <v>1</v>
      </c>
      <c r="T518" s="99">
        <f>IF(AND(O518&lt;='Product Ratings'!$M$5,O518&gt;='Product Ratings'!$L$5),'Product Ratings'!$J$5,IF(AND(O518&lt;='Product Ratings'!$M$6,O518&gt;='Product Ratings'!$L$6),'Product Ratings'!$J$6,IF(AND(O518&lt;='Product Ratings'!$M$7,O518&gt;='Product Ratings'!$L$7),'Product Ratings'!$J$7,IF(AND(O518&lt;='Product Ratings'!$M$8,O518&gt;='Product Ratings'!$L$8),'Product Ratings'!$J$8,IF(O518&gt;='Product Ratings'!$L$9,'Product Ratings'!$J$9)))))</f>
        <v>2</v>
      </c>
      <c r="U518" s="99">
        <f>IF(AND(N518&lt;='Product Ratings'!$R$5,N518&gt;='Product Ratings'!$Q$5),'Product Ratings'!$O$5,IF(AND(N518&lt;='Product Ratings'!$R$6,N518&gt;='Product Ratings'!$Q$6),'Product Ratings'!$O$6,IF(AND(N518&lt;='Product Ratings'!$R$7,N518&gt;='Product Ratings'!$Q$7),'Product Ratings'!$O$7,IF(AND(N518&lt;='Product Ratings'!$R$8,N518&gt;='Product Ratings'!$Q$8),'Product Ratings'!$O$8,IF(N518&gt;='Product Ratings'!$Q$9,'Product Ratings'!$O$9)))))</f>
        <v>3</v>
      </c>
      <c r="V518" s="99">
        <f>IF(AND(P518&lt;='Product Ratings'!$V$5,P518&gt;='Product Ratings'!$U$5),'Product Ratings'!$S$5,IF(AND(P518&lt;='Product Ratings'!$V$6,P518&gt;='Product Ratings'!$U$6),'Product Ratings'!$S$6,IF(AND(P518&lt;='Product Ratings'!$V$7,P518&gt;='Product Ratings'!$U$7),'Product Ratings'!$S$7,IF(AND(P518&lt;='Product Ratings'!$V$8,P518&gt;='Product Ratings'!$U$8),'Product Ratings'!$S$8,IF(P518&gt;='Product Ratings'!$U$9,'Product Ratings'!$S$9)))))</f>
        <v>5</v>
      </c>
      <c r="W518" s="135">
        <f t="shared" si="6"/>
        <v>13</v>
      </c>
      <c r="X518" s="90"/>
      <c r="Y518" s="90"/>
      <c r="Z518" s="90"/>
      <c r="AA518" s="90"/>
      <c r="AB518" s="90"/>
    </row>
    <row r="519" ht="12.75" customHeight="1">
      <c r="A519" s="87"/>
      <c r="B519" s="90"/>
      <c r="C519" s="90" t="s">
        <v>578</v>
      </c>
      <c r="D519" s="126">
        <v>3.0</v>
      </c>
      <c r="E519" s="127">
        <v>188.0</v>
      </c>
      <c r="F519" s="128">
        <f t="shared" si="7"/>
        <v>122.2</v>
      </c>
      <c r="G519" s="129">
        <f t="shared" si="1"/>
        <v>65.8</v>
      </c>
      <c r="H519" s="130">
        <f t="shared" si="2"/>
        <v>0.35</v>
      </c>
      <c r="I519" s="131">
        <v>44867.0</v>
      </c>
      <c r="J519" s="132">
        <v>44903.0</v>
      </c>
      <c r="K519" s="123"/>
      <c r="L519" s="90"/>
      <c r="M519" s="133">
        <f t="shared" si="3"/>
        <v>62.66666667</v>
      </c>
      <c r="N519" s="99">
        <f t="shared" si="4"/>
        <v>36</v>
      </c>
      <c r="O519" s="133">
        <f t="shared" si="5"/>
        <v>40.73333333</v>
      </c>
      <c r="P519" s="134">
        <v>0.92</v>
      </c>
      <c r="Q519" s="90"/>
      <c r="R519" s="99">
        <f>IF(AND(H519&lt;='Product Ratings'!$E$5,H519&gt;='Product Ratings'!$D$5),'Product Ratings'!$C$5,IF(AND(H519&lt;='Product Ratings'!$E$6,H519&gt;='Product Ratings'!$D$6),'Product Ratings'!$C$6,IF(AND(H519&lt;='Product Ratings'!$E$7,H519&gt;='Product Ratings'!$D$7),'Product Ratings'!$C$7,IF(AND(H519&lt;='Product Ratings'!$E$8,H519&gt;='Product Ratings'!$D$8),'Product Ratings'!$C$8,IF(H519&gt;='Product Ratings'!$D$9,'Product Ratings'!$C$9)))))</f>
        <v>2</v>
      </c>
      <c r="S519" s="99">
        <f>IF(AND(D519&lt;='Product Ratings'!$I$5,D519&gt;='Product Ratings'!$H$5),'Product Ratings'!$F$5,IF(AND(D519&lt;='Product Ratings'!$I$6,D519&gt;='Product Ratings'!$H$6),'Product Ratings'!$F$6,IF(AND(D519&lt;='Product Ratings'!$I$7,I519&gt;='Product Ratings'!$H$7),'Product Ratings'!$F$7,IF(AND(D519&lt;='Product Ratings'!$I$8,D519&gt;='Product Ratings'!$H$8),'Product Ratings'!$F$8,IF(D519&gt;='Product Ratings'!$H$9,'Product Ratings'!$F$9)))))</f>
        <v>1</v>
      </c>
      <c r="T519" s="99" t="b">
        <f>IF(AND(O519&lt;='Product Ratings'!$M$5,O519&gt;='Product Ratings'!$L$5),'Product Ratings'!$J$5,IF(AND(O519&lt;='Product Ratings'!$M$6,O519&gt;='Product Ratings'!$L$6),'Product Ratings'!$J$6,IF(AND(O519&lt;='Product Ratings'!$M$7,O519&gt;='Product Ratings'!$L$7),'Product Ratings'!$J$7,IF(AND(O519&lt;='Product Ratings'!$M$8,O519&gt;='Product Ratings'!$L$8),'Product Ratings'!$J$8,IF(O519&gt;='Product Ratings'!$L$9,'Product Ratings'!$J$9)))))</f>
        <v>0</v>
      </c>
      <c r="U519" s="99">
        <f>IF(AND(N519&lt;='Product Ratings'!$R$5,N519&gt;='Product Ratings'!$Q$5),'Product Ratings'!$O$5,IF(AND(N519&lt;='Product Ratings'!$R$6,N519&gt;='Product Ratings'!$Q$6),'Product Ratings'!$O$6,IF(AND(N519&lt;='Product Ratings'!$R$7,N519&gt;='Product Ratings'!$Q$7),'Product Ratings'!$O$7,IF(AND(N519&lt;='Product Ratings'!$R$8,N519&gt;='Product Ratings'!$Q$8),'Product Ratings'!$O$8,IF(N519&gt;='Product Ratings'!$Q$9,'Product Ratings'!$O$9)))))</f>
        <v>3</v>
      </c>
      <c r="V519" s="99">
        <f>IF(AND(P519&lt;='Product Ratings'!$V$5,P519&gt;='Product Ratings'!$U$5),'Product Ratings'!$S$5,IF(AND(P519&lt;='Product Ratings'!$V$6,P519&gt;='Product Ratings'!$U$6),'Product Ratings'!$S$6,IF(AND(P519&lt;='Product Ratings'!$V$7,P519&gt;='Product Ratings'!$U$7),'Product Ratings'!$S$7,IF(AND(P519&lt;='Product Ratings'!$V$8,P519&gt;='Product Ratings'!$U$8),'Product Ratings'!$S$8,IF(P519&gt;='Product Ratings'!$U$9,'Product Ratings'!$S$9)))))</f>
        <v>5</v>
      </c>
      <c r="W519" s="135">
        <f t="shared" si="6"/>
        <v>11</v>
      </c>
      <c r="X519" s="90"/>
      <c r="Y519" s="90"/>
      <c r="Z519" s="90"/>
      <c r="AA519" s="90"/>
      <c r="AB519" s="90"/>
    </row>
    <row r="520" ht="12.75" customHeight="1">
      <c r="A520" s="87"/>
      <c r="B520" s="90"/>
      <c r="C520" s="90" t="s">
        <v>579</v>
      </c>
      <c r="D520" s="126">
        <v>4.0</v>
      </c>
      <c r="E520" s="127">
        <v>449.04</v>
      </c>
      <c r="F520" s="128">
        <f t="shared" si="7"/>
        <v>291.876</v>
      </c>
      <c r="G520" s="129">
        <f t="shared" si="1"/>
        <v>157.164</v>
      </c>
      <c r="H520" s="130">
        <f t="shared" si="2"/>
        <v>0.35</v>
      </c>
      <c r="I520" s="131">
        <v>44868.0</v>
      </c>
      <c r="J520" s="132">
        <v>44904.0</v>
      </c>
      <c r="K520" s="123"/>
      <c r="L520" s="90"/>
      <c r="M520" s="133">
        <f t="shared" si="3"/>
        <v>112.26</v>
      </c>
      <c r="N520" s="99">
        <f t="shared" si="4"/>
        <v>36</v>
      </c>
      <c r="O520" s="133">
        <f t="shared" si="5"/>
        <v>72.969</v>
      </c>
      <c r="P520" s="134">
        <v>0.26</v>
      </c>
      <c r="Q520" s="90"/>
      <c r="R520" s="99">
        <f>IF(AND(H520&lt;='Product Ratings'!$E$5,H520&gt;='Product Ratings'!$D$5),'Product Ratings'!$C$5,IF(AND(H520&lt;='Product Ratings'!$E$6,H520&gt;='Product Ratings'!$D$6),'Product Ratings'!$C$6,IF(AND(H520&lt;='Product Ratings'!$E$7,H520&gt;='Product Ratings'!$D$7),'Product Ratings'!$C$7,IF(AND(H520&lt;='Product Ratings'!$E$8,H520&gt;='Product Ratings'!$D$8),'Product Ratings'!$C$8,IF(H520&gt;='Product Ratings'!$D$9,'Product Ratings'!$C$9)))))</f>
        <v>2</v>
      </c>
      <c r="S520" s="99">
        <f>IF(AND(D520&lt;='Product Ratings'!$I$5,D520&gt;='Product Ratings'!$H$5),'Product Ratings'!$F$5,IF(AND(D520&lt;='Product Ratings'!$I$6,D520&gt;='Product Ratings'!$H$6),'Product Ratings'!$F$6,IF(AND(D520&lt;='Product Ratings'!$I$7,I520&gt;='Product Ratings'!$H$7),'Product Ratings'!$F$7,IF(AND(D520&lt;='Product Ratings'!$I$8,D520&gt;='Product Ratings'!$H$8),'Product Ratings'!$F$8,IF(D520&gt;='Product Ratings'!$H$9,'Product Ratings'!$F$9)))))</f>
        <v>1</v>
      </c>
      <c r="T520" s="99">
        <f>IF(AND(O520&lt;='Product Ratings'!$M$5,O520&gt;='Product Ratings'!$L$5),'Product Ratings'!$J$5,IF(AND(O520&lt;='Product Ratings'!$M$6,O520&gt;='Product Ratings'!$L$6),'Product Ratings'!$J$6,IF(AND(O520&lt;='Product Ratings'!$M$7,O520&gt;='Product Ratings'!$L$7),'Product Ratings'!$J$7,IF(AND(O520&lt;='Product Ratings'!$M$8,O520&gt;='Product Ratings'!$L$8),'Product Ratings'!$J$8,IF(O520&gt;='Product Ratings'!$L$9,'Product Ratings'!$J$9)))))</f>
        <v>3</v>
      </c>
      <c r="U520" s="99">
        <f>IF(AND(N520&lt;='Product Ratings'!$R$5,N520&gt;='Product Ratings'!$Q$5),'Product Ratings'!$O$5,IF(AND(N520&lt;='Product Ratings'!$R$6,N520&gt;='Product Ratings'!$Q$6),'Product Ratings'!$O$6,IF(AND(N520&lt;='Product Ratings'!$R$7,N520&gt;='Product Ratings'!$Q$7),'Product Ratings'!$O$7,IF(AND(N520&lt;='Product Ratings'!$R$8,N520&gt;='Product Ratings'!$Q$8),'Product Ratings'!$O$8,IF(N520&gt;='Product Ratings'!$Q$9,'Product Ratings'!$O$9)))))</f>
        <v>3</v>
      </c>
      <c r="V520" s="99">
        <f>IF(AND(P520&lt;='Product Ratings'!$V$5,P520&gt;='Product Ratings'!$U$5),'Product Ratings'!$S$5,IF(AND(P520&lt;='Product Ratings'!$V$6,P520&gt;='Product Ratings'!$U$6),'Product Ratings'!$S$6,IF(AND(P520&lt;='Product Ratings'!$V$7,P520&gt;='Product Ratings'!$U$7),'Product Ratings'!$S$7,IF(AND(P520&lt;='Product Ratings'!$V$8,P520&gt;='Product Ratings'!$U$8),'Product Ratings'!$S$8,IF(P520&gt;='Product Ratings'!$U$9,'Product Ratings'!$S$9)))))</f>
        <v>3</v>
      </c>
      <c r="W520" s="135">
        <f t="shared" si="6"/>
        <v>12</v>
      </c>
      <c r="X520" s="90"/>
      <c r="Y520" s="90"/>
      <c r="Z520" s="90"/>
      <c r="AA520" s="90"/>
      <c r="AB520" s="90"/>
    </row>
    <row r="521" ht="12.75" customHeight="1">
      <c r="A521" s="87"/>
      <c r="B521" s="90"/>
      <c r="C521" s="90" t="s">
        <v>580</v>
      </c>
      <c r="D521" s="126">
        <v>5.0</v>
      </c>
      <c r="E521" s="127">
        <v>346.96</v>
      </c>
      <c r="F521" s="128">
        <f t="shared" si="7"/>
        <v>225.524</v>
      </c>
      <c r="G521" s="129">
        <f t="shared" si="1"/>
        <v>121.436</v>
      </c>
      <c r="H521" s="130">
        <f t="shared" si="2"/>
        <v>0.35</v>
      </c>
      <c r="I521" s="131">
        <v>44869.0</v>
      </c>
      <c r="J521" s="132">
        <v>44905.0</v>
      </c>
      <c r="K521" s="123"/>
      <c r="L521" s="90"/>
      <c r="M521" s="133">
        <f t="shared" si="3"/>
        <v>69.392</v>
      </c>
      <c r="N521" s="99">
        <f t="shared" si="4"/>
        <v>36</v>
      </c>
      <c r="O521" s="133">
        <f t="shared" si="5"/>
        <v>45.1048</v>
      </c>
      <c r="P521" s="134">
        <v>0.15</v>
      </c>
      <c r="Q521" s="90"/>
      <c r="R521" s="99">
        <f>IF(AND(H521&lt;='Product Ratings'!$E$5,H521&gt;='Product Ratings'!$D$5),'Product Ratings'!$C$5,IF(AND(H521&lt;='Product Ratings'!$E$6,H521&gt;='Product Ratings'!$D$6),'Product Ratings'!$C$6,IF(AND(H521&lt;='Product Ratings'!$E$7,H521&gt;='Product Ratings'!$D$7),'Product Ratings'!$C$7,IF(AND(H521&lt;='Product Ratings'!$E$8,H521&gt;='Product Ratings'!$D$8),'Product Ratings'!$C$8,IF(H521&gt;='Product Ratings'!$D$9,'Product Ratings'!$C$9)))))</f>
        <v>2</v>
      </c>
      <c r="S521" s="99">
        <f>IF(AND(D521&lt;='Product Ratings'!$I$5,D521&gt;='Product Ratings'!$H$5),'Product Ratings'!$F$5,IF(AND(D521&lt;='Product Ratings'!$I$6,D521&gt;='Product Ratings'!$H$6),'Product Ratings'!$F$6,IF(AND(D521&lt;='Product Ratings'!$I$7,I521&gt;='Product Ratings'!$H$7),'Product Ratings'!$F$7,IF(AND(D521&lt;='Product Ratings'!$I$8,D521&gt;='Product Ratings'!$H$8),'Product Ratings'!$F$8,IF(D521&gt;='Product Ratings'!$H$9,'Product Ratings'!$F$9)))))</f>
        <v>1</v>
      </c>
      <c r="T521" s="99">
        <f>IF(AND(O521&lt;='Product Ratings'!$M$5,O521&gt;='Product Ratings'!$L$5),'Product Ratings'!$J$5,IF(AND(O521&lt;='Product Ratings'!$M$6,O521&gt;='Product Ratings'!$L$6),'Product Ratings'!$J$6,IF(AND(O521&lt;='Product Ratings'!$M$7,O521&gt;='Product Ratings'!$L$7),'Product Ratings'!$J$7,IF(AND(O521&lt;='Product Ratings'!$M$8,O521&gt;='Product Ratings'!$L$8),'Product Ratings'!$J$8,IF(O521&gt;='Product Ratings'!$L$9,'Product Ratings'!$J$9)))))</f>
        <v>3</v>
      </c>
      <c r="U521" s="99">
        <f>IF(AND(N521&lt;='Product Ratings'!$R$5,N521&gt;='Product Ratings'!$Q$5),'Product Ratings'!$O$5,IF(AND(N521&lt;='Product Ratings'!$R$6,N521&gt;='Product Ratings'!$Q$6),'Product Ratings'!$O$6,IF(AND(N521&lt;='Product Ratings'!$R$7,N521&gt;='Product Ratings'!$Q$7),'Product Ratings'!$O$7,IF(AND(N521&lt;='Product Ratings'!$R$8,N521&gt;='Product Ratings'!$Q$8),'Product Ratings'!$O$8,IF(N521&gt;='Product Ratings'!$Q$9,'Product Ratings'!$O$9)))))</f>
        <v>3</v>
      </c>
      <c r="V521" s="99">
        <f>IF(AND(P521&lt;='Product Ratings'!$V$5,P521&gt;='Product Ratings'!$U$5),'Product Ratings'!$S$5,IF(AND(P521&lt;='Product Ratings'!$V$6,P521&gt;='Product Ratings'!$U$6),'Product Ratings'!$S$6,IF(AND(P521&lt;='Product Ratings'!$V$7,P521&gt;='Product Ratings'!$U$7),'Product Ratings'!$S$7,IF(AND(P521&lt;='Product Ratings'!$V$8,P521&gt;='Product Ratings'!$U$8),'Product Ratings'!$S$8,IF(P521&gt;='Product Ratings'!$U$9,'Product Ratings'!$S$9)))))</f>
        <v>3</v>
      </c>
      <c r="W521" s="135">
        <f t="shared" si="6"/>
        <v>12</v>
      </c>
      <c r="X521" s="90"/>
      <c r="Y521" s="90"/>
      <c r="Z521" s="90"/>
      <c r="AA521" s="90"/>
      <c r="AB521" s="90"/>
    </row>
    <row r="522" ht="12.75" customHeight="1">
      <c r="A522" s="87"/>
      <c r="B522" s="90"/>
      <c r="C522" s="90" t="s">
        <v>581</v>
      </c>
      <c r="D522" s="126">
        <v>6.0</v>
      </c>
      <c r="E522" s="127">
        <v>180.0</v>
      </c>
      <c r="F522" s="128">
        <f t="shared" si="7"/>
        <v>117</v>
      </c>
      <c r="G522" s="129">
        <f t="shared" si="1"/>
        <v>63</v>
      </c>
      <c r="H522" s="130">
        <f t="shared" si="2"/>
        <v>0.35</v>
      </c>
      <c r="I522" s="131">
        <v>44870.0</v>
      </c>
      <c r="J522" s="132">
        <v>44906.0</v>
      </c>
      <c r="K522" s="123"/>
      <c r="L522" s="90"/>
      <c r="M522" s="133">
        <f t="shared" si="3"/>
        <v>30</v>
      </c>
      <c r="N522" s="99">
        <f t="shared" si="4"/>
        <v>36</v>
      </c>
      <c r="O522" s="133">
        <f t="shared" si="5"/>
        <v>19.5</v>
      </c>
      <c r="P522" s="134">
        <v>0.34</v>
      </c>
      <c r="Q522" s="90"/>
      <c r="R522" s="99">
        <f>IF(AND(H522&lt;='Product Ratings'!$E$5,H522&gt;='Product Ratings'!$D$5),'Product Ratings'!$C$5,IF(AND(H522&lt;='Product Ratings'!$E$6,H522&gt;='Product Ratings'!$D$6),'Product Ratings'!$C$6,IF(AND(H522&lt;='Product Ratings'!$E$7,H522&gt;='Product Ratings'!$D$7),'Product Ratings'!$C$7,IF(AND(H522&lt;='Product Ratings'!$E$8,H522&gt;='Product Ratings'!$D$8),'Product Ratings'!$C$8,IF(H522&gt;='Product Ratings'!$D$9,'Product Ratings'!$C$9)))))</f>
        <v>2</v>
      </c>
      <c r="S522" s="99">
        <f>IF(AND(D522&lt;='Product Ratings'!$I$5,D522&gt;='Product Ratings'!$H$5),'Product Ratings'!$F$5,IF(AND(D522&lt;='Product Ratings'!$I$6,D522&gt;='Product Ratings'!$H$6),'Product Ratings'!$F$6,IF(AND(D522&lt;='Product Ratings'!$I$7,I522&gt;='Product Ratings'!$H$7),'Product Ratings'!$F$7,IF(AND(D522&lt;='Product Ratings'!$I$8,D522&gt;='Product Ratings'!$H$8),'Product Ratings'!$F$8,IF(D522&gt;='Product Ratings'!$H$9,'Product Ratings'!$F$9)))))</f>
        <v>2</v>
      </c>
      <c r="T522" s="99">
        <f>IF(AND(O522&lt;='Product Ratings'!$M$5,O522&gt;='Product Ratings'!$L$5),'Product Ratings'!$J$5,IF(AND(O522&lt;='Product Ratings'!$M$6,O522&gt;='Product Ratings'!$L$6),'Product Ratings'!$J$6,IF(AND(O522&lt;='Product Ratings'!$M$7,O522&gt;='Product Ratings'!$L$7),'Product Ratings'!$J$7,IF(AND(O522&lt;='Product Ratings'!$M$8,O522&gt;='Product Ratings'!$L$8),'Product Ratings'!$J$8,IF(O522&gt;='Product Ratings'!$L$9,'Product Ratings'!$J$9)))))</f>
        <v>5</v>
      </c>
      <c r="U522" s="99">
        <f>IF(AND(N522&lt;='Product Ratings'!$R$5,N522&gt;='Product Ratings'!$Q$5),'Product Ratings'!$O$5,IF(AND(N522&lt;='Product Ratings'!$R$6,N522&gt;='Product Ratings'!$Q$6),'Product Ratings'!$O$6,IF(AND(N522&lt;='Product Ratings'!$R$7,N522&gt;='Product Ratings'!$Q$7),'Product Ratings'!$O$7,IF(AND(N522&lt;='Product Ratings'!$R$8,N522&gt;='Product Ratings'!$Q$8),'Product Ratings'!$O$8,IF(N522&gt;='Product Ratings'!$Q$9,'Product Ratings'!$O$9)))))</f>
        <v>3</v>
      </c>
      <c r="V522" s="99">
        <f>IF(AND(P522&lt;='Product Ratings'!$V$5,P522&gt;='Product Ratings'!$U$5),'Product Ratings'!$S$5,IF(AND(P522&lt;='Product Ratings'!$V$6,P522&gt;='Product Ratings'!$U$6),'Product Ratings'!$S$6,IF(AND(P522&lt;='Product Ratings'!$V$7,P522&gt;='Product Ratings'!$U$7),'Product Ratings'!$S$7,IF(AND(P522&lt;='Product Ratings'!$V$8,P522&gt;='Product Ratings'!$U$8),'Product Ratings'!$S$8,IF(P522&gt;='Product Ratings'!$U$9,'Product Ratings'!$S$9)))))</f>
        <v>4</v>
      </c>
      <c r="W522" s="135">
        <f t="shared" si="6"/>
        <v>16</v>
      </c>
      <c r="X522" s="90"/>
      <c r="Y522" s="90"/>
      <c r="Z522" s="90"/>
      <c r="AA522" s="90"/>
      <c r="AB522" s="90"/>
    </row>
    <row r="523" ht="12.75" customHeight="1">
      <c r="A523" s="87"/>
      <c r="B523" s="90"/>
      <c r="C523" s="90" t="s">
        <v>582</v>
      </c>
      <c r="D523" s="126">
        <v>1.0</v>
      </c>
      <c r="E523" s="127">
        <v>323.48</v>
      </c>
      <c r="F523" s="128">
        <f t="shared" si="7"/>
        <v>210.262</v>
      </c>
      <c r="G523" s="129">
        <f t="shared" si="1"/>
        <v>113.218</v>
      </c>
      <c r="H523" s="130">
        <f t="shared" si="2"/>
        <v>0.35</v>
      </c>
      <c r="I523" s="131">
        <v>44871.0</v>
      </c>
      <c r="J523" s="132">
        <v>44907.0</v>
      </c>
      <c r="K523" s="123"/>
      <c r="L523" s="90"/>
      <c r="M523" s="133">
        <f t="shared" si="3"/>
        <v>323.48</v>
      </c>
      <c r="N523" s="99">
        <f t="shared" si="4"/>
        <v>36</v>
      </c>
      <c r="O523" s="133">
        <f t="shared" si="5"/>
        <v>210.262</v>
      </c>
      <c r="P523" s="134">
        <v>0.35</v>
      </c>
      <c r="Q523" s="90"/>
      <c r="R523" s="99">
        <f>IF(AND(H523&lt;='Product Ratings'!$E$5,H523&gt;='Product Ratings'!$D$5),'Product Ratings'!$C$5,IF(AND(H523&lt;='Product Ratings'!$E$6,H523&gt;='Product Ratings'!$D$6),'Product Ratings'!$C$6,IF(AND(H523&lt;='Product Ratings'!$E$7,H523&gt;='Product Ratings'!$D$7),'Product Ratings'!$C$7,IF(AND(H523&lt;='Product Ratings'!$E$8,H523&gt;='Product Ratings'!$D$8),'Product Ratings'!$C$8,IF(H523&gt;='Product Ratings'!$D$9,'Product Ratings'!$C$9)))))</f>
        <v>2</v>
      </c>
      <c r="S523" s="99">
        <f>IF(AND(D523&lt;='Product Ratings'!$I$5,D523&gt;='Product Ratings'!$H$5),'Product Ratings'!$F$5,IF(AND(D523&lt;='Product Ratings'!$I$6,D523&gt;='Product Ratings'!$H$6),'Product Ratings'!$F$6,IF(AND(D523&lt;='Product Ratings'!$I$7,I523&gt;='Product Ratings'!$H$7),'Product Ratings'!$F$7,IF(AND(D523&lt;='Product Ratings'!$I$8,D523&gt;='Product Ratings'!$H$8),'Product Ratings'!$F$8,IF(D523&gt;='Product Ratings'!$H$9,'Product Ratings'!$F$9)))))</f>
        <v>1</v>
      </c>
      <c r="T523" s="99">
        <f>IF(AND(O523&lt;='Product Ratings'!$M$5,O523&gt;='Product Ratings'!$L$5),'Product Ratings'!$J$5,IF(AND(O523&lt;='Product Ratings'!$M$6,O523&gt;='Product Ratings'!$L$6),'Product Ratings'!$J$6,IF(AND(O523&lt;='Product Ratings'!$M$7,O523&gt;='Product Ratings'!$L$7),'Product Ratings'!$J$7,IF(AND(O523&lt;='Product Ratings'!$M$8,O523&gt;='Product Ratings'!$L$8),'Product Ratings'!$J$8,IF(O523&gt;='Product Ratings'!$L$9,'Product Ratings'!$J$9)))))</f>
        <v>1</v>
      </c>
      <c r="U523" s="99">
        <f>IF(AND(N523&lt;='Product Ratings'!$R$5,N523&gt;='Product Ratings'!$Q$5),'Product Ratings'!$O$5,IF(AND(N523&lt;='Product Ratings'!$R$6,N523&gt;='Product Ratings'!$Q$6),'Product Ratings'!$O$6,IF(AND(N523&lt;='Product Ratings'!$R$7,N523&gt;='Product Ratings'!$Q$7),'Product Ratings'!$O$7,IF(AND(N523&lt;='Product Ratings'!$R$8,N523&gt;='Product Ratings'!$Q$8),'Product Ratings'!$O$8,IF(N523&gt;='Product Ratings'!$Q$9,'Product Ratings'!$O$9)))))</f>
        <v>3</v>
      </c>
      <c r="V523" s="99">
        <f>IF(AND(P523&lt;='Product Ratings'!$V$5,P523&gt;='Product Ratings'!$U$5),'Product Ratings'!$S$5,IF(AND(P523&lt;='Product Ratings'!$V$6,P523&gt;='Product Ratings'!$U$6),'Product Ratings'!$S$6,IF(AND(P523&lt;='Product Ratings'!$V$7,P523&gt;='Product Ratings'!$U$7),'Product Ratings'!$S$7,IF(AND(P523&lt;='Product Ratings'!$V$8,P523&gt;='Product Ratings'!$U$8),'Product Ratings'!$S$8,IF(P523&gt;='Product Ratings'!$U$9,'Product Ratings'!$S$9)))))</f>
        <v>4</v>
      </c>
      <c r="W523" s="135">
        <f t="shared" si="6"/>
        <v>11</v>
      </c>
      <c r="X523" s="90"/>
      <c r="Y523" s="90"/>
      <c r="Z523" s="90"/>
      <c r="AA523" s="90"/>
      <c r="AB523" s="90"/>
    </row>
    <row r="524" ht="12.75" customHeight="1">
      <c r="A524" s="87"/>
      <c r="B524" s="90"/>
      <c r="C524" s="90" t="s">
        <v>583</v>
      </c>
      <c r="D524" s="126">
        <v>2.0</v>
      </c>
      <c r="E524" s="127">
        <v>1815.41</v>
      </c>
      <c r="F524" s="128">
        <f t="shared" si="7"/>
        <v>1180.0165</v>
      </c>
      <c r="G524" s="129">
        <f t="shared" si="1"/>
        <v>635.3935</v>
      </c>
      <c r="H524" s="130">
        <f t="shared" si="2"/>
        <v>0.35</v>
      </c>
      <c r="I524" s="131">
        <v>44872.0</v>
      </c>
      <c r="J524" s="132">
        <v>44908.0</v>
      </c>
      <c r="K524" s="123"/>
      <c r="L524" s="90"/>
      <c r="M524" s="133">
        <f t="shared" si="3"/>
        <v>907.705</v>
      </c>
      <c r="N524" s="99">
        <f t="shared" si="4"/>
        <v>36</v>
      </c>
      <c r="O524" s="133">
        <f t="shared" si="5"/>
        <v>590.00825</v>
      </c>
      <c r="P524" s="134">
        <v>0.65</v>
      </c>
      <c r="Q524" s="90"/>
      <c r="R524" s="99">
        <f>IF(AND(H524&lt;='Product Ratings'!$E$5,H524&gt;='Product Ratings'!$D$5),'Product Ratings'!$C$5,IF(AND(H524&lt;='Product Ratings'!$E$6,H524&gt;='Product Ratings'!$D$6),'Product Ratings'!$C$6,IF(AND(H524&lt;='Product Ratings'!$E$7,H524&gt;='Product Ratings'!$D$7),'Product Ratings'!$C$7,IF(AND(H524&lt;='Product Ratings'!$E$8,H524&gt;='Product Ratings'!$D$8),'Product Ratings'!$C$8,IF(H524&gt;='Product Ratings'!$D$9,'Product Ratings'!$C$9)))))</f>
        <v>2</v>
      </c>
      <c r="S524" s="99">
        <f>IF(AND(D524&lt;='Product Ratings'!$I$5,D524&gt;='Product Ratings'!$H$5),'Product Ratings'!$F$5,IF(AND(D524&lt;='Product Ratings'!$I$6,D524&gt;='Product Ratings'!$H$6),'Product Ratings'!$F$6,IF(AND(D524&lt;='Product Ratings'!$I$7,I524&gt;='Product Ratings'!$H$7),'Product Ratings'!$F$7,IF(AND(D524&lt;='Product Ratings'!$I$8,D524&gt;='Product Ratings'!$H$8),'Product Ratings'!$F$8,IF(D524&gt;='Product Ratings'!$H$9,'Product Ratings'!$F$9)))))</f>
        <v>1</v>
      </c>
      <c r="T524" s="99">
        <f>IF(AND(O524&lt;='Product Ratings'!$M$5,O524&gt;='Product Ratings'!$L$5),'Product Ratings'!$J$5,IF(AND(O524&lt;='Product Ratings'!$M$6,O524&gt;='Product Ratings'!$L$6),'Product Ratings'!$J$6,IF(AND(O524&lt;='Product Ratings'!$M$7,O524&gt;='Product Ratings'!$L$7),'Product Ratings'!$J$7,IF(AND(O524&lt;='Product Ratings'!$M$8,O524&gt;='Product Ratings'!$L$8),'Product Ratings'!$J$8,IF(O524&gt;='Product Ratings'!$L$9,'Product Ratings'!$J$9)))))</f>
        <v>1</v>
      </c>
      <c r="U524" s="99">
        <f>IF(AND(N524&lt;='Product Ratings'!$R$5,N524&gt;='Product Ratings'!$Q$5),'Product Ratings'!$O$5,IF(AND(N524&lt;='Product Ratings'!$R$6,N524&gt;='Product Ratings'!$Q$6),'Product Ratings'!$O$6,IF(AND(N524&lt;='Product Ratings'!$R$7,N524&gt;='Product Ratings'!$Q$7),'Product Ratings'!$O$7,IF(AND(N524&lt;='Product Ratings'!$R$8,N524&gt;='Product Ratings'!$Q$8),'Product Ratings'!$O$8,IF(N524&gt;='Product Ratings'!$Q$9,'Product Ratings'!$O$9)))))</f>
        <v>3</v>
      </c>
      <c r="V524" s="99">
        <f>IF(AND(P524&lt;='Product Ratings'!$V$5,P524&gt;='Product Ratings'!$U$5),'Product Ratings'!$S$5,IF(AND(P524&lt;='Product Ratings'!$V$6,P524&gt;='Product Ratings'!$U$6),'Product Ratings'!$S$6,IF(AND(P524&lt;='Product Ratings'!$V$7,P524&gt;='Product Ratings'!$U$7),'Product Ratings'!$S$7,IF(AND(P524&lt;='Product Ratings'!$V$8,P524&gt;='Product Ratings'!$U$8),'Product Ratings'!$S$8,IF(P524&gt;='Product Ratings'!$U$9,'Product Ratings'!$S$9)))))</f>
        <v>5</v>
      </c>
      <c r="W524" s="135">
        <f t="shared" si="6"/>
        <v>12</v>
      </c>
      <c r="X524" s="90"/>
      <c r="Y524" s="90"/>
      <c r="Z524" s="90"/>
      <c r="AA524" s="90"/>
      <c r="AB524" s="90"/>
    </row>
    <row r="525" ht="12.75" customHeight="1">
      <c r="A525" s="87"/>
      <c r="B525" s="90"/>
      <c r="C525" s="90" t="s">
        <v>584</v>
      </c>
      <c r="D525" s="126">
        <v>3.0</v>
      </c>
      <c r="E525" s="127">
        <v>65.22</v>
      </c>
      <c r="F525" s="128">
        <f t="shared" si="7"/>
        <v>42.393</v>
      </c>
      <c r="G525" s="129">
        <f t="shared" si="1"/>
        <v>22.827</v>
      </c>
      <c r="H525" s="130">
        <f t="shared" si="2"/>
        <v>0.35</v>
      </c>
      <c r="I525" s="131">
        <v>44873.0</v>
      </c>
      <c r="J525" s="132">
        <v>44909.0</v>
      </c>
      <c r="K525" s="123"/>
      <c r="L525" s="90"/>
      <c r="M525" s="133">
        <f t="shared" si="3"/>
        <v>21.74</v>
      </c>
      <c r="N525" s="99">
        <f t="shared" si="4"/>
        <v>36</v>
      </c>
      <c r="O525" s="133">
        <f t="shared" si="5"/>
        <v>14.131</v>
      </c>
      <c r="P525" s="134">
        <v>0.45</v>
      </c>
      <c r="Q525" s="90"/>
      <c r="R525" s="99">
        <f>IF(AND(H525&lt;='Product Ratings'!$E$5,H525&gt;='Product Ratings'!$D$5),'Product Ratings'!$C$5,IF(AND(H525&lt;='Product Ratings'!$E$6,H525&gt;='Product Ratings'!$D$6),'Product Ratings'!$C$6,IF(AND(H525&lt;='Product Ratings'!$E$7,H525&gt;='Product Ratings'!$D$7),'Product Ratings'!$C$7,IF(AND(H525&lt;='Product Ratings'!$E$8,H525&gt;='Product Ratings'!$D$8),'Product Ratings'!$C$8,IF(H525&gt;='Product Ratings'!$D$9,'Product Ratings'!$C$9)))))</f>
        <v>2</v>
      </c>
      <c r="S525" s="99">
        <f>IF(AND(D525&lt;='Product Ratings'!$I$5,D525&gt;='Product Ratings'!$H$5),'Product Ratings'!$F$5,IF(AND(D525&lt;='Product Ratings'!$I$6,D525&gt;='Product Ratings'!$H$6),'Product Ratings'!$F$6,IF(AND(D525&lt;='Product Ratings'!$I$7,I525&gt;='Product Ratings'!$H$7),'Product Ratings'!$F$7,IF(AND(D525&lt;='Product Ratings'!$I$8,D525&gt;='Product Ratings'!$H$8),'Product Ratings'!$F$8,IF(D525&gt;='Product Ratings'!$H$9,'Product Ratings'!$F$9)))))</f>
        <v>1</v>
      </c>
      <c r="T525" s="99">
        <f>IF(AND(O525&lt;='Product Ratings'!$M$5,O525&gt;='Product Ratings'!$L$5),'Product Ratings'!$J$5,IF(AND(O525&lt;='Product Ratings'!$M$6,O525&gt;='Product Ratings'!$L$6),'Product Ratings'!$J$6,IF(AND(O525&lt;='Product Ratings'!$M$7,O525&gt;='Product Ratings'!$L$7),'Product Ratings'!$J$7,IF(AND(O525&lt;='Product Ratings'!$M$8,O525&gt;='Product Ratings'!$L$8),'Product Ratings'!$J$8,IF(O525&gt;='Product Ratings'!$L$9,'Product Ratings'!$J$9)))))</f>
        <v>5</v>
      </c>
      <c r="U525" s="99">
        <f>IF(AND(N525&lt;='Product Ratings'!$R$5,N525&gt;='Product Ratings'!$Q$5),'Product Ratings'!$O$5,IF(AND(N525&lt;='Product Ratings'!$R$6,N525&gt;='Product Ratings'!$Q$6),'Product Ratings'!$O$6,IF(AND(N525&lt;='Product Ratings'!$R$7,N525&gt;='Product Ratings'!$Q$7),'Product Ratings'!$O$7,IF(AND(N525&lt;='Product Ratings'!$R$8,N525&gt;='Product Ratings'!$Q$8),'Product Ratings'!$O$8,IF(N525&gt;='Product Ratings'!$Q$9,'Product Ratings'!$O$9)))))</f>
        <v>3</v>
      </c>
      <c r="V525" s="99">
        <f>IF(AND(P525&lt;='Product Ratings'!$V$5,P525&gt;='Product Ratings'!$U$5),'Product Ratings'!$S$5,IF(AND(P525&lt;='Product Ratings'!$V$6,P525&gt;='Product Ratings'!$U$6),'Product Ratings'!$S$6,IF(AND(P525&lt;='Product Ratings'!$V$7,P525&gt;='Product Ratings'!$U$7),'Product Ratings'!$S$7,IF(AND(P525&lt;='Product Ratings'!$V$8,P525&gt;='Product Ratings'!$U$8),'Product Ratings'!$S$8,IF(P525&gt;='Product Ratings'!$U$9,'Product Ratings'!$S$9)))))</f>
        <v>4</v>
      </c>
      <c r="W525" s="135">
        <f t="shared" si="6"/>
        <v>15</v>
      </c>
      <c r="X525" s="90"/>
      <c r="Y525" s="90"/>
      <c r="Z525" s="90"/>
      <c r="AA525" s="90"/>
      <c r="AB525" s="90"/>
    </row>
    <row r="526" ht="12.75" customHeight="1">
      <c r="A526" s="87"/>
      <c r="B526" s="90"/>
      <c r="C526" s="90" t="s">
        <v>585</v>
      </c>
      <c r="D526" s="126">
        <v>4.0</v>
      </c>
      <c r="E526" s="127">
        <v>336.52</v>
      </c>
      <c r="F526" s="128">
        <f t="shared" si="7"/>
        <v>218.738</v>
      </c>
      <c r="G526" s="129">
        <f t="shared" si="1"/>
        <v>117.782</v>
      </c>
      <c r="H526" s="130">
        <f t="shared" si="2"/>
        <v>0.35</v>
      </c>
      <c r="I526" s="131">
        <v>44874.0</v>
      </c>
      <c r="J526" s="132">
        <v>44910.0</v>
      </c>
      <c r="K526" s="123"/>
      <c r="L526" s="90"/>
      <c r="M526" s="133">
        <f t="shared" si="3"/>
        <v>84.13</v>
      </c>
      <c r="N526" s="99">
        <f t="shared" si="4"/>
        <v>36</v>
      </c>
      <c r="O526" s="133">
        <f t="shared" si="5"/>
        <v>54.6845</v>
      </c>
      <c r="P526" s="134">
        <v>0.12</v>
      </c>
      <c r="Q526" s="90"/>
      <c r="R526" s="99">
        <f>IF(AND(H526&lt;='Product Ratings'!$E$5,H526&gt;='Product Ratings'!$D$5),'Product Ratings'!$C$5,IF(AND(H526&lt;='Product Ratings'!$E$6,H526&gt;='Product Ratings'!$D$6),'Product Ratings'!$C$6,IF(AND(H526&lt;='Product Ratings'!$E$7,H526&gt;='Product Ratings'!$D$7),'Product Ratings'!$C$7,IF(AND(H526&lt;='Product Ratings'!$E$8,H526&gt;='Product Ratings'!$D$8),'Product Ratings'!$C$8,IF(H526&gt;='Product Ratings'!$D$9,'Product Ratings'!$C$9)))))</f>
        <v>2</v>
      </c>
      <c r="S526" s="99">
        <f>IF(AND(D526&lt;='Product Ratings'!$I$5,D526&gt;='Product Ratings'!$H$5),'Product Ratings'!$F$5,IF(AND(D526&lt;='Product Ratings'!$I$6,D526&gt;='Product Ratings'!$H$6),'Product Ratings'!$F$6,IF(AND(D526&lt;='Product Ratings'!$I$7,I526&gt;='Product Ratings'!$H$7),'Product Ratings'!$F$7,IF(AND(D526&lt;='Product Ratings'!$I$8,D526&gt;='Product Ratings'!$H$8),'Product Ratings'!$F$8,IF(D526&gt;='Product Ratings'!$H$9,'Product Ratings'!$F$9)))))</f>
        <v>1</v>
      </c>
      <c r="T526" s="99">
        <f>IF(AND(O526&lt;='Product Ratings'!$M$5,O526&gt;='Product Ratings'!$L$5),'Product Ratings'!$J$5,IF(AND(O526&lt;='Product Ratings'!$M$6,O526&gt;='Product Ratings'!$L$6),'Product Ratings'!$J$6,IF(AND(O526&lt;='Product Ratings'!$M$7,O526&gt;='Product Ratings'!$L$7),'Product Ratings'!$J$7,IF(AND(O526&lt;='Product Ratings'!$M$8,O526&gt;='Product Ratings'!$L$8),'Product Ratings'!$J$8,IF(O526&gt;='Product Ratings'!$L$9,'Product Ratings'!$J$9)))))</f>
        <v>3</v>
      </c>
      <c r="U526" s="99">
        <f>IF(AND(N526&lt;='Product Ratings'!$R$5,N526&gt;='Product Ratings'!$Q$5),'Product Ratings'!$O$5,IF(AND(N526&lt;='Product Ratings'!$R$6,N526&gt;='Product Ratings'!$Q$6),'Product Ratings'!$O$6,IF(AND(N526&lt;='Product Ratings'!$R$7,N526&gt;='Product Ratings'!$Q$7),'Product Ratings'!$O$7,IF(AND(N526&lt;='Product Ratings'!$R$8,N526&gt;='Product Ratings'!$Q$8),'Product Ratings'!$O$8,IF(N526&gt;='Product Ratings'!$Q$9,'Product Ratings'!$O$9)))))</f>
        <v>3</v>
      </c>
      <c r="V526" s="99">
        <f>IF(AND(P526&lt;='Product Ratings'!$V$5,P526&gt;='Product Ratings'!$U$5),'Product Ratings'!$S$5,IF(AND(P526&lt;='Product Ratings'!$V$6,P526&gt;='Product Ratings'!$U$6),'Product Ratings'!$S$6,IF(AND(P526&lt;='Product Ratings'!$V$7,P526&gt;='Product Ratings'!$U$7),'Product Ratings'!$S$7,IF(AND(P526&lt;='Product Ratings'!$V$8,P526&gt;='Product Ratings'!$U$8),'Product Ratings'!$S$8,IF(P526&gt;='Product Ratings'!$U$9,'Product Ratings'!$S$9)))))</f>
        <v>2</v>
      </c>
      <c r="W526" s="135">
        <f t="shared" si="6"/>
        <v>11</v>
      </c>
      <c r="X526" s="90"/>
      <c r="Y526" s="90"/>
      <c r="Z526" s="90"/>
      <c r="AA526" s="90"/>
      <c r="AB526" s="90"/>
    </row>
    <row r="527" ht="12.75" customHeight="1">
      <c r="A527" s="87"/>
      <c r="B527" s="90"/>
      <c r="C527" s="90" t="s">
        <v>586</v>
      </c>
      <c r="D527" s="126">
        <v>5.0</v>
      </c>
      <c r="E527" s="127">
        <v>16.96</v>
      </c>
      <c r="F527" s="128">
        <f t="shared" si="7"/>
        <v>11.024</v>
      </c>
      <c r="G527" s="129">
        <f t="shared" si="1"/>
        <v>5.936</v>
      </c>
      <c r="H527" s="130">
        <f t="shared" si="2"/>
        <v>0.35</v>
      </c>
      <c r="I527" s="131">
        <v>44875.0</v>
      </c>
      <c r="J527" s="132">
        <v>44911.0</v>
      </c>
      <c r="K527" s="123"/>
      <c r="L527" s="90"/>
      <c r="M527" s="133">
        <f t="shared" si="3"/>
        <v>3.392</v>
      </c>
      <c r="N527" s="99">
        <f t="shared" si="4"/>
        <v>36</v>
      </c>
      <c r="O527" s="133">
        <f t="shared" si="5"/>
        <v>2.2048</v>
      </c>
      <c r="P527" s="134">
        <v>0.65</v>
      </c>
      <c r="Q527" s="90"/>
      <c r="R527" s="99">
        <f>IF(AND(H527&lt;='Product Ratings'!$E$5,H527&gt;='Product Ratings'!$D$5),'Product Ratings'!$C$5,IF(AND(H527&lt;='Product Ratings'!$E$6,H527&gt;='Product Ratings'!$D$6),'Product Ratings'!$C$6,IF(AND(H527&lt;='Product Ratings'!$E$7,H527&gt;='Product Ratings'!$D$7),'Product Ratings'!$C$7,IF(AND(H527&lt;='Product Ratings'!$E$8,H527&gt;='Product Ratings'!$D$8),'Product Ratings'!$C$8,IF(H527&gt;='Product Ratings'!$D$9,'Product Ratings'!$C$9)))))</f>
        <v>2</v>
      </c>
      <c r="S527" s="99">
        <f>IF(AND(D527&lt;='Product Ratings'!$I$5,D527&gt;='Product Ratings'!$H$5),'Product Ratings'!$F$5,IF(AND(D527&lt;='Product Ratings'!$I$6,D527&gt;='Product Ratings'!$H$6),'Product Ratings'!$F$6,IF(AND(D527&lt;='Product Ratings'!$I$7,I527&gt;='Product Ratings'!$H$7),'Product Ratings'!$F$7,IF(AND(D527&lt;='Product Ratings'!$I$8,D527&gt;='Product Ratings'!$H$8),'Product Ratings'!$F$8,IF(D527&gt;='Product Ratings'!$H$9,'Product Ratings'!$F$9)))))</f>
        <v>1</v>
      </c>
      <c r="T527" s="99">
        <f>IF(AND(O527&lt;='Product Ratings'!$M$5,O527&gt;='Product Ratings'!$L$5),'Product Ratings'!$J$5,IF(AND(O527&lt;='Product Ratings'!$M$6,O527&gt;='Product Ratings'!$L$6),'Product Ratings'!$J$6,IF(AND(O527&lt;='Product Ratings'!$M$7,O527&gt;='Product Ratings'!$L$7),'Product Ratings'!$J$7,IF(AND(O527&lt;='Product Ratings'!$M$8,O527&gt;='Product Ratings'!$L$8),'Product Ratings'!$J$8,IF(O527&gt;='Product Ratings'!$L$9,'Product Ratings'!$J$9)))))</f>
        <v>5</v>
      </c>
      <c r="U527" s="99">
        <f>IF(AND(N527&lt;='Product Ratings'!$R$5,N527&gt;='Product Ratings'!$Q$5),'Product Ratings'!$O$5,IF(AND(N527&lt;='Product Ratings'!$R$6,N527&gt;='Product Ratings'!$Q$6),'Product Ratings'!$O$6,IF(AND(N527&lt;='Product Ratings'!$R$7,N527&gt;='Product Ratings'!$Q$7),'Product Ratings'!$O$7,IF(AND(N527&lt;='Product Ratings'!$R$8,N527&gt;='Product Ratings'!$Q$8),'Product Ratings'!$O$8,IF(N527&gt;='Product Ratings'!$Q$9,'Product Ratings'!$O$9)))))</f>
        <v>3</v>
      </c>
      <c r="V527" s="99">
        <f>IF(AND(P527&lt;='Product Ratings'!$V$5,P527&gt;='Product Ratings'!$U$5),'Product Ratings'!$S$5,IF(AND(P527&lt;='Product Ratings'!$V$6,P527&gt;='Product Ratings'!$U$6),'Product Ratings'!$S$6,IF(AND(P527&lt;='Product Ratings'!$V$7,P527&gt;='Product Ratings'!$U$7),'Product Ratings'!$S$7,IF(AND(P527&lt;='Product Ratings'!$V$8,P527&gt;='Product Ratings'!$U$8),'Product Ratings'!$S$8,IF(P527&gt;='Product Ratings'!$U$9,'Product Ratings'!$S$9)))))</f>
        <v>5</v>
      </c>
      <c r="W527" s="135">
        <f t="shared" si="6"/>
        <v>16</v>
      </c>
      <c r="X527" s="90"/>
      <c r="Y527" s="90"/>
      <c r="Z527" s="90"/>
      <c r="AA527" s="90"/>
      <c r="AB527" s="90"/>
    </row>
    <row r="528" ht="12.75" customHeight="1">
      <c r="A528" s="87"/>
      <c r="B528" s="90"/>
      <c r="C528" s="90" t="s">
        <v>587</v>
      </c>
      <c r="D528" s="126">
        <v>6.0</v>
      </c>
      <c r="E528" s="127">
        <v>71.74</v>
      </c>
      <c r="F528" s="128">
        <f t="shared" si="7"/>
        <v>46.631</v>
      </c>
      <c r="G528" s="129">
        <f t="shared" si="1"/>
        <v>25.109</v>
      </c>
      <c r="H528" s="130">
        <f t="shared" si="2"/>
        <v>0.35</v>
      </c>
      <c r="I528" s="131">
        <v>44876.0</v>
      </c>
      <c r="J528" s="132">
        <v>44912.0</v>
      </c>
      <c r="K528" s="123"/>
      <c r="L528" s="90"/>
      <c r="M528" s="133">
        <f t="shared" si="3"/>
        <v>11.95666667</v>
      </c>
      <c r="N528" s="99">
        <f t="shared" si="4"/>
        <v>36</v>
      </c>
      <c r="O528" s="133">
        <f t="shared" si="5"/>
        <v>7.771833333</v>
      </c>
      <c r="P528" s="134">
        <v>0.32</v>
      </c>
      <c r="Q528" s="90"/>
      <c r="R528" s="99">
        <f>IF(AND(H528&lt;='Product Ratings'!$E$5,H528&gt;='Product Ratings'!$D$5),'Product Ratings'!$C$5,IF(AND(H528&lt;='Product Ratings'!$E$6,H528&gt;='Product Ratings'!$D$6),'Product Ratings'!$C$6,IF(AND(H528&lt;='Product Ratings'!$E$7,H528&gt;='Product Ratings'!$D$7),'Product Ratings'!$C$7,IF(AND(H528&lt;='Product Ratings'!$E$8,H528&gt;='Product Ratings'!$D$8),'Product Ratings'!$C$8,IF(H528&gt;='Product Ratings'!$D$9,'Product Ratings'!$C$9)))))</f>
        <v>2</v>
      </c>
      <c r="S528" s="99">
        <f>IF(AND(D528&lt;='Product Ratings'!$I$5,D528&gt;='Product Ratings'!$H$5),'Product Ratings'!$F$5,IF(AND(D528&lt;='Product Ratings'!$I$6,D528&gt;='Product Ratings'!$H$6),'Product Ratings'!$F$6,IF(AND(D528&lt;='Product Ratings'!$I$7,I528&gt;='Product Ratings'!$H$7),'Product Ratings'!$F$7,IF(AND(D528&lt;='Product Ratings'!$I$8,D528&gt;='Product Ratings'!$H$8),'Product Ratings'!$F$8,IF(D528&gt;='Product Ratings'!$H$9,'Product Ratings'!$F$9)))))</f>
        <v>2</v>
      </c>
      <c r="T528" s="99">
        <f>IF(AND(O528&lt;='Product Ratings'!$M$5,O528&gt;='Product Ratings'!$L$5),'Product Ratings'!$J$5,IF(AND(O528&lt;='Product Ratings'!$M$6,O528&gt;='Product Ratings'!$L$6),'Product Ratings'!$J$6,IF(AND(O528&lt;='Product Ratings'!$M$7,O528&gt;='Product Ratings'!$L$7),'Product Ratings'!$J$7,IF(AND(O528&lt;='Product Ratings'!$M$8,O528&gt;='Product Ratings'!$L$8),'Product Ratings'!$J$8,IF(O528&gt;='Product Ratings'!$L$9,'Product Ratings'!$J$9)))))</f>
        <v>5</v>
      </c>
      <c r="U528" s="99">
        <f>IF(AND(N528&lt;='Product Ratings'!$R$5,N528&gt;='Product Ratings'!$Q$5),'Product Ratings'!$O$5,IF(AND(N528&lt;='Product Ratings'!$R$6,N528&gt;='Product Ratings'!$Q$6),'Product Ratings'!$O$6,IF(AND(N528&lt;='Product Ratings'!$R$7,N528&gt;='Product Ratings'!$Q$7),'Product Ratings'!$O$7,IF(AND(N528&lt;='Product Ratings'!$R$8,N528&gt;='Product Ratings'!$Q$8),'Product Ratings'!$O$8,IF(N528&gt;='Product Ratings'!$Q$9,'Product Ratings'!$O$9)))))</f>
        <v>3</v>
      </c>
      <c r="V528" s="99">
        <f>IF(AND(P528&lt;='Product Ratings'!$V$5,P528&gt;='Product Ratings'!$U$5),'Product Ratings'!$S$5,IF(AND(P528&lt;='Product Ratings'!$V$6,P528&gt;='Product Ratings'!$U$6),'Product Ratings'!$S$6,IF(AND(P528&lt;='Product Ratings'!$V$7,P528&gt;='Product Ratings'!$U$7),'Product Ratings'!$S$7,IF(AND(P528&lt;='Product Ratings'!$V$8,P528&gt;='Product Ratings'!$U$8),'Product Ratings'!$S$8,IF(P528&gt;='Product Ratings'!$U$9,'Product Ratings'!$S$9)))))</f>
        <v>3</v>
      </c>
      <c r="W528" s="135">
        <f t="shared" si="6"/>
        <v>15</v>
      </c>
      <c r="X528" s="90"/>
      <c r="Y528" s="90"/>
      <c r="Z528" s="90"/>
      <c r="AA528" s="90"/>
      <c r="AB528" s="90"/>
    </row>
    <row r="529" ht="12.75" customHeight="1">
      <c r="A529" s="87"/>
      <c r="B529" s="90"/>
      <c r="C529" s="90" t="s">
        <v>588</v>
      </c>
      <c r="D529" s="126">
        <v>1.0</v>
      </c>
      <c r="E529" s="127">
        <v>788.7</v>
      </c>
      <c r="F529" s="128">
        <f t="shared" si="7"/>
        <v>512.655</v>
      </c>
      <c r="G529" s="129">
        <f t="shared" si="1"/>
        <v>276.045</v>
      </c>
      <c r="H529" s="130">
        <f t="shared" si="2"/>
        <v>0.35</v>
      </c>
      <c r="I529" s="131">
        <v>44877.0</v>
      </c>
      <c r="J529" s="132">
        <v>44913.0</v>
      </c>
      <c r="K529" s="123"/>
      <c r="L529" s="90"/>
      <c r="M529" s="133">
        <f t="shared" si="3"/>
        <v>788.7</v>
      </c>
      <c r="N529" s="99">
        <f t="shared" si="4"/>
        <v>36</v>
      </c>
      <c r="O529" s="133">
        <f t="shared" si="5"/>
        <v>512.655</v>
      </c>
      <c r="P529" s="134">
        <v>0.45</v>
      </c>
      <c r="Q529" s="90"/>
      <c r="R529" s="99">
        <f>IF(AND(H529&lt;='Product Ratings'!$E$5,H529&gt;='Product Ratings'!$D$5),'Product Ratings'!$C$5,IF(AND(H529&lt;='Product Ratings'!$E$6,H529&gt;='Product Ratings'!$D$6),'Product Ratings'!$C$6,IF(AND(H529&lt;='Product Ratings'!$E$7,H529&gt;='Product Ratings'!$D$7),'Product Ratings'!$C$7,IF(AND(H529&lt;='Product Ratings'!$E$8,H529&gt;='Product Ratings'!$D$8),'Product Ratings'!$C$8,IF(H529&gt;='Product Ratings'!$D$9,'Product Ratings'!$C$9)))))</f>
        <v>2</v>
      </c>
      <c r="S529" s="99">
        <f>IF(AND(D529&lt;='Product Ratings'!$I$5,D529&gt;='Product Ratings'!$H$5),'Product Ratings'!$F$5,IF(AND(D529&lt;='Product Ratings'!$I$6,D529&gt;='Product Ratings'!$H$6),'Product Ratings'!$F$6,IF(AND(D529&lt;='Product Ratings'!$I$7,I529&gt;='Product Ratings'!$H$7),'Product Ratings'!$F$7,IF(AND(D529&lt;='Product Ratings'!$I$8,D529&gt;='Product Ratings'!$H$8),'Product Ratings'!$F$8,IF(D529&gt;='Product Ratings'!$H$9,'Product Ratings'!$F$9)))))</f>
        <v>1</v>
      </c>
      <c r="T529" s="99">
        <f>IF(AND(O529&lt;='Product Ratings'!$M$5,O529&gt;='Product Ratings'!$L$5),'Product Ratings'!$J$5,IF(AND(O529&lt;='Product Ratings'!$M$6,O529&gt;='Product Ratings'!$L$6),'Product Ratings'!$J$6,IF(AND(O529&lt;='Product Ratings'!$M$7,O529&gt;='Product Ratings'!$L$7),'Product Ratings'!$J$7,IF(AND(O529&lt;='Product Ratings'!$M$8,O529&gt;='Product Ratings'!$L$8),'Product Ratings'!$J$8,IF(O529&gt;='Product Ratings'!$L$9,'Product Ratings'!$J$9)))))</f>
        <v>1</v>
      </c>
      <c r="U529" s="99">
        <f>IF(AND(N529&lt;='Product Ratings'!$R$5,N529&gt;='Product Ratings'!$Q$5),'Product Ratings'!$O$5,IF(AND(N529&lt;='Product Ratings'!$R$6,N529&gt;='Product Ratings'!$Q$6),'Product Ratings'!$O$6,IF(AND(N529&lt;='Product Ratings'!$R$7,N529&gt;='Product Ratings'!$Q$7),'Product Ratings'!$O$7,IF(AND(N529&lt;='Product Ratings'!$R$8,N529&gt;='Product Ratings'!$Q$8),'Product Ratings'!$O$8,IF(N529&gt;='Product Ratings'!$Q$9,'Product Ratings'!$O$9)))))</f>
        <v>3</v>
      </c>
      <c r="V529" s="99">
        <f>IF(AND(P529&lt;='Product Ratings'!$V$5,P529&gt;='Product Ratings'!$U$5),'Product Ratings'!$S$5,IF(AND(P529&lt;='Product Ratings'!$V$6,P529&gt;='Product Ratings'!$U$6),'Product Ratings'!$S$6,IF(AND(P529&lt;='Product Ratings'!$V$7,P529&gt;='Product Ratings'!$U$7),'Product Ratings'!$S$7,IF(AND(P529&lt;='Product Ratings'!$V$8,P529&gt;='Product Ratings'!$U$8),'Product Ratings'!$S$8,IF(P529&gt;='Product Ratings'!$U$9,'Product Ratings'!$S$9)))))</f>
        <v>4</v>
      </c>
      <c r="W529" s="135">
        <f t="shared" si="6"/>
        <v>11</v>
      </c>
      <c r="X529" s="90"/>
      <c r="Y529" s="90"/>
      <c r="Z529" s="90"/>
      <c r="AA529" s="90"/>
      <c r="AB529" s="90"/>
    </row>
    <row r="530" ht="12.75" customHeight="1">
      <c r="A530" s="87"/>
      <c r="B530" s="90"/>
      <c r="C530" s="90" t="s">
        <v>589</v>
      </c>
      <c r="D530" s="126">
        <v>2.0</v>
      </c>
      <c r="E530" s="127">
        <v>535.13</v>
      </c>
      <c r="F530" s="128">
        <f t="shared" si="7"/>
        <v>347.8345</v>
      </c>
      <c r="G530" s="129">
        <f t="shared" si="1"/>
        <v>187.2955</v>
      </c>
      <c r="H530" s="130">
        <f t="shared" si="2"/>
        <v>0.35</v>
      </c>
      <c r="I530" s="131">
        <v>44878.0</v>
      </c>
      <c r="J530" s="132">
        <v>44914.0</v>
      </c>
      <c r="K530" s="123"/>
      <c r="L530" s="90"/>
      <c r="M530" s="133">
        <f t="shared" si="3"/>
        <v>267.565</v>
      </c>
      <c r="N530" s="99">
        <f t="shared" si="4"/>
        <v>36</v>
      </c>
      <c r="O530" s="133">
        <f t="shared" si="5"/>
        <v>173.91725</v>
      </c>
      <c r="P530" s="134">
        <v>0.12</v>
      </c>
      <c r="Q530" s="90"/>
      <c r="R530" s="99">
        <f>IF(AND(H530&lt;='Product Ratings'!$E$5,H530&gt;='Product Ratings'!$D$5),'Product Ratings'!$C$5,IF(AND(H530&lt;='Product Ratings'!$E$6,H530&gt;='Product Ratings'!$D$6),'Product Ratings'!$C$6,IF(AND(H530&lt;='Product Ratings'!$E$7,H530&gt;='Product Ratings'!$D$7),'Product Ratings'!$C$7,IF(AND(H530&lt;='Product Ratings'!$E$8,H530&gt;='Product Ratings'!$D$8),'Product Ratings'!$C$8,IF(H530&gt;='Product Ratings'!$D$9,'Product Ratings'!$C$9)))))</f>
        <v>2</v>
      </c>
      <c r="S530" s="99">
        <f>IF(AND(D530&lt;='Product Ratings'!$I$5,D530&gt;='Product Ratings'!$H$5),'Product Ratings'!$F$5,IF(AND(D530&lt;='Product Ratings'!$I$6,D530&gt;='Product Ratings'!$H$6),'Product Ratings'!$F$6,IF(AND(D530&lt;='Product Ratings'!$I$7,I530&gt;='Product Ratings'!$H$7),'Product Ratings'!$F$7,IF(AND(D530&lt;='Product Ratings'!$I$8,D530&gt;='Product Ratings'!$H$8),'Product Ratings'!$F$8,IF(D530&gt;='Product Ratings'!$H$9,'Product Ratings'!$F$9)))))</f>
        <v>1</v>
      </c>
      <c r="T530" s="99">
        <f>IF(AND(O530&lt;='Product Ratings'!$M$5,O530&gt;='Product Ratings'!$L$5),'Product Ratings'!$J$5,IF(AND(O530&lt;='Product Ratings'!$M$6,O530&gt;='Product Ratings'!$L$6),'Product Ratings'!$J$6,IF(AND(O530&lt;='Product Ratings'!$M$7,O530&gt;='Product Ratings'!$L$7),'Product Ratings'!$J$7,IF(AND(O530&lt;='Product Ratings'!$M$8,O530&gt;='Product Ratings'!$L$8),'Product Ratings'!$J$8,IF(O530&gt;='Product Ratings'!$L$9,'Product Ratings'!$J$9)))))</f>
        <v>2</v>
      </c>
      <c r="U530" s="99">
        <f>IF(AND(N530&lt;='Product Ratings'!$R$5,N530&gt;='Product Ratings'!$Q$5),'Product Ratings'!$O$5,IF(AND(N530&lt;='Product Ratings'!$R$6,N530&gt;='Product Ratings'!$Q$6),'Product Ratings'!$O$6,IF(AND(N530&lt;='Product Ratings'!$R$7,N530&gt;='Product Ratings'!$Q$7),'Product Ratings'!$O$7,IF(AND(N530&lt;='Product Ratings'!$R$8,N530&gt;='Product Ratings'!$Q$8),'Product Ratings'!$O$8,IF(N530&gt;='Product Ratings'!$Q$9,'Product Ratings'!$O$9)))))</f>
        <v>3</v>
      </c>
      <c r="V530" s="99">
        <f>IF(AND(P530&lt;='Product Ratings'!$V$5,P530&gt;='Product Ratings'!$U$5),'Product Ratings'!$S$5,IF(AND(P530&lt;='Product Ratings'!$V$6,P530&gt;='Product Ratings'!$U$6),'Product Ratings'!$S$6,IF(AND(P530&lt;='Product Ratings'!$V$7,P530&gt;='Product Ratings'!$U$7),'Product Ratings'!$S$7,IF(AND(P530&lt;='Product Ratings'!$V$8,P530&gt;='Product Ratings'!$U$8),'Product Ratings'!$S$8,IF(P530&gt;='Product Ratings'!$U$9,'Product Ratings'!$S$9)))))</f>
        <v>2</v>
      </c>
      <c r="W530" s="135">
        <f t="shared" si="6"/>
        <v>10</v>
      </c>
      <c r="X530" s="90"/>
      <c r="Y530" s="90"/>
      <c r="Z530" s="90"/>
      <c r="AA530" s="90"/>
      <c r="AB530" s="90"/>
    </row>
    <row r="531" ht="12.75" customHeight="1">
      <c r="A531" s="87"/>
      <c r="B531" s="90"/>
      <c r="C531" s="90" t="s">
        <v>590</v>
      </c>
      <c r="D531" s="126">
        <v>3.0</v>
      </c>
      <c r="E531" s="127">
        <v>91.3</v>
      </c>
      <c r="F531" s="128">
        <f t="shared" si="7"/>
        <v>59.345</v>
      </c>
      <c r="G531" s="129">
        <f t="shared" si="1"/>
        <v>31.955</v>
      </c>
      <c r="H531" s="130">
        <f t="shared" si="2"/>
        <v>0.35</v>
      </c>
      <c r="I531" s="131">
        <v>44879.0</v>
      </c>
      <c r="J531" s="132">
        <v>44915.0</v>
      </c>
      <c r="K531" s="123"/>
      <c r="L531" s="90"/>
      <c r="M531" s="133">
        <f t="shared" si="3"/>
        <v>30.43333333</v>
      </c>
      <c r="N531" s="99">
        <f t="shared" si="4"/>
        <v>36</v>
      </c>
      <c r="O531" s="133">
        <f t="shared" si="5"/>
        <v>19.78166667</v>
      </c>
      <c r="P531" s="134">
        <v>0.87</v>
      </c>
      <c r="Q531" s="90"/>
      <c r="R531" s="99">
        <f>IF(AND(H531&lt;='Product Ratings'!$E$5,H531&gt;='Product Ratings'!$D$5),'Product Ratings'!$C$5,IF(AND(H531&lt;='Product Ratings'!$E$6,H531&gt;='Product Ratings'!$D$6),'Product Ratings'!$C$6,IF(AND(H531&lt;='Product Ratings'!$E$7,H531&gt;='Product Ratings'!$D$7),'Product Ratings'!$C$7,IF(AND(H531&lt;='Product Ratings'!$E$8,H531&gt;='Product Ratings'!$D$8),'Product Ratings'!$C$8,IF(H531&gt;='Product Ratings'!$D$9,'Product Ratings'!$C$9)))))</f>
        <v>2</v>
      </c>
      <c r="S531" s="99">
        <f>IF(AND(D531&lt;='Product Ratings'!$I$5,D531&gt;='Product Ratings'!$H$5),'Product Ratings'!$F$5,IF(AND(D531&lt;='Product Ratings'!$I$6,D531&gt;='Product Ratings'!$H$6),'Product Ratings'!$F$6,IF(AND(D531&lt;='Product Ratings'!$I$7,I531&gt;='Product Ratings'!$H$7),'Product Ratings'!$F$7,IF(AND(D531&lt;='Product Ratings'!$I$8,D531&gt;='Product Ratings'!$H$8),'Product Ratings'!$F$8,IF(D531&gt;='Product Ratings'!$H$9,'Product Ratings'!$F$9)))))</f>
        <v>1</v>
      </c>
      <c r="T531" s="99">
        <f>IF(AND(O531&lt;='Product Ratings'!$M$5,O531&gt;='Product Ratings'!$L$5),'Product Ratings'!$J$5,IF(AND(O531&lt;='Product Ratings'!$M$6,O531&gt;='Product Ratings'!$L$6),'Product Ratings'!$J$6,IF(AND(O531&lt;='Product Ratings'!$M$7,O531&gt;='Product Ratings'!$L$7),'Product Ratings'!$J$7,IF(AND(O531&lt;='Product Ratings'!$M$8,O531&gt;='Product Ratings'!$L$8),'Product Ratings'!$J$8,IF(O531&gt;='Product Ratings'!$L$9,'Product Ratings'!$J$9)))))</f>
        <v>5</v>
      </c>
      <c r="U531" s="99">
        <f>IF(AND(N531&lt;='Product Ratings'!$R$5,N531&gt;='Product Ratings'!$Q$5),'Product Ratings'!$O$5,IF(AND(N531&lt;='Product Ratings'!$R$6,N531&gt;='Product Ratings'!$Q$6),'Product Ratings'!$O$6,IF(AND(N531&lt;='Product Ratings'!$R$7,N531&gt;='Product Ratings'!$Q$7),'Product Ratings'!$O$7,IF(AND(N531&lt;='Product Ratings'!$R$8,N531&gt;='Product Ratings'!$Q$8),'Product Ratings'!$O$8,IF(N531&gt;='Product Ratings'!$Q$9,'Product Ratings'!$O$9)))))</f>
        <v>3</v>
      </c>
      <c r="V531" s="99">
        <f>IF(AND(P531&lt;='Product Ratings'!$V$5,P531&gt;='Product Ratings'!$U$5),'Product Ratings'!$S$5,IF(AND(P531&lt;='Product Ratings'!$V$6,P531&gt;='Product Ratings'!$U$6),'Product Ratings'!$S$6,IF(AND(P531&lt;='Product Ratings'!$V$7,P531&gt;='Product Ratings'!$U$7),'Product Ratings'!$S$7,IF(AND(P531&lt;='Product Ratings'!$V$8,P531&gt;='Product Ratings'!$U$8),'Product Ratings'!$S$8,IF(P531&gt;='Product Ratings'!$U$9,'Product Ratings'!$S$9)))))</f>
        <v>5</v>
      </c>
      <c r="W531" s="135">
        <f t="shared" si="6"/>
        <v>16</v>
      </c>
      <c r="X531" s="90"/>
      <c r="Y531" s="90"/>
      <c r="Z531" s="90"/>
      <c r="AA531" s="90"/>
      <c r="AB531" s="90"/>
    </row>
    <row r="532" ht="12.75" customHeight="1">
      <c r="A532" s="87"/>
      <c r="B532" s="90"/>
      <c r="C532" s="90" t="s">
        <v>591</v>
      </c>
      <c r="D532" s="126">
        <v>4.0</v>
      </c>
      <c r="E532" s="127">
        <v>373.0</v>
      </c>
      <c r="F532" s="128">
        <f t="shared" si="7"/>
        <v>242.45</v>
      </c>
      <c r="G532" s="129">
        <f t="shared" si="1"/>
        <v>130.55</v>
      </c>
      <c r="H532" s="130">
        <f t="shared" si="2"/>
        <v>0.35</v>
      </c>
      <c r="I532" s="131">
        <v>44880.0</v>
      </c>
      <c r="J532" s="132">
        <v>44916.0</v>
      </c>
      <c r="K532" s="123"/>
      <c r="L532" s="90"/>
      <c r="M532" s="133">
        <f t="shared" si="3"/>
        <v>93.25</v>
      </c>
      <c r="N532" s="99">
        <f t="shared" si="4"/>
        <v>36</v>
      </c>
      <c r="O532" s="133">
        <f t="shared" si="5"/>
        <v>60.6125</v>
      </c>
      <c r="P532" s="134">
        <v>0.89</v>
      </c>
      <c r="Q532" s="90"/>
      <c r="R532" s="99">
        <f>IF(AND(H532&lt;='Product Ratings'!$E$5,H532&gt;='Product Ratings'!$D$5),'Product Ratings'!$C$5,IF(AND(H532&lt;='Product Ratings'!$E$6,H532&gt;='Product Ratings'!$D$6),'Product Ratings'!$C$6,IF(AND(H532&lt;='Product Ratings'!$E$7,H532&gt;='Product Ratings'!$D$7),'Product Ratings'!$C$7,IF(AND(H532&lt;='Product Ratings'!$E$8,H532&gt;='Product Ratings'!$D$8),'Product Ratings'!$C$8,IF(H532&gt;='Product Ratings'!$D$9,'Product Ratings'!$C$9)))))</f>
        <v>2</v>
      </c>
      <c r="S532" s="99">
        <f>IF(AND(D532&lt;='Product Ratings'!$I$5,D532&gt;='Product Ratings'!$H$5),'Product Ratings'!$F$5,IF(AND(D532&lt;='Product Ratings'!$I$6,D532&gt;='Product Ratings'!$H$6),'Product Ratings'!$F$6,IF(AND(D532&lt;='Product Ratings'!$I$7,I532&gt;='Product Ratings'!$H$7),'Product Ratings'!$F$7,IF(AND(D532&lt;='Product Ratings'!$I$8,D532&gt;='Product Ratings'!$H$8),'Product Ratings'!$F$8,IF(D532&gt;='Product Ratings'!$H$9,'Product Ratings'!$F$9)))))</f>
        <v>1</v>
      </c>
      <c r="T532" s="99">
        <f>IF(AND(O532&lt;='Product Ratings'!$M$5,O532&gt;='Product Ratings'!$L$5),'Product Ratings'!$J$5,IF(AND(O532&lt;='Product Ratings'!$M$6,O532&gt;='Product Ratings'!$L$6),'Product Ratings'!$J$6,IF(AND(O532&lt;='Product Ratings'!$M$7,O532&gt;='Product Ratings'!$L$7),'Product Ratings'!$J$7,IF(AND(O532&lt;='Product Ratings'!$M$8,O532&gt;='Product Ratings'!$L$8),'Product Ratings'!$J$8,IF(O532&gt;='Product Ratings'!$L$9,'Product Ratings'!$J$9)))))</f>
        <v>3</v>
      </c>
      <c r="U532" s="99">
        <f>IF(AND(N532&lt;='Product Ratings'!$R$5,N532&gt;='Product Ratings'!$Q$5),'Product Ratings'!$O$5,IF(AND(N532&lt;='Product Ratings'!$R$6,N532&gt;='Product Ratings'!$Q$6),'Product Ratings'!$O$6,IF(AND(N532&lt;='Product Ratings'!$R$7,N532&gt;='Product Ratings'!$Q$7),'Product Ratings'!$O$7,IF(AND(N532&lt;='Product Ratings'!$R$8,N532&gt;='Product Ratings'!$Q$8),'Product Ratings'!$O$8,IF(N532&gt;='Product Ratings'!$Q$9,'Product Ratings'!$O$9)))))</f>
        <v>3</v>
      </c>
      <c r="V532" s="99">
        <f>IF(AND(P532&lt;='Product Ratings'!$V$5,P532&gt;='Product Ratings'!$U$5),'Product Ratings'!$S$5,IF(AND(P532&lt;='Product Ratings'!$V$6,P532&gt;='Product Ratings'!$U$6),'Product Ratings'!$S$6,IF(AND(P532&lt;='Product Ratings'!$V$7,P532&gt;='Product Ratings'!$U$7),'Product Ratings'!$S$7,IF(AND(P532&lt;='Product Ratings'!$V$8,P532&gt;='Product Ratings'!$U$8),'Product Ratings'!$S$8,IF(P532&gt;='Product Ratings'!$U$9,'Product Ratings'!$S$9)))))</f>
        <v>5</v>
      </c>
      <c r="W532" s="135">
        <f t="shared" si="6"/>
        <v>14</v>
      </c>
      <c r="X532" s="90"/>
      <c r="Y532" s="90"/>
      <c r="Z532" s="90"/>
      <c r="AA532" s="90"/>
      <c r="AB532" s="90"/>
    </row>
    <row r="533" ht="12.75" customHeight="1">
      <c r="A533" s="87"/>
      <c r="B533" s="90"/>
      <c r="C533" s="90" t="s">
        <v>592</v>
      </c>
      <c r="D533" s="126">
        <v>5.0</v>
      </c>
      <c r="E533" s="127">
        <v>85.22</v>
      </c>
      <c r="F533" s="128">
        <f t="shared" si="7"/>
        <v>55.393</v>
      </c>
      <c r="G533" s="129">
        <f t="shared" si="1"/>
        <v>29.827</v>
      </c>
      <c r="H533" s="130">
        <f t="shared" si="2"/>
        <v>0.35</v>
      </c>
      <c r="I533" s="131">
        <v>44881.0</v>
      </c>
      <c r="J533" s="132">
        <v>44917.0</v>
      </c>
      <c r="K533" s="123"/>
      <c r="L533" s="90"/>
      <c r="M533" s="133">
        <f t="shared" si="3"/>
        <v>17.044</v>
      </c>
      <c r="N533" s="99">
        <f t="shared" si="4"/>
        <v>36</v>
      </c>
      <c r="O533" s="133">
        <f t="shared" si="5"/>
        <v>11.0786</v>
      </c>
      <c r="P533" s="134">
        <v>0.65</v>
      </c>
      <c r="Q533" s="90"/>
      <c r="R533" s="99">
        <f>IF(AND(H533&lt;='Product Ratings'!$E$5,H533&gt;='Product Ratings'!$D$5),'Product Ratings'!$C$5,IF(AND(H533&lt;='Product Ratings'!$E$6,H533&gt;='Product Ratings'!$D$6),'Product Ratings'!$C$6,IF(AND(H533&lt;='Product Ratings'!$E$7,H533&gt;='Product Ratings'!$D$7),'Product Ratings'!$C$7,IF(AND(H533&lt;='Product Ratings'!$E$8,H533&gt;='Product Ratings'!$D$8),'Product Ratings'!$C$8,IF(H533&gt;='Product Ratings'!$D$9,'Product Ratings'!$C$9)))))</f>
        <v>2</v>
      </c>
      <c r="S533" s="99">
        <f>IF(AND(D533&lt;='Product Ratings'!$I$5,D533&gt;='Product Ratings'!$H$5),'Product Ratings'!$F$5,IF(AND(D533&lt;='Product Ratings'!$I$6,D533&gt;='Product Ratings'!$H$6),'Product Ratings'!$F$6,IF(AND(D533&lt;='Product Ratings'!$I$7,I533&gt;='Product Ratings'!$H$7),'Product Ratings'!$F$7,IF(AND(D533&lt;='Product Ratings'!$I$8,D533&gt;='Product Ratings'!$H$8),'Product Ratings'!$F$8,IF(D533&gt;='Product Ratings'!$H$9,'Product Ratings'!$F$9)))))</f>
        <v>1</v>
      </c>
      <c r="T533" s="99">
        <f>IF(AND(O533&lt;='Product Ratings'!$M$5,O533&gt;='Product Ratings'!$L$5),'Product Ratings'!$J$5,IF(AND(O533&lt;='Product Ratings'!$M$6,O533&gt;='Product Ratings'!$L$6),'Product Ratings'!$J$6,IF(AND(O533&lt;='Product Ratings'!$M$7,O533&gt;='Product Ratings'!$L$7),'Product Ratings'!$J$7,IF(AND(O533&lt;='Product Ratings'!$M$8,O533&gt;='Product Ratings'!$L$8),'Product Ratings'!$J$8,IF(O533&gt;='Product Ratings'!$L$9,'Product Ratings'!$J$9)))))</f>
        <v>5</v>
      </c>
      <c r="U533" s="99">
        <f>IF(AND(N533&lt;='Product Ratings'!$R$5,N533&gt;='Product Ratings'!$Q$5),'Product Ratings'!$O$5,IF(AND(N533&lt;='Product Ratings'!$R$6,N533&gt;='Product Ratings'!$Q$6),'Product Ratings'!$O$6,IF(AND(N533&lt;='Product Ratings'!$R$7,N533&gt;='Product Ratings'!$Q$7),'Product Ratings'!$O$7,IF(AND(N533&lt;='Product Ratings'!$R$8,N533&gt;='Product Ratings'!$Q$8),'Product Ratings'!$O$8,IF(N533&gt;='Product Ratings'!$Q$9,'Product Ratings'!$O$9)))))</f>
        <v>3</v>
      </c>
      <c r="V533" s="99">
        <f>IF(AND(P533&lt;='Product Ratings'!$V$5,P533&gt;='Product Ratings'!$U$5),'Product Ratings'!$S$5,IF(AND(P533&lt;='Product Ratings'!$V$6,P533&gt;='Product Ratings'!$U$6),'Product Ratings'!$S$6,IF(AND(P533&lt;='Product Ratings'!$V$7,P533&gt;='Product Ratings'!$U$7),'Product Ratings'!$S$7,IF(AND(P533&lt;='Product Ratings'!$V$8,P533&gt;='Product Ratings'!$U$8),'Product Ratings'!$S$8,IF(P533&gt;='Product Ratings'!$U$9,'Product Ratings'!$S$9)))))</f>
        <v>5</v>
      </c>
      <c r="W533" s="135">
        <f t="shared" si="6"/>
        <v>16</v>
      </c>
      <c r="X533" s="90"/>
      <c r="Y533" s="90"/>
      <c r="Z533" s="90"/>
      <c r="AA533" s="90"/>
      <c r="AB533" s="90"/>
    </row>
    <row r="534" ht="12.75" customHeight="1">
      <c r="A534" s="87"/>
      <c r="B534" s="90"/>
      <c r="C534" s="90" t="s">
        <v>593</v>
      </c>
      <c r="D534" s="126">
        <v>6.0</v>
      </c>
      <c r="E534" s="127">
        <v>578.93</v>
      </c>
      <c r="F534" s="128">
        <f t="shared" si="7"/>
        <v>376.3045</v>
      </c>
      <c r="G534" s="129">
        <f t="shared" si="1"/>
        <v>202.6255</v>
      </c>
      <c r="H534" s="130">
        <f t="shared" si="2"/>
        <v>0.35</v>
      </c>
      <c r="I534" s="131">
        <v>44882.0</v>
      </c>
      <c r="J534" s="132">
        <v>44918.0</v>
      </c>
      <c r="K534" s="123"/>
      <c r="L534" s="90"/>
      <c r="M534" s="133">
        <f t="shared" si="3"/>
        <v>96.48833333</v>
      </c>
      <c r="N534" s="99">
        <f t="shared" si="4"/>
        <v>36</v>
      </c>
      <c r="O534" s="133">
        <f t="shared" si="5"/>
        <v>62.71741667</v>
      </c>
      <c r="P534" s="134">
        <v>0.23</v>
      </c>
      <c r="Q534" s="90"/>
      <c r="R534" s="99">
        <f>IF(AND(H534&lt;='Product Ratings'!$E$5,H534&gt;='Product Ratings'!$D$5),'Product Ratings'!$C$5,IF(AND(H534&lt;='Product Ratings'!$E$6,H534&gt;='Product Ratings'!$D$6),'Product Ratings'!$C$6,IF(AND(H534&lt;='Product Ratings'!$E$7,H534&gt;='Product Ratings'!$D$7),'Product Ratings'!$C$7,IF(AND(H534&lt;='Product Ratings'!$E$8,H534&gt;='Product Ratings'!$D$8),'Product Ratings'!$C$8,IF(H534&gt;='Product Ratings'!$D$9,'Product Ratings'!$C$9)))))</f>
        <v>2</v>
      </c>
      <c r="S534" s="99">
        <f>IF(AND(D534&lt;='Product Ratings'!$I$5,D534&gt;='Product Ratings'!$H$5),'Product Ratings'!$F$5,IF(AND(D534&lt;='Product Ratings'!$I$6,D534&gt;='Product Ratings'!$H$6),'Product Ratings'!$F$6,IF(AND(D534&lt;='Product Ratings'!$I$7,I534&gt;='Product Ratings'!$H$7),'Product Ratings'!$F$7,IF(AND(D534&lt;='Product Ratings'!$I$8,D534&gt;='Product Ratings'!$H$8),'Product Ratings'!$F$8,IF(D534&gt;='Product Ratings'!$H$9,'Product Ratings'!$F$9)))))</f>
        <v>2</v>
      </c>
      <c r="T534" s="99">
        <f>IF(AND(O534&lt;='Product Ratings'!$M$5,O534&gt;='Product Ratings'!$L$5),'Product Ratings'!$J$5,IF(AND(O534&lt;='Product Ratings'!$M$6,O534&gt;='Product Ratings'!$L$6),'Product Ratings'!$J$6,IF(AND(O534&lt;='Product Ratings'!$M$7,O534&gt;='Product Ratings'!$L$7),'Product Ratings'!$J$7,IF(AND(O534&lt;='Product Ratings'!$M$8,O534&gt;='Product Ratings'!$L$8),'Product Ratings'!$J$8,IF(O534&gt;='Product Ratings'!$L$9,'Product Ratings'!$J$9)))))</f>
        <v>3</v>
      </c>
      <c r="U534" s="99">
        <f>IF(AND(N534&lt;='Product Ratings'!$R$5,N534&gt;='Product Ratings'!$Q$5),'Product Ratings'!$O$5,IF(AND(N534&lt;='Product Ratings'!$R$6,N534&gt;='Product Ratings'!$Q$6),'Product Ratings'!$O$6,IF(AND(N534&lt;='Product Ratings'!$R$7,N534&gt;='Product Ratings'!$Q$7),'Product Ratings'!$O$7,IF(AND(N534&lt;='Product Ratings'!$R$8,N534&gt;='Product Ratings'!$Q$8),'Product Ratings'!$O$8,IF(N534&gt;='Product Ratings'!$Q$9,'Product Ratings'!$O$9)))))</f>
        <v>3</v>
      </c>
      <c r="V534" s="99">
        <f>IF(AND(P534&lt;='Product Ratings'!$V$5,P534&gt;='Product Ratings'!$U$5),'Product Ratings'!$S$5,IF(AND(P534&lt;='Product Ratings'!$V$6,P534&gt;='Product Ratings'!$U$6),'Product Ratings'!$S$6,IF(AND(P534&lt;='Product Ratings'!$V$7,P534&gt;='Product Ratings'!$U$7),'Product Ratings'!$S$7,IF(AND(P534&lt;='Product Ratings'!$V$8,P534&gt;='Product Ratings'!$U$8),'Product Ratings'!$S$8,IF(P534&gt;='Product Ratings'!$U$9,'Product Ratings'!$S$9)))))</f>
        <v>3</v>
      </c>
      <c r="W534" s="135">
        <f t="shared" si="6"/>
        <v>13</v>
      </c>
      <c r="X534" s="90"/>
      <c r="Y534" s="90"/>
      <c r="Z534" s="90"/>
      <c r="AA534" s="90"/>
      <c r="AB534" s="90"/>
    </row>
    <row r="535" ht="12.75" customHeight="1">
      <c r="A535" s="87"/>
      <c r="B535" s="90"/>
      <c r="C535" s="90" t="s">
        <v>594</v>
      </c>
      <c r="D535" s="126">
        <v>1.0</v>
      </c>
      <c r="E535" s="127">
        <v>85.22</v>
      </c>
      <c r="F535" s="128">
        <f t="shared" si="7"/>
        <v>55.393</v>
      </c>
      <c r="G535" s="129">
        <f t="shared" si="1"/>
        <v>29.827</v>
      </c>
      <c r="H535" s="130">
        <f t="shared" si="2"/>
        <v>0.35</v>
      </c>
      <c r="I535" s="131">
        <v>44883.0</v>
      </c>
      <c r="J535" s="132">
        <v>44919.0</v>
      </c>
      <c r="K535" s="123"/>
      <c r="L535" s="90"/>
      <c r="M535" s="133">
        <f t="shared" si="3"/>
        <v>85.22</v>
      </c>
      <c r="N535" s="99">
        <f t="shared" si="4"/>
        <v>36</v>
      </c>
      <c r="O535" s="133">
        <f t="shared" si="5"/>
        <v>55.393</v>
      </c>
      <c r="P535" s="134">
        <v>0.21</v>
      </c>
      <c r="Q535" s="90"/>
      <c r="R535" s="99">
        <f>IF(AND(H535&lt;='Product Ratings'!$E$5,H535&gt;='Product Ratings'!$D$5),'Product Ratings'!$C$5,IF(AND(H535&lt;='Product Ratings'!$E$6,H535&gt;='Product Ratings'!$D$6),'Product Ratings'!$C$6,IF(AND(H535&lt;='Product Ratings'!$E$7,H535&gt;='Product Ratings'!$D$7),'Product Ratings'!$C$7,IF(AND(H535&lt;='Product Ratings'!$E$8,H535&gt;='Product Ratings'!$D$8),'Product Ratings'!$C$8,IF(H535&gt;='Product Ratings'!$D$9,'Product Ratings'!$C$9)))))</f>
        <v>2</v>
      </c>
      <c r="S535" s="99">
        <f>IF(AND(D535&lt;='Product Ratings'!$I$5,D535&gt;='Product Ratings'!$H$5),'Product Ratings'!$F$5,IF(AND(D535&lt;='Product Ratings'!$I$6,D535&gt;='Product Ratings'!$H$6),'Product Ratings'!$F$6,IF(AND(D535&lt;='Product Ratings'!$I$7,I535&gt;='Product Ratings'!$H$7),'Product Ratings'!$F$7,IF(AND(D535&lt;='Product Ratings'!$I$8,D535&gt;='Product Ratings'!$H$8),'Product Ratings'!$F$8,IF(D535&gt;='Product Ratings'!$H$9,'Product Ratings'!$F$9)))))</f>
        <v>1</v>
      </c>
      <c r="T535" s="99">
        <f>IF(AND(O535&lt;='Product Ratings'!$M$5,O535&gt;='Product Ratings'!$L$5),'Product Ratings'!$J$5,IF(AND(O535&lt;='Product Ratings'!$M$6,O535&gt;='Product Ratings'!$L$6),'Product Ratings'!$J$6,IF(AND(O535&lt;='Product Ratings'!$M$7,O535&gt;='Product Ratings'!$L$7),'Product Ratings'!$J$7,IF(AND(O535&lt;='Product Ratings'!$M$8,O535&gt;='Product Ratings'!$L$8),'Product Ratings'!$J$8,IF(O535&gt;='Product Ratings'!$L$9,'Product Ratings'!$J$9)))))</f>
        <v>3</v>
      </c>
      <c r="U535" s="99">
        <f>IF(AND(N535&lt;='Product Ratings'!$R$5,N535&gt;='Product Ratings'!$Q$5),'Product Ratings'!$O$5,IF(AND(N535&lt;='Product Ratings'!$R$6,N535&gt;='Product Ratings'!$Q$6),'Product Ratings'!$O$6,IF(AND(N535&lt;='Product Ratings'!$R$7,N535&gt;='Product Ratings'!$Q$7),'Product Ratings'!$O$7,IF(AND(N535&lt;='Product Ratings'!$R$8,N535&gt;='Product Ratings'!$Q$8),'Product Ratings'!$O$8,IF(N535&gt;='Product Ratings'!$Q$9,'Product Ratings'!$O$9)))))</f>
        <v>3</v>
      </c>
      <c r="V535" s="99">
        <f>IF(AND(P535&lt;='Product Ratings'!$V$5,P535&gt;='Product Ratings'!$U$5),'Product Ratings'!$S$5,IF(AND(P535&lt;='Product Ratings'!$V$6,P535&gt;='Product Ratings'!$U$6),'Product Ratings'!$S$6,IF(AND(P535&lt;='Product Ratings'!$V$7,P535&gt;='Product Ratings'!$U$7),'Product Ratings'!$S$7,IF(AND(P535&lt;='Product Ratings'!$V$8,P535&gt;='Product Ratings'!$U$8),'Product Ratings'!$S$8,IF(P535&gt;='Product Ratings'!$U$9,'Product Ratings'!$S$9)))))</f>
        <v>3</v>
      </c>
      <c r="W535" s="135">
        <f t="shared" si="6"/>
        <v>12</v>
      </c>
      <c r="X535" s="90"/>
      <c r="Y535" s="90"/>
      <c r="Z535" s="90"/>
      <c r="AA535" s="90"/>
      <c r="AB535" s="90"/>
    </row>
    <row r="536" ht="12.75" customHeight="1">
      <c r="A536" s="87"/>
      <c r="B536" s="90"/>
      <c r="C536" s="90" t="s">
        <v>595</v>
      </c>
      <c r="D536" s="126">
        <v>2.0</v>
      </c>
      <c r="E536" s="127">
        <v>339.13</v>
      </c>
      <c r="F536" s="128">
        <f t="shared" si="7"/>
        <v>220.4345</v>
      </c>
      <c r="G536" s="129">
        <f t="shared" si="1"/>
        <v>118.6955</v>
      </c>
      <c r="H536" s="130">
        <f t="shared" si="2"/>
        <v>0.35</v>
      </c>
      <c r="I536" s="131">
        <v>44884.0</v>
      </c>
      <c r="J536" s="132">
        <v>44920.0</v>
      </c>
      <c r="K536" s="123"/>
      <c r="L536" s="90"/>
      <c r="M536" s="133">
        <f t="shared" si="3"/>
        <v>169.565</v>
      </c>
      <c r="N536" s="99">
        <f t="shared" si="4"/>
        <v>36</v>
      </c>
      <c r="O536" s="133">
        <f t="shared" si="5"/>
        <v>110.21725</v>
      </c>
      <c r="P536" s="134">
        <v>0.45</v>
      </c>
      <c r="Q536" s="90"/>
      <c r="R536" s="99">
        <f>IF(AND(H536&lt;='Product Ratings'!$E$5,H536&gt;='Product Ratings'!$D$5),'Product Ratings'!$C$5,IF(AND(H536&lt;='Product Ratings'!$E$6,H536&gt;='Product Ratings'!$D$6),'Product Ratings'!$C$6,IF(AND(H536&lt;='Product Ratings'!$E$7,H536&gt;='Product Ratings'!$D$7),'Product Ratings'!$C$7,IF(AND(H536&lt;='Product Ratings'!$E$8,H536&gt;='Product Ratings'!$D$8),'Product Ratings'!$C$8,IF(H536&gt;='Product Ratings'!$D$9,'Product Ratings'!$C$9)))))</f>
        <v>2</v>
      </c>
      <c r="S536" s="99">
        <f>IF(AND(D536&lt;='Product Ratings'!$I$5,D536&gt;='Product Ratings'!$H$5),'Product Ratings'!$F$5,IF(AND(D536&lt;='Product Ratings'!$I$6,D536&gt;='Product Ratings'!$H$6),'Product Ratings'!$F$6,IF(AND(D536&lt;='Product Ratings'!$I$7,I536&gt;='Product Ratings'!$H$7),'Product Ratings'!$F$7,IF(AND(D536&lt;='Product Ratings'!$I$8,D536&gt;='Product Ratings'!$H$8),'Product Ratings'!$F$8,IF(D536&gt;='Product Ratings'!$H$9,'Product Ratings'!$F$9)))))</f>
        <v>1</v>
      </c>
      <c r="T536" s="99">
        <f>IF(AND(O536&lt;='Product Ratings'!$M$5,O536&gt;='Product Ratings'!$L$5),'Product Ratings'!$J$5,IF(AND(O536&lt;='Product Ratings'!$M$6,O536&gt;='Product Ratings'!$L$6),'Product Ratings'!$J$6,IF(AND(O536&lt;='Product Ratings'!$M$7,O536&gt;='Product Ratings'!$L$7),'Product Ratings'!$J$7,IF(AND(O536&lt;='Product Ratings'!$M$8,O536&gt;='Product Ratings'!$L$8),'Product Ratings'!$J$8,IF(O536&gt;='Product Ratings'!$L$9,'Product Ratings'!$J$9)))))</f>
        <v>2</v>
      </c>
      <c r="U536" s="99">
        <f>IF(AND(N536&lt;='Product Ratings'!$R$5,N536&gt;='Product Ratings'!$Q$5),'Product Ratings'!$O$5,IF(AND(N536&lt;='Product Ratings'!$R$6,N536&gt;='Product Ratings'!$Q$6),'Product Ratings'!$O$6,IF(AND(N536&lt;='Product Ratings'!$R$7,N536&gt;='Product Ratings'!$Q$7),'Product Ratings'!$O$7,IF(AND(N536&lt;='Product Ratings'!$R$8,N536&gt;='Product Ratings'!$Q$8),'Product Ratings'!$O$8,IF(N536&gt;='Product Ratings'!$Q$9,'Product Ratings'!$O$9)))))</f>
        <v>3</v>
      </c>
      <c r="V536" s="99">
        <f>IF(AND(P536&lt;='Product Ratings'!$V$5,P536&gt;='Product Ratings'!$U$5),'Product Ratings'!$S$5,IF(AND(P536&lt;='Product Ratings'!$V$6,P536&gt;='Product Ratings'!$U$6),'Product Ratings'!$S$6,IF(AND(P536&lt;='Product Ratings'!$V$7,P536&gt;='Product Ratings'!$U$7),'Product Ratings'!$S$7,IF(AND(P536&lt;='Product Ratings'!$V$8,P536&gt;='Product Ratings'!$U$8),'Product Ratings'!$S$8,IF(P536&gt;='Product Ratings'!$U$9,'Product Ratings'!$S$9)))))</f>
        <v>4</v>
      </c>
      <c r="W536" s="135">
        <f t="shared" si="6"/>
        <v>12</v>
      </c>
      <c r="X536" s="90"/>
      <c r="Y536" s="90"/>
      <c r="Z536" s="90"/>
      <c r="AA536" s="90"/>
      <c r="AB536" s="90"/>
    </row>
    <row r="537" ht="12.75" customHeight="1">
      <c r="A537" s="87"/>
      <c r="B537" s="90"/>
      <c r="C537" s="90" t="s">
        <v>596</v>
      </c>
      <c r="D537" s="126">
        <v>3.0</v>
      </c>
      <c r="E537" s="127">
        <v>282.61</v>
      </c>
      <c r="F537" s="128">
        <f t="shared" si="7"/>
        <v>183.6965</v>
      </c>
      <c r="G537" s="129">
        <f t="shared" si="1"/>
        <v>98.9135</v>
      </c>
      <c r="H537" s="130">
        <f t="shared" si="2"/>
        <v>0.35</v>
      </c>
      <c r="I537" s="131">
        <v>44885.0</v>
      </c>
      <c r="J537" s="132">
        <v>44921.0</v>
      </c>
      <c r="K537" s="123"/>
      <c r="L537" s="90"/>
      <c r="M537" s="133">
        <f t="shared" si="3"/>
        <v>94.20333333</v>
      </c>
      <c r="N537" s="99">
        <f t="shared" si="4"/>
        <v>36</v>
      </c>
      <c r="O537" s="133">
        <f t="shared" si="5"/>
        <v>61.23216667</v>
      </c>
      <c r="P537" s="134">
        <v>0.87</v>
      </c>
      <c r="Q537" s="90"/>
      <c r="R537" s="99">
        <f>IF(AND(H537&lt;='Product Ratings'!$E$5,H537&gt;='Product Ratings'!$D$5),'Product Ratings'!$C$5,IF(AND(H537&lt;='Product Ratings'!$E$6,H537&gt;='Product Ratings'!$D$6),'Product Ratings'!$C$6,IF(AND(H537&lt;='Product Ratings'!$E$7,H537&gt;='Product Ratings'!$D$7),'Product Ratings'!$C$7,IF(AND(H537&lt;='Product Ratings'!$E$8,H537&gt;='Product Ratings'!$D$8),'Product Ratings'!$C$8,IF(H537&gt;='Product Ratings'!$D$9,'Product Ratings'!$C$9)))))</f>
        <v>2</v>
      </c>
      <c r="S537" s="99">
        <f>IF(AND(D537&lt;='Product Ratings'!$I$5,D537&gt;='Product Ratings'!$H$5),'Product Ratings'!$F$5,IF(AND(D537&lt;='Product Ratings'!$I$6,D537&gt;='Product Ratings'!$H$6),'Product Ratings'!$F$6,IF(AND(D537&lt;='Product Ratings'!$I$7,I537&gt;='Product Ratings'!$H$7),'Product Ratings'!$F$7,IF(AND(D537&lt;='Product Ratings'!$I$8,D537&gt;='Product Ratings'!$H$8),'Product Ratings'!$F$8,IF(D537&gt;='Product Ratings'!$H$9,'Product Ratings'!$F$9)))))</f>
        <v>1</v>
      </c>
      <c r="T537" s="99">
        <f>IF(AND(O537&lt;='Product Ratings'!$M$5,O537&gt;='Product Ratings'!$L$5),'Product Ratings'!$J$5,IF(AND(O537&lt;='Product Ratings'!$M$6,O537&gt;='Product Ratings'!$L$6),'Product Ratings'!$J$6,IF(AND(O537&lt;='Product Ratings'!$M$7,O537&gt;='Product Ratings'!$L$7),'Product Ratings'!$J$7,IF(AND(O537&lt;='Product Ratings'!$M$8,O537&gt;='Product Ratings'!$L$8),'Product Ratings'!$J$8,IF(O537&gt;='Product Ratings'!$L$9,'Product Ratings'!$J$9)))))</f>
        <v>3</v>
      </c>
      <c r="U537" s="99">
        <f>IF(AND(N537&lt;='Product Ratings'!$R$5,N537&gt;='Product Ratings'!$Q$5),'Product Ratings'!$O$5,IF(AND(N537&lt;='Product Ratings'!$R$6,N537&gt;='Product Ratings'!$Q$6),'Product Ratings'!$O$6,IF(AND(N537&lt;='Product Ratings'!$R$7,N537&gt;='Product Ratings'!$Q$7),'Product Ratings'!$O$7,IF(AND(N537&lt;='Product Ratings'!$R$8,N537&gt;='Product Ratings'!$Q$8),'Product Ratings'!$O$8,IF(N537&gt;='Product Ratings'!$Q$9,'Product Ratings'!$O$9)))))</f>
        <v>3</v>
      </c>
      <c r="V537" s="99">
        <f>IF(AND(P537&lt;='Product Ratings'!$V$5,P537&gt;='Product Ratings'!$U$5),'Product Ratings'!$S$5,IF(AND(P537&lt;='Product Ratings'!$V$6,P537&gt;='Product Ratings'!$U$6),'Product Ratings'!$S$6,IF(AND(P537&lt;='Product Ratings'!$V$7,P537&gt;='Product Ratings'!$U$7),'Product Ratings'!$S$7,IF(AND(P537&lt;='Product Ratings'!$V$8,P537&gt;='Product Ratings'!$U$8),'Product Ratings'!$S$8,IF(P537&gt;='Product Ratings'!$U$9,'Product Ratings'!$S$9)))))</f>
        <v>5</v>
      </c>
      <c r="W537" s="135">
        <f t="shared" si="6"/>
        <v>14</v>
      </c>
      <c r="X537" s="90"/>
      <c r="Y537" s="90"/>
      <c r="Z537" s="90"/>
      <c r="AA537" s="90"/>
      <c r="AB537" s="90"/>
    </row>
    <row r="538" ht="12.75" customHeight="1">
      <c r="A538" s="87"/>
      <c r="B538" s="90"/>
      <c r="C538" s="90" t="s">
        <v>597</v>
      </c>
      <c r="D538" s="126">
        <v>4.0</v>
      </c>
      <c r="E538" s="127">
        <v>226.09</v>
      </c>
      <c r="F538" s="128">
        <f t="shared" si="7"/>
        <v>146.9585</v>
      </c>
      <c r="G538" s="129">
        <f t="shared" si="1"/>
        <v>79.1315</v>
      </c>
      <c r="H538" s="130">
        <f t="shared" si="2"/>
        <v>0.35</v>
      </c>
      <c r="I538" s="131">
        <v>44886.0</v>
      </c>
      <c r="J538" s="132">
        <v>44922.0</v>
      </c>
      <c r="K538" s="123"/>
      <c r="L538" s="90"/>
      <c r="M538" s="133">
        <f t="shared" si="3"/>
        <v>56.5225</v>
      </c>
      <c r="N538" s="99">
        <f t="shared" si="4"/>
        <v>36</v>
      </c>
      <c r="O538" s="133">
        <f t="shared" si="5"/>
        <v>36.739625</v>
      </c>
      <c r="P538" s="134">
        <v>0.89</v>
      </c>
      <c r="Q538" s="90"/>
      <c r="R538" s="99">
        <f>IF(AND(H538&lt;='Product Ratings'!$E$5,H538&gt;='Product Ratings'!$D$5),'Product Ratings'!$C$5,IF(AND(H538&lt;='Product Ratings'!$E$6,H538&gt;='Product Ratings'!$D$6),'Product Ratings'!$C$6,IF(AND(H538&lt;='Product Ratings'!$E$7,H538&gt;='Product Ratings'!$D$7),'Product Ratings'!$C$7,IF(AND(H538&lt;='Product Ratings'!$E$8,H538&gt;='Product Ratings'!$D$8),'Product Ratings'!$C$8,IF(H538&gt;='Product Ratings'!$D$9,'Product Ratings'!$C$9)))))</f>
        <v>2</v>
      </c>
      <c r="S538" s="99">
        <f>IF(AND(D538&lt;='Product Ratings'!$I$5,D538&gt;='Product Ratings'!$H$5),'Product Ratings'!$F$5,IF(AND(D538&lt;='Product Ratings'!$I$6,D538&gt;='Product Ratings'!$H$6),'Product Ratings'!$F$6,IF(AND(D538&lt;='Product Ratings'!$I$7,I538&gt;='Product Ratings'!$H$7),'Product Ratings'!$F$7,IF(AND(D538&lt;='Product Ratings'!$I$8,D538&gt;='Product Ratings'!$H$8),'Product Ratings'!$F$8,IF(D538&gt;='Product Ratings'!$H$9,'Product Ratings'!$F$9)))))</f>
        <v>1</v>
      </c>
      <c r="T538" s="99">
        <f>IF(AND(O538&lt;='Product Ratings'!$M$5,O538&gt;='Product Ratings'!$L$5),'Product Ratings'!$J$5,IF(AND(O538&lt;='Product Ratings'!$M$6,O538&gt;='Product Ratings'!$L$6),'Product Ratings'!$J$6,IF(AND(O538&lt;='Product Ratings'!$M$7,O538&gt;='Product Ratings'!$L$7),'Product Ratings'!$J$7,IF(AND(O538&lt;='Product Ratings'!$M$8,O538&gt;='Product Ratings'!$L$8),'Product Ratings'!$J$8,IF(O538&gt;='Product Ratings'!$L$9,'Product Ratings'!$J$9)))))</f>
        <v>4</v>
      </c>
      <c r="U538" s="99">
        <f>IF(AND(N538&lt;='Product Ratings'!$R$5,N538&gt;='Product Ratings'!$Q$5),'Product Ratings'!$O$5,IF(AND(N538&lt;='Product Ratings'!$R$6,N538&gt;='Product Ratings'!$Q$6),'Product Ratings'!$O$6,IF(AND(N538&lt;='Product Ratings'!$R$7,N538&gt;='Product Ratings'!$Q$7),'Product Ratings'!$O$7,IF(AND(N538&lt;='Product Ratings'!$R$8,N538&gt;='Product Ratings'!$Q$8),'Product Ratings'!$O$8,IF(N538&gt;='Product Ratings'!$Q$9,'Product Ratings'!$O$9)))))</f>
        <v>3</v>
      </c>
      <c r="V538" s="99">
        <f>IF(AND(P538&lt;='Product Ratings'!$V$5,P538&gt;='Product Ratings'!$U$5),'Product Ratings'!$S$5,IF(AND(P538&lt;='Product Ratings'!$V$6,P538&gt;='Product Ratings'!$U$6),'Product Ratings'!$S$6,IF(AND(P538&lt;='Product Ratings'!$V$7,P538&gt;='Product Ratings'!$U$7),'Product Ratings'!$S$7,IF(AND(P538&lt;='Product Ratings'!$V$8,P538&gt;='Product Ratings'!$U$8),'Product Ratings'!$S$8,IF(P538&gt;='Product Ratings'!$U$9,'Product Ratings'!$S$9)))))</f>
        <v>5</v>
      </c>
      <c r="W538" s="135">
        <f t="shared" si="6"/>
        <v>15</v>
      </c>
      <c r="X538" s="90"/>
      <c r="Y538" s="90"/>
      <c r="Z538" s="90"/>
      <c r="AA538" s="90"/>
      <c r="AB538" s="90"/>
    </row>
    <row r="539" ht="12.75" customHeight="1">
      <c r="A539" s="87"/>
      <c r="B539" s="90"/>
      <c r="C539" s="90" t="s">
        <v>598</v>
      </c>
      <c r="D539" s="126">
        <v>5.0</v>
      </c>
      <c r="E539" s="127">
        <v>45.22</v>
      </c>
      <c r="F539" s="128">
        <f t="shared" si="7"/>
        <v>29.393</v>
      </c>
      <c r="G539" s="129">
        <f t="shared" si="1"/>
        <v>15.827</v>
      </c>
      <c r="H539" s="130">
        <f t="shared" si="2"/>
        <v>0.35</v>
      </c>
      <c r="I539" s="131">
        <v>44887.0</v>
      </c>
      <c r="J539" s="132">
        <v>44923.0</v>
      </c>
      <c r="K539" s="123"/>
      <c r="L539" s="90"/>
      <c r="M539" s="133">
        <f t="shared" si="3"/>
        <v>9.044</v>
      </c>
      <c r="N539" s="99">
        <f t="shared" si="4"/>
        <v>36</v>
      </c>
      <c r="O539" s="133">
        <f t="shared" si="5"/>
        <v>5.8786</v>
      </c>
      <c r="P539" s="134">
        <v>0.03</v>
      </c>
      <c r="Q539" s="90"/>
      <c r="R539" s="99">
        <f>IF(AND(H539&lt;='Product Ratings'!$E$5,H539&gt;='Product Ratings'!$D$5),'Product Ratings'!$C$5,IF(AND(H539&lt;='Product Ratings'!$E$6,H539&gt;='Product Ratings'!$D$6),'Product Ratings'!$C$6,IF(AND(H539&lt;='Product Ratings'!$E$7,H539&gt;='Product Ratings'!$D$7),'Product Ratings'!$C$7,IF(AND(H539&lt;='Product Ratings'!$E$8,H539&gt;='Product Ratings'!$D$8),'Product Ratings'!$C$8,IF(H539&gt;='Product Ratings'!$D$9,'Product Ratings'!$C$9)))))</f>
        <v>2</v>
      </c>
      <c r="S539" s="99">
        <f>IF(AND(D539&lt;='Product Ratings'!$I$5,D539&gt;='Product Ratings'!$H$5),'Product Ratings'!$F$5,IF(AND(D539&lt;='Product Ratings'!$I$6,D539&gt;='Product Ratings'!$H$6),'Product Ratings'!$F$6,IF(AND(D539&lt;='Product Ratings'!$I$7,I539&gt;='Product Ratings'!$H$7),'Product Ratings'!$F$7,IF(AND(D539&lt;='Product Ratings'!$I$8,D539&gt;='Product Ratings'!$H$8),'Product Ratings'!$F$8,IF(D539&gt;='Product Ratings'!$H$9,'Product Ratings'!$F$9)))))</f>
        <v>1</v>
      </c>
      <c r="T539" s="99">
        <f>IF(AND(O539&lt;='Product Ratings'!$M$5,O539&gt;='Product Ratings'!$L$5),'Product Ratings'!$J$5,IF(AND(O539&lt;='Product Ratings'!$M$6,O539&gt;='Product Ratings'!$L$6),'Product Ratings'!$J$6,IF(AND(O539&lt;='Product Ratings'!$M$7,O539&gt;='Product Ratings'!$L$7),'Product Ratings'!$J$7,IF(AND(O539&lt;='Product Ratings'!$M$8,O539&gt;='Product Ratings'!$L$8),'Product Ratings'!$J$8,IF(O539&gt;='Product Ratings'!$L$9,'Product Ratings'!$J$9)))))</f>
        <v>5</v>
      </c>
      <c r="U539" s="99">
        <f>IF(AND(N539&lt;='Product Ratings'!$R$5,N539&gt;='Product Ratings'!$Q$5),'Product Ratings'!$O$5,IF(AND(N539&lt;='Product Ratings'!$R$6,N539&gt;='Product Ratings'!$Q$6),'Product Ratings'!$O$6,IF(AND(N539&lt;='Product Ratings'!$R$7,N539&gt;='Product Ratings'!$Q$7),'Product Ratings'!$O$7,IF(AND(N539&lt;='Product Ratings'!$R$8,N539&gt;='Product Ratings'!$Q$8),'Product Ratings'!$O$8,IF(N539&gt;='Product Ratings'!$Q$9,'Product Ratings'!$O$9)))))</f>
        <v>3</v>
      </c>
      <c r="V539" s="99">
        <f>IF(AND(P539&lt;='Product Ratings'!$V$5,P539&gt;='Product Ratings'!$U$5),'Product Ratings'!$S$5,IF(AND(P539&lt;='Product Ratings'!$V$6,P539&gt;='Product Ratings'!$U$6),'Product Ratings'!$S$6,IF(AND(P539&lt;='Product Ratings'!$V$7,P539&gt;='Product Ratings'!$U$7),'Product Ratings'!$S$7,IF(AND(P539&lt;='Product Ratings'!$V$8,P539&gt;='Product Ratings'!$U$8),'Product Ratings'!$S$8,IF(P539&gt;='Product Ratings'!$U$9,'Product Ratings'!$S$9)))))</f>
        <v>1</v>
      </c>
      <c r="W539" s="135">
        <f t="shared" si="6"/>
        <v>12</v>
      </c>
      <c r="X539" s="90"/>
      <c r="Y539" s="90"/>
      <c r="Z539" s="90"/>
      <c r="AA539" s="90"/>
      <c r="AB539" s="90"/>
    </row>
    <row r="540" ht="12.75" customHeight="1">
      <c r="A540" s="87"/>
      <c r="B540" s="90"/>
      <c r="C540" s="90" t="s">
        <v>599</v>
      </c>
      <c r="D540" s="126">
        <v>6.0</v>
      </c>
      <c r="E540" s="127">
        <v>203.48</v>
      </c>
      <c r="F540" s="128">
        <f t="shared" si="7"/>
        <v>132.262</v>
      </c>
      <c r="G540" s="129">
        <f t="shared" si="1"/>
        <v>71.218</v>
      </c>
      <c r="H540" s="130">
        <f t="shared" si="2"/>
        <v>0.35</v>
      </c>
      <c r="I540" s="131">
        <v>44888.0</v>
      </c>
      <c r="J540" s="132">
        <v>44924.0</v>
      </c>
      <c r="K540" s="123"/>
      <c r="L540" s="90"/>
      <c r="M540" s="133">
        <f t="shared" si="3"/>
        <v>33.91333333</v>
      </c>
      <c r="N540" s="99">
        <f t="shared" si="4"/>
        <v>36</v>
      </c>
      <c r="O540" s="133">
        <f t="shared" si="5"/>
        <v>22.04366667</v>
      </c>
      <c r="P540" s="134">
        <v>0.04</v>
      </c>
      <c r="Q540" s="90"/>
      <c r="R540" s="99">
        <f>IF(AND(H540&lt;='Product Ratings'!$E$5,H540&gt;='Product Ratings'!$D$5),'Product Ratings'!$C$5,IF(AND(H540&lt;='Product Ratings'!$E$6,H540&gt;='Product Ratings'!$D$6),'Product Ratings'!$C$6,IF(AND(H540&lt;='Product Ratings'!$E$7,H540&gt;='Product Ratings'!$D$7),'Product Ratings'!$C$7,IF(AND(H540&lt;='Product Ratings'!$E$8,H540&gt;='Product Ratings'!$D$8),'Product Ratings'!$C$8,IF(H540&gt;='Product Ratings'!$D$9,'Product Ratings'!$C$9)))))</f>
        <v>2</v>
      </c>
      <c r="S540" s="99">
        <f>IF(AND(D540&lt;='Product Ratings'!$I$5,D540&gt;='Product Ratings'!$H$5),'Product Ratings'!$F$5,IF(AND(D540&lt;='Product Ratings'!$I$6,D540&gt;='Product Ratings'!$H$6),'Product Ratings'!$F$6,IF(AND(D540&lt;='Product Ratings'!$I$7,I540&gt;='Product Ratings'!$H$7),'Product Ratings'!$F$7,IF(AND(D540&lt;='Product Ratings'!$I$8,D540&gt;='Product Ratings'!$H$8),'Product Ratings'!$F$8,IF(D540&gt;='Product Ratings'!$H$9,'Product Ratings'!$F$9)))))</f>
        <v>2</v>
      </c>
      <c r="T540" s="99">
        <f>IF(AND(O540&lt;='Product Ratings'!$M$5,O540&gt;='Product Ratings'!$L$5),'Product Ratings'!$J$5,IF(AND(O540&lt;='Product Ratings'!$M$6,O540&gt;='Product Ratings'!$L$6),'Product Ratings'!$J$6,IF(AND(O540&lt;='Product Ratings'!$M$7,O540&gt;='Product Ratings'!$L$7),'Product Ratings'!$J$7,IF(AND(O540&lt;='Product Ratings'!$M$8,O540&gt;='Product Ratings'!$L$8),'Product Ratings'!$J$8,IF(O540&gt;='Product Ratings'!$L$9,'Product Ratings'!$J$9)))))</f>
        <v>5</v>
      </c>
      <c r="U540" s="99">
        <f>IF(AND(N540&lt;='Product Ratings'!$R$5,N540&gt;='Product Ratings'!$Q$5),'Product Ratings'!$O$5,IF(AND(N540&lt;='Product Ratings'!$R$6,N540&gt;='Product Ratings'!$Q$6),'Product Ratings'!$O$6,IF(AND(N540&lt;='Product Ratings'!$R$7,N540&gt;='Product Ratings'!$Q$7),'Product Ratings'!$O$7,IF(AND(N540&lt;='Product Ratings'!$R$8,N540&gt;='Product Ratings'!$Q$8),'Product Ratings'!$O$8,IF(N540&gt;='Product Ratings'!$Q$9,'Product Ratings'!$O$9)))))</f>
        <v>3</v>
      </c>
      <c r="V540" s="99">
        <f>IF(AND(P540&lt;='Product Ratings'!$V$5,P540&gt;='Product Ratings'!$U$5),'Product Ratings'!$S$5,IF(AND(P540&lt;='Product Ratings'!$V$6,P540&gt;='Product Ratings'!$U$6),'Product Ratings'!$S$6,IF(AND(P540&lt;='Product Ratings'!$V$7,P540&gt;='Product Ratings'!$U$7),'Product Ratings'!$S$7,IF(AND(P540&lt;='Product Ratings'!$V$8,P540&gt;='Product Ratings'!$U$8),'Product Ratings'!$S$8,IF(P540&gt;='Product Ratings'!$U$9,'Product Ratings'!$S$9)))))</f>
        <v>1</v>
      </c>
      <c r="W540" s="135">
        <f t="shared" si="6"/>
        <v>13</v>
      </c>
      <c r="X540" s="90"/>
      <c r="Y540" s="90"/>
      <c r="Z540" s="90"/>
      <c r="AA540" s="90"/>
      <c r="AB540" s="90"/>
    </row>
    <row r="541" ht="12.75" customHeight="1">
      <c r="A541" s="87"/>
      <c r="B541" s="90"/>
      <c r="C541" s="90" t="s">
        <v>600</v>
      </c>
      <c r="D541" s="126">
        <v>1.0</v>
      </c>
      <c r="E541" s="127">
        <v>702.61</v>
      </c>
      <c r="F541" s="128">
        <f t="shared" si="7"/>
        <v>456.6965</v>
      </c>
      <c r="G541" s="129">
        <f t="shared" si="1"/>
        <v>245.9135</v>
      </c>
      <c r="H541" s="130">
        <f t="shared" si="2"/>
        <v>0.35</v>
      </c>
      <c r="I541" s="131">
        <v>44889.0</v>
      </c>
      <c r="J541" s="132">
        <v>44925.0</v>
      </c>
      <c r="K541" s="123"/>
      <c r="L541" s="90"/>
      <c r="M541" s="133">
        <f t="shared" si="3"/>
        <v>702.61</v>
      </c>
      <c r="N541" s="99">
        <f t="shared" si="4"/>
        <v>36</v>
      </c>
      <c r="O541" s="133">
        <f t="shared" si="5"/>
        <v>456.6965</v>
      </c>
      <c r="P541" s="134">
        <v>0.05</v>
      </c>
      <c r="Q541" s="90"/>
      <c r="R541" s="99">
        <f>IF(AND(H541&lt;='Product Ratings'!$E$5,H541&gt;='Product Ratings'!$D$5),'Product Ratings'!$C$5,IF(AND(H541&lt;='Product Ratings'!$E$6,H541&gt;='Product Ratings'!$D$6),'Product Ratings'!$C$6,IF(AND(H541&lt;='Product Ratings'!$E$7,H541&gt;='Product Ratings'!$D$7),'Product Ratings'!$C$7,IF(AND(H541&lt;='Product Ratings'!$E$8,H541&gt;='Product Ratings'!$D$8),'Product Ratings'!$C$8,IF(H541&gt;='Product Ratings'!$D$9,'Product Ratings'!$C$9)))))</f>
        <v>2</v>
      </c>
      <c r="S541" s="99">
        <f>IF(AND(D541&lt;='Product Ratings'!$I$5,D541&gt;='Product Ratings'!$H$5),'Product Ratings'!$F$5,IF(AND(D541&lt;='Product Ratings'!$I$6,D541&gt;='Product Ratings'!$H$6),'Product Ratings'!$F$6,IF(AND(D541&lt;='Product Ratings'!$I$7,I541&gt;='Product Ratings'!$H$7),'Product Ratings'!$F$7,IF(AND(D541&lt;='Product Ratings'!$I$8,D541&gt;='Product Ratings'!$H$8),'Product Ratings'!$F$8,IF(D541&gt;='Product Ratings'!$H$9,'Product Ratings'!$F$9)))))</f>
        <v>1</v>
      </c>
      <c r="T541" s="99">
        <f>IF(AND(O541&lt;='Product Ratings'!$M$5,O541&gt;='Product Ratings'!$L$5),'Product Ratings'!$J$5,IF(AND(O541&lt;='Product Ratings'!$M$6,O541&gt;='Product Ratings'!$L$6),'Product Ratings'!$J$6,IF(AND(O541&lt;='Product Ratings'!$M$7,O541&gt;='Product Ratings'!$L$7),'Product Ratings'!$J$7,IF(AND(O541&lt;='Product Ratings'!$M$8,O541&gt;='Product Ratings'!$L$8),'Product Ratings'!$J$8,IF(O541&gt;='Product Ratings'!$L$9,'Product Ratings'!$J$9)))))</f>
        <v>1</v>
      </c>
      <c r="U541" s="99">
        <f>IF(AND(N541&lt;='Product Ratings'!$R$5,N541&gt;='Product Ratings'!$Q$5),'Product Ratings'!$O$5,IF(AND(N541&lt;='Product Ratings'!$R$6,N541&gt;='Product Ratings'!$Q$6),'Product Ratings'!$O$6,IF(AND(N541&lt;='Product Ratings'!$R$7,N541&gt;='Product Ratings'!$Q$7),'Product Ratings'!$O$7,IF(AND(N541&lt;='Product Ratings'!$R$8,N541&gt;='Product Ratings'!$Q$8),'Product Ratings'!$O$8,IF(N541&gt;='Product Ratings'!$Q$9,'Product Ratings'!$O$9)))))</f>
        <v>3</v>
      </c>
      <c r="V541" s="99">
        <f>IF(AND(P541&lt;='Product Ratings'!$V$5,P541&gt;='Product Ratings'!$U$5),'Product Ratings'!$S$5,IF(AND(P541&lt;='Product Ratings'!$V$6,P541&gt;='Product Ratings'!$U$6),'Product Ratings'!$S$6,IF(AND(P541&lt;='Product Ratings'!$V$7,P541&gt;='Product Ratings'!$U$7),'Product Ratings'!$S$7,IF(AND(P541&lt;='Product Ratings'!$V$8,P541&gt;='Product Ratings'!$U$8),'Product Ratings'!$S$8,IF(P541&gt;='Product Ratings'!$U$9,'Product Ratings'!$S$9)))))</f>
        <v>1</v>
      </c>
      <c r="W541" s="135">
        <f t="shared" si="6"/>
        <v>8</v>
      </c>
      <c r="X541" s="90"/>
      <c r="Y541" s="90"/>
      <c r="Z541" s="90"/>
      <c r="AA541" s="90"/>
      <c r="AB541" s="90"/>
    </row>
    <row r="542" ht="12.75" customHeight="1">
      <c r="A542" s="87"/>
      <c r="B542" s="90"/>
      <c r="C542" s="90" t="s">
        <v>601</v>
      </c>
      <c r="D542" s="126">
        <v>2.0</v>
      </c>
      <c r="E542" s="127">
        <v>39.13</v>
      </c>
      <c r="F542" s="128">
        <f t="shared" si="7"/>
        <v>25.4345</v>
      </c>
      <c r="G542" s="129">
        <f t="shared" si="1"/>
        <v>13.6955</v>
      </c>
      <c r="H542" s="130">
        <f t="shared" si="2"/>
        <v>0.35</v>
      </c>
      <c r="I542" s="131">
        <v>44890.0</v>
      </c>
      <c r="J542" s="132">
        <v>44926.0</v>
      </c>
      <c r="K542" s="123"/>
      <c r="L542" s="90"/>
      <c r="M542" s="133">
        <f t="shared" si="3"/>
        <v>19.565</v>
      </c>
      <c r="N542" s="99">
        <f t="shared" si="4"/>
        <v>36</v>
      </c>
      <c r="O542" s="133">
        <f t="shared" si="5"/>
        <v>12.71725</v>
      </c>
      <c r="P542" s="134">
        <v>0.06</v>
      </c>
      <c r="Q542" s="90"/>
      <c r="R542" s="99">
        <f>IF(AND(H542&lt;='Product Ratings'!$E$5,H542&gt;='Product Ratings'!$D$5),'Product Ratings'!$C$5,IF(AND(H542&lt;='Product Ratings'!$E$6,H542&gt;='Product Ratings'!$D$6),'Product Ratings'!$C$6,IF(AND(H542&lt;='Product Ratings'!$E$7,H542&gt;='Product Ratings'!$D$7),'Product Ratings'!$C$7,IF(AND(H542&lt;='Product Ratings'!$E$8,H542&gt;='Product Ratings'!$D$8),'Product Ratings'!$C$8,IF(H542&gt;='Product Ratings'!$D$9,'Product Ratings'!$C$9)))))</f>
        <v>2</v>
      </c>
      <c r="S542" s="99">
        <f>IF(AND(D542&lt;='Product Ratings'!$I$5,D542&gt;='Product Ratings'!$H$5),'Product Ratings'!$F$5,IF(AND(D542&lt;='Product Ratings'!$I$6,D542&gt;='Product Ratings'!$H$6),'Product Ratings'!$F$6,IF(AND(D542&lt;='Product Ratings'!$I$7,I542&gt;='Product Ratings'!$H$7),'Product Ratings'!$F$7,IF(AND(D542&lt;='Product Ratings'!$I$8,D542&gt;='Product Ratings'!$H$8),'Product Ratings'!$F$8,IF(D542&gt;='Product Ratings'!$H$9,'Product Ratings'!$F$9)))))</f>
        <v>1</v>
      </c>
      <c r="T542" s="99">
        <f>IF(AND(O542&lt;='Product Ratings'!$M$5,O542&gt;='Product Ratings'!$L$5),'Product Ratings'!$J$5,IF(AND(O542&lt;='Product Ratings'!$M$6,O542&gt;='Product Ratings'!$L$6),'Product Ratings'!$J$6,IF(AND(O542&lt;='Product Ratings'!$M$7,O542&gt;='Product Ratings'!$L$7),'Product Ratings'!$J$7,IF(AND(O542&lt;='Product Ratings'!$M$8,O542&gt;='Product Ratings'!$L$8),'Product Ratings'!$J$8,IF(O542&gt;='Product Ratings'!$L$9,'Product Ratings'!$J$9)))))</f>
        <v>5</v>
      </c>
      <c r="U542" s="99">
        <f>IF(AND(N542&lt;='Product Ratings'!$R$5,N542&gt;='Product Ratings'!$Q$5),'Product Ratings'!$O$5,IF(AND(N542&lt;='Product Ratings'!$R$6,N542&gt;='Product Ratings'!$Q$6),'Product Ratings'!$O$6,IF(AND(N542&lt;='Product Ratings'!$R$7,N542&gt;='Product Ratings'!$Q$7),'Product Ratings'!$O$7,IF(AND(N542&lt;='Product Ratings'!$R$8,N542&gt;='Product Ratings'!$Q$8),'Product Ratings'!$O$8,IF(N542&gt;='Product Ratings'!$Q$9,'Product Ratings'!$O$9)))))</f>
        <v>3</v>
      </c>
      <c r="V542" s="99">
        <f>IF(AND(P542&lt;='Product Ratings'!$V$5,P542&gt;='Product Ratings'!$U$5),'Product Ratings'!$S$5,IF(AND(P542&lt;='Product Ratings'!$V$6,P542&gt;='Product Ratings'!$U$6),'Product Ratings'!$S$6,IF(AND(P542&lt;='Product Ratings'!$V$7,P542&gt;='Product Ratings'!$U$7),'Product Ratings'!$S$7,IF(AND(P542&lt;='Product Ratings'!$V$8,P542&gt;='Product Ratings'!$U$8),'Product Ratings'!$S$8,IF(P542&gt;='Product Ratings'!$U$9,'Product Ratings'!$S$9)))))</f>
        <v>2</v>
      </c>
      <c r="W542" s="135">
        <f t="shared" si="6"/>
        <v>13</v>
      </c>
      <c r="X542" s="90"/>
      <c r="Y542" s="90"/>
      <c r="Z542" s="90"/>
      <c r="AA542" s="90"/>
      <c r="AB542" s="90"/>
    </row>
    <row r="543" ht="12.75" customHeight="1">
      <c r="A543" s="87"/>
      <c r="B543" s="90"/>
      <c r="C543" s="90" t="s">
        <v>602</v>
      </c>
      <c r="D543" s="126">
        <v>3.0</v>
      </c>
      <c r="E543" s="127">
        <v>139.13</v>
      </c>
      <c r="F543" s="128">
        <f t="shared" si="7"/>
        <v>90.4345</v>
      </c>
      <c r="G543" s="129">
        <f t="shared" si="1"/>
        <v>48.6955</v>
      </c>
      <c r="H543" s="130">
        <f t="shared" si="2"/>
        <v>0.35</v>
      </c>
      <c r="I543" s="131">
        <v>44891.0</v>
      </c>
      <c r="J543" s="132">
        <v>44927.0</v>
      </c>
      <c r="K543" s="123"/>
      <c r="L543" s="90"/>
      <c r="M543" s="133">
        <f t="shared" si="3"/>
        <v>46.37666667</v>
      </c>
      <c r="N543" s="99">
        <f t="shared" si="4"/>
        <v>36</v>
      </c>
      <c r="O543" s="133">
        <f t="shared" si="5"/>
        <v>30.14483333</v>
      </c>
      <c r="P543" s="134">
        <v>0.07</v>
      </c>
      <c r="Q543" s="90"/>
      <c r="R543" s="99">
        <f>IF(AND(H543&lt;='Product Ratings'!$E$5,H543&gt;='Product Ratings'!$D$5),'Product Ratings'!$C$5,IF(AND(H543&lt;='Product Ratings'!$E$6,H543&gt;='Product Ratings'!$D$6),'Product Ratings'!$C$6,IF(AND(H543&lt;='Product Ratings'!$E$7,H543&gt;='Product Ratings'!$D$7),'Product Ratings'!$C$7,IF(AND(H543&lt;='Product Ratings'!$E$8,H543&gt;='Product Ratings'!$D$8),'Product Ratings'!$C$8,IF(H543&gt;='Product Ratings'!$D$9,'Product Ratings'!$C$9)))))</f>
        <v>2</v>
      </c>
      <c r="S543" s="99">
        <f>IF(AND(D543&lt;='Product Ratings'!$I$5,D543&gt;='Product Ratings'!$H$5),'Product Ratings'!$F$5,IF(AND(D543&lt;='Product Ratings'!$I$6,D543&gt;='Product Ratings'!$H$6),'Product Ratings'!$F$6,IF(AND(D543&lt;='Product Ratings'!$I$7,I543&gt;='Product Ratings'!$H$7),'Product Ratings'!$F$7,IF(AND(D543&lt;='Product Ratings'!$I$8,D543&gt;='Product Ratings'!$H$8),'Product Ratings'!$F$8,IF(D543&gt;='Product Ratings'!$H$9,'Product Ratings'!$F$9)))))</f>
        <v>1</v>
      </c>
      <c r="T543" s="99">
        <f>IF(AND(O543&lt;='Product Ratings'!$M$5,O543&gt;='Product Ratings'!$L$5),'Product Ratings'!$J$5,IF(AND(O543&lt;='Product Ratings'!$M$6,O543&gt;='Product Ratings'!$L$6),'Product Ratings'!$J$6,IF(AND(O543&lt;='Product Ratings'!$M$7,O543&gt;='Product Ratings'!$L$7),'Product Ratings'!$J$7,IF(AND(O543&lt;='Product Ratings'!$M$8,O543&gt;='Product Ratings'!$L$8),'Product Ratings'!$J$8,IF(O543&gt;='Product Ratings'!$L$9,'Product Ratings'!$J$9)))))</f>
        <v>4</v>
      </c>
      <c r="U543" s="99">
        <f>IF(AND(N543&lt;='Product Ratings'!$R$5,N543&gt;='Product Ratings'!$Q$5),'Product Ratings'!$O$5,IF(AND(N543&lt;='Product Ratings'!$R$6,N543&gt;='Product Ratings'!$Q$6),'Product Ratings'!$O$6,IF(AND(N543&lt;='Product Ratings'!$R$7,N543&gt;='Product Ratings'!$Q$7),'Product Ratings'!$O$7,IF(AND(N543&lt;='Product Ratings'!$R$8,N543&gt;='Product Ratings'!$Q$8),'Product Ratings'!$O$8,IF(N543&gt;='Product Ratings'!$Q$9,'Product Ratings'!$O$9)))))</f>
        <v>3</v>
      </c>
      <c r="V543" s="99">
        <f>IF(AND(P543&lt;='Product Ratings'!$V$5,P543&gt;='Product Ratings'!$U$5),'Product Ratings'!$S$5,IF(AND(P543&lt;='Product Ratings'!$V$6,P543&gt;='Product Ratings'!$U$6),'Product Ratings'!$S$6,IF(AND(P543&lt;='Product Ratings'!$V$7,P543&gt;='Product Ratings'!$U$7),'Product Ratings'!$S$7,IF(AND(P543&lt;='Product Ratings'!$V$8,P543&gt;='Product Ratings'!$U$8),'Product Ratings'!$S$8,IF(P543&gt;='Product Ratings'!$U$9,'Product Ratings'!$S$9)))))</f>
        <v>2</v>
      </c>
      <c r="W543" s="135">
        <f t="shared" si="6"/>
        <v>12</v>
      </c>
      <c r="X543" s="90"/>
      <c r="Y543" s="90"/>
      <c r="Z543" s="90"/>
      <c r="AA543" s="90"/>
      <c r="AB543" s="90"/>
    </row>
    <row r="544" ht="12.75" customHeight="1">
      <c r="A544" s="87"/>
      <c r="B544" s="90"/>
      <c r="C544" s="90" t="s">
        <v>603</v>
      </c>
      <c r="D544" s="126">
        <v>4.0</v>
      </c>
      <c r="E544" s="127">
        <v>66.52</v>
      </c>
      <c r="F544" s="128">
        <f t="shared" si="7"/>
        <v>43.238</v>
      </c>
      <c r="G544" s="129">
        <f t="shared" si="1"/>
        <v>23.282</v>
      </c>
      <c r="H544" s="130">
        <f t="shared" si="2"/>
        <v>0.35</v>
      </c>
      <c r="I544" s="131">
        <v>44892.0</v>
      </c>
      <c r="J544" s="132">
        <v>44928.0</v>
      </c>
      <c r="K544" s="123"/>
      <c r="L544" s="90"/>
      <c r="M544" s="133">
        <f t="shared" si="3"/>
        <v>16.63</v>
      </c>
      <c r="N544" s="99">
        <f t="shared" si="4"/>
        <v>36</v>
      </c>
      <c r="O544" s="133">
        <f t="shared" si="5"/>
        <v>10.8095</v>
      </c>
      <c r="P544" s="134">
        <v>0.08</v>
      </c>
      <c r="Q544" s="90"/>
      <c r="R544" s="99">
        <f>IF(AND(H544&lt;='Product Ratings'!$E$5,H544&gt;='Product Ratings'!$D$5),'Product Ratings'!$C$5,IF(AND(H544&lt;='Product Ratings'!$E$6,H544&gt;='Product Ratings'!$D$6),'Product Ratings'!$C$6,IF(AND(H544&lt;='Product Ratings'!$E$7,H544&gt;='Product Ratings'!$D$7),'Product Ratings'!$C$7,IF(AND(H544&lt;='Product Ratings'!$E$8,H544&gt;='Product Ratings'!$D$8),'Product Ratings'!$C$8,IF(H544&gt;='Product Ratings'!$D$9,'Product Ratings'!$C$9)))))</f>
        <v>2</v>
      </c>
      <c r="S544" s="99">
        <f>IF(AND(D544&lt;='Product Ratings'!$I$5,D544&gt;='Product Ratings'!$H$5),'Product Ratings'!$F$5,IF(AND(D544&lt;='Product Ratings'!$I$6,D544&gt;='Product Ratings'!$H$6),'Product Ratings'!$F$6,IF(AND(D544&lt;='Product Ratings'!$I$7,I544&gt;='Product Ratings'!$H$7),'Product Ratings'!$F$7,IF(AND(D544&lt;='Product Ratings'!$I$8,D544&gt;='Product Ratings'!$H$8),'Product Ratings'!$F$8,IF(D544&gt;='Product Ratings'!$H$9,'Product Ratings'!$F$9)))))</f>
        <v>1</v>
      </c>
      <c r="T544" s="99">
        <f>IF(AND(O544&lt;='Product Ratings'!$M$5,O544&gt;='Product Ratings'!$L$5),'Product Ratings'!$J$5,IF(AND(O544&lt;='Product Ratings'!$M$6,O544&gt;='Product Ratings'!$L$6),'Product Ratings'!$J$6,IF(AND(O544&lt;='Product Ratings'!$M$7,O544&gt;='Product Ratings'!$L$7),'Product Ratings'!$J$7,IF(AND(O544&lt;='Product Ratings'!$M$8,O544&gt;='Product Ratings'!$L$8),'Product Ratings'!$J$8,IF(O544&gt;='Product Ratings'!$L$9,'Product Ratings'!$J$9)))))</f>
        <v>5</v>
      </c>
      <c r="U544" s="99">
        <f>IF(AND(N544&lt;='Product Ratings'!$R$5,N544&gt;='Product Ratings'!$Q$5),'Product Ratings'!$O$5,IF(AND(N544&lt;='Product Ratings'!$R$6,N544&gt;='Product Ratings'!$Q$6),'Product Ratings'!$O$6,IF(AND(N544&lt;='Product Ratings'!$R$7,N544&gt;='Product Ratings'!$Q$7),'Product Ratings'!$O$7,IF(AND(N544&lt;='Product Ratings'!$R$8,N544&gt;='Product Ratings'!$Q$8),'Product Ratings'!$O$8,IF(N544&gt;='Product Ratings'!$Q$9,'Product Ratings'!$O$9)))))</f>
        <v>3</v>
      </c>
      <c r="V544" s="99">
        <f>IF(AND(P544&lt;='Product Ratings'!$V$5,P544&gt;='Product Ratings'!$U$5),'Product Ratings'!$S$5,IF(AND(P544&lt;='Product Ratings'!$V$6,P544&gt;='Product Ratings'!$U$6),'Product Ratings'!$S$6,IF(AND(P544&lt;='Product Ratings'!$V$7,P544&gt;='Product Ratings'!$U$7),'Product Ratings'!$S$7,IF(AND(P544&lt;='Product Ratings'!$V$8,P544&gt;='Product Ratings'!$U$8),'Product Ratings'!$S$8,IF(P544&gt;='Product Ratings'!$U$9,'Product Ratings'!$S$9)))))</f>
        <v>2</v>
      </c>
      <c r="W544" s="135">
        <f t="shared" si="6"/>
        <v>13</v>
      </c>
      <c r="X544" s="90"/>
      <c r="Y544" s="90"/>
      <c r="Z544" s="90"/>
      <c r="AA544" s="90"/>
      <c r="AB544" s="90"/>
    </row>
    <row r="545" ht="12.75" customHeight="1">
      <c r="A545" s="87"/>
      <c r="B545" s="90"/>
      <c r="C545" s="90" t="s">
        <v>604</v>
      </c>
      <c r="D545" s="126">
        <v>5.0</v>
      </c>
      <c r="E545" s="127">
        <v>475.0</v>
      </c>
      <c r="F545" s="128">
        <f t="shared" si="7"/>
        <v>308.75</v>
      </c>
      <c r="G545" s="129">
        <f t="shared" si="1"/>
        <v>166.25</v>
      </c>
      <c r="H545" s="130">
        <f t="shared" si="2"/>
        <v>0.35</v>
      </c>
      <c r="I545" s="131">
        <v>44893.0</v>
      </c>
      <c r="J545" s="132">
        <v>44929.0</v>
      </c>
      <c r="K545" s="123"/>
      <c r="L545" s="90"/>
      <c r="M545" s="133">
        <f t="shared" si="3"/>
        <v>95</v>
      </c>
      <c r="N545" s="99">
        <f t="shared" si="4"/>
        <v>36</v>
      </c>
      <c r="O545" s="133">
        <f t="shared" si="5"/>
        <v>61.75</v>
      </c>
      <c r="P545" s="134">
        <v>0.09</v>
      </c>
      <c r="Q545" s="90"/>
      <c r="R545" s="99">
        <f>IF(AND(H545&lt;='Product Ratings'!$E$5,H545&gt;='Product Ratings'!$D$5),'Product Ratings'!$C$5,IF(AND(H545&lt;='Product Ratings'!$E$6,H545&gt;='Product Ratings'!$D$6),'Product Ratings'!$C$6,IF(AND(H545&lt;='Product Ratings'!$E$7,H545&gt;='Product Ratings'!$D$7),'Product Ratings'!$C$7,IF(AND(H545&lt;='Product Ratings'!$E$8,H545&gt;='Product Ratings'!$D$8),'Product Ratings'!$C$8,IF(H545&gt;='Product Ratings'!$D$9,'Product Ratings'!$C$9)))))</f>
        <v>2</v>
      </c>
      <c r="S545" s="99">
        <f>IF(AND(D545&lt;='Product Ratings'!$I$5,D545&gt;='Product Ratings'!$H$5),'Product Ratings'!$F$5,IF(AND(D545&lt;='Product Ratings'!$I$6,D545&gt;='Product Ratings'!$H$6),'Product Ratings'!$F$6,IF(AND(D545&lt;='Product Ratings'!$I$7,I545&gt;='Product Ratings'!$H$7),'Product Ratings'!$F$7,IF(AND(D545&lt;='Product Ratings'!$I$8,D545&gt;='Product Ratings'!$H$8),'Product Ratings'!$F$8,IF(D545&gt;='Product Ratings'!$H$9,'Product Ratings'!$F$9)))))</f>
        <v>1</v>
      </c>
      <c r="T545" s="99">
        <f>IF(AND(O545&lt;='Product Ratings'!$M$5,O545&gt;='Product Ratings'!$L$5),'Product Ratings'!$J$5,IF(AND(O545&lt;='Product Ratings'!$M$6,O545&gt;='Product Ratings'!$L$6),'Product Ratings'!$J$6,IF(AND(O545&lt;='Product Ratings'!$M$7,O545&gt;='Product Ratings'!$L$7),'Product Ratings'!$J$7,IF(AND(O545&lt;='Product Ratings'!$M$8,O545&gt;='Product Ratings'!$L$8),'Product Ratings'!$J$8,IF(O545&gt;='Product Ratings'!$L$9,'Product Ratings'!$J$9)))))</f>
        <v>3</v>
      </c>
      <c r="U545" s="99">
        <f>IF(AND(N545&lt;='Product Ratings'!$R$5,N545&gt;='Product Ratings'!$Q$5),'Product Ratings'!$O$5,IF(AND(N545&lt;='Product Ratings'!$R$6,N545&gt;='Product Ratings'!$Q$6),'Product Ratings'!$O$6,IF(AND(N545&lt;='Product Ratings'!$R$7,N545&gt;='Product Ratings'!$Q$7),'Product Ratings'!$O$7,IF(AND(N545&lt;='Product Ratings'!$R$8,N545&gt;='Product Ratings'!$Q$8),'Product Ratings'!$O$8,IF(N545&gt;='Product Ratings'!$Q$9,'Product Ratings'!$O$9)))))</f>
        <v>3</v>
      </c>
      <c r="V545" s="99">
        <f>IF(AND(P545&lt;='Product Ratings'!$V$5,P545&gt;='Product Ratings'!$U$5),'Product Ratings'!$S$5,IF(AND(P545&lt;='Product Ratings'!$V$6,P545&gt;='Product Ratings'!$U$6),'Product Ratings'!$S$6,IF(AND(P545&lt;='Product Ratings'!$V$7,P545&gt;='Product Ratings'!$U$7),'Product Ratings'!$S$7,IF(AND(P545&lt;='Product Ratings'!$V$8,P545&gt;='Product Ratings'!$U$8),'Product Ratings'!$S$8,IF(P545&gt;='Product Ratings'!$U$9,'Product Ratings'!$S$9)))))</f>
        <v>2</v>
      </c>
      <c r="W545" s="135">
        <f t="shared" si="6"/>
        <v>11</v>
      </c>
      <c r="X545" s="90"/>
      <c r="Y545" s="90"/>
      <c r="Z545" s="90"/>
      <c r="AA545" s="90"/>
      <c r="AB545" s="90"/>
    </row>
    <row r="546" ht="12.75" customHeight="1">
      <c r="A546" s="87"/>
      <c r="B546" s="90"/>
      <c r="C546" s="90" t="s">
        <v>605</v>
      </c>
      <c r="D546" s="126">
        <v>6.0</v>
      </c>
      <c r="E546" s="127">
        <v>470.09</v>
      </c>
      <c r="F546" s="128">
        <f t="shared" si="7"/>
        <v>305.5585</v>
      </c>
      <c r="G546" s="129">
        <f t="shared" si="1"/>
        <v>164.5315</v>
      </c>
      <c r="H546" s="130">
        <f t="shared" si="2"/>
        <v>0.35</v>
      </c>
      <c r="I546" s="131">
        <v>44894.0</v>
      </c>
      <c r="J546" s="132">
        <v>44930.0</v>
      </c>
      <c r="K546" s="123"/>
      <c r="L546" s="90"/>
      <c r="M546" s="133">
        <f t="shared" si="3"/>
        <v>78.34833333</v>
      </c>
      <c r="N546" s="99">
        <f t="shared" si="4"/>
        <v>36</v>
      </c>
      <c r="O546" s="133">
        <f t="shared" si="5"/>
        <v>50.92641667</v>
      </c>
      <c r="P546" s="134">
        <v>0.12</v>
      </c>
      <c r="Q546" s="90"/>
      <c r="R546" s="99">
        <f>IF(AND(H546&lt;='Product Ratings'!$E$5,H546&gt;='Product Ratings'!$D$5),'Product Ratings'!$C$5,IF(AND(H546&lt;='Product Ratings'!$E$6,H546&gt;='Product Ratings'!$D$6),'Product Ratings'!$C$6,IF(AND(H546&lt;='Product Ratings'!$E$7,H546&gt;='Product Ratings'!$D$7),'Product Ratings'!$C$7,IF(AND(H546&lt;='Product Ratings'!$E$8,H546&gt;='Product Ratings'!$D$8),'Product Ratings'!$C$8,IF(H546&gt;='Product Ratings'!$D$9,'Product Ratings'!$C$9)))))</f>
        <v>2</v>
      </c>
      <c r="S546" s="99">
        <f>IF(AND(D546&lt;='Product Ratings'!$I$5,D546&gt;='Product Ratings'!$H$5),'Product Ratings'!$F$5,IF(AND(D546&lt;='Product Ratings'!$I$6,D546&gt;='Product Ratings'!$H$6),'Product Ratings'!$F$6,IF(AND(D546&lt;='Product Ratings'!$I$7,I546&gt;='Product Ratings'!$H$7),'Product Ratings'!$F$7,IF(AND(D546&lt;='Product Ratings'!$I$8,D546&gt;='Product Ratings'!$H$8),'Product Ratings'!$F$8,IF(D546&gt;='Product Ratings'!$H$9,'Product Ratings'!$F$9)))))</f>
        <v>2</v>
      </c>
      <c r="T546" s="99">
        <f>IF(AND(O546&lt;='Product Ratings'!$M$5,O546&gt;='Product Ratings'!$L$5),'Product Ratings'!$J$5,IF(AND(O546&lt;='Product Ratings'!$M$6,O546&gt;='Product Ratings'!$L$6),'Product Ratings'!$J$6,IF(AND(O546&lt;='Product Ratings'!$M$7,O546&gt;='Product Ratings'!$L$7),'Product Ratings'!$J$7,IF(AND(O546&lt;='Product Ratings'!$M$8,O546&gt;='Product Ratings'!$L$8),'Product Ratings'!$J$8,IF(O546&gt;='Product Ratings'!$L$9,'Product Ratings'!$J$9)))))</f>
        <v>3</v>
      </c>
      <c r="U546" s="99">
        <f>IF(AND(N546&lt;='Product Ratings'!$R$5,N546&gt;='Product Ratings'!$Q$5),'Product Ratings'!$O$5,IF(AND(N546&lt;='Product Ratings'!$R$6,N546&gt;='Product Ratings'!$Q$6),'Product Ratings'!$O$6,IF(AND(N546&lt;='Product Ratings'!$R$7,N546&gt;='Product Ratings'!$Q$7),'Product Ratings'!$O$7,IF(AND(N546&lt;='Product Ratings'!$R$8,N546&gt;='Product Ratings'!$Q$8),'Product Ratings'!$O$8,IF(N546&gt;='Product Ratings'!$Q$9,'Product Ratings'!$O$9)))))</f>
        <v>3</v>
      </c>
      <c r="V546" s="99">
        <f>IF(AND(P546&lt;='Product Ratings'!$V$5,P546&gt;='Product Ratings'!$U$5),'Product Ratings'!$S$5,IF(AND(P546&lt;='Product Ratings'!$V$6,P546&gt;='Product Ratings'!$U$6),'Product Ratings'!$S$6,IF(AND(P546&lt;='Product Ratings'!$V$7,P546&gt;='Product Ratings'!$U$7),'Product Ratings'!$S$7,IF(AND(P546&lt;='Product Ratings'!$V$8,P546&gt;='Product Ratings'!$U$8),'Product Ratings'!$S$8,IF(P546&gt;='Product Ratings'!$U$9,'Product Ratings'!$S$9)))))</f>
        <v>2</v>
      </c>
      <c r="W546" s="135">
        <f t="shared" si="6"/>
        <v>12</v>
      </c>
      <c r="X546" s="90"/>
      <c r="Y546" s="90"/>
      <c r="Z546" s="90"/>
      <c r="AA546" s="90"/>
      <c r="AB546" s="90"/>
    </row>
    <row r="547" ht="12.75" customHeight="1">
      <c r="A547" s="87"/>
      <c r="B547" s="90"/>
      <c r="C547" s="90" t="s">
        <v>606</v>
      </c>
      <c r="D547" s="126">
        <v>1.0</v>
      </c>
      <c r="E547" s="127">
        <v>49.31</v>
      </c>
      <c r="F547" s="128">
        <f t="shared" si="7"/>
        <v>32.0515</v>
      </c>
      <c r="G547" s="129">
        <f t="shared" si="1"/>
        <v>17.2585</v>
      </c>
      <c r="H547" s="130">
        <f t="shared" si="2"/>
        <v>0.35</v>
      </c>
      <c r="I547" s="131">
        <v>44895.0</v>
      </c>
      <c r="J547" s="132">
        <v>44931.0</v>
      </c>
      <c r="K547" s="123"/>
      <c r="L547" s="90"/>
      <c r="M547" s="133">
        <f t="shared" si="3"/>
        <v>49.31</v>
      </c>
      <c r="N547" s="99">
        <f t="shared" si="4"/>
        <v>36</v>
      </c>
      <c r="O547" s="133">
        <f t="shared" si="5"/>
        <v>32.0515</v>
      </c>
      <c r="P547" s="134">
        <v>0.13</v>
      </c>
      <c r="Q547" s="90"/>
      <c r="R547" s="99">
        <f>IF(AND(H547&lt;='Product Ratings'!$E$5,H547&gt;='Product Ratings'!$D$5),'Product Ratings'!$C$5,IF(AND(H547&lt;='Product Ratings'!$E$6,H547&gt;='Product Ratings'!$D$6),'Product Ratings'!$C$6,IF(AND(H547&lt;='Product Ratings'!$E$7,H547&gt;='Product Ratings'!$D$7),'Product Ratings'!$C$7,IF(AND(H547&lt;='Product Ratings'!$E$8,H547&gt;='Product Ratings'!$D$8),'Product Ratings'!$C$8,IF(H547&gt;='Product Ratings'!$D$9,'Product Ratings'!$C$9)))))</f>
        <v>2</v>
      </c>
      <c r="S547" s="99">
        <f>IF(AND(D547&lt;='Product Ratings'!$I$5,D547&gt;='Product Ratings'!$H$5),'Product Ratings'!$F$5,IF(AND(D547&lt;='Product Ratings'!$I$6,D547&gt;='Product Ratings'!$H$6),'Product Ratings'!$F$6,IF(AND(D547&lt;='Product Ratings'!$I$7,I547&gt;='Product Ratings'!$H$7),'Product Ratings'!$F$7,IF(AND(D547&lt;='Product Ratings'!$I$8,D547&gt;='Product Ratings'!$H$8),'Product Ratings'!$F$8,IF(D547&gt;='Product Ratings'!$H$9,'Product Ratings'!$F$9)))))</f>
        <v>1</v>
      </c>
      <c r="T547" s="99">
        <f>IF(AND(O547&lt;='Product Ratings'!$M$5,O547&gt;='Product Ratings'!$L$5),'Product Ratings'!$J$5,IF(AND(O547&lt;='Product Ratings'!$M$6,O547&gt;='Product Ratings'!$L$6),'Product Ratings'!$J$6,IF(AND(O547&lt;='Product Ratings'!$M$7,O547&gt;='Product Ratings'!$L$7),'Product Ratings'!$J$7,IF(AND(O547&lt;='Product Ratings'!$M$8,O547&gt;='Product Ratings'!$L$8),'Product Ratings'!$J$8,IF(O547&gt;='Product Ratings'!$L$9,'Product Ratings'!$J$9)))))</f>
        <v>4</v>
      </c>
      <c r="U547" s="99">
        <f>IF(AND(N547&lt;='Product Ratings'!$R$5,N547&gt;='Product Ratings'!$Q$5),'Product Ratings'!$O$5,IF(AND(N547&lt;='Product Ratings'!$R$6,N547&gt;='Product Ratings'!$Q$6),'Product Ratings'!$O$6,IF(AND(N547&lt;='Product Ratings'!$R$7,N547&gt;='Product Ratings'!$Q$7),'Product Ratings'!$O$7,IF(AND(N547&lt;='Product Ratings'!$R$8,N547&gt;='Product Ratings'!$Q$8),'Product Ratings'!$O$8,IF(N547&gt;='Product Ratings'!$Q$9,'Product Ratings'!$O$9)))))</f>
        <v>3</v>
      </c>
      <c r="V547" s="99" t="b">
        <f>IF(AND(P547&lt;='Product Ratings'!$V$5,P547&gt;='Product Ratings'!$U$5),'Product Ratings'!$S$5,IF(AND(P547&lt;='Product Ratings'!$V$6,P547&gt;='Product Ratings'!$U$6),'Product Ratings'!$S$6,IF(AND(P547&lt;='Product Ratings'!$V$7,P547&gt;='Product Ratings'!$U$7),'Product Ratings'!$S$7,IF(AND(P547&lt;='Product Ratings'!$V$8,P547&gt;='Product Ratings'!$U$8),'Product Ratings'!$S$8,IF(P547&gt;='Product Ratings'!$U$9,'Product Ratings'!$S$9)))))</f>
        <v>0</v>
      </c>
      <c r="W547" s="135">
        <f t="shared" si="6"/>
        <v>10</v>
      </c>
      <c r="X547" s="90"/>
      <c r="Y547" s="90"/>
      <c r="Z547" s="90"/>
      <c r="AA547" s="90"/>
      <c r="AB547" s="90"/>
    </row>
    <row r="548" ht="12.75" customHeight="1">
      <c r="A548" s="87"/>
      <c r="B548" s="90"/>
      <c r="C548" s="90" t="s">
        <v>607</v>
      </c>
      <c r="D548" s="126">
        <v>2.0</v>
      </c>
      <c r="E548" s="127">
        <v>469.04</v>
      </c>
      <c r="F548" s="128">
        <f t="shared" si="7"/>
        <v>304.876</v>
      </c>
      <c r="G548" s="129">
        <f t="shared" si="1"/>
        <v>164.164</v>
      </c>
      <c r="H548" s="130">
        <f t="shared" si="2"/>
        <v>0.35</v>
      </c>
      <c r="I548" s="131">
        <v>44896.0</v>
      </c>
      <c r="J548" s="132">
        <v>44932.0</v>
      </c>
      <c r="K548" s="123"/>
      <c r="L548" s="90"/>
      <c r="M548" s="133">
        <f t="shared" si="3"/>
        <v>234.52</v>
      </c>
      <c r="N548" s="99">
        <f t="shared" si="4"/>
        <v>36</v>
      </c>
      <c r="O548" s="133">
        <f t="shared" si="5"/>
        <v>152.438</v>
      </c>
      <c r="P548" s="134">
        <v>0.125</v>
      </c>
      <c r="Q548" s="90"/>
      <c r="R548" s="99">
        <f>IF(AND(H548&lt;='Product Ratings'!$E$5,H548&gt;='Product Ratings'!$D$5),'Product Ratings'!$C$5,IF(AND(H548&lt;='Product Ratings'!$E$6,H548&gt;='Product Ratings'!$D$6),'Product Ratings'!$C$6,IF(AND(H548&lt;='Product Ratings'!$E$7,H548&gt;='Product Ratings'!$D$7),'Product Ratings'!$C$7,IF(AND(H548&lt;='Product Ratings'!$E$8,H548&gt;='Product Ratings'!$D$8),'Product Ratings'!$C$8,IF(H548&gt;='Product Ratings'!$D$9,'Product Ratings'!$C$9)))))</f>
        <v>2</v>
      </c>
      <c r="S548" s="99">
        <f>IF(AND(D548&lt;='Product Ratings'!$I$5,D548&gt;='Product Ratings'!$H$5),'Product Ratings'!$F$5,IF(AND(D548&lt;='Product Ratings'!$I$6,D548&gt;='Product Ratings'!$H$6),'Product Ratings'!$F$6,IF(AND(D548&lt;='Product Ratings'!$I$7,I548&gt;='Product Ratings'!$H$7),'Product Ratings'!$F$7,IF(AND(D548&lt;='Product Ratings'!$I$8,D548&gt;='Product Ratings'!$H$8),'Product Ratings'!$F$8,IF(D548&gt;='Product Ratings'!$H$9,'Product Ratings'!$F$9)))))</f>
        <v>1</v>
      </c>
      <c r="T548" s="99">
        <f>IF(AND(O548&lt;='Product Ratings'!$M$5,O548&gt;='Product Ratings'!$L$5),'Product Ratings'!$J$5,IF(AND(O548&lt;='Product Ratings'!$M$6,O548&gt;='Product Ratings'!$L$6),'Product Ratings'!$J$6,IF(AND(O548&lt;='Product Ratings'!$M$7,O548&gt;='Product Ratings'!$L$7),'Product Ratings'!$J$7,IF(AND(O548&lt;='Product Ratings'!$M$8,O548&gt;='Product Ratings'!$L$8),'Product Ratings'!$J$8,IF(O548&gt;='Product Ratings'!$L$9,'Product Ratings'!$J$9)))))</f>
        <v>2</v>
      </c>
      <c r="U548" s="99">
        <f>IF(AND(N548&lt;='Product Ratings'!$R$5,N548&gt;='Product Ratings'!$Q$5),'Product Ratings'!$O$5,IF(AND(N548&lt;='Product Ratings'!$R$6,N548&gt;='Product Ratings'!$Q$6),'Product Ratings'!$O$6,IF(AND(N548&lt;='Product Ratings'!$R$7,N548&gt;='Product Ratings'!$Q$7),'Product Ratings'!$O$7,IF(AND(N548&lt;='Product Ratings'!$R$8,N548&gt;='Product Ratings'!$Q$8),'Product Ratings'!$O$8,IF(N548&gt;='Product Ratings'!$Q$9,'Product Ratings'!$O$9)))))</f>
        <v>3</v>
      </c>
      <c r="V548" s="99">
        <f>IF(AND(P548&lt;='Product Ratings'!$V$5,P548&gt;='Product Ratings'!$U$5),'Product Ratings'!$S$5,IF(AND(P548&lt;='Product Ratings'!$V$6,P548&gt;='Product Ratings'!$U$6),'Product Ratings'!$S$6,IF(AND(P548&lt;='Product Ratings'!$V$7,P548&gt;='Product Ratings'!$U$7),'Product Ratings'!$S$7,IF(AND(P548&lt;='Product Ratings'!$V$8,P548&gt;='Product Ratings'!$U$8),'Product Ratings'!$S$8,IF(P548&gt;='Product Ratings'!$U$9,'Product Ratings'!$S$9)))))</f>
        <v>2</v>
      </c>
      <c r="W548" s="135">
        <f t="shared" si="6"/>
        <v>10</v>
      </c>
      <c r="X548" s="90"/>
      <c r="Y548" s="90"/>
      <c r="Z548" s="90"/>
      <c r="AA548" s="90"/>
      <c r="AB548" s="90"/>
    </row>
    <row r="549" ht="12.75" customHeight="1">
      <c r="A549" s="87"/>
      <c r="B549" s="90"/>
      <c r="C549" s="90" t="s">
        <v>608</v>
      </c>
      <c r="D549" s="126">
        <v>3.0</v>
      </c>
      <c r="E549" s="127">
        <v>39.6</v>
      </c>
      <c r="F549" s="128">
        <f t="shared" si="7"/>
        <v>25.74</v>
      </c>
      <c r="G549" s="129">
        <f t="shared" si="1"/>
        <v>13.86</v>
      </c>
      <c r="H549" s="130">
        <f t="shared" si="2"/>
        <v>0.35</v>
      </c>
      <c r="I549" s="131">
        <v>44897.0</v>
      </c>
      <c r="J549" s="132">
        <v>44933.0</v>
      </c>
      <c r="K549" s="123"/>
      <c r="L549" s="90"/>
      <c r="M549" s="133">
        <f t="shared" si="3"/>
        <v>13.2</v>
      </c>
      <c r="N549" s="99">
        <f t="shared" si="4"/>
        <v>36</v>
      </c>
      <c r="O549" s="133">
        <f t="shared" si="5"/>
        <v>8.58</v>
      </c>
      <c r="P549" s="134">
        <v>0.15</v>
      </c>
      <c r="Q549" s="90"/>
      <c r="R549" s="99">
        <f>IF(AND(H549&lt;='Product Ratings'!$E$5,H549&gt;='Product Ratings'!$D$5),'Product Ratings'!$C$5,IF(AND(H549&lt;='Product Ratings'!$E$6,H549&gt;='Product Ratings'!$D$6),'Product Ratings'!$C$6,IF(AND(H549&lt;='Product Ratings'!$E$7,H549&gt;='Product Ratings'!$D$7),'Product Ratings'!$C$7,IF(AND(H549&lt;='Product Ratings'!$E$8,H549&gt;='Product Ratings'!$D$8),'Product Ratings'!$C$8,IF(H549&gt;='Product Ratings'!$D$9,'Product Ratings'!$C$9)))))</f>
        <v>2</v>
      </c>
      <c r="S549" s="99">
        <f>IF(AND(D549&lt;='Product Ratings'!$I$5,D549&gt;='Product Ratings'!$H$5),'Product Ratings'!$F$5,IF(AND(D549&lt;='Product Ratings'!$I$6,D549&gt;='Product Ratings'!$H$6),'Product Ratings'!$F$6,IF(AND(D549&lt;='Product Ratings'!$I$7,I549&gt;='Product Ratings'!$H$7),'Product Ratings'!$F$7,IF(AND(D549&lt;='Product Ratings'!$I$8,D549&gt;='Product Ratings'!$H$8),'Product Ratings'!$F$8,IF(D549&gt;='Product Ratings'!$H$9,'Product Ratings'!$F$9)))))</f>
        <v>1</v>
      </c>
      <c r="T549" s="99">
        <f>IF(AND(O549&lt;='Product Ratings'!$M$5,O549&gt;='Product Ratings'!$L$5),'Product Ratings'!$J$5,IF(AND(O549&lt;='Product Ratings'!$M$6,O549&gt;='Product Ratings'!$L$6),'Product Ratings'!$J$6,IF(AND(O549&lt;='Product Ratings'!$M$7,O549&gt;='Product Ratings'!$L$7),'Product Ratings'!$J$7,IF(AND(O549&lt;='Product Ratings'!$M$8,O549&gt;='Product Ratings'!$L$8),'Product Ratings'!$J$8,IF(O549&gt;='Product Ratings'!$L$9,'Product Ratings'!$J$9)))))</f>
        <v>5</v>
      </c>
      <c r="U549" s="99">
        <f>IF(AND(N549&lt;='Product Ratings'!$R$5,N549&gt;='Product Ratings'!$Q$5),'Product Ratings'!$O$5,IF(AND(N549&lt;='Product Ratings'!$R$6,N549&gt;='Product Ratings'!$Q$6),'Product Ratings'!$O$6,IF(AND(N549&lt;='Product Ratings'!$R$7,N549&gt;='Product Ratings'!$Q$7),'Product Ratings'!$O$7,IF(AND(N549&lt;='Product Ratings'!$R$8,N549&gt;='Product Ratings'!$Q$8),'Product Ratings'!$O$8,IF(N549&gt;='Product Ratings'!$Q$9,'Product Ratings'!$O$9)))))</f>
        <v>3</v>
      </c>
      <c r="V549" s="99">
        <f>IF(AND(P549&lt;='Product Ratings'!$V$5,P549&gt;='Product Ratings'!$U$5),'Product Ratings'!$S$5,IF(AND(P549&lt;='Product Ratings'!$V$6,P549&gt;='Product Ratings'!$U$6),'Product Ratings'!$S$6,IF(AND(P549&lt;='Product Ratings'!$V$7,P549&gt;='Product Ratings'!$U$7),'Product Ratings'!$S$7,IF(AND(P549&lt;='Product Ratings'!$V$8,P549&gt;='Product Ratings'!$U$8),'Product Ratings'!$S$8,IF(P549&gt;='Product Ratings'!$U$9,'Product Ratings'!$S$9)))))</f>
        <v>3</v>
      </c>
      <c r="W549" s="135">
        <f t="shared" si="6"/>
        <v>14</v>
      </c>
      <c r="X549" s="90"/>
      <c r="Y549" s="90"/>
      <c r="Z549" s="90"/>
      <c r="AA549" s="90"/>
      <c r="AB549" s="90"/>
    </row>
    <row r="550" ht="12.75" customHeight="1">
      <c r="A550" s="87"/>
      <c r="B550" s="90"/>
      <c r="C550" s="90" t="s">
        <v>609</v>
      </c>
      <c r="D550" s="126">
        <v>4.0</v>
      </c>
      <c r="E550" s="127">
        <v>153.91</v>
      </c>
      <c r="F550" s="128">
        <f t="shared" si="7"/>
        <v>100.0415</v>
      </c>
      <c r="G550" s="129">
        <f t="shared" si="1"/>
        <v>53.8685</v>
      </c>
      <c r="H550" s="130">
        <f t="shared" si="2"/>
        <v>0.35</v>
      </c>
      <c r="I550" s="131">
        <v>44898.0</v>
      </c>
      <c r="J550" s="132">
        <v>44934.0</v>
      </c>
      <c r="K550" s="123"/>
      <c r="L550" s="90"/>
      <c r="M550" s="133">
        <f t="shared" si="3"/>
        <v>38.4775</v>
      </c>
      <c r="N550" s="99">
        <f t="shared" si="4"/>
        <v>36</v>
      </c>
      <c r="O550" s="133">
        <f t="shared" si="5"/>
        <v>25.010375</v>
      </c>
      <c r="P550" s="134">
        <v>0.18</v>
      </c>
      <c r="Q550" s="90"/>
      <c r="R550" s="99">
        <f>IF(AND(H550&lt;='Product Ratings'!$E$5,H550&gt;='Product Ratings'!$D$5),'Product Ratings'!$C$5,IF(AND(H550&lt;='Product Ratings'!$E$6,H550&gt;='Product Ratings'!$D$6),'Product Ratings'!$C$6,IF(AND(H550&lt;='Product Ratings'!$E$7,H550&gt;='Product Ratings'!$D$7),'Product Ratings'!$C$7,IF(AND(H550&lt;='Product Ratings'!$E$8,H550&gt;='Product Ratings'!$D$8),'Product Ratings'!$C$8,IF(H550&gt;='Product Ratings'!$D$9,'Product Ratings'!$C$9)))))</f>
        <v>2</v>
      </c>
      <c r="S550" s="99">
        <f>IF(AND(D550&lt;='Product Ratings'!$I$5,D550&gt;='Product Ratings'!$H$5),'Product Ratings'!$F$5,IF(AND(D550&lt;='Product Ratings'!$I$6,D550&gt;='Product Ratings'!$H$6),'Product Ratings'!$F$6,IF(AND(D550&lt;='Product Ratings'!$I$7,I550&gt;='Product Ratings'!$H$7),'Product Ratings'!$F$7,IF(AND(D550&lt;='Product Ratings'!$I$8,D550&gt;='Product Ratings'!$H$8),'Product Ratings'!$F$8,IF(D550&gt;='Product Ratings'!$H$9,'Product Ratings'!$F$9)))))</f>
        <v>1</v>
      </c>
      <c r="T550" s="99" t="b">
        <f>IF(AND(O550&lt;='Product Ratings'!$M$5,O550&gt;='Product Ratings'!$L$5),'Product Ratings'!$J$5,IF(AND(O550&lt;='Product Ratings'!$M$6,O550&gt;='Product Ratings'!$L$6),'Product Ratings'!$J$6,IF(AND(O550&lt;='Product Ratings'!$M$7,O550&gt;='Product Ratings'!$L$7),'Product Ratings'!$J$7,IF(AND(O550&lt;='Product Ratings'!$M$8,O550&gt;='Product Ratings'!$L$8),'Product Ratings'!$J$8,IF(O550&gt;='Product Ratings'!$L$9,'Product Ratings'!$J$9)))))</f>
        <v>0</v>
      </c>
      <c r="U550" s="99">
        <f>IF(AND(N550&lt;='Product Ratings'!$R$5,N550&gt;='Product Ratings'!$Q$5),'Product Ratings'!$O$5,IF(AND(N550&lt;='Product Ratings'!$R$6,N550&gt;='Product Ratings'!$Q$6),'Product Ratings'!$O$6,IF(AND(N550&lt;='Product Ratings'!$R$7,N550&gt;='Product Ratings'!$Q$7),'Product Ratings'!$O$7,IF(AND(N550&lt;='Product Ratings'!$R$8,N550&gt;='Product Ratings'!$Q$8),'Product Ratings'!$O$8,IF(N550&gt;='Product Ratings'!$Q$9,'Product Ratings'!$O$9)))))</f>
        <v>3</v>
      </c>
      <c r="V550" s="99">
        <f>IF(AND(P550&lt;='Product Ratings'!$V$5,P550&gt;='Product Ratings'!$U$5),'Product Ratings'!$S$5,IF(AND(P550&lt;='Product Ratings'!$V$6,P550&gt;='Product Ratings'!$U$6),'Product Ratings'!$S$6,IF(AND(P550&lt;='Product Ratings'!$V$7,P550&gt;='Product Ratings'!$U$7),'Product Ratings'!$S$7,IF(AND(P550&lt;='Product Ratings'!$V$8,P550&gt;='Product Ratings'!$U$8),'Product Ratings'!$S$8,IF(P550&gt;='Product Ratings'!$U$9,'Product Ratings'!$S$9)))))</f>
        <v>3</v>
      </c>
      <c r="W550" s="135">
        <f t="shared" si="6"/>
        <v>9</v>
      </c>
      <c r="X550" s="90"/>
      <c r="Y550" s="90"/>
      <c r="Z550" s="90"/>
      <c r="AA550" s="90"/>
      <c r="AB550" s="90"/>
    </row>
    <row r="551" ht="12.75" customHeight="1">
      <c r="A551" s="87"/>
      <c r="B551" s="90"/>
      <c r="C551" s="90" t="s">
        <v>610</v>
      </c>
      <c r="D551" s="126">
        <v>5.0</v>
      </c>
      <c r="E551" s="127">
        <v>189.57</v>
      </c>
      <c r="F551" s="128">
        <f t="shared" si="7"/>
        <v>123.2205</v>
      </c>
      <c r="G551" s="129">
        <f t="shared" si="1"/>
        <v>66.3495</v>
      </c>
      <c r="H551" s="130">
        <f t="shared" si="2"/>
        <v>0.35</v>
      </c>
      <c r="I551" s="131">
        <v>44899.0</v>
      </c>
      <c r="J551" s="132">
        <v>44935.0</v>
      </c>
      <c r="K551" s="123"/>
      <c r="L551" s="90"/>
      <c r="M551" s="133">
        <f t="shared" si="3"/>
        <v>37.914</v>
      </c>
      <c r="N551" s="99">
        <f t="shared" si="4"/>
        <v>36</v>
      </c>
      <c r="O551" s="133">
        <f t="shared" si="5"/>
        <v>24.6441</v>
      </c>
      <c r="P551" s="134">
        <v>0.22</v>
      </c>
      <c r="Q551" s="90"/>
      <c r="R551" s="99">
        <f>IF(AND(H551&lt;='Product Ratings'!$E$5,H551&gt;='Product Ratings'!$D$5),'Product Ratings'!$C$5,IF(AND(H551&lt;='Product Ratings'!$E$6,H551&gt;='Product Ratings'!$D$6),'Product Ratings'!$C$6,IF(AND(H551&lt;='Product Ratings'!$E$7,H551&gt;='Product Ratings'!$D$7),'Product Ratings'!$C$7,IF(AND(H551&lt;='Product Ratings'!$E$8,H551&gt;='Product Ratings'!$D$8),'Product Ratings'!$C$8,IF(H551&gt;='Product Ratings'!$D$9,'Product Ratings'!$C$9)))))</f>
        <v>2</v>
      </c>
      <c r="S551" s="99">
        <f>IF(AND(D551&lt;='Product Ratings'!$I$5,D551&gt;='Product Ratings'!$H$5),'Product Ratings'!$F$5,IF(AND(D551&lt;='Product Ratings'!$I$6,D551&gt;='Product Ratings'!$H$6),'Product Ratings'!$F$6,IF(AND(D551&lt;='Product Ratings'!$I$7,I551&gt;='Product Ratings'!$H$7),'Product Ratings'!$F$7,IF(AND(D551&lt;='Product Ratings'!$I$8,D551&gt;='Product Ratings'!$H$8),'Product Ratings'!$F$8,IF(D551&gt;='Product Ratings'!$H$9,'Product Ratings'!$F$9)))))</f>
        <v>1</v>
      </c>
      <c r="T551" s="99">
        <f>IF(AND(O551&lt;='Product Ratings'!$M$5,O551&gt;='Product Ratings'!$L$5),'Product Ratings'!$J$5,IF(AND(O551&lt;='Product Ratings'!$M$6,O551&gt;='Product Ratings'!$L$6),'Product Ratings'!$J$6,IF(AND(O551&lt;='Product Ratings'!$M$7,O551&gt;='Product Ratings'!$L$7),'Product Ratings'!$J$7,IF(AND(O551&lt;='Product Ratings'!$M$8,O551&gt;='Product Ratings'!$L$8),'Product Ratings'!$J$8,IF(O551&gt;='Product Ratings'!$L$9,'Product Ratings'!$J$9)))))</f>
        <v>5</v>
      </c>
      <c r="U551" s="99">
        <f>IF(AND(N551&lt;='Product Ratings'!$R$5,N551&gt;='Product Ratings'!$Q$5),'Product Ratings'!$O$5,IF(AND(N551&lt;='Product Ratings'!$R$6,N551&gt;='Product Ratings'!$Q$6),'Product Ratings'!$O$6,IF(AND(N551&lt;='Product Ratings'!$R$7,N551&gt;='Product Ratings'!$Q$7),'Product Ratings'!$O$7,IF(AND(N551&lt;='Product Ratings'!$R$8,N551&gt;='Product Ratings'!$Q$8),'Product Ratings'!$O$8,IF(N551&gt;='Product Ratings'!$Q$9,'Product Ratings'!$O$9)))))</f>
        <v>3</v>
      </c>
      <c r="V551" s="99">
        <f>IF(AND(P551&lt;='Product Ratings'!$V$5,P551&gt;='Product Ratings'!$U$5),'Product Ratings'!$S$5,IF(AND(P551&lt;='Product Ratings'!$V$6,P551&gt;='Product Ratings'!$U$6),'Product Ratings'!$S$6,IF(AND(P551&lt;='Product Ratings'!$V$7,P551&gt;='Product Ratings'!$U$7),'Product Ratings'!$S$7,IF(AND(P551&lt;='Product Ratings'!$V$8,P551&gt;='Product Ratings'!$U$8),'Product Ratings'!$S$8,IF(P551&gt;='Product Ratings'!$U$9,'Product Ratings'!$S$9)))))</f>
        <v>3</v>
      </c>
      <c r="W551" s="135">
        <f t="shared" si="6"/>
        <v>14</v>
      </c>
      <c r="X551" s="90"/>
      <c r="Y551" s="90"/>
      <c r="Z551" s="90"/>
      <c r="AA551" s="90"/>
      <c r="AB551" s="90"/>
    </row>
    <row r="552" ht="12.75" customHeight="1">
      <c r="A552" s="87"/>
      <c r="B552" s="90"/>
      <c r="C552" s="90" t="s">
        <v>611</v>
      </c>
      <c r="D552" s="126">
        <v>6.0</v>
      </c>
      <c r="E552" s="127">
        <v>420.69</v>
      </c>
      <c r="F552" s="128">
        <f t="shared" si="7"/>
        <v>273.4485</v>
      </c>
      <c r="G552" s="129">
        <f t="shared" si="1"/>
        <v>147.2415</v>
      </c>
      <c r="H552" s="130">
        <f t="shared" si="2"/>
        <v>0.35</v>
      </c>
      <c r="I552" s="131">
        <v>44900.0</v>
      </c>
      <c r="J552" s="132">
        <v>44936.0</v>
      </c>
      <c r="K552" s="123"/>
      <c r="L552" s="90"/>
      <c r="M552" s="133">
        <f t="shared" si="3"/>
        <v>70.115</v>
      </c>
      <c r="N552" s="99">
        <f t="shared" si="4"/>
        <v>36</v>
      </c>
      <c r="O552" s="133">
        <f t="shared" si="5"/>
        <v>45.57475</v>
      </c>
      <c r="P552" s="134">
        <v>0.26</v>
      </c>
      <c r="Q552" s="90"/>
      <c r="R552" s="99">
        <f>IF(AND(H552&lt;='Product Ratings'!$E$5,H552&gt;='Product Ratings'!$D$5),'Product Ratings'!$C$5,IF(AND(H552&lt;='Product Ratings'!$E$6,H552&gt;='Product Ratings'!$D$6),'Product Ratings'!$C$6,IF(AND(H552&lt;='Product Ratings'!$E$7,H552&gt;='Product Ratings'!$D$7),'Product Ratings'!$C$7,IF(AND(H552&lt;='Product Ratings'!$E$8,H552&gt;='Product Ratings'!$D$8),'Product Ratings'!$C$8,IF(H552&gt;='Product Ratings'!$D$9,'Product Ratings'!$C$9)))))</f>
        <v>2</v>
      </c>
      <c r="S552" s="99">
        <f>IF(AND(D552&lt;='Product Ratings'!$I$5,D552&gt;='Product Ratings'!$H$5),'Product Ratings'!$F$5,IF(AND(D552&lt;='Product Ratings'!$I$6,D552&gt;='Product Ratings'!$H$6),'Product Ratings'!$F$6,IF(AND(D552&lt;='Product Ratings'!$I$7,I552&gt;='Product Ratings'!$H$7),'Product Ratings'!$F$7,IF(AND(D552&lt;='Product Ratings'!$I$8,D552&gt;='Product Ratings'!$H$8),'Product Ratings'!$F$8,IF(D552&gt;='Product Ratings'!$H$9,'Product Ratings'!$F$9)))))</f>
        <v>2</v>
      </c>
      <c r="T552" s="99">
        <f>IF(AND(O552&lt;='Product Ratings'!$M$5,O552&gt;='Product Ratings'!$L$5),'Product Ratings'!$J$5,IF(AND(O552&lt;='Product Ratings'!$M$6,O552&gt;='Product Ratings'!$L$6),'Product Ratings'!$J$6,IF(AND(O552&lt;='Product Ratings'!$M$7,O552&gt;='Product Ratings'!$L$7),'Product Ratings'!$J$7,IF(AND(O552&lt;='Product Ratings'!$M$8,O552&gt;='Product Ratings'!$L$8),'Product Ratings'!$J$8,IF(O552&gt;='Product Ratings'!$L$9,'Product Ratings'!$J$9)))))</f>
        <v>3</v>
      </c>
      <c r="U552" s="99">
        <f>IF(AND(N552&lt;='Product Ratings'!$R$5,N552&gt;='Product Ratings'!$Q$5),'Product Ratings'!$O$5,IF(AND(N552&lt;='Product Ratings'!$R$6,N552&gt;='Product Ratings'!$Q$6),'Product Ratings'!$O$6,IF(AND(N552&lt;='Product Ratings'!$R$7,N552&gt;='Product Ratings'!$Q$7),'Product Ratings'!$O$7,IF(AND(N552&lt;='Product Ratings'!$R$8,N552&gt;='Product Ratings'!$Q$8),'Product Ratings'!$O$8,IF(N552&gt;='Product Ratings'!$Q$9,'Product Ratings'!$O$9)))))</f>
        <v>3</v>
      </c>
      <c r="V552" s="99">
        <f>IF(AND(P552&lt;='Product Ratings'!$V$5,P552&gt;='Product Ratings'!$U$5),'Product Ratings'!$S$5,IF(AND(P552&lt;='Product Ratings'!$V$6,P552&gt;='Product Ratings'!$U$6),'Product Ratings'!$S$6,IF(AND(P552&lt;='Product Ratings'!$V$7,P552&gt;='Product Ratings'!$U$7),'Product Ratings'!$S$7,IF(AND(P552&lt;='Product Ratings'!$V$8,P552&gt;='Product Ratings'!$U$8),'Product Ratings'!$S$8,IF(P552&gt;='Product Ratings'!$U$9,'Product Ratings'!$S$9)))))</f>
        <v>3</v>
      </c>
      <c r="W552" s="135">
        <f t="shared" si="6"/>
        <v>13</v>
      </c>
      <c r="X552" s="90"/>
      <c r="Y552" s="90"/>
      <c r="Z552" s="90"/>
      <c r="AA552" s="90"/>
      <c r="AB552" s="90"/>
    </row>
    <row r="553" ht="12.75" customHeight="1">
      <c r="A553" s="87"/>
      <c r="B553" s="90"/>
      <c r="C553" s="90" t="s">
        <v>612</v>
      </c>
      <c r="D553" s="126">
        <v>1.0</v>
      </c>
      <c r="E553" s="127">
        <v>143.48</v>
      </c>
      <c r="F553" s="128">
        <f t="shared" si="7"/>
        <v>93.262</v>
      </c>
      <c r="G553" s="129">
        <f t="shared" si="1"/>
        <v>50.218</v>
      </c>
      <c r="H553" s="130">
        <f t="shared" si="2"/>
        <v>0.35</v>
      </c>
      <c r="I553" s="131">
        <v>44901.0</v>
      </c>
      <c r="J553" s="132">
        <v>44937.0</v>
      </c>
      <c r="K553" s="123"/>
      <c r="L553" s="90"/>
      <c r="M553" s="133">
        <f t="shared" si="3"/>
        <v>143.48</v>
      </c>
      <c r="N553" s="99">
        <f t="shared" si="4"/>
        <v>36</v>
      </c>
      <c r="O553" s="133">
        <f t="shared" si="5"/>
        <v>93.262</v>
      </c>
      <c r="P553" s="134">
        <v>0.28</v>
      </c>
      <c r="Q553" s="90"/>
      <c r="R553" s="99">
        <f>IF(AND(H553&lt;='Product Ratings'!$E$5,H553&gt;='Product Ratings'!$D$5),'Product Ratings'!$C$5,IF(AND(H553&lt;='Product Ratings'!$E$6,H553&gt;='Product Ratings'!$D$6),'Product Ratings'!$C$6,IF(AND(H553&lt;='Product Ratings'!$E$7,H553&gt;='Product Ratings'!$D$7),'Product Ratings'!$C$7,IF(AND(H553&lt;='Product Ratings'!$E$8,H553&gt;='Product Ratings'!$D$8),'Product Ratings'!$C$8,IF(H553&gt;='Product Ratings'!$D$9,'Product Ratings'!$C$9)))))</f>
        <v>2</v>
      </c>
      <c r="S553" s="99">
        <f>IF(AND(D553&lt;='Product Ratings'!$I$5,D553&gt;='Product Ratings'!$H$5),'Product Ratings'!$F$5,IF(AND(D553&lt;='Product Ratings'!$I$6,D553&gt;='Product Ratings'!$H$6),'Product Ratings'!$F$6,IF(AND(D553&lt;='Product Ratings'!$I$7,I553&gt;='Product Ratings'!$H$7),'Product Ratings'!$F$7,IF(AND(D553&lt;='Product Ratings'!$I$8,D553&gt;='Product Ratings'!$H$8),'Product Ratings'!$F$8,IF(D553&gt;='Product Ratings'!$H$9,'Product Ratings'!$F$9)))))</f>
        <v>1</v>
      </c>
      <c r="T553" s="99">
        <f>IF(AND(O553&lt;='Product Ratings'!$M$5,O553&gt;='Product Ratings'!$L$5),'Product Ratings'!$J$5,IF(AND(O553&lt;='Product Ratings'!$M$6,O553&gt;='Product Ratings'!$L$6),'Product Ratings'!$J$6,IF(AND(O553&lt;='Product Ratings'!$M$7,O553&gt;='Product Ratings'!$L$7),'Product Ratings'!$J$7,IF(AND(O553&lt;='Product Ratings'!$M$8,O553&gt;='Product Ratings'!$L$8),'Product Ratings'!$J$8,IF(O553&gt;='Product Ratings'!$L$9,'Product Ratings'!$J$9)))))</f>
        <v>2</v>
      </c>
      <c r="U553" s="99">
        <f>IF(AND(N553&lt;='Product Ratings'!$R$5,N553&gt;='Product Ratings'!$Q$5),'Product Ratings'!$O$5,IF(AND(N553&lt;='Product Ratings'!$R$6,N553&gt;='Product Ratings'!$Q$6),'Product Ratings'!$O$6,IF(AND(N553&lt;='Product Ratings'!$R$7,N553&gt;='Product Ratings'!$Q$7),'Product Ratings'!$O$7,IF(AND(N553&lt;='Product Ratings'!$R$8,N553&gt;='Product Ratings'!$Q$8),'Product Ratings'!$O$8,IF(N553&gt;='Product Ratings'!$Q$9,'Product Ratings'!$O$9)))))</f>
        <v>3</v>
      </c>
      <c r="V553" s="99">
        <f>IF(AND(P553&lt;='Product Ratings'!$V$5,P553&gt;='Product Ratings'!$U$5),'Product Ratings'!$S$5,IF(AND(P553&lt;='Product Ratings'!$V$6,P553&gt;='Product Ratings'!$U$6),'Product Ratings'!$S$6,IF(AND(P553&lt;='Product Ratings'!$V$7,P553&gt;='Product Ratings'!$U$7),'Product Ratings'!$S$7,IF(AND(P553&lt;='Product Ratings'!$V$8,P553&gt;='Product Ratings'!$U$8),'Product Ratings'!$S$8,IF(P553&gt;='Product Ratings'!$U$9,'Product Ratings'!$S$9)))))</f>
        <v>3</v>
      </c>
      <c r="W553" s="135">
        <f t="shared" si="6"/>
        <v>11</v>
      </c>
      <c r="X553" s="90"/>
      <c r="Y553" s="90"/>
      <c r="Z553" s="90"/>
      <c r="AA553" s="90"/>
      <c r="AB553" s="90"/>
    </row>
    <row r="554" ht="12.75" customHeight="1">
      <c r="A554" s="87"/>
      <c r="B554" s="90"/>
      <c r="C554" s="90" t="s">
        <v>613</v>
      </c>
      <c r="D554" s="126">
        <v>2.0</v>
      </c>
      <c r="E554" s="127">
        <v>514.47</v>
      </c>
      <c r="F554" s="128">
        <f t="shared" si="7"/>
        <v>334.4055</v>
      </c>
      <c r="G554" s="129">
        <f t="shared" si="1"/>
        <v>180.0645</v>
      </c>
      <c r="H554" s="130">
        <f t="shared" si="2"/>
        <v>0.35</v>
      </c>
      <c r="I554" s="131">
        <v>44902.0</v>
      </c>
      <c r="J554" s="132">
        <v>44938.0</v>
      </c>
      <c r="K554" s="123"/>
      <c r="L554" s="90"/>
      <c r="M554" s="133">
        <f t="shared" si="3"/>
        <v>257.235</v>
      </c>
      <c r="N554" s="99">
        <f t="shared" si="4"/>
        <v>36</v>
      </c>
      <c r="O554" s="133">
        <f t="shared" si="5"/>
        <v>167.20275</v>
      </c>
      <c r="P554" s="134">
        <v>0.3</v>
      </c>
      <c r="Q554" s="90"/>
      <c r="R554" s="99">
        <f>IF(AND(H554&lt;='Product Ratings'!$E$5,H554&gt;='Product Ratings'!$D$5),'Product Ratings'!$C$5,IF(AND(H554&lt;='Product Ratings'!$E$6,H554&gt;='Product Ratings'!$D$6),'Product Ratings'!$C$6,IF(AND(H554&lt;='Product Ratings'!$E$7,H554&gt;='Product Ratings'!$D$7),'Product Ratings'!$C$7,IF(AND(H554&lt;='Product Ratings'!$E$8,H554&gt;='Product Ratings'!$D$8),'Product Ratings'!$C$8,IF(H554&gt;='Product Ratings'!$D$9,'Product Ratings'!$C$9)))))</f>
        <v>2</v>
      </c>
      <c r="S554" s="99">
        <f>IF(AND(D554&lt;='Product Ratings'!$I$5,D554&gt;='Product Ratings'!$H$5),'Product Ratings'!$F$5,IF(AND(D554&lt;='Product Ratings'!$I$6,D554&gt;='Product Ratings'!$H$6),'Product Ratings'!$F$6,IF(AND(D554&lt;='Product Ratings'!$I$7,I554&gt;='Product Ratings'!$H$7),'Product Ratings'!$F$7,IF(AND(D554&lt;='Product Ratings'!$I$8,D554&gt;='Product Ratings'!$H$8),'Product Ratings'!$F$8,IF(D554&gt;='Product Ratings'!$H$9,'Product Ratings'!$F$9)))))</f>
        <v>1</v>
      </c>
      <c r="T554" s="99">
        <f>IF(AND(O554&lt;='Product Ratings'!$M$5,O554&gt;='Product Ratings'!$L$5),'Product Ratings'!$J$5,IF(AND(O554&lt;='Product Ratings'!$M$6,O554&gt;='Product Ratings'!$L$6),'Product Ratings'!$J$6,IF(AND(O554&lt;='Product Ratings'!$M$7,O554&gt;='Product Ratings'!$L$7),'Product Ratings'!$J$7,IF(AND(O554&lt;='Product Ratings'!$M$8,O554&gt;='Product Ratings'!$L$8),'Product Ratings'!$J$8,IF(O554&gt;='Product Ratings'!$L$9,'Product Ratings'!$J$9)))))</f>
        <v>2</v>
      </c>
      <c r="U554" s="99">
        <f>IF(AND(N554&lt;='Product Ratings'!$R$5,N554&gt;='Product Ratings'!$Q$5),'Product Ratings'!$O$5,IF(AND(N554&lt;='Product Ratings'!$R$6,N554&gt;='Product Ratings'!$Q$6),'Product Ratings'!$O$6,IF(AND(N554&lt;='Product Ratings'!$R$7,N554&gt;='Product Ratings'!$Q$7),'Product Ratings'!$O$7,IF(AND(N554&lt;='Product Ratings'!$R$8,N554&gt;='Product Ratings'!$Q$8),'Product Ratings'!$O$8,IF(N554&gt;='Product Ratings'!$Q$9,'Product Ratings'!$O$9)))))</f>
        <v>3</v>
      </c>
      <c r="V554" s="99">
        <f>IF(AND(P554&lt;='Product Ratings'!$V$5,P554&gt;='Product Ratings'!$U$5),'Product Ratings'!$S$5,IF(AND(P554&lt;='Product Ratings'!$V$6,P554&gt;='Product Ratings'!$U$6),'Product Ratings'!$S$6,IF(AND(P554&lt;='Product Ratings'!$V$7,P554&gt;='Product Ratings'!$U$7),'Product Ratings'!$S$7,IF(AND(P554&lt;='Product Ratings'!$V$8,P554&gt;='Product Ratings'!$U$8),'Product Ratings'!$S$8,IF(P554&gt;='Product Ratings'!$U$9,'Product Ratings'!$S$9)))))</f>
        <v>3</v>
      </c>
      <c r="W554" s="135">
        <f t="shared" si="6"/>
        <v>11</v>
      </c>
      <c r="X554" s="90"/>
      <c r="Y554" s="90"/>
      <c r="Z554" s="90"/>
      <c r="AA554" s="90"/>
      <c r="AB554" s="90"/>
    </row>
    <row r="555" ht="12.75" customHeight="1">
      <c r="A555" s="87"/>
      <c r="B555" s="90"/>
      <c r="C555" s="90" t="s">
        <v>614</v>
      </c>
      <c r="D555" s="126">
        <v>3.0</v>
      </c>
      <c r="E555" s="127">
        <v>129.22</v>
      </c>
      <c r="F555" s="128">
        <f t="shared" si="7"/>
        <v>83.993</v>
      </c>
      <c r="G555" s="129">
        <f t="shared" si="1"/>
        <v>45.227</v>
      </c>
      <c r="H555" s="130">
        <f t="shared" si="2"/>
        <v>0.35</v>
      </c>
      <c r="I555" s="131">
        <v>44903.0</v>
      </c>
      <c r="J555" s="132">
        <v>44939.0</v>
      </c>
      <c r="K555" s="123"/>
      <c r="L555" s="90"/>
      <c r="M555" s="133">
        <f t="shared" si="3"/>
        <v>43.07333333</v>
      </c>
      <c r="N555" s="99">
        <f t="shared" si="4"/>
        <v>36</v>
      </c>
      <c r="O555" s="133">
        <f t="shared" si="5"/>
        <v>27.99766667</v>
      </c>
      <c r="P555" s="134">
        <v>0.31</v>
      </c>
      <c r="Q555" s="90"/>
      <c r="R555" s="99">
        <f>IF(AND(H555&lt;='Product Ratings'!$E$5,H555&gt;='Product Ratings'!$D$5),'Product Ratings'!$C$5,IF(AND(H555&lt;='Product Ratings'!$E$6,H555&gt;='Product Ratings'!$D$6),'Product Ratings'!$C$6,IF(AND(H555&lt;='Product Ratings'!$E$7,H555&gt;='Product Ratings'!$D$7),'Product Ratings'!$C$7,IF(AND(H555&lt;='Product Ratings'!$E$8,H555&gt;='Product Ratings'!$D$8),'Product Ratings'!$C$8,IF(H555&gt;='Product Ratings'!$D$9,'Product Ratings'!$C$9)))))</f>
        <v>2</v>
      </c>
      <c r="S555" s="99">
        <f>IF(AND(D555&lt;='Product Ratings'!$I$5,D555&gt;='Product Ratings'!$H$5),'Product Ratings'!$F$5,IF(AND(D555&lt;='Product Ratings'!$I$6,D555&gt;='Product Ratings'!$H$6),'Product Ratings'!$F$6,IF(AND(D555&lt;='Product Ratings'!$I$7,I555&gt;='Product Ratings'!$H$7),'Product Ratings'!$F$7,IF(AND(D555&lt;='Product Ratings'!$I$8,D555&gt;='Product Ratings'!$H$8),'Product Ratings'!$F$8,IF(D555&gt;='Product Ratings'!$H$9,'Product Ratings'!$F$9)))))</f>
        <v>1</v>
      </c>
      <c r="T555" s="99">
        <f>IF(AND(O555&lt;='Product Ratings'!$M$5,O555&gt;='Product Ratings'!$L$5),'Product Ratings'!$J$5,IF(AND(O555&lt;='Product Ratings'!$M$6,O555&gt;='Product Ratings'!$L$6),'Product Ratings'!$J$6,IF(AND(O555&lt;='Product Ratings'!$M$7,O555&gt;='Product Ratings'!$L$7),'Product Ratings'!$J$7,IF(AND(O555&lt;='Product Ratings'!$M$8,O555&gt;='Product Ratings'!$L$8),'Product Ratings'!$J$8,IF(O555&gt;='Product Ratings'!$L$9,'Product Ratings'!$J$9)))))</f>
        <v>4</v>
      </c>
      <c r="U555" s="99">
        <f>IF(AND(N555&lt;='Product Ratings'!$R$5,N555&gt;='Product Ratings'!$Q$5),'Product Ratings'!$O$5,IF(AND(N555&lt;='Product Ratings'!$R$6,N555&gt;='Product Ratings'!$Q$6),'Product Ratings'!$O$6,IF(AND(N555&lt;='Product Ratings'!$R$7,N555&gt;='Product Ratings'!$Q$7),'Product Ratings'!$O$7,IF(AND(N555&lt;='Product Ratings'!$R$8,N555&gt;='Product Ratings'!$Q$8),'Product Ratings'!$O$8,IF(N555&gt;='Product Ratings'!$Q$9,'Product Ratings'!$O$9)))))</f>
        <v>3</v>
      </c>
      <c r="V555" s="99">
        <f>IF(AND(P555&lt;='Product Ratings'!$V$5,P555&gt;='Product Ratings'!$U$5),'Product Ratings'!$S$5,IF(AND(P555&lt;='Product Ratings'!$V$6,P555&gt;='Product Ratings'!$U$6),'Product Ratings'!$S$6,IF(AND(P555&lt;='Product Ratings'!$V$7,P555&gt;='Product Ratings'!$U$7),'Product Ratings'!$S$7,IF(AND(P555&lt;='Product Ratings'!$V$8,P555&gt;='Product Ratings'!$U$8),'Product Ratings'!$S$8,IF(P555&gt;='Product Ratings'!$U$9,'Product Ratings'!$S$9)))))</f>
        <v>3</v>
      </c>
      <c r="W555" s="135">
        <f t="shared" si="6"/>
        <v>13</v>
      </c>
      <c r="X555" s="90"/>
      <c r="Y555" s="90"/>
      <c r="Z555" s="90"/>
      <c r="AA555" s="90"/>
      <c r="AB555" s="90"/>
    </row>
    <row r="556" ht="12.75" customHeight="1">
      <c r="A556" s="87"/>
      <c r="B556" s="90"/>
      <c r="C556" s="90" t="s">
        <v>615</v>
      </c>
      <c r="D556" s="126">
        <v>4.0</v>
      </c>
      <c r="E556" s="127">
        <v>401.87</v>
      </c>
      <c r="F556" s="128">
        <f t="shared" si="7"/>
        <v>261.2155</v>
      </c>
      <c r="G556" s="129">
        <f t="shared" si="1"/>
        <v>140.6545</v>
      </c>
      <c r="H556" s="130">
        <f t="shared" si="2"/>
        <v>0.35</v>
      </c>
      <c r="I556" s="131">
        <v>44904.0</v>
      </c>
      <c r="J556" s="132">
        <v>44940.0</v>
      </c>
      <c r="K556" s="123"/>
      <c r="L556" s="90"/>
      <c r="M556" s="133">
        <f t="shared" si="3"/>
        <v>100.4675</v>
      </c>
      <c r="N556" s="99">
        <f t="shared" si="4"/>
        <v>36</v>
      </c>
      <c r="O556" s="133">
        <f t="shared" si="5"/>
        <v>65.303875</v>
      </c>
      <c r="P556" s="134">
        <v>0.32</v>
      </c>
      <c r="Q556" s="90"/>
      <c r="R556" s="99">
        <f>IF(AND(H556&lt;='Product Ratings'!$E$5,H556&gt;='Product Ratings'!$D$5),'Product Ratings'!$C$5,IF(AND(H556&lt;='Product Ratings'!$E$6,H556&gt;='Product Ratings'!$D$6),'Product Ratings'!$C$6,IF(AND(H556&lt;='Product Ratings'!$E$7,H556&gt;='Product Ratings'!$D$7),'Product Ratings'!$C$7,IF(AND(H556&lt;='Product Ratings'!$E$8,H556&gt;='Product Ratings'!$D$8),'Product Ratings'!$C$8,IF(H556&gt;='Product Ratings'!$D$9,'Product Ratings'!$C$9)))))</f>
        <v>2</v>
      </c>
      <c r="S556" s="99">
        <f>IF(AND(D556&lt;='Product Ratings'!$I$5,D556&gt;='Product Ratings'!$H$5),'Product Ratings'!$F$5,IF(AND(D556&lt;='Product Ratings'!$I$6,D556&gt;='Product Ratings'!$H$6),'Product Ratings'!$F$6,IF(AND(D556&lt;='Product Ratings'!$I$7,I556&gt;='Product Ratings'!$H$7),'Product Ratings'!$F$7,IF(AND(D556&lt;='Product Ratings'!$I$8,D556&gt;='Product Ratings'!$H$8),'Product Ratings'!$F$8,IF(D556&gt;='Product Ratings'!$H$9,'Product Ratings'!$F$9)))))</f>
        <v>1</v>
      </c>
      <c r="T556" s="99">
        <f>IF(AND(O556&lt;='Product Ratings'!$M$5,O556&gt;='Product Ratings'!$L$5),'Product Ratings'!$J$5,IF(AND(O556&lt;='Product Ratings'!$M$6,O556&gt;='Product Ratings'!$L$6),'Product Ratings'!$J$6,IF(AND(O556&lt;='Product Ratings'!$M$7,O556&gt;='Product Ratings'!$L$7),'Product Ratings'!$J$7,IF(AND(O556&lt;='Product Ratings'!$M$8,O556&gt;='Product Ratings'!$L$8),'Product Ratings'!$J$8,IF(O556&gt;='Product Ratings'!$L$9,'Product Ratings'!$J$9)))))</f>
        <v>3</v>
      </c>
      <c r="U556" s="99">
        <f>IF(AND(N556&lt;='Product Ratings'!$R$5,N556&gt;='Product Ratings'!$Q$5),'Product Ratings'!$O$5,IF(AND(N556&lt;='Product Ratings'!$R$6,N556&gt;='Product Ratings'!$Q$6),'Product Ratings'!$O$6,IF(AND(N556&lt;='Product Ratings'!$R$7,N556&gt;='Product Ratings'!$Q$7),'Product Ratings'!$O$7,IF(AND(N556&lt;='Product Ratings'!$R$8,N556&gt;='Product Ratings'!$Q$8),'Product Ratings'!$O$8,IF(N556&gt;='Product Ratings'!$Q$9,'Product Ratings'!$O$9)))))</f>
        <v>3</v>
      </c>
      <c r="V556" s="99">
        <f>IF(AND(P556&lt;='Product Ratings'!$V$5,P556&gt;='Product Ratings'!$U$5),'Product Ratings'!$S$5,IF(AND(P556&lt;='Product Ratings'!$V$6,P556&gt;='Product Ratings'!$U$6),'Product Ratings'!$S$6,IF(AND(P556&lt;='Product Ratings'!$V$7,P556&gt;='Product Ratings'!$U$7),'Product Ratings'!$S$7,IF(AND(P556&lt;='Product Ratings'!$V$8,P556&gt;='Product Ratings'!$U$8),'Product Ratings'!$S$8,IF(P556&gt;='Product Ratings'!$U$9,'Product Ratings'!$S$9)))))</f>
        <v>3</v>
      </c>
      <c r="W556" s="135">
        <f t="shared" si="6"/>
        <v>12</v>
      </c>
      <c r="X556" s="90"/>
      <c r="Y556" s="90"/>
      <c r="Z556" s="90"/>
      <c r="AA556" s="90"/>
      <c r="AB556" s="90"/>
    </row>
    <row r="557" ht="12.75" customHeight="1">
      <c r="A557" s="87"/>
      <c r="B557" s="90"/>
      <c r="C557" s="90" t="s">
        <v>616</v>
      </c>
      <c r="D557" s="126">
        <v>5.0</v>
      </c>
      <c r="E557" s="127">
        <v>13.04</v>
      </c>
      <c r="F557" s="128">
        <f t="shared" si="7"/>
        <v>8.476</v>
      </c>
      <c r="G557" s="129">
        <f t="shared" si="1"/>
        <v>4.564</v>
      </c>
      <c r="H557" s="130">
        <f t="shared" si="2"/>
        <v>0.35</v>
      </c>
      <c r="I557" s="131">
        <v>44905.0</v>
      </c>
      <c r="J557" s="132">
        <v>44941.0</v>
      </c>
      <c r="K557" s="123"/>
      <c r="L557" s="90"/>
      <c r="M557" s="133">
        <f t="shared" si="3"/>
        <v>2.608</v>
      </c>
      <c r="N557" s="99">
        <f t="shared" si="4"/>
        <v>36</v>
      </c>
      <c r="O557" s="133">
        <f t="shared" si="5"/>
        <v>1.6952</v>
      </c>
      <c r="P557" s="134">
        <v>0.33</v>
      </c>
      <c r="Q557" s="90"/>
      <c r="R557" s="99">
        <f>IF(AND(H557&lt;='Product Ratings'!$E$5,H557&gt;='Product Ratings'!$D$5),'Product Ratings'!$C$5,IF(AND(H557&lt;='Product Ratings'!$E$6,H557&gt;='Product Ratings'!$D$6),'Product Ratings'!$C$6,IF(AND(H557&lt;='Product Ratings'!$E$7,H557&gt;='Product Ratings'!$D$7),'Product Ratings'!$C$7,IF(AND(H557&lt;='Product Ratings'!$E$8,H557&gt;='Product Ratings'!$D$8),'Product Ratings'!$C$8,IF(H557&gt;='Product Ratings'!$D$9,'Product Ratings'!$C$9)))))</f>
        <v>2</v>
      </c>
      <c r="S557" s="99">
        <f>IF(AND(D557&lt;='Product Ratings'!$I$5,D557&gt;='Product Ratings'!$H$5),'Product Ratings'!$F$5,IF(AND(D557&lt;='Product Ratings'!$I$6,D557&gt;='Product Ratings'!$H$6),'Product Ratings'!$F$6,IF(AND(D557&lt;='Product Ratings'!$I$7,I557&gt;='Product Ratings'!$H$7),'Product Ratings'!$F$7,IF(AND(D557&lt;='Product Ratings'!$I$8,D557&gt;='Product Ratings'!$H$8),'Product Ratings'!$F$8,IF(D557&gt;='Product Ratings'!$H$9,'Product Ratings'!$F$9)))))</f>
        <v>1</v>
      </c>
      <c r="T557" s="99">
        <f>IF(AND(O557&lt;='Product Ratings'!$M$5,O557&gt;='Product Ratings'!$L$5),'Product Ratings'!$J$5,IF(AND(O557&lt;='Product Ratings'!$M$6,O557&gt;='Product Ratings'!$L$6),'Product Ratings'!$J$6,IF(AND(O557&lt;='Product Ratings'!$M$7,O557&gt;='Product Ratings'!$L$7),'Product Ratings'!$J$7,IF(AND(O557&lt;='Product Ratings'!$M$8,O557&gt;='Product Ratings'!$L$8),'Product Ratings'!$J$8,IF(O557&gt;='Product Ratings'!$L$9,'Product Ratings'!$J$9)))))</f>
        <v>5</v>
      </c>
      <c r="U557" s="99">
        <f>IF(AND(N557&lt;='Product Ratings'!$R$5,N557&gt;='Product Ratings'!$Q$5),'Product Ratings'!$O$5,IF(AND(N557&lt;='Product Ratings'!$R$6,N557&gt;='Product Ratings'!$Q$6),'Product Ratings'!$O$6,IF(AND(N557&lt;='Product Ratings'!$R$7,N557&gt;='Product Ratings'!$Q$7),'Product Ratings'!$O$7,IF(AND(N557&lt;='Product Ratings'!$R$8,N557&gt;='Product Ratings'!$Q$8),'Product Ratings'!$O$8,IF(N557&gt;='Product Ratings'!$Q$9,'Product Ratings'!$O$9)))))</f>
        <v>3</v>
      </c>
      <c r="V557" s="99">
        <f>IF(AND(P557&lt;='Product Ratings'!$V$5,P557&gt;='Product Ratings'!$U$5),'Product Ratings'!$S$5,IF(AND(P557&lt;='Product Ratings'!$V$6,P557&gt;='Product Ratings'!$U$6),'Product Ratings'!$S$6,IF(AND(P557&lt;='Product Ratings'!$V$7,P557&gt;='Product Ratings'!$U$7),'Product Ratings'!$S$7,IF(AND(P557&lt;='Product Ratings'!$V$8,P557&gt;='Product Ratings'!$U$8),'Product Ratings'!$S$8,IF(P557&gt;='Product Ratings'!$U$9,'Product Ratings'!$S$9)))))</f>
        <v>3</v>
      </c>
      <c r="W557" s="135">
        <f t="shared" si="6"/>
        <v>14</v>
      </c>
      <c r="X557" s="90"/>
      <c r="Y557" s="90"/>
      <c r="Z557" s="90"/>
      <c r="AA557" s="90"/>
      <c r="AB557" s="90"/>
    </row>
    <row r="558" ht="12.75" customHeight="1">
      <c r="A558" s="87"/>
      <c r="B558" s="90"/>
      <c r="C558" s="90" t="s">
        <v>617</v>
      </c>
      <c r="D558" s="126">
        <v>6.0</v>
      </c>
      <c r="E558" s="127">
        <v>13.04</v>
      </c>
      <c r="F558" s="128">
        <f t="shared" si="7"/>
        <v>8.476</v>
      </c>
      <c r="G558" s="129">
        <f t="shared" si="1"/>
        <v>4.564</v>
      </c>
      <c r="H558" s="130">
        <f t="shared" si="2"/>
        <v>0.35</v>
      </c>
      <c r="I558" s="131">
        <v>44906.0</v>
      </c>
      <c r="J558" s="132">
        <v>44942.0</v>
      </c>
      <c r="K558" s="123"/>
      <c r="L558" s="90"/>
      <c r="M558" s="133">
        <f t="shared" si="3"/>
        <v>2.173333333</v>
      </c>
      <c r="N558" s="99">
        <f t="shared" si="4"/>
        <v>36</v>
      </c>
      <c r="O558" s="133">
        <f t="shared" si="5"/>
        <v>1.412666667</v>
      </c>
      <c r="P558" s="134">
        <v>0.34</v>
      </c>
      <c r="Q558" s="90"/>
      <c r="R558" s="99">
        <f>IF(AND(H558&lt;='Product Ratings'!$E$5,H558&gt;='Product Ratings'!$D$5),'Product Ratings'!$C$5,IF(AND(H558&lt;='Product Ratings'!$E$6,H558&gt;='Product Ratings'!$D$6),'Product Ratings'!$C$6,IF(AND(H558&lt;='Product Ratings'!$E$7,H558&gt;='Product Ratings'!$D$7),'Product Ratings'!$C$7,IF(AND(H558&lt;='Product Ratings'!$E$8,H558&gt;='Product Ratings'!$D$8),'Product Ratings'!$C$8,IF(H558&gt;='Product Ratings'!$D$9,'Product Ratings'!$C$9)))))</f>
        <v>2</v>
      </c>
      <c r="S558" s="99">
        <f>IF(AND(D558&lt;='Product Ratings'!$I$5,D558&gt;='Product Ratings'!$H$5),'Product Ratings'!$F$5,IF(AND(D558&lt;='Product Ratings'!$I$6,D558&gt;='Product Ratings'!$H$6),'Product Ratings'!$F$6,IF(AND(D558&lt;='Product Ratings'!$I$7,I558&gt;='Product Ratings'!$H$7),'Product Ratings'!$F$7,IF(AND(D558&lt;='Product Ratings'!$I$8,D558&gt;='Product Ratings'!$H$8),'Product Ratings'!$F$8,IF(D558&gt;='Product Ratings'!$H$9,'Product Ratings'!$F$9)))))</f>
        <v>2</v>
      </c>
      <c r="T558" s="99">
        <f>IF(AND(O558&lt;='Product Ratings'!$M$5,O558&gt;='Product Ratings'!$L$5),'Product Ratings'!$J$5,IF(AND(O558&lt;='Product Ratings'!$M$6,O558&gt;='Product Ratings'!$L$6),'Product Ratings'!$J$6,IF(AND(O558&lt;='Product Ratings'!$M$7,O558&gt;='Product Ratings'!$L$7),'Product Ratings'!$J$7,IF(AND(O558&lt;='Product Ratings'!$M$8,O558&gt;='Product Ratings'!$L$8),'Product Ratings'!$J$8,IF(O558&gt;='Product Ratings'!$L$9,'Product Ratings'!$J$9)))))</f>
        <v>5</v>
      </c>
      <c r="U558" s="99">
        <f>IF(AND(N558&lt;='Product Ratings'!$R$5,N558&gt;='Product Ratings'!$Q$5),'Product Ratings'!$O$5,IF(AND(N558&lt;='Product Ratings'!$R$6,N558&gt;='Product Ratings'!$Q$6),'Product Ratings'!$O$6,IF(AND(N558&lt;='Product Ratings'!$R$7,N558&gt;='Product Ratings'!$Q$7),'Product Ratings'!$O$7,IF(AND(N558&lt;='Product Ratings'!$R$8,N558&gt;='Product Ratings'!$Q$8),'Product Ratings'!$O$8,IF(N558&gt;='Product Ratings'!$Q$9,'Product Ratings'!$O$9)))))</f>
        <v>3</v>
      </c>
      <c r="V558" s="99">
        <f>IF(AND(P558&lt;='Product Ratings'!$V$5,P558&gt;='Product Ratings'!$U$5),'Product Ratings'!$S$5,IF(AND(P558&lt;='Product Ratings'!$V$6,P558&gt;='Product Ratings'!$U$6),'Product Ratings'!$S$6,IF(AND(P558&lt;='Product Ratings'!$V$7,P558&gt;='Product Ratings'!$U$7),'Product Ratings'!$S$7,IF(AND(P558&lt;='Product Ratings'!$V$8,P558&gt;='Product Ratings'!$U$8),'Product Ratings'!$S$8,IF(P558&gt;='Product Ratings'!$U$9,'Product Ratings'!$S$9)))))</f>
        <v>4</v>
      </c>
      <c r="W558" s="135">
        <f t="shared" si="6"/>
        <v>16</v>
      </c>
      <c r="X558" s="90"/>
      <c r="Y558" s="90"/>
      <c r="Z558" s="90"/>
      <c r="AA558" s="90"/>
      <c r="AB558" s="90"/>
    </row>
    <row r="559" ht="12.75" customHeight="1">
      <c r="A559" s="87"/>
      <c r="B559" s="90"/>
      <c r="C559" s="90" t="s">
        <v>618</v>
      </c>
      <c r="D559" s="126">
        <v>1.0</v>
      </c>
      <c r="E559" s="127">
        <v>13.04</v>
      </c>
      <c r="F559" s="128">
        <f t="shared" si="7"/>
        <v>8.476</v>
      </c>
      <c r="G559" s="129">
        <f t="shared" si="1"/>
        <v>4.564</v>
      </c>
      <c r="H559" s="130">
        <f t="shared" si="2"/>
        <v>0.35</v>
      </c>
      <c r="I559" s="131">
        <v>44907.0</v>
      </c>
      <c r="J559" s="132">
        <v>44943.0</v>
      </c>
      <c r="K559" s="123"/>
      <c r="L559" s="90"/>
      <c r="M559" s="133">
        <f t="shared" si="3"/>
        <v>13.04</v>
      </c>
      <c r="N559" s="99">
        <f t="shared" si="4"/>
        <v>36</v>
      </c>
      <c r="O559" s="133">
        <f t="shared" si="5"/>
        <v>8.476</v>
      </c>
      <c r="P559" s="134">
        <v>0.35</v>
      </c>
      <c r="Q559" s="90"/>
      <c r="R559" s="99">
        <f>IF(AND(H559&lt;='Product Ratings'!$E$5,H559&gt;='Product Ratings'!$D$5),'Product Ratings'!$C$5,IF(AND(H559&lt;='Product Ratings'!$E$6,H559&gt;='Product Ratings'!$D$6),'Product Ratings'!$C$6,IF(AND(H559&lt;='Product Ratings'!$E$7,H559&gt;='Product Ratings'!$D$7),'Product Ratings'!$C$7,IF(AND(H559&lt;='Product Ratings'!$E$8,H559&gt;='Product Ratings'!$D$8),'Product Ratings'!$C$8,IF(H559&gt;='Product Ratings'!$D$9,'Product Ratings'!$C$9)))))</f>
        <v>2</v>
      </c>
      <c r="S559" s="99">
        <f>IF(AND(D559&lt;='Product Ratings'!$I$5,D559&gt;='Product Ratings'!$H$5),'Product Ratings'!$F$5,IF(AND(D559&lt;='Product Ratings'!$I$6,D559&gt;='Product Ratings'!$H$6),'Product Ratings'!$F$6,IF(AND(D559&lt;='Product Ratings'!$I$7,I559&gt;='Product Ratings'!$H$7),'Product Ratings'!$F$7,IF(AND(D559&lt;='Product Ratings'!$I$8,D559&gt;='Product Ratings'!$H$8),'Product Ratings'!$F$8,IF(D559&gt;='Product Ratings'!$H$9,'Product Ratings'!$F$9)))))</f>
        <v>1</v>
      </c>
      <c r="T559" s="99">
        <f>IF(AND(O559&lt;='Product Ratings'!$M$5,O559&gt;='Product Ratings'!$L$5),'Product Ratings'!$J$5,IF(AND(O559&lt;='Product Ratings'!$M$6,O559&gt;='Product Ratings'!$L$6),'Product Ratings'!$J$6,IF(AND(O559&lt;='Product Ratings'!$M$7,O559&gt;='Product Ratings'!$L$7),'Product Ratings'!$J$7,IF(AND(O559&lt;='Product Ratings'!$M$8,O559&gt;='Product Ratings'!$L$8),'Product Ratings'!$J$8,IF(O559&gt;='Product Ratings'!$L$9,'Product Ratings'!$J$9)))))</f>
        <v>5</v>
      </c>
      <c r="U559" s="99">
        <f>IF(AND(N559&lt;='Product Ratings'!$R$5,N559&gt;='Product Ratings'!$Q$5),'Product Ratings'!$O$5,IF(AND(N559&lt;='Product Ratings'!$R$6,N559&gt;='Product Ratings'!$Q$6),'Product Ratings'!$O$6,IF(AND(N559&lt;='Product Ratings'!$R$7,N559&gt;='Product Ratings'!$Q$7),'Product Ratings'!$O$7,IF(AND(N559&lt;='Product Ratings'!$R$8,N559&gt;='Product Ratings'!$Q$8),'Product Ratings'!$O$8,IF(N559&gt;='Product Ratings'!$Q$9,'Product Ratings'!$O$9)))))</f>
        <v>3</v>
      </c>
      <c r="V559" s="99">
        <f>IF(AND(P559&lt;='Product Ratings'!$V$5,P559&gt;='Product Ratings'!$U$5),'Product Ratings'!$S$5,IF(AND(P559&lt;='Product Ratings'!$V$6,P559&gt;='Product Ratings'!$U$6),'Product Ratings'!$S$6,IF(AND(P559&lt;='Product Ratings'!$V$7,P559&gt;='Product Ratings'!$U$7),'Product Ratings'!$S$7,IF(AND(P559&lt;='Product Ratings'!$V$8,P559&gt;='Product Ratings'!$U$8),'Product Ratings'!$S$8,IF(P559&gt;='Product Ratings'!$U$9,'Product Ratings'!$S$9)))))</f>
        <v>4</v>
      </c>
      <c r="W559" s="135">
        <f t="shared" si="6"/>
        <v>15</v>
      </c>
      <c r="X559" s="90"/>
      <c r="Y559" s="90"/>
      <c r="Z559" s="90"/>
      <c r="AA559" s="90"/>
      <c r="AB559" s="90"/>
    </row>
    <row r="560" ht="12.75" customHeight="1">
      <c r="A560" s="87"/>
      <c r="B560" s="90"/>
      <c r="C560" s="90" t="s">
        <v>619</v>
      </c>
      <c r="D560" s="126">
        <v>2.0</v>
      </c>
      <c r="E560" s="127">
        <v>13.04</v>
      </c>
      <c r="F560" s="128">
        <f t="shared" si="7"/>
        <v>8.476</v>
      </c>
      <c r="G560" s="129">
        <f t="shared" si="1"/>
        <v>4.564</v>
      </c>
      <c r="H560" s="130">
        <f t="shared" si="2"/>
        <v>0.35</v>
      </c>
      <c r="I560" s="131">
        <v>44908.0</v>
      </c>
      <c r="J560" s="132">
        <v>44944.0</v>
      </c>
      <c r="K560" s="123"/>
      <c r="L560" s="90"/>
      <c r="M560" s="133">
        <f t="shared" si="3"/>
        <v>6.52</v>
      </c>
      <c r="N560" s="99">
        <f t="shared" si="4"/>
        <v>36</v>
      </c>
      <c r="O560" s="133">
        <f t="shared" si="5"/>
        <v>4.238</v>
      </c>
      <c r="P560" s="134">
        <v>0.45</v>
      </c>
      <c r="Q560" s="90"/>
      <c r="R560" s="99">
        <f>IF(AND(H560&lt;='Product Ratings'!$E$5,H560&gt;='Product Ratings'!$D$5),'Product Ratings'!$C$5,IF(AND(H560&lt;='Product Ratings'!$E$6,H560&gt;='Product Ratings'!$D$6),'Product Ratings'!$C$6,IF(AND(H560&lt;='Product Ratings'!$E$7,H560&gt;='Product Ratings'!$D$7),'Product Ratings'!$C$7,IF(AND(H560&lt;='Product Ratings'!$E$8,H560&gt;='Product Ratings'!$D$8),'Product Ratings'!$C$8,IF(H560&gt;='Product Ratings'!$D$9,'Product Ratings'!$C$9)))))</f>
        <v>2</v>
      </c>
      <c r="S560" s="99">
        <f>IF(AND(D560&lt;='Product Ratings'!$I$5,D560&gt;='Product Ratings'!$H$5),'Product Ratings'!$F$5,IF(AND(D560&lt;='Product Ratings'!$I$6,D560&gt;='Product Ratings'!$H$6),'Product Ratings'!$F$6,IF(AND(D560&lt;='Product Ratings'!$I$7,I560&gt;='Product Ratings'!$H$7),'Product Ratings'!$F$7,IF(AND(D560&lt;='Product Ratings'!$I$8,D560&gt;='Product Ratings'!$H$8),'Product Ratings'!$F$8,IF(D560&gt;='Product Ratings'!$H$9,'Product Ratings'!$F$9)))))</f>
        <v>1</v>
      </c>
      <c r="T560" s="99">
        <f>IF(AND(O560&lt;='Product Ratings'!$M$5,O560&gt;='Product Ratings'!$L$5),'Product Ratings'!$J$5,IF(AND(O560&lt;='Product Ratings'!$M$6,O560&gt;='Product Ratings'!$L$6),'Product Ratings'!$J$6,IF(AND(O560&lt;='Product Ratings'!$M$7,O560&gt;='Product Ratings'!$L$7),'Product Ratings'!$J$7,IF(AND(O560&lt;='Product Ratings'!$M$8,O560&gt;='Product Ratings'!$L$8),'Product Ratings'!$J$8,IF(O560&gt;='Product Ratings'!$L$9,'Product Ratings'!$J$9)))))</f>
        <v>5</v>
      </c>
      <c r="U560" s="99">
        <f>IF(AND(N560&lt;='Product Ratings'!$R$5,N560&gt;='Product Ratings'!$Q$5),'Product Ratings'!$O$5,IF(AND(N560&lt;='Product Ratings'!$R$6,N560&gt;='Product Ratings'!$Q$6),'Product Ratings'!$O$6,IF(AND(N560&lt;='Product Ratings'!$R$7,N560&gt;='Product Ratings'!$Q$7),'Product Ratings'!$O$7,IF(AND(N560&lt;='Product Ratings'!$R$8,N560&gt;='Product Ratings'!$Q$8),'Product Ratings'!$O$8,IF(N560&gt;='Product Ratings'!$Q$9,'Product Ratings'!$O$9)))))</f>
        <v>3</v>
      </c>
      <c r="V560" s="99">
        <f>IF(AND(P560&lt;='Product Ratings'!$V$5,P560&gt;='Product Ratings'!$U$5),'Product Ratings'!$S$5,IF(AND(P560&lt;='Product Ratings'!$V$6,P560&gt;='Product Ratings'!$U$6),'Product Ratings'!$S$6,IF(AND(P560&lt;='Product Ratings'!$V$7,P560&gt;='Product Ratings'!$U$7),'Product Ratings'!$S$7,IF(AND(P560&lt;='Product Ratings'!$V$8,P560&gt;='Product Ratings'!$U$8),'Product Ratings'!$S$8,IF(P560&gt;='Product Ratings'!$U$9,'Product Ratings'!$S$9)))))</f>
        <v>4</v>
      </c>
      <c r="W560" s="135">
        <f t="shared" si="6"/>
        <v>15</v>
      </c>
      <c r="X560" s="90"/>
      <c r="Y560" s="90"/>
      <c r="Z560" s="90"/>
      <c r="AA560" s="90"/>
      <c r="AB560" s="90"/>
    </row>
    <row r="561" ht="12.75" customHeight="1">
      <c r="A561" s="87"/>
      <c r="B561" s="90"/>
      <c r="C561" s="90" t="s">
        <v>620</v>
      </c>
      <c r="D561" s="126">
        <v>3.0</v>
      </c>
      <c r="E561" s="127">
        <v>678.26</v>
      </c>
      <c r="F561" s="128">
        <f t="shared" si="7"/>
        <v>440.869</v>
      </c>
      <c r="G561" s="129">
        <f t="shared" si="1"/>
        <v>237.391</v>
      </c>
      <c r="H561" s="130">
        <f t="shared" si="2"/>
        <v>0.35</v>
      </c>
      <c r="I561" s="131">
        <v>44909.0</v>
      </c>
      <c r="J561" s="132">
        <v>44945.0</v>
      </c>
      <c r="K561" s="123"/>
      <c r="L561" s="90"/>
      <c r="M561" s="133">
        <f t="shared" si="3"/>
        <v>226.0866667</v>
      </c>
      <c r="N561" s="99">
        <f t="shared" si="4"/>
        <v>36</v>
      </c>
      <c r="O561" s="133">
        <f t="shared" si="5"/>
        <v>146.9563333</v>
      </c>
      <c r="P561" s="134">
        <v>0.46</v>
      </c>
      <c r="Q561" s="90"/>
      <c r="R561" s="99">
        <f>IF(AND(H561&lt;='Product Ratings'!$E$5,H561&gt;='Product Ratings'!$D$5),'Product Ratings'!$C$5,IF(AND(H561&lt;='Product Ratings'!$E$6,H561&gt;='Product Ratings'!$D$6),'Product Ratings'!$C$6,IF(AND(H561&lt;='Product Ratings'!$E$7,H561&gt;='Product Ratings'!$D$7),'Product Ratings'!$C$7,IF(AND(H561&lt;='Product Ratings'!$E$8,H561&gt;='Product Ratings'!$D$8),'Product Ratings'!$C$8,IF(H561&gt;='Product Ratings'!$D$9,'Product Ratings'!$C$9)))))</f>
        <v>2</v>
      </c>
      <c r="S561" s="99">
        <f>IF(AND(D561&lt;='Product Ratings'!$I$5,D561&gt;='Product Ratings'!$H$5),'Product Ratings'!$F$5,IF(AND(D561&lt;='Product Ratings'!$I$6,D561&gt;='Product Ratings'!$H$6),'Product Ratings'!$F$6,IF(AND(D561&lt;='Product Ratings'!$I$7,I561&gt;='Product Ratings'!$H$7),'Product Ratings'!$F$7,IF(AND(D561&lt;='Product Ratings'!$I$8,D561&gt;='Product Ratings'!$H$8),'Product Ratings'!$F$8,IF(D561&gt;='Product Ratings'!$H$9,'Product Ratings'!$F$9)))))</f>
        <v>1</v>
      </c>
      <c r="T561" s="99">
        <f>IF(AND(O561&lt;='Product Ratings'!$M$5,O561&gt;='Product Ratings'!$L$5),'Product Ratings'!$J$5,IF(AND(O561&lt;='Product Ratings'!$M$6,O561&gt;='Product Ratings'!$L$6),'Product Ratings'!$J$6,IF(AND(O561&lt;='Product Ratings'!$M$7,O561&gt;='Product Ratings'!$L$7),'Product Ratings'!$J$7,IF(AND(O561&lt;='Product Ratings'!$M$8,O561&gt;='Product Ratings'!$L$8),'Product Ratings'!$J$8,IF(O561&gt;='Product Ratings'!$L$9,'Product Ratings'!$J$9)))))</f>
        <v>2</v>
      </c>
      <c r="U561" s="99">
        <f>IF(AND(N561&lt;='Product Ratings'!$R$5,N561&gt;='Product Ratings'!$Q$5),'Product Ratings'!$O$5,IF(AND(N561&lt;='Product Ratings'!$R$6,N561&gt;='Product Ratings'!$Q$6),'Product Ratings'!$O$6,IF(AND(N561&lt;='Product Ratings'!$R$7,N561&gt;='Product Ratings'!$Q$7),'Product Ratings'!$O$7,IF(AND(N561&lt;='Product Ratings'!$R$8,N561&gt;='Product Ratings'!$Q$8),'Product Ratings'!$O$8,IF(N561&gt;='Product Ratings'!$Q$9,'Product Ratings'!$O$9)))))</f>
        <v>3</v>
      </c>
      <c r="V561" s="99">
        <f>IF(AND(P561&lt;='Product Ratings'!$V$5,P561&gt;='Product Ratings'!$U$5),'Product Ratings'!$S$5,IF(AND(P561&lt;='Product Ratings'!$V$6,P561&gt;='Product Ratings'!$U$6),'Product Ratings'!$S$6,IF(AND(P561&lt;='Product Ratings'!$V$7,P561&gt;='Product Ratings'!$U$7),'Product Ratings'!$S$7,IF(AND(P561&lt;='Product Ratings'!$V$8,P561&gt;='Product Ratings'!$U$8),'Product Ratings'!$S$8,IF(P561&gt;='Product Ratings'!$U$9,'Product Ratings'!$S$9)))))</f>
        <v>4</v>
      </c>
      <c r="W561" s="135">
        <f t="shared" si="6"/>
        <v>12</v>
      </c>
      <c r="X561" s="90"/>
      <c r="Y561" s="90"/>
      <c r="Z561" s="90"/>
      <c r="AA561" s="90"/>
      <c r="AB561" s="90"/>
    </row>
    <row r="562" ht="12.75" customHeight="1">
      <c r="A562" s="87"/>
      <c r="B562" s="90"/>
      <c r="C562" s="90" t="s">
        <v>621</v>
      </c>
      <c r="D562" s="126">
        <v>4.0</v>
      </c>
      <c r="E562" s="127">
        <v>378.91</v>
      </c>
      <c r="F562" s="128">
        <f t="shared" si="7"/>
        <v>246.2915</v>
      </c>
      <c r="G562" s="129">
        <f t="shared" si="1"/>
        <v>132.6185</v>
      </c>
      <c r="H562" s="130">
        <f t="shared" si="2"/>
        <v>0.35</v>
      </c>
      <c r="I562" s="131">
        <v>44910.0</v>
      </c>
      <c r="J562" s="132">
        <v>44946.0</v>
      </c>
      <c r="K562" s="123"/>
      <c r="L562" s="90"/>
      <c r="M562" s="133">
        <f t="shared" si="3"/>
        <v>94.7275</v>
      </c>
      <c r="N562" s="99">
        <f t="shared" si="4"/>
        <v>36</v>
      </c>
      <c r="O562" s="133">
        <f t="shared" si="5"/>
        <v>61.572875</v>
      </c>
      <c r="P562" s="134">
        <v>0.48</v>
      </c>
      <c r="Q562" s="90"/>
      <c r="R562" s="99">
        <f>IF(AND(H562&lt;='Product Ratings'!$E$5,H562&gt;='Product Ratings'!$D$5),'Product Ratings'!$C$5,IF(AND(H562&lt;='Product Ratings'!$E$6,H562&gt;='Product Ratings'!$D$6),'Product Ratings'!$C$6,IF(AND(H562&lt;='Product Ratings'!$E$7,H562&gt;='Product Ratings'!$D$7),'Product Ratings'!$C$7,IF(AND(H562&lt;='Product Ratings'!$E$8,H562&gt;='Product Ratings'!$D$8),'Product Ratings'!$C$8,IF(H562&gt;='Product Ratings'!$D$9,'Product Ratings'!$C$9)))))</f>
        <v>2</v>
      </c>
      <c r="S562" s="99">
        <f>IF(AND(D562&lt;='Product Ratings'!$I$5,D562&gt;='Product Ratings'!$H$5),'Product Ratings'!$F$5,IF(AND(D562&lt;='Product Ratings'!$I$6,D562&gt;='Product Ratings'!$H$6),'Product Ratings'!$F$6,IF(AND(D562&lt;='Product Ratings'!$I$7,I562&gt;='Product Ratings'!$H$7),'Product Ratings'!$F$7,IF(AND(D562&lt;='Product Ratings'!$I$8,D562&gt;='Product Ratings'!$H$8),'Product Ratings'!$F$8,IF(D562&gt;='Product Ratings'!$H$9,'Product Ratings'!$F$9)))))</f>
        <v>1</v>
      </c>
      <c r="T562" s="99">
        <f>IF(AND(O562&lt;='Product Ratings'!$M$5,O562&gt;='Product Ratings'!$L$5),'Product Ratings'!$J$5,IF(AND(O562&lt;='Product Ratings'!$M$6,O562&gt;='Product Ratings'!$L$6),'Product Ratings'!$J$6,IF(AND(O562&lt;='Product Ratings'!$M$7,O562&gt;='Product Ratings'!$L$7),'Product Ratings'!$J$7,IF(AND(O562&lt;='Product Ratings'!$M$8,O562&gt;='Product Ratings'!$L$8),'Product Ratings'!$J$8,IF(O562&gt;='Product Ratings'!$L$9,'Product Ratings'!$J$9)))))</f>
        <v>3</v>
      </c>
      <c r="U562" s="99">
        <f>IF(AND(N562&lt;='Product Ratings'!$R$5,N562&gt;='Product Ratings'!$Q$5),'Product Ratings'!$O$5,IF(AND(N562&lt;='Product Ratings'!$R$6,N562&gt;='Product Ratings'!$Q$6),'Product Ratings'!$O$6,IF(AND(N562&lt;='Product Ratings'!$R$7,N562&gt;='Product Ratings'!$Q$7),'Product Ratings'!$O$7,IF(AND(N562&lt;='Product Ratings'!$R$8,N562&gt;='Product Ratings'!$Q$8),'Product Ratings'!$O$8,IF(N562&gt;='Product Ratings'!$Q$9,'Product Ratings'!$O$9)))))</f>
        <v>3</v>
      </c>
      <c r="V562" s="99">
        <f>IF(AND(P562&lt;='Product Ratings'!$V$5,P562&gt;='Product Ratings'!$U$5),'Product Ratings'!$S$5,IF(AND(P562&lt;='Product Ratings'!$V$6,P562&gt;='Product Ratings'!$U$6),'Product Ratings'!$S$6,IF(AND(P562&lt;='Product Ratings'!$V$7,P562&gt;='Product Ratings'!$U$7),'Product Ratings'!$S$7,IF(AND(P562&lt;='Product Ratings'!$V$8,P562&gt;='Product Ratings'!$U$8),'Product Ratings'!$S$8,IF(P562&gt;='Product Ratings'!$U$9,'Product Ratings'!$S$9)))))</f>
        <v>4</v>
      </c>
      <c r="W562" s="135">
        <f t="shared" si="6"/>
        <v>13</v>
      </c>
      <c r="X562" s="90"/>
      <c r="Y562" s="90"/>
      <c r="Z562" s="90"/>
      <c r="AA562" s="90"/>
      <c r="AB562" s="90"/>
    </row>
    <row r="563" ht="12.75" customHeight="1">
      <c r="A563" s="87"/>
      <c r="B563" s="90"/>
      <c r="C563" s="90" t="s">
        <v>622</v>
      </c>
      <c r="D563" s="126">
        <v>5.0</v>
      </c>
      <c r="E563" s="127">
        <v>31.3</v>
      </c>
      <c r="F563" s="128">
        <f t="shared" si="7"/>
        <v>20.345</v>
      </c>
      <c r="G563" s="129">
        <f t="shared" si="1"/>
        <v>10.955</v>
      </c>
      <c r="H563" s="130">
        <f t="shared" si="2"/>
        <v>0.35</v>
      </c>
      <c r="I563" s="131">
        <v>44911.0</v>
      </c>
      <c r="J563" s="132">
        <v>44947.0</v>
      </c>
      <c r="K563" s="123"/>
      <c r="L563" s="90"/>
      <c r="M563" s="133">
        <f t="shared" si="3"/>
        <v>6.26</v>
      </c>
      <c r="N563" s="99">
        <f t="shared" si="4"/>
        <v>36</v>
      </c>
      <c r="O563" s="133">
        <f t="shared" si="5"/>
        <v>4.069</v>
      </c>
      <c r="P563" s="134">
        <v>0.5</v>
      </c>
      <c r="Q563" s="90"/>
      <c r="R563" s="99">
        <f>IF(AND(H563&lt;='Product Ratings'!$E$5,H563&gt;='Product Ratings'!$D$5),'Product Ratings'!$C$5,IF(AND(H563&lt;='Product Ratings'!$E$6,H563&gt;='Product Ratings'!$D$6),'Product Ratings'!$C$6,IF(AND(H563&lt;='Product Ratings'!$E$7,H563&gt;='Product Ratings'!$D$7),'Product Ratings'!$C$7,IF(AND(H563&lt;='Product Ratings'!$E$8,H563&gt;='Product Ratings'!$D$8),'Product Ratings'!$C$8,IF(H563&gt;='Product Ratings'!$D$9,'Product Ratings'!$C$9)))))</f>
        <v>2</v>
      </c>
      <c r="S563" s="99">
        <f>IF(AND(D563&lt;='Product Ratings'!$I$5,D563&gt;='Product Ratings'!$H$5),'Product Ratings'!$F$5,IF(AND(D563&lt;='Product Ratings'!$I$6,D563&gt;='Product Ratings'!$H$6),'Product Ratings'!$F$6,IF(AND(D563&lt;='Product Ratings'!$I$7,I563&gt;='Product Ratings'!$H$7),'Product Ratings'!$F$7,IF(AND(D563&lt;='Product Ratings'!$I$8,D563&gt;='Product Ratings'!$H$8),'Product Ratings'!$F$8,IF(D563&gt;='Product Ratings'!$H$9,'Product Ratings'!$F$9)))))</f>
        <v>1</v>
      </c>
      <c r="T563" s="99">
        <f>IF(AND(O563&lt;='Product Ratings'!$M$5,O563&gt;='Product Ratings'!$L$5),'Product Ratings'!$J$5,IF(AND(O563&lt;='Product Ratings'!$M$6,O563&gt;='Product Ratings'!$L$6),'Product Ratings'!$J$6,IF(AND(O563&lt;='Product Ratings'!$M$7,O563&gt;='Product Ratings'!$L$7),'Product Ratings'!$J$7,IF(AND(O563&lt;='Product Ratings'!$M$8,O563&gt;='Product Ratings'!$L$8),'Product Ratings'!$J$8,IF(O563&gt;='Product Ratings'!$L$9,'Product Ratings'!$J$9)))))</f>
        <v>5</v>
      </c>
      <c r="U563" s="99">
        <f>IF(AND(N563&lt;='Product Ratings'!$R$5,N563&gt;='Product Ratings'!$Q$5),'Product Ratings'!$O$5,IF(AND(N563&lt;='Product Ratings'!$R$6,N563&gt;='Product Ratings'!$Q$6),'Product Ratings'!$O$6,IF(AND(N563&lt;='Product Ratings'!$R$7,N563&gt;='Product Ratings'!$Q$7),'Product Ratings'!$O$7,IF(AND(N563&lt;='Product Ratings'!$R$8,N563&gt;='Product Ratings'!$Q$8),'Product Ratings'!$O$8,IF(N563&gt;='Product Ratings'!$Q$9,'Product Ratings'!$O$9)))))</f>
        <v>3</v>
      </c>
      <c r="V563" s="99">
        <f>IF(AND(P563&lt;='Product Ratings'!$V$5,P563&gt;='Product Ratings'!$U$5),'Product Ratings'!$S$5,IF(AND(P563&lt;='Product Ratings'!$V$6,P563&gt;='Product Ratings'!$U$6),'Product Ratings'!$S$6,IF(AND(P563&lt;='Product Ratings'!$V$7,P563&gt;='Product Ratings'!$U$7),'Product Ratings'!$S$7,IF(AND(P563&lt;='Product Ratings'!$V$8,P563&gt;='Product Ratings'!$U$8),'Product Ratings'!$S$8,IF(P563&gt;='Product Ratings'!$U$9,'Product Ratings'!$S$9)))))</f>
        <v>4</v>
      </c>
      <c r="W563" s="135">
        <f t="shared" si="6"/>
        <v>15</v>
      </c>
      <c r="X563" s="90"/>
      <c r="Y563" s="90"/>
      <c r="Z563" s="90"/>
      <c r="AA563" s="90"/>
      <c r="AB563" s="90"/>
    </row>
    <row r="564" ht="12.75" customHeight="1">
      <c r="A564" s="87"/>
      <c r="B564" s="90"/>
      <c r="C564" s="90" t="s">
        <v>623</v>
      </c>
      <c r="D564" s="126">
        <v>6.0</v>
      </c>
      <c r="E564" s="127">
        <v>3118.43</v>
      </c>
      <c r="F564" s="128">
        <f t="shared" si="7"/>
        <v>2026.9795</v>
      </c>
      <c r="G564" s="129">
        <f t="shared" si="1"/>
        <v>1091.4505</v>
      </c>
      <c r="H564" s="130">
        <f t="shared" si="2"/>
        <v>0.35</v>
      </c>
      <c r="I564" s="131">
        <v>44912.0</v>
      </c>
      <c r="J564" s="132">
        <v>44948.0</v>
      </c>
      <c r="K564" s="123"/>
      <c r="L564" s="90"/>
      <c r="M564" s="133">
        <f t="shared" si="3"/>
        <v>519.7383333</v>
      </c>
      <c r="N564" s="99">
        <f t="shared" si="4"/>
        <v>36</v>
      </c>
      <c r="O564" s="133">
        <f t="shared" si="5"/>
        <v>337.8299167</v>
      </c>
      <c r="P564" s="134">
        <v>0.52</v>
      </c>
      <c r="Q564" s="90"/>
      <c r="R564" s="99">
        <f>IF(AND(H564&lt;='Product Ratings'!$E$5,H564&gt;='Product Ratings'!$D$5),'Product Ratings'!$C$5,IF(AND(H564&lt;='Product Ratings'!$E$6,H564&gt;='Product Ratings'!$D$6),'Product Ratings'!$C$6,IF(AND(H564&lt;='Product Ratings'!$E$7,H564&gt;='Product Ratings'!$D$7),'Product Ratings'!$C$7,IF(AND(H564&lt;='Product Ratings'!$E$8,H564&gt;='Product Ratings'!$D$8),'Product Ratings'!$C$8,IF(H564&gt;='Product Ratings'!$D$9,'Product Ratings'!$C$9)))))</f>
        <v>2</v>
      </c>
      <c r="S564" s="99">
        <f>IF(AND(D564&lt;='Product Ratings'!$I$5,D564&gt;='Product Ratings'!$H$5),'Product Ratings'!$F$5,IF(AND(D564&lt;='Product Ratings'!$I$6,D564&gt;='Product Ratings'!$H$6),'Product Ratings'!$F$6,IF(AND(D564&lt;='Product Ratings'!$I$7,I564&gt;='Product Ratings'!$H$7),'Product Ratings'!$F$7,IF(AND(D564&lt;='Product Ratings'!$I$8,D564&gt;='Product Ratings'!$H$8),'Product Ratings'!$F$8,IF(D564&gt;='Product Ratings'!$H$9,'Product Ratings'!$F$9)))))</f>
        <v>2</v>
      </c>
      <c r="T564" s="99">
        <f>IF(AND(O564&lt;='Product Ratings'!$M$5,O564&gt;='Product Ratings'!$L$5),'Product Ratings'!$J$5,IF(AND(O564&lt;='Product Ratings'!$M$6,O564&gt;='Product Ratings'!$L$6),'Product Ratings'!$J$6,IF(AND(O564&lt;='Product Ratings'!$M$7,O564&gt;='Product Ratings'!$L$7),'Product Ratings'!$J$7,IF(AND(O564&lt;='Product Ratings'!$M$8,O564&gt;='Product Ratings'!$L$8),'Product Ratings'!$J$8,IF(O564&gt;='Product Ratings'!$L$9,'Product Ratings'!$J$9)))))</f>
        <v>1</v>
      </c>
      <c r="U564" s="99">
        <f>IF(AND(N564&lt;='Product Ratings'!$R$5,N564&gt;='Product Ratings'!$Q$5),'Product Ratings'!$O$5,IF(AND(N564&lt;='Product Ratings'!$R$6,N564&gt;='Product Ratings'!$Q$6),'Product Ratings'!$O$6,IF(AND(N564&lt;='Product Ratings'!$R$7,N564&gt;='Product Ratings'!$Q$7),'Product Ratings'!$O$7,IF(AND(N564&lt;='Product Ratings'!$R$8,N564&gt;='Product Ratings'!$Q$8),'Product Ratings'!$O$8,IF(N564&gt;='Product Ratings'!$Q$9,'Product Ratings'!$O$9)))))</f>
        <v>3</v>
      </c>
      <c r="V564" s="99">
        <f>IF(AND(P564&lt;='Product Ratings'!$V$5,P564&gt;='Product Ratings'!$U$5),'Product Ratings'!$S$5,IF(AND(P564&lt;='Product Ratings'!$V$6,P564&gt;='Product Ratings'!$U$6),'Product Ratings'!$S$6,IF(AND(P564&lt;='Product Ratings'!$V$7,P564&gt;='Product Ratings'!$U$7),'Product Ratings'!$S$7,IF(AND(P564&lt;='Product Ratings'!$V$8,P564&gt;='Product Ratings'!$U$8),'Product Ratings'!$S$8,IF(P564&gt;='Product Ratings'!$U$9,'Product Ratings'!$S$9)))))</f>
        <v>4</v>
      </c>
      <c r="W564" s="135">
        <f t="shared" si="6"/>
        <v>12</v>
      </c>
      <c r="X564" s="90"/>
      <c r="Y564" s="90"/>
      <c r="Z564" s="90"/>
      <c r="AA564" s="90"/>
      <c r="AB564" s="90"/>
    </row>
    <row r="565" ht="12.75" customHeight="1">
      <c r="A565" s="87"/>
      <c r="B565" s="90"/>
      <c r="C565" s="90" t="s">
        <v>624</v>
      </c>
      <c r="D565" s="126">
        <v>1.0</v>
      </c>
      <c r="E565" s="127">
        <v>25.22</v>
      </c>
      <c r="F565" s="128">
        <f t="shared" si="7"/>
        <v>16.393</v>
      </c>
      <c r="G565" s="129">
        <f t="shared" si="1"/>
        <v>8.827</v>
      </c>
      <c r="H565" s="130">
        <f t="shared" si="2"/>
        <v>0.35</v>
      </c>
      <c r="I565" s="131">
        <v>44913.0</v>
      </c>
      <c r="J565" s="132">
        <v>44949.0</v>
      </c>
      <c r="K565" s="123"/>
      <c r="L565" s="90"/>
      <c r="M565" s="133">
        <f t="shared" si="3"/>
        <v>25.22</v>
      </c>
      <c r="N565" s="99">
        <f t="shared" si="4"/>
        <v>36</v>
      </c>
      <c r="O565" s="133">
        <f t="shared" si="5"/>
        <v>16.393</v>
      </c>
      <c r="P565" s="134">
        <v>0.56</v>
      </c>
      <c r="Q565" s="90"/>
      <c r="R565" s="99">
        <f>IF(AND(H565&lt;='Product Ratings'!$E$5,H565&gt;='Product Ratings'!$D$5),'Product Ratings'!$C$5,IF(AND(H565&lt;='Product Ratings'!$E$6,H565&gt;='Product Ratings'!$D$6),'Product Ratings'!$C$6,IF(AND(H565&lt;='Product Ratings'!$E$7,H565&gt;='Product Ratings'!$D$7),'Product Ratings'!$C$7,IF(AND(H565&lt;='Product Ratings'!$E$8,H565&gt;='Product Ratings'!$D$8),'Product Ratings'!$C$8,IF(H565&gt;='Product Ratings'!$D$9,'Product Ratings'!$C$9)))))</f>
        <v>2</v>
      </c>
      <c r="S565" s="99">
        <f>IF(AND(D565&lt;='Product Ratings'!$I$5,D565&gt;='Product Ratings'!$H$5),'Product Ratings'!$F$5,IF(AND(D565&lt;='Product Ratings'!$I$6,D565&gt;='Product Ratings'!$H$6),'Product Ratings'!$F$6,IF(AND(D565&lt;='Product Ratings'!$I$7,I565&gt;='Product Ratings'!$H$7),'Product Ratings'!$F$7,IF(AND(D565&lt;='Product Ratings'!$I$8,D565&gt;='Product Ratings'!$H$8),'Product Ratings'!$F$8,IF(D565&gt;='Product Ratings'!$H$9,'Product Ratings'!$F$9)))))</f>
        <v>1</v>
      </c>
      <c r="T565" s="99">
        <f>IF(AND(O565&lt;='Product Ratings'!$M$5,O565&gt;='Product Ratings'!$L$5),'Product Ratings'!$J$5,IF(AND(O565&lt;='Product Ratings'!$M$6,O565&gt;='Product Ratings'!$L$6),'Product Ratings'!$J$6,IF(AND(O565&lt;='Product Ratings'!$M$7,O565&gt;='Product Ratings'!$L$7),'Product Ratings'!$J$7,IF(AND(O565&lt;='Product Ratings'!$M$8,O565&gt;='Product Ratings'!$L$8),'Product Ratings'!$J$8,IF(O565&gt;='Product Ratings'!$L$9,'Product Ratings'!$J$9)))))</f>
        <v>5</v>
      </c>
      <c r="U565" s="99">
        <f>IF(AND(N565&lt;='Product Ratings'!$R$5,N565&gt;='Product Ratings'!$Q$5),'Product Ratings'!$O$5,IF(AND(N565&lt;='Product Ratings'!$R$6,N565&gt;='Product Ratings'!$Q$6),'Product Ratings'!$O$6,IF(AND(N565&lt;='Product Ratings'!$R$7,N565&gt;='Product Ratings'!$Q$7),'Product Ratings'!$O$7,IF(AND(N565&lt;='Product Ratings'!$R$8,N565&gt;='Product Ratings'!$Q$8),'Product Ratings'!$O$8,IF(N565&gt;='Product Ratings'!$Q$9,'Product Ratings'!$O$9)))))</f>
        <v>3</v>
      </c>
      <c r="V565" s="99">
        <f>IF(AND(P565&lt;='Product Ratings'!$V$5,P565&gt;='Product Ratings'!$U$5),'Product Ratings'!$S$5,IF(AND(P565&lt;='Product Ratings'!$V$6,P565&gt;='Product Ratings'!$U$6),'Product Ratings'!$S$6,IF(AND(P565&lt;='Product Ratings'!$V$7,P565&gt;='Product Ratings'!$U$7),'Product Ratings'!$S$7,IF(AND(P565&lt;='Product Ratings'!$V$8,P565&gt;='Product Ratings'!$U$8),'Product Ratings'!$S$8,IF(P565&gt;='Product Ratings'!$U$9,'Product Ratings'!$S$9)))))</f>
        <v>4</v>
      </c>
      <c r="W565" s="135">
        <f t="shared" si="6"/>
        <v>15</v>
      </c>
      <c r="X565" s="90"/>
      <c r="Y565" s="90"/>
      <c r="Z565" s="90"/>
      <c r="AA565" s="90"/>
      <c r="AB565" s="90"/>
    </row>
    <row r="566" ht="12.75" customHeight="1">
      <c r="A566" s="87"/>
      <c r="B566" s="90"/>
      <c r="C566" s="90" t="s">
        <v>625</v>
      </c>
      <c r="D566" s="126">
        <v>2.0</v>
      </c>
      <c r="E566" s="127">
        <v>133.29</v>
      </c>
      <c r="F566" s="128">
        <f t="shared" si="7"/>
        <v>86.6385</v>
      </c>
      <c r="G566" s="129">
        <f t="shared" si="1"/>
        <v>46.6515</v>
      </c>
      <c r="H566" s="130">
        <f t="shared" si="2"/>
        <v>0.35</v>
      </c>
      <c r="I566" s="131">
        <v>44914.0</v>
      </c>
      <c r="J566" s="132">
        <v>44950.0</v>
      </c>
      <c r="K566" s="123"/>
      <c r="L566" s="90"/>
      <c r="M566" s="133">
        <f t="shared" si="3"/>
        <v>66.645</v>
      </c>
      <c r="N566" s="99">
        <f t="shared" si="4"/>
        <v>36</v>
      </c>
      <c r="O566" s="133">
        <f t="shared" si="5"/>
        <v>43.31925</v>
      </c>
      <c r="P566" s="134">
        <v>0.53</v>
      </c>
      <c r="Q566" s="90"/>
      <c r="R566" s="99">
        <f>IF(AND(H566&lt;='Product Ratings'!$E$5,H566&gt;='Product Ratings'!$D$5),'Product Ratings'!$C$5,IF(AND(H566&lt;='Product Ratings'!$E$6,H566&gt;='Product Ratings'!$D$6),'Product Ratings'!$C$6,IF(AND(H566&lt;='Product Ratings'!$E$7,H566&gt;='Product Ratings'!$D$7),'Product Ratings'!$C$7,IF(AND(H566&lt;='Product Ratings'!$E$8,H566&gt;='Product Ratings'!$D$8),'Product Ratings'!$C$8,IF(H566&gt;='Product Ratings'!$D$9,'Product Ratings'!$C$9)))))</f>
        <v>2</v>
      </c>
      <c r="S566" s="99">
        <f>IF(AND(D566&lt;='Product Ratings'!$I$5,D566&gt;='Product Ratings'!$H$5),'Product Ratings'!$F$5,IF(AND(D566&lt;='Product Ratings'!$I$6,D566&gt;='Product Ratings'!$H$6),'Product Ratings'!$F$6,IF(AND(D566&lt;='Product Ratings'!$I$7,I566&gt;='Product Ratings'!$H$7),'Product Ratings'!$F$7,IF(AND(D566&lt;='Product Ratings'!$I$8,D566&gt;='Product Ratings'!$H$8),'Product Ratings'!$F$8,IF(D566&gt;='Product Ratings'!$H$9,'Product Ratings'!$F$9)))))</f>
        <v>1</v>
      </c>
      <c r="T566" s="99">
        <f>IF(AND(O566&lt;='Product Ratings'!$M$5,O566&gt;='Product Ratings'!$L$5),'Product Ratings'!$J$5,IF(AND(O566&lt;='Product Ratings'!$M$6,O566&gt;='Product Ratings'!$L$6),'Product Ratings'!$J$6,IF(AND(O566&lt;='Product Ratings'!$M$7,O566&gt;='Product Ratings'!$L$7),'Product Ratings'!$J$7,IF(AND(O566&lt;='Product Ratings'!$M$8,O566&gt;='Product Ratings'!$L$8),'Product Ratings'!$J$8,IF(O566&gt;='Product Ratings'!$L$9,'Product Ratings'!$J$9)))))</f>
        <v>3</v>
      </c>
      <c r="U566" s="99">
        <f>IF(AND(N566&lt;='Product Ratings'!$R$5,N566&gt;='Product Ratings'!$Q$5),'Product Ratings'!$O$5,IF(AND(N566&lt;='Product Ratings'!$R$6,N566&gt;='Product Ratings'!$Q$6),'Product Ratings'!$O$6,IF(AND(N566&lt;='Product Ratings'!$R$7,N566&gt;='Product Ratings'!$Q$7),'Product Ratings'!$O$7,IF(AND(N566&lt;='Product Ratings'!$R$8,N566&gt;='Product Ratings'!$Q$8),'Product Ratings'!$O$8,IF(N566&gt;='Product Ratings'!$Q$9,'Product Ratings'!$O$9)))))</f>
        <v>3</v>
      </c>
      <c r="V566" s="99">
        <f>IF(AND(P566&lt;='Product Ratings'!$V$5,P566&gt;='Product Ratings'!$U$5),'Product Ratings'!$S$5,IF(AND(P566&lt;='Product Ratings'!$V$6,P566&gt;='Product Ratings'!$U$6),'Product Ratings'!$S$6,IF(AND(P566&lt;='Product Ratings'!$V$7,P566&gt;='Product Ratings'!$U$7),'Product Ratings'!$S$7,IF(AND(P566&lt;='Product Ratings'!$V$8,P566&gt;='Product Ratings'!$U$8),'Product Ratings'!$S$8,IF(P566&gt;='Product Ratings'!$U$9,'Product Ratings'!$S$9)))))</f>
        <v>4</v>
      </c>
      <c r="W566" s="135">
        <f t="shared" si="6"/>
        <v>13</v>
      </c>
      <c r="X566" s="90"/>
      <c r="Y566" s="90"/>
      <c r="Z566" s="90"/>
      <c r="AA566" s="90"/>
      <c r="AB566" s="90"/>
    </row>
    <row r="567" ht="12.75" customHeight="1">
      <c r="A567" s="87"/>
      <c r="B567" s="90"/>
      <c r="C567" s="90" t="s">
        <v>626</v>
      </c>
      <c r="D567" s="126">
        <v>3.0</v>
      </c>
      <c r="E567" s="127">
        <v>430.44</v>
      </c>
      <c r="F567" s="128">
        <f t="shared" si="7"/>
        <v>279.786</v>
      </c>
      <c r="G567" s="129">
        <f t="shared" si="1"/>
        <v>150.654</v>
      </c>
      <c r="H567" s="130">
        <f t="shared" si="2"/>
        <v>0.35</v>
      </c>
      <c r="I567" s="131">
        <v>44915.0</v>
      </c>
      <c r="J567" s="132">
        <v>44951.0</v>
      </c>
      <c r="K567" s="123"/>
      <c r="L567" s="90"/>
      <c r="M567" s="133">
        <f t="shared" si="3"/>
        <v>143.48</v>
      </c>
      <c r="N567" s="99">
        <f t="shared" si="4"/>
        <v>36</v>
      </c>
      <c r="O567" s="133">
        <f t="shared" si="5"/>
        <v>93.262</v>
      </c>
      <c r="P567" s="134">
        <v>0.51</v>
      </c>
      <c r="Q567" s="90"/>
      <c r="R567" s="99">
        <f>IF(AND(H567&lt;='Product Ratings'!$E$5,H567&gt;='Product Ratings'!$D$5),'Product Ratings'!$C$5,IF(AND(H567&lt;='Product Ratings'!$E$6,H567&gt;='Product Ratings'!$D$6),'Product Ratings'!$C$6,IF(AND(H567&lt;='Product Ratings'!$E$7,H567&gt;='Product Ratings'!$D$7),'Product Ratings'!$C$7,IF(AND(H567&lt;='Product Ratings'!$E$8,H567&gt;='Product Ratings'!$D$8),'Product Ratings'!$C$8,IF(H567&gt;='Product Ratings'!$D$9,'Product Ratings'!$C$9)))))</f>
        <v>2</v>
      </c>
      <c r="S567" s="99">
        <f>IF(AND(D567&lt;='Product Ratings'!$I$5,D567&gt;='Product Ratings'!$H$5),'Product Ratings'!$F$5,IF(AND(D567&lt;='Product Ratings'!$I$6,D567&gt;='Product Ratings'!$H$6),'Product Ratings'!$F$6,IF(AND(D567&lt;='Product Ratings'!$I$7,I567&gt;='Product Ratings'!$H$7),'Product Ratings'!$F$7,IF(AND(D567&lt;='Product Ratings'!$I$8,D567&gt;='Product Ratings'!$H$8),'Product Ratings'!$F$8,IF(D567&gt;='Product Ratings'!$H$9,'Product Ratings'!$F$9)))))</f>
        <v>1</v>
      </c>
      <c r="T567" s="99">
        <f>IF(AND(O567&lt;='Product Ratings'!$M$5,O567&gt;='Product Ratings'!$L$5),'Product Ratings'!$J$5,IF(AND(O567&lt;='Product Ratings'!$M$6,O567&gt;='Product Ratings'!$L$6),'Product Ratings'!$J$6,IF(AND(O567&lt;='Product Ratings'!$M$7,O567&gt;='Product Ratings'!$L$7),'Product Ratings'!$J$7,IF(AND(O567&lt;='Product Ratings'!$M$8,O567&gt;='Product Ratings'!$L$8),'Product Ratings'!$J$8,IF(O567&gt;='Product Ratings'!$L$9,'Product Ratings'!$J$9)))))</f>
        <v>2</v>
      </c>
      <c r="U567" s="99">
        <f>IF(AND(N567&lt;='Product Ratings'!$R$5,N567&gt;='Product Ratings'!$Q$5),'Product Ratings'!$O$5,IF(AND(N567&lt;='Product Ratings'!$R$6,N567&gt;='Product Ratings'!$Q$6),'Product Ratings'!$O$6,IF(AND(N567&lt;='Product Ratings'!$R$7,N567&gt;='Product Ratings'!$Q$7),'Product Ratings'!$O$7,IF(AND(N567&lt;='Product Ratings'!$R$8,N567&gt;='Product Ratings'!$Q$8),'Product Ratings'!$O$8,IF(N567&gt;='Product Ratings'!$Q$9,'Product Ratings'!$O$9)))))</f>
        <v>3</v>
      </c>
      <c r="V567" s="99">
        <f>IF(AND(P567&lt;='Product Ratings'!$V$5,P567&gt;='Product Ratings'!$U$5),'Product Ratings'!$S$5,IF(AND(P567&lt;='Product Ratings'!$V$6,P567&gt;='Product Ratings'!$U$6),'Product Ratings'!$S$6,IF(AND(P567&lt;='Product Ratings'!$V$7,P567&gt;='Product Ratings'!$U$7),'Product Ratings'!$S$7,IF(AND(P567&lt;='Product Ratings'!$V$8,P567&gt;='Product Ratings'!$U$8),'Product Ratings'!$S$8,IF(P567&gt;='Product Ratings'!$U$9,'Product Ratings'!$S$9)))))</f>
        <v>4</v>
      </c>
      <c r="W567" s="135">
        <f t="shared" si="6"/>
        <v>12</v>
      </c>
      <c r="X567" s="90"/>
      <c r="Y567" s="90"/>
      <c r="Z567" s="90"/>
      <c r="AA567" s="90"/>
      <c r="AB567" s="90"/>
    </row>
    <row r="568" ht="12.75" customHeight="1">
      <c r="A568" s="87"/>
      <c r="B568" s="90"/>
      <c r="C568" s="90" t="s">
        <v>627</v>
      </c>
      <c r="D568" s="126">
        <v>4.0</v>
      </c>
      <c r="E568" s="127">
        <v>344.35</v>
      </c>
      <c r="F568" s="128">
        <f t="shared" si="7"/>
        <v>223.8275</v>
      </c>
      <c r="G568" s="129">
        <f t="shared" si="1"/>
        <v>120.5225</v>
      </c>
      <c r="H568" s="130">
        <f t="shared" si="2"/>
        <v>0.35</v>
      </c>
      <c r="I568" s="131">
        <v>44916.0</v>
      </c>
      <c r="J568" s="132">
        <v>44952.0</v>
      </c>
      <c r="K568" s="123"/>
      <c r="L568" s="90"/>
      <c r="M568" s="133">
        <f t="shared" si="3"/>
        <v>86.0875</v>
      </c>
      <c r="N568" s="99">
        <f t="shared" si="4"/>
        <v>36</v>
      </c>
      <c r="O568" s="133">
        <f t="shared" si="5"/>
        <v>55.956875</v>
      </c>
      <c r="P568" s="134">
        <v>0.57</v>
      </c>
      <c r="Q568" s="90"/>
      <c r="R568" s="99">
        <f>IF(AND(H568&lt;='Product Ratings'!$E$5,H568&gt;='Product Ratings'!$D$5),'Product Ratings'!$C$5,IF(AND(H568&lt;='Product Ratings'!$E$6,H568&gt;='Product Ratings'!$D$6),'Product Ratings'!$C$6,IF(AND(H568&lt;='Product Ratings'!$E$7,H568&gt;='Product Ratings'!$D$7),'Product Ratings'!$C$7,IF(AND(H568&lt;='Product Ratings'!$E$8,H568&gt;='Product Ratings'!$D$8),'Product Ratings'!$C$8,IF(H568&gt;='Product Ratings'!$D$9,'Product Ratings'!$C$9)))))</f>
        <v>2</v>
      </c>
      <c r="S568" s="99">
        <f>IF(AND(D568&lt;='Product Ratings'!$I$5,D568&gt;='Product Ratings'!$H$5),'Product Ratings'!$F$5,IF(AND(D568&lt;='Product Ratings'!$I$6,D568&gt;='Product Ratings'!$H$6),'Product Ratings'!$F$6,IF(AND(D568&lt;='Product Ratings'!$I$7,I568&gt;='Product Ratings'!$H$7),'Product Ratings'!$F$7,IF(AND(D568&lt;='Product Ratings'!$I$8,D568&gt;='Product Ratings'!$H$8),'Product Ratings'!$F$8,IF(D568&gt;='Product Ratings'!$H$9,'Product Ratings'!$F$9)))))</f>
        <v>1</v>
      </c>
      <c r="T568" s="99">
        <f>IF(AND(O568&lt;='Product Ratings'!$M$5,O568&gt;='Product Ratings'!$L$5),'Product Ratings'!$J$5,IF(AND(O568&lt;='Product Ratings'!$M$6,O568&gt;='Product Ratings'!$L$6),'Product Ratings'!$J$6,IF(AND(O568&lt;='Product Ratings'!$M$7,O568&gt;='Product Ratings'!$L$7),'Product Ratings'!$J$7,IF(AND(O568&lt;='Product Ratings'!$M$8,O568&gt;='Product Ratings'!$L$8),'Product Ratings'!$J$8,IF(O568&gt;='Product Ratings'!$L$9,'Product Ratings'!$J$9)))))</f>
        <v>3</v>
      </c>
      <c r="U568" s="99">
        <f>IF(AND(N568&lt;='Product Ratings'!$R$5,N568&gt;='Product Ratings'!$Q$5),'Product Ratings'!$O$5,IF(AND(N568&lt;='Product Ratings'!$R$6,N568&gt;='Product Ratings'!$Q$6),'Product Ratings'!$O$6,IF(AND(N568&lt;='Product Ratings'!$R$7,N568&gt;='Product Ratings'!$Q$7),'Product Ratings'!$O$7,IF(AND(N568&lt;='Product Ratings'!$R$8,N568&gt;='Product Ratings'!$Q$8),'Product Ratings'!$O$8,IF(N568&gt;='Product Ratings'!$Q$9,'Product Ratings'!$O$9)))))</f>
        <v>3</v>
      </c>
      <c r="V568" s="99">
        <f>IF(AND(P568&lt;='Product Ratings'!$V$5,P568&gt;='Product Ratings'!$U$5),'Product Ratings'!$S$5,IF(AND(P568&lt;='Product Ratings'!$V$6,P568&gt;='Product Ratings'!$U$6),'Product Ratings'!$S$6,IF(AND(P568&lt;='Product Ratings'!$V$7,P568&gt;='Product Ratings'!$U$7),'Product Ratings'!$S$7,IF(AND(P568&lt;='Product Ratings'!$V$8,P568&gt;='Product Ratings'!$U$8),'Product Ratings'!$S$8,IF(P568&gt;='Product Ratings'!$U$9,'Product Ratings'!$S$9)))))</f>
        <v>4</v>
      </c>
      <c r="W568" s="135">
        <f t="shared" si="6"/>
        <v>13</v>
      </c>
      <c r="X568" s="90"/>
      <c r="Y568" s="90"/>
      <c r="Z568" s="90"/>
      <c r="AA568" s="90"/>
      <c r="AB568" s="90"/>
    </row>
    <row r="569" ht="12.75" customHeight="1">
      <c r="A569" s="87"/>
      <c r="B569" s="90"/>
      <c r="C569" s="90" t="s">
        <v>628</v>
      </c>
      <c r="D569" s="126">
        <v>5.0</v>
      </c>
      <c r="E569" s="127">
        <v>85.22</v>
      </c>
      <c r="F569" s="128">
        <f t="shared" si="7"/>
        <v>55.393</v>
      </c>
      <c r="G569" s="129">
        <f t="shared" si="1"/>
        <v>29.827</v>
      </c>
      <c r="H569" s="130">
        <f t="shared" si="2"/>
        <v>0.35</v>
      </c>
      <c r="I569" s="131">
        <v>44917.0</v>
      </c>
      <c r="J569" s="132">
        <v>44953.0</v>
      </c>
      <c r="K569" s="123"/>
      <c r="L569" s="90"/>
      <c r="M569" s="133">
        <f t="shared" si="3"/>
        <v>17.044</v>
      </c>
      <c r="N569" s="99">
        <f t="shared" si="4"/>
        <v>36</v>
      </c>
      <c r="O569" s="133">
        <f t="shared" si="5"/>
        <v>11.0786</v>
      </c>
      <c r="P569" s="134">
        <v>0.58</v>
      </c>
      <c r="Q569" s="90"/>
      <c r="R569" s="99">
        <f>IF(AND(H569&lt;='Product Ratings'!$E$5,H569&gt;='Product Ratings'!$D$5),'Product Ratings'!$C$5,IF(AND(H569&lt;='Product Ratings'!$E$6,H569&gt;='Product Ratings'!$D$6),'Product Ratings'!$C$6,IF(AND(H569&lt;='Product Ratings'!$E$7,H569&gt;='Product Ratings'!$D$7),'Product Ratings'!$C$7,IF(AND(H569&lt;='Product Ratings'!$E$8,H569&gt;='Product Ratings'!$D$8),'Product Ratings'!$C$8,IF(H569&gt;='Product Ratings'!$D$9,'Product Ratings'!$C$9)))))</f>
        <v>2</v>
      </c>
      <c r="S569" s="99">
        <f>IF(AND(D569&lt;='Product Ratings'!$I$5,D569&gt;='Product Ratings'!$H$5),'Product Ratings'!$F$5,IF(AND(D569&lt;='Product Ratings'!$I$6,D569&gt;='Product Ratings'!$H$6),'Product Ratings'!$F$6,IF(AND(D569&lt;='Product Ratings'!$I$7,I569&gt;='Product Ratings'!$H$7),'Product Ratings'!$F$7,IF(AND(D569&lt;='Product Ratings'!$I$8,D569&gt;='Product Ratings'!$H$8),'Product Ratings'!$F$8,IF(D569&gt;='Product Ratings'!$H$9,'Product Ratings'!$F$9)))))</f>
        <v>1</v>
      </c>
      <c r="T569" s="99">
        <f>IF(AND(O569&lt;='Product Ratings'!$M$5,O569&gt;='Product Ratings'!$L$5),'Product Ratings'!$J$5,IF(AND(O569&lt;='Product Ratings'!$M$6,O569&gt;='Product Ratings'!$L$6),'Product Ratings'!$J$6,IF(AND(O569&lt;='Product Ratings'!$M$7,O569&gt;='Product Ratings'!$L$7),'Product Ratings'!$J$7,IF(AND(O569&lt;='Product Ratings'!$M$8,O569&gt;='Product Ratings'!$L$8),'Product Ratings'!$J$8,IF(O569&gt;='Product Ratings'!$L$9,'Product Ratings'!$J$9)))))</f>
        <v>5</v>
      </c>
      <c r="U569" s="99">
        <f>IF(AND(N569&lt;='Product Ratings'!$R$5,N569&gt;='Product Ratings'!$Q$5),'Product Ratings'!$O$5,IF(AND(N569&lt;='Product Ratings'!$R$6,N569&gt;='Product Ratings'!$Q$6),'Product Ratings'!$O$6,IF(AND(N569&lt;='Product Ratings'!$R$7,N569&gt;='Product Ratings'!$Q$7),'Product Ratings'!$O$7,IF(AND(N569&lt;='Product Ratings'!$R$8,N569&gt;='Product Ratings'!$Q$8),'Product Ratings'!$O$8,IF(N569&gt;='Product Ratings'!$Q$9,'Product Ratings'!$O$9)))))</f>
        <v>3</v>
      </c>
      <c r="V569" s="99">
        <f>IF(AND(P569&lt;='Product Ratings'!$V$5,P569&gt;='Product Ratings'!$U$5),'Product Ratings'!$S$5,IF(AND(P569&lt;='Product Ratings'!$V$6,P569&gt;='Product Ratings'!$U$6),'Product Ratings'!$S$6,IF(AND(P569&lt;='Product Ratings'!$V$7,P569&gt;='Product Ratings'!$U$7),'Product Ratings'!$S$7,IF(AND(P569&lt;='Product Ratings'!$V$8,P569&gt;='Product Ratings'!$U$8),'Product Ratings'!$S$8,IF(P569&gt;='Product Ratings'!$U$9,'Product Ratings'!$S$9)))))</f>
        <v>4</v>
      </c>
      <c r="W569" s="135">
        <f t="shared" si="6"/>
        <v>15</v>
      </c>
      <c r="X569" s="90"/>
      <c r="Y569" s="90"/>
      <c r="Z569" s="90"/>
      <c r="AA569" s="90"/>
      <c r="AB569" s="90"/>
    </row>
    <row r="570" ht="12.75" customHeight="1">
      <c r="A570" s="87"/>
      <c r="B570" s="90"/>
      <c r="C570" s="90" t="s">
        <v>629</v>
      </c>
      <c r="D570" s="126">
        <v>6.0</v>
      </c>
      <c r="E570" s="127">
        <v>293.48</v>
      </c>
      <c r="F570" s="128">
        <f t="shared" si="7"/>
        <v>190.762</v>
      </c>
      <c r="G570" s="129">
        <f t="shared" si="1"/>
        <v>102.718</v>
      </c>
      <c r="H570" s="130">
        <f t="shared" si="2"/>
        <v>0.35</v>
      </c>
      <c r="I570" s="131">
        <v>44918.0</v>
      </c>
      <c r="J570" s="132">
        <v>44954.0</v>
      </c>
      <c r="K570" s="123"/>
      <c r="L570" s="90"/>
      <c r="M570" s="133">
        <f t="shared" si="3"/>
        <v>48.91333333</v>
      </c>
      <c r="N570" s="99">
        <f t="shared" si="4"/>
        <v>36</v>
      </c>
      <c r="O570" s="133">
        <f t="shared" si="5"/>
        <v>31.79366667</v>
      </c>
      <c r="P570" s="134">
        <v>0.59</v>
      </c>
      <c r="Q570" s="90"/>
      <c r="R570" s="99">
        <f>IF(AND(H570&lt;='Product Ratings'!$E$5,H570&gt;='Product Ratings'!$D$5),'Product Ratings'!$C$5,IF(AND(H570&lt;='Product Ratings'!$E$6,H570&gt;='Product Ratings'!$D$6),'Product Ratings'!$C$6,IF(AND(H570&lt;='Product Ratings'!$E$7,H570&gt;='Product Ratings'!$D$7),'Product Ratings'!$C$7,IF(AND(H570&lt;='Product Ratings'!$E$8,H570&gt;='Product Ratings'!$D$8),'Product Ratings'!$C$8,IF(H570&gt;='Product Ratings'!$D$9,'Product Ratings'!$C$9)))))</f>
        <v>2</v>
      </c>
      <c r="S570" s="99">
        <f>IF(AND(D570&lt;='Product Ratings'!$I$5,D570&gt;='Product Ratings'!$H$5),'Product Ratings'!$F$5,IF(AND(D570&lt;='Product Ratings'!$I$6,D570&gt;='Product Ratings'!$H$6),'Product Ratings'!$F$6,IF(AND(D570&lt;='Product Ratings'!$I$7,I570&gt;='Product Ratings'!$H$7),'Product Ratings'!$F$7,IF(AND(D570&lt;='Product Ratings'!$I$8,D570&gt;='Product Ratings'!$H$8),'Product Ratings'!$F$8,IF(D570&gt;='Product Ratings'!$H$9,'Product Ratings'!$F$9)))))</f>
        <v>2</v>
      </c>
      <c r="T570" s="99">
        <f>IF(AND(O570&lt;='Product Ratings'!$M$5,O570&gt;='Product Ratings'!$L$5),'Product Ratings'!$J$5,IF(AND(O570&lt;='Product Ratings'!$M$6,O570&gt;='Product Ratings'!$L$6),'Product Ratings'!$J$6,IF(AND(O570&lt;='Product Ratings'!$M$7,O570&gt;='Product Ratings'!$L$7),'Product Ratings'!$J$7,IF(AND(O570&lt;='Product Ratings'!$M$8,O570&gt;='Product Ratings'!$L$8),'Product Ratings'!$J$8,IF(O570&gt;='Product Ratings'!$L$9,'Product Ratings'!$J$9)))))</f>
        <v>4</v>
      </c>
      <c r="U570" s="99">
        <f>IF(AND(N570&lt;='Product Ratings'!$R$5,N570&gt;='Product Ratings'!$Q$5),'Product Ratings'!$O$5,IF(AND(N570&lt;='Product Ratings'!$R$6,N570&gt;='Product Ratings'!$Q$6),'Product Ratings'!$O$6,IF(AND(N570&lt;='Product Ratings'!$R$7,N570&gt;='Product Ratings'!$Q$7),'Product Ratings'!$O$7,IF(AND(N570&lt;='Product Ratings'!$R$8,N570&gt;='Product Ratings'!$Q$8),'Product Ratings'!$O$8,IF(N570&gt;='Product Ratings'!$Q$9,'Product Ratings'!$O$9)))))</f>
        <v>3</v>
      </c>
      <c r="V570" s="99">
        <f>IF(AND(P570&lt;='Product Ratings'!$V$5,P570&gt;='Product Ratings'!$U$5),'Product Ratings'!$S$5,IF(AND(P570&lt;='Product Ratings'!$V$6,P570&gt;='Product Ratings'!$U$6),'Product Ratings'!$S$6,IF(AND(P570&lt;='Product Ratings'!$V$7,P570&gt;='Product Ratings'!$U$7),'Product Ratings'!$S$7,IF(AND(P570&lt;='Product Ratings'!$V$8,P570&gt;='Product Ratings'!$U$8),'Product Ratings'!$S$8,IF(P570&gt;='Product Ratings'!$U$9,'Product Ratings'!$S$9)))))</f>
        <v>5</v>
      </c>
      <c r="W570" s="135">
        <f t="shared" si="6"/>
        <v>16</v>
      </c>
      <c r="X570" s="90"/>
      <c r="Y570" s="90"/>
      <c r="Z570" s="90"/>
      <c r="AA570" s="90"/>
      <c r="AB570" s="90"/>
    </row>
    <row r="571" ht="12.75" customHeight="1">
      <c r="A571" s="87"/>
      <c r="B571" s="90"/>
      <c r="C571" s="90" t="s">
        <v>630</v>
      </c>
      <c r="D571" s="126">
        <v>1.0</v>
      </c>
      <c r="E571" s="127">
        <v>64.17</v>
      </c>
      <c r="F571" s="128">
        <f t="shared" si="7"/>
        <v>41.7105</v>
      </c>
      <c r="G571" s="129">
        <f t="shared" si="1"/>
        <v>22.4595</v>
      </c>
      <c r="H571" s="130">
        <f t="shared" si="2"/>
        <v>0.35</v>
      </c>
      <c r="I571" s="131">
        <v>44919.0</v>
      </c>
      <c r="J571" s="132">
        <v>44955.0</v>
      </c>
      <c r="K571" s="123"/>
      <c r="L571" s="90"/>
      <c r="M571" s="133">
        <f t="shared" si="3"/>
        <v>64.17</v>
      </c>
      <c r="N571" s="99">
        <f t="shared" si="4"/>
        <v>36</v>
      </c>
      <c r="O571" s="133">
        <f t="shared" si="5"/>
        <v>41.7105</v>
      </c>
      <c r="P571" s="134">
        <v>0.6</v>
      </c>
      <c r="Q571" s="90"/>
      <c r="R571" s="99">
        <f>IF(AND(H571&lt;='Product Ratings'!$E$5,H571&gt;='Product Ratings'!$D$5),'Product Ratings'!$C$5,IF(AND(H571&lt;='Product Ratings'!$E$6,H571&gt;='Product Ratings'!$D$6),'Product Ratings'!$C$6,IF(AND(H571&lt;='Product Ratings'!$E$7,H571&gt;='Product Ratings'!$D$7),'Product Ratings'!$C$7,IF(AND(H571&lt;='Product Ratings'!$E$8,H571&gt;='Product Ratings'!$D$8),'Product Ratings'!$C$8,IF(H571&gt;='Product Ratings'!$D$9,'Product Ratings'!$C$9)))))</f>
        <v>2</v>
      </c>
      <c r="S571" s="99">
        <f>IF(AND(D571&lt;='Product Ratings'!$I$5,D571&gt;='Product Ratings'!$H$5),'Product Ratings'!$F$5,IF(AND(D571&lt;='Product Ratings'!$I$6,D571&gt;='Product Ratings'!$H$6),'Product Ratings'!$F$6,IF(AND(D571&lt;='Product Ratings'!$I$7,I571&gt;='Product Ratings'!$H$7),'Product Ratings'!$F$7,IF(AND(D571&lt;='Product Ratings'!$I$8,D571&gt;='Product Ratings'!$H$8),'Product Ratings'!$F$8,IF(D571&gt;='Product Ratings'!$H$9,'Product Ratings'!$F$9)))))</f>
        <v>1</v>
      </c>
      <c r="T571" s="99">
        <f>IF(AND(O571&lt;='Product Ratings'!$M$5,O571&gt;='Product Ratings'!$L$5),'Product Ratings'!$J$5,IF(AND(O571&lt;='Product Ratings'!$M$6,O571&gt;='Product Ratings'!$L$6),'Product Ratings'!$J$6,IF(AND(O571&lt;='Product Ratings'!$M$7,O571&gt;='Product Ratings'!$L$7),'Product Ratings'!$J$7,IF(AND(O571&lt;='Product Ratings'!$M$8,O571&gt;='Product Ratings'!$L$8),'Product Ratings'!$J$8,IF(O571&gt;='Product Ratings'!$L$9,'Product Ratings'!$J$9)))))</f>
        <v>3</v>
      </c>
      <c r="U571" s="99">
        <f>IF(AND(N571&lt;='Product Ratings'!$R$5,N571&gt;='Product Ratings'!$Q$5),'Product Ratings'!$O$5,IF(AND(N571&lt;='Product Ratings'!$R$6,N571&gt;='Product Ratings'!$Q$6),'Product Ratings'!$O$6,IF(AND(N571&lt;='Product Ratings'!$R$7,N571&gt;='Product Ratings'!$Q$7),'Product Ratings'!$O$7,IF(AND(N571&lt;='Product Ratings'!$R$8,N571&gt;='Product Ratings'!$Q$8),'Product Ratings'!$O$8,IF(N571&gt;='Product Ratings'!$Q$9,'Product Ratings'!$O$9)))))</f>
        <v>3</v>
      </c>
      <c r="V571" s="99">
        <f>IF(AND(P571&lt;='Product Ratings'!$V$5,P571&gt;='Product Ratings'!$U$5),'Product Ratings'!$S$5,IF(AND(P571&lt;='Product Ratings'!$V$6,P571&gt;='Product Ratings'!$U$6),'Product Ratings'!$S$6,IF(AND(P571&lt;='Product Ratings'!$V$7,P571&gt;='Product Ratings'!$U$7),'Product Ratings'!$S$7,IF(AND(P571&lt;='Product Ratings'!$V$8,P571&gt;='Product Ratings'!$U$8),'Product Ratings'!$S$8,IF(P571&gt;='Product Ratings'!$U$9,'Product Ratings'!$S$9)))))</f>
        <v>5</v>
      </c>
      <c r="W571" s="135">
        <f t="shared" si="6"/>
        <v>14</v>
      </c>
      <c r="X571" s="90"/>
      <c r="Y571" s="90"/>
      <c r="Z571" s="90"/>
      <c r="AA571" s="90"/>
      <c r="AB571" s="90"/>
    </row>
    <row r="572" ht="12.75" customHeight="1">
      <c r="A572" s="87"/>
      <c r="B572" s="90"/>
      <c r="C572" s="90" t="s">
        <v>631</v>
      </c>
      <c r="D572" s="126">
        <v>2.0</v>
      </c>
      <c r="E572" s="127">
        <v>167.06</v>
      </c>
      <c r="F572" s="128">
        <f t="shared" si="7"/>
        <v>108.589</v>
      </c>
      <c r="G572" s="129">
        <f t="shared" si="1"/>
        <v>58.471</v>
      </c>
      <c r="H572" s="130">
        <f t="shared" si="2"/>
        <v>0.35</v>
      </c>
      <c r="I572" s="131">
        <v>44920.0</v>
      </c>
      <c r="J572" s="132">
        <v>44956.0</v>
      </c>
      <c r="K572" s="123"/>
      <c r="L572" s="90"/>
      <c r="M572" s="133">
        <f t="shared" si="3"/>
        <v>83.53</v>
      </c>
      <c r="N572" s="99">
        <f t="shared" si="4"/>
        <v>36</v>
      </c>
      <c r="O572" s="133">
        <f t="shared" si="5"/>
        <v>54.2945</v>
      </c>
      <c r="P572" s="134">
        <v>0.64</v>
      </c>
      <c r="Q572" s="90"/>
      <c r="R572" s="99">
        <f>IF(AND(H572&lt;='Product Ratings'!$E$5,H572&gt;='Product Ratings'!$D$5),'Product Ratings'!$C$5,IF(AND(H572&lt;='Product Ratings'!$E$6,H572&gt;='Product Ratings'!$D$6),'Product Ratings'!$C$6,IF(AND(H572&lt;='Product Ratings'!$E$7,H572&gt;='Product Ratings'!$D$7),'Product Ratings'!$C$7,IF(AND(H572&lt;='Product Ratings'!$E$8,H572&gt;='Product Ratings'!$D$8),'Product Ratings'!$C$8,IF(H572&gt;='Product Ratings'!$D$9,'Product Ratings'!$C$9)))))</f>
        <v>2</v>
      </c>
      <c r="S572" s="99">
        <f>IF(AND(D572&lt;='Product Ratings'!$I$5,D572&gt;='Product Ratings'!$H$5),'Product Ratings'!$F$5,IF(AND(D572&lt;='Product Ratings'!$I$6,D572&gt;='Product Ratings'!$H$6),'Product Ratings'!$F$6,IF(AND(D572&lt;='Product Ratings'!$I$7,I572&gt;='Product Ratings'!$H$7),'Product Ratings'!$F$7,IF(AND(D572&lt;='Product Ratings'!$I$8,D572&gt;='Product Ratings'!$H$8),'Product Ratings'!$F$8,IF(D572&gt;='Product Ratings'!$H$9,'Product Ratings'!$F$9)))))</f>
        <v>1</v>
      </c>
      <c r="T572" s="99">
        <f>IF(AND(O572&lt;='Product Ratings'!$M$5,O572&gt;='Product Ratings'!$L$5),'Product Ratings'!$J$5,IF(AND(O572&lt;='Product Ratings'!$M$6,O572&gt;='Product Ratings'!$L$6),'Product Ratings'!$J$6,IF(AND(O572&lt;='Product Ratings'!$M$7,O572&gt;='Product Ratings'!$L$7),'Product Ratings'!$J$7,IF(AND(O572&lt;='Product Ratings'!$M$8,O572&gt;='Product Ratings'!$L$8),'Product Ratings'!$J$8,IF(O572&gt;='Product Ratings'!$L$9,'Product Ratings'!$J$9)))))</f>
        <v>3</v>
      </c>
      <c r="U572" s="99">
        <f>IF(AND(N572&lt;='Product Ratings'!$R$5,N572&gt;='Product Ratings'!$Q$5),'Product Ratings'!$O$5,IF(AND(N572&lt;='Product Ratings'!$R$6,N572&gt;='Product Ratings'!$Q$6),'Product Ratings'!$O$6,IF(AND(N572&lt;='Product Ratings'!$R$7,N572&gt;='Product Ratings'!$Q$7),'Product Ratings'!$O$7,IF(AND(N572&lt;='Product Ratings'!$R$8,N572&gt;='Product Ratings'!$Q$8),'Product Ratings'!$O$8,IF(N572&gt;='Product Ratings'!$Q$9,'Product Ratings'!$O$9)))))</f>
        <v>3</v>
      </c>
      <c r="V572" s="99">
        <f>IF(AND(P572&lt;='Product Ratings'!$V$5,P572&gt;='Product Ratings'!$U$5),'Product Ratings'!$S$5,IF(AND(P572&lt;='Product Ratings'!$V$6,P572&gt;='Product Ratings'!$U$6),'Product Ratings'!$S$6,IF(AND(P572&lt;='Product Ratings'!$V$7,P572&gt;='Product Ratings'!$U$7),'Product Ratings'!$S$7,IF(AND(P572&lt;='Product Ratings'!$V$8,P572&gt;='Product Ratings'!$U$8),'Product Ratings'!$S$8,IF(P572&gt;='Product Ratings'!$U$9,'Product Ratings'!$S$9)))))</f>
        <v>5</v>
      </c>
      <c r="W572" s="135">
        <f t="shared" si="6"/>
        <v>14</v>
      </c>
      <c r="X572" s="90"/>
      <c r="Y572" s="90"/>
      <c r="Z572" s="90"/>
      <c r="AA572" s="90"/>
      <c r="AB572" s="90"/>
    </row>
    <row r="573" ht="12.75" customHeight="1">
      <c r="A573" s="87"/>
      <c r="B573" s="90"/>
      <c r="C573" s="90" t="s">
        <v>632</v>
      </c>
      <c r="D573" s="126">
        <v>3.0</v>
      </c>
      <c r="E573" s="127">
        <v>322.77</v>
      </c>
      <c r="F573" s="128">
        <f t="shared" si="7"/>
        <v>209.8005</v>
      </c>
      <c r="G573" s="129">
        <f t="shared" si="1"/>
        <v>112.9695</v>
      </c>
      <c r="H573" s="130">
        <f t="shared" si="2"/>
        <v>0.35</v>
      </c>
      <c r="I573" s="131">
        <v>44921.0</v>
      </c>
      <c r="J573" s="132">
        <v>44957.0</v>
      </c>
      <c r="K573" s="123"/>
      <c r="L573" s="90"/>
      <c r="M573" s="133">
        <f t="shared" si="3"/>
        <v>107.59</v>
      </c>
      <c r="N573" s="99">
        <f t="shared" si="4"/>
        <v>36</v>
      </c>
      <c r="O573" s="133">
        <f t="shared" si="5"/>
        <v>69.9335</v>
      </c>
      <c r="P573" s="134">
        <v>0.67</v>
      </c>
      <c r="Q573" s="90"/>
      <c r="R573" s="99">
        <f>IF(AND(H573&lt;='Product Ratings'!$E$5,H573&gt;='Product Ratings'!$D$5),'Product Ratings'!$C$5,IF(AND(H573&lt;='Product Ratings'!$E$6,H573&gt;='Product Ratings'!$D$6),'Product Ratings'!$C$6,IF(AND(H573&lt;='Product Ratings'!$E$7,H573&gt;='Product Ratings'!$D$7),'Product Ratings'!$C$7,IF(AND(H573&lt;='Product Ratings'!$E$8,H573&gt;='Product Ratings'!$D$8),'Product Ratings'!$C$8,IF(H573&gt;='Product Ratings'!$D$9,'Product Ratings'!$C$9)))))</f>
        <v>2</v>
      </c>
      <c r="S573" s="99">
        <f>IF(AND(D573&lt;='Product Ratings'!$I$5,D573&gt;='Product Ratings'!$H$5),'Product Ratings'!$F$5,IF(AND(D573&lt;='Product Ratings'!$I$6,D573&gt;='Product Ratings'!$H$6),'Product Ratings'!$F$6,IF(AND(D573&lt;='Product Ratings'!$I$7,I573&gt;='Product Ratings'!$H$7),'Product Ratings'!$F$7,IF(AND(D573&lt;='Product Ratings'!$I$8,D573&gt;='Product Ratings'!$H$8),'Product Ratings'!$F$8,IF(D573&gt;='Product Ratings'!$H$9,'Product Ratings'!$F$9)))))</f>
        <v>1</v>
      </c>
      <c r="T573" s="99">
        <f>IF(AND(O573&lt;='Product Ratings'!$M$5,O573&gt;='Product Ratings'!$L$5),'Product Ratings'!$J$5,IF(AND(O573&lt;='Product Ratings'!$M$6,O573&gt;='Product Ratings'!$L$6),'Product Ratings'!$J$6,IF(AND(O573&lt;='Product Ratings'!$M$7,O573&gt;='Product Ratings'!$L$7),'Product Ratings'!$J$7,IF(AND(O573&lt;='Product Ratings'!$M$8,O573&gt;='Product Ratings'!$L$8),'Product Ratings'!$J$8,IF(O573&gt;='Product Ratings'!$L$9,'Product Ratings'!$J$9)))))</f>
        <v>3</v>
      </c>
      <c r="U573" s="99">
        <f>IF(AND(N573&lt;='Product Ratings'!$R$5,N573&gt;='Product Ratings'!$Q$5),'Product Ratings'!$O$5,IF(AND(N573&lt;='Product Ratings'!$R$6,N573&gt;='Product Ratings'!$Q$6),'Product Ratings'!$O$6,IF(AND(N573&lt;='Product Ratings'!$R$7,N573&gt;='Product Ratings'!$Q$7),'Product Ratings'!$O$7,IF(AND(N573&lt;='Product Ratings'!$R$8,N573&gt;='Product Ratings'!$Q$8),'Product Ratings'!$O$8,IF(N573&gt;='Product Ratings'!$Q$9,'Product Ratings'!$O$9)))))</f>
        <v>3</v>
      </c>
      <c r="V573" s="99">
        <f>IF(AND(P573&lt;='Product Ratings'!$V$5,P573&gt;='Product Ratings'!$U$5),'Product Ratings'!$S$5,IF(AND(P573&lt;='Product Ratings'!$V$6,P573&gt;='Product Ratings'!$U$6),'Product Ratings'!$S$6,IF(AND(P573&lt;='Product Ratings'!$V$7,P573&gt;='Product Ratings'!$U$7),'Product Ratings'!$S$7,IF(AND(P573&lt;='Product Ratings'!$V$8,P573&gt;='Product Ratings'!$U$8),'Product Ratings'!$S$8,IF(P573&gt;='Product Ratings'!$U$9,'Product Ratings'!$S$9)))))</f>
        <v>5</v>
      </c>
      <c r="W573" s="135">
        <f t="shared" si="6"/>
        <v>14</v>
      </c>
      <c r="X573" s="90"/>
      <c r="Y573" s="90"/>
      <c r="Z573" s="90"/>
      <c r="AA573" s="90"/>
      <c r="AB573" s="90"/>
    </row>
    <row r="574" ht="12.75" customHeight="1">
      <c r="A574" s="87"/>
      <c r="B574" s="90"/>
      <c r="C574" s="90" t="s">
        <v>633</v>
      </c>
      <c r="D574" s="126">
        <v>4.0</v>
      </c>
      <c r="E574" s="127">
        <v>586.09</v>
      </c>
      <c r="F574" s="128">
        <f t="shared" si="7"/>
        <v>380.9585</v>
      </c>
      <c r="G574" s="129">
        <f t="shared" si="1"/>
        <v>205.1315</v>
      </c>
      <c r="H574" s="130">
        <f t="shared" si="2"/>
        <v>0.35</v>
      </c>
      <c r="I574" s="131">
        <v>44922.0</v>
      </c>
      <c r="J574" s="132">
        <v>44958.0</v>
      </c>
      <c r="K574" s="123"/>
      <c r="L574" s="90"/>
      <c r="M574" s="133">
        <f t="shared" si="3"/>
        <v>146.5225</v>
      </c>
      <c r="N574" s="99">
        <f t="shared" si="4"/>
        <v>36</v>
      </c>
      <c r="O574" s="133">
        <f t="shared" si="5"/>
        <v>95.239625</v>
      </c>
      <c r="P574" s="134">
        <v>0.68</v>
      </c>
      <c r="Q574" s="90"/>
      <c r="R574" s="99">
        <f>IF(AND(H574&lt;='Product Ratings'!$E$5,H574&gt;='Product Ratings'!$D$5),'Product Ratings'!$C$5,IF(AND(H574&lt;='Product Ratings'!$E$6,H574&gt;='Product Ratings'!$D$6),'Product Ratings'!$C$6,IF(AND(H574&lt;='Product Ratings'!$E$7,H574&gt;='Product Ratings'!$D$7),'Product Ratings'!$C$7,IF(AND(H574&lt;='Product Ratings'!$E$8,H574&gt;='Product Ratings'!$D$8),'Product Ratings'!$C$8,IF(H574&gt;='Product Ratings'!$D$9,'Product Ratings'!$C$9)))))</f>
        <v>2</v>
      </c>
      <c r="S574" s="99">
        <f>IF(AND(D574&lt;='Product Ratings'!$I$5,D574&gt;='Product Ratings'!$H$5),'Product Ratings'!$F$5,IF(AND(D574&lt;='Product Ratings'!$I$6,D574&gt;='Product Ratings'!$H$6),'Product Ratings'!$F$6,IF(AND(D574&lt;='Product Ratings'!$I$7,I574&gt;='Product Ratings'!$H$7),'Product Ratings'!$F$7,IF(AND(D574&lt;='Product Ratings'!$I$8,D574&gt;='Product Ratings'!$H$8),'Product Ratings'!$F$8,IF(D574&gt;='Product Ratings'!$H$9,'Product Ratings'!$F$9)))))</f>
        <v>1</v>
      </c>
      <c r="T574" s="99">
        <f>IF(AND(O574&lt;='Product Ratings'!$M$5,O574&gt;='Product Ratings'!$L$5),'Product Ratings'!$J$5,IF(AND(O574&lt;='Product Ratings'!$M$6,O574&gt;='Product Ratings'!$L$6),'Product Ratings'!$J$6,IF(AND(O574&lt;='Product Ratings'!$M$7,O574&gt;='Product Ratings'!$L$7),'Product Ratings'!$J$7,IF(AND(O574&lt;='Product Ratings'!$M$8,O574&gt;='Product Ratings'!$L$8),'Product Ratings'!$J$8,IF(O574&gt;='Product Ratings'!$L$9,'Product Ratings'!$J$9)))))</f>
        <v>2</v>
      </c>
      <c r="U574" s="99">
        <f>IF(AND(N574&lt;='Product Ratings'!$R$5,N574&gt;='Product Ratings'!$Q$5),'Product Ratings'!$O$5,IF(AND(N574&lt;='Product Ratings'!$R$6,N574&gt;='Product Ratings'!$Q$6),'Product Ratings'!$O$6,IF(AND(N574&lt;='Product Ratings'!$R$7,N574&gt;='Product Ratings'!$Q$7),'Product Ratings'!$O$7,IF(AND(N574&lt;='Product Ratings'!$R$8,N574&gt;='Product Ratings'!$Q$8),'Product Ratings'!$O$8,IF(N574&gt;='Product Ratings'!$Q$9,'Product Ratings'!$O$9)))))</f>
        <v>3</v>
      </c>
      <c r="V574" s="99">
        <f>IF(AND(P574&lt;='Product Ratings'!$V$5,P574&gt;='Product Ratings'!$U$5),'Product Ratings'!$S$5,IF(AND(P574&lt;='Product Ratings'!$V$6,P574&gt;='Product Ratings'!$U$6),'Product Ratings'!$S$6,IF(AND(P574&lt;='Product Ratings'!$V$7,P574&gt;='Product Ratings'!$U$7),'Product Ratings'!$S$7,IF(AND(P574&lt;='Product Ratings'!$V$8,P574&gt;='Product Ratings'!$U$8),'Product Ratings'!$S$8,IF(P574&gt;='Product Ratings'!$U$9,'Product Ratings'!$S$9)))))</f>
        <v>5</v>
      </c>
      <c r="W574" s="135">
        <f t="shared" si="6"/>
        <v>13</v>
      </c>
      <c r="X574" s="90"/>
      <c r="Y574" s="90"/>
      <c r="Z574" s="90"/>
      <c r="AA574" s="90"/>
      <c r="AB574" s="90"/>
    </row>
    <row r="575" ht="12.75" customHeight="1">
      <c r="A575" s="87"/>
      <c r="B575" s="90"/>
      <c r="C575" s="90" t="s">
        <v>634</v>
      </c>
      <c r="D575" s="126">
        <v>5.0</v>
      </c>
      <c r="E575" s="127">
        <v>84.78</v>
      </c>
      <c r="F575" s="128">
        <f t="shared" si="7"/>
        <v>55.107</v>
      </c>
      <c r="G575" s="129">
        <f t="shared" si="1"/>
        <v>29.673</v>
      </c>
      <c r="H575" s="130">
        <f t="shared" si="2"/>
        <v>0.35</v>
      </c>
      <c r="I575" s="131">
        <v>44923.0</v>
      </c>
      <c r="J575" s="132">
        <v>44959.0</v>
      </c>
      <c r="K575" s="123"/>
      <c r="L575" s="90"/>
      <c r="M575" s="133">
        <f t="shared" si="3"/>
        <v>16.956</v>
      </c>
      <c r="N575" s="99">
        <f t="shared" si="4"/>
        <v>36</v>
      </c>
      <c r="O575" s="133">
        <f t="shared" si="5"/>
        <v>11.0214</v>
      </c>
      <c r="P575" s="134">
        <v>0.62</v>
      </c>
      <c r="Q575" s="90"/>
      <c r="R575" s="99">
        <f>IF(AND(H575&lt;='Product Ratings'!$E$5,H575&gt;='Product Ratings'!$D$5),'Product Ratings'!$C$5,IF(AND(H575&lt;='Product Ratings'!$E$6,H575&gt;='Product Ratings'!$D$6),'Product Ratings'!$C$6,IF(AND(H575&lt;='Product Ratings'!$E$7,H575&gt;='Product Ratings'!$D$7),'Product Ratings'!$C$7,IF(AND(H575&lt;='Product Ratings'!$E$8,H575&gt;='Product Ratings'!$D$8),'Product Ratings'!$C$8,IF(H575&gt;='Product Ratings'!$D$9,'Product Ratings'!$C$9)))))</f>
        <v>2</v>
      </c>
      <c r="S575" s="99">
        <f>IF(AND(D575&lt;='Product Ratings'!$I$5,D575&gt;='Product Ratings'!$H$5),'Product Ratings'!$F$5,IF(AND(D575&lt;='Product Ratings'!$I$6,D575&gt;='Product Ratings'!$H$6),'Product Ratings'!$F$6,IF(AND(D575&lt;='Product Ratings'!$I$7,I575&gt;='Product Ratings'!$H$7),'Product Ratings'!$F$7,IF(AND(D575&lt;='Product Ratings'!$I$8,D575&gt;='Product Ratings'!$H$8),'Product Ratings'!$F$8,IF(D575&gt;='Product Ratings'!$H$9,'Product Ratings'!$F$9)))))</f>
        <v>1</v>
      </c>
      <c r="T575" s="99">
        <f>IF(AND(O575&lt;='Product Ratings'!$M$5,O575&gt;='Product Ratings'!$L$5),'Product Ratings'!$J$5,IF(AND(O575&lt;='Product Ratings'!$M$6,O575&gt;='Product Ratings'!$L$6),'Product Ratings'!$J$6,IF(AND(O575&lt;='Product Ratings'!$M$7,O575&gt;='Product Ratings'!$L$7),'Product Ratings'!$J$7,IF(AND(O575&lt;='Product Ratings'!$M$8,O575&gt;='Product Ratings'!$L$8),'Product Ratings'!$J$8,IF(O575&gt;='Product Ratings'!$L$9,'Product Ratings'!$J$9)))))</f>
        <v>5</v>
      </c>
      <c r="U575" s="99">
        <f>IF(AND(N575&lt;='Product Ratings'!$R$5,N575&gt;='Product Ratings'!$Q$5),'Product Ratings'!$O$5,IF(AND(N575&lt;='Product Ratings'!$R$6,N575&gt;='Product Ratings'!$Q$6),'Product Ratings'!$O$6,IF(AND(N575&lt;='Product Ratings'!$R$7,N575&gt;='Product Ratings'!$Q$7),'Product Ratings'!$O$7,IF(AND(N575&lt;='Product Ratings'!$R$8,N575&gt;='Product Ratings'!$Q$8),'Product Ratings'!$O$8,IF(N575&gt;='Product Ratings'!$Q$9,'Product Ratings'!$O$9)))))</f>
        <v>3</v>
      </c>
      <c r="V575" s="99">
        <f>IF(AND(P575&lt;='Product Ratings'!$V$5,P575&gt;='Product Ratings'!$U$5),'Product Ratings'!$S$5,IF(AND(P575&lt;='Product Ratings'!$V$6,P575&gt;='Product Ratings'!$U$6),'Product Ratings'!$S$6,IF(AND(P575&lt;='Product Ratings'!$V$7,P575&gt;='Product Ratings'!$U$7),'Product Ratings'!$S$7,IF(AND(P575&lt;='Product Ratings'!$V$8,P575&gt;='Product Ratings'!$U$8),'Product Ratings'!$S$8,IF(P575&gt;='Product Ratings'!$U$9,'Product Ratings'!$S$9)))))</f>
        <v>5</v>
      </c>
      <c r="W575" s="135">
        <f t="shared" si="6"/>
        <v>16</v>
      </c>
      <c r="X575" s="90"/>
      <c r="Y575" s="90"/>
      <c r="Z575" s="90"/>
      <c r="AA575" s="90"/>
      <c r="AB575" s="90"/>
    </row>
    <row r="576" ht="12.75" customHeight="1">
      <c r="A576" s="87"/>
      <c r="B576" s="90"/>
      <c r="C576" s="90" t="s">
        <v>635</v>
      </c>
      <c r="D576" s="126">
        <v>6.0</v>
      </c>
      <c r="E576" s="127">
        <v>33.91</v>
      </c>
      <c r="F576" s="128">
        <f t="shared" si="7"/>
        <v>22.0415</v>
      </c>
      <c r="G576" s="129">
        <f t="shared" si="1"/>
        <v>11.8685</v>
      </c>
      <c r="H576" s="130">
        <f t="shared" si="2"/>
        <v>0.35</v>
      </c>
      <c r="I576" s="131">
        <v>44924.0</v>
      </c>
      <c r="J576" s="132">
        <v>44960.0</v>
      </c>
      <c r="K576" s="123"/>
      <c r="L576" s="90"/>
      <c r="M576" s="133">
        <f t="shared" si="3"/>
        <v>5.651666667</v>
      </c>
      <c r="N576" s="99">
        <f t="shared" si="4"/>
        <v>36</v>
      </c>
      <c r="O576" s="133">
        <f t="shared" si="5"/>
        <v>3.673583333</v>
      </c>
      <c r="P576" s="134">
        <v>0.69</v>
      </c>
      <c r="Q576" s="90"/>
      <c r="R576" s="99">
        <f>IF(AND(H576&lt;='Product Ratings'!$E$5,H576&gt;='Product Ratings'!$D$5),'Product Ratings'!$C$5,IF(AND(H576&lt;='Product Ratings'!$E$6,H576&gt;='Product Ratings'!$D$6),'Product Ratings'!$C$6,IF(AND(H576&lt;='Product Ratings'!$E$7,H576&gt;='Product Ratings'!$D$7),'Product Ratings'!$C$7,IF(AND(H576&lt;='Product Ratings'!$E$8,H576&gt;='Product Ratings'!$D$8),'Product Ratings'!$C$8,IF(H576&gt;='Product Ratings'!$D$9,'Product Ratings'!$C$9)))))</f>
        <v>2</v>
      </c>
      <c r="S576" s="99">
        <f>IF(AND(D576&lt;='Product Ratings'!$I$5,D576&gt;='Product Ratings'!$H$5),'Product Ratings'!$F$5,IF(AND(D576&lt;='Product Ratings'!$I$6,D576&gt;='Product Ratings'!$H$6),'Product Ratings'!$F$6,IF(AND(D576&lt;='Product Ratings'!$I$7,I576&gt;='Product Ratings'!$H$7),'Product Ratings'!$F$7,IF(AND(D576&lt;='Product Ratings'!$I$8,D576&gt;='Product Ratings'!$H$8),'Product Ratings'!$F$8,IF(D576&gt;='Product Ratings'!$H$9,'Product Ratings'!$F$9)))))</f>
        <v>2</v>
      </c>
      <c r="T576" s="99">
        <f>IF(AND(O576&lt;='Product Ratings'!$M$5,O576&gt;='Product Ratings'!$L$5),'Product Ratings'!$J$5,IF(AND(O576&lt;='Product Ratings'!$M$6,O576&gt;='Product Ratings'!$L$6),'Product Ratings'!$J$6,IF(AND(O576&lt;='Product Ratings'!$M$7,O576&gt;='Product Ratings'!$L$7),'Product Ratings'!$J$7,IF(AND(O576&lt;='Product Ratings'!$M$8,O576&gt;='Product Ratings'!$L$8),'Product Ratings'!$J$8,IF(O576&gt;='Product Ratings'!$L$9,'Product Ratings'!$J$9)))))</f>
        <v>5</v>
      </c>
      <c r="U576" s="99">
        <f>IF(AND(N576&lt;='Product Ratings'!$R$5,N576&gt;='Product Ratings'!$Q$5),'Product Ratings'!$O$5,IF(AND(N576&lt;='Product Ratings'!$R$6,N576&gt;='Product Ratings'!$Q$6),'Product Ratings'!$O$6,IF(AND(N576&lt;='Product Ratings'!$R$7,N576&gt;='Product Ratings'!$Q$7),'Product Ratings'!$O$7,IF(AND(N576&lt;='Product Ratings'!$R$8,N576&gt;='Product Ratings'!$Q$8),'Product Ratings'!$O$8,IF(N576&gt;='Product Ratings'!$Q$9,'Product Ratings'!$O$9)))))</f>
        <v>3</v>
      </c>
      <c r="V576" s="99">
        <f>IF(AND(P576&lt;='Product Ratings'!$V$5,P576&gt;='Product Ratings'!$U$5),'Product Ratings'!$S$5,IF(AND(P576&lt;='Product Ratings'!$V$6,P576&gt;='Product Ratings'!$U$6),'Product Ratings'!$S$6,IF(AND(P576&lt;='Product Ratings'!$V$7,P576&gt;='Product Ratings'!$U$7),'Product Ratings'!$S$7,IF(AND(P576&lt;='Product Ratings'!$V$8,P576&gt;='Product Ratings'!$U$8),'Product Ratings'!$S$8,IF(P576&gt;='Product Ratings'!$U$9,'Product Ratings'!$S$9)))))</f>
        <v>5</v>
      </c>
      <c r="W576" s="135">
        <f t="shared" si="6"/>
        <v>17</v>
      </c>
      <c r="X576" s="90"/>
      <c r="Y576" s="90"/>
      <c r="Z576" s="90"/>
      <c r="AA576" s="90"/>
      <c r="AB576" s="90"/>
    </row>
    <row r="577" ht="12.75" customHeight="1">
      <c r="A577" s="87"/>
      <c r="B577" s="90"/>
      <c r="C577" s="90" t="s">
        <v>636</v>
      </c>
      <c r="D577" s="126">
        <v>1.0</v>
      </c>
      <c r="E577" s="127">
        <v>28.7</v>
      </c>
      <c r="F577" s="128">
        <f t="shared" si="7"/>
        <v>18.655</v>
      </c>
      <c r="G577" s="129">
        <f t="shared" si="1"/>
        <v>10.045</v>
      </c>
      <c r="H577" s="130">
        <f t="shared" si="2"/>
        <v>0.35</v>
      </c>
      <c r="I577" s="131">
        <v>44925.0</v>
      </c>
      <c r="J577" s="132">
        <v>44961.0</v>
      </c>
      <c r="K577" s="123"/>
      <c r="L577" s="90"/>
      <c r="M577" s="133">
        <f t="shared" si="3"/>
        <v>28.7</v>
      </c>
      <c r="N577" s="99">
        <f t="shared" si="4"/>
        <v>36</v>
      </c>
      <c r="O577" s="133">
        <f t="shared" si="5"/>
        <v>18.655</v>
      </c>
      <c r="P577" s="134">
        <v>0.64</v>
      </c>
      <c r="Q577" s="90"/>
      <c r="R577" s="99">
        <f>IF(AND(H577&lt;='Product Ratings'!$E$5,H577&gt;='Product Ratings'!$D$5),'Product Ratings'!$C$5,IF(AND(H577&lt;='Product Ratings'!$E$6,H577&gt;='Product Ratings'!$D$6),'Product Ratings'!$C$6,IF(AND(H577&lt;='Product Ratings'!$E$7,H577&gt;='Product Ratings'!$D$7),'Product Ratings'!$C$7,IF(AND(H577&lt;='Product Ratings'!$E$8,H577&gt;='Product Ratings'!$D$8),'Product Ratings'!$C$8,IF(H577&gt;='Product Ratings'!$D$9,'Product Ratings'!$C$9)))))</f>
        <v>2</v>
      </c>
      <c r="S577" s="99">
        <f>IF(AND(D577&lt;='Product Ratings'!$I$5,D577&gt;='Product Ratings'!$H$5),'Product Ratings'!$F$5,IF(AND(D577&lt;='Product Ratings'!$I$6,D577&gt;='Product Ratings'!$H$6),'Product Ratings'!$F$6,IF(AND(D577&lt;='Product Ratings'!$I$7,I577&gt;='Product Ratings'!$H$7),'Product Ratings'!$F$7,IF(AND(D577&lt;='Product Ratings'!$I$8,D577&gt;='Product Ratings'!$H$8),'Product Ratings'!$F$8,IF(D577&gt;='Product Ratings'!$H$9,'Product Ratings'!$F$9)))))</f>
        <v>1</v>
      </c>
      <c r="T577" s="99">
        <f>IF(AND(O577&lt;='Product Ratings'!$M$5,O577&gt;='Product Ratings'!$L$5),'Product Ratings'!$J$5,IF(AND(O577&lt;='Product Ratings'!$M$6,O577&gt;='Product Ratings'!$L$6),'Product Ratings'!$J$6,IF(AND(O577&lt;='Product Ratings'!$M$7,O577&gt;='Product Ratings'!$L$7),'Product Ratings'!$J$7,IF(AND(O577&lt;='Product Ratings'!$M$8,O577&gt;='Product Ratings'!$L$8),'Product Ratings'!$J$8,IF(O577&gt;='Product Ratings'!$L$9,'Product Ratings'!$J$9)))))</f>
        <v>5</v>
      </c>
      <c r="U577" s="99">
        <f>IF(AND(N577&lt;='Product Ratings'!$R$5,N577&gt;='Product Ratings'!$Q$5),'Product Ratings'!$O$5,IF(AND(N577&lt;='Product Ratings'!$R$6,N577&gt;='Product Ratings'!$Q$6),'Product Ratings'!$O$6,IF(AND(N577&lt;='Product Ratings'!$R$7,N577&gt;='Product Ratings'!$Q$7),'Product Ratings'!$O$7,IF(AND(N577&lt;='Product Ratings'!$R$8,N577&gt;='Product Ratings'!$Q$8),'Product Ratings'!$O$8,IF(N577&gt;='Product Ratings'!$Q$9,'Product Ratings'!$O$9)))))</f>
        <v>3</v>
      </c>
      <c r="V577" s="99">
        <f>IF(AND(P577&lt;='Product Ratings'!$V$5,P577&gt;='Product Ratings'!$U$5),'Product Ratings'!$S$5,IF(AND(P577&lt;='Product Ratings'!$V$6,P577&gt;='Product Ratings'!$U$6),'Product Ratings'!$S$6,IF(AND(P577&lt;='Product Ratings'!$V$7,P577&gt;='Product Ratings'!$U$7),'Product Ratings'!$S$7,IF(AND(P577&lt;='Product Ratings'!$V$8,P577&gt;='Product Ratings'!$U$8),'Product Ratings'!$S$8,IF(P577&gt;='Product Ratings'!$U$9,'Product Ratings'!$S$9)))))</f>
        <v>5</v>
      </c>
      <c r="W577" s="135">
        <f t="shared" si="6"/>
        <v>16</v>
      </c>
      <c r="X577" s="90"/>
      <c r="Y577" s="90"/>
      <c r="Z577" s="90"/>
      <c r="AA577" s="90"/>
      <c r="AB577" s="90"/>
    </row>
    <row r="578" ht="12.75" customHeight="1">
      <c r="A578" s="87"/>
      <c r="B578" s="90"/>
      <c r="C578" s="90" t="s">
        <v>637</v>
      </c>
      <c r="D578" s="126">
        <v>2.0</v>
      </c>
      <c r="E578" s="127">
        <v>28.7</v>
      </c>
      <c r="F578" s="128">
        <f t="shared" si="7"/>
        <v>18.655</v>
      </c>
      <c r="G578" s="129">
        <f t="shared" si="1"/>
        <v>10.045</v>
      </c>
      <c r="H578" s="130">
        <f t="shared" si="2"/>
        <v>0.35</v>
      </c>
      <c r="I578" s="131">
        <v>44926.0</v>
      </c>
      <c r="J578" s="132">
        <v>44962.0</v>
      </c>
      <c r="K578" s="123"/>
      <c r="L578" s="90"/>
      <c r="M578" s="133">
        <f t="shared" si="3"/>
        <v>14.35</v>
      </c>
      <c r="N578" s="99">
        <f t="shared" si="4"/>
        <v>36</v>
      </c>
      <c r="O578" s="133">
        <f t="shared" si="5"/>
        <v>9.3275</v>
      </c>
      <c r="P578" s="134">
        <v>0.15</v>
      </c>
      <c r="Q578" s="90"/>
      <c r="R578" s="99">
        <f>IF(AND(H578&lt;='Product Ratings'!$E$5,H578&gt;='Product Ratings'!$D$5),'Product Ratings'!$C$5,IF(AND(H578&lt;='Product Ratings'!$E$6,H578&gt;='Product Ratings'!$D$6),'Product Ratings'!$C$6,IF(AND(H578&lt;='Product Ratings'!$E$7,H578&gt;='Product Ratings'!$D$7),'Product Ratings'!$C$7,IF(AND(H578&lt;='Product Ratings'!$E$8,H578&gt;='Product Ratings'!$D$8),'Product Ratings'!$C$8,IF(H578&gt;='Product Ratings'!$D$9,'Product Ratings'!$C$9)))))</f>
        <v>2</v>
      </c>
      <c r="S578" s="99">
        <f>IF(AND(D578&lt;='Product Ratings'!$I$5,D578&gt;='Product Ratings'!$H$5),'Product Ratings'!$F$5,IF(AND(D578&lt;='Product Ratings'!$I$6,D578&gt;='Product Ratings'!$H$6),'Product Ratings'!$F$6,IF(AND(D578&lt;='Product Ratings'!$I$7,I578&gt;='Product Ratings'!$H$7),'Product Ratings'!$F$7,IF(AND(D578&lt;='Product Ratings'!$I$8,D578&gt;='Product Ratings'!$H$8),'Product Ratings'!$F$8,IF(D578&gt;='Product Ratings'!$H$9,'Product Ratings'!$F$9)))))</f>
        <v>1</v>
      </c>
      <c r="T578" s="99">
        <f>IF(AND(O578&lt;='Product Ratings'!$M$5,O578&gt;='Product Ratings'!$L$5),'Product Ratings'!$J$5,IF(AND(O578&lt;='Product Ratings'!$M$6,O578&gt;='Product Ratings'!$L$6),'Product Ratings'!$J$6,IF(AND(O578&lt;='Product Ratings'!$M$7,O578&gt;='Product Ratings'!$L$7),'Product Ratings'!$J$7,IF(AND(O578&lt;='Product Ratings'!$M$8,O578&gt;='Product Ratings'!$L$8),'Product Ratings'!$J$8,IF(O578&gt;='Product Ratings'!$L$9,'Product Ratings'!$J$9)))))</f>
        <v>5</v>
      </c>
      <c r="U578" s="99">
        <f>IF(AND(N578&lt;='Product Ratings'!$R$5,N578&gt;='Product Ratings'!$Q$5),'Product Ratings'!$O$5,IF(AND(N578&lt;='Product Ratings'!$R$6,N578&gt;='Product Ratings'!$Q$6),'Product Ratings'!$O$6,IF(AND(N578&lt;='Product Ratings'!$R$7,N578&gt;='Product Ratings'!$Q$7),'Product Ratings'!$O$7,IF(AND(N578&lt;='Product Ratings'!$R$8,N578&gt;='Product Ratings'!$Q$8),'Product Ratings'!$O$8,IF(N578&gt;='Product Ratings'!$Q$9,'Product Ratings'!$O$9)))))</f>
        <v>3</v>
      </c>
      <c r="V578" s="99">
        <f>IF(AND(P578&lt;='Product Ratings'!$V$5,P578&gt;='Product Ratings'!$U$5),'Product Ratings'!$S$5,IF(AND(P578&lt;='Product Ratings'!$V$6,P578&gt;='Product Ratings'!$U$6),'Product Ratings'!$S$6,IF(AND(P578&lt;='Product Ratings'!$V$7,P578&gt;='Product Ratings'!$U$7),'Product Ratings'!$S$7,IF(AND(P578&lt;='Product Ratings'!$V$8,P578&gt;='Product Ratings'!$U$8),'Product Ratings'!$S$8,IF(P578&gt;='Product Ratings'!$U$9,'Product Ratings'!$S$9)))))</f>
        <v>3</v>
      </c>
      <c r="W578" s="135">
        <f t="shared" si="6"/>
        <v>14</v>
      </c>
      <c r="X578" s="90"/>
      <c r="Y578" s="90"/>
      <c r="Z578" s="90"/>
      <c r="AA578" s="90"/>
      <c r="AB578" s="90"/>
    </row>
    <row r="579" ht="12.75" customHeight="1">
      <c r="A579" s="87"/>
      <c r="B579" s="90"/>
      <c r="C579" s="90" t="s">
        <v>638</v>
      </c>
      <c r="D579" s="126">
        <v>3.0</v>
      </c>
      <c r="E579" s="127">
        <v>28.7</v>
      </c>
      <c r="F579" s="128">
        <f t="shared" si="7"/>
        <v>18.655</v>
      </c>
      <c r="G579" s="129">
        <f t="shared" si="1"/>
        <v>10.045</v>
      </c>
      <c r="H579" s="130">
        <f t="shared" si="2"/>
        <v>0.35</v>
      </c>
      <c r="I579" s="131">
        <v>44927.0</v>
      </c>
      <c r="J579" s="132">
        <v>44963.0</v>
      </c>
      <c r="K579" s="123"/>
      <c r="L579" s="90"/>
      <c r="M579" s="133">
        <f t="shared" si="3"/>
        <v>9.566666667</v>
      </c>
      <c r="N579" s="99">
        <f t="shared" si="4"/>
        <v>36</v>
      </c>
      <c r="O579" s="133">
        <f t="shared" si="5"/>
        <v>6.218333333</v>
      </c>
      <c r="P579" s="134">
        <v>0.85</v>
      </c>
      <c r="Q579" s="90"/>
      <c r="R579" s="99">
        <f>IF(AND(H579&lt;='Product Ratings'!$E$5,H579&gt;='Product Ratings'!$D$5),'Product Ratings'!$C$5,IF(AND(H579&lt;='Product Ratings'!$E$6,H579&gt;='Product Ratings'!$D$6),'Product Ratings'!$C$6,IF(AND(H579&lt;='Product Ratings'!$E$7,H579&gt;='Product Ratings'!$D$7),'Product Ratings'!$C$7,IF(AND(H579&lt;='Product Ratings'!$E$8,H579&gt;='Product Ratings'!$D$8),'Product Ratings'!$C$8,IF(H579&gt;='Product Ratings'!$D$9,'Product Ratings'!$C$9)))))</f>
        <v>2</v>
      </c>
      <c r="S579" s="99">
        <f>IF(AND(D579&lt;='Product Ratings'!$I$5,D579&gt;='Product Ratings'!$H$5),'Product Ratings'!$F$5,IF(AND(D579&lt;='Product Ratings'!$I$6,D579&gt;='Product Ratings'!$H$6),'Product Ratings'!$F$6,IF(AND(D579&lt;='Product Ratings'!$I$7,I579&gt;='Product Ratings'!$H$7),'Product Ratings'!$F$7,IF(AND(D579&lt;='Product Ratings'!$I$8,D579&gt;='Product Ratings'!$H$8),'Product Ratings'!$F$8,IF(D579&gt;='Product Ratings'!$H$9,'Product Ratings'!$F$9)))))</f>
        <v>1</v>
      </c>
      <c r="T579" s="99">
        <f>IF(AND(O579&lt;='Product Ratings'!$M$5,O579&gt;='Product Ratings'!$L$5),'Product Ratings'!$J$5,IF(AND(O579&lt;='Product Ratings'!$M$6,O579&gt;='Product Ratings'!$L$6),'Product Ratings'!$J$6,IF(AND(O579&lt;='Product Ratings'!$M$7,O579&gt;='Product Ratings'!$L$7),'Product Ratings'!$J$7,IF(AND(O579&lt;='Product Ratings'!$M$8,O579&gt;='Product Ratings'!$L$8),'Product Ratings'!$J$8,IF(O579&gt;='Product Ratings'!$L$9,'Product Ratings'!$J$9)))))</f>
        <v>5</v>
      </c>
      <c r="U579" s="99">
        <f>IF(AND(N579&lt;='Product Ratings'!$R$5,N579&gt;='Product Ratings'!$Q$5),'Product Ratings'!$O$5,IF(AND(N579&lt;='Product Ratings'!$R$6,N579&gt;='Product Ratings'!$Q$6),'Product Ratings'!$O$6,IF(AND(N579&lt;='Product Ratings'!$R$7,N579&gt;='Product Ratings'!$Q$7),'Product Ratings'!$O$7,IF(AND(N579&lt;='Product Ratings'!$R$8,N579&gt;='Product Ratings'!$Q$8),'Product Ratings'!$O$8,IF(N579&gt;='Product Ratings'!$Q$9,'Product Ratings'!$O$9)))))</f>
        <v>3</v>
      </c>
      <c r="V579" s="99">
        <f>IF(AND(P579&lt;='Product Ratings'!$V$5,P579&gt;='Product Ratings'!$U$5),'Product Ratings'!$S$5,IF(AND(P579&lt;='Product Ratings'!$V$6,P579&gt;='Product Ratings'!$U$6),'Product Ratings'!$S$6,IF(AND(P579&lt;='Product Ratings'!$V$7,P579&gt;='Product Ratings'!$U$7),'Product Ratings'!$S$7,IF(AND(P579&lt;='Product Ratings'!$V$8,P579&gt;='Product Ratings'!$U$8),'Product Ratings'!$S$8,IF(P579&gt;='Product Ratings'!$U$9,'Product Ratings'!$S$9)))))</f>
        <v>5</v>
      </c>
      <c r="W579" s="135">
        <f t="shared" si="6"/>
        <v>16</v>
      </c>
      <c r="X579" s="90"/>
      <c r="Y579" s="90"/>
      <c r="Z579" s="90"/>
      <c r="AA579" s="90"/>
      <c r="AB579" s="90"/>
    </row>
    <row r="580" ht="12.75" customHeight="1">
      <c r="A580" s="87"/>
      <c r="B580" s="90"/>
      <c r="C580" s="90" t="s">
        <v>639</v>
      </c>
      <c r="D580" s="126">
        <v>4.0</v>
      </c>
      <c r="E580" s="127">
        <v>978.61</v>
      </c>
      <c r="F580" s="128">
        <f t="shared" si="7"/>
        <v>636.0965</v>
      </c>
      <c r="G580" s="129">
        <f t="shared" si="1"/>
        <v>342.5135</v>
      </c>
      <c r="H580" s="130">
        <f t="shared" si="2"/>
        <v>0.35</v>
      </c>
      <c r="I580" s="131">
        <v>44928.0</v>
      </c>
      <c r="J580" s="132">
        <v>44964.0</v>
      </c>
      <c r="K580" s="123"/>
      <c r="L580" s="90"/>
      <c r="M580" s="133">
        <f t="shared" si="3"/>
        <v>244.6525</v>
      </c>
      <c r="N580" s="99">
        <f t="shared" si="4"/>
        <v>36</v>
      </c>
      <c r="O580" s="133">
        <f t="shared" si="5"/>
        <v>159.024125</v>
      </c>
      <c r="P580" s="134">
        <v>0.87</v>
      </c>
      <c r="Q580" s="90"/>
      <c r="R580" s="99">
        <f>IF(AND(H580&lt;='Product Ratings'!$E$5,H580&gt;='Product Ratings'!$D$5),'Product Ratings'!$C$5,IF(AND(H580&lt;='Product Ratings'!$E$6,H580&gt;='Product Ratings'!$D$6),'Product Ratings'!$C$6,IF(AND(H580&lt;='Product Ratings'!$E$7,H580&gt;='Product Ratings'!$D$7),'Product Ratings'!$C$7,IF(AND(H580&lt;='Product Ratings'!$E$8,H580&gt;='Product Ratings'!$D$8),'Product Ratings'!$C$8,IF(H580&gt;='Product Ratings'!$D$9,'Product Ratings'!$C$9)))))</f>
        <v>2</v>
      </c>
      <c r="S580" s="99">
        <f>IF(AND(D580&lt;='Product Ratings'!$I$5,D580&gt;='Product Ratings'!$H$5),'Product Ratings'!$F$5,IF(AND(D580&lt;='Product Ratings'!$I$6,D580&gt;='Product Ratings'!$H$6),'Product Ratings'!$F$6,IF(AND(D580&lt;='Product Ratings'!$I$7,I580&gt;='Product Ratings'!$H$7),'Product Ratings'!$F$7,IF(AND(D580&lt;='Product Ratings'!$I$8,D580&gt;='Product Ratings'!$H$8),'Product Ratings'!$F$8,IF(D580&gt;='Product Ratings'!$H$9,'Product Ratings'!$F$9)))))</f>
        <v>1</v>
      </c>
      <c r="T580" s="99">
        <f>IF(AND(O580&lt;='Product Ratings'!$M$5,O580&gt;='Product Ratings'!$L$5),'Product Ratings'!$J$5,IF(AND(O580&lt;='Product Ratings'!$M$6,O580&gt;='Product Ratings'!$L$6),'Product Ratings'!$J$6,IF(AND(O580&lt;='Product Ratings'!$M$7,O580&gt;='Product Ratings'!$L$7),'Product Ratings'!$J$7,IF(AND(O580&lt;='Product Ratings'!$M$8,O580&gt;='Product Ratings'!$L$8),'Product Ratings'!$J$8,IF(O580&gt;='Product Ratings'!$L$9,'Product Ratings'!$J$9)))))</f>
        <v>2</v>
      </c>
      <c r="U580" s="99">
        <f>IF(AND(N580&lt;='Product Ratings'!$R$5,N580&gt;='Product Ratings'!$Q$5),'Product Ratings'!$O$5,IF(AND(N580&lt;='Product Ratings'!$R$6,N580&gt;='Product Ratings'!$Q$6),'Product Ratings'!$O$6,IF(AND(N580&lt;='Product Ratings'!$R$7,N580&gt;='Product Ratings'!$Q$7),'Product Ratings'!$O$7,IF(AND(N580&lt;='Product Ratings'!$R$8,N580&gt;='Product Ratings'!$Q$8),'Product Ratings'!$O$8,IF(N580&gt;='Product Ratings'!$Q$9,'Product Ratings'!$O$9)))))</f>
        <v>3</v>
      </c>
      <c r="V580" s="99">
        <f>IF(AND(P580&lt;='Product Ratings'!$V$5,P580&gt;='Product Ratings'!$U$5),'Product Ratings'!$S$5,IF(AND(P580&lt;='Product Ratings'!$V$6,P580&gt;='Product Ratings'!$U$6),'Product Ratings'!$S$6,IF(AND(P580&lt;='Product Ratings'!$V$7,P580&gt;='Product Ratings'!$U$7),'Product Ratings'!$S$7,IF(AND(P580&lt;='Product Ratings'!$V$8,P580&gt;='Product Ratings'!$U$8),'Product Ratings'!$S$8,IF(P580&gt;='Product Ratings'!$U$9,'Product Ratings'!$S$9)))))</f>
        <v>5</v>
      </c>
      <c r="W580" s="135">
        <f t="shared" si="6"/>
        <v>13</v>
      </c>
      <c r="X580" s="90"/>
      <c r="Y580" s="90"/>
      <c r="Z580" s="90"/>
      <c r="AA580" s="90"/>
      <c r="AB580" s="90"/>
    </row>
    <row r="581" ht="12.75" customHeight="1">
      <c r="A581" s="87"/>
      <c r="B581" s="90"/>
      <c r="C581" s="90" t="s">
        <v>640</v>
      </c>
      <c r="D581" s="126">
        <v>5.0</v>
      </c>
      <c r="E581" s="127">
        <v>242.09</v>
      </c>
      <c r="F581" s="128">
        <f t="shared" si="7"/>
        <v>157.3585</v>
      </c>
      <c r="G581" s="129">
        <f t="shared" si="1"/>
        <v>84.7315</v>
      </c>
      <c r="H581" s="130">
        <f t="shared" si="2"/>
        <v>0.35</v>
      </c>
      <c r="I581" s="131">
        <v>44929.0</v>
      </c>
      <c r="J581" s="132">
        <v>44965.0</v>
      </c>
      <c r="K581" s="123"/>
      <c r="L581" s="90"/>
      <c r="M581" s="133">
        <f t="shared" si="3"/>
        <v>48.418</v>
      </c>
      <c r="N581" s="99">
        <f t="shared" si="4"/>
        <v>36</v>
      </c>
      <c r="O581" s="133">
        <f t="shared" si="5"/>
        <v>31.4717</v>
      </c>
      <c r="P581" s="134">
        <v>0.88</v>
      </c>
      <c r="Q581" s="90"/>
      <c r="R581" s="99">
        <f>IF(AND(H581&lt;='Product Ratings'!$E$5,H581&gt;='Product Ratings'!$D$5),'Product Ratings'!$C$5,IF(AND(H581&lt;='Product Ratings'!$E$6,H581&gt;='Product Ratings'!$D$6),'Product Ratings'!$C$6,IF(AND(H581&lt;='Product Ratings'!$E$7,H581&gt;='Product Ratings'!$D$7),'Product Ratings'!$C$7,IF(AND(H581&lt;='Product Ratings'!$E$8,H581&gt;='Product Ratings'!$D$8),'Product Ratings'!$C$8,IF(H581&gt;='Product Ratings'!$D$9,'Product Ratings'!$C$9)))))</f>
        <v>2</v>
      </c>
      <c r="S581" s="99">
        <f>IF(AND(D581&lt;='Product Ratings'!$I$5,D581&gt;='Product Ratings'!$H$5),'Product Ratings'!$F$5,IF(AND(D581&lt;='Product Ratings'!$I$6,D581&gt;='Product Ratings'!$H$6),'Product Ratings'!$F$6,IF(AND(D581&lt;='Product Ratings'!$I$7,I581&gt;='Product Ratings'!$H$7),'Product Ratings'!$F$7,IF(AND(D581&lt;='Product Ratings'!$I$8,D581&gt;='Product Ratings'!$H$8),'Product Ratings'!$F$8,IF(D581&gt;='Product Ratings'!$H$9,'Product Ratings'!$F$9)))))</f>
        <v>1</v>
      </c>
      <c r="T581" s="99">
        <f>IF(AND(O581&lt;='Product Ratings'!$M$5,O581&gt;='Product Ratings'!$L$5),'Product Ratings'!$J$5,IF(AND(O581&lt;='Product Ratings'!$M$6,O581&gt;='Product Ratings'!$L$6),'Product Ratings'!$J$6,IF(AND(O581&lt;='Product Ratings'!$M$7,O581&gt;='Product Ratings'!$L$7),'Product Ratings'!$J$7,IF(AND(O581&lt;='Product Ratings'!$M$8,O581&gt;='Product Ratings'!$L$8),'Product Ratings'!$J$8,IF(O581&gt;='Product Ratings'!$L$9,'Product Ratings'!$J$9)))))</f>
        <v>4</v>
      </c>
      <c r="U581" s="99">
        <f>IF(AND(N581&lt;='Product Ratings'!$R$5,N581&gt;='Product Ratings'!$Q$5),'Product Ratings'!$O$5,IF(AND(N581&lt;='Product Ratings'!$R$6,N581&gt;='Product Ratings'!$Q$6),'Product Ratings'!$O$6,IF(AND(N581&lt;='Product Ratings'!$R$7,N581&gt;='Product Ratings'!$Q$7),'Product Ratings'!$O$7,IF(AND(N581&lt;='Product Ratings'!$R$8,N581&gt;='Product Ratings'!$Q$8),'Product Ratings'!$O$8,IF(N581&gt;='Product Ratings'!$Q$9,'Product Ratings'!$O$9)))))</f>
        <v>3</v>
      </c>
      <c r="V581" s="99">
        <f>IF(AND(P581&lt;='Product Ratings'!$V$5,P581&gt;='Product Ratings'!$U$5),'Product Ratings'!$S$5,IF(AND(P581&lt;='Product Ratings'!$V$6,P581&gt;='Product Ratings'!$U$6),'Product Ratings'!$S$6,IF(AND(P581&lt;='Product Ratings'!$V$7,P581&gt;='Product Ratings'!$U$7),'Product Ratings'!$S$7,IF(AND(P581&lt;='Product Ratings'!$V$8,P581&gt;='Product Ratings'!$U$8),'Product Ratings'!$S$8,IF(P581&gt;='Product Ratings'!$U$9,'Product Ratings'!$S$9)))))</f>
        <v>5</v>
      </c>
      <c r="W581" s="135">
        <f t="shared" si="6"/>
        <v>15</v>
      </c>
      <c r="X581" s="90"/>
      <c r="Y581" s="90"/>
      <c r="Z581" s="90"/>
      <c r="AA581" s="90"/>
      <c r="AB581" s="90"/>
    </row>
    <row r="582" ht="12.75" customHeight="1">
      <c r="A582" s="87"/>
      <c r="B582" s="90"/>
      <c r="C582" s="90" t="s">
        <v>641</v>
      </c>
      <c r="D582" s="126">
        <v>6.0</v>
      </c>
      <c r="E582" s="127">
        <v>62.61</v>
      </c>
      <c r="F582" s="128">
        <f t="shared" si="7"/>
        <v>40.6965</v>
      </c>
      <c r="G582" s="129">
        <f t="shared" si="1"/>
        <v>21.9135</v>
      </c>
      <c r="H582" s="130">
        <f t="shared" si="2"/>
        <v>0.35</v>
      </c>
      <c r="I582" s="131">
        <v>44930.0</v>
      </c>
      <c r="J582" s="132">
        <v>44966.0</v>
      </c>
      <c r="K582" s="123"/>
      <c r="L582" s="90"/>
      <c r="M582" s="133">
        <f t="shared" si="3"/>
        <v>10.435</v>
      </c>
      <c r="N582" s="99">
        <f t="shared" si="4"/>
        <v>36</v>
      </c>
      <c r="O582" s="133">
        <f t="shared" si="5"/>
        <v>6.78275</v>
      </c>
      <c r="P582" s="134">
        <v>0.89</v>
      </c>
      <c r="Q582" s="90"/>
      <c r="R582" s="99">
        <f>IF(AND(H582&lt;='Product Ratings'!$E$5,H582&gt;='Product Ratings'!$D$5),'Product Ratings'!$C$5,IF(AND(H582&lt;='Product Ratings'!$E$6,H582&gt;='Product Ratings'!$D$6),'Product Ratings'!$C$6,IF(AND(H582&lt;='Product Ratings'!$E$7,H582&gt;='Product Ratings'!$D$7),'Product Ratings'!$C$7,IF(AND(H582&lt;='Product Ratings'!$E$8,H582&gt;='Product Ratings'!$D$8),'Product Ratings'!$C$8,IF(H582&gt;='Product Ratings'!$D$9,'Product Ratings'!$C$9)))))</f>
        <v>2</v>
      </c>
      <c r="S582" s="99">
        <f>IF(AND(D582&lt;='Product Ratings'!$I$5,D582&gt;='Product Ratings'!$H$5),'Product Ratings'!$F$5,IF(AND(D582&lt;='Product Ratings'!$I$6,D582&gt;='Product Ratings'!$H$6),'Product Ratings'!$F$6,IF(AND(D582&lt;='Product Ratings'!$I$7,I582&gt;='Product Ratings'!$H$7),'Product Ratings'!$F$7,IF(AND(D582&lt;='Product Ratings'!$I$8,D582&gt;='Product Ratings'!$H$8),'Product Ratings'!$F$8,IF(D582&gt;='Product Ratings'!$H$9,'Product Ratings'!$F$9)))))</f>
        <v>2</v>
      </c>
      <c r="T582" s="99">
        <f>IF(AND(O582&lt;='Product Ratings'!$M$5,O582&gt;='Product Ratings'!$L$5),'Product Ratings'!$J$5,IF(AND(O582&lt;='Product Ratings'!$M$6,O582&gt;='Product Ratings'!$L$6),'Product Ratings'!$J$6,IF(AND(O582&lt;='Product Ratings'!$M$7,O582&gt;='Product Ratings'!$L$7),'Product Ratings'!$J$7,IF(AND(O582&lt;='Product Ratings'!$M$8,O582&gt;='Product Ratings'!$L$8),'Product Ratings'!$J$8,IF(O582&gt;='Product Ratings'!$L$9,'Product Ratings'!$J$9)))))</f>
        <v>5</v>
      </c>
      <c r="U582" s="99">
        <f>IF(AND(N582&lt;='Product Ratings'!$R$5,N582&gt;='Product Ratings'!$Q$5),'Product Ratings'!$O$5,IF(AND(N582&lt;='Product Ratings'!$R$6,N582&gt;='Product Ratings'!$Q$6),'Product Ratings'!$O$6,IF(AND(N582&lt;='Product Ratings'!$R$7,N582&gt;='Product Ratings'!$Q$7),'Product Ratings'!$O$7,IF(AND(N582&lt;='Product Ratings'!$R$8,N582&gt;='Product Ratings'!$Q$8),'Product Ratings'!$O$8,IF(N582&gt;='Product Ratings'!$Q$9,'Product Ratings'!$O$9)))))</f>
        <v>3</v>
      </c>
      <c r="V582" s="99">
        <f>IF(AND(P582&lt;='Product Ratings'!$V$5,P582&gt;='Product Ratings'!$U$5),'Product Ratings'!$S$5,IF(AND(P582&lt;='Product Ratings'!$V$6,P582&gt;='Product Ratings'!$U$6),'Product Ratings'!$S$6,IF(AND(P582&lt;='Product Ratings'!$V$7,P582&gt;='Product Ratings'!$U$7),'Product Ratings'!$S$7,IF(AND(P582&lt;='Product Ratings'!$V$8,P582&gt;='Product Ratings'!$U$8),'Product Ratings'!$S$8,IF(P582&gt;='Product Ratings'!$U$9,'Product Ratings'!$S$9)))))</f>
        <v>5</v>
      </c>
      <c r="W582" s="135">
        <f t="shared" si="6"/>
        <v>17</v>
      </c>
      <c r="X582" s="90"/>
      <c r="Y582" s="90"/>
      <c r="Z582" s="90"/>
      <c r="AA582" s="90"/>
      <c r="AB582" s="90"/>
    </row>
    <row r="583" ht="12.75" customHeight="1">
      <c r="A583" s="87"/>
      <c r="B583" s="90"/>
      <c r="C583" s="90" t="s">
        <v>642</v>
      </c>
      <c r="D583" s="126">
        <v>1.0</v>
      </c>
      <c r="E583" s="127">
        <v>535.0</v>
      </c>
      <c r="F583" s="128">
        <f t="shared" si="7"/>
        <v>347.75</v>
      </c>
      <c r="G583" s="129">
        <f t="shared" si="1"/>
        <v>187.25</v>
      </c>
      <c r="H583" s="130">
        <f t="shared" si="2"/>
        <v>0.35</v>
      </c>
      <c r="I583" s="131">
        <v>44931.0</v>
      </c>
      <c r="J583" s="132">
        <v>44967.0</v>
      </c>
      <c r="K583" s="123"/>
      <c r="L583" s="90"/>
      <c r="M583" s="133">
        <f t="shared" si="3"/>
        <v>535</v>
      </c>
      <c r="N583" s="99">
        <f t="shared" si="4"/>
        <v>36</v>
      </c>
      <c r="O583" s="133">
        <f t="shared" si="5"/>
        <v>347.75</v>
      </c>
      <c r="P583" s="134">
        <v>0.9</v>
      </c>
      <c r="Q583" s="90"/>
      <c r="R583" s="99">
        <f>IF(AND(H583&lt;='Product Ratings'!$E$5,H583&gt;='Product Ratings'!$D$5),'Product Ratings'!$C$5,IF(AND(H583&lt;='Product Ratings'!$E$6,H583&gt;='Product Ratings'!$D$6),'Product Ratings'!$C$6,IF(AND(H583&lt;='Product Ratings'!$E$7,H583&gt;='Product Ratings'!$D$7),'Product Ratings'!$C$7,IF(AND(H583&lt;='Product Ratings'!$E$8,H583&gt;='Product Ratings'!$D$8),'Product Ratings'!$C$8,IF(H583&gt;='Product Ratings'!$D$9,'Product Ratings'!$C$9)))))</f>
        <v>2</v>
      </c>
      <c r="S583" s="99">
        <f>IF(AND(D583&lt;='Product Ratings'!$I$5,D583&gt;='Product Ratings'!$H$5),'Product Ratings'!$F$5,IF(AND(D583&lt;='Product Ratings'!$I$6,D583&gt;='Product Ratings'!$H$6),'Product Ratings'!$F$6,IF(AND(D583&lt;='Product Ratings'!$I$7,I583&gt;='Product Ratings'!$H$7),'Product Ratings'!$F$7,IF(AND(D583&lt;='Product Ratings'!$I$8,D583&gt;='Product Ratings'!$H$8),'Product Ratings'!$F$8,IF(D583&gt;='Product Ratings'!$H$9,'Product Ratings'!$F$9)))))</f>
        <v>1</v>
      </c>
      <c r="T583" s="99">
        <f>IF(AND(O583&lt;='Product Ratings'!$M$5,O583&gt;='Product Ratings'!$L$5),'Product Ratings'!$J$5,IF(AND(O583&lt;='Product Ratings'!$M$6,O583&gt;='Product Ratings'!$L$6),'Product Ratings'!$J$6,IF(AND(O583&lt;='Product Ratings'!$M$7,O583&gt;='Product Ratings'!$L$7),'Product Ratings'!$J$7,IF(AND(O583&lt;='Product Ratings'!$M$8,O583&gt;='Product Ratings'!$L$8),'Product Ratings'!$J$8,IF(O583&gt;='Product Ratings'!$L$9,'Product Ratings'!$J$9)))))</f>
        <v>1</v>
      </c>
      <c r="U583" s="99">
        <f>IF(AND(N583&lt;='Product Ratings'!$R$5,N583&gt;='Product Ratings'!$Q$5),'Product Ratings'!$O$5,IF(AND(N583&lt;='Product Ratings'!$R$6,N583&gt;='Product Ratings'!$Q$6),'Product Ratings'!$O$6,IF(AND(N583&lt;='Product Ratings'!$R$7,N583&gt;='Product Ratings'!$Q$7),'Product Ratings'!$O$7,IF(AND(N583&lt;='Product Ratings'!$R$8,N583&gt;='Product Ratings'!$Q$8),'Product Ratings'!$O$8,IF(N583&gt;='Product Ratings'!$Q$9,'Product Ratings'!$O$9)))))</f>
        <v>3</v>
      </c>
      <c r="V583" s="99">
        <f>IF(AND(P583&lt;='Product Ratings'!$V$5,P583&gt;='Product Ratings'!$U$5),'Product Ratings'!$S$5,IF(AND(P583&lt;='Product Ratings'!$V$6,P583&gt;='Product Ratings'!$U$6),'Product Ratings'!$S$6,IF(AND(P583&lt;='Product Ratings'!$V$7,P583&gt;='Product Ratings'!$U$7),'Product Ratings'!$S$7,IF(AND(P583&lt;='Product Ratings'!$V$8,P583&gt;='Product Ratings'!$U$8),'Product Ratings'!$S$8,IF(P583&gt;='Product Ratings'!$U$9,'Product Ratings'!$S$9)))))</f>
        <v>5</v>
      </c>
      <c r="W583" s="135">
        <f t="shared" si="6"/>
        <v>12</v>
      </c>
      <c r="X583" s="90"/>
      <c r="Y583" s="90"/>
      <c r="Z583" s="90"/>
      <c r="AA583" s="90"/>
      <c r="AB583" s="90"/>
    </row>
    <row r="584" ht="12.75" customHeight="1">
      <c r="A584" s="87"/>
      <c r="B584" s="90"/>
      <c r="C584" s="90" t="s">
        <v>643</v>
      </c>
      <c r="D584" s="126">
        <v>2.0</v>
      </c>
      <c r="E584" s="127">
        <v>2032.17</v>
      </c>
      <c r="F584" s="128">
        <f t="shared" si="7"/>
        <v>1320.9105</v>
      </c>
      <c r="G584" s="129">
        <f t="shared" si="1"/>
        <v>711.2595</v>
      </c>
      <c r="H584" s="130">
        <f t="shared" si="2"/>
        <v>0.35</v>
      </c>
      <c r="I584" s="131">
        <v>44932.0</v>
      </c>
      <c r="J584" s="132">
        <v>44968.0</v>
      </c>
      <c r="K584" s="123"/>
      <c r="L584" s="90"/>
      <c r="M584" s="133">
        <f t="shared" si="3"/>
        <v>1016.085</v>
      </c>
      <c r="N584" s="99">
        <f t="shared" si="4"/>
        <v>36</v>
      </c>
      <c r="O584" s="133">
        <f t="shared" si="5"/>
        <v>660.45525</v>
      </c>
      <c r="P584" s="134">
        <v>0.91</v>
      </c>
      <c r="Q584" s="90"/>
      <c r="R584" s="99">
        <f>IF(AND(H584&lt;='Product Ratings'!$E$5,H584&gt;='Product Ratings'!$D$5),'Product Ratings'!$C$5,IF(AND(H584&lt;='Product Ratings'!$E$6,H584&gt;='Product Ratings'!$D$6),'Product Ratings'!$C$6,IF(AND(H584&lt;='Product Ratings'!$E$7,H584&gt;='Product Ratings'!$D$7),'Product Ratings'!$C$7,IF(AND(H584&lt;='Product Ratings'!$E$8,H584&gt;='Product Ratings'!$D$8),'Product Ratings'!$C$8,IF(H584&gt;='Product Ratings'!$D$9,'Product Ratings'!$C$9)))))</f>
        <v>2</v>
      </c>
      <c r="S584" s="99">
        <f>IF(AND(D584&lt;='Product Ratings'!$I$5,D584&gt;='Product Ratings'!$H$5),'Product Ratings'!$F$5,IF(AND(D584&lt;='Product Ratings'!$I$6,D584&gt;='Product Ratings'!$H$6),'Product Ratings'!$F$6,IF(AND(D584&lt;='Product Ratings'!$I$7,I584&gt;='Product Ratings'!$H$7),'Product Ratings'!$F$7,IF(AND(D584&lt;='Product Ratings'!$I$8,D584&gt;='Product Ratings'!$H$8),'Product Ratings'!$F$8,IF(D584&gt;='Product Ratings'!$H$9,'Product Ratings'!$F$9)))))</f>
        <v>1</v>
      </c>
      <c r="T584" s="99">
        <f>IF(AND(O584&lt;='Product Ratings'!$M$5,O584&gt;='Product Ratings'!$L$5),'Product Ratings'!$J$5,IF(AND(O584&lt;='Product Ratings'!$M$6,O584&gt;='Product Ratings'!$L$6),'Product Ratings'!$J$6,IF(AND(O584&lt;='Product Ratings'!$M$7,O584&gt;='Product Ratings'!$L$7),'Product Ratings'!$J$7,IF(AND(O584&lt;='Product Ratings'!$M$8,O584&gt;='Product Ratings'!$L$8),'Product Ratings'!$J$8,IF(O584&gt;='Product Ratings'!$L$9,'Product Ratings'!$J$9)))))</f>
        <v>1</v>
      </c>
      <c r="U584" s="99">
        <f>IF(AND(N584&lt;='Product Ratings'!$R$5,N584&gt;='Product Ratings'!$Q$5),'Product Ratings'!$O$5,IF(AND(N584&lt;='Product Ratings'!$R$6,N584&gt;='Product Ratings'!$Q$6),'Product Ratings'!$O$6,IF(AND(N584&lt;='Product Ratings'!$R$7,N584&gt;='Product Ratings'!$Q$7),'Product Ratings'!$O$7,IF(AND(N584&lt;='Product Ratings'!$R$8,N584&gt;='Product Ratings'!$Q$8),'Product Ratings'!$O$8,IF(N584&gt;='Product Ratings'!$Q$9,'Product Ratings'!$O$9)))))</f>
        <v>3</v>
      </c>
      <c r="V584" s="99">
        <f>IF(AND(P584&lt;='Product Ratings'!$V$5,P584&gt;='Product Ratings'!$U$5),'Product Ratings'!$S$5,IF(AND(P584&lt;='Product Ratings'!$V$6,P584&gt;='Product Ratings'!$U$6),'Product Ratings'!$S$6,IF(AND(P584&lt;='Product Ratings'!$V$7,P584&gt;='Product Ratings'!$U$7),'Product Ratings'!$S$7,IF(AND(P584&lt;='Product Ratings'!$V$8,P584&gt;='Product Ratings'!$U$8),'Product Ratings'!$S$8,IF(P584&gt;='Product Ratings'!$U$9,'Product Ratings'!$S$9)))))</f>
        <v>5</v>
      </c>
      <c r="W584" s="135">
        <f t="shared" si="6"/>
        <v>12</v>
      </c>
      <c r="X584" s="90"/>
      <c r="Y584" s="90"/>
      <c r="Z584" s="90"/>
      <c r="AA584" s="90"/>
      <c r="AB584" s="90"/>
    </row>
    <row r="585" ht="12.75" customHeight="1">
      <c r="A585" s="87"/>
      <c r="B585" s="90"/>
      <c r="C585" s="90" t="s">
        <v>644</v>
      </c>
      <c r="D585" s="126">
        <v>3.0</v>
      </c>
      <c r="E585" s="127">
        <v>224.35</v>
      </c>
      <c r="F585" s="128">
        <f t="shared" si="7"/>
        <v>145.8275</v>
      </c>
      <c r="G585" s="129">
        <f t="shared" si="1"/>
        <v>78.5225</v>
      </c>
      <c r="H585" s="130">
        <f t="shared" si="2"/>
        <v>0.35</v>
      </c>
      <c r="I585" s="131">
        <v>44933.0</v>
      </c>
      <c r="J585" s="132">
        <v>44969.0</v>
      </c>
      <c r="K585" s="123"/>
      <c r="L585" s="90"/>
      <c r="M585" s="133">
        <f t="shared" si="3"/>
        <v>74.78333333</v>
      </c>
      <c r="N585" s="99">
        <f t="shared" si="4"/>
        <v>36</v>
      </c>
      <c r="O585" s="133">
        <f t="shared" si="5"/>
        <v>48.60916667</v>
      </c>
      <c r="P585" s="134">
        <v>0.94</v>
      </c>
      <c r="Q585" s="90"/>
      <c r="R585" s="99">
        <f>IF(AND(H585&lt;='Product Ratings'!$E$5,H585&gt;='Product Ratings'!$D$5),'Product Ratings'!$C$5,IF(AND(H585&lt;='Product Ratings'!$E$6,H585&gt;='Product Ratings'!$D$6),'Product Ratings'!$C$6,IF(AND(H585&lt;='Product Ratings'!$E$7,H585&gt;='Product Ratings'!$D$7),'Product Ratings'!$C$7,IF(AND(H585&lt;='Product Ratings'!$E$8,H585&gt;='Product Ratings'!$D$8),'Product Ratings'!$C$8,IF(H585&gt;='Product Ratings'!$D$9,'Product Ratings'!$C$9)))))</f>
        <v>2</v>
      </c>
      <c r="S585" s="99">
        <f>IF(AND(D585&lt;='Product Ratings'!$I$5,D585&gt;='Product Ratings'!$H$5),'Product Ratings'!$F$5,IF(AND(D585&lt;='Product Ratings'!$I$6,D585&gt;='Product Ratings'!$H$6),'Product Ratings'!$F$6,IF(AND(D585&lt;='Product Ratings'!$I$7,I585&gt;='Product Ratings'!$H$7),'Product Ratings'!$F$7,IF(AND(D585&lt;='Product Ratings'!$I$8,D585&gt;='Product Ratings'!$H$8),'Product Ratings'!$F$8,IF(D585&gt;='Product Ratings'!$H$9,'Product Ratings'!$F$9)))))</f>
        <v>1</v>
      </c>
      <c r="T585" s="99">
        <f>IF(AND(O585&lt;='Product Ratings'!$M$5,O585&gt;='Product Ratings'!$L$5),'Product Ratings'!$J$5,IF(AND(O585&lt;='Product Ratings'!$M$6,O585&gt;='Product Ratings'!$L$6),'Product Ratings'!$J$6,IF(AND(O585&lt;='Product Ratings'!$M$7,O585&gt;='Product Ratings'!$L$7),'Product Ratings'!$J$7,IF(AND(O585&lt;='Product Ratings'!$M$8,O585&gt;='Product Ratings'!$L$8),'Product Ratings'!$J$8,IF(O585&gt;='Product Ratings'!$L$9,'Product Ratings'!$J$9)))))</f>
        <v>3</v>
      </c>
      <c r="U585" s="99">
        <f>IF(AND(N585&lt;='Product Ratings'!$R$5,N585&gt;='Product Ratings'!$Q$5),'Product Ratings'!$O$5,IF(AND(N585&lt;='Product Ratings'!$R$6,N585&gt;='Product Ratings'!$Q$6),'Product Ratings'!$O$6,IF(AND(N585&lt;='Product Ratings'!$R$7,N585&gt;='Product Ratings'!$Q$7),'Product Ratings'!$O$7,IF(AND(N585&lt;='Product Ratings'!$R$8,N585&gt;='Product Ratings'!$Q$8),'Product Ratings'!$O$8,IF(N585&gt;='Product Ratings'!$Q$9,'Product Ratings'!$O$9)))))</f>
        <v>3</v>
      </c>
      <c r="V585" s="99">
        <f>IF(AND(P585&lt;='Product Ratings'!$V$5,P585&gt;='Product Ratings'!$U$5),'Product Ratings'!$S$5,IF(AND(P585&lt;='Product Ratings'!$V$6,P585&gt;='Product Ratings'!$U$6),'Product Ratings'!$S$6,IF(AND(P585&lt;='Product Ratings'!$V$7,P585&gt;='Product Ratings'!$U$7),'Product Ratings'!$S$7,IF(AND(P585&lt;='Product Ratings'!$V$8,P585&gt;='Product Ratings'!$U$8),'Product Ratings'!$S$8,IF(P585&gt;='Product Ratings'!$U$9,'Product Ratings'!$S$9)))))</f>
        <v>5</v>
      </c>
      <c r="W585" s="135">
        <f t="shared" si="6"/>
        <v>14</v>
      </c>
      <c r="X585" s="90"/>
      <c r="Y585" s="90"/>
      <c r="Z585" s="90"/>
      <c r="AA585" s="90"/>
      <c r="AB585" s="90"/>
    </row>
    <row r="586" ht="12.75" customHeight="1">
      <c r="A586" s="87"/>
      <c r="B586" s="90"/>
      <c r="C586" s="90" t="s">
        <v>645</v>
      </c>
      <c r="D586" s="126">
        <v>4.0</v>
      </c>
      <c r="E586" s="127">
        <v>77.39</v>
      </c>
      <c r="F586" s="128">
        <f t="shared" si="7"/>
        <v>50.3035</v>
      </c>
      <c r="G586" s="129">
        <f t="shared" si="1"/>
        <v>27.0865</v>
      </c>
      <c r="H586" s="130">
        <f t="shared" si="2"/>
        <v>0.35</v>
      </c>
      <c r="I586" s="131">
        <v>44934.0</v>
      </c>
      <c r="J586" s="132">
        <v>44970.0</v>
      </c>
      <c r="K586" s="123"/>
      <c r="L586" s="90"/>
      <c r="M586" s="133">
        <f t="shared" si="3"/>
        <v>19.3475</v>
      </c>
      <c r="N586" s="99">
        <f t="shared" si="4"/>
        <v>36</v>
      </c>
      <c r="O586" s="133">
        <f t="shared" si="5"/>
        <v>12.575875</v>
      </c>
      <c r="P586" s="134">
        <v>0.97</v>
      </c>
      <c r="Q586" s="90"/>
      <c r="R586" s="99">
        <f>IF(AND(H586&lt;='Product Ratings'!$E$5,H586&gt;='Product Ratings'!$D$5),'Product Ratings'!$C$5,IF(AND(H586&lt;='Product Ratings'!$E$6,H586&gt;='Product Ratings'!$D$6),'Product Ratings'!$C$6,IF(AND(H586&lt;='Product Ratings'!$E$7,H586&gt;='Product Ratings'!$D$7),'Product Ratings'!$C$7,IF(AND(H586&lt;='Product Ratings'!$E$8,H586&gt;='Product Ratings'!$D$8),'Product Ratings'!$C$8,IF(H586&gt;='Product Ratings'!$D$9,'Product Ratings'!$C$9)))))</f>
        <v>2</v>
      </c>
      <c r="S586" s="99">
        <f>IF(AND(D586&lt;='Product Ratings'!$I$5,D586&gt;='Product Ratings'!$H$5),'Product Ratings'!$F$5,IF(AND(D586&lt;='Product Ratings'!$I$6,D586&gt;='Product Ratings'!$H$6),'Product Ratings'!$F$6,IF(AND(D586&lt;='Product Ratings'!$I$7,I586&gt;='Product Ratings'!$H$7),'Product Ratings'!$F$7,IF(AND(D586&lt;='Product Ratings'!$I$8,D586&gt;='Product Ratings'!$H$8),'Product Ratings'!$F$8,IF(D586&gt;='Product Ratings'!$H$9,'Product Ratings'!$F$9)))))</f>
        <v>1</v>
      </c>
      <c r="T586" s="99">
        <f>IF(AND(O586&lt;='Product Ratings'!$M$5,O586&gt;='Product Ratings'!$L$5),'Product Ratings'!$J$5,IF(AND(O586&lt;='Product Ratings'!$M$6,O586&gt;='Product Ratings'!$L$6),'Product Ratings'!$J$6,IF(AND(O586&lt;='Product Ratings'!$M$7,O586&gt;='Product Ratings'!$L$7),'Product Ratings'!$J$7,IF(AND(O586&lt;='Product Ratings'!$M$8,O586&gt;='Product Ratings'!$L$8),'Product Ratings'!$J$8,IF(O586&gt;='Product Ratings'!$L$9,'Product Ratings'!$J$9)))))</f>
        <v>5</v>
      </c>
      <c r="U586" s="99">
        <f>IF(AND(N586&lt;='Product Ratings'!$R$5,N586&gt;='Product Ratings'!$Q$5),'Product Ratings'!$O$5,IF(AND(N586&lt;='Product Ratings'!$R$6,N586&gt;='Product Ratings'!$Q$6),'Product Ratings'!$O$6,IF(AND(N586&lt;='Product Ratings'!$R$7,N586&gt;='Product Ratings'!$Q$7),'Product Ratings'!$O$7,IF(AND(N586&lt;='Product Ratings'!$R$8,N586&gt;='Product Ratings'!$Q$8),'Product Ratings'!$O$8,IF(N586&gt;='Product Ratings'!$Q$9,'Product Ratings'!$O$9)))))</f>
        <v>3</v>
      </c>
      <c r="V586" s="99">
        <f>IF(AND(P586&lt;='Product Ratings'!$V$5,P586&gt;='Product Ratings'!$U$5),'Product Ratings'!$S$5,IF(AND(P586&lt;='Product Ratings'!$V$6,P586&gt;='Product Ratings'!$U$6),'Product Ratings'!$S$6,IF(AND(P586&lt;='Product Ratings'!$V$7,P586&gt;='Product Ratings'!$U$7),'Product Ratings'!$S$7,IF(AND(P586&lt;='Product Ratings'!$V$8,P586&gt;='Product Ratings'!$U$8),'Product Ratings'!$S$8,IF(P586&gt;='Product Ratings'!$U$9,'Product Ratings'!$S$9)))))</f>
        <v>5</v>
      </c>
      <c r="W586" s="135">
        <f t="shared" si="6"/>
        <v>16</v>
      </c>
      <c r="X586" s="90"/>
      <c r="Y586" s="90"/>
      <c r="Z586" s="90"/>
      <c r="AA586" s="90"/>
      <c r="AB586" s="90"/>
    </row>
    <row r="587" ht="12.75" customHeight="1">
      <c r="A587" s="87"/>
      <c r="B587" s="90"/>
      <c r="C587" s="90" t="s">
        <v>646</v>
      </c>
      <c r="D587" s="126">
        <v>5.0</v>
      </c>
      <c r="E587" s="127">
        <v>143.48</v>
      </c>
      <c r="F587" s="128">
        <f t="shared" si="7"/>
        <v>93.262</v>
      </c>
      <c r="G587" s="129">
        <f t="shared" si="1"/>
        <v>50.218</v>
      </c>
      <c r="H587" s="130">
        <f t="shared" si="2"/>
        <v>0.35</v>
      </c>
      <c r="I587" s="131">
        <v>44935.0</v>
      </c>
      <c r="J587" s="132">
        <v>44971.0</v>
      </c>
      <c r="K587" s="123"/>
      <c r="L587" s="90"/>
      <c r="M587" s="133">
        <f t="shared" si="3"/>
        <v>28.696</v>
      </c>
      <c r="N587" s="99">
        <f t="shared" si="4"/>
        <v>36</v>
      </c>
      <c r="O587" s="133">
        <f t="shared" si="5"/>
        <v>18.6524</v>
      </c>
      <c r="P587" s="134">
        <v>0.93</v>
      </c>
      <c r="Q587" s="90"/>
      <c r="R587" s="99">
        <f>IF(AND(H587&lt;='Product Ratings'!$E$5,H587&gt;='Product Ratings'!$D$5),'Product Ratings'!$C$5,IF(AND(H587&lt;='Product Ratings'!$E$6,H587&gt;='Product Ratings'!$D$6),'Product Ratings'!$C$6,IF(AND(H587&lt;='Product Ratings'!$E$7,H587&gt;='Product Ratings'!$D$7),'Product Ratings'!$C$7,IF(AND(H587&lt;='Product Ratings'!$E$8,H587&gt;='Product Ratings'!$D$8),'Product Ratings'!$C$8,IF(H587&gt;='Product Ratings'!$D$9,'Product Ratings'!$C$9)))))</f>
        <v>2</v>
      </c>
      <c r="S587" s="99">
        <f>IF(AND(D587&lt;='Product Ratings'!$I$5,D587&gt;='Product Ratings'!$H$5),'Product Ratings'!$F$5,IF(AND(D587&lt;='Product Ratings'!$I$6,D587&gt;='Product Ratings'!$H$6),'Product Ratings'!$F$6,IF(AND(D587&lt;='Product Ratings'!$I$7,I587&gt;='Product Ratings'!$H$7),'Product Ratings'!$F$7,IF(AND(D587&lt;='Product Ratings'!$I$8,D587&gt;='Product Ratings'!$H$8),'Product Ratings'!$F$8,IF(D587&gt;='Product Ratings'!$H$9,'Product Ratings'!$F$9)))))</f>
        <v>1</v>
      </c>
      <c r="T587" s="99">
        <f>IF(AND(O587&lt;='Product Ratings'!$M$5,O587&gt;='Product Ratings'!$L$5),'Product Ratings'!$J$5,IF(AND(O587&lt;='Product Ratings'!$M$6,O587&gt;='Product Ratings'!$L$6),'Product Ratings'!$J$6,IF(AND(O587&lt;='Product Ratings'!$M$7,O587&gt;='Product Ratings'!$L$7),'Product Ratings'!$J$7,IF(AND(O587&lt;='Product Ratings'!$M$8,O587&gt;='Product Ratings'!$L$8),'Product Ratings'!$J$8,IF(O587&gt;='Product Ratings'!$L$9,'Product Ratings'!$J$9)))))</f>
        <v>5</v>
      </c>
      <c r="U587" s="99">
        <f>IF(AND(N587&lt;='Product Ratings'!$R$5,N587&gt;='Product Ratings'!$Q$5),'Product Ratings'!$O$5,IF(AND(N587&lt;='Product Ratings'!$R$6,N587&gt;='Product Ratings'!$Q$6),'Product Ratings'!$O$6,IF(AND(N587&lt;='Product Ratings'!$R$7,N587&gt;='Product Ratings'!$Q$7),'Product Ratings'!$O$7,IF(AND(N587&lt;='Product Ratings'!$R$8,N587&gt;='Product Ratings'!$Q$8),'Product Ratings'!$O$8,IF(N587&gt;='Product Ratings'!$Q$9,'Product Ratings'!$O$9)))))</f>
        <v>3</v>
      </c>
      <c r="V587" s="99">
        <f>IF(AND(P587&lt;='Product Ratings'!$V$5,P587&gt;='Product Ratings'!$U$5),'Product Ratings'!$S$5,IF(AND(P587&lt;='Product Ratings'!$V$6,P587&gt;='Product Ratings'!$U$6),'Product Ratings'!$S$6,IF(AND(P587&lt;='Product Ratings'!$V$7,P587&gt;='Product Ratings'!$U$7),'Product Ratings'!$S$7,IF(AND(P587&lt;='Product Ratings'!$V$8,P587&gt;='Product Ratings'!$U$8),'Product Ratings'!$S$8,IF(P587&gt;='Product Ratings'!$U$9,'Product Ratings'!$S$9)))))</f>
        <v>5</v>
      </c>
      <c r="W587" s="135">
        <f t="shared" si="6"/>
        <v>16</v>
      </c>
      <c r="X587" s="90"/>
      <c r="Y587" s="90"/>
      <c r="Z587" s="90"/>
      <c r="AA587" s="90"/>
      <c r="AB587" s="90"/>
    </row>
    <row r="588" ht="12.75" customHeight="1">
      <c r="A588" s="87"/>
      <c r="B588" s="90"/>
      <c r="C588" s="90" t="s">
        <v>647</v>
      </c>
      <c r="D588" s="126">
        <v>6.0</v>
      </c>
      <c r="E588" s="127">
        <v>954.49</v>
      </c>
      <c r="F588" s="128">
        <f t="shared" si="7"/>
        <v>620.4185</v>
      </c>
      <c r="G588" s="129">
        <f t="shared" si="1"/>
        <v>334.0715</v>
      </c>
      <c r="H588" s="130">
        <f t="shared" si="2"/>
        <v>0.35</v>
      </c>
      <c r="I588" s="131">
        <v>44936.0</v>
      </c>
      <c r="J588" s="132">
        <v>44972.0</v>
      </c>
      <c r="K588" s="123"/>
      <c r="L588" s="90"/>
      <c r="M588" s="133">
        <f t="shared" si="3"/>
        <v>159.0816667</v>
      </c>
      <c r="N588" s="99">
        <f t="shared" si="4"/>
        <v>36</v>
      </c>
      <c r="O588" s="133">
        <f t="shared" si="5"/>
        <v>103.4030833</v>
      </c>
      <c r="P588" s="134">
        <v>0.65</v>
      </c>
      <c r="Q588" s="90"/>
      <c r="R588" s="99">
        <f>IF(AND(H588&lt;='Product Ratings'!$E$5,H588&gt;='Product Ratings'!$D$5),'Product Ratings'!$C$5,IF(AND(H588&lt;='Product Ratings'!$E$6,H588&gt;='Product Ratings'!$D$6),'Product Ratings'!$C$6,IF(AND(H588&lt;='Product Ratings'!$E$7,H588&gt;='Product Ratings'!$D$7),'Product Ratings'!$C$7,IF(AND(H588&lt;='Product Ratings'!$E$8,H588&gt;='Product Ratings'!$D$8),'Product Ratings'!$C$8,IF(H588&gt;='Product Ratings'!$D$9,'Product Ratings'!$C$9)))))</f>
        <v>2</v>
      </c>
      <c r="S588" s="99">
        <f>IF(AND(D588&lt;='Product Ratings'!$I$5,D588&gt;='Product Ratings'!$H$5),'Product Ratings'!$F$5,IF(AND(D588&lt;='Product Ratings'!$I$6,D588&gt;='Product Ratings'!$H$6),'Product Ratings'!$F$6,IF(AND(D588&lt;='Product Ratings'!$I$7,I588&gt;='Product Ratings'!$H$7),'Product Ratings'!$F$7,IF(AND(D588&lt;='Product Ratings'!$I$8,D588&gt;='Product Ratings'!$H$8),'Product Ratings'!$F$8,IF(D588&gt;='Product Ratings'!$H$9,'Product Ratings'!$F$9)))))</f>
        <v>2</v>
      </c>
      <c r="T588" s="99">
        <f>IF(AND(O588&lt;='Product Ratings'!$M$5,O588&gt;='Product Ratings'!$L$5),'Product Ratings'!$J$5,IF(AND(O588&lt;='Product Ratings'!$M$6,O588&gt;='Product Ratings'!$L$6),'Product Ratings'!$J$6,IF(AND(O588&lt;='Product Ratings'!$M$7,O588&gt;='Product Ratings'!$L$7),'Product Ratings'!$J$7,IF(AND(O588&lt;='Product Ratings'!$M$8,O588&gt;='Product Ratings'!$L$8),'Product Ratings'!$J$8,IF(O588&gt;='Product Ratings'!$L$9,'Product Ratings'!$J$9)))))</f>
        <v>2</v>
      </c>
      <c r="U588" s="99">
        <f>IF(AND(N588&lt;='Product Ratings'!$R$5,N588&gt;='Product Ratings'!$Q$5),'Product Ratings'!$O$5,IF(AND(N588&lt;='Product Ratings'!$R$6,N588&gt;='Product Ratings'!$Q$6),'Product Ratings'!$O$6,IF(AND(N588&lt;='Product Ratings'!$R$7,N588&gt;='Product Ratings'!$Q$7),'Product Ratings'!$O$7,IF(AND(N588&lt;='Product Ratings'!$R$8,N588&gt;='Product Ratings'!$Q$8),'Product Ratings'!$O$8,IF(N588&gt;='Product Ratings'!$Q$9,'Product Ratings'!$O$9)))))</f>
        <v>3</v>
      </c>
      <c r="V588" s="99">
        <f>IF(AND(P588&lt;='Product Ratings'!$V$5,P588&gt;='Product Ratings'!$U$5),'Product Ratings'!$S$5,IF(AND(P588&lt;='Product Ratings'!$V$6,P588&gt;='Product Ratings'!$U$6),'Product Ratings'!$S$6,IF(AND(P588&lt;='Product Ratings'!$V$7,P588&gt;='Product Ratings'!$U$7),'Product Ratings'!$S$7,IF(AND(P588&lt;='Product Ratings'!$V$8,P588&gt;='Product Ratings'!$U$8),'Product Ratings'!$S$8,IF(P588&gt;='Product Ratings'!$U$9,'Product Ratings'!$S$9)))))</f>
        <v>5</v>
      </c>
      <c r="W588" s="135">
        <f t="shared" si="6"/>
        <v>14</v>
      </c>
      <c r="X588" s="90"/>
      <c r="Y588" s="90"/>
      <c r="Z588" s="90"/>
      <c r="AA588" s="90"/>
      <c r="AB588" s="90"/>
    </row>
    <row r="589" ht="12.75" customHeight="1">
      <c r="A589" s="87"/>
      <c r="B589" s="90"/>
      <c r="C589" s="90" t="s">
        <v>648</v>
      </c>
      <c r="D589" s="126">
        <v>1.0</v>
      </c>
      <c r="E589" s="127">
        <v>200.87</v>
      </c>
      <c r="F589" s="128">
        <f t="shared" si="7"/>
        <v>130.5655</v>
      </c>
      <c r="G589" s="129">
        <f t="shared" si="1"/>
        <v>70.3045</v>
      </c>
      <c r="H589" s="130">
        <f t="shared" si="2"/>
        <v>0.35</v>
      </c>
      <c r="I589" s="131">
        <v>44937.0</v>
      </c>
      <c r="J589" s="132">
        <v>44973.0</v>
      </c>
      <c r="K589" s="123"/>
      <c r="L589" s="90"/>
      <c r="M589" s="133">
        <f t="shared" si="3"/>
        <v>200.87</v>
      </c>
      <c r="N589" s="99">
        <f t="shared" si="4"/>
        <v>36</v>
      </c>
      <c r="O589" s="133">
        <f t="shared" si="5"/>
        <v>130.5655</v>
      </c>
      <c r="P589" s="134">
        <v>0.45</v>
      </c>
      <c r="Q589" s="90"/>
      <c r="R589" s="99">
        <f>IF(AND(H589&lt;='Product Ratings'!$E$5,H589&gt;='Product Ratings'!$D$5),'Product Ratings'!$C$5,IF(AND(H589&lt;='Product Ratings'!$E$6,H589&gt;='Product Ratings'!$D$6),'Product Ratings'!$C$6,IF(AND(H589&lt;='Product Ratings'!$E$7,H589&gt;='Product Ratings'!$D$7),'Product Ratings'!$C$7,IF(AND(H589&lt;='Product Ratings'!$E$8,H589&gt;='Product Ratings'!$D$8),'Product Ratings'!$C$8,IF(H589&gt;='Product Ratings'!$D$9,'Product Ratings'!$C$9)))))</f>
        <v>2</v>
      </c>
      <c r="S589" s="99">
        <f>IF(AND(D589&lt;='Product Ratings'!$I$5,D589&gt;='Product Ratings'!$H$5),'Product Ratings'!$F$5,IF(AND(D589&lt;='Product Ratings'!$I$6,D589&gt;='Product Ratings'!$H$6),'Product Ratings'!$F$6,IF(AND(D589&lt;='Product Ratings'!$I$7,I589&gt;='Product Ratings'!$H$7),'Product Ratings'!$F$7,IF(AND(D589&lt;='Product Ratings'!$I$8,D589&gt;='Product Ratings'!$H$8),'Product Ratings'!$F$8,IF(D589&gt;='Product Ratings'!$H$9,'Product Ratings'!$F$9)))))</f>
        <v>1</v>
      </c>
      <c r="T589" s="99">
        <f>IF(AND(O589&lt;='Product Ratings'!$M$5,O589&gt;='Product Ratings'!$L$5),'Product Ratings'!$J$5,IF(AND(O589&lt;='Product Ratings'!$M$6,O589&gt;='Product Ratings'!$L$6),'Product Ratings'!$J$6,IF(AND(O589&lt;='Product Ratings'!$M$7,O589&gt;='Product Ratings'!$L$7),'Product Ratings'!$J$7,IF(AND(O589&lt;='Product Ratings'!$M$8,O589&gt;='Product Ratings'!$L$8),'Product Ratings'!$J$8,IF(O589&gt;='Product Ratings'!$L$9,'Product Ratings'!$J$9)))))</f>
        <v>2</v>
      </c>
      <c r="U589" s="99">
        <f>IF(AND(N589&lt;='Product Ratings'!$R$5,N589&gt;='Product Ratings'!$Q$5),'Product Ratings'!$O$5,IF(AND(N589&lt;='Product Ratings'!$R$6,N589&gt;='Product Ratings'!$Q$6),'Product Ratings'!$O$6,IF(AND(N589&lt;='Product Ratings'!$R$7,N589&gt;='Product Ratings'!$Q$7),'Product Ratings'!$O$7,IF(AND(N589&lt;='Product Ratings'!$R$8,N589&gt;='Product Ratings'!$Q$8),'Product Ratings'!$O$8,IF(N589&gt;='Product Ratings'!$Q$9,'Product Ratings'!$O$9)))))</f>
        <v>3</v>
      </c>
      <c r="V589" s="99">
        <f>IF(AND(P589&lt;='Product Ratings'!$V$5,P589&gt;='Product Ratings'!$U$5),'Product Ratings'!$S$5,IF(AND(P589&lt;='Product Ratings'!$V$6,P589&gt;='Product Ratings'!$U$6),'Product Ratings'!$S$6,IF(AND(P589&lt;='Product Ratings'!$V$7,P589&gt;='Product Ratings'!$U$7),'Product Ratings'!$S$7,IF(AND(P589&lt;='Product Ratings'!$V$8,P589&gt;='Product Ratings'!$U$8),'Product Ratings'!$S$8,IF(P589&gt;='Product Ratings'!$U$9,'Product Ratings'!$S$9)))))</f>
        <v>4</v>
      </c>
      <c r="W589" s="135">
        <f t="shared" si="6"/>
        <v>12</v>
      </c>
      <c r="X589" s="90"/>
      <c r="Y589" s="90"/>
      <c r="Z589" s="90"/>
      <c r="AA589" s="90"/>
      <c r="AB589" s="90"/>
    </row>
    <row r="590" ht="12.75" customHeight="1">
      <c r="A590" s="87"/>
      <c r="B590" s="90"/>
      <c r="C590" s="90" t="s">
        <v>649</v>
      </c>
      <c r="D590" s="126">
        <v>2.0</v>
      </c>
      <c r="E590" s="127">
        <v>17.39</v>
      </c>
      <c r="F590" s="128">
        <f t="shared" si="7"/>
        <v>11.3035</v>
      </c>
      <c r="G590" s="129">
        <f t="shared" si="1"/>
        <v>6.0865</v>
      </c>
      <c r="H590" s="130">
        <f t="shared" si="2"/>
        <v>0.35</v>
      </c>
      <c r="I590" s="131">
        <v>44938.0</v>
      </c>
      <c r="J590" s="132">
        <v>44974.0</v>
      </c>
      <c r="K590" s="123"/>
      <c r="L590" s="90"/>
      <c r="M590" s="133">
        <f t="shared" si="3"/>
        <v>8.695</v>
      </c>
      <c r="N590" s="99">
        <f t="shared" si="4"/>
        <v>36</v>
      </c>
      <c r="O590" s="133">
        <f t="shared" si="5"/>
        <v>5.65175</v>
      </c>
      <c r="P590" s="134">
        <v>0.48</v>
      </c>
      <c r="Q590" s="90"/>
      <c r="R590" s="99">
        <f>IF(AND(H590&lt;='Product Ratings'!$E$5,H590&gt;='Product Ratings'!$D$5),'Product Ratings'!$C$5,IF(AND(H590&lt;='Product Ratings'!$E$6,H590&gt;='Product Ratings'!$D$6),'Product Ratings'!$C$6,IF(AND(H590&lt;='Product Ratings'!$E$7,H590&gt;='Product Ratings'!$D$7),'Product Ratings'!$C$7,IF(AND(H590&lt;='Product Ratings'!$E$8,H590&gt;='Product Ratings'!$D$8),'Product Ratings'!$C$8,IF(H590&gt;='Product Ratings'!$D$9,'Product Ratings'!$C$9)))))</f>
        <v>2</v>
      </c>
      <c r="S590" s="99">
        <f>IF(AND(D590&lt;='Product Ratings'!$I$5,D590&gt;='Product Ratings'!$H$5),'Product Ratings'!$F$5,IF(AND(D590&lt;='Product Ratings'!$I$6,D590&gt;='Product Ratings'!$H$6),'Product Ratings'!$F$6,IF(AND(D590&lt;='Product Ratings'!$I$7,I590&gt;='Product Ratings'!$H$7),'Product Ratings'!$F$7,IF(AND(D590&lt;='Product Ratings'!$I$8,D590&gt;='Product Ratings'!$H$8),'Product Ratings'!$F$8,IF(D590&gt;='Product Ratings'!$H$9,'Product Ratings'!$F$9)))))</f>
        <v>1</v>
      </c>
      <c r="T590" s="99">
        <f>IF(AND(O590&lt;='Product Ratings'!$M$5,O590&gt;='Product Ratings'!$L$5),'Product Ratings'!$J$5,IF(AND(O590&lt;='Product Ratings'!$M$6,O590&gt;='Product Ratings'!$L$6),'Product Ratings'!$J$6,IF(AND(O590&lt;='Product Ratings'!$M$7,O590&gt;='Product Ratings'!$L$7),'Product Ratings'!$J$7,IF(AND(O590&lt;='Product Ratings'!$M$8,O590&gt;='Product Ratings'!$L$8),'Product Ratings'!$J$8,IF(O590&gt;='Product Ratings'!$L$9,'Product Ratings'!$J$9)))))</f>
        <v>5</v>
      </c>
      <c r="U590" s="99">
        <f>IF(AND(N590&lt;='Product Ratings'!$R$5,N590&gt;='Product Ratings'!$Q$5),'Product Ratings'!$O$5,IF(AND(N590&lt;='Product Ratings'!$R$6,N590&gt;='Product Ratings'!$Q$6),'Product Ratings'!$O$6,IF(AND(N590&lt;='Product Ratings'!$R$7,N590&gt;='Product Ratings'!$Q$7),'Product Ratings'!$O$7,IF(AND(N590&lt;='Product Ratings'!$R$8,N590&gt;='Product Ratings'!$Q$8),'Product Ratings'!$O$8,IF(N590&gt;='Product Ratings'!$Q$9,'Product Ratings'!$O$9)))))</f>
        <v>3</v>
      </c>
      <c r="V590" s="99">
        <f>IF(AND(P590&lt;='Product Ratings'!$V$5,P590&gt;='Product Ratings'!$U$5),'Product Ratings'!$S$5,IF(AND(P590&lt;='Product Ratings'!$V$6,P590&gt;='Product Ratings'!$U$6),'Product Ratings'!$S$6,IF(AND(P590&lt;='Product Ratings'!$V$7,P590&gt;='Product Ratings'!$U$7),'Product Ratings'!$S$7,IF(AND(P590&lt;='Product Ratings'!$V$8,P590&gt;='Product Ratings'!$U$8),'Product Ratings'!$S$8,IF(P590&gt;='Product Ratings'!$U$9,'Product Ratings'!$S$9)))))</f>
        <v>4</v>
      </c>
      <c r="W590" s="135">
        <f t="shared" si="6"/>
        <v>15</v>
      </c>
      <c r="X590" s="90"/>
      <c r="Y590" s="90"/>
      <c r="Z590" s="90"/>
      <c r="AA590" s="90"/>
      <c r="AB590" s="90"/>
    </row>
    <row r="591" ht="12.75" customHeight="1">
      <c r="A591" s="87"/>
      <c r="B591" s="90"/>
      <c r="C591" s="90" t="s">
        <v>650</v>
      </c>
      <c r="D591" s="126">
        <v>3.0</v>
      </c>
      <c r="E591" s="127">
        <v>262.96</v>
      </c>
      <c r="F591" s="128">
        <f t="shared" si="7"/>
        <v>170.924</v>
      </c>
      <c r="G591" s="129">
        <f t="shared" si="1"/>
        <v>92.036</v>
      </c>
      <c r="H591" s="130">
        <f t="shared" si="2"/>
        <v>0.35</v>
      </c>
      <c r="I591" s="131">
        <v>44939.0</v>
      </c>
      <c r="J591" s="132">
        <v>44975.0</v>
      </c>
      <c r="K591" s="123"/>
      <c r="L591" s="90"/>
      <c r="M591" s="133">
        <f t="shared" si="3"/>
        <v>87.65333333</v>
      </c>
      <c r="N591" s="99">
        <f t="shared" si="4"/>
        <v>36</v>
      </c>
      <c r="O591" s="133">
        <f t="shared" si="5"/>
        <v>56.97466667</v>
      </c>
      <c r="P591" s="134">
        <v>0.43</v>
      </c>
      <c r="Q591" s="90"/>
      <c r="R591" s="99">
        <f>IF(AND(H591&lt;='Product Ratings'!$E$5,H591&gt;='Product Ratings'!$D$5),'Product Ratings'!$C$5,IF(AND(H591&lt;='Product Ratings'!$E$6,H591&gt;='Product Ratings'!$D$6),'Product Ratings'!$C$6,IF(AND(H591&lt;='Product Ratings'!$E$7,H591&gt;='Product Ratings'!$D$7),'Product Ratings'!$C$7,IF(AND(H591&lt;='Product Ratings'!$E$8,H591&gt;='Product Ratings'!$D$8),'Product Ratings'!$C$8,IF(H591&gt;='Product Ratings'!$D$9,'Product Ratings'!$C$9)))))</f>
        <v>2</v>
      </c>
      <c r="S591" s="99">
        <f>IF(AND(D591&lt;='Product Ratings'!$I$5,D591&gt;='Product Ratings'!$H$5),'Product Ratings'!$F$5,IF(AND(D591&lt;='Product Ratings'!$I$6,D591&gt;='Product Ratings'!$H$6),'Product Ratings'!$F$6,IF(AND(D591&lt;='Product Ratings'!$I$7,I591&gt;='Product Ratings'!$H$7),'Product Ratings'!$F$7,IF(AND(D591&lt;='Product Ratings'!$I$8,D591&gt;='Product Ratings'!$H$8),'Product Ratings'!$F$8,IF(D591&gt;='Product Ratings'!$H$9,'Product Ratings'!$F$9)))))</f>
        <v>1</v>
      </c>
      <c r="T591" s="99">
        <f>IF(AND(O591&lt;='Product Ratings'!$M$5,O591&gt;='Product Ratings'!$L$5),'Product Ratings'!$J$5,IF(AND(O591&lt;='Product Ratings'!$M$6,O591&gt;='Product Ratings'!$L$6),'Product Ratings'!$J$6,IF(AND(O591&lt;='Product Ratings'!$M$7,O591&gt;='Product Ratings'!$L$7),'Product Ratings'!$J$7,IF(AND(O591&lt;='Product Ratings'!$M$8,O591&gt;='Product Ratings'!$L$8),'Product Ratings'!$J$8,IF(O591&gt;='Product Ratings'!$L$9,'Product Ratings'!$J$9)))))</f>
        <v>3</v>
      </c>
      <c r="U591" s="99">
        <f>IF(AND(N591&lt;='Product Ratings'!$R$5,N591&gt;='Product Ratings'!$Q$5),'Product Ratings'!$O$5,IF(AND(N591&lt;='Product Ratings'!$R$6,N591&gt;='Product Ratings'!$Q$6),'Product Ratings'!$O$6,IF(AND(N591&lt;='Product Ratings'!$R$7,N591&gt;='Product Ratings'!$Q$7),'Product Ratings'!$O$7,IF(AND(N591&lt;='Product Ratings'!$R$8,N591&gt;='Product Ratings'!$Q$8),'Product Ratings'!$O$8,IF(N591&gt;='Product Ratings'!$Q$9,'Product Ratings'!$O$9)))))</f>
        <v>3</v>
      </c>
      <c r="V591" s="99">
        <f>IF(AND(P591&lt;='Product Ratings'!$V$5,P591&gt;='Product Ratings'!$U$5),'Product Ratings'!$S$5,IF(AND(P591&lt;='Product Ratings'!$V$6,P591&gt;='Product Ratings'!$U$6),'Product Ratings'!$S$6,IF(AND(P591&lt;='Product Ratings'!$V$7,P591&gt;='Product Ratings'!$U$7),'Product Ratings'!$S$7,IF(AND(P591&lt;='Product Ratings'!$V$8,P591&gt;='Product Ratings'!$U$8),'Product Ratings'!$S$8,IF(P591&gt;='Product Ratings'!$U$9,'Product Ratings'!$S$9)))))</f>
        <v>4</v>
      </c>
      <c r="W591" s="135">
        <f t="shared" si="6"/>
        <v>13</v>
      </c>
      <c r="X591" s="90"/>
      <c r="Y591" s="90"/>
      <c r="Z591" s="90"/>
      <c r="AA591" s="90"/>
      <c r="AB591" s="90"/>
    </row>
    <row r="592" ht="12.75" customHeight="1">
      <c r="A592" s="87"/>
      <c r="B592" s="90"/>
      <c r="C592" s="90" t="s">
        <v>651</v>
      </c>
      <c r="D592" s="126">
        <v>4.0</v>
      </c>
      <c r="E592" s="127">
        <v>120.87</v>
      </c>
      <c r="F592" s="128">
        <f t="shared" si="7"/>
        <v>78.5655</v>
      </c>
      <c r="G592" s="129">
        <f t="shared" si="1"/>
        <v>42.3045</v>
      </c>
      <c r="H592" s="130">
        <f t="shared" si="2"/>
        <v>0.35</v>
      </c>
      <c r="I592" s="131">
        <v>44940.0</v>
      </c>
      <c r="J592" s="132">
        <v>44976.0</v>
      </c>
      <c r="K592" s="123"/>
      <c r="L592" s="90"/>
      <c r="M592" s="133">
        <f t="shared" si="3"/>
        <v>30.2175</v>
      </c>
      <c r="N592" s="99">
        <f t="shared" si="4"/>
        <v>36</v>
      </c>
      <c r="O592" s="133">
        <f t="shared" si="5"/>
        <v>19.641375</v>
      </c>
      <c r="P592" s="134">
        <v>0.65</v>
      </c>
      <c r="Q592" s="90"/>
      <c r="R592" s="99">
        <f>IF(AND(H592&lt;='Product Ratings'!$E$5,H592&gt;='Product Ratings'!$D$5),'Product Ratings'!$C$5,IF(AND(H592&lt;='Product Ratings'!$E$6,H592&gt;='Product Ratings'!$D$6),'Product Ratings'!$C$6,IF(AND(H592&lt;='Product Ratings'!$E$7,H592&gt;='Product Ratings'!$D$7),'Product Ratings'!$C$7,IF(AND(H592&lt;='Product Ratings'!$E$8,H592&gt;='Product Ratings'!$D$8),'Product Ratings'!$C$8,IF(H592&gt;='Product Ratings'!$D$9,'Product Ratings'!$C$9)))))</f>
        <v>2</v>
      </c>
      <c r="S592" s="99">
        <f>IF(AND(D592&lt;='Product Ratings'!$I$5,D592&gt;='Product Ratings'!$H$5),'Product Ratings'!$F$5,IF(AND(D592&lt;='Product Ratings'!$I$6,D592&gt;='Product Ratings'!$H$6),'Product Ratings'!$F$6,IF(AND(D592&lt;='Product Ratings'!$I$7,I592&gt;='Product Ratings'!$H$7),'Product Ratings'!$F$7,IF(AND(D592&lt;='Product Ratings'!$I$8,D592&gt;='Product Ratings'!$H$8),'Product Ratings'!$F$8,IF(D592&gt;='Product Ratings'!$H$9,'Product Ratings'!$F$9)))))</f>
        <v>1</v>
      </c>
      <c r="T592" s="99">
        <f>IF(AND(O592&lt;='Product Ratings'!$M$5,O592&gt;='Product Ratings'!$L$5),'Product Ratings'!$J$5,IF(AND(O592&lt;='Product Ratings'!$M$6,O592&gt;='Product Ratings'!$L$6),'Product Ratings'!$J$6,IF(AND(O592&lt;='Product Ratings'!$M$7,O592&gt;='Product Ratings'!$L$7),'Product Ratings'!$J$7,IF(AND(O592&lt;='Product Ratings'!$M$8,O592&gt;='Product Ratings'!$L$8),'Product Ratings'!$J$8,IF(O592&gt;='Product Ratings'!$L$9,'Product Ratings'!$J$9)))))</f>
        <v>5</v>
      </c>
      <c r="U592" s="99">
        <f>IF(AND(N592&lt;='Product Ratings'!$R$5,N592&gt;='Product Ratings'!$Q$5),'Product Ratings'!$O$5,IF(AND(N592&lt;='Product Ratings'!$R$6,N592&gt;='Product Ratings'!$Q$6),'Product Ratings'!$O$6,IF(AND(N592&lt;='Product Ratings'!$R$7,N592&gt;='Product Ratings'!$Q$7),'Product Ratings'!$O$7,IF(AND(N592&lt;='Product Ratings'!$R$8,N592&gt;='Product Ratings'!$Q$8),'Product Ratings'!$O$8,IF(N592&gt;='Product Ratings'!$Q$9,'Product Ratings'!$O$9)))))</f>
        <v>3</v>
      </c>
      <c r="V592" s="99">
        <f>IF(AND(P592&lt;='Product Ratings'!$V$5,P592&gt;='Product Ratings'!$U$5),'Product Ratings'!$S$5,IF(AND(P592&lt;='Product Ratings'!$V$6,P592&gt;='Product Ratings'!$U$6),'Product Ratings'!$S$6,IF(AND(P592&lt;='Product Ratings'!$V$7,P592&gt;='Product Ratings'!$U$7),'Product Ratings'!$S$7,IF(AND(P592&lt;='Product Ratings'!$V$8,P592&gt;='Product Ratings'!$U$8),'Product Ratings'!$S$8,IF(P592&gt;='Product Ratings'!$U$9,'Product Ratings'!$S$9)))))</f>
        <v>5</v>
      </c>
      <c r="W592" s="135">
        <f t="shared" si="6"/>
        <v>16</v>
      </c>
      <c r="X592" s="90"/>
      <c r="Y592" s="90"/>
      <c r="Z592" s="90"/>
      <c r="AA592" s="90"/>
      <c r="AB592" s="90"/>
    </row>
    <row r="593" ht="12.75" customHeight="1">
      <c r="A593" s="87"/>
      <c r="B593" s="90"/>
      <c r="C593" s="90" t="s">
        <v>652</v>
      </c>
      <c r="D593" s="126">
        <v>5.0</v>
      </c>
      <c r="E593" s="127">
        <v>241.74</v>
      </c>
      <c r="F593" s="128">
        <f t="shared" si="7"/>
        <v>157.131</v>
      </c>
      <c r="G593" s="129">
        <f t="shared" si="1"/>
        <v>84.609</v>
      </c>
      <c r="H593" s="130">
        <f t="shared" si="2"/>
        <v>0.35</v>
      </c>
      <c r="I593" s="131">
        <v>44941.0</v>
      </c>
      <c r="J593" s="132">
        <v>44977.0</v>
      </c>
      <c r="K593" s="123"/>
      <c r="L593" s="90"/>
      <c r="M593" s="133">
        <f t="shared" si="3"/>
        <v>48.348</v>
      </c>
      <c r="N593" s="99">
        <f t="shared" si="4"/>
        <v>36</v>
      </c>
      <c r="O593" s="133">
        <f t="shared" si="5"/>
        <v>31.4262</v>
      </c>
      <c r="P593" s="134">
        <v>0.67</v>
      </c>
      <c r="Q593" s="90"/>
      <c r="R593" s="99">
        <f>IF(AND(H593&lt;='Product Ratings'!$E$5,H593&gt;='Product Ratings'!$D$5),'Product Ratings'!$C$5,IF(AND(H593&lt;='Product Ratings'!$E$6,H593&gt;='Product Ratings'!$D$6),'Product Ratings'!$C$6,IF(AND(H593&lt;='Product Ratings'!$E$7,H593&gt;='Product Ratings'!$D$7),'Product Ratings'!$C$7,IF(AND(H593&lt;='Product Ratings'!$E$8,H593&gt;='Product Ratings'!$D$8),'Product Ratings'!$C$8,IF(H593&gt;='Product Ratings'!$D$9,'Product Ratings'!$C$9)))))</f>
        <v>2</v>
      </c>
      <c r="S593" s="99">
        <f>IF(AND(D593&lt;='Product Ratings'!$I$5,D593&gt;='Product Ratings'!$H$5),'Product Ratings'!$F$5,IF(AND(D593&lt;='Product Ratings'!$I$6,D593&gt;='Product Ratings'!$H$6),'Product Ratings'!$F$6,IF(AND(D593&lt;='Product Ratings'!$I$7,I593&gt;='Product Ratings'!$H$7),'Product Ratings'!$F$7,IF(AND(D593&lt;='Product Ratings'!$I$8,D593&gt;='Product Ratings'!$H$8),'Product Ratings'!$F$8,IF(D593&gt;='Product Ratings'!$H$9,'Product Ratings'!$F$9)))))</f>
        <v>1</v>
      </c>
      <c r="T593" s="99">
        <f>IF(AND(O593&lt;='Product Ratings'!$M$5,O593&gt;='Product Ratings'!$L$5),'Product Ratings'!$J$5,IF(AND(O593&lt;='Product Ratings'!$M$6,O593&gt;='Product Ratings'!$L$6),'Product Ratings'!$J$6,IF(AND(O593&lt;='Product Ratings'!$M$7,O593&gt;='Product Ratings'!$L$7),'Product Ratings'!$J$7,IF(AND(O593&lt;='Product Ratings'!$M$8,O593&gt;='Product Ratings'!$L$8),'Product Ratings'!$J$8,IF(O593&gt;='Product Ratings'!$L$9,'Product Ratings'!$J$9)))))</f>
        <v>4</v>
      </c>
      <c r="U593" s="99">
        <f>IF(AND(N593&lt;='Product Ratings'!$R$5,N593&gt;='Product Ratings'!$Q$5),'Product Ratings'!$O$5,IF(AND(N593&lt;='Product Ratings'!$R$6,N593&gt;='Product Ratings'!$Q$6),'Product Ratings'!$O$6,IF(AND(N593&lt;='Product Ratings'!$R$7,N593&gt;='Product Ratings'!$Q$7),'Product Ratings'!$O$7,IF(AND(N593&lt;='Product Ratings'!$R$8,N593&gt;='Product Ratings'!$Q$8),'Product Ratings'!$O$8,IF(N593&gt;='Product Ratings'!$Q$9,'Product Ratings'!$O$9)))))</f>
        <v>3</v>
      </c>
      <c r="V593" s="99">
        <f>IF(AND(P593&lt;='Product Ratings'!$V$5,P593&gt;='Product Ratings'!$U$5),'Product Ratings'!$S$5,IF(AND(P593&lt;='Product Ratings'!$V$6,P593&gt;='Product Ratings'!$U$6),'Product Ratings'!$S$6,IF(AND(P593&lt;='Product Ratings'!$V$7,P593&gt;='Product Ratings'!$U$7),'Product Ratings'!$S$7,IF(AND(P593&lt;='Product Ratings'!$V$8,P593&gt;='Product Ratings'!$U$8),'Product Ratings'!$S$8,IF(P593&gt;='Product Ratings'!$U$9,'Product Ratings'!$S$9)))))</f>
        <v>5</v>
      </c>
      <c r="W593" s="135">
        <f t="shared" si="6"/>
        <v>15</v>
      </c>
      <c r="X593" s="90"/>
      <c r="Y593" s="90"/>
      <c r="Z593" s="90"/>
      <c r="AA593" s="90"/>
      <c r="AB593" s="90"/>
    </row>
    <row r="594" ht="12.75" customHeight="1">
      <c r="A594" s="87"/>
      <c r="B594" s="90"/>
      <c r="C594" s="90" t="s">
        <v>653</v>
      </c>
      <c r="D594" s="126">
        <v>6.0</v>
      </c>
      <c r="E594" s="127">
        <v>114.78</v>
      </c>
      <c r="F594" s="128">
        <f t="shared" si="7"/>
        <v>74.607</v>
      </c>
      <c r="G594" s="129">
        <f t="shared" si="1"/>
        <v>40.173</v>
      </c>
      <c r="H594" s="130">
        <f t="shared" si="2"/>
        <v>0.35</v>
      </c>
      <c r="I594" s="131">
        <v>44942.0</v>
      </c>
      <c r="J594" s="132">
        <v>44978.0</v>
      </c>
      <c r="K594" s="123"/>
      <c r="L594" s="90"/>
      <c r="M594" s="133">
        <f t="shared" si="3"/>
        <v>19.13</v>
      </c>
      <c r="N594" s="99">
        <f t="shared" si="4"/>
        <v>36</v>
      </c>
      <c r="O594" s="133">
        <f t="shared" si="5"/>
        <v>12.4345</v>
      </c>
      <c r="P594" s="134">
        <v>0.71</v>
      </c>
      <c r="Q594" s="90"/>
      <c r="R594" s="99">
        <f>IF(AND(H594&lt;='Product Ratings'!$E$5,H594&gt;='Product Ratings'!$D$5),'Product Ratings'!$C$5,IF(AND(H594&lt;='Product Ratings'!$E$6,H594&gt;='Product Ratings'!$D$6),'Product Ratings'!$C$6,IF(AND(H594&lt;='Product Ratings'!$E$7,H594&gt;='Product Ratings'!$D$7),'Product Ratings'!$C$7,IF(AND(H594&lt;='Product Ratings'!$E$8,H594&gt;='Product Ratings'!$D$8),'Product Ratings'!$C$8,IF(H594&gt;='Product Ratings'!$D$9,'Product Ratings'!$C$9)))))</f>
        <v>2</v>
      </c>
      <c r="S594" s="99">
        <f>IF(AND(D594&lt;='Product Ratings'!$I$5,D594&gt;='Product Ratings'!$H$5),'Product Ratings'!$F$5,IF(AND(D594&lt;='Product Ratings'!$I$6,D594&gt;='Product Ratings'!$H$6),'Product Ratings'!$F$6,IF(AND(D594&lt;='Product Ratings'!$I$7,I594&gt;='Product Ratings'!$H$7),'Product Ratings'!$F$7,IF(AND(D594&lt;='Product Ratings'!$I$8,D594&gt;='Product Ratings'!$H$8),'Product Ratings'!$F$8,IF(D594&gt;='Product Ratings'!$H$9,'Product Ratings'!$F$9)))))</f>
        <v>2</v>
      </c>
      <c r="T594" s="99">
        <f>IF(AND(O594&lt;='Product Ratings'!$M$5,O594&gt;='Product Ratings'!$L$5),'Product Ratings'!$J$5,IF(AND(O594&lt;='Product Ratings'!$M$6,O594&gt;='Product Ratings'!$L$6),'Product Ratings'!$J$6,IF(AND(O594&lt;='Product Ratings'!$M$7,O594&gt;='Product Ratings'!$L$7),'Product Ratings'!$J$7,IF(AND(O594&lt;='Product Ratings'!$M$8,O594&gt;='Product Ratings'!$L$8),'Product Ratings'!$J$8,IF(O594&gt;='Product Ratings'!$L$9,'Product Ratings'!$J$9)))))</f>
        <v>5</v>
      </c>
      <c r="U594" s="99">
        <f>IF(AND(N594&lt;='Product Ratings'!$R$5,N594&gt;='Product Ratings'!$Q$5),'Product Ratings'!$O$5,IF(AND(N594&lt;='Product Ratings'!$R$6,N594&gt;='Product Ratings'!$Q$6),'Product Ratings'!$O$6,IF(AND(N594&lt;='Product Ratings'!$R$7,N594&gt;='Product Ratings'!$Q$7),'Product Ratings'!$O$7,IF(AND(N594&lt;='Product Ratings'!$R$8,N594&gt;='Product Ratings'!$Q$8),'Product Ratings'!$O$8,IF(N594&gt;='Product Ratings'!$Q$9,'Product Ratings'!$O$9)))))</f>
        <v>3</v>
      </c>
      <c r="V594" s="99">
        <f>IF(AND(P594&lt;='Product Ratings'!$V$5,P594&gt;='Product Ratings'!$U$5),'Product Ratings'!$S$5,IF(AND(P594&lt;='Product Ratings'!$V$6,P594&gt;='Product Ratings'!$U$6),'Product Ratings'!$S$6,IF(AND(P594&lt;='Product Ratings'!$V$7,P594&gt;='Product Ratings'!$U$7),'Product Ratings'!$S$7,IF(AND(P594&lt;='Product Ratings'!$V$8,P594&gt;='Product Ratings'!$U$8),'Product Ratings'!$S$8,IF(P594&gt;='Product Ratings'!$U$9,'Product Ratings'!$S$9)))))</f>
        <v>5</v>
      </c>
      <c r="W594" s="135">
        <f t="shared" si="6"/>
        <v>17</v>
      </c>
      <c r="X594" s="90"/>
      <c r="Y594" s="90"/>
      <c r="Z594" s="90"/>
      <c r="AA594" s="90"/>
      <c r="AB594" s="90"/>
    </row>
    <row r="595" ht="12.75" customHeight="1">
      <c r="A595" s="87"/>
      <c r="B595" s="90"/>
      <c r="C595" s="90" t="s">
        <v>654</v>
      </c>
      <c r="D595" s="126">
        <v>1.0</v>
      </c>
      <c r="E595" s="127">
        <v>103.48</v>
      </c>
      <c r="F595" s="128">
        <f t="shared" si="7"/>
        <v>67.262</v>
      </c>
      <c r="G595" s="129">
        <f t="shared" si="1"/>
        <v>36.218</v>
      </c>
      <c r="H595" s="130">
        <f t="shared" si="2"/>
        <v>0.35</v>
      </c>
      <c r="I595" s="131">
        <v>44943.0</v>
      </c>
      <c r="J595" s="132">
        <v>44979.0</v>
      </c>
      <c r="K595" s="123"/>
      <c r="L595" s="90"/>
      <c r="M595" s="133">
        <f t="shared" si="3"/>
        <v>103.48</v>
      </c>
      <c r="N595" s="99">
        <f t="shared" si="4"/>
        <v>36</v>
      </c>
      <c r="O595" s="133">
        <f t="shared" si="5"/>
        <v>67.262</v>
      </c>
      <c r="P595" s="134">
        <v>0.92</v>
      </c>
      <c r="Q595" s="90"/>
      <c r="R595" s="99">
        <f>IF(AND(H595&lt;='Product Ratings'!$E$5,H595&gt;='Product Ratings'!$D$5),'Product Ratings'!$C$5,IF(AND(H595&lt;='Product Ratings'!$E$6,H595&gt;='Product Ratings'!$D$6),'Product Ratings'!$C$6,IF(AND(H595&lt;='Product Ratings'!$E$7,H595&gt;='Product Ratings'!$D$7),'Product Ratings'!$C$7,IF(AND(H595&lt;='Product Ratings'!$E$8,H595&gt;='Product Ratings'!$D$8),'Product Ratings'!$C$8,IF(H595&gt;='Product Ratings'!$D$9,'Product Ratings'!$C$9)))))</f>
        <v>2</v>
      </c>
      <c r="S595" s="99">
        <f>IF(AND(D595&lt;='Product Ratings'!$I$5,D595&gt;='Product Ratings'!$H$5),'Product Ratings'!$F$5,IF(AND(D595&lt;='Product Ratings'!$I$6,D595&gt;='Product Ratings'!$H$6),'Product Ratings'!$F$6,IF(AND(D595&lt;='Product Ratings'!$I$7,I595&gt;='Product Ratings'!$H$7),'Product Ratings'!$F$7,IF(AND(D595&lt;='Product Ratings'!$I$8,D595&gt;='Product Ratings'!$H$8),'Product Ratings'!$F$8,IF(D595&gt;='Product Ratings'!$H$9,'Product Ratings'!$F$9)))))</f>
        <v>1</v>
      </c>
      <c r="T595" s="99">
        <f>IF(AND(O595&lt;='Product Ratings'!$M$5,O595&gt;='Product Ratings'!$L$5),'Product Ratings'!$J$5,IF(AND(O595&lt;='Product Ratings'!$M$6,O595&gt;='Product Ratings'!$L$6),'Product Ratings'!$J$6,IF(AND(O595&lt;='Product Ratings'!$M$7,O595&gt;='Product Ratings'!$L$7),'Product Ratings'!$J$7,IF(AND(O595&lt;='Product Ratings'!$M$8,O595&gt;='Product Ratings'!$L$8),'Product Ratings'!$J$8,IF(O595&gt;='Product Ratings'!$L$9,'Product Ratings'!$J$9)))))</f>
        <v>3</v>
      </c>
      <c r="U595" s="99">
        <f>IF(AND(N595&lt;='Product Ratings'!$R$5,N595&gt;='Product Ratings'!$Q$5),'Product Ratings'!$O$5,IF(AND(N595&lt;='Product Ratings'!$R$6,N595&gt;='Product Ratings'!$Q$6),'Product Ratings'!$O$6,IF(AND(N595&lt;='Product Ratings'!$R$7,N595&gt;='Product Ratings'!$Q$7),'Product Ratings'!$O$7,IF(AND(N595&lt;='Product Ratings'!$R$8,N595&gt;='Product Ratings'!$Q$8),'Product Ratings'!$O$8,IF(N595&gt;='Product Ratings'!$Q$9,'Product Ratings'!$O$9)))))</f>
        <v>3</v>
      </c>
      <c r="V595" s="99">
        <f>IF(AND(P595&lt;='Product Ratings'!$V$5,P595&gt;='Product Ratings'!$U$5),'Product Ratings'!$S$5,IF(AND(P595&lt;='Product Ratings'!$V$6,P595&gt;='Product Ratings'!$U$6),'Product Ratings'!$S$6,IF(AND(P595&lt;='Product Ratings'!$V$7,P595&gt;='Product Ratings'!$U$7),'Product Ratings'!$S$7,IF(AND(P595&lt;='Product Ratings'!$V$8,P595&gt;='Product Ratings'!$U$8),'Product Ratings'!$S$8,IF(P595&gt;='Product Ratings'!$U$9,'Product Ratings'!$S$9)))))</f>
        <v>5</v>
      </c>
      <c r="W595" s="135">
        <f t="shared" si="6"/>
        <v>14</v>
      </c>
      <c r="X595" s="90"/>
      <c r="Y595" s="90"/>
      <c r="Z595" s="90"/>
      <c r="AA595" s="90"/>
      <c r="AB595" s="90"/>
    </row>
    <row r="596" ht="12.75" customHeight="1">
      <c r="A596" s="87"/>
      <c r="B596" s="90"/>
      <c r="C596" s="90" t="s">
        <v>655</v>
      </c>
      <c r="D596" s="126">
        <v>2.0</v>
      </c>
      <c r="E596" s="127">
        <v>589.26</v>
      </c>
      <c r="F596" s="128">
        <f t="shared" si="7"/>
        <v>383.019</v>
      </c>
      <c r="G596" s="129">
        <f t="shared" si="1"/>
        <v>206.241</v>
      </c>
      <c r="H596" s="130">
        <f t="shared" si="2"/>
        <v>0.35</v>
      </c>
      <c r="I596" s="131">
        <v>44944.0</v>
      </c>
      <c r="J596" s="132">
        <v>44980.0</v>
      </c>
      <c r="K596" s="123"/>
      <c r="L596" s="90"/>
      <c r="M596" s="133">
        <f t="shared" si="3"/>
        <v>294.63</v>
      </c>
      <c r="N596" s="99">
        <f t="shared" si="4"/>
        <v>36</v>
      </c>
      <c r="O596" s="133">
        <f t="shared" si="5"/>
        <v>191.5095</v>
      </c>
      <c r="P596" s="134">
        <v>0.26</v>
      </c>
      <c r="Q596" s="90"/>
      <c r="R596" s="99">
        <f>IF(AND(H596&lt;='Product Ratings'!$E$5,H596&gt;='Product Ratings'!$D$5),'Product Ratings'!$C$5,IF(AND(H596&lt;='Product Ratings'!$E$6,H596&gt;='Product Ratings'!$D$6),'Product Ratings'!$C$6,IF(AND(H596&lt;='Product Ratings'!$E$7,H596&gt;='Product Ratings'!$D$7),'Product Ratings'!$C$7,IF(AND(H596&lt;='Product Ratings'!$E$8,H596&gt;='Product Ratings'!$D$8),'Product Ratings'!$C$8,IF(H596&gt;='Product Ratings'!$D$9,'Product Ratings'!$C$9)))))</f>
        <v>2</v>
      </c>
      <c r="S596" s="99">
        <f>IF(AND(D596&lt;='Product Ratings'!$I$5,D596&gt;='Product Ratings'!$H$5),'Product Ratings'!$F$5,IF(AND(D596&lt;='Product Ratings'!$I$6,D596&gt;='Product Ratings'!$H$6),'Product Ratings'!$F$6,IF(AND(D596&lt;='Product Ratings'!$I$7,I596&gt;='Product Ratings'!$H$7),'Product Ratings'!$F$7,IF(AND(D596&lt;='Product Ratings'!$I$8,D596&gt;='Product Ratings'!$H$8),'Product Ratings'!$F$8,IF(D596&gt;='Product Ratings'!$H$9,'Product Ratings'!$F$9)))))</f>
        <v>1</v>
      </c>
      <c r="T596" s="99">
        <f>IF(AND(O596&lt;='Product Ratings'!$M$5,O596&gt;='Product Ratings'!$L$5),'Product Ratings'!$J$5,IF(AND(O596&lt;='Product Ratings'!$M$6,O596&gt;='Product Ratings'!$L$6),'Product Ratings'!$J$6,IF(AND(O596&lt;='Product Ratings'!$M$7,O596&gt;='Product Ratings'!$L$7),'Product Ratings'!$J$7,IF(AND(O596&lt;='Product Ratings'!$M$8,O596&gt;='Product Ratings'!$L$8),'Product Ratings'!$J$8,IF(O596&gt;='Product Ratings'!$L$9,'Product Ratings'!$J$9)))))</f>
        <v>1</v>
      </c>
      <c r="U596" s="99">
        <f>IF(AND(N596&lt;='Product Ratings'!$R$5,N596&gt;='Product Ratings'!$Q$5),'Product Ratings'!$O$5,IF(AND(N596&lt;='Product Ratings'!$R$6,N596&gt;='Product Ratings'!$Q$6),'Product Ratings'!$O$6,IF(AND(N596&lt;='Product Ratings'!$R$7,N596&gt;='Product Ratings'!$Q$7),'Product Ratings'!$O$7,IF(AND(N596&lt;='Product Ratings'!$R$8,N596&gt;='Product Ratings'!$Q$8),'Product Ratings'!$O$8,IF(N596&gt;='Product Ratings'!$Q$9,'Product Ratings'!$O$9)))))</f>
        <v>3</v>
      </c>
      <c r="V596" s="99">
        <f>IF(AND(P596&lt;='Product Ratings'!$V$5,P596&gt;='Product Ratings'!$U$5),'Product Ratings'!$S$5,IF(AND(P596&lt;='Product Ratings'!$V$6,P596&gt;='Product Ratings'!$U$6),'Product Ratings'!$S$6,IF(AND(P596&lt;='Product Ratings'!$V$7,P596&gt;='Product Ratings'!$U$7),'Product Ratings'!$S$7,IF(AND(P596&lt;='Product Ratings'!$V$8,P596&gt;='Product Ratings'!$U$8),'Product Ratings'!$S$8,IF(P596&gt;='Product Ratings'!$U$9,'Product Ratings'!$S$9)))))</f>
        <v>3</v>
      </c>
      <c r="W596" s="135">
        <f t="shared" si="6"/>
        <v>10</v>
      </c>
      <c r="X596" s="90"/>
      <c r="Y596" s="90"/>
      <c r="Z596" s="90"/>
      <c r="AA596" s="90"/>
      <c r="AB596" s="90"/>
    </row>
    <row r="597" ht="12.75" customHeight="1">
      <c r="A597" s="87"/>
      <c r="B597" s="90"/>
      <c r="C597" s="90" t="s">
        <v>656</v>
      </c>
      <c r="D597" s="126">
        <v>3.0</v>
      </c>
      <c r="E597" s="127">
        <v>413.7</v>
      </c>
      <c r="F597" s="128">
        <f t="shared" si="7"/>
        <v>268.905</v>
      </c>
      <c r="G597" s="129">
        <f t="shared" si="1"/>
        <v>144.795</v>
      </c>
      <c r="H597" s="130">
        <f t="shared" si="2"/>
        <v>0.35</v>
      </c>
      <c r="I597" s="131">
        <v>44945.0</v>
      </c>
      <c r="J597" s="132">
        <v>44981.0</v>
      </c>
      <c r="K597" s="123"/>
      <c r="L597" s="90"/>
      <c r="M597" s="133">
        <f t="shared" si="3"/>
        <v>137.9</v>
      </c>
      <c r="N597" s="99">
        <f t="shared" si="4"/>
        <v>36</v>
      </c>
      <c r="O597" s="133">
        <f t="shared" si="5"/>
        <v>89.635</v>
      </c>
      <c r="P597" s="134">
        <v>0.15</v>
      </c>
      <c r="Q597" s="90"/>
      <c r="R597" s="99">
        <f>IF(AND(H597&lt;='Product Ratings'!$E$5,H597&gt;='Product Ratings'!$D$5),'Product Ratings'!$C$5,IF(AND(H597&lt;='Product Ratings'!$E$6,H597&gt;='Product Ratings'!$D$6),'Product Ratings'!$C$6,IF(AND(H597&lt;='Product Ratings'!$E$7,H597&gt;='Product Ratings'!$D$7),'Product Ratings'!$C$7,IF(AND(H597&lt;='Product Ratings'!$E$8,H597&gt;='Product Ratings'!$D$8),'Product Ratings'!$C$8,IF(H597&gt;='Product Ratings'!$D$9,'Product Ratings'!$C$9)))))</f>
        <v>2</v>
      </c>
      <c r="S597" s="99">
        <f>IF(AND(D597&lt;='Product Ratings'!$I$5,D597&gt;='Product Ratings'!$H$5),'Product Ratings'!$F$5,IF(AND(D597&lt;='Product Ratings'!$I$6,D597&gt;='Product Ratings'!$H$6),'Product Ratings'!$F$6,IF(AND(D597&lt;='Product Ratings'!$I$7,I597&gt;='Product Ratings'!$H$7),'Product Ratings'!$F$7,IF(AND(D597&lt;='Product Ratings'!$I$8,D597&gt;='Product Ratings'!$H$8),'Product Ratings'!$F$8,IF(D597&gt;='Product Ratings'!$H$9,'Product Ratings'!$F$9)))))</f>
        <v>1</v>
      </c>
      <c r="T597" s="99">
        <f>IF(AND(O597&lt;='Product Ratings'!$M$5,O597&gt;='Product Ratings'!$L$5),'Product Ratings'!$J$5,IF(AND(O597&lt;='Product Ratings'!$M$6,O597&gt;='Product Ratings'!$L$6),'Product Ratings'!$J$6,IF(AND(O597&lt;='Product Ratings'!$M$7,O597&gt;='Product Ratings'!$L$7),'Product Ratings'!$J$7,IF(AND(O597&lt;='Product Ratings'!$M$8,O597&gt;='Product Ratings'!$L$8),'Product Ratings'!$J$8,IF(O597&gt;='Product Ratings'!$L$9,'Product Ratings'!$J$9)))))</f>
        <v>2</v>
      </c>
      <c r="U597" s="99">
        <f>IF(AND(N597&lt;='Product Ratings'!$R$5,N597&gt;='Product Ratings'!$Q$5),'Product Ratings'!$O$5,IF(AND(N597&lt;='Product Ratings'!$R$6,N597&gt;='Product Ratings'!$Q$6),'Product Ratings'!$O$6,IF(AND(N597&lt;='Product Ratings'!$R$7,N597&gt;='Product Ratings'!$Q$7),'Product Ratings'!$O$7,IF(AND(N597&lt;='Product Ratings'!$R$8,N597&gt;='Product Ratings'!$Q$8),'Product Ratings'!$O$8,IF(N597&gt;='Product Ratings'!$Q$9,'Product Ratings'!$O$9)))))</f>
        <v>3</v>
      </c>
      <c r="V597" s="99">
        <f>IF(AND(P597&lt;='Product Ratings'!$V$5,P597&gt;='Product Ratings'!$U$5),'Product Ratings'!$S$5,IF(AND(P597&lt;='Product Ratings'!$V$6,P597&gt;='Product Ratings'!$U$6),'Product Ratings'!$S$6,IF(AND(P597&lt;='Product Ratings'!$V$7,P597&gt;='Product Ratings'!$U$7),'Product Ratings'!$S$7,IF(AND(P597&lt;='Product Ratings'!$V$8,P597&gt;='Product Ratings'!$U$8),'Product Ratings'!$S$8,IF(P597&gt;='Product Ratings'!$U$9,'Product Ratings'!$S$9)))))</f>
        <v>3</v>
      </c>
      <c r="W597" s="135">
        <f t="shared" si="6"/>
        <v>11</v>
      </c>
      <c r="X597" s="90"/>
      <c r="Y597" s="90"/>
      <c r="Z597" s="90"/>
      <c r="AA597" s="90"/>
      <c r="AB597" s="90"/>
    </row>
    <row r="598" ht="12.75" customHeight="1">
      <c r="A598" s="87"/>
      <c r="B598" s="90"/>
      <c r="C598" s="90" t="s">
        <v>657</v>
      </c>
      <c r="D598" s="126">
        <v>4.0</v>
      </c>
      <c r="E598" s="127">
        <v>152.17</v>
      </c>
      <c r="F598" s="128">
        <f t="shared" si="7"/>
        <v>98.9105</v>
      </c>
      <c r="G598" s="129">
        <f t="shared" si="1"/>
        <v>53.2595</v>
      </c>
      <c r="H598" s="130">
        <f t="shared" si="2"/>
        <v>0.35</v>
      </c>
      <c r="I598" s="131">
        <v>44946.0</v>
      </c>
      <c r="J598" s="132">
        <v>44982.0</v>
      </c>
      <c r="K598" s="123"/>
      <c r="L598" s="90"/>
      <c r="M598" s="133">
        <f t="shared" si="3"/>
        <v>38.0425</v>
      </c>
      <c r="N598" s="99">
        <f t="shared" si="4"/>
        <v>36</v>
      </c>
      <c r="O598" s="133">
        <f t="shared" si="5"/>
        <v>24.727625</v>
      </c>
      <c r="P598" s="134">
        <v>0.34</v>
      </c>
      <c r="Q598" s="90"/>
      <c r="R598" s="99">
        <f>IF(AND(H598&lt;='Product Ratings'!$E$5,H598&gt;='Product Ratings'!$D$5),'Product Ratings'!$C$5,IF(AND(H598&lt;='Product Ratings'!$E$6,H598&gt;='Product Ratings'!$D$6),'Product Ratings'!$C$6,IF(AND(H598&lt;='Product Ratings'!$E$7,H598&gt;='Product Ratings'!$D$7),'Product Ratings'!$C$7,IF(AND(H598&lt;='Product Ratings'!$E$8,H598&gt;='Product Ratings'!$D$8),'Product Ratings'!$C$8,IF(H598&gt;='Product Ratings'!$D$9,'Product Ratings'!$C$9)))))</f>
        <v>2</v>
      </c>
      <c r="S598" s="99">
        <f>IF(AND(D598&lt;='Product Ratings'!$I$5,D598&gt;='Product Ratings'!$H$5),'Product Ratings'!$F$5,IF(AND(D598&lt;='Product Ratings'!$I$6,D598&gt;='Product Ratings'!$H$6),'Product Ratings'!$F$6,IF(AND(D598&lt;='Product Ratings'!$I$7,I598&gt;='Product Ratings'!$H$7),'Product Ratings'!$F$7,IF(AND(D598&lt;='Product Ratings'!$I$8,D598&gt;='Product Ratings'!$H$8),'Product Ratings'!$F$8,IF(D598&gt;='Product Ratings'!$H$9,'Product Ratings'!$F$9)))))</f>
        <v>1</v>
      </c>
      <c r="T598" s="99">
        <f>IF(AND(O598&lt;='Product Ratings'!$M$5,O598&gt;='Product Ratings'!$L$5),'Product Ratings'!$J$5,IF(AND(O598&lt;='Product Ratings'!$M$6,O598&gt;='Product Ratings'!$L$6),'Product Ratings'!$J$6,IF(AND(O598&lt;='Product Ratings'!$M$7,O598&gt;='Product Ratings'!$L$7),'Product Ratings'!$J$7,IF(AND(O598&lt;='Product Ratings'!$M$8,O598&gt;='Product Ratings'!$L$8),'Product Ratings'!$J$8,IF(O598&gt;='Product Ratings'!$L$9,'Product Ratings'!$J$9)))))</f>
        <v>5</v>
      </c>
      <c r="U598" s="99">
        <f>IF(AND(N598&lt;='Product Ratings'!$R$5,N598&gt;='Product Ratings'!$Q$5),'Product Ratings'!$O$5,IF(AND(N598&lt;='Product Ratings'!$R$6,N598&gt;='Product Ratings'!$Q$6),'Product Ratings'!$O$6,IF(AND(N598&lt;='Product Ratings'!$R$7,N598&gt;='Product Ratings'!$Q$7),'Product Ratings'!$O$7,IF(AND(N598&lt;='Product Ratings'!$R$8,N598&gt;='Product Ratings'!$Q$8),'Product Ratings'!$O$8,IF(N598&gt;='Product Ratings'!$Q$9,'Product Ratings'!$O$9)))))</f>
        <v>3</v>
      </c>
      <c r="V598" s="99">
        <f>IF(AND(P598&lt;='Product Ratings'!$V$5,P598&gt;='Product Ratings'!$U$5),'Product Ratings'!$S$5,IF(AND(P598&lt;='Product Ratings'!$V$6,P598&gt;='Product Ratings'!$U$6),'Product Ratings'!$S$6,IF(AND(P598&lt;='Product Ratings'!$V$7,P598&gt;='Product Ratings'!$U$7),'Product Ratings'!$S$7,IF(AND(P598&lt;='Product Ratings'!$V$8,P598&gt;='Product Ratings'!$U$8),'Product Ratings'!$S$8,IF(P598&gt;='Product Ratings'!$U$9,'Product Ratings'!$S$9)))))</f>
        <v>4</v>
      </c>
      <c r="W598" s="135">
        <f t="shared" si="6"/>
        <v>15</v>
      </c>
      <c r="X598" s="90"/>
      <c r="Y598" s="90"/>
      <c r="Z598" s="90"/>
      <c r="AA598" s="90"/>
      <c r="AB598" s="90"/>
    </row>
    <row r="599" ht="12.75" customHeight="1">
      <c r="A599" s="87"/>
      <c r="B599" s="90"/>
      <c r="C599" s="90" t="s">
        <v>658</v>
      </c>
      <c r="D599" s="126">
        <v>5.0</v>
      </c>
      <c r="E599" s="127">
        <v>65.22</v>
      </c>
      <c r="F599" s="128">
        <f t="shared" si="7"/>
        <v>42.393</v>
      </c>
      <c r="G599" s="129">
        <f t="shared" si="1"/>
        <v>22.827</v>
      </c>
      <c r="H599" s="130">
        <f t="shared" si="2"/>
        <v>0.35</v>
      </c>
      <c r="I599" s="131">
        <v>44947.0</v>
      </c>
      <c r="J599" s="132">
        <v>44983.0</v>
      </c>
      <c r="K599" s="123"/>
      <c r="L599" s="90"/>
      <c r="M599" s="133">
        <f t="shared" si="3"/>
        <v>13.044</v>
      </c>
      <c r="N599" s="99">
        <f t="shared" si="4"/>
        <v>36</v>
      </c>
      <c r="O599" s="133">
        <f t="shared" si="5"/>
        <v>8.4786</v>
      </c>
      <c r="P599" s="134">
        <v>0.35</v>
      </c>
      <c r="Q599" s="90"/>
      <c r="R599" s="99">
        <f>IF(AND(H599&lt;='Product Ratings'!$E$5,H599&gt;='Product Ratings'!$D$5),'Product Ratings'!$C$5,IF(AND(H599&lt;='Product Ratings'!$E$6,H599&gt;='Product Ratings'!$D$6),'Product Ratings'!$C$6,IF(AND(H599&lt;='Product Ratings'!$E$7,H599&gt;='Product Ratings'!$D$7),'Product Ratings'!$C$7,IF(AND(H599&lt;='Product Ratings'!$E$8,H599&gt;='Product Ratings'!$D$8),'Product Ratings'!$C$8,IF(H599&gt;='Product Ratings'!$D$9,'Product Ratings'!$C$9)))))</f>
        <v>2</v>
      </c>
      <c r="S599" s="99">
        <f>IF(AND(D599&lt;='Product Ratings'!$I$5,D599&gt;='Product Ratings'!$H$5),'Product Ratings'!$F$5,IF(AND(D599&lt;='Product Ratings'!$I$6,D599&gt;='Product Ratings'!$H$6),'Product Ratings'!$F$6,IF(AND(D599&lt;='Product Ratings'!$I$7,I599&gt;='Product Ratings'!$H$7),'Product Ratings'!$F$7,IF(AND(D599&lt;='Product Ratings'!$I$8,D599&gt;='Product Ratings'!$H$8),'Product Ratings'!$F$8,IF(D599&gt;='Product Ratings'!$H$9,'Product Ratings'!$F$9)))))</f>
        <v>1</v>
      </c>
      <c r="T599" s="99">
        <f>IF(AND(O599&lt;='Product Ratings'!$M$5,O599&gt;='Product Ratings'!$L$5),'Product Ratings'!$J$5,IF(AND(O599&lt;='Product Ratings'!$M$6,O599&gt;='Product Ratings'!$L$6),'Product Ratings'!$J$6,IF(AND(O599&lt;='Product Ratings'!$M$7,O599&gt;='Product Ratings'!$L$7),'Product Ratings'!$J$7,IF(AND(O599&lt;='Product Ratings'!$M$8,O599&gt;='Product Ratings'!$L$8),'Product Ratings'!$J$8,IF(O599&gt;='Product Ratings'!$L$9,'Product Ratings'!$J$9)))))</f>
        <v>5</v>
      </c>
      <c r="U599" s="99">
        <f>IF(AND(N599&lt;='Product Ratings'!$R$5,N599&gt;='Product Ratings'!$Q$5),'Product Ratings'!$O$5,IF(AND(N599&lt;='Product Ratings'!$R$6,N599&gt;='Product Ratings'!$Q$6),'Product Ratings'!$O$6,IF(AND(N599&lt;='Product Ratings'!$R$7,N599&gt;='Product Ratings'!$Q$7),'Product Ratings'!$O$7,IF(AND(N599&lt;='Product Ratings'!$R$8,N599&gt;='Product Ratings'!$Q$8),'Product Ratings'!$O$8,IF(N599&gt;='Product Ratings'!$Q$9,'Product Ratings'!$O$9)))))</f>
        <v>3</v>
      </c>
      <c r="V599" s="99">
        <f>IF(AND(P599&lt;='Product Ratings'!$V$5,P599&gt;='Product Ratings'!$U$5),'Product Ratings'!$S$5,IF(AND(P599&lt;='Product Ratings'!$V$6,P599&gt;='Product Ratings'!$U$6),'Product Ratings'!$S$6,IF(AND(P599&lt;='Product Ratings'!$V$7,P599&gt;='Product Ratings'!$U$7),'Product Ratings'!$S$7,IF(AND(P599&lt;='Product Ratings'!$V$8,P599&gt;='Product Ratings'!$U$8),'Product Ratings'!$S$8,IF(P599&gt;='Product Ratings'!$U$9,'Product Ratings'!$S$9)))))</f>
        <v>4</v>
      </c>
      <c r="W599" s="135">
        <f t="shared" si="6"/>
        <v>15</v>
      </c>
      <c r="X599" s="90"/>
      <c r="Y599" s="90"/>
      <c r="Z599" s="90"/>
      <c r="AA599" s="90"/>
      <c r="AB599" s="90"/>
    </row>
    <row r="600" ht="12.75" customHeight="1">
      <c r="A600" s="87"/>
      <c r="B600" s="90"/>
      <c r="C600" s="90" t="s">
        <v>659</v>
      </c>
      <c r="D600" s="126">
        <v>6.0</v>
      </c>
      <c r="E600" s="127">
        <v>45.4</v>
      </c>
      <c r="F600" s="128">
        <f t="shared" si="7"/>
        <v>29.51</v>
      </c>
      <c r="G600" s="129">
        <f t="shared" si="1"/>
        <v>15.89</v>
      </c>
      <c r="H600" s="130">
        <f t="shared" si="2"/>
        <v>0.35</v>
      </c>
      <c r="I600" s="131">
        <v>44948.0</v>
      </c>
      <c r="J600" s="132">
        <v>44984.0</v>
      </c>
      <c r="K600" s="123"/>
      <c r="L600" s="90"/>
      <c r="M600" s="133">
        <f t="shared" si="3"/>
        <v>7.566666667</v>
      </c>
      <c r="N600" s="99">
        <f t="shared" si="4"/>
        <v>36</v>
      </c>
      <c r="O600" s="133">
        <f t="shared" si="5"/>
        <v>4.918333333</v>
      </c>
      <c r="P600" s="134">
        <v>0.65</v>
      </c>
      <c r="Q600" s="90"/>
      <c r="R600" s="99">
        <f>IF(AND(H600&lt;='Product Ratings'!$E$5,H600&gt;='Product Ratings'!$D$5),'Product Ratings'!$C$5,IF(AND(H600&lt;='Product Ratings'!$E$6,H600&gt;='Product Ratings'!$D$6),'Product Ratings'!$C$6,IF(AND(H600&lt;='Product Ratings'!$E$7,H600&gt;='Product Ratings'!$D$7),'Product Ratings'!$C$7,IF(AND(H600&lt;='Product Ratings'!$E$8,H600&gt;='Product Ratings'!$D$8),'Product Ratings'!$C$8,IF(H600&gt;='Product Ratings'!$D$9,'Product Ratings'!$C$9)))))</f>
        <v>2</v>
      </c>
      <c r="S600" s="99">
        <f>IF(AND(D600&lt;='Product Ratings'!$I$5,D600&gt;='Product Ratings'!$H$5),'Product Ratings'!$F$5,IF(AND(D600&lt;='Product Ratings'!$I$6,D600&gt;='Product Ratings'!$H$6),'Product Ratings'!$F$6,IF(AND(D600&lt;='Product Ratings'!$I$7,I600&gt;='Product Ratings'!$H$7),'Product Ratings'!$F$7,IF(AND(D600&lt;='Product Ratings'!$I$8,D600&gt;='Product Ratings'!$H$8),'Product Ratings'!$F$8,IF(D600&gt;='Product Ratings'!$H$9,'Product Ratings'!$F$9)))))</f>
        <v>2</v>
      </c>
      <c r="T600" s="99">
        <f>IF(AND(O600&lt;='Product Ratings'!$M$5,O600&gt;='Product Ratings'!$L$5),'Product Ratings'!$J$5,IF(AND(O600&lt;='Product Ratings'!$M$6,O600&gt;='Product Ratings'!$L$6),'Product Ratings'!$J$6,IF(AND(O600&lt;='Product Ratings'!$M$7,O600&gt;='Product Ratings'!$L$7),'Product Ratings'!$J$7,IF(AND(O600&lt;='Product Ratings'!$M$8,O600&gt;='Product Ratings'!$L$8),'Product Ratings'!$J$8,IF(O600&gt;='Product Ratings'!$L$9,'Product Ratings'!$J$9)))))</f>
        <v>5</v>
      </c>
      <c r="U600" s="99">
        <f>IF(AND(N600&lt;='Product Ratings'!$R$5,N600&gt;='Product Ratings'!$Q$5),'Product Ratings'!$O$5,IF(AND(N600&lt;='Product Ratings'!$R$6,N600&gt;='Product Ratings'!$Q$6),'Product Ratings'!$O$6,IF(AND(N600&lt;='Product Ratings'!$R$7,N600&gt;='Product Ratings'!$Q$7),'Product Ratings'!$O$7,IF(AND(N600&lt;='Product Ratings'!$R$8,N600&gt;='Product Ratings'!$Q$8),'Product Ratings'!$O$8,IF(N600&gt;='Product Ratings'!$Q$9,'Product Ratings'!$O$9)))))</f>
        <v>3</v>
      </c>
      <c r="V600" s="99">
        <f>IF(AND(P600&lt;='Product Ratings'!$V$5,P600&gt;='Product Ratings'!$U$5),'Product Ratings'!$S$5,IF(AND(P600&lt;='Product Ratings'!$V$6,P600&gt;='Product Ratings'!$U$6),'Product Ratings'!$S$6,IF(AND(P600&lt;='Product Ratings'!$V$7,P600&gt;='Product Ratings'!$U$7),'Product Ratings'!$S$7,IF(AND(P600&lt;='Product Ratings'!$V$8,P600&gt;='Product Ratings'!$U$8),'Product Ratings'!$S$8,IF(P600&gt;='Product Ratings'!$U$9,'Product Ratings'!$S$9)))))</f>
        <v>5</v>
      </c>
      <c r="W600" s="135">
        <f t="shared" si="6"/>
        <v>17</v>
      </c>
      <c r="X600" s="90"/>
      <c r="Y600" s="90"/>
      <c r="Z600" s="90"/>
      <c r="AA600" s="90"/>
      <c r="AB600" s="90"/>
    </row>
    <row r="601" ht="12.75" customHeight="1">
      <c r="A601" s="87"/>
      <c r="B601" s="90"/>
      <c r="C601" s="90" t="s">
        <v>660</v>
      </c>
      <c r="D601" s="126">
        <v>1.0</v>
      </c>
      <c r="E601" s="127">
        <v>43.48</v>
      </c>
      <c r="F601" s="128">
        <f t="shared" si="7"/>
        <v>28.262</v>
      </c>
      <c r="G601" s="129">
        <f t="shared" si="1"/>
        <v>15.218</v>
      </c>
      <c r="H601" s="130">
        <f t="shared" si="2"/>
        <v>0.35</v>
      </c>
      <c r="I601" s="131">
        <v>44949.0</v>
      </c>
      <c r="J601" s="132">
        <v>44985.0</v>
      </c>
      <c r="K601" s="123"/>
      <c r="L601" s="90"/>
      <c r="M601" s="133">
        <f t="shared" si="3"/>
        <v>43.48</v>
      </c>
      <c r="N601" s="99">
        <f t="shared" si="4"/>
        <v>36</v>
      </c>
      <c r="O601" s="133">
        <f t="shared" si="5"/>
        <v>28.262</v>
      </c>
      <c r="P601" s="134">
        <v>0.45</v>
      </c>
      <c r="Q601" s="90"/>
      <c r="R601" s="99">
        <f>IF(AND(H601&lt;='Product Ratings'!$E$5,H601&gt;='Product Ratings'!$D$5),'Product Ratings'!$C$5,IF(AND(H601&lt;='Product Ratings'!$E$6,H601&gt;='Product Ratings'!$D$6),'Product Ratings'!$C$6,IF(AND(H601&lt;='Product Ratings'!$E$7,H601&gt;='Product Ratings'!$D$7),'Product Ratings'!$C$7,IF(AND(H601&lt;='Product Ratings'!$E$8,H601&gt;='Product Ratings'!$D$8),'Product Ratings'!$C$8,IF(H601&gt;='Product Ratings'!$D$9,'Product Ratings'!$C$9)))))</f>
        <v>2</v>
      </c>
      <c r="S601" s="99">
        <f>IF(AND(D601&lt;='Product Ratings'!$I$5,D601&gt;='Product Ratings'!$H$5),'Product Ratings'!$F$5,IF(AND(D601&lt;='Product Ratings'!$I$6,D601&gt;='Product Ratings'!$H$6),'Product Ratings'!$F$6,IF(AND(D601&lt;='Product Ratings'!$I$7,I601&gt;='Product Ratings'!$H$7),'Product Ratings'!$F$7,IF(AND(D601&lt;='Product Ratings'!$I$8,D601&gt;='Product Ratings'!$H$8),'Product Ratings'!$F$8,IF(D601&gt;='Product Ratings'!$H$9,'Product Ratings'!$F$9)))))</f>
        <v>1</v>
      </c>
      <c r="T601" s="99">
        <f>IF(AND(O601&lt;='Product Ratings'!$M$5,O601&gt;='Product Ratings'!$L$5),'Product Ratings'!$J$5,IF(AND(O601&lt;='Product Ratings'!$M$6,O601&gt;='Product Ratings'!$L$6),'Product Ratings'!$J$6,IF(AND(O601&lt;='Product Ratings'!$M$7,O601&gt;='Product Ratings'!$L$7),'Product Ratings'!$J$7,IF(AND(O601&lt;='Product Ratings'!$M$8,O601&gt;='Product Ratings'!$L$8),'Product Ratings'!$J$8,IF(O601&gt;='Product Ratings'!$L$9,'Product Ratings'!$J$9)))))</f>
        <v>4</v>
      </c>
      <c r="U601" s="99">
        <f>IF(AND(N601&lt;='Product Ratings'!$R$5,N601&gt;='Product Ratings'!$Q$5),'Product Ratings'!$O$5,IF(AND(N601&lt;='Product Ratings'!$R$6,N601&gt;='Product Ratings'!$Q$6),'Product Ratings'!$O$6,IF(AND(N601&lt;='Product Ratings'!$R$7,N601&gt;='Product Ratings'!$Q$7),'Product Ratings'!$O$7,IF(AND(N601&lt;='Product Ratings'!$R$8,N601&gt;='Product Ratings'!$Q$8),'Product Ratings'!$O$8,IF(N601&gt;='Product Ratings'!$Q$9,'Product Ratings'!$O$9)))))</f>
        <v>3</v>
      </c>
      <c r="V601" s="99">
        <f>IF(AND(P601&lt;='Product Ratings'!$V$5,P601&gt;='Product Ratings'!$U$5),'Product Ratings'!$S$5,IF(AND(P601&lt;='Product Ratings'!$V$6,P601&gt;='Product Ratings'!$U$6),'Product Ratings'!$S$6,IF(AND(P601&lt;='Product Ratings'!$V$7,P601&gt;='Product Ratings'!$U$7),'Product Ratings'!$S$7,IF(AND(P601&lt;='Product Ratings'!$V$8,P601&gt;='Product Ratings'!$U$8),'Product Ratings'!$S$8,IF(P601&gt;='Product Ratings'!$U$9,'Product Ratings'!$S$9)))))</f>
        <v>4</v>
      </c>
      <c r="W601" s="135">
        <f t="shared" si="6"/>
        <v>14</v>
      </c>
      <c r="X601" s="90"/>
      <c r="Y601" s="90"/>
      <c r="Z601" s="90"/>
      <c r="AA601" s="90"/>
      <c r="AB601" s="90"/>
    </row>
    <row r="602" ht="12.75" customHeight="1">
      <c r="A602" s="87"/>
      <c r="B602" s="90"/>
      <c r="C602" s="90" t="s">
        <v>661</v>
      </c>
      <c r="D602" s="126">
        <v>2.0</v>
      </c>
      <c r="E602" s="127">
        <v>21.74</v>
      </c>
      <c r="F602" s="128">
        <f t="shared" si="7"/>
        <v>14.131</v>
      </c>
      <c r="G602" s="129">
        <f t="shared" si="1"/>
        <v>7.609</v>
      </c>
      <c r="H602" s="130">
        <f t="shared" si="2"/>
        <v>0.35</v>
      </c>
      <c r="I602" s="131">
        <v>44950.0</v>
      </c>
      <c r="J602" s="132">
        <v>44986.0</v>
      </c>
      <c r="K602" s="123"/>
      <c r="L602" s="90"/>
      <c r="M602" s="133">
        <f t="shared" si="3"/>
        <v>10.87</v>
      </c>
      <c r="N602" s="99">
        <f t="shared" si="4"/>
        <v>36</v>
      </c>
      <c r="O602" s="133">
        <f t="shared" si="5"/>
        <v>7.0655</v>
      </c>
      <c r="P602" s="134">
        <v>0.12</v>
      </c>
      <c r="Q602" s="90"/>
      <c r="R602" s="99">
        <f>IF(AND(H602&lt;='Product Ratings'!$E$5,H602&gt;='Product Ratings'!$D$5),'Product Ratings'!$C$5,IF(AND(H602&lt;='Product Ratings'!$E$6,H602&gt;='Product Ratings'!$D$6),'Product Ratings'!$C$6,IF(AND(H602&lt;='Product Ratings'!$E$7,H602&gt;='Product Ratings'!$D$7),'Product Ratings'!$C$7,IF(AND(H602&lt;='Product Ratings'!$E$8,H602&gt;='Product Ratings'!$D$8),'Product Ratings'!$C$8,IF(H602&gt;='Product Ratings'!$D$9,'Product Ratings'!$C$9)))))</f>
        <v>2</v>
      </c>
      <c r="S602" s="99">
        <f>IF(AND(D602&lt;='Product Ratings'!$I$5,D602&gt;='Product Ratings'!$H$5),'Product Ratings'!$F$5,IF(AND(D602&lt;='Product Ratings'!$I$6,D602&gt;='Product Ratings'!$H$6),'Product Ratings'!$F$6,IF(AND(D602&lt;='Product Ratings'!$I$7,I602&gt;='Product Ratings'!$H$7),'Product Ratings'!$F$7,IF(AND(D602&lt;='Product Ratings'!$I$8,D602&gt;='Product Ratings'!$H$8),'Product Ratings'!$F$8,IF(D602&gt;='Product Ratings'!$H$9,'Product Ratings'!$F$9)))))</f>
        <v>1</v>
      </c>
      <c r="T602" s="99">
        <f>IF(AND(O602&lt;='Product Ratings'!$M$5,O602&gt;='Product Ratings'!$L$5),'Product Ratings'!$J$5,IF(AND(O602&lt;='Product Ratings'!$M$6,O602&gt;='Product Ratings'!$L$6),'Product Ratings'!$J$6,IF(AND(O602&lt;='Product Ratings'!$M$7,O602&gt;='Product Ratings'!$L$7),'Product Ratings'!$J$7,IF(AND(O602&lt;='Product Ratings'!$M$8,O602&gt;='Product Ratings'!$L$8),'Product Ratings'!$J$8,IF(O602&gt;='Product Ratings'!$L$9,'Product Ratings'!$J$9)))))</f>
        <v>5</v>
      </c>
      <c r="U602" s="99">
        <f>IF(AND(N602&lt;='Product Ratings'!$R$5,N602&gt;='Product Ratings'!$Q$5),'Product Ratings'!$O$5,IF(AND(N602&lt;='Product Ratings'!$R$6,N602&gt;='Product Ratings'!$Q$6),'Product Ratings'!$O$6,IF(AND(N602&lt;='Product Ratings'!$R$7,N602&gt;='Product Ratings'!$Q$7),'Product Ratings'!$O$7,IF(AND(N602&lt;='Product Ratings'!$R$8,N602&gt;='Product Ratings'!$Q$8),'Product Ratings'!$O$8,IF(N602&gt;='Product Ratings'!$Q$9,'Product Ratings'!$O$9)))))</f>
        <v>3</v>
      </c>
      <c r="V602" s="99">
        <f>IF(AND(P602&lt;='Product Ratings'!$V$5,P602&gt;='Product Ratings'!$U$5),'Product Ratings'!$S$5,IF(AND(P602&lt;='Product Ratings'!$V$6,P602&gt;='Product Ratings'!$U$6),'Product Ratings'!$S$6,IF(AND(P602&lt;='Product Ratings'!$V$7,P602&gt;='Product Ratings'!$U$7),'Product Ratings'!$S$7,IF(AND(P602&lt;='Product Ratings'!$V$8,P602&gt;='Product Ratings'!$U$8),'Product Ratings'!$S$8,IF(P602&gt;='Product Ratings'!$U$9,'Product Ratings'!$S$9)))))</f>
        <v>2</v>
      </c>
      <c r="W602" s="135">
        <f t="shared" si="6"/>
        <v>13</v>
      </c>
      <c r="X602" s="90"/>
      <c r="Y602" s="90"/>
      <c r="Z602" s="90"/>
      <c r="AA602" s="90"/>
      <c r="AB602" s="90"/>
    </row>
    <row r="603" ht="12.75" customHeight="1">
      <c r="A603" s="87"/>
      <c r="B603" s="90"/>
      <c r="C603" s="90" t="s">
        <v>662</v>
      </c>
      <c r="D603" s="126">
        <v>3.0</v>
      </c>
      <c r="E603" s="127">
        <v>11.01</v>
      </c>
      <c r="F603" s="128">
        <f t="shared" si="7"/>
        <v>7.1565</v>
      </c>
      <c r="G603" s="129">
        <f t="shared" si="1"/>
        <v>3.8535</v>
      </c>
      <c r="H603" s="130">
        <f t="shared" si="2"/>
        <v>0.35</v>
      </c>
      <c r="I603" s="131">
        <v>44951.0</v>
      </c>
      <c r="J603" s="132">
        <v>44987.0</v>
      </c>
      <c r="K603" s="123"/>
      <c r="L603" s="90"/>
      <c r="M603" s="133">
        <f t="shared" si="3"/>
        <v>3.67</v>
      </c>
      <c r="N603" s="99">
        <f t="shared" si="4"/>
        <v>36</v>
      </c>
      <c r="O603" s="133">
        <f t="shared" si="5"/>
        <v>2.3855</v>
      </c>
      <c r="P603" s="134">
        <v>0.65</v>
      </c>
      <c r="Q603" s="90"/>
      <c r="R603" s="99">
        <f>IF(AND(H603&lt;='Product Ratings'!$E$5,H603&gt;='Product Ratings'!$D$5),'Product Ratings'!$C$5,IF(AND(H603&lt;='Product Ratings'!$E$6,H603&gt;='Product Ratings'!$D$6),'Product Ratings'!$C$6,IF(AND(H603&lt;='Product Ratings'!$E$7,H603&gt;='Product Ratings'!$D$7),'Product Ratings'!$C$7,IF(AND(H603&lt;='Product Ratings'!$E$8,H603&gt;='Product Ratings'!$D$8),'Product Ratings'!$C$8,IF(H603&gt;='Product Ratings'!$D$9,'Product Ratings'!$C$9)))))</f>
        <v>2</v>
      </c>
      <c r="S603" s="99">
        <f>IF(AND(D603&lt;='Product Ratings'!$I$5,D603&gt;='Product Ratings'!$H$5),'Product Ratings'!$F$5,IF(AND(D603&lt;='Product Ratings'!$I$6,D603&gt;='Product Ratings'!$H$6),'Product Ratings'!$F$6,IF(AND(D603&lt;='Product Ratings'!$I$7,I603&gt;='Product Ratings'!$H$7),'Product Ratings'!$F$7,IF(AND(D603&lt;='Product Ratings'!$I$8,D603&gt;='Product Ratings'!$H$8),'Product Ratings'!$F$8,IF(D603&gt;='Product Ratings'!$H$9,'Product Ratings'!$F$9)))))</f>
        <v>1</v>
      </c>
      <c r="T603" s="99">
        <f>IF(AND(O603&lt;='Product Ratings'!$M$5,O603&gt;='Product Ratings'!$L$5),'Product Ratings'!$J$5,IF(AND(O603&lt;='Product Ratings'!$M$6,O603&gt;='Product Ratings'!$L$6),'Product Ratings'!$J$6,IF(AND(O603&lt;='Product Ratings'!$M$7,O603&gt;='Product Ratings'!$L$7),'Product Ratings'!$J$7,IF(AND(O603&lt;='Product Ratings'!$M$8,O603&gt;='Product Ratings'!$L$8),'Product Ratings'!$J$8,IF(O603&gt;='Product Ratings'!$L$9,'Product Ratings'!$J$9)))))</f>
        <v>5</v>
      </c>
      <c r="U603" s="99">
        <f>IF(AND(N603&lt;='Product Ratings'!$R$5,N603&gt;='Product Ratings'!$Q$5),'Product Ratings'!$O$5,IF(AND(N603&lt;='Product Ratings'!$R$6,N603&gt;='Product Ratings'!$Q$6),'Product Ratings'!$O$6,IF(AND(N603&lt;='Product Ratings'!$R$7,N603&gt;='Product Ratings'!$Q$7),'Product Ratings'!$O$7,IF(AND(N603&lt;='Product Ratings'!$R$8,N603&gt;='Product Ratings'!$Q$8),'Product Ratings'!$O$8,IF(N603&gt;='Product Ratings'!$Q$9,'Product Ratings'!$O$9)))))</f>
        <v>3</v>
      </c>
      <c r="V603" s="99">
        <f>IF(AND(P603&lt;='Product Ratings'!$V$5,P603&gt;='Product Ratings'!$U$5),'Product Ratings'!$S$5,IF(AND(P603&lt;='Product Ratings'!$V$6,P603&gt;='Product Ratings'!$U$6),'Product Ratings'!$S$6,IF(AND(P603&lt;='Product Ratings'!$V$7,P603&gt;='Product Ratings'!$U$7),'Product Ratings'!$S$7,IF(AND(P603&lt;='Product Ratings'!$V$8,P603&gt;='Product Ratings'!$U$8),'Product Ratings'!$S$8,IF(P603&gt;='Product Ratings'!$U$9,'Product Ratings'!$S$9)))))</f>
        <v>5</v>
      </c>
      <c r="W603" s="135">
        <f t="shared" si="6"/>
        <v>16</v>
      </c>
      <c r="X603" s="90"/>
      <c r="Y603" s="90"/>
      <c r="Z603" s="90"/>
      <c r="AA603" s="90"/>
      <c r="AB603" s="90"/>
    </row>
    <row r="604" ht="12.75" customHeight="1">
      <c r="A604" s="87"/>
      <c r="B604" s="90"/>
      <c r="C604" s="90" t="s">
        <v>663</v>
      </c>
      <c r="D604" s="126">
        <v>4.0</v>
      </c>
      <c r="E604" s="127">
        <v>57.39</v>
      </c>
      <c r="F604" s="128">
        <f t="shared" si="7"/>
        <v>37.3035</v>
      </c>
      <c r="G604" s="129">
        <f t="shared" si="1"/>
        <v>20.0865</v>
      </c>
      <c r="H604" s="130">
        <f t="shared" si="2"/>
        <v>0.35</v>
      </c>
      <c r="I604" s="131">
        <v>44952.0</v>
      </c>
      <c r="J604" s="132">
        <v>44988.0</v>
      </c>
      <c r="K604" s="123"/>
      <c r="L604" s="90"/>
      <c r="M604" s="133">
        <f t="shared" si="3"/>
        <v>14.3475</v>
      </c>
      <c r="N604" s="99">
        <f t="shared" si="4"/>
        <v>36</v>
      </c>
      <c r="O604" s="133">
        <f t="shared" si="5"/>
        <v>9.325875</v>
      </c>
      <c r="P604" s="134">
        <v>0.32</v>
      </c>
      <c r="Q604" s="90"/>
      <c r="R604" s="99">
        <f>IF(AND(H604&lt;='Product Ratings'!$E$5,H604&gt;='Product Ratings'!$D$5),'Product Ratings'!$C$5,IF(AND(H604&lt;='Product Ratings'!$E$6,H604&gt;='Product Ratings'!$D$6),'Product Ratings'!$C$6,IF(AND(H604&lt;='Product Ratings'!$E$7,H604&gt;='Product Ratings'!$D$7),'Product Ratings'!$C$7,IF(AND(H604&lt;='Product Ratings'!$E$8,H604&gt;='Product Ratings'!$D$8),'Product Ratings'!$C$8,IF(H604&gt;='Product Ratings'!$D$9,'Product Ratings'!$C$9)))))</f>
        <v>2</v>
      </c>
      <c r="S604" s="99">
        <f>IF(AND(D604&lt;='Product Ratings'!$I$5,D604&gt;='Product Ratings'!$H$5),'Product Ratings'!$F$5,IF(AND(D604&lt;='Product Ratings'!$I$6,D604&gt;='Product Ratings'!$H$6),'Product Ratings'!$F$6,IF(AND(D604&lt;='Product Ratings'!$I$7,I604&gt;='Product Ratings'!$H$7),'Product Ratings'!$F$7,IF(AND(D604&lt;='Product Ratings'!$I$8,D604&gt;='Product Ratings'!$H$8),'Product Ratings'!$F$8,IF(D604&gt;='Product Ratings'!$H$9,'Product Ratings'!$F$9)))))</f>
        <v>1</v>
      </c>
      <c r="T604" s="99">
        <f>IF(AND(O604&lt;='Product Ratings'!$M$5,O604&gt;='Product Ratings'!$L$5),'Product Ratings'!$J$5,IF(AND(O604&lt;='Product Ratings'!$M$6,O604&gt;='Product Ratings'!$L$6),'Product Ratings'!$J$6,IF(AND(O604&lt;='Product Ratings'!$M$7,O604&gt;='Product Ratings'!$L$7),'Product Ratings'!$J$7,IF(AND(O604&lt;='Product Ratings'!$M$8,O604&gt;='Product Ratings'!$L$8),'Product Ratings'!$J$8,IF(O604&gt;='Product Ratings'!$L$9,'Product Ratings'!$J$9)))))</f>
        <v>5</v>
      </c>
      <c r="U604" s="99">
        <f>IF(AND(N604&lt;='Product Ratings'!$R$5,N604&gt;='Product Ratings'!$Q$5),'Product Ratings'!$O$5,IF(AND(N604&lt;='Product Ratings'!$R$6,N604&gt;='Product Ratings'!$Q$6),'Product Ratings'!$O$6,IF(AND(N604&lt;='Product Ratings'!$R$7,N604&gt;='Product Ratings'!$Q$7),'Product Ratings'!$O$7,IF(AND(N604&lt;='Product Ratings'!$R$8,N604&gt;='Product Ratings'!$Q$8),'Product Ratings'!$O$8,IF(N604&gt;='Product Ratings'!$Q$9,'Product Ratings'!$O$9)))))</f>
        <v>3</v>
      </c>
      <c r="V604" s="99">
        <f>IF(AND(P604&lt;='Product Ratings'!$V$5,P604&gt;='Product Ratings'!$U$5),'Product Ratings'!$S$5,IF(AND(P604&lt;='Product Ratings'!$V$6,P604&gt;='Product Ratings'!$U$6),'Product Ratings'!$S$6,IF(AND(P604&lt;='Product Ratings'!$V$7,P604&gt;='Product Ratings'!$U$7),'Product Ratings'!$S$7,IF(AND(P604&lt;='Product Ratings'!$V$8,P604&gt;='Product Ratings'!$U$8),'Product Ratings'!$S$8,IF(P604&gt;='Product Ratings'!$U$9,'Product Ratings'!$S$9)))))</f>
        <v>3</v>
      </c>
      <c r="W604" s="135">
        <f t="shared" si="6"/>
        <v>14</v>
      </c>
      <c r="X604" s="90"/>
      <c r="Y604" s="90"/>
      <c r="Z604" s="90"/>
      <c r="AA604" s="90"/>
      <c r="AB604" s="90"/>
    </row>
    <row r="605" ht="12.75" customHeight="1">
      <c r="A605" s="87"/>
      <c r="B605" s="90"/>
      <c r="C605" s="90" t="s">
        <v>664</v>
      </c>
      <c r="D605" s="126">
        <v>5.0</v>
      </c>
      <c r="E605" s="127">
        <v>37.31</v>
      </c>
      <c r="F605" s="128">
        <f t="shared" si="7"/>
        <v>24.2515</v>
      </c>
      <c r="G605" s="129">
        <f t="shared" si="1"/>
        <v>13.0585</v>
      </c>
      <c r="H605" s="130">
        <f t="shared" si="2"/>
        <v>0.35</v>
      </c>
      <c r="I605" s="131">
        <v>44953.0</v>
      </c>
      <c r="J605" s="132">
        <v>44989.0</v>
      </c>
      <c r="K605" s="123"/>
      <c r="L605" s="90"/>
      <c r="M605" s="133">
        <f t="shared" si="3"/>
        <v>7.462</v>
      </c>
      <c r="N605" s="99">
        <f t="shared" si="4"/>
        <v>36</v>
      </c>
      <c r="O605" s="133">
        <f t="shared" si="5"/>
        <v>4.8503</v>
      </c>
      <c r="P605" s="134">
        <v>0.45</v>
      </c>
      <c r="Q605" s="90"/>
      <c r="R605" s="99">
        <f>IF(AND(H605&lt;='Product Ratings'!$E$5,H605&gt;='Product Ratings'!$D$5),'Product Ratings'!$C$5,IF(AND(H605&lt;='Product Ratings'!$E$6,H605&gt;='Product Ratings'!$D$6),'Product Ratings'!$C$6,IF(AND(H605&lt;='Product Ratings'!$E$7,H605&gt;='Product Ratings'!$D$7),'Product Ratings'!$C$7,IF(AND(H605&lt;='Product Ratings'!$E$8,H605&gt;='Product Ratings'!$D$8),'Product Ratings'!$C$8,IF(H605&gt;='Product Ratings'!$D$9,'Product Ratings'!$C$9)))))</f>
        <v>2</v>
      </c>
      <c r="S605" s="99">
        <f>IF(AND(D605&lt;='Product Ratings'!$I$5,D605&gt;='Product Ratings'!$H$5),'Product Ratings'!$F$5,IF(AND(D605&lt;='Product Ratings'!$I$6,D605&gt;='Product Ratings'!$H$6),'Product Ratings'!$F$6,IF(AND(D605&lt;='Product Ratings'!$I$7,I605&gt;='Product Ratings'!$H$7),'Product Ratings'!$F$7,IF(AND(D605&lt;='Product Ratings'!$I$8,D605&gt;='Product Ratings'!$H$8),'Product Ratings'!$F$8,IF(D605&gt;='Product Ratings'!$H$9,'Product Ratings'!$F$9)))))</f>
        <v>1</v>
      </c>
      <c r="T605" s="99">
        <f>IF(AND(O605&lt;='Product Ratings'!$M$5,O605&gt;='Product Ratings'!$L$5),'Product Ratings'!$J$5,IF(AND(O605&lt;='Product Ratings'!$M$6,O605&gt;='Product Ratings'!$L$6),'Product Ratings'!$J$6,IF(AND(O605&lt;='Product Ratings'!$M$7,O605&gt;='Product Ratings'!$L$7),'Product Ratings'!$J$7,IF(AND(O605&lt;='Product Ratings'!$M$8,O605&gt;='Product Ratings'!$L$8),'Product Ratings'!$J$8,IF(O605&gt;='Product Ratings'!$L$9,'Product Ratings'!$J$9)))))</f>
        <v>5</v>
      </c>
      <c r="U605" s="99">
        <f>IF(AND(N605&lt;='Product Ratings'!$R$5,N605&gt;='Product Ratings'!$Q$5),'Product Ratings'!$O$5,IF(AND(N605&lt;='Product Ratings'!$R$6,N605&gt;='Product Ratings'!$Q$6),'Product Ratings'!$O$6,IF(AND(N605&lt;='Product Ratings'!$R$7,N605&gt;='Product Ratings'!$Q$7),'Product Ratings'!$O$7,IF(AND(N605&lt;='Product Ratings'!$R$8,N605&gt;='Product Ratings'!$Q$8),'Product Ratings'!$O$8,IF(N605&gt;='Product Ratings'!$Q$9,'Product Ratings'!$O$9)))))</f>
        <v>3</v>
      </c>
      <c r="V605" s="99">
        <f>IF(AND(P605&lt;='Product Ratings'!$V$5,P605&gt;='Product Ratings'!$U$5),'Product Ratings'!$S$5,IF(AND(P605&lt;='Product Ratings'!$V$6,P605&gt;='Product Ratings'!$U$6),'Product Ratings'!$S$6,IF(AND(P605&lt;='Product Ratings'!$V$7,P605&gt;='Product Ratings'!$U$7),'Product Ratings'!$S$7,IF(AND(P605&lt;='Product Ratings'!$V$8,P605&gt;='Product Ratings'!$U$8),'Product Ratings'!$S$8,IF(P605&gt;='Product Ratings'!$U$9,'Product Ratings'!$S$9)))))</f>
        <v>4</v>
      </c>
      <c r="W605" s="135">
        <f t="shared" si="6"/>
        <v>15</v>
      </c>
      <c r="X605" s="90"/>
      <c r="Y605" s="90"/>
      <c r="Z605" s="90"/>
      <c r="AA605" s="90"/>
      <c r="AB605" s="90"/>
    </row>
    <row r="606" ht="12.75" customHeight="1">
      <c r="A606" s="87"/>
      <c r="B606" s="90"/>
      <c r="C606" s="90" t="s">
        <v>665</v>
      </c>
      <c r="D606" s="126">
        <v>6.0</v>
      </c>
      <c r="E606" s="127">
        <v>6969.57</v>
      </c>
      <c r="F606" s="128">
        <f t="shared" si="7"/>
        <v>4530.2205</v>
      </c>
      <c r="G606" s="129">
        <f t="shared" si="1"/>
        <v>2439.3495</v>
      </c>
      <c r="H606" s="130">
        <f t="shared" si="2"/>
        <v>0.35</v>
      </c>
      <c r="I606" s="131">
        <v>44954.0</v>
      </c>
      <c r="J606" s="132">
        <v>44990.0</v>
      </c>
      <c r="K606" s="123"/>
      <c r="L606" s="90"/>
      <c r="M606" s="133">
        <f t="shared" si="3"/>
        <v>1161.595</v>
      </c>
      <c r="N606" s="99">
        <f t="shared" si="4"/>
        <v>36</v>
      </c>
      <c r="O606" s="133">
        <f t="shared" si="5"/>
        <v>755.03675</v>
      </c>
      <c r="P606" s="134">
        <v>0.12</v>
      </c>
      <c r="Q606" s="90"/>
      <c r="R606" s="99">
        <f>IF(AND(H606&lt;='Product Ratings'!$E$5,H606&gt;='Product Ratings'!$D$5),'Product Ratings'!$C$5,IF(AND(H606&lt;='Product Ratings'!$E$6,H606&gt;='Product Ratings'!$D$6),'Product Ratings'!$C$6,IF(AND(H606&lt;='Product Ratings'!$E$7,H606&gt;='Product Ratings'!$D$7),'Product Ratings'!$C$7,IF(AND(H606&lt;='Product Ratings'!$E$8,H606&gt;='Product Ratings'!$D$8),'Product Ratings'!$C$8,IF(H606&gt;='Product Ratings'!$D$9,'Product Ratings'!$C$9)))))</f>
        <v>2</v>
      </c>
      <c r="S606" s="99">
        <f>IF(AND(D606&lt;='Product Ratings'!$I$5,D606&gt;='Product Ratings'!$H$5),'Product Ratings'!$F$5,IF(AND(D606&lt;='Product Ratings'!$I$6,D606&gt;='Product Ratings'!$H$6),'Product Ratings'!$F$6,IF(AND(D606&lt;='Product Ratings'!$I$7,I606&gt;='Product Ratings'!$H$7),'Product Ratings'!$F$7,IF(AND(D606&lt;='Product Ratings'!$I$8,D606&gt;='Product Ratings'!$H$8),'Product Ratings'!$F$8,IF(D606&gt;='Product Ratings'!$H$9,'Product Ratings'!$F$9)))))</f>
        <v>2</v>
      </c>
      <c r="T606" s="99">
        <f>IF(AND(O606&lt;='Product Ratings'!$M$5,O606&gt;='Product Ratings'!$L$5),'Product Ratings'!$J$5,IF(AND(O606&lt;='Product Ratings'!$M$6,O606&gt;='Product Ratings'!$L$6),'Product Ratings'!$J$6,IF(AND(O606&lt;='Product Ratings'!$M$7,O606&gt;='Product Ratings'!$L$7),'Product Ratings'!$J$7,IF(AND(O606&lt;='Product Ratings'!$M$8,O606&gt;='Product Ratings'!$L$8),'Product Ratings'!$J$8,IF(O606&gt;='Product Ratings'!$L$9,'Product Ratings'!$J$9)))))</f>
        <v>1</v>
      </c>
      <c r="U606" s="99">
        <f>IF(AND(N606&lt;='Product Ratings'!$R$5,N606&gt;='Product Ratings'!$Q$5),'Product Ratings'!$O$5,IF(AND(N606&lt;='Product Ratings'!$R$6,N606&gt;='Product Ratings'!$Q$6),'Product Ratings'!$O$6,IF(AND(N606&lt;='Product Ratings'!$R$7,N606&gt;='Product Ratings'!$Q$7),'Product Ratings'!$O$7,IF(AND(N606&lt;='Product Ratings'!$R$8,N606&gt;='Product Ratings'!$Q$8),'Product Ratings'!$O$8,IF(N606&gt;='Product Ratings'!$Q$9,'Product Ratings'!$O$9)))))</f>
        <v>3</v>
      </c>
      <c r="V606" s="99">
        <f>IF(AND(P606&lt;='Product Ratings'!$V$5,P606&gt;='Product Ratings'!$U$5),'Product Ratings'!$S$5,IF(AND(P606&lt;='Product Ratings'!$V$6,P606&gt;='Product Ratings'!$U$6),'Product Ratings'!$S$6,IF(AND(P606&lt;='Product Ratings'!$V$7,P606&gt;='Product Ratings'!$U$7),'Product Ratings'!$S$7,IF(AND(P606&lt;='Product Ratings'!$V$8,P606&gt;='Product Ratings'!$U$8),'Product Ratings'!$S$8,IF(P606&gt;='Product Ratings'!$U$9,'Product Ratings'!$S$9)))))</f>
        <v>2</v>
      </c>
      <c r="W606" s="135">
        <f t="shared" si="6"/>
        <v>10</v>
      </c>
      <c r="X606" s="90"/>
      <c r="Y606" s="90"/>
      <c r="Z606" s="90"/>
      <c r="AA606" s="90"/>
      <c r="AB606" s="90"/>
    </row>
    <row r="607" ht="12.75" customHeight="1">
      <c r="A607" s="87"/>
      <c r="B607" s="90"/>
      <c r="C607" s="90" t="s">
        <v>666</v>
      </c>
      <c r="D607" s="126">
        <v>1.0</v>
      </c>
      <c r="E607" s="127">
        <v>820.87</v>
      </c>
      <c r="F607" s="128">
        <f t="shared" si="7"/>
        <v>533.5655</v>
      </c>
      <c r="G607" s="129">
        <f t="shared" si="1"/>
        <v>287.3045</v>
      </c>
      <c r="H607" s="130">
        <f t="shared" si="2"/>
        <v>0.35</v>
      </c>
      <c r="I607" s="131">
        <v>44355.0</v>
      </c>
      <c r="J607" s="132">
        <v>44391.0</v>
      </c>
      <c r="K607" s="123"/>
      <c r="L607" s="90"/>
      <c r="M607" s="133">
        <f t="shared" si="3"/>
        <v>820.87</v>
      </c>
      <c r="N607" s="99">
        <f t="shared" si="4"/>
        <v>36</v>
      </c>
      <c r="O607" s="133">
        <f t="shared" si="5"/>
        <v>533.5655</v>
      </c>
      <c r="P607" s="134">
        <v>0.87</v>
      </c>
      <c r="Q607" s="90"/>
      <c r="R607" s="99">
        <f>IF(AND(H607&lt;='Product Ratings'!$E$5,H607&gt;='Product Ratings'!$D$5),'Product Ratings'!$C$5,IF(AND(H607&lt;='Product Ratings'!$E$6,H607&gt;='Product Ratings'!$D$6),'Product Ratings'!$C$6,IF(AND(H607&lt;='Product Ratings'!$E$7,H607&gt;='Product Ratings'!$D$7),'Product Ratings'!$C$7,IF(AND(H607&lt;='Product Ratings'!$E$8,H607&gt;='Product Ratings'!$D$8),'Product Ratings'!$C$8,IF(H607&gt;='Product Ratings'!$D$9,'Product Ratings'!$C$9)))))</f>
        <v>2</v>
      </c>
      <c r="S607" s="99">
        <f>IF(AND(D607&lt;='Product Ratings'!$I$5,D607&gt;='Product Ratings'!$H$5),'Product Ratings'!$F$5,IF(AND(D607&lt;='Product Ratings'!$I$6,D607&gt;='Product Ratings'!$H$6),'Product Ratings'!$F$6,IF(AND(D607&lt;='Product Ratings'!$I$7,I607&gt;='Product Ratings'!$H$7),'Product Ratings'!$F$7,IF(AND(D607&lt;='Product Ratings'!$I$8,D607&gt;='Product Ratings'!$H$8),'Product Ratings'!$F$8,IF(D607&gt;='Product Ratings'!$H$9,'Product Ratings'!$F$9)))))</f>
        <v>1</v>
      </c>
      <c r="T607" s="99">
        <f>IF(AND(O607&lt;='Product Ratings'!$M$5,O607&gt;='Product Ratings'!$L$5),'Product Ratings'!$J$5,IF(AND(O607&lt;='Product Ratings'!$M$6,O607&gt;='Product Ratings'!$L$6),'Product Ratings'!$J$6,IF(AND(O607&lt;='Product Ratings'!$M$7,O607&gt;='Product Ratings'!$L$7),'Product Ratings'!$J$7,IF(AND(O607&lt;='Product Ratings'!$M$8,O607&gt;='Product Ratings'!$L$8),'Product Ratings'!$J$8,IF(O607&gt;='Product Ratings'!$L$9,'Product Ratings'!$J$9)))))</f>
        <v>1</v>
      </c>
      <c r="U607" s="99">
        <f>IF(AND(N607&lt;='Product Ratings'!$R$5,N607&gt;='Product Ratings'!$Q$5),'Product Ratings'!$O$5,IF(AND(N607&lt;='Product Ratings'!$R$6,N607&gt;='Product Ratings'!$Q$6),'Product Ratings'!$O$6,IF(AND(N607&lt;='Product Ratings'!$R$7,N607&gt;='Product Ratings'!$Q$7),'Product Ratings'!$O$7,IF(AND(N607&lt;='Product Ratings'!$R$8,N607&gt;='Product Ratings'!$Q$8),'Product Ratings'!$O$8,IF(N607&gt;='Product Ratings'!$Q$9,'Product Ratings'!$O$9)))))</f>
        <v>3</v>
      </c>
      <c r="V607" s="99">
        <f>IF(AND(P607&lt;='Product Ratings'!$V$5,P607&gt;='Product Ratings'!$U$5),'Product Ratings'!$S$5,IF(AND(P607&lt;='Product Ratings'!$V$6,P607&gt;='Product Ratings'!$U$6),'Product Ratings'!$S$6,IF(AND(P607&lt;='Product Ratings'!$V$7,P607&gt;='Product Ratings'!$U$7),'Product Ratings'!$S$7,IF(AND(P607&lt;='Product Ratings'!$V$8,P607&gt;='Product Ratings'!$U$8),'Product Ratings'!$S$8,IF(P607&gt;='Product Ratings'!$U$9,'Product Ratings'!$S$9)))))</f>
        <v>5</v>
      </c>
      <c r="W607" s="135">
        <f t="shared" si="6"/>
        <v>12</v>
      </c>
      <c r="X607" s="90"/>
      <c r="Y607" s="90"/>
      <c r="Z607" s="90"/>
      <c r="AA607" s="90"/>
      <c r="AB607" s="90"/>
    </row>
    <row r="608" ht="12.75" customHeight="1">
      <c r="A608" s="87"/>
      <c r="B608" s="90"/>
      <c r="C608" s="90" t="s">
        <v>667</v>
      </c>
      <c r="D608" s="126">
        <v>2.0</v>
      </c>
      <c r="E608" s="127">
        <v>258.26</v>
      </c>
      <c r="F608" s="128">
        <f t="shared" si="7"/>
        <v>167.869</v>
      </c>
      <c r="G608" s="129">
        <f t="shared" si="1"/>
        <v>90.391</v>
      </c>
      <c r="H608" s="130">
        <f t="shared" si="2"/>
        <v>0.35</v>
      </c>
      <c r="I608" s="131">
        <v>44356.0</v>
      </c>
      <c r="J608" s="132">
        <v>44392.0</v>
      </c>
      <c r="K608" s="123"/>
      <c r="L608" s="90"/>
      <c r="M608" s="133">
        <f t="shared" si="3"/>
        <v>129.13</v>
      </c>
      <c r="N608" s="99">
        <f t="shared" si="4"/>
        <v>36</v>
      </c>
      <c r="O608" s="133">
        <f t="shared" si="5"/>
        <v>83.9345</v>
      </c>
      <c r="P608" s="134">
        <v>0.89</v>
      </c>
      <c r="Q608" s="90"/>
      <c r="R608" s="99">
        <f>IF(AND(H608&lt;='Product Ratings'!$E$5,H608&gt;='Product Ratings'!$D$5),'Product Ratings'!$C$5,IF(AND(H608&lt;='Product Ratings'!$E$6,H608&gt;='Product Ratings'!$D$6),'Product Ratings'!$C$6,IF(AND(H608&lt;='Product Ratings'!$E$7,H608&gt;='Product Ratings'!$D$7),'Product Ratings'!$C$7,IF(AND(H608&lt;='Product Ratings'!$E$8,H608&gt;='Product Ratings'!$D$8),'Product Ratings'!$C$8,IF(H608&gt;='Product Ratings'!$D$9,'Product Ratings'!$C$9)))))</f>
        <v>2</v>
      </c>
      <c r="S608" s="99">
        <f>IF(AND(D608&lt;='Product Ratings'!$I$5,D608&gt;='Product Ratings'!$H$5),'Product Ratings'!$F$5,IF(AND(D608&lt;='Product Ratings'!$I$6,D608&gt;='Product Ratings'!$H$6),'Product Ratings'!$F$6,IF(AND(D608&lt;='Product Ratings'!$I$7,I608&gt;='Product Ratings'!$H$7),'Product Ratings'!$F$7,IF(AND(D608&lt;='Product Ratings'!$I$8,D608&gt;='Product Ratings'!$H$8),'Product Ratings'!$F$8,IF(D608&gt;='Product Ratings'!$H$9,'Product Ratings'!$F$9)))))</f>
        <v>1</v>
      </c>
      <c r="T608" s="99">
        <f>IF(AND(O608&lt;='Product Ratings'!$M$5,O608&gt;='Product Ratings'!$L$5),'Product Ratings'!$J$5,IF(AND(O608&lt;='Product Ratings'!$M$6,O608&gt;='Product Ratings'!$L$6),'Product Ratings'!$J$6,IF(AND(O608&lt;='Product Ratings'!$M$7,O608&gt;='Product Ratings'!$L$7),'Product Ratings'!$J$7,IF(AND(O608&lt;='Product Ratings'!$M$8,O608&gt;='Product Ratings'!$L$8),'Product Ratings'!$J$8,IF(O608&gt;='Product Ratings'!$L$9,'Product Ratings'!$J$9)))))</f>
        <v>2</v>
      </c>
      <c r="U608" s="99">
        <f>IF(AND(N608&lt;='Product Ratings'!$R$5,N608&gt;='Product Ratings'!$Q$5),'Product Ratings'!$O$5,IF(AND(N608&lt;='Product Ratings'!$R$6,N608&gt;='Product Ratings'!$Q$6),'Product Ratings'!$O$6,IF(AND(N608&lt;='Product Ratings'!$R$7,N608&gt;='Product Ratings'!$Q$7),'Product Ratings'!$O$7,IF(AND(N608&lt;='Product Ratings'!$R$8,N608&gt;='Product Ratings'!$Q$8),'Product Ratings'!$O$8,IF(N608&gt;='Product Ratings'!$Q$9,'Product Ratings'!$O$9)))))</f>
        <v>3</v>
      </c>
      <c r="V608" s="99">
        <f>IF(AND(P608&lt;='Product Ratings'!$V$5,P608&gt;='Product Ratings'!$U$5),'Product Ratings'!$S$5,IF(AND(P608&lt;='Product Ratings'!$V$6,P608&gt;='Product Ratings'!$U$6),'Product Ratings'!$S$6,IF(AND(P608&lt;='Product Ratings'!$V$7,P608&gt;='Product Ratings'!$U$7),'Product Ratings'!$S$7,IF(AND(P608&lt;='Product Ratings'!$V$8,P608&gt;='Product Ratings'!$U$8),'Product Ratings'!$S$8,IF(P608&gt;='Product Ratings'!$U$9,'Product Ratings'!$S$9)))))</f>
        <v>5</v>
      </c>
      <c r="W608" s="135">
        <f t="shared" si="6"/>
        <v>13</v>
      </c>
      <c r="X608" s="90"/>
      <c r="Y608" s="90"/>
      <c r="Z608" s="90"/>
      <c r="AA608" s="90"/>
      <c r="AB608" s="90"/>
    </row>
    <row r="609" ht="12.75" customHeight="1">
      <c r="A609" s="87"/>
      <c r="B609" s="90"/>
      <c r="C609" s="90" t="s">
        <v>668</v>
      </c>
      <c r="D609" s="126">
        <v>3.0</v>
      </c>
      <c r="E609" s="127">
        <v>1026.09</v>
      </c>
      <c r="F609" s="128">
        <f t="shared" si="7"/>
        <v>666.9585</v>
      </c>
      <c r="G609" s="129">
        <f t="shared" si="1"/>
        <v>359.1315</v>
      </c>
      <c r="H609" s="130">
        <f t="shared" si="2"/>
        <v>0.35</v>
      </c>
      <c r="I609" s="131">
        <v>44357.0</v>
      </c>
      <c r="J609" s="132">
        <v>44393.0</v>
      </c>
      <c r="K609" s="123"/>
      <c r="L609" s="90"/>
      <c r="M609" s="133">
        <f t="shared" si="3"/>
        <v>342.03</v>
      </c>
      <c r="N609" s="99">
        <f t="shared" si="4"/>
        <v>36</v>
      </c>
      <c r="O609" s="133">
        <f t="shared" si="5"/>
        <v>222.3195</v>
      </c>
      <c r="P609" s="134">
        <v>0.65</v>
      </c>
      <c r="Q609" s="90"/>
      <c r="R609" s="99">
        <f>IF(AND(H609&lt;='Product Ratings'!$E$5,H609&gt;='Product Ratings'!$D$5),'Product Ratings'!$C$5,IF(AND(H609&lt;='Product Ratings'!$E$6,H609&gt;='Product Ratings'!$D$6),'Product Ratings'!$C$6,IF(AND(H609&lt;='Product Ratings'!$E$7,H609&gt;='Product Ratings'!$D$7),'Product Ratings'!$C$7,IF(AND(H609&lt;='Product Ratings'!$E$8,H609&gt;='Product Ratings'!$D$8),'Product Ratings'!$C$8,IF(H609&gt;='Product Ratings'!$D$9,'Product Ratings'!$C$9)))))</f>
        <v>2</v>
      </c>
      <c r="S609" s="99">
        <f>IF(AND(D609&lt;='Product Ratings'!$I$5,D609&gt;='Product Ratings'!$H$5),'Product Ratings'!$F$5,IF(AND(D609&lt;='Product Ratings'!$I$6,D609&gt;='Product Ratings'!$H$6),'Product Ratings'!$F$6,IF(AND(D609&lt;='Product Ratings'!$I$7,I609&gt;='Product Ratings'!$H$7),'Product Ratings'!$F$7,IF(AND(D609&lt;='Product Ratings'!$I$8,D609&gt;='Product Ratings'!$H$8),'Product Ratings'!$F$8,IF(D609&gt;='Product Ratings'!$H$9,'Product Ratings'!$F$9)))))</f>
        <v>1</v>
      </c>
      <c r="T609" s="99">
        <f>IF(AND(O609&lt;='Product Ratings'!$M$5,O609&gt;='Product Ratings'!$L$5),'Product Ratings'!$J$5,IF(AND(O609&lt;='Product Ratings'!$M$6,O609&gt;='Product Ratings'!$L$6),'Product Ratings'!$J$6,IF(AND(O609&lt;='Product Ratings'!$M$7,O609&gt;='Product Ratings'!$L$7),'Product Ratings'!$J$7,IF(AND(O609&lt;='Product Ratings'!$M$8,O609&gt;='Product Ratings'!$L$8),'Product Ratings'!$J$8,IF(O609&gt;='Product Ratings'!$L$9,'Product Ratings'!$J$9)))))</f>
        <v>1</v>
      </c>
      <c r="U609" s="99">
        <f>IF(AND(N609&lt;='Product Ratings'!$R$5,N609&gt;='Product Ratings'!$Q$5),'Product Ratings'!$O$5,IF(AND(N609&lt;='Product Ratings'!$R$6,N609&gt;='Product Ratings'!$Q$6),'Product Ratings'!$O$6,IF(AND(N609&lt;='Product Ratings'!$R$7,N609&gt;='Product Ratings'!$Q$7),'Product Ratings'!$O$7,IF(AND(N609&lt;='Product Ratings'!$R$8,N609&gt;='Product Ratings'!$Q$8),'Product Ratings'!$O$8,IF(N609&gt;='Product Ratings'!$Q$9,'Product Ratings'!$O$9)))))</f>
        <v>3</v>
      </c>
      <c r="V609" s="99">
        <f>IF(AND(P609&lt;='Product Ratings'!$V$5,P609&gt;='Product Ratings'!$U$5),'Product Ratings'!$S$5,IF(AND(P609&lt;='Product Ratings'!$V$6,P609&gt;='Product Ratings'!$U$6),'Product Ratings'!$S$6,IF(AND(P609&lt;='Product Ratings'!$V$7,P609&gt;='Product Ratings'!$U$7),'Product Ratings'!$S$7,IF(AND(P609&lt;='Product Ratings'!$V$8,P609&gt;='Product Ratings'!$U$8),'Product Ratings'!$S$8,IF(P609&gt;='Product Ratings'!$U$9,'Product Ratings'!$S$9)))))</f>
        <v>5</v>
      </c>
      <c r="W609" s="135">
        <f t="shared" si="6"/>
        <v>12</v>
      </c>
      <c r="X609" s="90"/>
      <c r="Y609" s="90"/>
      <c r="Z609" s="90"/>
      <c r="AA609" s="90"/>
      <c r="AB609" s="90"/>
    </row>
    <row r="610" ht="12.75" customHeight="1">
      <c r="A610" s="87"/>
      <c r="B610" s="90"/>
      <c r="C610" s="90" t="s">
        <v>669</v>
      </c>
      <c r="D610" s="126">
        <v>4.0</v>
      </c>
      <c r="E610" s="127">
        <v>100.96</v>
      </c>
      <c r="F610" s="128">
        <f t="shared" si="7"/>
        <v>65.624</v>
      </c>
      <c r="G610" s="129">
        <f t="shared" si="1"/>
        <v>35.336</v>
      </c>
      <c r="H610" s="130">
        <f t="shared" si="2"/>
        <v>0.35</v>
      </c>
      <c r="I610" s="131">
        <v>44358.0</v>
      </c>
      <c r="J610" s="132">
        <v>44394.0</v>
      </c>
      <c r="K610" s="123"/>
      <c r="L610" s="90"/>
      <c r="M610" s="133">
        <f t="shared" si="3"/>
        <v>25.24</v>
      </c>
      <c r="N610" s="99">
        <f t="shared" si="4"/>
        <v>36</v>
      </c>
      <c r="O610" s="133">
        <f t="shared" si="5"/>
        <v>16.406</v>
      </c>
      <c r="P610" s="134">
        <v>0.23</v>
      </c>
      <c r="Q610" s="90"/>
      <c r="R610" s="99">
        <f>IF(AND(H610&lt;='Product Ratings'!$E$5,H610&gt;='Product Ratings'!$D$5),'Product Ratings'!$C$5,IF(AND(H610&lt;='Product Ratings'!$E$6,H610&gt;='Product Ratings'!$D$6),'Product Ratings'!$C$6,IF(AND(H610&lt;='Product Ratings'!$E$7,H610&gt;='Product Ratings'!$D$7),'Product Ratings'!$C$7,IF(AND(H610&lt;='Product Ratings'!$E$8,H610&gt;='Product Ratings'!$D$8),'Product Ratings'!$C$8,IF(H610&gt;='Product Ratings'!$D$9,'Product Ratings'!$C$9)))))</f>
        <v>2</v>
      </c>
      <c r="S610" s="99">
        <f>IF(AND(D610&lt;='Product Ratings'!$I$5,D610&gt;='Product Ratings'!$H$5),'Product Ratings'!$F$5,IF(AND(D610&lt;='Product Ratings'!$I$6,D610&gt;='Product Ratings'!$H$6),'Product Ratings'!$F$6,IF(AND(D610&lt;='Product Ratings'!$I$7,I610&gt;='Product Ratings'!$H$7),'Product Ratings'!$F$7,IF(AND(D610&lt;='Product Ratings'!$I$8,D610&gt;='Product Ratings'!$H$8),'Product Ratings'!$F$8,IF(D610&gt;='Product Ratings'!$H$9,'Product Ratings'!$F$9)))))</f>
        <v>1</v>
      </c>
      <c r="T610" s="99">
        <f>IF(AND(O610&lt;='Product Ratings'!$M$5,O610&gt;='Product Ratings'!$L$5),'Product Ratings'!$J$5,IF(AND(O610&lt;='Product Ratings'!$M$6,O610&gt;='Product Ratings'!$L$6),'Product Ratings'!$J$6,IF(AND(O610&lt;='Product Ratings'!$M$7,O610&gt;='Product Ratings'!$L$7),'Product Ratings'!$J$7,IF(AND(O610&lt;='Product Ratings'!$M$8,O610&gt;='Product Ratings'!$L$8),'Product Ratings'!$J$8,IF(O610&gt;='Product Ratings'!$L$9,'Product Ratings'!$J$9)))))</f>
        <v>5</v>
      </c>
      <c r="U610" s="99">
        <f>IF(AND(N610&lt;='Product Ratings'!$R$5,N610&gt;='Product Ratings'!$Q$5),'Product Ratings'!$O$5,IF(AND(N610&lt;='Product Ratings'!$R$6,N610&gt;='Product Ratings'!$Q$6),'Product Ratings'!$O$6,IF(AND(N610&lt;='Product Ratings'!$R$7,N610&gt;='Product Ratings'!$Q$7),'Product Ratings'!$O$7,IF(AND(N610&lt;='Product Ratings'!$R$8,N610&gt;='Product Ratings'!$Q$8),'Product Ratings'!$O$8,IF(N610&gt;='Product Ratings'!$Q$9,'Product Ratings'!$O$9)))))</f>
        <v>3</v>
      </c>
      <c r="V610" s="99">
        <f>IF(AND(P610&lt;='Product Ratings'!$V$5,P610&gt;='Product Ratings'!$U$5),'Product Ratings'!$S$5,IF(AND(P610&lt;='Product Ratings'!$V$6,P610&gt;='Product Ratings'!$U$6),'Product Ratings'!$S$6,IF(AND(P610&lt;='Product Ratings'!$V$7,P610&gt;='Product Ratings'!$U$7),'Product Ratings'!$S$7,IF(AND(P610&lt;='Product Ratings'!$V$8,P610&gt;='Product Ratings'!$U$8),'Product Ratings'!$S$8,IF(P610&gt;='Product Ratings'!$U$9,'Product Ratings'!$S$9)))))</f>
        <v>3</v>
      </c>
      <c r="W610" s="135">
        <f t="shared" si="6"/>
        <v>14</v>
      </c>
      <c r="X610" s="90"/>
      <c r="Y610" s="90"/>
      <c r="Z610" s="90"/>
      <c r="AA610" s="90"/>
      <c r="AB610" s="90"/>
    </row>
    <row r="611" ht="12.75" customHeight="1">
      <c r="A611" s="87"/>
      <c r="B611" s="90"/>
      <c r="C611" s="90" t="s">
        <v>670</v>
      </c>
      <c r="D611" s="126">
        <v>5.0</v>
      </c>
      <c r="E611" s="127">
        <v>191.3</v>
      </c>
      <c r="F611" s="128">
        <f t="shared" si="7"/>
        <v>124.345</v>
      </c>
      <c r="G611" s="129">
        <f t="shared" si="1"/>
        <v>66.955</v>
      </c>
      <c r="H611" s="130">
        <f t="shared" si="2"/>
        <v>0.35</v>
      </c>
      <c r="I611" s="131">
        <v>44359.0</v>
      </c>
      <c r="J611" s="132">
        <v>44395.0</v>
      </c>
      <c r="K611" s="123"/>
      <c r="L611" s="90"/>
      <c r="M611" s="133">
        <f t="shared" si="3"/>
        <v>38.26</v>
      </c>
      <c r="N611" s="99">
        <f t="shared" si="4"/>
        <v>36</v>
      </c>
      <c r="O611" s="133">
        <f t="shared" si="5"/>
        <v>24.869</v>
      </c>
      <c r="P611" s="134">
        <v>0.21</v>
      </c>
      <c r="Q611" s="90"/>
      <c r="R611" s="99">
        <f>IF(AND(H611&lt;='Product Ratings'!$E$5,H611&gt;='Product Ratings'!$D$5),'Product Ratings'!$C$5,IF(AND(H611&lt;='Product Ratings'!$E$6,H611&gt;='Product Ratings'!$D$6),'Product Ratings'!$C$6,IF(AND(H611&lt;='Product Ratings'!$E$7,H611&gt;='Product Ratings'!$D$7),'Product Ratings'!$C$7,IF(AND(H611&lt;='Product Ratings'!$E$8,H611&gt;='Product Ratings'!$D$8),'Product Ratings'!$C$8,IF(H611&gt;='Product Ratings'!$D$9,'Product Ratings'!$C$9)))))</f>
        <v>2</v>
      </c>
      <c r="S611" s="99">
        <f>IF(AND(D611&lt;='Product Ratings'!$I$5,D611&gt;='Product Ratings'!$H$5),'Product Ratings'!$F$5,IF(AND(D611&lt;='Product Ratings'!$I$6,D611&gt;='Product Ratings'!$H$6),'Product Ratings'!$F$6,IF(AND(D611&lt;='Product Ratings'!$I$7,I611&gt;='Product Ratings'!$H$7),'Product Ratings'!$F$7,IF(AND(D611&lt;='Product Ratings'!$I$8,D611&gt;='Product Ratings'!$H$8),'Product Ratings'!$F$8,IF(D611&gt;='Product Ratings'!$H$9,'Product Ratings'!$F$9)))))</f>
        <v>1</v>
      </c>
      <c r="T611" s="99">
        <f>IF(AND(O611&lt;='Product Ratings'!$M$5,O611&gt;='Product Ratings'!$L$5),'Product Ratings'!$J$5,IF(AND(O611&lt;='Product Ratings'!$M$6,O611&gt;='Product Ratings'!$L$6),'Product Ratings'!$J$6,IF(AND(O611&lt;='Product Ratings'!$M$7,O611&gt;='Product Ratings'!$L$7),'Product Ratings'!$J$7,IF(AND(O611&lt;='Product Ratings'!$M$8,O611&gt;='Product Ratings'!$L$8),'Product Ratings'!$J$8,IF(O611&gt;='Product Ratings'!$L$9,'Product Ratings'!$J$9)))))</f>
        <v>5</v>
      </c>
      <c r="U611" s="99">
        <f>IF(AND(N611&lt;='Product Ratings'!$R$5,N611&gt;='Product Ratings'!$Q$5),'Product Ratings'!$O$5,IF(AND(N611&lt;='Product Ratings'!$R$6,N611&gt;='Product Ratings'!$Q$6),'Product Ratings'!$O$6,IF(AND(N611&lt;='Product Ratings'!$R$7,N611&gt;='Product Ratings'!$Q$7),'Product Ratings'!$O$7,IF(AND(N611&lt;='Product Ratings'!$R$8,N611&gt;='Product Ratings'!$Q$8),'Product Ratings'!$O$8,IF(N611&gt;='Product Ratings'!$Q$9,'Product Ratings'!$O$9)))))</f>
        <v>3</v>
      </c>
      <c r="V611" s="99">
        <f>IF(AND(P611&lt;='Product Ratings'!$V$5,P611&gt;='Product Ratings'!$U$5),'Product Ratings'!$S$5,IF(AND(P611&lt;='Product Ratings'!$V$6,P611&gt;='Product Ratings'!$U$6),'Product Ratings'!$S$6,IF(AND(P611&lt;='Product Ratings'!$V$7,P611&gt;='Product Ratings'!$U$7),'Product Ratings'!$S$7,IF(AND(P611&lt;='Product Ratings'!$V$8,P611&gt;='Product Ratings'!$U$8),'Product Ratings'!$S$8,IF(P611&gt;='Product Ratings'!$U$9,'Product Ratings'!$S$9)))))</f>
        <v>3</v>
      </c>
      <c r="W611" s="135">
        <f t="shared" si="6"/>
        <v>14</v>
      </c>
      <c r="X611" s="90"/>
      <c r="Y611" s="90"/>
      <c r="Z611" s="90"/>
      <c r="AA611" s="90"/>
      <c r="AB611" s="90"/>
    </row>
    <row r="612" ht="12.75" customHeight="1">
      <c r="A612" s="87"/>
      <c r="B612" s="90"/>
      <c r="C612" s="90" t="s">
        <v>671</v>
      </c>
      <c r="D612" s="126">
        <v>6.0</v>
      </c>
      <c r="E612" s="127">
        <v>173.18</v>
      </c>
      <c r="F612" s="128">
        <f t="shared" si="7"/>
        <v>112.567</v>
      </c>
      <c r="G612" s="129">
        <f t="shared" si="1"/>
        <v>60.613</v>
      </c>
      <c r="H612" s="130">
        <f t="shared" si="2"/>
        <v>0.35</v>
      </c>
      <c r="I612" s="131">
        <v>44360.0</v>
      </c>
      <c r="J612" s="132">
        <v>44396.0</v>
      </c>
      <c r="K612" s="123"/>
      <c r="L612" s="90"/>
      <c r="M612" s="133">
        <f t="shared" si="3"/>
        <v>28.86333333</v>
      </c>
      <c r="N612" s="99">
        <f t="shared" si="4"/>
        <v>36</v>
      </c>
      <c r="O612" s="133">
        <f t="shared" si="5"/>
        <v>18.76116667</v>
      </c>
      <c r="P612" s="134">
        <v>0.45</v>
      </c>
      <c r="Q612" s="90"/>
      <c r="R612" s="99">
        <f>IF(AND(H612&lt;='Product Ratings'!$E$5,H612&gt;='Product Ratings'!$D$5),'Product Ratings'!$C$5,IF(AND(H612&lt;='Product Ratings'!$E$6,H612&gt;='Product Ratings'!$D$6),'Product Ratings'!$C$6,IF(AND(H612&lt;='Product Ratings'!$E$7,H612&gt;='Product Ratings'!$D$7),'Product Ratings'!$C$7,IF(AND(H612&lt;='Product Ratings'!$E$8,H612&gt;='Product Ratings'!$D$8),'Product Ratings'!$C$8,IF(H612&gt;='Product Ratings'!$D$9,'Product Ratings'!$C$9)))))</f>
        <v>2</v>
      </c>
      <c r="S612" s="99">
        <f>IF(AND(D612&lt;='Product Ratings'!$I$5,D612&gt;='Product Ratings'!$H$5),'Product Ratings'!$F$5,IF(AND(D612&lt;='Product Ratings'!$I$6,D612&gt;='Product Ratings'!$H$6),'Product Ratings'!$F$6,IF(AND(D612&lt;='Product Ratings'!$I$7,I612&gt;='Product Ratings'!$H$7),'Product Ratings'!$F$7,IF(AND(D612&lt;='Product Ratings'!$I$8,D612&gt;='Product Ratings'!$H$8),'Product Ratings'!$F$8,IF(D612&gt;='Product Ratings'!$H$9,'Product Ratings'!$F$9)))))</f>
        <v>2</v>
      </c>
      <c r="T612" s="99">
        <f>IF(AND(O612&lt;='Product Ratings'!$M$5,O612&gt;='Product Ratings'!$L$5),'Product Ratings'!$J$5,IF(AND(O612&lt;='Product Ratings'!$M$6,O612&gt;='Product Ratings'!$L$6),'Product Ratings'!$J$6,IF(AND(O612&lt;='Product Ratings'!$M$7,O612&gt;='Product Ratings'!$L$7),'Product Ratings'!$J$7,IF(AND(O612&lt;='Product Ratings'!$M$8,O612&gt;='Product Ratings'!$L$8),'Product Ratings'!$J$8,IF(O612&gt;='Product Ratings'!$L$9,'Product Ratings'!$J$9)))))</f>
        <v>5</v>
      </c>
      <c r="U612" s="99">
        <f>IF(AND(N612&lt;='Product Ratings'!$R$5,N612&gt;='Product Ratings'!$Q$5),'Product Ratings'!$O$5,IF(AND(N612&lt;='Product Ratings'!$R$6,N612&gt;='Product Ratings'!$Q$6),'Product Ratings'!$O$6,IF(AND(N612&lt;='Product Ratings'!$R$7,N612&gt;='Product Ratings'!$Q$7),'Product Ratings'!$O$7,IF(AND(N612&lt;='Product Ratings'!$R$8,N612&gt;='Product Ratings'!$Q$8),'Product Ratings'!$O$8,IF(N612&gt;='Product Ratings'!$Q$9,'Product Ratings'!$O$9)))))</f>
        <v>3</v>
      </c>
      <c r="V612" s="99">
        <f>IF(AND(P612&lt;='Product Ratings'!$V$5,P612&gt;='Product Ratings'!$U$5),'Product Ratings'!$S$5,IF(AND(P612&lt;='Product Ratings'!$V$6,P612&gt;='Product Ratings'!$U$6),'Product Ratings'!$S$6,IF(AND(P612&lt;='Product Ratings'!$V$7,P612&gt;='Product Ratings'!$U$7),'Product Ratings'!$S$7,IF(AND(P612&lt;='Product Ratings'!$V$8,P612&gt;='Product Ratings'!$U$8),'Product Ratings'!$S$8,IF(P612&gt;='Product Ratings'!$U$9,'Product Ratings'!$S$9)))))</f>
        <v>4</v>
      </c>
      <c r="W612" s="135">
        <f t="shared" si="6"/>
        <v>16</v>
      </c>
      <c r="X612" s="90"/>
      <c r="Y612" s="90"/>
      <c r="Z612" s="90"/>
      <c r="AA612" s="90"/>
      <c r="AB612" s="90"/>
    </row>
    <row r="613" ht="12.75" customHeight="1">
      <c r="A613" s="87"/>
      <c r="B613" s="90"/>
      <c r="C613" s="90" t="s">
        <v>672</v>
      </c>
      <c r="D613" s="126">
        <v>1.0</v>
      </c>
      <c r="E613" s="127">
        <v>589.7</v>
      </c>
      <c r="F613" s="128">
        <f t="shared" si="7"/>
        <v>383.305</v>
      </c>
      <c r="G613" s="129">
        <f t="shared" si="1"/>
        <v>206.395</v>
      </c>
      <c r="H613" s="130">
        <f t="shared" si="2"/>
        <v>0.35</v>
      </c>
      <c r="I613" s="131">
        <v>44361.0</v>
      </c>
      <c r="J613" s="132">
        <v>44397.0</v>
      </c>
      <c r="K613" s="123"/>
      <c r="L613" s="90"/>
      <c r="M613" s="133">
        <f t="shared" si="3"/>
        <v>589.7</v>
      </c>
      <c r="N613" s="99">
        <f t="shared" si="4"/>
        <v>36</v>
      </c>
      <c r="O613" s="133">
        <f t="shared" si="5"/>
        <v>383.305</v>
      </c>
      <c r="P613" s="134">
        <v>0.87</v>
      </c>
      <c r="Q613" s="90"/>
      <c r="R613" s="99">
        <f>IF(AND(H613&lt;='Product Ratings'!$E$5,H613&gt;='Product Ratings'!$D$5),'Product Ratings'!$C$5,IF(AND(H613&lt;='Product Ratings'!$E$6,H613&gt;='Product Ratings'!$D$6),'Product Ratings'!$C$6,IF(AND(H613&lt;='Product Ratings'!$E$7,H613&gt;='Product Ratings'!$D$7),'Product Ratings'!$C$7,IF(AND(H613&lt;='Product Ratings'!$E$8,H613&gt;='Product Ratings'!$D$8),'Product Ratings'!$C$8,IF(H613&gt;='Product Ratings'!$D$9,'Product Ratings'!$C$9)))))</f>
        <v>2</v>
      </c>
      <c r="S613" s="99">
        <f>IF(AND(D613&lt;='Product Ratings'!$I$5,D613&gt;='Product Ratings'!$H$5),'Product Ratings'!$F$5,IF(AND(D613&lt;='Product Ratings'!$I$6,D613&gt;='Product Ratings'!$H$6),'Product Ratings'!$F$6,IF(AND(D613&lt;='Product Ratings'!$I$7,I613&gt;='Product Ratings'!$H$7),'Product Ratings'!$F$7,IF(AND(D613&lt;='Product Ratings'!$I$8,D613&gt;='Product Ratings'!$H$8),'Product Ratings'!$F$8,IF(D613&gt;='Product Ratings'!$H$9,'Product Ratings'!$F$9)))))</f>
        <v>1</v>
      </c>
      <c r="T613" s="99">
        <f>IF(AND(O613&lt;='Product Ratings'!$M$5,O613&gt;='Product Ratings'!$L$5),'Product Ratings'!$J$5,IF(AND(O613&lt;='Product Ratings'!$M$6,O613&gt;='Product Ratings'!$L$6),'Product Ratings'!$J$6,IF(AND(O613&lt;='Product Ratings'!$M$7,O613&gt;='Product Ratings'!$L$7),'Product Ratings'!$J$7,IF(AND(O613&lt;='Product Ratings'!$M$8,O613&gt;='Product Ratings'!$L$8),'Product Ratings'!$J$8,IF(O613&gt;='Product Ratings'!$L$9,'Product Ratings'!$J$9)))))</f>
        <v>1</v>
      </c>
      <c r="U613" s="99">
        <f>IF(AND(N613&lt;='Product Ratings'!$R$5,N613&gt;='Product Ratings'!$Q$5),'Product Ratings'!$O$5,IF(AND(N613&lt;='Product Ratings'!$R$6,N613&gt;='Product Ratings'!$Q$6),'Product Ratings'!$O$6,IF(AND(N613&lt;='Product Ratings'!$R$7,N613&gt;='Product Ratings'!$Q$7),'Product Ratings'!$O$7,IF(AND(N613&lt;='Product Ratings'!$R$8,N613&gt;='Product Ratings'!$Q$8),'Product Ratings'!$O$8,IF(N613&gt;='Product Ratings'!$Q$9,'Product Ratings'!$O$9)))))</f>
        <v>3</v>
      </c>
      <c r="V613" s="99">
        <f>IF(AND(P613&lt;='Product Ratings'!$V$5,P613&gt;='Product Ratings'!$U$5),'Product Ratings'!$S$5,IF(AND(P613&lt;='Product Ratings'!$V$6,P613&gt;='Product Ratings'!$U$6),'Product Ratings'!$S$6,IF(AND(P613&lt;='Product Ratings'!$V$7,P613&gt;='Product Ratings'!$U$7),'Product Ratings'!$S$7,IF(AND(P613&lt;='Product Ratings'!$V$8,P613&gt;='Product Ratings'!$U$8),'Product Ratings'!$S$8,IF(P613&gt;='Product Ratings'!$U$9,'Product Ratings'!$S$9)))))</f>
        <v>5</v>
      </c>
      <c r="W613" s="135">
        <f t="shared" si="6"/>
        <v>12</v>
      </c>
      <c r="X613" s="90"/>
      <c r="Y613" s="90"/>
      <c r="Z613" s="90"/>
      <c r="AA613" s="90"/>
      <c r="AB613" s="90"/>
    </row>
    <row r="614" ht="12.75" customHeight="1">
      <c r="A614" s="87"/>
      <c r="B614" s="90"/>
      <c r="C614" s="90" t="s">
        <v>673</v>
      </c>
      <c r="D614" s="126">
        <v>2.0</v>
      </c>
      <c r="E614" s="127">
        <v>11543.09</v>
      </c>
      <c r="F614" s="128">
        <f t="shared" si="7"/>
        <v>7503.0085</v>
      </c>
      <c r="G614" s="129">
        <f t="shared" si="1"/>
        <v>4040.0815</v>
      </c>
      <c r="H614" s="130">
        <f t="shared" si="2"/>
        <v>0.35</v>
      </c>
      <c r="I614" s="131">
        <v>44362.0</v>
      </c>
      <c r="J614" s="132">
        <v>44398.0</v>
      </c>
      <c r="K614" s="123"/>
      <c r="L614" s="90"/>
      <c r="M614" s="133">
        <f t="shared" si="3"/>
        <v>5771.545</v>
      </c>
      <c r="N614" s="99">
        <f t="shared" si="4"/>
        <v>36</v>
      </c>
      <c r="O614" s="133">
        <f t="shared" si="5"/>
        <v>3751.50425</v>
      </c>
      <c r="P614" s="134">
        <v>0.89</v>
      </c>
      <c r="Q614" s="90"/>
      <c r="R614" s="99">
        <f>IF(AND(H614&lt;='Product Ratings'!$E$5,H614&gt;='Product Ratings'!$D$5),'Product Ratings'!$C$5,IF(AND(H614&lt;='Product Ratings'!$E$6,H614&gt;='Product Ratings'!$D$6),'Product Ratings'!$C$6,IF(AND(H614&lt;='Product Ratings'!$E$7,H614&gt;='Product Ratings'!$D$7),'Product Ratings'!$C$7,IF(AND(H614&lt;='Product Ratings'!$E$8,H614&gt;='Product Ratings'!$D$8),'Product Ratings'!$C$8,IF(H614&gt;='Product Ratings'!$D$9,'Product Ratings'!$C$9)))))</f>
        <v>2</v>
      </c>
      <c r="S614" s="99">
        <f>IF(AND(D614&lt;='Product Ratings'!$I$5,D614&gt;='Product Ratings'!$H$5),'Product Ratings'!$F$5,IF(AND(D614&lt;='Product Ratings'!$I$6,D614&gt;='Product Ratings'!$H$6),'Product Ratings'!$F$6,IF(AND(D614&lt;='Product Ratings'!$I$7,I614&gt;='Product Ratings'!$H$7),'Product Ratings'!$F$7,IF(AND(D614&lt;='Product Ratings'!$I$8,D614&gt;='Product Ratings'!$H$8),'Product Ratings'!$F$8,IF(D614&gt;='Product Ratings'!$H$9,'Product Ratings'!$F$9)))))</f>
        <v>1</v>
      </c>
      <c r="T614" s="99">
        <f>IF(AND(O614&lt;='Product Ratings'!$M$5,O614&gt;='Product Ratings'!$L$5),'Product Ratings'!$J$5,IF(AND(O614&lt;='Product Ratings'!$M$6,O614&gt;='Product Ratings'!$L$6),'Product Ratings'!$J$6,IF(AND(O614&lt;='Product Ratings'!$M$7,O614&gt;='Product Ratings'!$L$7),'Product Ratings'!$J$7,IF(AND(O614&lt;='Product Ratings'!$M$8,O614&gt;='Product Ratings'!$L$8),'Product Ratings'!$J$8,IF(O614&gt;='Product Ratings'!$L$9,'Product Ratings'!$J$9)))))</f>
        <v>1</v>
      </c>
      <c r="U614" s="99">
        <f>IF(AND(N614&lt;='Product Ratings'!$R$5,N614&gt;='Product Ratings'!$Q$5),'Product Ratings'!$O$5,IF(AND(N614&lt;='Product Ratings'!$R$6,N614&gt;='Product Ratings'!$Q$6),'Product Ratings'!$O$6,IF(AND(N614&lt;='Product Ratings'!$R$7,N614&gt;='Product Ratings'!$Q$7),'Product Ratings'!$O$7,IF(AND(N614&lt;='Product Ratings'!$R$8,N614&gt;='Product Ratings'!$Q$8),'Product Ratings'!$O$8,IF(N614&gt;='Product Ratings'!$Q$9,'Product Ratings'!$O$9)))))</f>
        <v>3</v>
      </c>
      <c r="V614" s="99">
        <f>IF(AND(P614&lt;='Product Ratings'!$V$5,P614&gt;='Product Ratings'!$U$5),'Product Ratings'!$S$5,IF(AND(P614&lt;='Product Ratings'!$V$6,P614&gt;='Product Ratings'!$U$6),'Product Ratings'!$S$6,IF(AND(P614&lt;='Product Ratings'!$V$7,P614&gt;='Product Ratings'!$U$7),'Product Ratings'!$S$7,IF(AND(P614&lt;='Product Ratings'!$V$8,P614&gt;='Product Ratings'!$U$8),'Product Ratings'!$S$8,IF(P614&gt;='Product Ratings'!$U$9,'Product Ratings'!$S$9)))))</f>
        <v>5</v>
      </c>
      <c r="W614" s="135">
        <f t="shared" si="6"/>
        <v>12</v>
      </c>
      <c r="X614" s="90"/>
      <c r="Y614" s="90"/>
      <c r="Z614" s="90"/>
      <c r="AA614" s="90"/>
      <c r="AB614" s="90"/>
    </row>
    <row r="615" ht="12.75" customHeight="1">
      <c r="A615" s="87"/>
      <c r="B615" s="90"/>
      <c r="C615" s="90" t="s">
        <v>674</v>
      </c>
      <c r="D615" s="126">
        <v>3.0</v>
      </c>
      <c r="E615" s="127">
        <v>780.0</v>
      </c>
      <c r="F615" s="128">
        <f t="shared" si="7"/>
        <v>507</v>
      </c>
      <c r="G615" s="129">
        <f t="shared" si="1"/>
        <v>273</v>
      </c>
      <c r="H615" s="130">
        <f t="shared" si="2"/>
        <v>0.35</v>
      </c>
      <c r="I615" s="131">
        <v>44363.0</v>
      </c>
      <c r="J615" s="132">
        <v>44399.0</v>
      </c>
      <c r="K615" s="123"/>
      <c r="L615" s="90"/>
      <c r="M615" s="133">
        <f t="shared" si="3"/>
        <v>260</v>
      </c>
      <c r="N615" s="99">
        <f t="shared" si="4"/>
        <v>36</v>
      </c>
      <c r="O615" s="133">
        <f t="shared" si="5"/>
        <v>169</v>
      </c>
      <c r="P615" s="134">
        <v>0.03</v>
      </c>
      <c r="Q615" s="90"/>
      <c r="R615" s="99">
        <f>IF(AND(H615&lt;='Product Ratings'!$E$5,H615&gt;='Product Ratings'!$D$5),'Product Ratings'!$C$5,IF(AND(H615&lt;='Product Ratings'!$E$6,H615&gt;='Product Ratings'!$D$6),'Product Ratings'!$C$6,IF(AND(H615&lt;='Product Ratings'!$E$7,H615&gt;='Product Ratings'!$D$7),'Product Ratings'!$C$7,IF(AND(H615&lt;='Product Ratings'!$E$8,H615&gt;='Product Ratings'!$D$8),'Product Ratings'!$C$8,IF(H615&gt;='Product Ratings'!$D$9,'Product Ratings'!$C$9)))))</f>
        <v>2</v>
      </c>
      <c r="S615" s="99">
        <f>IF(AND(D615&lt;='Product Ratings'!$I$5,D615&gt;='Product Ratings'!$H$5),'Product Ratings'!$F$5,IF(AND(D615&lt;='Product Ratings'!$I$6,D615&gt;='Product Ratings'!$H$6),'Product Ratings'!$F$6,IF(AND(D615&lt;='Product Ratings'!$I$7,I615&gt;='Product Ratings'!$H$7),'Product Ratings'!$F$7,IF(AND(D615&lt;='Product Ratings'!$I$8,D615&gt;='Product Ratings'!$H$8),'Product Ratings'!$F$8,IF(D615&gt;='Product Ratings'!$H$9,'Product Ratings'!$F$9)))))</f>
        <v>1</v>
      </c>
      <c r="T615" s="99">
        <f>IF(AND(O615&lt;='Product Ratings'!$M$5,O615&gt;='Product Ratings'!$L$5),'Product Ratings'!$J$5,IF(AND(O615&lt;='Product Ratings'!$M$6,O615&gt;='Product Ratings'!$L$6),'Product Ratings'!$J$6,IF(AND(O615&lt;='Product Ratings'!$M$7,O615&gt;='Product Ratings'!$L$7),'Product Ratings'!$J$7,IF(AND(O615&lt;='Product Ratings'!$M$8,O615&gt;='Product Ratings'!$L$8),'Product Ratings'!$J$8,IF(O615&gt;='Product Ratings'!$L$9,'Product Ratings'!$J$9)))))</f>
        <v>2</v>
      </c>
      <c r="U615" s="99">
        <f>IF(AND(N615&lt;='Product Ratings'!$R$5,N615&gt;='Product Ratings'!$Q$5),'Product Ratings'!$O$5,IF(AND(N615&lt;='Product Ratings'!$R$6,N615&gt;='Product Ratings'!$Q$6),'Product Ratings'!$O$6,IF(AND(N615&lt;='Product Ratings'!$R$7,N615&gt;='Product Ratings'!$Q$7),'Product Ratings'!$O$7,IF(AND(N615&lt;='Product Ratings'!$R$8,N615&gt;='Product Ratings'!$Q$8),'Product Ratings'!$O$8,IF(N615&gt;='Product Ratings'!$Q$9,'Product Ratings'!$O$9)))))</f>
        <v>3</v>
      </c>
      <c r="V615" s="99">
        <f>IF(AND(P615&lt;='Product Ratings'!$V$5,P615&gt;='Product Ratings'!$U$5),'Product Ratings'!$S$5,IF(AND(P615&lt;='Product Ratings'!$V$6,P615&gt;='Product Ratings'!$U$6),'Product Ratings'!$S$6,IF(AND(P615&lt;='Product Ratings'!$V$7,P615&gt;='Product Ratings'!$U$7),'Product Ratings'!$S$7,IF(AND(P615&lt;='Product Ratings'!$V$8,P615&gt;='Product Ratings'!$U$8),'Product Ratings'!$S$8,IF(P615&gt;='Product Ratings'!$U$9,'Product Ratings'!$S$9)))))</f>
        <v>1</v>
      </c>
      <c r="W615" s="135">
        <f t="shared" si="6"/>
        <v>9</v>
      </c>
      <c r="X615" s="90"/>
      <c r="Y615" s="90"/>
      <c r="Z615" s="90"/>
      <c r="AA615" s="90"/>
      <c r="AB615" s="90"/>
    </row>
    <row r="616" ht="12.75" customHeight="1">
      <c r="A616" s="87"/>
      <c r="B616" s="90"/>
      <c r="C616" s="90" t="s">
        <v>675</v>
      </c>
      <c r="D616" s="126">
        <v>4.0</v>
      </c>
      <c r="E616" s="127">
        <v>811.57</v>
      </c>
      <c r="F616" s="128">
        <f t="shared" si="7"/>
        <v>527.5205</v>
      </c>
      <c r="G616" s="129">
        <f t="shared" si="1"/>
        <v>284.0495</v>
      </c>
      <c r="H616" s="130">
        <f t="shared" si="2"/>
        <v>0.35</v>
      </c>
      <c r="I616" s="131">
        <v>44364.0</v>
      </c>
      <c r="J616" s="132">
        <v>44400.0</v>
      </c>
      <c r="K616" s="123"/>
      <c r="L616" s="90"/>
      <c r="M616" s="133">
        <f t="shared" si="3"/>
        <v>202.8925</v>
      </c>
      <c r="N616" s="99">
        <f t="shared" si="4"/>
        <v>36</v>
      </c>
      <c r="O616" s="133">
        <f t="shared" si="5"/>
        <v>131.880125</v>
      </c>
      <c r="P616" s="134">
        <v>0.04</v>
      </c>
      <c r="Q616" s="90"/>
      <c r="R616" s="99">
        <f>IF(AND(H616&lt;='Product Ratings'!$E$5,H616&gt;='Product Ratings'!$D$5),'Product Ratings'!$C$5,IF(AND(H616&lt;='Product Ratings'!$E$6,H616&gt;='Product Ratings'!$D$6),'Product Ratings'!$C$6,IF(AND(H616&lt;='Product Ratings'!$E$7,H616&gt;='Product Ratings'!$D$7),'Product Ratings'!$C$7,IF(AND(H616&lt;='Product Ratings'!$E$8,H616&gt;='Product Ratings'!$D$8),'Product Ratings'!$C$8,IF(H616&gt;='Product Ratings'!$D$9,'Product Ratings'!$C$9)))))</f>
        <v>2</v>
      </c>
      <c r="S616" s="99">
        <f>IF(AND(D616&lt;='Product Ratings'!$I$5,D616&gt;='Product Ratings'!$H$5),'Product Ratings'!$F$5,IF(AND(D616&lt;='Product Ratings'!$I$6,D616&gt;='Product Ratings'!$H$6),'Product Ratings'!$F$6,IF(AND(D616&lt;='Product Ratings'!$I$7,I616&gt;='Product Ratings'!$H$7),'Product Ratings'!$F$7,IF(AND(D616&lt;='Product Ratings'!$I$8,D616&gt;='Product Ratings'!$H$8),'Product Ratings'!$F$8,IF(D616&gt;='Product Ratings'!$H$9,'Product Ratings'!$F$9)))))</f>
        <v>1</v>
      </c>
      <c r="T616" s="99">
        <f>IF(AND(O616&lt;='Product Ratings'!$M$5,O616&gt;='Product Ratings'!$L$5),'Product Ratings'!$J$5,IF(AND(O616&lt;='Product Ratings'!$M$6,O616&gt;='Product Ratings'!$L$6),'Product Ratings'!$J$6,IF(AND(O616&lt;='Product Ratings'!$M$7,O616&gt;='Product Ratings'!$L$7),'Product Ratings'!$J$7,IF(AND(O616&lt;='Product Ratings'!$M$8,O616&gt;='Product Ratings'!$L$8),'Product Ratings'!$J$8,IF(O616&gt;='Product Ratings'!$L$9,'Product Ratings'!$J$9)))))</f>
        <v>2</v>
      </c>
      <c r="U616" s="99">
        <f>IF(AND(N616&lt;='Product Ratings'!$R$5,N616&gt;='Product Ratings'!$Q$5),'Product Ratings'!$O$5,IF(AND(N616&lt;='Product Ratings'!$R$6,N616&gt;='Product Ratings'!$Q$6),'Product Ratings'!$O$6,IF(AND(N616&lt;='Product Ratings'!$R$7,N616&gt;='Product Ratings'!$Q$7),'Product Ratings'!$O$7,IF(AND(N616&lt;='Product Ratings'!$R$8,N616&gt;='Product Ratings'!$Q$8),'Product Ratings'!$O$8,IF(N616&gt;='Product Ratings'!$Q$9,'Product Ratings'!$O$9)))))</f>
        <v>3</v>
      </c>
      <c r="V616" s="99">
        <f>IF(AND(P616&lt;='Product Ratings'!$V$5,P616&gt;='Product Ratings'!$U$5),'Product Ratings'!$S$5,IF(AND(P616&lt;='Product Ratings'!$V$6,P616&gt;='Product Ratings'!$U$6),'Product Ratings'!$S$6,IF(AND(P616&lt;='Product Ratings'!$V$7,P616&gt;='Product Ratings'!$U$7),'Product Ratings'!$S$7,IF(AND(P616&lt;='Product Ratings'!$V$8,P616&gt;='Product Ratings'!$U$8),'Product Ratings'!$S$8,IF(P616&gt;='Product Ratings'!$U$9,'Product Ratings'!$S$9)))))</f>
        <v>1</v>
      </c>
      <c r="W616" s="135">
        <f t="shared" si="6"/>
        <v>9</v>
      </c>
      <c r="X616" s="90"/>
      <c r="Y616" s="90"/>
      <c r="Z616" s="90"/>
      <c r="AA616" s="90"/>
      <c r="AB616" s="90"/>
    </row>
    <row r="617" ht="12.75" customHeight="1">
      <c r="A617" s="87"/>
      <c r="B617" s="90"/>
      <c r="C617" s="90" t="s">
        <v>676</v>
      </c>
      <c r="D617" s="126">
        <v>5.0</v>
      </c>
      <c r="E617" s="127">
        <v>811.57</v>
      </c>
      <c r="F617" s="128">
        <f t="shared" si="7"/>
        <v>527.5205</v>
      </c>
      <c r="G617" s="129">
        <f t="shared" si="1"/>
        <v>284.0495</v>
      </c>
      <c r="H617" s="130">
        <f t="shared" si="2"/>
        <v>0.35</v>
      </c>
      <c r="I617" s="131">
        <v>44365.0</v>
      </c>
      <c r="J617" s="132">
        <v>44401.0</v>
      </c>
      <c r="K617" s="123"/>
      <c r="L617" s="90"/>
      <c r="M617" s="133">
        <f t="shared" si="3"/>
        <v>162.314</v>
      </c>
      <c r="N617" s="99">
        <f t="shared" si="4"/>
        <v>36</v>
      </c>
      <c r="O617" s="133">
        <f t="shared" si="5"/>
        <v>105.5041</v>
      </c>
      <c r="P617" s="134">
        <v>0.05</v>
      </c>
      <c r="Q617" s="90"/>
      <c r="R617" s="99">
        <f>IF(AND(H617&lt;='Product Ratings'!$E$5,H617&gt;='Product Ratings'!$D$5),'Product Ratings'!$C$5,IF(AND(H617&lt;='Product Ratings'!$E$6,H617&gt;='Product Ratings'!$D$6),'Product Ratings'!$C$6,IF(AND(H617&lt;='Product Ratings'!$E$7,H617&gt;='Product Ratings'!$D$7),'Product Ratings'!$C$7,IF(AND(H617&lt;='Product Ratings'!$E$8,H617&gt;='Product Ratings'!$D$8),'Product Ratings'!$C$8,IF(H617&gt;='Product Ratings'!$D$9,'Product Ratings'!$C$9)))))</f>
        <v>2</v>
      </c>
      <c r="S617" s="99">
        <f>IF(AND(D617&lt;='Product Ratings'!$I$5,D617&gt;='Product Ratings'!$H$5),'Product Ratings'!$F$5,IF(AND(D617&lt;='Product Ratings'!$I$6,D617&gt;='Product Ratings'!$H$6),'Product Ratings'!$F$6,IF(AND(D617&lt;='Product Ratings'!$I$7,I617&gt;='Product Ratings'!$H$7),'Product Ratings'!$F$7,IF(AND(D617&lt;='Product Ratings'!$I$8,D617&gt;='Product Ratings'!$H$8),'Product Ratings'!$F$8,IF(D617&gt;='Product Ratings'!$H$9,'Product Ratings'!$F$9)))))</f>
        <v>1</v>
      </c>
      <c r="T617" s="99">
        <f>IF(AND(O617&lt;='Product Ratings'!$M$5,O617&gt;='Product Ratings'!$L$5),'Product Ratings'!$J$5,IF(AND(O617&lt;='Product Ratings'!$M$6,O617&gt;='Product Ratings'!$L$6),'Product Ratings'!$J$6,IF(AND(O617&lt;='Product Ratings'!$M$7,O617&gt;='Product Ratings'!$L$7),'Product Ratings'!$J$7,IF(AND(O617&lt;='Product Ratings'!$M$8,O617&gt;='Product Ratings'!$L$8),'Product Ratings'!$J$8,IF(O617&gt;='Product Ratings'!$L$9,'Product Ratings'!$J$9)))))</f>
        <v>2</v>
      </c>
      <c r="U617" s="99">
        <f>IF(AND(N617&lt;='Product Ratings'!$R$5,N617&gt;='Product Ratings'!$Q$5),'Product Ratings'!$O$5,IF(AND(N617&lt;='Product Ratings'!$R$6,N617&gt;='Product Ratings'!$Q$6),'Product Ratings'!$O$6,IF(AND(N617&lt;='Product Ratings'!$R$7,N617&gt;='Product Ratings'!$Q$7),'Product Ratings'!$O$7,IF(AND(N617&lt;='Product Ratings'!$R$8,N617&gt;='Product Ratings'!$Q$8),'Product Ratings'!$O$8,IF(N617&gt;='Product Ratings'!$Q$9,'Product Ratings'!$O$9)))))</f>
        <v>3</v>
      </c>
      <c r="V617" s="99">
        <f>IF(AND(P617&lt;='Product Ratings'!$V$5,P617&gt;='Product Ratings'!$U$5),'Product Ratings'!$S$5,IF(AND(P617&lt;='Product Ratings'!$V$6,P617&gt;='Product Ratings'!$U$6),'Product Ratings'!$S$6,IF(AND(P617&lt;='Product Ratings'!$V$7,P617&gt;='Product Ratings'!$U$7),'Product Ratings'!$S$7,IF(AND(P617&lt;='Product Ratings'!$V$8,P617&gt;='Product Ratings'!$U$8),'Product Ratings'!$S$8,IF(P617&gt;='Product Ratings'!$U$9,'Product Ratings'!$S$9)))))</f>
        <v>1</v>
      </c>
      <c r="W617" s="135">
        <f t="shared" si="6"/>
        <v>9</v>
      </c>
      <c r="X617" s="90"/>
      <c r="Y617" s="90"/>
      <c r="Z617" s="90"/>
      <c r="AA617" s="90"/>
      <c r="AB617" s="90"/>
    </row>
    <row r="618" ht="12.75" customHeight="1">
      <c r="A618" s="87"/>
      <c r="B618" s="90"/>
      <c r="C618" s="90" t="s">
        <v>677</v>
      </c>
      <c r="D618" s="126">
        <v>6.0</v>
      </c>
      <c r="E618" s="127">
        <v>429.32</v>
      </c>
      <c r="F618" s="128">
        <f t="shared" si="7"/>
        <v>279.058</v>
      </c>
      <c r="G618" s="129">
        <f t="shared" si="1"/>
        <v>150.262</v>
      </c>
      <c r="H618" s="130">
        <f t="shared" si="2"/>
        <v>0.35</v>
      </c>
      <c r="I618" s="131">
        <v>44366.0</v>
      </c>
      <c r="J618" s="132">
        <v>44402.0</v>
      </c>
      <c r="K618" s="123"/>
      <c r="L618" s="90"/>
      <c r="M618" s="133">
        <f t="shared" si="3"/>
        <v>71.55333333</v>
      </c>
      <c r="N618" s="99">
        <f t="shared" si="4"/>
        <v>36</v>
      </c>
      <c r="O618" s="133">
        <f t="shared" si="5"/>
        <v>46.50966667</v>
      </c>
      <c r="P618" s="134">
        <v>0.06</v>
      </c>
      <c r="Q618" s="90"/>
      <c r="R618" s="99">
        <f>IF(AND(H618&lt;='Product Ratings'!$E$5,H618&gt;='Product Ratings'!$D$5),'Product Ratings'!$C$5,IF(AND(H618&lt;='Product Ratings'!$E$6,H618&gt;='Product Ratings'!$D$6),'Product Ratings'!$C$6,IF(AND(H618&lt;='Product Ratings'!$E$7,H618&gt;='Product Ratings'!$D$7),'Product Ratings'!$C$7,IF(AND(H618&lt;='Product Ratings'!$E$8,H618&gt;='Product Ratings'!$D$8),'Product Ratings'!$C$8,IF(H618&gt;='Product Ratings'!$D$9,'Product Ratings'!$C$9)))))</f>
        <v>2</v>
      </c>
      <c r="S618" s="99">
        <f>IF(AND(D618&lt;='Product Ratings'!$I$5,D618&gt;='Product Ratings'!$H$5),'Product Ratings'!$F$5,IF(AND(D618&lt;='Product Ratings'!$I$6,D618&gt;='Product Ratings'!$H$6),'Product Ratings'!$F$6,IF(AND(D618&lt;='Product Ratings'!$I$7,I618&gt;='Product Ratings'!$H$7),'Product Ratings'!$F$7,IF(AND(D618&lt;='Product Ratings'!$I$8,D618&gt;='Product Ratings'!$H$8),'Product Ratings'!$F$8,IF(D618&gt;='Product Ratings'!$H$9,'Product Ratings'!$F$9)))))</f>
        <v>2</v>
      </c>
      <c r="T618" s="99">
        <f>IF(AND(O618&lt;='Product Ratings'!$M$5,O618&gt;='Product Ratings'!$L$5),'Product Ratings'!$J$5,IF(AND(O618&lt;='Product Ratings'!$M$6,O618&gt;='Product Ratings'!$L$6),'Product Ratings'!$J$6,IF(AND(O618&lt;='Product Ratings'!$M$7,O618&gt;='Product Ratings'!$L$7),'Product Ratings'!$J$7,IF(AND(O618&lt;='Product Ratings'!$M$8,O618&gt;='Product Ratings'!$L$8),'Product Ratings'!$J$8,IF(O618&gt;='Product Ratings'!$L$9,'Product Ratings'!$J$9)))))</f>
        <v>3</v>
      </c>
      <c r="U618" s="99">
        <f>IF(AND(N618&lt;='Product Ratings'!$R$5,N618&gt;='Product Ratings'!$Q$5),'Product Ratings'!$O$5,IF(AND(N618&lt;='Product Ratings'!$R$6,N618&gt;='Product Ratings'!$Q$6),'Product Ratings'!$O$6,IF(AND(N618&lt;='Product Ratings'!$R$7,N618&gt;='Product Ratings'!$Q$7),'Product Ratings'!$O$7,IF(AND(N618&lt;='Product Ratings'!$R$8,N618&gt;='Product Ratings'!$Q$8),'Product Ratings'!$O$8,IF(N618&gt;='Product Ratings'!$Q$9,'Product Ratings'!$O$9)))))</f>
        <v>3</v>
      </c>
      <c r="V618" s="99">
        <f>IF(AND(P618&lt;='Product Ratings'!$V$5,P618&gt;='Product Ratings'!$U$5),'Product Ratings'!$S$5,IF(AND(P618&lt;='Product Ratings'!$V$6,P618&gt;='Product Ratings'!$U$6),'Product Ratings'!$S$6,IF(AND(P618&lt;='Product Ratings'!$V$7,P618&gt;='Product Ratings'!$U$7),'Product Ratings'!$S$7,IF(AND(P618&lt;='Product Ratings'!$V$8,P618&gt;='Product Ratings'!$U$8),'Product Ratings'!$S$8,IF(P618&gt;='Product Ratings'!$U$9,'Product Ratings'!$S$9)))))</f>
        <v>2</v>
      </c>
      <c r="W618" s="135">
        <f t="shared" si="6"/>
        <v>12</v>
      </c>
      <c r="X618" s="90"/>
      <c r="Y618" s="90"/>
      <c r="Z618" s="90"/>
      <c r="AA618" s="90"/>
      <c r="AB618" s="90"/>
    </row>
    <row r="619" ht="12.75" customHeight="1">
      <c r="A619" s="87"/>
      <c r="B619" s="90"/>
      <c r="C619" s="90" t="s">
        <v>678</v>
      </c>
      <c r="D619" s="126">
        <v>1.0</v>
      </c>
      <c r="E619" s="127">
        <v>68.7</v>
      </c>
      <c r="F619" s="128">
        <f t="shared" si="7"/>
        <v>44.655</v>
      </c>
      <c r="G619" s="129">
        <f t="shared" si="1"/>
        <v>24.045</v>
      </c>
      <c r="H619" s="130">
        <f t="shared" si="2"/>
        <v>0.35</v>
      </c>
      <c r="I619" s="131">
        <v>44367.0</v>
      </c>
      <c r="J619" s="132">
        <v>44403.0</v>
      </c>
      <c r="K619" s="123"/>
      <c r="L619" s="90"/>
      <c r="M619" s="133">
        <f t="shared" si="3"/>
        <v>68.7</v>
      </c>
      <c r="N619" s="99">
        <f t="shared" si="4"/>
        <v>36</v>
      </c>
      <c r="O619" s="133">
        <f t="shared" si="5"/>
        <v>44.655</v>
      </c>
      <c r="P619" s="134">
        <v>0.07</v>
      </c>
      <c r="Q619" s="90"/>
      <c r="R619" s="99">
        <f>IF(AND(H619&lt;='Product Ratings'!$E$5,H619&gt;='Product Ratings'!$D$5),'Product Ratings'!$C$5,IF(AND(H619&lt;='Product Ratings'!$E$6,H619&gt;='Product Ratings'!$D$6),'Product Ratings'!$C$6,IF(AND(H619&lt;='Product Ratings'!$E$7,H619&gt;='Product Ratings'!$D$7),'Product Ratings'!$C$7,IF(AND(H619&lt;='Product Ratings'!$E$8,H619&gt;='Product Ratings'!$D$8),'Product Ratings'!$C$8,IF(H619&gt;='Product Ratings'!$D$9,'Product Ratings'!$C$9)))))</f>
        <v>2</v>
      </c>
      <c r="S619" s="99">
        <f>IF(AND(D619&lt;='Product Ratings'!$I$5,D619&gt;='Product Ratings'!$H$5),'Product Ratings'!$F$5,IF(AND(D619&lt;='Product Ratings'!$I$6,D619&gt;='Product Ratings'!$H$6),'Product Ratings'!$F$6,IF(AND(D619&lt;='Product Ratings'!$I$7,I619&gt;='Product Ratings'!$H$7),'Product Ratings'!$F$7,IF(AND(D619&lt;='Product Ratings'!$I$8,D619&gt;='Product Ratings'!$H$8),'Product Ratings'!$F$8,IF(D619&gt;='Product Ratings'!$H$9,'Product Ratings'!$F$9)))))</f>
        <v>1</v>
      </c>
      <c r="T619" s="99">
        <f>IF(AND(O619&lt;='Product Ratings'!$M$5,O619&gt;='Product Ratings'!$L$5),'Product Ratings'!$J$5,IF(AND(O619&lt;='Product Ratings'!$M$6,O619&gt;='Product Ratings'!$L$6),'Product Ratings'!$J$6,IF(AND(O619&lt;='Product Ratings'!$M$7,O619&gt;='Product Ratings'!$L$7),'Product Ratings'!$J$7,IF(AND(O619&lt;='Product Ratings'!$M$8,O619&gt;='Product Ratings'!$L$8),'Product Ratings'!$J$8,IF(O619&gt;='Product Ratings'!$L$9,'Product Ratings'!$J$9)))))</f>
        <v>3</v>
      </c>
      <c r="U619" s="99">
        <f>IF(AND(N619&lt;='Product Ratings'!$R$5,N619&gt;='Product Ratings'!$Q$5),'Product Ratings'!$O$5,IF(AND(N619&lt;='Product Ratings'!$R$6,N619&gt;='Product Ratings'!$Q$6),'Product Ratings'!$O$6,IF(AND(N619&lt;='Product Ratings'!$R$7,N619&gt;='Product Ratings'!$Q$7),'Product Ratings'!$O$7,IF(AND(N619&lt;='Product Ratings'!$R$8,N619&gt;='Product Ratings'!$Q$8),'Product Ratings'!$O$8,IF(N619&gt;='Product Ratings'!$Q$9,'Product Ratings'!$O$9)))))</f>
        <v>3</v>
      </c>
      <c r="V619" s="99">
        <f>IF(AND(P619&lt;='Product Ratings'!$V$5,P619&gt;='Product Ratings'!$U$5),'Product Ratings'!$S$5,IF(AND(P619&lt;='Product Ratings'!$V$6,P619&gt;='Product Ratings'!$U$6),'Product Ratings'!$S$6,IF(AND(P619&lt;='Product Ratings'!$V$7,P619&gt;='Product Ratings'!$U$7),'Product Ratings'!$S$7,IF(AND(P619&lt;='Product Ratings'!$V$8,P619&gt;='Product Ratings'!$U$8),'Product Ratings'!$S$8,IF(P619&gt;='Product Ratings'!$U$9,'Product Ratings'!$S$9)))))</f>
        <v>2</v>
      </c>
      <c r="W619" s="135">
        <f t="shared" si="6"/>
        <v>11</v>
      </c>
      <c r="X619" s="90"/>
      <c r="Y619" s="90"/>
      <c r="Z619" s="90"/>
      <c r="AA619" s="90"/>
      <c r="AB619" s="90"/>
    </row>
    <row r="620" ht="12.75" customHeight="1">
      <c r="A620" s="87"/>
      <c r="B620" s="90"/>
      <c r="C620" s="90" t="s">
        <v>679</v>
      </c>
      <c r="D620" s="126">
        <v>2.0</v>
      </c>
      <c r="E620" s="127">
        <v>66.86</v>
      </c>
      <c r="F620" s="128">
        <f t="shared" si="7"/>
        <v>43.459</v>
      </c>
      <c r="G620" s="129">
        <f t="shared" si="1"/>
        <v>23.401</v>
      </c>
      <c r="H620" s="130">
        <f t="shared" si="2"/>
        <v>0.35</v>
      </c>
      <c r="I620" s="131">
        <v>44368.0</v>
      </c>
      <c r="J620" s="132">
        <v>44404.0</v>
      </c>
      <c r="K620" s="123"/>
      <c r="L620" s="90"/>
      <c r="M620" s="133">
        <f t="shared" si="3"/>
        <v>33.43</v>
      </c>
      <c r="N620" s="99">
        <f t="shared" si="4"/>
        <v>36</v>
      </c>
      <c r="O620" s="133">
        <f t="shared" si="5"/>
        <v>21.7295</v>
      </c>
      <c r="P620" s="134">
        <v>0.08</v>
      </c>
      <c r="Q620" s="90"/>
      <c r="R620" s="99">
        <f>IF(AND(H620&lt;='Product Ratings'!$E$5,H620&gt;='Product Ratings'!$D$5),'Product Ratings'!$C$5,IF(AND(H620&lt;='Product Ratings'!$E$6,H620&gt;='Product Ratings'!$D$6),'Product Ratings'!$C$6,IF(AND(H620&lt;='Product Ratings'!$E$7,H620&gt;='Product Ratings'!$D$7),'Product Ratings'!$C$7,IF(AND(H620&lt;='Product Ratings'!$E$8,H620&gt;='Product Ratings'!$D$8),'Product Ratings'!$C$8,IF(H620&gt;='Product Ratings'!$D$9,'Product Ratings'!$C$9)))))</f>
        <v>2</v>
      </c>
      <c r="S620" s="99">
        <f>IF(AND(D620&lt;='Product Ratings'!$I$5,D620&gt;='Product Ratings'!$H$5),'Product Ratings'!$F$5,IF(AND(D620&lt;='Product Ratings'!$I$6,D620&gt;='Product Ratings'!$H$6),'Product Ratings'!$F$6,IF(AND(D620&lt;='Product Ratings'!$I$7,I620&gt;='Product Ratings'!$H$7),'Product Ratings'!$F$7,IF(AND(D620&lt;='Product Ratings'!$I$8,D620&gt;='Product Ratings'!$H$8),'Product Ratings'!$F$8,IF(D620&gt;='Product Ratings'!$H$9,'Product Ratings'!$F$9)))))</f>
        <v>1</v>
      </c>
      <c r="T620" s="99">
        <f>IF(AND(O620&lt;='Product Ratings'!$M$5,O620&gt;='Product Ratings'!$L$5),'Product Ratings'!$J$5,IF(AND(O620&lt;='Product Ratings'!$M$6,O620&gt;='Product Ratings'!$L$6),'Product Ratings'!$J$6,IF(AND(O620&lt;='Product Ratings'!$M$7,O620&gt;='Product Ratings'!$L$7),'Product Ratings'!$J$7,IF(AND(O620&lt;='Product Ratings'!$M$8,O620&gt;='Product Ratings'!$L$8),'Product Ratings'!$J$8,IF(O620&gt;='Product Ratings'!$L$9,'Product Ratings'!$J$9)))))</f>
        <v>5</v>
      </c>
      <c r="U620" s="99">
        <f>IF(AND(N620&lt;='Product Ratings'!$R$5,N620&gt;='Product Ratings'!$Q$5),'Product Ratings'!$O$5,IF(AND(N620&lt;='Product Ratings'!$R$6,N620&gt;='Product Ratings'!$Q$6),'Product Ratings'!$O$6,IF(AND(N620&lt;='Product Ratings'!$R$7,N620&gt;='Product Ratings'!$Q$7),'Product Ratings'!$O$7,IF(AND(N620&lt;='Product Ratings'!$R$8,N620&gt;='Product Ratings'!$Q$8),'Product Ratings'!$O$8,IF(N620&gt;='Product Ratings'!$Q$9,'Product Ratings'!$O$9)))))</f>
        <v>3</v>
      </c>
      <c r="V620" s="99">
        <f>IF(AND(P620&lt;='Product Ratings'!$V$5,P620&gt;='Product Ratings'!$U$5),'Product Ratings'!$S$5,IF(AND(P620&lt;='Product Ratings'!$V$6,P620&gt;='Product Ratings'!$U$6),'Product Ratings'!$S$6,IF(AND(P620&lt;='Product Ratings'!$V$7,P620&gt;='Product Ratings'!$U$7),'Product Ratings'!$S$7,IF(AND(P620&lt;='Product Ratings'!$V$8,P620&gt;='Product Ratings'!$U$8),'Product Ratings'!$S$8,IF(P620&gt;='Product Ratings'!$U$9,'Product Ratings'!$S$9)))))</f>
        <v>2</v>
      </c>
      <c r="W620" s="135">
        <f t="shared" si="6"/>
        <v>13</v>
      </c>
      <c r="X620" s="90"/>
      <c r="Y620" s="90"/>
      <c r="Z620" s="90"/>
      <c r="AA620" s="90"/>
      <c r="AB620" s="90"/>
    </row>
    <row r="621" ht="12.75" customHeight="1">
      <c r="A621" s="87"/>
      <c r="B621" s="90"/>
      <c r="C621" s="90" t="s">
        <v>680</v>
      </c>
      <c r="D621" s="126">
        <v>3.0</v>
      </c>
      <c r="E621" s="127">
        <v>1623.13</v>
      </c>
      <c r="F621" s="128">
        <f t="shared" si="7"/>
        <v>1055.0345</v>
      </c>
      <c r="G621" s="129">
        <f t="shared" si="1"/>
        <v>568.0955</v>
      </c>
      <c r="H621" s="130">
        <f t="shared" si="2"/>
        <v>0.35</v>
      </c>
      <c r="I621" s="131">
        <v>44369.0</v>
      </c>
      <c r="J621" s="132">
        <v>44405.0</v>
      </c>
      <c r="K621" s="123"/>
      <c r="L621" s="90"/>
      <c r="M621" s="133">
        <f t="shared" si="3"/>
        <v>541.0433333</v>
      </c>
      <c r="N621" s="99">
        <f t="shared" si="4"/>
        <v>36</v>
      </c>
      <c r="O621" s="133">
        <f t="shared" si="5"/>
        <v>351.6781667</v>
      </c>
      <c r="P621" s="134">
        <v>0.09</v>
      </c>
      <c r="Q621" s="90"/>
      <c r="R621" s="99">
        <f>IF(AND(H621&lt;='Product Ratings'!$E$5,H621&gt;='Product Ratings'!$D$5),'Product Ratings'!$C$5,IF(AND(H621&lt;='Product Ratings'!$E$6,H621&gt;='Product Ratings'!$D$6),'Product Ratings'!$C$6,IF(AND(H621&lt;='Product Ratings'!$E$7,H621&gt;='Product Ratings'!$D$7),'Product Ratings'!$C$7,IF(AND(H621&lt;='Product Ratings'!$E$8,H621&gt;='Product Ratings'!$D$8),'Product Ratings'!$C$8,IF(H621&gt;='Product Ratings'!$D$9,'Product Ratings'!$C$9)))))</f>
        <v>2</v>
      </c>
      <c r="S621" s="99">
        <f>IF(AND(D621&lt;='Product Ratings'!$I$5,D621&gt;='Product Ratings'!$H$5),'Product Ratings'!$F$5,IF(AND(D621&lt;='Product Ratings'!$I$6,D621&gt;='Product Ratings'!$H$6),'Product Ratings'!$F$6,IF(AND(D621&lt;='Product Ratings'!$I$7,I621&gt;='Product Ratings'!$H$7),'Product Ratings'!$F$7,IF(AND(D621&lt;='Product Ratings'!$I$8,D621&gt;='Product Ratings'!$H$8),'Product Ratings'!$F$8,IF(D621&gt;='Product Ratings'!$H$9,'Product Ratings'!$F$9)))))</f>
        <v>1</v>
      </c>
      <c r="T621" s="99">
        <f>IF(AND(O621&lt;='Product Ratings'!$M$5,O621&gt;='Product Ratings'!$L$5),'Product Ratings'!$J$5,IF(AND(O621&lt;='Product Ratings'!$M$6,O621&gt;='Product Ratings'!$L$6),'Product Ratings'!$J$6,IF(AND(O621&lt;='Product Ratings'!$M$7,O621&gt;='Product Ratings'!$L$7),'Product Ratings'!$J$7,IF(AND(O621&lt;='Product Ratings'!$M$8,O621&gt;='Product Ratings'!$L$8),'Product Ratings'!$J$8,IF(O621&gt;='Product Ratings'!$L$9,'Product Ratings'!$J$9)))))</f>
        <v>1</v>
      </c>
      <c r="U621" s="99">
        <f>IF(AND(N621&lt;='Product Ratings'!$R$5,N621&gt;='Product Ratings'!$Q$5),'Product Ratings'!$O$5,IF(AND(N621&lt;='Product Ratings'!$R$6,N621&gt;='Product Ratings'!$Q$6),'Product Ratings'!$O$6,IF(AND(N621&lt;='Product Ratings'!$R$7,N621&gt;='Product Ratings'!$Q$7),'Product Ratings'!$O$7,IF(AND(N621&lt;='Product Ratings'!$R$8,N621&gt;='Product Ratings'!$Q$8),'Product Ratings'!$O$8,IF(N621&gt;='Product Ratings'!$Q$9,'Product Ratings'!$O$9)))))</f>
        <v>3</v>
      </c>
      <c r="V621" s="99">
        <f>IF(AND(P621&lt;='Product Ratings'!$V$5,P621&gt;='Product Ratings'!$U$5),'Product Ratings'!$S$5,IF(AND(P621&lt;='Product Ratings'!$V$6,P621&gt;='Product Ratings'!$U$6),'Product Ratings'!$S$6,IF(AND(P621&lt;='Product Ratings'!$V$7,P621&gt;='Product Ratings'!$U$7),'Product Ratings'!$S$7,IF(AND(P621&lt;='Product Ratings'!$V$8,P621&gt;='Product Ratings'!$U$8),'Product Ratings'!$S$8,IF(P621&gt;='Product Ratings'!$U$9,'Product Ratings'!$S$9)))))</f>
        <v>2</v>
      </c>
      <c r="W621" s="135">
        <f t="shared" si="6"/>
        <v>9</v>
      </c>
      <c r="X621" s="90"/>
      <c r="Y621" s="90"/>
      <c r="Z621" s="90"/>
      <c r="AA621" s="90"/>
      <c r="AB621" s="90"/>
    </row>
    <row r="622" ht="12.75" customHeight="1">
      <c r="A622" s="87"/>
      <c r="B622" s="90"/>
      <c r="C622" s="90" t="s">
        <v>681</v>
      </c>
      <c r="D622" s="126">
        <v>4.0</v>
      </c>
      <c r="E622" s="127">
        <v>152.17</v>
      </c>
      <c r="F622" s="128">
        <f t="shared" si="7"/>
        <v>98.9105</v>
      </c>
      <c r="G622" s="129">
        <f t="shared" si="1"/>
        <v>53.2595</v>
      </c>
      <c r="H622" s="130">
        <f t="shared" si="2"/>
        <v>0.35</v>
      </c>
      <c r="I622" s="131">
        <v>44370.0</v>
      </c>
      <c r="J622" s="132">
        <v>44406.0</v>
      </c>
      <c r="K622" s="123"/>
      <c r="L622" s="90"/>
      <c r="M622" s="133">
        <f t="shared" si="3"/>
        <v>38.0425</v>
      </c>
      <c r="N622" s="99">
        <f t="shared" si="4"/>
        <v>36</v>
      </c>
      <c r="O622" s="133">
        <f t="shared" si="5"/>
        <v>24.727625</v>
      </c>
      <c r="P622" s="134">
        <v>0.12</v>
      </c>
      <c r="Q622" s="90"/>
      <c r="R622" s="99">
        <f>IF(AND(H622&lt;='Product Ratings'!$E$5,H622&gt;='Product Ratings'!$D$5),'Product Ratings'!$C$5,IF(AND(H622&lt;='Product Ratings'!$E$6,H622&gt;='Product Ratings'!$D$6),'Product Ratings'!$C$6,IF(AND(H622&lt;='Product Ratings'!$E$7,H622&gt;='Product Ratings'!$D$7),'Product Ratings'!$C$7,IF(AND(H622&lt;='Product Ratings'!$E$8,H622&gt;='Product Ratings'!$D$8),'Product Ratings'!$C$8,IF(H622&gt;='Product Ratings'!$D$9,'Product Ratings'!$C$9)))))</f>
        <v>2</v>
      </c>
      <c r="S622" s="99">
        <f>IF(AND(D622&lt;='Product Ratings'!$I$5,D622&gt;='Product Ratings'!$H$5),'Product Ratings'!$F$5,IF(AND(D622&lt;='Product Ratings'!$I$6,D622&gt;='Product Ratings'!$H$6),'Product Ratings'!$F$6,IF(AND(D622&lt;='Product Ratings'!$I$7,I622&gt;='Product Ratings'!$H$7),'Product Ratings'!$F$7,IF(AND(D622&lt;='Product Ratings'!$I$8,D622&gt;='Product Ratings'!$H$8),'Product Ratings'!$F$8,IF(D622&gt;='Product Ratings'!$H$9,'Product Ratings'!$F$9)))))</f>
        <v>1</v>
      </c>
      <c r="T622" s="99">
        <f>IF(AND(O622&lt;='Product Ratings'!$M$5,O622&gt;='Product Ratings'!$L$5),'Product Ratings'!$J$5,IF(AND(O622&lt;='Product Ratings'!$M$6,O622&gt;='Product Ratings'!$L$6),'Product Ratings'!$J$6,IF(AND(O622&lt;='Product Ratings'!$M$7,O622&gt;='Product Ratings'!$L$7),'Product Ratings'!$J$7,IF(AND(O622&lt;='Product Ratings'!$M$8,O622&gt;='Product Ratings'!$L$8),'Product Ratings'!$J$8,IF(O622&gt;='Product Ratings'!$L$9,'Product Ratings'!$J$9)))))</f>
        <v>5</v>
      </c>
      <c r="U622" s="99">
        <f>IF(AND(N622&lt;='Product Ratings'!$R$5,N622&gt;='Product Ratings'!$Q$5),'Product Ratings'!$O$5,IF(AND(N622&lt;='Product Ratings'!$R$6,N622&gt;='Product Ratings'!$Q$6),'Product Ratings'!$O$6,IF(AND(N622&lt;='Product Ratings'!$R$7,N622&gt;='Product Ratings'!$Q$7),'Product Ratings'!$O$7,IF(AND(N622&lt;='Product Ratings'!$R$8,N622&gt;='Product Ratings'!$Q$8),'Product Ratings'!$O$8,IF(N622&gt;='Product Ratings'!$Q$9,'Product Ratings'!$O$9)))))</f>
        <v>3</v>
      </c>
      <c r="V622" s="99">
        <f>IF(AND(P622&lt;='Product Ratings'!$V$5,P622&gt;='Product Ratings'!$U$5),'Product Ratings'!$S$5,IF(AND(P622&lt;='Product Ratings'!$V$6,P622&gt;='Product Ratings'!$U$6),'Product Ratings'!$S$6,IF(AND(P622&lt;='Product Ratings'!$V$7,P622&gt;='Product Ratings'!$U$7),'Product Ratings'!$S$7,IF(AND(P622&lt;='Product Ratings'!$V$8,P622&gt;='Product Ratings'!$U$8),'Product Ratings'!$S$8,IF(P622&gt;='Product Ratings'!$U$9,'Product Ratings'!$S$9)))))</f>
        <v>2</v>
      </c>
      <c r="W622" s="135">
        <f t="shared" si="6"/>
        <v>13</v>
      </c>
      <c r="X622" s="90"/>
      <c r="Y622" s="90"/>
      <c r="Z622" s="90"/>
      <c r="AA622" s="90"/>
      <c r="AB622" s="90"/>
    </row>
    <row r="623" ht="12.75" customHeight="1">
      <c r="A623" s="87"/>
      <c r="B623" s="90"/>
      <c r="C623" s="90" t="s">
        <v>682</v>
      </c>
      <c r="D623" s="126">
        <v>5.0</v>
      </c>
      <c r="E623" s="127">
        <v>34.78</v>
      </c>
      <c r="F623" s="128">
        <f t="shared" si="7"/>
        <v>22.607</v>
      </c>
      <c r="G623" s="129">
        <f t="shared" si="1"/>
        <v>12.173</v>
      </c>
      <c r="H623" s="130">
        <f t="shared" si="2"/>
        <v>0.35</v>
      </c>
      <c r="I623" s="131">
        <v>44371.0</v>
      </c>
      <c r="J623" s="132">
        <v>44407.0</v>
      </c>
      <c r="K623" s="123"/>
      <c r="L623" s="90"/>
      <c r="M623" s="133">
        <f t="shared" si="3"/>
        <v>6.956</v>
      </c>
      <c r="N623" s="99">
        <f t="shared" si="4"/>
        <v>36</v>
      </c>
      <c r="O623" s="133">
        <f t="shared" si="5"/>
        <v>4.5214</v>
      </c>
      <c r="P623" s="134">
        <v>0.13</v>
      </c>
      <c r="Q623" s="90"/>
      <c r="R623" s="99">
        <f>IF(AND(H623&lt;='Product Ratings'!$E$5,H623&gt;='Product Ratings'!$D$5),'Product Ratings'!$C$5,IF(AND(H623&lt;='Product Ratings'!$E$6,H623&gt;='Product Ratings'!$D$6),'Product Ratings'!$C$6,IF(AND(H623&lt;='Product Ratings'!$E$7,H623&gt;='Product Ratings'!$D$7),'Product Ratings'!$C$7,IF(AND(H623&lt;='Product Ratings'!$E$8,H623&gt;='Product Ratings'!$D$8),'Product Ratings'!$C$8,IF(H623&gt;='Product Ratings'!$D$9,'Product Ratings'!$C$9)))))</f>
        <v>2</v>
      </c>
      <c r="S623" s="99">
        <f>IF(AND(D623&lt;='Product Ratings'!$I$5,D623&gt;='Product Ratings'!$H$5),'Product Ratings'!$F$5,IF(AND(D623&lt;='Product Ratings'!$I$6,D623&gt;='Product Ratings'!$H$6),'Product Ratings'!$F$6,IF(AND(D623&lt;='Product Ratings'!$I$7,I623&gt;='Product Ratings'!$H$7),'Product Ratings'!$F$7,IF(AND(D623&lt;='Product Ratings'!$I$8,D623&gt;='Product Ratings'!$H$8),'Product Ratings'!$F$8,IF(D623&gt;='Product Ratings'!$H$9,'Product Ratings'!$F$9)))))</f>
        <v>1</v>
      </c>
      <c r="T623" s="99">
        <f>IF(AND(O623&lt;='Product Ratings'!$M$5,O623&gt;='Product Ratings'!$L$5),'Product Ratings'!$J$5,IF(AND(O623&lt;='Product Ratings'!$M$6,O623&gt;='Product Ratings'!$L$6),'Product Ratings'!$J$6,IF(AND(O623&lt;='Product Ratings'!$M$7,O623&gt;='Product Ratings'!$L$7),'Product Ratings'!$J$7,IF(AND(O623&lt;='Product Ratings'!$M$8,O623&gt;='Product Ratings'!$L$8),'Product Ratings'!$J$8,IF(O623&gt;='Product Ratings'!$L$9,'Product Ratings'!$J$9)))))</f>
        <v>5</v>
      </c>
      <c r="U623" s="99">
        <f>IF(AND(N623&lt;='Product Ratings'!$R$5,N623&gt;='Product Ratings'!$Q$5),'Product Ratings'!$O$5,IF(AND(N623&lt;='Product Ratings'!$R$6,N623&gt;='Product Ratings'!$Q$6),'Product Ratings'!$O$6,IF(AND(N623&lt;='Product Ratings'!$R$7,N623&gt;='Product Ratings'!$Q$7),'Product Ratings'!$O$7,IF(AND(N623&lt;='Product Ratings'!$R$8,N623&gt;='Product Ratings'!$Q$8),'Product Ratings'!$O$8,IF(N623&gt;='Product Ratings'!$Q$9,'Product Ratings'!$O$9)))))</f>
        <v>3</v>
      </c>
      <c r="V623" s="99" t="b">
        <f>IF(AND(P623&lt;='Product Ratings'!$V$5,P623&gt;='Product Ratings'!$U$5),'Product Ratings'!$S$5,IF(AND(P623&lt;='Product Ratings'!$V$6,P623&gt;='Product Ratings'!$U$6),'Product Ratings'!$S$6,IF(AND(P623&lt;='Product Ratings'!$V$7,P623&gt;='Product Ratings'!$U$7),'Product Ratings'!$S$7,IF(AND(P623&lt;='Product Ratings'!$V$8,P623&gt;='Product Ratings'!$U$8),'Product Ratings'!$S$8,IF(P623&gt;='Product Ratings'!$U$9,'Product Ratings'!$S$9)))))</f>
        <v>0</v>
      </c>
      <c r="W623" s="135">
        <f t="shared" si="6"/>
        <v>11</v>
      </c>
      <c r="X623" s="90"/>
      <c r="Y623" s="90"/>
      <c r="Z623" s="90"/>
      <c r="AA623" s="90"/>
      <c r="AB623" s="90"/>
    </row>
    <row r="624" ht="12.75" customHeight="1">
      <c r="A624" s="87"/>
      <c r="B624" s="90"/>
      <c r="C624" s="90" t="s">
        <v>683</v>
      </c>
      <c r="D624" s="126">
        <v>6.0</v>
      </c>
      <c r="E624" s="127">
        <v>173.91</v>
      </c>
      <c r="F624" s="128">
        <f t="shared" si="7"/>
        <v>113.0415</v>
      </c>
      <c r="G624" s="129">
        <f t="shared" si="1"/>
        <v>60.8685</v>
      </c>
      <c r="H624" s="130">
        <f t="shared" si="2"/>
        <v>0.35</v>
      </c>
      <c r="I624" s="131">
        <v>44372.0</v>
      </c>
      <c r="J624" s="132">
        <v>44408.0</v>
      </c>
      <c r="K624" s="123"/>
      <c r="L624" s="90"/>
      <c r="M624" s="133">
        <f t="shared" si="3"/>
        <v>28.985</v>
      </c>
      <c r="N624" s="99">
        <f t="shared" si="4"/>
        <v>36</v>
      </c>
      <c r="O624" s="133">
        <f t="shared" si="5"/>
        <v>18.84025</v>
      </c>
      <c r="P624" s="134">
        <v>0.125</v>
      </c>
      <c r="Q624" s="90"/>
      <c r="R624" s="99">
        <f>IF(AND(H624&lt;='Product Ratings'!$E$5,H624&gt;='Product Ratings'!$D$5),'Product Ratings'!$C$5,IF(AND(H624&lt;='Product Ratings'!$E$6,H624&gt;='Product Ratings'!$D$6),'Product Ratings'!$C$6,IF(AND(H624&lt;='Product Ratings'!$E$7,H624&gt;='Product Ratings'!$D$7),'Product Ratings'!$C$7,IF(AND(H624&lt;='Product Ratings'!$E$8,H624&gt;='Product Ratings'!$D$8),'Product Ratings'!$C$8,IF(H624&gt;='Product Ratings'!$D$9,'Product Ratings'!$C$9)))))</f>
        <v>2</v>
      </c>
      <c r="S624" s="99">
        <f>IF(AND(D624&lt;='Product Ratings'!$I$5,D624&gt;='Product Ratings'!$H$5),'Product Ratings'!$F$5,IF(AND(D624&lt;='Product Ratings'!$I$6,D624&gt;='Product Ratings'!$H$6),'Product Ratings'!$F$6,IF(AND(D624&lt;='Product Ratings'!$I$7,I624&gt;='Product Ratings'!$H$7),'Product Ratings'!$F$7,IF(AND(D624&lt;='Product Ratings'!$I$8,D624&gt;='Product Ratings'!$H$8),'Product Ratings'!$F$8,IF(D624&gt;='Product Ratings'!$H$9,'Product Ratings'!$F$9)))))</f>
        <v>2</v>
      </c>
      <c r="T624" s="99">
        <f>IF(AND(O624&lt;='Product Ratings'!$M$5,O624&gt;='Product Ratings'!$L$5),'Product Ratings'!$J$5,IF(AND(O624&lt;='Product Ratings'!$M$6,O624&gt;='Product Ratings'!$L$6),'Product Ratings'!$J$6,IF(AND(O624&lt;='Product Ratings'!$M$7,O624&gt;='Product Ratings'!$L$7),'Product Ratings'!$J$7,IF(AND(O624&lt;='Product Ratings'!$M$8,O624&gt;='Product Ratings'!$L$8),'Product Ratings'!$J$8,IF(O624&gt;='Product Ratings'!$L$9,'Product Ratings'!$J$9)))))</f>
        <v>5</v>
      </c>
      <c r="U624" s="99">
        <f>IF(AND(N624&lt;='Product Ratings'!$R$5,N624&gt;='Product Ratings'!$Q$5),'Product Ratings'!$O$5,IF(AND(N624&lt;='Product Ratings'!$R$6,N624&gt;='Product Ratings'!$Q$6),'Product Ratings'!$O$6,IF(AND(N624&lt;='Product Ratings'!$R$7,N624&gt;='Product Ratings'!$Q$7),'Product Ratings'!$O$7,IF(AND(N624&lt;='Product Ratings'!$R$8,N624&gt;='Product Ratings'!$Q$8),'Product Ratings'!$O$8,IF(N624&gt;='Product Ratings'!$Q$9,'Product Ratings'!$O$9)))))</f>
        <v>3</v>
      </c>
      <c r="V624" s="99">
        <f>IF(AND(P624&lt;='Product Ratings'!$V$5,P624&gt;='Product Ratings'!$U$5),'Product Ratings'!$S$5,IF(AND(P624&lt;='Product Ratings'!$V$6,P624&gt;='Product Ratings'!$U$6),'Product Ratings'!$S$6,IF(AND(P624&lt;='Product Ratings'!$V$7,P624&gt;='Product Ratings'!$U$7),'Product Ratings'!$S$7,IF(AND(P624&lt;='Product Ratings'!$V$8,P624&gt;='Product Ratings'!$U$8),'Product Ratings'!$S$8,IF(P624&gt;='Product Ratings'!$U$9,'Product Ratings'!$S$9)))))</f>
        <v>2</v>
      </c>
      <c r="W624" s="135">
        <f t="shared" si="6"/>
        <v>14</v>
      </c>
      <c r="X624" s="90"/>
      <c r="Y624" s="90"/>
      <c r="Z624" s="90"/>
      <c r="AA624" s="90"/>
      <c r="AB624" s="90"/>
    </row>
    <row r="625" ht="12.75" customHeight="1">
      <c r="A625" s="87"/>
      <c r="B625" s="90"/>
      <c r="C625" s="90" t="s">
        <v>684</v>
      </c>
      <c r="D625" s="126">
        <v>1.0</v>
      </c>
      <c r="E625" s="127">
        <v>46.43</v>
      </c>
      <c r="F625" s="128">
        <f t="shared" si="7"/>
        <v>30.1795</v>
      </c>
      <c r="G625" s="129">
        <f t="shared" si="1"/>
        <v>16.2505</v>
      </c>
      <c r="H625" s="130">
        <f t="shared" si="2"/>
        <v>0.35</v>
      </c>
      <c r="I625" s="131">
        <v>44373.0</v>
      </c>
      <c r="J625" s="132">
        <v>44409.0</v>
      </c>
      <c r="K625" s="123"/>
      <c r="L625" s="90"/>
      <c r="M625" s="133">
        <f t="shared" si="3"/>
        <v>46.43</v>
      </c>
      <c r="N625" s="99">
        <f t="shared" si="4"/>
        <v>36</v>
      </c>
      <c r="O625" s="133">
        <f t="shared" si="5"/>
        <v>30.1795</v>
      </c>
      <c r="P625" s="134">
        <v>0.15</v>
      </c>
      <c r="Q625" s="90"/>
      <c r="R625" s="99">
        <f>IF(AND(H625&lt;='Product Ratings'!$E$5,H625&gt;='Product Ratings'!$D$5),'Product Ratings'!$C$5,IF(AND(H625&lt;='Product Ratings'!$E$6,H625&gt;='Product Ratings'!$D$6),'Product Ratings'!$C$6,IF(AND(H625&lt;='Product Ratings'!$E$7,H625&gt;='Product Ratings'!$D$7),'Product Ratings'!$C$7,IF(AND(H625&lt;='Product Ratings'!$E$8,H625&gt;='Product Ratings'!$D$8),'Product Ratings'!$C$8,IF(H625&gt;='Product Ratings'!$D$9,'Product Ratings'!$C$9)))))</f>
        <v>2</v>
      </c>
      <c r="S625" s="99">
        <f>IF(AND(D625&lt;='Product Ratings'!$I$5,D625&gt;='Product Ratings'!$H$5),'Product Ratings'!$F$5,IF(AND(D625&lt;='Product Ratings'!$I$6,D625&gt;='Product Ratings'!$H$6),'Product Ratings'!$F$6,IF(AND(D625&lt;='Product Ratings'!$I$7,I625&gt;='Product Ratings'!$H$7),'Product Ratings'!$F$7,IF(AND(D625&lt;='Product Ratings'!$I$8,D625&gt;='Product Ratings'!$H$8),'Product Ratings'!$F$8,IF(D625&gt;='Product Ratings'!$H$9,'Product Ratings'!$F$9)))))</f>
        <v>1</v>
      </c>
      <c r="T625" s="99">
        <f>IF(AND(O625&lt;='Product Ratings'!$M$5,O625&gt;='Product Ratings'!$L$5),'Product Ratings'!$J$5,IF(AND(O625&lt;='Product Ratings'!$M$6,O625&gt;='Product Ratings'!$L$6),'Product Ratings'!$J$6,IF(AND(O625&lt;='Product Ratings'!$M$7,O625&gt;='Product Ratings'!$L$7),'Product Ratings'!$J$7,IF(AND(O625&lt;='Product Ratings'!$M$8,O625&gt;='Product Ratings'!$L$8),'Product Ratings'!$J$8,IF(O625&gt;='Product Ratings'!$L$9,'Product Ratings'!$J$9)))))</f>
        <v>4</v>
      </c>
      <c r="U625" s="99">
        <f>IF(AND(N625&lt;='Product Ratings'!$R$5,N625&gt;='Product Ratings'!$Q$5),'Product Ratings'!$O$5,IF(AND(N625&lt;='Product Ratings'!$R$6,N625&gt;='Product Ratings'!$Q$6),'Product Ratings'!$O$6,IF(AND(N625&lt;='Product Ratings'!$R$7,N625&gt;='Product Ratings'!$Q$7),'Product Ratings'!$O$7,IF(AND(N625&lt;='Product Ratings'!$R$8,N625&gt;='Product Ratings'!$Q$8),'Product Ratings'!$O$8,IF(N625&gt;='Product Ratings'!$Q$9,'Product Ratings'!$O$9)))))</f>
        <v>3</v>
      </c>
      <c r="V625" s="99">
        <f>IF(AND(P625&lt;='Product Ratings'!$V$5,P625&gt;='Product Ratings'!$U$5),'Product Ratings'!$S$5,IF(AND(P625&lt;='Product Ratings'!$V$6,P625&gt;='Product Ratings'!$U$6),'Product Ratings'!$S$6,IF(AND(P625&lt;='Product Ratings'!$V$7,P625&gt;='Product Ratings'!$U$7),'Product Ratings'!$S$7,IF(AND(P625&lt;='Product Ratings'!$V$8,P625&gt;='Product Ratings'!$U$8),'Product Ratings'!$S$8,IF(P625&gt;='Product Ratings'!$U$9,'Product Ratings'!$S$9)))))</f>
        <v>3</v>
      </c>
      <c r="W625" s="135">
        <f t="shared" si="6"/>
        <v>13</v>
      </c>
      <c r="X625" s="90"/>
      <c r="Y625" s="90"/>
      <c r="Z625" s="90"/>
      <c r="AA625" s="90"/>
      <c r="AB625" s="90"/>
    </row>
    <row r="626" ht="12.75" customHeight="1">
      <c r="A626" s="87"/>
      <c r="B626" s="90"/>
      <c r="C626" s="90" t="s">
        <v>685</v>
      </c>
      <c r="D626" s="126">
        <v>2.0</v>
      </c>
      <c r="E626" s="127">
        <v>1113.35</v>
      </c>
      <c r="F626" s="128">
        <f t="shared" si="7"/>
        <v>723.6775</v>
      </c>
      <c r="G626" s="129">
        <f t="shared" si="1"/>
        <v>389.6725</v>
      </c>
      <c r="H626" s="130">
        <f t="shared" si="2"/>
        <v>0.35</v>
      </c>
      <c r="I626" s="131">
        <v>44374.0</v>
      </c>
      <c r="J626" s="132">
        <v>44410.0</v>
      </c>
      <c r="K626" s="123"/>
      <c r="L626" s="90"/>
      <c r="M626" s="133">
        <f t="shared" si="3"/>
        <v>556.675</v>
      </c>
      <c r="N626" s="99">
        <f t="shared" si="4"/>
        <v>36</v>
      </c>
      <c r="O626" s="133">
        <f t="shared" si="5"/>
        <v>361.83875</v>
      </c>
      <c r="P626" s="134">
        <v>0.18</v>
      </c>
      <c r="Q626" s="90"/>
      <c r="R626" s="99">
        <f>IF(AND(H626&lt;='Product Ratings'!$E$5,H626&gt;='Product Ratings'!$D$5),'Product Ratings'!$C$5,IF(AND(H626&lt;='Product Ratings'!$E$6,H626&gt;='Product Ratings'!$D$6),'Product Ratings'!$C$6,IF(AND(H626&lt;='Product Ratings'!$E$7,H626&gt;='Product Ratings'!$D$7),'Product Ratings'!$C$7,IF(AND(H626&lt;='Product Ratings'!$E$8,H626&gt;='Product Ratings'!$D$8),'Product Ratings'!$C$8,IF(H626&gt;='Product Ratings'!$D$9,'Product Ratings'!$C$9)))))</f>
        <v>2</v>
      </c>
      <c r="S626" s="99">
        <f>IF(AND(D626&lt;='Product Ratings'!$I$5,D626&gt;='Product Ratings'!$H$5),'Product Ratings'!$F$5,IF(AND(D626&lt;='Product Ratings'!$I$6,D626&gt;='Product Ratings'!$H$6),'Product Ratings'!$F$6,IF(AND(D626&lt;='Product Ratings'!$I$7,I626&gt;='Product Ratings'!$H$7),'Product Ratings'!$F$7,IF(AND(D626&lt;='Product Ratings'!$I$8,D626&gt;='Product Ratings'!$H$8),'Product Ratings'!$F$8,IF(D626&gt;='Product Ratings'!$H$9,'Product Ratings'!$F$9)))))</f>
        <v>1</v>
      </c>
      <c r="T626" s="99">
        <f>IF(AND(O626&lt;='Product Ratings'!$M$5,O626&gt;='Product Ratings'!$L$5),'Product Ratings'!$J$5,IF(AND(O626&lt;='Product Ratings'!$M$6,O626&gt;='Product Ratings'!$L$6),'Product Ratings'!$J$6,IF(AND(O626&lt;='Product Ratings'!$M$7,O626&gt;='Product Ratings'!$L$7),'Product Ratings'!$J$7,IF(AND(O626&lt;='Product Ratings'!$M$8,O626&gt;='Product Ratings'!$L$8),'Product Ratings'!$J$8,IF(O626&gt;='Product Ratings'!$L$9,'Product Ratings'!$J$9)))))</f>
        <v>1</v>
      </c>
      <c r="U626" s="99">
        <f>IF(AND(N626&lt;='Product Ratings'!$R$5,N626&gt;='Product Ratings'!$Q$5),'Product Ratings'!$O$5,IF(AND(N626&lt;='Product Ratings'!$R$6,N626&gt;='Product Ratings'!$Q$6),'Product Ratings'!$O$6,IF(AND(N626&lt;='Product Ratings'!$R$7,N626&gt;='Product Ratings'!$Q$7),'Product Ratings'!$O$7,IF(AND(N626&lt;='Product Ratings'!$R$8,N626&gt;='Product Ratings'!$Q$8),'Product Ratings'!$O$8,IF(N626&gt;='Product Ratings'!$Q$9,'Product Ratings'!$O$9)))))</f>
        <v>3</v>
      </c>
      <c r="V626" s="99">
        <f>IF(AND(P626&lt;='Product Ratings'!$V$5,P626&gt;='Product Ratings'!$U$5),'Product Ratings'!$S$5,IF(AND(P626&lt;='Product Ratings'!$V$6,P626&gt;='Product Ratings'!$U$6),'Product Ratings'!$S$6,IF(AND(P626&lt;='Product Ratings'!$V$7,P626&gt;='Product Ratings'!$U$7),'Product Ratings'!$S$7,IF(AND(P626&lt;='Product Ratings'!$V$8,P626&gt;='Product Ratings'!$U$8),'Product Ratings'!$S$8,IF(P626&gt;='Product Ratings'!$U$9,'Product Ratings'!$S$9)))))</f>
        <v>3</v>
      </c>
      <c r="W626" s="135">
        <f t="shared" si="6"/>
        <v>10</v>
      </c>
      <c r="X626" s="90"/>
      <c r="Y626" s="90"/>
      <c r="Z626" s="90"/>
      <c r="AA626" s="90"/>
      <c r="AB626" s="90"/>
    </row>
    <row r="627" ht="12.75" customHeight="1">
      <c r="A627" s="87"/>
      <c r="B627" s="90"/>
      <c r="C627" s="90" t="s">
        <v>686</v>
      </c>
      <c r="D627" s="126">
        <v>3.0</v>
      </c>
      <c r="E627" s="127">
        <v>540.0</v>
      </c>
      <c r="F627" s="128">
        <f t="shared" si="7"/>
        <v>351</v>
      </c>
      <c r="G627" s="129">
        <f t="shared" si="1"/>
        <v>189</v>
      </c>
      <c r="H627" s="130">
        <f t="shared" si="2"/>
        <v>0.35</v>
      </c>
      <c r="I627" s="131">
        <v>44375.0</v>
      </c>
      <c r="J627" s="132">
        <v>44411.0</v>
      </c>
      <c r="K627" s="123"/>
      <c r="L627" s="90"/>
      <c r="M627" s="133">
        <f t="shared" si="3"/>
        <v>180</v>
      </c>
      <c r="N627" s="99">
        <f t="shared" si="4"/>
        <v>36</v>
      </c>
      <c r="O627" s="133">
        <f t="shared" si="5"/>
        <v>117</v>
      </c>
      <c r="P627" s="134">
        <v>0.22</v>
      </c>
      <c r="Q627" s="90"/>
      <c r="R627" s="99">
        <f>IF(AND(H627&lt;='Product Ratings'!$E$5,H627&gt;='Product Ratings'!$D$5),'Product Ratings'!$C$5,IF(AND(H627&lt;='Product Ratings'!$E$6,H627&gt;='Product Ratings'!$D$6),'Product Ratings'!$C$6,IF(AND(H627&lt;='Product Ratings'!$E$7,H627&gt;='Product Ratings'!$D$7),'Product Ratings'!$C$7,IF(AND(H627&lt;='Product Ratings'!$E$8,H627&gt;='Product Ratings'!$D$8),'Product Ratings'!$C$8,IF(H627&gt;='Product Ratings'!$D$9,'Product Ratings'!$C$9)))))</f>
        <v>2</v>
      </c>
      <c r="S627" s="99">
        <f>IF(AND(D627&lt;='Product Ratings'!$I$5,D627&gt;='Product Ratings'!$H$5),'Product Ratings'!$F$5,IF(AND(D627&lt;='Product Ratings'!$I$6,D627&gt;='Product Ratings'!$H$6),'Product Ratings'!$F$6,IF(AND(D627&lt;='Product Ratings'!$I$7,I627&gt;='Product Ratings'!$H$7),'Product Ratings'!$F$7,IF(AND(D627&lt;='Product Ratings'!$I$8,D627&gt;='Product Ratings'!$H$8),'Product Ratings'!$F$8,IF(D627&gt;='Product Ratings'!$H$9,'Product Ratings'!$F$9)))))</f>
        <v>1</v>
      </c>
      <c r="T627" s="99">
        <f>IF(AND(O627&lt;='Product Ratings'!$M$5,O627&gt;='Product Ratings'!$L$5),'Product Ratings'!$J$5,IF(AND(O627&lt;='Product Ratings'!$M$6,O627&gt;='Product Ratings'!$L$6),'Product Ratings'!$J$6,IF(AND(O627&lt;='Product Ratings'!$M$7,O627&gt;='Product Ratings'!$L$7),'Product Ratings'!$J$7,IF(AND(O627&lt;='Product Ratings'!$M$8,O627&gt;='Product Ratings'!$L$8),'Product Ratings'!$J$8,IF(O627&gt;='Product Ratings'!$L$9,'Product Ratings'!$J$9)))))</f>
        <v>2</v>
      </c>
      <c r="U627" s="99">
        <f>IF(AND(N627&lt;='Product Ratings'!$R$5,N627&gt;='Product Ratings'!$Q$5),'Product Ratings'!$O$5,IF(AND(N627&lt;='Product Ratings'!$R$6,N627&gt;='Product Ratings'!$Q$6),'Product Ratings'!$O$6,IF(AND(N627&lt;='Product Ratings'!$R$7,N627&gt;='Product Ratings'!$Q$7),'Product Ratings'!$O$7,IF(AND(N627&lt;='Product Ratings'!$R$8,N627&gt;='Product Ratings'!$Q$8),'Product Ratings'!$O$8,IF(N627&gt;='Product Ratings'!$Q$9,'Product Ratings'!$O$9)))))</f>
        <v>3</v>
      </c>
      <c r="V627" s="99">
        <f>IF(AND(P627&lt;='Product Ratings'!$V$5,P627&gt;='Product Ratings'!$U$5),'Product Ratings'!$S$5,IF(AND(P627&lt;='Product Ratings'!$V$6,P627&gt;='Product Ratings'!$U$6),'Product Ratings'!$S$6,IF(AND(P627&lt;='Product Ratings'!$V$7,P627&gt;='Product Ratings'!$U$7),'Product Ratings'!$S$7,IF(AND(P627&lt;='Product Ratings'!$V$8,P627&gt;='Product Ratings'!$U$8),'Product Ratings'!$S$8,IF(P627&gt;='Product Ratings'!$U$9,'Product Ratings'!$S$9)))))</f>
        <v>3</v>
      </c>
      <c r="W627" s="135">
        <f t="shared" si="6"/>
        <v>11</v>
      </c>
      <c r="X627" s="90"/>
      <c r="Y627" s="90"/>
      <c r="Z627" s="90"/>
      <c r="AA627" s="90"/>
      <c r="AB627" s="90"/>
    </row>
    <row r="628" ht="12.75" customHeight="1">
      <c r="A628" s="87"/>
      <c r="B628" s="90"/>
      <c r="C628" s="90" t="s">
        <v>687</v>
      </c>
      <c r="D628" s="126">
        <v>4.0</v>
      </c>
      <c r="E628" s="127">
        <v>540.0</v>
      </c>
      <c r="F628" s="128">
        <f t="shared" si="7"/>
        <v>351</v>
      </c>
      <c r="G628" s="129">
        <f t="shared" si="1"/>
        <v>189</v>
      </c>
      <c r="H628" s="130">
        <f t="shared" si="2"/>
        <v>0.35</v>
      </c>
      <c r="I628" s="131">
        <v>44376.0</v>
      </c>
      <c r="J628" s="132">
        <v>44412.0</v>
      </c>
      <c r="K628" s="123"/>
      <c r="L628" s="90"/>
      <c r="M628" s="133">
        <f t="shared" si="3"/>
        <v>135</v>
      </c>
      <c r="N628" s="99">
        <f t="shared" si="4"/>
        <v>36</v>
      </c>
      <c r="O628" s="133">
        <f t="shared" si="5"/>
        <v>87.75</v>
      </c>
      <c r="P628" s="134">
        <v>0.26</v>
      </c>
      <c r="Q628" s="90"/>
      <c r="R628" s="99">
        <f>IF(AND(H628&lt;='Product Ratings'!$E$5,H628&gt;='Product Ratings'!$D$5),'Product Ratings'!$C$5,IF(AND(H628&lt;='Product Ratings'!$E$6,H628&gt;='Product Ratings'!$D$6),'Product Ratings'!$C$6,IF(AND(H628&lt;='Product Ratings'!$E$7,H628&gt;='Product Ratings'!$D$7),'Product Ratings'!$C$7,IF(AND(H628&lt;='Product Ratings'!$E$8,H628&gt;='Product Ratings'!$D$8),'Product Ratings'!$C$8,IF(H628&gt;='Product Ratings'!$D$9,'Product Ratings'!$C$9)))))</f>
        <v>2</v>
      </c>
      <c r="S628" s="99">
        <f>IF(AND(D628&lt;='Product Ratings'!$I$5,D628&gt;='Product Ratings'!$H$5),'Product Ratings'!$F$5,IF(AND(D628&lt;='Product Ratings'!$I$6,D628&gt;='Product Ratings'!$H$6),'Product Ratings'!$F$6,IF(AND(D628&lt;='Product Ratings'!$I$7,I628&gt;='Product Ratings'!$H$7),'Product Ratings'!$F$7,IF(AND(D628&lt;='Product Ratings'!$I$8,D628&gt;='Product Ratings'!$H$8),'Product Ratings'!$F$8,IF(D628&gt;='Product Ratings'!$H$9,'Product Ratings'!$F$9)))))</f>
        <v>1</v>
      </c>
      <c r="T628" s="99">
        <f>IF(AND(O628&lt;='Product Ratings'!$M$5,O628&gt;='Product Ratings'!$L$5),'Product Ratings'!$J$5,IF(AND(O628&lt;='Product Ratings'!$M$6,O628&gt;='Product Ratings'!$L$6),'Product Ratings'!$J$6,IF(AND(O628&lt;='Product Ratings'!$M$7,O628&gt;='Product Ratings'!$L$7),'Product Ratings'!$J$7,IF(AND(O628&lt;='Product Ratings'!$M$8,O628&gt;='Product Ratings'!$L$8),'Product Ratings'!$J$8,IF(O628&gt;='Product Ratings'!$L$9,'Product Ratings'!$J$9)))))</f>
        <v>2</v>
      </c>
      <c r="U628" s="99">
        <f>IF(AND(N628&lt;='Product Ratings'!$R$5,N628&gt;='Product Ratings'!$Q$5),'Product Ratings'!$O$5,IF(AND(N628&lt;='Product Ratings'!$R$6,N628&gt;='Product Ratings'!$Q$6),'Product Ratings'!$O$6,IF(AND(N628&lt;='Product Ratings'!$R$7,N628&gt;='Product Ratings'!$Q$7),'Product Ratings'!$O$7,IF(AND(N628&lt;='Product Ratings'!$R$8,N628&gt;='Product Ratings'!$Q$8),'Product Ratings'!$O$8,IF(N628&gt;='Product Ratings'!$Q$9,'Product Ratings'!$O$9)))))</f>
        <v>3</v>
      </c>
      <c r="V628" s="99">
        <f>IF(AND(P628&lt;='Product Ratings'!$V$5,P628&gt;='Product Ratings'!$U$5),'Product Ratings'!$S$5,IF(AND(P628&lt;='Product Ratings'!$V$6,P628&gt;='Product Ratings'!$U$6),'Product Ratings'!$S$6,IF(AND(P628&lt;='Product Ratings'!$V$7,P628&gt;='Product Ratings'!$U$7),'Product Ratings'!$S$7,IF(AND(P628&lt;='Product Ratings'!$V$8,P628&gt;='Product Ratings'!$U$8),'Product Ratings'!$S$8,IF(P628&gt;='Product Ratings'!$U$9,'Product Ratings'!$S$9)))))</f>
        <v>3</v>
      </c>
      <c r="W628" s="135">
        <f t="shared" si="6"/>
        <v>11</v>
      </c>
      <c r="X628" s="90"/>
      <c r="Y628" s="90"/>
      <c r="Z628" s="90"/>
      <c r="AA628" s="90"/>
      <c r="AB628" s="90"/>
    </row>
    <row r="629" ht="12.75" customHeight="1">
      <c r="A629" s="87"/>
      <c r="B629" s="90"/>
      <c r="C629" s="90" t="s">
        <v>688</v>
      </c>
      <c r="D629" s="126">
        <v>5.0</v>
      </c>
      <c r="E629" s="127">
        <v>480.0</v>
      </c>
      <c r="F629" s="128">
        <f t="shared" si="7"/>
        <v>312</v>
      </c>
      <c r="G629" s="129">
        <f t="shared" si="1"/>
        <v>168</v>
      </c>
      <c r="H629" s="130">
        <f t="shared" si="2"/>
        <v>0.35</v>
      </c>
      <c r="I629" s="131">
        <v>44377.0</v>
      </c>
      <c r="J629" s="132">
        <v>44413.0</v>
      </c>
      <c r="K629" s="123"/>
      <c r="L629" s="90"/>
      <c r="M629" s="133">
        <f t="shared" si="3"/>
        <v>96</v>
      </c>
      <c r="N629" s="99">
        <f t="shared" si="4"/>
        <v>36</v>
      </c>
      <c r="O629" s="133">
        <f t="shared" si="5"/>
        <v>62.4</v>
      </c>
      <c r="P629" s="134">
        <v>0.28</v>
      </c>
      <c r="Q629" s="90"/>
      <c r="R629" s="99">
        <f>IF(AND(H629&lt;='Product Ratings'!$E$5,H629&gt;='Product Ratings'!$D$5),'Product Ratings'!$C$5,IF(AND(H629&lt;='Product Ratings'!$E$6,H629&gt;='Product Ratings'!$D$6),'Product Ratings'!$C$6,IF(AND(H629&lt;='Product Ratings'!$E$7,H629&gt;='Product Ratings'!$D$7),'Product Ratings'!$C$7,IF(AND(H629&lt;='Product Ratings'!$E$8,H629&gt;='Product Ratings'!$D$8),'Product Ratings'!$C$8,IF(H629&gt;='Product Ratings'!$D$9,'Product Ratings'!$C$9)))))</f>
        <v>2</v>
      </c>
      <c r="S629" s="99">
        <f>IF(AND(D629&lt;='Product Ratings'!$I$5,D629&gt;='Product Ratings'!$H$5),'Product Ratings'!$F$5,IF(AND(D629&lt;='Product Ratings'!$I$6,D629&gt;='Product Ratings'!$H$6),'Product Ratings'!$F$6,IF(AND(D629&lt;='Product Ratings'!$I$7,I629&gt;='Product Ratings'!$H$7),'Product Ratings'!$F$7,IF(AND(D629&lt;='Product Ratings'!$I$8,D629&gt;='Product Ratings'!$H$8),'Product Ratings'!$F$8,IF(D629&gt;='Product Ratings'!$H$9,'Product Ratings'!$F$9)))))</f>
        <v>1</v>
      </c>
      <c r="T629" s="99">
        <f>IF(AND(O629&lt;='Product Ratings'!$M$5,O629&gt;='Product Ratings'!$L$5),'Product Ratings'!$J$5,IF(AND(O629&lt;='Product Ratings'!$M$6,O629&gt;='Product Ratings'!$L$6),'Product Ratings'!$J$6,IF(AND(O629&lt;='Product Ratings'!$M$7,O629&gt;='Product Ratings'!$L$7),'Product Ratings'!$J$7,IF(AND(O629&lt;='Product Ratings'!$M$8,O629&gt;='Product Ratings'!$L$8),'Product Ratings'!$J$8,IF(O629&gt;='Product Ratings'!$L$9,'Product Ratings'!$J$9)))))</f>
        <v>3</v>
      </c>
      <c r="U629" s="99">
        <f>IF(AND(N629&lt;='Product Ratings'!$R$5,N629&gt;='Product Ratings'!$Q$5),'Product Ratings'!$O$5,IF(AND(N629&lt;='Product Ratings'!$R$6,N629&gt;='Product Ratings'!$Q$6),'Product Ratings'!$O$6,IF(AND(N629&lt;='Product Ratings'!$R$7,N629&gt;='Product Ratings'!$Q$7),'Product Ratings'!$O$7,IF(AND(N629&lt;='Product Ratings'!$R$8,N629&gt;='Product Ratings'!$Q$8),'Product Ratings'!$O$8,IF(N629&gt;='Product Ratings'!$Q$9,'Product Ratings'!$O$9)))))</f>
        <v>3</v>
      </c>
      <c r="V629" s="99">
        <f>IF(AND(P629&lt;='Product Ratings'!$V$5,P629&gt;='Product Ratings'!$U$5),'Product Ratings'!$S$5,IF(AND(P629&lt;='Product Ratings'!$V$6,P629&gt;='Product Ratings'!$U$6),'Product Ratings'!$S$6,IF(AND(P629&lt;='Product Ratings'!$V$7,P629&gt;='Product Ratings'!$U$7),'Product Ratings'!$S$7,IF(AND(P629&lt;='Product Ratings'!$V$8,P629&gt;='Product Ratings'!$U$8),'Product Ratings'!$S$8,IF(P629&gt;='Product Ratings'!$U$9,'Product Ratings'!$S$9)))))</f>
        <v>3</v>
      </c>
      <c r="W629" s="135">
        <f t="shared" si="6"/>
        <v>12</v>
      </c>
      <c r="X629" s="90"/>
      <c r="Y629" s="90"/>
      <c r="Z629" s="90"/>
      <c r="AA629" s="90"/>
      <c r="AB629" s="90"/>
    </row>
    <row r="630" ht="12.75" customHeight="1">
      <c r="A630" s="87"/>
      <c r="B630" s="90"/>
      <c r="C630" s="90" t="s">
        <v>689</v>
      </c>
      <c r="D630" s="126">
        <v>6.0</v>
      </c>
      <c r="E630" s="127">
        <v>360.0</v>
      </c>
      <c r="F630" s="128">
        <f t="shared" si="7"/>
        <v>234</v>
      </c>
      <c r="G630" s="129">
        <f t="shared" si="1"/>
        <v>126</v>
      </c>
      <c r="H630" s="130">
        <f t="shared" si="2"/>
        <v>0.35</v>
      </c>
      <c r="I630" s="131">
        <v>44378.0</v>
      </c>
      <c r="J630" s="132">
        <v>44414.0</v>
      </c>
      <c r="K630" s="123"/>
      <c r="L630" s="90"/>
      <c r="M630" s="133">
        <f t="shared" si="3"/>
        <v>60</v>
      </c>
      <c r="N630" s="99">
        <f t="shared" si="4"/>
        <v>36</v>
      </c>
      <c r="O630" s="133">
        <f t="shared" si="5"/>
        <v>39</v>
      </c>
      <c r="P630" s="134">
        <v>0.3</v>
      </c>
      <c r="Q630" s="90"/>
      <c r="R630" s="99">
        <f>IF(AND(H630&lt;='Product Ratings'!$E$5,H630&gt;='Product Ratings'!$D$5),'Product Ratings'!$C$5,IF(AND(H630&lt;='Product Ratings'!$E$6,H630&gt;='Product Ratings'!$D$6),'Product Ratings'!$C$6,IF(AND(H630&lt;='Product Ratings'!$E$7,H630&gt;='Product Ratings'!$D$7),'Product Ratings'!$C$7,IF(AND(H630&lt;='Product Ratings'!$E$8,H630&gt;='Product Ratings'!$D$8),'Product Ratings'!$C$8,IF(H630&gt;='Product Ratings'!$D$9,'Product Ratings'!$C$9)))))</f>
        <v>2</v>
      </c>
      <c r="S630" s="99">
        <f>IF(AND(D630&lt;='Product Ratings'!$I$5,D630&gt;='Product Ratings'!$H$5),'Product Ratings'!$F$5,IF(AND(D630&lt;='Product Ratings'!$I$6,D630&gt;='Product Ratings'!$H$6),'Product Ratings'!$F$6,IF(AND(D630&lt;='Product Ratings'!$I$7,I630&gt;='Product Ratings'!$H$7),'Product Ratings'!$F$7,IF(AND(D630&lt;='Product Ratings'!$I$8,D630&gt;='Product Ratings'!$H$8),'Product Ratings'!$F$8,IF(D630&gt;='Product Ratings'!$H$9,'Product Ratings'!$F$9)))))</f>
        <v>2</v>
      </c>
      <c r="T630" s="99">
        <f>IF(AND(O630&lt;='Product Ratings'!$M$5,O630&gt;='Product Ratings'!$L$5),'Product Ratings'!$J$5,IF(AND(O630&lt;='Product Ratings'!$M$6,O630&gt;='Product Ratings'!$L$6),'Product Ratings'!$J$6,IF(AND(O630&lt;='Product Ratings'!$M$7,O630&gt;='Product Ratings'!$L$7),'Product Ratings'!$J$7,IF(AND(O630&lt;='Product Ratings'!$M$8,O630&gt;='Product Ratings'!$L$8),'Product Ratings'!$J$8,IF(O630&gt;='Product Ratings'!$L$9,'Product Ratings'!$J$9)))))</f>
        <v>4</v>
      </c>
      <c r="U630" s="99">
        <f>IF(AND(N630&lt;='Product Ratings'!$R$5,N630&gt;='Product Ratings'!$Q$5),'Product Ratings'!$O$5,IF(AND(N630&lt;='Product Ratings'!$R$6,N630&gt;='Product Ratings'!$Q$6),'Product Ratings'!$O$6,IF(AND(N630&lt;='Product Ratings'!$R$7,N630&gt;='Product Ratings'!$Q$7),'Product Ratings'!$O$7,IF(AND(N630&lt;='Product Ratings'!$R$8,N630&gt;='Product Ratings'!$Q$8),'Product Ratings'!$O$8,IF(N630&gt;='Product Ratings'!$Q$9,'Product Ratings'!$O$9)))))</f>
        <v>3</v>
      </c>
      <c r="V630" s="99">
        <f>IF(AND(P630&lt;='Product Ratings'!$V$5,P630&gt;='Product Ratings'!$U$5),'Product Ratings'!$S$5,IF(AND(P630&lt;='Product Ratings'!$V$6,P630&gt;='Product Ratings'!$U$6),'Product Ratings'!$S$6,IF(AND(P630&lt;='Product Ratings'!$V$7,P630&gt;='Product Ratings'!$U$7),'Product Ratings'!$S$7,IF(AND(P630&lt;='Product Ratings'!$V$8,P630&gt;='Product Ratings'!$U$8),'Product Ratings'!$S$8,IF(P630&gt;='Product Ratings'!$U$9,'Product Ratings'!$S$9)))))</f>
        <v>3</v>
      </c>
      <c r="W630" s="135">
        <f t="shared" si="6"/>
        <v>14</v>
      </c>
      <c r="X630" s="90"/>
      <c r="Y630" s="90"/>
      <c r="Z630" s="90"/>
      <c r="AA630" s="90"/>
      <c r="AB630" s="90"/>
    </row>
    <row r="631" ht="12.75" customHeight="1">
      <c r="A631" s="87"/>
      <c r="B631" s="90"/>
      <c r="C631" s="90" t="s">
        <v>690</v>
      </c>
      <c r="D631" s="126">
        <v>1.0</v>
      </c>
      <c r="E631" s="127">
        <v>300.0</v>
      </c>
      <c r="F631" s="128">
        <f t="shared" si="7"/>
        <v>195</v>
      </c>
      <c r="G631" s="129">
        <f t="shared" si="1"/>
        <v>105</v>
      </c>
      <c r="H631" s="130">
        <f t="shared" si="2"/>
        <v>0.35</v>
      </c>
      <c r="I631" s="131">
        <v>44379.0</v>
      </c>
      <c r="J631" s="132">
        <v>44415.0</v>
      </c>
      <c r="K631" s="123"/>
      <c r="L631" s="90"/>
      <c r="M631" s="133">
        <f t="shared" si="3"/>
        <v>300</v>
      </c>
      <c r="N631" s="99">
        <f t="shared" si="4"/>
        <v>36</v>
      </c>
      <c r="O631" s="133">
        <f t="shared" si="5"/>
        <v>195</v>
      </c>
      <c r="P631" s="134">
        <v>0.31</v>
      </c>
      <c r="Q631" s="90"/>
      <c r="R631" s="99">
        <f>IF(AND(H631&lt;='Product Ratings'!$E$5,H631&gt;='Product Ratings'!$D$5),'Product Ratings'!$C$5,IF(AND(H631&lt;='Product Ratings'!$E$6,H631&gt;='Product Ratings'!$D$6),'Product Ratings'!$C$6,IF(AND(H631&lt;='Product Ratings'!$E$7,H631&gt;='Product Ratings'!$D$7),'Product Ratings'!$C$7,IF(AND(H631&lt;='Product Ratings'!$E$8,H631&gt;='Product Ratings'!$D$8),'Product Ratings'!$C$8,IF(H631&gt;='Product Ratings'!$D$9,'Product Ratings'!$C$9)))))</f>
        <v>2</v>
      </c>
      <c r="S631" s="99">
        <f>IF(AND(D631&lt;='Product Ratings'!$I$5,D631&gt;='Product Ratings'!$H$5),'Product Ratings'!$F$5,IF(AND(D631&lt;='Product Ratings'!$I$6,D631&gt;='Product Ratings'!$H$6),'Product Ratings'!$F$6,IF(AND(D631&lt;='Product Ratings'!$I$7,I631&gt;='Product Ratings'!$H$7),'Product Ratings'!$F$7,IF(AND(D631&lt;='Product Ratings'!$I$8,D631&gt;='Product Ratings'!$H$8),'Product Ratings'!$F$8,IF(D631&gt;='Product Ratings'!$H$9,'Product Ratings'!$F$9)))))</f>
        <v>1</v>
      </c>
      <c r="T631" s="99">
        <f>IF(AND(O631&lt;='Product Ratings'!$M$5,O631&gt;='Product Ratings'!$L$5),'Product Ratings'!$J$5,IF(AND(O631&lt;='Product Ratings'!$M$6,O631&gt;='Product Ratings'!$L$6),'Product Ratings'!$J$6,IF(AND(O631&lt;='Product Ratings'!$M$7,O631&gt;='Product Ratings'!$L$7),'Product Ratings'!$J$7,IF(AND(O631&lt;='Product Ratings'!$M$8,O631&gt;='Product Ratings'!$L$8),'Product Ratings'!$J$8,IF(O631&gt;='Product Ratings'!$L$9,'Product Ratings'!$J$9)))))</f>
        <v>1</v>
      </c>
      <c r="U631" s="99">
        <f>IF(AND(N631&lt;='Product Ratings'!$R$5,N631&gt;='Product Ratings'!$Q$5),'Product Ratings'!$O$5,IF(AND(N631&lt;='Product Ratings'!$R$6,N631&gt;='Product Ratings'!$Q$6),'Product Ratings'!$O$6,IF(AND(N631&lt;='Product Ratings'!$R$7,N631&gt;='Product Ratings'!$Q$7),'Product Ratings'!$O$7,IF(AND(N631&lt;='Product Ratings'!$R$8,N631&gt;='Product Ratings'!$Q$8),'Product Ratings'!$O$8,IF(N631&gt;='Product Ratings'!$Q$9,'Product Ratings'!$O$9)))))</f>
        <v>3</v>
      </c>
      <c r="V631" s="99">
        <f>IF(AND(P631&lt;='Product Ratings'!$V$5,P631&gt;='Product Ratings'!$U$5),'Product Ratings'!$S$5,IF(AND(P631&lt;='Product Ratings'!$V$6,P631&gt;='Product Ratings'!$U$6),'Product Ratings'!$S$6,IF(AND(P631&lt;='Product Ratings'!$V$7,P631&gt;='Product Ratings'!$U$7),'Product Ratings'!$S$7,IF(AND(P631&lt;='Product Ratings'!$V$8,P631&gt;='Product Ratings'!$U$8),'Product Ratings'!$S$8,IF(P631&gt;='Product Ratings'!$U$9,'Product Ratings'!$S$9)))))</f>
        <v>3</v>
      </c>
      <c r="W631" s="135">
        <f t="shared" si="6"/>
        <v>10</v>
      </c>
      <c r="X631" s="90"/>
      <c r="Y631" s="90"/>
      <c r="Z631" s="90"/>
      <c r="AA631" s="90"/>
      <c r="AB631" s="90"/>
    </row>
    <row r="632" ht="12.75" customHeight="1">
      <c r="A632" s="87"/>
      <c r="B632" s="90"/>
      <c r="C632" s="90" t="s">
        <v>691</v>
      </c>
      <c r="D632" s="126">
        <v>2.0</v>
      </c>
      <c r="E632" s="127">
        <v>180.0</v>
      </c>
      <c r="F632" s="128">
        <f t="shared" si="7"/>
        <v>117</v>
      </c>
      <c r="G632" s="129">
        <f t="shared" si="1"/>
        <v>63</v>
      </c>
      <c r="H632" s="130">
        <f t="shared" si="2"/>
        <v>0.35</v>
      </c>
      <c r="I632" s="131">
        <v>44380.0</v>
      </c>
      <c r="J632" s="132">
        <v>44416.0</v>
      </c>
      <c r="K632" s="123"/>
      <c r="L632" s="90"/>
      <c r="M632" s="133">
        <f t="shared" si="3"/>
        <v>90</v>
      </c>
      <c r="N632" s="99">
        <f t="shared" si="4"/>
        <v>36</v>
      </c>
      <c r="O632" s="133">
        <f t="shared" si="5"/>
        <v>58.5</v>
      </c>
      <c r="P632" s="134">
        <v>0.32</v>
      </c>
      <c r="Q632" s="90"/>
      <c r="R632" s="99">
        <f>IF(AND(H632&lt;='Product Ratings'!$E$5,H632&gt;='Product Ratings'!$D$5),'Product Ratings'!$C$5,IF(AND(H632&lt;='Product Ratings'!$E$6,H632&gt;='Product Ratings'!$D$6),'Product Ratings'!$C$6,IF(AND(H632&lt;='Product Ratings'!$E$7,H632&gt;='Product Ratings'!$D$7),'Product Ratings'!$C$7,IF(AND(H632&lt;='Product Ratings'!$E$8,H632&gt;='Product Ratings'!$D$8),'Product Ratings'!$C$8,IF(H632&gt;='Product Ratings'!$D$9,'Product Ratings'!$C$9)))))</f>
        <v>2</v>
      </c>
      <c r="S632" s="99">
        <f>IF(AND(D632&lt;='Product Ratings'!$I$5,D632&gt;='Product Ratings'!$H$5),'Product Ratings'!$F$5,IF(AND(D632&lt;='Product Ratings'!$I$6,D632&gt;='Product Ratings'!$H$6),'Product Ratings'!$F$6,IF(AND(D632&lt;='Product Ratings'!$I$7,I632&gt;='Product Ratings'!$H$7),'Product Ratings'!$F$7,IF(AND(D632&lt;='Product Ratings'!$I$8,D632&gt;='Product Ratings'!$H$8),'Product Ratings'!$F$8,IF(D632&gt;='Product Ratings'!$H$9,'Product Ratings'!$F$9)))))</f>
        <v>1</v>
      </c>
      <c r="T632" s="99">
        <f>IF(AND(O632&lt;='Product Ratings'!$M$5,O632&gt;='Product Ratings'!$L$5),'Product Ratings'!$J$5,IF(AND(O632&lt;='Product Ratings'!$M$6,O632&gt;='Product Ratings'!$L$6),'Product Ratings'!$J$6,IF(AND(O632&lt;='Product Ratings'!$M$7,O632&gt;='Product Ratings'!$L$7),'Product Ratings'!$J$7,IF(AND(O632&lt;='Product Ratings'!$M$8,O632&gt;='Product Ratings'!$L$8),'Product Ratings'!$J$8,IF(O632&gt;='Product Ratings'!$L$9,'Product Ratings'!$J$9)))))</f>
        <v>3</v>
      </c>
      <c r="U632" s="99">
        <f>IF(AND(N632&lt;='Product Ratings'!$R$5,N632&gt;='Product Ratings'!$Q$5),'Product Ratings'!$O$5,IF(AND(N632&lt;='Product Ratings'!$R$6,N632&gt;='Product Ratings'!$Q$6),'Product Ratings'!$O$6,IF(AND(N632&lt;='Product Ratings'!$R$7,N632&gt;='Product Ratings'!$Q$7),'Product Ratings'!$O$7,IF(AND(N632&lt;='Product Ratings'!$R$8,N632&gt;='Product Ratings'!$Q$8),'Product Ratings'!$O$8,IF(N632&gt;='Product Ratings'!$Q$9,'Product Ratings'!$O$9)))))</f>
        <v>3</v>
      </c>
      <c r="V632" s="99">
        <f>IF(AND(P632&lt;='Product Ratings'!$V$5,P632&gt;='Product Ratings'!$U$5),'Product Ratings'!$S$5,IF(AND(P632&lt;='Product Ratings'!$V$6,P632&gt;='Product Ratings'!$U$6),'Product Ratings'!$S$6,IF(AND(P632&lt;='Product Ratings'!$V$7,P632&gt;='Product Ratings'!$U$7),'Product Ratings'!$S$7,IF(AND(P632&lt;='Product Ratings'!$V$8,P632&gt;='Product Ratings'!$U$8),'Product Ratings'!$S$8,IF(P632&gt;='Product Ratings'!$U$9,'Product Ratings'!$S$9)))))</f>
        <v>3</v>
      </c>
      <c r="W632" s="135">
        <f t="shared" si="6"/>
        <v>12</v>
      </c>
      <c r="X632" s="90"/>
      <c r="Y632" s="90"/>
      <c r="Z632" s="90"/>
      <c r="AA632" s="90"/>
      <c r="AB632" s="90"/>
    </row>
    <row r="633" ht="12.75" customHeight="1">
      <c r="A633" s="87"/>
      <c r="B633" s="90"/>
      <c r="C633" s="90" t="s">
        <v>692</v>
      </c>
      <c r="D633" s="126">
        <v>3.0</v>
      </c>
      <c r="E633" s="127">
        <v>180.0</v>
      </c>
      <c r="F633" s="128">
        <f t="shared" si="7"/>
        <v>117</v>
      </c>
      <c r="G633" s="129">
        <f t="shared" si="1"/>
        <v>63</v>
      </c>
      <c r="H633" s="130">
        <f t="shared" si="2"/>
        <v>0.35</v>
      </c>
      <c r="I633" s="131">
        <v>44381.0</v>
      </c>
      <c r="J633" s="132">
        <v>44417.0</v>
      </c>
      <c r="K633" s="123"/>
      <c r="L633" s="90"/>
      <c r="M633" s="133">
        <f t="shared" si="3"/>
        <v>60</v>
      </c>
      <c r="N633" s="99">
        <f t="shared" si="4"/>
        <v>36</v>
      </c>
      <c r="O633" s="133">
        <f t="shared" si="5"/>
        <v>39</v>
      </c>
      <c r="P633" s="134">
        <v>0.33</v>
      </c>
      <c r="Q633" s="90"/>
      <c r="R633" s="99">
        <f>IF(AND(H633&lt;='Product Ratings'!$E$5,H633&gt;='Product Ratings'!$D$5),'Product Ratings'!$C$5,IF(AND(H633&lt;='Product Ratings'!$E$6,H633&gt;='Product Ratings'!$D$6),'Product Ratings'!$C$6,IF(AND(H633&lt;='Product Ratings'!$E$7,H633&gt;='Product Ratings'!$D$7),'Product Ratings'!$C$7,IF(AND(H633&lt;='Product Ratings'!$E$8,H633&gt;='Product Ratings'!$D$8),'Product Ratings'!$C$8,IF(H633&gt;='Product Ratings'!$D$9,'Product Ratings'!$C$9)))))</f>
        <v>2</v>
      </c>
      <c r="S633" s="99">
        <f>IF(AND(D633&lt;='Product Ratings'!$I$5,D633&gt;='Product Ratings'!$H$5),'Product Ratings'!$F$5,IF(AND(D633&lt;='Product Ratings'!$I$6,D633&gt;='Product Ratings'!$H$6),'Product Ratings'!$F$6,IF(AND(D633&lt;='Product Ratings'!$I$7,I633&gt;='Product Ratings'!$H$7),'Product Ratings'!$F$7,IF(AND(D633&lt;='Product Ratings'!$I$8,D633&gt;='Product Ratings'!$H$8),'Product Ratings'!$F$8,IF(D633&gt;='Product Ratings'!$H$9,'Product Ratings'!$F$9)))))</f>
        <v>1</v>
      </c>
      <c r="T633" s="99">
        <f>IF(AND(O633&lt;='Product Ratings'!$M$5,O633&gt;='Product Ratings'!$L$5),'Product Ratings'!$J$5,IF(AND(O633&lt;='Product Ratings'!$M$6,O633&gt;='Product Ratings'!$L$6),'Product Ratings'!$J$6,IF(AND(O633&lt;='Product Ratings'!$M$7,O633&gt;='Product Ratings'!$L$7),'Product Ratings'!$J$7,IF(AND(O633&lt;='Product Ratings'!$M$8,O633&gt;='Product Ratings'!$L$8),'Product Ratings'!$J$8,IF(O633&gt;='Product Ratings'!$L$9,'Product Ratings'!$J$9)))))</f>
        <v>4</v>
      </c>
      <c r="U633" s="99">
        <f>IF(AND(N633&lt;='Product Ratings'!$R$5,N633&gt;='Product Ratings'!$Q$5),'Product Ratings'!$O$5,IF(AND(N633&lt;='Product Ratings'!$R$6,N633&gt;='Product Ratings'!$Q$6),'Product Ratings'!$O$6,IF(AND(N633&lt;='Product Ratings'!$R$7,N633&gt;='Product Ratings'!$Q$7),'Product Ratings'!$O$7,IF(AND(N633&lt;='Product Ratings'!$R$8,N633&gt;='Product Ratings'!$Q$8),'Product Ratings'!$O$8,IF(N633&gt;='Product Ratings'!$Q$9,'Product Ratings'!$O$9)))))</f>
        <v>3</v>
      </c>
      <c r="V633" s="99">
        <f>IF(AND(P633&lt;='Product Ratings'!$V$5,P633&gt;='Product Ratings'!$U$5),'Product Ratings'!$S$5,IF(AND(P633&lt;='Product Ratings'!$V$6,P633&gt;='Product Ratings'!$U$6),'Product Ratings'!$S$6,IF(AND(P633&lt;='Product Ratings'!$V$7,P633&gt;='Product Ratings'!$U$7),'Product Ratings'!$S$7,IF(AND(P633&lt;='Product Ratings'!$V$8,P633&gt;='Product Ratings'!$U$8),'Product Ratings'!$S$8,IF(P633&gt;='Product Ratings'!$U$9,'Product Ratings'!$S$9)))))</f>
        <v>3</v>
      </c>
      <c r="W633" s="135">
        <f t="shared" si="6"/>
        <v>13</v>
      </c>
      <c r="X633" s="90"/>
      <c r="Y633" s="90"/>
      <c r="Z633" s="90"/>
      <c r="AA633" s="90"/>
      <c r="AB633" s="90"/>
    </row>
    <row r="634" ht="12.75" customHeight="1">
      <c r="A634" s="87"/>
      <c r="B634" s="90"/>
      <c r="C634" s="90" t="s">
        <v>693</v>
      </c>
      <c r="D634" s="126">
        <v>4.0</v>
      </c>
      <c r="E634" s="127">
        <v>608.17</v>
      </c>
      <c r="F634" s="128">
        <f t="shared" si="7"/>
        <v>395.3105</v>
      </c>
      <c r="G634" s="129">
        <f t="shared" si="1"/>
        <v>212.8595</v>
      </c>
      <c r="H634" s="130">
        <f t="shared" si="2"/>
        <v>0.35</v>
      </c>
      <c r="I634" s="131">
        <v>44382.0</v>
      </c>
      <c r="J634" s="132">
        <v>44418.0</v>
      </c>
      <c r="K634" s="123"/>
      <c r="L634" s="90"/>
      <c r="M634" s="133">
        <f t="shared" si="3"/>
        <v>152.0425</v>
      </c>
      <c r="N634" s="99">
        <f t="shared" si="4"/>
        <v>36</v>
      </c>
      <c r="O634" s="133">
        <f t="shared" si="5"/>
        <v>98.827625</v>
      </c>
      <c r="P634" s="134">
        <v>0.34</v>
      </c>
      <c r="Q634" s="90"/>
      <c r="R634" s="99">
        <f>IF(AND(H634&lt;='Product Ratings'!$E$5,H634&gt;='Product Ratings'!$D$5),'Product Ratings'!$C$5,IF(AND(H634&lt;='Product Ratings'!$E$6,H634&gt;='Product Ratings'!$D$6),'Product Ratings'!$C$6,IF(AND(H634&lt;='Product Ratings'!$E$7,H634&gt;='Product Ratings'!$D$7),'Product Ratings'!$C$7,IF(AND(H634&lt;='Product Ratings'!$E$8,H634&gt;='Product Ratings'!$D$8),'Product Ratings'!$C$8,IF(H634&gt;='Product Ratings'!$D$9,'Product Ratings'!$C$9)))))</f>
        <v>2</v>
      </c>
      <c r="S634" s="99">
        <f>IF(AND(D634&lt;='Product Ratings'!$I$5,D634&gt;='Product Ratings'!$H$5),'Product Ratings'!$F$5,IF(AND(D634&lt;='Product Ratings'!$I$6,D634&gt;='Product Ratings'!$H$6),'Product Ratings'!$F$6,IF(AND(D634&lt;='Product Ratings'!$I$7,I634&gt;='Product Ratings'!$H$7),'Product Ratings'!$F$7,IF(AND(D634&lt;='Product Ratings'!$I$8,D634&gt;='Product Ratings'!$H$8),'Product Ratings'!$F$8,IF(D634&gt;='Product Ratings'!$H$9,'Product Ratings'!$F$9)))))</f>
        <v>1</v>
      </c>
      <c r="T634" s="99">
        <f>IF(AND(O634&lt;='Product Ratings'!$M$5,O634&gt;='Product Ratings'!$L$5),'Product Ratings'!$J$5,IF(AND(O634&lt;='Product Ratings'!$M$6,O634&gt;='Product Ratings'!$L$6),'Product Ratings'!$J$6,IF(AND(O634&lt;='Product Ratings'!$M$7,O634&gt;='Product Ratings'!$L$7),'Product Ratings'!$J$7,IF(AND(O634&lt;='Product Ratings'!$M$8,O634&gt;='Product Ratings'!$L$8),'Product Ratings'!$J$8,IF(O634&gt;='Product Ratings'!$L$9,'Product Ratings'!$J$9)))))</f>
        <v>2</v>
      </c>
      <c r="U634" s="99">
        <f>IF(AND(N634&lt;='Product Ratings'!$R$5,N634&gt;='Product Ratings'!$Q$5),'Product Ratings'!$O$5,IF(AND(N634&lt;='Product Ratings'!$R$6,N634&gt;='Product Ratings'!$Q$6),'Product Ratings'!$O$6,IF(AND(N634&lt;='Product Ratings'!$R$7,N634&gt;='Product Ratings'!$Q$7),'Product Ratings'!$O$7,IF(AND(N634&lt;='Product Ratings'!$R$8,N634&gt;='Product Ratings'!$Q$8),'Product Ratings'!$O$8,IF(N634&gt;='Product Ratings'!$Q$9,'Product Ratings'!$O$9)))))</f>
        <v>3</v>
      </c>
      <c r="V634" s="99">
        <f>IF(AND(P634&lt;='Product Ratings'!$V$5,P634&gt;='Product Ratings'!$U$5),'Product Ratings'!$S$5,IF(AND(P634&lt;='Product Ratings'!$V$6,P634&gt;='Product Ratings'!$U$6),'Product Ratings'!$S$6,IF(AND(P634&lt;='Product Ratings'!$V$7,P634&gt;='Product Ratings'!$U$7),'Product Ratings'!$S$7,IF(AND(P634&lt;='Product Ratings'!$V$8,P634&gt;='Product Ratings'!$U$8),'Product Ratings'!$S$8,IF(P634&gt;='Product Ratings'!$U$9,'Product Ratings'!$S$9)))))</f>
        <v>4</v>
      </c>
      <c r="W634" s="135">
        <f t="shared" si="6"/>
        <v>12</v>
      </c>
      <c r="X634" s="90"/>
      <c r="Y634" s="90"/>
      <c r="Z634" s="90"/>
      <c r="AA634" s="90"/>
      <c r="AB634" s="90"/>
    </row>
    <row r="635" ht="12.75" customHeight="1">
      <c r="A635" s="87"/>
      <c r="B635" s="90"/>
      <c r="C635" s="90" t="s">
        <v>694</v>
      </c>
      <c r="D635" s="126">
        <v>5.0</v>
      </c>
      <c r="E635" s="127">
        <v>502.0</v>
      </c>
      <c r="F635" s="128">
        <f t="shared" si="7"/>
        <v>326.3</v>
      </c>
      <c r="G635" s="129">
        <f t="shared" si="1"/>
        <v>175.7</v>
      </c>
      <c r="H635" s="130">
        <f t="shared" si="2"/>
        <v>0.35</v>
      </c>
      <c r="I635" s="131">
        <v>44383.0</v>
      </c>
      <c r="J635" s="132">
        <v>44419.0</v>
      </c>
      <c r="K635" s="123"/>
      <c r="L635" s="90"/>
      <c r="M635" s="133">
        <f t="shared" si="3"/>
        <v>100.4</v>
      </c>
      <c r="N635" s="99">
        <f t="shared" si="4"/>
        <v>36</v>
      </c>
      <c r="O635" s="133">
        <f t="shared" si="5"/>
        <v>65.26</v>
      </c>
      <c r="P635" s="134">
        <v>0.35</v>
      </c>
      <c r="Q635" s="90"/>
      <c r="R635" s="99">
        <f>IF(AND(H635&lt;='Product Ratings'!$E$5,H635&gt;='Product Ratings'!$D$5),'Product Ratings'!$C$5,IF(AND(H635&lt;='Product Ratings'!$E$6,H635&gt;='Product Ratings'!$D$6),'Product Ratings'!$C$6,IF(AND(H635&lt;='Product Ratings'!$E$7,H635&gt;='Product Ratings'!$D$7),'Product Ratings'!$C$7,IF(AND(H635&lt;='Product Ratings'!$E$8,H635&gt;='Product Ratings'!$D$8),'Product Ratings'!$C$8,IF(H635&gt;='Product Ratings'!$D$9,'Product Ratings'!$C$9)))))</f>
        <v>2</v>
      </c>
      <c r="S635" s="99">
        <f>IF(AND(D635&lt;='Product Ratings'!$I$5,D635&gt;='Product Ratings'!$H$5),'Product Ratings'!$F$5,IF(AND(D635&lt;='Product Ratings'!$I$6,D635&gt;='Product Ratings'!$H$6),'Product Ratings'!$F$6,IF(AND(D635&lt;='Product Ratings'!$I$7,I635&gt;='Product Ratings'!$H$7),'Product Ratings'!$F$7,IF(AND(D635&lt;='Product Ratings'!$I$8,D635&gt;='Product Ratings'!$H$8),'Product Ratings'!$F$8,IF(D635&gt;='Product Ratings'!$H$9,'Product Ratings'!$F$9)))))</f>
        <v>1</v>
      </c>
      <c r="T635" s="99">
        <f>IF(AND(O635&lt;='Product Ratings'!$M$5,O635&gt;='Product Ratings'!$L$5),'Product Ratings'!$J$5,IF(AND(O635&lt;='Product Ratings'!$M$6,O635&gt;='Product Ratings'!$L$6),'Product Ratings'!$J$6,IF(AND(O635&lt;='Product Ratings'!$M$7,O635&gt;='Product Ratings'!$L$7),'Product Ratings'!$J$7,IF(AND(O635&lt;='Product Ratings'!$M$8,O635&gt;='Product Ratings'!$L$8),'Product Ratings'!$J$8,IF(O635&gt;='Product Ratings'!$L$9,'Product Ratings'!$J$9)))))</f>
        <v>3</v>
      </c>
      <c r="U635" s="99">
        <f>IF(AND(N635&lt;='Product Ratings'!$R$5,N635&gt;='Product Ratings'!$Q$5),'Product Ratings'!$O$5,IF(AND(N635&lt;='Product Ratings'!$R$6,N635&gt;='Product Ratings'!$Q$6),'Product Ratings'!$O$6,IF(AND(N635&lt;='Product Ratings'!$R$7,N635&gt;='Product Ratings'!$Q$7),'Product Ratings'!$O$7,IF(AND(N635&lt;='Product Ratings'!$R$8,N635&gt;='Product Ratings'!$Q$8),'Product Ratings'!$O$8,IF(N635&gt;='Product Ratings'!$Q$9,'Product Ratings'!$O$9)))))</f>
        <v>3</v>
      </c>
      <c r="V635" s="99">
        <f>IF(AND(P635&lt;='Product Ratings'!$V$5,P635&gt;='Product Ratings'!$U$5),'Product Ratings'!$S$5,IF(AND(P635&lt;='Product Ratings'!$V$6,P635&gt;='Product Ratings'!$U$6),'Product Ratings'!$S$6,IF(AND(P635&lt;='Product Ratings'!$V$7,P635&gt;='Product Ratings'!$U$7),'Product Ratings'!$S$7,IF(AND(P635&lt;='Product Ratings'!$V$8,P635&gt;='Product Ratings'!$U$8),'Product Ratings'!$S$8,IF(P635&gt;='Product Ratings'!$U$9,'Product Ratings'!$S$9)))))</f>
        <v>4</v>
      </c>
      <c r="W635" s="135">
        <f t="shared" si="6"/>
        <v>13</v>
      </c>
      <c r="X635" s="90"/>
      <c r="Y635" s="90"/>
      <c r="Z635" s="90"/>
      <c r="AA635" s="90"/>
      <c r="AB635" s="90"/>
    </row>
    <row r="636" ht="12.75" customHeight="1">
      <c r="A636" s="87"/>
      <c r="B636" s="90"/>
      <c r="C636" s="90" t="s">
        <v>695</v>
      </c>
      <c r="D636" s="126">
        <v>6.0</v>
      </c>
      <c r="E636" s="127">
        <v>774.78</v>
      </c>
      <c r="F636" s="128">
        <f t="shared" si="7"/>
        <v>503.607</v>
      </c>
      <c r="G636" s="129">
        <f t="shared" si="1"/>
        <v>271.173</v>
      </c>
      <c r="H636" s="130">
        <f t="shared" si="2"/>
        <v>0.35</v>
      </c>
      <c r="I636" s="131">
        <v>44384.0</v>
      </c>
      <c r="J636" s="132">
        <v>44420.0</v>
      </c>
      <c r="K636" s="123"/>
      <c r="L636" s="90"/>
      <c r="M636" s="133">
        <f t="shared" si="3"/>
        <v>129.13</v>
      </c>
      <c r="N636" s="99">
        <f t="shared" si="4"/>
        <v>36</v>
      </c>
      <c r="O636" s="133">
        <f t="shared" si="5"/>
        <v>83.9345</v>
      </c>
      <c r="P636" s="134">
        <v>0.45</v>
      </c>
      <c r="Q636" s="90"/>
      <c r="R636" s="99">
        <f>IF(AND(H636&lt;='Product Ratings'!$E$5,H636&gt;='Product Ratings'!$D$5),'Product Ratings'!$C$5,IF(AND(H636&lt;='Product Ratings'!$E$6,H636&gt;='Product Ratings'!$D$6),'Product Ratings'!$C$6,IF(AND(H636&lt;='Product Ratings'!$E$7,H636&gt;='Product Ratings'!$D$7),'Product Ratings'!$C$7,IF(AND(H636&lt;='Product Ratings'!$E$8,H636&gt;='Product Ratings'!$D$8),'Product Ratings'!$C$8,IF(H636&gt;='Product Ratings'!$D$9,'Product Ratings'!$C$9)))))</f>
        <v>2</v>
      </c>
      <c r="S636" s="99">
        <f>IF(AND(D636&lt;='Product Ratings'!$I$5,D636&gt;='Product Ratings'!$H$5),'Product Ratings'!$F$5,IF(AND(D636&lt;='Product Ratings'!$I$6,D636&gt;='Product Ratings'!$H$6),'Product Ratings'!$F$6,IF(AND(D636&lt;='Product Ratings'!$I$7,I636&gt;='Product Ratings'!$H$7),'Product Ratings'!$F$7,IF(AND(D636&lt;='Product Ratings'!$I$8,D636&gt;='Product Ratings'!$H$8),'Product Ratings'!$F$8,IF(D636&gt;='Product Ratings'!$H$9,'Product Ratings'!$F$9)))))</f>
        <v>2</v>
      </c>
      <c r="T636" s="99">
        <f>IF(AND(O636&lt;='Product Ratings'!$M$5,O636&gt;='Product Ratings'!$L$5),'Product Ratings'!$J$5,IF(AND(O636&lt;='Product Ratings'!$M$6,O636&gt;='Product Ratings'!$L$6),'Product Ratings'!$J$6,IF(AND(O636&lt;='Product Ratings'!$M$7,O636&gt;='Product Ratings'!$L$7),'Product Ratings'!$J$7,IF(AND(O636&lt;='Product Ratings'!$M$8,O636&gt;='Product Ratings'!$L$8),'Product Ratings'!$J$8,IF(O636&gt;='Product Ratings'!$L$9,'Product Ratings'!$J$9)))))</f>
        <v>2</v>
      </c>
      <c r="U636" s="99">
        <f>IF(AND(N636&lt;='Product Ratings'!$R$5,N636&gt;='Product Ratings'!$Q$5),'Product Ratings'!$O$5,IF(AND(N636&lt;='Product Ratings'!$R$6,N636&gt;='Product Ratings'!$Q$6),'Product Ratings'!$O$6,IF(AND(N636&lt;='Product Ratings'!$R$7,N636&gt;='Product Ratings'!$Q$7),'Product Ratings'!$O$7,IF(AND(N636&lt;='Product Ratings'!$R$8,N636&gt;='Product Ratings'!$Q$8),'Product Ratings'!$O$8,IF(N636&gt;='Product Ratings'!$Q$9,'Product Ratings'!$O$9)))))</f>
        <v>3</v>
      </c>
      <c r="V636" s="99">
        <f>IF(AND(P636&lt;='Product Ratings'!$V$5,P636&gt;='Product Ratings'!$U$5),'Product Ratings'!$S$5,IF(AND(P636&lt;='Product Ratings'!$V$6,P636&gt;='Product Ratings'!$U$6),'Product Ratings'!$S$6,IF(AND(P636&lt;='Product Ratings'!$V$7,P636&gt;='Product Ratings'!$U$7),'Product Ratings'!$S$7,IF(AND(P636&lt;='Product Ratings'!$V$8,P636&gt;='Product Ratings'!$U$8),'Product Ratings'!$S$8,IF(P636&gt;='Product Ratings'!$U$9,'Product Ratings'!$S$9)))))</f>
        <v>4</v>
      </c>
      <c r="W636" s="135">
        <f t="shared" si="6"/>
        <v>13</v>
      </c>
      <c r="X636" s="90"/>
      <c r="Y636" s="90"/>
      <c r="Z636" s="90"/>
      <c r="AA636" s="90"/>
      <c r="AB636" s="90"/>
    </row>
    <row r="637" ht="12.75" customHeight="1">
      <c r="A637" s="87"/>
      <c r="B637" s="90"/>
      <c r="C637" s="90" t="s">
        <v>696</v>
      </c>
      <c r="D637" s="126">
        <v>1.0</v>
      </c>
      <c r="E637" s="127">
        <v>93.52</v>
      </c>
      <c r="F637" s="128">
        <f t="shared" si="7"/>
        <v>60.788</v>
      </c>
      <c r="G637" s="129">
        <f t="shared" si="1"/>
        <v>32.732</v>
      </c>
      <c r="H637" s="130">
        <f t="shared" si="2"/>
        <v>0.35</v>
      </c>
      <c r="I637" s="131">
        <v>44385.0</v>
      </c>
      <c r="J637" s="132">
        <v>44421.0</v>
      </c>
      <c r="K637" s="123"/>
      <c r="L637" s="90"/>
      <c r="M637" s="133">
        <f t="shared" si="3"/>
        <v>93.52</v>
      </c>
      <c r="N637" s="99">
        <f t="shared" si="4"/>
        <v>36</v>
      </c>
      <c r="O637" s="133">
        <f t="shared" si="5"/>
        <v>60.788</v>
      </c>
      <c r="P637" s="134">
        <v>0.46</v>
      </c>
      <c r="Q637" s="90"/>
      <c r="R637" s="99">
        <f>IF(AND(H637&lt;='Product Ratings'!$E$5,H637&gt;='Product Ratings'!$D$5),'Product Ratings'!$C$5,IF(AND(H637&lt;='Product Ratings'!$E$6,H637&gt;='Product Ratings'!$D$6),'Product Ratings'!$C$6,IF(AND(H637&lt;='Product Ratings'!$E$7,H637&gt;='Product Ratings'!$D$7),'Product Ratings'!$C$7,IF(AND(H637&lt;='Product Ratings'!$E$8,H637&gt;='Product Ratings'!$D$8),'Product Ratings'!$C$8,IF(H637&gt;='Product Ratings'!$D$9,'Product Ratings'!$C$9)))))</f>
        <v>2</v>
      </c>
      <c r="S637" s="99">
        <f>IF(AND(D637&lt;='Product Ratings'!$I$5,D637&gt;='Product Ratings'!$H$5),'Product Ratings'!$F$5,IF(AND(D637&lt;='Product Ratings'!$I$6,D637&gt;='Product Ratings'!$H$6),'Product Ratings'!$F$6,IF(AND(D637&lt;='Product Ratings'!$I$7,I637&gt;='Product Ratings'!$H$7),'Product Ratings'!$F$7,IF(AND(D637&lt;='Product Ratings'!$I$8,D637&gt;='Product Ratings'!$H$8),'Product Ratings'!$F$8,IF(D637&gt;='Product Ratings'!$H$9,'Product Ratings'!$F$9)))))</f>
        <v>1</v>
      </c>
      <c r="T637" s="99">
        <f>IF(AND(O637&lt;='Product Ratings'!$M$5,O637&gt;='Product Ratings'!$L$5),'Product Ratings'!$J$5,IF(AND(O637&lt;='Product Ratings'!$M$6,O637&gt;='Product Ratings'!$L$6),'Product Ratings'!$J$6,IF(AND(O637&lt;='Product Ratings'!$M$7,O637&gt;='Product Ratings'!$L$7),'Product Ratings'!$J$7,IF(AND(O637&lt;='Product Ratings'!$M$8,O637&gt;='Product Ratings'!$L$8),'Product Ratings'!$J$8,IF(O637&gt;='Product Ratings'!$L$9,'Product Ratings'!$J$9)))))</f>
        <v>3</v>
      </c>
      <c r="U637" s="99">
        <f>IF(AND(N637&lt;='Product Ratings'!$R$5,N637&gt;='Product Ratings'!$Q$5),'Product Ratings'!$O$5,IF(AND(N637&lt;='Product Ratings'!$R$6,N637&gt;='Product Ratings'!$Q$6),'Product Ratings'!$O$6,IF(AND(N637&lt;='Product Ratings'!$R$7,N637&gt;='Product Ratings'!$Q$7),'Product Ratings'!$O$7,IF(AND(N637&lt;='Product Ratings'!$R$8,N637&gt;='Product Ratings'!$Q$8),'Product Ratings'!$O$8,IF(N637&gt;='Product Ratings'!$Q$9,'Product Ratings'!$O$9)))))</f>
        <v>3</v>
      </c>
      <c r="V637" s="99">
        <f>IF(AND(P637&lt;='Product Ratings'!$V$5,P637&gt;='Product Ratings'!$U$5),'Product Ratings'!$S$5,IF(AND(P637&lt;='Product Ratings'!$V$6,P637&gt;='Product Ratings'!$U$6),'Product Ratings'!$S$6,IF(AND(P637&lt;='Product Ratings'!$V$7,P637&gt;='Product Ratings'!$U$7),'Product Ratings'!$S$7,IF(AND(P637&lt;='Product Ratings'!$V$8,P637&gt;='Product Ratings'!$U$8),'Product Ratings'!$S$8,IF(P637&gt;='Product Ratings'!$U$9,'Product Ratings'!$S$9)))))</f>
        <v>4</v>
      </c>
      <c r="W637" s="135">
        <f t="shared" si="6"/>
        <v>13</v>
      </c>
      <c r="X637" s="90"/>
      <c r="Y637" s="90"/>
      <c r="Z637" s="90"/>
      <c r="AA637" s="90"/>
      <c r="AB637" s="90"/>
    </row>
    <row r="638" ht="12.75" customHeight="1">
      <c r="A638" s="87"/>
      <c r="B638" s="90"/>
      <c r="C638" s="90" t="s">
        <v>697</v>
      </c>
      <c r="D638" s="126">
        <v>2.0</v>
      </c>
      <c r="E638" s="127">
        <v>339.26</v>
      </c>
      <c r="F638" s="128">
        <f t="shared" si="7"/>
        <v>220.519</v>
      </c>
      <c r="G638" s="129">
        <f t="shared" si="1"/>
        <v>118.741</v>
      </c>
      <c r="H638" s="130">
        <f t="shared" si="2"/>
        <v>0.35</v>
      </c>
      <c r="I638" s="131">
        <v>44386.0</v>
      </c>
      <c r="J638" s="132">
        <v>44422.0</v>
      </c>
      <c r="K638" s="123"/>
      <c r="L638" s="90"/>
      <c r="M638" s="133">
        <f t="shared" si="3"/>
        <v>169.63</v>
      </c>
      <c r="N638" s="99">
        <f t="shared" si="4"/>
        <v>36</v>
      </c>
      <c r="O638" s="133">
        <f t="shared" si="5"/>
        <v>110.2595</v>
      </c>
      <c r="P638" s="134">
        <v>0.48</v>
      </c>
      <c r="Q638" s="90"/>
      <c r="R638" s="99">
        <f>IF(AND(H638&lt;='Product Ratings'!$E$5,H638&gt;='Product Ratings'!$D$5),'Product Ratings'!$C$5,IF(AND(H638&lt;='Product Ratings'!$E$6,H638&gt;='Product Ratings'!$D$6),'Product Ratings'!$C$6,IF(AND(H638&lt;='Product Ratings'!$E$7,H638&gt;='Product Ratings'!$D$7),'Product Ratings'!$C$7,IF(AND(H638&lt;='Product Ratings'!$E$8,H638&gt;='Product Ratings'!$D$8),'Product Ratings'!$C$8,IF(H638&gt;='Product Ratings'!$D$9,'Product Ratings'!$C$9)))))</f>
        <v>2</v>
      </c>
      <c r="S638" s="99">
        <f>IF(AND(D638&lt;='Product Ratings'!$I$5,D638&gt;='Product Ratings'!$H$5),'Product Ratings'!$F$5,IF(AND(D638&lt;='Product Ratings'!$I$6,D638&gt;='Product Ratings'!$H$6),'Product Ratings'!$F$6,IF(AND(D638&lt;='Product Ratings'!$I$7,I638&gt;='Product Ratings'!$H$7),'Product Ratings'!$F$7,IF(AND(D638&lt;='Product Ratings'!$I$8,D638&gt;='Product Ratings'!$H$8),'Product Ratings'!$F$8,IF(D638&gt;='Product Ratings'!$H$9,'Product Ratings'!$F$9)))))</f>
        <v>1</v>
      </c>
      <c r="T638" s="99">
        <f>IF(AND(O638&lt;='Product Ratings'!$M$5,O638&gt;='Product Ratings'!$L$5),'Product Ratings'!$J$5,IF(AND(O638&lt;='Product Ratings'!$M$6,O638&gt;='Product Ratings'!$L$6),'Product Ratings'!$J$6,IF(AND(O638&lt;='Product Ratings'!$M$7,O638&gt;='Product Ratings'!$L$7),'Product Ratings'!$J$7,IF(AND(O638&lt;='Product Ratings'!$M$8,O638&gt;='Product Ratings'!$L$8),'Product Ratings'!$J$8,IF(O638&gt;='Product Ratings'!$L$9,'Product Ratings'!$J$9)))))</f>
        <v>2</v>
      </c>
      <c r="U638" s="99">
        <f>IF(AND(N638&lt;='Product Ratings'!$R$5,N638&gt;='Product Ratings'!$Q$5),'Product Ratings'!$O$5,IF(AND(N638&lt;='Product Ratings'!$R$6,N638&gt;='Product Ratings'!$Q$6),'Product Ratings'!$O$6,IF(AND(N638&lt;='Product Ratings'!$R$7,N638&gt;='Product Ratings'!$Q$7),'Product Ratings'!$O$7,IF(AND(N638&lt;='Product Ratings'!$R$8,N638&gt;='Product Ratings'!$Q$8),'Product Ratings'!$O$8,IF(N638&gt;='Product Ratings'!$Q$9,'Product Ratings'!$O$9)))))</f>
        <v>3</v>
      </c>
      <c r="V638" s="99">
        <f>IF(AND(P638&lt;='Product Ratings'!$V$5,P638&gt;='Product Ratings'!$U$5),'Product Ratings'!$S$5,IF(AND(P638&lt;='Product Ratings'!$V$6,P638&gt;='Product Ratings'!$U$6),'Product Ratings'!$S$6,IF(AND(P638&lt;='Product Ratings'!$V$7,P638&gt;='Product Ratings'!$U$7),'Product Ratings'!$S$7,IF(AND(P638&lt;='Product Ratings'!$V$8,P638&gt;='Product Ratings'!$U$8),'Product Ratings'!$S$8,IF(P638&gt;='Product Ratings'!$U$9,'Product Ratings'!$S$9)))))</f>
        <v>4</v>
      </c>
      <c r="W638" s="135">
        <f t="shared" si="6"/>
        <v>12</v>
      </c>
      <c r="X638" s="90"/>
      <c r="Y638" s="90"/>
      <c r="Z638" s="90"/>
      <c r="AA638" s="90"/>
      <c r="AB638" s="90"/>
    </row>
    <row r="639" ht="12.75" customHeight="1">
      <c r="A639" s="87"/>
      <c r="B639" s="90"/>
      <c r="C639" s="90" t="s">
        <v>698</v>
      </c>
      <c r="D639" s="126">
        <v>3.0</v>
      </c>
      <c r="E639" s="127">
        <v>382.61</v>
      </c>
      <c r="F639" s="128">
        <f t="shared" si="7"/>
        <v>248.6965</v>
      </c>
      <c r="G639" s="129">
        <f t="shared" si="1"/>
        <v>133.9135</v>
      </c>
      <c r="H639" s="130">
        <f t="shared" si="2"/>
        <v>0.35</v>
      </c>
      <c r="I639" s="131">
        <v>44387.0</v>
      </c>
      <c r="J639" s="132">
        <v>44423.0</v>
      </c>
      <c r="K639" s="123"/>
      <c r="L639" s="90"/>
      <c r="M639" s="133">
        <f t="shared" si="3"/>
        <v>127.5366667</v>
      </c>
      <c r="N639" s="99">
        <f t="shared" si="4"/>
        <v>36</v>
      </c>
      <c r="O639" s="133">
        <f t="shared" si="5"/>
        <v>82.89883333</v>
      </c>
      <c r="P639" s="134">
        <v>0.5</v>
      </c>
      <c r="Q639" s="90"/>
      <c r="R639" s="99">
        <f>IF(AND(H639&lt;='Product Ratings'!$E$5,H639&gt;='Product Ratings'!$D$5),'Product Ratings'!$C$5,IF(AND(H639&lt;='Product Ratings'!$E$6,H639&gt;='Product Ratings'!$D$6),'Product Ratings'!$C$6,IF(AND(H639&lt;='Product Ratings'!$E$7,H639&gt;='Product Ratings'!$D$7),'Product Ratings'!$C$7,IF(AND(H639&lt;='Product Ratings'!$E$8,H639&gt;='Product Ratings'!$D$8),'Product Ratings'!$C$8,IF(H639&gt;='Product Ratings'!$D$9,'Product Ratings'!$C$9)))))</f>
        <v>2</v>
      </c>
      <c r="S639" s="99">
        <f>IF(AND(D639&lt;='Product Ratings'!$I$5,D639&gt;='Product Ratings'!$H$5),'Product Ratings'!$F$5,IF(AND(D639&lt;='Product Ratings'!$I$6,D639&gt;='Product Ratings'!$H$6),'Product Ratings'!$F$6,IF(AND(D639&lt;='Product Ratings'!$I$7,I639&gt;='Product Ratings'!$H$7),'Product Ratings'!$F$7,IF(AND(D639&lt;='Product Ratings'!$I$8,D639&gt;='Product Ratings'!$H$8),'Product Ratings'!$F$8,IF(D639&gt;='Product Ratings'!$H$9,'Product Ratings'!$F$9)))))</f>
        <v>1</v>
      </c>
      <c r="T639" s="99">
        <f>IF(AND(O639&lt;='Product Ratings'!$M$5,O639&gt;='Product Ratings'!$L$5),'Product Ratings'!$J$5,IF(AND(O639&lt;='Product Ratings'!$M$6,O639&gt;='Product Ratings'!$L$6),'Product Ratings'!$J$6,IF(AND(O639&lt;='Product Ratings'!$M$7,O639&gt;='Product Ratings'!$L$7),'Product Ratings'!$J$7,IF(AND(O639&lt;='Product Ratings'!$M$8,O639&gt;='Product Ratings'!$L$8),'Product Ratings'!$J$8,IF(O639&gt;='Product Ratings'!$L$9,'Product Ratings'!$J$9)))))</f>
        <v>2</v>
      </c>
      <c r="U639" s="99">
        <f>IF(AND(N639&lt;='Product Ratings'!$R$5,N639&gt;='Product Ratings'!$Q$5),'Product Ratings'!$O$5,IF(AND(N639&lt;='Product Ratings'!$R$6,N639&gt;='Product Ratings'!$Q$6),'Product Ratings'!$O$6,IF(AND(N639&lt;='Product Ratings'!$R$7,N639&gt;='Product Ratings'!$Q$7),'Product Ratings'!$O$7,IF(AND(N639&lt;='Product Ratings'!$R$8,N639&gt;='Product Ratings'!$Q$8),'Product Ratings'!$O$8,IF(N639&gt;='Product Ratings'!$Q$9,'Product Ratings'!$O$9)))))</f>
        <v>3</v>
      </c>
      <c r="V639" s="99">
        <f>IF(AND(P639&lt;='Product Ratings'!$V$5,P639&gt;='Product Ratings'!$U$5),'Product Ratings'!$S$5,IF(AND(P639&lt;='Product Ratings'!$V$6,P639&gt;='Product Ratings'!$U$6),'Product Ratings'!$S$6,IF(AND(P639&lt;='Product Ratings'!$V$7,P639&gt;='Product Ratings'!$U$7),'Product Ratings'!$S$7,IF(AND(P639&lt;='Product Ratings'!$V$8,P639&gt;='Product Ratings'!$U$8),'Product Ratings'!$S$8,IF(P639&gt;='Product Ratings'!$U$9,'Product Ratings'!$S$9)))))</f>
        <v>4</v>
      </c>
      <c r="W639" s="135">
        <f t="shared" si="6"/>
        <v>12</v>
      </c>
      <c r="X639" s="90"/>
      <c r="Y639" s="90"/>
      <c r="Z639" s="90"/>
      <c r="AA639" s="90"/>
      <c r="AB639" s="90"/>
    </row>
    <row r="640" ht="12.75" customHeight="1">
      <c r="A640" s="87"/>
      <c r="B640" s="90"/>
      <c r="C640" s="90" t="s">
        <v>699</v>
      </c>
      <c r="D640" s="126">
        <v>4.0</v>
      </c>
      <c r="E640" s="127">
        <v>324.44</v>
      </c>
      <c r="F640" s="128">
        <f t="shared" si="7"/>
        <v>210.886</v>
      </c>
      <c r="G640" s="129">
        <f t="shared" si="1"/>
        <v>113.554</v>
      </c>
      <c r="H640" s="130">
        <f t="shared" si="2"/>
        <v>0.35</v>
      </c>
      <c r="I640" s="131">
        <v>44388.0</v>
      </c>
      <c r="J640" s="132">
        <v>44424.0</v>
      </c>
      <c r="K640" s="123"/>
      <c r="L640" s="90"/>
      <c r="M640" s="133">
        <f t="shared" si="3"/>
        <v>81.11</v>
      </c>
      <c r="N640" s="99">
        <f t="shared" si="4"/>
        <v>36</v>
      </c>
      <c r="O640" s="133">
        <f t="shared" si="5"/>
        <v>52.7215</v>
      </c>
      <c r="P640" s="134">
        <v>0.52</v>
      </c>
      <c r="Q640" s="90"/>
      <c r="R640" s="99">
        <f>IF(AND(H640&lt;='Product Ratings'!$E$5,H640&gt;='Product Ratings'!$D$5),'Product Ratings'!$C$5,IF(AND(H640&lt;='Product Ratings'!$E$6,H640&gt;='Product Ratings'!$D$6),'Product Ratings'!$C$6,IF(AND(H640&lt;='Product Ratings'!$E$7,H640&gt;='Product Ratings'!$D$7),'Product Ratings'!$C$7,IF(AND(H640&lt;='Product Ratings'!$E$8,H640&gt;='Product Ratings'!$D$8),'Product Ratings'!$C$8,IF(H640&gt;='Product Ratings'!$D$9,'Product Ratings'!$C$9)))))</f>
        <v>2</v>
      </c>
      <c r="S640" s="99">
        <f>IF(AND(D640&lt;='Product Ratings'!$I$5,D640&gt;='Product Ratings'!$H$5),'Product Ratings'!$F$5,IF(AND(D640&lt;='Product Ratings'!$I$6,D640&gt;='Product Ratings'!$H$6),'Product Ratings'!$F$6,IF(AND(D640&lt;='Product Ratings'!$I$7,I640&gt;='Product Ratings'!$H$7),'Product Ratings'!$F$7,IF(AND(D640&lt;='Product Ratings'!$I$8,D640&gt;='Product Ratings'!$H$8),'Product Ratings'!$F$8,IF(D640&gt;='Product Ratings'!$H$9,'Product Ratings'!$F$9)))))</f>
        <v>1</v>
      </c>
      <c r="T640" s="99">
        <f>IF(AND(O640&lt;='Product Ratings'!$M$5,O640&gt;='Product Ratings'!$L$5),'Product Ratings'!$J$5,IF(AND(O640&lt;='Product Ratings'!$M$6,O640&gt;='Product Ratings'!$L$6),'Product Ratings'!$J$6,IF(AND(O640&lt;='Product Ratings'!$M$7,O640&gt;='Product Ratings'!$L$7),'Product Ratings'!$J$7,IF(AND(O640&lt;='Product Ratings'!$M$8,O640&gt;='Product Ratings'!$L$8),'Product Ratings'!$J$8,IF(O640&gt;='Product Ratings'!$L$9,'Product Ratings'!$J$9)))))</f>
        <v>3</v>
      </c>
      <c r="U640" s="99">
        <f>IF(AND(N640&lt;='Product Ratings'!$R$5,N640&gt;='Product Ratings'!$Q$5),'Product Ratings'!$O$5,IF(AND(N640&lt;='Product Ratings'!$R$6,N640&gt;='Product Ratings'!$Q$6),'Product Ratings'!$O$6,IF(AND(N640&lt;='Product Ratings'!$R$7,N640&gt;='Product Ratings'!$Q$7),'Product Ratings'!$O$7,IF(AND(N640&lt;='Product Ratings'!$R$8,N640&gt;='Product Ratings'!$Q$8),'Product Ratings'!$O$8,IF(N640&gt;='Product Ratings'!$Q$9,'Product Ratings'!$O$9)))))</f>
        <v>3</v>
      </c>
      <c r="V640" s="99">
        <f>IF(AND(P640&lt;='Product Ratings'!$V$5,P640&gt;='Product Ratings'!$U$5),'Product Ratings'!$S$5,IF(AND(P640&lt;='Product Ratings'!$V$6,P640&gt;='Product Ratings'!$U$6),'Product Ratings'!$S$6,IF(AND(P640&lt;='Product Ratings'!$V$7,P640&gt;='Product Ratings'!$U$7),'Product Ratings'!$S$7,IF(AND(P640&lt;='Product Ratings'!$V$8,P640&gt;='Product Ratings'!$U$8),'Product Ratings'!$S$8,IF(P640&gt;='Product Ratings'!$U$9,'Product Ratings'!$S$9)))))</f>
        <v>4</v>
      </c>
      <c r="W640" s="135">
        <f t="shared" si="6"/>
        <v>13</v>
      </c>
      <c r="X640" s="90"/>
      <c r="Y640" s="90"/>
      <c r="Z640" s="90"/>
      <c r="AA640" s="90"/>
      <c r="AB640" s="90"/>
    </row>
    <row r="641" ht="12.75" customHeight="1">
      <c r="A641" s="87"/>
      <c r="B641" s="90"/>
      <c r="C641" s="90" t="s">
        <v>700</v>
      </c>
      <c r="D641" s="126">
        <v>5.0</v>
      </c>
      <c r="E641" s="127">
        <v>327.57</v>
      </c>
      <c r="F641" s="128">
        <f t="shared" si="7"/>
        <v>212.9205</v>
      </c>
      <c r="G641" s="129">
        <f t="shared" si="1"/>
        <v>114.6495</v>
      </c>
      <c r="H641" s="130">
        <f t="shared" si="2"/>
        <v>0.35</v>
      </c>
      <c r="I641" s="131">
        <v>44389.0</v>
      </c>
      <c r="J641" s="132">
        <v>44425.0</v>
      </c>
      <c r="K641" s="123"/>
      <c r="L641" s="90"/>
      <c r="M641" s="133">
        <f t="shared" si="3"/>
        <v>65.514</v>
      </c>
      <c r="N641" s="99">
        <f t="shared" si="4"/>
        <v>36</v>
      </c>
      <c r="O641" s="133">
        <f t="shared" si="5"/>
        <v>42.5841</v>
      </c>
      <c r="P641" s="134">
        <v>0.56</v>
      </c>
      <c r="Q641" s="90"/>
      <c r="R641" s="99">
        <f>IF(AND(H641&lt;='Product Ratings'!$E$5,H641&gt;='Product Ratings'!$D$5),'Product Ratings'!$C$5,IF(AND(H641&lt;='Product Ratings'!$E$6,H641&gt;='Product Ratings'!$D$6),'Product Ratings'!$C$6,IF(AND(H641&lt;='Product Ratings'!$E$7,H641&gt;='Product Ratings'!$D$7),'Product Ratings'!$C$7,IF(AND(H641&lt;='Product Ratings'!$E$8,H641&gt;='Product Ratings'!$D$8),'Product Ratings'!$C$8,IF(H641&gt;='Product Ratings'!$D$9,'Product Ratings'!$C$9)))))</f>
        <v>2</v>
      </c>
      <c r="S641" s="99">
        <f>IF(AND(D641&lt;='Product Ratings'!$I$5,D641&gt;='Product Ratings'!$H$5),'Product Ratings'!$F$5,IF(AND(D641&lt;='Product Ratings'!$I$6,D641&gt;='Product Ratings'!$H$6),'Product Ratings'!$F$6,IF(AND(D641&lt;='Product Ratings'!$I$7,I641&gt;='Product Ratings'!$H$7),'Product Ratings'!$F$7,IF(AND(D641&lt;='Product Ratings'!$I$8,D641&gt;='Product Ratings'!$H$8),'Product Ratings'!$F$8,IF(D641&gt;='Product Ratings'!$H$9,'Product Ratings'!$F$9)))))</f>
        <v>1</v>
      </c>
      <c r="T641" s="99">
        <f>IF(AND(O641&lt;='Product Ratings'!$M$5,O641&gt;='Product Ratings'!$L$5),'Product Ratings'!$J$5,IF(AND(O641&lt;='Product Ratings'!$M$6,O641&gt;='Product Ratings'!$L$6),'Product Ratings'!$J$6,IF(AND(O641&lt;='Product Ratings'!$M$7,O641&gt;='Product Ratings'!$L$7),'Product Ratings'!$J$7,IF(AND(O641&lt;='Product Ratings'!$M$8,O641&gt;='Product Ratings'!$L$8),'Product Ratings'!$J$8,IF(O641&gt;='Product Ratings'!$L$9,'Product Ratings'!$J$9)))))</f>
        <v>3</v>
      </c>
      <c r="U641" s="99">
        <f>IF(AND(N641&lt;='Product Ratings'!$R$5,N641&gt;='Product Ratings'!$Q$5),'Product Ratings'!$O$5,IF(AND(N641&lt;='Product Ratings'!$R$6,N641&gt;='Product Ratings'!$Q$6),'Product Ratings'!$O$6,IF(AND(N641&lt;='Product Ratings'!$R$7,N641&gt;='Product Ratings'!$Q$7),'Product Ratings'!$O$7,IF(AND(N641&lt;='Product Ratings'!$R$8,N641&gt;='Product Ratings'!$Q$8),'Product Ratings'!$O$8,IF(N641&gt;='Product Ratings'!$Q$9,'Product Ratings'!$O$9)))))</f>
        <v>3</v>
      </c>
      <c r="V641" s="99">
        <f>IF(AND(P641&lt;='Product Ratings'!$V$5,P641&gt;='Product Ratings'!$U$5),'Product Ratings'!$S$5,IF(AND(P641&lt;='Product Ratings'!$V$6,P641&gt;='Product Ratings'!$U$6),'Product Ratings'!$S$6,IF(AND(P641&lt;='Product Ratings'!$V$7,P641&gt;='Product Ratings'!$U$7),'Product Ratings'!$S$7,IF(AND(P641&lt;='Product Ratings'!$V$8,P641&gt;='Product Ratings'!$U$8),'Product Ratings'!$S$8,IF(P641&gt;='Product Ratings'!$U$9,'Product Ratings'!$S$9)))))</f>
        <v>4</v>
      </c>
      <c r="W641" s="135">
        <f t="shared" si="6"/>
        <v>13</v>
      </c>
      <c r="X641" s="90"/>
      <c r="Y641" s="90"/>
      <c r="Z641" s="90"/>
      <c r="AA641" s="90"/>
      <c r="AB641" s="90"/>
    </row>
    <row r="642" ht="12.75" customHeight="1">
      <c r="A642" s="87"/>
      <c r="B642" s="90"/>
      <c r="C642" s="90" t="s">
        <v>701</v>
      </c>
      <c r="D642" s="126">
        <v>6.0</v>
      </c>
      <c r="E642" s="127">
        <v>688.69</v>
      </c>
      <c r="F642" s="128">
        <f t="shared" si="7"/>
        <v>447.6485</v>
      </c>
      <c r="G642" s="129">
        <f t="shared" si="1"/>
        <v>241.0415</v>
      </c>
      <c r="H642" s="130">
        <f t="shared" si="2"/>
        <v>0.35</v>
      </c>
      <c r="I642" s="131">
        <v>44390.0</v>
      </c>
      <c r="J642" s="132">
        <v>44426.0</v>
      </c>
      <c r="K642" s="123"/>
      <c r="L642" s="90"/>
      <c r="M642" s="133">
        <f t="shared" si="3"/>
        <v>114.7816667</v>
      </c>
      <c r="N642" s="99">
        <f t="shared" si="4"/>
        <v>36</v>
      </c>
      <c r="O642" s="133">
        <f t="shared" si="5"/>
        <v>74.60808333</v>
      </c>
      <c r="P642" s="134">
        <v>0.53</v>
      </c>
      <c r="Q642" s="90"/>
      <c r="R642" s="99">
        <f>IF(AND(H642&lt;='Product Ratings'!$E$5,H642&gt;='Product Ratings'!$D$5),'Product Ratings'!$C$5,IF(AND(H642&lt;='Product Ratings'!$E$6,H642&gt;='Product Ratings'!$D$6),'Product Ratings'!$C$6,IF(AND(H642&lt;='Product Ratings'!$E$7,H642&gt;='Product Ratings'!$D$7),'Product Ratings'!$C$7,IF(AND(H642&lt;='Product Ratings'!$E$8,H642&gt;='Product Ratings'!$D$8),'Product Ratings'!$C$8,IF(H642&gt;='Product Ratings'!$D$9,'Product Ratings'!$C$9)))))</f>
        <v>2</v>
      </c>
      <c r="S642" s="99">
        <f>IF(AND(D642&lt;='Product Ratings'!$I$5,D642&gt;='Product Ratings'!$H$5),'Product Ratings'!$F$5,IF(AND(D642&lt;='Product Ratings'!$I$6,D642&gt;='Product Ratings'!$H$6),'Product Ratings'!$F$6,IF(AND(D642&lt;='Product Ratings'!$I$7,I642&gt;='Product Ratings'!$H$7),'Product Ratings'!$F$7,IF(AND(D642&lt;='Product Ratings'!$I$8,D642&gt;='Product Ratings'!$H$8),'Product Ratings'!$F$8,IF(D642&gt;='Product Ratings'!$H$9,'Product Ratings'!$F$9)))))</f>
        <v>2</v>
      </c>
      <c r="T642" s="99">
        <f>IF(AND(O642&lt;='Product Ratings'!$M$5,O642&gt;='Product Ratings'!$L$5),'Product Ratings'!$J$5,IF(AND(O642&lt;='Product Ratings'!$M$6,O642&gt;='Product Ratings'!$L$6),'Product Ratings'!$J$6,IF(AND(O642&lt;='Product Ratings'!$M$7,O642&gt;='Product Ratings'!$L$7),'Product Ratings'!$J$7,IF(AND(O642&lt;='Product Ratings'!$M$8,O642&gt;='Product Ratings'!$L$8),'Product Ratings'!$J$8,IF(O642&gt;='Product Ratings'!$L$9,'Product Ratings'!$J$9)))))</f>
        <v>3</v>
      </c>
      <c r="U642" s="99">
        <f>IF(AND(N642&lt;='Product Ratings'!$R$5,N642&gt;='Product Ratings'!$Q$5),'Product Ratings'!$O$5,IF(AND(N642&lt;='Product Ratings'!$R$6,N642&gt;='Product Ratings'!$Q$6),'Product Ratings'!$O$6,IF(AND(N642&lt;='Product Ratings'!$R$7,N642&gt;='Product Ratings'!$Q$7),'Product Ratings'!$O$7,IF(AND(N642&lt;='Product Ratings'!$R$8,N642&gt;='Product Ratings'!$Q$8),'Product Ratings'!$O$8,IF(N642&gt;='Product Ratings'!$Q$9,'Product Ratings'!$O$9)))))</f>
        <v>3</v>
      </c>
      <c r="V642" s="99">
        <f>IF(AND(P642&lt;='Product Ratings'!$V$5,P642&gt;='Product Ratings'!$U$5),'Product Ratings'!$S$5,IF(AND(P642&lt;='Product Ratings'!$V$6,P642&gt;='Product Ratings'!$U$6),'Product Ratings'!$S$6,IF(AND(P642&lt;='Product Ratings'!$V$7,P642&gt;='Product Ratings'!$U$7),'Product Ratings'!$S$7,IF(AND(P642&lt;='Product Ratings'!$V$8,P642&gt;='Product Ratings'!$U$8),'Product Ratings'!$S$8,IF(P642&gt;='Product Ratings'!$U$9,'Product Ratings'!$S$9)))))</f>
        <v>4</v>
      </c>
      <c r="W642" s="135">
        <f t="shared" si="6"/>
        <v>14</v>
      </c>
      <c r="X642" s="90"/>
      <c r="Y642" s="90"/>
      <c r="Z642" s="90"/>
      <c r="AA642" s="90"/>
      <c r="AB642" s="90"/>
    </row>
    <row r="643" ht="12.75" customHeight="1">
      <c r="A643" s="87"/>
      <c r="B643" s="90"/>
      <c r="C643" s="90" t="s">
        <v>702</v>
      </c>
      <c r="D643" s="126">
        <v>1.0</v>
      </c>
      <c r="E643" s="127">
        <v>230.78</v>
      </c>
      <c r="F643" s="128">
        <f t="shared" si="7"/>
        <v>150.007</v>
      </c>
      <c r="G643" s="129">
        <f t="shared" si="1"/>
        <v>80.773</v>
      </c>
      <c r="H643" s="130">
        <f t="shared" si="2"/>
        <v>0.35</v>
      </c>
      <c r="I643" s="131">
        <v>44391.0</v>
      </c>
      <c r="J643" s="132">
        <v>44427.0</v>
      </c>
      <c r="K643" s="123"/>
      <c r="L643" s="90"/>
      <c r="M643" s="133">
        <f t="shared" si="3"/>
        <v>230.78</v>
      </c>
      <c r="N643" s="99">
        <f t="shared" si="4"/>
        <v>36</v>
      </c>
      <c r="O643" s="133">
        <f t="shared" si="5"/>
        <v>150.007</v>
      </c>
      <c r="P643" s="134">
        <v>0.51</v>
      </c>
      <c r="Q643" s="90"/>
      <c r="R643" s="99">
        <f>IF(AND(H643&lt;='Product Ratings'!$E$5,H643&gt;='Product Ratings'!$D$5),'Product Ratings'!$C$5,IF(AND(H643&lt;='Product Ratings'!$E$6,H643&gt;='Product Ratings'!$D$6),'Product Ratings'!$C$6,IF(AND(H643&lt;='Product Ratings'!$E$7,H643&gt;='Product Ratings'!$D$7),'Product Ratings'!$C$7,IF(AND(H643&lt;='Product Ratings'!$E$8,H643&gt;='Product Ratings'!$D$8),'Product Ratings'!$C$8,IF(H643&gt;='Product Ratings'!$D$9,'Product Ratings'!$C$9)))))</f>
        <v>2</v>
      </c>
      <c r="S643" s="99">
        <f>IF(AND(D643&lt;='Product Ratings'!$I$5,D643&gt;='Product Ratings'!$H$5),'Product Ratings'!$F$5,IF(AND(D643&lt;='Product Ratings'!$I$6,D643&gt;='Product Ratings'!$H$6),'Product Ratings'!$F$6,IF(AND(D643&lt;='Product Ratings'!$I$7,I643&gt;='Product Ratings'!$H$7),'Product Ratings'!$F$7,IF(AND(D643&lt;='Product Ratings'!$I$8,D643&gt;='Product Ratings'!$H$8),'Product Ratings'!$F$8,IF(D643&gt;='Product Ratings'!$H$9,'Product Ratings'!$F$9)))))</f>
        <v>1</v>
      </c>
      <c r="T643" s="99">
        <f>IF(AND(O643&lt;='Product Ratings'!$M$5,O643&gt;='Product Ratings'!$L$5),'Product Ratings'!$J$5,IF(AND(O643&lt;='Product Ratings'!$M$6,O643&gt;='Product Ratings'!$L$6),'Product Ratings'!$J$6,IF(AND(O643&lt;='Product Ratings'!$M$7,O643&gt;='Product Ratings'!$L$7),'Product Ratings'!$J$7,IF(AND(O643&lt;='Product Ratings'!$M$8,O643&gt;='Product Ratings'!$L$8),'Product Ratings'!$J$8,IF(O643&gt;='Product Ratings'!$L$9,'Product Ratings'!$J$9)))))</f>
        <v>2</v>
      </c>
      <c r="U643" s="99">
        <f>IF(AND(N643&lt;='Product Ratings'!$R$5,N643&gt;='Product Ratings'!$Q$5),'Product Ratings'!$O$5,IF(AND(N643&lt;='Product Ratings'!$R$6,N643&gt;='Product Ratings'!$Q$6),'Product Ratings'!$O$6,IF(AND(N643&lt;='Product Ratings'!$R$7,N643&gt;='Product Ratings'!$Q$7),'Product Ratings'!$O$7,IF(AND(N643&lt;='Product Ratings'!$R$8,N643&gt;='Product Ratings'!$Q$8),'Product Ratings'!$O$8,IF(N643&gt;='Product Ratings'!$Q$9,'Product Ratings'!$O$9)))))</f>
        <v>3</v>
      </c>
      <c r="V643" s="99">
        <f>IF(AND(P643&lt;='Product Ratings'!$V$5,P643&gt;='Product Ratings'!$U$5),'Product Ratings'!$S$5,IF(AND(P643&lt;='Product Ratings'!$V$6,P643&gt;='Product Ratings'!$U$6),'Product Ratings'!$S$6,IF(AND(P643&lt;='Product Ratings'!$V$7,P643&gt;='Product Ratings'!$U$7),'Product Ratings'!$S$7,IF(AND(P643&lt;='Product Ratings'!$V$8,P643&gt;='Product Ratings'!$U$8),'Product Ratings'!$S$8,IF(P643&gt;='Product Ratings'!$U$9,'Product Ratings'!$S$9)))))</f>
        <v>4</v>
      </c>
      <c r="W643" s="135">
        <f t="shared" si="6"/>
        <v>12</v>
      </c>
      <c r="X643" s="90"/>
      <c r="Y643" s="90"/>
      <c r="Z643" s="90"/>
      <c r="AA643" s="90"/>
      <c r="AB643" s="90"/>
    </row>
    <row r="644" ht="12.75" customHeight="1">
      <c r="A644" s="87"/>
      <c r="B644" s="90"/>
      <c r="C644" s="90" t="s">
        <v>703</v>
      </c>
      <c r="D644" s="126">
        <v>2.0</v>
      </c>
      <c r="E644" s="127">
        <v>182.61</v>
      </c>
      <c r="F644" s="128">
        <f t="shared" si="7"/>
        <v>118.6965</v>
      </c>
      <c r="G644" s="129">
        <f t="shared" si="1"/>
        <v>63.9135</v>
      </c>
      <c r="H644" s="130">
        <f t="shared" si="2"/>
        <v>0.35</v>
      </c>
      <c r="I644" s="131">
        <v>44392.0</v>
      </c>
      <c r="J644" s="132">
        <v>44428.0</v>
      </c>
      <c r="K644" s="123"/>
      <c r="L644" s="90"/>
      <c r="M644" s="133">
        <f t="shared" si="3"/>
        <v>91.305</v>
      </c>
      <c r="N644" s="99">
        <f t="shared" si="4"/>
        <v>36</v>
      </c>
      <c r="O644" s="133">
        <f t="shared" si="5"/>
        <v>59.34825</v>
      </c>
      <c r="P644" s="134">
        <v>0.57</v>
      </c>
      <c r="Q644" s="90"/>
      <c r="R644" s="99">
        <f>IF(AND(H644&lt;='Product Ratings'!$E$5,H644&gt;='Product Ratings'!$D$5),'Product Ratings'!$C$5,IF(AND(H644&lt;='Product Ratings'!$E$6,H644&gt;='Product Ratings'!$D$6),'Product Ratings'!$C$6,IF(AND(H644&lt;='Product Ratings'!$E$7,H644&gt;='Product Ratings'!$D$7),'Product Ratings'!$C$7,IF(AND(H644&lt;='Product Ratings'!$E$8,H644&gt;='Product Ratings'!$D$8),'Product Ratings'!$C$8,IF(H644&gt;='Product Ratings'!$D$9,'Product Ratings'!$C$9)))))</f>
        <v>2</v>
      </c>
      <c r="S644" s="99">
        <f>IF(AND(D644&lt;='Product Ratings'!$I$5,D644&gt;='Product Ratings'!$H$5),'Product Ratings'!$F$5,IF(AND(D644&lt;='Product Ratings'!$I$6,D644&gt;='Product Ratings'!$H$6),'Product Ratings'!$F$6,IF(AND(D644&lt;='Product Ratings'!$I$7,I644&gt;='Product Ratings'!$H$7),'Product Ratings'!$F$7,IF(AND(D644&lt;='Product Ratings'!$I$8,D644&gt;='Product Ratings'!$H$8),'Product Ratings'!$F$8,IF(D644&gt;='Product Ratings'!$H$9,'Product Ratings'!$F$9)))))</f>
        <v>1</v>
      </c>
      <c r="T644" s="99">
        <f>IF(AND(O644&lt;='Product Ratings'!$M$5,O644&gt;='Product Ratings'!$L$5),'Product Ratings'!$J$5,IF(AND(O644&lt;='Product Ratings'!$M$6,O644&gt;='Product Ratings'!$L$6),'Product Ratings'!$J$6,IF(AND(O644&lt;='Product Ratings'!$M$7,O644&gt;='Product Ratings'!$L$7),'Product Ratings'!$J$7,IF(AND(O644&lt;='Product Ratings'!$M$8,O644&gt;='Product Ratings'!$L$8),'Product Ratings'!$J$8,IF(O644&gt;='Product Ratings'!$L$9,'Product Ratings'!$J$9)))))</f>
        <v>3</v>
      </c>
      <c r="U644" s="99">
        <f>IF(AND(N644&lt;='Product Ratings'!$R$5,N644&gt;='Product Ratings'!$Q$5),'Product Ratings'!$O$5,IF(AND(N644&lt;='Product Ratings'!$R$6,N644&gt;='Product Ratings'!$Q$6),'Product Ratings'!$O$6,IF(AND(N644&lt;='Product Ratings'!$R$7,N644&gt;='Product Ratings'!$Q$7),'Product Ratings'!$O$7,IF(AND(N644&lt;='Product Ratings'!$R$8,N644&gt;='Product Ratings'!$Q$8),'Product Ratings'!$O$8,IF(N644&gt;='Product Ratings'!$Q$9,'Product Ratings'!$O$9)))))</f>
        <v>3</v>
      </c>
      <c r="V644" s="99">
        <f>IF(AND(P644&lt;='Product Ratings'!$V$5,P644&gt;='Product Ratings'!$U$5),'Product Ratings'!$S$5,IF(AND(P644&lt;='Product Ratings'!$V$6,P644&gt;='Product Ratings'!$U$6),'Product Ratings'!$S$6,IF(AND(P644&lt;='Product Ratings'!$V$7,P644&gt;='Product Ratings'!$U$7),'Product Ratings'!$S$7,IF(AND(P644&lt;='Product Ratings'!$V$8,P644&gt;='Product Ratings'!$U$8),'Product Ratings'!$S$8,IF(P644&gt;='Product Ratings'!$U$9,'Product Ratings'!$S$9)))))</f>
        <v>4</v>
      </c>
      <c r="W644" s="135">
        <f t="shared" si="6"/>
        <v>13</v>
      </c>
      <c r="X644" s="90"/>
      <c r="Y644" s="90"/>
      <c r="Z644" s="90"/>
      <c r="AA644" s="90"/>
      <c r="AB644" s="90"/>
    </row>
    <row r="645" ht="12.75" customHeight="1">
      <c r="A645" s="87"/>
      <c r="B645" s="90"/>
      <c r="C645" s="90" t="s">
        <v>704</v>
      </c>
      <c r="D645" s="126">
        <v>3.0</v>
      </c>
      <c r="E645" s="127">
        <v>50.43</v>
      </c>
      <c r="F645" s="128">
        <f t="shared" si="7"/>
        <v>32.7795</v>
      </c>
      <c r="G645" s="129">
        <f t="shared" si="1"/>
        <v>17.6505</v>
      </c>
      <c r="H645" s="130">
        <f t="shared" si="2"/>
        <v>0.35</v>
      </c>
      <c r="I645" s="131">
        <v>44393.0</v>
      </c>
      <c r="J645" s="132">
        <v>44429.0</v>
      </c>
      <c r="K645" s="123"/>
      <c r="L645" s="90"/>
      <c r="M645" s="133">
        <f t="shared" si="3"/>
        <v>16.81</v>
      </c>
      <c r="N645" s="99">
        <f t="shared" si="4"/>
        <v>36</v>
      </c>
      <c r="O645" s="133">
        <f t="shared" si="5"/>
        <v>10.9265</v>
      </c>
      <c r="P645" s="134">
        <v>0.58</v>
      </c>
      <c r="Q645" s="90"/>
      <c r="R645" s="99">
        <f>IF(AND(H645&lt;='Product Ratings'!$E$5,H645&gt;='Product Ratings'!$D$5),'Product Ratings'!$C$5,IF(AND(H645&lt;='Product Ratings'!$E$6,H645&gt;='Product Ratings'!$D$6),'Product Ratings'!$C$6,IF(AND(H645&lt;='Product Ratings'!$E$7,H645&gt;='Product Ratings'!$D$7),'Product Ratings'!$C$7,IF(AND(H645&lt;='Product Ratings'!$E$8,H645&gt;='Product Ratings'!$D$8),'Product Ratings'!$C$8,IF(H645&gt;='Product Ratings'!$D$9,'Product Ratings'!$C$9)))))</f>
        <v>2</v>
      </c>
      <c r="S645" s="99">
        <f>IF(AND(D645&lt;='Product Ratings'!$I$5,D645&gt;='Product Ratings'!$H$5),'Product Ratings'!$F$5,IF(AND(D645&lt;='Product Ratings'!$I$6,D645&gt;='Product Ratings'!$H$6),'Product Ratings'!$F$6,IF(AND(D645&lt;='Product Ratings'!$I$7,I645&gt;='Product Ratings'!$H$7),'Product Ratings'!$F$7,IF(AND(D645&lt;='Product Ratings'!$I$8,D645&gt;='Product Ratings'!$H$8),'Product Ratings'!$F$8,IF(D645&gt;='Product Ratings'!$H$9,'Product Ratings'!$F$9)))))</f>
        <v>1</v>
      </c>
      <c r="T645" s="99">
        <f>IF(AND(O645&lt;='Product Ratings'!$M$5,O645&gt;='Product Ratings'!$L$5),'Product Ratings'!$J$5,IF(AND(O645&lt;='Product Ratings'!$M$6,O645&gt;='Product Ratings'!$L$6),'Product Ratings'!$J$6,IF(AND(O645&lt;='Product Ratings'!$M$7,O645&gt;='Product Ratings'!$L$7),'Product Ratings'!$J$7,IF(AND(O645&lt;='Product Ratings'!$M$8,O645&gt;='Product Ratings'!$L$8),'Product Ratings'!$J$8,IF(O645&gt;='Product Ratings'!$L$9,'Product Ratings'!$J$9)))))</f>
        <v>5</v>
      </c>
      <c r="U645" s="99">
        <f>IF(AND(N645&lt;='Product Ratings'!$R$5,N645&gt;='Product Ratings'!$Q$5),'Product Ratings'!$O$5,IF(AND(N645&lt;='Product Ratings'!$R$6,N645&gt;='Product Ratings'!$Q$6),'Product Ratings'!$O$6,IF(AND(N645&lt;='Product Ratings'!$R$7,N645&gt;='Product Ratings'!$Q$7),'Product Ratings'!$O$7,IF(AND(N645&lt;='Product Ratings'!$R$8,N645&gt;='Product Ratings'!$Q$8),'Product Ratings'!$O$8,IF(N645&gt;='Product Ratings'!$Q$9,'Product Ratings'!$O$9)))))</f>
        <v>3</v>
      </c>
      <c r="V645" s="99">
        <f>IF(AND(P645&lt;='Product Ratings'!$V$5,P645&gt;='Product Ratings'!$U$5),'Product Ratings'!$S$5,IF(AND(P645&lt;='Product Ratings'!$V$6,P645&gt;='Product Ratings'!$U$6),'Product Ratings'!$S$6,IF(AND(P645&lt;='Product Ratings'!$V$7,P645&gt;='Product Ratings'!$U$7),'Product Ratings'!$S$7,IF(AND(P645&lt;='Product Ratings'!$V$8,P645&gt;='Product Ratings'!$U$8),'Product Ratings'!$S$8,IF(P645&gt;='Product Ratings'!$U$9,'Product Ratings'!$S$9)))))</f>
        <v>4</v>
      </c>
      <c r="W645" s="135">
        <f t="shared" si="6"/>
        <v>15</v>
      </c>
      <c r="X645" s="90"/>
      <c r="Y645" s="90"/>
      <c r="Z645" s="90"/>
      <c r="AA645" s="90"/>
      <c r="AB645" s="90"/>
    </row>
    <row r="646" ht="12.75" customHeight="1">
      <c r="A646" s="87"/>
      <c r="B646" s="90"/>
      <c r="C646" s="90" t="s">
        <v>705</v>
      </c>
      <c r="D646" s="126">
        <v>4.0</v>
      </c>
      <c r="E646" s="127">
        <v>25.22</v>
      </c>
      <c r="F646" s="128">
        <f t="shared" si="7"/>
        <v>16.393</v>
      </c>
      <c r="G646" s="129">
        <f t="shared" si="1"/>
        <v>8.827</v>
      </c>
      <c r="H646" s="130">
        <f t="shared" si="2"/>
        <v>0.35</v>
      </c>
      <c r="I646" s="131">
        <v>44394.0</v>
      </c>
      <c r="J646" s="132">
        <v>44430.0</v>
      </c>
      <c r="K646" s="123"/>
      <c r="L646" s="90"/>
      <c r="M646" s="133">
        <f t="shared" si="3"/>
        <v>6.305</v>
      </c>
      <c r="N646" s="99">
        <f t="shared" si="4"/>
        <v>36</v>
      </c>
      <c r="O646" s="133">
        <f t="shared" si="5"/>
        <v>4.09825</v>
      </c>
      <c r="P646" s="134">
        <v>0.59</v>
      </c>
      <c r="Q646" s="90"/>
      <c r="R646" s="99">
        <f>IF(AND(H646&lt;='Product Ratings'!$E$5,H646&gt;='Product Ratings'!$D$5),'Product Ratings'!$C$5,IF(AND(H646&lt;='Product Ratings'!$E$6,H646&gt;='Product Ratings'!$D$6),'Product Ratings'!$C$6,IF(AND(H646&lt;='Product Ratings'!$E$7,H646&gt;='Product Ratings'!$D$7),'Product Ratings'!$C$7,IF(AND(H646&lt;='Product Ratings'!$E$8,H646&gt;='Product Ratings'!$D$8),'Product Ratings'!$C$8,IF(H646&gt;='Product Ratings'!$D$9,'Product Ratings'!$C$9)))))</f>
        <v>2</v>
      </c>
      <c r="S646" s="99">
        <f>IF(AND(D646&lt;='Product Ratings'!$I$5,D646&gt;='Product Ratings'!$H$5),'Product Ratings'!$F$5,IF(AND(D646&lt;='Product Ratings'!$I$6,D646&gt;='Product Ratings'!$H$6),'Product Ratings'!$F$6,IF(AND(D646&lt;='Product Ratings'!$I$7,I646&gt;='Product Ratings'!$H$7),'Product Ratings'!$F$7,IF(AND(D646&lt;='Product Ratings'!$I$8,D646&gt;='Product Ratings'!$H$8),'Product Ratings'!$F$8,IF(D646&gt;='Product Ratings'!$H$9,'Product Ratings'!$F$9)))))</f>
        <v>1</v>
      </c>
      <c r="T646" s="99">
        <f>IF(AND(O646&lt;='Product Ratings'!$M$5,O646&gt;='Product Ratings'!$L$5),'Product Ratings'!$J$5,IF(AND(O646&lt;='Product Ratings'!$M$6,O646&gt;='Product Ratings'!$L$6),'Product Ratings'!$J$6,IF(AND(O646&lt;='Product Ratings'!$M$7,O646&gt;='Product Ratings'!$L$7),'Product Ratings'!$J$7,IF(AND(O646&lt;='Product Ratings'!$M$8,O646&gt;='Product Ratings'!$L$8),'Product Ratings'!$J$8,IF(O646&gt;='Product Ratings'!$L$9,'Product Ratings'!$J$9)))))</f>
        <v>5</v>
      </c>
      <c r="U646" s="99">
        <f>IF(AND(N646&lt;='Product Ratings'!$R$5,N646&gt;='Product Ratings'!$Q$5),'Product Ratings'!$O$5,IF(AND(N646&lt;='Product Ratings'!$R$6,N646&gt;='Product Ratings'!$Q$6),'Product Ratings'!$O$6,IF(AND(N646&lt;='Product Ratings'!$R$7,N646&gt;='Product Ratings'!$Q$7),'Product Ratings'!$O$7,IF(AND(N646&lt;='Product Ratings'!$R$8,N646&gt;='Product Ratings'!$Q$8),'Product Ratings'!$O$8,IF(N646&gt;='Product Ratings'!$Q$9,'Product Ratings'!$O$9)))))</f>
        <v>3</v>
      </c>
      <c r="V646" s="99">
        <f>IF(AND(P646&lt;='Product Ratings'!$V$5,P646&gt;='Product Ratings'!$U$5),'Product Ratings'!$S$5,IF(AND(P646&lt;='Product Ratings'!$V$6,P646&gt;='Product Ratings'!$U$6),'Product Ratings'!$S$6,IF(AND(P646&lt;='Product Ratings'!$V$7,P646&gt;='Product Ratings'!$U$7),'Product Ratings'!$S$7,IF(AND(P646&lt;='Product Ratings'!$V$8,P646&gt;='Product Ratings'!$U$8),'Product Ratings'!$S$8,IF(P646&gt;='Product Ratings'!$U$9,'Product Ratings'!$S$9)))))</f>
        <v>5</v>
      </c>
      <c r="W646" s="135">
        <f t="shared" si="6"/>
        <v>16</v>
      </c>
      <c r="X646" s="90"/>
      <c r="Y646" s="90"/>
      <c r="Z646" s="90"/>
      <c r="AA646" s="90"/>
      <c r="AB646" s="90"/>
    </row>
    <row r="647" ht="12.75" customHeight="1">
      <c r="A647" s="87"/>
      <c r="B647" s="90"/>
      <c r="C647" s="90" t="s">
        <v>706</v>
      </c>
      <c r="D647" s="126">
        <v>5.0</v>
      </c>
      <c r="E647" s="127">
        <v>404.35</v>
      </c>
      <c r="F647" s="128">
        <f t="shared" si="7"/>
        <v>262.8275</v>
      </c>
      <c r="G647" s="129">
        <f t="shared" si="1"/>
        <v>141.5225</v>
      </c>
      <c r="H647" s="130">
        <f t="shared" si="2"/>
        <v>0.35</v>
      </c>
      <c r="I647" s="131">
        <v>44395.0</v>
      </c>
      <c r="J647" s="132">
        <v>44431.0</v>
      </c>
      <c r="K647" s="123"/>
      <c r="L647" s="90"/>
      <c r="M647" s="133">
        <f t="shared" si="3"/>
        <v>80.87</v>
      </c>
      <c r="N647" s="99">
        <f t="shared" si="4"/>
        <v>36</v>
      </c>
      <c r="O647" s="133">
        <f t="shared" si="5"/>
        <v>52.5655</v>
      </c>
      <c r="P647" s="134">
        <v>0.6</v>
      </c>
      <c r="Q647" s="90"/>
      <c r="R647" s="99">
        <f>IF(AND(H647&lt;='Product Ratings'!$E$5,H647&gt;='Product Ratings'!$D$5),'Product Ratings'!$C$5,IF(AND(H647&lt;='Product Ratings'!$E$6,H647&gt;='Product Ratings'!$D$6),'Product Ratings'!$C$6,IF(AND(H647&lt;='Product Ratings'!$E$7,H647&gt;='Product Ratings'!$D$7),'Product Ratings'!$C$7,IF(AND(H647&lt;='Product Ratings'!$E$8,H647&gt;='Product Ratings'!$D$8),'Product Ratings'!$C$8,IF(H647&gt;='Product Ratings'!$D$9,'Product Ratings'!$C$9)))))</f>
        <v>2</v>
      </c>
      <c r="S647" s="99">
        <f>IF(AND(D647&lt;='Product Ratings'!$I$5,D647&gt;='Product Ratings'!$H$5),'Product Ratings'!$F$5,IF(AND(D647&lt;='Product Ratings'!$I$6,D647&gt;='Product Ratings'!$H$6),'Product Ratings'!$F$6,IF(AND(D647&lt;='Product Ratings'!$I$7,I647&gt;='Product Ratings'!$H$7),'Product Ratings'!$F$7,IF(AND(D647&lt;='Product Ratings'!$I$8,D647&gt;='Product Ratings'!$H$8),'Product Ratings'!$F$8,IF(D647&gt;='Product Ratings'!$H$9,'Product Ratings'!$F$9)))))</f>
        <v>1</v>
      </c>
      <c r="T647" s="99">
        <f>IF(AND(O647&lt;='Product Ratings'!$M$5,O647&gt;='Product Ratings'!$L$5),'Product Ratings'!$J$5,IF(AND(O647&lt;='Product Ratings'!$M$6,O647&gt;='Product Ratings'!$L$6),'Product Ratings'!$J$6,IF(AND(O647&lt;='Product Ratings'!$M$7,O647&gt;='Product Ratings'!$L$7),'Product Ratings'!$J$7,IF(AND(O647&lt;='Product Ratings'!$M$8,O647&gt;='Product Ratings'!$L$8),'Product Ratings'!$J$8,IF(O647&gt;='Product Ratings'!$L$9,'Product Ratings'!$J$9)))))</f>
        <v>3</v>
      </c>
      <c r="U647" s="99">
        <f>IF(AND(N647&lt;='Product Ratings'!$R$5,N647&gt;='Product Ratings'!$Q$5),'Product Ratings'!$O$5,IF(AND(N647&lt;='Product Ratings'!$R$6,N647&gt;='Product Ratings'!$Q$6),'Product Ratings'!$O$6,IF(AND(N647&lt;='Product Ratings'!$R$7,N647&gt;='Product Ratings'!$Q$7),'Product Ratings'!$O$7,IF(AND(N647&lt;='Product Ratings'!$R$8,N647&gt;='Product Ratings'!$Q$8),'Product Ratings'!$O$8,IF(N647&gt;='Product Ratings'!$Q$9,'Product Ratings'!$O$9)))))</f>
        <v>3</v>
      </c>
      <c r="V647" s="99">
        <f>IF(AND(P647&lt;='Product Ratings'!$V$5,P647&gt;='Product Ratings'!$U$5),'Product Ratings'!$S$5,IF(AND(P647&lt;='Product Ratings'!$V$6,P647&gt;='Product Ratings'!$U$6),'Product Ratings'!$S$6,IF(AND(P647&lt;='Product Ratings'!$V$7,P647&gt;='Product Ratings'!$U$7),'Product Ratings'!$S$7,IF(AND(P647&lt;='Product Ratings'!$V$8,P647&gt;='Product Ratings'!$U$8),'Product Ratings'!$S$8,IF(P647&gt;='Product Ratings'!$U$9,'Product Ratings'!$S$9)))))</f>
        <v>5</v>
      </c>
      <c r="W647" s="135">
        <f t="shared" si="6"/>
        <v>14</v>
      </c>
      <c r="X647" s="90"/>
      <c r="Y647" s="90"/>
      <c r="Z647" s="90"/>
      <c r="AA647" s="90"/>
      <c r="AB647" s="90"/>
    </row>
    <row r="648" ht="12.75" customHeight="1">
      <c r="A648" s="87"/>
      <c r="B648" s="90"/>
      <c r="C648" s="90" t="s">
        <v>707</v>
      </c>
      <c r="D648" s="126">
        <v>6.0</v>
      </c>
      <c r="E648" s="127">
        <v>203.48</v>
      </c>
      <c r="F648" s="128">
        <f t="shared" si="7"/>
        <v>132.262</v>
      </c>
      <c r="G648" s="129">
        <f t="shared" si="1"/>
        <v>71.218</v>
      </c>
      <c r="H648" s="130">
        <f t="shared" si="2"/>
        <v>0.35</v>
      </c>
      <c r="I648" s="131">
        <v>44396.0</v>
      </c>
      <c r="J648" s="132">
        <v>44432.0</v>
      </c>
      <c r="K648" s="123"/>
      <c r="L648" s="90"/>
      <c r="M648" s="133">
        <f t="shared" si="3"/>
        <v>33.91333333</v>
      </c>
      <c r="N648" s="99">
        <f t="shared" si="4"/>
        <v>36</v>
      </c>
      <c r="O648" s="133">
        <f t="shared" si="5"/>
        <v>22.04366667</v>
      </c>
      <c r="P648" s="134">
        <v>0.64</v>
      </c>
      <c r="Q648" s="90"/>
      <c r="R648" s="99">
        <f>IF(AND(H648&lt;='Product Ratings'!$E$5,H648&gt;='Product Ratings'!$D$5),'Product Ratings'!$C$5,IF(AND(H648&lt;='Product Ratings'!$E$6,H648&gt;='Product Ratings'!$D$6),'Product Ratings'!$C$6,IF(AND(H648&lt;='Product Ratings'!$E$7,H648&gt;='Product Ratings'!$D$7),'Product Ratings'!$C$7,IF(AND(H648&lt;='Product Ratings'!$E$8,H648&gt;='Product Ratings'!$D$8),'Product Ratings'!$C$8,IF(H648&gt;='Product Ratings'!$D$9,'Product Ratings'!$C$9)))))</f>
        <v>2</v>
      </c>
      <c r="S648" s="99">
        <f>IF(AND(D648&lt;='Product Ratings'!$I$5,D648&gt;='Product Ratings'!$H$5),'Product Ratings'!$F$5,IF(AND(D648&lt;='Product Ratings'!$I$6,D648&gt;='Product Ratings'!$H$6),'Product Ratings'!$F$6,IF(AND(D648&lt;='Product Ratings'!$I$7,I648&gt;='Product Ratings'!$H$7),'Product Ratings'!$F$7,IF(AND(D648&lt;='Product Ratings'!$I$8,D648&gt;='Product Ratings'!$H$8),'Product Ratings'!$F$8,IF(D648&gt;='Product Ratings'!$H$9,'Product Ratings'!$F$9)))))</f>
        <v>2</v>
      </c>
      <c r="T648" s="99">
        <f>IF(AND(O648&lt;='Product Ratings'!$M$5,O648&gt;='Product Ratings'!$L$5),'Product Ratings'!$J$5,IF(AND(O648&lt;='Product Ratings'!$M$6,O648&gt;='Product Ratings'!$L$6),'Product Ratings'!$J$6,IF(AND(O648&lt;='Product Ratings'!$M$7,O648&gt;='Product Ratings'!$L$7),'Product Ratings'!$J$7,IF(AND(O648&lt;='Product Ratings'!$M$8,O648&gt;='Product Ratings'!$L$8),'Product Ratings'!$J$8,IF(O648&gt;='Product Ratings'!$L$9,'Product Ratings'!$J$9)))))</f>
        <v>5</v>
      </c>
      <c r="U648" s="99">
        <f>IF(AND(N648&lt;='Product Ratings'!$R$5,N648&gt;='Product Ratings'!$Q$5),'Product Ratings'!$O$5,IF(AND(N648&lt;='Product Ratings'!$R$6,N648&gt;='Product Ratings'!$Q$6),'Product Ratings'!$O$6,IF(AND(N648&lt;='Product Ratings'!$R$7,N648&gt;='Product Ratings'!$Q$7),'Product Ratings'!$O$7,IF(AND(N648&lt;='Product Ratings'!$R$8,N648&gt;='Product Ratings'!$Q$8),'Product Ratings'!$O$8,IF(N648&gt;='Product Ratings'!$Q$9,'Product Ratings'!$O$9)))))</f>
        <v>3</v>
      </c>
      <c r="V648" s="99">
        <f>IF(AND(P648&lt;='Product Ratings'!$V$5,P648&gt;='Product Ratings'!$U$5),'Product Ratings'!$S$5,IF(AND(P648&lt;='Product Ratings'!$V$6,P648&gt;='Product Ratings'!$U$6),'Product Ratings'!$S$6,IF(AND(P648&lt;='Product Ratings'!$V$7,P648&gt;='Product Ratings'!$U$7),'Product Ratings'!$S$7,IF(AND(P648&lt;='Product Ratings'!$V$8,P648&gt;='Product Ratings'!$U$8),'Product Ratings'!$S$8,IF(P648&gt;='Product Ratings'!$U$9,'Product Ratings'!$S$9)))))</f>
        <v>5</v>
      </c>
      <c r="W648" s="135">
        <f t="shared" si="6"/>
        <v>17</v>
      </c>
      <c r="X648" s="90"/>
      <c r="Y648" s="90"/>
      <c r="Z648" s="90"/>
      <c r="AA648" s="90"/>
      <c r="AB648" s="90"/>
    </row>
    <row r="649" ht="12.75" customHeight="1">
      <c r="A649" s="87"/>
      <c r="B649" s="90"/>
      <c r="C649" s="90" t="s">
        <v>708</v>
      </c>
      <c r="D649" s="126">
        <v>1.0</v>
      </c>
      <c r="E649" s="127">
        <v>9.52</v>
      </c>
      <c r="F649" s="128">
        <f t="shared" si="7"/>
        <v>6.188</v>
      </c>
      <c r="G649" s="129">
        <f t="shared" si="1"/>
        <v>3.332</v>
      </c>
      <c r="H649" s="130">
        <f t="shared" si="2"/>
        <v>0.35</v>
      </c>
      <c r="I649" s="131">
        <v>44397.0</v>
      </c>
      <c r="J649" s="132">
        <v>44433.0</v>
      </c>
      <c r="K649" s="123"/>
      <c r="L649" s="90"/>
      <c r="M649" s="133">
        <f t="shared" si="3"/>
        <v>9.52</v>
      </c>
      <c r="N649" s="99">
        <f t="shared" si="4"/>
        <v>36</v>
      </c>
      <c r="O649" s="133">
        <f t="shared" si="5"/>
        <v>6.188</v>
      </c>
      <c r="P649" s="134">
        <v>0.67</v>
      </c>
      <c r="Q649" s="90"/>
      <c r="R649" s="99">
        <f>IF(AND(H649&lt;='Product Ratings'!$E$5,H649&gt;='Product Ratings'!$D$5),'Product Ratings'!$C$5,IF(AND(H649&lt;='Product Ratings'!$E$6,H649&gt;='Product Ratings'!$D$6),'Product Ratings'!$C$6,IF(AND(H649&lt;='Product Ratings'!$E$7,H649&gt;='Product Ratings'!$D$7),'Product Ratings'!$C$7,IF(AND(H649&lt;='Product Ratings'!$E$8,H649&gt;='Product Ratings'!$D$8),'Product Ratings'!$C$8,IF(H649&gt;='Product Ratings'!$D$9,'Product Ratings'!$C$9)))))</f>
        <v>2</v>
      </c>
      <c r="S649" s="99">
        <f>IF(AND(D649&lt;='Product Ratings'!$I$5,D649&gt;='Product Ratings'!$H$5),'Product Ratings'!$F$5,IF(AND(D649&lt;='Product Ratings'!$I$6,D649&gt;='Product Ratings'!$H$6),'Product Ratings'!$F$6,IF(AND(D649&lt;='Product Ratings'!$I$7,I649&gt;='Product Ratings'!$H$7),'Product Ratings'!$F$7,IF(AND(D649&lt;='Product Ratings'!$I$8,D649&gt;='Product Ratings'!$H$8),'Product Ratings'!$F$8,IF(D649&gt;='Product Ratings'!$H$9,'Product Ratings'!$F$9)))))</f>
        <v>1</v>
      </c>
      <c r="T649" s="99">
        <f>IF(AND(O649&lt;='Product Ratings'!$M$5,O649&gt;='Product Ratings'!$L$5),'Product Ratings'!$J$5,IF(AND(O649&lt;='Product Ratings'!$M$6,O649&gt;='Product Ratings'!$L$6),'Product Ratings'!$J$6,IF(AND(O649&lt;='Product Ratings'!$M$7,O649&gt;='Product Ratings'!$L$7),'Product Ratings'!$J$7,IF(AND(O649&lt;='Product Ratings'!$M$8,O649&gt;='Product Ratings'!$L$8),'Product Ratings'!$J$8,IF(O649&gt;='Product Ratings'!$L$9,'Product Ratings'!$J$9)))))</f>
        <v>5</v>
      </c>
      <c r="U649" s="99">
        <f>IF(AND(N649&lt;='Product Ratings'!$R$5,N649&gt;='Product Ratings'!$Q$5),'Product Ratings'!$O$5,IF(AND(N649&lt;='Product Ratings'!$R$6,N649&gt;='Product Ratings'!$Q$6),'Product Ratings'!$O$6,IF(AND(N649&lt;='Product Ratings'!$R$7,N649&gt;='Product Ratings'!$Q$7),'Product Ratings'!$O$7,IF(AND(N649&lt;='Product Ratings'!$R$8,N649&gt;='Product Ratings'!$Q$8),'Product Ratings'!$O$8,IF(N649&gt;='Product Ratings'!$Q$9,'Product Ratings'!$O$9)))))</f>
        <v>3</v>
      </c>
      <c r="V649" s="99">
        <f>IF(AND(P649&lt;='Product Ratings'!$V$5,P649&gt;='Product Ratings'!$U$5),'Product Ratings'!$S$5,IF(AND(P649&lt;='Product Ratings'!$V$6,P649&gt;='Product Ratings'!$U$6),'Product Ratings'!$S$6,IF(AND(P649&lt;='Product Ratings'!$V$7,P649&gt;='Product Ratings'!$U$7),'Product Ratings'!$S$7,IF(AND(P649&lt;='Product Ratings'!$V$8,P649&gt;='Product Ratings'!$U$8),'Product Ratings'!$S$8,IF(P649&gt;='Product Ratings'!$U$9,'Product Ratings'!$S$9)))))</f>
        <v>5</v>
      </c>
      <c r="W649" s="135">
        <f t="shared" si="6"/>
        <v>16</v>
      </c>
      <c r="X649" s="90"/>
      <c r="Y649" s="90"/>
      <c r="Z649" s="90"/>
      <c r="AA649" s="90"/>
      <c r="AB649" s="90"/>
    </row>
    <row r="650" ht="12.75" customHeight="1">
      <c r="A650" s="87"/>
      <c r="B650" s="90"/>
      <c r="C650" s="90" t="s">
        <v>709</v>
      </c>
      <c r="D650" s="126">
        <v>2.0</v>
      </c>
      <c r="E650" s="127">
        <v>63.91</v>
      </c>
      <c r="F650" s="128">
        <f t="shared" si="7"/>
        <v>41.5415</v>
      </c>
      <c r="G650" s="129">
        <f t="shared" si="1"/>
        <v>22.3685</v>
      </c>
      <c r="H650" s="130">
        <f t="shared" si="2"/>
        <v>0.35</v>
      </c>
      <c r="I650" s="131">
        <v>44398.0</v>
      </c>
      <c r="J650" s="132">
        <v>44434.0</v>
      </c>
      <c r="K650" s="123"/>
      <c r="L650" s="90"/>
      <c r="M650" s="133">
        <f t="shared" si="3"/>
        <v>31.955</v>
      </c>
      <c r="N650" s="99">
        <f t="shared" si="4"/>
        <v>36</v>
      </c>
      <c r="O650" s="133">
        <f t="shared" si="5"/>
        <v>20.77075</v>
      </c>
      <c r="P650" s="134">
        <v>0.68</v>
      </c>
      <c r="Q650" s="90"/>
      <c r="R650" s="99">
        <f>IF(AND(H650&lt;='Product Ratings'!$E$5,H650&gt;='Product Ratings'!$D$5),'Product Ratings'!$C$5,IF(AND(H650&lt;='Product Ratings'!$E$6,H650&gt;='Product Ratings'!$D$6),'Product Ratings'!$C$6,IF(AND(H650&lt;='Product Ratings'!$E$7,H650&gt;='Product Ratings'!$D$7),'Product Ratings'!$C$7,IF(AND(H650&lt;='Product Ratings'!$E$8,H650&gt;='Product Ratings'!$D$8),'Product Ratings'!$C$8,IF(H650&gt;='Product Ratings'!$D$9,'Product Ratings'!$C$9)))))</f>
        <v>2</v>
      </c>
      <c r="S650" s="99">
        <f>IF(AND(D650&lt;='Product Ratings'!$I$5,D650&gt;='Product Ratings'!$H$5),'Product Ratings'!$F$5,IF(AND(D650&lt;='Product Ratings'!$I$6,D650&gt;='Product Ratings'!$H$6),'Product Ratings'!$F$6,IF(AND(D650&lt;='Product Ratings'!$I$7,I650&gt;='Product Ratings'!$H$7),'Product Ratings'!$F$7,IF(AND(D650&lt;='Product Ratings'!$I$8,D650&gt;='Product Ratings'!$H$8),'Product Ratings'!$F$8,IF(D650&gt;='Product Ratings'!$H$9,'Product Ratings'!$F$9)))))</f>
        <v>1</v>
      </c>
      <c r="T650" s="99">
        <f>IF(AND(O650&lt;='Product Ratings'!$M$5,O650&gt;='Product Ratings'!$L$5),'Product Ratings'!$J$5,IF(AND(O650&lt;='Product Ratings'!$M$6,O650&gt;='Product Ratings'!$L$6),'Product Ratings'!$J$6,IF(AND(O650&lt;='Product Ratings'!$M$7,O650&gt;='Product Ratings'!$L$7),'Product Ratings'!$J$7,IF(AND(O650&lt;='Product Ratings'!$M$8,O650&gt;='Product Ratings'!$L$8),'Product Ratings'!$J$8,IF(O650&gt;='Product Ratings'!$L$9,'Product Ratings'!$J$9)))))</f>
        <v>5</v>
      </c>
      <c r="U650" s="99">
        <f>IF(AND(N650&lt;='Product Ratings'!$R$5,N650&gt;='Product Ratings'!$Q$5),'Product Ratings'!$O$5,IF(AND(N650&lt;='Product Ratings'!$R$6,N650&gt;='Product Ratings'!$Q$6),'Product Ratings'!$O$6,IF(AND(N650&lt;='Product Ratings'!$R$7,N650&gt;='Product Ratings'!$Q$7),'Product Ratings'!$O$7,IF(AND(N650&lt;='Product Ratings'!$R$8,N650&gt;='Product Ratings'!$Q$8),'Product Ratings'!$O$8,IF(N650&gt;='Product Ratings'!$Q$9,'Product Ratings'!$O$9)))))</f>
        <v>3</v>
      </c>
      <c r="V650" s="99">
        <f>IF(AND(P650&lt;='Product Ratings'!$V$5,P650&gt;='Product Ratings'!$U$5),'Product Ratings'!$S$5,IF(AND(P650&lt;='Product Ratings'!$V$6,P650&gt;='Product Ratings'!$U$6),'Product Ratings'!$S$6,IF(AND(P650&lt;='Product Ratings'!$V$7,P650&gt;='Product Ratings'!$U$7),'Product Ratings'!$S$7,IF(AND(P650&lt;='Product Ratings'!$V$8,P650&gt;='Product Ratings'!$U$8),'Product Ratings'!$S$8,IF(P650&gt;='Product Ratings'!$U$9,'Product Ratings'!$S$9)))))</f>
        <v>5</v>
      </c>
      <c r="W650" s="135">
        <f t="shared" si="6"/>
        <v>16</v>
      </c>
      <c r="X650" s="90"/>
      <c r="Y650" s="90"/>
      <c r="Z650" s="90"/>
      <c r="AA650" s="90"/>
      <c r="AB650" s="90"/>
    </row>
    <row r="651" ht="12.75" customHeight="1">
      <c r="A651" s="87"/>
      <c r="B651" s="90"/>
      <c r="C651" s="90" t="s">
        <v>710</v>
      </c>
      <c r="D651" s="126">
        <v>3.0</v>
      </c>
      <c r="E651" s="127">
        <v>851.3</v>
      </c>
      <c r="F651" s="128">
        <f t="shared" si="7"/>
        <v>553.345</v>
      </c>
      <c r="G651" s="129">
        <f t="shared" si="1"/>
        <v>297.955</v>
      </c>
      <c r="H651" s="130">
        <f t="shared" si="2"/>
        <v>0.35</v>
      </c>
      <c r="I651" s="131">
        <v>44399.0</v>
      </c>
      <c r="J651" s="132">
        <v>44435.0</v>
      </c>
      <c r="K651" s="123"/>
      <c r="L651" s="90"/>
      <c r="M651" s="133">
        <f t="shared" si="3"/>
        <v>283.7666667</v>
      </c>
      <c r="N651" s="99">
        <f t="shared" si="4"/>
        <v>36</v>
      </c>
      <c r="O651" s="133">
        <f t="shared" si="5"/>
        <v>184.4483333</v>
      </c>
      <c r="P651" s="134">
        <v>0.62</v>
      </c>
      <c r="Q651" s="90"/>
      <c r="R651" s="99">
        <f>IF(AND(H651&lt;='Product Ratings'!$E$5,H651&gt;='Product Ratings'!$D$5),'Product Ratings'!$C$5,IF(AND(H651&lt;='Product Ratings'!$E$6,H651&gt;='Product Ratings'!$D$6),'Product Ratings'!$C$6,IF(AND(H651&lt;='Product Ratings'!$E$7,H651&gt;='Product Ratings'!$D$7),'Product Ratings'!$C$7,IF(AND(H651&lt;='Product Ratings'!$E$8,H651&gt;='Product Ratings'!$D$8),'Product Ratings'!$C$8,IF(H651&gt;='Product Ratings'!$D$9,'Product Ratings'!$C$9)))))</f>
        <v>2</v>
      </c>
      <c r="S651" s="99">
        <f>IF(AND(D651&lt;='Product Ratings'!$I$5,D651&gt;='Product Ratings'!$H$5),'Product Ratings'!$F$5,IF(AND(D651&lt;='Product Ratings'!$I$6,D651&gt;='Product Ratings'!$H$6),'Product Ratings'!$F$6,IF(AND(D651&lt;='Product Ratings'!$I$7,I651&gt;='Product Ratings'!$H$7),'Product Ratings'!$F$7,IF(AND(D651&lt;='Product Ratings'!$I$8,D651&gt;='Product Ratings'!$H$8),'Product Ratings'!$F$8,IF(D651&gt;='Product Ratings'!$H$9,'Product Ratings'!$F$9)))))</f>
        <v>1</v>
      </c>
      <c r="T651" s="99">
        <f>IF(AND(O651&lt;='Product Ratings'!$M$5,O651&gt;='Product Ratings'!$L$5),'Product Ratings'!$J$5,IF(AND(O651&lt;='Product Ratings'!$M$6,O651&gt;='Product Ratings'!$L$6),'Product Ratings'!$J$6,IF(AND(O651&lt;='Product Ratings'!$M$7,O651&gt;='Product Ratings'!$L$7),'Product Ratings'!$J$7,IF(AND(O651&lt;='Product Ratings'!$M$8,O651&gt;='Product Ratings'!$L$8),'Product Ratings'!$J$8,IF(O651&gt;='Product Ratings'!$L$9,'Product Ratings'!$J$9)))))</f>
        <v>1</v>
      </c>
      <c r="U651" s="99">
        <f>IF(AND(N651&lt;='Product Ratings'!$R$5,N651&gt;='Product Ratings'!$Q$5),'Product Ratings'!$O$5,IF(AND(N651&lt;='Product Ratings'!$R$6,N651&gt;='Product Ratings'!$Q$6),'Product Ratings'!$O$6,IF(AND(N651&lt;='Product Ratings'!$R$7,N651&gt;='Product Ratings'!$Q$7),'Product Ratings'!$O$7,IF(AND(N651&lt;='Product Ratings'!$R$8,N651&gt;='Product Ratings'!$Q$8),'Product Ratings'!$O$8,IF(N651&gt;='Product Ratings'!$Q$9,'Product Ratings'!$O$9)))))</f>
        <v>3</v>
      </c>
      <c r="V651" s="99">
        <f>IF(AND(P651&lt;='Product Ratings'!$V$5,P651&gt;='Product Ratings'!$U$5),'Product Ratings'!$S$5,IF(AND(P651&lt;='Product Ratings'!$V$6,P651&gt;='Product Ratings'!$U$6),'Product Ratings'!$S$6,IF(AND(P651&lt;='Product Ratings'!$V$7,P651&gt;='Product Ratings'!$U$7),'Product Ratings'!$S$7,IF(AND(P651&lt;='Product Ratings'!$V$8,P651&gt;='Product Ratings'!$U$8),'Product Ratings'!$S$8,IF(P651&gt;='Product Ratings'!$U$9,'Product Ratings'!$S$9)))))</f>
        <v>5</v>
      </c>
      <c r="W651" s="135">
        <f t="shared" si="6"/>
        <v>12</v>
      </c>
      <c r="X651" s="90"/>
      <c r="Y651" s="90"/>
      <c r="Z651" s="90"/>
      <c r="AA651" s="90"/>
      <c r="AB651" s="90"/>
    </row>
    <row r="652" ht="12.75" customHeight="1">
      <c r="A652" s="87"/>
      <c r="B652" s="90"/>
      <c r="C652" s="90" t="s">
        <v>711</v>
      </c>
      <c r="D652" s="126">
        <v>4.0</v>
      </c>
      <c r="E652" s="127">
        <v>85.22</v>
      </c>
      <c r="F652" s="128">
        <f t="shared" si="7"/>
        <v>55.393</v>
      </c>
      <c r="G652" s="129">
        <f t="shared" si="1"/>
        <v>29.827</v>
      </c>
      <c r="H652" s="130">
        <f t="shared" si="2"/>
        <v>0.35</v>
      </c>
      <c r="I652" s="131">
        <v>44400.0</v>
      </c>
      <c r="J652" s="132">
        <v>44436.0</v>
      </c>
      <c r="K652" s="123"/>
      <c r="L652" s="90"/>
      <c r="M652" s="133">
        <f t="shared" si="3"/>
        <v>21.305</v>
      </c>
      <c r="N652" s="99">
        <f t="shared" si="4"/>
        <v>36</v>
      </c>
      <c r="O652" s="133">
        <f t="shared" si="5"/>
        <v>13.84825</v>
      </c>
      <c r="P652" s="134">
        <v>0.69</v>
      </c>
      <c r="Q652" s="90"/>
      <c r="R652" s="99">
        <f>IF(AND(H652&lt;='Product Ratings'!$E$5,H652&gt;='Product Ratings'!$D$5),'Product Ratings'!$C$5,IF(AND(H652&lt;='Product Ratings'!$E$6,H652&gt;='Product Ratings'!$D$6),'Product Ratings'!$C$6,IF(AND(H652&lt;='Product Ratings'!$E$7,H652&gt;='Product Ratings'!$D$7),'Product Ratings'!$C$7,IF(AND(H652&lt;='Product Ratings'!$E$8,H652&gt;='Product Ratings'!$D$8),'Product Ratings'!$C$8,IF(H652&gt;='Product Ratings'!$D$9,'Product Ratings'!$C$9)))))</f>
        <v>2</v>
      </c>
      <c r="S652" s="99">
        <f>IF(AND(D652&lt;='Product Ratings'!$I$5,D652&gt;='Product Ratings'!$H$5),'Product Ratings'!$F$5,IF(AND(D652&lt;='Product Ratings'!$I$6,D652&gt;='Product Ratings'!$H$6),'Product Ratings'!$F$6,IF(AND(D652&lt;='Product Ratings'!$I$7,I652&gt;='Product Ratings'!$H$7),'Product Ratings'!$F$7,IF(AND(D652&lt;='Product Ratings'!$I$8,D652&gt;='Product Ratings'!$H$8),'Product Ratings'!$F$8,IF(D652&gt;='Product Ratings'!$H$9,'Product Ratings'!$F$9)))))</f>
        <v>1</v>
      </c>
      <c r="T652" s="99">
        <f>IF(AND(O652&lt;='Product Ratings'!$M$5,O652&gt;='Product Ratings'!$L$5),'Product Ratings'!$J$5,IF(AND(O652&lt;='Product Ratings'!$M$6,O652&gt;='Product Ratings'!$L$6),'Product Ratings'!$J$6,IF(AND(O652&lt;='Product Ratings'!$M$7,O652&gt;='Product Ratings'!$L$7),'Product Ratings'!$J$7,IF(AND(O652&lt;='Product Ratings'!$M$8,O652&gt;='Product Ratings'!$L$8),'Product Ratings'!$J$8,IF(O652&gt;='Product Ratings'!$L$9,'Product Ratings'!$J$9)))))</f>
        <v>5</v>
      </c>
      <c r="U652" s="99">
        <f>IF(AND(N652&lt;='Product Ratings'!$R$5,N652&gt;='Product Ratings'!$Q$5),'Product Ratings'!$O$5,IF(AND(N652&lt;='Product Ratings'!$R$6,N652&gt;='Product Ratings'!$Q$6),'Product Ratings'!$O$6,IF(AND(N652&lt;='Product Ratings'!$R$7,N652&gt;='Product Ratings'!$Q$7),'Product Ratings'!$O$7,IF(AND(N652&lt;='Product Ratings'!$R$8,N652&gt;='Product Ratings'!$Q$8),'Product Ratings'!$O$8,IF(N652&gt;='Product Ratings'!$Q$9,'Product Ratings'!$O$9)))))</f>
        <v>3</v>
      </c>
      <c r="V652" s="99">
        <f>IF(AND(P652&lt;='Product Ratings'!$V$5,P652&gt;='Product Ratings'!$U$5),'Product Ratings'!$S$5,IF(AND(P652&lt;='Product Ratings'!$V$6,P652&gt;='Product Ratings'!$U$6),'Product Ratings'!$S$6,IF(AND(P652&lt;='Product Ratings'!$V$7,P652&gt;='Product Ratings'!$U$7),'Product Ratings'!$S$7,IF(AND(P652&lt;='Product Ratings'!$V$8,P652&gt;='Product Ratings'!$U$8),'Product Ratings'!$S$8,IF(P652&gt;='Product Ratings'!$U$9,'Product Ratings'!$S$9)))))</f>
        <v>5</v>
      </c>
      <c r="W652" s="135">
        <f t="shared" si="6"/>
        <v>16</v>
      </c>
      <c r="X652" s="90"/>
      <c r="Y652" s="90"/>
      <c r="Z652" s="90"/>
      <c r="AA652" s="90"/>
      <c r="AB652" s="90"/>
    </row>
    <row r="653" ht="12.75" customHeight="1">
      <c r="A653" s="87"/>
      <c r="B653" s="90"/>
      <c r="C653" s="90" t="s">
        <v>712</v>
      </c>
      <c r="D653" s="126">
        <v>5.0</v>
      </c>
      <c r="E653" s="127">
        <v>42.61</v>
      </c>
      <c r="F653" s="128">
        <f t="shared" si="7"/>
        <v>27.6965</v>
      </c>
      <c r="G653" s="129">
        <f t="shared" si="1"/>
        <v>14.9135</v>
      </c>
      <c r="H653" s="130">
        <f t="shared" si="2"/>
        <v>0.35</v>
      </c>
      <c r="I653" s="131">
        <v>44401.0</v>
      </c>
      <c r="J653" s="132">
        <v>44437.0</v>
      </c>
      <c r="K653" s="123"/>
      <c r="L653" s="90"/>
      <c r="M653" s="133">
        <f t="shared" si="3"/>
        <v>8.522</v>
      </c>
      <c r="N653" s="99">
        <f t="shared" si="4"/>
        <v>36</v>
      </c>
      <c r="O653" s="133">
        <f t="shared" si="5"/>
        <v>5.5393</v>
      </c>
      <c r="P653" s="134">
        <v>0.64</v>
      </c>
      <c r="Q653" s="90"/>
      <c r="R653" s="99">
        <f>IF(AND(H653&lt;='Product Ratings'!$E$5,H653&gt;='Product Ratings'!$D$5),'Product Ratings'!$C$5,IF(AND(H653&lt;='Product Ratings'!$E$6,H653&gt;='Product Ratings'!$D$6),'Product Ratings'!$C$6,IF(AND(H653&lt;='Product Ratings'!$E$7,H653&gt;='Product Ratings'!$D$7),'Product Ratings'!$C$7,IF(AND(H653&lt;='Product Ratings'!$E$8,H653&gt;='Product Ratings'!$D$8),'Product Ratings'!$C$8,IF(H653&gt;='Product Ratings'!$D$9,'Product Ratings'!$C$9)))))</f>
        <v>2</v>
      </c>
      <c r="S653" s="99">
        <f>IF(AND(D653&lt;='Product Ratings'!$I$5,D653&gt;='Product Ratings'!$H$5),'Product Ratings'!$F$5,IF(AND(D653&lt;='Product Ratings'!$I$6,D653&gt;='Product Ratings'!$H$6),'Product Ratings'!$F$6,IF(AND(D653&lt;='Product Ratings'!$I$7,I653&gt;='Product Ratings'!$H$7),'Product Ratings'!$F$7,IF(AND(D653&lt;='Product Ratings'!$I$8,D653&gt;='Product Ratings'!$H$8),'Product Ratings'!$F$8,IF(D653&gt;='Product Ratings'!$H$9,'Product Ratings'!$F$9)))))</f>
        <v>1</v>
      </c>
      <c r="T653" s="99">
        <f>IF(AND(O653&lt;='Product Ratings'!$M$5,O653&gt;='Product Ratings'!$L$5),'Product Ratings'!$J$5,IF(AND(O653&lt;='Product Ratings'!$M$6,O653&gt;='Product Ratings'!$L$6),'Product Ratings'!$J$6,IF(AND(O653&lt;='Product Ratings'!$M$7,O653&gt;='Product Ratings'!$L$7),'Product Ratings'!$J$7,IF(AND(O653&lt;='Product Ratings'!$M$8,O653&gt;='Product Ratings'!$L$8),'Product Ratings'!$J$8,IF(O653&gt;='Product Ratings'!$L$9,'Product Ratings'!$J$9)))))</f>
        <v>5</v>
      </c>
      <c r="U653" s="99">
        <f>IF(AND(N653&lt;='Product Ratings'!$R$5,N653&gt;='Product Ratings'!$Q$5),'Product Ratings'!$O$5,IF(AND(N653&lt;='Product Ratings'!$R$6,N653&gt;='Product Ratings'!$Q$6),'Product Ratings'!$O$6,IF(AND(N653&lt;='Product Ratings'!$R$7,N653&gt;='Product Ratings'!$Q$7),'Product Ratings'!$O$7,IF(AND(N653&lt;='Product Ratings'!$R$8,N653&gt;='Product Ratings'!$Q$8),'Product Ratings'!$O$8,IF(N653&gt;='Product Ratings'!$Q$9,'Product Ratings'!$O$9)))))</f>
        <v>3</v>
      </c>
      <c r="V653" s="99">
        <f>IF(AND(P653&lt;='Product Ratings'!$V$5,P653&gt;='Product Ratings'!$U$5),'Product Ratings'!$S$5,IF(AND(P653&lt;='Product Ratings'!$V$6,P653&gt;='Product Ratings'!$U$6),'Product Ratings'!$S$6,IF(AND(P653&lt;='Product Ratings'!$V$7,P653&gt;='Product Ratings'!$U$7),'Product Ratings'!$S$7,IF(AND(P653&lt;='Product Ratings'!$V$8,P653&gt;='Product Ratings'!$U$8),'Product Ratings'!$S$8,IF(P653&gt;='Product Ratings'!$U$9,'Product Ratings'!$S$9)))))</f>
        <v>5</v>
      </c>
      <c r="W653" s="135">
        <f t="shared" si="6"/>
        <v>16</v>
      </c>
      <c r="X653" s="90"/>
      <c r="Y653" s="90"/>
      <c r="Z653" s="90"/>
      <c r="AA653" s="90"/>
      <c r="AB653" s="90"/>
    </row>
    <row r="654" ht="12.75" customHeight="1">
      <c r="A654" s="87"/>
      <c r="B654" s="90"/>
      <c r="C654" s="90" t="s">
        <v>713</v>
      </c>
      <c r="D654" s="126">
        <v>6.0</v>
      </c>
      <c r="E654" s="127">
        <v>50.43</v>
      </c>
      <c r="F654" s="128">
        <f t="shared" si="7"/>
        <v>32.7795</v>
      </c>
      <c r="G654" s="129">
        <f t="shared" si="1"/>
        <v>17.6505</v>
      </c>
      <c r="H654" s="130">
        <f t="shared" si="2"/>
        <v>0.35</v>
      </c>
      <c r="I654" s="131">
        <v>44402.0</v>
      </c>
      <c r="J654" s="132">
        <v>44438.0</v>
      </c>
      <c r="K654" s="123"/>
      <c r="L654" s="90"/>
      <c r="M654" s="133">
        <f t="shared" si="3"/>
        <v>8.405</v>
      </c>
      <c r="N654" s="99">
        <f t="shared" si="4"/>
        <v>36</v>
      </c>
      <c r="O654" s="133">
        <f t="shared" si="5"/>
        <v>5.46325</v>
      </c>
      <c r="P654" s="134">
        <v>0.15</v>
      </c>
      <c r="Q654" s="90"/>
      <c r="R654" s="99">
        <f>IF(AND(H654&lt;='Product Ratings'!$E$5,H654&gt;='Product Ratings'!$D$5),'Product Ratings'!$C$5,IF(AND(H654&lt;='Product Ratings'!$E$6,H654&gt;='Product Ratings'!$D$6),'Product Ratings'!$C$6,IF(AND(H654&lt;='Product Ratings'!$E$7,H654&gt;='Product Ratings'!$D$7),'Product Ratings'!$C$7,IF(AND(H654&lt;='Product Ratings'!$E$8,H654&gt;='Product Ratings'!$D$8),'Product Ratings'!$C$8,IF(H654&gt;='Product Ratings'!$D$9,'Product Ratings'!$C$9)))))</f>
        <v>2</v>
      </c>
      <c r="S654" s="99">
        <f>IF(AND(D654&lt;='Product Ratings'!$I$5,D654&gt;='Product Ratings'!$H$5),'Product Ratings'!$F$5,IF(AND(D654&lt;='Product Ratings'!$I$6,D654&gt;='Product Ratings'!$H$6),'Product Ratings'!$F$6,IF(AND(D654&lt;='Product Ratings'!$I$7,I654&gt;='Product Ratings'!$H$7),'Product Ratings'!$F$7,IF(AND(D654&lt;='Product Ratings'!$I$8,D654&gt;='Product Ratings'!$H$8),'Product Ratings'!$F$8,IF(D654&gt;='Product Ratings'!$H$9,'Product Ratings'!$F$9)))))</f>
        <v>2</v>
      </c>
      <c r="T654" s="99">
        <f>IF(AND(O654&lt;='Product Ratings'!$M$5,O654&gt;='Product Ratings'!$L$5),'Product Ratings'!$J$5,IF(AND(O654&lt;='Product Ratings'!$M$6,O654&gt;='Product Ratings'!$L$6),'Product Ratings'!$J$6,IF(AND(O654&lt;='Product Ratings'!$M$7,O654&gt;='Product Ratings'!$L$7),'Product Ratings'!$J$7,IF(AND(O654&lt;='Product Ratings'!$M$8,O654&gt;='Product Ratings'!$L$8),'Product Ratings'!$J$8,IF(O654&gt;='Product Ratings'!$L$9,'Product Ratings'!$J$9)))))</f>
        <v>5</v>
      </c>
      <c r="U654" s="99">
        <f>IF(AND(N654&lt;='Product Ratings'!$R$5,N654&gt;='Product Ratings'!$Q$5),'Product Ratings'!$O$5,IF(AND(N654&lt;='Product Ratings'!$R$6,N654&gt;='Product Ratings'!$Q$6),'Product Ratings'!$O$6,IF(AND(N654&lt;='Product Ratings'!$R$7,N654&gt;='Product Ratings'!$Q$7),'Product Ratings'!$O$7,IF(AND(N654&lt;='Product Ratings'!$R$8,N654&gt;='Product Ratings'!$Q$8),'Product Ratings'!$O$8,IF(N654&gt;='Product Ratings'!$Q$9,'Product Ratings'!$O$9)))))</f>
        <v>3</v>
      </c>
      <c r="V654" s="99">
        <f>IF(AND(P654&lt;='Product Ratings'!$V$5,P654&gt;='Product Ratings'!$U$5),'Product Ratings'!$S$5,IF(AND(P654&lt;='Product Ratings'!$V$6,P654&gt;='Product Ratings'!$U$6),'Product Ratings'!$S$6,IF(AND(P654&lt;='Product Ratings'!$V$7,P654&gt;='Product Ratings'!$U$7),'Product Ratings'!$S$7,IF(AND(P654&lt;='Product Ratings'!$V$8,P654&gt;='Product Ratings'!$U$8),'Product Ratings'!$S$8,IF(P654&gt;='Product Ratings'!$U$9,'Product Ratings'!$S$9)))))</f>
        <v>3</v>
      </c>
      <c r="W654" s="135">
        <f t="shared" si="6"/>
        <v>15</v>
      </c>
      <c r="X654" s="90"/>
      <c r="Y654" s="90"/>
      <c r="Z654" s="90"/>
      <c r="AA654" s="90"/>
      <c r="AB654" s="90"/>
    </row>
    <row r="655" ht="12.75" customHeight="1">
      <c r="A655" s="87"/>
      <c r="B655" s="90"/>
      <c r="C655" s="90" t="s">
        <v>714</v>
      </c>
      <c r="D655" s="126">
        <v>1.0</v>
      </c>
      <c r="E655" s="127">
        <v>216.52</v>
      </c>
      <c r="F655" s="128">
        <f t="shared" si="7"/>
        <v>140.738</v>
      </c>
      <c r="G655" s="129">
        <f t="shared" si="1"/>
        <v>75.782</v>
      </c>
      <c r="H655" s="130">
        <f t="shared" si="2"/>
        <v>0.35</v>
      </c>
      <c r="I655" s="131">
        <v>44403.0</v>
      </c>
      <c r="J655" s="132">
        <v>44439.0</v>
      </c>
      <c r="K655" s="123"/>
      <c r="L655" s="90"/>
      <c r="M655" s="133">
        <f t="shared" si="3"/>
        <v>216.52</v>
      </c>
      <c r="N655" s="99">
        <f t="shared" si="4"/>
        <v>36</v>
      </c>
      <c r="O655" s="133">
        <f t="shared" si="5"/>
        <v>140.738</v>
      </c>
      <c r="P655" s="134">
        <v>0.85</v>
      </c>
      <c r="Q655" s="90"/>
      <c r="R655" s="99">
        <f>IF(AND(H655&lt;='Product Ratings'!$E$5,H655&gt;='Product Ratings'!$D$5),'Product Ratings'!$C$5,IF(AND(H655&lt;='Product Ratings'!$E$6,H655&gt;='Product Ratings'!$D$6),'Product Ratings'!$C$6,IF(AND(H655&lt;='Product Ratings'!$E$7,H655&gt;='Product Ratings'!$D$7),'Product Ratings'!$C$7,IF(AND(H655&lt;='Product Ratings'!$E$8,H655&gt;='Product Ratings'!$D$8),'Product Ratings'!$C$8,IF(H655&gt;='Product Ratings'!$D$9,'Product Ratings'!$C$9)))))</f>
        <v>2</v>
      </c>
      <c r="S655" s="99">
        <f>IF(AND(D655&lt;='Product Ratings'!$I$5,D655&gt;='Product Ratings'!$H$5),'Product Ratings'!$F$5,IF(AND(D655&lt;='Product Ratings'!$I$6,D655&gt;='Product Ratings'!$H$6),'Product Ratings'!$F$6,IF(AND(D655&lt;='Product Ratings'!$I$7,I655&gt;='Product Ratings'!$H$7),'Product Ratings'!$F$7,IF(AND(D655&lt;='Product Ratings'!$I$8,D655&gt;='Product Ratings'!$H$8),'Product Ratings'!$F$8,IF(D655&gt;='Product Ratings'!$H$9,'Product Ratings'!$F$9)))))</f>
        <v>1</v>
      </c>
      <c r="T655" s="99">
        <f>IF(AND(O655&lt;='Product Ratings'!$M$5,O655&gt;='Product Ratings'!$L$5),'Product Ratings'!$J$5,IF(AND(O655&lt;='Product Ratings'!$M$6,O655&gt;='Product Ratings'!$L$6),'Product Ratings'!$J$6,IF(AND(O655&lt;='Product Ratings'!$M$7,O655&gt;='Product Ratings'!$L$7),'Product Ratings'!$J$7,IF(AND(O655&lt;='Product Ratings'!$M$8,O655&gt;='Product Ratings'!$L$8),'Product Ratings'!$J$8,IF(O655&gt;='Product Ratings'!$L$9,'Product Ratings'!$J$9)))))</f>
        <v>2</v>
      </c>
      <c r="U655" s="99">
        <f>IF(AND(N655&lt;='Product Ratings'!$R$5,N655&gt;='Product Ratings'!$Q$5),'Product Ratings'!$O$5,IF(AND(N655&lt;='Product Ratings'!$R$6,N655&gt;='Product Ratings'!$Q$6),'Product Ratings'!$O$6,IF(AND(N655&lt;='Product Ratings'!$R$7,N655&gt;='Product Ratings'!$Q$7),'Product Ratings'!$O$7,IF(AND(N655&lt;='Product Ratings'!$R$8,N655&gt;='Product Ratings'!$Q$8),'Product Ratings'!$O$8,IF(N655&gt;='Product Ratings'!$Q$9,'Product Ratings'!$O$9)))))</f>
        <v>3</v>
      </c>
      <c r="V655" s="99">
        <f>IF(AND(P655&lt;='Product Ratings'!$V$5,P655&gt;='Product Ratings'!$U$5),'Product Ratings'!$S$5,IF(AND(P655&lt;='Product Ratings'!$V$6,P655&gt;='Product Ratings'!$U$6),'Product Ratings'!$S$6,IF(AND(P655&lt;='Product Ratings'!$V$7,P655&gt;='Product Ratings'!$U$7),'Product Ratings'!$S$7,IF(AND(P655&lt;='Product Ratings'!$V$8,P655&gt;='Product Ratings'!$U$8),'Product Ratings'!$S$8,IF(P655&gt;='Product Ratings'!$U$9,'Product Ratings'!$S$9)))))</f>
        <v>5</v>
      </c>
      <c r="W655" s="135">
        <f t="shared" si="6"/>
        <v>13</v>
      </c>
      <c r="X655" s="90"/>
      <c r="Y655" s="90"/>
      <c r="Z655" s="90"/>
      <c r="AA655" s="90"/>
      <c r="AB655" s="90"/>
    </row>
    <row r="656" ht="12.75" customHeight="1">
      <c r="A656" s="87"/>
      <c r="B656" s="90"/>
      <c r="C656" s="90" t="s">
        <v>715</v>
      </c>
      <c r="D656" s="126">
        <v>2.0</v>
      </c>
      <c r="E656" s="127">
        <v>208.7</v>
      </c>
      <c r="F656" s="128">
        <f t="shared" si="7"/>
        <v>135.655</v>
      </c>
      <c r="G656" s="129">
        <f t="shared" si="1"/>
        <v>73.045</v>
      </c>
      <c r="H656" s="130">
        <f t="shared" si="2"/>
        <v>0.35</v>
      </c>
      <c r="I656" s="131">
        <v>44404.0</v>
      </c>
      <c r="J656" s="132">
        <v>44440.0</v>
      </c>
      <c r="K656" s="123"/>
      <c r="L656" s="90"/>
      <c r="M656" s="133">
        <f t="shared" si="3"/>
        <v>104.35</v>
      </c>
      <c r="N656" s="99">
        <f t="shared" si="4"/>
        <v>36</v>
      </c>
      <c r="O656" s="133">
        <f t="shared" si="5"/>
        <v>67.8275</v>
      </c>
      <c r="P656" s="134">
        <v>0.87</v>
      </c>
      <c r="Q656" s="90"/>
      <c r="R656" s="99">
        <f>IF(AND(H656&lt;='Product Ratings'!$E$5,H656&gt;='Product Ratings'!$D$5),'Product Ratings'!$C$5,IF(AND(H656&lt;='Product Ratings'!$E$6,H656&gt;='Product Ratings'!$D$6),'Product Ratings'!$C$6,IF(AND(H656&lt;='Product Ratings'!$E$7,H656&gt;='Product Ratings'!$D$7),'Product Ratings'!$C$7,IF(AND(H656&lt;='Product Ratings'!$E$8,H656&gt;='Product Ratings'!$D$8),'Product Ratings'!$C$8,IF(H656&gt;='Product Ratings'!$D$9,'Product Ratings'!$C$9)))))</f>
        <v>2</v>
      </c>
      <c r="S656" s="99">
        <f>IF(AND(D656&lt;='Product Ratings'!$I$5,D656&gt;='Product Ratings'!$H$5),'Product Ratings'!$F$5,IF(AND(D656&lt;='Product Ratings'!$I$6,D656&gt;='Product Ratings'!$H$6),'Product Ratings'!$F$6,IF(AND(D656&lt;='Product Ratings'!$I$7,I656&gt;='Product Ratings'!$H$7),'Product Ratings'!$F$7,IF(AND(D656&lt;='Product Ratings'!$I$8,D656&gt;='Product Ratings'!$H$8),'Product Ratings'!$F$8,IF(D656&gt;='Product Ratings'!$H$9,'Product Ratings'!$F$9)))))</f>
        <v>1</v>
      </c>
      <c r="T656" s="99">
        <f>IF(AND(O656&lt;='Product Ratings'!$M$5,O656&gt;='Product Ratings'!$L$5),'Product Ratings'!$J$5,IF(AND(O656&lt;='Product Ratings'!$M$6,O656&gt;='Product Ratings'!$L$6),'Product Ratings'!$J$6,IF(AND(O656&lt;='Product Ratings'!$M$7,O656&gt;='Product Ratings'!$L$7),'Product Ratings'!$J$7,IF(AND(O656&lt;='Product Ratings'!$M$8,O656&gt;='Product Ratings'!$L$8),'Product Ratings'!$J$8,IF(O656&gt;='Product Ratings'!$L$9,'Product Ratings'!$J$9)))))</f>
        <v>3</v>
      </c>
      <c r="U656" s="99">
        <f>IF(AND(N656&lt;='Product Ratings'!$R$5,N656&gt;='Product Ratings'!$Q$5),'Product Ratings'!$O$5,IF(AND(N656&lt;='Product Ratings'!$R$6,N656&gt;='Product Ratings'!$Q$6),'Product Ratings'!$O$6,IF(AND(N656&lt;='Product Ratings'!$R$7,N656&gt;='Product Ratings'!$Q$7),'Product Ratings'!$O$7,IF(AND(N656&lt;='Product Ratings'!$R$8,N656&gt;='Product Ratings'!$Q$8),'Product Ratings'!$O$8,IF(N656&gt;='Product Ratings'!$Q$9,'Product Ratings'!$O$9)))))</f>
        <v>3</v>
      </c>
      <c r="V656" s="99">
        <f>IF(AND(P656&lt;='Product Ratings'!$V$5,P656&gt;='Product Ratings'!$U$5),'Product Ratings'!$S$5,IF(AND(P656&lt;='Product Ratings'!$V$6,P656&gt;='Product Ratings'!$U$6),'Product Ratings'!$S$6,IF(AND(P656&lt;='Product Ratings'!$V$7,P656&gt;='Product Ratings'!$U$7),'Product Ratings'!$S$7,IF(AND(P656&lt;='Product Ratings'!$V$8,P656&gt;='Product Ratings'!$U$8),'Product Ratings'!$S$8,IF(P656&gt;='Product Ratings'!$U$9,'Product Ratings'!$S$9)))))</f>
        <v>5</v>
      </c>
      <c r="W656" s="135">
        <f t="shared" si="6"/>
        <v>14</v>
      </c>
      <c r="X656" s="90"/>
      <c r="Y656" s="90"/>
      <c r="Z656" s="90"/>
      <c r="AA656" s="90"/>
      <c r="AB656" s="90"/>
    </row>
    <row r="657" ht="12.75" customHeight="1">
      <c r="A657" s="87"/>
      <c r="B657" s="90"/>
      <c r="C657" s="90" t="s">
        <v>716</v>
      </c>
      <c r="D657" s="126">
        <v>3.0</v>
      </c>
      <c r="E657" s="127">
        <v>42.61</v>
      </c>
      <c r="F657" s="128">
        <f t="shared" si="7"/>
        <v>27.6965</v>
      </c>
      <c r="G657" s="129">
        <f t="shared" si="1"/>
        <v>14.9135</v>
      </c>
      <c r="H657" s="130">
        <f t="shared" si="2"/>
        <v>0.35</v>
      </c>
      <c r="I657" s="131">
        <v>44405.0</v>
      </c>
      <c r="J657" s="132">
        <v>44441.0</v>
      </c>
      <c r="K657" s="123"/>
      <c r="L657" s="90"/>
      <c r="M657" s="133">
        <f t="shared" si="3"/>
        <v>14.20333333</v>
      </c>
      <c r="N657" s="99">
        <f t="shared" si="4"/>
        <v>36</v>
      </c>
      <c r="O657" s="133">
        <f t="shared" si="5"/>
        <v>9.232166667</v>
      </c>
      <c r="P657" s="134">
        <v>0.88</v>
      </c>
      <c r="Q657" s="90"/>
      <c r="R657" s="99">
        <f>IF(AND(H657&lt;='Product Ratings'!$E$5,H657&gt;='Product Ratings'!$D$5),'Product Ratings'!$C$5,IF(AND(H657&lt;='Product Ratings'!$E$6,H657&gt;='Product Ratings'!$D$6),'Product Ratings'!$C$6,IF(AND(H657&lt;='Product Ratings'!$E$7,H657&gt;='Product Ratings'!$D$7),'Product Ratings'!$C$7,IF(AND(H657&lt;='Product Ratings'!$E$8,H657&gt;='Product Ratings'!$D$8),'Product Ratings'!$C$8,IF(H657&gt;='Product Ratings'!$D$9,'Product Ratings'!$C$9)))))</f>
        <v>2</v>
      </c>
      <c r="S657" s="99">
        <f>IF(AND(D657&lt;='Product Ratings'!$I$5,D657&gt;='Product Ratings'!$H$5),'Product Ratings'!$F$5,IF(AND(D657&lt;='Product Ratings'!$I$6,D657&gt;='Product Ratings'!$H$6),'Product Ratings'!$F$6,IF(AND(D657&lt;='Product Ratings'!$I$7,I657&gt;='Product Ratings'!$H$7),'Product Ratings'!$F$7,IF(AND(D657&lt;='Product Ratings'!$I$8,D657&gt;='Product Ratings'!$H$8),'Product Ratings'!$F$8,IF(D657&gt;='Product Ratings'!$H$9,'Product Ratings'!$F$9)))))</f>
        <v>1</v>
      </c>
      <c r="T657" s="99">
        <f>IF(AND(O657&lt;='Product Ratings'!$M$5,O657&gt;='Product Ratings'!$L$5),'Product Ratings'!$J$5,IF(AND(O657&lt;='Product Ratings'!$M$6,O657&gt;='Product Ratings'!$L$6),'Product Ratings'!$J$6,IF(AND(O657&lt;='Product Ratings'!$M$7,O657&gt;='Product Ratings'!$L$7),'Product Ratings'!$J$7,IF(AND(O657&lt;='Product Ratings'!$M$8,O657&gt;='Product Ratings'!$L$8),'Product Ratings'!$J$8,IF(O657&gt;='Product Ratings'!$L$9,'Product Ratings'!$J$9)))))</f>
        <v>5</v>
      </c>
      <c r="U657" s="99">
        <f>IF(AND(N657&lt;='Product Ratings'!$R$5,N657&gt;='Product Ratings'!$Q$5),'Product Ratings'!$O$5,IF(AND(N657&lt;='Product Ratings'!$R$6,N657&gt;='Product Ratings'!$Q$6),'Product Ratings'!$O$6,IF(AND(N657&lt;='Product Ratings'!$R$7,N657&gt;='Product Ratings'!$Q$7),'Product Ratings'!$O$7,IF(AND(N657&lt;='Product Ratings'!$R$8,N657&gt;='Product Ratings'!$Q$8),'Product Ratings'!$O$8,IF(N657&gt;='Product Ratings'!$Q$9,'Product Ratings'!$O$9)))))</f>
        <v>3</v>
      </c>
      <c r="V657" s="99">
        <f>IF(AND(P657&lt;='Product Ratings'!$V$5,P657&gt;='Product Ratings'!$U$5),'Product Ratings'!$S$5,IF(AND(P657&lt;='Product Ratings'!$V$6,P657&gt;='Product Ratings'!$U$6),'Product Ratings'!$S$6,IF(AND(P657&lt;='Product Ratings'!$V$7,P657&gt;='Product Ratings'!$U$7),'Product Ratings'!$S$7,IF(AND(P657&lt;='Product Ratings'!$V$8,P657&gt;='Product Ratings'!$U$8),'Product Ratings'!$S$8,IF(P657&gt;='Product Ratings'!$U$9,'Product Ratings'!$S$9)))))</f>
        <v>5</v>
      </c>
      <c r="W657" s="135">
        <f t="shared" si="6"/>
        <v>16</v>
      </c>
      <c r="X657" s="90"/>
      <c r="Y657" s="90"/>
      <c r="Z657" s="90"/>
      <c r="AA657" s="90"/>
      <c r="AB657" s="90"/>
    </row>
    <row r="658" ht="12.75" customHeight="1">
      <c r="A658" s="87"/>
      <c r="B658" s="90"/>
      <c r="C658" s="90" t="s">
        <v>717</v>
      </c>
      <c r="D658" s="126">
        <v>4.0</v>
      </c>
      <c r="E658" s="127">
        <v>308.96</v>
      </c>
      <c r="F658" s="128">
        <f t="shared" si="7"/>
        <v>200.824</v>
      </c>
      <c r="G658" s="129">
        <f t="shared" si="1"/>
        <v>108.136</v>
      </c>
      <c r="H658" s="130">
        <f t="shared" si="2"/>
        <v>0.35</v>
      </c>
      <c r="I658" s="131">
        <v>44406.0</v>
      </c>
      <c r="J658" s="132">
        <v>44442.0</v>
      </c>
      <c r="K658" s="123"/>
      <c r="L658" s="90"/>
      <c r="M658" s="133">
        <f t="shared" si="3"/>
        <v>77.24</v>
      </c>
      <c r="N658" s="99">
        <f t="shared" si="4"/>
        <v>36</v>
      </c>
      <c r="O658" s="133">
        <f t="shared" si="5"/>
        <v>50.206</v>
      </c>
      <c r="P658" s="134">
        <v>0.89</v>
      </c>
      <c r="Q658" s="90"/>
      <c r="R658" s="99">
        <f>IF(AND(H658&lt;='Product Ratings'!$E$5,H658&gt;='Product Ratings'!$D$5),'Product Ratings'!$C$5,IF(AND(H658&lt;='Product Ratings'!$E$6,H658&gt;='Product Ratings'!$D$6),'Product Ratings'!$C$6,IF(AND(H658&lt;='Product Ratings'!$E$7,H658&gt;='Product Ratings'!$D$7),'Product Ratings'!$C$7,IF(AND(H658&lt;='Product Ratings'!$E$8,H658&gt;='Product Ratings'!$D$8),'Product Ratings'!$C$8,IF(H658&gt;='Product Ratings'!$D$9,'Product Ratings'!$C$9)))))</f>
        <v>2</v>
      </c>
      <c r="S658" s="99">
        <f>IF(AND(D658&lt;='Product Ratings'!$I$5,D658&gt;='Product Ratings'!$H$5),'Product Ratings'!$F$5,IF(AND(D658&lt;='Product Ratings'!$I$6,D658&gt;='Product Ratings'!$H$6),'Product Ratings'!$F$6,IF(AND(D658&lt;='Product Ratings'!$I$7,I658&gt;='Product Ratings'!$H$7),'Product Ratings'!$F$7,IF(AND(D658&lt;='Product Ratings'!$I$8,D658&gt;='Product Ratings'!$H$8),'Product Ratings'!$F$8,IF(D658&gt;='Product Ratings'!$H$9,'Product Ratings'!$F$9)))))</f>
        <v>1</v>
      </c>
      <c r="T658" s="99">
        <f>IF(AND(O658&lt;='Product Ratings'!$M$5,O658&gt;='Product Ratings'!$L$5),'Product Ratings'!$J$5,IF(AND(O658&lt;='Product Ratings'!$M$6,O658&gt;='Product Ratings'!$L$6),'Product Ratings'!$J$6,IF(AND(O658&lt;='Product Ratings'!$M$7,O658&gt;='Product Ratings'!$L$7),'Product Ratings'!$J$7,IF(AND(O658&lt;='Product Ratings'!$M$8,O658&gt;='Product Ratings'!$L$8),'Product Ratings'!$J$8,IF(O658&gt;='Product Ratings'!$L$9,'Product Ratings'!$J$9)))))</f>
        <v>3</v>
      </c>
      <c r="U658" s="99">
        <f>IF(AND(N658&lt;='Product Ratings'!$R$5,N658&gt;='Product Ratings'!$Q$5),'Product Ratings'!$O$5,IF(AND(N658&lt;='Product Ratings'!$R$6,N658&gt;='Product Ratings'!$Q$6),'Product Ratings'!$O$6,IF(AND(N658&lt;='Product Ratings'!$R$7,N658&gt;='Product Ratings'!$Q$7),'Product Ratings'!$O$7,IF(AND(N658&lt;='Product Ratings'!$R$8,N658&gt;='Product Ratings'!$Q$8),'Product Ratings'!$O$8,IF(N658&gt;='Product Ratings'!$Q$9,'Product Ratings'!$O$9)))))</f>
        <v>3</v>
      </c>
      <c r="V658" s="99">
        <f>IF(AND(P658&lt;='Product Ratings'!$V$5,P658&gt;='Product Ratings'!$U$5),'Product Ratings'!$S$5,IF(AND(P658&lt;='Product Ratings'!$V$6,P658&gt;='Product Ratings'!$U$6),'Product Ratings'!$S$6,IF(AND(P658&lt;='Product Ratings'!$V$7,P658&gt;='Product Ratings'!$U$7),'Product Ratings'!$S$7,IF(AND(P658&lt;='Product Ratings'!$V$8,P658&gt;='Product Ratings'!$U$8),'Product Ratings'!$S$8,IF(P658&gt;='Product Ratings'!$U$9,'Product Ratings'!$S$9)))))</f>
        <v>5</v>
      </c>
      <c r="W658" s="135">
        <f t="shared" si="6"/>
        <v>14</v>
      </c>
      <c r="X658" s="90"/>
      <c r="Y658" s="90"/>
      <c r="Z658" s="90"/>
      <c r="AA658" s="90"/>
      <c r="AB658" s="90"/>
    </row>
    <row r="659" ht="12.75" customHeight="1">
      <c r="A659" s="87"/>
      <c r="B659" s="90"/>
      <c r="C659" s="90" t="s">
        <v>718</v>
      </c>
      <c r="D659" s="126">
        <v>5.0</v>
      </c>
      <c r="E659" s="127">
        <v>220.43</v>
      </c>
      <c r="F659" s="128">
        <f t="shared" si="7"/>
        <v>143.2795</v>
      </c>
      <c r="G659" s="129">
        <f t="shared" si="1"/>
        <v>77.1505</v>
      </c>
      <c r="H659" s="130">
        <f t="shared" si="2"/>
        <v>0.35</v>
      </c>
      <c r="I659" s="131">
        <v>44407.0</v>
      </c>
      <c r="J659" s="132">
        <v>44443.0</v>
      </c>
      <c r="K659" s="123"/>
      <c r="L659" s="90"/>
      <c r="M659" s="133">
        <f t="shared" si="3"/>
        <v>44.086</v>
      </c>
      <c r="N659" s="99">
        <f t="shared" si="4"/>
        <v>36</v>
      </c>
      <c r="O659" s="133">
        <f t="shared" si="5"/>
        <v>28.6559</v>
      </c>
      <c r="P659" s="134">
        <v>0.9</v>
      </c>
      <c r="Q659" s="90"/>
      <c r="R659" s="99">
        <f>IF(AND(H659&lt;='Product Ratings'!$E$5,H659&gt;='Product Ratings'!$D$5),'Product Ratings'!$C$5,IF(AND(H659&lt;='Product Ratings'!$E$6,H659&gt;='Product Ratings'!$D$6),'Product Ratings'!$C$6,IF(AND(H659&lt;='Product Ratings'!$E$7,H659&gt;='Product Ratings'!$D$7),'Product Ratings'!$C$7,IF(AND(H659&lt;='Product Ratings'!$E$8,H659&gt;='Product Ratings'!$D$8),'Product Ratings'!$C$8,IF(H659&gt;='Product Ratings'!$D$9,'Product Ratings'!$C$9)))))</f>
        <v>2</v>
      </c>
      <c r="S659" s="99">
        <f>IF(AND(D659&lt;='Product Ratings'!$I$5,D659&gt;='Product Ratings'!$H$5),'Product Ratings'!$F$5,IF(AND(D659&lt;='Product Ratings'!$I$6,D659&gt;='Product Ratings'!$H$6),'Product Ratings'!$F$6,IF(AND(D659&lt;='Product Ratings'!$I$7,I659&gt;='Product Ratings'!$H$7),'Product Ratings'!$F$7,IF(AND(D659&lt;='Product Ratings'!$I$8,D659&gt;='Product Ratings'!$H$8),'Product Ratings'!$F$8,IF(D659&gt;='Product Ratings'!$H$9,'Product Ratings'!$F$9)))))</f>
        <v>1</v>
      </c>
      <c r="T659" s="99">
        <f>IF(AND(O659&lt;='Product Ratings'!$M$5,O659&gt;='Product Ratings'!$L$5),'Product Ratings'!$J$5,IF(AND(O659&lt;='Product Ratings'!$M$6,O659&gt;='Product Ratings'!$L$6),'Product Ratings'!$J$6,IF(AND(O659&lt;='Product Ratings'!$M$7,O659&gt;='Product Ratings'!$L$7),'Product Ratings'!$J$7,IF(AND(O659&lt;='Product Ratings'!$M$8,O659&gt;='Product Ratings'!$L$8),'Product Ratings'!$J$8,IF(O659&gt;='Product Ratings'!$L$9,'Product Ratings'!$J$9)))))</f>
        <v>4</v>
      </c>
      <c r="U659" s="99">
        <f>IF(AND(N659&lt;='Product Ratings'!$R$5,N659&gt;='Product Ratings'!$Q$5),'Product Ratings'!$O$5,IF(AND(N659&lt;='Product Ratings'!$R$6,N659&gt;='Product Ratings'!$Q$6),'Product Ratings'!$O$6,IF(AND(N659&lt;='Product Ratings'!$R$7,N659&gt;='Product Ratings'!$Q$7),'Product Ratings'!$O$7,IF(AND(N659&lt;='Product Ratings'!$R$8,N659&gt;='Product Ratings'!$Q$8),'Product Ratings'!$O$8,IF(N659&gt;='Product Ratings'!$Q$9,'Product Ratings'!$O$9)))))</f>
        <v>3</v>
      </c>
      <c r="V659" s="99">
        <f>IF(AND(P659&lt;='Product Ratings'!$V$5,P659&gt;='Product Ratings'!$U$5),'Product Ratings'!$S$5,IF(AND(P659&lt;='Product Ratings'!$V$6,P659&gt;='Product Ratings'!$U$6),'Product Ratings'!$S$6,IF(AND(P659&lt;='Product Ratings'!$V$7,P659&gt;='Product Ratings'!$U$7),'Product Ratings'!$S$7,IF(AND(P659&lt;='Product Ratings'!$V$8,P659&gt;='Product Ratings'!$U$8),'Product Ratings'!$S$8,IF(P659&gt;='Product Ratings'!$U$9,'Product Ratings'!$S$9)))))</f>
        <v>5</v>
      </c>
      <c r="W659" s="135">
        <f t="shared" si="6"/>
        <v>15</v>
      </c>
      <c r="X659" s="90"/>
      <c r="Y659" s="90"/>
      <c r="Z659" s="90"/>
      <c r="AA659" s="90"/>
      <c r="AB659" s="90"/>
    </row>
    <row r="660" ht="12.75" customHeight="1">
      <c r="A660" s="87"/>
      <c r="B660" s="90"/>
      <c r="C660" s="90" t="s">
        <v>719</v>
      </c>
      <c r="D660" s="126">
        <v>6.0</v>
      </c>
      <c r="E660" s="127">
        <v>114.09</v>
      </c>
      <c r="F660" s="128">
        <f t="shared" si="7"/>
        <v>74.1585</v>
      </c>
      <c r="G660" s="129">
        <f t="shared" si="1"/>
        <v>39.9315</v>
      </c>
      <c r="H660" s="130">
        <f t="shared" si="2"/>
        <v>0.35</v>
      </c>
      <c r="I660" s="131">
        <v>44408.0</v>
      </c>
      <c r="J660" s="132">
        <v>44444.0</v>
      </c>
      <c r="K660" s="123"/>
      <c r="L660" s="90"/>
      <c r="M660" s="133">
        <f t="shared" si="3"/>
        <v>19.015</v>
      </c>
      <c r="N660" s="99">
        <f t="shared" si="4"/>
        <v>36</v>
      </c>
      <c r="O660" s="133">
        <f t="shared" si="5"/>
        <v>12.35975</v>
      </c>
      <c r="P660" s="134">
        <v>0.91</v>
      </c>
      <c r="Q660" s="90"/>
      <c r="R660" s="99">
        <f>IF(AND(H660&lt;='Product Ratings'!$E$5,H660&gt;='Product Ratings'!$D$5),'Product Ratings'!$C$5,IF(AND(H660&lt;='Product Ratings'!$E$6,H660&gt;='Product Ratings'!$D$6),'Product Ratings'!$C$6,IF(AND(H660&lt;='Product Ratings'!$E$7,H660&gt;='Product Ratings'!$D$7),'Product Ratings'!$C$7,IF(AND(H660&lt;='Product Ratings'!$E$8,H660&gt;='Product Ratings'!$D$8),'Product Ratings'!$C$8,IF(H660&gt;='Product Ratings'!$D$9,'Product Ratings'!$C$9)))))</f>
        <v>2</v>
      </c>
      <c r="S660" s="99">
        <f>IF(AND(D660&lt;='Product Ratings'!$I$5,D660&gt;='Product Ratings'!$H$5),'Product Ratings'!$F$5,IF(AND(D660&lt;='Product Ratings'!$I$6,D660&gt;='Product Ratings'!$H$6),'Product Ratings'!$F$6,IF(AND(D660&lt;='Product Ratings'!$I$7,I660&gt;='Product Ratings'!$H$7),'Product Ratings'!$F$7,IF(AND(D660&lt;='Product Ratings'!$I$8,D660&gt;='Product Ratings'!$H$8),'Product Ratings'!$F$8,IF(D660&gt;='Product Ratings'!$H$9,'Product Ratings'!$F$9)))))</f>
        <v>2</v>
      </c>
      <c r="T660" s="99">
        <f>IF(AND(O660&lt;='Product Ratings'!$M$5,O660&gt;='Product Ratings'!$L$5),'Product Ratings'!$J$5,IF(AND(O660&lt;='Product Ratings'!$M$6,O660&gt;='Product Ratings'!$L$6),'Product Ratings'!$J$6,IF(AND(O660&lt;='Product Ratings'!$M$7,O660&gt;='Product Ratings'!$L$7),'Product Ratings'!$J$7,IF(AND(O660&lt;='Product Ratings'!$M$8,O660&gt;='Product Ratings'!$L$8),'Product Ratings'!$J$8,IF(O660&gt;='Product Ratings'!$L$9,'Product Ratings'!$J$9)))))</f>
        <v>5</v>
      </c>
      <c r="U660" s="99">
        <f>IF(AND(N660&lt;='Product Ratings'!$R$5,N660&gt;='Product Ratings'!$Q$5),'Product Ratings'!$O$5,IF(AND(N660&lt;='Product Ratings'!$R$6,N660&gt;='Product Ratings'!$Q$6),'Product Ratings'!$O$6,IF(AND(N660&lt;='Product Ratings'!$R$7,N660&gt;='Product Ratings'!$Q$7),'Product Ratings'!$O$7,IF(AND(N660&lt;='Product Ratings'!$R$8,N660&gt;='Product Ratings'!$Q$8),'Product Ratings'!$O$8,IF(N660&gt;='Product Ratings'!$Q$9,'Product Ratings'!$O$9)))))</f>
        <v>3</v>
      </c>
      <c r="V660" s="99">
        <f>IF(AND(P660&lt;='Product Ratings'!$V$5,P660&gt;='Product Ratings'!$U$5),'Product Ratings'!$S$5,IF(AND(P660&lt;='Product Ratings'!$V$6,P660&gt;='Product Ratings'!$U$6),'Product Ratings'!$S$6,IF(AND(P660&lt;='Product Ratings'!$V$7,P660&gt;='Product Ratings'!$U$7),'Product Ratings'!$S$7,IF(AND(P660&lt;='Product Ratings'!$V$8,P660&gt;='Product Ratings'!$U$8),'Product Ratings'!$S$8,IF(P660&gt;='Product Ratings'!$U$9,'Product Ratings'!$S$9)))))</f>
        <v>5</v>
      </c>
      <c r="W660" s="135">
        <f t="shared" si="6"/>
        <v>17</v>
      </c>
      <c r="X660" s="90"/>
      <c r="Y660" s="90"/>
      <c r="Z660" s="90"/>
      <c r="AA660" s="90"/>
      <c r="AB660" s="90"/>
    </row>
    <row r="661" ht="12.75" customHeight="1">
      <c r="A661" s="87"/>
      <c r="B661" s="90"/>
      <c r="C661" s="90" t="s">
        <v>720</v>
      </c>
      <c r="D661" s="126">
        <v>1.0</v>
      </c>
      <c r="E661" s="127">
        <v>60.87</v>
      </c>
      <c r="F661" s="128">
        <f t="shared" si="7"/>
        <v>39.5655</v>
      </c>
      <c r="G661" s="129">
        <f t="shared" si="1"/>
        <v>21.3045</v>
      </c>
      <c r="H661" s="130">
        <f t="shared" si="2"/>
        <v>0.35</v>
      </c>
      <c r="I661" s="131">
        <v>44409.0</v>
      </c>
      <c r="J661" s="132">
        <v>44445.0</v>
      </c>
      <c r="K661" s="123"/>
      <c r="L661" s="90"/>
      <c r="M661" s="133">
        <f t="shared" si="3"/>
        <v>60.87</v>
      </c>
      <c r="N661" s="99">
        <f t="shared" si="4"/>
        <v>36</v>
      </c>
      <c r="O661" s="133">
        <f t="shared" si="5"/>
        <v>39.5655</v>
      </c>
      <c r="P661" s="134">
        <v>0.94</v>
      </c>
      <c r="Q661" s="90"/>
      <c r="R661" s="99">
        <f>IF(AND(H661&lt;='Product Ratings'!$E$5,H661&gt;='Product Ratings'!$D$5),'Product Ratings'!$C$5,IF(AND(H661&lt;='Product Ratings'!$E$6,H661&gt;='Product Ratings'!$D$6),'Product Ratings'!$C$6,IF(AND(H661&lt;='Product Ratings'!$E$7,H661&gt;='Product Ratings'!$D$7),'Product Ratings'!$C$7,IF(AND(H661&lt;='Product Ratings'!$E$8,H661&gt;='Product Ratings'!$D$8),'Product Ratings'!$C$8,IF(H661&gt;='Product Ratings'!$D$9,'Product Ratings'!$C$9)))))</f>
        <v>2</v>
      </c>
      <c r="S661" s="99">
        <f>IF(AND(D661&lt;='Product Ratings'!$I$5,D661&gt;='Product Ratings'!$H$5),'Product Ratings'!$F$5,IF(AND(D661&lt;='Product Ratings'!$I$6,D661&gt;='Product Ratings'!$H$6),'Product Ratings'!$F$6,IF(AND(D661&lt;='Product Ratings'!$I$7,I661&gt;='Product Ratings'!$H$7),'Product Ratings'!$F$7,IF(AND(D661&lt;='Product Ratings'!$I$8,D661&gt;='Product Ratings'!$H$8),'Product Ratings'!$F$8,IF(D661&gt;='Product Ratings'!$H$9,'Product Ratings'!$F$9)))))</f>
        <v>1</v>
      </c>
      <c r="T661" s="99">
        <f>IF(AND(O661&lt;='Product Ratings'!$M$5,O661&gt;='Product Ratings'!$L$5),'Product Ratings'!$J$5,IF(AND(O661&lt;='Product Ratings'!$M$6,O661&gt;='Product Ratings'!$L$6),'Product Ratings'!$J$6,IF(AND(O661&lt;='Product Ratings'!$M$7,O661&gt;='Product Ratings'!$L$7),'Product Ratings'!$J$7,IF(AND(O661&lt;='Product Ratings'!$M$8,O661&gt;='Product Ratings'!$L$8),'Product Ratings'!$J$8,IF(O661&gt;='Product Ratings'!$L$9,'Product Ratings'!$J$9)))))</f>
        <v>4</v>
      </c>
      <c r="U661" s="99">
        <f>IF(AND(N661&lt;='Product Ratings'!$R$5,N661&gt;='Product Ratings'!$Q$5),'Product Ratings'!$O$5,IF(AND(N661&lt;='Product Ratings'!$R$6,N661&gt;='Product Ratings'!$Q$6),'Product Ratings'!$O$6,IF(AND(N661&lt;='Product Ratings'!$R$7,N661&gt;='Product Ratings'!$Q$7),'Product Ratings'!$O$7,IF(AND(N661&lt;='Product Ratings'!$R$8,N661&gt;='Product Ratings'!$Q$8),'Product Ratings'!$O$8,IF(N661&gt;='Product Ratings'!$Q$9,'Product Ratings'!$O$9)))))</f>
        <v>3</v>
      </c>
      <c r="V661" s="99">
        <f>IF(AND(P661&lt;='Product Ratings'!$V$5,P661&gt;='Product Ratings'!$U$5),'Product Ratings'!$S$5,IF(AND(P661&lt;='Product Ratings'!$V$6,P661&gt;='Product Ratings'!$U$6),'Product Ratings'!$S$6,IF(AND(P661&lt;='Product Ratings'!$V$7,P661&gt;='Product Ratings'!$U$7),'Product Ratings'!$S$7,IF(AND(P661&lt;='Product Ratings'!$V$8,P661&gt;='Product Ratings'!$U$8),'Product Ratings'!$S$8,IF(P661&gt;='Product Ratings'!$U$9,'Product Ratings'!$S$9)))))</f>
        <v>5</v>
      </c>
      <c r="W661" s="135">
        <f t="shared" si="6"/>
        <v>15</v>
      </c>
      <c r="X661" s="90"/>
      <c r="Y661" s="90"/>
      <c r="Z661" s="90"/>
      <c r="AA661" s="90"/>
      <c r="AB661" s="90"/>
    </row>
    <row r="662" ht="12.75" customHeight="1">
      <c r="A662" s="87"/>
      <c r="B662" s="90"/>
      <c r="C662" s="90" t="s">
        <v>721</v>
      </c>
      <c r="D662" s="126">
        <v>2.0</v>
      </c>
      <c r="E662" s="127">
        <v>201.74</v>
      </c>
      <c r="F662" s="128">
        <f t="shared" si="7"/>
        <v>131.131</v>
      </c>
      <c r="G662" s="129">
        <f t="shared" si="1"/>
        <v>70.609</v>
      </c>
      <c r="H662" s="130">
        <f t="shared" si="2"/>
        <v>0.35</v>
      </c>
      <c r="I662" s="131">
        <v>44410.0</v>
      </c>
      <c r="J662" s="132">
        <v>44446.0</v>
      </c>
      <c r="K662" s="123"/>
      <c r="L662" s="90"/>
      <c r="M662" s="133">
        <f t="shared" si="3"/>
        <v>100.87</v>
      </c>
      <c r="N662" s="99">
        <f t="shared" si="4"/>
        <v>36</v>
      </c>
      <c r="O662" s="133">
        <f t="shared" si="5"/>
        <v>65.5655</v>
      </c>
      <c r="P662" s="134">
        <v>0.97</v>
      </c>
      <c r="Q662" s="90"/>
      <c r="R662" s="99">
        <f>IF(AND(H662&lt;='Product Ratings'!$E$5,H662&gt;='Product Ratings'!$D$5),'Product Ratings'!$C$5,IF(AND(H662&lt;='Product Ratings'!$E$6,H662&gt;='Product Ratings'!$D$6),'Product Ratings'!$C$6,IF(AND(H662&lt;='Product Ratings'!$E$7,H662&gt;='Product Ratings'!$D$7),'Product Ratings'!$C$7,IF(AND(H662&lt;='Product Ratings'!$E$8,H662&gt;='Product Ratings'!$D$8),'Product Ratings'!$C$8,IF(H662&gt;='Product Ratings'!$D$9,'Product Ratings'!$C$9)))))</f>
        <v>2</v>
      </c>
      <c r="S662" s="99">
        <f>IF(AND(D662&lt;='Product Ratings'!$I$5,D662&gt;='Product Ratings'!$H$5),'Product Ratings'!$F$5,IF(AND(D662&lt;='Product Ratings'!$I$6,D662&gt;='Product Ratings'!$H$6),'Product Ratings'!$F$6,IF(AND(D662&lt;='Product Ratings'!$I$7,I662&gt;='Product Ratings'!$H$7),'Product Ratings'!$F$7,IF(AND(D662&lt;='Product Ratings'!$I$8,D662&gt;='Product Ratings'!$H$8),'Product Ratings'!$F$8,IF(D662&gt;='Product Ratings'!$H$9,'Product Ratings'!$F$9)))))</f>
        <v>1</v>
      </c>
      <c r="T662" s="99">
        <f>IF(AND(O662&lt;='Product Ratings'!$M$5,O662&gt;='Product Ratings'!$L$5),'Product Ratings'!$J$5,IF(AND(O662&lt;='Product Ratings'!$M$6,O662&gt;='Product Ratings'!$L$6),'Product Ratings'!$J$6,IF(AND(O662&lt;='Product Ratings'!$M$7,O662&gt;='Product Ratings'!$L$7),'Product Ratings'!$J$7,IF(AND(O662&lt;='Product Ratings'!$M$8,O662&gt;='Product Ratings'!$L$8),'Product Ratings'!$J$8,IF(O662&gt;='Product Ratings'!$L$9,'Product Ratings'!$J$9)))))</f>
        <v>3</v>
      </c>
      <c r="U662" s="99">
        <f>IF(AND(N662&lt;='Product Ratings'!$R$5,N662&gt;='Product Ratings'!$Q$5),'Product Ratings'!$O$5,IF(AND(N662&lt;='Product Ratings'!$R$6,N662&gt;='Product Ratings'!$Q$6),'Product Ratings'!$O$6,IF(AND(N662&lt;='Product Ratings'!$R$7,N662&gt;='Product Ratings'!$Q$7),'Product Ratings'!$O$7,IF(AND(N662&lt;='Product Ratings'!$R$8,N662&gt;='Product Ratings'!$Q$8),'Product Ratings'!$O$8,IF(N662&gt;='Product Ratings'!$Q$9,'Product Ratings'!$O$9)))))</f>
        <v>3</v>
      </c>
      <c r="V662" s="99">
        <f>IF(AND(P662&lt;='Product Ratings'!$V$5,P662&gt;='Product Ratings'!$U$5),'Product Ratings'!$S$5,IF(AND(P662&lt;='Product Ratings'!$V$6,P662&gt;='Product Ratings'!$U$6),'Product Ratings'!$S$6,IF(AND(P662&lt;='Product Ratings'!$V$7,P662&gt;='Product Ratings'!$U$7),'Product Ratings'!$S$7,IF(AND(P662&lt;='Product Ratings'!$V$8,P662&gt;='Product Ratings'!$U$8),'Product Ratings'!$S$8,IF(P662&gt;='Product Ratings'!$U$9,'Product Ratings'!$S$9)))))</f>
        <v>5</v>
      </c>
      <c r="W662" s="135">
        <f t="shared" si="6"/>
        <v>14</v>
      </c>
      <c r="X662" s="90"/>
      <c r="Y662" s="90"/>
      <c r="Z662" s="90"/>
      <c r="AA662" s="90"/>
      <c r="AB662" s="90"/>
    </row>
    <row r="663" ht="12.75" customHeight="1">
      <c r="A663" s="87"/>
      <c r="B663" s="90"/>
      <c r="C663" s="90" t="s">
        <v>722</v>
      </c>
      <c r="D663" s="126">
        <v>3.0</v>
      </c>
      <c r="E663" s="127">
        <v>509.48</v>
      </c>
      <c r="F663" s="128">
        <f t="shared" si="7"/>
        <v>331.162</v>
      </c>
      <c r="G663" s="129">
        <f t="shared" si="1"/>
        <v>178.318</v>
      </c>
      <c r="H663" s="130">
        <f t="shared" si="2"/>
        <v>0.35</v>
      </c>
      <c r="I663" s="131">
        <v>44411.0</v>
      </c>
      <c r="J663" s="132">
        <v>44447.0</v>
      </c>
      <c r="K663" s="123"/>
      <c r="L663" s="90"/>
      <c r="M663" s="133">
        <f t="shared" si="3"/>
        <v>169.8266667</v>
      </c>
      <c r="N663" s="99">
        <f t="shared" si="4"/>
        <v>36</v>
      </c>
      <c r="O663" s="133">
        <f t="shared" si="5"/>
        <v>110.3873333</v>
      </c>
      <c r="P663" s="134">
        <v>0.93</v>
      </c>
      <c r="Q663" s="90"/>
      <c r="R663" s="99">
        <f>IF(AND(H663&lt;='Product Ratings'!$E$5,H663&gt;='Product Ratings'!$D$5),'Product Ratings'!$C$5,IF(AND(H663&lt;='Product Ratings'!$E$6,H663&gt;='Product Ratings'!$D$6),'Product Ratings'!$C$6,IF(AND(H663&lt;='Product Ratings'!$E$7,H663&gt;='Product Ratings'!$D$7),'Product Ratings'!$C$7,IF(AND(H663&lt;='Product Ratings'!$E$8,H663&gt;='Product Ratings'!$D$8),'Product Ratings'!$C$8,IF(H663&gt;='Product Ratings'!$D$9,'Product Ratings'!$C$9)))))</f>
        <v>2</v>
      </c>
      <c r="S663" s="99">
        <f>IF(AND(D663&lt;='Product Ratings'!$I$5,D663&gt;='Product Ratings'!$H$5),'Product Ratings'!$F$5,IF(AND(D663&lt;='Product Ratings'!$I$6,D663&gt;='Product Ratings'!$H$6),'Product Ratings'!$F$6,IF(AND(D663&lt;='Product Ratings'!$I$7,I663&gt;='Product Ratings'!$H$7),'Product Ratings'!$F$7,IF(AND(D663&lt;='Product Ratings'!$I$8,D663&gt;='Product Ratings'!$H$8),'Product Ratings'!$F$8,IF(D663&gt;='Product Ratings'!$H$9,'Product Ratings'!$F$9)))))</f>
        <v>1</v>
      </c>
      <c r="T663" s="99">
        <f>IF(AND(O663&lt;='Product Ratings'!$M$5,O663&gt;='Product Ratings'!$L$5),'Product Ratings'!$J$5,IF(AND(O663&lt;='Product Ratings'!$M$6,O663&gt;='Product Ratings'!$L$6),'Product Ratings'!$J$6,IF(AND(O663&lt;='Product Ratings'!$M$7,O663&gt;='Product Ratings'!$L$7),'Product Ratings'!$J$7,IF(AND(O663&lt;='Product Ratings'!$M$8,O663&gt;='Product Ratings'!$L$8),'Product Ratings'!$J$8,IF(O663&gt;='Product Ratings'!$L$9,'Product Ratings'!$J$9)))))</f>
        <v>2</v>
      </c>
      <c r="U663" s="99">
        <f>IF(AND(N663&lt;='Product Ratings'!$R$5,N663&gt;='Product Ratings'!$Q$5),'Product Ratings'!$O$5,IF(AND(N663&lt;='Product Ratings'!$R$6,N663&gt;='Product Ratings'!$Q$6),'Product Ratings'!$O$6,IF(AND(N663&lt;='Product Ratings'!$R$7,N663&gt;='Product Ratings'!$Q$7),'Product Ratings'!$O$7,IF(AND(N663&lt;='Product Ratings'!$R$8,N663&gt;='Product Ratings'!$Q$8),'Product Ratings'!$O$8,IF(N663&gt;='Product Ratings'!$Q$9,'Product Ratings'!$O$9)))))</f>
        <v>3</v>
      </c>
      <c r="V663" s="99">
        <f>IF(AND(P663&lt;='Product Ratings'!$V$5,P663&gt;='Product Ratings'!$U$5),'Product Ratings'!$S$5,IF(AND(P663&lt;='Product Ratings'!$V$6,P663&gt;='Product Ratings'!$U$6),'Product Ratings'!$S$6,IF(AND(P663&lt;='Product Ratings'!$V$7,P663&gt;='Product Ratings'!$U$7),'Product Ratings'!$S$7,IF(AND(P663&lt;='Product Ratings'!$V$8,P663&gt;='Product Ratings'!$U$8),'Product Ratings'!$S$8,IF(P663&gt;='Product Ratings'!$U$9,'Product Ratings'!$S$9)))))</f>
        <v>5</v>
      </c>
      <c r="W663" s="135">
        <f t="shared" si="6"/>
        <v>13</v>
      </c>
      <c r="X663" s="90"/>
      <c r="Y663" s="90"/>
      <c r="Z663" s="90"/>
      <c r="AA663" s="90"/>
      <c r="AB663" s="90"/>
    </row>
    <row r="664" ht="12.75" customHeight="1">
      <c r="A664" s="87"/>
      <c r="B664" s="90"/>
      <c r="C664" s="90" t="s">
        <v>723</v>
      </c>
      <c r="D664" s="126">
        <v>4.0</v>
      </c>
      <c r="E664" s="127">
        <v>406.96</v>
      </c>
      <c r="F664" s="128">
        <f t="shared" si="7"/>
        <v>264.524</v>
      </c>
      <c r="G664" s="129">
        <f t="shared" si="1"/>
        <v>142.436</v>
      </c>
      <c r="H664" s="130">
        <f t="shared" si="2"/>
        <v>0.35</v>
      </c>
      <c r="I664" s="131">
        <v>44412.0</v>
      </c>
      <c r="J664" s="132">
        <v>44448.0</v>
      </c>
      <c r="K664" s="123"/>
      <c r="L664" s="90"/>
      <c r="M664" s="133">
        <f t="shared" si="3"/>
        <v>101.74</v>
      </c>
      <c r="N664" s="99">
        <f t="shared" si="4"/>
        <v>36</v>
      </c>
      <c r="O664" s="133">
        <f t="shared" si="5"/>
        <v>66.131</v>
      </c>
      <c r="P664" s="134">
        <v>0.65</v>
      </c>
      <c r="Q664" s="90"/>
      <c r="R664" s="99">
        <f>IF(AND(H664&lt;='Product Ratings'!$E$5,H664&gt;='Product Ratings'!$D$5),'Product Ratings'!$C$5,IF(AND(H664&lt;='Product Ratings'!$E$6,H664&gt;='Product Ratings'!$D$6),'Product Ratings'!$C$6,IF(AND(H664&lt;='Product Ratings'!$E$7,H664&gt;='Product Ratings'!$D$7),'Product Ratings'!$C$7,IF(AND(H664&lt;='Product Ratings'!$E$8,H664&gt;='Product Ratings'!$D$8),'Product Ratings'!$C$8,IF(H664&gt;='Product Ratings'!$D$9,'Product Ratings'!$C$9)))))</f>
        <v>2</v>
      </c>
      <c r="S664" s="99">
        <f>IF(AND(D664&lt;='Product Ratings'!$I$5,D664&gt;='Product Ratings'!$H$5),'Product Ratings'!$F$5,IF(AND(D664&lt;='Product Ratings'!$I$6,D664&gt;='Product Ratings'!$H$6),'Product Ratings'!$F$6,IF(AND(D664&lt;='Product Ratings'!$I$7,I664&gt;='Product Ratings'!$H$7),'Product Ratings'!$F$7,IF(AND(D664&lt;='Product Ratings'!$I$8,D664&gt;='Product Ratings'!$H$8),'Product Ratings'!$F$8,IF(D664&gt;='Product Ratings'!$H$9,'Product Ratings'!$F$9)))))</f>
        <v>1</v>
      </c>
      <c r="T664" s="99">
        <f>IF(AND(O664&lt;='Product Ratings'!$M$5,O664&gt;='Product Ratings'!$L$5),'Product Ratings'!$J$5,IF(AND(O664&lt;='Product Ratings'!$M$6,O664&gt;='Product Ratings'!$L$6),'Product Ratings'!$J$6,IF(AND(O664&lt;='Product Ratings'!$M$7,O664&gt;='Product Ratings'!$L$7),'Product Ratings'!$J$7,IF(AND(O664&lt;='Product Ratings'!$M$8,O664&gt;='Product Ratings'!$L$8),'Product Ratings'!$J$8,IF(O664&gt;='Product Ratings'!$L$9,'Product Ratings'!$J$9)))))</f>
        <v>3</v>
      </c>
      <c r="U664" s="99">
        <f>IF(AND(N664&lt;='Product Ratings'!$R$5,N664&gt;='Product Ratings'!$Q$5),'Product Ratings'!$O$5,IF(AND(N664&lt;='Product Ratings'!$R$6,N664&gt;='Product Ratings'!$Q$6),'Product Ratings'!$O$6,IF(AND(N664&lt;='Product Ratings'!$R$7,N664&gt;='Product Ratings'!$Q$7),'Product Ratings'!$O$7,IF(AND(N664&lt;='Product Ratings'!$R$8,N664&gt;='Product Ratings'!$Q$8),'Product Ratings'!$O$8,IF(N664&gt;='Product Ratings'!$Q$9,'Product Ratings'!$O$9)))))</f>
        <v>3</v>
      </c>
      <c r="V664" s="99">
        <f>IF(AND(P664&lt;='Product Ratings'!$V$5,P664&gt;='Product Ratings'!$U$5),'Product Ratings'!$S$5,IF(AND(P664&lt;='Product Ratings'!$V$6,P664&gt;='Product Ratings'!$U$6),'Product Ratings'!$S$6,IF(AND(P664&lt;='Product Ratings'!$V$7,P664&gt;='Product Ratings'!$U$7),'Product Ratings'!$S$7,IF(AND(P664&lt;='Product Ratings'!$V$8,P664&gt;='Product Ratings'!$U$8),'Product Ratings'!$S$8,IF(P664&gt;='Product Ratings'!$U$9,'Product Ratings'!$S$9)))))</f>
        <v>5</v>
      </c>
      <c r="W664" s="135">
        <f t="shared" si="6"/>
        <v>14</v>
      </c>
      <c r="X664" s="90"/>
      <c r="Y664" s="90"/>
      <c r="Z664" s="90"/>
      <c r="AA664" s="90"/>
      <c r="AB664" s="90"/>
    </row>
    <row r="665" ht="12.75" customHeight="1">
      <c r="A665" s="87"/>
      <c r="B665" s="90"/>
      <c r="C665" s="90" t="s">
        <v>724</v>
      </c>
      <c r="D665" s="126">
        <v>5.0</v>
      </c>
      <c r="E665" s="127">
        <v>315.23</v>
      </c>
      <c r="F665" s="128">
        <f t="shared" si="7"/>
        <v>204.8995</v>
      </c>
      <c r="G665" s="129">
        <f t="shared" si="1"/>
        <v>110.3305</v>
      </c>
      <c r="H665" s="130">
        <f t="shared" si="2"/>
        <v>0.35</v>
      </c>
      <c r="I665" s="131">
        <v>44413.0</v>
      </c>
      <c r="J665" s="132">
        <v>44449.0</v>
      </c>
      <c r="K665" s="123"/>
      <c r="L665" s="90"/>
      <c r="M665" s="133">
        <f t="shared" si="3"/>
        <v>63.046</v>
      </c>
      <c r="N665" s="99">
        <f t="shared" si="4"/>
        <v>36</v>
      </c>
      <c r="O665" s="133">
        <f t="shared" si="5"/>
        <v>40.9799</v>
      </c>
      <c r="P665" s="134">
        <v>0.45</v>
      </c>
      <c r="Q665" s="90"/>
      <c r="R665" s="99">
        <f>IF(AND(H665&lt;='Product Ratings'!$E$5,H665&gt;='Product Ratings'!$D$5),'Product Ratings'!$C$5,IF(AND(H665&lt;='Product Ratings'!$E$6,H665&gt;='Product Ratings'!$D$6),'Product Ratings'!$C$6,IF(AND(H665&lt;='Product Ratings'!$E$7,H665&gt;='Product Ratings'!$D$7),'Product Ratings'!$C$7,IF(AND(H665&lt;='Product Ratings'!$E$8,H665&gt;='Product Ratings'!$D$8),'Product Ratings'!$C$8,IF(H665&gt;='Product Ratings'!$D$9,'Product Ratings'!$C$9)))))</f>
        <v>2</v>
      </c>
      <c r="S665" s="99">
        <f>IF(AND(D665&lt;='Product Ratings'!$I$5,D665&gt;='Product Ratings'!$H$5),'Product Ratings'!$F$5,IF(AND(D665&lt;='Product Ratings'!$I$6,D665&gt;='Product Ratings'!$H$6),'Product Ratings'!$F$6,IF(AND(D665&lt;='Product Ratings'!$I$7,I665&gt;='Product Ratings'!$H$7),'Product Ratings'!$F$7,IF(AND(D665&lt;='Product Ratings'!$I$8,D665&gt;='Product Ratings'!$H$8),'Product Ratings'!$F$8,IF(D665&gt;='Product Ratings'!$H$9,'Product Ratings'!$F$9)))))</f>
        <v>1</v>
      </c>
      <c r="T665" s="99" t="b">
        <f>IF(AND(O665&lt;='Product Ratings'!$M$5,O665&gt;='Product Ratings'!$L$5),'Product Ratings'!$J$5,IF(AND(O665&lt;='Product Ratings'!$M$6,O665&gt;='Product Ratings'!$L$6),'Product Ratings'!$J$6,IF(AND(O665&lt;='Product Ratings'!$M$7,O665&gt;='Product Ratings'!$L$7),'Product Ratings'!$J$7,IF(AND(O665&lt;='Product Ratings'!$M$8,O665&gt;='Product Ratings'!$L$8),'Product Ratings'!$J$8,IF(O665&gt;='Product Ratings'!$L$9,'Product Ratings'!$J$9)))))</f>
        <v>0</v>
      </c>
      <c r="U665" s="99">
        <f>IF(AND(N665&lt;='Product Ratings'!$R$5,N665&gt;='Product Ratings'!$Q$5),'Product Ratings'!$O$5,IF(AND(N665&lt;='Product Ratings'!$R$6,N665&gt;='Product Ratings'!$Q$6),'Product Ratings'!$O$6,IF(AND(N665&lt;='Product Ratings'!$R$7,N665&gt;='Product Ratings'!$Q$7),'Product Ratings'!$O$7,IF(AND(N665&lt;='Product Ratings'!$R$8,N665&gt;='Product Ratings'!$Q$8),'Product Ratings'!$O$8,IF(N665&gt;='Product Ratings'!$Q$9,'Product Ratings'!$O$9)))))</f>
        <v>3</v>
      </c>
      <c r="V665" s="99">
        <f>IF(AND(P665&lt;='Product Ratings'!$V$5,P665&gt;='Product Ratings'!$U$5),'Product Ratings'!$S$5,IF(AND(P665&lt;='Product Ratings'!$V$6,P665&gt;='Product Ratings'!$U$6),'Product Ratings'!$S$6,IF(AND(P665&lt;='Product Ratings'!$V$7,P665&gt;='Product Ratings'!$U$7),'Product Ratings'!$S$7,IF(AND(P665&lt;='Product Ratings'!$V$8,P665&gt;='Product Ratings'!$U$8),'Product Ratings'!$S$8,IF(P665&gt;='Product Ratings'!$U$9,'Product Ratings'!$S$9)))))</f>
        <v>4</v>
      </c>
      <c r="W665" s="135">
        <f t="shared" si="6"/>
        <v>10</v>
      </c>
      <c r="X665" s="90"/>
      <c r="Y665" s="90"/>
      <c r="Z665" s="90"/>
      <c r="AA665" s="90"/>
      <c r="AB665" s="90"/>
    </row>
    <row r="666" ht="12.75" customHeight="1">
      <c r="A666" s="87"/>
      <c r="B666" s="90"/>
      <c r="C666" s="90" t="s">
        <v>725</v>
      </c>
      <c r="D666" s="126">
        <v>6.0</v>
      </c>
      <c r="E666" s="127">
        <v>736.7</v>
      </c>
      <c r="F666" s="128">
        <f t="shared" si="7"/>
        <v>478.855</v>
      </c>
      <c r="G666" s="129">
        <f t="shared" si="1"/>
        <v>257.845</v>
      </c>
      <c r="H666" s="130">
        <f t="shared" si="2"/>
        <v>0.35</v>
      </c>
      <c r="I666" s="131">
        <v>44414.0</v>
      </c>
      <c r="J666" s="132">
        <v>44450.0</v>
      </c>
      <c r="K666" s="123"/>
      <c r="L666" s="90"/>
      <c r="M666" s="133">
        <f t="shared" si="3"/>
        <v>122.7833333</v>
      </c>
      <c r="N666" s="99">
        <f t="shared" si="4"/>
        <v>36</v>
      </c>
      <c r="O666" s="133">
        <f t="shared" si="5"/>
        <v>79.80916667</v>
      </c>
      <c r="P666" s="134">
        <v>0.48</v>
      </c>
      <c r="Q666" s="90"/>
      <c r="R666" s="99">
        <f>IF(AND(H666&lt;='Product Ratings'!$E$5,H666&gt;='Product Ratings'!$D$5),'Product Ratings'!$C$5,IF(AND(H666&lt;='Product Ratings'!$E$6,H666&gt;='Product Ratings'!$D$6),'Product Ratings'!$C$6,IF(AND(H666&lt;='Product Ratings'!$E$7,H666&gt;='Product Ratings'!$D$7),'Product Ratings'!$C$7,IF(AND(H666&lt;='Product Ratings'!$E$8,H666&gt;='Product Ratings'!$D$8),'Product Ratings'!$C$8,IF(H666&gt;='Product Ratings'!$D$9,'Product Ratings'!$C$9)))))</f>
        <v>2</v>
      </c>
      <c r="S666" s="99">
        <f>IF(AND(D666&lt;='Product Ratings'!$I$5,D666&gt;='Product Ratings'!$H$5),'Product Ratings'!$F$5,IF(AND(D666&lt;='Product Ratings'!$I$6,D666&gt;='Product Ratings'!$H$6),'Product Ratings'!$F$6,IF(AND(D666&lt;='Product Ratings'!$I$7,I666&gt;='Product Ratings'!$H$7),'Product Ratings'!$F$7,IF(AND(D666&lt;='Product Ratings'!$I$8,D666&gt;='Product Ratings'!$H$8),'Product Ratings'!$F$8,IF(D666&gt;='Product Ratings'!$H$9,'Product Ratings'!$F$9)))))</f>
        <v>2</v>
      </c>
      <c r="T666" s="99">
        <f>IF(AND(O666&lt;='Product Ratings'!$M$5,O666&gt;='Product Ratings'!$L$5),'Product Ratings'!$J$5,IF(AND(O666&lt;='Product Ratings'!$M$6,O666&gt;='Product Ratings'!$L$6),'Product Ratings'!$J$6,IF(AND(O666&lt;='Product Ratings'!$M$7,O666&gt;='Product Ratings'!$L$7),'Product Ratings'!$J$7,IF(AND(O666&lt;='Product Ratings'!$M$8,O666&gt;='Product Ratings'!$L$8),'Product Ratings'!$J$8,IF(O666&gt;='Product Ratings'!$L$9,'Product Ratings'!$J$9)))))</f>
        <v>2</v>
      </c>
      <c r="U666" s="99">
        <f>IF(AND(N666&lt;='Product Ratings'!$R$5,N666&gt;='Product Ratings'!$Q$5),'Product Ratings'!$O$5,IF(AND(N666&lt;='Product Ratings'!$R$6,N666&gt;='Product Ratings'!$Q$6),'Product Ratings'!$O$6,IF(AND(N666&lt;='Product Ratings'!$R$7,N666&gt;='Product Ratings'!$Q$7),'Product Ratings'!$O$7,IF(AND(N666&lt;='Product Ratings'!$R$8,N666&gt;='Product Ratings'!$Q$8),'Product Ratings'!$O$8,IF(N666&gt;='Product Ratings'!$Q$9,'Product Ratings'!$O$9)))))</f>
        <v>3</v>
      </c>
      <c r="V666" s="99">
        <f>IF(AND(P666&lt;='Product Ratings'!$V$5,P666&gt;='Product Ratings'!$U$5),'Product Ratings'!$S$5,IF(AND(P666&lt;='Product Ratings'!$V$6,P666&gt;='Product Ratings'!$U$6),'Product Ratings'!$S$6,IF(AND(P666&lt;='Product Ratings'!$V$7,P666&gt;='Product Ratings'!$U$7),'Product Ratings'!$S$7,IF(AND(P666&lt;='Product Ratings'!$V$8,P666&gt;='Product Ratings'!$U$8),'Product Ratings'!$S$8,IF(P666&gt;='Product Ratings'!$U$9,'Product Ratings'!$S$9)))))</f>
        <v>4</v>
      </c>
      <c r="W666" s="135">
        <f t="shared" si="6"/>
        <v>13</v>
      </c>
      <c r="X666" s="90"/>
      <c r="Y666" s="90"/>
      <c r="Z666" s="90"/>
      <c r="AA666" s="90"/>
      <c r="AB666" s="90"/>
    </row>
    <row r="667" ht="12.75" customHeight="1">
      <c r="A667" s="87"/>
      <c r="B667" s="90"/>
      <c r="C667" s="90" t="s">
        <v>726</v>
      </c>
      <c r="D667" s="126">
        <v>1.0</v>
      </c>
      <c r="E667" s="127">
        <v>187.83</v>
      </c>
      <c r="F667" s="128">
        <f t="shared" si="7"/>
        <v>122.0895</v>
      </c>
      <c r="G667" s="129">
        <f t="shared" si="1"/>
        <v>65.7405</v>
      </c>
      <c r="H667" s="130">
        <f t="shared" si="2"/>
        <v>0.35</v>
      </c>
      <c r="I667" s="131">
        <v>44415.0</v>
      </c>
      <c r="J667" s="132">
        <v>44451.0</v>
      </c>
      <c r="K667" s="123"/>
      <c r="L667" s="90"/>
      <c r="M667" s="133">
        <f t="shared" si="3"/>
        <v>187.83</v>
      </c>
      <c r="N667" s="99">
        <f t="shared" si="4"/>
        <v>36</v>
      </c>
      <c r="O667" s="133">
        <f t="shared" si="5"/>
        <v>122.0895</v>
      </c>
      <c r="P667" s="134">
        <v>0.43</v>
      </c>
      <c r="Q667" s="90"/>
      <c r="R667" s="99">
        <f>IF(AND(H667&lt;='Product Ratings'!$E$5,H667&gt;='Product Ratings'!$D$5),'Product Ratings'!$C$5,IF(AND(H667&lt;='Product Ratings'!$E$6,H667&gt;='Product Ratings'!$D$6),'Product Ratings'!$C$6,IF(AND(H667&lt;='Product Ratings'!$E$7,H667&gt;='Product Ratings'!$D$7),'Product Ratings'!$C$7,IF(AND(H667&lt;='Product Ratings'!$E$8,H667&gt;='Product Ratings'!$D$8),'Product Ratings'!$C$8,IF(H667&gt;='Product Ratings'!$D$9,'Product Ratings'!$C$9)))))</f>
        <v>2</v>
      </c>
      <c r="S667" s="99">
        <f>IF(AND(D667&lt;='Product Ratings'!$I$5,D667&gt;='Product Ratings'!$H$5),'Product Ratings'!$F$5,IF(AND(D667&lt;='Product Ratings'!$I$6,D667&gt;='Product Ratings'!$H$6),'Product Ratings'!$F$6,IF(AND(D667&lt;='Product Ratings'!$I$7,I667&gt;='Product Ratings'!$H$7),'Product Ratings'!$F$7,IF(AND(D667&lt;='Product Ratings'!$I$8,D667&gt;='Product Ratings'!$H$8),'Product Ratings'!$F$8,IF(D667&gt;='Product Ratings'!$H$9,'Product Ratings'!$F$9)))))</f>
        <v>1</v>
      </c>
      <c r="T667" s="99">
        <f>IF(AND(O667&lt;='Product Ratings'!$M$5,O667&gt;='Product Ratings'!$L$5),'Product Ratings'!$J$5,IF(AND(O667&lt;='Product Ratings'!$M$6,O667&gt;='Product Ratings'!$L$6),'Product Ratings'!$J$6,IF(AND(O667&lt;='Product Ratings'!$M$7,O667&gt;='Product Ratings'!$L$7),'Product Ratings'!$J$7,IF(AND(O667&lt;='Product Ratings'!$M$8,O667&gt;='Product Ratings'!$L$8),'Product Ratings'!$J$8,IF(O667&gt;='Product Ratings'!$L$9,'Product Ratings'!$J$9)))))</f>
        <v>2</v>
      </c>
      <c r="U667" s="99">
        <f>IF(AND(N667&lt;='Product Ratings'!$R$5,N667&gt;='Product Ratings'!$Q$5),'Product Ratings'!$O$5,IF(AND(N667&lt;='Product Ratings'!$R$6,N667&gt;='Product Ratings'!$Q$6),'Product Ratings'!$O$6,IF(AND(N667&lt;='Product Ratings'!$R$7,N667&gt;='Product Ratings'!$Q$7),'Product Ratings'!$O$7,IF(AND(N667&lt;='Product Ratings'!$R$8,N667&gt;='Product Ratings'!$Q$8),'Product Ratings'!$O$8,IF(N667&gt;='Product Ratings'!$Q$9,'Product Ratings'!$O$9)))))</f>
        <v>3</v>
      </c>
      <c r="V667" s="99">
        <f>IF(AND(P667&lt;='Product Ratings'!$V$5,P667&gt;='Product Ratings'!$U$5),'Product Ratings'!$S$5,IF(AND(P667&lt;='Product Ratings'!$V$6,P667&gt;='Product Ratings'!$U$6),'Product Ratings'!$S$6,IF(AND(P667&lt;='Product Ratings'!$V$7,P667&gt;='Product Ratings'!$U$7),'Product Ratings'!$S$7,IF(AND(P667&lt;='Product Ratings'!$V$8,P667&gt;='Product Ratings'!$U$8),'Product Ratings'!$S$8,IF(P667&gt;='Product Ratings'!$U$9,'Product Ratings'!$S$9)))))</f>
        <v>4</v>
      </c>
      <c r="W667" s="135">
        <f t="shared" si="6"/>
        <v>12</v>
      </c>
      <c r="X667" s="90"/>
      <c r="Y667" s="90"/>
      <c r="Z667" s="90"/>
      <c r="AA667" s="90"/>
      <c r="AB667" s="90"/>
    </row>
    <row r="668" ht="12.75" customHeight="1">
      <c r="A668" s="87"/>
      <c r="B668" s="90"/>
      <c r="C668" s="90" t="s">
        <v>727</v>
      </c>
      <c r="D668" s="126">
        <v>2.0</v>
      </c>
      <c r="E668" s="127">
        <v>365.22</v>
      </c>
      <c r="F668" s="128">
        <f t="shared" si="7"/>
        <v>237.393</v>
      </c>
      <c r="G668" s="129">
        <f t="shared" si="1"/>
        <v>127.827</v>
      </c>
      <c r="H668" s="130">
        <f t="shared" si="2"/>
        <v>0.35</v>
      </c>
      <c r="I668" s="131">
        <v>44416.0</v>
      </c>
      <c r="J668" s="132">
        <v>44452.0</v>
      </c>
      <c r="K668" s="123"/>
      <c r="L668" s="90"/>
      <c r="M668" s="133">
        <f t="shared" si="3"/>
        <v>182.61</v>
      </c>
      <c r="N668" s="99">
        <f t="shared" si="4"/>
        <v>36</v>
      </c>
      <c r="O668" s="133">
        <f t="shared" si="5"/>
        <v>118.6965</v>
      </c>
      <c r="P668" s="134">
        <v>0.65</v>
      </c>
      <c r="Q668" s="90"/>
      <c r="R668" s="99">
        <f>IF(AND(H668&lt;='Product Ratings'!$E$5,H668&gt;='Product Ratings'!$D$5),'Product Ratings'!$C$5,IF(AND(H668&lt;='Product Ratings'!$E$6,H668&gt;='Product Ratings'!$D$6),'Product Ratings'!$C$6,IF(AND(H668&lt;='Product Ratings'!$E$7,H668&gt;='Product Ratings'!$D$7),'Product Ratings'!$C$7,IF(AND(H668&lt;='Product Ratings'!$E$8,H668&gt;='Product Ratings'!$D$8),'Product Ratings'!$C$8,IF(H668&gt;='Product Ratings'!$D$9,'Product Ratings'!$C$9)))))</f>
        <v>2</v>
      </c>
      <c r="S668" s="99">
        <f>IF(AND(D668&lt;='Product Ratings'!$I$5,D668&gt;='Product Ratings'!$H$5),'Product Ratings'!$F$5,IF(AND(D668&lt;='Product Ratings'!$I$6,D668&gt;='Product Ratings'!$H$6),'Product Ratings'!$F$6,IF(AND(D668&lt;='Product Ratings'!$I$7,I668&gt;='Product Ratings'!$H$7),'Product Ratings'!$F$7,IF(AND(D668&lt;='Product Ratings'!$I$8,D668&gt;='Product Ratings'!$H$8),'Product Ratings'!$F$8,IF(D668&gt;='Product Ratings'!$H$9,'Product Ratings'!$F$9)))))</f>
        <v>1</v>
      </c>
      <c r="T668" s="99">
        <f>IF(AND(O668&lt;='Product Ratings'!$M$5,O668&gt;='Product Ratings'!$L$5),'Product Ratings'!$J$5,IF(AND(O668&lt;='Product Ratings'!$M$6,O668&gt;='Product Ratings'!$L$6),'Product Ratings'!$J$6,IF(AND(O668&lt;='Product Ratings'!$M$7,O668&gt;='Product Ratings'!$L$7),'Product Ratings'!$J$7,IF(AND(O668&lt;='Product Ratings'!$M$8,O668&gt;='Product Ratings'!$L$8),'Product Ratings'!$J$8,IF(O668&gt;='Product Ratings'!$L$9,'Product Ratings'!$J$9)))))</f>
        <v>2</v>
      </c>
      <c r="U668" s="99">
        <f>IF(AND(N668&lt;='Product Ratings'!$R$5,N668&gt;='Product Ratings'!$Q$5),'Product Ratings'!$O$5,IF(AND(N668&lt;='Product Ratings'!$R$6,N668&gt;='Product Ratings'!$Q$6),'Product Ratings'!$O$6,IF(AND(N668&lt;='Product Ratings'!$R$7,N668&gt;='Product Ratings'!$Q$7),'Product Ratings'!$O$7,IF(AND(N668&lt;='Product Ratings'!$R$8,N668&gt;='Product Ratings'!$Q$8),'Product Ratings'!$O$8,IF(N668&gt;='Product Ratings'!$Q$9,'Product Ratings'!$O$9)))))</f>
        <v>3</v>
      </c>
      <c r="V668" s="99">
        <f>IF(AND(P668&lt;='Product Ratings'!$V$5,P668&gt;='Product Ratings'!$U$5),'Product Ratings'!$S$5,IF(AND(P668&lt;='Product Ratings'!$V$6,P668&gt;='Product Ratings'!$U$6),'Product Ratings'!$S$6,IF(AND(P668&lt;='Product Ratings'!$V$7,P668&gt;='Product Ratings'!$U$7),'Product Ratings'!$S$7,IF(AND(P668&lt;='Product Ratings'!$V$8,P668&gt;='Product Ratings'!$U$8),'Product Ratings'!$S$8,IF(P668&gt;='Product Ratings'!$U$9,'Product Ratings'!$S$9)))))</f>
        <v>5</v>
      </c>
      <c r="W668" s="135">
        <f t="shared" si="6"/>
        <v>13</v>
      </c>
      <c r="X668" s="90"/>
      <c r="Y668" s="90"/>
      <c r="Z668" s="90"/>
      <c r="AA668" s="90"/>
      <c r="AB668" s="90"/>
    </row>
    <row r="669" ht="12.75" customHeight="1">
      <c r="A669" s="87"/>
      <c r="B669" s="90"/>
      <c r="C669" s="90" t="s">
        <v>728</v>
      </c>
      <c r="D669" s="126">
        <v>3.0</v>
      </c>
      <c r="E669" s="127">
        <v>101.06</v>
      </c>
      <c r="F669" s="128">
        <f t="shared" si="7"/>
        <v>65.689</v>
      </c>
      <c r="G669" s="129">
        <f t="shared" si="1"/>
        <v>35.371</v>
      </c>
      <c r="H669" s="130">
        <f t="shared" si="2"/>
        <v>0.35</v>
      </c>
      <c r="I669" s="131">
        <v>44417.0</v>
      </c>
      <c r="J669" s="132">
        <v>44453.0</v>
      </c>
      <c r="K669" s="123"/>
      <c r="L669" s="90"/>
      <c r="M669" s="133">
        <f t="shared" si="3"/>
        <v>33.68666667</v>
      </c>
      <c r="N669" s="99">
        <f t="shared" si="4"/>
        <v>36</v>
      </c>
      <c r="O669" s="133">
        <f t="shared" si="5"/>
        <v>21.89633333</v>
      </c>
      <c r="P669" s="134">
        <v>0.67</v>
      </c>
      <c r="Q669" s="90"/>
      <c r="R669" s="99">
        <f>IF(AND(H669&lt;='Product Ratings'!$E$5,H669&gt;='Product Ratings'!$D$5),'Product Ratings'!$C$5,IF(AND(H669&lt;='Product Ratings'!$E$6,H669&gt;='Product Ratings'!$D$6),'Product Ratings'!$C$6,IF(AND(H669&lt;='Product Ratings'!$E$7,H669&gt;='Product Ratings'!$D$7),'Product Ratings'!$C$7,IF(AND(H669&lt;='Product Ratings'!$E$8,H669&gt;='Product Ratings'!$D$8),'Product Ratings'!$C$8,IF(H669&gt;='Product Ratings'!$D$9,'Product Ratings'!$C$9)))))</f>
        <v>2</v>
      </c>
      <c r="S669" s="99">
        <f>IF(AND(D669&lt;='Product Ratings'!$I$5,D669&gt;='Product Ratings'!$H$5),'Product Ratings'!$F$5,IF(AND(D669&lt;='Product Ratings'!$I$6,D669&gt;='Product Ratings'!$H$6),'Product Ratings'!$F$6,IF(AND(D669&lt;='Product Ratings'!$I$7,I669&gt;='Product Ratings'!$H$7),'Product Ratings'!$F$7,IF(AND(D669&lt;='Product Ratings'!$I$8,D669&gt;='Product Ratings'!$H$8),'Product Ratings'!$F$8,IF(D669&gt;='Product Ratings'!$H$9,'Product Ratings'!$F$9)))))</f>
        <v>1</v>
      </c>
      <c r="T669" s="99">
        <f>IF(AND(O669&lt;='Product Ratings'!$M$5,O669&gt;='Product Ratings'!$L$5),'Product Ratings'!$J$5,IF(AND(O669&lt;='Product Ratings'!$M$6,O669&gt;='Product Ratings'!$L$6),'Product Ratings'!$J$6,IF(AND(O669&lt;='Product Ratings'!$M$7,O669&gt;='Product Ratings'!$L$7),'Product Ratings'!$J$7,IF(AND(O669&lt;='Product Ratings'!$M$8,O669&gt;='Product Ratings'!$L$8),'Product Ratings'!$J$8,IF(O669&gt;='Product Ratings'!$L$9,'Product Ratings'!$J$9)))))</f>
        <v>5</v>
      </c>
      <c r="U669" s="99">
        <f>IF(AND(N669&lt;='Product Ratings'!$R$5,N669&gt;='Product Ratings'!$Q$5),'Product Ratings'!$O$5,IF(AND(N669&lt;='Product Ratings'!$R$6,N669&gt;='Product Ratings'!$Q$6),'Product Ratings'!$O$6,IF(AND(N669&lt;='Product Ratings'!$R$7,N669&gt;='Product Ratings'!$Q$7),'Product Ratings'!$O$7,IF(AND(N669&lt;='Product Ratings'!$R$8,N669&gt;='Product Ratings'!$Q$8),'Product Ratings'!$O$8,IF(N669&gt;='Product Ratings'!$Q$9,'Product Ratings'!$O$9)))))</f>
        <v>3</v>
      </c>
      <c r="V669" s="99">
        <f>IF(AND(P669&lt;='Product Ratings'!$V$5,P669&gt;='Product Ratings'!$U$5),'Product Ratings'!$S$5,IF(AND(P669&lt;='Product Ratings'!$V$6,P669&gt;='Product Ratings'!$U$6),'Product Ratings'!$S$6,IF(AND(P669&lt;='Product Ratings'!$V$7,P669&gt;='Product Ratings'!$U$7),'Product Ratings'!$S$7,IF(AND(P669&lt;='Product Ratings'!$V$8,P669&gt;='Product Ratings'!$U$8),'Product Ratings'!$S$8,IF(P669&gt;='Product Ratings'!$U$9,'Product Ratings'!$S$9)))))</f>
        <v>5</v>
      </c>
      <c r="W669" s="135">
        <f t="shared" si="6"/>
        <v>16</v>
      </c>
      <c r="X669" s="90"/>
      <c r="Y669" s="90"/>
      <c r="Z669" s="90"/>
      <c r="AA669" s="90"/>
      <c r="AB669" s="90"/>
    </row>
    <row r="670" ht="12.75" customHeight="1">
      <c r="A670" s="87"/>
      <c r="B670" s="90"/>
      <c r="C670" s="90" t="s">
        <v>729</v>
      </c>
      <c r="D670" s="126">
        <v>4.0</v>
      </c>
      <c r="E670" s="127">
        <v>284.35</v>
      </c>
      <c r="F670" s="128">
        <f t="shared" si="7"/>
        <v>184.8275</v>
      </c>
      <c r="G670" s="129">
        <f t="shared" si="1"/>
        <v>99.5225</v>
      </c>
      <c r="H670" s="130">
        <f t="shared" si="2"/>
        <v>0.35</v>
      </c>
      <c r="I670" s="131">
        <v>44418.0</v>
      </c>
      <c r="J670" s="132">
        <v>44454.0</v>
      </c>
      <c r="K670" s="123"/>
      <c r="L670" s="90"/>
      <c r="M670" s="133">
        <f t="shared" si="3"/>
        <v>71.0875</v>
      </c>
      <c r="N670" s="99">
        <f t="shared" si="4"/>
        <v>36</v>
      </c>
      <c r="O670" s="133">
        <f t="shared" si="5"/>
        <v>46.206875</v>
      </c>
      <c r="P670" s="134">
        <v>0.71</v>
      </c>
      <c r="Q670" s="90"/>
      <c r="R670" s="99">
        <f>IF(AND(H670&lt;='Product Ratings'!$E$5,H670&gt;='Product Ratings'!$D$5),'Product Ratings'!$C$5,IF(AND(H670&lt;='Product Ratings'!$E$6,H670&gt;='Product Ratings'!$D$6),'Product Ratings'!$C$6,IF(AND(H670&lt;='Product Ratings'!$E$7,H670&gt;='Product Ratings'!$D$7),'Product Ratings'!$C$7,IF(AND(H670&lt;='Product Ratings'!$E$8,H670&gt;='Product Ratings'!$D$8),'Product Ratings'!$C$8,IF(H670&gt;='Product Ratings'!$D$9,'Product Ratings'!$C$9)))))</f>
        <v>2</v>
      </c>
      <c r="S670" s="99">
        <f>IF(AND(D670&lt;='Product Ratings'!$I$5,D670&gt;='Product Ratings'!$H$5),'Product Ratings'!$F$5,IF(AND(D670&lt;='Product Ratings'!$I$6,D670&gt;='Product Ratings'!$H$6),'Product Ratings'!$F$6,IF(AND(D670&lt;='Product Ratings'!$I$7,I670&gt;='Product Ratings'!$H$7),'Product Ratings'!$F$7,IF(AND(D670&lt;='Product Ratings'!$I$8,D670&gt;='Product Ratings'!$H$8),'Product Ratings'!$F$8,IF(D670&gt;='Product Ratings'!$H$9,'Product Ratings'!$F$9)))))</f>
        <v>1</v>
      </c>
      <c r="T670" s="99">
        <f>IF(AND(O670&lt;='Product Ratings'!$M$5,O670&gt;='Product Ratings'!$L$5),'Product Ratings'!$J$5,IF(AND(O670&lt;='Product Ratings'!$M$6,O670&gt;='Product Ratings'!$L$6),'Product Ratings'!$J$6,IF(AND(O670&lt;='Product Ratings'!$M$7,O670&gt;='Product Ratings'!$L$7),'Product Ratings'!$J$7,IF(AND(O670&lt;='Product Ratings'!$M$8,O670&gt;='Product Ratings'!$L$8),'Product Ratings'!$J$8,IF(O670&gt;='Product Ratings'!$L$9,'Product Ratings'!$J$9)))))</f>
        <v>3</v>
      </c>
      <c r="U670" s="99">
        <f>IF(AND(N670&lt;='Product Ratings'!$R$5,N670&gt;='Product Ratings'!$Q$5),'Product Ratings'!$O$5,IF(AND(N670&lt;='Product Ratings'!$R$6,N670&gt;='Product Ratings'!$Q$6),'Product Ratings'!$O$6,IF(AND(N670&lt;='Product Ratings'!$R$7,N670&gt;='Product Ratings'!$Q$7),'Product Ratings'!$O$7,IF(AND(N670&lt;='Product Ratings'!$R$8,N670&gt;='Product Ratings'!$Q$8),'Product Ratings'!$O$8,IF(N670&gt;='Product Ratings'!$Q$9,'Product Ratings'!$O$9)))))</f>
        <v>3</v>
      </c>
      <c r="V670" s="99">
        <f>IF(AND(P670&lt;='Product Ratings'!$V$5,P670&gt;='Product Ratings'!$U$5),'Product Ratings'!$S$5,IF(AND(P670&lt;='Product Ratings'!$V$6,P670&gt;='Product Ratings'!$U$6),'Product Ratings'!$S$6,IF(AND(P670&lt;='Product Ratings'!$V$7,P670&gt;='Product Ratings'!$U$7),'Product Ratings'!$S$7,IF(AND(P670&lt;='Product Ratings'!$V$8,P670&gt;='Product Ratings'!$U$8),'Product Ratings'!$S$8,IF(P670&gt;='Product Ratings'!$U$9,'Product Ratings'!$S$9)))))</f>
        <v>5</v>
      </c>
      <c r="W670" s="135">
        <f t="shared" si="6"/>
        <v>14</v>
      </c>
      <c r="X670" s="90"/>
      <c r="Y670" s="90"/>
      <c r="Z670" s="90"/>
      <c r="AA670" s="90"/>
      <c r="AB670" s="90"/>
    </row>
    <row r="671" ht="12.75" customHeight="1">
      <c r="A671" s="87"/>
      <c r="B671" s="90"/>
      <c r="C671" s="90" t="s">
        <v>730</v>
      </c>
      <c r="D671" s="126">
        <v>5.0</v>
      </c>
      <c r="E671" s="127">
        <v>189.57</v>
      </c>
      <c r="F671" s="128">
        <f t="shared" si="7"/>
        <v>123.2205</v>
      </c>
      <c r="G671" s="129">
        <f t="shared" si="1"/>
        <v>66.3495</v>
      </c>
      <c r="H671" s="130">
        <f t="shared" si="2"/>
        <v>0.35</v>
      </c>
      <c r="I671" s="131">
        <v>44419.0</v>
      </c>
      <c r="J671" s="132">
        <v>44455.0</v>
      </c>
      <c r="K671" s="123"/>
      <c r="L671" s="90"/>
      <c r="M671" s="133">
        <f t="shared" si="3"/>
        <v>37.914</v>
      </c>
      <c r="N671" s="99">
        <f t="shared" si="4"/>
        <v>36</v>
      </c>
      <c r="O671" s="133">
        <f t="shared" si="5"/>
        <v>24.6441</v>
      </c>
      <c r="P671" s="134">
        <v>0.92</v>
      </c>
      <c r="Q671" s="90"/>
      <c r="R671" s="99">
        <f>IF(AND(H671&lt;='Product Ratings'!$E$5,H671&gt;='Product Ratings'!$D$5),'Product Ratings'!$C$5,IF(AND(H671&lt;='Product Ratings'!$E$6,H671&gt;='Product Ratings'!$D$6),'Product Ratings'!$C$6,IF(AND(H671&lt;='Product Ratings'!$E$7,H671&gt;='Product Ratings'!$D$7),'Product Ratings'!$C$7,IF(AND(H671&lt;='Product Ratings'!$E$8,H671&gt;='Product Ratings'!$D$8),'Product Ratings'!$C$8,IF(H671&gt;='Product Ratings'!$D$9,'Product Ratings'!$C$9)))))</f>
        <v>2</v>
      </c>
      <c r="S671" s="99">
        <f>IF(AND(D671&lt;='Product Ratings'!$I$5,D671&gt;='Product Ratings'!$H$5),'Product Ratings'!$F$5,IF(AND(D671&lt;='Product Ratings'!$I$6,D671&gt;='Product Ratings'!$H$6),'Product Ratings'!$F$6,IF(AND(D671&lt;='Product Ratings'!$I$7,I671&gt;='Product Ratings'!$H$7),'Product Ratings'!$F$7,IF(AND(D671&lt;='Product Ratings'!$I$8,D671&gt;='Product Ratings'!$H$8),'Product Ratings'!$F$8,IF(D671&gt;='Product Ratings'!$H$9,'Product Ratings'!$F$9)))))</f>
        <v>1</v>
      </c>
      <c r="T671" s="99">
        <f>IF(AND(O671&lt;='Product Ratings'!$M$5,O671&gt;='Product Ratings'!$L$5),'Product Ratings'!$J$5,IF(AND(O671&lt;='Product Ratings'!$M$6,O671&gt;='Product Ratings'!$L$6),'Product Ratings'!$J$6,IF(AND(O671&lt;='Product Ratings'!$M$7,O671&gt;='Product Ratings'!$L$7),'Product Ratings'!$J$7,IF(AND(O671&lt;='Product Ratings'!$M$8,O671&gt;='Product Ratings'!$L$8),'Product Ratings'!$J$8,IF(O671&gt;='Product Ratings'!$L$9,'Product Ratings'!$J$9)))))</f>
        <v>5</v>
      </c>
      <c r="U671" s="99">
        <f>IF(AND(N671&lt;='Product Ratings'!$R$5,N671&gt;='Product Ratings'!$Q$5),'Product Ratings'!$O$5,IF(AND(N671&lt;='Product Ratings'!$R$6,N671&gt;='Product Ratings'!$Q$6),'Product Ratings'!$O$6,IF(AND(N671&lt;='Product Ratings'!$R$7,N671&gt;='Product Ratings'!$Q$7),'Product Ratings'!$O$7,IF(AND(N671&lt;='Product Ratings'!$R$8,N671&gt;='Product Ratings'!$Q$8),'Product Ratings'!$O$8,IF(N671&gt;='Product Ratings'!$Q$9,'Product Ratings'!$O$9)))))</f>
        <v>3</v>
      </c>
      <c r="V671" s="99">
        <f>IF(AND(P671&lt;='Product Ratings'!$V$5,P671&gt;='Product Ratings'!$U$5),'Product Ratings'!$S$5,IF(AND(P671&lt;='Product Ratings'!$V$6,P671&gt;='Product Ratings'!$U$6),'Product Ratings'!$S$6,IF(AND(P671&lt;='Product Ratings'!$V$7,P671&gt;='Product Ratings'!$U$7),'Product Ratings'!$S$7,IF(AND(P671&lt;='Product Ratings'!$V$8,P671&gt;='Product Ratings'!$U$8),'Product Ratings'!$S$8,IF(P671&gt;='Product Ratings'!$U$9,'Product Ratings'!$S$9)))))</f>
        <v>5</v>
      </c>
      <c r="W671" s="135">
        <f t="shared" si="6"/>
        <v>16</v>
      </c>
      <c r="X671" s="90"/>
      <c r="Y671" s="90"/>
      <c r="Z671" s="90"/>
      <c r="AA671" s="90"/>
      <c r="AB671" s="90"/>
    </row>
    <row r="672" ht="12.75" customHeight="1">
      <c r="A672" s="87"/>
      <c r="B672" s="90"/>
      <c r="C672" s="90" t="s">
        <v>731</v>
      </c>
      <c r="D672" s="126">
        <v>6.0</v>
      </c>
      <c r="E672" s="127">
        <v>214.13</v>
      </c>
      <c r="F672" s="128">
        <f t="shared" si="7"/>
        <v>139.1845</v>
      </c>
      <c r="G672" s="129">
        <f t="shared" si="1"/>
        <v>74.9455</v>
      </c>
      <c r="H672" s="130">
        <f t="shared" si="2"/>
        <v>0.35</v>
      </c>
      <c r="I672" s="131">
        <v>44420.0</v>
      </c>
      <c r="J672" s="132">
        <v>44456.0</v>
      </c>
      <c r="K672" s="123"/>
      <c r="L672" s="90"/>
      <c r="M672" s="133">
        <f t="shared" si="3"/>
        <v>35.68833333</v>
      </c>
      <c r="N672" s="99">
        <f t="shared" si="4"/>
        <v>36</v>
      </c>
      <c r="O672" s="133">
        <f t="shared" si="5"/>
        <v>23.19741667</v>
      </c>
      <c r="P672" s="134">
        <v>0.26</v>
      </c>
      <c r="Q672" s="90"/>
      <c r="R672" s="99">
        <f>IF(AND(H672&lt;='Product Ratings'!$E$5,H672&gt;='Product Ratings'!$D$5),'Product Ratings'!$C$5,IF(AND(H672&lt;='Product Ratings'!$E$6,H672&gt;='Product Ratings'!$D$6),'Product Ratings'!$C$6,IF(AND(H672&lt;='Product Ratings'!$E$7,H672&gt;='Product Ratings'!$D$7),'Product Ratings'!$C$7,IF(AND(H672&lt;='Product Ratings'!$E$8,H672&gt;='Product Ratings'!$D$8),'Product Ratings'!$C$8,IF(H672&gt;='Product Ratings'!$D$9,'Product Ratings'!$C$9)))))</f>
        <v>2</v>
      </c>
      <c r="S672" s="99">
        <f>IF(AND(D672&lt;='Product Ratings'!$I$5,D672&gt;='Product Ratings'!$H$5),'Product Ratings'!$F$5,IF(AND(D672&lt;='Product Ratings'!$I$6,D672&gt;='Product Ratings'!$H$6),'Product Ratings'!$F$6,IF(AND(D672&lt;='Product Ratings'!$I$7,I672&gt;='Product Ratings'!$H$7),'Product Ratings'!$F$7,IF(AND(D672&lt;='Product Ratings'!$I$8,D672&gt;='Product Ratings'!$H$8),'Product Ratings'!$F$8,IF(D672&gt;='Product Ratings'!$H$9,'Product Ratings'!$F$9)))))</f>
        <v>2</v>
      </c>
      <c r="T672" s="99">
        <f>IF(AND(O672&lt;='Product Ratings'!$M$5,O672&gt;='Product Ratings'!$L$5),'Product Ratings'!$J$5,IF(AND(O672&lt;='Product Ratings'!$M$6,O672&gt;='Product Ratings'!$L$6),'Product Ratings'!$J$6,IF(AND(O672&lt;='Product Ratings'!$M$7,O672&gt;='Product Ratings'!$L$7),'Product Ratings'!$J$7,IF(AND(O672&lt;='Product Ratings'!$M$8,O672&gt;='Product Ratings'!$L$8),'Product Ratings'!$J$8,IF(O672&gt;='Product Ratings'!$L$9,'Product Ratings'!$J$9)))))</f>
        <v>5</v>
      </c>
      <c r="U672" s="99">
        <f>IF(AND(N672&lt;='Product Ratings'!$R$5,N672&gt;='Product Ratings'!$Q$5),'Product Ratings'!$O$5,IF(AND(N672&lt;='Product Ratings'!$R$6,N672&gt;='Product Ratings'!$Q$6),'Product Ratings'!$O$6,IF(AND(N672&lt;='Product Ratings'!$R$7,N672&gt;='Product Ratings'!$Q$7),'Product Ratings'!$O$7,IF(AND(N672&lt;='Product Ratings'!$R$8,N672&gt;='Product Ratings'!$Q$8),'Product Ratings'!$O$8,IF(N672&gt;='Product Ratings'!$Q$9,'Product Ratings'!$O$9)))))</f>
        <v>3</v>
      </c>
      <c r="V672" s="99">
        <f>IF(AND(P672&lt;='Product Ratings'!$V$5,P672&gt;='Product Ratings'!$U$5),'Product Ratings'!$S$5,IF(AND(P672&lt;='Product Ratings'!$V$6,P672&gt;='Product Ratings'!$U$6),'Product Ratings'!$S$6,IF(AND(P672&lt;='Product Ratings'!$V$7,P672&gt;='Product Ratings'!$U$7),'Product Ratings'!$S$7,IF(AND(P672&lt;='Product Ratings'!$V$8,P672&gt;='Product Ratings'!$U$8),'Product Ratings'!$S$8,IF(P672&gt;='Product Ratings'!$U$9,'Product Ratings'!$S$9)))))</f>
        <v>3</v>
      </c>
      <c r="W672" s="135">
        <f t="shared" si="6"/>
        <v>15</v>
      </c>
      <c r="X672" s="90"/>
      <c r="Y672" s="90"/>
      <c r="Z672" s="90"/>
      <c r="AA672" s="90"/>
      <c r="AB672" s="90"/>
    </row>
    <row r="673" ht="12.75" customHeight="1">
      <c r="A673" s="87"/>
      <c r="B673" s="90"/>
      <c r="C673" s="90" t="s">
        <v>732</v>
      </c>
      <c r="D673" s="126">
        <v>1.0</v>
      </c>
      <c r="E673" s="127">
        <v>266.3</v>
      </c>
      <c r="F673" s="128">
        <f t="shared" si="7"/>
        <v>173.095</v>
      </c>
      <c r="G673" s="129">
        <f t="shared" si="1"/>
        <v>93.205</v>
      </c>
      <c r="H673" s="130">
        <f t="shared" si="2"/>
        <v>0.35</v>
      </c>
      <c r="I673" s="131">
        <v>44421.0</v>
      </c>
      <c r="J673" s="132">
        <v>44457.0</v>
      </c>
      <c r="K673" s="123"/>
      <c r="L673" s="90"/>
      <c r="M673" s="133">
        <f t="shared" si="3"/>
        <v>266.3</v>
      </c>
      <c r="N673" s="99">
        <f t="shared" si="4"/>
        <v>36</v>
      </c>
      <c r="O673" s="133">
        <f t="shared" si="5"/>
        <v>173.095</v>
      </c>
      <c r="P673" s="134">
        <v>0.15</v>
      </c>
      <c r="Q673" s="90"/>
      <c r="R673" s="99">
        <f>IF(AND(H673&lt;='Product Ratings'!$E$5,H673&gt;='Product Ratings'!$D$5),'Product Ratings'!$C$5,IF(AND(H673&lt;='Product Ratings'!$E$6,H673&gt;='Product Ratings'!$D$6),'Product Ratings'!$C$6,IF(AND(H673&lt;='Product Ratings'!$E$7,H673&gt;='Product Ratings'!$D$7),'Product Ratings'!$C$7,IF(AND(H673&lt;='Product Ratings'!$E$8,H673&gt;='Product Ratings'!$D$8),'Product Ratings'!$C$8,IF(H673&gt;='Product Ratings'!$D$9,'Product Ratings'!$C$9)))))</f>
        <v>2</v>
      </c>
      <c r="S673" s="99">
        <f>IF(AND(D673&lt;='Product Ratings'!$I$5,D673&gt;='Product Ratings'!$H$5),'Product Ratings'!$F$5,IF(AND(D673&lt;='Product Ratings'!$I$6,D673&gt;='Product Ratings'!$H$6),'Product Ratings'!$F$6,IF(AND(D673&lt;='Product Ratings'!$I$7,I673&gt;='Product Ratings'!$H$7),'Product Ratings'!$F$7,IF(AND(D673&lt;='Product Ratings'!$I$8,D673&gt;='Product Ratings'!$H$8),'Product Ratings'!$F$8,IF(D673&gt;='Product Ratings'!$H$9,'Product Ratings'!$F$9)))))</f>
        <v>1</v>
      </c>
      <c r="T673" s="99">
        <f>IF(AND(O673&lt;='Product Ratings'!$M$5,O673&gt;='Product Ratings'!$L$5),'Product Ratings'!$J$5,IF(AND(O673&lt;='Product Ratings'!$M$6,O673&gt;='Product Ratings'!$L$6),'Product Ratings'!$J$6,IF(AND(O673&lt;='Product Ratings'!$M$7,O673&gt;='Product Ratings'!$L$7),'Product Ratings'!$J$7,IF(AND(O673&lt;='Product Ratings'!$M$8,O673&gt;='Product Ratings'!$L$8),'Product Ratings'!$J$8,IF(O673&gt;='Product Ratings'!$L$9,'Product Ratings'!$J$9)))))</f>
        <v>2</v>
      </c>
      <c r="U673" s="99">
        <f>IF(AND(N673&lt;='Product Ratings'!$R$5,N673&gt;='Product Ratings'!$Q$5),'Product Ratings'!$O$5,IF(AND(N673&lt;='Product Ratings'!$R$6,N673&gt;='Product Ratings'!$Q$6),'Product Ratings'!$O$6,IF(AND(N673&lt;='Product Ratings'!$R$7,N673&gt;='Product Ratings'!$Q$7),'Product Ratings'!$O$7,IF(AND(N673&lt;='Product Ratings'!$R$8,N673&gt;='Product Ratings'!$Q$8),'Product Ratings'!$O$8,IF(N673&gt;='Product Ratings'!$Q$9,'Product Ratings'!$O$9)))))</f>
        <v>3</v>
      </c>
      <c r="V673" s="99">
        <f>IF(AND(P673&lt;='Product Ratings'!$V$5,P673&gt;='Product Ratings'!$U$5),'Product Ratings'!$S$5,IF(AND(P673&lt;='Product Ratings'!$V$6,P673&gt;='Product Ratings'!$U$6),'Product Ratings'!$S$6,IF(AND(P673&lt;='Product Ratings'!$V$7,P673&gt;='Product Ratings'!$U$7),'Product Ratings'!$S$7,IF(AND(P673&lt;='Product Ratings'!$V$8,P673&gt;='Product Ratings'!$U$8),'Product Ratings'!$S$8,IF(P673&gt;='Product Ratings'!$U$9,'Product Ratings'!$S$9)))))</f>
        <v>3</v>
      </c>
      <c r="W673" s="135">
        <f t="shared" si="6"/>
        <v>11</v>
      </c>
      <c r="X673" s="90"/>
      <c r="Y673" s="90"/>
      <c r="Z673" s="90"/>
      <c r="AA673" s="90"/>
      <c r="AB673" s="90"/>
    </row>
    <row r="674" ht="12.75" customHeight="1">
      <c r="A674" s="87"/>
      <c r="B674" s="90"/>
      <c r="C674" s="90" t="s">
        <v>733</v>
      </c>
      <c r="D674" s="126">
        <v>2.0</v>
      </c>
      <c r="E674" s="127">
        <v>386.8</v>
      </c>
      <c r="F674" s="128">
        <f t="shared" si="7"/>
        <v>251.42</v>
      </c>
      <c r="G674" s="129">
        <f t="shared" si="1"/>
        <v>135.38</v>
      </c>
      <c r="H674" s="130">
        <f t="shared" si="2"/>
        <v>0.35</v>
      </c>
      <c r="I674" s="131">
        <v>44422.0</v>
      </c>
      <c r="J674" s="132">
        <v>44458.0</v>
      </c>
      <c r="K674" s="123"/>
      <c r="L674" s="90"/>
      <c r="M674" s="133">
        <f t="shared" si="3"/>
        <v>193.4</v>
      </c>
      <c r="N674" s="99">
        <f t="shared" si="4"/>
        <v>36</v>
      </c>
      <c r="O674" s="133">
        <f t="shared" si="5"/>
        <v>125.71</v>
      </c>
      <c r="P674" s="134">
        <v>0.34</v>
      </c>
      <c r="Q674" s="90"/>
      <c r="R674" s="99">
        <f>IF(AND(H674&lt;='Product Ratings'!$E$5,H674&gt;='Product Ratings'!$D$5),'Product Ratings'!$C$5,IF(AND(H674&lt;='Product Ratings'!$E$6,H674&gt;='Product Ratings'!$D$6),'Product Ratings'!$C$6,IF(AND(H674&lt;='Product Ratings'!$E$7,H674&gt;='Product Ratings'!$D$7),'Product Ratings'!$C$7,IF(AND(H674&lt;='Product Ratings'!$E$8,H674&gt;='Product Ratings'!$D$8),'Product Ratings'!$C$8,IF(H674&gt;='Product Ratings'!$D$9,'Product Ratings'!$C$9)))))</f>
        <v>2</v>
      </c>
      <c r="S674" s="99">
        <f>IF(AND(D674&lt;='Product Ratings'!$I$5,D674&gt;='Product Ratings'!$H$5),'Product Ratings'!$F$5,IF(AND(D674&lt;='Product Ratings'!$I$6,D674&gt;='Product Ratings'!$H$6),'Product Ratings'!$F$6,IF(AND(D674&lt;='Product Ratings'!$I$7,I674&gt;='Product Ratings'!$H$7),'Product Ratings'!$F$7,IF(AND(D674&lt;='Product Ratings'!$I$8,D674&gt;='Product Ratings'!$H$8),'Product Ratings'!$F$8,IF(D674&gt;='Product Ratings'!$H$9,'Product Ratings'!$F$9)))))</f>
        <v>1</v>
      </c>
      <c r="T674" s="99">
        <f>IF(AND(O674&lt;='Product Ratings'!$M$5,O674&gt;='Product Ratings'!$L$5),'Product Ratings'!$J$5,IF(AND(O674&lt;='Product Ratings'!$M$6,O674&gt;='Product Ratings'!$L$6),'Product Ratings'!$J$6,IF(AND(O674&lt;='Product Ratings'!$M$7,O674&gt;='Product Ratings'!$L$7),'Product Ratings'!$J$7,IF(AND(O674&lt;='Product Ratings'!$M$8,O674&gt;='Product Ratings'!$L$8),'Product Ratings'!$J$8,IF(O674&gt;='Product Ratings'!$L$9,'Product Ratings'!$J$9)))))</f>
        <v>2</v>
      </c>
      <c r="U674" s="99">
        <f>IF(AND(N674&lt;='Product Ratings'!$R$5,N674&gt;='Product Ratings'!$Q$5),'Product Ratings'!$O$5,IF(AND(N674&lt;='Product Ratings'!$R$6,N674&gt;='Product Ratings'!$Q$6),'Product Ratings'!$O$6,IF(AND(N674&lt;='Product Ratings'!$R$7,N674&gt;='Product Ratings'!$Q$7),'Product Ratings'!$O$7,IF(AND(N674&lt;='Product Ratings'!$R$8,N674&gt;='Product Ratings'!$Q$8),'Product Ratings'!$O$8,IF(N674&gt;='Product Ratings'!$Q$9,'Product Ratings'!$O$9)))))</f>
        <v>3</v>
      </c>
      <c r="V674" s="99">
        <f>IF(AND(P674&lt;='Product Ratings'!$V$5,P674&gt;='Product Ratings'!$U$5),'Product Ratings'!$S$5,IF(AND(P674&lt;='Product Ratings'!$V$6,P674&gt;='Product Ratings'!$U$6),'Product Ratings'!$S$6,IF(AND(P674&lt;='Product Ratings'!$V$7,P674&gt;='Product Ratings'!$U$7),'Product Ratings'!$S$7,IF(AND(P674&lt;='Product Ratings'!$V$8,P674&gt;='Product Ratings'!$U$8),'Product Ratings'!$S$8,IF(P674&gt;='Product Ratings'!$U$9,'Product Ratings'!$S$9)))))</f>
        <v>4</v>
      </c>
      <c r="W674" s="135">
        <f t="shared" si="6"/>
        <v>12</v>
      </c>
      <c r="X674" s="90"/>
      <c r="Y674" s="90"/>
      <c r="Z674" s="90"/>
      <c r="AA674" s="90"/>
      <c r="AB674" s="90"/>
    </row>
    <row r="675" ht="12.75" customHeight="1">
      <c r="A675" s="87"/>
      <c r="B675" s="90"/>
      <c r="C675" s="90" t="s">
        <v>734</v>
      </c>
      <c r="D675" s="126">
        <v>3.0</v>
      </c>
      <c r="E675" s="127">
        <v>239.78</v>
      </c>
      <c r="F675" s="128">
        <f t="shared" si="7"/>
        <v>155.857</v>
      </c>
      <c r="G675" s="129">
        <f t="shared" si="1"/>
        <v>83.923</v>
      </c>
      <c r="H675" s="130">
        <f t="shared" si="2"/>
        <v>0.35</v>
      </c>
      <c r="I675" s="131">
        <v>44423.0</v>
      </c>
      <c r="J675" s="132">
        <v>44459.0</v>
      </c>
      <c r="K675" s="123"/>
      <c r="L675" s="90"/>
      <c r="M675" s="133">
        <f t="shared" si="3"/>
        <v>79.92666667</v>
      </c>
      <c r="N675" s="99">
        <f t="shared" si="4"/>
        <v>36</v>
      </c>
      <c r="O675" s="133">
        <f t="shared" si="5"/>
        <v>51.95233333</v>
      </c>
      <c r="P675" s="134">
        <v>0.35</v>
      </c>
      <c r="Q675" s="90"/>
      <c r="R675" s="99">
        <f>IF(AND(H675&lt;='Product Ratings'!$E$5,H675&gt;='Product Ratings'!$D$5),'Product Ratings'!$C$5,IF(AND(H675&lt;='Product Ratings'!$E$6,H675&gt;='Product Ratings'!$D$6),'Product Ratings'!$C$6,IF(AND(H675&lt;='Product Ratings'!$E$7,H675&gt;='Product Ratings'!$D$7),'Product Ratings'!$C$7,IF(AND(H675&lt;='Product Ratings'!$E$8,H675&gt;='Product Ratings'!$D$8),'Product Ratings'!$C$8,IF(H675&gt;='Product Ratings'!$D$9,'Product Ratings'!$C$9)))))</f>
        <v>2</v>
      </c>
      <c r="S675" s="99">
        <f>IF(AND(D675&lt;='Product Ratings'!$I$5,D675&gt;='Product Ratings'!$H$5),'Product Ratings'!$F$5,IF(AND(D675&lt;='Product Ratings'!$I$6,D675&gt;='Product Ratings'!$H$6),'Product Ratings'!$F$6,IF(AND(D675&lt;='Product Ratings'!$I$7,I675&gt;='Product Ratings'!$H$7),'Product Ratings'!$F$7,IF(AND(D675&lt;='Product Ratings'!$I$8,D675&gt;='Product Ratings'!$H$8),'Product Ratings'!$F$8,IF(D675&gt;='Product Ratings'!$H$9,'Product Ratings'!$F$9)))))</f>
        <v>1</v>
      </c>
      <c r="T675" s="99">
        <f>IF(AND(O675&lt;='Product Ratings'!$M$5,O675&gt;='Product Ratings'!$L$5),'Product Ratings'!$J$5,IF(AND(O675&lt;='Product Ratings'!$M$6,O675&gt;='Product Ratings'!$L$6),'Product Ratings'!$J$6,IF(AND(O675&lt;='Product Ratings'!$M$7,O675&gt;='Product Ratings'!$L$7),'Product Ratings'!$J$7,IF(AND(O675&lt;='Product Ratings'!$M$8,O675&gt;='Product Ratings'!$L$8),'Product Ratings'!$J$8,IF(O675&gt;='Product Ratings'!$L$9,'Product Ratings'!$J$9)))))</f>
        <v>3</v>
      </c>
      <c r="U675" s="99">
        <f>IF(AND(N675&lt;='Product Ratings'!$R$5,N675&gt;='Product Ratings'!$Q$5),'Product Ratings'!$O$5,IF(AND(N675&lt;='Product Ratings'!$R$6,N675&gt;='Product Ratings'!$Q$6),'Product Ratings'!$O$6,IF(AND(N675&lt;='Product Ratings'!$R$7,N675&gt;='Product Ratings'!$Q$7),'Product Ratings'!$O$7,IF(AND(N675&lt;='Product Ratings'!$R$8,N675&gt;='Product Ratings'!$Q$8),'Product Ratings'!$O$8,IF(N675&gt;='Product Ratings'!$Q$9,'Product Ratings'!$O$9)))))</f>
        <v>3</v>
      </c>
      <c r="V675" s="99">
        <f>IF(AND(P675&lt;='Product Ratings'!$V$5,P675&gt;='Product Ratings'!$U$5),'Product Ratings'!$S$5,IF(AND(P675&lt;='Product Ratings'!$V$6,P675&gt;='Product Ratings'!$U$6),'Product Ratings'!$S$6,IF(AND(P675&lt;='Product Ratings'!$V$7,P675&gt;='Product Ratings'!$U$7),'Product Ratings'!$S$7,IF(AND(P675&lt;='Product Ratings'!$V$8,P675&gt;='Product Ratings'!$U$8),'Product Ratings'!$S$8,IF(P675&gt;='Product Ratings'!$U$9,'Product Ratings'!$S$9)))))</f>
        <v>4</v>
      </c>
      <c r="W675" s="135">
        <f t="shared" si="6"/>
        <v>13</v>
      </c>
      <c r="X675" s="90"/>
      <c r="Y675" s="90"/>
      <c r="Z675" s="90"/>
      <c r="AA675" s="90"/>
      <c r="AB675" s="90"/>
    </row>
    <row r="676" ht="12.75" customHeight="1">
      <c r="A676" s="87"/>
      <c r="B676" s="90"/>
      <c r="C676" s="90" t="s">
        <v>735</v>
      </c>
      <c r="D676" s="126">
        <v>4.0</v>
      </c>
      <c r="E676" s="127">
        <v>77.39</v>
      </c>
      <c r="F676" s="128">
        <f t="shared" si="7"/>
        <v>50.3035</v>
      </c>
      <c r="G676" s="129">
        <f t="shared" si="1"/>
        <v>27.0865</v>
      </c>
      <c r="H676" s="130">
        <f t="shared" si="2"/>
        <v>0.35</v>
      </c>
      <c r="I676" s="131">
        <v>44424.0</v>
      </c>
      <c r="J676" s="132">
        <v>44460.0</v>
      </c>
      <c r="K676" s="123"/>
      <c r="L676" s="90"/>
      <c r="M676" s="133">
        <f t="shared" si="3"/>
        <v>19.3475</v>
      </c>
      <c r="N676" s="99">
        <f t="shared" si="4"/>
        <v>36</v>
      </c>
      <c r="O676" s="133">
        <f t="shared" si="5"/>
        <v>12.575875</v>
      </c>
      <c r="P676" s="134">
        <v>0.65</v>
      </c>
      <c r="Q676" s="90"/>
      <c r="R676" s="99">
        <f>IF(AND(H676&lt;='Product Ratings'!$E$5,H676&gt;='Product Ratings'!$D$5),'Product Ratings'!$C$5,IF(AND(H676&lt;='Product Ratings'!$E$6,H676&gt;='Product Ratings'!$D$6),'Product Ratings'!$C$6,IF(AND(H676&lt;='Product Ratings'!$E$7,H676&gt;='Product Ratings'!$D$7),'Product Ratings'!$C$7,IF(AND(H676&lt;='Product Ratings'!$E$8,H676&gt;='Product Ratings'!$D$8),'Product Ratings'!$C$8,IF(H676&gt;='Product Ratings'!$D$9,'Product Ratings'!$C$9)))))</f>
        <v>2</v>
      </c>
      <c r="S676" s="99">
        <f>IF(AND(D676&lt;='Product Ratings'!$I$5,D676&gt;='Product Ratings'!$H$5),'Product Ratings'!$F$5,IF(AND(D676&lt;='Product Ratings'!$I$6,D676&gt;='Product Ratings'!$H$6),'Product Ratings'!$F$6,IF(AND(D676&lt;='Product Ratings'!$I$7,I676&gt;='Product Ratings'!$H$7),'Product Ratings'!$F$7,IF(AND(D676&lt;='Product Ratings'!$I$8,D676&gt;='Product Ratings'!$H$8),'Product Ratings'!$F$8,IF(D676&gt;='Product Ratings'!$H$9,'Product Ratings'!$F$9)))))</f>
        <v>1</v>
      </c>
      <c r="T676" s="99">
        <f>IF(AND(O676&lt;='Product Ratings'!$M$5,O676&gt;='Product Ratings'!$L$5),'Product Ratings'!$J$5,IF(AND(O676&lt;='Product Ratings'!$M$6,O676&gt;='Product Ratings'!$L$6),'Product Ratings'!$J$6,IF(AND(O676&lt;='Product Ratings'!$M$7,O676&gt;='Product Ratings'!$L$7),'Product Ratings'!$J$7,IF(AND(O676&lt;='Product Ratings'!$M$8,O676&gt;='Product Ratings'!$L$8),'Product Ratings'!$J$8,IF(O676&gt;='Product Ratings'!$L$9,'Product Ratings'!$J$9)))))</f>
        <v>5</v>
      </c>
      <c r="U676" s="99">
        <f>IF(AND(N676&lt;='Product Ratings'!$R$5,N676&gt;='Product Ratings'!$Q$5),'Product Ratings'!$O$5,IF(AND(N676&lt;='Product Ratings'!$R$6,N676&gt;='Product Ratings'!$Q$6),'Product Ratings'!$O$6,IF(AND(N676&lt;='Product Ratings'!$R$7,N676&gt;='Product Ratings'!$Q$7),'Product Ratings'!$O$7,IF(AND(N676&lt;='Product Ratings'!$R$8,N676&gt;='Product Ratings'!$Q$8),'Product Ratings'!$O$8,IF(N676&gt;='Product Ratings'!$Q$9,'Product Ratings'!$O$9)))))</f>
        <v>3</v>
      </c>
      <c r="V676" s="99">
        <f>IF(AND(P676&lt;='Product Ratings'!$V$5,P676&gt;='Product Ratings'!$U$5),'Product Ratings'!$S$5,IF(AND(P676&lt;='Product Ratings'!$V$6,P676&gt;='Product Ratings'!$U$6),'Product Ratings'!$S$6,IF(AND(P676&lt;='Product Ratings'!$V$7,P676&gt;='Product Ratings'!$U$7),'Product Ratings'!$S$7,IF(AND(P676&lt;='Product Ratings'!$V$8,P676&gt;='Product Ratings'!$U$8),'Product Ratings'!$S$8,IF(P676&gt;='Product Ratings'!$U$9,'Product Ratings'!$S$9)))))</f>
        <v>5</v>
      </c>
      <c r="W676" s="135">
        <f t="shared" si="6"/>
        <v>16</v>
      </c>
      <c r="X676" s="90"/>
      <c r="Y676" s="90"/>
      <c r="Z676" s="90"/>
      <c r="AA676" s="90"/>
      <c r="AB676" s="90"/>
    </row>
    <row r="677" ht="12.75" customHeight="1">
      <c r="A677" s="87"/>
      <c r="B677" s="90"/>
      <c r="C677" s="90" t="s">
        <v>736</v>
      </c>
      <c r="D677" s="126">
        <v>5.0</v>
      </c>
      <c r="E677" s="127">
        <v>239.2</v>
      </c>
      <c r="F677" s="128">
        <f t="shared" si="7"/>
        <v>155.48</v>
      </c>
      <c r="G677" s="129">
        <f t="shared" si="1"/>
        <v>83.72</v>
      </c>
      <c r="H677" s="130">
        <f t="shared" si="2"/>
        <v>0.35</v>
      </c>
      <c r="I677" s="131">
        <v>44425.0</v>
      </c>
      <c r="J677" s="132">
        <v>44461.0</v>
      </c>
      <c r="K677" s="123"/>
      <c r="L677" s="90"/>
      <c r="M677" s="133">
        <f t="shared" si="3"/>
        <v>47.84</v>
      </c>
      <c r="N677" s="99">
        <f t="shared" si="4"/>
        <v>36</v>
      </c>
      <c r="O677" s="133">
        <f t="shared" si="5"/>
        <v>31.096</v>
      </c>
      <c r="P677" s="134">
        <v>0.45</v>
      </c>
      <c r="Q677" s="90"/>
      <c r="R677" s="99">
        <f>IF(AND(H677&lt;='Product Ratings'!$E$5,H677&gt;='Product Ratings'!$D$5),'Product Ratings'!$C$5,IF(AND(H677&lt;='Product Ratings'!$E$6,H677&gt;='Product Ratings'!$D$6),'Product Ratings'!$C$6,IF(AND(H677&lt;='Product Ratings'!$E$7,H677&gt;='Product Ratings'!$D$7),'Product Ratings'!$C$7,IF(AND(H677&lt;='Product Ratings'!$E$8,H677&gt;='Product Ratings'!$D$8),'Product Ratings'!$C$8,IF(H677&gt;='Product Ratings'!$D$9,'Product Ratings'!$C$9)))))</f>
        <v>2</v>
      </c>
      <c r="S677" s="99">
        <f>IF(AND(D677&lt;='Product Ratings'!$I$5,D677&gt;='Product Ratings'!$H$5),'Product Ratings'!$F$5,IF(AND(D677&lt;='Product Ratings'!$I$6,D677&gt;='Product Ratings'!$H$6),'Product Ratings'!$F$6,IF(AND(D677&lt;='Product Ratings'!$I$7,I677&gt;='Product Ratings'!$H$7),'Product Ratings'!$F$7,IF(AND(D677&lt;='Product Ratings'!$I$8,D677&gt;='Product Ratings'!$H$8),'Product Ratings'!$F$8,IF(D677&gt;='Product Ratings'!$H$9,'Product Ratings'!$F$9)))))</f>
        <v>1</v>
      </c>
      <c r="T677" s="99">
        <f>IF(AND(O677&lt;='Product Ratings'!$M$5,O677&gt;='Product Ratings'!$L$5),'Product Ratings'!$J$5,IF(AND(O677&lt;='Product Ratings'!$M$6,O677&gt;='Product Ratings'!$L$6),'Product Ratings'!$J$6,IF(AND(O677&lt;='Product Ratings'!$M$7,O677&gt;='Product Ratings'!$L$7),'Product Ratings'!$J$7,IF(AND(O677&lt;='Product Ratings'!$M$8,O677&gt;='Product Ratings'!$L$8),'Product Ratings'!$J$8,IF(O677&gt;='Product Ratings'!$L$9,'Product Ratings'!$J$9)))))</f>
        <v>4</v>
      </c>
      <c r="U677" s="99">
        <f>IF(AND(N677&lt;='Product Ratings'!$R$5,N677&gt;='Product Ratings'!$Q$5),'Product Ratings'!$O$5,IF(AND(N677&lt;='Product Ratings'!$R$6,N677&gt;='Product Ratings'!$Q$6),'Product Ratings'!$O$6,IF(AND(N677&lt;='Product Ratings'!$R$7,N677&gt;='Product Ratings'!$Q$7),'Product Ratings'!$O$7,IF(AND(N677&lt;='Product Ratings'!$R$8,N677&gt;='Product Ratings'!$Q$8),'Product Ratings'!$O$8,IF(N677&gt;='Product Ratings'!$Q$9,'Product Ratings'!$O$9)))))</f>
        <v>3</v>
      </c>
      <c r="V677" s="99">
        <f>IF(AND(P677&lt;='Product Ratings'!$V$5,P677&gt;='Product Ratings'!$U$5),'Product Ratings'!$S$5,IF(AND(P677&lt;='Product Ratings'!$V$6,P677&gt;='Product Ratings'!$U$6),'Product Ratings'!$S$6,IF(AND(P677&lt;='Product Ratings'!$V$7,P677&gt;='Product Ratings'!$U$7),'Product Ratings'!$S$7,IF(AND(P677&lt;='Product Ratings'!$V$8,P677&gt;='Product Ratings'!$U$8),'Product Ratings'!$S$8,IF(P677&gt;='Product Ratings'!$U$9,'Product Ratings'!$S$9)))))</f>
        <v>4</v>
      </c>
      <c r="W677" s="135">
        <f t="shared" si="6"/>
        <v>14</v>
      </c>
      <c r="X677" s="90"/>
      <c r="Y677" s="90"/>
      <c r="Z677" s="90"/>
      <c r="AA677" s="90"/>
      <c r="AB677" s="90"/>
    </row>
    <row r="678" ht="12.75" customHeight="1">
      <c r="A678" s="87"/>
      <c r="B678" s="90"/>
      <c r="C678" s="90" t="s">
        <v>737</v>
      </c>
      <c r="D678" s="126">
        <v>6.0</v>
      </c>
      <c r="E678" s="127">
        <v>646.09</v>
      </c>
      <c r="F678" s="128">
        <f t="shared" si="7"/>
        <v>419.9585</v>
      </c>
      <c r="G678" s="129">
        <f t="shared" si="1"/>
        <v>226.1315</v>
      </c>
      <c r="H678" s="130">
        <f t="shared" si="2"/>
        <v>0.35</v>
      </c>
      <c r="I678" s="131">
        <v>44426.0</v>
      </c>
      <c r="J678" s="132">
        <v>44462.0</v>
      </c>
      <c r="K678" s="123"/>
      <c r="L678" s="90"/>
      <c r="M678" s="133">
        <f t="shared" si="3"/>
        <v>107.6816667</v>
      </c>
      <c r="N678" s="99">
        <f t="shared" si="4"/>
        <v>36</v>
      </c>
      <c r="O678" s="133">
        <f t="shared" si="5"/>
        <v>69.99308333</v>
      </c>
      <c r="P678" s="134">
        <v>0.12</v>
      </c>
      <c r="Q678" s="90"/>
      <c r="R678" s="99">
        <f>IF(AND(H678&lt;='Product Ratings'!$E$5,H678&gt;='Product Ratings'!$D$5),'Product Ratings'!$C$5,IF(AND(H678&lt;='Product Ratings'!$E$6,H678&gt;='Product Ratings'!$D$6),'Product Ratings'!$C$6,IF(AND(H678&lt;='Product Ratings'!$E$7,H678&gt;='Product Ratings'!$D$7),'Product Ratings'!$C$7,IF(AND(H678&lt;='Product Ratings'!$E$8,H678&gt;='Product Ratings'!$D$8),'Product Ratings'!$C$8,IF(H678&gt;='Product Ratings'!$D$9,'Product Ratings'!$C$9)))))</f>
        <v>2</v>
      </c>
      <c r="S678" s="99">
        <f>IF(AND(D678&lt;='Product Ratings'!$I$5,D678&gt;='Product Ratings'!$H$5),'Product Ratings'!$F$5,IF(AND(D678&lt;='Product Ratings'!$I$6,D678&gt;='Product Ratings'!$H$6),'Product Ratings'!$F$6,IF(AND(D678&lt;='Product Ratings'!$I$7,I678&gt;='Product Ratings'!$H$7),'Product Ratings'!$F$7,IF(AND(D678&lt;='Product Ratings'!$I$8,D678&gt;='Product Ratings'!$H$8),'Product Ratings'!$F$8,IF(D678&gt;='Product Ratings'!$H$9,'Product Ratings'!$F$9)))))</f>
        <v>2</v>
      </c>
      <c r="T678" s="99">
        <f>IF(AND(O678&lt;='Product Ratings'!$M$5,O678&gt;='Product Ratings'!$L$5),'Product Ratings'!$J$5,IF(AND(O678&lt;='Product Ratings'!$M$6,O678&gt;='Product Ratings'!$L$6),'Product Ratings'!$J$6,IF(AND(O678&lt;='Product Ratings'!$M$7,O678&gt;='Product Ratings'!$L$7),'Product Ratings'!$J$7,IF(AND(O678&lt;='Product Ratings'!$M$8,O678&gt;='Product Ratings'!$L$8),'Product Ratings'!$J$8,IF(O678&gt;='Product Ratings'!$L$9,'Product Ratings'!$J$9)))))</f>
        <v>3</v>
      </c>
      <c r="U678" s="99">
        <f>IF(AND(N678&lt;='Product Ratings'!$R$5,N678&gt;='Product Ratings'!$Q$5),'Product Ratings'!$O$5,IF(AND(N678&lt;='Product Ratings'!$R$6,N678&gt;='Product Ratings'!$Q$6),'Product Ratings'!$O$6,IF(AND(N678&lt;='Product Ratings'!$R$7,N678&gt;='Product Ratings'!$Q$7),'Product Ratings'!$O$7,IF(AND(N678&lt;='Product Ratings'!$R$8,N678&gt;='Product Ratings'!$Q$8),'Product Ratings'!$O$8,IF(N678&gt;='Product Ratings'!$Q$9,'Product Ratings'!$O$9)))))</f>
        <v>3</v>
      </c>
      <c r="V678" s="99">
        <f>IF(AND(P678&lt;='Product Ratings'!$V$5,P678&gt;='Product Ratings'!$U$5),'Product Ratings'!$S$5,IF(AND(P678&lt;='Product Ratings'!$V$6,P678&gt;='Product Ratings'!$U$6),'Product Ratings'!$S$6,IF(AND(P678&lt;='Product Ratings'!$V$7,P678&gt;='Product Ratings'!$U$7),'Product Ratings'!$S$7,IF(AND(P678&lt;='Product Ratings'!$V$8,P678&gt;='Product Ratings'!$U$8),'Product Ratings'!$S$8,IF(P678&gt;='Product Ratings'!$U$9,'Product Ratings'!$S$9)))))</f>
        <v>2</v>
      </c>
      <c r="W678" s="135">
        <f t="shared" si="6"/>
        <v>12</v>
      </c>
      <c r="X678" s="90"/>
      <c r="Y678" s="90"/>
      <c r="Z678" s="90"/>
      <c r="AA678" s="90"/>
      <c r="AB678" s="90"/>
    </row>
    <row r="679" ht="12.75" customHeight="1">
      <c r="A679" s="87"/>
      <c r="B679" s="90"/>
      <c r="C679" s="90" t="s">
        <v>738</v>
      </c>
      <c r="D679" s="126">
        <v>1.0</v>
      </c>
      <c r="E679" s="127">
        <v>108.7</v>
      </c>
      <c r="F679" s="128">
        <f t="shared" si="7"/>
        <v>70.655</v>
      </c>
      <c r="G679" s="129">
        <f t="shared" si="1"/>
        <v>38.045</v>
      </c>
      <c r="H679" s="130">
        <f t="shared" si="2"/>
        <v>0.35</v>
      </c>
      <c r="I679" s="131">
        <v>44427.0</v>
      </c>
      <c r="J679" s="132">
        <v>44463.0</v>
      </c>
      <c r="K679" s="123"/>
      <c r="L679" s="90"/>
      <c r="M679" s="133">
        <f t="shared" si="3"/>
        <v>108.7</v>
      </c>
      <c r="N679" s="99">
        <f t="shared" si="4"/>
        <v>36</v>
      </c>
      <c r="O679" s="133">
        <f t="shared" si="5"/>
        <v>70.655</v>
      </c>
      <c r="P679" s="134">
        <v>0.65</v>
      </c>
      <c r="Q679" s="90"/>
      <c r="R679" s="99">
        <f>IF(AND(H679&lt;='Product Ratings'!$E$5,H679&gt;='Product Ratings'!$D$5),'Product Ratings'!$C$5,IF(AND(H679&lt;='Product Ratings'!$E$6,H679&gt;='Product Ratings'!$D$6),'Product Ratings'!$C$6,IF(AND(H679&lt;='Product Ratings'!$E$7,H679&gt;='Product Ratings'!$D$7),'Product Ratings'!$C$7,IF(AND(H679&lt;='Product Ratings'!$E$8,H679&gt;='Product Ratings'!$D$8),'Product Ratings'!$C$8,IF(H679&gt;='Product Ratings'!$D$9,'Product Ratings'!$C$9)))))</f>
        <v>2</v>
      </c>
      <c r="S679" s="99">
        <f>IF(AND(D679&lt;='Product Ratings'!$I$5,D679&gt;='Product Ratings'!$H$5),'Product Ratings'!$F$5,IF(AND(D679&lt;='Product Ratings'!$I$6,D679&gt;='Product Ratings'!$H$6),'Product Ratings'!$F$6,IF(AND(D679&lt;='Product Ratings'!$I$7,I679&gt;='Product Ratings'!$H$7),'Product Ratings'!$F$7,IF(AND(D679&lt;='Product Ratings'!$I$8,D679&gt;='Product Ratings'!$H$8),'Product Ratings'!$F$8,IF(D679&gt;='Product Ratings'!$H$9,'Product Ratings'!$F$9)))))</f>
        <v>1</v>
      </c>
      <c r="T679" s="99">
        <f>IF(AND(O679&lt;='Product Ratings'!$M$5,O679&gt;='Product Ratings'!$L$5),'Product Ratings'!$J$5,IF(AND(O679&lt;='Product Ratings'!$M$6,O679&gt;='Product Ratings'!$L$6),'Product Ratings'!$J$6,IF(AND(O679&lt;='Product Ratings'!$M$7,O679&gt;='Product Ratings'!$L$7),'Product Ratings'!$J$7,IF(AND(O679&lt;='Product Ratings'!$M$8,O679&gt;='Product Ratings'!$L$8),'Product Ratings'!$J$8,IF(O679&gt;='Product Ratings'!$L$9,'Product Ratings'!$J$9)))))</f>
        <v>3</v>
      </c>
      <c r="U679" s="99">
        <f>IF(AND(N679&lt;='Product Ratings'!$R$5,N679&gt;='Product Ratings'!$Q$5),'Product Ratings'!$O$5,IF(AND(N679&lt;='Product Ratings'!$R$6,N679&gt;='Product Ratings'!$Q$6),'Product Ratings'!$O$6,IF(AND(N679&lt;='Product Ratings'!$R$7,N679&gt;='Product Ratings'!$Q$7),'Product Ratings'!$O$7,IF(AND(N679&lt;='Product Ratings'!$R$8,N679&gt;='Product Ratings'!$Q$8),'Product Ratings'!$O$8,IF(N679&gt;='Product Ratings'!$Q$9,'Product Ratings'!$O$9)))))</f>
        <v>3</v>
      </c>
      <c r="V679" s="99">
        <f>IF(AND(P679&lt;='Product Ratings'!$V$5,P679&gt;='Product Ratings'!$U$5),'Product Ratings'!$S$5,IF(AND(P679&lt;='Product Ratings'!$V$6,P679&gt;='Product Ratings'!$U$6),'Product Ratings'!$S$6,IF(AND(P679&lt;='Product Ratings'!$V$7,P679&gt;='Product Ratings'!$U$7),'Product Ratings'!$S$7,IF(AND(P679&lt;='Product Ratings'!$V$8,P679&gt;='Product Ratings'!$U$8),'Product Ratings'!$S$8,IF(P679&gt;='Product Ratings'!$U$9,'Product Ratings'!$S$9)))))</f>
        <v>5</v>
      </c>
      <c r="W679" s="135">
        <f t="shared" si="6"/>
        <v>14</v>
      </c>
      <c r="X679" s="90"/>
      <c r="Y679" s="90"/>
      <c r="Z679" s="90"/>
      <c r="AA679" s="90"/>
      <c r="AB679" s="90"/>
    </row>
    <row r="680" ht="12.75" customHeight="1">
      <c r="A680" s="87"/>
      <c r="B680" s="90"/>
      <c r="C680" s="90" t="s">
        <v>739</v>
      </c>
      <c r="D680" s="126">
        <v>2.0</v>
      </c>
      <c r="E680" s="127">
        <v>6.09</v>
      </c>
      <c r="F680" s="128">
        <f t="shared" si="7"/>
        <v>3.9585</v>
      </c>
      <c r="G680" s="129">
        <f t="shared" si="1"/>
        <v>2.1315</v>
      </c>
      <c r="H680" s="130">
        <f t="shared" si="2"/>
        <v>0.35</v>
      </c>
      <c r="I680" s="131">
        <v>44428.0</v>
      </c>
      <c r="J680" s="132">
        <v>44464.0</v>
      </c>
      <c r="K680" s="123"/>
      <c r="L680" s="90"/>
      <c r="M680" s="133">
        <f t="shared" si="3"/>
        <v>3.045</v>
      </c>
      <c r="N680" s="99">
        <f t="shared" si="4"/>
        <v>36</v>
      </c>
      <c r="O680" s="133">
        <f t="shared" si="5"/>
        <v>1.97925</v>
      </c>
      <c r="P680" s="134">
        <v>0.32</v>
      </c>
      <c r="Q680" s="90"/>
      <c r="R680" s="99">
        <f>IF(AND(H680&lt;='Product Ratings'!$E$5,H680&gt;='Product Ratings'!$D$5),'Product Ratings'!$C$5,IF(AND(H680&lt;='Product Ratings'!$E$6,H680&gt;='Product Ratings'!$D$6),'Product Ratings'!$C$6,IF(AND(H680&lt;='Product Ratings'!$E$7,H680&gt;='Product Ratings'!$D$7),'Product Ratings'!$C$7,IF(AND(H680&lt;='Product Ratings'!$E$8,H680&gt;='Product Ratings'!$D$8),'Product Ratings'!$C$8,IF(H680&gt;='Product Ratings'!$D$9,'Product Ratings'!$C$9)))))</f>
        <v>2</v>
      </c>
      <c r="S680" s="99">
        <f>IF(AND(D680&lt;='Product Ratings'!$I$5,D680&gt;='Product Ratings'!$H$5),'Product Ratings'!$F$5,IF(AND(D680&lt;='Product Ratings'!$I$6,D680&gt;='Product Ratings'!$H$6),'Product Ratings'!$F$6,IF(AND(D680&lt;='Product Ratings'!$I$7,I680&gt;='Product Ratings'!$H$7),'Product Ratings'!$F$7,IF(AND(D680&lt;='Product Ratings'!$I$8,D680&gt;='Product Ratings'!$H$8),'Product Ratings'!$F$8,IF(D680&gt;='Product Ratings'!$H$9,'Product Ratings'!$F$9)))))</f>
        <v>1</v>
      </c>
      <c r="T680" s="99">
        <f>IF(AND(O680&lt;='Product Ratings'!$M$5,O680&gt;='Product Ratings'!$L$5),'Product Ratings'!$J$5,IF(AND(O680&lt;='Product Ratings'!$M$6,O680&gt;='Product Ratings'!$L$6),'Product Ratings'!$J$6,IF(AND(O680&lt;='Product Ratings'!$M$7,O680&gt;='Product Ratings'!$L$7),'Product Ratings'!$J$7,IF(AND(O680&lt;='Product Ratings'!$M$8,O680&gt;='Product Ratings'!$L$8),'Product Ratings'!$J$8,IF(O680&gt;='Product Ratings'!$L$9,'Product Ratings'!$J$9)))))</f>
        <v>5</v>
      </c>
      <c r="U680" s="99">
        <f>IF(AND(N680&lt;='Product Ratings'!$R$5,N680&gt;='Product Ratings'!$Q$5),'Product Ratings'!$O$5,IF(AND(N680&lt;='Product Ratings'!$R$6,N680&gt;='Product Ratings'!$Q$6),'Product Ratings'!$O$6,IF(AND(N680&lt;='Product Ratings'!$R$7,N680&gt;='Product Ratings'!$Q$7),'Product Ratings'!$O$7,IF(AND(N680&lt;='Product Ratings'!$R$8,N680&gt;='Product Ratings'!$Q$8),'Product Ratings'!$O$8,IF(N680&gt;='Product Ratings'!$Q$9,'Product Ratings'!$O$9)))))</f>
        <v>3</v>
      </c>
      <c r="V680" s="99">
        <f>IF(AND(P680&lt;='Product Ratings'!$V$5,P680&gt;='Product Ratings'!$U$5),'Product Ratings'!$S$5,IF(AND(P680&lt;='Product Ratings'!$V$6,P680&gt;='Product Ratings'!$U$6),'Product Ratings'!$S$6,IF(AND(P680&lt;='Product Ratings'!$V$7,P680&gt;='Product Ratings'!$U$7),'Product Ratings'!$S$7,IF(AND(P680&lt;='Product Ratings'!$V$8,P680&gt;='Product Ratings'!$U$8),'Product Ratings'!$S$8,IF(P680&gt;='Product Ratings'!$U$9,'Product Ratings'!$S$9)))))</f>
        <v>3</v>
      </c>
      <c r="W680" s="135">
        <f t="shared" si="6"/>
        <v>14</v>
      </c>
      <c r="X680" s="90"/>
      <c r="Y680" s="90"/>
      <c r="Z680" s="90"/>
      <c r="AA680" s="90"/>
      <c r="AB680" s="90"/>
    </row>
    <row r="681" ht="12.75" customHeight="1">
      <c r="A681" s="87"/>
      <c r="B681" s="90"/>
      <c r="C681" s="90" t="s">
        <v>740</v>
      </c>
      <c r="D681" s="126">
        <v>3.0</v>
      </c>
      <c r="E681" s="127">
        <v>426.13</v>
      </c>
      <c r="F681" s="128">
        <f t="shared" si="7"/>
        <v>276.9845</v>
      </c>
      <c r="G681" s="129">
        <f t="shared" si="1"/>
        <v>149.1455</v>
      </c>
      <c r="H681" s="130">
        <f t="shared" si="2"/>
        <v>0.35</v>
      </c>
      <c r="I681" s="131">
        <v>44429.0</v>
      </c>
      <c r="J681" s="132">
        <v>44465.0</v>
      </c>
      <c r="K681" s="123"/>
      <c r="L681" s="90"/>
      <c r="M681" s="133">
        <f t="shared" si="3"/>
        <v>142.0433333</v>
      </c>
      <c r="N681" s="99">
        <f t="shared" si="4"/>
        <v>36</v>
      </c>
      <c r="O681" s="133">
        <f t="shared" si="5"/>
        <v>92.32816667</v>
      </c>
      <c r="P681" s="134">
        <v>0.45</v>
      </c>
      <c r="Q681" s="90"/>
      <c r="R681" s="99">
        <f>IF(AND(H681&lt;='Product Ratings'!$E$5,H681&gt;='Product Ratings'!$D$5),'Product Ratings'!$C$5,IF(AND(H681&lt;='Product Ratings'!$E$6,H681&gt;='Product Ratings'!$D$6),'Product Ratings'!$C$6,IF(AND(H681&lt;='Product Ratings'!$E$7,H681&gt;='Product Ratings'!$D$7),'Product Ratings'!$C$7,IF(AND(H681&lt;='Product Ratings'!$E$8,H681&gt;='Product Ratings'!$D$8),'Product Ratings'!$C$8,IF(H681&gt;='Product Ratings'!$D$9,'Product Ratings'!$C$9)))))</f>
        <v>2</v>
      </c>
      <c r="S681" s="99">
        <f>IF(AND(D681&lt;='Product Ratings'!$I$5,D681&gt;='Product Ratings'!$H$5),'Product Ratings'!$F$5,IF(AND(D681&lt;='Product Ratings'!$I$6,D681&gt;='Product Ratings'!$H$6),'Product Ratings'!$F$6,IF(AND(D681&lt;='Product Ratings'!$I$7,I681&gt;='Product Ratings'!$H$7),'Product Ratings'!$F$7,IF(AND(D681&lt;='Product Ratings'!$I$8,D681&gt;='Product Ratings'!$H$8),'Product Ratings'!$F$8,IF(D681&gt;='Product Ratings'!$H$9,'Product Ratings'!$F$9)))))</f>
        <v>1</v>
      </c>
      <c r="T681" s="99">
        <f>IF(AND(O681&lt;='Product Ratings'!$M$5,O681&gt;='Product Ratings'!$L$5),'Product Ratings'!$J$5,IF(AND(O681&lt;='Product Ratings'!$M$6,O681&gt;='Product Ratings'!$L$6),'Product Ratings'!$J$6,IF(AND(O681&lt;='Product Ratings'!$M$7,O681&gt;='Product Ratings'!$L$7),'Product Ratings'!$J$7,IF(AND(O681&lt;='Product Ratings'!$M$8,O681&gt;='Product Ratings'!$L$8),'Product Ratings'!$J$8,IF(O681&gt;='Product Ratings'!$L$9,'Product Ratings'!$J$9)))))</f>
        <v>2</v>
      </c>
      <c r="U681" s="99">
        <f>IF(AND(N681&lt;='Product Ratings'!$R$5,N681&gt;='Product Ratings'!$Q$5),'Product Ratings'!$O$5,IF(AND(N681&lt;='Product Ratings'!$R$6,N681&gt;='Product Ratings'!$Q$6),'Product Ratings'!$O$6,IF(AND(N681&lt;='Product Ratings'!$R$7,N681&gt;='Product Ratings'!$Q$7),'Product Ratings'!$O$7,IF(AND(N681&lt;='Product Ratings'!$R$8,N681&gt;='Product Ratings'!$Q$8),'Product Ratings'!$O$8,IF(N681&gt;='Product Ratings'!$Q$9,'Product Ratings'!$O$9)))))</f>
        <v>3</v>
      </c>
      <c r="V681" s="99">
        <f>IF(AND(P681&lt;='Product Ratings'!$V$5,P681&gt;='Product Ratings'!$U$5),'Product Ratings'!$S$5,IF(AND(P681&lt;='Product Ratings'!$V$6,P681&gt;='Product Ratings'!$U$6),'Product Ratings'!$S$6,IF(AND(P681&lt;='Product Ratings'!$V$7,P681&gt;='Product Ratings'!$U$7),'Product Ratings'!$S$7,IF(AND(P681&lt;='Product Ratings'!$V$8,P681&gt;='Product Ratings'!$U$8),'Product Ratings'!$S$8,IF(P681&gt;='Product Ratings'!$U$9,'Product Ratings'!$S$9)))))</f>
        <v>4</v>
      </c>
      <c r="W681" s="135">
        <f t="shared" si="6"/>
        <v>12</v>
      </c>
      <c r="X681" s="90"/>
      <c r="Y681" s="90"/>
      <c r="Z681" s="90"/>
      <c r="AA681" s="90"/>
      <c r="AB681" s="90"/>
    </row>
    <row r="682" ht="12.75" customHeight="1">
      <c r="A682" s="87"/>
      <c r="B682" s="90"/>
      <c r="C682" s="90" t="s">
        <v>741</v>
      </c>
      <c r="D682" s="126">
        <v>4.0</v>
      </c>
      <c r="E682" s="127">
        <v>823.51</v>
      </c>
      <c r="F682" s="128">
        <f t="shared" si="7"/>
        <v>535.2815</v>
      </c>
      <c r="G682" s="129">
        <f t="shared" si="1"/>
        <v>288.2285</v>
      </c>
      <c r="H682" s="130">
        <f t="shared" si="2"/>
        <v>0.35</v>
      </c>
      <c r="I682" s="131">
        <v>44430.0</v>
      </c>
      <c r="J682" s="132">
        <v>44466.0</v>
      </c>
      <c r="K682" s="123"/>
      <c r="L682" s="90"/>
      <c r="M682" s="133">
        <f t="shared" si="3"/>
        <v>205.8775</v>
      </c>
      <c r="N682" s="99">
        <f t="shared" si="4"/>
        <v>36</v>
      </c>
      <c r="O682" s="133">
        <f t="shared" si="5"/>
        <v>133.820375</v>
      </c>
      <c r="P682" s="134">
        <v>0.12</v>
      </c>
      <c r="Q682" s="90"/>
      <c r="R682" s="99">
        <f>IF(AND(H682&lt;='Product Ratings'!$E$5,H682&gt;='Product Ratings'!$D$5),'Product Ratings'!$C$5,IF(AND(H682&lt;='Product Ratings'!$E$6,H682&gt;='Product Ratings'!$D$6),'Product Ratings'!$C$6,IF(AND(H682&lt;='Product Ratings'!$E$7,H682&gt;='Product Ratings'!$D$7),'Product Ratings'!$C$7,IF(AND(H682&lt;='Product Ratings'!$E$8,H682&gt;='Product Ratings'!$D$8),'Product Ratings'!$C$8,IF(H682&gt;='Product Ratings'!$D$9,'Product Ratings'!$C$9)))))</f>
        <v>2</v>
      </c>
      <c r="S682" s="99">
        <f>IF(AND(D682&lt;='Product Ratings'!$I$5,D682&gt;='Product Ratings'!$H$5),'Product Ratings'!$F$5,IF(AND(D682&lt;='Product Ratings'!$I$6,D682&gt;='Product Ratings'!$H$6),'Product Ratings'!$F$6,IF(AND(D682&lt;='Product Ratings'!$I$7,I682&gt;='Product Ratings'!$H$7),'Product Ratings'!$F$7,IF(AND(D682&lt;='Product Ratings'!$I$8,D682&gt;='Product Ratings'!$H$8),'Product Ratings'!$F$8,IF(D682&gt;='Product Ratings'!$H$9,'Product Ratings'!$F$9)))))</f>
        <v>1</v>
      </c>
      <c r="T682" s="99">
        <f>IF(AND(O682&lt;='Product Ratings'!$M$5,O682&gt;='Product Ratings'!$L$5),'Product Ratings'!$J$5,IF(AND(O682&lt;='Product Ratings'!$M$6,O682&gt;='Product Ratings'!$L$6),'Product Ratings'!$J$6,IF(AND(O682&lt;='Product Ratings'!$M$7,O682&gt;='Product Ratings'!$L$7),'Product Ratings'!$J$7,IF(AND(O682&lt;='Product Ratings'!$M$8,O682&gt;='Product Ratings'!$L$8),'Product Ratings'!$J$8,IF(O682&gt;='Product Ratings'!$L$9,'Product Ratings'!$J$9)))))</f>
        <v>2</v>
      </c>
      <c r="U682" s="99">
        <f>IF(AND(N682&lt;='Product Ratings'!$R$5,N682&gt;='Product Ratings'!$Q$5),'Product Ratings'!$O$5,IF(AND(N682&lt;='Product Ratings'!$R$6,N682&gt;='Product Ratings'!$Q$6),'Product Ratings'!$O$6,IF(AND(N682&lt;='Product Ratings'!$R$7,N682&gt;='Product Ratings'!$Q$7),'Product Ratings'!$O$7,IF(AND(N682&lt;='Product Ratings'!$R$8,N682&gt;='Product Ratings'!$Q$8),'Product Ratings'!$O$8,IF(N682&gt;='Product Ratings'!$Q$9,'Product Ratings'!$O$9)))))</f>
        <v>3</v>
      </c>
      <c r="V682" s="99">
        <f>IF(AND(P682&lt;='Product Ratings'!$V$5,P682&gt;='Product Ratings'!$U$5),'Product Ratings'!$S$5,IF(AND(P682&lt;='Product Ratings'!$V$6,P682&gt;='Product Ratings'!$U$6),'Product Ratings'!$S$6,IF(AND(P682&lt;='Product Ratings'!$V$7,P682&gt;='Product Ratings'!$U$7),'Product Ratings'!$S$7,IF(AND(P682&lt;='Product Ratings'!$V$8,P682&gt;='Product Ratings'!$U$8),'Product Ratings'!$S$8,IF(P682&gt;='Product Ratings'!$U$9,'Product Ratings'!$S$9)))))</f>
        <v>2</v>
      </c>
      <c r="W682" s="135">
        <f t="shared" si="6"/>
        <v>10</v>
      </c>
      <c r="X682" s="90"/>
      <c r="Y682" s="90"/>
      <c r="Z682" s="90"/>
      <c r="AA682" s="90"/>
      <c r="AB682" s="90"/>
    </row>
    <row r="683" ht="12.75" customHeight="1">
      <c r="A683" s="87"/>
      <c r="B683" s="90"/>
      <c r="C683" s="90" t="s">
        <v>742</v>
      </c>
      <c r="D683" s="126">
        <v>5.0</v>
      </c>
      <c r="E683" s="127">
        <v>59.16</v>
      </c>
      <c r="F683" s="128">
        <f t="shared" si="7"/>
        <v>38.454</v>
      </c>
      <c r="G683" s="129">
        <f t="shared" si="1"/>
        <v>20.706</v>
      </c>
      <c r="H683" s="130">
        <f t="shared" si="2"/>
        <v>0.35</v>
      </c>
      <c r="I683" s="131">
        <v>44431.0</v>
      </c>
      <c r="J683" s="132">
        <v>44467.0</v>
      </c>
      <c r="K683" s="123"/>
      <c r="L683" s="90"/>
      <c r="M683" s="133">
        <f t="shared" si="3"/>
        <v>11.832</v>
      </c>
      <c r="N683" s="99">
        <f t="shared" si="4"/>
        <v>36</v>
      </c>
      <c r="O683" s="133">
        <f t="shared" si="5"/>
        <v>7.6908</v>
      </c>
      <c r="P683" s="134">
        <v>0.87</v>
      </c>
      <c r="Q683" s="90"/>
      <c r="R683" s="99">
        <f>IF(AND(H683&lt;='Product Ratings'!$E$5,H683&gt;='Product Ratings'!$D$5),'Product Ratings'!$C$5,IF(AND(H683&lt;='Product Ratings'!$E$6,H683&gt;='Product Ratings'!$D$6),'Product Ratings'!$C$6,IF(AND(H683&lt;='Product Ratings'!$E$7,H683&gt;='Product Ratings'!$D$7),'Product Ratings'!$C$7,IF(AND(H683&lt;='Product Ratings'!$E$8,H683&gt;='Product Ratings'!$D$8),'Product Ratings'!$C$8,IF(H683&gt;='Product Ratings'!$D$9,'Product Ratings'!$C$9)))))</f>
        <v>2</v>
      </c>
      <c r="S683" s="99">
        <f>IF(AND(D683&lt;='Product Ratings'!$I$5,D683&gt;='Product Ratings'!$H$5),'Product Ratings'!$F$5,IF(AND(D683&lt;='Product Ratings'!$I$6,D683&gt;='Product Ratings'!$H$6),'Product Ratings'!$F$6,IF(AND(D683&lt;='Product Ratings'!$I$7,I683&gt;='Product Ratings'!$H$7),'Product Ratings'!$F$7,IF(AND(D683&lt;='Product Ratings'!$I$8,D683&gt;='Product Ratings'!$H$8),'Product Ratings'!$F$8,IF(D683&gt;='Product Ratings'!$H$9,'Product Ratings'!$F$9)))))</f>
        <v>1</v>
      </c>
      <c r="T683" s="99">
        <f>IF(AND(O683&lt;='Product Ratings'!$M$5,O683&gt;='Product Ratings'!$L$5),'Product Ratings'!$J$5,IF(AND(O683&lt;='Product Ratings'!$M$6,O683&gt;='Product Ratings'!$L$6),'Product Ratings'!$J$6,IF(AND(O683&lt;='Product Ratings'!$M$7,O683&gt;='Product Ratings'!$L$7),'Product Ratings'!$J$7,IF(AND(O683&lt;='Product Ratings'!$M$8,O683&gt;='Product Ratings'!$L$8),'Product Ratings'!$J$8,IF(O683&gt;='Product Ratings'!$L$9,'Product Ratings'!$J$9)))))</f>
        <v>5</v>
      </c>
      <c r="U683" s="99">
        <f>IF(AND(N683&lt;='Product Ratings'!$R$5,N683&gt;='Product Ratings'!$Q$5),'Product Ratings'!$O$5,IF(AND(N683&lt;='Product Ratings'!$R$6,N683&gt;='Product Ratings'!$Q$6),'Product Ratings'!$O$6,IF(AND(N683&lt;='Product Ratings'!$R$7,N683&gt;='Product Ratings'!$Q$7),'Product Ratings'!$O$7,IF(AND(N683&lt;='Product Ratings'!$R$8,N683&gt;='Product Ratings'!$Q$8),'Product Ratings'!$O$8,IF(N683&gt;='Product Ratings'!$Q$9,'Product Ratings'!$O$9)))))</f>
        <v>3</v>
      </c>
      <c r="V683" s="99">
        <f>IF(AND(P683&lt;='Product Ratings'!$V$5,P683&gt;='Product Ratings'!$U$5),'Product Ratings'!$S$5,IF(AND(P683&lt;='Product Ratings'!$V$6,P683&gt;='Product Ratings'!$U$6),'Product Ratings'!$S$6,IF(AND(P683&lt;='Product Ratings'!$V$7,P683&gt;='Product Ratings'!$U$7),'Product Ratings'!$S$7,IF(AND(P683&lt;='Product Ratings'!$V$8,P683&gt;='Product Ratings'!$U$8),'Product Ratings'!$S$8,IF(P683&gt;='Product Ratings'!$U$9,'Product Ratings'!$S$9)))))</f>
        <v>5</v>
      </c>
      <c r="W683" s="135">
        <f t="shared" si="6"/>
        <v>16</v>
      </c>
      <c r="X683" s="90"/>
      <c r="Y683" s="90"/>
      <c r="Z683" s="90"/>
      <c r="AA683" s="90"/>
      <c r="AB683" s="90"/>
    </row>
    <row r="684" ht="12.75" customHeight="1">
      <c r="A684" s="87"/>
      <c r="B684" s="90"/>
      <c r="C684" s="90" t="s">
        <v>743</v>
      </c>
      <c r="D684" s="126">
        <v>6.0</v>
      </c>
      <c r="E684" s="127">
        <v>307.3</v>
      </c>
      <c r="F684" s="128">
        <f t="shared" si="7"/>
        <v>199.745</v>
      </c>
      <c r="G684" s="129">
        <f t="shared" si="1"/>
        <v>107.555</v>
      </c>
      <c r="H684" s="130">
        <f t="shared" si="2"/>
        <v>0.35</v>
      </c>
      <c r="I684" s="131">
        <v>44432.0</v>
      </c>
      <c r="J684" s="132">
        <v>44468.0</v>
      </c>
      <c r="K684" s="123"/>
      <c r="L684" s="90"/>
      <c r="M684" s="133">
        <f t="shared" si="3"/>
        <v>51.21666667</v>
      </c>
      <c r="N684" s="99">
        <f t="shared" si="4"/>
        <v>36</v>
      </c>
      <c r="O684" s="133">
        <f t="shared" si="5"/>
        <v>33.29083333</v>
      </c>
      <c r="P684" s="134">
        <v>0.89</v>
      </c>
      <c r="Q684" s="90"/>
      <c r="R684" s="99">
        <f>IF(AND(H684&lt;='Product Ratings'!$E$5,H684&gt;='Product Ratings'!$D$5),'Product Ratings'!$C$5,IF(AND(H684&lt;='Product Ratings'!$E$6,H684&gt;='Product Ratings'!$D$6),'Product Ratings'!$C$6,IF(AND(H684&lt;='Product Ratings'!$E$7,H684&gt;='Product Ratings'!$D$7),'Product Ratings'!$C$7,IF(AND(H684&lt;='Product Ratings'!$E$8,H684&gt;='Product Ratings'!$D$8),'Product Ratings'!$C$8,IF(H684&gt;='Product Ratings'!$D$9,'Product Ratings'!$C$9)))))</f>
        <v>2</v>
      </c>
      <c r="S684" s="99">
        <f>IF(AND(D684&lt;='Product Ratings'!$I$5,D684&gt;='Product Ratings'!$H$5),'Product Ratings'!$F$5,IF(AND(D684&lt;='Product Ratings'!$I$6,D684&gt;='Product Ratings'!$H$6),'Product Ratings'!$F$6,IF(AND(D684&lt;='Product Ratings'!$I$7,I684&gt;='Product Ratings'!$H$7),'Product Ratings'!$F$7,IF(AND(D684&lt;='Product Ratings'!$I$8,D684&gt;='Product Ratings'!$H$8),'Product Ratings'!$F$8,IF(D684&gt;='Product Ratings'!$H$9,'Product Ratings'!$F$9)))))</f>
        <v>2</v>
      </c>
      <c r="T684" s="99">
        <f>IF(AND(O684&lt;='Product Ratings'!$M$5,O684&gt;='Product Ratings'!$L$5),'Product Ratings'!$J$5,IF(AND(O684&lt;='Product Ratings'!$M$6,O684&gt;='Product Ratings'!$L$6),'Product Ratings'!$J$6,IF(AND(O684&lt;='Product Ratings'!$M$7,O684&gt;='Product Ratings'!$L$7),'Product Ratings'!$J$7,IF(AND(O684&lt;='Product Ratings'!$M$8,O684&gt;='Product Ratings'!$L$8),'Product Ratings'!$J$8,IF(O684&gt;='Product Ratings'!$L$9,'Product Ratings'!$J$9)))))</f>
        <v>4</v>
      </c>
      <c r="U684" s="99">
        <f>IF(AND(N684&lt;='Product Ratings'!$R$5,N684&gt;='Product Ratings'!$Q$5),'Product Ratings'!$O$5,IF(AND(N684&lt;='Product Ratings'!$R$6,N684&gt;='Product Ratings'!$Q$6),'Product Ratings'!$O$6,IF(AND(N684&lt;='Product Ratings'!$R$7,N684&gt;='Product Ratings'!$Q$7),'Product Ratings'!$O$7,IF(AND(N684&lt;='Product Ratings'!$R$8,N684&gt;='Product Ratings'!$Q$8),'Product Ratings'!$O$8,IF(N684&gt;='Product Ratings'!$Q$9,'Product Ratings'!$O$9)))))</f>
        <v>3</v>
      </c>
      <c r="V684" s="99">
        <f>IF(AND(P684&lt;='Product Ratings'!$V$5,P684&gt;='Product Ratings'!$U$5),'Product Ratings'!$S$5,IF(AND(P684&lt;='Product Ratings'!$V$6,P684&gt;='Product Ratings'!$U$6),'Product Ratings'!$S$6,IF(AND(P684&lt;='Product Ratings'!$V$7,P684&gt;='Product Ratings'!$U$7),'Product Ratings'!$S$7,IF(AND(P684&lt;='Product Ratings'!$V$8,P684&gt;='Product Ratings'!$U$8),'Product Ratings'!$S$8,IF(P684&gt;='Product Ratings'!$U$9,'Product Ratings'!$S$9)))))</f>
        <v>5</v>
      </c>
      <c r="W684" s="135">
        <f t="shared" si="6"/>
        <v>16</v>
      </c>
      <c r="X684" s="90"/>
      <c r="Y684" s="90"/>
      <c r="Z684" s="90"/>
      <c r="AA684" s="90"/>
      <c r="AB684" s="90"/>
    </row>
    <row r="685" ht="12.75" customHeight="1">
      <c r="A685" s="87"/>
      <c r="B685" s="90"/>
      <c r="C685" s="90" t="s">
        <v>744</v>
      </c>
      <c r="D685" s="126">
        <v>1.0</v>
      </c>
      <c r="E685" s="127">
        <v>961.96</v>
      </c>
      <c r="F685" s="128">
        <f t="shared" si="7"/>
        <v>625.274</v>
      </c>
      <c r="G685" s="129">
        <f t="shared" si="1"/>
        <v>336.686</v>
      </c>
      <c r="H685" s="130">
        <f t="shared" si="2"/>
        <v>0.35</v>
      </c>
      <c r="I685" s="131">
        <v>44433.0</v>
      </c>
      <c r="J685" s="132">
        <v>44469.0</v>
      </c>
      <c r="K685" s="123"/>
      <c r="L685" s="90"/>
      <c r="M685" s="133">
        <f t="shared" si="3"/>
        <v>961.96</v>
      </c>
      <c r="N685" s="99">
        <f t="shared" si="4"/>
        <v>36</v>
      </c>
      <c r="O685" s="133">
        <f t="shared" si="5"/>
        <v>625.274</v>
      </c>
      <c r="P685" s="134">
        <v>0.65</v>
      </c>
      <c r="Q685" s="90"/>
      <c r="R685" s="99">
        <f>IF(AND(H685&lt;='Product Ratings'!$E$5,H685&gt;='Product Ratings'!$D$5),'Product Ratings'!$C$5,IF(AND(H685&lt;='Product Ratings'!$E$6,H685&gt;='Product Ratings'!$D$6),'Product Ratings'!$C$6,IF(AND(H685&lt;='Product Ratings'!$E$7,H685&gt;='Product Ratings'!$D$7),'Product Ratings'!$C$7,IF(AND(H685&lt;='Product Ratings'!$E$8,H685&gt;='Product Ratings'!$D$8),'Product Ratings'!$C$8,IF(H685&gt;='Product Ratings'!$D$9,'Product Ratings'!$C$9)))))</f>
        <v>2</v>
      </c>
      <c r="S685" s="99">
        <f>IF(AND(D685&lt;='Product Ratings'!$I$5,D685&gt;='Product Ratings'!$H$5),'Product Ratings'!$F$5,IF(AND(D685&lt;='Product Ratings'!$I$6,D685&gt;='Product Ratings'!$H$6),'Product Ratings'!$F$6,IF(AND(D685&lt;='Product Ratings'!$I$7,I685&gt;='Product Ratings'!$H$7),'Product Ratings'!$F$7,IF(AND(D685&lt;='Product Ratings'!$I$8,D685&gt;='Product Ratings'!$H$8),'Product Ratings'!$F$8,IF(D685&gt;='Product Ratings'!$H$9,'Product Ratings'!$F$9)))))</f>
        <v>1</v>
      </c>
      <c r="T685" s="99">
        <f>IF(AND(O685&lt;='Product Ratings'!$M$5,O685&gt;='Product Ratings'!$L$5),'Product Ratings'!$J$5,IF(AND(O685&lt;='Product Ratings'!$M$6,O685&gt;='Product Ratings'!$L$6),'Product Ratings'!$J$6,IF(AND(O685&lt;='Product Ratings'!$M$7,O685&gt;='Product Ratings'!$L$7),'Product Ratings'!$J$7,IF(AND(O685&lt;='Product Ratings'!$M$8,O685&gt;='Product Ratings'!$L$8),'Product Ratings'!$J$8,IF(O685&gt;='Product Ratings'!$L$9,'Product Ratings'!$J$9)))))</f>
        <v>1</v>
      </c>
      <c r="U685" s="99">
        <f>IF(AND(N685&lt;='Product Ratings'!$R$5,N685&gt;='Product Ratings'!$Q$5),'Product Ratings'!$O$5,IF(AND(N685&lt;='Product Ratings'!$R$6,N685&gt;='Product Ratings'!$Q$6),'Product Ratings'!$O$6,IF(AND(N685&lt;='Product Ratings'!$R$7,N685&gt;='Product Ratings'!$Q$7),'Product Ratings'!$O$7,IF(AND(N685&lt;='Product Ratings'!$R$8,N685&gt;='Product Ratings'!$Q$8),'Product Ratings'!$O$8,IF(N685&gt;='Product Ratings'!$Q$9,'Product Ratings'!$O$9)))))</f>
        <v>3</v>
      </c>
      <c r="V685" s="99">
        <f>IF(AND(P685&lt;='Product Ratings'!$V$5,P685&gt;='Product Ratings'!$U$5),'Product Ratings'!$S$5,IF(AND(P685&lt;='Product Ratings'!$V$6,P685&gt;='Product Ratings'!$U$6),'Product Ratings'!$S$6,IF(AND(P685&lt;='Product Ratings'!$V$7,P685&gt;='Product Ratings'!$U$7),'Product Ratings'!$S$7,IF(AND(P685&lt;='Product Ratings'!$V$8,P685&gt;='Product Ratings'!$U$8),'Product Ratings'!$S$8,IF(P685&gt;='Product Ratings'!$U$9,'Product Ratings'!$S$9)))))</f>
        <v>5</v>
      </c>
      <c r="W685" s="135">
        <f t="shared" si="6"/>
        <v>12</v>
      </c>
      <c r="X685" s="90"/>
      <c r="Y685" s="90"/>
      <c r="Z685" s="90"/>
      <c r="AA685" s="90"/>
      <c r="AB685" s="90"/>
    </row>
    <row r="686" ht="12.75" customHeight="1">
      <c r="A686" s="87"/>
      <c r="B686" s="90"/>
      <c r="C686" s="90" t="s">
        <v>745</v>
      </c>
      <c r="D686" s="126">
        <v>2.0</v>
      </c>
      <c r="E686" s="127">
        <v>681.74</v>
      </c>
      <c r="F686" s="128">
        <f t="shared" si="7"/>
        <v>443.131</v>
      </c>
      <c r="G686" s="129">
        <f t="shared" si="1"/>
        <v>238.609</v>
      </c>
      <c r="H686" s="130">
        <f t="shared" si="2"/>
        <v>0.35</v>
      </c>
      <c r="I686" s="131">
        <v>44434.0</v>
      </c>
      <c r="J686" s="132">
        <v>44470.0</v>
      </c>
      <c r="K686" s="123"/>
      <c r="L686" s="90"/>
      <c r="M686" s="133">
        <f t="shared" si="3"/>
        <v>340.87</v>
      </c>
      <c r="N686" s="99">
        <f t="shared" si="4"/>
        <v>36</v>
      </c>
      <c r="O686" s="133">
        <f t="shared" si="5"/>
        <v>221.5655</v>
      </c>
      <c r="P686" s="134">
        <v>0.23</v>
      </c>
      <c r="Q686" s="90"/>
      <c r="R686" s="99">
        <f>IF(AND(H686&lt;='Product Ratings'!$E$5,H686&gt;='Product Ratings'!$D$5),'Product Ratings'!$C$5,IF(AND(H686&lt;='Product Ratings'!$E$6,H686&gt;='Product Ratings'!$D$6),'Product Ratings'!$C$6,IF(AND(H686&lt;='Product Ratings'!$E$7,H686&gt;='Product Ratings'!$D$7),'Product Ratings'!$C$7,IF(AND(H686&lt;='Product Ratings'!$E$8,H686&gt;='Product Ratings'!$D$8),'Product Ratings'!$C$8,IF(H686&gt;='Product Ratings'!$D$9,'Product Ratings'!$C$9)))))</f>
        <v>2</v>
      </c>
      <c r="S686" s="99">
        <f>IF(AND(D686&lt;='Product Ratings'!$I$5,D686&gt;='Product Ratings'!$H$5),'Product Ratings'!$F$5,IF(AND(D686&lt;='Product Ratings'!$I$6,D686&gt;='Product Ratings'!$H$6),'Product Ratings'!$F$6,IF(AND(D686&lt;='Product Ratings'!$I$7,I686&gt;='Product Ratings'!$H$7),'Product Ratings'!$F$7,IF(AND(D686&lt;='Product Ratings'!$I$8,D686&gt;='Product Ratings'!$H$8),'Product Ratings'!$F$8,IF(D686&gt;='Product Ratings'!$H$9,'Product Ratings'!$F$9)))))</f>
        <v>1</v>
      </c>
      <c r="T686" s="99">
        <f>IF(AND(O686&lt;='Product Ratings'!$M$5,O686&gt;='Product Ratings'!$L$5),'Product Ratings'!$J$5,IF(AND(O686&lt;='Product Ratings'!$M$6,O686&gt;='Product Ratings'!$L$6),'Product Ratings'!$J$6,IF(AND(O686&lt;='Product Ratings'!$M$7,O686&gt;='Product Ratings'!$L$7),'Product Ratings'!$J$7,IF(AND(O686&lt;='Product Ratings'!$M$8,O686&gt;='Product Ratings'!$L$8),'Product Ratings'!$J$8,IF(O686&gt;='Product Ratings'!$L$9,'Product Ratings'!$J$9)))))</f>
        <v>1</v>
      </c>
      <c r="U686" s="99">
        <f>IF(AND(N686&lt;='Product Ratings'!$R$5,N686&gt;='Product Ratings'!$Q$5),'Product Ratings'!$O$5,IF(AND(N686&lt;='Product Ratings'!$R$6,N686&gt;='Product Ratings'!$Q$6),'Product Ratings'!$O$6,IF(AND(N686&lt;='Product Ratings'!$R$7,N686&gt;='Product Ratings'!$Q$7),'Product Ratings'!$O$7,IF(AND(N686&lt;='Product Ratings'!$R$8,N686&gt;='Product Ratings'!$Q$8),'Product Ratings'!$O$8,IF(N686&gt;='Product Ratings'!$Q$9,'Product Ratings'!$O$9)))))</f>
        <v>3</v>
      </c>
      <c r="V686" s="99">
        <f>IF(AND(P686&lt;='Product Ratings'!$V$5,P686&gt;='Product Ratings'!$U$5),'Product Ratings'!$S$5,IF(AND(P686&lt;='Product Ratings'!$V$6,P686&gt;='Product Ratings'!$U$6),'Product Ratings'!$S$6,IF(AND(P686&lt;='Product Ratings'!$V$7,P686&gt;='Product Ratings'!$U$7),'Product Ratings'!$S$7,IF(AND(P686&lt;='Product Ratings'!$V$8,P686&gt;='Product Ratings'!$U$8),'Product Ratings'!$S$8,IF(P686&gt;='Product Ratings'!$U$9,'Product Ratings'!$S$9)))))</f>
        <v>3</v>
      </c>
      <c r="W686" s="135">
        <f t="shared" si="6"/>
        <v>10</v>
      </c>
      <c r="X686" s="90"/>
      <c r="Y686" s="90"/>
      <c r="Z686" s="90"/>
      <c r="AA686" s="90"/>
      <c r="AB686" s="90"/>
    </row>
    <row r="687" ht="12.75" customHeight="1">
      <c r="A687" s="87"/>
      <c r="B687" s="90"/>
      <c r="C687" s="90" t="s">
        <v>746</v>
      </c>
      <c r="D687" s="126">
        <v>3.0</v>
      </c>
      <c r="E687" s="127">
        <v>1294.88</v>
      </c>
      <c r="F687" s="128">
        <f t="shared" si="7"/>
        <v>841.672</v>
      </c>
      <c r="G687" s="129">
        <f t="shared" si="1"/>
        <v>453.208</v>
      </c>
      <c r="H687" s="130">
        <f t="shared" si="2"/>
        <v>0.35</v>
      </c>
      <c r="I687" s="131">
        <v>44435.0</v>
      </c>
      <c r="J687" s="132">
        <v>44471.0</v>
      </c>
      <c r="K687" s="123"/>
      <c r="L687" s="90"/>
      <c r="M687" s="133">
        <f t="shared" si="3"/>
        <v>431.6266667</v>
      </c>
      <c r="N687" s="99">
        <f t="shared" si="4"/>
        <v>36</v>
      </c>
      <c r="O687" s="133">
        <f t="shared" si="5"/>
        <v>280.5573333</v>
      </c>
      <c r="P687" s="134">
        <v>0.21</v>
      </c>
      <c r="Q687" s="90"/>
      <c r="R687" s="99">
        <f>IF(AND(H687&lt;='Product Ratings'!$E$5,H687&gt;='Product Ratings'!$D$5),'Product Ratings'!$C$5,IF(AND(H687&lt;='Product Ratings'!$E$6,H687&gt;='Product Ratings'!$D$6),'Product Ratings'!$C$6,IF(AND(H687&lt;='Product Ratings'!$E$7,H687&gt;='Product Ratings'!$D$7),'Product Ratings'!$C$7,IF(AND(H687&lt;='Product Ratings'!$E$8,H687&gt;='Product Ratings'!$D$8),'Product Ratings'!$C$8,IF(H687&gt;='Product Ratings'!$D$9,'Product Ratings'!$C$9)))))</f>
        <v>2</v>
      </c>
      <c r="S687" s="99">
        <f>IF(AND(D687&lt;='Product Ratings'!$I$5,D687&gt;='Product Ratings'!$H$5),'Product Ratings'!$F$5,IF(AND(D687&lt;='Product Ratings'!$I$6,D687&gt;='Product Ratings'!$H$6),'Product Ratings'!$F$6,IF(AND(D687&lt;='Product Ratings'!$I$7,I687&gt;='Product Ratings'!$H$7),'Product Ratings'!$F$7,IF(AND(D687&lt;='Product Ratings'!$I$8,D687&gt;='Product Ratings'!$H$8),'Product Ratings'!$F$8,IF(D687&gt;='Product Ratings'!$H$9,'Product Ratings'!$F$9)))))</f>
        <v>1</v>
      </c>
      <c r="T687" s="99">
        <f>IF(AND(O687&lt;='Product Ratings'!$M$5,O687&gt;='Product Ratings'!$L$5),'Product Ratings'!$J$5,IF(AND(O687&lt;='Product Ratings'!$M$6,O687&gt;='Product Ratings'!$L$6),'Product Ratings'!$J$6,IF(AND(O687&lt;='Product Ratings'!$M$7,O687&gt;='Product Ratings'!$L$7),'Product Ratings'!$J$7,IF(AND(O687&lt;='Product Ratings'!$M$8,O687&gt;='Product Ratings'!$L$8),'Product Ratings'!$J$8,IF(O687&gt;='Product Ratings'!$L$9,'Product Ratings'!$J$9)))))</f>
        <v>1</v>
      </c>
      <c r="U687" s="99">
        <f>IF(AND(N687&lt;='Product Ratings'!$R$5,N687&gt;='Product Ratings'!$Q$5),'Product Ratings'!$O$5,IF(AND(N687&lt;='Product Ratings'!$R$6,N687&gt;='Product Ratings'!$Q$6),'Product Ratings'!$O$6,IF(AND(N687&lt;='Product Ratings'!$R$7,N687&gt;='Product Ratings'!$Q$7),'Product Ratings'!$O$7,IF(AND(N687&lt;='Product Ratings'!$R$8,N687&gt;='Product Ratings'!$Q$8),'Product Ratings'!$O$8,IF(N687&gt;='Product Ratings'!$Q$9,'Product Ratings'!$O$9)))))</f>
        <v>3</v>
      </c>
      <c r="V687" s="99">
        <f>IF(AND(P687&lt;='Product Ratings'!$V$5,P687&gt;='Product Ratings'!$U$5),'Product Ratings'!$S$5,IF(AND(P687&lt;='Product Ratings'!$V$6,P687&gt;='Product Ratings'!$U$6),'Product Ratings'!$S$6,IF(AND(P687&lt;='Product Ratings'!$V$7,P687&gt;='Product Ratings'!$U$7),'Product Ratings'!$S$7,IF(AND(P687&lt;='Product Ratings'!$V$8,P687&gt;='Product Ratings'!$U$8),'Product Ratings'!$S$8,IF(P687&gt;='Product Ratings'!$U$9,'Product Ratings'!$S$9)))))</f>
        <v>3</v>
      </c>
      <c r="W687" s="135">
        <f t="shared" si="6"/>
        <v>10</v>
      </c>
      <c r="X687" s="90"/>
      <c r="Y687" s="90"/>
      <c r="Z687" s="90"/>
      <c r="AA687" s="90"/>
      <c r="AB687" s="90"/>
    </row>
    <row r="688" ht="12.75" customHeight="1">
      <c r="A688" s="87"/>
      <c r="B688" s="90"/>
      <c r="C688" s="90" t="s">
        <v>747</v>
      </c>
      <c r="D688" s="126">
        <v>4.0</v>
      </c>
      <c r="E688" s="127">
        <v>105.22</v>
      </c>
      <c r="F688" s="128">
        <f t="shared" si="7"/>
        <v>68.393</v>
      </c>
      <c r="G688" s="129">
        <f t="shared" si="1"/>
        <v>36.827</v>
      </c>
      <c r="H688" s="130">
        <f t="shared" si="2"/>
        <v>0.35</v>
      </c>
      <c r="I688" s="131">
        <v>44436.0</v>
      </c>
      <c r="J688" s="132">
        <v>44472.0</v>
      </c>
      <c r="K688" s="123"/>
      <c r="L688" s="90"/>
      <c r="M688" s="133">
        <f t="shared" si="3"/>
        <v>26.305</v>
      </c>
      <c r="N688" s="99">
        <f t="shared" si="4"/>
        <v>36</v>
      </c>
      <c r="O688" s="133">
        <f t="shared" si="5"/>
        <v>17.09825</v>
      </c>
      <c r="P688" s="134">
        <v>0.45</v>
      </c>
      <c r="Q688" s="90"/>
      <c r="R688" s="99">
        <f>IF(AND(H688&lt;='Product Ratings'!$E$5,H688&gt;='Product Ratings'!$D$5),'Product Ratings'!$C$5,IF(AND(H688&lt;='Product Ratings'!$E$6,H688&gt;='Product Ratings'!$D$6),'Product Ratings'!$C$6,IF(AND(H688&lt;='Product Ratings'!$E$7,H688&gt;='Product Ratings'!$D$7),'Product Ratings'!$C$7,IF(AND(H688&lt;='Product Ratings'!$E$8,H688&gt;='Product Ratings'!$D$8),'Product Ratings'!$C$8,IF(H688&gt;='Product Ratings'!$D$9,'Product Ratings'!$C$9)))))</f>
        <v>2</v>
      </c>
      <c r="S688" s="99">
        <f>IF(AND(D688&lt;='Product Ratings'!$I$5,D688&gt;='Product Ratings'!$H$5),'Product Ratings'!$F$5,IF(AND(D688&lt;='Product Ratings'!$I$6,D688&gt;='Product Ratings'!$H$6),'Product Ratings'!$F$6,IF(AND(D688&lt;='Product Ratings'!$I$7,I688&gt;='Product Ratings'!$H$7),'Product Ratings'!$F$7,IF(AND(D688&lt;='Product Ratings'!$I$8,D688&gt;='Product Ratings'!$H$8),'Product Ratings'!$F$8,IF(D688&gt;='Product Ratings'!$H$9,'Product Ratings'!$F$9)))))</f>
        <v>1</v>
      </c>
      <c r="T688" s="99">
        <f>IF(AND(O688&lt;='Product Ratings'!$M$5,O688&gt;='Product Ratings'!$L$5),'Product Ratings'!$J$5,IF(AND(O688&lt;='Product Ratings'!$M$6,O688&gt;='Product Ratings'!$L$6),'Product Ratings'!$J$6,IF(AND(O688&lt;='Product Ratings'!$M$7,O688&gt;='Product Ratings'!$L$7),'Product Ratings'!$J$7,IF(AND(O688&lt;='Product Ratings'!$M$8,O688&gt;='Product Ratings'!$L$8),'Product Ratings'!$J$8,IF(O688&gt;='Product Ratings'!$L$9,'Product Ratings'!$J$9)))))</f>
        <v>5</v>
      </c>
      <c r="U688" s="99">
        <f>IF(AND(N688&lt;='Product Ratings'!$R$5,N688&gt;='Product Ratings'!$Q$5),'Product Ratings'!$O$5,IF(AND(N688&lt;='Product Ratings'!$R$6,N688&gt;='Product Ratings'!$Q$6),'Product Ratings'!$O$6,IF(AND(N688&lt;='Product Ratings'!$R$7,N688&gt;='Product Ratings'!$Q$7),'Product Ratings'!$O$7,IF(AND(N688&lt;='Product Ratings'!$R$8,N688&gt;='Product Ratings'!$Q$8),'Product Ratings'!$O$8,IF(N688&gt;='Product Ratings'!$Q$9,'Product Ratings'!$O$9)))))</f>
        <v>3</v>
      </c>
      <c r="V688" s="99">
        <f>IF(AND(P688&lt;='Product Ratings'!$V$5,P688&gt;='Product Ratings'!$U$5),'Product Ratings'!$S$5,IF(AND(P688&lt;='Product Ratings'!$V$6,P688&gt;='Product Ratings'!$U$6),'Product Ratings'!$S$6,IF(AND(P688&lt;='Product Ratings'!$V$7,P688&gt;='Product Ratings'!$U$7),'Product Ratings'!$S$7,IF(AND(P688&lt;='Product Ratings'!$V$8,P688&gt;='Product Ratings'!$U$8),'Product Ratings'!$S$8,IF(P688&gt;='Product Ratings'!$U$9,'Product Ratings'!$S$9)))))</f>
        <v>4</v>
      </c>
      <c r="W688" s="135">
        <f t="shared" si="6"/>
        <v>15</v>
      </c>
      <c r="X688" s="90"/>
      <c r="Y688" s="90"/>
      <c r="Z688" s="90"/>
      <c r="AA688" s="90"/>
      <c r="AB688" s="90"/>
    </row>
    <row r="689" ht="12.75" customHeight="1">
      <c r="A689" s="87"/>
      <c r="B689" s="90"/>
      <c r="C689" s="90" t="s">
        <v>748</v>
      </c>
      <c r="D689" s="126">
        <v>5.0</v>
      </c>
      <c r="E689" s="127">
        <v>663.48</v>
      </c>
      <c r="F689" s="128">
        <f t="shared" si="7"/>
        <v>431.262</v>
      </c>
      <c r="G689" s="129">
        <f t="shared" si="1"/>
        <v>232.218</v>
      </c>
      <c r="H689" s="130">
        <f t="shared" si="2"/>
        <v>0.35</v>
      </c>
      <c r="I689" s="131">
        <v>44437.0</v>
      </c>
      <c r="J689" s="132">
        <v>44473.0</v>
      </c>
      <c r="K689" s="123"/>
      <c r="L689" s="90"/>
      <c r="M689" s="133">
        <f t="shared" si="3"/>
        <v>132.696</v>
      </c>
      <c r="N689" s="99">
        <f t="shared" si="4"/>
        <v>36</v>
      </c>
      <c r="O689" s="133">
        <f t="shared" si="5"/>
        <v>86.2524</v>
      </c>
      <c r="P689" s="134">
        <v>0.87</v>
      </c>
      <c r="Q689" s="90"/>
      <c r="R689" s="99">
        <f>IF(AND(H689&lt;='Product Ratings'!$E$5,H689&gt;='Product Ratings'!$D$5),'Product Ratings'!$C$5,IF(AND(H689&lt;='Product Ratings'!$E$6,H689&gt;='Product Ratings'!$D$6),'Product Ratings'!$C$6,IF(AND(H689&lt;='Product Ratings'!$E$7,H689&gt;='Product Ratings'!$D$7),'Product Ratings'!$C$7,IF(AND(H689&lt;='Product Ratings'!$E$8,H689&gt;='Product Ratings'!$D$8),'Product Ratings'!$C$8,IF(H689&gt;='Product Ratings'!$D$9,'Product Ratings'!$C$9)))))</f>
        <v>2</v>
      </c>
      <c r="S689" s="99">
        <f>IF(AND(D689&lt;='Product Ratings'!$I$5,D689&gt;='Product Ratings'!$H$5),'Product Ratings'!$F$5,IF(AND(D689&lt;='Product Ratings'!$I$6,D689&gt;='Product Ratings'!$H$6),'Product Ratings'!$F$6,IF(AND(D689&lt;='Product Ratings'!$I$7,I689&gt;='Product Ratings'!$H$7),'Product Ratings'!$F$7,IF(AND(D689&lt;='Product Ratings'!$I$8,D689&gt;='Product Ratings'!$H$8),'Product Ratings'!$F$8,IF(D689&gt;='Product Ratings'!$H$9,'Product Ratings'!$F$9)))))</f>
        <v>1</v>
      </c>
      <c r="T689" s="99">
        <f>IF(AND(O689&lt;='Product Ratings'!$M$5,O689&gt;='Product Ratings'!$L$5),'Product Ratings'!$J$5,IF(AND(O689&lt;='Product Ratings'!$M$6,O689&gt;='Product Ratings'!$L$6),'Product Ratings'!$J$6,IF(AND(O689&lt;='Product Ratings'!$M$7,O689&gt;='Product Ratings'!$L$7),'Product Ratings'!$J$7,IF(AND(O689&lt;='Product Ratings'!$M$8,O689&gt;='Product Ratings'!$L$8),'Product Ratings'!$J$8,IF(O689&gt;='Product Ratings'!$L$9,'Product Ratings'!$J$9)))))</f>
        <v>2</v>
      </c>
      <c r="U689" s="99">
        <f>IF(AND(N689&lt;='Product Ratings'!$R$5,N689&gt;='Product Ratings'!$Q$5),'Product Ratings'!$O$5,IF(AND(N689&lt;='Product Ratings'!$R$6,N689&gt;='Product Ratings'!$Q$6),'Product Ratings'!$O$6,IF(AND(N689&lt;='Product Ratings'!$R$7,N689&gt;='Product Ratings'!$Q$7),'Product Ratings'!$O$7,IF(AND(N689&lt;='Product Ratings'!$R$8,N689&gt;='Product Ratings'!$Q$8),'Product Ratings'!$O$8,IF(N689&gt;='Product Ratings'!$Q$9,'Product Ratings'!$O$9)))))</f>
        <v>3</v>
      </c>
      <c r="V689" s="99">
        <f>IF(AND(P689&lt;='Product Ratings'!$V$5,P689&gt;='Product Ratings'!$U$5),'Product Ratings'!$S$5,IF(AND(P689&lt;='Product Ratings'!$V$6,P689&gt;='Product Ratings'!$U$6),'Product Ratings'!$S$6,IF(AND(P689&lt;='Product Ratings'!$V$7,P689&gt;='Product Ratings'!$U$7),'Product Ratings'!$S$7,IF(AND(P689&lt;='Product Ratings'!$V$8,P689&gt;='Product Ratings'!$U$8),'Product Ratings'!$S$8,IF(P689&gt;='Product Ratings'!$U$9,'Product Ratings'!$S$9)))))</f>
        <v>5</v>
      </c>
      <c r="W689" s="135">
        <f t="shared" si="6"/>
        <v>13</v>
      </c>
      <c r="X689" s="90"/>
      <c r="Y689" s="90"/>
      <c r="Z689" s="90"/>
      <c r="AA689" s="90"/>
      <c r="AB689" s="90"/>
    </row>
    <row r="690" ht="12.75" customHeight="1">
      <c r="A690" s="87"/>
      <c r="B690" s="90"/>
      <c r="C690" s="90" t="s">
        <v>749</v>
      </c>
      <c r="D690" s="126">
        <v>6.0</v>
      </c>
      <c r="E690" s="127">
        <v>201.74</v>
      </c>
      <c r="F690" s="128">
        <f t="shared" si="7"/>
        <v>131.131</v>
      </c>
      <c r="G690" s="129">
        <f t="shared" si="1"/>
        <v>70.609</v>
      </c>
      <c r="H690" s="130">
        <f t="shared" si="2"/>
        <v>0.35</v>
      </c>
      <c r="I690" s="131">
        <v>44438.0</v>
      </c>
      <c r="J690" s="132">
        <v>44474.0</v>
      </c>
      <c r="K690" s="123"/>
      <c r="L690" s="90"/>
      <c r="M690" s="133">
        <f t="shared" si="3"/>
        <v>33.62333333</v>
      </c>
      <c r="N690" s="99">
        <f t="shared" si="4"/>
        <v>36</v>
      </c>
      <c r="O690" s="133">
        <f t="shared" si="5"/>
        <v>21.85516667</v>
      </c>
      <c r="P690" s="134">
        <v>0.89</v>
      </c>
      <c r="Q690" s="90"/>
      <c r="R690" s="99">
        <f>IF(AND(H690&lt;='Product Ratings'!$E$5,H690&gt;='Product Ratings'!$D$5),'Product Ratings'!$C$5,IF(AND(H690&lt;='Product Ratings'!$E$6,H690&gt;='Product Ratings'!$D$6),'Product Ratings'!$C$6,IF(AND(H690&lt;='Product Ratings'!$E$7,H690&gt;='Product Ratings'!$D$7),'Product Ratings'!$C$7,IF(AND(H690&lt;='Product Ratings'!$E$8,H690&gt;='Product Ratings'!$D$8),'Product Ratings'!$C$8,IF(H690&gt;='Product Ratings'!$D$9,'Product Ratings'!$C$9)))))</f>
        <v>2</v>
      </c>
      <c r="S690" s="99">
        <f>IF(AND(D690&lt;='Product Ratings'!$I$5,D690&gt;='Product Ratings'!$H$5),'Product Ratings'!$F$5,IF(AND(D690&lt;='Product Ratings'!$I$6,D690&gt;='Product Ratings'!$H$6),'Product Ratings'!$F$6,IF(AND(D690&lt;='Product Ratings'!$I$7,I690&gt;='Product Ratings'!$H$7),'Product Ratings'!$F$7,IF(AND(D690&lt;='Product Ratings'!$I$8,D690&gt;='Product Ratings'!$H$8),'Product Ratings'!$F$8,IF(D690&gt;='Product Ratings'!$H$9,'Product Ratings'!$F$9)))))</f>
        <v>2</v>
      </c>
      <c r="T690" s="99">
        <f>IF(AND(O690&lt;='Product Ratings'!$M$5,O690&gt;='Product Ratings'!$L$5),'Product Ratings'!$J$5,IF(AND(O690&lt;='Product Ratings'!$M$6,O690&gt;='Product Ratings'!$L$6),'Product Ratings'!$J$6,IF(AND(O690&lt;='Product Ratings'!$M$7,O690&gt;='Product Ratings'!$L$7),'Product Ratings'!$J$7,IF(AND(O690&lt;='Product Ratings'!$M$8,O690&gt;='Product Ratings'!$L$8),'Product Ratings'!$J$8,IF(O690&gt;='Product Ratings'!$L$9,'Product Ratings'!$J$9)))))</f>
        <v>5</v>
      </c>
      <c r="U690" s="99">
        <f>IF(AND(N690&lt;='Product Ratings'!$R$5,N690&gt;='Product Ratings'!$Q$5),'Product Ratings'!$O$5,IF(AND(N690&lt;='Product Ratings'!$R$6,N690&gt;='Product Ratings'!$Q$6),'Product Ratings'!$O$6,IF(AND(N690&lt;='Product Ratings'!$R$7,N690&gt;='Product Ratings'!$Q$7),'Product Ratings'!$O$7,IF(AND(N690&lt;='Product Ratings'!$R$8,N690&gt;='Product Ratings'!$Q$8),'Product Ratings'!$O$8,IF(N690&gt;='Product Ratings'!$Q$9,'Product Ratings'!$O$9)))))</f>
        <v>3</v>
      </c>
      <c r="V690" s="99">
        <f>IF(AND(P690&lt;='Product Ratings'!$V$5,P690&gt;='Product Ratings'!$U$5),'Product Ratings'!$S$5,IF(AND(P690&lt;='Product Ratings'!$V$6,P690&gt;='Product Ratings'!$U$6),'Product Ratings'!$S$6,IF(AND(P690&lt;='Product Ratings'!$V$7,P690&gt;='Product Ratings'!$U$7),'Product Ratings'!$S$7,IF(AND(P690&lt;='Product Ratings'!$V$8,P690&gt;='Product Ratings'!$U$8),'Product Ratings'!$S$8,IF(P690&gt;='Product Ratings'!$U$9,'Product Ratings'!$S$9)))))</f>
        <v>5</v>
      </c>
      <c r="W690" s="135">
        <f t="shared" si="6"/>
        <v>17</v>
      </c>
      <c r="X690" s="90"/>
      <c r="Y690" s="90"/>
      <c r="Z690" s="90"/>
      <c r="AA690" s="90"/>
      <c r="AB690" s="90"/>
    </row>
    <row r="691" ht="12.75" customHeight="1">
      <c r="A691" s="87"/>
      <c r="B691" s="90"/>
      <c r="C691" s="90" t="s">
        <v>750</v>
      </c>
      <c r="D691" s="126">
        <v>1.0</v>
      </c>
      <c r="E691" s="127">
        <v>208.78</v>
      </c>
      <c r="F691" s="128">
        <f t="shared" si="7"/>
        <v>135.707</v>
      </c>
      <c r="G691" s="129">
        <f t="shared" si="1"/>
        <v>73.073</v>
      </c>
      <c r="H691" s="130">
        <f t="shared" si="2"/>
        <v>0.35</v>
      </c>
      <c r="I691" s="131">
        <v>44439.0</v>
      </c>
      <c r="J691" s="132">
        <v>44475.0</v>
      </c>
      <c r="K691" s="123"/>
      <c r="L691" s="90"/>
      <c r="M691" s="133">
        <f t="shared" si="3"/>
        <v>208.78</v>
      </c>
      <c r="N691" s="99">
        <f t="shared" si="4"/>
        <v>36</v>
      </c>
      <c r="O691" s="133">
        <f t="shared" si="5"/>
        <v>135.707</v>
      </c>
      <c r="P691" s="134">
        <v>0.03</v>
      </c>
      <c r="Q691" s="90"/>
      <c r="R691" s="99">
        <f>IF(AND(H691&lt;='Product Ratings'!$E$5,H691&gt;='Product Ratings'!$D$5),'Product Ratings'!$C$5,IF(AND(H691&lt;='Product Ratings'!$E$6,H691&gt;='Product Ratings'!$D$6),'Product Ratings'!$C$6,IF(AND(H691&lt;='Product Ratings'!$E$7,H691&gt;='Product Ratings'!$D$7),'Product Ratings'!$C$7,IF(AND(H691&lt;='Product Ratings'!$E$8,H691&gt;='Product Ratings'!$D$8),'Product Ratings'!$C$8,IF(H691&gt;='Product Ratings'!$D$9,'Product Ratings'!$C$9)))))</f>
        <v>2</v>
      </c>
      <c r="S691" s="99">
        <f>IF(AND(D691&lt;='Product Ratings'!$I$5,D691&gt;='Product Ratings'!$H$5),'Product Ratings'!$F$5,IF(AND(D691&lt;='Product Ratings'!$I$6,D691&gt;='Product Ratings'!$H$6),'Product Ratings'!$F$6,IF(AND(D691&lt;='Product Ratings'!$I$7,I691&gt;='Product Ratings'!$H$7),'Product Ratings'!$F$7,IF(AND(D691&lt;='Product Ratings'!$I$8,D691&gt;='Product Ratings'!$H$8),'Product Ratings'!$F$8,IF(D691&gt;='Product Ratings'!$H$9,'Product Ratings'!$F$9)))))</f>
        <v>1</v>
      </c>
      <c r="T691" s="99">
        <f>IF(AND(O691&lt;='Product Ratings'!$M$5,O691&gt;='Product Ratings'!$L$5),'Product Ratings'!$J$5,IF(AND(O691&lt;='Product Ratings'!$M$6,O691&gt;='Product Ratings'!$L$6),'Product Ratings'!$J$6,IF(AND(O691&lt;='Product Ratings'!$M$7,O691&gt;='Product Ratings'!$L$7),'Product Ratings'!$J$7,IF(AND(O691&lt;='Product Ratings'!$M$8,O691&gt;='Product Ratings'!$L$8),'Product Ratings'!$J$8,IF(O691&gt;='Product Ratings'!$L$9,'Product Ratings'!$J$9)))))</f>
        <v>2</v>
      </c>
      <c r="U691" s="99">
        <f>IF(AND(N691&lt;='Product Ratings'!$R$5,N691&gt;='Product Ratings'!$Q$5),'Product Ratings'!$O$5,IF(AND(N691&lt;='Product Ratings'!$R$6,N691&gt;='Product Ratings'!$Q$6),'Product Ratings'!$O$6,IF(AND(N691&lt;='Product Ratings'!$R$7,N691&gt;='Product Ratings'!$Q$7),'Product Ratings'!$O$7,IF(AND(N691&lt;='Product Ratings'!$R$8,N691&gt;='Product Ratings'!$Q$8),'Product Ratings'!$O$8,IF(N691&gt;='Product Ratings'!$Q$9,'Product Ratings'!$O$9)))))</f>
        <v>3</v>
      </c>
      <c r="V691" s="99">
        <f>IF(AND(P691&lt;='Product Ratings'!$V$5,P691&gt;='Product Ratings'!$U$5),'Product Ratings'!$S$5,IF(AND(P691&lt;='Product Ratings'!$V$6,P691&gt;='Product Ratings'!$U$6),'Product Ratings'!$S$6,IF(AND(P691&lt;='Product Ratings'!$V$7,P691&gt;='Product Ratings'!$U$7),'Product Ratings'!$S$7,IF(AND(P691&lt;='Product Ratings'!$V$8,P691&gt;='Product Ratings'!$U$8),'Product Ratings'!$S$8,IF(P691&gt;='Product Ratings'!$U$9,'Product Ratings'!$S$9)))))</f>
        <v>1</v>
      </c>
      <c r="W691" s="135">
        <f t="shared" si="6"/>
        <v>9</v>
      </c>
      <c r="X691" s="90"/>
      <c r="Y691" s="90"/>
      <c r="Z691" s="90"/>
      <c r="AA691" s="90"/>
      <c r="AB691" s="90"/>
    </row>
    <row r="692" ht="12.75" customHeight="1">
      <c r="A692" s="87"/>
      <c r="B692" s="90"/>
      <c r="C692" s="90" t="s">
        <v>751</v>
      </c>
      <c r="D692" s="126">
        <v>2.0</v>
      </c>
      <c r="E692" s="127">
        <v>127.17</v>
      </c>
      <c r="F692" s="128">
        <f t="shared" si="7"/>
        <v>82.6605</v>
      </c>
      <c r="G692" s="129">
        <f t="shared" si="1"/>
        <v>44.5095</v>
      </c>
      <c r="H692" s="130">
        <f t="shared" si="2"/>
        <v>0.35</v>
      </c>
      <c r="I692" s="131">
        <v>44440.0</v>
      </c>
      <c r="J692" s="132">
        <v>44476.0</v>
      </c>
      <c r="K692" s="123"/>
      <c r="L692" s="90"/>
      <c r="M692" s="133">
        <f t="shared" si="3"/>
        <v>63.585</v>
      </c>
      <c r="N692" s="99">
        <f t="shared" si="4"/>
        <v>36</v>
      </c>
      <c r="O692" s="133">
        <f t="shared" si="5"/>
        <v>41.33025</v>
      </c>
      <c r="P692" s="134">
        <v>0.04</v>
      </c>
      <c r="Q692" s="90"/>
      <c r="R692" s="99">
        <f>IF(AND(H692&lt;='Product Ratings'!$E$5,H692&gt;='Product Ratings'!$D$5),'Product Ratings'!$C$5,IF(AND(H692&lt;='Product Ratings'!$E$6,H692&gt;='Product Ratings'!$D$6),'Product Ratings'!$C$6,IF(AND(H692&lt;='Product Ratings'!$E$7,H692&gt;='Product Ratings'!$D$7),'Product Ratings'!$C$7,IF(AND(H692&lt;='Product Ratings'!$E$8,H692&gt;='Product Ratings'!$D$8),'Product Ratings'!$C$8,IF(H692&gt;='Product Ratings'!$D$9,'Product Ratings'!$C$9)))))</f>
        <v>2</v>
      </c>
      <c r="S692" s="99">
        <f>IF(AND(D692&lt;='Product Ratings'!$I$5,D692&gt;='Product Ratings'!$H$5),'Product Ratings'!$F$5,IF(AND(D692&lt;='Product Ratings'!$I$6,D692&gt;='Product Ratings'!$H$6),'Product Ratings'!$F$6,IF(AND(D692&lt;='Product Ratings'!$I$7,I692&gt;='Product Ratings'!$H$7),'Product Ratings'!$F$7,IF(AND(D692&lt;='Product Ratings'!$I$8,D692&gt;='Product Ratings'!$H$8),'Product Ratings'!$F$8,IF(D692&gt;='Product Ratings'!$H$9,'Product Ratings'!$F$9)))))</f>
        <v>1</v>
      </c>
      <c r="T692" s="99">
        <f>IF(AND(O692&lt;='Product Ratings'!$M$5,O692&gt;='Product Ratings'!$L$5),'Product Ratings'!$J$5,IF(AND(O692&lt;='Product Ratings'!$M$6,O692&gt;='Product Ratings'!$L$6),'Product Ratings'!$J$6,IF(AND(O692&lt;='Product Ratings'!$M$7,O692&gt;='Product Ratings'!$L$7),'Product Ratings'!$J$7,IF(AND(O692&lt;='Product Ratings'!$M$8,O692&gt;='Product Ratings'!$L$8),'Product Ratings'!$J$8,IF(O692&gt;='Product Ratings'!$L$9,'Product Ratings'!$J$9)))))</f>
        <v>3</v>
      </c>
      <c r="U692" s="99">
        <f>IF(AND(N692&lt;='Product Ratings'!$R$5,N692&gt;='Product Ratings'!$Q$5),'Product Ratings'!$O$5,IF(AND(N692&lt;='Product Ratings'!$R$6,N692&gt;='Product Ratings'!$Q$6),'Product Ratings'!$O$6,IF(AND(N692&lt;='Product Ratings'!$R$7,N692&gt;='Product Ratings'!$Q$7),'Product Ratings'!$O$7,IF(AND(N692&lt;='Product Ratings'!$R$8,N692&gt;='Product Ratings'!$Q$8),'Product Ratings'!$O$8,IF(N692&gt;='Product Ratings'!$Q$9,'Product Ratings'!$O$9)))))</f>
        <v>3</v>
      </c>
      <c r="V692" s="99">
        <f>IF(AND(P692&lt;='Product Ratings'!$V$5,P692&gt;='Product Ratings'!$U$5),'Product Ratings'!$S$5,IF(AND(P692&lt;='Product Ratings'!$V$6,P692&gt;='Product Ratings'!$U$6),'Product Ratings'!$S$6,IF(AND(P692&lt;='Product Ratings'!$V$7,P692&gt;='Product Ratings'!$U$7),'Product Ratings'!$S$7,IF(AND(P692&lt;='Product Ratings'!$V$8,P692&gt;='Product Ratings'!$U$8),'Product Ratings'!$S$8,IF(P692&gt;='Product Ratings'!$U$9,'Product Ratings'!$S$9)))))</f>
        <v>1</v>
      </c>
      <c r="W692" s="135">
        <f t="shared" si="6"/>
        <v>10</v>
      </c>
      <c r="X692" s="90"/>
      <c r="Y692" s="90"/>
      <c r="Z692" s="90"/>
      <c r="AA692" s="90"/>
      <c r="AB692" s="90"/>
    </row>
    <row r="693" ht="12.75" customHeight="1">
      <c r="A693" s="87"/>
      <c r="B693" s="90"/>
      <c r="C693" s="90" t="s">
        <v>752</v>
      </c>
      <c r="D693" s="126">
        <v>3.0</v>
      </c>
      <c r="E693" s="127">
        <v>164.92</v>
      </c>
      <c r="F693" s="128">
        <f t="shared" si="7"/>
        <v>107.198</v>
      </c>
      <c r="G693" s="129">
        <f t="shared" si="1"/>
        <v>57.722</v>
      </c>
      <c r="H693" s="130">
        <f t="shared" si="2"/>
        <v>0.35</v>
      </c>
      <c r="I693" s="131">
        <v>44441.0</v>
      </c>
      <c r="J693" s="132">
        <v>44477.0</v>
      </c>
      <c r="K693" s="123"/>
      <c r="L693" s="90"/>
      <c r="M693" s="133">
        <f t="shared" si="3"/>
        <v>54.97333333</v>
      </c>
      <c r="N693" s="99">
        <f t="shared" si="4"/>
        <v>36</v>
      </c>
      <c r="O693" s="133">
        <f t="shared" si="5"/>
        <v>35.73266667</v>
      </c>
      <c r="P693" s="134">
        <v>0.05</v>
      </c>
      <c r="Q693" s="90"/>
      <c r="R693" s="99">
        <f>IF(AND(H693&lt;='Product Ratings'!$E$5,H693&gt;='Product Ratings'!$D$5),'Product Ratings'!$C$5,IF(AND(H693&lt;='Product Ratings'!$E$6,H693&gt;='Product Ratings'!$D$6),'Product Ratings'!$C$6,IF(AND(H693&lt;='Product Ratings'!$E$7,H693&gt;='Product Ratings'!$D$7),'Product Ratings'!$C$7,IF(AND(H693&lt;='Product Ratings'!$E$8,H693&gt;='Product Ratings'!$D$8),'Product Ratings'!$C$8,IF(H693&gt;='Product Ratings'!$D$9,'Product Ratings'!$C$9)))))</f>
        <v>2</v>
      </c>
      <c r="S693" s="99">
        <f>IF(AND(D693&lt;='Product Ratings'!$I$5,D693&gt;='Product Ratings'!$H$5),'Product Ratings'!$F$5,IF(AND(D693&lt;='Product Ratings'!$I$6,D693&gt;='Product Ratings'!$H$6),'Product Ratings'!$F$6,IF(AND(D693&lt;='Product Ratings'!$I$7,I693&gt;='Product Ratings'!$H$7),'Product Ratings'!$F$7,IF(AND(D693&lt;='Product Ratings'!$I$8,D693&gt;='Product Ratings'!$H$8),'Product Ratings'!$F$8,IF(D693&gt;='Product Ratings'!$H$9,'Product Ratings'!$F$9)))))</f>
        <v>1</v>
      </c>
      <c r="T693" s="99">
        <f>IF(AND(O693&lt;='Product Ratings'!$M$5,O693&gt;='Product Ratings'!$L$5),'Product Ratings'!$J$5,IF(AND(O693&lt;='Product Ratings'!$M$6,O693&gt;='Product Ratings'!$L$6),'Product Ratings'!$J$6,IF(AND(O693&lt;='Product Ratings'!$M$7,O693&gt;='Product Ratings'!$L$7),'Product Ratings'!$J$7,IF(AND(O693&lt;='Product Ratings'!$M$8,O693&gt;='Product Ratings'!$L$8),'Product Ratings'!$J$8,IF(O693&gt;='Product Ratings'!$L$9,'Product Ratings'!$J$9)))))</f>
        <v>4</v>
      </c>
      <c r="U693" s="99">
        <f>IF(AND(N693&lt;='Product Ratings'!$R$5,N693&gt;='Product Ratings'!$Q$5),'Product Ratings'!$O$5,IF(AND(N693&lt;='Product Ratings'!$R$6,N693&gt;='Product Ratings'!$Q$6),'Product Ratings'!$O$6,IF(AND(N693&lt;='Product Ratings'!$R$7,N693&gt;='Product Ratings'!$Q$7),'Product Ratings'!$O$7,IF(AND(N693&lt;='Product Ratings'!$R$8,N693&gt;='Product Ratings'!$Q$8),'Product Ratings'!$O$8,IF(N693&gt;='Product Ratings'!$Q$9,'Product Ratings'!$O$9)))))</f>
        <v>3</v>
      </c>
      <c r="V693" s="99">
        <f>IF(AND(P693&lt;='Product Ratings'!$V$5,P693&gt;='Product Ratings'!$U$5),'Product Ratings'!$S$5,IF(AND(P693&lt;='Product Ratings'!$V$6,P693&gt;='Product Ratings'!$U$6),'Product Ratings'!$S$6,IF(AND(P693&lt;='Product Ratings'!$V$7,P693&gt;='Product Ratings'!$U$7),'Product Ratings'!$S$7,IF(AND(P693&lt;='Product Ratings'!$V$8,P693&gt;='Product Ratings'!$U$8),'Product Ratings'!$S$8,IF(P693&gt;='Product Ratings'!$U$9,'Product Ratings'!$S$9)))))</f>
        <v>1</v>
      </c>
      <c r="W693" s="135">
        <f t="shared" si="6"/>
        <v>11</v>
      </c>
      <c r="X693" s="90"/>
      <c r="Y693" s="90"/>
      <c r="Z693" s="90"/>
      <c r="AA693" s="90"/>
      <c r="AB693" s="90"/>
    </row>
    <row r="694" ht="12.75" customHeight="1">
      <c r="A694" s="87"/>
      <c r="B694" s="90"/>
      <c r="C694" s="90" t="s">
        <v>753</v>
      </c>
      <c r="D694" s="126">
        <v>4.0</v>
      </c>
      <c r="E694" s="127">
        <v>99.48</v>
      </c>
      <c r="F694" s="128">
        <f t="shared" si="7"/>
        <v>64.662</v>
      </c>
      <c r="G694" s="129">
        <f t="shared" si="1"/>
        <v>34.818</v>
      </c>
      <c r="H694" s="130">
        <f t="shared" si="2"/>
        <v>0.35</v>
      </c>
      <c r="I694" s="131">
        <v>44442.0</v>
      </c>
      <c r="J694" s="132">
        <v>44478.0</v>
      </c>
      <c r="K694" s="123"/>
      <c r="L694" s="90"/>
      <c r="M694" s="133">
        <f t="shared" si="3"/>
        <v>24.87</v>
      </c>
      <c r="N694" s="99">
        <f t="shared" si="4"/>
        <v>36</v>
      </c>
      <c r="O694" s="133">
        <f t="shared" si="5"/>
        <v>16.1655</v>
      </c>
      <c r="P694" s="134">
        <v>0.06</v>
      </c>
      <c r="Q694" s="90"/>
      <c r="R694" s="99">
        <f>IF(AND(H694&lt;='Product Ratings'!$E$5,H694&gt;='Product Ratings'!$D$5),'Product Ratings'!$C$5,IF(AND(H694&lt;='Product Ratings'!$E$6,H694&gt;='Product Ratings'!$D$6),'Product Ratings'!$C$6,IF(AND(H694&lt;='Product Ratings'!$E$7,H694&gt;='Product Ratings'!$D$7),'Product Ratings'!$C$7,IF(AND(H694&lt;='Product Ratings'!$E$8,H694&gt;='Product Ratings'!$D$8),'Product Ratings'!$C$8,IF(H694&gt;='Product Ratings'!$D$9,'Product Ratings'!$C$9)))))</f>
        <v>2</v>
      </c>
      <c r="S694" s="99">
        <f>IF(AND(D694&lt;='Product Ratings'!$I$5,D694&gt;='Product Ratings'!$H$5),'Product Ratings'!$F$5,IF(AND(D694&lt;='Product Ratings'!$I$6,D694&gt;='Product Ratings'!$H$6),'Product Ratings'!$F$6,IF(AND(D694&lt;='Product Ratings'!$I$7,I694&gt;='Product Ratings'!$H$7),'Product Ratings'!$F$7,IF(AND(D694&lt;='Product Ratings'!$I$8,D694&gt;='Product Ratings'!$H$8),'Product Ratings'!$F$8,IF(D694&gt;='Product Ratings'!$H$9,'Product Ratings'!$F$9)))))</f>
        <v>1</v>
      </c>
      <c r="T694" s="99">
        <f>IF(AND(O694&lt;='Product Ratings'!$M$5,O694&gt;='Product Ratings'!$L$5),'Product Ratings'!$J$5,IF(AND(O694&lt;='Product Ratings'!$M$6,O694&gt;='Product Ratings'!$L$6),'Product Ratings'!$J$6,IF(AND(O694&lt;='Product Ratings'!$M$7,O694&gt;='Product Ratings'!$L$7),'Product Ratings'!$J$7,IF(AND(O694&lt;='Product Ratings'!$M$8,O694&gt;='Product Ratings'!$L$8),'Product Ratings'!$J$8,IF(O694&gt;='Product Ratings'!$L$9,'Product Ratings'!$J$9)))))</f>
        <v>5</v>
      </c>
      <c r="U694" s="99">
        <f>IF(AND(N694&lt;='Product Ratings'!$R$5,N694&gt;='Product Ratings'!$Q$5),'Product Ratings'!$O$5,IF(AND(N694&lt;='Product Ratings'!$R$6,N694&gt;='Product Ratings'!$Q$6),'Product Ratings'!$O$6,IF(AND(N694&lt;='Product Ratings'!$R$7,N694&gt;='Product Ratings'!$Q$7),'Product Ratings'!$O$7,IF(AND(N694&lt;='Product Ratings'!$R$8,N694&gt;='Product Ratings'!$Q$8),'Product Ratings'!$O$8,IF(N694&gt;='Product Ratings'!$Q$9,'Product Ratings'!$O$9)))))</f>
        <v>3</v>
      </c>
      <c r="V694" s="99">
        <f>IF(AND(P694&lt;='Product Ratings'!$V$5,P694&gt;='Product Ratings'!$U$5),'Product Ratings'!$S$5,IF(AND(P694&lt;='Product Ratings'!$V$6,P694&gt;='Product Ratings'!$U$6),'Product Ratings'!$S$6,IF(AND(P694&lt;='Product Ratings'!$V$7,P694&gt;='Product Ratings'!$U$7),'Product Ratings'!$S$7,IF(AND(P694&lt;='Product Ratings'!$V$8,P694&gt;='Product Ratings'!$U$8),'Product Ratings'!$S$8,IF(P694&gt;='Product Ratings'!$U$9,'Product Ratings'!$S$9)))))</f>
        <v>2</v>
      </c>
      <c r="W694" s="135">
        <f t="shared" si="6"/>
        <v>13</v>
      </c>
      <c r="X694" s="90"/>
      <c r="Y694" s="90"/>
      <c r="Z694" s="90"/>
      <c r="AA694" s="90"/>
      <c r="AB694" s="90"/>
    </row>
    <row r="695" ht="12.75" customHeight="1">
      <c r="A695" s="87"/>
      <c r="B695" s="90"/>
      <c r="C695" s="90" t="s">
        <v>754</v>
      </c>
      <c r="D695" s="126">
        <v>5.0</v>
      </c>
      <c r="E695" s="127">
        <v>86.09</v>
      </c>
      <c r="F695" s="128">
        <f t="shared" si="7"/>
        <v>55.9585</v>
      </c>
      <c r="G695" s="129">
        <f t="shared" si="1"/>
        <v>30.1315</v>
      </c>
      <c r="H695" s="130">
        <f t="shared" si="2"/>
        <v>0.35</v>
      </c>
      <c r="I695" s="131">
        <v>44443.0</v>
      </c>
      <c r="J695" s="132">
        <v>44479.0</v>
      </c>
      <c r="K695" s="123"/>
      <c r="L695" s="90"/>
      <c r="M695" s="133">
        <f t="shared" si="3"/>
        <v>17.218</v>
      </c>
      <c r="N695" s="99">
        <f t="shared" si="4"/>
        <v>36</v>
      </c>
      <c r="O695" s="133">
        <f t="shared" si="5"/>
        <v>11.1917</v>
      </c>
      <c r="P695" s="134">
        <v>0.07</v>
      </c>
      <c r="Q695" s="90"/>
      <c r="R695" s="99">
        <f>IF(AND(H695&lt;='Product Ratings'!$E$5,H695&gt;='Product Ratings'!$D$5),'Product Ratings'!$C$5,IF(AND(H695&lt;='Product Ratings'!$E$6,H695&gt;='Product Ratings'!$D$6),'Product Ratings'!$C$6,IF(AND(H695&lt;='Product Ratings'!$E$7,H695&gt;='Product Ratings'!$D$7),'Product Ratings'!$C$7,IF(AND(H695&lt;='Product Ratings'!$E$8,H695&gt;='Product Ratings'!$D$8),'Product Ratings'!$C$8,IF(H695&gt;='Product Ratings'!$D$9,'Product Ratings'!$C$9)))))</f>
        <v>2</v>
      </c>
      <c r="S695" s="99">
        <f>IF(AND(D695&lt;='Product Ratings'!$I$5,D695&gt;='Product Ratings'!$H$5),'Product Ratings'!$F$5,IF(AND(D695&lt;='Product Ratings'!$I$6,D695&gt;='Product Ratings'!$H$6),'Product Ratings'!$F$6,IF(AND(D695&lt;='Product Ratings'!$I$7,I695&gt;='Product Ratings'!$H$7),'Product Ratings'!$F$7,IF(AND(D695&lt;='Product Ratings'!$I$8,D695&gt;='Product Ratings'!$H$8),'Product Ratings'!$F$8,IF(D695&gt;='Product Ratings'!$H$9,'Product Ratings'!$F$9)))))</f>
        <v>1</v>
      </c>
      <c r="T695" s="99">
        <f>IF(AND(O695&lt;='Product Ratings'!$M$5,O695&gt;='Product Ratings'!$L$5),'Product Ratings'!$J$5,IF(AND(O695&lt;='Product Ratings'!$M$6,O695&gt;='Product Ratings'!$L$6),'Product Ratings'!$J$6,IF(AND(O695&lt;='Product Ratings'!$M$7,O695&gt;='Product Ratings'!$L$7),'Product Ratings'!$J$7,IF(AND(O695&lt;='Product Ratings'!$M$8,O695&gt;='Product Ratings'!$L$8),'Product Ratings'!$J$8,IF(O695&gt;='Product Ratings'!$L$9,'Product Ratings'!$J$9)))))</f>
        <v>5</v>
      </c>
      <c r="U695" s="99">
        <f>IF(AND(N695&lt;='Product Ratings'!$R$5,N695&gt;='Product Ratings'!$Q$5),'Product Ratings'!$O$5,IF(AND(N695&lt;='Product Ratings'!$R$6,N695&gt;='Product Ratings'!$Q$6),'Product Ratings'!$O$6,IF(AND(N695&lt;='Product Ratings'!$R$7,N695&gt;='Product Ratings'!$Q$7),'Product Ratings'!$O$7,IF(AND(N695&lt;='Product Ratings'!$R$8,N695&gt;='Product Ratings'!$Q$8),'Product Ratings'!$O$8,IF(N695&gt;='Product Ratings'!$Q$9,'Product Ratings'!$O$9)))))</f>
        <v>3</v>
      </c>
      <c r="V695" s="99">
        <f>IF(AND(P695&lt;='Product Ratings'!$V$5,P695&gt;='Product Ratings'!$U$5),'Product Ratings'!$S$5,IF(AND(P695&lt;='Product Ratings'!$V$6,P695&gt;='Product Ratings'!$U$6),'Product Ratings'!$S$6,IF(AND(P695&lt;='Product Ratings'!$V$7,P695&gt;='Product Ratings'!$U$7),'Product Ratings'!$S$7,IF(AND(P695&lt;='Product Ratings'!$V$8,P695&gt;='Product Ratings'!$U$8),'Product Ratings'!$S$8,IF(P695&gt;='Product Ratings'!$U$9,'Product Ratings'!$S$9)))))</f>
        <v>2</v>
      </c>
      <c r="W695" s="135">
        <f t="shared" si="6"/>
        <v>13</v>
      </c>
      <c r="X695" s="90"/>
      <c r="Y695" s="90"/>
      <c r="Z695" s="90"/>
      <c r="AA695" s="90"/>
      <c r="AB695" s="90"/>
    </row>
    <row r="696" ht="12.75" customHeight="1">
      <c r="A696" s="87"/>
      <c r="B696" s="90"/>
      <c r="C696" s="90" t="s">
        <v>755</v>
      </c>
      <c r="D696" s="126">
        <v>6.0</v>
      </c>
      <c r="E696" s="127">
        <v>200.96</v>
      </c>
      <c r="F696" s="128">
        <f t="shared" si="7"/>
        <v>130.624</v>
      </c>
      <c r="G696" s="129">
        <f t="shared" si="1"/>
        <v>70.336</v>
      </c>
      <c r="H696" s="130">
        <f t="shared" si="2"/>
        <v>0.35</v>
      </c>
      <c r="I696" s="131">
        <v>44444.0</v>
      </c>
      <c r="J696" s="132">
        <v>44480.0</v>
      </c>
      <c r="K696" s="123"/>
      <c r="L696" s="90"/>
      <c r="M696" s="133">
        <f t="shared" si="3"/>
        <v>33.49333333</v>
      </c>
      <c r="N696" s="99">
        <f t="shared" si="4"/>
        <v>36</v>
      </c>
      <c r="O696" s="133">
        <f t="shared" si="5"/>
        <v>21.77066667</v>
      </c>
      <c r="P696" s="134">
        <v>0.08</v>
      </c>
      <c r="Q696" s="90"/>
      <c r="R696" s="99">
        <f>IF(AND(H696&lt;='Product Ratings'!$E$5,H696&gt;='Product Ratings'!$D$5),'Product Ratings'!$C$5,IF(AND(H696&lt;='Product Ratings'!$E$6,H696&gt;='Product Ratings'!$D$6),'Product Ratings'!$C$6,IF(AND(H696&lt;='Product Ratings'!$E$7,H696&gt;='Product Ratings'!$D$7),'Product Ratings'!$C$7,IF(AND(H696&lt;='Product Ratings'!$E$8,H696&gt;='Product Ratings'!$D$8),'Product Ratings'!$C$8,IF(H696&gt;='Product Ratings'!$D$9,'Product Ratings'!$C$9)))))</f>
        <v>2</v>
      </c>
      <c r="S696" s="99">
        <f>IF(AND(D696&lt;='Product Ratings'!$I$5,D696&gt;='Product Ratings'!$H$5),'Product Ratings'!$F$5,IF(AND(D696&lt;='Product Ratings'!$I$6,D696&gt;='Product Ratings'!$H$6),'Product Ratings'!$F$6,IF(AND(D696&lt;='Product Ratings'!$I$7,I696&gt;='Product Ratings'!$H$7),'Product Ratings'!$F$7,IF(AND(D696&lt;='Product Ratings'!$I$8,D696&gt;='Product Ratings'!$H$8),'Product Ratings'!$F$8,IF(D696&gt;='Product Ratings'!$H$9,'Product Ratings'!$F$9)))))</f>
        <v>2</v>
      </c>
      <c r="T696" s="99">
        <f>IF(AND(O696&lt;='Product Ratings'!$M$5,O696&gt;='Product Ratings'!$L$5),'Product Ratings'!$J$5,IF(AND(O696&lt;='Product Ratings'!$M$6,O696&gt;='Product Ratings'!$L$6),'Product Ratings'!$J$6,IF(AND(O696&lt;='Product Ratings'!$M$7,O696&gt;='Product Ratings'!$L$7),'Product Ratings'!$J$7,IF(AND(O696&lt;='Product Ratings'!$M$8,O696&gt;='Product Ratings'!$L$8),'Product Ratings'!$J$8,IF(O696&gt;='Product Ratings'!$L$9,'Product Ratings'!$J$9)))))</f>
        <v>5</v>
      </c>
      <c r="U696" s="99">
        <f>IF(AND(N696&lt;='Product Ratings'!$R$5,N696&gt;='Product Ratings'!$Q$5),'Product Ratings'!$O$5,IF(AND(N696&lt;='Product Ratings'!$R$6,N696&gt;='Product Ratings'!$Q$6),'Product Ratings'!$O$6,IF(AND(N696&lt;='Product Ratings'!$R$7,N696&gt;='Product Ratings'!$Q$7),'Product Ratings'!$O$7,IF(AND(N696&lt;='Product Ratings'!$R$8,N696&gt;='Product Ratings'!$Q$8),'Product Ratings'!$O$8,IF(N696&gt;='Product Ratings'!$Q$9,'Product Ratings'!$O$9)))))</f>
        <v>3</v>
      </c>
      <c r="V696" s="99">
        <f>IF(AND(P696&lt;='Product Ratings'!$V$5,P696&gt;='Product Ratings'!$U$5),'Product Ratings'!$S$5,IF(AND(P696&lt;='Product Ratings'!$V$6,P696&gt;='Product Ratings'!$U$6),'Product Ratings'!$S$6,IF(AND(P696&lt;='Product Ratings'!$V$7,P696&gt;='Product Ratings'!$U$7),'Product Ratings'!$S$7,IF(AND(P696&lt;='Product Ratings'!$V$8,P696&gt;='Product Ratings'!$U$8),'Product Ratings'!$S$8,IF(P696&gt;='Product Ratings'!$U$9,'Product Ratings'!$S$9)))))</f>
        <v>2</v>
      </c>
      <c r="W696" s="135">
        <f t="shared" si="6"/>
        <v>14</v>
      </c>
      <c r="X696" s="90"/>
      <c r="Y696" s="90"/>
      <c r="Z696" s="90"/>
      <c r="AA696" s="90"/>
      <c r="AB696" s="90"/>
    </row>
    <row r="697" ht="12.75" customHeight="1">
      <c r="A697" s="87"/>
      <c r="B697" s="90"/>
      <c r="C697" s="90" t="s">
        <v>756</v>
      </c>
      <c r="D697" s="126">
        <v>1.0</v>
      </c>
      <c r="E697" s="127">
        <v>342.61</v>
      </c>
      <c r="F697" s="128">
        <f t="shared" si="7"/>
        <v>222.6965</v>
      </c>
      <c r="G697" s="129">
        <f t="shared" si="1"/>
        <v>119.9135</v>
      </c>
      <c r="H697" s="130">
        <f t="shared" si="2"/>
        <v>0.35</v>
      </c>
      <c r="I697" s="131">
        <v>44445.0</v>
      </c>
      <c r="J697" s="132">
        <v>44481.0</v>
      </c>
      <c r="K697" s="123"/>
      <c r="L697" s="90"/>
      <c r="M697" s="133">
        <f t="shared" si="3"/>
        <v>342.61</v>
      </c>
      <c r="N697" s="99">
        <f t="shared" si="4"/>
        <v>36</v>
      </c>
      <c r="O697" s="133">
        <f t="shared" si="5"/>
        <v>222.6965</v>
      </c>
      <c r="P697" s="134">
        <v>0.09</v>
      </c>
      <c r="Q697" s="90"/>
      <c r="R697" s="99">
        <f>IF(AND(H697&lt;='Product Ratings'!$E$5,H697&gt;='Product Ratings'!$D$5),'Product Ratings'!$C$5,IF(AND(H697&lt;='Product Ratings'!$E$6,H697&gt;='Product Ratings'!$D$6),'Product Ratings'!$C$6,IF(AND(H697&lt;='Product Ratings'!$E$7,H697&gt;='Product Ratings'!$D$7),'Product Ratings'!$C$7,IF(AND(H697&lt;='Product Ratings'!$E$8,H697&gt;='Product Ratings'!$D$8),'Product Ratings'!$C$8,IF(H697&gt;='Product Ratings'!$D$9,'Product Ratings'!$C$9)))))</f>
        <v>2</v>
      </c>
      <c r="S697" s="99">
        <f>IF(AND(D697&lt;='Product Ratings'!$I$5,D697&gt;='Product Ratings'!$H$5),'Product Ratings'!$F$5,IF(AND(D697&lt;='Product Ratings'!$I$6,D697&gt;='Product Ratings'!$H$6),'Product Ratings'!$F$6,IF(AND(D697&lt;='Product Ratings'!$I$7,I697&gt;='Product Ratings'!$H$7),'Product Ratings'!$F$7,IF(AND(D697&lt;='Product Ratings'!$I$8,D697&gt;='Product Ratings'!$H$8),'Product Ratings'!$F$8,IF(D697&gt;='Product Ratings'!$H$9,'Product Ratings'!$F$9)))))</f>
        <v>1</v>
      </c>
      <c r="T697" s="99">
        <f>IF(AND(O697&lt;='Product Ratings'!$M$5,O697&gt;='Product Ratings'!$L$5),'Product Ratings'!$J$5,IF(AND(O697&lt;='Product Ratings'!$M$6,O697&gt;='Product Ratings'!$L$6),'Product Ratings'!$J$6,IF(AND(O697&lt;='Product Ratings'!$M$7,O697&gt;='Product Ratings'!$L$7),'Product Ratings'!$J$7,IF(AND(O697&lt;='Product Ratings'!$M$8,O697&gt;='Product Ratings'!$L$8),'Product Ratings'!$J$8,IF(O697&gt;='Product Ratings'!$L$9,'Product Ratings'!$J$9)))))</f>
        <v>1</v>
      </c>
      <c r="U697" s="99">
        <f>IF(AND(N697&lt;='Product Ratings'!$R$5,N697&gt;='Product Ratings'!$Q$5),'Product Ratings'!$O$5,IF(AND(N697&lt;='Product Ratings'!$R$6,N697&gt;='Product Ratings'!$Q$6),'Product Ratings'!$O$6,IF(AND(N697&lt;='Product Ratings'!$R$7,N697&gt;='Product Ratings'!$Q$7),'Product Ratings'!$O$7,IF(AND(N697&lt;='Product Ratings'!$R$8,N697&gt;='Product Ratings'!$Q$8),'Product Ratings'!$O$8,IF(N697&gt;='Product Ratings'!$Q$9,'Product Ratings'!$O$9)))))</f>
        <v>3</v>
      </c>
      <c r="V697" s="99">
        <f>IF(AND(P697&lt;='Product Ratings'!$V$5,P697&gt;='Product Ratings'!$U$5),'Product Ratings'!$S$5,IF(AND(P697&lt;='Product Ratings'!$V$6,P697&gt;='Product Ratings'!$U$6),'Product Ratings'!$S$6,IF(AND(P697&lt;='Product Ratings'!$V$7,P697&gt;='Product Ratings'!$U$7),'Product Ratings'!$S$7,IF(AND(P697&lt;='Product Ratings'!$V$8,P697&gt;='Product Ratings'!$U$8),'Product Ratings'!$S$8,IF(P697&gt;='Product Ratings'!$U$9,'Product Ratings'!$S$9)))))</f>
        <v>2</v>
      </c>
      <c r="W697" s="135">
        <f t="shared" si="6"/>
        <v>9</v>
      </c>
      <c r="X697" s="90"/>
      <c r="Y697" s="90"/>
      <c r="Z697" s="90"/>
      <c r="AA697" s="90"/>
      <c r="AB697" s="90"/>
    </row>
    <row r="698" ht="12.75" customHeight="1">
      <c r="A698" s="87"/>
      <c r="B698" s="90"/>
      <c r="C698" s="90" t="s">
        <v>757</v>
      </c>
      <c r="D698" s="126">
        <v>2.0</v>
      </c>
      <c r="E698" s="127">
        <v>113.87</v>
      </c>
      <c r="F698" s="128">
        <f t="shared" si="7"/>
        <v>74.0155</v>
      </c>
      <c r="G698" s="129">
        <f t="shared" si="1"/>
        <v>39.8545</v>
      </c>
      <c r="H698" s="130">
        <f t="shared" si="2"/>
        <v>0.35</v>
      </c>
      <c r="I698" s="131">
        <v>44446.0</v>
      </c>
      <c r="J698" s="132">
        <v>44482.0</v>
      </c>
      <c r="K698" s="123"/>
      <c r="L698" s="90"/>
      <c r="M698" s="133">
        <f t="shared" si="3"/>
        <v>56.935</v>
      </c>
      <c r="N698" s="99">
        <f t="shared" si="4"/>
        <v>36</v>
      </c>
      <c r="O698" s="133">
        <f t="shared" si="5"/>
        <v>37.00775</v>
      </c>
      <c r="P698" s="134">
        <v>0.12</v>
      </c>
      <c r="Q698" s="90"/>
      <c r="R698" s="99">
        <f>IF(AND(H698&lt;='Product Ratings'!$E$5,H698&gt;='Product Ratings'!$D$5),'Product Ratings'!$C$5,IF(AND(H698&lt;='Product Ratings'!$E$6,H698&gt;='Product Ratings'!$D$6),'Product Ratings'!$C$6,IF(AND(H698&lt;='Product Ratings'!$E$7,H698&gt;='Product Ratings'!$D$7),'Product Ratings'!$C$7,IF(AND(H698&lt;='Product Ratings'!$E$8,H698&gt;='Product Ratings'!$D$8),'Product Ratings'!$C$8,IF(H698&gt;='Product Ratings'!$D$9,'Product Ratings'!$C$9)))))</f>
        <v>2</v>
      </c>
      <c r="S698" s="99">
        <f>IF(AND(D698&lt;='Product Ratings'!$I$5,D698&gt;='Product Ratings'!$H$5),'Product Ratings'!$F$5,IF(AND(D698&lt;='Product Ratings'!$I$6,D698&gt;='Product Ratings'!$H$6),'Product Ratings'!$F$6,IF(AND(D698&lt;='Product Ratings'!$I$7,I698&gt;='Product Ratings'!$H$7),'Product Ratings'!$F$7,IF(AND(D698&lt;='Product Ratings'!$I$8,D698&gt;='Product Ratings'!$H$8),'Product Ratings'!$F$8,IF(D698&gt;='Product Ratings'!$H$9,'Product Ratings'!$F$9)))))</f>
        <v>1</v>
      </c>
      <c r="T698" s="99">
        <f>IF(AND(O698&lt;='Product Ratings'!$M$5,O698&gt;='Product Ratings'!$L$5),'Product Ratings'!$J$5,IF(AND(O698&lt;='Product Ratings'!$M$6,O698&gt;='Product Ratings'!$L$6),'Product Ratings'!$J$6,IF(AND(O698&lt;='Product Ratings'!$M$7,O698&gt;='Product Ratings'!$L$7),'Product Ratings'!$J$7,IF(AND(O698&lt;='Product Ratings'!$M$8,O698&gt;='Product Ratings'!$L$8),'Product Ratings'!$J$8,IF(O698&gt;='Product Ratings'!$L$9,'Product Ratings'!$J$9)))))</f>
        <v>4</v>
      </c>
      <c r="U698" s="99">
        <f>IF(AND(N698&lt;='Product Ratings'!$R$5,N698&gt;='Product Ratings'!$Q$5),'Product Ratings'!$O$5,IF(AND(N698&lt;='Product Ratings'!$R$6,N698&gt;='Product Ratings'!$Q$6),'Product Ratings'!$O$6,IF(AND(N698&lt;='Product Ratings'!$R$7,N698&gt;='Product Ratings'!$Q$7),'Product Ratings'!$O$7,IF(AND(N698&lt;='Product Ratings'!$R$8,N698&gt;='Product Ratings'!$Q$8),'Product Ratings'!$O$8,IF(N698&gt;='Product Ratings'!$Q$9,'Product Ratings'!$O$9)))))</f>
        <v>3</v>
      </c>
      <c r="V698" s="99">
        <f>IF(AND(P698&lt;='Product Ratings'!$V$5,P698&gt;='Product Ratings'!$U$5),'Product Ratings'!$S$5,IF(AND(P698&lt;='Product Ratings'!$V$6,P698&gt;='Product Ratings'!$U$6),'Product Ratings'!$S$6,IF(AND(P698&lt;='Product Ratings'!$V$7,P698&gt;='Product Ratings'!$U$7),'Product Ratings'!$S$7,IF(AND(P698&lt;='Product Ratings'!$V$8,P698&gt;='Product Ratings'!$U$8),'Product Ratings'!$S$8,IF(P698&gt;='Product Ratings'!$U$9,'Product Ratings'!$S$9)))))</f>
        <v>2</v>
      </c>
      <c r="W698" s="135">
        <f t="shared" si="6"/>
        <v>12</v>
      </c>
      <c r="X698" s="90"/>
      <c r="Y698" s="90"/>
      <c r="Z698" s="90"/>
      <c r="AA698" s="90"/>
      <c r="AB698" s="90"/>
    </row>
    <row r="699" ht="12.75" customHeight="1">
      <c r="A699" s="87"/>
      <c r="B699" s="90"/>
      <c r="C699" s="90" t="s">
        <v>758</v>
      </c>
      <c r="D699" s="126">
        <v>3.0</v>
      </c>
      <c r="E699" s="127">
        <v>758.26</v>
      </c>
      <c r="F699" s="128">
        <f t="shared" si="7"/>
        <v>492.869</v>
      </c>
      <c r="G699" s="129">
        <f t="shared" si="1"/>
        <v>265.391</v>
      </c>
      <c r="H699" s="130">
        <f t="shared" si="2"/>
        <v>0.35</v>
      </c>
      <c r="I699" s="131">
        <v>44447.0</v>
      </c>
      <c r="J699" s="132">
        <v>44483.0</v>
      </c>
      <c r="K699" s="123"/>
      <c r="L699" s="90"/>
      <c r="M699" s="133">
        <f t="shared" si="3"/>
        <v>252.7533333</v>
      </c>
      <c r="N699" s="99">
        <f t="shared" si="4"/>
        <v>36</v>
      </c>
      <c r="O699" s="133">
        <f t="shared" si="5"/>
        <v>164.2896667</v>
      </c>
      <c r="P699" s="134">
        <v>0.13</v>
      </c>
      <c r="Q699" s="90"/>
      <c r="R699" s="99">
        <f>IF(AND(H699&lt;='Product Ratings'!$E$5,H699&gt;='Product Ratings'!$D$5),'Product Ratings'!$C$5,IF(AND(H699&lt;='Product Ratings'!$E$6,H699&gt;='Product Ratings'!$D$6),'Product Ratings'!$C$6,IF(AND(H699&lt;='Product Ratings'!$E$7,H699&gt;='Product Ratings'!$D$7),'Product Ratings'!$C$7,IF(AND(H699&lt;='Product Ratings'!$E$8,H699&gt;='Product Ratings'!$D$8),'Product Ratings'!$C$8,IF(H699&gt;='Product Ratings'!$D$9,'Product Ratings'!$C$9)))))</f>
        <v>2</v>
      </c>
      <c r="S699" s="99">
        <f>IF(AND(D699&lt;='Product Ratings'!$I$5,D699&gt;='Product Ratings'!$H$5),'Product Ratings'!$F$5,IF(AND(D699&lt;='Product Ratings'!$I$6,D699&gt;='Product Ratings'!$H$6),'Product Ratings'!$F$6,IF(AND(D699&lt;='Product Ratings'!$I$7,I699&gt;='Product Ratings'!$H$7),'Product Ratings'!$F$7,IF(AND(D699&lt;='Product Ratings'!$I$8,D699&gt;='Product Ratings'!$H$8),'Product Ratings'!$F$8,IF(D699&gt;='Product Ratings'!$H$9,'Product Ratings'!$F$9)))))</f>
        <v>1</v>
      </c>
      <c r="T699" s="99">
        <f>IF(AND(O699&lt;='Product Ratings'!$M$5,O699&gt;='Product Ratings'!$L$5),'Product Ratings'!$J$5,IF(AND(O699&lt;='Product Ratings'!$M$6,O699&gt;='Product Ratings'!$L$6),'Product Ratings'!$J$6,IF(AND(O699&lt;='Product Ratings'!$M$7,O699&gt;='Product Ratings'!$L$7),'Product Ratings'!$J$7,IF(AND(O699&lt;='Product Ratings'!$M$8,O699&gt;='Product Ratings'!$L$8),'Product Ratings'!$J$8,IF(O699&gt;='Product Ratings'!$L$9,'Product Ratings'!$J$9)))))</f>
        <v>2</v>
      </c>
      <c r="U699" s="99">
        <f>IF(AND(N699&lt;='Product Ratings'!$R$5,N699&gt;='Product Ratings'!$Q$5),'Product Ratings'!$O$5,IF(AND(N699&lt;='Product Ratings'!$R$6,N699&gt;='Product Ratings'!$Q$6),'Product Ratings'!$O$6,IF(AND(N699&lt;='Product Ratings'!$R$7,N699&gt;='Product Ratings'!$Q$7),'Product Ratings'!$O$7,IF(AND(N699&lt;='Product Ratings'!$R$8,N699&gt;='Product Ratings'!$Q$8),'Product Ratings'!$O$8,IF(N699&gt;='Product Ratings'!$Q$9,'Product Ratings'!$O$9)))))</f>
        <v>3</v>
      </c>
      <c r="V699" s="99" t="b">
        <f>IF(AND(P699&lt;='Product Ratings'!$V$5,P699&gt;='Product Ratings'!$U$5),'Product Ratings'!$S$5,IF(AND(P699&lt;='Product Ratings'!$V$6,P699&gt;='Product Ratings'!$U$6),'Product Ratings'!$S$6,IF(AND(P699&lt;='Product Ratings'!$V$7,P699&gt;='Product Ratings'!$U$7),'Product Ratings'!$S$7,IF(AND(P699&lt;='Product Ratings'!$V$8,P699&gt;='Product Ratings'!$U$8),'Product Ratings'!$S$8,IF(P699&gt;='Product Ratings'!$U$9,'Product Ratings'!$S$9)))))</f>
        <v>0</v>
      </c>
      <c r="W699" s="135">
        <f t="shared" si="6"/>
        <v>8</v>
      </c>
      <c r="X699" s="90"/>
      <c r="Y699" s="90"/>
      <c r="Z699" s="90"/>
      <c r="AA699" s="90"/>
      <c r="AB699" s="90"/>
    </row>
    <row r="700" ht="12.75" customHeight="1">
      <c r="A700" s="87"/>
      <c r="B700" s="90"/>
      <c r="C700" s="90" t="s">
        <v>759</v>
      </c>
      <c r="D700" s="126">
        <v>4.0</v>
      </c>
      <c r="E700" s="127">
        <v>298.26</v>
      </c>
      <c r="F700" s="128">
        <f t="shared" si="7"/>
        <v>193.869</v>
      </c>
      <c r="G700" s="129">
        <f t="shared" si="1"/>
        <v>104.391</v>
      </c>
      <c r="H700" s="130">
        <f t="shared" si="2"/>
        <v>0.35</v>
      </c>
      <c r="I700" s="131">
        <v>44448.0</v>
      </c>
      <c r="J700" s="132">
        <v>44484.0</v>
      </c>
      <c r="K700" s="123"/>
      <c r="L700" s="90"/>
      <c r="M700" s="133">
        <f t="shared" si="3"/>
        <v>74.565</v>
      </c>
      <c r="N700" s="99">
        <f t="shared" si="4"/>
        <v>36</v>
      </c>
      <c r="O700" s="133">
        <f t="shared" si="5"/>
        <v>48.46725</v>
      </c>
      <c r="P700" s="134">
        <v>0.125</v>
      </c>
      <c r="Q700" s="90"/>
      <c r="R700" s="99">
        <f>IF(AND(H700&lt;='Product Ratings'!$E$5,H700&gt;='Product Ratings'!$D$5),'Product Ratings'!$C$5,IF(AND(H700&lt;='Product Ratings'!$E$6,H700&gt;='Product Ratings'!$D$6),'Product Ratings'!$C$6,IF(AND(H700&lt;='Product Ratings'!$E$7,H700&gt;='Product Ratings'!$D$7),'Product Ratings'!$C$7,IF(AND(H700&lt;='Product Ratings'!$E$8,H700&gt;='Product Ratings'!$D$8),'Product Ratings'!$C$8,IF(H700&gt;='Product Ratings'!$D$9,'Product Ratings'!$C$9)))))</f>
        <v>2</v>
      </c>
      <c r="S700" s="99">
        <f>IF(AND(D700&lt;='Product Ratings'!$I$5,D700&gt;='Product Ratings'!$H$5),'Product Ratings'!$F$5,IF(AND(D700&lt;='Product Ratings'!$I$6,D700&gt;='Product Ratings'!$H$6),'Product Ratings'!$F$6,IF(AND(D700&lt;='Product Ratings'!$I$7,I700&gt;='Product Ratings'!$H$7),'Product Ratings'!$F$7,IF(AND(D700&lt;='Product Ratings'!$I$8,D700&gt;='Product Ratings'!$H$8),'Product Ratings'!$F$8,IF(D700&gt;='Product Ratings'!$H$9,'Product Ratings'!$F$9)))))</f>
        <v>1</v>
      </c>
      <c r="T700" s="99">
        <f>IF(AND(O700&lt;='Product Ratings'!$M$5,O700&gt;='Product Ratings'!$L$5),'Product Ratings'!$J$5,IF(AND(O700&lt;='Product Ratings'!$M$6,O700&gt;='Product Ratings'!$L$6),'Product Ratings'!$J$6,IF(AND(O700&lt;='Product Ratings'!$M$7,O700&gt;='Product Ratings'!$L$7),'Product Ratings'!$J$7,IF(AND(O700&lt;='Product Ratings'!$M$8,O700&gt;='Product Ratings'!$L$8),'Product Ratings'!$J$8,IF(O700&gt;='Product Ratings'!$L$9,'Product Ratings'!$J$9)))))</f>
        <v>3</v>
      </c>
      <c r="U700" s="99">
        <f>IF(AND(N700&lt;='Product Ratings'!$R$5,N700&gt;='Product Ratings'!$Q$5),'Product Ratings'!$O$5,IF(AND(N700&lt;='Product Ratings'!$R$6,N700&gt;='Product Ratings'!$Q$6),'Product Ratings'!$O$6,IF(AND(N700&lt;='Product Ratings'!$R$7,N700&gt;='Product Ratings'!$Q$7),'Product Ratings'!$O$7,IF(AND(N700&lt;='Product Ratings'!$R$8,N700&gt;='Product Ratings'!$Q$8),'Product Ratings'!$O$8,IF(N700&gt;='Product Ratings'!$Q$9,'Product Ratings'!$O$9)))))</f>
        <v>3</v>
      </c>
      <c r="V700" s="99">
        <f>IF(AND(P700&lt;='Product Ratings'!$V$5,P700&gt;='Product Ratings'!$U$5),'Product Ratings'!$S$5,IF(AND(P700&lt;='Product Ratings'!$V$6,P700&gt;='Product Ratings'!$U$6),'Product Ratings'!$S$6,IF(AND(P700&lt;='Product Ratings'!$V$7,P700&gt;='Product Ratings'!$U$7),'Product Ratings'!$S$7,IF(AND(P700&lt;='Product Ratings'!$V$8,P700&gt;='Product Ratings'!$U$8),'Product Ratings'!$S$8,IF(P700&gt;='Product Ratings'!$U$9,'Product Ratings'!$S$9)))))</f>
        <v>2</v>
      </c>
      <c r="W700" s="135">
        <f t="shared" si="6"/>
        <v>11</v>
      </c>
      <c r="X700" s="90"/>
      <c r="Y700" s="90"/>
      <c r="Z700" s="90"/>
      <c r="AA700" s="90"/>
      <c r="AB700" s="90"/>
    </row>
    <row r="701" ht="12.75" customHeight="1">
      <c r="A701" s="87"/>
      <c r="B701" s="90"/>
      <c r="C701" s="90" t="s">
        <v>760</v>
      </c>
      <c r="D701" s="126">
        <v>5.0</v>
      </c>
      <c r="E701" s="127">
        <v>101.74</v>
      </c>
      <c r="F701" s="128">
        <f t="shared" si="7"/>
        <v>66.131</v>
      </c>
      <c r="G701" s="129">
        <f t="shared" si="1"/>
        <v>35.609</v>
      </c>
      <c r="H701" s="130">
        <f t="shared" si="2"/>
        <v>0.35</v>
      </c>
      <c r="I701" s="131">
        <v>44449.0</v>
      </c>
      <c r="J701" s="132">
        <v>44485.0</v>
      </c>
      <c r="K701" s="123"/>
      <c r="L701" s="90"/>
      <c r="M701" s="133">
        <f t="shared" si="3"/>
        <v>20.348</v>
      </c>
      <c r="N701" s="99">
        <f t="shared" si="4"/>
        <v>36</v>
      </c>
      <c r="O701" s="133">
        <f t="shared" si="5"/>
        <v>13.2262</v>
      </c>
      <c r="P701" s="134">
        <v>0.15</v>
      </c>
      <c r="Q701" s="90"/>
      <c r="R701" s="99">
        <f>IF(AND(H701&lt;='Product Ratings'!$E$5,H701&gt;='Product Ratings'!$D$5),'Product Ratings'!$C$5,IF(AND(H701&lt;='Product Ratings'!$E$6,H701&gt;='Product Ratings'!$D$6),'Product Ratings'!$C$6,IF(AND(H701&lt;='Product Ratings'!$E$7,H701&gt;='Product Ratings'!$D$7),'Product Ratings'!$C$7,IF(AND(H701&lt;='Product Ratings'!$E$8,H701&gt;='Product Ratings'!$D$8),'Product Ratings'!$C$8,IF(H701&gt;='Product Ratings'!$D$9,'Product Ratings'!$C$9)))))</f>
        <v>2</v>
      </c>
      <c r="S701" s="99">
        <f>IF(AND(D701&lt;='Product Ratings'!$I$5,D701&gt;='Product Ratings'!$H$5),'Product Ratings'!$F$5,IF(AND(D701&lt;='Product Ratings'!$I$6,D701&gt;='Product Ratings'!$H$6),'Product Ratings'!$F$6,IF(AND(D701&lt;='Product Ratings'!$I$7,I701&gt;='Product Ratings'!$H$7),'Product Ratings'!$F$7,IF(AND(D701&lt;='Product Ratings'!$I$8,D701&gt;='Product Ratings'!$H$8),'Product Ratings'!$F$8,IF(D701&gt;='Product Ratings'!$H$9,'Product Ratings'!$F$9)))))</f>
        <v>1</v>
      </c>
      <c r="T701" s="99">
        <f>IF(AND(O701&lt;='Product Ratings'!$M$5,O701&gt;='Product Ratings'!$L$5),'Product Ratings'!$J$5,IF(AND(O701&lt;='Product Ratings'!$M$6,O701&gt;='Product Ratings'!$L$6),'Product Ratings'!$J$6,IF(AND(O701&lt;='Product Ratings'!$M$7,O701&gt;='Product Ratings'!$L$7),'Product Ratings'!$J$7,IF(AND(O701&lt;='Product Ratings'!$M$8,O701&gt;='Product Ratings'!$L$8),'Product Ratings'!$J$8,IF(O701&gt;='Product Ratings'!$L$9,'Product Ratings'!$J$9)))))</f>
        <v>5</v>
      </c>
      <c r="U701" s="99">
        <f>IF(AND(N701&lt;='Product Ratings'!$R$5,N701&gt;='Product Ratings'!$Q$5),'Product Ratings'!$O$5,IF(AND(N701&lt;='Product Ratings'!$R$6,N701&gt;='Product Ratings'!$Q$6),'Product Ratings'!$O$6,IF(AND(N701&lt;='Product Ratings'!$R$7,N701&gt;='Product Ratings'!$Q$7),'Product Ratings'!$O$7,IF(AND(N701&lt;='Product Ratings'!$R$8,N701&gt;='Product Ratings'!$Q$8),'Product Ratings'!$O$8,IF(N701&gt;='Product Ratings'!$Q$9,'Product Ratings'!$O$9)))))</f>
        <v>3</v>
      </c>
      <c r="V701" s="99">
        <f>IF(AND(P701&lt;='Product Ratings'!$V$5,P701&gt;='Product Ratings'!$U$5),'Product Ratings'!$S$5,IF(AND(P701&lt;='Product Ratings'!$V$6,P701&gt;='Product Ratings'!$U$6),'Product Ratings'!$S$6,IF(AND(P701&lt;='Product Ratings'!$V$7,P701&gt;='Product Ratings'!$U$7),'Product Ratings'!$S$7,IF(AND(P701&lt;='Product Ratings'!$V$8,P701&gt;='Product Ratings'!$U$8),'Product Ratings'!$S$8,IF(P701&gt;='Product Ratings'!$U$9,'Product Ratings'!$S$9)))))</f>
        <v>3</v>
      </c>
      <c r="W701" s="135">
        <f t="shared" si="6"/>
        <v>14</v>
      </c>
      <c r="X701" s="90"/>
      <c r="Y701" s="90"/>
      <c r="Z701" s="90"/>
      <c r="AA701" s="90"/>
      <c r="AB701" s="90"/>
    </row>
    <row r="702" ht="12.75" customHeight="1">
      <c r="A702" s="87"/>
      <c r="B702" s="90"/>
      <c r="C702" s="90" t="s">
        <v>761</v>
      </c>
      <c r="D702" s="126">
        <v>6.0</v>
      </c>
      <c r="E702" s="127">
        <v>341.3</v>
      </c>
      <c r="F702" s="128">
        <f t="shared" si="7"/>
        <v>221.845</v>
      </c>
      <c r="G702" s="129">
        <f t="shared" si="1"/>
        <v>119.455</v>
      </c>
      <c r="H702" s="130">
        <f t="shared" si="2"/>
        <v>0.35</v>
      </c>
      <c r="I702" s="131">
        <v>44450.0</v>
      </c>
      <c r="J702" s="132">
        <v>44486.0</v>
      </c>
      <c r="K702" s="123"/>
      <c r="L702" s="90"/>
      <c r="M702" s="133">
        <f t="shared" si="3"/>
        <v>56.88333333</v>
      </c>
      <c r="N702" s="99">
        <f t="shared" si="4"/>
        <v>36</v>
      </c>
      <c r="O702" s="133">
        <f t="shared" si="5"/>
        <v>36.97416667</v>
      </c>
      <c r="P702" s="134">
        <v>0.18</v>
      </c>
      <c r="Q702" s="90"/>
      <c r="R702" s="99">
        <f>IF(AND(H702&lt;='Product Ratings'!$E$5,H702&gt;='Product Ratings'!$D$5),'Product Ratings'!$C$5,IF(AND(H702&lt;='Product Ratings'!$E$6,H702&gt;='Product Ratings'!$D$6),'Product Ratings'!$C$6,IF(AND(H702&lt;='Product Ratings'!$E$7,H702&gt;='Product Ratings'!$D$7),'Product Ratings'!$C$7,IF(AND(H702&lt;='Product Ratings'!$E$8,H702&gt;='Product Ratings'!$D$8),'Product Ratings'!$C$8,IF(H702&gt;='Product Ratings'!$D$9,'Product Ratings'!$C$9)))))</f>
        <v>2</v>
      </c>
      <c r="S702" s="99">
        <f>IF(AND(D702&lt;='Product Ratings'!$I$5,D702&gt;='Product Ratings'!$H$5),'Product Ratings'!$F$5,IF(AND(D702&lt;='Product Ratings'!$I$6,D702&gt;='Product Ratings'!$H$6),'Product Ratings'!$F$6,IF(AND(D702&lt;='Product Ratings'!$I$7,I702&gt;='Product Ratings'!$H$7),'Product Ratings'!$F$7,IF(AND(D702&lt;='Product Ratings'!$I$8,D702&gt;='Product Ratings'!$H$8),'Product Ratings'!$F$8,IF(D702&gt;='Product Ratings'!$H$9,'Product Ratings'!$F$9)))))</f>
        <v>2</v>
      </c>
      <c r="T702" s="99">
        <f>IF(AND(O702&lt;='Product Ratings'!$M$5,O702&gt;='Product Ratings'!$L$5),'Product Ratings'!$J$5,IF(AND(O702&lt;='Product Ratings'!$M$6,O702&gt;='Product Ratings'!$L$6),'Product Ratings'!$J$6,IF(AND(O702&lt;='Product Ratings'!$M$7,O702&gt;='Product Ratings'!$L$7),'Product Ratings'!$J$7,IF(AND(O702&lt;='Product Ratings'!$M$8,O702&gt;='Product Ratings'!$L$8),'Product Ratings'!$J$8,IF(O702&gt;='Product Ratings'!$L$9,'Product Ratings'!$J$9)))))</f>
        <v>4</v>
      </c>
      <c r="U702" s="99">
        <f>IF(AND(N702&lt;='Product Ratings'!$R$5,N702&gt;='Product Ratings'!$Q$5),'Product Ratings'!$O$5,IF(AND(N702&lt;='Product Ratings'!$R$6,N702&gt;='Product Ratings'!$Q$6),'Product Ratings'!$O$6,IF(AND(N702&lt;='Product Ratings'!$R$7,N702&gt;='Product Ratings'!$Q$7),'Product Ratings'!$O$7,IF(AND(N702&lt;='Product Ratings'!$R$8,N702&gt;='Product Ratings'!$Q$8),'Product Ratings'!$O$8,IF(N702&gt;='Product Ratings'!$Q$9,'Product Ratings'!$O$9)))))</f>
        <v>3</v>
      </c>
      <c r="V702" s="99">
        <f>IF(AND(P702&lt;='Product Ratings'!$V$5,P702&gt;='Product Ratings'!$U$5),'Product Ratings'!$S$5,IF(AND(P702&lt;='Product Ratings'!$V$6,P702&gt;='Product Ratings'!$U$6),'Product Ratings'!$S$6,IF(AND(P702&lt;='Product Ratings'!$V$7,P702&gt;='Product Ratings'!$U$7),'Product Ratings'!$S$7,IF(AND(P702&lt;='Product Ratings'!$V$8,P702&gt;='Product Ratings'!$U$8),'Product Ratings'!$S$8,IF(P702&gt;='Product Ratings'!$U$9,'Product Ratings'!$S$9)))))</f>
        <v>3</v>
      </c>
      <c r="W702" s="135">
        <f t="shared" si="6"/>
        <v>14</v>
      </c>
      <c r="X702" s="90"/>
      <c r="Y702" s="90"/>
      <c r="Z702" s="90"/>
      <c r="AA702" s="90"/>
      <c r="AB702" s="90"/>
    </row>
    <row r="703" ht="12.75" customHeight="1">
      <c r="A703" s="87"/>
      <c r="B703" s="90"/>
      <c r="C703" s="90" t="s">
        <v>762</v>
      </c>
      <c r="D703" s="126">
        <v>1.0</v>
      </c>
      <c r="E703" s="127">
        <v>86.75</v>
      </c>
      <c r="F703" s="128">
        <f t="shared" si="7"/>
        <v>56.3875</v>
      </c>
      <c r="G703" s="129">
        <f t="shared" si="1"/>
        <v>30.3625</v>
      </c>
      <c r="H703" s="130">
        <f t="shared" si="2"/>
        <v>0.35</v>
      </c>
      <c r="I703" s="131">
        <v>44451.0</v>
      </c>
      <c r="J703" s="132">
        <v>44487.0</v>
      </c>
      <c r="K703" s="123"/>
      <c r="L703" s="90"/>
      <c r="M703" s="133">
        <f t="shared" si="3"/>
        <v>86.75</v>
      </c>
      <c r="N703" s="99">
        <f t="shared" si="4"/>
        <v>36</v>
      </c>
      <c r="O703" s="133">
        <f t="shared" si="5"/>
        <v>56.3875</v>
      </c>
      <c r="P703" s="134">
        <v>0.22</v>
      </c>
      <c r="Q703" s="90"/>
      <c r="R703" s="99">
        <f>IF(AND(H703&lt;='Product Ratings'!$E$5,H703&gt;='Product Ratings'!$D$5),'Product Ratings'!$C$5,IF(AND(H703&lt;='Product Ratings'!$E$6,H703&gt;='Product Ratings'!$D$6),'Product Ratings'!$C$6,IF(AND(H703&lt;='Product Ratings'!$E$7,H703&gt;='Product Ratings'!$D$7),'Product Ratings'!$C$7,IF(AND(H703&lt;='Product Ratings'!$E$8,H703&gt;='Product Ratings'!$D$8),'Product Ratings'!$C$8,IF(H703&gt;='Product Ratings'!$D$9,'Product Ratings'!$C$9)))))</f>
        <v>2</v>
      </c>
      <c r="S703" s="99">
        <f>IF(AND(D703&lt;='Product Ratings'!$I$5,D703&gt;='Product Ratings'!$H$5),'Product Ratings'!$F$5,IF(AND(D703&lt;='Product Ratings'!$I$6,D703&gt;='Product Ratings'!$H$6),'Product Ratings'!$F$6,IF(AND(D703&lt;='Product Ratings'!$I$7,I703&gt;='Product Ratings'!$H$7),'Product Ratings'!$F$7,IF(AND(D703&lt;='Product Ratings'!$I$8,D703&gt;='Product Ratings'!$H$8),'Product Ratings'!$F$8,IF(D703&gt;='Product Ratings'!$H$9,'Product Ratings'!$F$9)))))</f>
        <v>1</v>
      </c>
      <c r="T703" s="99">
        <f>IF(AND(O703&lt;='Product Ratings'!$M$5,O703&gt;='Product Ratings'!$L$5),'Product Ratings'!$J$5,IF(AND(O703&lt;='Product Ratings'!$M$6,O703&gt;='Product Ratings'!$L$6),'Product Ratings'!$J$6,IF(AND(O703&lt;='Product Ratings'!$M$7,O703&gt;='Product Ratings'!$L$7),'Product Ratings'!$J$7,IF(AND(O703&lt;='Product Ratings'!$M$8,O703&gt;='Product Ratings'!$L$8),'Product Ratings'!$J$8,IF(O703&gt;='Product Ratings'!$L$9,'Product Ratings'!$J$9)))))</f>
        <v>3</v>
      </c>
      <c r="U703" s="99">
        <f>IF(AND(N703&lt;='Product Ratings'!$R$5,N703&gt;='Product Ratings'!$Q$5),'Product Ratings'!$O$5,IF(AND(N703&lt;='Product Ratings'!$R$6,N703&gt;='Product Ratings'!$Q$6),'Product Ratings'!$O$6,IF(AND(N703&lt;='Product Ratings'!$R$7,N703&gt;='Product Ratings'!$Q$7),'Product Ratings'!$O$7,IF(AND(N703&lt;='Product Ratings'!$R$8,N703&gt;='Product Ratings'!$Q$8),'Product Ratings'!$O$8,IF(N703&gt;='Product Ratings'!$Q$9,'Product Ratings'!$O$9)))))</f>
        <v>3</v>
      </c>
      <c r="V703" s="99">
        <f>IF(AND(P703&lt;='Product Ratings'!$V$5,P703&gt;='Product Ratings'!$U$5),'Product Ratings'!$S$5,IF(AND(P703&lt;='Product Ratings'!$V$6,P703&gt;='Product Ratings'!$U$6),'Product Ratings'!$S$6,IF(AND(P703&lt;='Product Ratings'!$V$7,P703&gt;='Product Ratings'!$U$7),'Product Ratings'!$S$7,IF(AND(P703&lt;='Product Ratings'!$V$8,P703&gt;='Product Ratings'!$U$8),'Product Ratings'!$S$8,IF(P703&gt;='Product Ratings'!$U$9,'Product Ratings'!$S$9)))))</f>
        <v>3</v>
      </c>
      <c r="W703" s="135">
        <f t="shared" si="6"/>
        <v>12</v>
      </c>
      <c r="X703" s="90"/>
      <c r="Y703" s="90"/>
      <c r="Z703" s="90"/>
      <c r="AA703" s="90"/>
      <c r="AB703" s="90"/>
    </row>
    <row r="704" ht="12.75" customHeight="1">
      <c r="A704" s="87"/>
      <c r="B704" s="90"/>
      <c r="C704" s="90" t="s">
        <v>763</v>
      </c>
      <c r="D704" s="126">
        <v>2.0</v>
      </c>
      <c r="E704" s="127">
        <v>246.44</v>
      </c>
      <c r="F704" s="128">
        <f t="shared" si="7"/>
        <v>160.186</v>
      </c>
      <c r="G704" s="129">
        <f t="shared" si="1"/>
        <v>86.254</v>
      </c>
      <c r="H704" s="130">
        <f t="shared" si="2"/>
        <v>0.35</v>
      </c>
      <c r="I704" s="131">
        <v>44452.0</v>
      </c>
      <c r="J704" s="132">
        <v>44488.0</v>
      </c>
      <c r="K704" s="123"/>
      <c r="L704" s="90"/>
      <c r="M704" s="133">
        <f t="shared" si="3"/>
        <v>123.22</v>
      </c>
      <c r="N704" s="99">
        <f t="shared" si="4"/>
        <v>36</v>
      </c>
      <c r="O704" s="133">
        <f t="shared" si="5"/>
        <v>80.093</v>
      </c>
      <c r="P704" s="134">
        <v>0.26</v>
      </c>
      <c r="Q704" s="90"/>
      <c r="R704" s="99">
        <f>IF(AND(H704&lt;='Product Ratings'!$E$5,H704&gt;='Product Ratings'!$D$5),'Product Ratings'!$C$5,IF(AND(H704&lt;='Product Ratings'!$E$6,H704&gt;='Product Ratings'!$D$6),'Product Ratings'!$C$6,IF(AND(H704&lt;='Product Ratings'!$E$7,H704&gt;='Product Ratings'!$D$7),'Product Ratings'!$C$7,IF(AND(H704&lt;='Product Ratings'!$E$8,H704&gt;='Product Ratings'!$D$8),'Product Ratings'!$C$8,IF(H704&gt;='Product Ratings'!$D$9,'Product Ratings'!$C$9)))))</f>
        <v>2</v>
      </c>
      <c r="S704" s="99">
        <f>IF(AND(D704&lt;='Product Ratings'!$I$5,D704&gt;='Product Ratings'!$H$5),'Product Ratings'!$F$5,IF(AND(D704&lt;='Product Ratings'!$I$6,D704&gt;='Product Ratings'!$H$6),'Product Ratings'!$F$6,IF(AND(D704&lt;='Product Ratings'!$I$7,I704&gt;='Product Ratings'!$H$7),'Product Ratings'!$F$7,IF(AND(D704&lt;='Product Ratings'!$I$8,D704&gt;='Product Ratings'!$H$8),'Product Ratings'!$F$8,IF(D704&gt;='Product Ratings'!$H$9,'Product Ratings'!$F$9)))))</f>
        <v>1</v>
      </c>
      <c r="T704" s="99">
        <f>IF(AND(O704&lt;='Product Ratings'!$M$5,O704&gt;='Product Ratings'!$L$5),'Product Ratings'!$J$5,IF(AND(O704&lt;='Product Ratings'!$M$6,O704&gt;='Product Ratings'!$L$6),'Product Ratings'!$J$6,IF(AND(O704&lt;='Product Ratings'!$M$7,O704&gt;='Product Ratings'!$L$7),'Product Ratings'!$J$7,IF(AND(O704&lt;='Product Ratings'!$M$8,O704&gt;='Product Ratings'!$L$8),'Product Ratings'!$J$8,IF(O704&gt;='Product Ratings'!$L$9,'Product Ratings'!$J$9)))))</f>
        <v>2</v>
      </c>
      <c r="U704" s="99">
        <f>IF(AND(N704&lt;='Product Ratings'!$R$5,N704&gt;='Product Ratings'!$Q$5),'Product Ratings'!$O$5,IF(AND(N704&lt;='Product Ratings'!$R$6,N704&gt;='Product Ratings'!$Q$6),'Product Ratings'!$O$6,IF(AND(N704&lt;='Product Ratings'!$R$7,N704&gt;='Product Ratings'!$Q$7),'Product Ratings'!$O$7,IF(AND(N704&lt;='Product Ratings'!$R$8,N704&gt;='Product Ratings'!$Q$8),'Product Ratings'!$O$8,IF(N704&gt;='Product Ratings'!$Q$9,'Product Ratings'!$O$9)))))</f>
        <v>3</v>
      </c>
      <c r="V704" s="99">
        <f>IF(AND(P704&lt;='Product Ratings'!$V$5,P704&gt;='Product Ratings'!$U$5),'Product Ratings'!$S$5,IF(AND(P704&lt;='Product Ratings'!$V$6,P704&gt;='Product Ratings'!$U$6),'Product Ratings'!$S$6,IF(AND(P704&lt;='Product Ratings'!$V$7,P704&gt;='Product Ratings'!$U$7),'Product Ratings'!$S$7,IF(AND(P704&lt;='Product Ratings'!$V$8,P704&gt;='Product Ratings'!$U$8),'Product Ratings'!$S$8,IF(P704&gt;='Product Ratings'!$U$9,'Product Ratings'!$S$9)))))</f>
        <v>3</v>
      </c>
      <c r="W704" s="135">
        <f t="shared" si="6"/>
        <v>11</v>
      </c>
      <c r="X704" s="90"/>
      <c r="Y704" s="90"/>
      <c r="Z704" s="90"/>
      <c r="AA704" s="90"/>
      <c r="AB704" s="90"/>
    </row>
    <row r="705" ht="12.75" customHeight="1">
      <c r="A705" s="87"/>
      <c r="B705" s="90"/>
      <c r="C705" s="90" t="s">
        <v>764</v>
      </c>
      <c r="D705" s="126">
        <v>3.0</v>
      </c>
      <c r="E705" s="127">
        <v>245.35</v>
      </c>
      <c r="F705" s="128">
        <f t="shared" si="7"/>
        <v>159.4775</v>
      </c>
      <c r="G705" s="129">
        <f t="shared" si="1"/>
        <v>85.8725</v>
      </c>
      <c r="H705" s="130">
        <f t="shared" si="2"/>
        <v>0.35</v>
      </c>
      <c r="I705" s="131">
        <v>44453.0</v>
      </c>
      <c r="J705" s="132">
        <v>44489.0</v>
      </c>
      <c r="K705" s="123"/>
      <c r="L705" s="90"/>
      <c r="M705" s="133">
        <f t="shared" si="3"/>
        <v>81.78333333</v>
      </c>
      <c r="N705" s="99">
        <f t="shared" si="4"/>
        <v>36</v>
      </c>
      <c r="O705" s="133">
        <f t="shared" si="5"/>
        <v>53.15916667</v>
      </c>
      <c r="P705" s="134">
        <v>0.28</v>
      </c>
      <c r="Q705" s="90"/>
      <c r="R705" s="99">
        <f>IF(AND(H705&lt;='Product Ratings'!$E$5,H705&gt;='Product Ratings'!$D$5),'Product Ratings'!$C$5,IF(AND(H705&lt;='Product Ratings'!$E$6,H705&gt;='Product Ratings'!$D$6),'Product Ratings'!$C$6,IF(AND(H705&lt;='Product Ratings'!$E$7,H705&gt;='Product Ratings'!$D$7),'Product Ratings'!$C$7,IF(AND(H705&lt;='Product Ratings'!$E$8,H705&gt;='Product Ratings'!$D$8),'Product Ratings'!$C$8,IF(H705&gt;='Product Ratings'!$D$9,'Product Ratings'!$C$9)))))</f>
        <v>2</v>
      </c>
      <c r="S705" s="99">
        <f>IF(AND(D705&lt;='Product Ratings'!$I$5,D705&gt;='Product Ratings'!$H$5),'Product Ratings'!$F$5,IF(AND(D705&lt;='Product Ratings'!$I$6,D705&gt;='Product Ratings'!$H$6),'Product Ratings'!$F$6,IF(AND(D705&lt;='Product Ratings'!$I$7,I705&gt;='Product Ratings'!$H$7),'Product Ratings'!$F$7,IF(AND(D705&lt;='Product Ratings'!$I$8,D705&gt;='Product Ratings'!$H$8),'Product Ratings'!$F$8,IF(D705&gt;='Product Ratings'!$H$9,'Product Ratings'!$F$9)))))</f>
        <v>1</v>
      </c>
      <c r="T705" s="99">
        <f>IF(AND(O705&lt;='Product Ratings'!$M$5,O705&gt;='Product Ratings'!$L$5),'Product Ratings'!$J$5,IF(AND(O705&lt;='Product Ratings'!$M$6,O705&gt;='Product Ratings'!$L$6),'Product Ratings'!$J$6,IF(AND(O705&lt;='Product Ratings'!$M$7,O705&gt;='Product Ratings'!$L$7),'Product Ratings'!$J$7,IF(AND(O705&lt;='Product Ratings'!$M$8,O705&gt;='Product Ratings'!$L$8),'Product Ratings'!$J$8,IF(O705&gt;='Product Ratings'!$L$9,'Product Ratings'!$J$9)))))</f>
        <v>3</v>
      </c>
      <c r="U705" s="99">
        <f>IF(AND(N705&lt;='Product Ratings'!$R$5,N705&gt;='Product Ratings'!$Q$5),'Product Ratings'!$O$5,IF(AND(N705&lt;='Product Ratings'!$R$6,N705&gt;='Product Ratings'!$Q$6),'Product Ratings'!$O$6,IF(AND(N705&lt;='Product Ratings'!$R$7,N705&gt;='Product Ratings'!$Q$7),'Product Ratings'!$O$7,IF(AND(N705&lt;='Product Ratings'!$R$8,N705&gt;='Product Ratings'!$Q$8),'Product Ratings'!$O$8,IF(N705&gt;='Product Ratings'!$Q$9,'Product Ratings'!$O$9)))))</f>
        <v>3</v>
      </c>
      <c r="V705" s="99">
        <f>IF(AND(P705&lt;='Product Ratings'!$V$5,P705&gt;='Product Ratings'!$U$5),'Product Ratings'!$S$5,IF(AND(P705&lt;='Product Ratings'!$V$6,P705&gt;='Product Ratings'!$U$6),'Product Ratings'!$S$6,IF(AND(P705&lt;='Product Ratings'!$V$7,P705&gt;='Product Ratings'!$U$7),'Product Ratings'!$S$7,IF(AND(P705&lt;='Product Ratings'!$V$8,P705&gt;='Product Ratings'!$U$8),'Product Ratings'!$S$8,IF(P705&gt;='Product Ratings'!$U$9,'Product Ratings'!$S$9)))))</f>
        <v>3</v>
      </c>
      <c r="W705" s="135">
        <f t="shared" si="6"/>
        <v>12</v>
      </c>
      <c r="X705" s="90"/>
      <c r="Y705" s="90"/>
      <c r="Z705" s="90"/>
      <c r="AA705" s="90"/>
      <c r="AB705" s="90"/>
    </row>
    <row r="706" ht="12.75" customHeight="1">
      <c r="A706" s="87"/>
      <c r="B706" s="90"/>
      <c r="C706" s="90" t="s">
        <v>765</v>
      </c>
      <c r="D706" s="126">
        <v>4.0</v>
      </c>
      <c r="E706" s="127">
        <v>60.55</v>
      </c>
      <c r="F706" s="128">
        <f t="shared" si="7"/>
        <v>39.3575</v>
      </c>
      <c r="G706" s="129">
        <f t="shared" si="1"/>
        <v>21.1925</v>
      </c>
      <c r="H706" s="130">
        <f t="shared" si="2"/>
        <v>0.35</v>
      </c>
      <c r="I706" s="131">
        <v>44454.0</v>
      </c>
      <c r="J706" s="132">
        <v>44490.0</v>
      </c>
      <c r="K706" s="123"/>
      <c r="L706" s="90"/>
      <c r="M706" s="133">
        <f t="shared" si="3"/>
        <v>15.1375</v>
      </c>
      <c r="N706" s="99">
        <f t="shared" si="4"/>
        <v>36</v>
      </c>
      <c r="O706" s="133">
        <f t="shared" si="5"/>
        <v>9.839375</v>
      </c>
      <c r="P706" s="134">
        <v>0.3</v>
      </c>
      <c r="Q706" s="90"/>
      <c r="R706" s="99">
        <f>IF(AND(H706&lt;='Product Ratings'!$E$5,H706&gt;='Product Ratings'!$D$5),'Product Ratings'!$C$5,IF(AND(H706&lt;='Product Ratings'!$E$6,H706&gt;='Product Ratings'!$D$6),'Product Ratings'!$C$6,IF(AND(H706&lt;='Product Ratings'!$E$7,H706&gt;='Product Ratings'!$D$7),'Product Ratings'!$C$7,IF(AND(H706&lt;='Product Ratings'!$E$8,H706&gt;='Product Ratings'!$D$8),'Product Ratings'!$C$8,IF(H706&gt;='Product Ratings'!$D$9,'Product Ratings'!$C$9)))))</f>
        <v>2</v>
      </c>
      <c r="S706" s="99">
        <f>IF(AND(D706&lt;='Product Ratings'!$I$5,D706&gt;='Product Ratings'!$H$5),'Product Ratings'!$F$5,IF(AND(D706&lt;='Product Ratings'!$I$6,D706&gt;='Product Ratings'!$H$6),'Product Ratings'!$F$6,IF(AND(D706&lt;='Product Ratings'!$I$7,I706&gt;='Product Ratings'!$H$7),'Product Ratings'!$F$7,IF(AND(D706&lt;='Product Ratings'!$I$8,D706&gt;='Product Ratings'!$H$8),'Product Ratings'!$F$8,IF(D706&gt;='Product Ratings'!$H$9,'Product Ratings'!$F$9)))))</f>
        <v>1</v>
      </c>
      <c r="T706" s="99">
        <f>IF(AND(O706&lt;='Product Ratings'!$M$5,O706&gt;='Product Ratings'!$L$5),'Product Ratings'!$J$5,IF(AND(O706&lt;='Product Ratings'!$M$6,O706&gt;='Product Ratings'!$L$6),'Product Ratings'!$J$6,IF(AND(O706&lt;='Product Ratings'!$M$7,O706&gt;='Product Ratings'!$L$7),'Product Ratings'!$J$7,IF(AND(O706&lt;='Product Ratings'!$M$8,O706&gt;='Product Ratings'!$L$8),'Product Ratings'!$J$8,IF(O706&gt;='Product Ratings'!$L$9,'Product Ratings'!$J$9)))))</f>
        <v>5</v>
      </c>
      <c r="U706" s="99">
        <f>IF(AND(N706&lt;='Product Ratings'!$R$5,N706&gt;='Product Ratings'!$Q$5),'Product Ratings'!$O$5,IF(AND(N706&lt;='Product Ratings'!$R$6,N706&gt;='Product Ratings'!$Q$6),'Product Ratings'!$O$6,IF(AND(N706&lt;='Product Ratings'!$R$7,N706&gt;='Product Ratings'!$Q$7),'Product Ratings'!$O$7,IF(AND(N706&lt;='Product Ratings'!$R$8,N706&gt;='Product Ratings'!$Q$8),'Product Ratings'!$O$8,IF(N706&gt;='Product Ratings'!$Q$9,'Product Ratings'!$O$9)))))</f>
        <v>3</v>
      </c>
      <c r="V706" s="99">
        <f>IF(AND(P706&lt;='Product Ratings'!$V$5,P706&gt;='Product Ratings'!$U$5),'Product Ratings'!$S$5,IF(AND(P706&lt;='Product Ratings'!$V$6,P706&gt;='Product Ratings'!$U$6),'Product Ratings'!$S$6,IF(AND(P706&lt;='Product Ratings'!$V$7,P706&gt;='Product Ratings'!$U$7),'Product Ratings'!$S$7,IF(AND(P706&lt;='Product Ratings'!$V$8,P706&gt;='Product Ratings'!$U$8),'Product Ratings'!$S$8,IF(P706&gt;='Product Ratings'!$U$9,'Product Ratings'!$S$9)))))</f>
        <v>3</v>
      </c>
      <c r="W706" s="135">
        <f t="shared" si="6"/>
        <v>14</v>
      </c>
      <c r="X706" s="90"/>
      <c r="Y706" s="90"/>
      <c r="Z706" s="90"/>
      <c r="AA706" s="90"/>
      <c r="AB706" s="90"/>
    </row>
    <row r="707" ht="12.75" customHeight="1">
      <c r="A707" s="87"/>
      <c r="B707" s="90"/>
      <c r="C707" s="90" t="s">
        <v>766</v>
      </c>
      <c r="D707" s="126">
        <v>5.0</v>
      </c>
      <c r="E707" s="127">
        <v>565.48</v>
      </c>
      <c r="F707" s="128">
        <f t="shared" si="7"/>
        <v>367.562</v>
      </c>
      <c r="G707" s="129">
        <f t="shared" si="1"/>
        <v>197.918</v>
      </c>
      <c r="H707" s="130">
        <f t="shared" si="2"/>
        <v>0.35</v>
      </c>
      <c r="I707" s="131">
        <v>44455.0</v>
      </c>
      <c r="J707" s="132">
        <v>44491.0</v>
      </c>
      <c r="K707" s="123"/>
      <c r="L707" s="90"/>
      <c r="M707" s="133">
        <f t="shared" si="3"/>
        <v>113.096</v>
      </c>
      <c r="N707" s="99">
        <f t="shared" si="4"/>
        <v>36</v>
      </c>
      <c r="O707" s="133">
        <f t="shared" si="5"/>
        <v>73.5124</v>
      </c>
      <c r="P707" s="134">
        <v>0.31</v>
      </c>
      <c r="Q707" s="90"/>
      <c r="R707" s="99">
        <f>IF(AND(H707&lt;='Product Ratings'!$E$5,H707&gt;='Product Ratings'!$D$5),'Product Ratings'!$C$5,IF(AND(H707&lt;='Product Ratings'!$E$6,H707&gt;='Product Ratings'!$D$6),'Product Ratings'!$C$6,IF(AND(H707&lt;='Product Ratings'!$E$7,H707&gt;='Product Ratings'!$D$7),'Product Ratings'!$C$7,IF(AND(H707&lt;='Product Ratings'!$E$8,H707&gt;='Product Ratings'!$D$8),'Product Ratings'!$C$8,IF(H707&gt;='Product Ratings'!$D$9,'Product Ratings'!$C$9)))))</f>
        <v>2</v>
      </c>
      <c r="S707" s="99">
        <f>IF(AND(D707&lt;='Product Ratings'!$I$5,D707&gt;='Product Ratings'!$H$5),'Product Ratings'!$F$5,IF(AND(D707&lt;='Product Ratings'!$I$6,D707&gt;='Product Ratings'!$H$6),'Product Ratings'!$F$6,IF(AND(D707&lt;='Product Ratings'!$I$7,I707&gt;='Product Ratings'!$H$7),'Product Ratings'!$F$7,IF(AND(D707&lt;='Product Ratings'!$I$8,D707&gt;='Product Ratings'!$H$8),'Product Ratings'!$F$8,IF(D707&gt;='Product Ratings'!$H$9,'Product Ratings'!$F$9)))))</f>
        <v>1</v>
      </c>
      <c r="T707" s="99">
        <f>IF(AND(O707&lt;='Product Ratings'!$M$5,O707&gt;='Product Ratings'!$L$5),'Product Ratings'!$J$5,IF(AND(O707&lt;='Product Ratings'!$M$6,O707&gt;='Product Ratings'!$L$6),'Product Ratings'!$J$6,IF(AND(O707&lt;='Product Ratings'!$M$7,O707&gt;='Product Ratings'!$L$7),'Product Ratings'!$J$7,IF(AND(O707&lt;='Product Ratings'!$M$8,O707&gt;='Product Ratings'!$L$8),'Product Ratings'!$J$8,IF(O707&gt;='Product Ratings'!$L$9,'Product Ratings'!$J$9)))))</f>
        <v>3</v>
      </c>
      <c r="U707" s="99">
        <f>IF(AND(N707&lt;='Product Ratings'!$R$5,N707&gt;='Product Ratings'!$Q$5),'Product Ratings'!$O$5,IF(AND(N707&lt;='Product Ratings'!$R$6,N707&gt;='Product Ratings'!$Q$6),'Product Ratings'!$O$6,IF(AND(N707&lt;='Product Ratings'!$R$7,N707&gt;='Product Ratings'!$Q$7),'Product Ratings'!$O$7,IF(AND(N707&lt;='Product Ratings'!$R$8,N707&gt;='Product Ratings'!$Q$8),'Product Ratings'!$O$8,IF(N707&gt;='Product Ratings'!$Q$9,'Product Ratings'!$O$9)))))</f>
        <v>3</v>
      </c>
      <c r="V707" s="99">
        <f>IF(AND(P707&lt;='Product Ratings'!$V$5,P707&gt;='Product Ratings'!$U$5),'Product Ratings'!$S$5,IF(AND(P707&lt;='Product Ratings'!$V$6,P707&gt;='Product Ratings'!$U$6),'Product Ratings'!$S$6,IF(AND(P707&lt;='Product Ratings'!$V$7,P707&gt;='Product Ratings'!$U$7),'Product Ratings'!$S$7,IF(AND(P707&lt;='Product Ratings'!$V$8,P707&gt;='Product Ratings'!$U$8),'Product Ratings'!$S$8,IF(P707&gt;='Product Ratings'!$U$9,'Product Ratings'!$S$9)))))</f>
        <v>3</v>
      </c>
      <c r="W707" s="135">
        <f t="shared" si="6"/>
        <v>12</v>
      </c>
      <c r="X707" s="90"/>
      <c r="Y707" s="90"/>
      <c r="Z707" s="90"/>
      <c r="AA707" s="90"/>
      <c r="AB707" s="90"/>
    </row>
    <row r="708" ht="12.75" customHeight="1">
      <c r="A708" s="87"/>
      <c r="B708" s="90"/>
      <c r="C708" s="90" t="s">
        <v>767</v>
      </c>
      <c r="D708" s="126">
        <v>6.0</v>
      </c>
      <c r="E708" s="127">
        <v>172.17</v>
      </c>
      <c r="F708" s="128">
        <f t="shared" si="7"/>
        <v>111.9105</v>
      </c>
      <c r="G708" s="129">
        <f t="shared" si="1"/>
        <v>60.2595</v>
      </c>
      <c r="H708" s="130">
        <f t="shared" si="2"/>
        <v>0.35</v>
      </c>
      <c r="I708" s="131">
        <v>44456.0</v>
      </c>
      <c r="J708" s="132">
        <v>44492.0</v>
      </c>
      <c r="K708" s="123"/>
      <c r="L708" s="90"/>
      <c r="M708" s="133">
        <f t="shared" si="3"/>
        <v>28.695</v>
      </c>
      <c r="N708" s="99">
        <f t="shared" si="4"/>
        <v>36</v>
      </c>
      <c r="O708" s="133">
        <f t="shared" si="5"/>
        <v>18.65175</v>
      </c>
      <c r="P708" s="134">
        <v>0.32</v>
      </c>
      <c r="Q708" s="90"/>
      <c r="R708" s="99">
        <f>IF(AND(H708&lt;='Product Ratings'!$E$5,H708&gt;='Product Ratings'!$D$5),'Product Ratings'!$C$5,IF(AND(H708&lt;='Product Ratings'!$E$6,H708&gt;='Product Ratings'!$D$6),'Product Ratings'!$C$6,IF(AND(H708&lt;='Product Ratings'!$E$7,H708&gt;='Product Ratings'!$D$7),'Product Ratings'!$C$7,IF(AND(H708&lt;='Product Ratings'!$E$8,H708&gt;='Product Ratings'!$D$8),'Product Ratings'!$C$8,IF(H708&gt;='Product Ratings'!$D$9,'Product Ratings'!$C$9)))))</f>
        <v>2</v>
      </c>
      <c r="S708" s="99">
        <f>IF(AND(D708&lt;='Product Ratings'!$I$5,D708&gt;='Product Ratings'!$H$5),'Product Ratings'!$F$5,IF(AND(D708&lt;='Product Ratings'!$I$6,D708&gt;='Product Ratings'!$H$6),'Product Ratings'!$F$6,IF(AND(D708&lt;='Product Ratings'!$I$7,I708&gt;='Product Ratings'!$H$7),'Product Ratings'!$F$7,IF(AND(D708&lt;='Product Ratings'!$I$8,D708&gt;='Product Ratings'!$H$8),'Product Ratings'!$F$8,IF(D708&gt;='Product Ratings'!$H$9,'Product Ratings'!$F$9)))))</f>
        <v>2</v>
      </c>
      <c r="T708" s="99">
        <f>IF(AND(O708&lt;='Product Ratings'!$M$5,O708&gt;='Product Ratings'!$L$5),'Product Ratings'!$J$5,IF(AND(O708&lt;='Product Ratings'!$M$6,O708&gt;='Product Ratings'!$L$6),'Product Ratings'!$J$6,IF(AND(O708&lt;='Product Ratings'!$M$7,O708&gt;='Product Ratings'!$L$7),'Product Ratings'!$J$7,IF(AND(O708&lt;='Product Ratings'!$M$8,O708&gt;='Product Ratings'!$L$8),'Product Ratings'!$J$8,IF(O708&gt;='Product Ratings'!$L$9,'Product Ratings'!$J$9)))))</f>
        <v>5</v>
      </c>
      <c r="U708" s="99">
        <f>IF(AND(N708&lt;='Product Ratings'!$R$5,N708&gt;='Product Ratings'!$Q$5),'Product Ratings'!$O$5,IF(AND(N708&lt;='Product Ratings'!$R$6,N708&gt;='Product Ratings'!$Q$6),'Product Ratings'!$O$6,IF(AND(N708&lt;='Product Ratings'!$R$7,N708&gt;='Product Ratings'!$Q$7),'Product Ratings'!$O$7,IF(AND(N708&lt;='Product Ratings'!$R$8,N708&gt;='Product Ratings'!$Q$8),'Product Ratings'!$O$8,IF(N708&gt;='Product Ratings'!$Q$9,'Product Ratings'!$O$9)))))</f>
        <v>3</v>
      </c>
      <c r="V708" s="99">
        <f>IF(AND(P708&lt;='Product Ratings'!$V$5,P708&gt;='Product Ratings'!$U$5),'Product Ratings'!$S$5,IF(AND(P708&lt;='Product Ratings'!$V$6,P708&gt;='Product Ratings'!$U$6),'Product Ratings'!$S$6,IF(AND(P708&lt;='Product Ratings'!$V$7,P708&gt;='Product Ratings'!$U$7),'Product Ratings'!$S$7,IF(AND(P708&lt;='Product Ratings'!$V$8,P708&gt;='Product Ratings'!$U$8),'Product Ratings'!$S$8,IF(P708&gt;='Product Ratings'!$U$9,'Product Ratings'!$S$9)))))</f>
        <v>3</v>
      </c>
      <c r="W708" s="135">
        <f t="shared" si="6"/>
        <v>15</v>
      </c>
      <c r="X708" s="90"/>
      <c r="Y708" s="90"/>
      <c r="Z708" s="90"/>
      <c r="AA708" s="90"/>
      <c r="AB708" s="90"/>
    </row>
    <row r="709" ht="12.75" customHeight="1">
      <c r="A709" s="87"/>
      <c r="B709" s="90"/>
      <c r="C709" s="90" t="s">
        <v>768</v>
      </c>
      <c r="D709" s="126">
        <v>1.0</v>
      </c>
      <c r="E709" s="127">
        <v>114.0</v>
      </c>
      <c r="F709" s="128">
        <f t="shared" si="7"/>
        <v>74.1</v>
      </c>
      <c r="G709" s="129">
        <f t="shared" si="1"/>
        <v>39.9</v>
      </c>
      <c r="H709" s="130">
        <f t="shared" si="2"/>
        <v>0.35</v>
      </c>
      <c r="I709" s="131">
        <v>44457.0</v>
      </c>
      <c r="J709" s="132">
        <v>44493.0</v>
      </c>
      <c r="K709" s="123"/>
      <c r="L709" s="90"/>
      <c r="M709" s="133">
        <f t="shared" si="3"/>
        <v>114</v>
      </c>
      <c r="N709" s="99">
        <f t="shared" si="4"/>
        <v>36</v>
      </c>
      <c r="O709" s="133">
        <f t="shared" si="5"/>
        <v>74.1</v>
      </c>
      <c r="P709" s="134">
        <v>0.33</v>
      </c>
      <c r="Q709" s="90"/>
      <c r="R709" s="99">
        <f>IF(AND(H709&lt;='Product Ratings'!$E$5,H709&gt;='Product Ratings'!$D$5),'Product Ratings'!$C$5,IF(AND(H709&lt;='Product Ratings'!$E$6,H709&gt;='Product Ratings'!$D$6),'Product Ratings'!$C$6,IF(AND(H709&lt;='Product Ratings'!$E$7,H709&gt;='Product Ratings'!$D$7),'Product Ratings'!$C$7,IF(AND(H709&lt;='Product Ratings'!$E$8,H709&gt;='Product Ratings'!$D$8),'Product Ratings'!$C$8,IF(H709&gt;='Product Ratings'!$D$9,'Product Ratings'!$C$9)))))</f>
        <v>2</v>
      </c>
      <c r="S709" s="99">
        <f>IF(AND(D709&lt;='Product Ratings'!$I$5,D709&gt;='Product Ratings'!$H$5),'Product Ratings'!$F$5,IF(AND(D709&lt;='Product Ratings'!$I$6,D709&gt;='Product Ratings'!$H$6),'Product Ratings'!$F$6,IF(AND(D709&lt;='Product Ratings'!$I$7,I709&gt;='Product Ratings'!$H$7),'Product Ratings'!$F$7,IF(AND(D709&lt;='Product Ratings'!$I$8,D709&gt;='Product Ratings'!$H$8),'Product Ratings'!$F$8,IF(D709&gt;='Product Ratings'!$H$9,'Product Ratings'!$F$9)))))</f>
        <v>1</v>
      </c>
      <c r="T709" s="99">
        <f>IF(AND(O709&lt;='Product Ratings'!$M$5,O709&gt;='Product Ratings'!$L$5),'Product Ratings'!$J$5,IF(AND(O709&lt;='Product Ratings'!$M$6,O709&gt;='Product Ratings'!$L$6),'Product Ratings'!$J$6,IF(AND(O709&lt;='Product Ratings'!$M$7,O709&gt;='Product Ratings'!$L$7),'Product Ratings'!$J$7,IF(AND(O709&lt;='Product Ratings'!$M$8,O709&gt;='Product Ratings'!$L$8),'Product Ratings'!$J$8,IF(O709&gt;='Product Ratings'!$L$9,'Product Ratings'!$J$9)))))</f>
        <v>3</v>
      </c>
      <c r="U709" s="99">
        <f>IF(AND(N709&lt;='Product Ratings'!$R$5,N709&gt;='Product Ratings'!$Q$5),'Product Ratings'!$O$5,IF(AND(N709&lt;='Product Ratings'!$R$6,N709&gt;='Product Ratings'!$Q$6),'Product Ratings'!$O$6,IF(AND(N709&lt;='Product Ratings'!$R$7,N709&gt;='Product Ratings'!$Q$7),'Product Ratings'!$O$7,IF(AND(N709&lt;='Product Ratings'!$R$8,N709&gt;='Product Ratings'!$Q$8),'Product Ratings'!$O$8,IF(N709&gt;='Product Ratings'!$Q$9,'Product Ratings'!$O$9)))))</f>
        <v>3</v>
      </c>
      <c r="V709" s="99">
        <f>IF(AND(P709&lt;='Product Ratings'!$V$5,P709&gt;='Product Ratings'!$U$5),'Product Ratings'!$S$5,IF(AND(P709&lt;='Product Ratings'!$V$6,P709&gt;='Product Ratings'!$U$6),'Product Ratings'!$S$6,IF(AND(P709&lt;='Product Ratings'!$V$7,P709&gt;='Product Ratings'!$U$7),'Product Ratings'!$S$7,IF(AND(P709&lt;='Product Ratings'!$V$8,P709&gt;='Product Ratings'!$U$8),'Product Ratings'!$S$8,IF(P709&gt;='Product Ratings'!$U$9,'Product Ratings'!$S$9)))))</f>
        <v>3</v>
      </c>
      <c r="W709" s="135">
        <f t="shared" si="6"/>
        <v>12</v>
      </c>
      <c r="X709" s="90"/>
      <c r="Y709" s="90"/>
      <c r="Z709" s="90"/>
      <c r="AA709" s="90"/>
      <c r="AB709" s="90"/>
    </row>
    <row r="710" ht="12.75" customHeight="1">
      <c r="A710" s="87"/>
      <c r="B710" s="90"/>
      <c r="C710" s="90" t="s">
        <v>769</v>
      </c>
      <c r="D710" s="126">
        <v>2.0</v>
      </c>
      <c r="E710" s="127">
        <v>100.87</v>
      </c>
      <c r="F710" s="128">
        <f t="shared" si="7"/>
        <v>65.5655</v>
      </c>
      <c r="G710" s="129">
        <f t="shared" si="1"/>
        <v>35.3045</v>
      </c>
      <c r="H710" s="130">
        <f t="shared" si="2"/>
        <v>0.35</v>
      </c>
      <c r="I710" s="131">
        <v>44458.0</v>
      </c>
      <c r="J710" s="132">
        <v>44494.0</v>
      </c>
      <c r="K710" s="123"/>
      <c r="L710" s="90"/>
      <c r="M710" s="133">
        <f t="shared" si="3"/>
        <v>50.435</v>
      </c>
      <c r="N710" s="99">
        <f t="shared" si="4"/>
        <v>36</v>
      </c>
      <c r="O710" s="133">
        <f t="shared" si="5"/>
        <v>32.78275</v>
      </c>
      <c r="P710" s="134">
        <v>0.34</v>
      </c>
      <c r="Q710" s="90"/>
      <c r="R710" s="99">
        <f>IF(AND(H710&lt;='Product Ratings'!$E$5,H710&gt;='Product Ratings'!$D$5),'Product Ratings'!$C$5,IF(AND(H710&lt;='Product Ratings'!$E$6,H710&gt;='Product Ratings'!$D$6),'Product Ratings'!$C$6,IF(AND(H710&lt;='Product Ratings'!$E$7,H710&gt;='Product Ratings'!$D$7),'Product Ratings'!$C$7,IF(AND(H710&lt;='Product Ratings'!$E$8,H710&gt;='Product Ratings'!$D$8),'Product Ratings'!$C$8,IF(H710&gt;='Product Ratings'!$D$9,'Product Ratings'!$C$9)))))</f>
        <v>2</v>
      </c>
      <c r="S710" s="99">
        <f>IF(AND(D710&lt;='Product Ratings'!$I$5,D710&gt;='Product Ratings'!$H$5),'Product Ratings'!$F$5,IF(AND(D710&lt;='Product Ratings'!$I$6,D710&gt;='Product Ratings'!$H$6),'Product Ratings'!$F$6,IF(AND(D710&lt;='Product Ratings'!$I$7,I710&gt;='Product Ratings'!$H$7),'Product Ratings'!$F$7,IF(AND(D710&lt;='Product Ratings'!$I$8,D710&gt;='Product Ratings'!$H$8),'Product Ratings'!$F$8,IF(D710&gt;='Product Ratings'!$H$9,'Product Ratings'!$F$9)))))</f>
        <v>1</v>
      </c>
      <c r="T710" s="99">
        <f>IF(AND(O710&lt;='Product Ratings'!$M$5,O710&gt;='Product Ratings'!$L$5),'Product Ratings'!$J$5,IF(AND(O710&lt;='Product Ratings'!$M$6,O710&gt;='Product Ratings'!$L$6),'Product Ratings'!$J$6,IF(AND(O710&lt;='Product Ratings'!$M$7,O710&gt;='Product Ratings'!$L$7),'Product Ratings'!$J$7,IF(AND(O710&lt;='Product Ratings'!$M$8,O710&gt;='Product Ratings'!$L$8),'Product Ratings'!$J$8,IF(O710&gt;='Product Ratings'!$L$9,'Product Ratings'!$J$9)))))</f>
        <v>4</v>
      </c>
      <c r="U710" s="99">
        <f>IF(AND(N710&lt;='Product Ratings'!$R$5,N710&gt;='Product Ratings'!$Q$5),'Product Ratings'!$O$5,IF(AND(N710&lt;='Product Ratings'!$R$6,N710&gt;='Product Ratings'!$Q$6),'Product Ratings'!$O$6,IF(AND(N710&lt;='Product Ratings'!$R$7,N710&gt;='Product Ratings'!$Q$7),'Product Ratings'!$O$7,IF(AND(N710&lt;='Product Ratings'!$R$8,N710&gt;='Product Ratings'!$Q$8),'Product Ratings'!$O$8,IF(N710&gt;='Product Ratings'!$Q$9,'Product Ratings'!$O$9)))))</f>
        <v>3</v>
      </c>
      <c r="V710" s="99">
        <f>IF(AND(P710&lt;='Product Ratings'!$V$5,P710&gt;='Product Ratings'!$U$5),'Product Ratings'!$S$5,IF(AND(P710&lt;='Product Ratings'!$V$6,P710&gt;='Product Ratings'!$U$6),'Product Ratings'!$S$6,IF(AND(P710&lt;='Product Ratings'!$V$7,P710&gt;='Product Ratings'!$U$7),'Product Ratings'!$S$7,IF(AND(P710&lt;='Product Ratings'!$V$8,P710&gt;='Product Ratings'!$U$8),'Product Ratings'!$S$8,IF(P710&gt;='Product Ratings'!$U$9,'Product Ratings'!$S$9)))))</f>
        <v>4</v>
      </c>
      <c r="W710" s="135">
        <f t="shared" si="6"/>
        <v>14</v>
      </c>
      <c r="X710" s="90"/>
      <c r="Y710" s="90"/>
      <c r="Z710" s="90"/>
      <c r="AA710" s="90"/>
      <c r="AB710" s="90"/>
    </row>
    <row r="711" ht="12.75" customHeight="1">
      <c r="A711" s="87"/>
      <c r="B711" s="90"/>
      <c r="C711" s="90" t="s">
        <v>770</v>
      </c>
      <c r="D711" s="126">
        <v>3.0</v>
      </c>
      <c r="E711" s="127">
        <v>129.52</v>
      </c>
      <c r="F711" s="128">
        <f t="shared" si="7"/>
        <v>84.188</v>
      </c>
      <c r="G711" s="129">
        <f t="shared" si="1"/>
        <v>45.332</v>
      </c>
      <c r="H711" s="130">
        <f t="shared" si="2"/>
        <v>0.35</v>
      </c>
      <c r="I711" s="131">
        <v>44459.0</v>
      </c>
      <c r="J711" s="132">
        <v>44495.0</v>
      </c>
      <c r="K711" s="123"/>
      <c r="L711" s="90"/>
      <c r="M711" s="133">
        <f t="shared" si="3"/>
        <v>43.17333333</v>
      </c>
      <c r="N711" s="99">
        <f t="shared" si="4"/>
        <v>36</v>
      </c>
      <c r="O711" s="133">
        <f t="shared" si="5"/>
        <v>28.06266667</v>
      </c>
      <c r="P711" s="134">
        <v>0.35</v>
      </c>
      <c r="Q711" s="90"/>
      <c r="R711" s="99">
        <f>IF(AND(H711&lt;='Product Ratings'!$E$5,H711&gt;='Product Ratings'!$D$5),'Product Ratings'!$C$5,IF(AND(H711&lt;='Product Ratings'!$E$6,H711&gt;='Product Ratings'!$D$6),'Product Ratings'!$C$6,IF(AND(H711&lt;='Product Ratings'!$E$7,H711&gt;='Product Ratings'!$D$7),'Product Ratings'!$C$7,IF(AND(H711&lt;='Product Ratings'!$E$8,H711&gt;='Product Ratings'!$D$8),'Product Ratings'!$C$8,IF(H711&gt;='Product Ratings'!$D$9,'Product Ratings'!$C$9)))))</f>
        <v>2</v>
      </c>
      <c r="S711" s="99">
        <f>IF(AND(D711&lt;='Product Ratings'!$I$5,D711&gt;='Product Ratings'!$H$5),'Product Ratings'!$F$5,IF(AND(D711&lt;='Product Ratings'!$I$6,D711&gt;='Product Ratings'!$H$6),'Product Ratings'!$F$6,IF(AND(D711&lt;='Product Ratings'!$I$7,I711&gt;='Product Ratings'!$H$7),'Product Ratings'!$F$7,IF(AND(D711&lt;='Product Ratings'!$I$8,D711&gt;='Product Ratings'!$H$8),'Product Ratings'!$F$8,IF(D711&gt;='Product Ratings'!$H$9,'Product Ratings'!$F$9)))))</f>
        <v>1</v>
      </c>
      <c r="T711" s="99">
        <f>IF(AND(O711&lt;='Product Ratings'!$M$5,O711&gt;='Product Ratings'!$L$5),'Product Ratings'!$J$5,IF(AND(O711&lt;='Product Ratings'!$M$6,O711&gt;='Product Ratings'!$L$6),'Product Ratings'!$J$6,IF(AND(O711&lt;='Product Ratings'!$M$7,O711&gt;='Product Ratings'!$L$7),'Product Ratings'!$J$7,IF(AND(O711&lt;='Product Ratings'!$M$8,O711&gt;='Product Ratings'!$L$8),'Product Ratings'!$J$8,IF(O711&gt;='Product Ratings'!$L$9,'Product Ratings'!$J$9)))))</f>
        <v>4</v>
      </c>
      <c r="U711" s="99">
        <f>IF(AND(N711&lt;='Product Ratings'!$R$5,N711&gt;='Product Ratings'!$Q$5),'Product Ratings'!$O$5,IF(AND(N711&lt;='Product Ratings'!$R$6,N711&gt;='Product Ratings'!$Q$6),'Product Ratings'!$O$6,IF(AND(N711&lt;='Product Ratings'!$R$7,N711&gt;='Product Ratings'!$Q$7),'Product Ratings'!$O$7,IF(AND(N711&lt;='Product Ratings'!$R$8,N711&gt;='Product Ratings'!$Q$8),'Product Ratings'!$O$8,IF(N711&gt;='Product Ratings'!$Q$9,'Product Ratings'!$O$9)))))</f>
        <v>3</v>
      </c>
      <c r="V711" s="99">
        <f>IF(AND(P711&lt;='Product Ratings'!$V$5,P711&gt;='Product Ratings'!$U$5),'Product Ratings'!$S$5,IF(AND(P711&lt;='Product Ratings'!$V$6,P711&gt;='Product Ratings'!$U$6),'Product Ratings'!$S$6,IF(AND(P711&lt;='Product Ratings'!$V$7,P711&gt;='Product Ratings'!$U$7),'Product Ratings'!$S$7,IF(AND(P711&lt;='Product Ratings'!$V$8,P711&gt;='Product Ratings'!$U$8),'Product Ratings'!$S$8,IF(P711&gt;='Product Ratings'!$U$9,'Product Ratings'!$S$9)))))</f>
        <v>4</v>
      </c>
      <c r="W711" s="135">
        <f t="shared" si="6"/>
        <v>14</v>
      </c>
      <c r="X711" s="90"/>
      <c r="Y711" s="90"/>
      <c r="Z711" s="90"/>
      <c r="AA711" s="90"/>
      <c r="AB711" s="90"/>
    </row>
    <row r="712" ht="12.75" customHeight="1">
      <c r="A712" s="87"/>
      <c r="B712" s="90"/>
      <c r="C712" s="90" t="s">
        <v>771</v>
      </c>
      <c r="D712" s="126">
        <v>4.0</v>
      </c>
      <c r="E712" s="127">
        <v>127.83</v>
      </c>
      <c r="F712" s="128">
        <f t="shared" si="7"/>
        <v>83.0895</v>
      </c>
      <c r="G712" s="129">
        <f t="shared" si="1"/>
        <v>44.7405</v>
      </c>
      <c r="H712" s="130">
        <f t="shared" si="2"/>
        <v>0.35</v>
      </c>
      <c r="I712" s="131">
        <v>44460.0</v>
      </c>
      <c r="J712" s="132">
        <v>44496.0</v>
      </c>
      <c r="K712" s="123"/>
      <c r="L712" s="90"/>
      <c r="M712" s="133">
        <f t="shared" si="3"/>
        <v>31.9575</v>
      </c>
      <c r="N712" s="99">
        <f t="shared" si="4"/>
        <v>36</v>
      </c>
      <c r="O712" s="133">
        <f t="shared" si="5"/>
        <v>20.772375</v>
      </c>
      <c r="P712" s="134">
        <v>0.45</v>
      </c>
      <c r="Q712" s="90"/>
      <c r="R712" s="99">
        <f>IF(AND(H712&lt;='Product Ratings'!$E$5,H712&gt;='Product Ratings'!$D$5),'Product Ratings'!$C$5,IF(AND(H712&lt;='Product Ratings'!$E$6,H712&gt;='Product Ratings'!$D$6),'Product Ratings'!$C$6,IF(AND(H712&lt;='Product Ratings'!$E$7,H712&gt;='Product Ratings'!$D$7),'Product Ratings'!$C$7,IF(AND(H712&lt;='Product Ratings'!$E$8,H712&gt;='Product Ratings'!$D$8),'Product Ratings'!$C$8,IF(H712&gt;='Product Ratings'!$D$9,'Product Ratings'!$C$9)))))</f>
        <v>2</v>
      </c>
      <c r="S712" s="99">
        <f>IF(AND(D712&lt;='Product Ratings'!$I$5,D712&gt;='Product Ratings'!$H$5),'Product Ratings'!$F$5,IF(AND(D712&lt;='Product Ratings'!$I$6,D712&gt;='Product Ratings'!$H$6),'Product Ratings'!$F$6,IF(AND(D712&lt;='Product Ratings'!$I$7,I712&gt;='Product Ratings'!$H$7),'Product Ratings'!$F$7,IF(AND(D712&lt;='Product Ratings'!$I$8,D712&gt;='Product Ratings'!$H$8),'Product Ratings'!$F$8,IF(D712&gt;='Product Ratings'!$H$9,'Product Ratings'!$F$9)))))</f>
        <v>1</v>
      </c>
      <c r="T712" s="99">
        <f>IF(AND(O712&lt;='Product Ratings'!$M$5,O712&gt;='Product Ratings'!$L$5),'Product Ratings'!$J$5,IF(AND(O712&lt;='Product Ratings'!$M$6,O712&gt;='Product Ratings'!$L$6),'Product Ratings'!$J$6,IF(AND(O712&lt;='Product Ratings'!$M$7,O712&gt;='Product Ratings'!$L$7),'Product Ratings'!$J$7,IF(AND(O712&lt;='Product Ratings'!$M$8,O712&gt;='Product Ratings'!$L$8),'Product Ratings'!$J$8,IF(O712&gt;='Product Ratings'!$L$9,'Product Ratings'!$J$9)))))</f>
        <v>5</v>
      </c>
      <c r="U712" s="99">
        <f>IF(AND(N712&lt;='Product Ratings'!$R$5,N712&gt;='Product Ratings'!$Q$5),'Product Ratings'!$O$5,IF(AND(N712&lt;='Product Ratings'!$R$6,N712&gt;='Product Ratings'!$Q$6),'Product Ratings'!$O$6,IF(AND(N712&lt;='Product Ratings'!$R$7,N712&gt;='Product Ratings'!$Q$7),'Product Ratings'!$O$7,IF(AND(N712&lt;='Product Ratings'!$R$8,N712&gt;='Product Ratings'!$Q$8),'Product Ratings'!$O$8,IF(N712&gt;='Product Ratings'!$Q$9,'Product Ratings'!$O$9)))))</f>
        <v>3</v>
      </c>
      <c r="V712" s="99">
        <f>IF(AND(P712&lt;='Product Ratings'!$V$5,P712&gt;='Product Ratings'!$U$5),'Product Ratings'!$S$5,IF(AND(P712&lt;='Product Ratings'!$V$6,P712&gt;='Product Ratings'!$U$6),'Product Ratings'!$S$6,IF(AND(P712&lt;='Product Ratings'!$V$7,P712&gt;='Product Ratings'!$U$7),'Product Ratings'!$S$7,IF(AND(P712&lt;='Product Ratings'!$V$8,P712&gt;='Product Ratings'!$U$8),'Product Ratings'!$S$8,IF(P712&gt;='Product Ratings'!$U$9,'Product Ratings'!$S$9)))))</f>
        <v>4</v>
      </c>
      <c r="W712" s="135">
        <f t="shared" si="6"/>
        <v>15</v>
      </c>
      <c r="X712" s="90"/>
      <c r="Y712" s="90"/>
      <c r="Z712" s="90"/>
      <c r="AA712" s="90"/>
      <c r="AB712" s="90"/>
    </row>
    <row r="713" ht="12.75" customHeight="1">
      <c r="A713" s="87"/>
      <c r="B713" s="90"/>
      <c r="C713" s="90" t="s">
        <v>772</v>
      </c>
      <c r="D713" s="126">
        <v>5.0</v>
      </c>
      <c r="E713" s="127">
        <v>80.87</v>
      </c>
      <c r="F713" s="128">
        <f t="shared" si="7"/>
        <v>52.5655</v>
      </c>
      <c r="G713" s="129">
        <f t="shared" si="1"/>
        <v>28.3045</v>
      </c>
      <c r="H713" s="130">
        <f t="shared" si="2"/>
        <v>0.35</v>
      </c>
      <c r="I713" s="131">
        <v>44461.0</v>
      </c>
      <c r="J713" s="132">
        <v>44497.0</v>
      </c>
      <c r="K713" s="123"/>
      <c r="L713" s="90"/>
      <c r="M713" s="133">
        <f t="shared" si="3"/>
        <v>16.174</v>
      </c>
      <c r="N713" s="99">
        <f t="shared" si="4"/>
        <v>36</v>
      </c>
      <c r="O713" s="133">
        <f t="shared" si="5"/>
        <v>10.5131</v>
      </c>
      <c r="P713" s="134">
        <v>0.46</v>
      </c>
      <c r="Q713" s="90"/>
      <c r="R713" s="99">
        <f>IF(AND(H713&lt;='Product Ratings'!$E$5,H713&gt;='Product Ratings'!$D$5),'Product Ratings'!$C$5,IF(AND(H713&lt;='Product Ratings'!$E$6,H713&gt;='Product Ratings'!$D$6),'Product Ratings'!$C$6,IF(AND(H713&lt;='Product Ratings'!$E$7,H713&gt;='Product Ratings'!$D$7),'Product Ratings'!$C$7,IF(AND(H713&lt;='Product Ratings'!$E$8,H713&gt;='Product Ratings'!$D$8),'Product Ratings'!$C$8,IF(H713&gt;='Product Ratings'!$D$9,'Product Ratings'!$C$9)))))</f>
        <v>2</v>
      </c>
      <c r="S713" s="99">
        <f>IF(AND(D713&lt;='Product Ratings'!$I$5,D713&gt;='Product Ratings'!$H$5),'Product Ratings'!$F$5,IF(AND(D713&lt;='Product Ratings'!$I$6,D713&gt;='Product Ratings'!$H$6),'Product Ratings'!$F$6,IF(AND(D713&lt;='Product Ratings'!$I$7,I713&gt;='Product Ratings'!$H$7),'Product Ratings'!$F$7,IF(AND(D713&lt;='Product Ratings'!$I$8,D713&gt;='Product Ratings'!$H$8),'Product Ratings'!$F$8,IF(D713&gt;='Product Ratings'!$H$9,'Product Ratings'!$F$9)))))</f>
        <v>1</v>
      </c>
      <c r="T713" s="99">
        <f>IF(AND(O713&lt;='Product Ratings'!$M$5,O713&gt;='Product Ratings'!$L$5),'Product Ratings'!$J$5,IF(AND(O713&lt;='Product Ratings'!$M$6,O713&gt;='Product Ratings'!$L$6),'Product Ratings'!$J$6,IF(AND(O713&lt;='Product Ratings'!$M$7,O713&gt;='Product Ratings'!$L$7),'Product Ratings'!$J$7,IF(AND(O713&lt;='Product Ratings'!$M$8,O713&gt;='Product Ratings'!$L$8),'Product Ratings'!$J$8,IF(O713&gt;='Product Ratings'!$L$9,'Product Ratings'!$J$9)))))</f>
        <v>5</v>
      </c>
      <c r="U713" s="99">
        <f>IF(AND(N713&lt;='Product Ratings'!$R$5,N713&gt;='Product Ratings'!$Q$5),'Product Ratings'!$O$5,IF(AND(N713&lt;='Product Ratings'!$R$6,N713&gt;='Product Ratings'!$Q$6),'Product Ratings'!$O$6,IF(AND(N713&lt;='Product Ratings'!$R$7,N713&gt;='Product Ratings'!$Q$7),'Product Ratings'!$O$7,IF(AND(N713&lt;='Product Ratings'!$R$8,N713&gt;='Product Ratings'!$Q$8),'Product Ratings'!$O$8,IF(N713&gt;='Product Ratings'!$Q$9,'Product Ratings'!$O$9)))))</f>
        <v>3</v>
      </c>
      <c r="V713" s="99">
        <f>IF(AND(P713&lt;='Product Ratings'!$V$5,P713&gt;='Product Ratings'!$U$5),'Product Ratings'!$S$5,IF(AND(P713&lt;='Product Ratings'!$V$6,P713&gt;='Product Ratings'!$U$6),'Product Ratings'!$S$6,IF(AND(P713&lt;='Product Ratings'!$V$7,P713&gt;='Product Ratings'!$U$7),'Product Ratings'!$S$7,IF(AND(P713&lt;='Product Ratings'!$V$8,P713&gt;='Product Ratings'!$U$8),'Product Ratings'!$S$8,IF(P713&gt;='Product Ratings'!$U$9,'Product Ratings'!$S$9)))))</f>
        <v>4</v>
      </c>
      <c r="W713" s="135">
        <f t="shared" si="6"/>
        <v>15</v>
      </c>
      <c r="X713" s="90"/>
      <c r="Y713" s="90"/>
      <c r="Z713" s="90"/>
      <c r="AA713" s="90"/>
      <c r="AB713" s="90"/>
    </row>
    <row r="714" ht="12.75" customHeight="1">
      <c r="A714" s="87"/>
      <c r="B714" s="90"/>
      <c r="C714" s="90" t="s">
        <v>773</v>
      </c>
      <c r="D714" s="126">
        <v>6.0</v>
      </c>
      <c r="E714" s="127">
        <v>418.0</v>
      </c>
      <c r="F714" s="128">
        <f t="shared" si="7"/>
        <v>271.7</v>
      </c>
      <c r="G714" s="129">
        <f t="shared" si="1"/>
        <v>146.3</v>
      </c>
      <c r="H714" s="130">
        <f t="shared" si="2"/>
        <v>0.35</v>
      </c>
      <c r="I714" s="131">
        <v>44462.0</v>
      </c>
      <c r="J714" s="132">
        <v>44498.0</v>
      </c>
      <c r="K714" s="123"/>
      <c r="L714" s="90"/>
      <c r="M714" s="133">
        <f t="shared" si="3"/>
        <v>69.66666667</v>
      </c>
      <c r="N714" s="99">
        <f t="shared" si="4"/>
        <v>36</v>
      </c>
      <c r="O714" s="133">
        <f t="shared" si="5"/>
        <v>45.28333333</v>
      </c>
      <c r="P714" s="134">
        <v>0.48</v>
      </c>
      <c r="Q714" s="90"/>
      <c r="R714" s="99">
        <f>IF(AND(H714&lt;='Product Ratings'!$E$5,H714&gt;='Product Ratings'!$D$5),'Product Ratings'!$C$5,IF(AND(H714&lt;='Product Ratings'!$E$6,H714&gt;='Product Ratings'!$D$6),'Product Ratings'!$C$6,IF(AND(H714&lt;='Product Ratings'!$E$7,H714&gt;='Product Ratings'!$D$7),'Product Ratings'!$C$7,IF(AND(H714&lt;='Product Ratings'!$E$8,H714&gt;='Product Ratings'!$D$8),'Product Ratings'!$C$8,IF(H714&gt;='Product Ratings'!$D$9,'Product Ratings'!$C$9)))))</f>
        <v>2</v>
      </c>
      <c r="S714" s="99">
        <f>IF(AND(D714&lt;='Product Ratings'!$I$5,D714&gt;='Product Ratings'!$H$5),'Product Ratings'!$F$5,IF(AND(D714&lt;='Product Ratings'!$I$6,D714&gt;='Product Ratings'!$H$6),'Product Ratings'!$F$6,IF(AND(D714&lt;='Product Ratings'!$I$7,I714&gt;='Product Ratings'!$H$7),'Product Ratings'!$F$7,IF(AND(D714&lt;='Product Ratings'!$I$8,D714&gt;='Product Ratings'!$H$8),'Product Ratings'!$F$8,IF(D714&gt;='Product Ratings'!$H$9,'Product Ratings'!$F$9)))))</f>
        <v>2</v>
      </c>
      <c r="T714" s="99">
        <f>IF(AND(O714&lt;='Product Ratings'!$M$5,O714&gt;='Product Ratings'!$L$5),'Product Ratings'!$J$5,IF(AND(O714&lt;='Product Ratings'!$M$6,O714&gt;='Product Ratings'!$L$6),'Product Ratings'!$J$6,IF(AND(O714&lt;='Product Ratings'!$M$7,O714&gt;='Product Ratings'!$L$7),'Product Ratings'!$J$7,IF(AND(O714&lt;='Product Ratings'!$M$8,O714&gt;='Product Ratings'!$L$8),'Product Ratings'!$J$8,IF(O714&gt;='Product Ratings'!$L$9,'Product Ratings'!$J$9)))))</f>
        <v>3</v>
      </c>
      <c r="U714" s="99">
        <f>IF(AND(N714&lt;='Product Ratings'!$R$5,N714&gt;='Product Ratings'!$Q$5),'Product Ratings'!$O$5,IF(AND(N714&lt;='Product Ratings'!$R$6,N714&gt;='Product Ratings'!$Q$6),'Product Ratings'!$O$6,IF(AND(N714&lt;='Product Ratings'!$R$7,N714&gt;='Product Ratings'!$Q$7),'Product Ratings'!$O$7,IF(AND(N714&lt;='Product Ratings'!$R$8,N714&gt;='Product Ratings'!$Q$8),'Product Ratings'!$O$8,IF(N714&gt;='Product Ratings'!$Q$9,'Product Ratings'!$O$9)))))</f>
        <v>3</v>
      </c>
      <c r="V714" s="99">
        <f>IF(AND(P714&lt;='Product Ratings'!$V$5,P714&gt;='Product Ratings'!$U$5),'Product Ratings'!$S$5,IF(AND(P714&lt;='Product Ratings'!$V$6,P714&gt;='Product Ratings'!$U$6),'Product Ratings'!$S$6,IF(AND(P714&lt;='Product Ratings'!$V$7,P714&gt;='Product Ratings'!$U$7),'Product Ratings'!$S$7,IF(AND(P714&lt;='Product Ratings'!$V$8,P714&gt;='Product Ratings'!$U$8),'Product Ratings'!$S$8,IF(P714&gt;='Product Ratings'!$U$9,'Product Ratings'!$S$9)))))</f>
        <v>4</v>
      </c>
      <c r="W714" s="135">
        <f t="shared" si="6"/>
        <v>14</v>
      </c>
      <c r="X714" s="90"/>
      <c r="Y714" s="90"/>
      <c r="Z714" s="90"/>
      <c r="AA714" s="90"/>
      <c r="AB714" s="90"/>
    </row>
    <row r="715" ht="12.75" customHeight="1">
      <c r="A715" s="87"/>
      <c r="B715" s="90"/>
      <c r="C715" s="90" t="s">
        <v>774</v>
      </c>
      <c r="D715" s="126">
        <v>1.0</v>
      </c>
      <c r="E715" s="127">
        <v>288.0</v>
      </c>
      <c r="F715" s="128">
        <f t="shared" si="7"/>
        <v>187.2</v>
      </c>
      <c r="G715" s="129">
        <f t="shared" si="1"/>
        <v>100.8</v>
      </c>
      <c r="H715" s="130">
        <f t="shared" si="2"/>
        <v>0.35</v>
      </c>
      <c r="I715" s="131">
        <v>44463.0</v>
      </c>
      <c r="J715" s="132">
        <v>44499.0</v>
      </c>
      <c r="K715" s="123"/>
      <c r="L715" s="90"/>
      <c r="M715" s="133">
        <f t="shared" si="3"/>
        <v>288</v>
      </c>
      <c r="N715" s="99">
        <f t="shared" si="4"/>
        <v>36</v>
      </c>
      <c r="O715" s="133">
        <f t="shared" si="5"/>
        <v>187.2</v>
      </c>
      <c r="P715" s="134">
        <v>0.5</v>
      </c>
      <c r="Q715" s="90"/>
      <c r="R715" s="99">
        <f>IF(AND(H715&lt;='Product Ratings'!$E$5,H715&gt;='Product Ratings'!$D$5),'Product Ratings'!$C$5,IF(AND(H715&lt;='Product Ratings'!$E$6,H715&gt;='Product Ratings'!$D$6),'Product Ratings'!$C$6,IF(AND(H715&lt;='Product Ratings'!$E$7,H715&gt;='Product Ratings'!$D$7),'Product Ratings'!$C$7,IF(AND(H715&lt;='Product Ratings'!$E$8,H715&gt;='Product Ratings'!$D$8),'Product Ratings'!$C$8,IF(H715&gt;='Product Ratings'!$D$9,'Product Ratings'!$C$9)))))</f>
        <v>2</v>
      </c>
      <c r="S715" s="99">
        <f>IF(AND(D715&lt;='Product Ratings'!$I$5,D715&gt;='Product Ratings'!$H$5),'Product Ratings'!$F$5,IF(AND(D715&lt;='Product Ratings'!$I$6,D715&gt;='Product Ratings'!$H$6),'Product Ratings'!$F$6,IF(AND(D715&lt;='Product Ratings'!$I$7,I715&gt;='Product Ratings'!$H$7),'Product Ratings'!$F$7,IF(AND(D715&lt;='Product Ratings'!$I$8,D715&gt;='Product Ratings'!$H$8),'Product Ratings'!$F$8,IF(D715&gt;='Product Ratings'!$H$9,'Product Ratings'!$F$9)))))</f>
        <v>1</v>
      </c>
      <c r="T715" s="99">
        <f>IF(AND(O715&lt;='Product Ratings'!$M$5,O715&gt;='Product Ratings'!$L$5),'Product Ratings'!$J$5,IF(AND(O715&lt;='Product Ratings'!$M$6,O715&gt;='Product Ratings'!$L$6),'Product Ratings'!$J$6,IF(AND(O715&lt;='Product Ratings'!$M$7,O715&gt;='Product Ratings'!$L$7),'Product Ratings'!$J$7,IF(AND(O715&lt;='Product Ratings'!$M$8,O715&gt;='Product Ratings'!$L$8),'Product Ratings'!$J$8,IF(O715&gt;='Product Ratings'!$L$9,'Product Ratings'!$J$9)))))</f>
        <v>1</v>
      </c>
      <c r="U715" s="99">
        <f>IF(AND(N715&lt;='Product Ratings'!$R$5,N715&gt;='Product Ratings'!$Q$5),'Product Ratings'!$O$5,IF(AND(N715&lt;='Product Ratings'!$R$6,N715&gt;='Product Ratings'!$Q$6),'Product Ratings'!$O$6,IF(AND(N715&lt;='Product Ratings'!$R$7,N715&gt;='Product Ratings'!$Q$7),'Product Ratings'!$O$7,IF(AND(N715&lt;='Product Ratings'!$R$8,N715&gt;='Product Ratings'!$Q$8),'Product Ratings'!$O$8,IF(N715&gt;='Product Ratings'!$Q$9,'Product Ratings'!$O$9)))))</f>
        <v>3</v>
      </c>
      <c r="V715" s="99">
        <f>IF(AND(P715&lt;='Product Ratings'!$V$5,P715&gt;='Product Ratings'!$U$5),'Product Ratings'!$S$5,IF(AND(P715&lt;='Product Ratings'!$V$6,P715&gt;='Product Ratings'!$U$6),'Product Ratings'!$S$6,IF(AND(P715&lt;='Product Ratings'!$V$7,P715&gt;='Product Ratings'!$U$7),'Product Ratings'!$S$7,IF(AND(P715&lt;='Product Ratings'!$V$8,P715&gt;='Product Ratings'!$U$8),'Product Ratings'!$S$8,IF(P715&gt;='Product Ratings'!$U$9,'Product Ratings'!$S$9)))))</f>
        <v>4</v>
      </c>
      <c r="W715" s="135">
        <f t="shared" si="6"/>
        <v>11</v>
      </c>
      <c r="X715" s="90"/>
      <c r="Y715" s="90"/>
      <c r="Z715" s="90"/>
      <c r="AA715" s="90"/>
      <c r="AB715" s="90"/>
    </row>
    <row r="716" ht="12.75" customHeight="1">
      <c r="A716" s="87"/>
      <c r="B716" s="90"/>
      <c r="C716" s="90" t="s">
        <v>775</v>
      </c>
      <c r="D716" s="126">
        <v>2.0</v>
      </c>
      <c r="E716" s="127">
        <v>166.18</v>
      </c>
      <c r="F716" s="128">
        <f t="shared" si="7"/>
        <v>108.017</v>
      </c>
      <c r="G716" s="129">
        <f t="shared" si="1"/>
        <v>58.163</v>
      </c>
      <c r="H716" s="130">
        <f t="shared" si="2"/>
        <v>0.35</v>
      </c>
      <c r="I716" s="131">
        <v>44464.0</v>
      </c>
      <c r="J716" s="132">
        <v>44500.0</v>
      </c>
      <c r="K716" s="123"/>
      <c r="L716" s="90"/>
      <c r="M716" s="133">
        <f t="shared" si="3"/>
        <v>83.09</v>
      </c>
      <c r="N716" s="99">
        <f t="shared" si="4"/>
        <v>36</v>
      </c>
      <c r="O716" s="133">
        <f t="shared" si="5"/>
        <v>54.0085</v>
      </c>
      <c r="P716" s="134">
        <v>0.52</v>
      </c>
      <c r="Q716" s="90"/>
      <c r="R716" s="99">
        <f>IF(AND(H716&lt;='Product Ratings'!$E$5,H716&gt;='Product Ratings'!$D$5),'Product Ratings'!$C$5,IF(AND(H716&lt;='Product Ratings'!$E$6,H716&gt;='Product Ratings'!$D$6),'Product Ratings'!$C$6,IF(AND(H716&lt;='Product Ratings'!$E$7,H716&gt;='Product Ratings'!$D$7),'Product Ratings'!$C$7,IF(AND(H716&lt;='Product Ratings'!$E$8,H716&gt;='Product Ratings'!$D$8),'Product Ratings'!$C$8,IF(H716&gt;='Product Ratings'!$D$9,'Product Ratings'!$C$9)))))</f>
        <v>2</v>
      </c>
      <c r="S716" s="99">
        <f>IF(AND(D716&lt;='Product Ratings'!$I$5,D716&gt;='Product Ratings'!$H$5),'Product Ratings'!$F$5,IF(AND(D716&lt;='Product Ratings'!$I$6,D716&gt;='Product Ratings'!$H$6),'Product Ratings'!$F$6,IF(AND(D716&lt;='Product Ratings'!$I$7,I716&gt;='Product Ratings'!$H$7),'Product Ratings'!$F$7,IF(AND(D716&lt;='Product Ratings'!$I$8,D716&gt;='Product Ratings'!$H$8),'Product Ratings'!$F$8,IF(D716&gt;='Product Ratings'!$H$9,'Product Ratings'!$F$9)))))</f>
        <v>1</v>
      </c>
      <c r="T716" s="99">
        <f>IF(AND(O716&lt;='Product Ratings'!$M$5,O716&gt;='Product Ratings'!$L$5),'Product Ratings'!$J$5,IF(AND(O716&lt;='Product Ratings'!$M$6,O716&gt;='Product Ratings'!$L$6),'Product Ratings'!$J$6,IF(AND(O716&lt;='Product Ratings'!$M$7,O716&gt;='Product Ratings'!$L$7),'Product Ratings'!$J$7,IF(AND(O716&lt;='Product Ratings'!$M$8,O716&gt;='Product Ratings'!$L$8),'Product Ratings'!$J$8,IF(O716&gt;='Product Ratings'!$L$9,'Product Ratings'!$J$9)))))</f>
        <v>3</v>
      </c>
      <c r="U716" s="99">
        <f>IF(AND(N716&lt;='Product Ratings'!$R$5,N716&gt;='Product Ratings'!$Q$5),'Product Ratings'!$O$5,IF(AND(N716&lt;='Product Ratings'!$R$6,N716&gt;='Product Ratings'!$Q$6),'Product Ratings'!$O$6,IF(AND(N716&lt;='Product Ratings'!$R$7,N716&gt;='Product Ratings'!$Q$7),'Product Ratings'!$O$7,IF(AND(N716&lt;='Product Ratings'!$R$8,N716&gt;='Product Ratings'!$Q$8),'Product Ratings'!$O$8,IF(N716&gt;='Product Ratings'!$Q$9,'Product Ratings'!$O$9)))))</f>
        <v>3</v>
      </c>
      <c r="V716" s="99">
        <f>IF(AND(P716&lt;='Product Ratings'!$V$5,P716&gt;='Product Ratings'!$U$5),'Product Ratings'!$S$5,IF(AND(P716&lt;='Product Ratings'!$V$6,P716&gt;='Product Ratings'!$U$6),'Product Ratings'!$S$6,IF(AND(P716&lt;='Product Ratings'!$V$7,P716&gt;='Product Ratings'!$U$7),'Product Ratings'!$S$7,IF(AND(P716&lt;='Product Ratings'!$V$8,P716&gt;='Product Ratings'!$U$8),'Product Ratings'!$S$8,IF(P716&gt;='Product Ratings'!$U$9,'Product Ratings'!$S$9)))))</f>
        <v>4</v>
      </c>
      <c r="W716" s="135">
        <f t="shared" si="6"/>
        <v>13</v>
      </c>
      <c r="X716" s="90"/>
      <c r="Y716" s="90"/>
      <c r="Z716" s="90"/>
      <c r="AA716" s="90"/>
      <c r="AB716" s="90"/>
    </row>
    <row r="717" ht="12.75" customHeight="1">
      <c r="A717" s="87"/>
      <c r="B717" s="90"/>
      <c r="C717" s="90" t="s">
        <v>776</v>
      </c>
      <c r="D717" s="126">
        <v>3.0</v>
      </c>
      <c r="E717" s="127">
        <v>500.87</v>
      </c>
      <c r="F717" s="128">
        <f t="shared" si="7"/>
        <v>325.5655</v>
      </c>
      <c r="G717" s="129">
        <f t="shared" si="1"/>
        <v>175.3045</v>
      </c>
      <c r="H717" s="130">
        <f t="shared" si="2"/>
        <v>0.35</v>
      </c>
      <c r="I717" s="131">
        <v>44465.0</v>
      </c>
      <c r="J717" s="132">
        <v>44501.0</v>
      </c>
      <c r="K717" s="123"/>
      <c r="L717" s="90"/>
      <c r="M717" s="133">
        <f t="shared" si="3"/>
        <v>166.9566667</v>
      </c>
      <c r="N717" s="99">
        <f t="shared" si="4"/>
        <v>36</v>
      </c>
      <c r="O717" s="133">
        <f t="shared" si="5"/>
        <v>108.5218333</v>
      </c>
      <c r="P717" s="134">
        <v>0.56</v>
      </c>
      <c r="Q717" s="90"/>
      <c r="R717" s="99">
        <f>IF(AND(H717&lt;='Product Ratings'!$E$5,H717&gt;='Product Ratings'!$D$5),'Product Ratings'!$C$5,IF(AND(H717&lt;='Product Ratings'!$E$6,H717&gt;='Product Ratings'!$D$6),'Product Ratings'!$C$6,IF(AND(H717&lt;='Product Ratings'!$E$7,H717&gt;='Product Ratings'!$D$7),'Product Ratings'!$C$7,IF(AND(H717&lt;='Product Ratings'!$E$8,H717&gt;='Product Ratings'!$D$8),'Product Ratings'!$C$8,IF(H717&gt;='Product Ratings'!$D$9,'Product Ratings'!$C$9)))))</f>
        <v>2</v>
      </c>
      <c r="S717" s="99">
        <f>IF(AND(D717&lt;='Product Ratings'!$I$5,D717&gt;='Product Ratings'!$H$5),'Product Ratings'!$F$5,IF(AND(D717&lt;='Product Ratings'!$I$6,D717&gt;='Product Ratings'!$H$6),'Product Ratings'!$F$6,IF(AND(D717&lt;='Product Ratings'!$I$7,I717&gt;='Product Ratings'!$H$7),'Product Ratings'!$F$7,IF(AND(D717&lt;='Product Ratings'!$I$8,D717&gt;='Product Ratings'!$H$8),'Product Ratings'!$F$8,IF(D717&gt;='Product Ratings'!$H$9,'Product Ratings'!$F$9)))))</f>
        <v>1</v>
      </c>
      <c r="T717" s="99">
        <f>IF(AND(O717&lt;='Product Ratings'!$M$5,O717&gt;='Product Ratings'!$L$5),'Product Ratings'!$J$5,IF(AND(O717&lt;='Product Ratings'!$M$6,O717&gt;='Product Ratings'!$L$6),'Product Ratings'!$J$6,IF(AND(O717&lt;='Product Ratings'!$M$7,O717&gt;='Product Ratings'!$L$7),'Product Ratings'!$J$7,IF(AND(O717&lt;='Product Ratings'!$M$8,O717&gt;='Product Ratings'!$L$8),'Product Ratings'!$J$8,IF(O717&gt;='Product Ratings'!$L$9,'Product Ratings'!$J$9)))))</f>
        <v>2</v>
      </c>
      <c r="U717" s="99">
        <f>IF(AND(N717&lt;='Product Ratings'!$R$5,N717&gt;='Product Ratings'!$Q$5),'Product Ratings'!$O$5,IF(AND(N717&lt;='Product Ratings'!$R$6,N717&gt;='Product Ratings'!$Q$6),'Product Ratings'!$O$6,IF(AND(N717&lt;='Product Ratings'!$R$7,N717&gt;='Product Ratings'!$Q$7),'Product Ratings'!$O$7,IF(AND(N717&lt;='Product Ratings'!$R$8,N717&gt;='Product Ratings'!$Q$8),'Product Ratings'!$O$8,IF(N717&gt;='Product Ratings'!$Q$9,'Product Ratings'!$O$9)))))</f>
        <v>3</v>
      </c>
      <c r="V717" s="99">
        <f>IF(AND(P717&lt;='Product Ratings'!$V$5,P717&gt;='Product Ratings'!$U$5),'Product Ratings'!$S$5,IF(AND(P717&lt;='Product Ratings'!$V$6,P717&gt;='Product Ratings'!$U$6),'Product Ratings'!$S$6,IF(AND(P717&lt;='Product Ratings'!$V$7,P717&gt;='Product Ratings'!$U$7),'Product Ratings'!$S$7,IF(AND(P717&lt;='Product Ratings'!$V$8,P717&gt;='Product Ratings'!$U$8),'Product Ratings'!$S$8,IF(P717&gt;='Product Ratings'!$U$9,'Product Ratings'!$S$9)))))</f>
        <v>4</v>
      </c>
      <c r="W717" s="135">
        <f t="shared" si="6"/>
        <v>12</v>
      </c>
      <c r="X717" s="90"/>
      <c r="Y717" s="90"/>
      <c r="Z717" s="90"/>
      <c r="AA717" s="90"/>
      <c r="AB717" s="90"/>
    </row>
    <row r="718" ht="12.75" customHeight="1">
      <c r="A718" s="87"/>
      <c r="B718" s="90"/>
      <c r="C718" s="90" t="s">
        <v>777</v>
      </c>
      <c r="D718" s="126">
        <v>4.0</v>
      </c>
      <c r="E718" s="127">
        <v>53.66</v>
      </c>
      <c r="F718" s="128">
        <f t="shared" si="7"/>
        <v>34.879</v>
      </c>
      <c r="G718" s="129">
        <f t="shared" si="1"/>
        <v>18.781</v>
      </c>
      <c r="H718" s="130">
        <f t="shared" si="2"/>
        <v>0.35</v>
      </c>
      <c r="I718" s="131">
        <v>44466.0</v>
      </c>
      <c r="J718" s="132">
        <v>44502.0</v>
      </c>
      <c r="K718" s="123"/>
      <c r="L718" s="90"/>
      <c r="M718" s="133">
        <f t="shared" si="3"/>
        <v>13.415</v>
      </c>
      <c r="N718" s="99">
        <f t="shared" si="4"/>
        <v>36</v>
      </c>
      <c r="O718" s="133">
        <f t="shared" si="5"/>
        <v>8.71975</v>
      </c>
      <c r="P718" s="134">
        <v>0.53</v>
      </c>
      <c r="Q718" s="90"/>
      <c r="R718" s="99">
        <f>IF(AND(H718&lt;='Product Ratings'!$E$5,H718&gt;='Product Ratings'!$D$5),'Product Ratings'!$C$5,IF(AND(H718&lt;='Product Ratings'!$E$6,H718&gt;='Product Ratings'!$D$6),'Product Ratings'!$C$6,IF(AND(H718&lt;='Product Ratings'!$E$7,H718&gt;='Product Ratings'!$D$7),'Product Ratings'!$C$7,IF(AND(H718&lt;='Product Ratings'!$E$8,H718&gt;='Product Ratings'!$D$8),'Product Ratings'!$C$8,IF(H718&gt;='Product Ratings'!$D$9,'Product Ratings'!$C$9)))))</f>
        <v>2</v>
      </c>
      <c r="S718" s="99">
        <f>IF(AND(D718&lt;='Product Ratings'!$I$5,D718&gt;='Product Ratings'!$H$5),'Product Ratings'!$F$5,IF(AND(D718&lt;='Product Ratings'!$I$6,D718&gt;='Product Ratings'!$H$6),'Product Ratings'!$F$6,IF(AND(D718&lt;='Product Ratings'!$I$7,I718&gt;='Product Ratings'!$H$7),'Product Ratings'!$F$7,IF(AND(D718&lt;='Product Ratings'!$I$8,D718&gt;='Product Ratings'!$H$8),'Product Ratings'!$F$8,IF(D718&gt;='Product Ratings'!$H$9,'Product Ratings'!$F$9)))))</f>
        <v>1</v>
      </c>
      <c r="T718" s="99">
        <f>IF(AND(O718&lt;='Product Ratings'!$M$5,O718&gt;='Product Ratings'!$L$5),'Product Ratings'!$J$5,IF(AND(O718&lt;='Product Ratings'!$M$6,O718&gt;='Product Ratings'!$L$6),'Product Ratings'!$J$6,IF(AND(O718&lt;='Product Ratings'!$M$7,O718&gt;='Product Ratings'!$L$7),'Product Ratings'!$J$7,IF(AND(O718&lt;='Product Ratings'!$M$8,O718&gt;='Product Ratings'!$L$8),'Product Ratings'!$J$8,IF(O718&gt;='Product Ratings'!$L$9,'Product Ratings'!$J$9)))))</f>
        <v>5</v>
      </c>
      <c r="U718" s="99">
        <f>IF(AND(N718&lt;='Product Ratings'!$R$5,N718&gt;='Product Ratings'!$Q$5),'Product Ratings'!$O$5,IF(AND(N718&lt;='Product Ratings'!$R$6,N718&gt;='Product Ratings'!$Q$6),'Product Ratings'!$O$6,IF(AND(N718&lt;='Product Ratings'!$R$7,N718&gt;='Product Ratings'!$Q$7),'Product Ratings'!$O$7,IF(AND(N718&lt;='Product Ratings'!$R$8,N718&gt;='Product Ratings'!$Q$8),'Product Ratings'!$O$8,IF(N718&gt;='Product Ratings'!$Q$9,'Product Ratings'!$O$9)))))</f>
        <v>3</v>
      </c>
      <c r="V718" s="99">
        <f>IF(AND(P718&lt;='Product Ratings'!$V$5,P718&gt;='Product Ratings'!$U$5),'Product Ratings'!$S$5,IF(AND(P718&lt;='Product Ratings'!$V$6,P718&gt;='Product Ratings'!$U$6),'Product Ratings'!$S$6,IF(AND(P718&lt;='Product Ratings'!$V$7,P718&gt;='Product Ratings'!$U$7),'Product Ratings'!$S$7,IF(AND(P718&lt;='Product Ratings'!$V$8,P718&gt;='Product Ratings'!$U$8),'Product Ratings'!$S$8,IF(P718&gt;='Product Ratings'!$U$9,'Product Ratings'!$S$9)))))</f>
        <v>4</v>
      </c>
      <c r="W718" s="135">
        <f t="shared" si="6"/>
        <v>15</v>
      </c>
      <c r="X718" s="90"/>
      <c r="Y718" s="90"/>
      <c r="Z718" s="90"/>
      <c r="AA718" s="90"/>
      <c r="AB718" s="90"/>
    </row>
    <row r="719" ht="12.75" customHeight="1">
      <c r="A719" s="87"/>
      <c r="B719" s="90"/>
      <c r="C719" s="90" t="s">
        <v>778</v>
      </c>
      <c r="D719" s="126">
        <v>5.0</v>
      </c>
      <c r="E719" s="127">
        <v>343.24</v>
      </c>
      <c r="F719" s="128">
        <f t="shared" si="7"/>
        <v>223.106</v>
      </c>
      <c r="G719" s="129">
        <f t="shared" si="1"/>
        <v>120.134</v>
      </c>
      <c r="H719" s="130">
        <f t="shared" si="2"/>
        <v>0.35</v>
      </c>
      <c r="I719" s="131">
        <v>44467.0</v>
      </c>
      <c r="J719" s="132">
        <v>44503.0</v>
      </c>
      <c r="K719" s="123"/>
      <c r="L719" s="90"/>
      <c r="M719" s="133">
        <f t="shared" si="3"/>
        <v>68.648</v>
      </c>
      <c r="N719" s="99">
        <f t="shared" si="4"/>
        <v>36</v>
      </c>
      <c r="O719" s="133">
        <f t="shared" si="5"/>
        <v>44.6212</v>
      </c>
      <c r="P719" s="134">
        <v>0.51</v>
      </c>
      <c r="Q719" s="90"/>
      <c r="R719" s="99">
        <f>IF(AND(H719&lt;='Product Ratings'!$E$5,H719&gt;='Product Ratings'!$D$5),'Product Ratings'!$C$5,IF(AND(H719&lt;='Product Ratings'!$E$6,H719&gt;='Product Ratings'!$D$6),'Product Ratings'!$C$6,IF(AND(H719&lt;='Product Ratings'!$E$7,H719&gt;='Product Ratings'!$D$7),'Product Ratings'!$C$7,IF(AND(H719&lt;='Product Ratings'!$E$8,H719&gt;='Product Ratings'!$D$8),'Product Ratings'!$C$8,IF(H719&gt;='Product Ratings'!$D$9,'Product Ratings'!$C$9)))))</f>
        <v>2</v>
      </c>
      <c r="S719" s="99">
        <f>IF(AND(D719&lt;='Product Ratings'!$I$5,D719&gt;='Product Ratings'!$H$5),'Product Ratings'!$F$5,IF(AND(D719&lt;='Product Ratings'!$I$6,D719&gt;='Product Ratings'!$H$6),'Product Ratings'!$F$6,IF(AND(D719&lt;='Product Ratings'!$I$7,I719&gt;='Product Ratings'!$H$7),'Product Ratings'!$F$7,IF(AND(D719&lt;='Product Ratings'!$I$8,D719&gt;='Product Ratings'!$H$8),'Product Ratings'!$F$8,IF(D719&gt;='Product Ratings'!$H$9,'Product Ratings'!$F$9)))))</f>
        <v>1</v>
      </c>
      <c r="T719" s="99">
        <f>IF(AND(O719&lt;='Product Ratings'!$M$5,O719&gt;='Product Ratings'!$L$5),'Product Ratings'!$J$5,IF(AND(O719&lt;='Product Ratings'!$M$6,O719&gt;='Product Ratings'!$L$6),'Product Ratings'!$J$6,IF(AND(O719&lt;='Product Ratings'!$M$7,O719&gt;='Product Ratings'!$L$7),'Product Ratings'!$J$7,IF(AND(O719&lt;='Product Ratings'!$M$8,O719&gt;='Product Ratings'!$L$8),'Product Ratings'!$J$8,IF(O719&gt;='Product Ratings'!$L$9,'Product Ratings'!$J$9)))))</f>
        <v>3</v>
      </c>
      <c r="U719" s="99">
        <f>IF(AND(N719&lt;='Product Ratings'!$R$5,N719&gt;='Product Ratings'!$Q$5),'Product Ratings'!$O$5,IF(AND(N719&lt;='Product Ratings'!$R$6,N719&gt;='Product Ratings'!$Q$6),'Product Ratings'!$O$6,IF(AND(N719&lt;='Product Ratings'!$R$7,N719&gt;='Product Ratings'!$Q$7),'Product Ratings'!$O$7,IF(AND(N719&lt;='Product Ratings'!$R$8,N719&gt;='Product Ratings'!$Q$8),'Product Ratings'!$O$8,IF(N719&gt;='Product Ratings'!$Q$9,'Product Ratings'!$O$9)))))</f>
        <v>3</v>
      </c>
      <c r="V719" s="99">
        <f>IF(AND(P719&lt;='Product Ratings'!$V$5,P719&gt;='Product Ratings'!$U$5),'Product Ratings'!$S$5,IF(AND(P719&lt;='Product Ratings'!$V$6,P719&gt;='Product Ratings'!$U$6),'Product Ratings'!$S$6,IF(AND(P719&lt;='Product Ratings'!$V$7,P719&gt;='Product Ratings'!$U$7),'Product Ratings'!$S$7,IF(AND(P719&lt;='Product Ratings'!$V$8,P719&gt;='Product Ratings'!$U$8),'Product Ratings'!$S$8,IF(P719&gt;='Product Ratings'!$U$9,'Product Ratings'!$S$9)))))</f>
        <v>4</v>
      </c>
      <c r="W719" s="135">
        <f t="shared" si="6"/>
        <v>13</v>
      </c>
      <c r="X719" s="90"/>
      <c r="Y719" s="90"/>
      <c r="Z719" s="90"/>
      <c r="AA719" s="90"/>
      <c r="AB719" s="90"/>
    </row>
    <row r="720" ht="12.75" customHeight="1">
      <c r="A720" s="87"/>
      <c r="B720" s="90"/>
      <c r="C720" s="90" t="s">
        <v>779</v>
      </c>
      <c r="D720" s="126">
        <v>6.0</v>
      </c>
      <c r="E720" s="127">
        <v>81.74</v>
      </c>
      <c r="F720" s="128">
        <f t="shared" si="7"/>
        <v>53.131</v>
      </c>
      <c r="G720" s="129">
        <f t="shared" si="1"/>
        <v>28.609</v>
      </c>
      <c r="H720" s="130">
        <f t="shared" si="2"/>
        <v>0.35</v>
      </c>
      <c r="I720" s="131">
        <v>44468.0</v>
      </c>
      <c r="J720" s="132">
        <v>44504.0</v>
      </c>
      <c r="K720" s="123"/>
      <c r="L720" s="90"/>
      <c r="M720" s="133">
        <f t="shared" si="3"/>
        <v>13.62333333</v>
      </c>
      <c r="N720" s="99">
        <f t="shared" si="4"/>
        <v>36</v>
      </c>
      <c r="O720" s="133">
        <f t="shared" si="5"/>
        <v>8.855166667</v>
      </c>
      <c r="P720" s="134">
        <v>0.57</v>
      </c>
      <c r="Q720" s="90"/>
      <c r="R720" s="99">
        <f>IF(AND(H720&lt;='Product Ratings'!$E$5,H720&gt;='Product Ratings'!$D$5),'Product Ratings'!$C$5,IF(AND(H720&lt;='Product Ratings'!$E$6,H720&gt;='Product Ratings'!$D$6),'Product Ratings'!$C$6,IF(AND(H720&lt;='Product Ratings'!$E$7,H720&gt;='Product Ratings'!$D$7),'Product Ratings'!$C$7,IF(AND(H720&lt;='Product Ratings'!$E$8,H720&gt;='Product Ratings'!$D$8),'Product Ratings'!$C$8,IF(H720&gt;='Product Ratings'!$D$9,'Product Ratings'!$C$9)))))</f>
        <v>2</v>
      </c>
      <c r="S720" s="99">
        <f>IF(AND(D720&lt;='Product Ratings'!$I$5,D720&gt;='Product Ratings'!$H$5),'Product Ratings'!$F$5,IF(AND(D720&lt;='Product Ratings'!$I$6,D720&gt;='Product Ratings'!$H$6),'Product Ratings'!$F$6,IF(AND(D720&lt;='Product Ratings'!$I$7,I720&gt;='Product Ratings'!$H$7),'Product Ratings'!$F$7,IF(AND(D720&lt;='Product Ratings'!$I$8,D720&gt;='Product Ratings'!$H$8),'Product Ratings'!$F$8,IF(D720&gt;='Product Ratings'!$H$9,'Product Ratings'!$F$9)))))</f>
        <v>2</v>
      </c>
      <c r="T720" s="99">
        <f>IF(AND(O720&lt;='Product Ratings'!$M$5,O720&gt;='Product Ratings'!$L$5),'Product Ratings'!$J$5,IF(AND(O720&lt;='Product Ratings'!$M$6,O720&gt;='Product Ratings'!$L$6),'Product Ratings'!$J$6,IF(AND(O720&lt;='Product Ratings'!$M$7,O720&gt;='Product Ratings'!$L$7),'Product Ratings'!$J$7,IF(AND(O720&lt;='Product Ratings'!$M$8,O720&gt;='Product Ratings'!$L$8),'Product Ratings'!$J$8,IF(O720&gt;='Product Ratings'!$L$9,'Product Ratings'!$J$9)))))</f>
        <v>5</v>
      </c>
      <c r="U720" s="99">
        <f>IF(AND(N720&lt;='Product Ratings'!$R$5,N720&gt;='Product Ratings'!$Q$5),'Product Ratings'!$O$5,IF(AND(N720&lt;='Product Ratings'!$R$6,N720&gt;='Product Ratings'!$Q$6),'Product Ratings'!$O$6,IF(AND(N720&lt;='Product Ratings'!$R$7,N720&gt;='Product Ratings'!$Q$7),'Product Ratings'!$O$7,IF(AND(N720&lt;='Product Ratings'!$R$8,N720&gt;='Product Ratings'!$Q$8),'Product Ratings'!$O$8,IF(N720&gt;='Product Ratings'!$Q$9,'Product Ratings'!$O$9)))))</f>
        <v>3</v>
      </c>
      <c r="V720" s="99">
        <f>IF(AND(P720&lt;='Product Ratings'!$V$5,P720&gt;='Product Ratings'!$U$5),'Product Ratings'!$S$5,IF(AND(P720&lt;='Product Ratings'!$V$6,P720&gt;='Product Ratings'!$U$6),'Product Ratings'!$S$6,IF(AND(P720&lt;='Product Ratings'!$V$7,P720&gt;='Product Ratings'!$U$7),'Product Ratings'!$S$7,IF(AND(P720&lt;='Product Ratings'!$V$8,P720&gt;='Product Ratings'!$U$8),'Product Ratings'!$S$8,IF(P720&gt;='Product Ratings'!$U$9,'Product Ratings'!$S$9)))))</f>
        <v>4</v>
      </c>
      <c r="W720" s="135">
        <f t="shared" si="6"/>
        <v>16</v>
      </c>
      <c r="X720" s="90"/>
      <c r="Y720" s="90"/>
      <c r="Z720" s="90"/>
      <c r="AA720" s="90"/>
      <c r="AB720" s="90"/>
    </row>
    <row r="721" ht="12.75" customHeight="1">
      <c r="A721" s="87"/>
      <c r="B721" s="90"/>
      <c r="C721" s="90" t="s">
        <v>780</v>
      </c>
      <c r="D721" s="126">
        <v>1.0</v>
      </c>
      <c r="E721" s="127">
        <v>55.85</v>
      </c>
      <c r="F721" s="128">
        <f t="shared" si="7"/>
        <v>36.3025</v>
      </c>
      <c r="G721" s="129">
        <f t="shared" si="1"/>
        <v>19.5475</v>
      </c>
      <c r="H721" s="130">
        <f t="shared" si="2"/>
        <v>0.35</v>
      </c>
      <c r="I721" s="131">
        <v>44469.0</v>
      </c>
      <c r="J721" s="132">
        <v>44505.0</v>
      </c>
      <c r="K721" s="123"/>
      <c r="L721" s="90"/>
      <c r="M721" s="133">
        <f t="shared" si="3"/>
        <v>55.85</v>
      </c>
      <c r="N721" s="99">
        <f t="shared" si="4"/>
        <v>36</v>
      </c>
      <c r="O721" s="133">
        <f t="shared" si="5"/>
        <v>36.3025</v>
      </c>
      <c r="P721" s="134">
        <v>0.58</v>
      </c>
      <c r="Q721" s="90"/>
      <c r="R721" s="99">
        <f>IF(AND(H721&lt;='Product Ratings'!$E$5,H721&gt;='Product Ratings'!$D$5),'Product Ratings'!$C$5,IF(AND(H721&lt;='Product Ratings'!$E$6,H721&gt;='Product Ratings'!$D$6),'Product Ratings'!$C$6,IF(AND(H721&lt;='Product Ratings'!$E$7,H721&gt;='Product Ratings'!$D$7),'Product Ratings'!$C$7,IF(AND(H721&lt;='Product Ratings'!$E$8,H721&gt;='Product Ratings'!$D$8),'Product Ratings'!$C$8,IF(H721&gt;='Product Ratings'!$D$9,'Product Ratings'!$C$9)))))</f>
        <v>2</v>
      </c>
      <c r="S721" s="99">
        <f>IF(AND(D721&lt;='Product Ratings'!$I$5,D721&gt;='Product Ratings'!$H$5),'Product Ratings'!$F$5,IF(AND(D721&lt;='Product Ratings'!$I$6,D721&gt;='Product Ratings'!$H$6),'Product Ratings'!$F$6,IF(AND(D721&lt;='Product Ratings'!$I$7,I721&gt;='Product Ratings'!$H$7),'Product Ratings'!$F$7,IF(AND(D721&lt;='Product Ratings'!$I$8,D721&gt;='Product Ratings'!$H$8),'Product Ratings'!$F$8,IF(D721&gt;='Product Ratings'!$H$9,'Product Ratings'!$F$9)))))</f>
        <v>1</v>
      </c>
      <c r="T721" s="99">
        <f>IF(AND(O721&lt;='Product Ratings'!$M$5,O721&gt;='Product Ratings'!$L$5),'Product Ratings'!$J$5,IF(AND(O721&lt;='Product Ratings'!$M$6,O721&gt;='Product Ratings'!$L$6),'Product Ratings'!$J$6,IF(AND(O721&lt;='Product Ratings'!$M$7,O721&gt;='Product Ratings'!$L$7),'Product Ratings'!$J$7,IF(AND(O721&lt;='Product Ratings'!$M$8,O721&gt;='Product Ratings'!$L$8),'Product Ratings'!$J$8,IF(O721&gt;='Product Ratings'!$L$9,'Product Ratings'!$J$9)))))</f>
        <v>4</v>
      </c>
      <c r="U721" s="99">
        <f>IF(AND(N721&lt;='Product Ratings'!$R$5,N721&gt;='Product Ratings'!$Q$5),'Product Ratings'!$O$5,IF(AND(N721&lt;='Product Ratings'!$R$6,N721&gt;='Product Ratings'!$Q$6),'Product Ratings'!$O$6,IF(AND(N721&lt;='Product Ratings'!$R$7,N721&gt;='Product Ratings'!$Q$7),'Product Ratings'!$O$7,IF(AND(N721&lt;='Product Ratings'!$R$8,N721&gt;='Product Ratings'!$Q$8),'Product Ratings'!$O$8,IF(N721&gt;='Product Ratings'!$Q$9,'Product Ratings'!$O$9)))))</f>
        <v>3</v>
      </c>
      <c r="V721" s="99">
        <f>IF(AND(P721&lt;='Product Ratings'!$V$5,P721&gt;='Product Ratings'!$U$5),'Product Ratings'!$S$5,IF(AND(P721&lt;='Product Ratings'!$V$6,P721&gt;='Product Ratings'!$U$6),'Product Ratings'!$S$6,IF(AND(P721&lt;='Product Ratings'!$V$7,P721&gt;='Product Ratings'!$U$7),'Product Ratings'!$S$7,IF(AND(P721&lt;='Product Ratings'!$V$8,P721&gt;='Product Ratings'!$U$8),'Product Ratings'!$S$8,IF(P721&gt;='Product Ratings'!$U$9,'Product Ratings'!$S$9)))))</f>
        <v>4</v>
      </c>
      <c r="W721" s="135">
        <f t="shared" si="6"/>
        <v>14</v>
      </c>
      <c r="X721" s="90"/>
      <c r="Y721" s="90"/>
      <c r="Z721" s="90"/>
      <c r="AA721" s="90"/>
      <c r="AB721" s="90"/>
    </row>
    <row r="722" ht="12.75" customHeight="1">
      <c r="A722" s="87"/>
      <c r="B722" s="90"/>
      <c r="C722" s="90" t="s">
        <v>781</v>
      </c>
      <c r="D722" s="126">
        <v>2.0</v>
      </c>
      <c r="E722" s="127">
        <v>154.78</v>
      </c>
      <c r="F722" s="128">
        <f t="shared" si="7"/>
        <v>100.607</v>
      </c>
      <c r="G722" s="129">
        <f t="shared" si="1"/>
        <v>54.173</v>
      </c>
      <c r="H722" s="130">
        <f t="shared" si="2"/>
        <v>0.35</v>
      </c>
      <c r="I722" s="131">
        <v>44470.0</v>
      </c>
      <c r="J722" s="132">
        <v>44506.0</v>
      </c>
      <c r="K722" s="123"/>
      <c r="L722" s="90"/>
      <c r="M722" s="133">
        <f t="shared" si="3"/>
        <v>77.39</v>
      </c>
      <c r="N722" s="99">
        <f t="shared" si="4"/>
        <v>36</v>
      </c>
      <c r="O722" s="133">
        <f t="shared" si="5"/>
        <v>50.3035</v>
      </c>
      <c r="P722" s="134">
        <v>0.59</v>
      </c>
      <c r="Q722" s="90"/>
      <c r="R722" s="99">
        <f>IF(AND(H722&lt;='Product Ratings'!$E$5,H722&gt;='Product Ratings'!$D$5),'Product Ratings'!$C$5,IF(AND(H722&lt;='Product Ratings'!$E$6,H722&gt;='Product Ratings'!$D$6),'Product Ratings'!$C$6,IF(AND(H722&lt;='Product Ratings'!$E$7,H722&gt;='Product Ratings'!$D$7),'Product Ratings'!$C$7,IF(AND(H722&lt;='Product Ratings'!$E$8,H722&gt;='Product Ratings'!$D$8),'Product Ratings'!$C$8,IF(H722&gt;='Product Ratings'!$D$9,'Product Ratings'!$C$9)))))</f>
        <v>2</v>
      </c>
      <c r="S722" s="99">
        <f>IF(AND(D722&lt;='Product Ratings'!$I$5,D722&gt;='Product Ratings'!$H$5),'Product Ratings'!$F$5,IF(AND(D722&lt;='Product Ratings'!$I$6,D722&gt;='Product Ratings'!$H$6),'Product Ratings'!$F$6,IF(AND(D722&lt;='Product Ratings'!$I$7,I722&gt;='Product Ratings'!$H$7),'Product Ratings'!$F$7,IF(AND(D722&lt;='Product Ratings'!$I$8,D722&gt;='Product Ratings'!$H$8),'Product Ratings'!$F$8,IF(D722&gt;='Product Ratings'!$H$9,'Product Ratings'!$F$9)))))</f>
        <v>1</v>
      </c>
      <c r="T722" s="99">
        <f>IF(AND(O722&lt;='Product Ratings'!$M$5,O722&gt;='Product Ratings'!$L$5),'Product Ratings'!$J$5,IF(AND(O722&lt;='Product Ratings'!$M$6,O722&gt;='Product Ratings'!$L$6),'Product Ratings'!$J$6,IF(AND(O722&lt;='Product Ratings'!$M$7,O722&gt;='Product Ratings'!$L$7),'Product Ratings'!$J$7,IF(AND(O722&lt;='Product Ratings'!$M$8,O722&gt;='Product Ratings'!$L$8),'Product Ratings'!$J$8,IF(O722&gt;='Product Ratings'!$L$9,'Product Ratings'!$J$9)))))</f>
        <v>3</v>
      </c>
      <c r="U722" s="99">
        <f>IF(AND(N722&lt;='Product Ratings'!$R$5,N722&gt;='Product Ratings'!$Q$5),'Product Ratings'!$O$5,IF(AND(N722&lt;='Product Ratings'!$R$6,N722&gt;='Product Ratings'!$Q$6),'Product Ratings'!$O$6,IF(AND(N722&lt;='Product Ratings'!$R$7,N722&gt;='Product Ratings'!$Q$7),'Product Ratings'!$O$7,IF(AND(N722&lt;='Product Ratings'!$R$8,N722&gt;='Product Ratings'!$Q$8),'Product Ratings'!$O$8,IF(N722&gt;='Product Ratings'!$Q$9,'Product Ratings'!$O$9)))))</f>
        <v>3</v>
      </c>
      <c r="V722" s="99">
        <f>IF(AND(P722&lt;='Product Ratings'!$V$5,P722&gt;='Product Ratings'!$U$5),'Product Ratings'!$S$5,IF(AND(P722&lt;='Product Ratings'!$V$6,P722&gt;='Product Ratings'!$U$6),'Product Ratings'!$S$6,IF(AND(P722&lt;='Product Ratings'!$V$7,P722&gt;='Product Ratings'!$U$7),'Product Ratings'!$S$7,IF(AND(P722&lt;='Product Ratings'!$V$8,P722&gt;='Product Ratings'!$U$8),'Product Ratings'!$S$8,IF(P722&gt;='Product Ratings'!$U$9,'Product Ratings'!$S$9)))))</f>
        <v>5</v>
      </c>
      <c r="W722" s="135">
        <f t="shared" si="6"/>
        <v>14</v>
      </c>
      <c r="X722" s="90"/>
      <c r="Y722" s="90"/>
      <c r="Z722" s="90"/>
      <c r="AA722" s="90"/>
      <c r="AB722" s="90"/>
    </row>
    <row r="723" ht="12.75" customHeight="1">
      <c r="A723" s="87"/>
      <c r="B723" s="90"/>
      <c r="C723" s="90" t="s">
        <v>782</v>
      </c>
      <c r="D723" s="126">
        <v>3.0</v>
      </c>
      <c r="E723" s="127">
        <v>144.99</v>
      </c>
      <c r="F723" s="128">
        <f t="shared" si="7"/>
        <v>94.2435</v>
      </c>
      <c r="G723" s="129">
        <f t="shared" si="1"/>
        <v>50.7465</v>
      </c>
      <c r="H723" s="130">
        <f t="shared" si="2"/>
        <v>0.35</v>
      </c>
      <c r="I723" s="131">
        <v>44471.0</v>
      </c>
      <c r="J723" s="132">
        <v>44507.0</v>
      </c>
      <c r="K723" s="123"/>
      <c r="L723" s="90"/>
      <c r="M723" s="133">
        <f t="shared" si="3"/>
        <v>48.33</v>
      </c>
      <c r="N723" s="99">
        <f t="shared" si="4"/>
        <v>36</v>
      </c>
      <c r="O723" s="133">
        <f t="shared" si="5"/>
        <v>31.4145</v>
      </c>
      <c r="P723" s="134">
        <v>0.6</v>
      </c>
      <c r="Q723" s="90"/>
      <c r="R723" s="99">
        <f>IF(AND(H723&lt;='Product Ratings'!$E$5,H723&gt;='Product Ratings'!$D$5),'Product Ratings'!$C$5,IF(AND(H723&lt;='Product Ratings'!$E$6,H723&gt;='Product Ratings'!$D$6),'Product Ratings'!$C$6,IF(AND(H723&lt;='Product Ratings'!$E$7,H723&gt;='Product Ratings'!$D$7),'Product Ratings'!$C$7,IF(AND(H723&lt;='Product Ratings'!$E$8,H723&gt;='Product Ratings'!$D$8),'Product Ratings'!$C$8,IF(H723&gt;='Product Ratings'!$D$9,'Product Ratings'!$C$9)))))</f>
        <v>2</v>
      </c>
      <c r="S723" s="99">
        <f>IF(AND(D723&lt;='Product Ratings'!$I$5,D723&gt;='Product Ratings'!$H$5),'Product Ratings'!$F$5,IF(AND(D723&lt;='Product Ratings'!$I$6,D723&gt;='Product Ratings'!$H$6),'Product Ratings'!$F$6,IF(AND(D723&lt;='Product Ratings'!$I$7,I723&gt;='Product Ratings'!$H$7),'Product Ratings'!$F$7,IF(AND(D723&lt;='Product Ratings'!$I$8,D723&gt;='Product Ratings'!$H$8),'Product Ratings'!$F$8,IF(D723&gt;='Product Ratings'!$H$9,'Product Ratings'!$F$9)))))</f>
        <v>1</v>
      </c>
      <c r="T723" s="99">
        <f>IF(AND(O723&lt;='Product Ratings'!$M$5,O723&gt;='Product Ratings'!$L$5),'Product Ratings'!$J$5,IF(AND(O723&lt;='Product Ratings'!$M$6,O723&gt;='Product Ratings'!$L$6),'Product Ratings'!$J$6,IF(AND(O723&lt;='Product Ratings'!$M$7,O723&gt;='Product Ratings'!$L$7),'Product Ratings'!$J$7,IF(AND(O723&lt;='Product Ratings'!$M$8,O723&gt;='Product Ratings'!$L$8),'Product Ratings'!$J$8,IF(O723&gt;='Product Ratings'!$L$9,'Product Ratings'!$J$9)))))</f>
        <v>4</v>
      </c>
      <c r="U723" s="99">
        <f>IF(AND(N723&lt;='Product Ratings'!$R$5,N723&gt;='Product Ratings'!$Q$5),'Product Ratings'!$O$5,IF(AND(N723&lt;='Product Ratings'!$R$6,N723&gt;='Product Ratings'!$Q$6),'Product Ratings'!$O$6,IF(AND(N723&lt;='Product Ratings'!$R$7,N723&gt;='Product Ratings'!$Q$7),'Product Ratings'!$O$7,IF(AND(N723&lt;='Product Ratings'!$R$8,N723&gt;='Product Ratings'!$Q$8),'Product Ratings'!$O$8,IF(N723&gt;='Product Ratings'!$Q$9,'Product Ratings'!$O$9)))))</f>
        <v>3</v>
      </c>
      <c r="V723" s="99">
        <f>IF(AND(P723&lt;='Product Ratings'!$V$5,P723&gt;='Product Ratings'!$U$5),'Product Ratings'!$S$5,IF(AND(P723&lt;='Product Ratings'!$V$6,P723&gt;='Product Ratings'!$U$6),'Product Ratings'!$S$6,IF(AND(P723&lt;='Product Ratings'!$V$7,P723&gt;='Product Ratings'!$U$7),'Product Ratings'!$S$7,IF(AND(P723&lt;='Product Ratings'!$V$8,P723&gt;='Product Ratings'!$U$8),'Product Ratings'!$S$8,IF(P723&gt;='Product Ratings'!$U$9,'Product Ratings'!$S$9)))))</f>
        <v>5</v>
      </c>
      <c r="W723" s="135">
        <f t="shared" si="6"/>
        <v>15</v>
      </c>
      <c r="X723" s="90"/>
      <c r="Y723" s="90"/>
      <c r="Z723" s="90"/>
      <c r="AA723" s="90"/>
      <c r="AB723" s="90"/>
    </row>
    <row r="724" ht="12.75" customHeight="1">
      <c r="A724" s="87"/>
      <c r="B724" s="90"/>
      <c r="C724" s="90" t="s">
        <v>783</v>
      </c>
      <c r="D724" s="126">
        <v>4.0</v>
      </c>
      <c r="E724" s="127">
        <v>137.39</v>
      </c>
      <c r="F724" s="128">
        <f t="shared" si="7"/>
        <v>89.3035</v>
      </c>
      <c r="G724" s="129">
        <f t="shared" si="1"/>
        <v>48.0865</v>
      </c>
      <c r="H724" s="130">
        <f t="shared" si="2"/>
        <v>0.35</v>
      </c>
      <c r="I724" s="131">
        <v>44472.0</v>
      </c>
      <c r="J724" s="132">
        <v>44508.0</v>
      </c>
      <c r="K724" s="123"/>
      <c r="L724" s="90"/>
      <c r="M724" s="133">
        <f t="shared" si="3"/>
        <v>34.3475</v>
      </c>
      <c r="N724" s="99">
        <f t="shared" si="4"/>
        <v>36</v>
      </c>
      <c r="O724" s="133">
        <f t="shared" si="5"/>
        <v>22.325875</v>
      </c>
      <c r="P724" s="134">
        <v>0.64</v>
      </c>
      <c r="Q724" s="90"/>
      <c r="R724" s="99">
        <f>IF(AND(H724&lt;='Product Ratings'!$E$5,H724&gt;='Product Ratings'!$D$5),'Product Ratings'!$C$5,IF(AND(H724&lt;='Product Ratings'!$E$6,H724&gt;='Product Ratings'!$D$6),'Product Ratings'!$C$6,IF(AND(H724&lt;='Product Ratings'!$E$7,H724&gt;='Product Ratings'!$D$7),'Product Ratings'!$C$7,IF(AND(H724&lt;='Product Ratings'!$E$8,H724&gt;='Product Ratings'!$D$8),'Product Ratings'!$C$8,IF(H724&gt;='Product Ratings'!$D$9,'Product Ratings'!$C$9)))))</f>
        <v>2</v>
      </c>
      <c r="S724" s="99">
        <f>IF(AND(D724&lt;='Product Ratings'!$I$5,D724&gt;='Product Ratings'!$H$5),'Product Ratings'!$F$5,IF(AND(D724&lt;='Product Ratings'!$I$6,D724&gt;='Product Ratings'!$H$6),'Product Ratings'!$F$6,IF(AND(D724&lt;='Product Ratings'!$I$7,I724&gt;='Product Ratings'!$H$7),'Product Ratings'!$F$7,IF(AND(D724&lt;='Product Ratings'!$I$8,D724&gt;='Product Ratings'!$H$8),'Product Ratings'!$F$8,IF(D724&gt;='Product Ratings'!$H$9,'Product Ratings'!$F$9)))))</f>
        <v>1</v>
      </c>
      <c r="T724" s="99">
        <f>IF(AND(O724&lt;='Product Ratings'!$M$5,O724&gt;='Product Ratings'!$L$5),'Product Ratings'!$J$5,IF(AND(O724&lt;='Product Ratings'!$M$6,O724&gt;='Product Ratings'!$L$6),'Product Ratings'!$J$6,IF(AND(O724&lt;='Product Ratings'!$M$7,O724&gt;='Product Ratings'!$L$7),'Product Ratings'!$J$7,IF(AND(O724&lt;='Product Ratings'!$M$8,O724&gt;='Product Ratings'!$L$8),'Product Ratings'!$J$8,IF(O724&gt;='Product Ratings'!$L$9,'Product Ratings'!$J$9)))))</f>
        <v>5</v>
      </c>
      <c r="U724" s="99">
        <f>IF(AND(N724&lt;='Product Ratings'!$R$5,N724&gt;='Product Ratings'!$Q$5),'Product Ratings'!$O$5,IF(AND(N724&lt;='Product Ratings'!$R$6,N724&gt;='Product Ratings'!$Q$6),'Product Ratings'!$O$6,IF(AND(N724&lt;='Product Ratings'!$R$7,N724&gt;='Product Ratings'!$Q$7),'Product Ratings'!$O$7,IF(AND(N724&lt;='Product Ratings'!$R$8,N724&gt;='Product Ratings'!$Q$8),'Product Ratings'!$O$8,IF(N724&gt;='Product Ratings'!$Q$9,'Product Ratings'!$O$9)))))</f>
        <v>3</v>
      </c>
      <c r="V724" s="99">
        <f>IF(AND(P724&lt;='Product Ratings'!$V$5,P724&gt;='Product Ratings'!$U$5),'Product Ratings'!$S$5,IF(AND(P724&lt;='Product Ratings'!$V$6,P724&gt;='Product Ratings'!$U$6),'Product Ratings'!$S$6,IF(AND(P724&lt;='Product Ratings'!$V$7,P724&gt;='Product Ratings'!$U$7),'Product Ratings'!$S$7,IF(AND(P724&lt;='Product Ratings'!$V$8,P724&gt;='Product Ratings'!$U$8),'Product Ratings'!$S$8,IF(P724&gt;='Product Ratings'!$U$9,'Product Ratings'!$S$9)))))</f>
        <v>5</v>
      </c>
      <c r="W724" s="135">
        <f t="shared" si="6"/>
        <v>16</v>
      </c>
      <c r="X724" s="90"/>
      <c r="Y724" s="90"/>
      <c r="Z724" s="90"/>
      <c r="AA724" s="90"/>
      <c r="AB724" s="90"/>
    </row>
    <row r="725" ht="12.75" customHeight="1">
      <c r="A725" s="87"/>
      <c r="B725" s="90"/>
      <c r="C725" s="90" t="s">
        <v>784</v>
      </c>
      <c r="D725" s="126">
        <v>5.0</v>
      </c>
      <c r="E725" s="127">
        <v>556.52</v>
      </c>
      <c r="F725" s="128">
        <f t="shared" si="7"/>
        <v>361.738</v>
      </c>
      <c r="G725" s="129">
        <f t="shared" si="1"/>
        <v>194.782</v>
      </c>
      <c r="H725" s="130">
        <f t="shared" si="2"/>
        <v>0.35</v>
      </c>
      <c r="I725" s="131">
        <v>44473.0</v>
      </c>
      <c r="J725" s="132">
        <v>44509.0</v>
      </c>
      <c r="K725" s="123"/>
      <c r="L725" s="90"/>
      <c r="M725" s="133">
        <f t="shared" si="3"/>
        <v>111.304</v>
      </c>
      <c r="N725" s="99">
        <f t="shared" si="4"/>
        <v>36</v>
      </c>
      <c r="O725" s="133">
        <f t="shared" si="5"/>
        <v>72.3476</v>
      </c>
      <c r="P725" s="134">
        <v>0.67</v>
      </c>
      <c r="Q725" s="90"/>
      <c r="R725" s="99">
        <f>IF(AND(H725&lt;='Product Ratings'!$E$5,H725&gt;='Product Ratings'!$D$5),'Product Ratings'!$C$5,IF(AND(H725&lt;='Product Ratings'!$E$6,H725&gt;='Product Ratings'!$D$6),'Product Ratings'!$C$6,IF(AND(H725&lt;='Product Ratings'!$E$7,H725&gt;='Product Ratings'!$D$7),'Product Ratings'!$C$7,IF(AND(H725&lt;='Product Ratings'!$E$8,H725&gt;='Product Ratings'!$D$8),'Product Ratings'!$C$8,IF(H725&gt;='Product Ratings'!$D$9,'Product Ratings'!$C$9)))))</f>
        <v>2</v>
      </c>
      <c r="S725" s="99">
        <f>IF(AND(D725&lt;='Product Ratings'!$I$5,D725&gt;='Product Ratings'!$H$5),'Product Ratings'!$F$5,IF(AND(D725&lt;='Product Ratings'!$I$6,D725&gt;='Product Ratings'!$H$6),'Product Ratings'!$F$6,IF(AND(D725&lt;='Product Ratings'!$I$7,I725&gt;='Product Ratings'!$H$7),'Product Ratings'!$F$7,IF(AND(D725&lt;='Product Ratings'!$I$8,D725&gt;='Product Ratings'!$H$8),'Product Ratings'!$F$8,IF(D725&gt;='Product Ratings'!$H$9,'Product Ratings'!$F$9)))))</f>
        <v>1</v>
      </c>
      <c r="T725" s="99">
        <f>IF(AND(O725&lt;='Product Ratings'!$M$5,O725&gt;='Product Ratings'!$L$5),'Product Ratings'!$J$5,IF(AND(O725&lt;='Product Ratings'!$M$6,O725&gt;='Product Ratings'!$L$6),'Product Ratings'!$J$6,IF(AND(O725&lt;='Product Ratings'!$M$7,O725&gt;='Product Ratings'!$L$7),'Product Ratings'!$J$7,IF(AND(O725&lt;='Product Ratings'!$M$8,O725&gt;='Product Ratings'!$L$8),'Product Ratings'!$J$8,IF(O725&gt;='Product Ratings'!$L$9,'Product Ratings'!$J$9)))))</f>
        <v>3</v>
      </c>
      <c r="U725" s="99">
        <f>IF(AND(N725&lt;='Product Ratings'!$R$5,N725&gt;='Product Ratings'!$Q$5),'Product Ratings'!$O$5,IF(AND(N725&lt;='Product Ratings'!$R$6,N725&gt;='Product Ratings'!$Q$6),'Product Ratings'!$O$6,IF(AND(N725&lt;='Product Ratings'!$R$7,N725&gt;='Product Ratings'!$Q$7),'Product Ratings'!$O$7,IF(AND(N725&lt;='Product Ratings'!$R$8,N725&gt;='Product Ratings'!$Q$8),'Product Ratings'!$O$8,IF(N725&gt;='Product Ratings'!$Q$9,'Product Ratings'!$O$9)))))</f>
        <v>3</v>
      </c>
      <c r="V725" s="99">
        <f>IF(AND(P725&lt;='Product Ratings'!$V$5,P725&gt;='Product Ratings'!$U$5),'Product Ratings'!$S$5,IF(AND(P725&lt;='Product Ratings'!$V$6,P725&gt;='Product Ratings'!$U$6),'Product Ratings'!$S$6,IF(AND(P725&lt;='Product Ratings'!$V$7,P725&gt;='Product Ratings'!$U$7),'Product Ratings'!$S$7,IF(AND(P725&lt;='Product Ratings'!$V$8,P725&gt;='Product Ratings'!$U$8),'Product Ratings'!$S$8,IF(P725&gt;='Product Ratings'!$U$9,'Product Ratings'!$S$9)))))</f>
        <v>5</v>
      </c>
      <c r="W725" s="135">
        <f t="shared" si="6"/>
        <v>14</v>
      </c>
      <c r="X725" s="90"/>
      <c r="Y725" s="90"/>
      <c r="Z725" s="90"/>
      <c r="AA725" s="90"/>
      <c r="AB725" s="90"/>
    </row>
    <row r="726" ht="12.75" customHeight="1">
      <c r="A726" s="87"/>
      <c r="B726" s="90"/>
      <c r="C726" s="90" t="s">
        <v>785</v>
      </c>
      <c r="D726" s="126">
        <v>6.0</v>
      </c>
      <c r="E726" s="127">
        <v>189.13</v>
      </c>
      <c r="F726" s="128">
        <f t="shared" si="7"/>
        <v>122.9345</v>
      </c>
      <c r="G726" s="129">
        <f t="shared" si="1"/>
        <v>66.1955</v>
      </c>
      <c r="H726" s="130">
        <f t="shared" si="2"/>
        <v>0.35</v>
      </c>
      <c r="I726" s="131">
        <v>44474.0</v>
      </c>
      <c r="J726" s="132">
        <v>44510.0</v>
      </c>
      <c r="K726" s="123"/>
      <c r="L726" s="90"/>
      <c r="M726" s="133">
        <f t="shared" si="3"/>
        <v>31.52166667</v>
      </c>
      <c r="N726" s="99">
        <f t="shared" si="4"/>
        <v>36</v>
      </c>
      <c r="O726" s="133">
        <f t="shared" si="5"/>
        <v>20.48908333</v>
      </c>
      <c r="P726" s="134">
        <v>0.68</v>
      </c>
      <c r="Q726" s="90"/>
      <c r="R726" s="99">
        <f>IF(AND(H726&lt;='Product Ratings'!$E$5,H726&gt;='Product Ratings'!$D$5),'Product Ratings'!$C$5,IF(AND(H726&lt;='Product Ratings'!$E$6,H726&gt;='Product Ratings'!$D$6),'Product Ratings'!$C$6,IF(AND(H726&lt;='Product Ratings'!$E$7,H726&gt;='Product Ratings'!$D$7),'Product Ratings'!$C$7,IF(AND(H726&lt;='Product Ratings'!$E$8,H726&gt;='Product Ratings'!$D$8),'Product Ratings'!$C$8,IF(H726&gt;='Product Ratings'!$D$9,'Product Ratings'!$C$9)))))</f>
        <v>2</v>
      </c>
      <c r="S726" s="99">
        <f>IF(AND(D726&lt;='Product Ratings'!$I$5,D726&gt;='Product Ratings'!$H$5),'Product Ratings'!$F$5,IF(AND(D726&lt;='Product Ratings'!$I$6,D726&gt;='Product Ratings'!$H$6),'Product Ratings'!$F$6,IF(AND(D726&lt;='Product Ratings'!$I$7,I726&gt;='Product Ratings'!$H$7),'Product Ratings'!$F$7,IF(AND(D726&lt;='Product Ratings'!$I$8,D726&gt;='Product Ratings'!$H$8),'Product Ratings'!$F$8,IF(D726&gt;='Product Ratings'!$H$9,'Product Ratings'!$F$9)))))</f>
        <v>2</v>
      </c>
      <c r="T726" s="99">
        <f>IF(AND(O726&lt;='Product Ratings'!$M$5,O726&gt;='Product Ratings'!$L$5),'Product Ratings'!$J$5,IF(AND(O726&lt;='Product Ratings'!$M$6,O726&gt;='Product Ratings'!$L$6),'Product Ratings'!$J$6,IF(AND(O726&lt;='Product Ratings'!$M$7,O726&gt;='Product Ratings'!$L$7),'Product Ratings'!$J$7,IF(AND(O726&lt;='Product Ratings'!$M$8,O726&gt;='Product Ratings'!$L$8),'Product Ratings'!$J$8,IF(O726&gt;='Product Ratings'!$L$9,'Product Ratings'!$J$9)))))</f>
        <v>5</v>
      </c>
      <c r="U726" s="99">
        <f>IF(AND(N726&lt;='Product Ratings'!$R$5,N726&gt;='Product Ratings'!$Q$5),'Product Ratings'!$O$5,IF(AND(N726&lt;='Product Ratings'!$R$6,N726&gt;='Product Ratings'!$Q$6),'Product Ratings'!$O$6,IF(AND(N726&lt;='Product Ratings'!$R$7,N726&gt;='Product Ratings'!$Q$7),'Product Ratings'!$O$7,IF(AND(N726&lt;='Product Ratings'!$R$8,N726&gt;='Product Ratings'!$Q$8),'Product Ratings'!$O$8,IF(N726&gt;='Product Ratings'!$Q$9,'Product Ratings'!$O$9)))))</f>
        <v>3</v>
      </c>
      <c r="V726" s="99">
        <f>IF(AND(P726&lt;='Product Ratings'!$V$5,P726&gt;='Product Ratings'!$U$5),'Product Ratings'!$S$5,IF(AND(P726&lt;='Product Ratings'!$V$6,P726&gt;='Product Ratings'!$U$6),'Product Ratings'!$S$6,IF(AND(P726&lt;='Product Ratings'!$V$7,P726&gt;='Product Ratings'!$U$7),'Product Ratings'!$S$7,IF(AND(P726&lt;='Product Ratings'!$V$8,P726&gt;='Product Ratings'!$U$8),'Product Ratings'!$S$8,IF(P726&gt;='Product Ratings'!$U$9,'Product Ratings'!$S$9)))))</f>
        <v>5</v>
      </c>
      <c r="W726" s="135">
        <f t="shared" si="6"/>
        <v>17</v>
      </c>
      <c r="X726" s="90"/>
      <c r="Y726" s="90"/>
      <c r="Z726" s="90"/>
      <c r="AA726" s="90"/>
      <c r="AB726" s="90"/>
    </row>
    <row r="727" ht="12.75" customHeight="1">
      <c r="A727" s="87"/>
      <c r="B727" s="90"/>
      <c r="C727" s="90" t="s">
        <v>786</v>
      </c>
      <c r="D727" s="126">
        <v>1.0</v>
      </c>
      <c r="E727" s="127">
        <v>265.79</v>
      </c>
      <c r="F727" s="128">
        <f t="shared" si="7"/>
        <v>172.7635</v>
      </c>
      <c r="G727" s="129">
        <f t="shared" si="1"/>
        <v>93.0265</v>
      </c>
      <c r="H727" s="130">
        <f t="shared" si="2"/>
        <v>0.35</v>
      </c>
      <c r="I727" s="131">
        <v>44475.0</v>
      </c>
      <c r="J727" s="132">
        <v>44511.0</v>
      </c>
      <c r="K727" s="123"/>
      <c r="L727" s="90"/>
      <c r="M727" s="133">
        <f t="shared" si="3"/>
        <v>265.79</v>
      </c>
      <c r="N727" s="99">
        <f t="shared" si="4"/>
        <v>36</v>
      </c>
      <c r="O727" s="133">
        <f t="shared" si="5"/>
        <v>172.7635</v>
      </c>
      <c r="P727" s="134">
        <v>0.62</v>
      </c>
      <c r="Q727" s="90"/>
      <c r="R727" s="99">
        <f>IF(AND(H727&lt;='Product Ratings'!$E$5,H727&gt;='Product Ratings'!$D$5),'Product Ratings'!$C$5,IF(AND(H727&lt;='Product Ratings'!$E$6,H727&gt;='Product Ratings'!$D$6),'Product Ratings'!$C$6,IF(AND(H727&lt;='Product Ratings'!$E$7,H727&gt;='Product Ratings'!$D$7),'Product Ratings'!$C$7,IF(AND(H727&lt;='Product Ratings'!$E$8,H727&gt;='Product Ratings'!$D$8),'Product Ratings'!$C$8,IF(H727&gt;='Product Ratings'!$D$9,'Product Ratings'!$C$9)))))</f>
        <v>2</v>
      </c>
      <c r="S727" s="99">
        <f>IF(AND(D727&lt;='Product Ratings'!$I$5,D727&gt;='Product Ratings'!$H$5),'Product Ratings'!$F$5,IF(AND(D727&lt;='Product Ratings'!$I$6,D727&gt;='Product Ratings'!$H$6),'Product Ratings'!$F$6,IF(AND(D727&lt;='Product Ratings'!$I$7,I727&gt;='Product Ratings'!$H$7),'Product Ratings'!$F$7,IF(AND(D727&lt;='Product Ratings'!$I$8,D727&gt;='Product Ratings'!$H$8),'Product Ratings'!$F$8,IF(D727&gt;='Product Ratings'!$H$9,'Product Ratings'!$F$9)))))</f>
        <v>1</v>
      </c>
      <c r="T727" s="99">
        <f>IF(AND(O727&lt;='Product Ratings'!$M$5,O727&gt;='Product Ratings'!$L$5),'Product Ratings'!$J$5,IF(AND(O727&lt;='Product Ratings'!$M$6,O727&gt;='Product Ratings'!$L$6),'Product Ratings'!$J$6,IF(AND(O727&lt;='Product Ratings'!$M$7,O727&gt;='Product Ratings'!$L$7),'Product Ratings'!$J$7,IF(AND(O727&lt;='Product Ratings'!$M$8,O727&gt;='Product Ratings'!$L$8),'Product Ratings'!$J$8,IF(O727&gt;='Product Ratings'!$L$9,'Product Ratings'!$J$9)))))</f>
        <v>2</v>
      </c>
      <c r="U727" s="99">
        <f>IF(AND(N727&lt;='Product Ratings'!$R$5,N727&gt;='Product Ratings'!$Q$5),'Product Ratings'!$O$5,IF(AND(N727&lt;='Product Ratings'!$R$6,N727&gt;='Product Ratings'!$Q$6),'Product Ratings'!$O$6,IF(AND(N727&lt;='Product Ratings'!$R$7,N727&gt;='Product Ratings'!$Q$7),'Product Ratings'!$O$7,IF(AND(N727&lt;='Product Ratings'!$R$8,N727&gt;='Product Ratings'!$Q$8),'Product Ratings'!$O$8,IF(N727&gt;='Product Ratings'!$Q$9,'Product Ratings'!$O$9)))))</f>
        <v>3</v>
      </c>
      <c r="V727" s="99">
        <f>IF(AND(P727&lt;='Product Ratings'!$V$5,P727&gt;='Product Ratings'!$U$5),'Product Ratings'!$S$5,IF(AND(P727&lt;='Product Ratings'!$V$6,P727&gt;='Product Ratings'!$U$6),'Product Ratings'!$S$6,IF(AND(P727&lt;='Product Ratings'!$V$7,P727&gt;='Product Ratings'!$U$7),'Product Ratings'!$S$7,IF(AND(P727&lt;='Product Ratings'!$V$8,P727&gt;='Product Ratings'!$U$8),'Product Ratings'!$S$8,IF(P727&gt;='Product Ratings'!$U$9,'Product Ratings'!$S$9)))))</f>
        <v>5</v>
      </c>
      <c r="W727" s="135">
        <f t="shared" si="6"/>
        <v>13</v>
      </c>
      <c r="X727" s="90"/>
      <c r="Y727" s="90"/>
      <c r="Z727" s="90"/>
      <c r="AA727" s="90"/>
      <c r="AB727" s="90"/>
    </row>
    <row r="728" ht="12.75" customHeight="1">
      <c r="A728" s="87"/>
      <c r="B728" s="90"/>
      <c r="C728" s="90" t="s">
        <v>787</v>
      </c>
      <c r="D728" s="126">
        <v>2.0</v>
      </c>
      <c r="E728" s="127">
        <v>645.6</v>
      </c>
      <c r="F728" s="128">
        <f t="shared" si="7"/>
        <v>419.64</v>
      </c>
      <c r="G728" s="129">
        <f t="shared" si="1"/>
        <v>225.96</v>
      </c>
      <c r="H728" s="130">
        <f t="shared" si="2"/>
        <v>0.35</v>
      </c>
      <c r="I728" s="131">
        <v>44476.0</v>
      </c>
      <c r="J728" s="132">
        <v>44512.0</v>
      </c>
      <c r="K728" s="123"/>
      <c r="L728" s="90"/>
      <c r="M728" s="133">
        <f t="shared" si="3"/>
        <v>322.8</v>
      </c>
      <c r="N728" s="99">
        <f t="shared" si="4"/>
        <v>36</v>
      </c>
      <c r="O728" s="133">
        <f t="shared" si="5"/>
        <v>209.82</v>
      </c>
      <c r="P728" s="134">
        <v>0.69</v>
      </c>
      <c r="Q728" s="90"/>
      <c r="R728" s="99">
        <f>IF(AND(H728&lt;='Product Ratings'!$E$5,H728&gt;='Product Ratings'!$D$5),'Product Ratings'!$C$5,IF(AND(H728&lt;='Product Ratings'!$E$6,H728&gt;='Product Ratings'!$D$6),'Product Ratings'!$C$6,IF(AND(H728&lt;='Product Ratings'!$E$7,H728&gt;='Product Ratings'!$D$7),'Product Ratings'!$C$7,IF(AND(H728&lt;='Product Ratings'!$E$8,H728&gt;='Product Ratings'!$D$8),'Product Ratings'!$C$8,IF(H728&gt;='Product Ratings'!$D$9,'Product Ratings'!$C$9)))))</f>
        <v>2</v>
      </c>
      <c r="S728" s="99">
        <f>IF(AND(D728&lt;='Product Ratings'!$I$5,D728&gt;='Product Ratings'!$H$5),'Product Ratings'!$F$5,IF(AND(D728&lt;='Product Ratings'!$I$6,D728&gt;='Product Ratings'!$H$6),'Product Ratings'!$F$6,IF(AND(D728&lt;='Product Ratings'!$I$7,I728&gt;='Product Ratings'!$H$7),'Product Ratings'!$F$7,IF(AND(D728&lt;='Product Ratings'!$I$8,D728&gt;='Product Ratings'!$H$8),'Product Ratings'!$F$8,IF(D728&gt;='Product Ratings'!$H$9,'Product Ratings'!$F$9)))))</f>
        <v>1</v>
      </c>
      <c r="T728" s="99">
        <f>IF(AND(O728&lt;='Product Ratings'!$M$5,O728&gt;='Product Ratings'!$L$5),'Product Ratings'!$J$5,IF(AND(O728&lt;='Product Ratings'!$M$6,O728&gt;='Product Ratings'!$L$6),'Product Ratings'!$J$6,IF(AND(O728&lt;='Product Ratings'!$M$7,O728&gt;='Product Ratings'!$L$7),'Product Ratings'!$J$7,IF(AND(O728&lt;='Product Ratings'!$M$8,O728&gt;='Product Ratings'!$L$8),'Product Ratings'!$J$8,IF(O728&gt;='Product Ratings'!$L$9,'Product Ratings'!$J$9)))))</f>
        <v>1</v>
      </c>
      <c r="U728" s="99">
        <f>IF(AND(N728&lt;='Product Ratings'!$R$5,N728&gt;='Product Ratings'!$Q$5),'Product Ratings'!$O$5,IF(AND(N728&lt;='Product Ratings'!$R$6,N728&gt;='Product Ratings'!$Q$6),'Product Ratings'!$O$6,IF(AND(N728&lt;='Product Ratings'!$R$7,N728&gt;='Product Ratings'!$Q$7),'Product Ratings'!$O$7,IF(AND(N728&lt;='Product Ratings'!$R$8,N728&gt;='Product Ratings'!$Q$8),'Product Ratings'!$O$8,IF(N728&gt;='Product Ratings'!$Q$9,'Product Ratings'!$O$9)))))</f>
        <v>3</v>
      </c>
      <c r="V728" s="99">
        <f>IF(AND(P728&lt;='Product Ratings'!$V$5,P728&gt;='Product Ratings'!$U$5),'Product Ratings'!$S$5,IF(AND(P728&lt;='Product Ratings'!$V$6,P728&gt;='Product Ratings'!$U$6),'Product Ratings'!$S$6,IF(AND(P728&lt;='Product Ratings'!$V$7,P728&gt;='Product Ratings'!$U$7),'Product Ratings'!$S$7,IF(AND(P728&lt;='Product Ratings'!$V$8,P728&gt;='Product Ratings'!$U$8),'Product Ratings'!$S$8,IF(P728&gt;='Product Ratings'!$U$9,'Product Ratings'!$S$9)))))</f>
        <v>5</v>
      </c>
      <c r="W728" s="135">
        <f t="shared" si="6"/>
        <v>12</v>
      </c>
      <c r="X728" s="90"/>
      <c r="Y728" s="90"/>
      <c r="Z728" s="90"/>
      <c r="AA728" s="90"/>
      <c r="AB728" s="90"/>
    </row>
    <row r="729" ht="12.75" customHeight="1">
      <c r="A729" s="87"/>
      <c r="B729" s="90"/>
      <c r="C729" s="90" t="s">
        <v>788</v>
      </c>
      <c r="D729" s="126">
        <v>3.0</v>
      </c>
      <c r="E729" s="127">
        <v>829.04</v>
      </c>
      <c r="F729" s="128">
        <f t="shared" si="7"/>
        <v>538.876</v>
      </c>
      <c r="G729" s="129">
        <f t="shared" si="1"/>
        <v>290.164</v>
      </c>
      <c r="H729" s="130">
        <f t="shared" si="2"/>
        <v>0.35</v>
      </c>
      <c r="I729" s="131">
        <v>44477.0</v>
      </c>
      <c r="J729" s="132">
        <v>44513.0</v>
      </c>
      <c r="K729" s="123"/>
      <c r="L729" s="90"/>
      <c r="M729" s="133">
        <f t="shared" si="3"/>
        <v>276.3466667</v>
      </c>
      <c r="N729" s="99">
        <f t="shared" si="4"/>
        <v>36</v>
      </c>
      <c r="O729" s="133">
        <f t="shared" si="5"/>
        <v>179.6253333</v>
      </c>
      <c r="P729" s="134">
        <v>0.64</v>
      </c>
      <c r="Q729" s="90"/>
      <c r="R729" s="99">
        <f>IF(AND(H729&lt;='Product Ratings'!$E$5,H729&gt;='Product Ratings'!$D$5),'Product Ratings'!$C$5,IF(AND(H729&lt;='Product Ratings'!$E$6,H729&gt;='Product Ratings'!$D$6),'Product Ratings'!$C$6,IF(AND(H729&lt;='Product Ratings'!$E$7,H729&gt;='Product Ratings'!$D$7),'Product Ratings'!$C$7,IF(AND(H729&lt;='Product Ratings'!$E$8,H729&gt;='Product Ratings'!$D$8),'Product Ratings'!$C$8,IF(H729&gt;='Product Ratings'!$D$9,'Product Ratings'!$C$9)))))</f>
        <v>2</v>
      </c>
      <c r="S729" s="99">
        <f>IF(AND(D729&lt;='Product Ratings'!$I$5,D729&gt;='Product Ratings'!$H$5),'Product Ratings'!$F$5,IF(AND(D729&lt;='Product Ratings'!$I$6,D729&gt;='Product Ratings'!$H$6),'Product Ratings'!$F$6,IF(AND(D729&lt;='Product Ratings'!$I$7,I729&gt;='Product Ratings'!$H$7),'Product Ratings'!$F$7,IF(AND(D729&lt;='Product Ratings'!$I$8,D729&gt;='Product Ratings'!$H$8),'Product Ratings'!$F$8,IF(D729&gt;='Product Ratings'!$H$9,'Product Ratings'!$F$9)))))</f>
        <v>1</v>
      </c>
      <c r="T729" s="99">
        <f>IF(AND(O729&lt;='Product Ratings'!$M$5,O729&gt;='Product Ratings'!$L$5),'Product Ratings'!$J$5,IF(AND(O729&lt;='Product Ratings'!$M$6,O729&gt;='Product Ratings'!$L$6),'Product Ratings'!$J$6,IF(AND(O729&lt;='Product Ratings'!$M$7,O729&gt;='Product Ratings'!$L$7),'Product Ratings'!$J$7,IF(AND(O729&lt;='Product Ratings'!$M$8,O729&gt;='Product Ratings'!$L$8),'Product Ratings'!$J$8,IF(O729&gt;='Product Ratings'!$L$9,'Product Ratings'!$J$9)))))</f>
        <v>1</v>
      </c>
      <c r="U729" s="99">
        <f>IF(AND(N729&lt;='Product Ratings'!$R$5,N729&gt;='Product Ratings'!$Q$5),'Product Ratings'!$O$5,IF(AND(N729&lt;='Product Ratings'!$R$6,N729&gt;='Product Ratings'!$Q$6),'Product Ratings'!$O$6,IF(AND(N729&lt;='Product Ratings'!$R$7,N729&gt;='Product Ratings'!$Q$7),'Product Ratings'!$O$7,IF(AND(N729&lt;='Product Ratings'!$R$8,N729&gt;='Product Ratings'!$Q$8),'Product Ratings'!$O$8,IF(N729&gt;='Product Ratings'!$Q$9,'Product Ratings'!$O$9)))))</f>
        <v>3</v>
      </c>
      <c r="V729" s="99">
        <f>IF(AND(P729&lt;='Product Ratings'!$V$5,P729&gt;='Product Ratings'!$U$5),'Product Ratings'!$S$5,IF(AND(P729&lt;='Product Ratings'!$V$6,P729&gt;='Product Ratings'!$U$6),'Product Ratings'!$S$6,IF(AND(P729&lt;='Product Ratings'!$V$7,P729&gt;='Product Ratings'!$U$7),'Product Ratings'!$S$7,IF(AND(P729&lt;='Product Ratings'!$V$8,P729&gt;='Product Ratings'!$U$8),'Product Ratings'!$S$8,IF(P729&gt;='Product Ratings'!$U$9,'Product Ratings'!$S$9)))))</f>
        <v>5</v>
      </c>
      <c r="W729" s="135">
        <f t="shared" si="6"/>
        <v>12</v>
      </c>
      <c r="X729" s="90"/>
      <c r="Y729" s="90"/>
      <c r="Z729" s="90"/>
      <c r="AA729" s="90"/>
      <c r="AB729" s="90"/>
    </row>
    <row r="730" ht="12.75" customHeight="1">
      <c r="A730" s="87"/>
      <c r="B730" s="90"/>
      <c r="C730" s="90" t="s">
        <v>789</v>
      </c>
      <c r="D730" s="126">
        <v>4.0</v>
      </c>
      <c r="E730" s="127">
        <v>25.22</v>
      </c>
      <c r="F730" s="128">
        <f t="shared" si="7"/>
        <v>16.393</v>
      </c>
      <c r="G730" s="129">
        <f t="shared" si="1"/>
        <v>8.827</v>
      </c>
      <c r="H730" s="130">
        <f t="shared" si="2"/>
        <v>0.35</v>
      </c>
      <c r="I730" s="131">
        <v>44478.0</v>
      </c>
      <c r="J730" s="132">
        <v>44514.0</v>
      </c>
      <c r="K730" s="123"/>
      <c r="L730" s="90"/>
      <c r="M730" s="133">
        <f t="shared" si="3"/>
        <v>6.305</v>
      </c>
      <c r="N730" s="99">
        <f t="shared" si="4"/>
        <v>36</v>
      </c>
      <c r="O730" s="133">
        <f t="shared" si="5"/>
        <v>4.09825</v>
      </c>
      <c r="P730" s="134">
        <v>0.15</v>
      </c>
      <c r="Q730" s="90"/>
      <c r="R730" s="99">
        <f>IF(AND(H730&lt;='Product Ratings'!$E$5,H730&gt;='Product Ratings'!$D$5),'Product Ratings'!$C$5,IF(AND(H730&lt;='Product Ratings'!$E$6,H730&gt;='Product Ratings'!$D$6),'Product Ratings'!$C$6,IF(AND(H730&lt;='Product Ratings'!$E$7,H730&gt;='Product Ratings'!$D$7),'Product Ratings'!$C$7,IF(AND(H730&lt;='Product Ratings'!$E$8,H730&gt;='Product Ratings'!$D$8),'Product Ratings'!$C$8,IF(H730&gt;='Product Ratings'!$D$9,'Product Ratings'!$C$9)))))</f>
        <v>2</v>
      </c>
      <c r="S730" s="99">
        <f>IF(AND(D730&lt;='Product Ratings'!$I$5,D730&gt;='Product Ratings'!$H$5),'Product Ratings'!$F$5,IF(AND(D730&lt;='Product Ratings'!$I$6,D730&gt;='Product Ratings'!$H$6),'Product Ratings'!$F$6,IF(AND(D730&lt;='Product Ratings'!$I$7,I730&gt;='Product Ratings'!$H$7),'Product Ratings'!$F$7,IF(AND(D730&lt;='Product Ratings'!$I$8,D730&gt;='Product Ratings'!$H$8),'Product Ratings'!$F$8,IF(D730&gt;='Product Ratings'!$H$9,'Product Ratings'!$F$9)))))</f>
        <v>1</v>
      </c>
      <c r="T730" s="99">
        <f>IF(AND(O730&lt;='Product Ratings'!$M$5,O730&gt;='Product Ratings'!$L$5),'Product Ratings'!$J$5,IF(AND(O730&lt;='Product Ratings'!$M$6,O730&gt;='Product Ratings'!$L$6),'Product Ratings'!$J$6,IF(AND(O730&lt;='Product Ratings'!$M$7,O730&gt;='Product Ratings'!$L$7),'Product Ratings'!$J$7,IF(AND(O730&lt;='Product Ratings'!$M$8,O730&gt;='Product Ratings'!$L$8),'Product Ratings'!$J$8,IF(O730&gt;='Product Ratings'!$L$9,'Product Ratings'!$J$9)))))</f>
        <v>5</v>
      </c>
      <c r="U730" s="99">
        <f>IF(AND(N730&lt;='Product Ratings'!$R$5,N730&gt;='Product Ratings'!$Q$5),'Product Ratings'!$O$5,IF(AND(N730&lt;='Product Ratings'!$R$6,N730&gt;='Product Ratings'!$Q$6),'Product Ratings'!$O$6,IF(AND(N730&lt;='Product Ratings'!$R$7,N730&gt;='Product Ratings'!$Q$7),'Product Ratings'!$O$7,IF(AND(N730&lt;='Product Ratings'!$R$8,N730&gt;='Product Ratings'!$Q$8),'Product Ratings'!$O$8,IF(N730&gt;='Product Ratings'!$Q$9,'Product Ratings'!$O$9)))))</f>
        <v>3</v>
      </c>
      <c r="V730" s="99">
        <f>IF(AND(P730&lt;='Product Ratings'!$V$5,P730&gt;='Product Ratings'!$U$5),'Product Ratings'!$S$5,IF(AND(P730&lt;='Product Ratings'!$V$6,P730&gt;='Product Ratings'!$U$6),'Product Ratings'!$S$6,IF(AND(P730&lt;='Product Ratings'!$V$7,P730&gt;='Product Ratings'!$U$7),'Product Ratings'!$S$7,IF(AND(P730&lt;='Product Ratings'!$V$8,P730&gt;='Product Ratings'!$U$8),'Product Ratings'!$S$8,IF(P730&gt;='Product Ratings'!$U$9,'Product Ratings'!$S$9)))))</f>
        <v>3</v>
      </c>
      <c r="W730" s="135">
        <f t="shared" si="6"/>
        <v>14</v>
      </c>
      <c r="X730" s="90"/>
      <c r="Y730" s="90"/>
      <c r="Z730" s="90"/>
      <c r="AA730" s="90"/>
      <c r="AB730" s="90"/>
    </row>
    <row r="731" ht="12.75" customHeight="1">
      <c r="A731" s="87"/>
      <c r="B731" s="90"/>
      <c r="C731" s="90" t="s">
        <v>790</v>
      </c>
      <c r="D731" s="126">
        <v>5.0</v>
      </c>
      <c r="E731" s="127">
        <v>88.7</v>
      </c>
      <c r="F731" s="128">
        <f t="shared" si="7"/>
        <v>57.655</v>
      </c>
      <c r="G731" s="129">
        <f t="shared" si="1"/>
        <v>31.045</v>
      </c>
      <c r="H731" s="130">
        <f t="shared" si="2"/>
        <v>0.35</v>
      </c>
      <c r="I731" s="131">
        <v>44479.0</v>
      </c>
      <c r="J731" s="132">
        <v>44515.0</v>
      </c>
      <c r="K731" s="123"/>
      <c r="L731" s="90"/>
      <c r="M731" s="133">
        <f t="shared" si="3"/>
        <v>17.74</v>
      </c>
      <c r="N731" s="99">
        <f t="shared" si="4"/>
        <v>36</v>
      </c>
      <c r="O731" s="133">
        <f t="shared" si="5"/>
        <v>11.531</v>
      </c>
      <c r="P731" s="134">
        <v>0.85</v>
      </c>
      <c r="Q731" s="90"/>
      <c r="R731" s="99">
        <f>IF(AND(H731&lt;='Product Ratings'!$E$5,H731&gt;='Product Ratings'!$D$5),'Product Ratings'!$C$5,IF(AND(H731&lt;='Product Ratings'!$E$6,H731&gt;='Product Ratings'!$D$6),'Product Ratings'!$C$6,IF(AND(H731&lt;='Product Ratings'!$E$7,H731&gt;='Product Ratings'!$D$7),'Product Ratings'!$C$7,IF(AND(H731&lt;='Product Ratings'!$E$8,H731&gt;='Product Ratings'!$D$8),'Product Ratings'!$C$8,IF(H731&gt;='Product Ratings'!$D$9,'Product Ratings'!$C$9)))))</f>
        <v>2</v>
      </c>
      <c r="S731" s="99">
        <f>IF(AND(D731&lt;='Product Ratings'!$I$5,D731&gt;='Product Ratings'!$H$5),'Product Ratings'!$F$5,IF(AND(D731&lt;='Product Ratings'!$I$6,D731&gt;='Product Ratings'!$H$6),'Product Ratings'!$F$6,IF(AND(D731&lt;='Product Ratings'!$I$7,I731&gt;='Product Ratings'!$H$7),'Product Ratings'!$F$7,IF(AND(D731&lt;='Product Ratings'!$I$8,D731&gt;='Product Ratings'!$H$8),'Product Ratings'!$F$8,IF(D731&gt;='Product Ratings'!$H$9,'Product Ratings'!$F$9)))))</f>
        <v>1</v>
      </c>
      <c r="T731" s="99">
        <f>IF(AND(O731&lt;='Product Ratings'!$M$5,O731&gt;='Product Ratings'!$L$5),'Product Ratings'!$J$5,IF(AND(O731&lt;='Product Ratings'!$M$6,O731&gt;='Product Ratings'!$L$6),'Product Ratings'!$J$6,IF(AND(O731&lt;='Product Ratings'!$M$7,O731&gt;='Product Ratings'!$L$7),'Product Ratings'!$J$7,IF(AND(O731&lt;='Product Ratings'!$M$8,O731&gt;='Product Ratings'!$L$8),'Product Ratings'!$J$8,IF(O731&gt;='Product Ratings'!$L$9,'Product Ratings'!$J$9)))))</f>
        <v>5</v>
      </c>
      <c r="U731" s="99">
        <f>IF(AND(N731&lt;='Product Ratings'!$R$5,N731&gt;='Product Ratings'!$Q$5),'Product Ratings'!$O$5,IF(AND(N731&lt;='Product Ratings'!$R$6,N731&gt;='Product Ratings'!$Q$6),'Product Ratings'!$O$6,IF(AND(N731&lt;='Product Ratings'!$R$7,N731&gt;='Product Ratings'!$Q$7),'Product Ratings'!$O$7,IF(AND(N731&lt;='Product Ratings'!$R$8,N731&gt;='Product Ratings'!$Q$8),'Product Ratings'!$O$8,IF(N731&gt;='Product Ratings'!$Q$9,'Product Ratings'!$O$9)))))</f>
        <v>3</v>
      </c>
      <c r="V731" s="99">
        <f>IF(AND(P731&lt;='Product Ratings'!$V$5,P731&gt;='Product Ratings'!$U$5),'Product Ratings'!$S$5,IF(AND(P731&lt;='Product Ratings'!$V$6,P731&gt;='Product Ratings'!$U$6),'Product Ratings'!$S$6,IF(AND(P731&lt;='Product Ratings'!$V$7,P731&gt;='Product Ratings'!$U$7),'Product Ratings'!$S$7,IF(AND(P731&lt;='Product Ratings'!$V$8,P731&gt;='Product Ratings'!$U$8),'Product Ratings'!$S$8,IF(P731&gt;='Product Ratings'!$U$9,'Product Ratings'!$S$9)))))</f>
        <v>5</v>
      </c>
      <c r="W731" s="135">
        <f t="shared" si="6"/>
        <v>16</v>
      </c>
      <c r="X731" s="90"/>
      <c r="Y731" s="90"/>
      <c r="Z731" s="90"/>
      <c r="AA731" s="90"/>
      <c r="AB731" s="90"/>
    </row>
    <row r="732" ht="12.75" customHeight="1">
      <c r="A732" s="87"/>
      <c r="B732" s="90"/>
      <c r="C732" s="90" t="s">
        <v>791</v>
      </c>
      <c r="D732" s="126">
        <v>6.0</v>
      </c>
      <c r="E732" s="127">
        <v>491.98</v>
      </c>
      <c r="F732" s="128">
        <f t="shared" si="7"/>
        <v>319.787</v>
      </c>
      <c r="G732" s="129">
        <f t="shared" si="1"/>
        <v>172.193</v>
      </c>
      <c r="H732" s="130">
        <f t="shared" si="2"/>
        <v>0.35</v>
      </c>
      <c r="I732" s="131">
        <v>44480.0</v>
      </c>
      <c r="J732" s="132">
        <v>44516.0</v>
      </c>
      <c r="K732" s="123"/>
      <c r="L732" s="90"/>
      <c r="M732" s="133">
        <f t="shared" si="3"/>
        <v>81.99666667</v>
      </c>
      <c r="N732" s="99">
        <f t="shared" si="4"/>
        <v>36</v>
      </c>
      <c r="O732" s="133">
        <f t="shared" si="5"/>
        <v>53.29783333</v>
      </c>
      <c r="P732" s="134">
        <v>0.87</v>
      </c>
      <c r="Q732" s="90"/>
      <c r="R732" s="99">
        <f>IF(AND(H732&lt;='Product Ratings'!$E$5,H732&gt;='Product Ratings'!$D$5),'Product Ratings'!$C$5,IF(AND(H732&lt;='Product Ratings'!$E$6,H732&gt;='Product Ratings'!$D$6),'Product Ratings'!$C$6,IF(AND(H732&lt;='Product Ratings'!$E$7,H732&gt;='Product Ratings'!$D$7),'Product Ratings'!$C$7,IF(AND(H732&lt;='Product Ratings'!$E$8,H732&gt;='Product Ratings'!$D$8),'Product Ratings'!$C$8,IF(H732&gt;='Product Ratings'!$D$9,'Product Ratings'!$C$9)))))</f>
        <v>2</v>
      </c>
      <c r="S732" s="99">
        <f>IF(AND(D732&lt;='Product Ratings'!$I$5,D732&gt;='Product Ratings'!$H$5),'Product Ratings'!$F$5,IF(AND(D732&lt;='Product Ratings'!$I$6,D732&gt;='Product Ratings'!$H$6),'Product Ratings'!$F$6,IF(AND(D732&lt;='Product Ratings'!$I$7,I732&gt;='Product Ratings'!$H$7),'Product Ratings'!$F$7,IF(AND(D732&lt;='Product Ratings'!$I$8,D732&gt;='Product Ratings'!$H$8),'Product Ratings'!$F$8,IF(D732&gt;='Product Ratings'!$H$9,'Product Ratings'!$F$9)))))</f>
        <v>2</v>
      </c>
      <c r="T732" s="99">
        <f>IF(AND(O732&lt;='Product Ratings'!$M$5,O732&gt;='Product Ratings'!$L$5),'Product Ratings'!$J$5,IF(AND(O732&lt;='Product Ratings'!$M$6,O732&gt;='Product Ratings'!$L$6),'Product Ratings'!$J$6,IF(AND(O732&lt;='Product Ratings'!$M$7,O732&gt;='Product Ratings'!$L$7),'Product Ratings'!$J$7,IF(AND(O732&lt;='Product Ratings'!$M$8,O732&gt;='Product Ratings'!$L$8),'Product Ratings'!$J$8,IF(O732&gt;='Product Ratings'!$L$9,'Product Ratings'!$J$9)))))</f>
        <v>3</v>
      </c>
      <c r="U732" s="99">
        <f>IF(AND(N732&lt;='Product Ratings'!$R$5,N732&gt;='Product Ratings'!$Q$5),'Product Ratings'!$O$5,IF(AND(N732&lt;='Product Ratings'!$R$6,N732&gt;='Product Ratings'!$Q$6),'Product Ratings'!$O$6,IF(AND(N732&lt;='Product Ratings'!$R$7,N732&gt;='Product Ratings'!$Q$7),'Product Ratings'!$O$7,IF(AND(N732&lt;='Product Ratings'!$R$8,N732&gt;='Product Ratings'!$Q$8),'Product Ratings'!$O$8,IF(N732&gt;='Product Ratings'!$Q$9,'Product Ratings'!$O$9)))))</f>
        <v>3</v>
      </c>
      <c r="V732" s="99">
        <f>IF(AND(P732&lt;='Product Ratings'!$V$5,P732&gt;='Product Ratings'!$U$5),'Product Ratings'!$S$5,IF(AND(P732&lt;='Product Ratings'!$V$6,P732&gt;='Product Ratings'!$U$6),'Product Ratings'!$S$6,IF(AND(P732&lt;='Product Ratings'!$V$7,P732&gt;='Product Ratings'!$U$7),'Product Ratings'!$S$7,IF(AND(P732&lt;='Product Ratings'!$V$8,P732&gt;='Product Ratings'!$U$8),'Product Ratings'!$S$8,IF(P732&gt;='Product Ratings'!$U$9,'Product Ratings'!$S$9)))))</f>
        <v>5</v>
      </c>
      <c r="W732" s="135">
        <f t="shared" si="6"/>
        <v>15</v>
      </c>
      <c r="X732" s="90"/>
      <c r="Y732" s="90"/>
      <c r="Z732" s="90"/>
      <c r="AA732" s="90"/>
      <c r="AB732" s="90"/>
    </row>
    <row r="733" ht="12.75" customHeight="1">
      <c r="A733" s="87"/>
      <c r="B733" s="90"/>
      <c r="C733" s="90" t="s">
        <v>792</v>
      </c>
      <c r="D733" s="126">
        <v>1.0</v>
      </c>
      <c r="E733" s="127">
        <v>86.09</v>
      </c>
      <c r="F733" s="128">
        <f t="shared" si="7"/>
        <v>55.9585</v>
      </c>
      <c r="G733" s="129">
        <f t="shared" si="1"/>
        <v>30.1315</v>
      </c>
      <c r="H733" s="130">
        <f t="shared" si="2"/>
        <v>0.35</v>
      </c>
      <c r="I733" s="131">
        <v>44481.0</v>
      </c>
      <c r="J733" s="132">
        <v>44517.0</v>
      </c>
      <c r="K733" s="123"/>
      <c r="L733" s="90"/>
      <c r="M733" s="133">
        <f t="shared" si="3"/>
        <v>86.09</v>
      </c>
      <c r="N733" s="99">
        <f t="shared" si="4"/>
        <v>36</v>
      </c>
      <c r="O733" s="133">
        <f t="shared" si="5"/>
        <v>55.9585</v>
      </c>
      <c r="P733" s="134">
        <v>0.88</v>
      </c>
      <c r="Q733" s="90"/>
      <c r="R733" s="99">
        <f>IF(AND(H733&lt;='Product Ratings'!$E$5,H733&gt;='Product Ratings'!$D$5),'Product Ratings'!$C$5,IF(AND(H733&lt;='Product Ratings'!$E$6,H733&gt;='Product Ratings'!$D$6),'Product Ratings'!$C$6,IF(AND(H733&lt;='Product Ratings'!$E$7,H733&gt;='Product Ratings'!$D$7),'Product Ratings'!$C$7,IF(AND(H733&lt;='Product Ratings'!$E$8,H733&gt;='Product Ratings'!$D$8),'Product Ratings'!$C$8,IF(H733&gt;='Product Ratings'!$D$9,'Product Ratings'!$C$9)))))</f>
        <v>2</v>
      </c>
      <c r="S733" s="99">
        <f>IF(AND(D733&lt;='Product Ratings'!$I$5,D733&gt;='Product Ratings'!$H$5),'Product Ratings'!$F$5,IF(AND(D733&lt;='Product Ratings'!$I$6,D733&gt;='Product Ratings'!$H$6),'Product Ratings'!$F$6,IF(AND(D733&lt;='Product Ratings'!$I$7,I733&gt;='Product Ratings'!$H$7),'Product Ratings'!$F$7,IF(AND(D733&lt;='Product Ratings'!$I$8,D733&gt;='Product Ratings'!$H$8),'Product Ratings'!$F$8,IF(D733&gt;='Product Ratings'!$H$9,'Product Ratings'!$F$9)))))</f>
        <v>1</v>
      </c>
      <c r="T733" s="99">
        <f>IF(AND(O733&lt;='Product Ratings'!$M$5,O733&gt;='Product Ratings'!$L$5),'Product Ratings'!$J$5,IF(AND(O733&lt;='Product Ratings'!$M$6,O733&gt;='Product Ratings'!$L$6),'Product Ratings'!$J$6,IF(AND(O733&lt;='Product Ratings'!$M$7,O733&gt;='Product Ratings'!$L$7),'Product Ratings'!$J$7,IF(AND(O733&lt;='Product Ratings'!$M$8,O733&gt;='Product Ratings'!$L$8),'Product Ratings'!$J$8,IF(O733&gt;='Product Ratings'!$L$9,'Product Ratings'!$J$9)))))</f>
        <v>3</v>
      </c>
      <c r="U733" s="99">
        <f>IF(AND(N733&lt;='Product Ratings'!$R$5,N733&gt;='Product Ratings'!$Q$5),'Product Ratings'!$O$5,IF(AND(N733&lt;='Product Ratings'!$R$6,N733&gt;='Product Ratings'!$Q$6),'Product Ratings'!$O$6,IF(AND(N733&lt;='Product Ratings'!$R$7,N733&gt;='Product Ratings'!$Q$7),'Product Ratings'!$O$7,IF(AND(N733&lt;='Product Ratings'!$R$8,N733&gt;='Product Ratings'!$Q$8),'Product Ratings'!$O$8,IF(N733&gt;='Product Ratings'!$Q$9,'Product Ratings'!$O$9)))))</f>
        <v>3</v>
      </c>
      <c r="V733" s="99">
        <f>IF(AND(P733&lt;='Product Ratings'!$V$5,P733&gt;='Product Ratings'!$U$5),'Product Ratings'!$S$5,IF(AND(P733&lt;='Product Ratings'!$V$6,P733&gt;='Product Ratings'!$U$6),'Product Ratings'!$S$6,IF(AND(P733&lt;='Product Ratings'!$V$7,P733&gt;='Product Ratings'!$U$7),'Product Ratings'!$S$7,IF(AND(P733&lt;='Product Ratings'!$V$8,P733&gt;='Product Ratings'!$U$8),'Product Ratings'!$S$8,IF(P733&gt;='Product Ratings'!$U$9,'Product Ratings'!$S$9)))))</f>
        <v>5</v>
      </c>
      <c r="W733" s="135">
        <f t="shared" si="6"/>
        <v>14</v>
      </c>
      <c r="X733" s="90"/>
      <c r="Y733" s="90"/>
      <c r="Z733" s="90"/>
      <c r="AA733" s="90"/>
      <c r="AB733" s="90"/>
    </row>
    <row r="734" ht="12.75" customHeight="1">
      <c r="A734" s="87"/>
      <c r="B734" s="90"/>
      <c r="C734" s="90" t="s">
        <v>793</v>
      </c>
      <c r="D734" s="126">
        <v>2.0</v>
      </c>
      <c r="E734" s="127">
        <v>430.44</v>
      </c>
      <c r="F734" s="128">
        <f t="shared" si="7"/>
        <v>279.786</v>
      </c>
      <c r="G734" s="129">
        <f t="shared" si="1"/>
        <v>150.654</v>
      </c>
      <c r="H734" s="130">
        <f t="shared" si="2"/>
        <v>0.35</v>
      </c>
      <c r="I734" s="131">
        <v>44482.0</v>
      </c>
      <c r="J734" s="132">
        <v>44518.0</v>
      </c>
      <c r="K734" s="123"/>
      <c r="L734" s="90"/>
      <c r="M734" s="133">
        <f t="shared" si="3"/>
        <v>215.22</v>
      </c>
      <c r="N734" s="99">
        <f t="shared" si="4"/>
        <v>36</v>
      </c>
      <c r="O734" s="133">
        <f t="shared" si="5"/>
        <v>139.893</v>
      </c>
      <c r="P734" s="134">
        <v>0.89</v>
      </c>
      <c r="Q734" s="90"/>
      <c r="R734" s="99">
        <f>IF(AND(H734&lt;='Product Ratings'!$E$5,H734&gt;='Product Ratings'!$D$5),'Product Ratings'!$C$5,IF(AND(H734&lt;='Product Ratings'!$E$6,H734&gt;='Product Ratings'!$D$6),'Product Ratings'!$C$6,IF(AND(H734&lt;='Product Ratings'!$E$7,H734&gt;='Product Ratings'!$D$7),'Product Ratings'!$C$7,IF(AND(H734&lt;='Product Ratings'!$E$8,H734&gt;='Product Ratings'!$D$8),'Product Ratings'!$C$8,IF(H734&gt;='Product Ratings'!$D$9,'Product Ratings'!$C$9)))))</f>
        <v>2</v>
      </c>
      <c r="S734" s="99">
        <f>IF(AND(D734&lt;='Product Ratings'!$I$5,D734&gt;='Product Ratings'!$H$5),'Product Ratings'!$F$5,IF(AND(D734&lt;='Product Ratings'!$I$6,D734&gt;='Product Ratings'!$H$6),'Product Ratings'!$F$6,IF(AND(D734&lt;='Product Ratings'!$I$7,I734&gt;='Product Ratings'!$H$7),'Product Ratings'!$F$7,IF(AND(D734&lt;='Product Ratings'!$I$8,D734&gt;='Product Ratings'!$H$8),'Product Ratings'!$F$8,IF(D734&gt;='Product Ratings'!$H$9,'Product Ratings'!$F$9)))))</f>
        <v>1</v>
      </c>
      <c r="T734" s="99">
        <f>IF(AND(O734&lt;='Product Ratings'!$M$5,O734&gt;='Product Ratings'!$L$5),'Product Ratings'!$J$5,IF(AND(O734&lt;='Product Ratings'!$M$6,O734&gt;='Product Ratings'!$L$6),'Product Ratings'!$J$6,IF(AND(O734&lt;='Product Ratings'!$M$7,O734&gt;='Product Ratings'!$L$7),'Product Ratings'!$J$7,IF(AND(O734&lt;='Product Ratings'!$M$8,O734&gt;='Product Ratings'!$L$8),'Product Ratings'!$J$8,IF(O734&gt;='Product Ratings'!$L$9,'Product Ratings'!$J$9)))))</f>
        <v>2</v>
      </c>
      <c r="U734" s="99">
        <f>IF(AND(N734&lt;='Product Ratings'!$R$5,N734&gt;='Product Ratings'!$Q$5),'Product Ratings'!$O$5,IF(AND(N734&lt;='Product Ratings'!$R$6,N734&gt;='Product Ratings'!$Q$6),'Product Ratings'!$O$6,IF(AND(N734&lt;='Product Ratings'!$R$7,N734&gt;='Product Ratings'!$Q$7),'Product Ratings'!$O$7,IF(AND(N734&lt;='Product Ratings'!$R$8,N734&gt;='Product Ratings'!$Q$8),'Product Ratings'!$O$8,IF(N734&gt;='Product Ratings'!$Q$9,'Product Ratings'!$O$9)))))</f>
        <v>3</v>
      </c>
      <c r="V734" s="99">
        <f>IF(AND(P734&lt;='Product Ratings'!$V$5,P734&gt;='Product Ratings'!$U$5),'Product Ratings'!$S$5,IF(AND(P734&lt;='Product Ratings'!$V$6,P734&gt;='Product Ratings'!$U$6),'Product Ratings'!$S$6,IF(AND(P734&lt;='Product Ratings'!$V$7,P734&gt;='Product Ratings'!$U$7),'Product Ratings'!$S$7,IF(AND(P734&lt;='Product Ratings'!$V$8,P734&gt;='Product Ratings'!$U$8),'Product Ratings'!$S$8,IF(P734&gt;='Product Ratings'!$U$9,'Product Ratings'!$S$9)))))</f>
        <v>5</v>
      </c>
      <c r="W734" s="135">
        <f t="shared" si="6"/>
        <v>13</v>
      </c>
      <c r="X734" s="90"/>
      <c r="Y734" s="90"/>
      <c r="Z734" s="90"/>
      <c r="AA734" s="90"/>
      <c r="AB734" s="90"/>
    </row>
    <row r="735" ht="12.75" customHeight="1">
      <c r="A735" s="87"/>
      <c r="B735" s="90"/>
      <c r="C735" s="90" t="s">
        <v>794</v>
      </c>
      <c r="D735" s="126">
        <v>3.0</v>
      </c>
      <c r="E735" s="127">
        <v>393.18</v>
      </c>
      <c r="F735" s="128">
        <f t="shared" si="7"/>
        <v>255.567</v>
      </c>
      <c r="G735" s="129">
        <f t="shared" si="1"/>
        <v>137.613</v>
      </c>
      <c r="H735" s="130">
        <f t="shared" si="2"/>
        <v>0.35</v>
      </c>
      <c r="I735" s="131">
        <v>44483.0</v>
      </c>
      <c r="J735" s="132">
        <v>44519.0</v>
      </c>
      <c r="K735" s="123"/>
      <c r="L735" s="90"/>
      <c r="M735" s="133">
        <f t="shared" si="3"/>
        <v>131.06</v>
      </c>
      <c r="N735" s="99">
        <f t="shared" si="4"/>
        <v>36</v>
      </c>
      <c r="O735" s="133">
        <f t="shared" si="5"/>
        <v>85.189</v>
      </c>
      <c r="P735" s="134">
        <v>0.9</v>
      </c>
      <c r="Q735" s="90"/>
      <c r="R735" s="99">
        <f>IF(AND(H735&lt;='Product Ratings'!$E$5,H735&gt;='Product Ratings'!$D$5),'Product Ratings'!$C$5,IF(AND(H735&lt;='Product Ratings'!$E$6,H735&gt;='Product Ratings'!$D$6),'Product Ratings'!$C$6,IF(AND(H735&lt;='Product Ratings'!$E$7,H735&gt;='Product Ratings'!$D$7),'Product Ratings'!$C$7,IF(AND(H735&lt;='Product Ratings'!$E$8,H735&gt;='Product Ratings'!$D$8),'Product Ratings'!$C$8,IF(H735&gt;='Product Ratings'!$D$9,'Product Ratings'!$C$9)))))</f>
        <v>2</v>
      </c>
      <c r="S735" s="99">
        <f>IF(AND(D735&lt;='Product Ratings'!$I$5,D735&gt;='Product Ratings'!$H$5),'Product Ratings'!$F$5,IF(AND(D735&lt;='Product Ratings'!$I$6,D735&gt;='Product Ratings'!$H$6),'Product Ratings'!$F$6,IF(AND(D735&lt;='Product Ratings'!$I$7,I735&gt;='Product Ratings'!$H$7),'Product Ratings'!$F$7,IF(AND(D735&lt;='Product Ratings'!$I$8,D735&gt;='Product Ratings'!$H$8),'Product Ratings'!$F$8,IF(D735&gt;='Product Ratings'!$H$9,'Product Ratings'!$F$9)))))</f>
        <v>1</v>
      </c>
      <c r="T735" s="99">
        <f>IF(AND(O735&lt;='Product Ratings'!$M$5,O735&gt;='Product Ratings'!$L$5),'Product Ratings'!$J$5,IF(AND(O735&lt;='Product Ratings'!$M$6,O735&gt;='Product Ratings'!$L$6),'Product Ratings'!$J$6,IF(AND(O735&lt;='Product Ratings'!$M$7,O735&gt;='Product Ratings'!$L$7),'Product Ratings'!$J$7,IF(AND(O735&lt;='Product Ratings'!$M$8,O735&gt;='Product Ratings'!$L$8),'Product Ratings'!$J$8,IF(O735&gt;='Product Ratings'!$L$9,'Product Ratings'!$J$9)))))</f>
        <v>2</v>
      </c>
      <c r="U735" s="99">
        <f>IF(AND(N735&lt;='Product Ratings'!$R$5,N735&gt;='Product Ratings'!$Q$5),'Product Ratings'!$O$5,IF(AND(N735&lt;='Product Ratings'!$R$6,N735&gt;='Product Ratings'!$Q$6),'Product Ratings'!$O$6,IF(AND(N735&lt;='Product Ratings'!$R$7,N735&gt;='Product Ratings'!$Q$7),'Product Ratings'!$O$7,IF(AND(N735&lt;='Product Ratings'!$R$8,N735&gt;='Product Ratings'!$Q$8),'Product Ratings'!$O$8,IF(N735&gt;='Product Ratings'!$Q$9,'Product Ratings'!$O$9)))))</f>
        <v>3</v>
      </c>
      <c r="V735" s="99">
        <f>IF(AND(P735&lt;='Product Ratings'!$V$5,P735&gt;='Product Ratings'!$U$5),'Product Ratings'!$S$5,IF(AND(P735&lt;='Product Ratings'!$V$6,P735&gt;='Product Ratings'!$U$6),'Product Ratings'!$S$6,IF(AND(P735&lt;='Product Ratings'!$V$7,P735&gt;='Product Ratings'!$U$7),'Product Ratings'!$S$7,IF(AND(P735&lt;='Product Ratings'!$V$8,P735&gt;='Product Ratings'!$U$8),'Product Ratings'!$S$8,IF(P735&gt;='Product Ratings'!$U$9,'Product Ratings'!$S$9)))))</f>
        <v>5</v>
      </c>
      <c r="W735" s="135">
        <f t="shared" si="6"/>
        <v>13</v>
      </c>
      <c r="X735" s="90"/>
      <c r="Y735" s="90"/>
      <c r="Z735" s="90"/>
      <c r="AA735" s="90"/>
      <c r="AB735" s="90"/>
    </row>
    <row r="736" ht="12.75" customHeight="1">
      <c r="A736" s="87"/>
      <c r="B736" s="90"/>
      <c r="C736" s="90" t="s">
        <v>795</v>
      </c>
      <c r="D736" s="126">
        <v>4.0</v>
      </c>
      <c r="E736" s="127">
        <v>258.26</v>
      </c>
      <c r="F736" s="128">
        <f t="shared" si="7"/>
        <v>167.869</v>
      </c>
      <c r="G736" s="129">
        <f t="shared" si="1"/>
        <v>90.391</v>
      </c>
      <c r="H736" s="130">
        <f t="shared" si="2"/>
        <v>0.35</v>
      </c>
      <c r="I736" s="131">
        <v>44484.0</v>
      </c>
      <c r="J736" s="132">
        <v>44520.0</v>
      </c>
      <c r="K736" s="123"/>
      <c r="L736" s="90"/>
      <c r="M736" s="133">
        <f t="shared" si="3"/>
        <v>64.565</v>
      </c>
      <c r="N736" s="99">
        <f t="shared" si="4"/>
        <v>36</v>
      </c>
      <c r="O736" s="133">
        <f t="shared" si="5"/>
        <v>41.96725</v>
      </c>
      <c r="P736" s="134">
        <v>0.91</v>
      </c>
      <c r="Q736" s="90"/>
      <c r="R736" s="99">
        <f>IF(AND(H736&lt;='Product Ratings'!$E$5,H736&gt;='Product Ratings'!$D$5),'Product Ratings'!$C$5,IF(AND(H736&lt;='Product Ratings'!$E$6,H736&gt;='Product Ratings'!$D$6),'Product Ratings'!$C$6,IF(AND(H736&lt;='Product Ratings'!$E$7,H736&gt;='Product Ratings'!$D$7),'Product Ratings'!$C$7,IF(AND(H736&lt;='Product Ratings'!$E$8,H736&gt;='Product Ratings'!$D$8),'Product Ratings'!$C$8,IF(H736&gt;='Product Ratings'!$D$9,'Product Ratings'!$C$9)))))</f>
        <v>2</v>
      </c>
      <c r="S736" s="99">
        <f>IF(AND(D736&lt;='Product Ratings'!$I$5,D736&gt;='Product Ratings'!$H$5),'Product Ratings'!$F$5,IF(AND(D736&lt;='Product Ratings'!$I$6,D736&gt;='Product Ratings'!$H$6),'Product Ratings'!$F$6,IF(AND(D736&lt;='Product Ratings'!$I$7,I736&gt;='Product Ratings'!$H$7),'Product Ratings'!$F$7,IF(AND(D736&lt;='Product Ratings'!$I$8,D736&gt;='Product Ratings'!$H$8),'Product Ratings'!$F$8,IF(D736&gt;='Product Ratings'!$H$9,'Product Ratings'!$F$9)))))</f>
        <v>1</v>
      </c>
      <c r="T736" s="99">
        <f>IF(AND(O736&lt;='Product Ratings'!$M$5,O736&gt;='Product Ratings'!$L$5),'Product Ratings'!$J$5,IF(AND(O736&lt;='Product Ratings'!$M$6,O736&gt;='Product Ratings'!$L$6),'Product Ratings'!$J$6,IF(AND(O736&lt;='Product Ratings'!$M$7,O736&gt;='Product Ratings'!$L$7),'Product Ratings'!$J$7,IF(AND(O736&lt;='Product Ratings'!$M$8,O736&gt;='Product Ratings'!$L$8),'Product Ratings'!$J$8,IF(O736&gt;='Product Ratings'!$L$9,'Product Ratings'!$J$9)))))</f>
        <v>3</v>
      </c>
      <c r="U736" s="99">
        <f>IF(AND(N736&lt;='Product Ratings'!$R$5,N736&gt;='Product Ratings'!$Q$5),'Product Ratings'!$O$5,IF(AND(N736&lt;='Product Ratings'!$R$6,N736&gt;='Product Ratings'!$Q$6),'Product Ratings'!$O$6,IF(AND(N736&lt;='Product Ratings'!$R$7,N736&gt;='Product Ratings'!$Q$7),'Product Ratings'!$O$7,IF(AND(N736&lt;='Product Ratings'!$R$8,N736&gt;='Product Ratings'!$Q$8),'Product Ratings'!$O$8,IF(N736&gt;='Product Ratings'!$Q$9,'Product Ratings'!$O$9)))))</f>
        <v>3</v>
      </c>
      <c r="V736" s="99">
        <f>IF(AND(P736&lt;='Product Ratings'!$V$5,P736&gt;='Product Ratings'!$U$5),'Product Ratings'!$S$5,IF(AND(P736&lt;='Product Ratings'!$V$6,P736&gt;='Product Ratings'!$U$6),'Product Ratings'!$S$6,IF(AND(P736&lt;='Product Ratings'!$V$7,P736&gt;='Product Ratings'!$U$7),'Product Ratings'!$S$7,IF(AND(P736&lt;='Product Ratings'!$V$8,P736&gt;='Product Ratings'!$U$8),'Product Ratings'!$S$8,IF(P736&gt;='Product Ratings'!$U$9,'Product Ratings'!$S$9)))))</f>
        <v>5</v>
      </c>
      <c r="W736" s="135">
        <f t="shared" si="6"/>
        <v>14</v>
      </c>
      <c r="X736" s="90"/>
      <c r="Y736" s="90"/>
      <c r="Z736" s="90"/>
      <c r="AA736" s="90"/>
      <c r="AB736" s="90"/>
    </row>
    <row r="737" ht="12.75" customHeight="1">
      <c r="A737" s="87"/>
      <c r="B737" s="90"/>
      <c r="C737" s="90" t="s">
        <v>796</v>
      </c>
      <c r="D737" s="126">
        <v>5.0</v>
      </c>
      <c r="E737" s="127">
        <v>78.12</v>
      </c>
      <c r="F737" s="128">
        <f t="shared" si="7"/>
        <v>50.778</v>
      </c>
      <c r="G737" s="129">
        <f t="shared" si="1"/>
        <v>27.342</v>
      </c>
      <c r="H737" s="130">
        <f t="shared" si="2"/>
        <v>0.35</v>
      </c>
      <c r="I737" s="131">
        <v>44485.0</v>
      </c>
      <c r="J737" s="132">
        <v>44521.0</v>
      </c>
      <c r="K737" s="123"/>
      <c r="L737" s="90"/>
      <c r="M737" s="133">
        <f t="shared" si="3"/>
        <v>15.624</v>
      </c>
      <c r="N737" s="99">
        <f t="shared" si="4"/>
        <v>36</v>
      </c>
      <c r="O737" s="133">
        <f t="shared" si="5"/>
        <v>10.1556</v>
      </c>
      <c r="P737" s="134">
        <v>0.94</v>
      </c>
      <c r="Q737" s="90"/>
      <c r="R737" s="99">
        <f>IF(AND(H737&lt;='Product Ratings'!$E$5,H737&gt;='Product Ratings'!$D$5),'Product Ratings'!$C$5,IF(AND(H737&lt;='Product Ratings'!$E$6,H737&gt;='Product Ratings'!$D$6),'Product Ratings'!$C$6,IF(AND(H737&lt;='Product Ratings'!$E$7,H737&gt;='Product Ratings'!$D$7),'Product Ratings'!$C$7,IF(AND(H737&lt;='Product Ratings'!$E$8,H737&gt;='Product Ratings'!$D$8),'Product Ratings'!$C$8,IF(H737&gt;='Product Ratings'!$D$9,'Product Ratings'!$C$9)))))</f>
        <v>2</v>
      </c>
      <c r="S737" s="99">
        <f>IF(AND(D737&lt;='Product Ratings'!$I$5,D737&gt;='Product Ratings'!$H$5),'Product Ratings'!$F$5,IF(AND(D737&lt;='Product Ratings'!$I$6,D737&gt;='Product Ratings'!$H$6),'Product Ratings'!$F$6,IF(AND(D737&lt;='Product Ratings'!$I$7,I737&gt;='Product Ratings'!$H$7),'Product Ratings'!$F$7,IF(AND(D737&lt;='Product Ratings'!$I$8,D737&gt;='Product Ratings'!$H$8),'Product Ratings'!$F$8,IF(D737&gt;='Product Ratings'!$H$9,'Product Ratings'!$F$9)))))</f>
        <v>1</v>
      </c>
      <c r="T737" s="99">
        <f>IF(AND(O737&lt;='Product Ratings'!$M$5,O737&gt;='Product Ratings'!$L$5),'Product Ratings'!$J$5,IF(AND(O737&lt;='Product Ratings'!$M$6,O737&gt;='Product Ratings'!$L$6),'Product Ratings'!$J$6,IF(AND(O737&lt;='Product Ratings'!$M$7,O737&gt;='Product Ratings'!$L$7),'Product Ratings'!$J$7,IF(AND(O737&lt;='Product Ratings'!$M$8,O737&gt;='Product Ratings'!$L$8),'Product Ratings'!$J$8,IF(O737&gt;='Product Ratings'!$L$9,'Product Ratings'!$J$9)))))</f>
        <v>5</v>
      </c>
      <c r="U737" s="99">
        <f>IF(AND(N737&lt;='Product Ratings'!$R$5,N737&gt;='Product Ratings'!$Q$5),'Product Ratings'!$O$5,IF(AND(N737&lt;='Product Ratings'!$R$6,N737&gt;='Product Ratings'!$Q$6),'Product Ratings'!$O$6,IF(AND(N737&lt;='Product Ratings'!$R$7,N737&gt;='Product Ratings'!$Q$7),'Product Ratings'!$O$7,IF(AND(N737&lt;='Product Ratings'!$R$8,N737&gt;='Product Ratings'!$Q$8),'Product Ratings'!$O$8,IF(N737&gt;='Product Ratings'!$Q$9,'Product Ratings'!$O$9)))))</f>
        <v>3</v>
      </c>
      <c r="V737" s="99">
        <f>IF(AND(P737&lt;='Product Ratings'!$V$5,P737&gt;='Product Ratings'!$U$5),'Product Ratings'!$S$5,IF(AND(P737&lt;='Product Ratings'!$V$6,P737&gt;='Product Ratings'!$U$6),'Product Ratings'!$S$6,IF(AND(P737&lt;='Product Ratings'!$V$7,P737&gt;='Product Ratings'!$U$7),'Product Ratings'!$S$7,IF(AND(P737&lt;='Product Ratings'!$V$8,P737&gt;='Product Ratings'!$U$8),'Product Ratings'!$S$8,IF(P737&gt;='Product Ratings'!$U$9,'Product Ratings'!$S$9)))))</f>
        <v>5</v>
      </c>
      <c r="W737" s="135">
        <f t="shared" si="6"/>
        <v>16</v>
      </c>
      <c r="X737" s="90"/>
      <c r="Y737" s="90"/>
      <c r="Z737" s="90"/>
      <c r="AA737" s="90"/>
      <c r="AB737" s="90"/>
    </row>
    <row r="738" ht="12.75" customHeight="1">
      <c r="A738" s="87"/>
      <c r="B738" s="90"/>
      <c r="C738" s="90" t="s">
        <v>797</v>
      </c>
      <c r="D738" s="126">
        <v>6.0</v>
      </c>
      <c r="E738" s="127">
        <v>186.96</v>
      </c>
      <c r="F738" s="128">
        <f t="shared" si="7"/>
        <v>121.524</v>
      </c>
      <c r="G738" s="129">
        <f t="shared" si="1"/>
        <v>65.436</v>
      </c>
      <c r="H738" s="130">
        <f t="shared" si="2"/>
        <v>0.35</v>
      </c>
      <c r="I738" s="131">
        <v>44486.0</v>
      </c>
      <c r="J738" s="132">
        <v>44522.0</v>
      </c>
      <c r="K738" s="123"/>
      <c r="L738" s="90"/>
      <c r="M738" s="133">
        <f t="shared" si="3"/>
        <v>31.16</v>
      </c>
      <c r="N738" s="99">
        <f t="shared" si="4"/>
        <v>36</v>
      </c>
      <c r="O738" s="133">
        <f t="shared" si="5"/>
        <v>20.254</v>
      </c>
      <c r="P738" s="134">
        <v>0.97</v>
      </c>
      <c r="Q738" s="90"/>
      <c r="R738" s="99">
        <f>IF(AND(H738&lt;='Product Ratings'!$E$5,H738&gt;='Product Ratings'!$D$5),'Product Ratings'!$C$5,IF(AND(H738&lt;='Product Ratings'!$E$6,H738&gt;='Product Ratings'!$D$6),'Product Ratings'!$C$6,IF(AND(H738&lt;='Product Ratings'!$E$7,H738&gt;='Product Ratings'!$D$7),'Product Ratings'!$C$7,IF(AND(H738&lt;='Product Ratings'!$E$8,H738&gt;='Product Ratings'!$D$8),'Product Ratings'!$C$8,IF(H738&gt;='Product Ratings'!$D$9,'Product Ratings'!$C$9)))))</f>
        <v>2</v>
      </c>
      <c r="S738" s="99">
        <f>IF(AND(D738&lt;='Product Ratings'!$I$5,D738&gt;='Product Ratings'!$H$5),'Product Ratings'!$F$5,IF(AND(D738&lt;='Product Ratings'!$I$6,D738&gt;='Product Ratings'!$H$6),'Product Ratings'!$F$6,IF(AND(D738&lt;='Product Ratings'!$I$7,I738&gt;='Product Ratings'!$H$7),'Product Ratings'!$F$7,IF(AND(D738&lt;='Product Ratings'!$I$8,D738&gt;='Product Ratings'!$H$8),'Product Ratings'!$F$8,IF(D738&gt;='Product Ratings'!$H$9,'Product Ratings'!$F$9)))))</f>
        <v>2</v>
      </c>
      <c r="T738" s="99">
        <f>IF(AND(O738&lt;='Product Ratings'!$M$5,O738&gt;='Product Ratings'!$L$5),'Product Ratings'!$J$5,IF(AND(O738&lt;='Product Ratings'!$M$6,O738&gt;='Product Ratings'!$L$6),'Product Ratings'!$J$6,IF(AND(O738&lt;='Product Ratings'!$M$7,O738&gt;='Product Ratings'!$L$7),'Product Ratings'!$J$7,IF(AND(O738&lt;='Product Ratings'!$M$8,O738&gt;='Product Ratings'!$L$8),'Product Ratings'!$J$8,IF(O738&gt;='Product Ratings'!$L$9,'Product Ratings'!$J$9)))))</f>
        <v>5</v>
      </c>
      <c r="U738" s="99">
        <f>IF(AND(N738&lt;='Product Ratings'!$R$5,N738&gt;='Product Ratings'!$Q$5),'Product Ratings'!$O$5,IF(AND(N738&lt;='Product Ratings'!$R$6,N738&gt;='Product Ratings'!$Q$6),'Product Ratings'!$O$6,IF(AND(N738&lt;='Product Ratings'!$R$7,N738&gt;='Product Ratings'!$Q$7),'Product Ratings'!$O$7,IF(AND(N738&lt;='Product Ratings'!$R$8,N738&gt;='Product Ratings'!$Q$8),'Product Ratings'!$O$8,IF(N738&gt;='Product Ratings'!$Q$9,'Product Ratings'!$O$9)))))</f>
        <v>3</v>
      </c>
      <c r="V738" s="99">
        <f>IF(AND(P738&lt;='Product Ratings'!$V$5,P738&gt;='Product Ratings'!$U$5),'Product Ratings'!$S$5,IF(AND(P738&lt;='Product Ratings'!$V$6,P738&gt;='Product Ratings'!$U$6),'Product Ratings'!$S$6,IF(AND(P738&lt;='Product Ratings'!$V$7,P738&gt;='Product Ratings'!$U$7),'Product Ratings'!$S$7,IF(AND(P738&lt;='Product Ratings'!$V$8,P738&gt;='Product Ratings'!$U$8),'Product Ratings'!$S$8,IF(P738&gt;='Product Ratings'!$U$9,'Product Ratings'!$S$9)))))</f>
        <v>5</v>
      </c>
      <c r="W738" s="135">
        <f t="shared" si="6"/>
        <v>17</v>
      </c>
      <c r="X738" s="90"/>
      <c r="Y738" s="90"/>
      <c r="Z738" s="90"/>
      <c r="AA738" s="90"/>
      <c r="AB738" s="90"/>
    </row>
    <row r="739" ht="12.75" customHeight="1">
      <c r="A739" s="87"/>
      <c r="B739" s="90"/>
      <c r="C739" s="90" t="s">
        <v>798</v>
      </c>
      <c r="D739" s="126">
        <v>1.0</v>
      </c>
      <c r="E739" s="127">
        <v>173.91</v>
      </c>
      <c r="F739" s="128">
        <f t="shared" si="7"/>
        <v>113.0415</v>
      </c>
      <c r="G739" s="129">
        <f t="shared" si="1"/>
        <v>60.8685</v>
      </c>
      <c r="H739" s="130">
        <f t="shared" si="2"/>
        <v>0.35</v>
      </c>
      <c r="I739" s="131">
        <v>44487.0</v>
      </c>
      <c r="J739" s="132">
        <v>44523.0</v>
      </c>
      <c r="K739" s="123"/>
      <c r="L739" s="90"/>
      <c r="M739" s="133">
        <f t="shared" si="3"/>
        <v>173.91</v>
      </c>
      <c r="N739" s="99">
        <f t="shared" si="4"/>
        <v>36</v>
      </c>
      <c r="O739" s="133">
        <f t="shared" si="5"/>
        <v>113.0415</v>
      </c>
      <c r="P739" s="134">
        <v>0.93</v>
      </c>
      <c r="Q739" s="90"/>
      <c r="R739" s="99">
        <f>IF(AND(H739&lt;='Product Ratings'!$E$5,H739&gt;='Product Ratings'!$D$5),'Product Ratings'!$C$5,IF(AND(H739&lt;='Product Ratings'!$E$6,H739&gt;='Product Ratings'!$D$6),'Product Ratings'!$C$6,IF(AND(H739&lt;='Product Ratings'!$E$7,H739&gt;='Product Ratings'!$D$7),'Product Ratings'!$C$7,IF(AND(H739&lt;='Product Ratings'!$E$8,H739&gt;='Product Ratings'!$D$8),'Product Ratings'!$C$8,IF(H739&gt;='Product Ratings'!$D$9,'Product Ratings'!$C$9)))))</f>
        <v>2</v>
      </c>
      <c r="S739" s="99">
        <f>IF(AND(D739&lt;='Product Ratings'!$I$5,D739&gt;='Product Ratings'!$H$5),'Product Ratings'!$F$5,IF(AND(D739&lt;='Product Ratings'!$I$6,D739&gt;='Product Ratings'!$H$6),'Product Ratings'!$F$6,IF(AND(D739&lt;='Product Ratings'!$I$7,I739&gt;='Product Ratings'!$H$7),'Product Ratings'!$F$7,IF(AND(D739&lt;='Product Ratings'!$I$8,D739&gt;='Product Ratings'!$H$8),'Product Ratings'!$F$8,IF(D739&gt;='Product Ratings'!$H$9,'Product Ratings'!$F$9)))))</f>
        <v>1</v>
      </c>
      <c r="T739" s="99">
        <f>IF(AND(O739&lt;='Product Ratings'!$M$5,O739&gt;='Product Ratings'!$L$5),'Product Ratings'!$J$5,IF(AND(O739&lt;='Product Ratings'!$M$6,O739&gt;='Product Ratings'!$L$6),'Product Ratings'!$J$6,IF(AND(O739&lt;='Product Ratings'!$M$7,O739&gt;='Product Ratings'!$L$7),'Product Ratings'!$J$7,IF(AND(O739&lt;='Product Ratings'!$M$8,O739&gt;='Product Ratings'!$L$8),'Product Ratings'!$J$8,IF(O739&gt;='Product Ratings'!$L$9,'Product Ratings'!$J$9)))))</f>
        <v>2</v>
      </c>
      <c r="U739" s="99">
        <f>IF(AND(N739&lt;='Product Ratings'!$R$5,N739&gt;='Product Ratings'!$Q$5),'Product Ratings'!$O$5,IF(AND(N739&lt;='Product Ratings'!$R$6,N739&gt;='Product Ratings'!$Q$6),'Product Ratings'!$O$6,IF(AND(N739&lt;='Product Ratings'!$R$7,N739&gt;='Product Ratings'!$Q$7),'Product Ratings'!$O$7,IF(AND(N739&lt;='Product Ratings'!$R$8,N739&gt;='Product Ratings'!$Q$8),'Product Ratings'!$O$8,IF(N739&gt;='Product Ratings'!$Q$9,'Product Ratings'!$O$9)))))</f>
        <v>3</v>
      </c>
      <c r="V739" s="99">
        <f>IF(AND(P739&lt;='Product Ratings'!$V$5,P739&gt;='Product Ratings'!$U$5),'Product Ratings'!$S$5,IF(AND(P739&lt;='Product Ratings'!$V$6,P739&gt;='Product Ratings'!$U$6),'Product Ratings'!$S$6,IF(AND(P739&lt;='Product Ratings'!$V$7,P739&gt;='Product Ratings'!$U$7),'Product Ratings'!$S$7,IF(AND(P739&lt;='Product Ratings'!$V$8,P739&gt;='Product Ratings'!$U$8),'Product Ratings'!$S$8,IF(P739&gt;='Product Ratings'!$U$9,'Product Ratings'!$S$9)))))</f>
        <v>5</v>
      </c>
      <c r="W739" s="135">
        <f t="shared" si="6"/>
        <v>13</v>
      </c>
      <c r="X739" s="90"/>
      <c r="Y739" s="90"/>
      <c r="Z739" s="90"/>
      <c r="AA739" s="90"/>
      <c r="AB739" s="90"/>
    </row>
    <row r="740" ht="12.75" customHeight="1">
      <c r="A740" s="87"/>
      <c r="B740" s="90"/>
      <c r="C740" s="90" t="s">
        <v>799</v>
      </c>
      <c r="D740" s="126">
        <v>2.0</v>
      </c>
      <c r="E740" s="127">
        <v>173.83</v>
      </c>
      <c r="F740" s="128">
        <f t="shared" si="7"/>
        <v>112.9895</v>
      </c>
      <c r="G740" s="129">
        <f t="shared" si="1"/>
        <v>60.8405</v>
      </c>
      <c r="H740" s="130">
        <f t="shared" si="2"/>
        <v>0.35</v>
      </c>
      <c r="I740" s="131">
        <v>44488.0</v>
      </c>
      <c r="J740" s="132">
        <v>44524.0</v>
      </c>
      <c r="K740" s="123"/>
      <c r="L740" s="90"/>
      <c r="M740" s="133">
        <f t="shared" si="3"/>
        <v>86.915</v>
      </c>
      <c r="N740" s="99">
        <f t="shared" si="4"/>
        <v>36</v>
      </c>
      <c r="O740" s="133">
        <f t="shared" si="5"/>
        <v>56.49475</v>
      </c>
      <c r="P740" s="134">
        <v>0.65</v>
      </c>
      <c r="Q740" s="90"/>
      <c r="R740" s="99">
        <f>IF(AND(H740&lt;='Product Ratings'!$E$5,H740&gt;='Product Ratings'!$D$5),'Product Ratings'!$C$5,IF(AND(H740&lt;='Product Ratings'!$E$6,H740&gt;='Product Ratings'!$D$6),'Product Ratings'!$C$6,IF(AND(H740&lt;='Product Ratings'!$E$7,H740&gt;='Product Ratings'!$D$7),'Product Ratings'!$C$7,IF(AND(H740&lt;='Product Ratings'!$E$8,H740&gt;='Product Ratings'!$D$8),'Product Ratings'!$C$8,IF(H740&gt;='Product Ratings'!$D$9,'Product Ratings'!$C$9)))))</f>
        <v>2</v>
      </c>
      <c r="S740" s="99">
        <f>IF(AND(D740&lt;='Product Ratings'!$I$5,D740&gt;='Product Ratings'!$H$5),'Product Ratings'!$F$5,IF(AND(D740&lt;='Product Ratings'!$I$6,D740&gt;='Product Ratings'!$H$6),'Product Ratings'!$F$6,IF(AND(D740&lt;='Product Ratings'!$I$7,I740&gt;='Product Ratings'!$H$7),'Product Ratings'!$F$7,IF(AND(D740&lt;='Product Ratings'!$I$8,D740&gt;='Product Ratings'!$H$8),'Product Ratings'!$F$8,IF(D740&gt;='Product Ratings'!$H$9,'Product Ratings'!$F$9)))))</f>
        <v>1</v>
      </c>
      <c r="T740" s="99">
        <f>IF(AND(O740&lt;='Product Ratings'!$M$5,O740&gt;='Product Ratings'!$L$5),'Product Ratings'!$J$5,IF(AND(O740&lt;='Product Ratings'!$M$6,O740&gt;='Product Ratings'!$L$6),'Product Ratings'!$J$6,IF(AND(O740&lt;='Product Ratings'!$M$7,O740&gt;='Product Ratings'!$L$7),'Product Ratings'!$J$7,IF(AND(O740&lt;='Product Ratings'!$M$8,O740&gt;='Product Ratings'!$L$8),'Product Ratings'!$J$8,IF(O740&gt;='Product Ratings'!$L$9,'Product Ratings'!$J$9)))))</f>
        <v>3</v>
      </c>
      <c r="U740" s="99">
        <f>IF(AND(N740&lt;='Product Ratings'!$R$5,N740&gt;='Product Ratings'!$Q$5),'Product Ratings'!$O$5,IF(AND(N740&lt;='Product Ratings'!$R$6,N740&gt;='Product Ratings'!$Q$6),'Product Ratings'!$O$6,IF(AND(N740&lt;='Product Ratings'!$R$7,N740&gt;='Product Ratings'!$Q$7),'Product Ratings'!$O$7,IF(AND(N740&lt;='Product Ratings'!$R$8,N740&gt;='Product Ratings'!$Q$8),'Product Ratings'!$O$8,IF(N740&gt;='Product Ratings'!$Q$9,'Product Ratings'!$O$9)))))</f>
        <v>3</v>
      </c>
      <c r="V740" s="99">
        <f>IF(AND(P740&lt;='Product Ratings'!$V$5,P740&gt;='Product Ratings'!$U$5),'Product Ratings'!$S$5,IF(AND(P740&lt;='Product Ratings'!$V$6,P740&gt;='Product Ratings'!$U$6),'Product Ratings'!$S$6,IF(AND(P740&lt;='Product Ratings'!$V$7,P740&gt;='Product Ratings'!$U$7),'Product Ratings'!$S$7,IF(AND(P740&lt;='Product Ratings'!$V$8,P740&gt;='Product Ratings'!$U$8),'Product Ratings'!$S$8,IF(P740&gt;='Product Ratings'!$U$9,'Product Ratings'!$S$9)))))</f>
        <v>5</v>
      </c>
      <c r="W740" s="135">
        <f t="shared" si="6"/>
        <v>14</v>
      </c>
      <c r="X740" s="90"/>
      <c r="Y740" s="90"/>
      <c r="Z740" s="90"/>
      <c r="AA740" s="90"/>
      <c r="AB740" s="90"/>
    </row>
    <row r="741" ht="12.75" customHeight="1">
      <c r="A741" s="87"/>
      <c r="B741" s="90"/>
      <c r="C741" s="90" t="s">
        <v>800</v>
      </c>
      <c r="D741" s="126">
        <v>3.0</v>
      </c>
      <c r="E741" s="127">
        <v>730.44</v>
      </c>
      <c r="F741" s="128">
        <f t="shared" si="7"/>
        <v>474.786</v>
      </c>
      <c r="G741" s="129">
        <f t="shared" si="1"/>
        <v>255.654</v>
      </c>
      <c r="H741" s="130">
        <f t="shared" si="2"/>
        <v>0.35</v>
      </c>
      <c r="I741" s="131">
        <v>44489.0</v>
      </c>
      <c r="J741" s="132">
        <v>44525.0</v>
      </c>
      <c r="K741" s="123"/>
      <c r="L741" s="90"/>
      <c r="M741" s="133">
        <f t="shared" si="3"/>
        <v>243.48</v>
      </c>
      <c r="N741" s="99">
        <f t="shared" si="4"/>
        <v>36</v>
      </c>
      <c r="O741" s="133">
        <f t="shared" si="5"/>
        <v>158.262</v>
      </c>
      <c r="P741" s="134">
        <v>0.45</v>
      </c>
      <c r="Q741" s="90"/>
      <c r="R741" s="99">
        <f>IF(AND(H741&lt;='Product Ratings'!$E$5,H741&gt;='Product Ratings'!$D$5),'Product Ratings'!$C$5,IF(AND(H741&lt;='Product Ratings'!$E$6,H741&gt;='Product Ratings'!$D$6),'Product Ratings'!$C$6,IF(AND(H741&lt;='Product Ratings'!$E$7,H741&gt;='Product Ratings'!$D$7),'Product Ratings'!$C$7,IF(AND(H741&lt;='Product Ratings'!$E$8,H741&gt;='Product Ratings'!$D$8),'Product Ratings'!$C$8,IF(H741&gt;='Product Ratings'!$D$9,'Product Ratings'!$C$9)))))</f>
        <v>2</v>
      </c>
      <c r="S741" s="99">
        <f>IF(AND(D741&lt;='Product Ratings'!$I$5,D741&gt;='Product Ratings'!$H$5),'Product Ratings'!$F$5,IF(AND(D741&lt;='Product Ratings'!$I$6,D741&gt;='Product Ratings'!$H$6),'Product Ratings'!$F$6,IF(AND(D741&lt;='Product Ratings'!$I$7,I741&gt;='Product Ratings'!$H$7),'Product Ratings'!$F$7,IF(AND(D741&lt;='Product Ratings'!$I$8,D741&gt;='Product Ratings'!$H$8),'Product Ratings'!$F$8,IF(D741&gt;='Product Ratings'!$H$9,'Product Ratings'!$F$9)))))</f>
        <v>1</v>
      </c>
      <c r="T741" s="99">
        <f>IF(AND(O741&lt;='Product Ratings'!$M$5,O741&gt;='Product Ratings'!$L$5),'Product Ratings'!$J$5,IF(AND(O741&lt;='Product Ratings'!$M$6,O741&gt;='Product Ratings'!$L$6),'Product Ratings'!$J$6,IF(AND(O741&lt;='Product Ratings'!$M$7,O741&gt;='Product Ratings'!$L$7),'Product Ratings'!$J$7,IF(AND(O741&lt;='Product Ratings'!$M$8,O741&gt;='Product Ratings'!$L$8),'Product Ratings'!$J$8,IF(O741&gt;='Product Ratings'!$L$9,'Product Ratings'!$J$9)))))</f>
        <v>2</v>
      </c>
      <c r="U741" s="99">
        <f>IF(AND(N741&lt;='Product Ratings'!$R$5,N741&gt;='Product Ratings'!$Q$5),'Product Ratings'!$O$5,IF(AND(N741&lt;='Product Ratings'!$R$6,N741&gt;='Product Ratings'!$Q$6),'Product Ratings'!$O$6,IF(AND(N741&lt;='Product Ratings'!$R$7,N741&gt;='Product Ratings'!$Q$7),'Product Ratings'!$O$7,IF(AND(N741&lt;='Product Ratings'!$R$8,N741&gt;='Product Ratings'!$Q$8),'Product Ratings'!$O$8,IF(N741&gt;='Product Ratings'!$Q$9,'Product Ratings'!$O$9)))))</f>
        <v>3</v>
      </c>
      <c r="V741" s="99">
        <f>IF(AND(P741&lt;='Product Ratings'!$V$5,P741&gt;='Product Ratings'!$U$5),'Product Ratings'!$S$5,IF(AND(P741&lt;='Product Ratings'!$V$6,P741&gt;='Product Ratings'!$U$6),'Product Ratings'!$S$6,IF(AND(P741&lt;='Product Ratings'!$V$7,P741&gt;='Product Ratings'!$U$7),'Product Ratings'!$S$7,IF(AND(P741&lt;='Product Ratings'!$V$8,P741&gt;='Product Ratings'!$U$8),'Product Ratings'!$S$8,IF(P741&gt;='Product Ratings'!$U$9,'Product Ratings'!$S$9)))))</f>
        <v>4</v>
      </c>
      <c r="W741" s="135">
        <f t="shared" si="6"/>
        <v>12</v>
      </c>
      <c r="X741" s="90"/>
      <c r="Y741" s="90"/>
      <c r="Z741" s="90"/>
      <c r="AA741" s="90"/>
      <c r="AB741" s="90"/>
    </row>
    <row r="742" ht="12.75" customHeight="1">
      <c r="A742" s="87"/>
      <c r="B742" s="90"/>
      <c r="C742" s="90" t="s">
        <v>801</v>
      </c>
      <c r="D742" s="126">
        <v>4.0</v>
      </c>
      <c r="E742" s="127">
        <v>135.65</v>
      </c>
      <c r="F742" s="128">
        <f t="shared" si="7"/>
        <v>88.1725</v>
      </c>
      <c r="G742" s="129">
        <f t="shared" si="1"/>
        <v>47.4775</v>
      </c>
      <c r="H742" s="130">
        <f t="shared" si="2"/>
        <v>0.35</v>
      </c>
      <c r="I742" s="131">
        <v>44490.0</v>
      </c>
      <c r="J742" s="132">
        <v>44526.0</v>
      </c>
      <c r="K742" s="123"/>
      <c r="L742" s="90"/>
      <c r="M742" s="133">
        <f t="shared" si="3"/>
        <v>33.9125</v>
      </c>
      <c r="N742" s="99">
        <f t="shared" si="4"/>
        <v>36</v>
      </c>
      <c r="O742" s="133">
        <f t="shared" si="5"/>
        <v>22.043125</v>
      </c>
      <c r="P742" s="134">
        <v>0.48</v>
      </c>
      <c r="Q742" s="90"/>
      <c r="R742" s="99">
        <f>IF(AND(H742&lt;='Product Ratings'!$E$5,H742&gt;='Product Ratings'!$D$5),'Product Ratings'!$C$5,IF(AND(H742&lt;='Product Ratings'!$E$6,H742&gt;='Product Ratings'!$D$6),'Product Ratings'!$C$6,IF(AND(H742&lt;='Product Ratings'!$E$7,H742&gt;='Product Ratings'!$D$7),'Product Ratings'!$C$7,IF(AND(H742&lt;='Product Ratings'!$E$8,H742&gt;='Product Ratings'!$D$8),'Product Ratings'!$C$8,IF(H742&gt;='Product Ratings'!$D$9,'Product Ratings'!$C$9)))))</f>
        <v>2</v>
      </c>
      <c r="S742" s="99">
        <f>IF(AND(D742&lt;='Product Ratings'!$I$5,D742&gt;='Product Ratings'!$H$5),'Product Ratings'!$F$5,IF(AND(D742&lt;='Product Ratings'!$I$6,D742&gt;='Product Ratings'!$H$6),'Product Ratings'!$F$6,IF(AND(D742&lt;='Product Ratings'!$I$7,I742&gt;='Product Ratings'!$H$7),'Product Ratings'!$F$7,IF(AND(D742&lt;='Product Ratings'!$I$8,D742&gt;='Product Ratings'!$H$8),'Product Ratings'!$F$8,IF(D742&gt;='Product Ratings'!$H$9,'Product Ratings'!$F$9)))))</f>
        <v>1</v>
      </c>
      <c r="T742" s="99">
        <f>IF(AND(O742&lt;='Product Ratings'!$M$5,O742&gt;='Product Ratings'!$L$5),'Product Ratings'!$J$5,IF(AND(O742&lt;='Product Ratings'!$M$6,O742&gt;='Product Ratings'!$L$6),'Product Ratings'!$J$6,IF(AND(O742&lt;='Product Ratings'!$M$7,O742&gt;='Product Ratings'!$L$7),'Product Ratings'!$J$7,IF(AND(O742&lt;='Product Ratings'!$M$8,O742&gt;='Product Ratings'!$L$8),'Product Ratings'!$J$8,IF(O742&gt;='Product Ratings'!$L$9,'Product Ratings'!$J$9)))))</f>
        <v>5</v>
      </c>
      <c r="U742" s="99">
        <f>IF(AND(N742&lt;='Product Ratings'!$R$5,N742&gt;='Product Ratings'!$Q$5),'Product Ratings'!$O$5,IF(AND(N742&lt;='Product Ratings'!$R$6,N742&gt;='Product Ratings'!$Q$6),'Product Ratings'!$O$6,IF(AND(N742&lt;='Product Ratings'!$R$7,N742&gt;='Product Ratings'!$Q$7),'Product Ratings'!$O$7,IF(AND(N742&lt;='Product Ratings'!$R$8,N742&gt;='Product Ratings'!$Q$8),'Product Ratings'!$O$8,IF(N742&gt;='Product Ratings'!$Q$9,'Product Ratings'!$O$9)))))</f>
        <v>3</v>
      </c>
      <c r="V742" s="99">
        <f>IF(AND(P742&lt;='Product Ratings'!$V$5,P742&gt;='Product Ratings'!$U$5),'Product Ratings'!$S$5,IF(AND(P742&lt;='Product Ratings'!$V$6,P742&gt;='Product Ratings'!$U$6),'Product Ratings'!$S$6,IF(AND(P742&lt;='Product Ratings'!$V$7,P742&gt;='Product Ratings'!$U$7),'Product Ratings'!$S$7,IF(AND(P742&lt;='Product Ratings'!$V$8,P742&gt;='Product Ratings'!$U$8),'Product Ratings'!$S$8,IF(P742&gt;='Product Ratings'!$U$9,'Product Ratings'!$S$9)))))</f>
        <v>4</v>
      </c>
      <c r="W742" s="135">
        <f t="shared" si="6"/>
        <v>15</v>
      </c>
      <c r="X742" s="90"/>
      <c r="Y742" s="90"/>
      <c r="Z742" s="90"/>
      <c r="AA742" s="90"/>
      <c r="AB742" s="90"/>
    </row>
    <row r="743" ht="12.75" customHeight="1">
      <c r="A743" s="87"/>
      <c r="B743" s="90"/>
      <c r="C743" s="90" t="s">
        <v>802</v>
      </c>
      <c r="D743" s="126">
        <v>5.0</v>
      </c>
      <c r="E743" s="127">
        <v>757.39</v>
      </c>
      <c r="F743" s="128">
        <f t="shared" si="7"/>
        <v>492.3035</v>
      </c>
      <c r="G743" s="129">
        <f t="shared" si="1"/>
        <v>265.0865</v>
      </c>
      <c r="H743" s="130">
        <f t="shared" si="2"/>
        <v>0.35</v>
      </c>
      <c r="I743" s="131">
        <v>44491.0</v>
      </c>
      <c r="J743" s="132">
        <v>44527.0</v>
      </c>
      <c r="K743" s="123"/>
      <c r="L743" s="90"/>
      <c r="M743" s="133">
        <f t="shared" si="3"/>
        <v>151.478</v>
      </c>
      <c r="N743" s="99">
        <f t="shared" si="4"/>
        <v>36</v>
      </c>
      <c r="O743" s="133">
        <f t="shared" si="5"/>
        <v>98.4607</v>
      </c>
      <c r="P743" s="134">
        <v>0.43</v>
      </c>
      <c r="Q743" s="90"/>
      <c r="R743" s="99">
        <f>IF(AND(H743&lt;='Product Ratings'!$E$5,H743&gt;='Product Ratings'!$D$5),'Product Ratings'!$C$5,IF(AND(H743&lt;='Product Ratings'!$E$6,H743&gt;='Product Ratings'!$D$6),'Product Ratings'!$C$6,IF(AND(H743&lt;='Product Ratings'!$E$7,H743&gt;='Product Ratings'!$D$7),'Product Ratings'!$C$7,IF(AND(H743&lt;='Product Ratings'!$E$8,H743&gt;='Product Ratings'!$D$8),'Product Ratings'!$C$8,IF(H743&gt;='Product Ratings'!$D$9,'Product Ratings'!$C$9)))))</f>
        <v>2</v>
      </c>
      <c r="S743" s="99">
        <f>IF(AND(D743&lt;='Product Ratings'!$I$5,D743&gt;='Product Ratings'!$H$5),'Product Ratings'!$F$5,IF(AND(D743&lt;='Product Ratings'!$I$6,D743&gt;='Product Ratings'!$H$6),'Product Ratings'!$F$6,IF(AND(D743&lt;='Product Ratings'!$I$7,I743&gt;='Product Ratings'!$H$7),'Product Ratings'!$F$7,IF(AND(D743&lt;='Product Ratings'!$I$8,D743&gt;='Product Ratings'!$H$8),'Product Ratings'!$F$8,IF(D743&gt;='Product Ratings'!$H$9,'Product Ratings'!$F$9)))))</f>
        <v>1</v>
      </c>
      <c r="T743" s="99">
        <f>IF(AND(O743&lt;='Product Ratings'!$M$5,O743&gt;='Product Ratings'!$L$5),'Product Ratings'!$J$5,IF(AND(O743&lt;='Product Ratings'!$M$6,O743&gt;='Product Ratings'!$L$6),'Product Ratings'!$J$6,IF(AND(O743&lt;='Product Ratings'!$M$7,O743&gt;='Product Ratings'!$L$7),'Product Ratings'!$J$7,IF(AND(O743&lt;='Product Ratings'!$M$8,O743&gt;='Product Ratings'!$L$8),'Product Ratings'!$J$8,IF(O743&gt;='Product Ratings'!$L$9,'Product Ratings'!$J$9)))))</f>
        <v>2</v>
      </c>
      <c r="U743" s="99">
        <f>IF(AND(N743&lt;='Product Ratings'!$R$5,N743&gt;='Product Ratings'!$Q$5),'Product Ratings'!$O$5,IF(AND(N743&lt;='Product Ratings'!$R$6,N743&gt;='Product Ratings'!$Q$6),'Product Ratings'!$O$6,IF(AND(N743&lt;='Product Ratings'!$R$7,N743&gt;='Product Ratings'!$Q$7),'Product Ratings'!$O$7,IF(AND(N743&lt;='Product Ratings'!$R$8,N743&gt;='Product Ratings'!$Q$8),'Product Ratings'!$O$8,IF(N743&gt;='Product Ratings'!$Q$9,'Product Ratings'!$O$9)))))</f>
        <v>3</v>
      </c>
      <c r="V743" s="99">
        <f>IF(AND(P743&lt;='Product Ratings'!$V$5,P743&gt;='Product Ratings'!$U$5),'Product Ratings'!$S$5,IF(AND(P743&lt;='Product Ratings'!$V$6,P743&gt;='Product Ratings'!$U$6),'Product Ratings'!$S$6,IF(AND(P743&lt;='Product Ratings'!$V$7,P743&gt;='Product Ratings'!$U$7),'Product Ratings'!$S$7,IF(AND(P743&lt;='Product Ratings'!$V$8,P743&gt;='Product Ratings'!$U$8),'Product Ratings'!$S$8,IF(P743&gt;='Product Ratings'!$U$9,'Product Ratings'!$S$9)))))</f>
        <v>4</v>
      </c>
      <c r="W743" s="135">
        <f t="shared" si="6"/>
        <v>12</v>
      </c>
      <c r="X743" s="90"/>
      <c r="Y743" s="90"/>
      <c r="Z743" s="90"/>
      <c r="AA743" s="90"/>
      <c r="AB743" s="90"/>
    </row>
    <row r="744" ht="12.75" customHeight="1">
      <c r="A744" s="87"/>
      <c r="B744" s="90"/>
      <c r="C744" s="90" t="s">
        <v>803</v>
      </c>
      <c r="D744" s="126">
        <v>6.0</v>
      </c>
      <c r="E744" s="127">
        <v>350.0</v>
      </c>
      <c r="F744" s="128">
        <f t="shared" si="7"/>
        <v>227.5</v>
      </c>
      <c r="G744" s="129">
        <f t="shared" si="1"/>
        <v>122.5</v>
      </c>
      <c r="H744" s="130">
        <f t="shared" si="2"/>
        <v>0.35</v>
      </c>
      <c r="I744" s="131">
        <v>44492.0</v>
      </c>
      <c r="J744" s="132">
        <v>44528.0</v>
      </c>
      <c r="K744" s="123"/>
      <c r="L744" s="90"/>
      <c r="M744" s="133">
        <f t="shared" si="3"/>
        <v>58.33333333</v>
      </c>
      <c r="N744" s="99">
        <f t="shared" si="4"/>
        <v>36</v>
      </c>
      <c r="O744" s="133">
        <f t="shared" si="5"/>
        <v>37.91666667</v>
      </c>
      <c r="P744" s="134">
        <v>0.65</v>
      </c>
      <c r="Q744" s="90"/>
      <c r="R744" s="99">
        <f>IF(AND(H744&lt;='Product Ratings'!$E$5,H744&gt;='Product Ratings'!$D$5),'Product Ratings'!$C$5,IF(AND(H744&lt;='Product Ratings'!$E$6,H744&gt;='Product Ratings'!$D$6),'Product Ratings'!$C$6,IF(AND(H744&lt;='Product Ratings'!$E$7,H744&gt;='Product Ratings'!$D$7),'Product Ratings'!$C$7,IF(AND(H744&lt;='Product Ratings'!$E$8,H744&gt;='Product Ratings'!$D$8),'Product Ratings'!$C$8,IF(H744&gt;='Product Ratings'!$D$9,'Product Ratings'!$C$9)))))</f>
        <v>2</v>
      </c>
      <c r="S744" s="99">
        <f>IF(AND(D744&lt;='Product Ratings'!$I$5,D744&gt;='Product Ratings'!$H$5),'Product Ratings'!$F$5,IF(AND(D744&lt;='Product Ratings'!$I$6,D744&gt;='Product Ratings'!$H$6),'Product Ratings'!$F$6,IF(AND(D744&lt;='Product Ratings'!$I$7,I744&gt;='Product Ratings'!$H$7),'Product Ratings'!$F$7,IF(AND(D744&lt;='Product Ratings'!$I$8,D744&gt;='Product Ratings'!$H$8),'Product Ratings'!$F$8,IF(D744&gt;='Product Ratings'!$H$9,'Product Ratings'!$F$9)))))</f>
        <v>2</v>
      </c>
      <c r="T744" s="99">
        <f>IF(AND(O744&lt;='Product Ratings'!$M$5,O744&gt;='Product Ratings'!$L$5),'Product Ratings'!$J$5,IF(AND(O744&lt;='Product Ratings'!$M$6,O744&gt;='Product Ratings'!$L$6),'Product Ratings'!$J$6,IF(AND(O744&lt;='Product Ratings'!$M$7,O744&gt;='Product Ratings'!$L$7),'Product Ratings'!$J$7,IF(AND(O744&lt;='Product Ratings'!$M$8,O744&gt;='Product Ratings'!$L$8),'Product Ratings'!$J$8,IF(O744&gt;='Product Ratings'!$L$9,'Product Ratings'!$J$9)))))</f>
        <v>4</v>
      </c>
      <c r="U744" s="99">
        <f>IF(AND(N744&lt;='Product Ratings'!$R$5,N744&gt;='Product Ratings'!$Q$5),'Product Ratings'!$O$5,IF(AND(N744&lt;='Product Ratings'!$R$6,N744&gt;='Product Ratings'!$Q$6),'Product Ratings'!$O$6,IF(AND(N744&lt;='Product Ratings'!$R$7,N744&gt;='Product Ratings'!$Q$7),'Product Ratings'!$O$7,IF(AND(N744&lt;='Product Ratings'!$R$8,N744&gt;='Product Ratings'!$Q$8),'Product Ratings'!$O$8,IF(N744&gt;='Product Ratings'!$Q$9,'Product Ratings'!$O$9)))))</f>
        <v>3</v>
      </c>
      <c r="V744" s="99">
        <f>IF(AND(P744&lt;='Product Ratings'!$V$5,P744&gt;='Product Ratings'!$U$5),'Product Ratings'!$S$5,IF(AND(P744&lt;='Product Ratings'!$V$6,P744&gt;='Product Ratings'!$U$6),'Product Ratings'!$S$6,IF(AND(P744&lt;='Product Ratings'!$V$7,P744&gt;='Product Ratings'!$U$7),'Product Ratings'!$S$7,IF(AND(P744&lt;='Product Ratings'!$V$8,P744&gt;='Product Ratings'!$U$8),'Product Ratings'!$S$8,IF(P744&gt;='Product Ratings'!$U$9,'Product Ratings'!$S$9)))))</f>
        <v>5</v>
      </c>
      <c r="W744" s="135">
        <f t="shared" si="6"/>
        <v>16</v>
      </c>
      <c r="X744" s="90"/>
      <c r="Y744" s="90"/>
      <c r="Z744" s="90"/>
      <c r="AA744" s="90"/>
      <c r="AB744" s="90"/>
    </row>
    <row r="745" ht="12.75" customHeight="1">
      <c r="A745" s="87"/>
      <c r="B745" s="90"/>
      <c r="C745" s="90" t="s">
        <v>804</v>
      </c>
      <c r="D745" s="126">
        <v>1.0</v>
      </c>
      <c r="E745" s="127">
        <v>85.22</v>
      </c>
      <c r="F745" s="128">
        <f t="shared" si="7"/>
        <v>55.393</v>
      </c>
      <c r="G745" s="129">
        <f t="shared" si="1"/>
        <v>29.827</v>
      </c>
      <c r="H745" s="130">
        <f t="shared" si="2"/>
        <v>0.35</v>
      </c>
      <c r="I745" s="131">
        <v>44493.0</v>
      </c>
      <c r="J745" s="132">
        <v>44529.0</v>
      </c>
      <c r="K745" s="123"/>
      <c r="L745" s="90"/>
      <c r="M745" s="133">
        <f t="shared" si="3"/>
        <v>85.22</v>
      </c>
      <c r="N745" s="99">
        <f t="shared" si="4"/>
        <v>36</v>
      </c>
      <c r="O745" s="133">
        <f t="shared" si="5"/>
        <v>55.393</v>
      </c>
      <c r="P745" s="134">
        <v>0.67</v>
      </c>
      <c r="Q745" s="90"/>
      <c r="R745" s="99">
        <f>IF(AND(H745&lt;='Product Ratings'!$E$5,H745&gt;='Product Ratings'!$D$5),'Product Ratings'!$C$5,IF(AND(H745&lt;='Product Ratings'!$E$6,H745&gt;='Product Ratings'!$D$6),'Product Ratings'!$C$6,IF(AND(H745&lt;='Product Ratings'!$E$7,H745&gt;='Product Ratings'!$D$7),'Product Ratings'!$C$7,IF(AND(H745&lt;='Product Ratings'!$E$8,H745&gt;='Product Ratings'!$D$8),'Product Ratings'!$C$8,IF(H745&gt;='Product Ratings'!$D$9,'Product Ratings'!$C$9)))))</f>
        <v>2</v>
      </c>
      <c r="S745" s="99">
        <f>IF(AND(D745&lt;='Product Ratings'!$I$5,D745&gt;='Product Ratings'!$H$5),'Product Ratings'!$F$5,IF(AND(D745&lt;='Product Ratings'!$I$6,D745&gt;='Product Ratings'!$H$6),'Product Ratings'!$F$6,IF(AND(D745&lt;='Product Ratings'!$I$7,I745&gt;='Product Ratings'!$H$7),'Product Ratings'!$F$7,IF(AND(D745&lt;='Product Ratings'!$I$8,D745&gt;='Product Ratings'!$H$8),'Product Ratings'!$F$8,IF(D745&gt;='Product Ratings'!$H$9,'Product Ratings'!$F$9)))))</f>
        <v>1</v>
      </c>
      <c r="T745" s="99">
        <f>IF(AND(O745&lt;='Product Ratings'!$M$5,O745&gt;='Product Ratings'!$L$5),'Product Ratings'!$J$5,IF(AND(O745&lt;='Product Ratings'!$M$6,O745&gt;='Product Ratings'!$L$6),'Product Ratings'!$J$6,IF(AND(O745&lt;='Product Ratings'!$M$7,O745&gt;='Product Ratings'!$L$7),'Product Ratings'!$J$7,IF(AND(O745&lt;='Product Ratings'!$M$8,O745&gt;='Product Ratings'!$L$8),'Product Ratings'!$J$8,IF(O745&gt;='Product Ratings'!$L$9,'Product Ratings'!$J$9)))))</f>
        <v>3</v>
      </c>
      <c r="U745" s="99">
        <f>IF(AND(N745&lt;='Product Ratings'!$R$5,N745&gt;='Product Ratings'!$Q$5),'Product Ratings'!$O$5,IF(AND(N745&lt;='Product Ratings'!$R$6,N745&gt;='Product Ratings'!$Q$6),'Product Ratings'!$O$6,IF(AND(N745&lt;='Product Ratings'!$R$7,N745&gt;='Product Ratings'!$Q$7),'Product Ratings'!$O$7,IF(AND(N745&lt;='Product Ratings'!$R$8,N745&gt;='Product Ratings'!$Q$8),'Product Ratings'!$O$8,IF(N745&gt;='Product Ratings'!$Q$9,'Product Ratings'!$O$9)))))</f>
        <v>3</v>
      </c>
      <c r="V745" s="99">
        <f>IF(AND(P745&lt;='Product Ratings'!$V$5,P745&gt;='Product Ratings'!$U$5),'Product Ratings'!$S$5,IF(AND(P745&lt;='Product Ratings'!$V$6,P745&gt;='Product Ratings'!$U$6),'Product Ratings'!$S$6,IF(AND(P745&lt;='Product Ratings'!$V$7,P745&gt;='Product Ratings'!$U$7),'Product Ratings'!$S$7,IF(AND(P745&lt;='Product Ratings'!$V$8,P745&gt;='Product Ratings'!$U$8),'Product Ratings'!$S$8,IF(P745&gt;='Product Ratings'!$U$9,'Product Ratings'!$S$9)))))</f>
        <v>5</v>
      </c>
      <c r="W745" s="135">
        <f t="shared" si="6"/>
        <v>14</v>
      </c>
      <c r="X745" s="90"/>
      <c r="Y745" s="90"/>
      <c r="Z745" s="90"/>
      <c r="AA745" s="90"/>
      <c r="AB745" s="90"/>
    </row>
    <row r="746" ht="12.75" customHeight="1">
      <c r="A746" s="87"/>
      <c r="B746" s="90"/>
      <c r="C746" s="90" t="s">
        <v>805</v>
      </c>
      <c r="D746" s="126">
        <v>2.0</v>
      </c>
      <c r="E746" s="127">
        <v>255.65</v>
      </c>
      <c r="F746" s="128">
        <f t="shared" si="7"/>
        <v>166.1725</v>
      </c>
      <c r="G746" s="129">
        <f t="shared" si="1"/>
        <v>89.4775</v>
      </c>
      <c r="H746" s="130">
        <f t="shared" si="2"/>
        <v>0.35</v>
      </c>
      <c r="I746" s="131">
        <v>44494.0</v>
      </c>
      <c r="J746" s="132">
        <v>44530.0</v>
      </c>
      <c r="K746" s="123"/>
      <c r="L746" s="90"/>
      <c r="M746" s="133">
        <f t="shared" si="3"/>
        <v>127.825</v>
      </c>
      <c r="N746" s="99">
        <f t="shared" si="4"/>
        <v>36</v>
      </c>
      <c r="O746" s="133">
        <f t="shared" si="5"/>
        <v>83.08625</v>
      </c>
      <c r="P746" s="134">
        <v>0.71</v>
      </c>
      <c r="Q746" s="90"/>
      <c r="R746" s="99">
        <f>IF(AND(H746&lt;='Product Ratings'!$E$5,H746&gt;='Product Ratings'!$D$5),'Product Ratings'!$C$5,IF(AND(H746&lt;='Product Ratings'!$E$6,H746&gt;='Product Ratings'!$D$6),'Product Ratings'!$C$6,IF(AND(H746&lt;='Product Ratings'!$E$7,H746&gt;='Product Ratings'!$D$7),'Product Ratings'!$C$7,IF(AND(H746&lt;='Product Ratings'!$E$8,H746&gt;='Product Ratings'!$D$8),'Product Ratings'!$C$8,IF(H746&gt;='Product Ratings'!$D$9,'Product Ratings'!$C$9)))))</f>
        <v>2</v>
      </c>
      <c r="S746" s="99">
        <f>IF(AND(D746&lt;='Product Ratings'!$I$5,D746&gt;='Product Ratings'!$H$5),'Product Ratings'!$F$5,IF(AND(D746&lt;='Product Ratings'!$I$6,D746&gt;='Product Ratings'!$H$6),'Product Ratings'!$F$6,IF(AND(D746&lt;='Product Ratings'!$I$7,I746&gt;='Product Ratings'!$H$7),'Product Ratings'!$F$7,IF(AND(D746&lt;='Product Ratings'!$I$8,D746&gt;='Product Ratings'!$H$8),'Product Ratings'!$F$8,IF(D746&gt;='Product Ratings'!$H$9,'Product Ratings'!$F$9)))))</f>
        <v>1</v>
      </c>
      <c r="T746" s="99">
        <f>IF(AND(O746&lt;='Product Ratings'!$M$5,O746&gt;='Product Ratings'!$L$5),'Product Ratings'!$J$5,IF(AND(O746&lt;='Product Ratings'!$M$6,O746&gt;='Product Ratings'!$L$6),'Product Ratings'!$J$6,IF(AND(O746&lt;='Product Ratings'!$M$7,O746&gt;='Product Ratings'!$L$7),'Product Ratings'!$J$7,IF(AND(O746&lt;='Product Ratings'!$M$8,O746&gt;='Product Ratings'!$L$8),'Product Ratings'!$J$8,IF(O746&gt;='Product Ratings'!$L$9,'Product Ratings'!$J$9)))))</f>
        <v>2</v>
      </c>
      <c r="U746" s="99">
        <f>IF(AND(N746&lt;='Product Ratings'!$R$5,N746&gt;='Product Ratings'!$Q$5),'Product Ratings'!$O$5,IF(AND(N746&lt;='Product Ratings'!$R$6,N746&gt;='Product Ratings'!$Q$6),'Product Ratings'!$O$6,IF(AND(N746&lt;='Product Ratings'!$R$7,N746&gt;='Product Ratings'!$Q$7),'Product Ratings'!$O$7,IF(AND(N746&lt;='Product Ratings'!$R$8,N746&gt;='Product Ratings'!$Q$8),'Product Ratings'!$O$8,IF(N746&gt;='Product Ratings'!$Q$9,'Product Ratings'!$O$9)))))</f>
        <v>3</v>
      </c>
      <c r="V746" s="99">
        <f>IF(AND(P746&lt;='Product Ratings'!$V$5,P746&gt;='Product Ratings'!$U$5),'Product Ratings'!$S$5,IF(AND(P746&lt;='Product Ratings'!$V$6,P746&gt;='Product Ratings'!$U$6),'Product Ratings'!$S$6,IF(AND(P746&lt;='Product Ratings'!$V$7,P746&gt;='Product Ratings'!$U$7),'Product Ratings'!$S$7,IF(AND(P746&lt;='Product Ratings'!$V$8,P746&gt;='Product Ratings'!$U$8),'Product Ratings'!$S$8,IF(P746&gt;='Product Ratings'!$U$9,'Product Ratings'!$S$9)))))</f>
        <v>5</v>
      </c>
      <c r="W746" s="135">
        <f t="shared" si="6"/>
        <v>13</v>
      </c>
      <c r="X746" s="90"/>
      <c r="Y746" s="90"/>
      <c r="Z746" s="90"/>
      <c r="AA746" s="90"/>
      <c r="AB746" s="90"/>
    </row>
    <row r="747" ht="12.75" customHeight="1">
      <c r="A747" s="87"/>
      <c r="B747" s="90"/>
      <c r="C747" s="90" t="s">
        <v>806</v>
      </c>
      <c r="D747" s="126">
        <v>3.0</v>
      </c>
      <c r="E747" s="127">
        <v>149.91</v>
      </c>
      <c r="F747" s="128">
        <f t="shared" si="7"/>
        <v>97.4415</v>
      </c>
      <c r="G747" s="129">
        <f t="shared" si="1"/>
        <v>52.4685</v>
      </c>
      <c r="H747" s="130">
        <f t="shared" si="2"/>
        <v>0.35</v>
      </c>
      <c r="I747" s="131">
        <v>44495.0</v>
      </c>
      <c r="J747" s="132">
        <v>44531.0</v>
      </c>
      <c r="K747" s="123"/>
      <c r="L747" s="90"/>
      <c r="M747" s="133">
        <f t="shared" si="3"/>
        <v>49.97</v>
      </c>
      <c r="N747" s="99">
        <f t="shared" si="4"/>
        <v>36</v>
      </c>
      <c r="O747" s="133">
        <f t="shared" si="5"/>
        <v>32.4805</v>
      </c>
      <c r="P747" s="134">
        <v>0.92</v>
      </c>
      <c r="Q747" s="90"/>
      <c r="R747" s="99">
        <f>IF(AND(H747&lt;='Product Ratings'!$E$5,H747&gt;='Product Ratings'!$D$5),'Product Ratings'!$C$5,IF(AND(H747&lt;='Product Ratings'!$E$6,H747&gt;='Product Ratings'!$D$6),'Product Ratings'!$C$6,IF(AND(H747&lt;='Product Ratings'!$E$7,H747&gt;='Product Ratings'!$D$7),'Product Ratings'!$C$7,IF(AND(H747&lt;='Product Ratings'!$E$8,H747&gt;='Product Ratings'!$D$8),'Product Ratings'!$C$8,IF(H747&gt;='Product Ratings'!$D$9,'Product Ratings'!$C$9)))))</f>
        <v>2</v>
      </c>
      <c r="S747" s="99">
        <f>IF(AND(D747&lt;='Product Ratings'!$I$5,D747&gt;='Product Ratings'!$H$5),'Product Ratings'!$F$5,IF(AND(D747&lt;='Product Ratings'!$I$6,D747&gt;='Product Ratings'!$H$6),'Product Ratings'!$F$6,IF(AND(D747&lt;='Product Ratings'!$I$7,I747&gt;='Product Ratings'!$H$7),'Product Ratings'!$F$7,IF(AND(D747&lt;='Product Ratings'!$I$8,D747&gt;='Product Ratings'!$H$8),'Product Ratings'!$F$8,IF(D747&gt;='Product Ratings'!$H$9,'Product Ratings'!$F$9)))))</f>
        <v>1</v>
      </c>
      <c r="T747" s="99">
        <f>IF(AND(O747&lt;='Product Ratings'!$M$5,O747&gt;='Product Ratings'!$L$5),'Product Ratings'!$J$5,IF(AND(O747&lt;='Product Ratings'!$M$6,O747&gt;='Product Ratings'!$L$6),'Product Ratings'!$J$6,IF(AND(O747&lt;='Product Ratings'!$M$7,O747&gt;='Product Ratings'!$L$7),'Product Ratings'!$J$7,IF(AND(O747&lt;='Product Ratings'!$M$8,O747&gt;='Product Ratings'!$L$8),'Product Ratings'!$J$8,IF(O747&gt;='Product Ratings'!$L$9,'Product Ratings'!$J$9)))))</f>
        <v>4</v>
      </c>
      <c r="U747" s="99">
        <f>IF(AND(N747&lt;='Product Ratings'!$R$5,N747&gt;='Product Ratings'!$Q$5),'Product Ratings'!$O$5,IF(AND(N747&lt;='Product Ratings'!$R$6,N747&gt;='Product Ratings'!$Q$6),'Product Ratings'!$O$6,IF(AND(N747&lt;='Product Ratings'!$R$7,N747&gt;='Product Ratings'!$Q$7),'Product Ratings'!$O$7,IF(AND(N747&lt;='Product Ratings'!$R$8,N747&gt;='Product Ratings'!$Q$8),'Product Ratings'!$O$8,IF(N747&gt;='Product Ratings'!$Q$9,'Product Ratings'!$O$9)))))</f>
        <v>3</v>
      </c>
      <c r="V747" s="99">
        <f>IF(AND(P747&lt;='Product Ratings'!$V$5,P747&gt;='Product Ratings'!$U$5),'Product Ratings'!$S$5,IF(AND(P747&lt;='Product Ratings'!$V$6,P747&gt;='Product Ratings'!$U$6),'Product Ratings'!$S$6,IF(AND(P747&lt;='Product Ratings'!$V$7,P747&gt;='Product Ratings'!$U$7),'Product Ratings'!$S$7,IF(AND(P747&lt;='Product Ratings'!$V$8,P747&gt;='Product Ratings'!$U$8),'Product Ratings'!$S$8,IF(P747&gt;='Product Ratings'!$U$9,'Product Ratings'!$S$9)))))</f>
        <v>5</v>
      </c>
      <c r="W747" s="135">
        <f t="shared" si="6"/>
        <v>15</v>
      </c>
      <c r="X747" s="90"/>
      <c r="Y747" s="90"/>
      <c r="Z747" s="90"/>
      <c r="AA747" s="90"/>
      <c r="AB747" s="90"/>
    </row>
    <row r="748" ht="12.75" customHeight="1">
      <c r="A748" s="87"/>
      <c r="B748" s="90"/>
      <c r="C748" s="90" t="s">
        <v>807</v>
      </c>
      <c r="D748" s="126">
        <v>4.0</v>
      </c>
      <c r="E748" s="127">
        <v>589.7</v>
      </c>
      <c r="F748" s="128">
        <f t="shared" si="7"/>
        <v>383.305</v>
      </c>
      <c r="G748" s="129">
        <f t="shared" si="1"/>
        <v>206.395</v>
      </c>
      <c r="H748" s="130">
        <f t="shared" si="2"/>
        <v>0.35</v>
      </c>
      <c r="I748" s="131">
        <v>44496.0</v>
      </c>
      <c r="J748" s="132">
        <v>44532.0</v>
      </c>
      <c r="K748" s="123"/>
      <c r="L748" s="90"/>
      <c r="M748" s="133">
        <f t="shared" si="3"/>
        <v>147.425</v>
      </c>
      <c r="N748" s="99">
        <f t="shared" si="4"/>
        <v>36</v>
      </c>
      <c r="O748" s="133">
        <f t="shared" si="5"/>
        <v>95.82625</v>
      </c>
      <c r="P748" s="134">
        <v>0.26</v>
      </c>
      <c r="Q748" s="90"/>
      <c r="R748" s="99">
        <f>IF(AND(H748&lt;='Product Ratings'!$E$5,H748&gt;='Product Ratings'!$D$5),'Product Ratings'!$C$5,IF(AND(H748&lt;='Product Ratings'!$E$6,H748&gt;='Product Ratings'!$D$6),'Product Ratings'!$C$6,IF(AND(H748&lt;='Product Ratings'!$E$7,H748&gt;='Product Ratings'!$D$7),'Product Ratings'!$C$7,IF(AND(H748&lt;='Product Ratings'!$E$8,H748&gt;='Product Ratings'!$D$8),'Product Ratings'!$C$8,IF(H748&gt;='Product Ratings'!$D$9,'Product Ratings'!$C$9)))))</f>
        <v>2</v>
      </c>
      <c r="S748" s="99">
        <f>IF(AND(D748&lt;='Product Ratings'!$I$5,D748&gt;='Product Ratings'!$H$5),'Product Ratings'!$F$5,IF(AND(D748&lt;='Product Ratings'!$I$6,D748&gt;='Product Ratings'!$H$6),'Product Ratings'!$F$6,IF(AND(D748&lt;='Product Ratings'!$I$7,I748&gt;='Product Ratings'!$H$7),'Product Ratings'!$F$7,IF(AND(D748&lt;='Product Ratings'!$I$8,D748&gt;='Product Ratings'!$H$8),'Product Ratings'!$F$8,IF(D748&gt;='Product Ratings'!$H$9,'Product Ratings'!$F$9)))))</f>
        <v>1</v>
      </c>
      <c r="T748" s="99">
        <f>IF(AND(O748&lt;='Product Ratings'!$M$5,O748&gt;='Product Ratings'!$L$5),'Product Ratings'!$J$5,IF(AND(O748&lt;='Product Ratings'!$M$6,O748&gt;='Product Ratings'!$L$6),'Product Ratings'!$J$6,IF(AND(O748&lt;='Product Ratings'!$M$7,O748&gt;='Product Ratings'!$L$7),'Product Ratings'!$J$7,IF(AND(O748&lt;='Product Ratings'!$M$8,O748&gt;='Product Ratings'!$L$8),'Product Ratings'!$J$8,IF(O748&gt;='Product Ratings'!$L$9,'Product Ratings'!$J$9)))))</f>
        <v>2</v>
      </c>
      <c r="U748" s="99">
        <f>IF(AND(N748&lt;='Product Ratings'!$R$5,N748&gt;='Product Ratings'!$Q$5),'Product Ratings'!$O$5,IF(AND(N748&lt;='Product Ratings'!$R$6,N748&gt;='Product Ratings'!$Q$6),'Product Ratings'!$O$6,IF(AND(N748&lt;='Product Ratings'!$R$7,N748&gt;='Product Ratings'!$Q$7),'Product Ratings'!$O$7,IF(AND(N748&lt;='Product Ratings'!$R$8,N748&gt;='Product Ratings'!$Q$8),'Product Ratings'!$O$8,IF(N748&gt;='Product Ratings'!$Q$9,'Product Ratings'!$O$9)))))</f>
        <v>3</v>
      </c>
      <c r="V748" s="99">
        <f>IF(AND(P748&lt;='Product Ratings'!$V$5,P748&gt;='Product Ratings'!$U$5),'Product Ratings'!$S$5,IF(AND(P748&lt;='Product Ratings'!$V$6,P748&gt;='Product Ratings'!$U$6),'Product Ratings'!$S$6,IF(AND(P748&lt;='Product Ratings'!$V$7,P748&gt;='Product Ratings'!$U$7),'Product Ratings'!$S$7,IF(AND(P748&lt;='Product Ratings'!$V$8,P748&gt;='Product Ratings'!$U$8),'Product Ratings'!$S$8,IF(P748&gt;='Product Ratings'!$U$9,'Product Ratings'!$S$9)))))</f>
        <v>3</v>
      </c>
      <c r="W748" s="135">
        <f t="shared" si="6"/>
        <v>11</v>
      </c>
      <c r="X748" s="90"/>
      <c r="Y748" s="90"/>
      <c r="Z748" s="90"/>
      <c r="AA748" s="90"/>
      <c r="AB748" s="90"/>
    </row>
    <row r="749" ht="12.75" customHeight="1">
      <c r="A749" s="87"/>
      <c r="B749" s="90"/>
      <c r="C749" s="90" t="s">
        <v>808</v>
      </c>
      <c r="D749" s="126">
        <v>5.0</v>
      </c>
      <c r="E749" s="127">
        <v>390.43</v>
      </c>
      <c r="F749" s="128">
        <f t="shared" si="7"/>
        <v>253.7795</v>
      </c>
      <c r="G749" s="129">
        <f t="shared" si="1"/>
        <v>136.6505</v>
      </c>
      <c r="H749" s="130">
        <f t="shared" si="2"/>
        <v>0.35</v>
      </c>
      <c r="I749" s="131">
        <v>44497.0</v>
      </c>
      <c r="J749" s="132">
        <v>44533.0</v>
      </c>
      <c r="K749" s="123"/>
      <c r="L749" s="90"/>
      <c r="M749" s="133">
        <f t="shared" si="3"/>
        <v>78.086</v>
      </c>
      <c r="N749" s="99">
        <f t="shared" si="4"/>
        <v>36</v>
      </c>
      <c r="O749" s="133">
        <f t="shared" si="5"/>
        <v>50.7559</v>
      </c>
      <c r="P749" s="134">
        <v>0.15</v>
      </c>
      <c r="Q749" s="90"/>
      <c r="R749" s="99">
        <f>IF(AND(H749&lt;='Product Ratings'!$E$5,H749&gt;='Product Ratings'!$D$5),'Product Ratings'!$C$5,IF(AND(H749&lt;='Product Ratings'!$E$6,H749&gt;='Product Ratings'!$D$6),'Product Ratings'!$C$6,IF(AND(H749&lt;='Product Ratings'!$E$7,H749&gt;='Product Ratings'!$D$7),'Product Ratings'!$C$7,IF(AND(H749&lt;='Product Ratings'!$E$8,H749&gt;='Product Ratings'!$D$8),'Product Ratings'!$C$8,IF(H749&gt;='Product Ratings'!$D$9,'Product Ratings'!$C$9)))))</f>
        <v>2</v>
      </c>
      <c r="S749" s="99">
        <f>IF(AND(D749&lt;='Product Ratings'!$I$5,D749&gt;='Product Ratings'!$H$5),'Product Ratings'!$F$5,IF(AND(D749&lt;='Product Ratings'!$I$6,D749&gt;='Product Ratings'!$H$6),'Product Ratings'!$F$6,IF(AND(D749&lt;='Product Ratings'!$I$7,I749&gt;='Product Ratings'!$H$7),'Product Ratings'!$F$7,IF(AND(D749&lt;='Product Ratings'!$I$8,D749&gt;='Product Ratings'!$H$8),'Product Ratings'!$F$8,IF(D749&gt;='Product Ratings'!$H$9,'Product Ratings'!$F$9)))))</f>
        <v>1</v>
      </c>
      <c r="T749" s="99">
        <f>IF(AND(O749&lt;='Product Ratings'!$M$5,O749&gt;='Product Ratings'!$L$5),'Product Ratings'!$J$5,IF(AND(O749&lt;='Product Ratings'!$M$6,O749&gt;='Product Ratings'!$L$6),'Product Ratings'!$J$6,IF(AND(O749&lt;='Product Ratings'!$M$7,O749&gt;='Product Ratings'!$L$7),'Product Ratings'!$J$7,IF(AND(O749&lt;='Product Ratings'!$M$8,O749&gt;='Product Ratings'!$L$8),'Product Ratings'!$J$8,IF(O749&gt;='Product Ratings'!$L$9,'Product Ratings'!$J$9)))))</f>
        <v>3</v>
      </c>
      <c r="U749" s="99">
        <f>IF(AND(N749&lt;='Product Ratings'!$R$5,N749&gt;='Product Ratings'!$Q$5),'Product Ratings'!$O$5,IF(AND(N749&lt;='Product Ratings'!$R$6,N749&gt;='Product Ratings'!$Q$6),'Product Ratings'!$O$6,IF(AND(N749&lt;='Product Ratings'!$R$7,N749&gt;='Product Ratings'!$Q$7),'Product Ratings'!$O$7,IF(AND(N749&lt;='Product Ratings'!$R$8,N749&gt;='Product Ratings'!$Q$8),'Product Ratings'!$O$8,IF(N749&gt;='Product Ratings'!$Q$9,'Product Ratings'!$O$9)))))</f>
        <v>3</v>
      </c>
      <c r="V749" s="99">
        <f>IF(AND(P749&lt;='Product Ratings'!$V$5,P749&gt;='Product Ratings'!$U$5),'Product Ratings'!$S$5,IF(AND(P749&lt;='Product Ratings'!$V$6,P749&gt;='Product Ratings'!$U$6),'Product Ratings'!$S$6,IF(AND(P749&lt;='Product Ratings'!$V$7,P749&gt;='Product Ratings'!$U$7),'Product Ratings'!$S$7,IF(AND(P749&lt;='Product Ratings'!$V$8,P749&gt;='Product Ratings'!$U$8),'Product Ratings'!$S$8,IF(P749&gt;='Product Ratings'!$U$9,'Product Ratings'!$S$9)))))</f>
        <v>3</v>
      </c>
      <c r="W749" s="135">
        <f t="shared" si="6"/>
        <v>12</v>
      </c>
      <c r="X749" s="90"/>
      <c r="Y749" s="90"/>
      <c r="Z749" s="90"/>
      <c r="AA749" s="90"/>
      <c r="AB749" s="90"/>
    </row>
    <row r="750" ht="12.75" customHeight="1">
      <c r="A750" s="87"/>
      <c r="B750" s="90"/>
      <c r="C750" s="90" t="s">
        <v>809</v>
      </c>
      <c r="D750" s="126">
        <v>6.0</v>
      </c>
      <c r="E750" s="127">
        <v>68.7</v>
      </c>
      <c r="F750" s="128">
        <f t="shared" si="7"/>
        <v>44.655</v>
      </c>
      <c r="G750" s="129">
        <f t="shared" si="1"/>
        <v>24.045</v>
      </c>
      <c r="H750" s="130">
        <f t="shared" si="2"/>
        <v>0.35</v>
      </c>
      <c r="I750" s="131">
        <v>44498.0</v>
      </c>
      <c r="J750" s="132">
        <v>44534.0</v>
      </c>
      <c r="K750" s="123"/>
      <c r="L750" s="90"/>
      <c r="M750" s="133">
        <f t="shared" si="3"/>
        <v>11.45</v>
      </c>
      <c r="N750" s="99">
        <f t="shared" si="4"/>
        <v>36</v>
      </c>
      <c r="O750" s="133">
        <f t="shared" si="5"/>
        <v>7.4425</v>
      </c>
      <c r="P750" s="134">
        <v>0.34</v>
      </c>
      <c r="Q750" s="90"/>
      <c r="R750" s="99">
        <f>IF(AND(H750&lt;='Product Ratings'!$E$5,H750&gt;='Product Ratings'!$D$5),'Product Ratings'!$C$5,IF(AND(H750&lt;='Product Ratings'!$E$6,H750&gt;='Product Ratings'!$D$6),'Product Ratings'!$C$6,IF(AND(H750&lt;='Product Ratings'!$E$7,H750&gt;='Product Ratings'!$D$7),'Product Ratings'!$C$7,IF(AND(H750&lt;='Product Ratings'!$E$8,H750&gt;='Product Ratings'!$D$8),'Product Ratings'!$C$8,IF(H750&gt;='Product Ratings'!$D$9,'Product Ratings'!$C$9)))))</f>
        <v>2</v>
      </c>
      <c r="S750" s="99">
        <f>IF(AND(D750&lt;='Product Ratings'!$I$5,D750&gt;='Product Ratings'!$H$5),'Product Ratings'!$F$5,IF(AND(D750&lt;='Product Ratings'!$I$6,D750&gt;='Product Ratings'!$H$6),'Product Ratings'!$F$6,IF(AND(D750&lt;='Product Ratings'!$I$7,I750&gt;='Product Ratings'!$H$7),'Product Ratings'!$F$7,IF(AND(D750&lt;='Product Ratings'!$I$8,D750&gt;='Product Ratings'!$H$8),'Product Ratings'!$F$8,IF(D750&gt;='Product Ratings'!$H$9,'Product Ratings'!$F$9)))))</f>
        <v>2</v>
      </c>
      <c r="T750" s="99">
        <f>IF(AND(O750&lt;='Product Ratings'!$M$5,O750&gt;='Product Ratings'!$L$5),'Product Ratings'!$J$5,IF(AND(O750&lt;='Product Ratings'!$M$6,O750&gt;='Product Ratings'!$L$6),'Product Ratings'!$J$6,IF(AND(O750&lt;='Product Ratings'!$M$7,O750&gt;='Product Ratings'!$L$7),'Product Ratings'!$J$7,IF(AND(O750&lt;='Product Ratings'!$M$8,O750&gt;='Product Ratings'!$L$8),'Product Ratings'!$J$8,IF(O750&gt;='Product Ratings'!$L$9,'Product Ratings'!$J$9)))))</f>
        <v>5</v>
      </c>
      <c r="U750" s="99">
        <f>IF(AND(N750&lt;='Product Ratings'!$R$5,N750&gt;='Product Ratings'!$Q$5),'Product Ratings'!$O$5,IF(AND(N750&lt;='Product Ratings'!$R$6,N750&gt;='Product Ratings'!$Q$6),'Product Ratings'!$O$6,IF(AND(N750&lt;='Product Ratings'!$R$7,N750&gt;='Product Ratings'!$Q$7),'Product Ratings'!$O$7,IF(AND(N750&lt;='Product Ratings'!$R$8,N750&gt;='Product Ratings'!$Q$8),'Product Ratings'!$O$8,IF(N750&gt;='Product Ratings'!$Q$9,'Product Ratings'!$O$9)))))</f>
        <v>3</v>
      </c>
      <c r="V750" s="99">
        <f>IF(AND(P750&lt;='Product Ratings'!$V$5,P750&gt;='Product Ratings'!$U$5),'Product Ratings'!$S$5,IF(AND(P750&lt;='Product Ratings'!$V$6,P750&gt;='Product Ratings'!$U$6),'Product Ratings'!$S$6,IF(AND(P750&lt;='Product Ratings'!$V$7,P750&gt;='Product Ratings'!$U$7),'Product Ratings'!$S$7,IF(AND(P750&lt;='Product Ratings'!$V$8,P750&gt;='Product Ratings'!$U$8),'Product Ratings'!$S$8,IF(P750&gt;='Product Ratings'!$U$9,'Product Ratings'!$S$9)))))</f>
        <v>4</v>
      </c>
      <c r="W750" s="135">
        <f t="shared" si="6"/>
        <v>16</v>
      </c>
      <c r="X750" s="90"/>
      <c r="Y750" s="90"/>
      <c r="Z750" s="90"/>
      <c r="AA750" s="90"/>
      <c r="AB750" s="90"/>
    </row>
    <row r="751" ht="12.75" customHeight="1">
      <c r="A751" s="87"/>
      <c r="B751" s="90"/>
      <c r="C751" s="90" t="s">
        <v>810</v>
      </c>
      <c r="D751" s="126">
        <v>1.0</v>
      </c>
      <c r="E751" s="127">
        <v>229.35</v>
      </c>
      <c r="F751" s="128">
        <f t="shared" si="7"/>
        <v>149.0775</v>
      </c>
      <c r="G751" s="129">
        <f t="shared" si="1"/>
        <v>80.2725</v>
      </c>
      <c r="H751" s="130">
        <f t="shared" si="2"/>
        <v>0.35</v>
      </c>
      <c r="I751" s="131">
        <v>44499.0</v>
      </c>
      <c r="J751" s="132">
        <v>44535.0</v>
      </c>
      <c r="K751" s="123"/>
      <c r="L751" s="90"/>
      <c r="M751" s="133">
        <f t="shared" si="3"/>
        <v>229.35</v>
      </c>
      <c r="N751" s="99">
        <f t="shared" si="4"/>
        <v>36</v>
      </c>
      <c r="O751" s="133">
        <f t="shared" si="5"/>
        <v>149.0775</v>
      </c>
      <c r="P751" s="134">
        <v>0.35</v>
      </c>
      <c r="Q751" s="90"/>
      <c r="R751" s="99">
        <f>IF(AND(H751&lt;='Product Ratings'!$E$5,H751&gt;='Product Ratings'!$D$5),'Product Ratings'!$C$5,IF(AND(H751&lt;='Product Ratings'!$E$6,H751&gt;='Product Ratings'!$D$6),'Product Ratings'!$C$6,IF(AND(H751&lt;='Product Ratings'!$E$7,H751&gt;='Product Ratings'!$D$7),'Product Ratings'!$C$7,IF(AND(H751&lt;='Product Ratings'!$E$8,H751&gt;='Product Ratings'!$D$8),'Product Ratings'!$C$8,IF(H751&gt;='Product Ratings'!$D$9,'Product Ratings'!$C$9)))))</f>
        <v>2</v>
      </c>
      <c r="S751" s="99">
        <f>IF(AND(D751&lt;='Product Ratings'!$I$5,D751&gt;='Product Ratings'!$H$5),'Product Ratings'!$F$5,IF(AND(D751&lt;='Product Ratings'!$I$6,D751&gt;='Product Ratings'!$H$6),'Product Ratings'!$F$6,IF(AND(D751&lt;='Product Ratings'!$I$7,I751&gt;='Product Ratings'!$H$7),'Product Ratings'!$F$7,IF(AND(D751&lt;='Product Ratings'!$I$8,D751&gt;='Product Ratings'!$H$8),'Product Ratings'!$F$8,IF(D751&gt;='Product Ratings'!$H$9,'Product Ratings'!$F$9)))))</f>
        <v>1</v>
      </c>
      <c r="T751" s="99">
        <f>IF(AND(O751&lt;='Product Ratings'!$M$5,O751&gt;='Product Ratings'!$L$5),'Product Ratings'!$J$5,IF(AND(O751&lt;='Product Ratings'!$M$6,O751&gt;='Product Ratings'!$L$6),'Product Ratings'!$J$6,IF(AND(O751&lt;='Product Ratings'!$M$7,O751&gt;='Product Ratings'!$L$7),'Product Ratings'!$J$7,IF(AND(O751&lt;='Product Ratings'!$M$8,O751&gt;='Product Ratings'!$L$8),'Product Ratings'!$J$8,IF(O751&gt;='Product Ratings'!$L$9,'Product Ratings'!$J$9)))))</f>
        <v>2</v>
      </c>
      <c r="U751" s="99">
        <f>IF(AND(N751&lt;='Product Ratings'!$R$5,N751&gt;='Product Ratings'!$Q$5),'Product Ratings'!$O$5,IF(AND(N751&lt;='Product Ratings'!$R$6,N751&gt;='Product Ratings'!$Q$6),'Product Ratings'!$O$6,IF(AND(N751&lt;='Product Ratings'!$R$7,N751&gt;='Product Ratings'!$Q$7),'Product Ratings'!$O$7,IF(AND(N751&lt;='Product Ratings'!$R$8,N751&gt;='Product Ratings'!$Q$8),'Product Ratings'!$O$8,IF(N751&gt;='Product Ratings'!$Q$9,'Product Ratings'!$O$9)))))</f>
        <v>3</v>
      </c>
      <c r="V751" s="99">
        <f>IF(AND(P751&lt;='Product Ratings'!$V$5,P751&gt;='Product Ratings'!$U$5),'Product Ratings'!$S$5,IF(AND(P751&lt;='Product Ratings'!$V$6,P751&gt;='Product Ratings'!$U$6),'Product Ratings'!$S$6,IF(AND(P751&lt;='Product Ratings'!$V$7,P751&gt;='Product Ratings'!$U$7),'Product Ratings'!$S$7,IF(AND(P751&lt;='Product Ratings'!$V$8,P751&gt;='Product Ratings'!$U$8),'Product Ratings'!$S$8,IF(P751&gt;='Product Ratings'!$U$9,'Product Ratings'!$S$9)))))</f>
        <v>4</v>
      </c>
      <c r="W751" s="135">
        <f t="shared" si="6"/>
        <v>12</v>
      </c>
      <c r="X751" s="90"/>
      <c r="Y751" s="90"/>
      <c r="Z751" s="90"/>
      <c r="AA751" s="90"/>
      <c r="AB751" s="90"/>
    </row>
    <row r="752" ht="12.75" customHeight="1">
      <c r="A752" s="87"/>
      <c r="B752" s="90"/>
      <c r="C752" s="90" t="s">
        <v>811</v>
      </c>
      <c r="D752" s="126">
        <v>2.0</v>
      </c>
      <c r="E752" s="127">
        <v>48.26</v>
      </c>
      <c r="F752" s="128">
        <f t="shared" si="7"/>
        <v>31.369</v>
      </c>
      <c r="G752" s="129">
        <f t="shared" si="1"/>
        <v>16.891</v>
      </c>
      <c r="H752" s="130">
        <f t="shared" si="2"/>
        <v>0.35</v>
      </c>
      <c r="I752" s="131">
        <v>44500.0</v>
      </c>
      <c r="J752" s="132">
        <v>44536.0</v>
      </c>
      <c r="K752" s="123"/>
      <c r="L752" s="90"/>
      <c r="M752" s="133">
        <f t="shared" si="3"/>
        <v>24.13</v>
      </c>
      <c r="N752" s="99">
        <f t="shared" si="4"/>
        <v>36</v>
      </c>
      <c r="O752" s="133">
        <f t="shared" si="5"/>
        <v>15.6845</v>
      </c>
      <c r="P752" s="134">
        <v>0.65</v>
      </c>
      <c r="Q752" s="90"/>
      <c r="R752" s="99">
        <f>IF(AND(H752&lt;='Product Ratings'!$E$5,H752&gt;='Product Ratings'!$D$5),'Product Ratings'!$C$5,IF(AND(H752&lt;='Product Ratings'!$E$6,H752&gt;='Product Ratings'!$D$6),'Product Ratings'!$C$6,IF(AND(H752&lt;='Product Ratings'!$E$7,H752&gt;='Product Ratings'!$D$7),'Product Ratings'!$C$7,IF(AND(H752&lt;='Product Ratings'!$E$8,H752&gt;='Product Ratings'!$D$8),'Product Ratings'!$C$8,IF(H752&gt;='Product Ratings'!$D$9,'Product Ratings'!$C$9)))))</f>
        <v>2</v>
      </c>
      <c r="S752" s="99">
        <f>IF(AND(D752&lt;='Product Ratings'!$I$5,D752&gt;='Product Ratings'!$H$5),'Product Ratings'!$F$5,IF(AND(D752&lt;='Product Ratings'!$I$6,D752&gt;='Product Ratings'!$H$6),'Product Ratings'!$F$6,IF(AND(D752&lt;='Product Ratings'!$I$7,I752&gt;='Product Ratings'!$H$7),'Product Ratings'!$F$7,IF(AND(D752&lt;='Product Ratings'!$I$8,D752&gt;='Product Ratings'!$H$8),'Product Ratings'!$F$8,IF(D752&gt;='Product Ratings'!$H$9,'Product Ratings'!$F$9)))))</f>
        <v>1</v>
      </c>
      <c r="T752" s="99">
        <f>IF(AND(O752&lt;='Product Ratings'!$M$5,O752&gt;='Product Ratings'!$L$5),'Product Ratings'!$J$5,IF(AND(O752&lt;='Product Ratings'!$M$6,O752&gt;='Product Ratings'!$L$6),'Product Ratings'!$J$6,IF(AND(O752&lt;='Product Ratings'!$M$7,O752&gt;='Product Ratings'!$L$7),'Product Ratings'!$J$7,IF(AND(O752&lt;='Product Ratings'!$M$8,O752&gt;='Product Ratings'!$L$8),'Product Ratings'!$J$8,IF(O752&gt;='Product Ratings'!$L$9,'Product Ratings'!$J$9)))))</f>
        <v>5</v>
      </c>
      <c r="U752" s="99">
        <f>IF(AND(N752&lt;='Product Ratings'!$R$5,N752&gt;='Product Ratings'!$Q$5),'Product Ratings'!$O$5,IF(AND(N752&lt;='Product Ratings'!$R$6,N752&gt;='Product Ratings'!$Q$6),'Product Ratings'!$O$6,IF(AND(N752&lt;='Product Ratings'!$R$7,N752&gt;='Product Ratings'!$Q$7),'Product Ratings'!$O$7,IF(AND(N752&lt;='Product Ratings'!$R$8,N752&gt;='Product Ratings'!$Q$8),'Product Ratings'!$O$8,IF(N752&gt;='Product Ratings'!$Q$9,'Product Ratings'!$O$9)))))</f>
        <v>3</v>
      </c>
      <c r="V752" s="99">
        <f>IF(AND(P752&lt;='Product Ratings'!$V$5,P752&gt;='Product Ratings'!$U$5),'Product Ratings'!$S$5,IF(AND(P752&lt;='Product Ratings'!$V$6,P752&gt;='Product Ratings'!$U$6),'Product Ratings'!$S$6,IF(AND(P752&lt;='Product Ratings'!$V$7,P752&gt;='Product Ratings'!$U$7),'Product Ratings'!$S$7,IF(AND(P752&lt;='Product Ratings'!$V$8,P752&gt;='Product Ratings'!$U$8),'Product Ratings'!$S$8,IF(P752&gt;='Product Ratings'!$U$9,'Product Ratings'!$S$9)))))</f>
        <v>5</v>
      </c>
      <c r="W752" s="135">
        <f t="shared" si="6"/>
        <v>16</v>
      </c>
      <c r="X752" s="90"/>
      <c r="Y752" s="90"/>
      <c r="Z752" s="90"/>
      <c r="AA752" s="90"/>
      <c r="AB752" s="90"/>
    </row>
    <row r="753" ht="12.75" customHeight="1">
      <c r="A753" s="87"/>
      <c r="B753" s="90"/>
      <c r="C753" s="90" t="s">
        <v>812</v>
      </c>
      <c r="D753" s="126">
        <v>3.0</v>
      </c>
      <c r="E753" s="127">
        <v>159.12</v>
      </c>
      <c r="F753" s="128">
        <f t="shared" si="7"/>
        <v>103.428</v>
      </c>
      <c r="G753" s="129">
        <f t="shared" si="1"/>
        <v>55.692</v>
      </c>
      <c r="H753" s="130">
        <f t="shared" si="2"/>
        <v>0.35</v>
      </c>
      <c r="I753" s="131">
        <v>44501.0</v>
      </c>
      <c r="J753" s="132">
        <v>44537.0</v>
      </c>
      <c r="K753" s="123"/>
      <c r="L753" s="90"/>
      <c r="M753" s="133">
        <f t="shared" si="3"/>
        <v>53.04</v>
      </c>
      <c r="N753" s="99">
        <f t="shared" si="4"/>
        <v>36</v>
      </c>
      <c r="O753" s="133">
        <f t="shared" si="5"/>
        <v>34.476</v>
      </c>
      <c r="P753" s="134">
        <v>0.45</v>
      </c>
      <c r="Q753" s="90"/>
      <c r="R753" s="99">
        <f>IF(AND(H753&lt;='Product Ratings'!$E$5,H753&gt;='Product Ratings'!$D$5),'Product Ratings'!$C$5,IF(AND(H753&lt;='Product Ratings'!$E$6,H753&gt;='Product Ratings'!$D$6),'Product Ratings'!$C$6,IF(AND(H753&lt;='Product Ratings'!$E$7,H753&gt;='Product Ratings'!$D$7),'Product Ratings'!$C$7,IF(AND(H753&lt;='Product Ratings'!$E$8,H753&gt;='Product Ratings'!$D$8),'Product Ratings'!$C$8,IF(H753&gt;='Product Ratings'!$D$9,'Product Ratings'!$C$9)))))</f>
        <v>2</v>
      </c>
      <c r="S753" s="99">
        <f>IF(AND(D753&lt;='Product Ratings'!$I$5,D753&gt;='Product Ratings'!$H$5),'Product Ratings'!$F$5,IF(AND(D753&lt;='Product Ratings'!$I$6,D753&gt;='Product Ratings'!$H$6),'Product Ratings'!$F$6,IF(AND(D753&lt;='Product Ratings'!$I$7,I753&gt;='Product Ratings'!$H$7),'Product Ratings'!$F$7,IF(AND(D753&lt;='Product Ratings'!$I$8,D753&gt;='Product Ratings'!$H$8),'Product Ratings'!$F$8,IF(D753&gt;='Product Ratings'!$H$9,'Product Ratings'!$F$9)))))</f>
        <v>1</v>
      </c>
      <c r="T753" s="99">
        <f>IF(AND(O753&lt;='Product Ratings'!$M$5,O753&gt;='Product Ratings'!$L$5),'Product Ratings'!$J$5,IF(AND(O753&lt;='Product Ratings'!$M$6,O753&gt;='Product Ratings'!$L$6),'Product Ratings'!$J$6,IF(AND(O753&lt;='Product Ratings'!$M$7,O753&gt;='Product Ratings'!$L$7),'Product Ratings'!$J$7,IF(AND(O753&lt;='Product Ratings'!$M$8,O753&gt;='Product Ratings'!$L$8),'Product Ratings'!$J$8,IF(O753&gt;='Product Ratings'!$L$9,'Product Ratings'!$J$9)))))</f>
        <v>4</v>
      </c>
      <c r="U753" s="99">
        <f>IF(AND(N753&lt;='Product Ratings'!$R$5,N753&gt;='Product Ratings'!$Q$5),'Product Ratings'!$O$5,IF(AND(N753&lt;='Product Ratings'!$R$6,N753&gt;='Product Ratings'!$Q$6),'Product Ratings'!$O$6,IF(AND(N753&lt;='Product Ratings'!$R$7,N753&gt;='Product Ratings'!$Q$7),'Product Ratings'!$O$7,IF(AND(N753&lt;='Product Ratings'!$R$8,N753&gt;='Product Ratings'!$Q$8),'Product Ratings'!$O$8,IF(N753&gt;='Product Ratings'!$Q$9,'Product Ratings'!$O$9)))))</f>
        <v>3</v>
      </c>
      <c r="V753" s="99">
        <f>IF(AND(P753&lt;='Product Ratings'!$V$5,P753&gt;='Product Ratings'!$U$5),'Product Ratings'!$S$5,IF(AND(P753&lt;='Product Ratings'!$V$6,P753&gt;='Product Ratings'!$U$6),'Product Ratings'!$S$6,IF(AND(P753&lt;='Product Ratings'!$V$7,P753&gt;='Product Ratings'!$U$7),'Product Ratings'!$S$7,IF(AND(P753&lt;='Product Ratings'!$V$8,P753&gt;='Product Ratings'!$U$8),'Product Ratings'!$S$8,IF(P753&gt;='Product Ratings'!$U$9,'Product Ratings'!$S$9)))))</f>
        <v>4</v>
      </c>
      <c r="W753" s="135">
        <f t="shared" si="6"/>
        <v>14</v>
      </c>
      <c r="X753" s="90"/>
      <c r="Y753" s="90"/>
      <c r="Z753" s="90"/>
      <c r="AA753" s="90"/>
      <c r="AB753" s="90"/>
    </row>
    <row r="754" ht="12.75" customHeight="1">
      <c r="A754" s="87"/>
      <c r="B754" s="90"/>
      <c r="C754" s="90" t="s">
        <v>813</v>
      </c>
      <c r="D754" s="126">
        <v>4.0</v>
      </c>
      <c r="E754" s="127">
        <v>45.42</v>
      </c>
      <c r="F754" s="128">
        <f t="shared" si="7"/>
        <v>29.523</v>
      </c>
      <c r="G754" s="129">
        <f t="shared" si="1"/>
        <v>15.897</v>
      </c>
      <c r="H754" s="130">
        <f t="shared" si="2"/>
        <v>0.35</v>
      </c>
      <c r="I754" s="131">
        <v>44502.0</v>
      </c>
      <c r="J754" s="132">
        <v>44538.0</v>
      </c>
      <c r="K754" s="123"/>
      <c r="L754" s="90"/>
      <c r="M754" s="133">
        <f t="shared" si="3"/>
        <v>11.355</v>
      </c>
      <c r="N754" s="99">
        <f t="shared" si="4"/>
        <v>36</v>
      </c>
      <c r="O754" s="133">
        <f t="shared" si="5"/>
        <v>7.38075</v>
      </c>
      <c r="P754" s="134">
        <v>0.12</v>
      </c>
      <c r="Q754" s="90"/>
      <c r="R754" s="99">
        <f>IF(AND(H754&lt;='Product Ratings'!$E$5,H754&gt;='Product Ratings'!$D$5),'Product Ratings'!$C$5,IF(AND(H754&lt;='Product Ratings'!$E$6,H754&gt;='Product Ratings'!$D$6),'Product Ratings'!$C$6,IF(AND(H754&lt;='Product Ratings'!$E$7,H754&gt;='Product Ratings'!$D$7),'Product Ratings'!$C$7,IF(AND(H754&lt;='Product Ratings'!$E$8,H754&gt;='Product Ratings'!$D$8),'Product Ratings'!$C$8,IF(H754&gt;='Product Ratings'!$D$9,'Product Ratings'!$C$9)))))</f>
        <v>2</v>
      </c>
      <c r="S754" s="99">
        <f>IF(AND(D754&lt;='Product Ratings'!$I$5,D754&gt;='Product Ratings'!$H$5),'Product Ratings'!$F$5,IF(AND(D754&lt;='Product Ratings'!$I$6,D754&gt;='Product Ratings'!$H$6),'Product Ratings'!$F$6,IF(AND(D754&lt;='Product Ratings'!$I$7,I754&gt;='Product Ratings'!$H$7),'Product Ratings'!$F$7,IF(AND(D754&lt;='Product Ratings'!$I$8,D754&gt;='Product Ratings'!$H$8),'Product Ratings'!$F$8,IF(D754&gt;='Product Ratings'!$H$9,'Product Ratings'!$F$9)))))</f>
        <v>1</v>
      </c>
      <c r="T754" s="99">
        <f>IF(AND(O754&lt;='Product Ratings'!$M$5,O754&gt;='Product Ratings'!$L$5),'Product Ratings'!$J$5,IF(AND(O754&lt;='Product Ratings'!$M$6,O754&gt;='Product Ratings'!$L$6),'Product Ratings'!$J$6,IF(AND(O754&lt;='Product Ratings'!$M$7,O754&gt;='Product Ratings'!$L$7),'Product Ratings'!$J$7,IF(AND(O754&lt;='Product Ratings'!$M$8,O754&gt;='Product Ratings'!$L$8),'Product Ratings'!$J$8,IF(O754&gt;='Product Ratings'!$L$9,'Product Ratings'!$J$9)))))</f>
        <v>5</v>
      </c>
      <c r="U754" s="99">
        <f>IF(AND(N754&lt;='Product Ratings'!$R$5,N754&gt;='Product Ratings'!$Q$5),'Product Ratings'!$O$5,IF(AND(N754&lt;='Product Ratings'!$R$6,N754&gt;='Product Ratings'!$Q$6),'Product Ratings'!$O$6,IF(AND(N754&lt;='Product Ratings'!$R$7,N754&gt;='Product Ratings'!$Q$7),'Product Ratings'!$O$7,IF(AND(N754&lt;='Product Ratings'!$R$8,N754&gt;='Product Ratings'!$Q$8),'Product Ratings'!$O$8,IF(N754&gt;='Product Ratings'!$Q$9,'Product Ratings'!$O$9)))))</f>
        <v>3</v>
      </c>
      <c r="V754" s="99">
        <f>IF(AND(P754&lt;='Product Ratings'!$V$5,P754&gt;='Product Ratings'!$U$5),'Product Ratings'!$S$5,IF(AND(P754&lt;='Product Ratings'!$V$6,P754&gt;='Product Ratings'!$U$6),'Product Ratings'!$S$6,IF(AND(P754&lt;='Product Ratings'!$V$7,P754&gt;='Product Ratings'!$U$7),'Product Ratings'!$S$7,IF(AND(P754&lt;='Product Ratings'!$V$8,P754&gt;='Product Ratings'!$U$8),'Product Ratings'!$S$8,IF(P754&gt;='Product Ratings'!$U$9,'Product Ratings'!$S$9)))))</f>
        <v>2</v>
      </c>
      <c r="W754" s="135">
        <f t="shared" si="6"/>
        <v>13</v>
      </c>
      <c r="X754" s="90"/>
      <c r="Y754" s="90"/>
      <c r="Z754" s="90"/>
      <c r="AA754" s="90"/>
      <c r="AB754" s="90"/>
    </row>
    <row r="755" ht="12.75" customHeight="1">
      <c r="A755" s="87"/>
      <c r="B755" s="90"/>
      <c r="C755" s="90" t="s">
        <v>814</v>
      </c>
      <c r="D755" s="126">
        <v>5.0</v>
      </c>
      <c r="E755" s="127">
        <v>155.39</v>
      </c>
      <c r="F755" s="128">
        <f t="shared" si="7"/>
        <v>101.0035</v>
      </c>
      <c r="G755" s="129">
        <f t="shared" si="1"/>
        <v>54.3865</v>
      </c>
      <c r="H755" s="130">
        <f t="shared" si="2"/>
        <v>0.35</v>
      </c>
      <c r="I755" s="131">
        <v>44503.0</v>
      </c>
      <c r="J755" s="132">
        <v>44539.0</v>
      </c>
      <c r="K755" s="123"/>
      <c r="L755" s="90"/>
      <c r="M755" s="133">
        <f t="shared" si="3"/>
        <v>31.078</v>
      </c>
      <c r="N755" s="99">
        <f t="shared" si="4"/>
        <v>36</v>
      </c>
      <c r="O755" s="133">
        <f t="shared" si="5"/>
        <v>20.2007</v>
      </c>
      <c r="P755" s="134">
        <v>0.65</v>
      </c>
      <c r="Q755" s="90"/>
      <c r="R755" s="99">
        <f>IF(AND(H755&lt;='Product Ratings'!$E$5,H755&gt;='Product Ratings'!$D$5),'Product Ratings'!$C$5,IF(AND(H755&lt;='Product Ratings'!$E$6,H755&gt;='Product Ratings'!$D$6),'Product Ratings'!$C$6,IF(AND(H755&lt;='Product Ratings'!$E$7,H755&gt;='Product Ratings'!$D$7),'Product Ratings'!$C$7,IF(AND(H755&lt;='Product Ratings'!$E$8,H755&gt;='Product Ratings'!$D$8),'Product Ratings'!$C$8,IF(H755&gt;='Product Ratings'!$D$9,'Product Ratings'!$C$9)))))</f>
        <v>2</v>
      </c>
      <c r="S755" s="99">
        <f>IF(AND(D755&lt;='Product Ratings'!$I$5,D755&gt;='Product Ratings'!$H$5),'Product Ratings'!$F$5,IF(AND(D755&lt;='Product Ratings'!$I$6,D755&gt;='Product Ratings'!$H$6),'Product Ratings'!$F$6,IF(AND(D755&lt;='Product Ratings'!$I$7,I755&gt;='Product Ratings'!$H$7),'Product Ratings'!$F$7,IF(AND(D755&lt;='Product Ratings'!$I$8,D755&gt;='Product Ratings'!$H$8),'Product Ratings'!$F$8,IF(D755&gt;='Product Ratings'!$H$9,'Product Ratings'!$F$9)))))</f>
        <v>1</v>
      </c>
      <c r="T755" s="99">
        <f>IF(AND(O755&lt;='Product Ratings'!$M$5,O755&gt;='Product Ratings'!$L$5),'Product Ratings'!$J$5,IF(AND(O755&lt;='Product Ratings'!$M$6,O755&gt;='Product Ratings'!$L$6),'Product Ratings'!$J$6,IF(AND(O755&lt;='Product Ratings'!$M$7,O755&gt;='Product Ratings'!$L$7),'Product Ratings'!$J$7,IF(AND(O755&lt;='Product Ratings'!$M$8,O755&gt;='Product Ratings'!$L$8),'Product Ratings'!$J$8,IF(O755&gt;='Product Ratings'!$L$9,'Product Ratings'!$J$9)))))</f>
        <v>5</v>
      </c>
      <c r="U755" s="99">
        <f>IF(AND(N755&lt;='Product Ratings'!$R$5,N755&gt;='Product Ratings'!$Q$5),'Product Ratings'!$O$5,IF(AND(N755&lt;='Product Ratings'!$R$6,N755&gt;='Product Ratings'!$Q$6),'Product Ratings'!$O$6,IF(AND(N755&lt;='Product Ratings'!$R$7,N755&gt;='Product Ratings'!$Q$7),'Product Ratings'!$O$7,IF(AND(N755&lt;='Product Ratings'!$R$8,N755&gt;='Product Ratings'!$Q$8),'Product Ratings'!$O$8,IF(N755&gt;='Product Ratings'!$Q$9,'Product Ratings'!$O$9)))))</f>
        <v>3</v>
      </c>
      <c r="V755" s="99">
        <f>IF(AND(P755&lt;='Product Ratings'!$V$5,P755&gt;='Product Ratings'!$U$5),'Product Ratings'!$S$5,IF(AND(P755&lt;='Product Ratings'!$V$6,P755&gt;='Product Ratings'!$U$6),'Product Ratings'!$S$6,IF(AND(P755&lt;='Product Ratings'!$V$7,P755&gt;='Product Ratings'!$U$7),'Product Ratings'!$S$7,IF(AND(P755&lt;='Product Ratings'!$V$8,P755&gt;='Product Ratings'!$U$8),'Product Ratings'!$S$8,IF(P755&gt;='Product Ratings'!$U$9,'Product Ratings'!$S$9)))))</f>
        <v>5</v>
      </c>
      <c r="W755" s="135">
        <f t="shared" si="6"/>
        <v>16</v>
      </c>
      <c r="X755" s="90"/>
      <c r="Y755" s="90"/>
      <c r="Z755" s="90"/>
      <c r="AA755" s="90"/>
      <c r="AB755" s="90"/>
    </row>
    <row r="756" ht="12.75" customHeight="1">
      <c r="A756" s="87"/>
      <c r="B756" s="90"/>
      <c r="C756" s="90" t="s">
        <v>815</v>
      </c>
      <c r="D756" s="126">
        <v>6.0</v>
      </c>
      <c r="E756" s="127">
        <v>75.65</v>
      </c>
      <c r="F756" s="128">
        <f t="shared" si="7"/>
        <v>49.1725</v>
      </c>
      <c r="G756" s="129">
        <f t="shared" si="1"/>
        <v>26.4775</v>
      </c>
      <c r="H756" s="130">
        <f t="shared" si="2"/>
        <v>0.35</v>
      </c>
      <c r="I756" s="131">
        <v>44504.0</v>
      </c>
      <c r="J756" s="132">
        <v>44540.0</v>
      </c>
      <c r="K756" s="123"/>
      <c r="L756" s="90"/>
      <c r="M756" s="133">
        <f t="shared" si="3"/>
        <v>12.60833333</v>
      </c>
      <c r="N756" s="99">
        <f t="shared" si="4"/>
        <v>36</v>
      </c>
      <c r="O756" s="133">
        <f t="shared" si="5"/>
        <v>8.195416667</v>
      </c>
      <c r="P756" s="134">
        <v>0.32</v>
      </c>
      <c r="Q756" s="90"/>
      <c r="R756" s="99">
        <f>IF(AND(H756&lt;='Product Ratings'!$E$5,H756&gt;='Product Ratings'!$D$5),'Product Ratings'!$C$5,IF(AND(H756&lt;='Product Ratings'!$E$6,H756&gt;='Product Ratings'!$D$6),'Product Ratings'!$C$6,IF(AND(H756&lt;='Product Ratings'!$E$7,H756&gt;='Product Ratings'!$D$7),'Product Ratings'!$C$7,IF(AND(H756&lt;='Product Ratings'!$E$8,H756&gt;='Product Ratings'!$D$8),'Product Ratings'!$C$8,IF(H756&gt;='Product Ratings'!$D$9,'Product Ratings'!$C$9)))))</f>
        <v>2</v>
      </c>
      <c r="S756" s="99">
        <f>IF(AND(D756&lt;='Product Ratings'!$I$5,D756&gt;='Product Ratings'!$H$5),'Product Ratings'!$F$5,IF(AND(D756&lt;='Product Ratings'!$I$6,D756&gt;='Product Ratings'!$H$6),'Product Ratings'!$F$6,IF(AND(D756&lt;='Product Ratings'!$I$7,I756&gt;='Product Ratings'!$H$7),'Product Ratings'!$F$7,IF(AND(D756&lt;='Product Ratings'!$I$8,D756&gt;='Product Ratings'!$H$8),'Product Ratings'!$F$8,IF(D756&gt;='Product Ratings'!$H$9,'Product Ratings'!$F$9)))))</f>
        <v>2</v>
      </c>
      <c r="T756" s="99">
        <f>IF(AND(O756&lt;='Product Ratings'!$M$5,O756&gt;='Product Ratings'!$L$5),'Product Ratings'!$J$5,IF(AND(O756&lt;='Product Ratings'!$M$6,O756&gt;='Product Ratings'!$L$6),'Product Ratings'!$J$6,IF(AND(O756&lt;='Product Ratings'!$M$7,O756&gt;='Product Ratings'!$L$7),'Product Ratings'!$J$7,IF(AND(O756&lt;='Product Ratings'!$M$8,O756&gt;='Product Ratings'!$L$8),'Product Ratings'!$J$8,IF(O756&gt;='Product Ratings'!$L$9,'Product Ratings'!$J$9)))))</f>
        <v>5</v>
      </c>
      <c r="U756" s="99">
        <f>IF(AND(N756&lt;='Product Ratings'!$R$5,N756&gt;='Product Ratings'!$Q$5),'Product Ratings'!$O$5,IF(AND(N756&lt;='Product Ratings'!$R$6,N756&gt;='Product Ratings'!$Q$6),'Product Ratings'!$O$6,IF(AND(N756&lt;='Product Ratings'!$R$7,N756&gt;='Product Ratings'!$Q$7),'Product Ratings'!$O$7,IF(AND(N756&lt;='Product Ratings'!$R$8,N756&gt;='Product Ratings'!$Q$8),'Product Ratings'!$O$8,IF(N756&gt;='Product Ratings'!$Q$9,'Product Ratings'!$O$9)))))</f>
        <v>3</v>
      </c>
      <c r="V756" s="99">
        <f>IF(AND(P756&lt;='Product Ratings'!$V$5,P756&gt;='Product Ratings'!$U$5),'Product Ratings'!$S$5,IF(AND(P756&lt;='Product Ratings'!$V$6,P756&gt;='Product Ratings'!$U$6),'Product Ratings'!$S$6,IF(AND(P756&lt;='Product Ratings'!$V$7,P756&gt;='Product Ratings'!$U$7),'Product Ratings'!$S$7,IF(AND(P756&lt;='Product Ratings'!$V$8,P756&gt;='Product Ratings'!$U$8),'Product Ratings'!$S$8,IF(P756&gt;='Product Ratings'!$U$9,'Product Ratings'!$S$9)))))</f>
        <v>3</v>
      </c>
      <c r="W756" s="135">
        <f t="shared" si="6"/>
        <v>15</v>
      </c>
      <c r="X756" s="90"/>
      <c r="Y756" s="90"/>
      <c r="Z756" s="90"/>
      <c r="AA756" s="90"/>
      <c r="AB756" s="90"/>
    </row>
    <row r="757" ht="12.75" customHeight="1">
      <c r="A757" s="87"/>
      <c r="B757" s="90"/>
      <c r="C757" s="90" t="s">
        <v>816</v>
      </c>
      <c r="D757" s="126">
        <v>1.0</v>
      </c>
      <c r="E757" s="127">
        <v>178.44</v>
      </c>
      <c r="F757" s="128">
        <f t="shared" si="7"/>
        <v>115.986</v>
      </c>
      <c r="G757" s="129">
        <f t="shared" si="1"/>
        <v>62.454</v>
      </c>
      <c r="H757" s="130">
        <f t="shared" si="2"/>
        <v>0.35</v>
      </c>
      <c r="I757" s="131">
        <v>44505.0</v>
      </c>
      <c r="J757" s="132">
        <v>44541.0</v>
      </c>
      <c r="K757" s="123"/>
      <c r="L757" s="90"/>
      <c r="M757" s="133">
        <f t="shared" si="3"/>
        <v>178.44</v>
      </c>
      <c r="N757" s="99">
        <f t="shared" si="4"/>
        <v>36</v>
      </c>
      <c r="O757" s="133">
        <f t="shared" si="5"/>
        <v>115.986</v>
      </c>
      <c r="P757" s="134">
        <v>0.45</v>
      </c>
      <c r="Q757" s="90"/>
      <c r="R757" s="99">
        <f>IF(AND(H757&lt;='Product Ratings'!$E$5,H757&gt;='Product Ratings'!$D$5),'Product Ratings'!$C$5,IF(AND(H757&lt;='Product Ratings'!$E$6,H757&gt;='Product Ratings'!$D$6),'Product Ratings'!$C$6,IF(AND(H757&lt;='Product Ratings'!$E$7,H757&gt;='Product Ratings'!$D$7),'Product Ratings'!$C$7,IF(AND(H757&lt;='Product Ratings'!$E$8,H757&gt;='Product Ratings'!$D$8),'Product Ratings'!$C$8,IF(H757&gt;='Product Ratings'!$D$9,'Product Ratings'!$C$9)))))</f>
        <v>2</v>
      </c>
      <c r="S757" s="99">
        <f>IF(AND(D757&lt;='Product Ratings'!$I$5,D757&gt;='Product Ratings'!$H$5),'Product Ratings'!$F$5,IF(AND(D757&lt;='Product Ratings'!$I$6,D757&gt;='Product Ratings'!$H$6),'Product Ratings'!$F$6,IF(AND(D757&lt;='Product Ratings'!$I$7,I757&gt;='Product Ratings'!$H$7),'Product Ratings'!$F$7,IF(AND(D757&lt;='Product Ratings'!$I$8,D757&gt;='Product Ratings'!$H$8),'Product Ratings'!$F$8,IF(D757&gt;='Product Ratings'!$H$9,'Product Ratings'!$F$9)))))</f>
        <v>1</v>
      </c>
      <c r="T757" s="99">
        <f>IF(AND(O757&lt;='Product Ratings'!$M$5,O757&gt;='Product Ratings'!$L$5),'Product Ratings'!$J$5,IF(AND(O757&lt;='Product Ratings'!$M$6,O757&gt;='Product Ratings'!$L$6),'Product Ratings'!$J$6,IF(AND(O757&lt;='Product Ratings'!$M$7,O757&gt;='Product Ratings'!$L$7),'Product Ratings'!$J$7,IF(AND(O757&lt;='Product Ratings'!$M$8,O757&gt;='Product Ratings'!$L$8),'Product Ratings'!$J$8,IF(O757&gt;='Product Ratings'!$L$9,'Product Ratings'!$J$9)))))</f>
        <v>2</v>
      </c>
      <c r="U757" s="99">
        <f>IF(AND(N757&lt;='Product Ratings'!$R$5,N757&gt;='Product Ratings'!$Q$5),'Product Ratings'!$O$5,IF(AND(N757&lt;='Product Ratings'!$R$6,N757&gt;='Product Ratings'!$Q$6),'Product Ratings'!$O$6,IF(AND(N757&lt;='Product Ratings'!$R$7,N757&gt;='Product Ratings'!$Q$7),'Product Ratings'!$O$7,IF(AND(N757&lt;='Product Ratings'!$R$8,N757&gt;='Product Ratings'!$Q$8),'Product Ratings'!$O$8,IF(N757&gt;='Product Ratings'!$Q$9,'Product Ratings'!$O$9)))))</f>
        <v>3</v>
      </c>
      <c r="V757" s="99">
        <f>IF(AND(P757&lt;='Product Ratings'!$V$5,P757&gt;='Product Ratings'!$U$5),'Product Ratings'!$S$5,IF(AND(P757&lt;='Product Ratings'!$V$6,P757&gt;='Product Ratings'!$U$6),'Product Ratings'!$S$6,IF(AND(P757&lt;='Product Ratings'!$V$7,P757&gt;='Product Ratings'!$U$7),'Product Ratings'!$S$7,IF(AND(P757&lt;='Product Ratings'!$V$8,P757&gt;='Product Ratings'!$U$8),'Product Ratings'!$S$8,IF(P757&gt;='Product Ratings'!$U$9,'Product Ratings'!$S$9)))))</f>
        <v>4</v>
      </c>
      <c r="W757" s="135">
        <f t="shared" si="6"/>
        <v>12</v>
      </c>
      <c r="X757" s="90"/>
      <c r="Y757" s="90"/>
      <c r="Z757" s="90"/>
      <c r="AA757" s="90"/>
      <c r="AB757" s="90"/>
    </row>
    <row r="758" ht="12.75" customHeight="1">
      <c r="A758" s="87"/>
      <c r="B758" s="90"/>
      <c r="C758" s="90" t="s">
        <v>817</v>
      </c>
      <c r="D758" s="126">
        <v>2.0</v>
      </c>
      <c r="E758" s="127">
        <v>78.21</v>
      </c>
      <c r="F758" s="128">
        <f t="shared" si="7"/>
        <v>50.8365</v>
      </c>
      <c r="G758" s="129">
        <f t="shared" si="1"/>
        <v>27.3735</v>
      </c>
      <c r="H758" s="130">
        <f t="shared" si="2"/>
        <v>0.35</v>
      </c>
      <c r="I758" s="131">
        <v>44506.0</v>
      </c>
      <c r="J758" s="132">
        <v>44542.0</v>
      </c>
      <c r="K758" s="123"/>
      <c r="L758" s="90"/>
      <c r="M758" s="133">
        <f t="shared" si="3"/>
        <v>39.105</v>
      </c>
      <c r="N758" s="99">
        <f t="shared" si="4"/>
        <v>36</v>
      </c>
      <c r="O758" s="133">
        <f t="shared" si="5"/>
        <v>25.41825</v>
      </c>
      <c r="P758" s="134">
        <v>0.12</v>
      </c>
      <c r="Q758" s="90"/>
      <c r="R758" s="99">
        <f>IF(AND(H758&lt;='Product Ratings'!$E$5,H758&gt;='Product Ratings'!$D$5),'Product Ratings'!$C$5,IF(AND(H758&lt;='Product Ratings'!$E$6,H758&gt;='Product Ratings'!$D$6),'Product Ratings'!$C$6,IF(AND(H758&lt;='Product Ratings'!$E$7,H758&gt;='Product Ratings'!$D$7),'Product Ratings'!$C$7,IF(AND(H758&lt;='Product Ratings'!$E$8,H758&gt;='Product Ratings'!$D$8),'Product Ratings'!$C$8,IF(H758&gt;='Product Ratings'!$D$9,'Product Ratings'!$C$9)))))</f>
        <v>2</v>
      </c>
      <c r="S758" s="99">
        <f>IF(AND(D758&lt;='Product Ratings'!$I$5,D758&gt;='Product Ratings'!$H$5),'Product Ratings'!$F$5,IF(AND(D758&lt;='Product Ratings'!$I$6,D758&gt;='Product Ratings'!$H$6),'Product Ratings'!$F$6,IF(AND(D758&lt;='Product Ratings'!$I$7,I758&gt;='Product Ratings'!$H$7),'Product Ratings'!$F$7,IF(AND(D758&lt;='Product Ratings'!$I$8,D758&gt;='Product Ratings'!$H$8),'Product Ratings'!$F$8,IF(D758&gt;='Product Ratings'!$H$9,'Product Ratings'!$F$9)))))</f>
        <v>1</v>
      </c>
      <c r="T758" s="99" t="b">
        <f>IF(AND(O758&lt;='Product Ratings'!$M$5,O758&gt;='Product Ratings'!$L$5),'Product Ratings'!$J$5,IF(AND(O758&lt;='Product Ratings'!$M$6,O758&gt;='Product Ratings'!$L$6),'Product Ratings'!$J$6,IF(AND(O758&lt;='Product Ratings'!$M$7,O758&gt;='Product Ratings'!$L$7),'Product Ratings'!$J$7,IF(AND(O758&lt;='Product Ratings'!$M$8,O758&gt;='Product Ratings'!$L$8),'Product Ratings'!$J$8,IF(O758&gt;='Product Ratings'!$L$9,'Product Ratings'!$J$9)))))</f>
        <v>0</v>
      </c>
      <c r="U758" s="99">
        <f>IF(AND(N758&lt;='Product Ratings'!$R$5,N758&gt;='Product Ratings'!$Q$5),'Product Ratings'!$O$5,IF(AND(N758&lt;='Product Ratings'!$R$6,N758&gt;='Product Ratings'!$Q$6),'Product Ratings'!$O$6,IF(AND(N758&lt;='Product Ratings'!$R$7,N758&gt;='Product Ratings'!$Q$7),'Product Ratings'!$O$7,IF(AND(N758&lt;='Product Ratings'!$R$8,N758&gt;='Product Ratings'!$Q$8),'Product Ratings'!$O$8,IF(N758&gt;='Product Ratings'!$Q$9,'Product Ratings'!$O$9)))))</f>
        <v>3</v>
      </c>
      <c r="V758" s="99">
        <f>IF(AND(P758&lt;='Product Ratings'!$V$5,P758&gt;='Product Ratings'!$U$5),'Product Ratings'!$S$5,IF(AND(P758&lt;='Product Ratings'!$V$6,P758&gt;='Product Ratings'!$U$6),'Product Ratings'!$S$6,IF(AND(P758&lt;='Product Ratings'!$V$7,P758&gt;='Product Ratings'!$U$7),'Product Ratings'!$S$7,IF(AND(P758&lt;='Product Ratings'!$V$8,P758&gt;='Product Ratings'!$U$8),'Product Ratings'!$S$8,IF(P758&gt;='Product Ratings'!$U$9,'Product Ratings'!$S$9)))))</f>
        <v>2</v>
      </c>
      <c r="W758" s="135">
        <f t="shared" si="6"/>
        <v>8</v>
      </c>
      <c r="X758" s="90"/>
      <c r="Y758" s="90"/>
      <c r="Z758" s="90"/>
      <c r="AA758" s="90"/>
      <c r="AB758" s="90"/>
    </row>
    <row r="759" ht="12.75" customHeight="1">
      <c r="A759" s="87"/>
      <c r="B759" s="90"/>
      <c r="C759" s="90" t="s">
        <v>818</v>
      </c>
      <c r="D759" s="126">
        <v>3.0</v>
      </c>
      <c r="E759" s="127">
        <v>635.35</v>
      </c>
      <c r="F759" s="128">
        <f t="shared" si="7"/>
        <v>412.9775</v>
      </c>
      <c r="G759" s="129">
        <f t="shared" si="1"/>
        <v>222.3725</v>
      </c>
      <c r="H759" s="130">
        <f t="shared" si="2"/>
        <v>0.35</v>
      </c>
      <c r="I759" s="131">
        <v>44507.0</v>
      </c>
      <c r="J759" s="132">
        <v>44543.0</v>
      </c>
      <c r="K759" s="123"/>
      <c r="L759" s="90"/>
      <c r="M759" s="133">
        <f t="shared" si="3"/>
        <v>211.7833333</v>
      </c>
      <c r="N759" s="99">
        <f t="shared" si="4"/>
        <v>36</v>
      </c>
      <c r="O759" s="133">
        <f t="shared" si="5"/>
        <v>137.6591667</v>
      </c>
      <c r="P759" s="134">
        <v>0.87</v>
      </c>
      <c r="Q759" s="90"/>
      <c r="R759" s="99">
        <f>IF(AND(H759&lt;='Product Ratings'!$E$5,H759&gt;='Product Ratings'!$D$5),'Product Ratings'!$C$5,IF(AND(H759&lt;='Product Ratings'!$E$6,H759&gt;='Product Ratings'!$D$6),'Product Ratings'!$C$6,IF(AND(H759&lt;='Product Ratings'!$E$7,H759&gt;='Product Ratings'!$D$7),'Product Ratings'!$C$7,IF(AND(H759&lt;='Product Ratings'!$E$8,H759&gt;='Product Ratings'!$D$8),'Product Ratings'!$C$8,IF(H759&gt;='Product Ratings'!$D$9,'Product Ratings'!$C$9)))))</f>
        <v>2</v>
      </c>
      <c r="S759" s="99">
        <f>IF(AND(D759&lt;='Product Ratings'!$I$5,D759&gt;='Product Ratings'!$H$5),'Product Ratings'!$F$5,IF(AND(D759&lt;='Product Ratings'!$I$6,D759&gt;='Product Ratings'!$H$6),'Product Ratings'!$F$6,IF(AND(D759&lt;='Product Ratings'!$I$7,I759&gt;='Product Ratings'!$H$7),'Product Ratings'!$F$7,IF(AND(D759&lt;='Product Ratings'!$I$8,D759&gt;='Product Ratings'!$H$8),'Product Ratings'!$F$8,IF(D759&gt;='Product Ratings'!$H$9,'Product Ratings'!$F$9)))))</f>
        <v>1</v>
      </c>
      <c r="T759" s="99">
        <f>IF(AND(O759&lt;='Product Ratings'!$M$5,O759&gt;='Product Ratings'!$L$5),'Product Ratings'!$J$5,IF(AND(O759&lt;='Product Ratings'!$M$6,O759&gt;='Product Ratings'!$L$6),'Product Ratings'!$J$6,IF(AND(O759&lt;='Product Ratings'!$M$7,O759&gt;='Product Ratings'!$L$7),'Product Ratings'!$J$7,IF(AND(O759&lt;='Product Ratings'!$M$8,O759&gt;='Product Ratings'!$L$8),'Product Ratings'!$J$8,IF(O759&gt;='Product Ratings'!$L$9,'Product Ratings'!$J$9)))))</f>
        <v>2</v>
      </c>
      <c r="U759" s="99">
        <f>IF(AND(N759&lt;='Product Ratings'!$R$5,N759&gt;='Product Ratings'!$Q$5),'Product Ratings'!$O$5,IF(AND(N759&lt;='Product Ratings'!$R$6,N759&gt;='Product Ratings'!$Q$6),'Product Ratings'!$O$6,IF(AND(N759&lt;='Product Ratings'!$R$7,N759&gt;='Product Ratings'!$Q$7),'Product Ratings'!$O$7,IF(AND(N759&lt;='Product Ratings'!$R$8,N759&gt;='Product Ratings'!$Q$8),'Product Ratings'!$O$8,IF(N759&gt;='Product Ratings'!$Q$9,'Product Ratings'!$O$9)))))</f>
        <v>3</v>
      </c>
      <c r="V759" s="99">
        <f>IF(AND(P759&lt;='Product Ratings'!$V$5,P759&gt;='Product Ratings'!$U$5),'Product Ratings'!$S$5,IF(AND(P759&lt;='Product Ratings'!$V$6,P759&gt;='Product Ratings'!$U$6),'Product Ratings'!$S$6,IF(AND(P759&lt;='Product Ratings'!$V$7,P759&gt;='Product Ratings'!$U$7),'Product Ratings'!$S$7,IF(AND(P759&lt;='Product Ratings'!$V$8,P759&gt;='Product Ratings'!$U$8),'Product Ratings'!$S$8,IF(P759&gt;='Product Ratings'!$U$9,'Product Ratings'!$S$9)))))</f>
        <v>5</v>
      </c>
      <c r="W759" s="135">
        <f t="shared" si="6"/>
        <v>13</v>
      </c>
      <c r="X759" s="90"/>
      <c r="Y759" s="90"/>
      <c r="Z759" s="90"/>
      <c r="AA759" s="90"/>
      <c r="AB759" s="90"/>
    </row>
    <row r="760" ht="12.75" customHeight="1">
      <c r="A760" s="87"/>
      <c r="B760" s="90"/>
      <c r="C760" s="90" t="s">
        <v>819</v>
      </c>
      <c r="D760" s="126">
        <v>4.0</v>
      </c>
      <c r="E760" s="127">
        <v>469.56</v>
      </c>
      <c r="F760" s="128">
        <f t="shared" si="7"/>
        <v>305.214</v>
      </c>
      <c r="G760" s="129">
        <f t="shared" si="1"/>
        <v>164.346</v>
      </c>
      <c r="H760" s="130">
        <f t="shared" si="2"/>
        <v>0.35</v>
      </c>
      <c r="I760" s="131">
        <v>44508.0</v>
      </c>
      <c r="J760" s="132">
        <v>44544.0</v>
      </c>
      <c r="K760" s="123"/>
      <c r="L760" s="90"/>
      <c r="M760" s="133">
        <f t="shared" si="3"/>
        <v>117.39</v>
      </c>
      <c r="N760" s="99">
        <f t="shared" si="4"/>
        <v>36</v>
      </c>
      <c r="O760" s="133">
        <f t="shared" si="5"/>
        <v>76.3035</v>
      </c>
      <c r="P760" s="134">
        <v>0.89</v>
      </c>
      <c r="Q760" s="90"/>
      <c r="R760" s="99">
        <f>IF(AND(H760&lt;='Product Ratings'!$E$5,H760&gt;='Product Ratings'!$D$5),'Product Ratings'!$C$5,IF(AND(H760&lt;='Product Ratings'!$E$6,H760&gt;='Product Ratings'!$D$6),'Product Ratings'!$C$6,IF(AND(H760&lt;='Product Ratings'!$E$7,H760&gt;='Product Ratings'!$D$7),'Product Ratings'!$C$7,IF(AND(H760&lt;='Product Ratings'!$E$8,H760&gt;='Product Ratings'!$D$8),'Product Ratings'!$C$8,IF(H760&gt;='Product Ratings'!$D$9,'Product Ratings'!$C$9)))))</f>
        <v>2</v>
      </c>
      <c r="S760" s="99">
        <f>IF(AND(D760&lt;='Product Ratings'!$I$5,D760&gt;='Product Ratings'!$H$5),'Product Ratings'!$F$5,IF(AND(D760&lt;='Product Ratings'!$I$6,D760&gt;='Product Ratings'!$H$6),'Product Ratings'!$F$6,IF(AND(D760&lt;='Product Ratings'!$I$7,I760&gt;='Product Ratings'!$H$7),'Product Ratings'!$F$7,IF(AND(D760&lt;='Product Ratings'!$I$8,D760&gt;='Product Ratings'!$H$8),'Product Ratings'!$F$8,IF(D760&gt;='Product Ratings'!$H$9,'Product Ratings'!$F$9)))))</f>
        <v>1</v>
      </c>
      <c r="T760" s="99">
        <f>IF(AND(O760&lt;='Product Ratings'!$M$5,O760&gt;='Product Ratings'!$L$5),'Product Ratings'!$J$5,IF(AND(O760&lt;='Product Ratings'!$M$6,O760&gt;='Product Ratings'!$L$6),'Product Ratings'!$J$6,IF(AND(O760&lt;='Product Ratings'!$M$7,O760&gt;='Product Ratings'!$L$7),'Product Ratings'!$J$7,IF(AND(O760&lt;='Product Ratings'!$M$8,O760&gt;='Product Ratings'!$L$8),'Product Ratings'!$J$8,IF(O760&gt;='Product Ratings'!$L$9,'Product Ratings'!$J$9)))))</f>
        <v>2</v>
      </c>
      <c r="U760" s="99">
        <f>IF(AND(N760&lt;='Product Ratings'!$R$5,N760&gt;='Product Ratings'!$Q$5),'Product Ratings'!$O$5,IF(AND(N760&lt;='Product Ratings'!$R$6,N760&gt;='Product Ratings'!$Q$6),'Product Ratings'!$O$6,IF(AND(N760&lt;='Product Ratings'!$R$7,N760&gt;='Product Ratings'!$Q$7),'Product Ratings'!$O$7,IF(AND(N760&lt;='Product Ratings'!$R$8,N760&gt;='Product Ratings'!$Q$8),'Product Ratings'!$O$8,IF(N760&gt;='Product Ratings'!$Q$9,'Product Ratings'!$O$9)))))</f>
        <v>3</v>
      </c>
      <c r="V760" s="99">
        <f>IF(AND(P760&lt;='Product Ratings'!$V$5,P760&gt;='Product Ratings'!$U$5),'Product Ratings'!$S$5,IF(AND(P760&lt;='Product Ratings'!$V$6,P760&gt;='Product Ratings'!$U$6),'Product Ratings'!$S$6,IF(AND(P760&lt;='Product Ratings'!$V$7,P760&gt;='Product Ratings'!$U$7),'Product Ratings'!$S$7,IF(AND(P760&lt;='Product Ratings'!$V$8,P760&gt;='Product Ratings'!$U$8),'Product Ratings'!$S$8,IF(P760&gt;='Product Ratings'!$U$9,'Product Ratings'!$S$9)))))</f>
        <v>5</v>
      </c>
      <c r="W760" s="135">
        <f t="shared" si="6"/>
        <v>13</v>
      </c>
      <c r="X760" s="90"/>
      <c r="Y760" s="90"/>
      <c r="Z760" s="90"/>
      <c r="AA760" s="90"/>
      <c r="AB760" s="90"/>
    </row>
    <row r="761" ht="12.75" customHeight="1">
      <c r="A761" s="87"/>
      <c r="B761" s="90"/>
      <c r="C761" s="90" t="s">
        <v>820</v>
      </c>
      <c r="D761" s="126">
        <v>5.0</v>
      </c>
      <c r="E761" s="127">
        <v>89.28</v>
      </c>
      <c r="F761" s="128">
        <f t="shared" si="7"/>
        <v>58.032</v>
      </c>
      <c r="G761" s="129">
        <f t="shared" si="1"/>
        <v>31.248</v>
      </c>
      <c r="H761" s="130">
        <f t="shared" si="2"/>
        <v>0.35</v>
      </c>
      <c r="I761" s="131">
        <v>44509.0</v>
      </c>
      <c r="J761" s="132">
        <v>44545.0</v>
      </c>
      <c r="K761" s="123"/>
      <c r="L761" s="90"/>
      <c r="M761" s="133">
        <f t="shared" si="3"/>
        <v>17.856</v>
      </c>
      <c r="N761" s="99">
        <f t="shared" si="4"/>
        <v>36</v>
      </c>
      <c r="O761" s="133">
        <f t="shared" si="5"/>
        <v>11.6064</v>
      </c>
      <c r="P761" s="134">
        <v>0.65</v>
      </c>
      <c r="Q761" s="90"/>
      <c r="R761" s="99">
        <f>IF(AND(H761&lt;='Product Ratings'!$E$5,H761&gt;='Product Ratings'!$D$5),'Product Ratings'!$C$5,IF(AND(H761&lt;='Product Ratings'!$E$6,H761&gt;='Product Ratings'!$D$6),'Product Ratings'!$C$6,IF(AND(H761&lt;='Product Ratings'!$E$7,H761&gt;='Product Ratings'!$D$7),'Product Ratings'!$C$7,IF(AND(H761&lt;='Product Ratings'!$E$8,H761&gt;='Product Ratings'!$D$8),'Product Ratings'!$C$8,IF(H761&gt;='Product Ratings'!$D$9,'Product Ratings'!$C$9)))))</f>
        <v>2</v>
      </c>
      <c r="S761" s="99">
        <f>IF(AND(D761&lt;='Product Ratings'!$I$5,D761&gt;='Product Ratings'!$H$5),'Product Ratings'!$F$5,IF(AND(D761&lt;='Product Ratings'!$I$6,D761&gt;='Product Ratings'!$H$6),'Product Ratings'!$F$6,IF(AND(D761&lt;='Product Ratings'!$I$7,I761&gt;='Product Ratings'!$H$7),'Product Ratings'!$F$7,IF(AND(D761&lt;='Product Ratings'!$I$8,D761&gt;='Product Ratings'!$H$8),'Product Ratings'!$F$8,IF(D761&gt;='Product Ratings'!$H$9,'Product Ratings'!$F$9)))))</f>
        <v>1</v>
      </c>
      <c r="T761" s="99">
        <f>IF(AND(O761&lt;='Product Ratings'!$M$5,O761&gt;='Product Ratings'!$L$5),'Product Ratings'!$J$5,IF(AND(O761&lt;='Product Ratings'!$M$6,O761&gt;='Product Ratings'!$L$6),'Product Ratings'!$J$6,IF(AND(O761&lt;='Product Ratings'!$M$7,O761&gt;='Product Ratings'!$L$7),'Product Ratings'!$J$7,IF(AND(O761&lt;='Product Ratings'!$M$8,O761&gt;='Product Ratings'!$L$8),'Product Ratings'!$J$8,IF(O761&gt;='Product Ratings'!$L$9,'Product Ratings'!$J$9)))))</f>
        <v>5</v>
      </c>
      <c r="U761" s="99">
        <f>IF(AND(N761&lt;='Product Ratings'!$R$5,N761&gt;='Product Ratings'!$Q$5),'Product Ratings'!$O$5,IF(AND(N761&lt;='Product Ratings'!$R$6,N761&gt;='Product Ratings'!$Q$6),'Product Ratings'!$O$6,IF(AND(N761&lt;='Product Ratings'!$R$7,N761&gt;='Product Ratings'!$Q$7),'Product Ratings'!$O$7,IF(AND(N761&lt;='Product Ratings'!$R$8,N761&gt;='Product Ratings'!$Q$8),'Product Ratings'!$O$8,IF(N761&gt;='Product Ratings'!$Q$9,'Product Ratings'!$O$9)))))</f>
        <v>3</v>
      </c>
      <c r="V761" s="99">
        <f>IF(AND(P761&lt;='Product Ratings'!$V$5,P761&gt;='Product Ratings'!$U$5),'Product Ratings'!$S$5,IF(AND(P761&lt;='Product Ratings'!$V$6,P761&gt;='Product Ratings'!$U$6),'Product Ratings'!$S$6,IF(AND(P761&lt;='Product Ratings'!$V$7,P761&gt;='Product Ratings'!$U$7),'Product Ratings'!$S$7,IF(AND(P761&lt;='Product Ratings'!$V$8,P761&gt;='Product Ratings'!$U$8),'Product Ratings'!$S$8,IF(P761&gt;='Product Ratings'!$U$9,'Product Ratings'!$S$9)))))</f>
        <v>5</v>
      </c>
      <c r="W761" s="135">
        <f t="shared" si="6"/>
        <v>16</v>
      </c>
      <c r="X761" s="90"/>
      <c r="Y761" s="90"/>
      <c r="Z761" s="90"/>
      <c r="AA761" s="90"/>
      <c r="AB761" s="90"/>
    </row>
    <row r="762" ht="12.75" customHeight="1">
      <c r="A762" s="87"/>
      <c r="B762" s="90"/>
      <c r="C762" s="90" t="s">
        <v>821</v>
      </c>
      <c r="D762" s="126">
        <v>6.0</v>
      </c>
      <c r="E762" s="127">
        <v>300.0</v>
      </c>
      <c r="F762" s="128">
        <f t="shared" si="7"/>
        <v>195</v>
      </c>
      <c r="G762" s="129">
        <f t="shared" si="1"/>
        <v>105</v>
      </c>
      <c r="H762" s="130">
        <f t="shared" si="2"/>
        <v>0.35</v>
      </c>
      <c r="I762" s="131">
        <v>44510.0</v>
      </c>
      <c r="J762" s="132">
        <v>44546.0</v>
      </c>
      <c r="K762" s="123"/>
      <c r="L762" s="90"/>
      <c r="M762" s="133">
        <f t="shared" si="3"/>
        <v>50</v>
      </c>
      <c r="N762" s="99">
        <f t="shared" si="4"/>
        <v>36</v>
      </c>
      <c r="O762" s="133">
        <f t="shared" si="5"/>
        <v>32.5</v>
      </c>
      <c r="P762" s="134">
        <v>0.23</v>
      </c>
      <c r="Q762" s="90"/>
      <c r="R762" s="99">
        <f>IF(AND(H762&lt;='Product Ratings'!$E$5,H762&gt;='Product Ratings'!$D$5),'Product Ratings'!$C$5,IF(AND(H762&lt;='Product Ratings'!$E$6,H762&gt;='Product Ratings'!$D$6),'Product Ratings'!$C$6,IF(AND(H762&lt;='Product Ratings'!$E$7,H762&gt;='Product Ratings'!$D$7),'Product Ratings'!$C$7,IF(AND(H762&lt;='Product Ratings'!$E$8,H762&gt;='Product Ratings'!$D$8),'Product Ratings'!$C$8,IF(H762&gt;='Product Ratings'!$D$9,'Product Ratings'!$C$9)))))</f>
        <v>2</v>
      </c>
      <c r="S762" s="99">
        <f>IF(AND(D762&lt;='Product Ratings'!$I$5,D762&gt;='Product Ratings'!$H$5),'Product Ratings'!$F$5,IF(AND(D762&lt;='Product Ratings'!$I$6,D762&gt;='Product Ratings'!$H$6),'Product Ratings'!$F$6,IF(AND(D762&lt;='Product Ratings'!$I$7,I762&gt;='Product Ratings'!$H$7),'Product Ratings'!$F$7,IF(AND(D762&lt;='Product Ratings'!$I$8,D762&gt;='Product Ratings'!$H$8),'Product Ratings'!$F$8,IF(D762&gt;='Product Ratings'!$H$9,'Product Ratings'!$F$9)))))</f>
        <v>2</v>
      </c>
      <c r="T762" s="99">
        <f>IF(AND(O762&lt;='Product Ratings'!$M$5,O762&gt;='Product Ratings'!$L$5),'Product Ratings'!$J$5,IF(AND(O762&lt;='Product Ratings'!$M$6,O762&gt;='Product Ratings'!$L$6),'Product Ratings'!$J$6,IF(AND(O762&lt;='Product Ratings'!$M$7,O762&gt;='Product Ratings'!$L$7),'Product Ratings'!$J$7,IF(AND(O762&lt;='Product Ratings'!$M$8,O762&gt;='Product Ratings'!$L$8),'Product Ratings'!$J$8,IF(O762&gt;='Product Ratings'!$L$9,'Product Ratings'!$J$9)))))</f>
        <v>4</v>
      </c>
      <c r="U762" s="99">
        <f>IF(AND(N762&lt;='Product Ratings'!$R$5,N762&gt;='Product Ratings'!$Q$5),'Product Ratings'!$O$5,IF(AND(N762&lt;='Product Ratings'!$R$6,N762&gt;='Product Ratings'!$Q$6),'Product Ratings'!$O$6,IF(AND(N762&lt;='Product Ratings'!$R$7,N762&gt;='Product Ratings'!$Q$7),'Product Ratings'!$O$7,IF(AND(N762&lt;='Product Ratings'!$R$8,N762&gt;='Product Ratings'!$Q$8),'Product Ratings'!$O$8,IF(N762&gt;='Product Ratings'!$Q$9,'Product Ratings'!$O$9)))))</f>
        <v>3</v>
      </c>
      <c r="V762" s="99">
        <f>IF(AND(P762&lt;='Product Ratings'!$V$5,P762&gt;='Product Ratings'!$U$5),'Product Ratings'!$S$5,IF(AND(P762&lt;='Product Ratings'!$V$6,P762&gt;='Product Ratings'!$U$6),'Product Ratings'!$S$6,IF(AND(P762&lt;='Product Ratings'!$V$7,P762&gt;='Product Ratings'!$U$7),'Product Ratings'!$S$7,IF(AND(P762&lt;='Product Ratings'!$V$8,P762&gt;='Product Ratings'!$U$8),'Product Ratings'!$S$8,IF(P762&gt;='Product Ratings'!$U$9,'Product Ratings'!$S$9)))))</f>
        <v>3</v>
      </c>
      <c r="W762" s="135">
        <f t="shared" si="6"/>
        <v>14</v>
      </c>
      <c r="X762" s="90"/>
      <c r="Y762" s="90"/>
      <c r="Z762" s="90"/>
      <c r="AA762" s="90"/>
      <c r="AB762" s="90"/>
    </row>
    <row r="763" ht="12.75" customHeight="1">
      <c r="A763" s="87"/>
      <c r="B763" s="90"/>
      <c r="C763" s="90" t="s">
        <v>822</v>
      </c>
      <c r="D763" s="126">
        <v>1.0</v>
      </c>
      <c r="E763" s="127">
        <v>111.3</v>
      </c>
      <c r="F763" s="128">
        <f t="shared" si="7"/>
        <v>72.345</v>
      </c>
      <c r="G763" s="129">
        <f t="shared" si="1"/>
        <v>38.955</v>
      </c>
      <c r="H763" s="130">
        <f t="shared" si="2"/>
        <v>0.35</v>
      </c>
      <c r="I763" s="131">
        <v>44511.0</v>
      </c>
      <c r="J763" s="132">
        <v>44547.0</v>
      </c>
      <c r="K763" s="123"/>
      <c r="L763" s="90"/>
      <c r="M763" s="133">
        <f t="shared" si="3"/>
        <v>111.3</v>
      </c>
      <c r="N763" s="99">
        <f t="shared" si="4"/>
        <v>36</v>
      </c>
      <c r="O763" s="133">
        <f t="shared" si="5"/>
        <v>72.345</v>
      </c>
      <c r="P763" s="134">
        <v>0.21</v>
      </c>
      <c r="Q763" s="90"/>
      <c r="R763" s="99">
        <f>IF(AND(H763&lt;='Product Ratings'!$E$5,H763&gt;='Product Ratings'!$D$5),'Product Ratings'!$C$5,IF(AND(H763&lt;='Product Ratings'!$E$6,H763&gt;='Product Ratings'!$D$6),'Product Ratings'!$C$6,IF(AND(H763&lt;='Product Ratings'!$E$7,H763&gt;='Product Ratings'!$D$7),'Product Ratings'!$C$7,IF(AND(H763&lt;='Product Ratings'!$E$8,H763&gt;='Product Ratings'!$D$8),'Product Ratings'!$C$8,IF(H763&gt;='Product Ratings'!$D$9,'Product Ratings'!$C$9)))))</f>
        <v>2</v>
      </c>
      <c r="S763" s="99">
        <f>IF(AND(D763&lt;='Product Ratings'!$I$5,D763&gt;='Product Ratings'!$H$5),'Product Ratings'!$F$5,IF(AND(D763&lt;='Product Ratings'!$I$6,D763&gt;='Product Ratings'!$H$6),'Product Ratings'!$F$6,IF(AND(D763&lt;='Product Ratings'!$I$7,I763&gt;='Product Ratings'!$H$7),'Product Ratings'!$F$7,IF(AND(D763&lt;='Product Ratings'!$I$8,D763&gt;='Product Ratings'!$H$8),'Product Ratings'!$F$8,IF(D763&gt;='Product Ratings'!$H$9,'Product Ratings'!$F$9)))))</f>
        <v>1</v>
      </c>
      <c r="T763" s="99">
        <f>IF(AND(O763&lt;='Product Ratings'!$M$5,O763&gt;='Product Ratings'!$L$5),'Product Ratings'!$J$5,IF(AND(O763&lt;='Product Ratings'!$M$6,O763&gt;='Product Ratings'!$L$6),'Product Ratings'!$J$6,IF(AND(O763&lt;='Product Ratings'!$M$7,O763&gt;='Product Ratings'!$L$7),'Product Ratings'!$J$7,IF(AND(O763&lt;='Product Ratings'!$M$8,O763&gt;='Product Ratings'!$L$8),'Product Ratings'!$J$8,IF(O763&gt;='Product Ratings'!$L$9,'Product Ratings'!$J$9)))))</f>
        <v>3</v>
      </c>
      <c r="U763" s="99">
        <f>IF(AND(N763&lt;='Product Ratings'!$R$5,N763&gt;='Product Ratings'!$Q$5),'Product Ratings'!$O$5,IF(AND(N763&lt;='Product Ratings'!$R$6,N763&gt;='Product Ratings'!$Q$6),'Product Ratings'!$O$6,IF(AND(N763&lt;='Product Ratings'!$R$7,N763&gt;='Product Ratings'!$Q$7),'Product Ratings'!$O$7,IF(AND(N763&lt;='Product Ratings'!$R$8,N763&gt;='Product Ratings'!$Q$8),'Product Ratings'!$O$8,IF(N763&gt;='Product Ratings'!$Q$9,'Product Ratings'!$O$9)))))</f>
        <v>3</v>
      </c>
      <c r="V763" s="99">
        <f>IF(AND(P763&lt;='Product Ratings'!$V$5,P763&gt;='Product Ratings'!$U$5),'Product Ratings'!$S$5,IF(AND(P763&lt;='Product Ratings'!$V$6,P763&gt;='Product Ratings'!$U$6),'Product Ratings'!$S$6,IF(AND(P763&lt;='Product Ratings'!$V$7,P763&gt;='Product Ratings'!$U$7),'Product Ratings'!$S$7,IF(AND(P763&lt;='Product Ratings'!$V$8,P763&gt;='Product Ratings'!$U$8),'Product Ratings'!$S$8,IF(P763&gt;='Product Ratings'!$U$9,'Product Ratings'!$S$9)))))</f>
        <v>3</v>
      </c>
      <c r="W763" s="135">
        <f t="shared" si="6"/>
        <v>12</v>
      </c>
      <c r="X763" s="90"/>
      <c r="Y763" s="90"/>
      <c r="Z763" s="90"/>
      <c r="AA763" s="90"/>
      <c r="AB763" s="90"/>
    </row>
    <row r="764" ht="12.75" customHeight="1">
      <c r="A764" s="87"/>
      <c r="B764" s="90"/>
      <c r="C764" s="90" t="s">
        <v>823</v>
      </c>
      <c r="D764" s="126">
        <v>2.0</v>
      </c>
      <c r="E764" s="127">
        <v>46.43</v>
      </c>
      <c r="F764" s="128">
        <f t="shared" si="7"/>
        <v>30.1795</v>
      </c>
      <c r="G764" s="129">
        <f t="shared" si="1"/>
        <v>16.2505</v>
      </c>
      <c r="H764" s="130">
        <f t="shared" si="2"/>
        <v>0.35</v>
      </c>
      <c r="I764" s="131">
        <v>44512.0</v>
      </c>
      <c r="J764" s="132">
        <v>44548.0</v>
      </c>
      <c r="K764" s="123"/>
      <c r="L764" s="90"/>
      <c r="M764" s="133">
        <f t="shared" si="3"/>
        <v>23.215</v>
      </c>
      <c r="N764" s="99">
        <f t="shared" si="4"/>
        <v>36</v>
      </c>
      <c r="O764" s="133">
        <f t="shared" si="5"/>
        <v>15.08975</v>
      </c>
      <c r="P764" s="134">
        <v>0.45</v>
      </c>
      <c r="Q764" s="90"/>
      <c r="R764" s="99">
        <f>IF(AND(H764&lt;='Product Ratings'!$E$5,H764&gt;='Product Ratings'!$D$5),'Product Ratings'!$C$5,IF(AND(H764&lt;='Product Ratings'!$E$6,H764&gt;='Product Ratings'!$D$6),'Product Ratings'!$C$6,IF(AND(H764&lt;='Product Ratings'!$E$7,H764&gt;='Product Ratings'!$D$7),'Product Ratings'!$C$7,IF(AND(H764&lt;='Product Ratings'!$E$8,H764&gt;='Product Ratings'!$D$8),'Product Ratings'!$C$8,IF(H764&gt;='Product Ratings'!$D$9,'Product Ratings'!$C$9)))))</f>
        <v>2</v>
      </c>
      <c r="S764" s="99">
        <f>IF(AND(D764&lt;='Product Ratings'!$I$5,D764&gt;='Product Ratings'!$H$5),'Product Ratings'!$F$5,IF(AND(D764&lt;='Product Ratings'!$I$6,D764&gt;='Product Ratings'!$H$6),'Product Ratings'!$F$6,IF(AND(D764&lt;='Product Ratings'!$I$7,I764&gt;='Product Ratings'!$H$7),'Product Ratings'!$F$7,IF(AND(D764&lt;='Product Ratings'!$I$8,D764&gt;='Product Ratings'!$H$8),'Product Ratings'!$F$8,IF(D764&gt;='Product Ratings'!$H$9,'Product Ratings'!$F$9)))))</f>
        <v>1</v>
      </c>
      <c r="T764" s="99">
        <f>IF(AND(O764&lt;='Product Ratings'!$M$5,O764&gt;='Product Ratings'!$L$5),'Product Ratings'!$J$5,IF(AND(O764&lt;='Product Ratings'!$M$6,O764&gt;='Product Ratings'!$L$6),'Product Ratings'!$J$6,IF(AND(O764&lt;='Product Ratings'!$M$7,O764&gt;='Product Ratings'!$L$7),'Product Ratings'!$J$7,IF(AND(O764&lt;='Product Ratings'!$M$8,O764&gt;='Product Ratings'!$L$8),'Product Ratings'!$J$8,IF(O764&gt;='Product Ratings'!$L$9,'Product Ratings'!$J$9)))))</f>
        <v>5</v>
      </c>
      <c r="U764" s="99">
        <f>IF(AND(N764&lt;='Product Ratings'!$R$5,N764&gt;='Product Ratings'!$Q$5),'Product Ratings'!$O$5,IF(AND(N764&lt;='Product Ratings'!$R$6,N764&gt;='Product Ratings'!$Q$6),'Product Ratings'!$O$6,IF(AND(N764&lt;='Product Ratings'!$R$7,N764&gt;='Product Ratings'!$Q$7),'Product Ratings'!$O$7,IF(AND(N764&lt;='Product Ratings'!$R$8,N764&gt;='Product Ratings'!$Q$8),'Product Ratings'!$O$8,IF(N764&gt;='Product Ratings'!$Q$9,'Product Ratings'!$O$9)))))</f>
        <v>3</v>
      </c>
      <c r="V764" s="99">
        <f>IF(AND(P764&lt;='Product Ratings'!$V$5,P764&gt;='Product Ratings'!$U$5),'Product Ratings'!$S$5,IF(AND(P764&lt;='Product Ratings'!$V$6,P764&gt;='Product Ratings'!$U$6),'Product Ratings'!$S$6,IF(AND(P764&lt;='Product Ratings'!$V$7,P764&gt;='Product Ratings'!$U$7),'Product Ratings'!$S$7,IF(AND(P764&lt;='Product Ratings'!$V$8,P764&gt;='Product Ratings'!$U$8),'Product Ratings'!$S$8,IF(P764&gt;='Product Ratings'!$U$9,'Product Ratings'!$S$9)))))</f>
        <v>4</v>
      </c>
      <c r="W764" s="135">
        <f t="shared" si="6"/>
        <v>15</v>
      </c>
      <c r="X764" s="90"/>
      <c r="Y764" s="90"/>
      <c r="Z764" s="90"/>
      <c r="AA764" s="90"/>
      <c r="AB764" s="90"/>
    </row>
    <row r="765" ht="12.75" customHeight="1">
      <c r="A765" s="87"/>
      <c r="B765" s="90"/>
      <c r="C765" s="90" t="s">
        <v>824</v>
      </c>
      <c r="D765" s="126">
        <v>3.0</v>
      </c>
      <c r="E765" s="127">
        <v>25.22</v>
      </c>
      <c r="F765" s="128">
        <f t="shared" si="7"/>
        <v>16.393</v>
      </c>
      <c r="G765" s="129">
        <f t="shared" si="1"/>
        <v>8.827</v>
      </c>
      <c r="H765" s="130">
        <f t="shared" si="2"/>
        <v>0.35</v>
      </c>
      <c r="I765" s="131">
        <v>44513.0</v>
      </c>
      <c r="J765" s="132">
        <v>44549.0</v>
      </c>
      <c r="K765" s="123"/>
      <c r="L765" s="90"/>
      <c r="M765" s="133">
        <f t="shared" si="3"/>
        <v>8.406666667</v>
      </c>
      <c r="N765" s="99">
        <f t="shared" si="4"/>
        <v>36</v>
      </c>
      <c r="O765" s="133">
        <f t="shared" si="5"/>
        <v>5.464333333</v>
      </c>
      <c r="P765" s="134">
        <v>0.87</v>
      </c>
      <c r="Q765" s="90"/>
      <c r="R765" s="99">
        <f>IF(AND(H765&lt;='Product Ratings'!$E$5,H765&gt;='Product Ratings'!$D$5),'Product Ratings'!$C$5,IF(AND(H765&lt;='Product Ratings'!$E$6,H765&gt;='Product Ratings'!$D$6),'Product Ratings'!$C$6,IF(AND(H765&lt;='Product Ratings'!$E$7,H765&gt;='Product Ratings'!$D$7),'Product Ratings'!$C$7,IF(AND(H765&lt;='Product Ratings'!$E$8,H765&gt;='Product Ratings'!$D$8),'Product Ratings'!$C$8,IF(H765&gt;='Product Ratings'!$D$9,'Product Ratings'!$C$9)))))</f>
        <v>2</v>
      </c>
      <c r="S765" s="99">
        <f>IF(AND(D765&lt;='Product Ratings'!$I$5,D765&gt;='Product Ratings'!$H$5),'Product Ratings'!$F$5,IF(AND(D765&lt;='Product Ratings'!$I$6,D765&gt;='Product Ratings'!$H$6),'Product Ratings'!$F$6,IF(AND(D765&lt;='Product Ratings'!$I$7,I765&gt;='Product Ratings'!$H$7),'Product Ratings'!$F$7,IF(AND(D765&lt;='Product Ratings'!$I$8,D765&gt;='Product Ratings'!$H$8),'Product Ratings'!$F$8,IF(D765&gt;='Product Ratings'!$H$9,'Product Ratings'!$F$9)))))</f>
        <v>1</v>
      </c>
      <c r="T765" s="99">
        <f>IF(AND(O765&lt;='Product Ratings'!$M$5,O765&gt;='Product Ratings'!$L$5),'Product Ratings'!$J$5,IF(AND(O765&lt;='Product Ratings'!$M$6,O765&gt;='Product Ratings'!$L$6),'Product Ratings'!$J$6,IF(AND(O765&lt;='Product Ratings'!$M$7,O765&gt;='Product Ratings'!$L$7),'Product Ratings'!$J$7,IF(AND(O765&lt;='Product Ratings'!$M$8,O765&gt;='Product Ratings'!$L$8),'Product Ratings'!$J$8,IF(O765&gt;='Product Ratings'!$L$9,'Product Ratings'!$J$9)))))</f>
        <v>5</v>
      </c>
      <c r="U765" s="99">
        <f>IF(AND(N765&lt;='Product Ratings'!$R$5,N765&gt;='Product Ratings'!$Q$5),'Product Ratings'!$O$5,IF(AND(N765&lt;='Product Ratings'!$R$6,N765&gt;='Product Ratings'!$Q$6),'Product Ratings'!$O$6,IF(AND(N765&lt;='Product Ratings'!$R$7,N765&gt;='Product Ratings'!$Q$7),'Product Ratings'!$O$7,IF(AND(N765&lt;='Product Ratings'!$R$8,N765&gt;='Product Ratings'!$Q$8),'Product Ratings'!$O$8,IF(N765&gt;='Product Ratings'!$Q$9,'Product Ratings'!$O$9)))))</f>
        <v>3</v>
      </c>
      <c r="V765" s="99">
        <f>IF(AND(P765&lt;='Product Ratings'!$V$5,P765&gt;='Product Ratings'!$U$5),'Product Ratings'!$S$5,IF(AND(P765&lt;='Product Ratings'!$V$6,P765&gt;='Product Ratings'!$U$6),'Product Ratings'!$S$6,IF(AND(P765&lt;='Product Ratings'!$V$7,P765&gt;='Product Ratings'!$U$7),'Product Ratings'!$S$7,IF(AND(P765&lt;='Product Ratings'!$V$8,P765&gt;='Product Ratings'!$U$8),'Product Ratings'!$S$8,IF(P765&gt;='Product Ratings'!$U$9,'Product Ratings'!$S$9)))))</f>
        <v>5</v>
      </c>
      <c r="W765" s="135">
        <f t="shared" si="6"/>
        <v>16</v>
      </c>
      <c r="X765" s="90"/>
      <c r="Y765" s="90"/>
      <c r="Z765" s="90"/>
      <c r="AA765" s="90"/>
      <c r="AB765" s="90"/>
    </row>
    <row r="766" ht="12.75" customHeight="1">
      <c r="A766" s="87"/>
      <c r="B766" s="90"/>
      <c r="C766" s="90" t="s">
        <v>825</v>
      </c>
      <c r="D766" s="126">
        <v>4.0</v>
      </c>
      <c r="E766" s="127">
        <v>149.09</v>
      </c>
      <c r="F766" s="128">
        <f t="shared" si="7"/>
        <v>96.9085</v>
      </c>
      <c r="G766" s="129">
        <f t="shared" si="1"/>
        <v>52.1815</v>
      </c>
      <c r="H766" s="130">
        <f t="shared" si="2"/>
        <v>0.35</v>
      </c>
      <c r="I766" s="131">
        <v>44514.0</v>
      </c>
      <c r="J766" s="132">
        <v>44550.0</v>
      </c>
      <c r="K766" s="123"/>
      <c r="L766" s="90"/>
      <c r="M766" s="133">
        <f t="shared" si="3"/>
        <v>37.2725</v>
      </c>
      <c r="N766" s="99">
        <f t="shared" si="4"/>
        <v>36</v>
      </c>
      <c r="O766" s="133">
        <f t="shared" si="5"/>
        <v>24.227125</v>
      </c>
      <c r="P766" s="134">
        <v>0.89</v>
      </c>
      <c r="Q766" s="90"/>
      <c r="R766" s="99">
        <f>IF(AND(H766&lt;='Product Ratings'!$E$5,H766&gt;='Product Ratings'!$D$5),'Product Ratings'!$C$5,IF(AND(H766&lt;='Product Ratings'!$E$6,H766&gt;='Product Ratings'!$D$6),'Product Ratings'!$C$6,IF(AND(H766&lt;='Product Ratings'!$E$7,H766&gt;='Product Ratings'!$D$7),'Product Ratings'!$C$7,IF(AND(H766&lt;='Product Ratings'!$E$8,H766&gt;='Product Ratings'!$D$8),'Product Ratings'!$C$8,IF(H766&gt;='Product Ratings'!$D$9,'Product Ratings'!$C$9)))))</f>
        <v>2</v>
      </c>
      <c r="S766" s="99">
        <f>IF(AND(D766&lt;='Product Ratings'!$I$5,D766&gt;='Product Ratings'!$H$5),'Product Ratings'!$F$5,IF(AND(D766&lt;='Product Ratings'!$I$6,D766&gt;='Product Ratings'!$H$6),'Product Ratings'!$F$6,IF(AND(D766&lt;='Product Ratings'!$I$7,I766&gt;='Product Ratings'!$H$7),'Product Ratings'!$F$7,IF(AND(D766&lt;='Product Ratings'!$I$8,D766&gt;='Product Ratings'!$H$8),'Product Ratings'!$F$8,IF(D766&gt;='Product Ratings'!$H$9,'Product Ratings'!$F$9)))))</f>
        <v>1</v>
      </c>
      <c r="T766" s="99">
        <f>IF(AND(O766&lt;='Product Ratings'!$M$5,O766&gt;='Product Ratings'!$L$5),'Product Ratings'!$J$5,IF(AND(O766&lt;='Product Ratings'!$M$6,O766&gt;='Product Ratings'!$L$6),'Product Ratings'!$J$6,IF(AND(O766&lt;='Product Ratings'!$M$7,O766&gt;='Product Ratings'!$L$7),'Product Ratings'!$J$7,IF(AND(O766&lt;='Product Ratings'!$M$8,O766&gt;='Product Ratings'!$L$8),'Product Ratings'!$J$8,IF(O766&gt;='Product Ratings'!$L$9,'Product Ratings'!$J$9)))))</f>
        <v>5</v>
      </c>
      <c r="U766" s="99">
        <f>IF(AND(N766&lt;='Product Ratings'!$R$5,N766&gt;='Product Ratings'!$Q$5),'Product Ratings'!$O$5,IF(AND(N766&lt;='Product Ratings'!$R$6,N766&gt;='Product Ratings'!$Q$6),'Product Ratings'!$O$6,IF(AND(N766&lt;='Product Ratings'!$R$7,N766&gt;='Product Ratings'!$Q$7),'Product Ratings'!$O$7,IF(AND(N766&lt;='Product Ratings'!$R$8,N766&gt;='Product Ratings'!$Q$8),'Product Ratings'!$O$8,IF(N766&gt;='Product Ratings'!$Q$9,'Product Ratings'!$O$9)))))</f>
        <v>3</v>
      </c>
      <c r="V766" s="99">
        <f>IF(AND(P766&lt;='Product Ratings'!$V$5,P766&gt;='Product Ratings'!$U$5),'Product Ratings'!$S$5,IF(AND(P766&lt;='Product Ratings'!$V$6,P766&gt;='Product Ratings'!$U$6),'Product Ratings'!$S$6,IF(AND(P766&lt;='Product Ratings'!$V$7,P766&gt;='Product Ratings'!$U$7),'Product Ratings'!$S$7,IF(AND(P766&lt;='Product Ratings'!$V$8,P766&gt;='Product Ratings'!$U$8),'Product Ratings'!$S$8,IF(P766&gt;='Product Ratings'!$U$9,'Product Ratings'!$S$9)))))</f>
        <v>5</v>
      </c>
      <c r="W766" s="135">
        <f t="shared" si="6"/>
        <v>16</v>
      </c>
      <c r="X766" s="90"/>
      <c r="Y766" s="90"/>
      <c r="Z766" s="90"/>
      <c r="AA766" s="90"/>
      <c r="AB766" s="90"/>
    </row>
    <row r="767" ht="12.75" customHeight="1">
      <c r="A767" s="87"/>
      <c r="B767" s="90"/>
      <c r="C767" s="90" t="s">
        <v>826</v>
      </c>
      <c r="D767" s="126">
        <v>5.0</v>
      </c>
      <c r="E767" s="127">
        <v>522.88</v>
      </c>
      <c r="F767" s="128">
        <f t="shared" si="7"/>
        <v>339.872</v>
      </c>
      <c r="G767" s="129">
        <f t="shared" si="1"/>
        <v>183.008</v>
      </c>
      <c r="H767" s="130">
        <f t="shared" si="2"/>
        <v>0.35</v>
      </c>
      <c r="I767" s="131">
        <v>44515.0</v>
      </c>
      <c r="J767" s="132">
        <v>44551.0</v>
      </c>
      <c r="K767" s="123"/>
      <c r="L767" s="90"/>
      <c r="M767" s="133">
        <f t="shared" si="3"/>
        <v>104.576</v>
      </c>
      <c r="N767" s="99">
        <f t="shared" si="4"/>
        <v>36</v>
      </c>
      <c r="O767" s="133">
        <f t="shared" si="5"/>
        <v>67.9744</v>
      </c>
      <c r="P767" s="134">
        <v>0.03</v>
      </c>
      <c r="Q767" s="90"/>
      <c r="R767" s="99">
        <f>IF(AND(H767&lt;='Product Ratings'!$E$5,H767&gt;='Product Ratings'!$D$5),'Product Ratings'!$C$5,IF(AND(H767&lt;='Product Ratings'!$E$6,H767&gt;='Product Ratings'!$D$6),'Product Ratings'!$C$6,IF(AND(H767&lt;='Product Ratings'!$E$7,H767&gt;='Product Ratings'!$D$7),'Product Ratings'!$C$7,IF(AND(H767&lt;='Product Ratings'!$E$8,H767&gt;='Product Ratings'!$D$8),'Product Ratings'!$C$8,IF(H767&gt;='Product Ratings'!$D$9,'Product Ratings'!$C$9)))))</f>
        <v>2</v>
      </c>
      <c r="S767" s="99">
        <f>IF(AND(D767&lt;='Product Ratings'!$I$5,D767&gt;='Product Ratings'!$H$5),'Product Ratings'!$F$5,IF(AND(D767&lt;='Product Ratings'!$I$6,D767&gt;='Product Ratings'!$H$6),'Product Ratings'!$F$6,IF(AND(D767&lt;='Product Ratings'!$I$7,I767&gt;='Product Ratings'!$H$7),'Product Ratings'!$F$7,IF(AND(D767&lt;='Product Ratings'!$I$8,D767&gt;='Product Ratings'!$H$8),'Product Ratings'!$F$8,IF(D767&gt;='Product Ratings'!$H$9,'Product Ratings'!$F$9)))))</f>
        <v>1</v>
      </c>
      <c r="T767" s="99">
        <f>IF(AND(O767&lt;='Product Ratings'!$M$5,O767&gt;='Product Ratings'!$L$5),'Product Ratings'!$J$5,IF(AND(O767&lt;='Product Ratings'!$M$6,O767&gt;='Product Ratings'!$L$6),'Product Ratings'!$J$6,IF(AND(O767&lt;='Product Ratings'!$M$7,O767&gt;='Product Ratings'!$L$7),'Product Ratings'!$J$7,IF(AND(O767&lt;='Product Ratings'!$M$8,O767&gt;='Product Ratings'!$L$8),'Product Ratings'!$J$8,IF(O767&gt;='Product Ratings'!$L$9,'Product Ratings'!$J$9)))))</f>
        <v>3</v>
      </c>
      <c r="U767" s="99">
        <f>IF(AND(N767&lt;='Product Ratings'!$R$5,N767&gt;='Product Ratings'!$Q$5),'Product Ratings'!$O$5,IF(AND(N767&lt;='Product Ratings'!$R$6,N767&gt;='Product Ratings'!$Q$6),'Product Ratings'!$O$6,IF(AND(N767&lt;='Product Ratings'!$R$7,N767&gt;='Product Ratings'!$Q$7),'Product Ratings'!$O$7,IF(AND(N767&lt;='Product Ratings'!$R$8,N767&gt;='Product Ratings'!$Q$8),'Product Ratings'!$O$8,IF(N767&gt;='Product Ratings'!$Q$9,'Product Ratings'!$O$9)))))</f>
        <v>3</v>
      </c>
      <c r="V767" s="99">
        <f>IF(AND(P767&lt;='Product Ratings'!$V$5,P767&gt;='Product Ratings'!$U$5),'Product Ratings'!$S$5,IF(AND(P767&lt;='Product Ratings'!$V$6,P767&gt;='Product Ratings'!$U$6),'Product Ratings'!$S$6,IF(AND(P767&lt;='Product Ratings'!$V$7,P767&gt;='Product Ratings'!$U$7),'Product Ratings'!$S$7,IF(AND(P767&lt;='Product Ratings'!$V$8,P767&gt;='Product Ratings'!$U$8),'Product Ratings'!$S$8,IF(P767&gt;='Product Ratings'!$U$9,'Product Ratings'!$S$9)))))</f>
        <v>1</v>
      </c>
      <c r="W767" s="135">
        <f t="shared" si="6"/>
        <v>10</v>
      </c>
      <c r="X767" s="90"/>
      <c r="Y767" s="90"/>
      <c r="Z767" s="90"/>
      <c r="AA767" s="90"/>
      <c r="AB767" s="90"/>
    </row>
    <row r="768" ht="12.75" customHeight="1">
      <c r="A768" s="87"/>
      <c r="B768" s="90"/>
      <c r="C768" s="90" t="s">
        <v>827</v>
      </c>
      <c r="D768" s="126">
        <v>6.0</v>
      </c>
      <c r="E768" s="127">
        <v>203.48</v>
      </c>
      <c r="F768" s="128">
        <f t="shared" si="7"/>
        <v>132.262</v>
      </c>
      <c r="G768" s="129">
        <f t="shared" si="1"/>
        <v>71.218</v>
      </c>
      <c r="H768" s="130">
        <f t="shared" si="2"/>
        <v>0.35</v>
      </c>
      <c r="I768" s="131">
        <v>44516.0</v>
      </c>
      <c r="J768" s="132">
        <v>44552.0</v>
      </c>
      <c r="K768" s="123"/>
      <c r="L768" s="90"/>
      <c r="M768" s="133">
        <f t="shared" si="3"/>
        <v>33.91333333</v>
      </c>
      <c r="N768" s="99">
        <f t="shared" si="4"/>
        <v>36</v>
      </c>
      <c r="O768" s="133">
        <f t="shared" si="5"/>
        <v>22.04366667</v>
      </c>
      <c r="P768" s="134">
        <v>0.04</v>
      </c>
      <c r="Q768" s="90"/>
      <c r="R768" s="99">
        <f>IF(AND(H768&lt;='Product Ratings'!$E$5,H768&gt;='Product Ratings'!$D$5),'Product Ratings'!$C$5,IF(AND(H768&lt;='Product Ratings'!$E$6,H768&gt;='Product Ratings'!$D$6),'Product Ratings'!$C$6,IF(AND(H768&lt;='Product Ratings'!$E$7,H768&gt;='Product Ratings'!$D$7),'Product Ratings'!$C$7,IF(AND(H768&lt;='Product Ratings'!$E$8,H768&gt;='Product Ratings'!$D$8),'Product Ratings'!$C$8,IF(H768&gt;='Product Ratings'!$D$9,'Product Ratings'!$C$9)))))</f>
        <v>2</v>
      </c>
      <c r="S768" s="99">
        <f>IF(AND(D768&lt;='Product Ratings'!$I$5,D768&gt;='Product Ratings'!$H$5),'Product Ratings'!$F$5,IF(AND(D768&lt;='Product Ratings'!$I$6,D768&gt;='Product Ratings'!$H$6),'Product Ratings'!$F$6,IF(AND(D768&lt;='Product Ratings'!$I$7,I768&gt;='Product Ratings'!$H$7),'Product Ratings'!$F$7,IF(AND(D768&lt;='Product Ratings'!$I$8,D768&gt;='Product Ratings'!$H$8),'Product Ratings'!$F$8,IF(D768&gt;='Product Ratings'!$H$9,'Product Ratings'!$F$9)))))</f>
        <v>2</v>
      </c>
      <c r="T768" s="99">
        <f>IF(AND(O768&lt;='Product Ratings'!$M$5,O768&gt;='Product Ratings'!$L$5),'Product Ratings'!$J$5,IF(AND(O768&lt;='Product Ratings'!$M$6,O768&gt;='Product Ratings'!$L$6),'Product Ratings'!$J$6,IF(AND(O768&lt;='Product Ratings'!$M$7,O768&gt;='Product Ratings'!$L$7),'Product Ratings'!$J$7,IF(AND(O768&lt;='Product Ratings'!$M$8,O768&gt;='Product Ratings'!$L$8),'Product Ratings'!$J$8,IF(O768&gt;='Product Ratings'!$L$9,'Product Ratings'!$J$9)))))</f>
        <v>5</v>
      </c>
      <c r="U768" s="99">
        <f>IF(AND(N768&lt;='Product Ratings'!$R$5,N768&gt;='Product Ratings'!$Q$5),'Product Ratings'!$O$5,IF(AND(N768&lt;='Product Ratings'!$R$6,N768&gt;='Product Ratings'!$Q$6),'Product Ratings'!$O$6,IF(AND(N768&lt;='Product Ratings'!$R$7,N768&gt;='Product Ratings'!$Q$7),'Product Ratings'!$O$7,IF(AND(N768&lt;='Product Ratings'!$R$8,N768&gt;='Product Ratings'!$Q$8),'Product Ratings'!$O$8,IF(N768&gt;='Product Ratings'!$Q$9,'Product Ratings'!$O$9)))))</f>
        <v>3</v>
      </c>
      <c r="V768" s="99">
        <f>IF(AND(P768&lt;='Product Ratings'!$V$5,P768&gt;='Product Ratings'!$U$5),'Product Ratings'!$S$5,IF(AND(P768&lt;='Product Ratings'!$V$6,P768&gt;='Product Ratings'!$U$6),'Product Ratings'!$S$6,IF(AND(P768&lt;='Product Ratings'!$V$7,P768&gt;='Product Ratings'!$U$7),'Product Ratings'!$S$7,IF(AND(P768&lt;='Product Ratings'!$V$8,P768&gt;='Product Ratings'!$U$8),'Product Ratings'!$S$8,IF(P768&gt;='Product Ratings'!$U$9,'Product Ratings'!$S$9)))))</f>
        <v>1</v>
      </c>
      <c r="W768" s="135">
        <f t="shared" si="6"/>
        <v>13</v>
      </c>
      <c r="X768" s="90"/>
      <c r="Y768" s="90"/>
      <c r="Z768" s="90"/>
      <c r="AA768" s="90"/>
      <c r="AB768" s="90"/>
    </row>
    <row r="769" ht="12.75" customHeight="1">
      <c r="A769" s="87"/>
      <c r="B769" s="90"/>
      <c r="C769" s="90" t="s">
        <v>828</v>
      </c>
      <c r="D769" s="126">
        <v>1.0</v>
      </c>
      <c r="E769" s="127">
        <v>559.87</v>
      </c>
      <c r="F769" s="128">
        <f t="shared" si="7"/>
        <v>363.9155</v>
      </c>
      <c r="G769" s="129">
        <f t="shared" si="1"/>
        <v>195.9545</v>
      </c>
      <c r="H769" s="130">
        <f t="shared" si="2"/>
        <v>0.35</v>
      </c>
      <c r="I769" s="131">
        <v>44517.0</v>
      </c>
      <c r="J769" s="132">
        <v>44553.0</v>
      </c>
      <c r="K769" s="123"/>
      <c r="L769" s="90"/>
      <c r="M769" s="133">
        <f t="shared" si="3"/>
        <v>559.87</v>
      </c>
      <c r="N769" s="99">
        <f t="shared" si="4"/>
        <v>36</v>
      </c>
      <c r="O769" s="133">
        <f t="shared" si="5"/>
        <v>363.9155</v>
      </c>
      <c r="P769" s="134">
        <v>0.05</v>
      </c>
      <c r="Q769" s="90"/>
      <c r="R769" s="99">
        <f>IF(AND(H769&lt;='Product Ratings'!$E$5,H769&gt;='Product Ratings'!$D$5),'Product Ratings'!$C$5,IF(AND(H769&lt;='Product Ratings'!$E$6,H769&gt;='Product Ratings'!$D$6),'Product Ratings'!$C$6,IF(AND(H769&lt;='Product Ratings'!$E$7,H769&gt;='Product Ratings'!$D$7),'Product Ratings'!$C$7,IF(AND(H769&lt;='Product Ratings'!$E$8,H769&gt;='Product Ratings'!$D$8),'Product Ratings'!$C$8,IF(H769&gt;='Product Ratings'!$D$9,'Product Ratings'!$C$9)))))</f>
        <v>2</v>
      </c>
      <c r="S769" s="99">
        <f>IF(AND(D769&lt;='Product Ratings'!$I$5,D769&gt;='Product Ratings'!$H$5),'Product Ratings'!$F$5,IF(AND(D769&lt;='Product Ratings'!$I$6,D769&gt;='Product Ratings'!$H$6),'Product Ratings'!$F$6,IF(AND(D769&lt;='Product Ratings'!$I$7,I769&gt;='Product Ratings'!$H$7),'Product Ratings'!$F$7,IF(AND(D769&lt;='Product Ratings'!$I$8,D769&gt;='Product Ratings'!$H$8),'Product Ratings'!$F$8,IF(D769&gt;='Product Ratings'!$H$9,'Product Ratings'!$F$9)))))</f>
        <v>1</v>
      </c>
      <c r="T769" s="99">
        <f>IF(AND(O769&lt;='Product Ratings'!$M$5,O769&gt;='Product Ratings'!$L$5),'Product Ratings'!$J$5,IF(AND(O769&lt;='Product Ratings'!$M$6,O769&gt;='Product Ratings'!$L$6),'Product Ratings'!$J$6,IF(AND(O769&lt;='Product Ratings'!$M$7,O769&gt;='Product Ratings'!$L$7),'Product Ratings'!$J$7,IF(AND(O769&lt;='Product Ratings'!$M$8,O769&gt;='Product Ratings'!$L$8),'Product Ratings'!$J$8,IF(O769&gt;='Product Ratings'!$L$9,'Product Ratings'!$J$9)))))</f>
        <v>1</v>
      </c>
      <c r="U769" s="99">
        <f>IF(AND(N769&lt;='Product Ratings'!$R$5,N769&gt;='Product Ratings'!$Q$5),'Product Ratings'!$O$5,IF(AND(N769&lt;='Product Ratings'!$R$6,N769&gt;='Product Ratings'!$Q$6),'Product Ratings'!$O$6,IF(AND(N769&lt;='Product Ratings'!$R$7,N769&gt;='Product Ratings'!$Q$7),'Product Ratings'!$O$7,IF(AND(N769&lt;='Product Ratings'!$R$8,N769&gt;='Product Ratings'!$Q$8),'Product Ratings'!$O$8,IF(N769&gt;='Product Ratings'!$Q$9,'Product Ratings'!$O$9)))))</f>
        <v>3</v>
      </c>
      <c r="V769" s="99">
        <f>IF(AND(P769&lt;='Product Ratings'!$V$5,P769&gt;='Product Ratings'!$U$5),'Product Ratings'!$S$5,IF(AND(P769&lt;='Product Ratings'!$V$6,P769&gt;='Product Ratings'!$U$6),'Product Ratings'!$S$6,IF(AND(P769&lt;='Product Ratings'!$V$7,P769&gt;='Product Ratings'!$U$7),'Product Ratings'!$S$7,IF(AND(P769&lt;='Product Ratings'!$V$8,P769&gt;='Product Ratings'!$U$8),'Product Ratings'!$S$8,IF(P769&gt;='Product Ratings'!$U$9,'Product Ratings'!$S$9)))))</f>
        <v>1</v>
      </c>
      <c r="W769" s="135">
        <f t="shared" si="6"/>
        <v>8</v>
      </c>
      <c r="X769" s="90"/>
      <c r="Y769" s="90"/>
      <c r="Z769" s="90"/>
      <c r="AA769" s="90"/>
      <c r="AB769" s="90"/>
    </row>
    <row r="770" ht="12.75" customHeight="1">
      <c r="A770" s="87"/>
      <c r="B770" s="90"/>
      <c r="C770" s="90" t="s">
        <v>829</v>
      </c>
      <c r="D770" s="126">
        <v>2.0</v>
      </c>
      <c r="E770" s="127">
        <v>90.66</v>
      </c>
      <c r="F770" s="128">
        <f t="shared" si="7"/>
        <v>58.929</v>
      </c>
      <c r="G770" s="129">
        <f t="shared" si="1"/>
        <v>31.731</v>
      </c>
      <c r="H770" s="130">
        <f t="shared" si="2"/>
        <v>0.35</v>
      </c>
      <c r="I770" s="131">
        <v>44518.0</v>
      </c>
      <c r="J770" s="132">
        <v>44554.0</v>
      </c>
      <c r="K770" s="123"/>
      <c r="L770" s="90"/>
      <c r="M770" s="133">
        <f t="shared" si="3"/>
        <v>45.33</v>
      </c>
      <c r="N770" s="99">
        <f t="shared" si="4"/>
        <v>36</v>
      </c>
      <c r="O770" s="133">
        <f t="shared" si="5"/>
        <v>29.4645</v>
      </c>
      <c r="P770" s="134">
        <v>0.06</v>
      </c>
      <c r="Q770" s="90"/>
      <c r="R770" s="99">
        <f>IF(AND(H770&lt;='Product Ratings'!$E$5,H770&gt;='Product Ratings'!$D$5),'Product Ratings'!$C$5,IF(AND(H770&lt;='Product Ratings'!$E$6,H770&gt;='Product Ratings'!$D$6),'Product Ratings'!$C$6,IF(AND(H770&lt;='Product Ratings'!$E$7,H770&gt;='Product Ratings'!$D$7),'Product Ratings'!$C$7,IF(AND(H770&lt;='Product Ratings'!$E$8,H770&gt;='Product Ratings'!$D$8),'Product Ratings'!$C$8,IF(H770&gt;='Product Ratings'!$D$9,'Product Ratings'!$C$9)))))</f>
        <v>2</v>
      </c>
      <c r="S770" s="99">
        <f>IF(AND(D770&lt;='Product Ratings'!$I$5,D770&gt;='Product Ratings'!$H$5),'Product Ratings'!$F$5,IF(AND(D770&lt;='Product Ratings'!$I$6,D770&gt;='Product Ratings'!$H$6),'Product Ratings'!$F$6,IF(AND(D770&lt;='Product Ratings'!$I$7,I770&gt;='Product Ratings'!$H$7),'Product Ratings'!$F$7,IF(AND(D770&lt;='Product Ratings'!$I$8,D770&gt;='Product Ratings'!$H$8),'Product Ratings'!$F$8,IF(D770&gt;='Product Ratings'!$H$9,'Product Ratings'!$F$9)))))</f>
        <v>1</v>
      </c>
      <c r="T770" s="99">
        <f>IF(AND(O770&lt;='Product Ratings'!$M$5,O770&gt;='Product Ratings'!$L$5),'Product Ratings'!$J$5,IF(AND(O770&lt;='Product Ratings'!$M$6,O770&gt;='Product Ratings'!$L$6),'Product Ratings'!$J$6,IF(AND(O770&lt;='Product Ratings'!$M$7,O770&gt;='Product Ratings'!$L$7),'Product Ratings'!$J$7,IF(AND(O770&lt;='Product Ratings'!$M$8,O770&gt;='Product Ratings'!$L$8),'Product Ratings'!$J$8,IF(O770&gt;='Product Ratings'!$L$9,'Product Ratings'!$J$9)))))</f>
        <v>4</v>
      </c>
      <c r="U770" s="99">
        <f>IF(AND(N770&lt;='Product Ratings'!$R$5,N770&gt;='Product Ratings'!$Q$5),'Product Ratings'!$O$5,IF(AND(N770&lt;='Product Ratings'!$R$6,N770&gt;='Product Ratings'!$Q$6),'Product Ratings'!$O$6,IF(AND(N770&lt;='Product Ratings'!$R$7,N770&gt;='Product Ratings'!$Q$7),'Product Ratings'!$O$7,IF(AND(N770&lt;='Product Ratings'!$R$8,N770&gt;='Product Ratings'!$Q$8),'Product Ratings'!$O$8,IF(N770&gt;='Product Ratings'!$Q$9,'Product Ratings'!$O$9)))))</f>
        <v>3</v>
      </c>
      <c r="V770" s="99">
        <f>IF(AND(P770&lt;='Product Ratings'!$V$5,P770&gt;='Product Ratings'!$U$5),'Product Ratings'!$S$5,IF(AND(P770&lt;='Product Ratings'!$V$6,P770&gt;='Product Ratings'!$U$6),'Product Ratings'!$S$6,IF(AND(P770&lt;='Product Ratings'!$V$7,P770&gt;='Product Ratings'!$U$7),'Product Ratings'!$S$7,IF(AND(P770&lt;='Product Ratings'!$V$8,P770&gt;='Product Ratings'!$U$8),'Product Ratings'!$S$8,IF(P770&gt;='Product Ratings'!$U$9,'Product Ratings'!$S$9)))))</f>
        <v>2</v>
      </c>
      <c r="W770" s="135">
        <f t="shared" si="6"/>
        <v>12</v>
      </c>
      <c r="X770" s="90"/>
      <c r="Y770" s="90"/>
      <c r="Z770" s="90"/>
      <c r="AA770" s="90"/>
      <c r="AB770" s="90"/>
    </row>
    <row r="771" ht="12.75" customHeight="1">
      <c r="A771" s="87"/>
      <c r="B771" s="90"/>
      <c r="C771" s="90" t="s">
        <v>830</v>
      </c>
      <c r="D771" s="126">
        <v>3.0</v>
      </c>
      <c r="E771" s="127">
        <v>106.41</v>
      </c>
      <c r="F771" s="128">
        <f t="shared" si="7"/>
        <v>69.1665</v>
      </c>
      <c r="G771" s="129">
        <f t="shared" si="1"/>
        <v>37.2435</v>
      </c>
      <c r="H771" s="130">
        <f t="shared" si="2"/>
        <v>0.35</v>
      </c>
      <c r="I771" s="131">
        <v>44519.0</v>
      </c>
      <c r="J771" s="132">
        <v>44555.0</v>
      </c>
      <c r="K771" s="123"/>
      <c r="L771" s="90"/>
      <c r="M771" s="133">
        <f t="shared" si="3"/>
        <v>35.47</v>
      </c>
      <c r="N771" s="99">
        <f t="shared" si="4"/>
        <v>36</v>
      </c>
      <c r="O771" s="133">
        <f t="shared" si="5"/>
        <v>23.0555</v>
      </c>
      <c r="P771" s="134">
        <v>0.07</v>
      </c>
      <c r="Q771" s="90"/>
      <c r="R771" s="99">
        <f>IF(AND(H771&lt;='Product Ratings'!$E$5,H771&gt;='Product Ratings'!$D$5),'Product Ratings'!$C$5,IF(AND(H771&lt;='Product Ratings'!$E$6,H771&gt;='Product Ratings'!$D$6),'Product Ratings'!$C$6,IF(AND(H771&lt;='Product Ratings'!$E$7,H771&gt;='Product Ratings'!$D$7),'Product Ratings'!$C$7,IF(AND(H771&lt;='Product Ratings'!$E$8,H771&gt;='Product Ratings'!$D$8),'Product Ratings'!$C$8,IF(H771&gt;='Product Ratings'!$D$9,'Product Ratings'!$C$9)))))</f>
        <v>2</v>
      </c>
      <c r="S771" s="99">
        <f>IF(AND(D771&lt;='Product Ratings'!$I$5,D771&gt;='Product Ratings'!$H$5),'Product Ratings'!$F$5,IF(AND(D771&lt;='Product Ratings'!$I$6,D771&gt;='Product Ratings'!$H$6),'Product Ratings'!$F$6,IF(AND(D771&lt;='Product Ratings'!$I$7,I771&gt;='Product Ratings'!$H$7),'Product Ratings'!$F$7,IF(AND(D771&lt;='Product Ratings'!$I$8,D771&gt;='Product Ratings'!$H$8),'Product Ratings'!$F$8,IF(D771&gt;='Product Ratings'!$H$9,'Product Ratings'!$F$9)))))</f>
        <v>1</v>
      </c>
      <c r="T771" s="99">
        <f>IF(AND(O771&lt;='Product Ratings'!$M$5,O771&gt;='Product Ratings'!$L$5),'Product Ratings'!$J$5,IF(AND(O771&lt;='Product Ratings'!$M$6,O771&gt;='Product Ratings'!$L$6),'Product Ratings'!$J$6,IF(AND(O771&lt;='Product Ratings'!$M$7,O771&gt;='Product Ratings'!$L$7),'Product Ratings'!$J$7,IF(AND(O771&lt;='Product Ratings'!$M$8,O771&gt;='Product Ratings'!$L$8),'Product Ratings'!$J$8,IF(O771&gt;='Product Ratings'!$L$9,'Product Ratings'!$J$9)))))</f>
        <v>5</v>
      </c>
      <c r="U771" s="99">
        <f>IF(AND(N771&lt;='Product Ratings'!$R$5,N771&gt;='Product Ratings'!$Q$5),'Product Ratings'!$O$5,IF(AND(N771&lt;='Product Ratings'!$R$6,N771&gt;='Product Ratings'!$Q$6),'Product Ratings'!$O$6,IF(AND(N771&lt;='Product Ratings'!$R$7,N771&gt;='Product Ratings'!$Q$7),'Product Ratings'!$O$7,IF(AND(N771&lt;='Product Ratings'!$R$8,N771&gt;='Product Ratings'!$Q$8),'Product Ratings'!$O$8,IF(N771&gt;='Product Ratings'!$Q$9,'Product Ratings'!$O$9)))))</f>
        <v>3</v>
      </c>
      <c r="V771" s="99">
        <f>IF(AND(P771&lt;='Product Ratings'!$V$5,P771&gt;='Product Ratings'!$U$5),'Product Ratings'!$S$5,IF(AND(P771&lt;='Product Ratings'!$V$6,P771&gt;='Product Ratings'!$U$6),'Product Ratings'!$S$6,IF(AND(P771&lt;='Product Ratings'!$V$7,P771&gt;='Product Ratings'!$U$7),'Product Ratings'!$S$7,IF(AND(P771&lt;='Product Ratings'!$V$8,P771&gt;='Product Ratings'!$U$8),'Product Ratings'!$S$8,IF(P771&gt;='Product Ratings'!$U$9,'Product Ratings'!$S$9)))))</f>
        <v>2</v>
      </c>
      <c r="W771" s="135">
        <f t="shared" si="6"/>
        <v>13</v>
      </c>
      <c r="X771" s="90"/>
      <c r="Y771" s="90"/>
      <c r="Z771" s="90"/>
      <c r="AA771" s="90"/>
      <c r="AB771" s="90"/>
    </row>
    <row r="772" ht="12.75" customHeight="1">
      <c r="A772" s="87"/>
      <c r="B772" s="90"/>
      <c r="C772" s="90" t="s">
        <v>831</v>
      </c>
      <c r="D772" s="126">
        <v>4.0</v>
      </c>
      <c r="E772" s="127">
        <v>676.65</v>
      </c>
      <c r="F772" s="128">
        <f t="shared" si="7"/>
        <v>439.8225</v>
      </c>
      <c r="G772" s="129">
        <f t="shared" si="1"/>
        <v>236.8275</v>
      </c>
      <c r="H772" s="130">
        <f t="shared" si="2"/>
        <v>0.35</v>
      </c>
      <c r="I772" s="131">
        <v>44520.0</v>
      </c>
      <c r="J772" s="132">
        <v>44556.0</v>
      </c>
      <c r="K772" s="123"/>
      <c r="L772" s="90"/>
      <c r="M772" s="133">
        <f t="shared" si="3"/>
        <v>169.1625</v>
      </c>
      <c r="N772" s="99">
        <f t="shared" si="4"/>
        <v>36</v>
      </c>
      <c r="O772" s="133">
        <f t="shared" si="5"/>
        <v>109.955625</v>
      </c>
      <c r="P772" s="134">
        <v>0.08</v>
      </c>
      <c r="Q772" s="90"/>
      <c r="R772" s="99">
        <f>IF(AND(H772&lt;='Product Ratings'!$E$5,H772&gt;='Product Ratings'!$D$5),'Product Ratings'!$C$5,IF(AND(H772&lt;='Product Ratings'!$E$6,H772&gt;='Product Ratings'!$D$6),'Product Ratings'!$C$6,IF(AND(H772&lt;='Product Ratings'!$E$7,H772&gt;='Product Ratings'!$D$7),'Product Ratings'!$C$7,IF(AND(H772&lt;='Product Ratings'!$E$8,H772&gt;='Product Ratings'!$D$8),'Product Ratings'!$C$8,IF(H772&gt;='Product Ratings'!$D$9,'Product Ratings'!$C$9)))))</f>
        <v>2</v>
      </c>
      <c r="S772" s="99">
        <f>IF(AND(D772&lt;='Product Ratings'!$I$5,D772&gt;='Product Ratings'!$H$5),'Product Ratings'!$F$5,IF(AND(D772&lt;='Product Ratings'!$I$6,D772&gt;='Product Ratings'!$H$6),'Product Ratings'!$F$6,IF(AND(D772&lt;='Product Ratings'!$I$7,I772&gt;='Product Ratings'!$H$7),'Product Ratings'!$F$7,IF(AND(D772&lt;='Product Ratings'!$I$8,D772&gt;='Product Ratings'!$H$8),'Product Ratings'!$F$8,IF(D772&gt;='Product Ratings'!$H$9,'Product Ratings'!$F$9)))))</f>
        <v>1</v>
      </c>
      <c r="T772" s="99">
        <f>IF(AND(O772&lt;='Product Ratings'!$M$5,O772&gt;='Product Ratings'!$L$5),'Product Ratings'!$J$5,IF(AND(O772&lt;='Product Ratings'!$M$6,O772&gt;='Product Ratings'!$L$6),'Product Ratings'!$J$6,IF(AND(O772&lt;='Product Ratings'!$M$7,O772&gt;='Product Ratings'!$L$7),'Product Ratings'!$J$7,IF(AND(O772&lt;='Product Ratings'!$M$8,O772&gt;='Product Ratings'!$L$8),'Product Ratings'!$J$8,IF(O772&gt;='Product Ratings'!$L$9,'Product Ratings'!$J$9)))))</f>
        <v>2</v>
      </c>
      <c r="U772" s="99">
        <f>IF(AND(N772&lt;='Product Ratings'!$R$5,N772&gt;='Product Ratings'!$Q$5),'Product Ratings'!$O$5,IF(AND(N772&lt;='Product Ratings'!$R$6,N772&gt;='Product Ratings'!$Q$6),'Product Ratings'!$O$6,IF(AND(N772&lt;='Product Ratings'!$R$7,N772&gt;='Product Ratings'!$Q$7),'Product Ratings'!$O$7,IF(AND(N772&lt;='Product Ratings'!$R$8,N772&gt;='Product Ratings'!$Q$8),'Product Ratings'!$O$8,IF(N772&gt;='Product Ratings'!$Q$9,'Product Ratings'!$O$9)))))</f>
        <v>3</v>
      </c>
      <c r="V772" s="99">
        <f>IF(AND(P772&lt;='Product Ratings'!$V$5,P772&gt;='Product Ratings'!$U$5),'Product Ratings'!$S$5,IF(AND(P772&lt;='Product Ratings'!$V$6,P772&gt;='Product Ratings'!$U$6),'Product Ratings'!$S$6,IF(AND(P772&lt;='Product Ratings'!$V$7,P772&gt;='Product Ratings'!$U$7),'Product Ratings'!$S$7,IF(AND(P772&lt;='Product Ratings'!$V$8,P772&gt;='Product Ratings'!$U$8),'Product Ratings'!$S$8,IF(P772&gt;='Product Ratings'!$U$9,'Product Ratings'!$S$9)))))</f>
        <v>2</v>
      </c>
      <c r="W772" s="135">
        <f t="shared" si="6"/>
        <v>10</v>
      </c>
      <c r="X772" s="90"/>
      <c r="Y772" s="90"/>
      <c r="Z772" s="90"/>
      <c r="AA772" s="90"/>
      <c r="AB772" s="90"/>
    </row>
    <row r="773" ht="12.75" customHeight="1">
      <c r="A773" s="87"/>
      <c r="B773" s="90"/>
      <c r="C773" s="90" t="s">
        <v>832</v>
      </c>
      <c r="D773" s="126">
        <v>5.0</v>
      </c>
      <c r="E773" s="127">
        <v>17.99</v>
      </c>
      <c r="F773" s="128">
        <f t="shared" si="7"/>
        <v>11.6935</v>
      </c>
      <c r="G773" s="129">
        <f t="shared" si="1"/>
        <v>6.2965</v>
      </c>
      <c r="H773" s="130">
        <f t="shared" si="2"/>
        <v>0.35</v>
      </c>
      <c r="I773" s="131">
        <v>44521.0</v>
      </c>
      <c r="J773" s="132">
        <v>44557.0</v>
      </c>
      <c r="K773" s="123"/>
      <c r="L773" s="90"/>
      <c r="M773" s="133">
        <f t="shared" si="3"/>
        <v>3.598</v>
      </c>
      <c r="N773" s="99">
        <f t="shared" si="4"/>
        <v>36</v>
      </c>
      <c r="O773" s="133">
        <f t="shared" si="5"/>
        <v>2.3387</v>
      </c>
      <c r="P773" s="134">
        <v>0.09</v>
      </c>
      <c r="Q773" s="90"/>
      <c r="R773" s="99">
        <f>IF(AND(H773&lt;='Product Ratings'!$E$5,H773&gt;='Product Ratings'!$D$5),'Product Ratings'!$C$5,IF(AND(H773&lt;='Product Ratings'!$E$6,H773&gt;='Product Ratings'!$D$6),'Product Ratings'!$C$6,IF(AND(H773&lt;='Product Ratings'!$E$7,H773&gt;='Product Ratings'!$D$7),'Product Ratings'!$C$7,IF(AND(H773&lt;='Product Ratings'!$E$8,H773&gt;='Product Ratings'!$D$8),'Product Ratings'!$C$8,IF(H773&gt;='Product Ratings'!$D$9,'Product Ratings'!$C$9)))))</f>
        <v>2</v>
      </c>
      <c r="S773" s="99">
        <f>IF(AND(D773&lt;='Product Ratings'!$I$5,D773&gt;='Product Ratings'!$H$5),'Product Ratings'!$F$5,IF(AND(D773&lt;='Product Ratings'!$I$6,D773&gt;='Product Ratings'!$H$6),'Product Ratings'!$F$6,IF(AND(D773&lt;='Product Ratings'!$I$7,I773&gt;='Product Ratings'!$H$7),'Product Ratings'!$F$7,IF(AND(D773&lt;='Product Ratings'!$I$8,D773&gt;='Product Ratings'!$H$8),'Product Ratings'!$F$8,IF(D773&gt;='Product Ratings'!$H$9,'Product Ratings'!$F$9)))))</f>
        <v>1</v>
      </c>
      <c r="T773" s="99">
        <f>IF(AND(O773&lt;='Product Ratings'!$M$5,O773&gt;='Product Ratings'!$L$5),'Product Ratings'!$J$5,IF(AND(O773&lt;='Product Ratings'!$M$6,O773&gt;='Product Ratings'!$L$6),'Product Ratings'!$J$6,IF(AND(O773&lt;='Product Ratings'!$M$7,O773&gt;='Product Ratings'!$L$7),'Product Ratings'!$J$7,IF(AND(O773&lt;='Product Ratings'!$M$8,O773&gt;='Product Ratings'!$L$8),'Product Ratings'!$J$8,IF(O773&gt;='Product Ratings'!$L$9,'Product Ratings'!$J$9)))))</f>
        <v>5</v>
      </c>
      <c r="U773" s="99">
        <f>IF(AND(N773&lt;='Product Ratings'!$R$5,N773&gt;='Product Ratings'!$Q$5),'Product Ratings'!$O$5,IF(AND(N773&lt;='Product Ratings'!$R$6,N773&gt;='Product Ratings'!$Q$6),'Product Ratings'!$O$6,IF(AND(N773&lt;='Product Ratings'!$R$7,N773&gt;='Product Ratings'!$Q$7),'Product Ratings'!$O$7,IF(AND(N773&lt;='Product Ratings'!$R$8,N773&gt;='Product Ratings'!$Q$8),'Product Ratings'!$O$8,IF(N773&gt;='Product Ratings'!$Q$9,'Product Ratings'!$O$9)))))</f>
        <v>3</v>
      </c>
      <c r="V773" s="99">
        <f>IF(AND(P773&lt;='Product Ratings'!$V$5,P773&gt;='Product Ratings'!$U$5),'Product Ratings'!$S$5,IF(AND(P773&lt;='Product Ratings'!$V$6,P773&gt;='Product Ratings'!$U$6),'Product Ratings'!$S$6,IF(AND(P773&lt;='Product Ratings'!$V$7,P773&gt;='Product Ratings'!$U$7),'Product Ratings'!$S$7,IF(AND(P773&lt;='Product Ratings'!$V$8,P773&gt;='Product Ratings'!$U$8),'Product Ratings'!$S$8,IF(P773&gt;='Product Ratings'!$U$9,'Product Ratings'!$S$9)))))</f>
        <v>2</v>
      </c>
      <c r="W773" s="135">
        <f t="shared" si="6"/>
        <v>13</v>
      </c>
      <c r="X773" s="90"/>
      <c r="Y773" s="90"/>
      <c r="Z773" s="90"/>
      <c r="AA773" s="90"/>
      <c r="AB773" s="90"/>
    </row>
    <row r="774" ht="12.75" customHeight="1">
      <c r="A774" s="87"/>
      <c r="B774" s="90"/>
      <c r="C774" s="90" t="s">
        <v>833</v>
      </c>
      <c r="D774" s="126">
        <v>6.0</v>
      </c>
      <c r="E774" s="127">
        <v>17.22</v>
      </c>
      <c r="F774" s="128">
        <f t="shared" si="7"/>
        <v>11.193</v>
      </c>
      <c r="G774" s="129">
        <f t="shared" si="1"/>
        <v>6.027</v>
      </c>
      <c r="H774" s="130">
        <f t="shared" si="2"/>
        <v>0.35</v>
      </c>
      <c r="I774" s="131">
        <v>44522.0</v>
      </c>
      <c r="J774" s="132">
        <v>44558.0</v>
      </c>
      <c r="K774" s="123"/>
      <c r="L774" s="90"/>
      <c r="M774" s="133">
        <f t="shared" si="3"/>
        <v>2.87</v>
      </c>
      <c r="N774" s="99">
        <f t="shared" si="4"/>
        <v>36</v>
      </c>
      <c r="O774" s="133">
        <f t="shared" si="5"/>
        <v>1.8655</v>
      </c>
      <c r="P774" s="134">
        <v>0.12</v>
      </c>
      <c r="Q774" s="90"/>
      <c r="R774" s="99">
        <f>IF(AND(H774&lt;='Product Ratings'!$E$5,H774&gt;='Product Ratings'!$D$5),'Product Ratings'!$C$5,IF(AND(H774&lt;='Product Ratings'!$E$6,H774&gt;='Product Ratings'!$D$6),'Product Ratings'!$C$6,IF(AND(H774&lt;='Product Ratings'!$E$7,H774&gt;='Product Ratings'!$D$7),'Product Ratings'!$C$7,IF(AND(H774&lt;='Product Ratings'!$E$8,H774&gt;='Product Ratings'!$D$8),'Product Ratings'!$C$8,IF(H774&gt;='Product Ratings'!$D$9,'Product Ratings'!$C$9)))))</f>
        <v>2</v>
      </c>
      <c r="S774" s="99">
        <f>IF(AND(D774&lt;='Product Ratings'!$I$5,D774&gt;='Product Ratings'!$H$5),'Product Ratings'!$F$5,IF(AND(D774&lt;='Product Ratings'!$I$6,D774&gt;='Product Ratings'!$H$6),'Product Ratings'!$F$6,IF(AND(D774&lt;='Product Ratings'!$I$7,I774&gt;='Product Ratings'!$H$7),'Product Ratings'!$F$7,IF(AND(D774&lt;='Product Ratings'!$I$8,D774&gt;='Product Ratings'!$H$8),'Product Ratings'!$F$8,IF(D774&gt;='Product Ratings'!$H$9,'Product Ratings'!$F$9)))))</f>
        <v>2</v>
      </c>
      <c r="T774" s="99">
        <f>IF(AND(O774&lt;='Product Ratings'!$M$5,O774&gt;='Product Ratings'!$L$5),'Product Ratings'!$J$5,IF(AND(O774&lt;='Product Ratings'!$M$6,O774&gt;='Product Ratings'!$L$6),'Product Ratings'!$J$6,IF(AND(O774&lt;='Product Ratings'!$M$7,O774&gt;='Product Ratings'!$L$7),'Product Ratings'!$J$7,IF(AND(O774&lt;='Product Ratings'!$M$8,O774&gt;='Product Ratings'!$L$8),'Product Ratings'!$J$8,IF(O774&gt;='Product Ratings'!$L$9,'Product Ratings'!$J$9)))))</f>
        <v>5</v>
      </c>
      <c r="U774" s="99">
        <f>IF(AND(N774&lt;='Product Ratings'!$R$5,N774&gt;='Product Ratings'!$Q$5),'Product Ratings'!$O$5,IF(AND(N774&lt;='Product Ratings'!$R$6,N774&gt;='Product Ratings'!$Q$6),'Product Ratings'!$O$6,IF(AND(N774&lt;='Product Ratings'!$R$7,N774&gt;='Product Ratings'!$Q$7),'Product Ratings'!$O$7,IF(AND(N774&lt;='Product Ratings'!$R$8,N774&gt;='Product Ratings'!$Q$8),'Product Ratings'!$O$8,IF(N774&gt;='Product Ratings'!$Q$9,'Product Ratings'!$O$9)))))</f>
        <v>3</v>
      </c>
      <c r="V774" s="99">
        <f>IF(AND(P774&lt;='Product Ratings'!$V$5,P774&gt;='Product Ratings'!$U$5),'Product Ratings'!$S$5,IF(AND(P774&lt;='Product Ratings'!$V$6,P774&gt;='Product Ratings'!$U$6),'Product Ratings'!$S$6,IF(AND(P774&lt;='Product Ratings'!$V$7,P774&gt;='Product Ratings'!$U$7),'Product Ratings'!$S$7,IF(AND(P774&lt;='Product Ratings'!$V$8,P774&gt;='Product Ratings'!$U$8),'Product Ratings'!$S$8,IF(P774&gt;='Product Ratings'!$U$9,'Product Ratings'!$S$9)))))</f>
        <v>2</v>
      </c>
      <c r="W774" s="135">
        <f t="shared" si="6"/>
        <v>14</v>
      </c>
      <c r="X774" s="90"/>
      <c r="Y774" s="90"/>
      <c r="Z774" s="90"/>
      <c r="AA774" s="90"/>
      <c r="AB774" s="90"/>
    </row>
    <row r="775" ht="12.75" customHeight="1">
      <c r="A775" s="87"/>
      <c r="B775" s="90"/>
      <c r="C775" s="90" t="s">
        <v>834</v>
      </c>
      <c r="D775" s="126">
        <v>1.0</v>
      </c>
      <c r="E775" s="127">
        <v>170.43</v>
      </c>
      <c r="F775" s="128">
        <f t="shared" si="7"/>
        <v>110.7795</v>
      </c>
      <c r="G775" s="129">
        <f t="shared" si="1"/>
        <v>59.6505</v>
      </c>
      <c r="H775" s="130">
        <f t="shared" si="2"/>
        <v>0.35</v>
      </c>
      <c r="I775" s="131">
        <v>44523.0</v>
      </c>
      <c r="J775" s="132">
        <v>44559.0</v>
      </c>
      <c r="K775" s="123"/>
      <c r="L775" s="90"/>
      <c r="M775" s="133">
        <f t="shared" si="3"/>
        <v>170.43</v>
      </c>
      <c r="N775" s="99">
        <f t="shared" si="4"/>
        <v>36</v>
      </c>
      <c r="O775" s="133">
        <f t="shared" si="5"/>
        <v>110.7795</v>
      </c>
      <c r="P775" s="134">
        <v>0.13</v>
      </c>
      <c r="Q775" s="90"/>
      <c r="R775" s="99">
        <f>IF(AND(H775&lt;='Product Ratings'!$E$5,H775&gt;='Product Ratings'!$D$5),'Product Ratings'!$C$5,IF(AND(H775&lt;='Product Ratings'!$E$6,H775&gt;='Product Ratings'!$D$6),'Product Ratings'!$C$6,IF(AND(H775&lt;='Product Ratings'!$E$7,H775&gt;='Product Ratings'!$D$7),'Product Ratings'!$C$7,IF(AND(H775&lt;='Product Ratings'!$E$8,H775&gt;='Product Ratings'!$D$8),'Product Ratings'!$C$8,IF(H775&gt;='Product Ratings'!$D$9,'Product Ratings'!$C$9)))))</f>
        <v>2</v>
      </c>
      <c r="S775" s="99">
        <f>IF(AND(D775&lt;='Product Ratings'!$I$5,D775&gt;='Product Ratings'!$H$5),'Product Ratings'!$F$5,IF(AND(D775&lt;='Product Ratings'!$I$6,D775&gt;='Product Ratings'!$H$6),'Product Ratings'!$F$6,IF(AND(D775&lt;='Product Ratings'!$I$7,I775&gt;='Product Ratings'!$H$7),'Product Ratings'!$F$7,IF(AND(D775&lt;='Product Ratings'!$I$8,D775&gt;='Product Ratings'!$H$8),'Product Ratings'!$F$8,IF(D775&gt;='Product Ratings'!$H$9,'Product Ratings'!$F$9)))))</f>
        <v>1</v>
      </c>
      <c r="T775" s="99">
        <f>IF(AND(O775&lt;='Product Ratings'!$M$5,O775&gt;='Product Ratings'!$L$5),'Product Ratings'!$J$5,IF(AND(O775&lt;='Product Ratings'!$M$6,O775&gt;='Product Ratings'!$L$6),'Product Ratings'!$J$6,IF(AND(O775&lt;='Product Ratings'!$M$7,O775&gt;='Product Ratings'!$L$7),'Product Ratings'!$J$7,IF(AND(O775&lt;='Product Ratings'!$M$8,O775&gt;='Product Ratings'!$L$8),'Product Ratings'!$J$8,IF(O775&gt;='Product Ratings'!$L$9,'Product Ratings'!$J$9)))))</f>
        <v>2</v>
      </c>
      <c r="U775" s="99">
        <f>IF(AND(N775&lt;='Product Ratings'!$R$5,N775&gt;='Product Ratings'!$Q$5),'Product Ratings'!$O$5,IF(AND(N775&lt;='Product Ratings'!$R$6,N775&gt;='Product Ratings'!$Q$6),'Product Ratings'!$O$6,IF(AND(N775&lt;='Product Ratings'!$R$7,N775&gt;='Product Ratings'!$Q$7),'Product Ratings'!$O$7,IF(AND(N775&lt;='Product Ratings'!$R$8,N775&gt;='Product Ratings'!$Q$8),'Product Ratings'!$O$8,IF(N775&gt;='Product Ratings'!$Q$9,'Product Ratings'!$O$9)))))</f>
        <v>3</v>
      </c>
      <c r="V775" s="99" t="b">
        <f>IF(AND(P775&lt;='Product Ratings'!$V$5,P775&gt;='Product Ratings'!$U$5),'Product Ratings'!$S$5,IF(AND(P775&lt;='Product Ratings'!$V$6,P775&gt;='Product Ratings'!$U$6),'Product Ratings'!$S$6,IF(AND(P775&lt;='Product Ratings'!$V$7,P775&gt;='Product Ratings'!$U$7),'Product Ratings'!$S$7,IF(AND(P775&lt;='Product Ratings'!$V$8,P775&gt;='Product Ratings'!$U$8),'Product Ratings'!$S$8,IF(P775&gt;='Product Ratings'!$U$9,'Product Ratings'!$S$9)))))</f>
        <v>0</v>
      </c>
      <c r="W775" s="135">
        <f t="shared" si="6"/>
        <v>8</v>
      </c>
      <c r="X775" s="90"/>
      <c r="Y775" s="90"/>
      <c r="Z775" s="90"/>
      <c r="AA775" s="90"/>
      <c r="AB775" s="90"/>
    </row>
    <row r="776" ht="12.75" customHeight="1">
      <c r="A776" s="87"/>
      <c r="B776" s="90"/>
      <c r="C776" s="90" t="s">
        <v>835</v>
      </c>
      <c r="D776" s="126">
        <v>2.0</v>
      </c>
      <c r="E776" s="127">
        <v>17.3</v>
      </c>
      <c r="F776" s="128">
        <f t="shared" si="7"/>
        <v>11.245</v>
      </c>
      <c r="G776" s="129">
        <f t="shared" si="1"/>
        <v>6.055</v>
      </c>
      <c r="H776" s="130">
        <f t="shared" si="2"/>
        <v>0.35</v>
      </c>
      <c r="I776" s="131">
        <v>44524.0</v>
      </c>
      <c r="J776" s="132">
        <v>44560.0</v>
      </c>
      <c r="K776" s="123"/>
      <c r="L776" s="90"/>
      <c r="M776" s="133">
        <f t="shared" si="3"/>
        <v>8.65</v>
      </c>
      <c r="N776" s="99">
        <f t="shared" si="4"/>
        <v>36</v>
      </c>
      <c r="O776" s="133">
        <f t="shared" si="5"/>
        <v>5.6225</v>
      </c>
      <c r="P776" s="134">
        <v>0.125</v>
      </c>
      <c r="Q776" s="90"/>
      <c r="R776" s="99">
        <f>IF(AND(H776&lt;='Product Ratings'!$E$5,H776&gt;='Product Ratings'!$D$5),'Product Ratings'!$C$5,IF(AND(H776&lt;='Product Ratings'!$E$6,H776&gt;='Product Ratings'!$D$6),'Product Ratings'!$C$6,IF(AND(H776&lt;='Product Ratings'!$E$7,H776&gt;='Product Ratings'!$D$7),'Product Ratings'!$C$7,IF(AND(H776&lt;='Product Ratings'!$E$8,H776&gt;='Product Ratings'!$D$8),'Product Ratings'!$C$8,IF(H776&gt;='Product Ratings'!$D$9,'Product Ratings'!$C$9)))))</f>
        <v>2</v>
      </c>
      <c r="S776" s="99">
        <f>IF(AND(D776&lt;='Product Ratings'!$I$5,D776&gt;='Product Ratings'!$H$5),'Product Ratings'!$F$5,IF(AND(D776&lt;='Product Ratings'!$I$6,D776&gt;='Product Ratings'!$H$6),'Product Ratings'!$F$6,IF(AND(D776&lt;='Product Ratings'!$I$7,I776&gt;='Product Ratings'!$H$7),'Product Ratings'!$F$7,IF(AND(D776&lt;='Product Ratings'!$I$8,D776&gt;='Product Ratings'!$H$8),'Product Ratings'!$F$8,IF(D776&gt;='Product Ratings'!$H$9,'Product Ratings'!$F$9)))))</f>
        <v>1</v>
      </c>
      <c r="T776" s="99">
        <f>IF(AND(O776&lt;='Product Ratings'!$M$5,O776&gt;='Product Ratings'!$L$5),'Product Ratings'!$J$5,IF(AND(O776&lt;='Product Ratings'!$M$6,O776&gt;='Product Ratings'!$L$6),'Product Ratings'!$J$6,IF(AND(O776&lt;='Product Ratings'!$M$7,O776&gt;='Product Ratings'!$L$7),'Product Ratings'!$J$7,IF(AND(O776&lt;='Product Ratings'!$M$8,O776&gt;='Product Ratings'!$L$8),'Product Ratings'!$J$8,IF(O776&gt;='Product Ratings'!$L$9,'Product Ratings'!$J$9)))))</f>
        <v>5</v>
      </c>
      <c r="U776" s="99">
        <f>IF(AND(N776&lt;='Product Ratings'!$R$5,N776&gt;='Product Ratings'!$Q$5),'Product Ratings'!$O$5,IF(AND(N776&lt;='Product Ratings'!$R$6,N776&gt;='Product Ratings'!$Q$6),'Product Ratings'!$O$6,IF(AND(N776&lt;='Product Ratings'!$R$7,N776&gt;='Product Ratings'!$Q$7),'Product Ratings'!$O$7,IF(AND(N776&lt;='Product Ratings'!$R$8,N776&gt;='Product Ratings'!$Q$8),'Product Ratings'!$O$8,IF(N776&gt;='Product Ratings'!$Q$9,'Product Ratings'!$O$9)))))</f>
        <v>3</v>
      </c>
      <c r="V776" s="99">
        <f>IF(AND(P776&lt;='Product Ratings'!$V$5,P776&gt;='Product Ratings'!$U$5),'Product Ratings'!$S$5,IF(AND(P776&lt;='Product Ratings'!$V$6,P776&gt;='Product Ratings'!$U$6),'Product Ratings'!$S$6,IF(AND(P776&lt;='Product Ratings'!$V$7,P776&gt;='Product Ratings'!$U$7),'Product Ratings'!$S$7,IF(AND(P776&lt;='Product Ratings'!$V$8,P776&gt;='Product Ratings'!$U$8),'Product Ratings'!$S$8,IF(P776&gt;='Product Ratings'!$U$9,'Product Ratings'!$S$9)))))</f>
        <v>2</v>
      </c>
      <c r="W776" s="135">
        <f t="shared" si="6"/>
        <v>13</v>
      </c>
      <c r="X776" s="90"/>
      <c r="Y776" s="90"/>
      <c r="Z776" s="90"/>
      <c r="AA776" s="90"/>
      <c r="AB776" s="90"/>
    </row>
    <row r="777" ht="12.75" customHeight="1">
      <c r="A777" s="87"/>
      <c r="B777" s="90"/>
      <c r="C777" s="90" t="s">
        <v>836</v>
      </c>
      <c r="D777" s="126">
        <v>3.0</v>
      </c>
      <c r="E777" s="127">
        <v>43.26</v>
      </c>
      <c r="F777" s="128">
        <f t="shared" si="7"/>
        <v>28.119</v>
      </c>
      <c r="G777" s="129">
        <f t="shared" si="1"/>
        <v>15.141</v>
      </c>
      <c r="H777" s="130">
        <f t="shared" si="2"/>
        <v>0.35</v>
      </c>
      <c r="I777" s="131">
        <v>44525.0</v>
      </c>
      <c r="J777" s="132">
        <v>44561.0</v>
      </c>
      <c r="K777" s="123"/>
      <c r="L777" s="90"/>
      <c r="M777" s="133">
        <f t="shared" si="3"/>
        <v>14.42</v>
      </c>
      <c r="N777" s="99">
        <f t="shared" si="4"/>
        <v>36</v>
      </c>
      <c r="O777" s="133">
        <f t="shared" si="5"/>
        <v>9.373</v>
      </c>
      <c r="P777" s="134">
        <v>0.15</v>
      </c>
      <c r="Q777" s="90"/>
      <c r="R777" s="99">
        <f>IF(AND(H777&lt;='Product Ratings'!$E$5,H777&gt;='Product Ratings'!$D$5),'Product Ratings'!$C$5,IF(AND(H777&lt;='Product Ratings'!$E$6,H777&gt;='Product Ratings'!$D$6),'Product Ratings'!$C$6,IF(AND(H777&lt;='Product Ratings'!$E$7,H777&gt;='Product Ratings'!$D$7),'Product Ratings'!$C$7,IF(AND(H777&lt;='Product Ratings'!$E$8,H777&gt;='Product Ratings'!$D$8),'Product Ratings'!$C$8,IF(H777&gt;='Product Ratings'!$D$9,'Product Ratings'!$C$9)))))</f>
        <v>2</v>
      </c>
      <c r="S777" s="99">
        <f>IF(AND(D777&lt;='Product Ratings'!$I$5,D777&gt;='Product Ratings'!$H$5),'Product Ratings'!$F$5,IF(AND(D777&lt;='Product Ratings'!$I$6,D777&gt;='Product Ratings'!$H$6),'Product Ratings'!$F$6,IF(AND(D777&lt;='Product Ratings'!$I$7,I777&gt;='Product Ratings'!$H$7),'Product Ratings'!$F$7,IF(AND(D777&lt;='Product Ratings'!$I$8,D777&gt;='Product Ratings'!$H$8),'Product Ratings'!$F$8,IF(D777&gt;='Product Ratings'!$H$9,'Product Ratings'!$F$9)))))</f>
        <v>1</v>
      </c>
      <c r="T777" s="99">
        <f>IF(AND(O777&lt;='Product Ratings'!$M$5,O777&gt;='Product Ratings'!$L$5),'Product Ratings'!$J$5,IF(AND(O777&lt;='Product Ratings'!$M$6,O777&gt;='Product Ratings'!$L$6),'Product Ratings'!$J$6,IF(AND(O777&lt;='Product Ratings'!$M$7,O777&gt;='Product Ratings'!$L$7),'Product Ratings'!$J$7,IF(AND(O777&lt;='Product Ratings'!$M$8,O777&gt;='Product Ratings'!$L$8),'Product Ratings'!$J$8,IF(O777&gt;='Product Ratings'!$L$9,'Product Ratings'!$J$9)))))</f>
        <v>5</v>
      </c>
      <c r="U777" s="99">
        <f>IF(AND(N777&lt;='Product Ratings'!$R$5,N777&gt;='Product Ratings'!$Q$5),'Product Ratings'!$O$5,IF(AND(N777&lt;='Product Ratings'!$R$6,N777&gt;='Product Ratings'!$Q$6),'Product Ratings'!$O$6,IF(AND(N777&lt;='Product Ratings'!$R$7,N777&gt;='Product Ratings'!$Q$7),'Product Ratings'!$O$7,IF(AND(N777&lt;='Product Ratings'!$R$8,N777&gt;='Product Ratings'!$Q$8),'Product Ratings'!$O$8,IF(N777&gt;='Product Ratings'!$Q$9,'Product Ratings'!$O$9)))))</f>
        <v>3</v>
      </c>
      <c r="V777" s="99">
        <f>IF(AND(P777&lt;='Product Ratings'!$V$5,P777&gt;='Product Ratings'!$U$5),'Product Ratings'!$S$5,IF(AND(P777&lt;='Product Ratings'!$V$6,P777&gt;='Product Ratings'!$U$6),'Product Ratings'!$S$6,IF(AND(P777&lt;='Product Ratings'!$V$7,P777&gt;='Product Ratings'!$U$7),'Product Ratings'!$S$7,IF(AND(P777&lt;='Product Ratings'!$V$8,P777&gt;='Product Ratings'!$U$8),'Product Ratings'!$S$8,IF(P777&gt;='Product Ratings'!$U$9,'Product Ratings'!$S$9)))))</f>
        <v>3</v>
      </c>
      <c r="W777" s="135">
        <f t="shared" si="6"/>
        <v>14</v>
      </c>
      <c r="X777" s="90"/>
      <c r="Y777" s="90"/>
      <c r="Z777" s="90"/>
      <c r="AA777" s="90"/>
      <c r="AB777" s="90"/>
    </row>
    <row r="778" ht="12.75" customHeight="1">
      <c r="A778" s="87"/>
      <c r="B778" s="90"/>
      <c r="C778" s="90" t="s">
        <v>837</v>
      </c>
      <c r="D778" s="126">
        <v>4.0</v>
      </c>
      <c r="E778" s="127">
        <v>400.87</v>
      </c>
      <c r="F778" s="128">
        <f t="shared" si="7"/>
        <v>260.5655</v>
      </c>
      <c r="G778" s="129">
        <f t="shared" si="1"/>
        <v>140.3045</v>
      </c>
      <c r="H778" s="130">
        <f t="shared" si="2"/>
        <v>0.35</v>
      </c>
      <c r="I778" s="131">
        <v>44526.0</v>
      </c>
      <c r="J778" s="132">
        <v>44562.0</v>
      </c>
      <c r="K778" s="123"/>
      <c r="L778" s="90"/>
      <c r="M778" s="133">
        <f t="shared" si="3"/>
        <v>100.2175</v>
      </c>
      <c r="N778" s="99">
        <f t="shared" si="4"/>
        <v>36</v>
      </c>
      <c r="O778" s="133">
        <f t="shared" si="5"/>
        <v>65.141375</v>
      </c>
      <c r="P778" s="134">
        <v>0.18</v>
      </c>
      <c r="Q778" s="90"/>
      <c r="R778" s="99">
        <f>IF(AND(H778&lt;='Product Ratings'!$E$5,H778&gt;='Product Ratings'!$D$5),'Product Ratings'!$C$5,IF(AND(H778&lt;='Product Ratings'!$E$6,H778&gt;='Product Ratings'!$D$6),'Product Ratings'!$C$6,IF(AND(H778&lt;='Product Ratings'!$E$7,H778&gt;='Product Ratings'!$D$7),'Product Ratings'!$C$7,IF(AND(H778&lt;='Product Ratings'!$E$8,H778&gt;='Product Ratings'!$D$8),'Product Ratings'!$C$8,IF(H778&gt;='Product Ratings'!$D$9,'Product Ratings'!$C$9)))))</f>
        <v>2</v>
      </c>
      <c r="S778" s="99">
        <f>IF(AND(D778&lt;='Product Ratings'!$I$5,D778&gt;='Product Ratings'!$H$5),'Product Ratings'!$F$5,IF(AND(D778&lt;='Product Ratings'!$I$6,D778&gt;='Product Ratings'!$H$6),'Product Ratings'!$F$6,IF(AND(D778&lt;='Product Ratings'!$I$7,I778&gt;='Product Ratings'!$H$7),'Product Ratings'!$F$7,IF(AND(D778&lt;='Product Ratings'!$I$8,D778&gt;='Product Ratings'!$H$8),'Product Ratings'!$F$8,IF(D778&gt;='Product Ratings'!$H$9,'Product Ratings'!$F$9)))))</f>
        <v>1</v>
      </c>
      <c r="T778" s="99">
        <f>IF(AND(O778&lt;='Product Ratings'!$M$5,O778&gt;='Product Ratings'!$L$5),'Product Ratings'!$J$5,IF(AND(O778&lt;='Product Ratings'!$M$6,O778&gt;='Product Ratings'!$L$6),'Product Ratings'!$J$6,IF(AND(O778&lt;='Product Ratings'!$M$7,O778&gt;='Product Ratings'!$L$7),'Product Ratings'!$J$7,IF(AND(O778&lt;='Product Ratings'!$M$8,O778&gt;='Product Ratings'!$L$8),'Product Ratings'!$J$8,IF(O778&gt;='Product Ratings'!$L$9,'Product Ratings'!$J$9)))))</f>
        <v>3</v>
      </c>
      <c r="U778" s="99">
        <f>IF(AND(N778&lt;='Product Ratings'!$R$5,N778&gt;='Product Ratings'!$Q$5),'Product Ratings'!$O$5,IF(AND(N778&lt;='Product Ratings'!$R$6,N778&gt;='Product Ratings'!$Q$6),'Product Ratings'!$O$6,IF(AND(N778&lt;='Product Ratings'!$R$7,N778&gt;='Product Ratings'!$Q$7),'Product Ratings'!$O$7,IF(AND(N778&lt;='Product Ratings'!$R$8,N778&gt;='Product Ratings'!$Q$8),'Product Ratings'!$O$8,IF(N778&gt;='Product Ratings'!$Q$9,'Product Ratings'!$O$9)))))</f>
        <v>3</v>
      </c>
      <c r="V778" s="99">
        <f>IF(AND(P778&lt;='Product Ratings'!$V$5,P778&gt;='Product Ratings'!$U$5),'Product Ratings'!$S$5,IF(AND(P778&lt;='Product Ratings'!$V$6,P778&gt;='Product Ratings'!$U$6),'Product Ratings'!$S$6,IF(AND(P778&lt;='Product Ratings'!$V$7,P778&gt;='Product Ratings'!$U$7),'Product Ratings'!$S$7,IF(AND(P778&lt;='Product Ratings'!$V$8,P778&gt;='Product Ratings'!$U$8),'Product Ratings'!$S$8,IF(P778&gt;='Product Ratings'!$U$9,'Product Ratings'!$S$9)))))</f>
        <v>3</v>
      </c>
      <c r="W778" s="135">
        <f t="shared" si="6"/>
        <v>12</v>
      </c>
      <c r="X778" s="90"/>
      <c r="Y778" s="90"/>
      <c r="Z778" s="90"/>
      <c r="AA778" s="90"/>
      <c r="AB778" s="90"/>
    </row>
    <row r="779" ht="12.75" customHeight="1">
      <c r="A779" s="87"/>
      <c r="B779" s="90"/>
      <c r="C779" s="90" t="s">
        <v>838</v>
      </c>
      <c r="D779" s="126">
        <v>5.0</v>
      </c>
      <c r="E779" s="127">
        <v>34.61</v>
      </c>
      <c r="F779" s="128">
        <f t="shared" si="7"/>
        <v>22.4965</v>
      </c>
      <c r="G779" s="129">
        <f t="shared" si="1"/>
        <v>12.1135</v>
      </c>
      <c r="H779" s="130">
        <f t="shared" si="2"/>
        <v>0.35</v>
      </c>
      <c r="I779" s="131">
        <v>44527.0</v>
      </c>
      <c r="J779" s="132">
        <v>44563.0</v>
      </c>
      <c r="K779" s="123"/>
      <c r="L779" s="90"/>
      <c r="M779" s="133">
        <f t="shared" si="3"/>
        <v>6.922</v>
      </c>
      <c r="N779" s="99">
        <f t="shared" si="4"/>
        <v>36</v>
      </c>
      <c r="O779" s="133">
        <f t="shared" si="5"/>
        <v>4.4993</v>
      </c>
      <c r="P779" s="134">
        <v>0.22</v>
      </c>
      <c r="Q779" s="90"/>
      <c r="R779" s="99">
        <f>IF(AND(H779&lt;='Product Ratings'!$E$5,H779&gt;='Product Ratings'!$D$5),'Product Ratings'!$C$5,IF(AND(H779&lt;='Product Ratings'!$E$6,H779&gt;='Product Ratings'!$D$6),'Product Ratings'!$C$6,IF(AND(H779&lt;='Product Ratings'!$E$7,H779&gt;='Product Ratings'!$D$7),'Product Ratings'!$C$7,IF(AND(H779&lt;='Product Ratings'!$E$8,H779&gt;='Product Ratings'!$D$8),'Product Ratings'!$C$8,IF(H779&gt;='Product Ratings'!$D$9,'Product Ratings'!$C$9)))))</f>
        <v>2</v>
      </c>
      <c r="S779" s="99">
        <f>IF(AND(D779&lt;='Product Ratings'!$I$5,D779&gt;='Product Ratings'!$H$5),'Product Ratings'!$F$5,IF(AND(D779&lt;='Product Ratings'!$I$6,D779&gt;='Product Ratings'!$H$6),'Product Ratings'!$F$6,IF(AND(D779&lt;='Product Ratings'!$I$7,I779&gt;='Product Ratings'!$H$7),'Product Ratings'!$F$7,IF(AND(D779&lt;='Product Ratings'!$I$8,D779&gt;='Product Ratings'!$H$8),'Product Ratings'!$F$8,IF(D779&gt;='Product Ratings'!$H$9,'Product Ratings'!$F$9)))))</f>
        <v>1</v>
      </c>
      <c r="T779" s="99">
        <f>IF(AND(O779&lt;='Product Ratings'!$M$5,O779&gt;='Product Ratings'!$L$5),'Product Ratings'!$J$5,IF(AND(O779&lt;='Product Ratings'!$M$6,O779&gt;='Product Ratings'!$L$6),'Product Ratings'!$J$6,IF(AND(O779&lt;='Product Ratings'!$M$7,O779&gt;='Product Ratings'!$L$7),'Product Ratings'!$J$7,IF(AND(O779&lt;='Product Ratings'!$M$8,O779&gt;='Product Ratings'!$L$8),'Product Ratings'!$J$8,IF(O779&gt;='Product Ratings'!$L$9,'Product Ratings'!$J$9)))))</f>
        <v>5</v>
      </c>
      <c r="U779" s="99">
        <f>IF(AND(N779&lt;='Product Ratings'!$R$5,N779&gt;='Product Ratings'!$Q$5),'Product Ratings'!$O$5,IF(AND(N779&lt;='Product Ratings'!$R$6,N779&gt;='Product Ratings'!$Q$6),'Product Ratings'!$O$6,IF(AND(N779&lt;='Product Ratings'!$R$7,N779&gt;='Product Ratings'!$Q$7),'Product Ratings'!$O$7,IF(AND(N779&lt;='Product Ratings'!$R$8,N779&gt;='Product Ratings'!$Q$8),'Product Ratings'!$O$8,IF(N779&gt;='Product Ratings'!$Q$9,'Product Ratings'!$O$9)))))</f>
        <v>3</v>
      </c>
      <c r="V779" s="99">
        <f>IF(AND(P779&lt;='Product Ratings'!$V$5,P779&gt;='Product Ratings'!$U$5),'Product Ratings'!$S$5,IF(AND(P779&lt;='Product Ratings'!$V$6,P779&gt;='Product Ratings'!$U$6),'Product Ratings'!$S$6,IF(AND(P779&lt;='Product Ratings'!$V$7,P779&gt;='Product Ratings'!$U$7),'Product Ratings'!$S$7,IF(AND(P779&lt;='Product Ratings'!$V$8,P779&gt;='Product Ratings'!$U$8),'Product Ratings'!$S$8,IF(P779&gt;='Product Ratings'!$U$9,'Product Ratings'!$S$9)))))</f>
        <v>3</v>
      </c>
      <c r="W779" s="135">
        <f t="shared" si="6"/>
        <v>14</v>
      </c>
      <c r="X779" s="90"/>
      <c r="Y779" s="90"/>
      <c r="Z779" s="90"/>
      <c r="AA779" s="90"/>
      <c r="AB779" s="90"/>
    </row>
    <row r="780" ht="12.75" customHeight="1">
      <c r="A780" s="87"/>
      <c r="B780" s="90"/>
      <c r="C780" s="90" t="s">
        <v>839</v>
      </c>
      <c r="D780" s="126">
        <v>6.0</v>
      </c>
      <c r="E780" s="127">
        <v>34.61</v>
      </c>
      <c r="F780" s="128">
        <f t="shared" si="7"/>
        <v>22.4965</v>
      </c>
      <c r="G780" s="129">
        <f t="shared" si="1"/>
        <v>12.1135</v>
      </c>
      <c r="H780" s="130">
        <f t="shared" si="2"/>
        <v>0.35</v>
      </c>
      <c r="I780" s="131">
        <v>44528.0</v>
      </c>
      <c r="J780" s="132">
        <v>44564.0</v>
      </c>
      <c r="K780" s="123"/>
      <c r="L780" s="90"/>
      <c r="M780" s="133">
        <f t="shared" si="3"/>
        <v>5.768333333</v>
      </c>
      <c r="N780" s="99">
        <f t="shared" si="4"/>
        <v>36</v>
      </c>
      <c r="O780" s="133">
        <f t="shared" si="5"/>
        <v>3.749416667</v>
      </c>
      <c r="P780" s="134">
        <v>0.26</v>
      </c>
      <c r="Q780" s="90"/>
      <c r="R780" s="99">
        <f>IF(AND(H780&lt;='Product Ratings'!$E$5,H780&gt;='Product Ratings'!$D$5),'Product Ratings'!$C$5,IF(AND(H780&lt;='Product Ratings'!$E$6,H780&gt;='Product Ratings'!$D$6),'Product Ratings'!$C$6,IF(AND(H780&lt;='Product Ratings'!$E$7,H780&gt;='Product Ratings'!$D$7),'Product Ratings'!$C$7,IF(AND(H780&lt;='Product Ratings'!$E$8,H780&gt;='Product Ratings'!$D$8),'Product Ratings'!$C$8,IF(H780&gt;='Product Ratings'!$D$9,'Product Ratings'!$C$9)))))</f>
        <v>2</v>
      </c>
      <c r="S780" s="99">
        <f>IF(AND(D780&lt;='Product Ratings'!$I$5,D780&gt;='Product Ratings'!$H$5),'Product Ratings'!$F$5,IF(AND(D780&lt;='Product Ratings'!$I$6,D780&gt;='Product Ratings'!$H$6),'Product Ratings'!$F$6,IF(AND(D780&lt;='Product Ratings'!$I$7,I780&gt;='Product Ratings'!$H$7),'Product Ratings'!$F$7,IF(AND(D780&lt;='Product Ratings'!$I$8,D780&gt;='Product Ratings'!$H$8),'Product Ratings'!$F$8,IF(D780&gt;='Product Ratings'!$H$9,'Product Ratings'!$F$9)))))</f>
        <v>2</v>
      </c>
      <c r="T780" s="99">
        <f>IF(AND(O780&lt;='Product Ratings'!$M$5,O780&gt;='Product Ratings'!$L$5),'Product Ratings'!$J$5,IF(AND(O780&lt;='Product Ratings'!$M$6,O780&gt;='Product Ratings'!$L$6),'Product Ratings'!$J$6,IF(AND(O780&lt;='Product Ratings'!$M$7,O780&gt;='Product Ratings'!$L$7),'Product Ratings'!$J$7,IF(AND(O780&lt;='Product Ratings'!$M$8,O780&gt;='Product Ratings'!$L$8),'Product Ratings'!$J$8,IF(O780&gt;='Product Ratings'!$L$9,'Product Ratings'!$J$9)))))</f>
        <v>5</v>
      </c>
      <c r="U780" s="99">
        <f>IF(AND(N780&lt;='Product Ratings'!$R$5,N780&gt;='Product Ratings'!$Q$5),'Product Ratings'!$O$5,IF(AND(N780&lt;='Product Ratings'!$R$6,N780&gt;='Product Ratings'!$Q$6),'Product Ratings'!$O$6,IF(AND(N780&lt;='Product Ratings'!$R$7,N780&gt;='Product Ratings'!$Q$7),'Product Ratings'!$O$7,IF(AND(N780&lt;='Product Ratings'!$R$8,N780&gt;='Product Ratings'!$Q$8),'Product Ratings'!$O$8,IF(N780&gt;='Product Ratings'!$Q$9,'Product Ratings'!$O$9)))))</f>
        <v>3</v>
      </c>
      <c r="V780" s="99">
        <f>IF(AND(P780&lt;='Product Ratings'!$V$5,P780&gt;='Product Ratings'!$U$5),'Product Ratings'!$S$5,IF(AND(P780&lt;='Product Ratings'!$V$6,P780&gt;='Product Ratings'!$U$6),'Product Ratings'!$S$6,IF(AND(P780&lt;='Product Ratings'!$V$7,P780&gt;='Product Ratings'!$U$7),'Product Ratings'!$S$7,IF(AND(P780&lt;='Product Ratings'!$V$8,P780&gt;='Product Ratings'!$U$8),'Product Ratings'!$S$8,IF(P780&gt;='Product Ratings'!$U$9,'Product Ratings'!$S$9)))))</f>
        <v>3</v>
      </c>
      <c r="W780" s="135">
        <f t="shared" si="6"/>
        <v>15</v>
      </c>
      <c r="X780" s="90"/>
      <c r="Y780" s="90"/>
      <c r="Z780" s="90"/>
      <c r="AA780" s="90"/>
      <c r="AB780" s="90"/>
    </row>
    <row r="781" ht="12.75" customHeight="1">
      <c r="A781" s="87"/>
      <c r="B781" s="90"/>
      <c r="C781" s="90" t="s">
        <v>840</v>
      </c>
      <c r="D781" s="126">
        <v>1.0</v>
      </c>
      <c r="E781" s="127">
        <v>189.39</v>
      </c>
      <c r="F781" s="128">
        <f t="shared" si="7"/>
        <v>123.1035</v>
      </c>
      <c r="G781" s="129">
        <f t="shared" si="1"/>
        <v>66.2865</v>
      </c>
      <c r="H781" s="130">
        <f t="shared" si="2"/>
        <v>0.35</v>
      </c>
      <c r="I781" s="131">
        <v>44529.0</v>
      </c>
      <c r="J781" s="132">
        <v>44565.0</v>
      </c>
      <c r="K781" s="123"/>
      <c r="L781" s="90"/>
      <c r="M781" s="133">
        <f t="shared" si="3"/>
        <v>189.39</v>
      </c>
      <c r="N781" s="99">
        <f t="shared" si="4"/>
        <v>36</v>
      </c>
      <c r="O781" s="133">
        <f t="shared" si="5"/>
        <v>123.1035</v>
      </c>
      <c r="P781" s="134">
        <v>0.28</v>
      </c>
      <c r="Q781" s="90"/>
      <c r="R781" s="99">
        <f>IF(AND(H781&lt;='Product Ratings'!$E$5,H781&gt;='Product Ratings'!$D$5),'Product Ratings'!$C$5,IF(AND(H781&lt;='Product Ratings'!$E$6,H781&gt;='Product Ratings'!$D$6),'Product Ratings'!$C$6,IF(AND(H781&lt;='Product Ratings'!$E$7,H781&gt;='Product Ratings'!$D$7),'Product Ratings'!$C$7,IF(AND(H781&lt;='Product Ratings'!$E$8,H781&gt;='Product Ratings'!$D$8),'Product Ratings'!$C$8,IF(H781&gt;='Product Ratings'!$D$9,'Product Ratings'!$C$9)))))</f>
        <v>2</v>
      </c>
      <c r="S781" s="99">
        <f>IF(AND(D781&lt;='Product Ratings'!$I$5,D781&gt;='Product Ratings'!$H$5),'Product Ratings'!$F$5,IF(AND(D781&lt;='Product Ratings'!$I$6,D781&gt;='Product Ratings'!$H$6),'Product Ratings'!$F$6,IF(AND(D781&lt;='Product Ratings'!$I$7,I781&gt;='Product Ratings'!$H$7),'Product Ratings'!$F$7,IF(AND(D781&lt;='Product Ratings'!$I$8,D781&gt;='Product Ratings'!$H$8),'Product Ratings'!$F$8,IF(D781&gt;='Product Ratings'!$H$9,'Product Ratings'!$F$9)))))</f>
        <v>1</v>
      </c>
      <c r="T781" s="99">
        <f>IF(AND(O781&lt;='Product Ratings'!$M$5,O781&gt;='Product Ratings'!$L$5),'Product Ratings'!$J$5,IF(AND(O781&lt;='Product Ratings'!$M$6,O781&gt;='Product Ratings'!$L$6),'Product Ratings'!$J$6,IF(AND(O781&lt;='Product Ratings'!$M$7,O781&gt;='Product Ratings'!$L$7),'Product Ratings'!$J$7,IF(AND(O781&lt;='Product Ratings'!$M$8,O781&gt;='Product Ratings'!$L$8),'Product Ratings'!$J$8,IF(O781&gt;='Product Ratings'!$L$9,'Product Ratings'!$J$9)))))</f>
        <v>2</v>
      </c>
      <c r="U781" s="99">
        <f>IF(AND(N781&lt;='Product Ratings'!$R$5,N781&gt;='Product Ratings'!$Q$5),'Product Ratings'!$O$5,IF(AND(N781&lt;='Product Ratings'!$R$6,N781&gt;='Product Ratings'!$Q$6),'Product Ratings'!$O$6,IF(AND(N781&lt;='Product Ratings'!$R$7,N781&gt;='Product Ratings'!$Q$7),'Product Ratings'!$O$7,IF(AND(N781&lt;='Product Ratings'!$R$8,N781&gt;='Product Ratings'!$Q$8),'Product Ratings'!$O$8,IF(N781&gt;='Product Ratings'!$Q$9,'Product Ratings'!$O$9)))))</f>
        <v>3</v>
      </c>
      <c r="V781" s="99">
        <f>IF(AND(P781&lt;='Product Ratings'!$V$5,P781&gt;='Product Ratings'!$U$5),'Product Ratings'!$S$5,IF(AND(P781&lt;='Product Ratings'!$V$6,P781&gt;='Product Ratings'!$U$6),'Product Ratings'!$S$6,IF(AND(P781&lt;='Product Ratings'!$V$7,P781&gt;='Product Ratings'!$U$7),'Product Ratings'!$S$7,IF(AND(P781&lt;='Product Ratings'!$V$8,P781&gt;='Product Ratings'!$U$8),'Product Ratings'!$S$8,IF(P781&gt;='Product Ratings'!$U$9,'Product Ratings'!$S$9)))))</f>
        <v>3</v>
      </c>
      <c r="W781" s="135">
        <f t="shared" si="6"/>
        <v>11</v>
      </c>
      <c r="X781" s="90"/>
      <c r="Y781" s="90"/>
      <c r="Z781" s="90"/>
      <c r="AA781" s="90"/>
      <c r="AB781" s="90"/>
    </row>
    <row r="782" ht="12.75" customHeight="1">
      <c r="A782" s="87"/>
      <c r="B782" s="90"/>
      <c r="C782" s="90" t="s">
        <v>841</v>
      </c>
      <c r="D782" s="126">
        <v>2.0</v>
      </c>
      <c r="E782" s="127">
        <v>232.17</v>
      </c>
      <c r="F782" s="128">
        <f t="shared" si="7"/>
        <v>150.9105</v>
      </c>
      <c r="G782" s="129">
        <f t="shared" si="1"/>
        <v>81.2595</v>
      </c>
      <c r="H782" s="130">
        <f t="shared" si="2"/>
        <v>0.35</v>
      </c>
      <c r="I782" s="131">
        <v>44530.0</v>
      </c>
      <c r="J782" s="132">
        <v>44566.0</v>
      </c>
      <c r="K782" s="123"/>
      <c r="L782" s="90"/>
      <c r="M782" s="133">
        <f t="shared" si="3"/>
        <v>116.085</v>
      </c>
      <c r="N782" s="99">
        <f t="shared" si="4"/>
        <v>36</v>
      </c>
      <c r="O782" s="133">
        <f t="shared" si="5"/>
        <v>75.45525</v>
      </c>
      <c r="P782" s="134">
        <v>0.3</v>
      </c>
      <c r="Q782" s="90"/>
      <c r="R782" s="99">
        <f>IF(AND(H782&lt;='Product Ratings'!$E$5,H782&gt;='Product Ratings'!$D$5),'Product Ratings'!$C$5,IF(AND(H782&lt;='Product Ratings'!$E$6,H782&gt;='Product Ratings'!$D$6),'Product Ratings'!$C$6,IF(AND(H782&lt;='Product Ratings'!$E$7,H782&gt;='Product Ratings'!$D$7),'Product Ratings'!$C$7,IF(AND(H782&lt;='Product Ratings'!$E$8,H782&gt;='Product Ratings'!$D$8),'Product Ratings'!$C$8,IF(H782&gt;='Product Ratings'!$D$9,'Product Ratings'!$C$9)))))</f>
        <v>2</v>
      </c>
      <c r="S782" s="99">
        <f>IF(AND(D782&lt;='Product Ratings'!$I$5,D782&gt;='Product Ratings'!$H$5),'Product Ratings'!$F$5,IF(AND(D782&lt;='Product Ratings'!$I$6,D782&gt;='Product Ratings'!$H$6),'Product Ratings'!$F$6,IF(AND(D782&lt;='Product Ratings'!$I$7,I782&gt;='Product Ratings'!$H$7),'Product Ratings'!$F$7,IF(AND(D782&lt;='Product Ratings'!$I$8,D782&gt;='Product Ratings'!$H$8),'Product Ratings'!$F$8,IF(D782&gt;='Product Ratings'!$H$9,'Product Ratings'!$F$9)))))</f>
        <v>1</v>
      </c>
      <c r="T782" s="99" t="b">
        <f>IF(AND(O782&lt;='Product Ratings'!$M$5,O782&gt;='Product Ratings'!$L$5),'Product Ratings'!$J$5,IF(AND(O782&lt;='Product Ratings'!$M$6,O782&gt;='Product Ratings'!$L$6),'Product Ratings'!$J$6,IF(AND(O782&lt;='Product Ratings'!$M$7,O782&gt;='Product Ratings'!$L$7),'Product Ratings'!$J$7,IF(AND(O782&lt;='Product Ratings'!$M$8,O782&gt;='Product Ratings'!$L$8),'Product Ratings'!$J$8,IF(O782&gt;='Product Ratings'!$L$9,'Product Ratings'!$J$9)))))</f>
        <v>0</v>
      </c>
      <c r="U782" s="99">
        <f>IF(AND(N782&lt;='Product Ratings'!$R$5,N782&gt;='Product Ratings'!$Q$5),'Product Ratings'!$O$5,IF(AND(N782&lt;='Product Ratings'!$R$6,N782&gt;='Product Ratings'!$Q$6),'Product Ratings'!$O$6,IF(AND(N782&lt;='Product Ratings'!$R$7,N782&gt;='Product Ratings'!$Q$7),'Product Ratings'!$O$7,IF(AND(N782&lt;='Product Ratings'!$R$8,N782&gt;='Product Ratings'!$Q$8),'Product Ratings'!$O$8,IF(N782&gt;='Product Ratings'!$Q$9,'Product Ratings'!$O$9)))))</f>
        <v>3</v>
      </c>
      <c r="V782" s="99">
        <f>IF(AND(P782&lt;='Product Ratings'!$V$5,P782&gt;='Product Ratings'!$U$5),'Product Ratings'!$S$5,IF(AND(P782&lt;='Product Ratings'!$V$6,P782&gt;='Product Ratings'!$U$6),'Product Ratings'!$S$6,IF(AND(P782&lt;='Product Ratings'!$V$7,P782&gt;='Product Ratings'!$U$7),'Product Ratings'!$S$7,IF(AND(P782&lt;='Product Ratings'!$V$8,P782&gt;='Product Ratings'!$U$8),'Product Ratings'!$S$8,IF(P782&gt;='Product Ratings'!$U$9,'Product Ratings'!$S$9)))))</f>
        <v>3</v>
      </c>
      <c r="W782" s="135">
        <f t="shared" si="6"/>
        <v>9</v>
      </c>
      <c r="X782" s="90"/>
      <c r="Y782" s="90"/>
      <c r="Z782" s="90"/>
      <c r="AA782" s="90"/>
      <c r="AB782" s="90"/>
    </row>
    <row r="783" ht="12.75" customHeight="1">
      <c r="A783" s="87"/>
      <c r="B783" s="90"/>
      <c r="C783" s="90" t="s">
        <v>842</v>
      </c>
      <c r="D783" s="126">
        <v>3.0</v>
      </c>
      <c r="E783" s="127">
        <v>73.04</v>
      </c>
      <c r="F783" s="128">
        <f t="shared" si="7"/>
        <v>47.476</v>
      </c>
      <c r="G783" s="129">
        <f t="shared" si="1"/>
        <v>25.564</v>
      </c>
      <c r="H783" s="130">
        <f t="shared" si="2"/>
        <v>0.35</v>
      </c>
      <c r="I783" s="131">
        <v>44531.0</v>
      </c>
      <c r="J783" s="132">
        <v>44567.0</v>
      </c>
      <c r="K783" s="123"/>
      <c r="L783" s="90"/>
      <c r="M783" s="133">
        <f t="shared" si="3"/>
        <v>24.34666667</v>
      </c>
      <c r="N783" s="99">
        <f t="shared" si="4"/>
        <v>36</v>
      </c>
      <c r="O783" s="133">
        <f t="shared" si="5"/>
        <v>15.82533333</v>
      </c>
      <c r="P783" s="134">
        <v>0.31</v>
      </c>
      <c r="Q783" s="90"/>
      <c r="R783" s="99">
        <f>IF(AND(H783&lt;='Product Ratings'!$E$5,H783&gt;='Product Ratings'!$D$5),'Product Ratings'!$C$5,IF(AND(H783&lt;='Product Ratings'!$E$6,H783&gt;='Product Ratings'!$D$6),'Product Ratings'!$C$6,IF(AND(H783&lt;='Product Ratings'!$E$7,H783&gt;='Product Ratings'!$D$7),'Product Ratings'!$C$7,IF(AND(H783&lt;='Product Ratings'!$E$8,H783&gt;='Product Ratings'!$D$8),'Product Ratings'!$C$8,IF(H783&gt;='Product Ratings'!$D$9,'Product Ratings'!$C$9)))))</f>
        <v>2</v>
      </c>
      <c r="S783" s="99">
        <f>IF(AND(D783&lt;='Product Ratings'!$I$5,D783&gt;='Product Ratings'!$H$5),'Product Ratings'!$F$5,IF(AND(D783&lt;='Product Ratings'!$I$6,D783&gt;='Product Ratings'!$H$6),'Product Ratings'!$F$6,IF(AND(D783&lt;='Product Ratings'!$I$7,I783&gt;='Product Ratings'!$H$7),'Product Ratings'!$F$7,IF(AND(D783&lt;='Product Ratings'!$I$8,D783&gt;='Product Ratings'!$H$8),'Product Ratings'!$F$8,IF(D783&gt;='Product Ratings'!$H$9,'Product Ratings'!$F$9)))))</f>
        <v>1</v>
      </c>
      <c r="T783" s="99">
        <f>IF(AND(O783&lt;='Product Ratings'!$M$5,O783&gt;='Product Ratings'!$L$5),'Product Ratings'!$J$5,IF(AND(O783&lt;='Product Ratings'!$M$6,O783&gt;='Product Ratings'!$L$6),'Product Ratings'!$J$6,IF(AND(O783&lt;='Product Ratings'!$M$7,O783&gt;='Product Ratings'!$L$7),'Product Ratings'!$J$7,IF(AND(O783&lt;='Product Ratings'!$M$8,O783&gt;='Product Ratings'!$L$8),'Product Ratings'!$J$8,IF(O783&gt;='Product Ratings'!$L$9,'Product Ratings'!$J$9)))))</f>
        <v>5</v>
      </c>
      <c r="U783" s="99">
        <f>IF(AND(N783&lt;='Product Ratings'!$R$5,N783&gt;='Product Ratings'!$Q$5),'Product Ratings'!$O$5,IF(AND(N783&lt;='Product Ratings'!$R$6,N783&gt;='Product Ratings'!$Q$6),'Product Ratings'!$O$6,IF(AND(N783&lt;='Product Ratings'!$R$7,N783&gt;='Product Ratings'!$Q$7),'Product Ratings'!$O$7,IF(AND(N783&lt;='Product Ratings'!$R$8,N783&gt;='Product Ratings'!$Q$8),'Product Ratings'!$O$8,IF(N783&gt;='Product Ratings'!$Q$9,'Product Ratings'!$O$9)))))</f>
        <v>3</v>
      </c>
      <c r="V783" s="99">
        <f>IF(AND(P783&lt;='Product Ratings'!$V$5,P783&gt;='Product Ratings'!$U$5),'Product Ratings'!$S$5,IF(AND(P783&lt;='Product Ratings'!$V$6,P783&gt;='Product Ratings'!$U$6),'Product Ratings'!$S$6,IF(AND(P783&lt;='Product Ratings'!$V$7,P783&gt;='Product Ratings'!$U$7),'Product Ratings'!$S$7,IF(AND(P783&lt;='Product Ratings'!$V$8,P783&gt;='Product Ratings'!$U$8),'Product Ratings'!$S$8,IF(P783&gt;='Product Ratings'!$U$9,'Product Ratings'!$S$9)))))</f>
        <v>3</v>
      </c>
      <c r="W783" s="135">
        <f t="shared" si="6"/>
        <v>14</v>
      </c>
      <c r="X783" s="90"/>
      <c r="Y783" s="90"/>
      <c r="Z783" s="90"/>
      <c r="AA783" s="90"/>
      <c r="AB783" s="90"/>
    </row>
    <row r="784" ht="12.75" customHeight="1">
      <c r="A784" s="87"/>
      <c r="B784" s="90"/>
      <c r="C784" s="90" t="s">
        <v>843</v>
      </c>
      <c r="D784" s="126">
        <v>4.0</v>
      </c>
      <c r="E784" s="127">
        <v>396.0</v>
      </c>
      <c r="F784" s="128">
        <f t="shared" si="7"/>
        <v>257.4</v>
      </c>
      <c r="G784" s="129">
        <f t="shared" si="1"/>
        <v>138.6</v>
      </c>
      <c r="H784" s="130">
        <f t="shared" si="2"/>
        <v>0.35</v>
      </c>
      <c r="I784" s="131">
        <v>44532.0</v>
      </c>
      <c r="J784" s="132">
        <v>44568.0</v>
      </c>
      <c r="K784" s="123"/>
      <c r="L784" s="90"/>
      <c r="M784" s="133">
        <f t="shared" si="3"/>
        <v>99</v>
      </c>
      <c r="N784" s="99">
        <f t="shared" si="4"/>
        <v>36</v>
      </c>
      <c r="O784" s="133">
        <f t="shared" si="5"/>
        <v>64.35</v>
      </c>
      <c r="P784" s="134">
        <v>0.32</v>
      </c>
      <c r="Q784" s="90"/>
      <c r="R784" s="99">
        <f>IF(AND(H784&lt;='Product Ratings'!$E$5,H784&gt;='Product Ratings'!$D$5),'Product Ratings'!$C$5,IF(AND(H784&lt;='Product Ratings'!$E$6,H784&gt;='Product Ratings'!$D$6),'Product Ratings'!$C$6,IF(AND(H784&lt;='Product Ratings'!$E$7,H784&gt;='Product Ratings'!$D$7),'Product Ratings'!$C$7,IF(AND(H784&lt;='Product Ratings'!$E$8,H784&gt;='Product Ratings'!$D$8),'Product Ratings'!$C$8,IF(H784&gt;='Product Ratings'!$D$9,'Product Ratings'!$C$9)))))</f>
        <v>2</v>
      </c>
      <c r="S784" s="99">
        <f>IF(AND(D784&lt;='Product Ratings'!$I$5,D784&gt;='Product Ratings'!$H$5),'Product Ratings'!$F$5,IF(AND(D784&lt;='Product Ratings'!$I$6,D784&gt;='Product Ratings'!$H$6),'Product Ratings'!$F$6,IF(AND(D784&lt;='Product Ratings'!$I$7,I784&gt;='Product Ratings'!$H$7),'Product Ratings'!$F$7,IF(AND(D784&lt;='Product Ratings'!$I$8,D784&gt;='Product Ratings'!$H$8),'Product Ratings'!$F$8,IF(D784&gt;='Product Ratings'!$H$9,'Product Ratings'!$F$9)))))</f>
        <v>1</v>
      </c>
      <c r="T784" s="99">
        <f>IF(AND(O784&lt;='Product Ratings'!$M$5,O784&gt;='Product Ratings'!$L$5),'Product Ratings'!$J$5,IF(AND(O784&lt;='Product Ratings'!$M$6,O784&gt;='Product Ratings'!$L$6),'Product Ratings'!$J$6,IF(AND(O784&lt;='Product Ratings'!$M$7,O784&gt;='Product Ratings'!$L$7),'Product Ratings'!$J$7,IF(AND(O784&lt;='Product Ratings'!$M$8,O784&gt;='Product Ratings'!$L$8),'Product Ratings'!$J$8,IF(O784&gt;='Product Ratings'!$L$9,'Product Ratings'!$J$9)))))</f>
        <v>3</v>
      </c>
      <c r="U784" s="99">
        <f>IF(AND(N784&lt;='Product Ratings'!$R$5,N784&gt;='Product Ratings'!$Q$5),'Product Ratings'!$O$5,IF(AND(N784&lt;='Product Ratings'!$R$6,N784&gt;='Product Ratings'!$Q$6),'Product Ratings'!$O$6,IF(AND(N784&lt;='Product Ratings'!$R$7,N784&gt;='Product Ratings'!$Q$7),'Product Ratings'!$O$7,IF(AND(N784&lt;='Product Ratings'!$R$8,N784&gt;='Product Ratings'!$Q$8),'Product Ratings'!$O$8,IF(N784&gt;='Product Ratings'!$Q$9,'Product Ratings'!$O$9)))))</f>
        <v>3</v>
      </c>
      <c r="V784" s="99">
        <f>IF(AND(P784&lt;='Product Ratings'!$V$5,P784&gt;='Product Ratings'!$U$5),'Product Ratings'!$S$5,IF(AND(P784&lt;='Product Ratings'!$V$6,P784&gt;='Product Ratings'!$U$6),'Product Ratings'!$S$6,IF(AND(P784&lt;='Product Ratings'!$V$7,P784&gt;='Product Ratings'!$U$7),'Product Ratings'!$S$7,IF(AND(P784&lt;='Product Ratings'!$V$8,P784&gt;='Product Ratings'!$U$8),'Product Ratings'!$S$8,IF(P784&gt;='Product Ratings'!$U$9,'Product Ratings'!$S$9)))))</f>
        <v>3</v>
      </c>
      <c r="W784" s="135">
        <f t="shared" si="6"/>
        <v>12</v>
      </c>
      <c r="X784" s="90"/>
      <c r="Y784" s="90"/>
      <c r="Z784" s="90"/>
      <c r="AA784" s="90"/>
      <c r="AB784" s="90"/>
    </row>
    <row r="785" ht="12.75" customHeight="1">
      <c r="A785" s="87"/>
      <c r="B785" s="90"/>
      <c r="C785" s="90" t="s">
        <v>844</v>
      </c>
      <c r="D785" s="126">
        <v>5.0</v>
      </c>
      <c r="E785" s="127">
        <v>171.68</v>
      </c>
      <c r="F785" s="128">
        <f t="shared" si="7"/>
        <v>111.592</v>
      </c>
      <c r="G785" s="129">
        <f t="shared" si="1"/>
        <v>60.088</v>
      </c>
      <c r="H785" s="130">
        <f t="shared" si="2"/>
        <v>0.35</v>
      </c>
      <c r="I785" s="131">
        <v>44533.0</v>
      </c>
      <c r="J785" s="132">
        <v>44569.0</v>
      </c>
      <c r="K785" s="123"/>
      <c r="L785" s="90"/>
      <c r="M785" s="133">
        <f t="shared" si="3"/>
        <v>34.336</v>
      </c>
      <c r="N785" s="99">
        <f t="shared" si="4"/>
        <v>36</v>
      </c>
      <c r="O785" s="133">
        <f t="shared" si="5"/>
        <v>22.3184</v>
      </c>
      <c r="P785" s="134">
        <v>0.33</v>
      </c>
      <c r="Q785" s="90"/>
      <c r="R785" s="99">
        <f>IF(AND(H785&lt;='Product Ratings'!$E$5,H785&gt;='Product Ratings'!$D$5),'Product Ratings'!$C$5,IF(AND(H785&lt;='Product Ratings'!$E$6,H785&gt;='Product Ratings'!$D$6),'Product Ratings'!$C$6,IF(AND(H785&lt;='Product Ratings'!$E$7,H785&gt;='Product Ratings'!$D$7),'Product Ratings'!$C$7,IF(AND(H785&lt;='Product Ratings'!$E$8,H785&gt;='Product Ratings'!$D$8),'Product Ratings'!$C$8,IF(H785&gt;='Product Ratings'!$D$9,'Product Ratings'!$C$9)))))</f>
        <v>2</v>
      </c>
      <c r="S785" s="99">
        <f>IF(AND(D785&lt;='Product Ratings'!$I$5,D785&gt;='Product Ratings'!$H$5),'Product Ratings'!$F$5,IF(AND(D785&lt;='Product Ratings'!$I$6,D785&gt;='Product Ratings'!$H$6),'Product Ratings'!$F$6,IF(AND(D785&lt;='Product Ratings'!$I$7,I785&gt;='Product Ratings'!$H$7),'Product Ratings'!$F$7,IF(AND(D785&lt;='Product Ratings'!$I$8,D785&gt;='Product Ratings'!$H$8),'Product Ratings'!$F$8,IF(D785&gt;='Product Ratings'!$H$9,'Product Ratings'!$F$9)))))</f>
        <v>1</v>
      </c>
      <c r="T785" s="99">
        <f>IF(AND(O785&lt;='Product Ratings'!$M$5,O785&gt;='Product Ratings'!$L$5),'Product Ratings'!$J$5,IF(AND(O785&lt;='Product Ratings'!$M$6,O785&gt;='Product Ratings'!$L$6),'Product Ratings'!$J$6,IF(AND(O785&lt;='Product Ratings'!$M$7,O785&gt;='Product Ratings'!$L$7),'Product Ratings'!$J$7,IF(AND(O785&lt;='Product Ratings'!$M$8,O785&gt;='Product Ratings'!$L$8),'Product Ratings'!$J$8,IF(O785&gt;='Product Ratings'!$L$9,'Product Ratings'!$J$9)))))</f>
        <v>5</v>
      </c>
      <c r="U785" s="99">
        <f>IF(AND(N785&lt;='Product Ratings'!$R$5,N785&gt;='Product Ratings'!$Q$5),'Product Ratings'!$O$5,IF(AND(N785&lt;='Product Ratings'!$R$6,N785&gt;='Product Ratings'!$Q$6),'Product Ratings'!$O$6,IF(AND(N785&lt;='Product Ratings'!$R$7,N785&gt;='Product Ratings'!$Q$7),'Product Ratings'!$O$7,IF(AND(N785&lt;='Product Ratings'!$R$8,N785&gt;='Product Ratings'!$Q$8),'Product Ratings'!$O$8,IF(N785&gt;='Product Ratings'!$Q$9,'Product Ratings'!$O$9)))))</f>
        <v>3</v>
      </c>
      <c r="V785" s="99">
        <f>IF(AND(P785&lt;='Product Ratings'!$V$5,P785&gt;='Product Ratings'!$U$5),'Product Ratings'!$S$5,IF(AND(P785&lt;='Product Ratings'!$V$6,P785&gt;='Product Ratings'!$U$6),'Product Ratings'!$S$6,IF(AND(P785&lt;='Product Ratings'!$V$7,P785&gt;='Product Ratings'!$U$7),'Product Ratings'!$S$7,IF(AND(P785&lt;='Product Ratings'!$V$8,P785&gt;='Product Ratings'!$U$8),'Product Ratings'!$S$8,IF(P785&gt;='Product Ratings'!$U$9,'Product Ratings'!$S$9)))))</f>
        <v>3</v>
      </c>
      <c r="W785" s="135">
        <f t="shared" si="6"/>
        <v>14</v>
      </c>
      <c r="X785" s="90"/>
      <c r="Y785" s="90"/>
      <c r="Z785" s="90"/>
      <c r="AA785" s="90"/>
      <c r="AB785" s="90"/>
    </row>
    <row r="786" ht="12.75" customHeight="1">
      <c r="A786" s="87"/>
      <c r="B786" s="90"/>
      <c r="C786" s="90" t="s">
        <v>845</v>
      </c>
      <c r="D786" s="126">
        <v>6.0</v>
      </c>
      <c r="E786" s="127">
        <v>307.83</v>
      </c>
      <c r="F786" s="128">
        <f t="shared" si="7"/>
        <v>200.0895</v>
      </c>
      <c r="G786" s="129">
        <f t="shared" si="1"/>
        <v>107.7405</v>
      </c>
      <c r="H786" s="130">
        <f t="shared" si="2"/>
        <v>0.35</v>
      </c>
      <c r="I786" s="131">
        <v>44534.0</v>
      </c>
      <c r="J786" s="132">
        <v>44570.0</v>
      </c>
      <c r="K786" s="123"/>
      <c r="L786" s="90"/>
      <c r="M786" s="133">
        <f t="shared" si="3"/>
        <v>51.305</v>
      </c>
      <c r="N786" s="99">
        <f t="shared" si="4"/>
        <v>36</v>
      </c>
      <c r="O786" s="133">
        <f t="shared" si="5"/>
        <v>33.34825</v>
      </c>
      <c r="P786" s="134">
        <v>0.34</v>
      </c>
      <c r="Q786" s="90"/>
      <c r="R786" s="99">
        <f>IF(AND(H786&lt;='Product Ratings'!$E$5,H786&gt;='Product Ratings'!$D$5),'Product Ratings'!$C$5,IF(AND(H786&lt;='Product Ratings'!$E$6,H786&gt;='Product Ratings'!$D$6),'Product Ratings'!$C$6,IF(AND(H786&lt;='Product Ratings'!$E$7,H786&gt;='Product Ratings'!$D$7),'Product Ratings'!$C$7,IF(AND(H786&lt;='Product Ratings'!$E$8,H786&gt;='Product Ratings'!$D$8),'Product Ratings'!$C$8,IF(H786&gt;='Product Ratings'!$D$9,'Product Ratings'!$C$9)))))</f>
        <v>2</v>
      </c>
      <c r="S786" s="99">
        <f>IF(AND(D786&lt;='Product Ratings'!$I$5,D786&gt;='Product Ratings'!$H$5),'Product Ratings'!$F$5,IF(AND(D786&lt;='Product Ratings'!$I$6,D786&gt;='Product Ratings'!$H$6),'Product Ratings'!$F$6,IF(AND(D786&lt;='Product Ratings'!$I$7,I786&gt;='Product Ratings'!$H$7),'Product Ratings'!$F$7,IF(AND(D786&lt;='Product Ratings'!$I$8,D786&gt;='Product Ratings'!$H$8),'Product Ratings'!$F$8,IF(D786&gt;='Product Ratings'!$H$9,'Product Ratings'!$F$9)))))</f>
        <v>2</v>
      </c>
      <c r="T786" s="99">
        <f>IF(AND(O786&lt;='Product Ratings'!$M$5,O786&gt;='Product Ratings'!$L$5),'Product Ratings'!$J$5,IF(AND(O786&lt;='Product Ratings'!$M$6,O786&gt;='Product Ratings'!$L$6),'Product Ratings'!$J$6,IF(AND(O786&lt;='Product Ratings'!$M$7,O786&gt;='Product Ratings'!$L$7),'Product Ratings'!$J$7,IF(AND(O786&lt;='Product Ratings'!$M$8,O786&gt;='Product Ratings'!$L$8),'Product Ratings'!$J$8,IF(O786&gt;='Product Ratings'!$L$9,'Product Ratings'!$J$9)))))</f>
        <v>4</v>
      </c>
      <c r="U786" s="99">
        <f>IF(AND(N786&lt;='Product Ratings'!$R$5,N786&gt;='Product Ratings'!$Q$5),'Product Ratings'!$O$5,IF(AND(N786&lt;='Product Ratings'!$R$6,N786&gt;='Product Ratings'!$Q$6),'Product Ratings'!$O$6,IF(AND(N786&lt;='Product Ratings'!$R$7,N786&gt;='Product Ratings'!$Q$7),'Product Ratings'!$O$7,IF(AND(N786&lt;='Product Ratings'!$R$8,N786&gt;='Product Ratings'!$Q$8),'Product Ratings'!$O$8,IF(N786&gt;='Product Ratings'!$Q$9,'Product Ratings'!$O$9)))))</f>
        <v>3</v>
      </c>
      <c r="V786" s="99">
        <f>IF(AND(P786&lt;='Product Ratings'!$V$5,P786&gt;='Product Ratings'!$U$5),'Product Ratings'!$S$5,IF(AND(P786&lt;='Product Ratings'!$V$6,P786&gt;='Product Ratings'!$U$6),'Product Ratings'!$S$6,IF(AND(P786&lt;='Product Ratings'!$V$7,P786&gt;='Product Ratings'!$U$7),'Product Ratings'!$S$7,IF(AND(P786&lt;='Product Ratings'!$V$8,P786&gt;='Product Ratings'!$U$8),'Product Ratings'!$S$8,IF(P786&gt;='Product Ratings'!$U$9,'Product Ratings'!$S$9)))))</f>
        <v>4</v>
      </c>
      <c r="W786" s="135">
        <f t="shared" si="6"/>
        <v>15</v>
      </c>
      <c r="X786" s="90"/>
      <c r="Y786" s="90"/>
      <c r="Z786" s="90"/>
      <c r="AA786" s="90"/>
      <c r="AB786" s="90"/>
    </row>
    <row r="787" ht="12.75" customHeight="1">
      <c r="A787" s="87"/>
      <c r="B787" s="90"/>
      <c r="C787" s="90" t="s">
        <v>846</v>
      </c>
      <c r="D787" s="126">
        <v>1.0</v>
      </c>
      <c r="E787" s="127">
        <v>602.61</v>
      </c>
      <c r="F787" s="128">
        <f t="shared" si="7"/>
        <v>391.6965</v>
      </c>
      <c r="G787" s="129">
        <f t="shared" si="1"/>
        <v>210.9135</v>
      </c>
      <c r="H787" s="130">
        <f t="shared" si="2"/>
        <v>0.35</v>
      </c>
      <c r="I787" s="131">
        <v>44535.0</v>
      </c>
      <c r="J787" s="132">
        <v>44571.0</v>
      </c>
      <c r="K787" s="123"/>
      <c r="L787" s="90"/>
      <c r="M787" s="133">
        <f t="shared" si="3"/>
        <v>602.61</v>
      </c>
      <c r="N787" s="99">
        <f t="shared" si="4"/>
        <v>36</v>
      </c>
      <c r="O787" s="133">
        <f t="shared" si="5"/>
        <v>391.6965</v>
      </c>
      <c r="P787" s="134">
        <v>0.35</v>
      </c>
      <c r="Q787" s="90"/>
      <c r="R787" s="99">
        <f>IF(AND(H787&lt;='Product Ratings'!$E$5,H787&gt;='Product Ratings'!$D$5),'Product Ratings'!$C$5,IF(AND(H787&lt;='Product Ratings'!$E$6,H787&gt;='Product Ratings'!$D$6),'Product Ratings'!$C$6,IF(AND(H787&lt;='Product Ratings'!$E$7,H787&gt;='Product Ratings'!$D$7),'Product Ratings'!$C$7,IF(AND(H787&lt;='Product Ratings'!$E$8,H787&gt;='Product Ratings'!$D$8),'Product Ratings'!$C$8,IF(H787&gt;='Product Ratings'!$D$9,'Product Ratings'!$C$9)))))</f>
        <v>2</v>
      </c>
      <c r="S787" s="99">
        <f>IF(AND(D787&lt;='Product Ratings'!$I$5,D787&gt;='Product Ratings'!$H$5),'Product Ratings'!$F$5,IF(AND(D787&lt;='Product Ratings'!$I$6,D787&gt;='Product Ratings'!$H$6),'Product Ratings'!$F$6,IF(AND(D787&lt;='Product Ratings'!$I$7,I787&gt;='Product Ratings'!$H$7),'Product Ratings'!$F$7,IF(AND(D787&lt;='Product Ratings'!$I$8,D787&gt;='Product Ratings'!$H$8),'Product Ratings'!$F$8,IF(D787&gt;='Product Ratings'!$H$9,'Product Ratings'!$F$9)))))</f>
        <v>1</v>
      </c>
      <c r="T787" s="99">
        <f>IF(AND(O787&lt;='Product Ratings'!$M$5,O787&gt;='Product Ratings'!$L$5),'Product Ratings'!$J$5,IF(AND(O787&lt;='Product Ratings'!$M$6,O787&gt;='Product Ratings'!$L$6),'Product Ratings'!$J$6,IF(AND(O787&lt;='Product Ratings'!$M$7,O787&gt;='Product Ratings'!$L$7),'Product Ratings'!$J$7,IF(AND(O787&lt;='Product Ratings'!$M$8,O787&gt;='Product Ratings'!$L$8),'Product Ratings'!$J$8,IF(O787&gt;='Product Ratings'!$L$9,'Product Ratings'!$J$9)))))</f>
        <v>1</v>
      </c>
      <c r="U787" s="99">
        <f>IF(AND(N787&lt;='Product Ratings'!$R$5,N787&gt;='Product Ratings'!$Q$5),'Product Ratings'!$O$5,IF(AND(N787&lt;='Product Ratings'!$R$6,N787&gt;='Product Ratings'!$Q$6),'Product Ratings'!$O$6,IF(AND(N787&lt;='Product Ratings'!$R$7,N787&gt;='Product Ratings'!$Q$7),'Product Ratings'!$O$7,IF(AND(N787&lt;='Product Ratings'!$R$8,N787&gt;='Product Ratings'!$Q$8),'Product Ratings'!$O$8,IF(N787&gt;='Product Ratings'!$Q$9,'Product Ratings'!$O$9)))))</f>
        <v>3</v>
      </c>
      <c r="V787" s="99">
        <f>IF(AND(P787&lt;='Product Ratings'!$V$5,P787&gt;='Product Ratings'!$U$5),'Product Ratings'!$S$5,IF(AND(P787&lt;='Product Ratings'!$V$6,P787&gt;='Product Ratings'!$U$6),'Product Ratings'!$S$6,IF(AND(P787&lt;='Product Ratings'!$V$7,P787&gt;='Product Ratings'!$U$7),'Product Ratings'!$S$7,IF(AND(P787&lt;='Product Ratings'!$V$8,P787&gt;='Product Ratings'!$U$8),'Product Ratings'!$S$8,IF(P787&gt;='Product Ratings'!$U$9,'Product Ratings'!$S$9)))))</f>
        <v>4</v>
      </c>
      <c r="W787" s="135">
        <f t="shared" si="6"/>
        <v>11</v>
      </c>
      <c r="X787" s="90"/>
      <c r="Y787" s="90"/>
      <c r="Z787" s="90"/>
      <c r="AA787" s="90"/>
      <c r="AB787" s="90"/>
    </row>
    <row r="788" ht="12.75" customHeight="1">
      <c r="A788" s="87"/>
      <c r="B788" s="90"/>
      <c r="C788" s="90" t="s">
        <v>847</v>
      </c>
      <c r="D788" s="126">
        <v>2.0</v>
      </c>
      <c r="E788" s="127">
        <v>334.78</v>
      </c>
      <c r="F788" s="128">
        <f t="shared" si="7"/>
        <v>217.607</v>
      </c>
      <c r="G788" s="129">
        <f t="shared" si="1"/>
        <v>117.173</v>
      </c>
      <c r="H788" s="130">
        <f t="shared" si="2"/>
        <v>0.35</v>
      </c>
      <c r="I788" s="131">
        <v>44536.0</v>
      </c>
      <c r="J788" s="132">
        <v>44572.0</v>
      </c>
      <c r="K788" s="123"/>
      <c r="L788" s="90"/>
      <c r="M788" s="133">
        <f t="shared" si="3"/>
        <v>167.39</v>
      </c>
      <c r="N788" s="99">
        <f t="shared" si="4"/>
        <v>36</v>
      </c>
      <c r="O788" s="133">
        <f t="shared" si="5"/>
        <v>108.8035</v>
      </c>
      <c r="P788" s="134">
        <v>0.45</v>
      </c>
      <c r="Q788" s="90"/>
      <c r="R788" s="99">
        <f>IF(AND(H788&lt;='Product Ratings'!$E$5,H788&gt;='Product Ratings'!$D$5),'Product Ratings'!$C$5,IF(AND(H788&lt;='Product Ratings'!$E$6,H788&gt;='Product Ratings'!$D$6),'Product Ratings'!$C$6,IF(AND(H788&lt;='Product Ratings'!$E$7,H788&gt;='Product Ratings'!$D$7),'Product Ratings'!$C$7,IF(AND(H788&lt;='Product Ratings'!$E$8,H788&gt;='Product Ratings'!$D$8),'Product Ratings'!$C$8,IF(H788&gt;='Product Ratings'!$D$9,'Product Ratings'!$C$9)))))</f>
        <v>2</v>
      </c>
      <c r="S788" s="99">
        <f>IF(AND(D788&lt;='Product Ratings'!$I$5,D788&gt;='Product Ratings'!$H$5),'Product Ratings'!$F$5,IF(AND(D788&lt;='Product Ratings'!$I$6,D788&gt;='Product Ratings'!$H$6),'Product Ratings'!$F$6,IF(AND(D788&lt;='Product Ratings'!$I$7,I788&gt;='Product Ratings'!$H$7),'Product Ratings'!$F$7,IF(AND(D788&lt;='Product Ratings'!$I$8,D788&gt;='Product Ratings'!$H$8),'Product Ratings'!$F$8,IF(D788&gt;='Product Ratings'!$H$9,'Product Ratings'!$F$9)))))</f>
        <v>1</v>
      </c>
      <c r="T788" s="99">
        <f>IF(AND(O788&lt;='Product Ratings'!$M$5,O788&gt;='Product Ratings'!$L$5),'Product Ratings'!$J$5,IF(AND(O788&lt;='Product Ratings'!$M$6,O788&gt;='Product Ratings'!$L$6),'Product Ratings'!$J$6,IF(AND(O788&lt;='Product Ratings'!$M$7,O788&gt;='Product Ratings'!$L$7),'Product Ratings'!$J$7,IF(AND(O788&lt;='Product Ratings'!$M$8,O788&gt;='Product Ratings'!$L$8),'Product Ratings'!$J$8,IF(O788&gt;='Product Ratings'!$L$9,'Product Ratings'!$J$9)))))</f>
        <v>2</v>
      </c>
      <c r="U788" s="99">
        <f>IF(AND(N788&lt;='Product Ratings'!$R$5,N788&gt;='Product Ratings'!$Q$5),'Product Ratings'!$O$5,IF(AND(N788&lt;='Product Ratings'!$R$6,N788&gt;='Product Ratings'!$Q$6),'Product Ratings'!$O$6,IF(AND(N788&lt;='Product Ratings'!$R$7,N788&gt;='Product Ratings'!$Q$7),'Product Ratings'!$O$7,IF(AND(N788&lt;='Product Ratings'!$R$8,N788&gt;='Product Ratings'!$Q$8),'Product Ratings'!$O$8,IF(N788&gt;='Product Ratings'!$Q$9,'Product Ratings'!$O$9)))))</f>
        <v>3</v>
      </c>
      <c r="V788" s="99">
        <f>IF(AND(P788&lt;='Product Ratings'!$V$5,P788&gt;='Product Ratings'!$U$5),'Product Ratings'!$S$5,IF(AND(P788&lt;='Product Ratings'!$V$6,P788&gt;='Product Ratings'!$U$6),'Product Ratings'!$S$6,IF(AND(P788&lt;='Product Ratings'!$V$7,P788&gt;='Product Ratings'!$U$7),'Product Ratings'!$S$7,IF(AND(P788&lt;='Product Ratings'!$V$8,P788&gt;='Product Ratings'!$U$8),'Product Ratings'!$S$8,IF(P788&gt;='Product Ratings'!$U$9,'Product Ratings'!$S$9)))))</f>
        <v>4</v>
      </c>
      <c r="W788" s="135">
        <f t="shared" si="6"/>
        <v>12</v>
      </c>
      <c r="X788" s="90"/>
      <c r="Y788" s="90"/>
      <c r="Z788" s="90"/>
      <c r="AA788" s="90"/>
      <c r="AB788" s="90"/>
    </row>
    <row r="789" ht="12.75" customHeight="1">
      <c r="A789" s="87"/>
      <c r="B789" s="90"/>
      <c r="C789" s="90" t="s">
        <v>848</v>
      </c>
      <c r="D789" s="126">
        <v>3.0</v>
      </c>
      <c r="E789" s="127">
        <v>645.57</v>
      </c>
      <c r="F789" s="128">
        <f t="shared" si="7"/>
        <v>419.6205</v>
      </c>
      <c r="G789" s="129">
        <f t="shared" si="1"/>
        <v>225.9495</v>
      </c>
      <c r="H789" s="130">
        <f t="shared" si="2"/>
        <v>0.35</v>
      </c>
      <c r="I789" s="131">
        <v>44537.0</v>
      </c>
      <c r="J789" s="132">
        <v>44573.0</v>
      </c>
      <c r="K789" s="123"/>
      <c r="L789" s="90"/>
      <c r="M789" s="133">
        <f t="shared" si="3"/>
        <v>215.19</v>
      </c>
      <c r="N789" s="99">
        <f t="shared" si="4"/>
        <v>36</v>
      </c>
      <c r="O789" s="133">
        <f t="shared" si="5"/>
        <v>139.8735</v>
      </c>
      <c r="P789" s="134">
        <v>0.46</v>
      </c>
      <c r="Q789" s="90"/>
      <c r="R789" s="99">
        <f>IF(AND(H789&lt;='Product Ratings'!$E$5,H789&gt;='Product Ratings'!$D$5),'Product Ratings'!$C$5,IF(AND(H789&lt;='Product Ratings'!$E$6,H789&gt;='Product Ratings'!$D$6),'Product Ratings'!$C$6,IF(AND(H789&lt;='Product Ratings'!$E$7,H789&gt;='Product Ratings'!$D$7),'Product Ratings'!$C$7,IF(AND(H789&lt;='Product Ratings'!$E$8,H789&gt;='Product Ratings'!$D$8),'Product Ratings'!$C$8,IF(H789&gt;='Product Ratings'!$D$9,'Product Ratings'!$C$9)))))</f>
        <v>2</v>
      </c>
      <c r="S789" s="99">
        <f>IF(AND(D789&lt;='Product Ratings'!$I$5,D789&gt;='Product Ratings'!$H$5),'Product Ratings'!$F$5,IF(AND(D789&lt;='Product Ratings'!$I$6,D789&gt;='Product Ratings'!$H$6),'Product Ratings'!$F$6,IF(AND(D789&lt;='Product Ratings'!$I$7,I789&gt;='Product Ratings'!$H$7),'Product Ratings'!$F$7,IF(AND(D789&lt;='Product Ratings'!$I$8,D789&gt;='Product Ratings'!$H$8),'Product Ratings'!$F$8,IF(D789&gt;='Product Ratings'!$H$9,'Product Ratings'!$F$9)))))</f>
        <v>1</v>
      </c>
      <c r="T789" s="99">
        <f>IF(AND(O789&lt;='Product Ratings'!$M$5,O789&gt;='Product Ratings'!$L$5),'Product Ratings'!$J$5,IF(AND(O789&lt;='Product Ratings'!$M$6,O789&gt;='Product Ratings'!$L$6),'Product Ratings'!$J$6,IF(AND(O789&lt;='Product Ratings'!$M$7,O789&gt;='Product Ratings'!$L$7),'Product Ratings'!$J$7,IF(AND(O789&lt;='Product Ratings'!$M$8,O789&gt;='Product Ratings'!$L$8),'Product Ratings'!$J$8,IF(O789&gt;='Product Ratings'!$L$9,'Product Ratings'!$J$9)))))</f>
        <v>2</v>
      </c>
      <c r="U789" s="99">
        <f>IF(AND(N789&lt;='Product Ratings'!$R$5,N789&gt;='Product Ratings'!$Q$5),'Product Ratings'!$O$5,IF(AND(N789&lt;='Product Ratings'!$R$6,N789&gt;='Product Ratings'!$Q$6),'Product Ratings'!$O$6,IF(AND(N789&lt;='Product Ratings'!$R$7,N789&gt;='Product Ratings'!$Q$7),'Product Ratings'!$O$7,IF(AND(N789&lt;='Product Ratings'!$R$8,N789&gt;='Product Ratings'!$Q$8),'Product Ratings'!$O$8,IF(N789&gt;='Product Ratings'!$Q$9,'Product Ratings'!$O$9)))))</f>
        <v>3</v>
      </c>
      <c r="V789" s="99">
        <f>IF(AND(P789&lt;='Product Ratings'!$V$5,P789&gt;='Product Ratings'!$U$5),'Product Ratings'!$S$5,IF(AND(P789&lt;='Product Ratings'!$V$6,P789&gt;='Product Ratings'!$U$6),'Product Ratings'!$S$6,IF(AND(P789&lt;='Product Ratings'!$V$7,P789&gt;='Product Ratings'!$U$7),'Product Ratings'!$S$7,IF(AND(P789&lt;='Product Ratings'!$V$8,P789&gt;='Product Ratings'!$U$8),'Product Ratings'!$S$8,IF(P789&gt;='Product Ratings'!$U$9,'Product Ratings'!$S$9)))))</f>
        <v>4</v>
      </c>
      <c r="W789" s="135">
        <f t="shared" si="6"/>
        <v>12</v>
      </c>
      <c r="X789" s="90"/>
      <c r="Y789" s="90"/>
      <c r="Z789" s="90"/>
      <c r="AA789" s="90"/>
      <c r="AB789" s="90"/>
    </row>
    <row r="790" ht="12.75" customHeight="1">
      <c r="A790" s="87"/>
      <c r="B790" s="90"/>
      <c r="C790" s="90" t="s">
        <v>849</v>
      </c>
      <c r="D790" s="126">
        <v>4.0</v>
      </c>
      <c r="E790" s="127">
        <v>774.78</v>
      </c>
      <c r="F790" s="128">
        <f t="shared" si="7"/>
        <v>503.607</v>
      </c>
      <c r="G790" s="129">
        <f t="shared" si="1"/>
        <v>271.173</v>
      </c>
      <c r="H790" s="130">
        <f t="shared" si="2"/>
        <v>0.35</v>
      </c>
      <c r="I790" s="131">
        <v>44538.0</v>
      </c>
      <c r="J790" s="132">
        <v>44574.0</v>
      </c>
      <c r="K790" s="123"/>
      <c r="L790" s="90"/>
      <c r="M790" s="133">
        <f t="shared" si="3"/>
        <v>193.695</v>
      </c>
      <c r="N790" s="99">
        <f t="shared" si="4"/>
        <v>36</v>
      </c>
      <c r="O790" s="133">
        <f t="shared" si="5"/>
        <v>125.90175</v>
      </c>
      <c r="P790" s="134">
        <v>0.48</v>
      </c>
      <c r="Q790" s="90"/>
      <c r="R790" s="99">
        <f>IF(AND(H790&lt;='Product Ratings'!$E$5,H790&gt;='Product Ratings'!$D$5),'Product Ratings'!$C$5,IF(AND(H790&lt;='Product Ratings'!$E$6,H790&gt;='Product Ratings'!$D$6),'Product Ratings'!$C$6,IF(AND(H790&lt;='Product Ratings'!$E$7,H790&gt;='Product Ratings'!$D$7),'Product Ratings'!$C$7,IF(AND(H790&lt;='Product Ratings'!$E$8,H790&gt;='Product Ratings'!$D$8),'Product Ratings'!$C$8,IF(H790&gt;='Product Ratings'!$D$9,'Product Ratings'!$C$9)))))</f>
        <v>2</v>
      </c>
      <c r="S790" s="99">
        <f>IF(AND(D790&lt;='Product Ratings'!$I$5,D790&gt;='Product Ratings'!$H$5),'Product Ratings'!$F$5,IF(AND(D790&lt;='Product Ratings'!$I$6,D790&gt;='Product Ratings'!$H$6),'Product Ratings'!$F$6,IF(AND(D790&lt;='Product Ratings'!$I$7,I790&gt;='Product Ratings'!$H$7),'Product Ratings'!$F$7,IF(AND(D790&lt;='Product Ratings'!$I$8,D790&gt;='Product Ratings'!$H$8),'Product Ratings'!$F$8,IF(D790&gt;='Product Ratings'!$H$9,'Product Ratings'!$F$9)))))</f>
        <v>1</v>
      </c>
      <c r="T790" s="99">
        <f>IF(AND(O790&lt;='Product Ratings'!$M$5,O790&gt;='Product Ratings'!$L$5),'Product Ratings'!$J$5,IF(AND(O790&lt;='Product Ratings'!$M$6,O790&gt;='Product Ratings'!$L$6),'Product Ratings'!$J$6,IF(AND(O790&lt;='Product Ratings'!$M$7,O790&gt;='Product Ratings'!$L$7),'Product Ratings'!$J$7,IF(AND(O790&lt;='Product Ratings'!$M$8,O790&gt;='Product Ratings'!$L$8),'Product Ratings'!$J$8,IF(O790&gt;='Product Ratings'!$L$9,'Product Ratings'!$J$9)))))</f>
        <v>2</v>
      </c>
      <c r="U790" s="99">
        <f>IF(AND(N790&lt;='Product Ratings'!$R$5,N790&gt;='Product Ratings'!$Q$5),'Product Ratings'!$O$5,IF(AND(N790&lt;='Product Ratings'!$R$6,N790&gt;='Product Ratings'!$Q$6),'Product Ratings'!$O$6,IF(AND(N790&lt;='Product Ratings'!$R$7,N790&gt;='Product Ratings'!$Q$7),'Product Ratings'!$O$7,IF(AND(N790&lt;='Product Ratings'!$R$8,N790&gt;='Product Ratings'!$Q$8),'Product Ratings'!$O$8,IF(N790&gt;='Product Ratings'!$Q$9,'Product Ratings'!$O$9)))))</f>
        <v>3</v>
      </c>
      <c r="V790" s="99">
        <f>IF(AND(P790&lt;='Product Ratings'!$V$5,P790&gt;='Product Ratings'!$U$5),'Product Ratings'!$S$5,IF(AND(P790&lt;='Product Ratings'!$V$6,P790&gt;='Product Ratings'!$U$6),'Product Ratings'!$S$6,IF(AND(P790&lt;='Product Ratings'!$V$7,P790&gt;='Product Ratings'!$U$7),'Product Ratings'!$S$7,IF(AND(P790&lt;='Product Ratings'!$V$8,P790&gt;='Product Ratings'!$U$8),'Product Ratings'!$S$8,IF(P790&gt;='Product Ratings'!$U$9,'Product Ratings'!$S$9)))))</f>
        <v>4</v>
      </c>
      <c r="W790" s="135">
        <f t="shared" si="6"/>
        <v>12</v>
      </c>
      <c r="X790" s="90"/>
      <c r="Y790" s="90"/>
      <c r="Z790" s="90"/>
      <c r="AA790" s="90"/>
      <c r="AB790" s="90"/>
    </row>
    <row r="791" ht="12.75" customHeight="1">
      <c r="A791" s="87"/>
      <c r="B791" s="90"/>
      <c r="C791" s="90" t="s">
        <v>850</v>
      </c>
      <c r="D791" s="126">
        <v>5.0</v>
      </c>
      <c r="E791" s="127">
        <v>177.39</v>
      </c>
      <c r="F791" s="128">
        <f t="shared" si="7"/>
        <v>115.3035</v>
      </c>
      <c r="G791" s="129">
        <f t="shared" si="1"/>
        <v>62.0865</v>
      </c>
      <c r="H791" s="130">
        <f t="shared" si="2"/>
        <v>0.35</v>
      </c>
      <c r="I791" s="131">
        <v>44539.0</v>
      </c>
      <c r="J791" s="132">
        <v>44575.0</v>
      </c>
      <c r="K791" s="123"/>
      <c r="L791" s="90"/>
      <c r="M791" s="133">
        <f t="shared" si="3"/>
        <v>35.478</v>
      </c>
      <c r="N791" s="99">
        <f t="shared" si="4"/>
        <v>36</v>
      </c>
      <c r="O791" s="133">
        <f t="shared" si="5"/>
        <v>23.0607</v>
      </c>
      <c r="P791" s="134">
        <v>0.5</v>
      </c>
      <c r="Q791" s="90"/>
      <c r="R791" s="99">
        <f>IF(AND(H791&lt;='Product Ratings'!$E$5,H791&gt;='Product Ratings'!$D$5),'Product Ratings'!$C$5,IF(AND(H791&lt;='Product Ratings'!$E$6,H791&gt;='Product Ratings'!$D$6),'Product Ratings'!$C$6,IF(AND(H791&lt;='Product Ratings'!$E$7,H791&gt;='Product Ratings'!$D$7),'Product Ratings'!$C$7,IF(AND(H791&lt;='Product Ratings'!$E$8,H791&gt;='Product Ratings'!$D$8),'Product Ratings'!$C$8,IF(H791&gt;='Product Ratings'!$D$9,'Product Ratings'!$C$9)))))</f>
        <v>2</v>
      </c>
      <c r="S791" s="99">
        <f>IF(AND(D791&lt;='Product Ratings'!$I$5,D791&gt;='Product Ratings'!$H$5),'Product Ratings'!$F$5,IF(AND(D791&lt;='Product Ratings'!$I$6,D791&gt;='Product Ratings'!$H$6),'Product Ratings'!$F$6,IF(AND(D791&lt;='Product Ratings'!$I$7,I791&gt;='Product Ratings'!$H$7),'Product Ratings'!$F$7,IF(AND(D791&lt;='Product Ratings'!$I$8,D791&gt;='Product Ratings'!$H$8),'Product Ratings'!$F$8,IF(D791&gt;='Product Ratings'!$H$9,'Product Ratings'!$F$9)))))</f>
        <v>1</v>
      </c>
      <c r="T791" s="99">
        <f>IF(AND(O791&lt;='Product Ratings'!$M$5,O791&gt;='Product Ratings'!$L$5),'Product Ratings'!$J$5,IF(AND(O791&lt;='Product Ratings'!$M$6,O791&gt;='Product Ratings'!$L$6),'Product Ratings'!$J$6,IF(AND(O791&lt;='Product Ratings'!$M$7,O791&gt;='Product Ratings'!$L$7),'Product Ratings'!$J$7,IF(AND(O791&lt;='Product Ratings'!$M$8,O791&gt;='Product Ratings'!$L$8),'Product Ratings'!$J$8,IF(O791&gt;='Product Ratings'!$L$9,'Product Ratings'!$J$9)))))</f>
        <v>5</v>
      </c>
      <c r="U791" s="99">
        <f>IF(AND(N791&lt;='Product Ratings'!$R$5,N791&gt;='Product Ratings'!$Q$5),'Product Ratings'!$O$5,IF(AND(N791&lt;='Product Ratings'!$R$6,N791&gt;='Product Ratings'!$Q$6),'Product Ratings'!$O$6,IF(AND(N791&lt;='Product Ratings'!$R$7,N791&gt;='Product Ratings'!$Q$7),'Product Ratings'!$O$7,IF(AND(N791&lt;='Product Ratings'!$R$8,N791&gt;='Product Ratings'!$Q$8),'Product Ratings'!$O$8,IF(N791&gt;='Product Ratings'!$Q$9,'Product Ratings'!$O$9)))))</f>
        <v>3</v>
      </c>
      <c r="V791" s="99">
        <f>IF(AND(P791&lt;='Product Ratings'!$V$5,P791&gt;='Product Ratings'!$U$5),'Product Ratings'!$S$5,IF(AND(P791&lt;='Product Ratings'!$V$6,P791&gt;='Product Ratings'!$U$6),'Product Ratings'!$S$6,IF(AND(P791&lt;='Product Ratings'!$V$7,P791&gt;='Product Ratings'!$U$7),'Product Ratings'!$S$7,IF(AND(P791&lt;='Product Ratings'!$V$8,P791&gt;='Product Ratings'!$U$8),'Product Ratings'!$S$8,IF(P791&gt;='Product Ratings'!$U$9,'Product Ratings'!$S$9)))))</f>
        <v>4</v>
      </c>
      <c r="W791" s="135">
        <f t="shared" si="6"/>
        <v>15</v>
      </c>
      <c r="X791" s="90"/>
      <c r="Y791" s="90"/>
      <c r="Z791" s="90"/>
      <c r="AA791" s="90"/>
      <c r="AB791" s="90"/>
    </row>
    <row r="792" ht="12.75" customHeight="1">
      <c r="A792" s="87"/>
      <c r="B792" s="90"/>
      <c r="C792" s="90" t="s">
        <v>851</v>
      </c>
      <c r="D792" s="126">
        <v>6.0</v>
      </c>
      <c r="E792" s="127">
        <v>39.91</v>
      </c>
      <c r="F792" s="128">
        <f t="shared" si="7"/>
        <v>25.9415</v>
      </c>
      <c r="G792" s="129">
        <f t="shared" si="1"/>
        <v>13.9685</v>
      </c>
      <c r="H792" s="130">
        <f t="shared" si="2"/>
        <v>0.35</v>
      </c>
      <c r="I792" s="131">
        <v>44540.0</v>
      </c>
      <c r="J792" s="132">
        <v>44576.0</v>
      </c>
      <c r="K792" s="123"/>
      <c r="L792" s="90"/>
      <c r="M792" s="133">
        <f t="shared" si="3"/>
        <v>6.651666667</v>
      </c>
      <c r="N792" s="99">
        <f t="shared" si="4"/>
        <v>36</v>
      </c>
      <c r="O792" s="133">
        <f t="shared" si="5"/>
        <v>4.323583333</v>
      </c>
      <c r="P792" s="134">
        <v>0.52</v>
      </c>
      <c r="Q792" s="90"/>
      <c r="R792" s="99">
        <f>IF(AND(H792&lt;='Product Ratings'!$E$5,H792&gt;='Product Ratings'!$D$5),'Product Ratings'!$C$5,IF(AND(H792&lt;='Product Ratings'!$E$6,H792&gt;='Product Ratings'!$D$6),'Product Ratings'!$C$6,IF(AND(H792&lt;='Product Ratings'!$E$7,H792&gt;='Product Ratings'!$D$7),'Product Ratings'!$C$7,IF(AND(H792&lt;='Product Ratings'!$E$8,H792&gt;='Product Ratings'!$D$8),'Product Ratings'!$C$8,IF(H792&gt;='Product Ratings'!$D$9,'Product Ratings'!$C$9)))))</f>
        <v>2</v>
      </c>
      <c r="S792" s="99">
        <f>IF(AND(D792&lt;='Product Ratings'!$I$5,D792&gt;='Product Ratings'!$H$5),'Product Ratings'!$F$5,IF(AND(D792&lt;='Product Ratings'!$I$6,D792&gt;='Product Ratings'!$H$6),'Product Ratings'!$F$6,IF(AND(D792&lt;='Product Ratings'!$I$7,I792&gt;='Product Ratings'!$H$7),'Product Ratings'!$F$7,IF(AND(D792&lt;='Product Ratings'!$I$8,D792&gt;='Product Ratings'!$H$8),'Product Ratings'!$F$8,IF(D792&gt;='Product Ratings'!$H$9,'Product Ratings'!$F$9)))))</f>
        <v>2</v>
      </c>
      <c r="T792" s="99">
        <f>IF(AND(O792&lt;='Product Ratings'!$M$5,O792&gt;='Product Ratings'!$L$5),'Product Ratings'!$J$5,IF(AND(O792&lt;='Product Ratings'!$M$6,O792&gt;='Product Ratings'!$L$6),'Product Ratings'!$J$6,IF(AND(O792&lt;='Product Ratings'!$M$7,O792&gt;='Product Ratings'!$L$7),'Product Ratings'!$J$7,IF(AND(O792&lt;='Product Ratings'!$M$8,O792&gt;='Product Ratings'!$L$8),'Product Ratings'!$J$8,IF(O792&gt;='Product Ratings'!$L$9,'Product Ratings'!$J$9)))))</f>
        <v>5</v>
      </c>
      <c r="U792" s="99">
        <f>IF(AND(N792&lt;='Product Ratings'!$R$5,N792&gt;='Product Ratings'!$Q$5),'Product Ratings'!$O$5,IF(AND(N792&lt;='Product Ratings'!$R$6,N792&gt;='Product Ratings'!$Q$6),'Product Ratings'!$O$6,IF(AND(N792&lt;='Product Ratings'!$R$7,N792&gt;='Product Ratings'!$Q$7),'Product Ratings'!$O$7,IF(AND(N792&lt;='Product Ratings'!$R$8,N792&gt;='Product Ratings'!$Q$8),'Product Ratings'!$O$8,IF(N792&gt;='Product Ratings'!$Q$9,'Product Ratings'!$O$9)))))</f>
        <v>3</v>
      </c>
      <c r="V792" s="99">
        <f>IF(AND(P792&lt;='Product Ratings'!$V$5,P792&gt;='Product Ratings'!$U$5),'Product Ratings'!$S$5,IF(AND(P792&lt;='Product Ratings'!$V$6,P792&gt;='Product Ratings'!$U$6),'Product Ratings'!$S$6,IF(AND(P792&lt;='Product Ratings'!$V$7,P792&gt;='Product Ratings'!$U$7),'Product Ratings'!$S$7,IF(AND(P792&lt;='Product Ratings'!$V$8,P792&gt;='Product Ratings'!$U$8),'Product Ratings'!$S$8,IF(P792&gt;='Product Ratings'!$U$9,'Product Ratings'!$S$9)))))</f>
        <v>4</v>
      </c>
      <c r="W792" s="135">
        <f t="shared" si="6"/>
        <v>16</v>
      </c>
      <c r="X792" s="90"/>
      <c r="Y792" s="90"/>
      <c r="Z792" s="90"/>
      <c r="AA792" s="90"/>
      <c r="AB792" s="90"/>
    </row>
    <row r="793" ht="12.75" customHeight="1">
      <c r="A793" s="87"/>
      <c r="B793" s="90"/>
      <c r="C793" s="90" t="s">
        <v>852</v>
      </c>
      <c r="D793" s="126">
        <v>1.0</v>
      </c>
      <c r="E793" s="127">
        <v>331.13</v>
      </c>
      <c r="F793" s="128">
        <f t="shared" si="7"/>
        <v>215.2345</v>
      </c>
      <c r="G793" s="129">
        <f t="shared" si="1"/>
        <v>115.8955</v>
      </c>
      <c r="H793" s="130">
        <f t="shared" si="2"/>
        <v>0.35</v>
      </c>
      <c r="I793" s="131">
        <v>44541.0</v>
      </c>
      <c r="J793" s="132">
        <v>44577.0</v>
      </c>
      <c r="K793" s="123"/>
      <c r="L793" s="90"/>
      <c r="M793" s="133">
        <f t="shared" si="3"/>
        <v>331.13</v>
      </c>
      <c r="N793" s="99">
        <f t="shared" si="4"/>
        <v>36</v>
      </c>
      <c r="O793" s="133">
        <f t="shared" si="5"/>
        <v>215.2345</v>
      </c>
      <c r="P793" s="134">
        <v>0.56</v>
      </c>
      <c r="Q793" s="90"/>
      <c r="R793" s="99">
        <f>IF(AND(H793&lt;='Product Ratings'!$E$5,H793&gt;='Product Ratings'!$D$5),'Product Ratings'!$C$5,IF(AND(H793&lt;='Product Ratings'!$E$6,H793&gt;='Product Ratings'!$D$6),'Product Ratings'!$C$6,IF(AND(H793&lt;='Product Ratings'!$E$7,H793&gt;='Product Ratings'!$D$7),'Product Ratings'!$C$7,IF(AND(H793&lt;='Product Ratings'!$E$8,H793&gt;='Product Ratings'!$D$8),'Product Ratings'!$C$8,IF(H793&gt;='Product Ratings'!$D$9,'Product Ratings'!$C$9)))))</f>
        <v>2</v>
      </c>
      <c r="S793" s="99">
        <f>IF(AND(D793&lt;='Product Ratings'!$I$5,D793&gt;='Product Ratings'!$H$5),'Product Ratings'!$F$5,IF(AND(D793&lt;='Product Ratings'!$I$6,D793&gt;='Product Ratings'!$H$6),'Product Ratings'!$F$6,IF(AND(D793&lt;='Product Ratings'!$I$7,I793&gt;='Product Ratings'!$H$7),'Product Ratings'!$F$7,IF(AND(D793&lt;='Product Ratings'!$I$8,D793&gt;='Product Ratings'!$H$8),'Product Ratings'!$F$8,IF(D793&gt;='Product Ratings'!$H$9,'Product Ratings'!$F$9)))))</f>
        <v>1</v>
      </c>
      <c r="T793" s="99">
        <f>IF(AND(O793&lt;='Product Ratings'!$M$5,O793&gt;='Product Ratings'!$L$5),'Product Ratings'!$J$5,IF(AND(O793&lt;='Product Ratings'!$M$6,O793&gt;='Product Ratings'!$L$6),'Product Ratings'!$J$6,IF(AND(O793&lt;='Product Ratings'!$M$7,O793&gt;='Product Ratings'!$L$7),'Product Ratings'!$J$7,IF(AND(O793&lt;='Product Ratings'!$M$8,O793&gt;='Product Ratings'!$L$8),'Product Ratings'!$J$8,IF(O793&gt;='Product Ratings'!$L$9,'Product Ratings'!$J$9)))))</f>
        <v>1</v>
      </c>
      <c r="U793" s="99">
        <f>IF(AND(N793&lt;='Product Ratings'!$R$5,N793&gt;='Product Ratings'!$Q$5),'Product Ratings'!$O$5,IF(AND(N793&lt;='Product Ratings'!$R$6,N793&gt;='Product Ratings'!$Q$6),'Product Ratings'!$O$6,IF(AND(N793&lt;='Product Ratings'!$R$7,N793&gt;='Product Ratings'!$Q$7),'Product Ratings'!$O$7,IF(AND(N793&lt;='Product Ratings'!$R$8,N793&gt;='Product Ratings'!$Q$8),'Product Ratings'!$O$8,IF(N793&gt;='Product Ratings'!$Q$9,'Product Ratings'!$O$9)))))</f>
        <v>3</v>
      </c>
      <c r="V793" s="99">
        <f>IF(AND(P793&lt;='Product Ratings'!$V$5,P793&gt;='Product Ratings'!$U$5),'Product Ratings'!$S$5,IF(AND(P793&lt;='Product Ratings'!$V$6,P793&gt;='Product Ratings'!$U$6),'Product Ratings'!$S$6,IF(AND(P793&lt;='Product Ratings'!$V$7,P793&gt;='Product Ratings'!$U$7),'Product Ratings'!$S$7,IF(AND(P793&lt;='Product Ratings'!$V$8,P793&gt;='Product Ratings'!$U$8),'Product Ratings'!$S$8,IF(P793&gt;='Product Ratings'!$U$9,'Product Ratings'!$S$9)))))</f>
        <v>4</v>
      </c>
      <c r="W793" s="135">
        <f t="shared" si="6"/>
        <v>11</v>
      </c>
      <c r="X793" s="90"/>
      <c r="Y793" s="90"/>
      <c r="Z793" s="90"/>
      <c r="AA793" s="90"/>
      <c r="AB793" s="90"/>
    </row>
    <row r="794" ht="12.75" customHeight="1">
      <c r="A794" s="87"/>
      <c r="B794" s="90"/>
      <c r="C794" s="90" t="s">
        <v>853</v>
      </c>
      <c r="D794" s="126">
        <v>2.0</v>
      </c>
      <c r="E794" s="127">
        <v>109.13</v>
      </c>
      <c r="F794" s="128">
        <f t="shared" si="7"/>
        <v>70.9345</v>
      </c>
      <c r="G794" s="129">
        <f t="shared" si="1"/>
        <v>38.1955</v>
      </c>
      <c r="H794" s="130">
        <f t="shared" si="2"/>
        <v>0.35</v>
      </c>
      <c r="I794" s="131">
        <v>44542.0</v>
      </c>
      <c r="J794" s="132">
        <v>44578.0</v>
      </c>
      <c r="K794" s="123"/>
      <c r="L794" s="90"/>
      <c r="M794" s="133">
        <f t="shared" si="3"/>
        <v>54.565</v>
      </c>
      <c r="N794" s="99">
        <f t="shared" si="4"/>
        <v>36</v>
      </c>
      <c r="O794" s="133">
        <f t="shared" si="5"/>
        <v>35.46725</v>
      </c>
      <c r="P794" s="134">
        <v>0.53</v>
      </c>
      <c r="Q794" s="90"/>
      <c r="R794" s="99">
        <f>IF(AND(H794&lt;='Product Ratings'!$E$5,H794&gt;='Product Ratings'!$D$5),'Product Ratings'!$C$5,IF(AND(H794&lt;='Product Ratings'!$E$6,H794&gt;='Product Ratings'!$D$6),'Product Ratings'!$C$6,IF(AND(H794&lt;='Product Ratings'!$E$7,H794&gt;='Product Ratings'!$D$7),'Product Ratings'!$C$7,IF(AND(H794&lt;='Product Ratings'!$E$8,H794&gt;='Product Ratings'!$D$8),'Product Ratings'!$C$8,IF(H794&gt;='Product Ratings'!$D$9,'Product Ratings'!$C$9)))))</f>
        <v>2</v>
      </c>
      <c r="S794" s="99">
        <f>IF(AND(D794&lt;='Product Ratings'!$I$5,D794&gt;='Product Ratings'!$H$5),'Product Ratings'!$F$5,IF(AND(D794&lt;='Product Ratings'!$I$6,D794&gt;='Product Ratings'!$H$6),'Product Ratings'!$F$6,IF(AND(D794&lt;='Product Ratings'!$I$7,I794&gt;='Product Ratings'!$H$7),'Product Ratings'!$F$7,IF(AND(D794&lt;='Product Ratings'!$I$8,D794&gt;='Product Ratings'!$H$8),'Product Ratings'!$F$8,IF(D794&gt;='Product Ratings'!$H$9,'Product Ratings'!$F$9)))))</f>
        <v>1</v>
      </c>
      <c r="T794" s="99">
        <f>IF(AND(O794&lt;='Product Ratings'!$M$5,O794&gt;='Product Ratings'!$L$5),'Product Ratings'!$J$5,IF(AND(O794&lt;='Product Ratings'!$M$6,O794&gt;='Product Ratings'!$L$6),'Product Ratings'!$J$6,IF(AND(O794&lt;='Product Ratings'!$M$7,O794&gt;='Product Ratings'!$L$7),'Product Ratings'!$J$7,IF(AND(O794&lt;='Product Ratings'!$M$8,O794&gt;='Product Ratings'!$L$8),'Product Ratings'!$J$8,IF(O794&gt;='Product Ratings'!$L$9,'Product Ratings'!$J$9)))))</f>
        <v>4</v>
      </c>
      <c r="U794" s="99">
        <f>IF(AND(N794&lt;='Product Ratings'!$R$5,N794&gt;='Product Ratings'!$Q$5),'Product Ratings'!$O$5,IF(AND(N794&lt;='Product Ratings'!$R$6,N794&gt;='Product Ratings'!$Q$6),'Product Ratings'!$O$6,IF(AND(N794&lt;='Product Ratings'!$R$7,N794&gt;='Product Ratings'!$Q$7),'Product Ratings'!$O$7,IF(AND(N794&lt;='Product Ratings'!$R$8,N794&gt;='Product Ratings'!$Q$8),'Product Ratings'!$O$8,IF(N794&gt;='Product Ratings'!$Q$9,'Product Ratings'!$O$9)))))</f>
        <v>3</v>
      </c>
      <c r="V794" s="99">
        <f>IF(AND(P794&lt;='Product Ratings'!$V$5,P794&gt;='Product Ratings'!$U$5),'Product Ratings'!$S$5,IF(AND(P794&lt;='Product Ratings'!$V$6,P794&gt;='Product Ratings'!$U$6),'Product Ratings'!$S$6,IF(AND(P794&lt;='Product Ratings'!$V$7,P794&gt;='Product Ratings'!$U$7),'Product Ratings'!$S$7,IF(AND(P794&lt;='Product Ratings'!$V$8,P794&gt;='Product Ratings'!$U$8),'Product Ratings'!$S$8,IF(P794&gt;='Product Ratings'!$U$9,'Product Ratings'!$S$9)))))</f>
        <v>4</v>
      </c>
      <c r="W794" s="135">
        <f t="shared" si="6"/>
        <v>14</v>
      </c>
      <c r="X794" s="90"/>
      <c r="Y794" s="90"/>
      <c r="Z794" s="90"/>
      <c r="AA794" s="90"/>
      <c r="AB794" s="90"/>
    </row>
    <row r="795" ht="12.75" customHeight="1">
      <c r="A795" s="87"/>
      <c r="B795" s="90"/>
      <c r="C795" s="90" t="s">
        <v>854</v>
      </c>
      <c r="D795" s="126">
        <v>3.0</v>
      </c>
      <c r="E795" s="127">
        <v>164.04</v>
      </c>
      <c r="F795" s="128">
        <f t="shared" si="7"/>
        <v>106.626</v>
      </c>
      <c r="G795" s="129">
        <f t="shared" si="1"/>
        <v>57.414</v>
      </c>
      <c r="H795" s="130">
        <f t="shared" si="2"/>
        <v>0.35</v>
      </c>
      <c r="I795" s="131">
        <v>44543.0</v>
      </c>
      <c r="J795" s="132">
        <v>44579.0</v>
      </c>
      <c r="K795" s="123"/>
      <c r="L795" s="90"/>
      <c r="M795" s="133">
        <f t="shared" si="3"/>
        <v>54.68</v>
      </c>
      <c r="N795" s="99">
        <f t="shared" si="4"/>
        <v>36</v>
      </c>
      <c r="O795" s="133">
        <f t="shared" si="5"/>
        <v>35.542</v>
      </c>
      <c r="P795" s="134">
        <v>0.51</v>
      </c>
      <c r="Q795" s="90"/>
      <c r="R795" s="99">
        <f>IF(AND(H795&lt;='Product Ratings'!$E$5,H795&gt;='Product Ratings'!$D$5),'Product Ratings'!$C$5,IF(AND(H795&lt;='Product Ratings'!$E$6,H795&gt;='Product Ratings'!$D$6),'Product Ratings'!$C$6,IF(AND(H795&lt;='Product Ratings'!$E$7,H795&gt;='Product Ratings'!$D$7),'Product Ratings'!$C$7,IF(AND(H795&lt;='Product Ratings'!$E$8,H795&gt;='Product Ratings'!$D$8),'Product Ratings'!$C$8,IF(H795&gt;='Product Ratings'!$D$9,'Product Ratings'!$C$9)))))</f>
        <v>2</v>
      </c>
      <c r="S795" s="99">
        <f>IF(AND(D795&lt;='Product Ratings'!$I$5,D795&gt;='Product Ratings'!$H$5),'Product Ratings'!$F$5,IF(AND(D795&lt;='Product Ratings'!$I$6,D795&gt;='Product Ratings'!$H$6),'Product Ratings'!$F$6,IF(AND(D795&lt;='Product Ratings'!$I$7,I795&gt;='Product Ratings'!$H$7),'Product Ratings'!$F$7,IF(AND(D795&lt;='Product Ratings'!$I$8,D795&gt;='Product Ratings'!$H$8),'Product Ratings'!$F$8,IF(D795&gt;='Product Ratings'!$H$9,'Product Ratings'!$F$9)))))</f>
        <v>1</v>
      </c>
      <c r="T795" s="99">
        <f>IF(AND(O795&lt;='Product Ratings'!$M$5,O795&gt;='Product Ratings'!$L$5),'Product Ratings'!$J$5,IF(AND(O795&lt;='Product Ratings'!$M$6,O795&gt;='Product Ratings'!$L$6),'Product Ratings'!$J$6,IF(AND(O795&lt;='Product Ratings'!$M$7,O795&gt;='Product Ratings'!$L$7),'Product Ratings'!$J$7,IF(AND(O795&lt;='Product Ratings'!$M$8,O795&gt;='Product Ratings'!$L$8),'Product Ratings'!$J$8,IF(O795&gt;='Product Ratings'!$L$9,'Product Ratings'!$J$9)))))</f>
        <v>4</v>
      </c>
      <c r="U795" s="99">
        <f>IF(AND(N795&lt;='Product Ratings'!$R$5,N795&gt;='Product Ratings'!$Q$5),'Product Ratings'!$O$5,IF(AND(N795&lt;='Product Ratings'!$R$6,N795&gt;='Product Ratings'!$Q$6),'Product Ratings'!$O$6,IF(AND(N795&lt;='Product Ratings'!$R$7,N795&gt;='Product Ratings'!$Q$7),'Product Ratings'!$O$7,IF(AND(N795&lt;='Product Ratings'!$R$8,N795&gt;='Product Ratings'!$Q$8),'Product Ratings'!$O$8,IF(N795&gt;='Product Ratings'!$Q$9,'Product Ratings'!$O$9)))))</f>
        <v>3</v>
      </c>
      <c r="V795" s="99">
        <f>IF(AND(P795&lt;='Product Ratings'!$V$5,P795&gt;='Product Ratings'!$U$5),'Product Ratings'!$S$5,IF(AND(P795&lt;='Product Ratings'!$V$6,P795&gt;='Product Ratings'!$U$6),'Product Ratings'!$S$6,IF(AND(P795&lt;='Product Ratings'!$V$7,P795&gt;='Product Ratings'!$U$7),'Product Ratings'!$S$7,IF(AND(P795&lt;='Product Ratings'!$V$8,P795&gt;='Product Ratings'!$U$8),'Product Ratings'!$S$8,IF(P795&gt;='Product Ratings'!$U$9,'Product Ratings'!$S$9)))))</f>
        <v>4</v>
      </c>
      <c r="W795" s="135">
        <f t="shared" si="6"/>
        <v>14</v>
      </c>
      <c r="X795" s="90"/>
      <c r="Y795" s="90"/>
      <c r="Z795" s="90"/>
      <c r="AA795" s="90"/>
      <c r="AB795" s="90"/>
    </row>
    <row r="796" ht="12.75" customHeight="1">
      <c r="A796" s="87"/>
      <c r="B796" s="90"/>
      <c r="C796" s="90" t="s">
        <v>855</v>
      </c>
      <c r="D796" s="126">
        <v>4.0</v>
      </c>
      <c r="E796" s="127">
        <v>153.43</v>
      </c>
      <c r="F796" s="128">
        <f t="shared" si="7"/>
        <v>99.7295</v>
      </c>
      <c r="G796" s="129">
        <f t="shared" si="1"/>
        <v>53.7005</v>
      </c>
      <c r="H796" s="130">
        <f t="shared" si="2"/>
        <v>0.35</v>
      </c>
      <c r="I796" s="131">
        <v>44544.0</v>
      </c>
      <c r="J796" s="132">
        <v>44580.0</v>
      </c>
      <c r="K796" s="123"/>
      <c r="L796" s="90"/>
      <c r="M796" s="133">
        <f t="shared" si="3"/>
        <v>38.3575</v>
      </c>
      <c r="N796" s="99">
        <f t="shared" si="4"/>
        <v>36</v>
      </c>
      <c r="O796" s="133">
        <f t="shared" si="5"/>
        <v>24.932375</v>
      </c>
      <c r="P796" s="134">
        <v>0.57</v>
      </c>
      <c r="Q796" s="90"/>
      <c r="R796" s="99">
        <f>IF(AND(H796&lt;='Product Ratings'!$E$5,H796&gt;='Product Ratings'!$D$5),'Product Ratings'!$C$5,IF(AND(H796&lt;='Product Ratings'!$E$6,H796&gt;='Product Ratings'!$D$6),'Product Ratings'!$C$6,IF(AND(H796&lt;='Product Ratings'!$E$7,H796&gt;='Product Ratings'!$D$7),'Product Ratings'!$C$7,IF(AND(H796&lt;='Product Ratings'!$E$8,H796&gt;='Product Ratings'!$D$8),'Product Ratings'!$C$8,IF(H796&gt;='Product Ratings'!$D$9,'Product Ratings'!$C$9)))))</f>
        <v>2</v>
      </c>
      <c r="S796" s="99">
        <f>IF(AND(D796&lt;='Product Ratings'!$I$5,D796&gt;='Product Ratings'!$H$5),'Product Ratings'!$F$5,IF(AND(D796&lt;='Product Ratings'!$I$6,D796&gt;='Product Ratings'!$H$6),'Product Ratings'!$F$6,IF(AND(D796&lt;='Product Ratings'!$I$7,I796&gt;='Product Ratings'!$H$7),'Product Ratings'!$F$7,IF(AND(D796&lt;='Product Ratings'!$I$8,D796&gt;='Product Ratings'!$H$8),'Product Ratings'!$F$8,IF(D796&gt;='Product Ratings'!$H$9,'Product Ratings'!$F$9)))))</f>
        <v>1</v>
      </c>
      <c r="T796" s="99">
        <f>IF(AND(O796&lt;='Product Ratings'!$M$5,O796&gt;='Product Ratings'!$L$5),'Product Ratings'!$J$5,IF(AND(O796&lt;='Product Ratings'!$M$6,O796&gt;='Product Ratings'!$L$6),'Product Ratings'!$J$6,IF(AND(O796&lt;='Product Ratings'!$M$7,O796&gt;='Product Ratings'!$L$7),'Product Ratings'!$J$7,IF(AND(O796&lt;='Product Ratings'!$M$8,O796&gt;='Product Ratings'!$L$8),'Product Ratings'!$J$8,IF(O796&gt;='Product Ratings'!$L$9,'Product Ratings'!$J$9)))))</f>
        <v>5</v>
      </c>
      <c r="U796" s="99">
        <f>IF(AND(N796&lt;='Product Ratings'!$R$5,N796&gt;='Product Ratings'!$Q$5),'Product Ratings'!$O$5,IF(AND(N796&lt;='Product Ratings'!$R$6,N796&gt;='Product Ratings'!$Q$6),'Product Ratings'!$O$6,IF(AND(N796&lt;='Product Ratings'!$R$7,N796&gt;='Product Ratings'!$Q$7),'Product Ratings'!$O$7,IF(AND(N796&lt;='Product Ratings'!$R$8,N796&gt;='Product Ratings'!$Q$8),'Product Ratings'!$O$8,IF(N796&gt;='Product Ratings'!$Q$9,'Product Ratings'!$O$9)))))</f>
        <v>3</v>
      </c>
      <c r="V796" s="99">
        <f>IF(AND(P796&lt;='Product Ratings'!$V$5,P796&gt;='Product Ratings'!$U$5),'Product Ratings'!$S$5,IF(AND(P796&lt;='Product Ratings'!$V$6,P796&gt;='Product Ratings'!$U$6),'Product Ratings'!$S$6,IF(AND(P796&lt;='Product Ratings'!$V$7,P796&gt;='Product Ratings'!$U$7),'Product Ratings'!$S$7,IF(AND(P796&lt;='Product Ratings'!$V$8,P796&gt;='Product Ratings'!$U$8),'Product Ratings'!$S$8,IF(P796&gt;='Product Ratings'!$U$9,'Product Ratings'!$S$9)))))</f>
        <v>4</v>
      </c>
      <c r="W796" s="135">
        <f t="shared" si="6"/>
        <v>15</v>
      </c>
      <c r="X796" s="90"/>
      <c r="Y796" s="90"/>
      <c r="Z796" s="90"/>
      <c r="AA796" s="90"/>
      <c r="AB796" s="90"/>
    </row>
    <row r="797" ht="12.75" customHeight="1">
      <c r="A797" s="87"/>
      <c r="B797" s="90"/>
      <c r="C797" s="90" t="s">
        <v>856</v>
      </c>
      <c r="D797" s="126">
        <v>5.0</v>
      </c>
      <c r="E797" s="127">
        <v>86.52</v>
      </c>
      <c r="F797" s="128">
        <f t="shared" si="7"/>
        <v>56.238</v>
      </c>
      <c r="G797" s="129">
        <f t="shared" si="1"/>
        <v>30.282</v>
      </c>
      <c r="H797" s="130">
        <f t="shared" si="2"/>
        <v>0.35</v>
      </c>
      <c r="I797" s="131">
        <v>44545.0</v>
      </c>
      <c r="J797" s="132">
        <v>44581.0</v>
      </c>
      <c r="K797" s="123"/>
      <c r="L797" s="90"/>
      <c r="M797" s="133">
        <f t="shared" si="3"/>
        <v>17.304</v>
      </c>
      <c r="N797" s="99">
        <f t="shared" si="4"/>
        <v>36</v>
      </c>
      <c r="O797" s="133">
        <f t="shared" si="5"/>
        <v>11.2476</v>
      </c>
      <c r="P797" s="134">
        <v>0.58</v>
      </c>
      <c r="Q797" s="90"/>
      <c r="R797" s="99">
        <f>IF(AND(H797&lt;='Product Ratings'!$E$5,H797&gt;='Product Ratings'!$D$5),'Product Ratings'!$C$5,IF(AND(H797&lt;='Product Ratings'!$E$6,H797&gt;='Product Ratings'!$D$6),'Product Ratings'!$C$6,IF(AND(H797&lt;='Product Ratings'!$E$7,H797&gt;='Product Ratings'!$D$7),'Product Ratings'!$C$7,IF(AND(H797&lt;='Product Ratings'!$E$8,H797&gt;='Product Ratings'!$D$8),'Product Ratings'!$C$8,IF(H797&gt;='Product Ratings'!$D$9,'Product Ratings'!$C$9)))))</f>
        <v>2</v>
      </c>
      <c r="S797" s="99">
        <f>IF(AND(D797&lt;='Product Ratings'!$I$5,D797&gt;='Product Ratings'!$H$5),'Product Ratings'!$F$5,IF(AND(D797&lt;='Product Ratings'!$I$6,D797&gt;='Product Ratings'!$H$6),'Product Ratings'!$F$6,IF(AND(D797&lt;='Product Ratings'!$I$7,I797&gt;='Product Ratings'!$H$7),'Product Ratings'!$F$7,IF(AND(D797&lt;='Product Ratings'!$I$8,D797&gt;='Product Ratings'!$H$8),'Product Ratings'!$F$8,IF(D797&gt;='Product Ratings'!$H$9,'Product Ratings'!$F$9)))))</f>
        <v>1</v>
      </c>
      <c r="T797" s="99">
        <f>IF(AND(O797&lt;='Product Ratings'!$M$5,O797&gt;='Product Ratings'!$L$5),'Product Ratings'!$J$5,IF(AND(O797&lt;='Product Ratings'!$M$6,O797&gt;='Product Ratings'!$L$6),'Product Ratings'!$J$6,IF(AND(O797&lt;='Product Ratings'!$M$7,O797&gt;='Product Ratings'!$L$7),'Product Ratings'!$J$7,IF(AND(O797&lt;='Product Ratings'!$M$8,O797&gt;='Product Ratings'!$L$8),'Product Ratings'!$J$8,IF(O797&gt;='Product Ratings'!$L$9,'Product Ratings'!$J$9)))))</f>
        <v>5</v>
      </c>
      <c r="U797" s="99">
        <f>IF(AND(N797&lt;='Product Ratings'!$R$5,N797&gt;='Product Ratings'!$Q$5),'Product Ratings'!$O$5,IF(AND(N797&lt;='Product Ratings'!$R$6,N797&gt;='Product Ratings'!$Q$6),'Product Ratings'!$O$6,IF(AND(N797&lt;='Product Ratings'!$R$7,N797&gt;='Product Ratings'!$Q$7),'Product Ratings'!$O$7,IF(AND(N797&lt;='Product Ratings'!$R$8,N797&gt;='Product Ratings'!$Q$8),'Product Ratings'!$O$8,IF(N797&gt;='Product Ratings'!$Q$9,'Product Ratings'!$O$9)))))</f>
        <v>3</v>
      </c>
      <c r="V797" s="99">
        <f>IF(AND(P797&lt;='Product Ratings'!$V$5,P797&gt;='Product Ratings'!$U$5),'Product Ratings'!$S$5,IF(AND(P797&lt;='Product Ratings'!$V$6,P797&gt;='Product Ratings'!$U$6),'Product Ratings'!$S$6,IF(AND(P797&lt;='Product Ratings'!$V$7,P797&gt;='Product Ratings'!$U$7),'Product Ratings'!$S$7,IF(AND(P797&lt;='Product Ratings'!$V$8,P797&gt;='Product Ratings'!$U$8),'Product Ratings'!$S$8,IF(P797&gt;='Product Ratings'!$U$9,'Product Ratings'!$S$9)))))</f>
        <v>4</v>
      </c>
      <c r="W797" s="135">
        <f t="shared" si="6"/>
        <v>15</v>
      </c>
      <c r="X797" s="90"/>
      <c r="Y797" s="90"/>
      <c r="Z797" s="90"/>
      <c r="AA797" s="90"/>
      <c r="AB797" s="90"/>
    </row>
    <row r="798" ht="12.75" customHeight="1">
      <c r="A798" s="87"/>
      <c r="B798" s="90"/>
      <c r="C798" s="90" t="s">
        <v>857</v>
      </c>
      <c r="D798" s="126">
        <v>6.0</v>
      </c>
      <c r="E798" s="127">
        <v>29.41</v>
      </c>
      <c r="F798" s="128">
        <f t="shared" si="7"/>
        <v>19.1165</v>
      </c>
      <c r="G798" s="129">
        <f t="shared" si="1"/>
        <v>10.2935</v>
      </c>
      <c r="H798" s="130">
        <f t="shared" si="2"/>
        <v>0.35</v>
      </c>
      <c r="I798" s="131">
        <v>44546.0</v>
      </c>
      <c r="J798" s="132">
        <v>44582.0</v>
      </c>
      <c r="K798" s="123"/>
      <c r="L798" s="90"/>
      <c r="M798" s="133">
        <f t="shared" si="3"/>
        <v>4.901666667</v>
      </c>
      <c r="N798" s="99">
        <f t="shared" si="4"/>
        <v>36</v>
      </c>
      <c r="O798" s="133">
        <f t="shared" si="5"/>
        <v>3.186083333</v>
      </c>
      <c r="P798" s="134">
        <v>0.59</v>
      </c>
      <c r="Q798" s="90"/>
      <c r="R798" s="99">
        <f>IF(AND(H798&lt;='Product Ratings'!$E$5,H798&gt;='Product Ratings'!$D$5),'Product Ratings'!$C$5,IF(AND(H798&lt;='Product Ratings'!$E$6,H798&gt;='Product Ratings'!$D$6),'Product Ratings'!$C$6,IF(AND(H798&lt;='Product Ratings'!$E$7,H798&gt;='Product Ratings'!$D$7),'Product Ratings'!$C$7,IF(AND(H798&lt;='Product Ratings'!$E$8,H798&gt;='Product Ratings'!$D$8),'Product Ratings'!$C$8,IF(H798&gt;='Product Ratings'!$D$9,'Product Ratings'!$C$9)))))</f>
        <v>2</v>
      </c>
      <c r="S798" s="99">
        <f>IF(AND(D798&lt;='Product Ratings'!$I$5,D798&gt;='Product Ratings'!$H$5),'Product Ratings'!$F$5,IF(AND(D798&lt;='Product Ratings'!$I$6,D798&gt;='Product Ratings'!$H$6),'Product Ratings'!$F$6,IF(AND(D798&lt;='Product Ratings'!$I$7,I798&gt;='Product Ratings'!$H$7),'Product Ratings'!$F$7,IF(AND(D798&lt;='Product Ratings'!$I$8,D798&gt;='Product Ratings'!$H$8),'Product Ratings'!$F$8,IF(D798&gt;='Product Ratings'!$H$9,'Product Ratings'!$F$9)))))</f>
        <v>2</v>
      </c>
      <c r="T798" s="99">
        <f>IF(AND(O798&lt;='Product Ratings'!$M$5,O798&gt;='Product Ratings'!$L$5),'Product Ratings'!$J$5,IF(AND(O798&lt;='Product Ratings'!$M$6,O798&gt;='Product Ratings'!$L$6),'Product Ratings'!$J$6,IF(AND(O798&lt;='Product Ratings'!$M$7,O798&gt;='Product Ratings'!$L$7),'Product Ratings'!$J$7,IF(AND(O798&lt;='Product Ratings'!$M$8,O798&gt;='Product Ratings'!$L$8),'Product Ratings'!$J$8,IF(O798&gt;='Product Ratings'!$L$9,'Product Ratings'!$J$9)))))</f>
        <v>5</v>
      </c>
      <c r="U798" s="99">
        <f>IF(AND(N798&lt;='Product Ratings'!$R$5,N798&gt;='Product Ratings'!$Q$5),'Product Ratings'!$O$5,IF(AND(N798&lt;='Product Ratings'!$R$6,N798&gt;='Product Ratings'!$Q$6),'Product Ratings'!$O$6,IF(AND(N798&lt;='Product Ratings'!$R$7,N798&gt;='Product Ratings'!$Q$7),'Product Ratings'!$O$7,IF(AND(N798&lt;='Product Ratings'!$R$8,N798&gt;='Product Ratings'!$Q$8),'Product Ratings'!$O$8,IF(N798&gt;='Product Ratings'!$Q$9,'Product Ratings'!$O$9)))))</f>
        <v>3</v>
      </c>
      <c r="V798" s="99">
        <f>IF(AND(P798&lt;='Product Ratings'!$V$5,P798&gt;='Product Ratings'!$U$5),'Product Ratings'!$S$5,IF(AND(P798&lt;='Product Ratings'!$V$6,P798&gt;='Product Ratings'!$U$6),'Product Ratings'!$S$6,IF(AND(P798&lt;='Product Ratings'!$V$7,P798&gt;='Product Ratings'!$U$7),'Product Ratings'!$S$7,IF(AND(P798&lt;='Product Ratings'!$V$8,P798&gt;='Product Ratings'!$U$8),'Product Ratings'!$S$8,IF(P798&gt;='Product Ratings'!$U$9,'Product Ratings'!$S$9)))))</f>
        <v>5</v>
      </c>
      <c r="W798" s="135">
        <f t="shared" si="6"/>
        <v>17</v>
      </c>
      <c r="X798" s="90"/>
      <c r="Y798" s="90"/>
      <c r="Z798" s="90"/>
      <c r="AA798" s="90"/>
      <c r="AB798" s="90"/>
    </row>
    <row r="799" ht="12.75" customHeight="1">
      <c r="A799" s="87"/>
      <c r="B799" s="90"/>
      <c r="C799" s="90" t="s">
        <v>858</v>
      </c>
      <c r="D799" s="126">
        <v>1.0</v>
      </c>
      <c r="E799" s="127">
        <v>313.04</v>
      </c>
      <c r="F799" s="128">
        <f t="shared" si="7"/>
        <v>203.476</v>
      </c>
      <c r="G799" s="129">
        <f t="shared" si="1"/>
        <v>109.564</v>
      </c>
      <c r="H799" s="130">
        <f t="shared" si="2"/>
        <v>0.35</v>
      </c>
      <c r="I799" s="131">
        <v>44547.0</v>
      </c>
      <c r="J799" s="132">
        <v>44583.0</v>
      </c>
      <c r="K799" s="123"/>
      <c r="L799" s="90"/>
      <c r="M799" s="133">
        <f t="shared" si="3"/>
        <v>313.04</v>
      </c>
      <c r="N799" s="99">
        <f t="shared" si="4"/>
        <v>36</v>
      </c>
      <c r="O799" s="133">
        <f t="shared" si="5"/>
        <v>203.476</v>
      </c>
      <c r="P799" s="134">
        <v>0.6</v>
      </c>
      <c r="Q799" s="90"/>
      <c r="R799" s="99">
        <f>IF(AND(H799&lt;='Product Ratings'!$E$5,H799&gt;='Product Ratings'!$D$5),'Product Ratings'!$C$5,IF(AND(H799&lt;='Product Ratings'!$E$6,H799&gt;='Product Ratings'!$D$6),'Product Ratings'!$C$6,IF(AND(H799&lt;='Product Ratings'!$E$7,H799&gt;='Product Ratings'!$D$7),'Product Ratings'!$C$7,IF(AND(H799&lt;='Product Ratings'!$E$8,H799&gt;='Product Ratings'!$D$8),'Product Ratings'!$C$8,IF(H799&gt;='Product Ratings'!$D$9,'Product Ratings'!$C$9)))))</f>
        <v>2</v>
      </c>
      <c r="S799" s="99">
        <f>IF(AND(D799&lt;='Product Ratings'!$I$5,D799&gt;='Product Ratings'!$H$5),'Product Ratings'!$F$5,IF(AND(D799&lt;='Product Ratings'!$I$6,D799&gt;='Product Ratings'!$H$6),'Product Ratings'!$F$6,IF(AND(D799&lt;='Product Ratings'!$I$7,I799&gt;='Product Ratings'!$H$7),'Product Ratings'!$F$7,IF(AND(D799&lt;='Product Ratings'!$I$8,D799&gt;='Product Ratings'!$H$8),'Product Ratings'!$F$8,IF(D799&gt;='Product Ratings'!$H$9,'Product Ratings'!$F$9)))))</f>
        <v>1</v>
      </c>
      <c r="T799" s="99">
        <f>IF(AND(O799&lt;='Product Ratings'!$M$5,O799&gt;='Product Ratings'!$L$5),'Product Ratings'!$J$5,IF(AND(O799&lt;='Product Ratings'!$M$6,O799&gt;='Product Ratings'!$L$6),'Product Ratings'!$J$6,IF(AND(O799&lt;='Product Ratings'!$M$7,O799&gt;='Product Ratings'!$L$7),'Product Ratings'!$J$7,IF(AND(O799&lt;='Product Ratings'!$M$8,O799&gt;='Product Ratings'!$L$8),'Product Ratings'!$J$8,IF(O799&gt;='Product Ratings'!$L$9,'Product Ratings'!$J$9)))))</f>
        <v>1</v>
      </c>
      <c r="U799" s="99">
        <f>IF(AND(N799&lt;='Product Ratings'!$R$5,N799&gt;='Product Ratings'!$Q$5),'Product Ratings'!$O$5,IF(AND(N799&lt;='Product Ratings'!$R$6,N799&gt;='Product Ratings'!$Q$6),'Product Ratings'!$O$6,IF(AND(N799&lt;='Product Ratings'!$R$7,N799&gt;='Product Ratings'!$Q$7),'Product Ratings'!$O$7,IF(AND(N799&lt;='Product Ratings'!$R$8,N799&gt;='Product Ratings'!$Q$8),'Product Ratings'!$O$8,IF(N799&gt;='Product Ratings'!$Q$9,'Product Ratings'!$O$9)))))</f>
        <v>3</v>
      </c>
      <c r="V799" s="99">
        <f>IF(AND(P799&lt;='Product Ratings'!$V$5,P799&gt;='Product Ratings'!$U$5),'Product Ratings'!$S$5,IF(AND(P799&lt;='Product Ratings'!$V$6,P799&gt;='Product Ratings'!$U$6),'Product Ratings'!$S$6,IF(AND(P799&lt;='Product Ratings'!$V$7,P799&gt;='Product Ratings'!$U$7),'Product Ratings'!$S$7,IF(AND(P799&lt;='Product Ratings'!$V$8,P799&gt;='Product Ratings'!$U$8),'Product Ratings'!$S$8,IF(P799&gt;='Product Ratings'!$U$9,'Product Ratings'!$S$9)))))</f>
        <v>5</v>
      </c>
      <c r="W799" s="135">
        <f t="shared" si="6"/>
        <v>12</v>
      </c>
      <c r="X799" s="90"/>
      <c r="Y799" s="90"/>
      <c r="Z799" s="90"/>
      <c r="AA799" s="90"/>
      <c r="AB799" s="90"/>
    </row>
    <row r="800" ht="12.75" customHeight="1">
      <c r="A800" s="87"/>
      <c r="B800" s="90"/>
      <c r="C800" s="90" t="s">
        <v>859</v>
      </c>
      <c r="D800" s="126">
        <v>2.0</v>
      </c>
      <c r="E800" s="127">
        <v>10.73</v>
      </c>
      <c r="F800" s="128">
        <f t="shared" si="7"/>
        <v>6.9745</v>
      </c>
      <c r="G800" s="129">
        <f t="shared" si="1"/>
        <v>3.7555</v>
      </c>
      <c r="H800" s="130">
        <f t="shared" si="2"/>
        <v>0.35</v>
      </c>
      <c r="I800" s="131">
        <v>44548.0</v>
      </c>
      <c r="J800" s="132">
        <v>44584.0</v>
      </c>
      <c r="K800" s="123"/>
      <c r="L800" s="90"/>
      <c r="M800" s="133">
        <f t="shared" si="3"/>
        <v>5.365</v>
      </c>
      <c r="N800" s="99">
        <f t="shared" si="4"/>
        <v>36</v>
      </c>
      <c r="O800" s="133">
        <f t="shared" si="5"/>
        <v>3.48725</v>
      </c>
      <c r="P800" s="134">
        <v>0.64</v>
      </c>
      <c r="Q800" s="90"/>
      <c r="R800" s="99">
        <f>IF(AND(H800&lt;='Product Ratings'!$E$5,H800&gt;='Product Ratings'!$D$5),'Product Ratings'!$C$5,IF(AND(H800&lt;='Product Ratings'!$E$6,H800&gt;='Product Ratings'!$D$6),'Product Ratings'!$C$6,IF(AND(H800&lt;='Product Ratings'!$E$7,H800&gt;='Product Ratings'!$D$7),'Product Ratings'!$C$7,IF(AND(H800&lt;='Product Ratings'!$E$8,H800&gt;='Product Ratings'!$D$8),'Product Ratings'!$C$8,IF(H800&gt;='Product Ratings'!$D$9,'Product Ratings'!$C$9)))))</f>
        <v>2</v>
      </c>
      <c r="S800" s="99">
        <f>IF(AND(D800&lt;='Product Ratings'!$I$5,D800&gt;='Product Ratings'!$H$5),'Product Ratings'!$F$5,IF(AND(D800&lt;='Product Ratings'!$I$6,D800&gt;='Product Ratings'!$H$6),'Product Ratings'!$F$6,IF(AND(D800&lt;='Product Ratings'!$I$7,I800&gt;='Product Ratings'!$H$7),'Product Ratings'!$F$7,IF(AND(D800&lt;='Product Ratings'!$I$8,D800&gt;='Product Ratings'!$H$8),'Product Ratings'!$F$8,IF(D800&gt;='Product Ratings'!$H$9,'Product Ratings'!$F$9)))))</f>
        <v>1</v>
      </c>
      <c r="T800" s="99">
        <f>IF(AND(O800&lt;='Product Ratings'!$M$5,O800&gt;='Product Ratings'!$L$5),'Product Ratings'!$J$5,IF(AND(O800&lt;='Product Ratings'!$M$6,O800&gt;='Product Ratings'!$L$6),'Product Ratings'!$J$6,IF(AND(O800&lt;='Product Ratings'!$M$7,O800&gt;='Product Ratings'!$L$7),'Product Ratings'!$J$7,IF(AND(O800&lt;='Product Ratings'!$M$8,O800&gt;='Product Ratings'!$L$8),'Product Ratings'!$J$8,IF(O800&gt;='Product Ratings'!$L$9,'Product Ratings'!$J$9)))))</f>
        <v>5</v>
      </c>
      <c r="U800" s="99">
        <f>IF(AND(N800&lt;='Product Ratings'!$R$5,N800&gt;='Product Ratings'!$Q$5),'Product Ratings'!$O$5,IF(AND(N800&lt;='Product Ratings'!$R$6,N800&gt;='Product Ratings'!$Q$6),'Product Ratings'!$O$6,IF(AND(N800&lt;='Product Ratings'!$R$7,N800&gt;='Product Ratings'!$Q$7),'Product Ratings'!$O$7,IF(AND(N800&lt;='Product Ratings'!$R$8,N800&gt;='Product Ratings'!$Q$8),'Product Ratings'!$O$8,IF(N800&gt;='Product Ratings'!$Q$9,'Product Ratings'!$O$9)))))</f>
        <v>3</v>
      </c>
      <c r="V800" s="99">
        <f>IF(AND(P800&lt;='Product Ratings'!$V$5,P800&gt;='Product Ratings'!$U$5),'Product Ratings'!$S$5,IF(AND(P800&lt;='Product Ratings'!$V$6,P800&gt;='Product Ratings'!$U$6),'Product Ratings'!$S$6,IF(AND(P800&lt;='Product Ratings'!$V$7,P800&gt;='Product Ratings'!$U$7),'Product Ratings'!$S$7,IF(AND(P800&lt;='Product Ratings'!$V$8,P800&gt;='Product Ratings'!$U$8),'Product Ratings'!$S$8,IF(P800&gt;='Product Ratings'!$U$9,'Product Ratings'!$S$9)))))</f>
        <v>5</v>
      </c>
      <c r="W800" s="135">
        <f t="shared" si="6"/>
        <v>16</v>
      </c>
      <c r="X800" s="90"/>
      <c r="Y800" s="90"/>
      <c r="Z800" s="90"/>
      <c r="AA800" s="90"/>
      <c r="AB800" s="90"/>
    </row>
    <row r="801" ht="12.75" customHeight="1">
      <c r="A801" s="87"/>
      <c r="B801" s="90"/>
      <c r="C801" s="90" t="s">
        <v>860</v>
      </c>
      <c r="D801" s="126">
        <v>3.0</v>
      </c>
      <c r="E801" s="127">
        <v>413.04</v>
      </c>
      <c r="F801" s="128">
        <f t="shared" si="7"/>
        <v>268.476</v>
      </c>
      <c r="G801" s="129">
        <f t="shared" si="1"/>
        <v>144.564</v>
      </c>
      <c r="H801" s="130">
        <f t="shared" si="2"/>
        <v>0.35</v>
      </c>
      <c r="I801" s="131">
        <v>44549.0</v>
      </c>
      <c r="J801" s="132">
        <v>44585.0</v>
      </c>
      <c r="K801" s="123"/>
      <c r="L801" s="90"/>
      <c r="M801" s="133">
        <f t="shared" si="3"/>
        <v>137.68</v>
      </c>
      <c r="N801" s="99">
        <f t="shared" si="4"/>
        <v>36</v>
      </c>
      <c r="O801" s="133">
        <f t="shared" si="5"/>
        <v>89.492</v>
      </c>
      <c r="P801" s="134">
        <v>0.67</v>
      </c>
      <c r="Q801" s="90"/>
      <c r="R801" s="99">
        <f>IF(AND(H801&lt;='Product Ratings'!$E$5,H801&gt;='Product Ratings'!$D$5),'Product Ratings'!$C$5,IF(AND(H801&lt;='Product Ratings'!$E$6,H801&gt;='Product Ratings'!$D$6),'Product Ratings'!$C$6,IF(AND(H801&lt;='Product Ratings'!$E$7,H801&gt;='Product Ratings'!$D$7),'Product Ratings'!$C$7,IF(AND(H801&lt;='Product Ratings'!$E$8,H801&gt;='Product Ratings'!$D$8),'Product Ratings'!$C$8,IF(H801&gt;='Product Ratings'!$D$9,'Product Ratings'!$C$9)))))</f>
        <v>2</v>
      </c>
      <c r="S801" s="99">
        <f>IF(AND(D801&lt;='Product Ratings'!$I$5,D801&gt;='Product Ratings'!$H$5),'Product Ratings'!$F$5,IF(AND(D801&lt;='Product Ratings'!$I$6,D801&gt;='Product Ratings'!$H$6),'Product Ratings'!$F$6,IF(AND(D801&lt;='Product Ratings'!$I$7,I801&gt;='Product Ratings'!$H$7),'Product Ratings'!$F$7,IF(AND(D801&lt;='Product Ratings'!$I$8,D801&gt;='Product Ratings'!$H$8),'Product Ratings'!$F$8,IF(D801&gt;='Product Ratings'!$H$9,'Product Ratings'!$F$9)))))</f>
        <v>1</v>
      </c>
      <c r="T801" s="99">
        <f>IF(AND(O801&lt;='Product Ratings'!$M$5,O801&gt;='Product Ratings'!$L$5),'Product Ratings'!$J$5,IF(AND(O801&lt;='Product Ratings'!$M$6,O801&gt;='Product Ratings'!$L$6),'Product Ratings'!$J$6,IF(AND(O801&lt;='Product Ratings'!$M$7,O801&gt;='Product Ratings'!$L$7),'Product Ratings'!$J$7,IF(AND(O801&lt;='Product Ratings'!$M$8,O801&gt;='Product Ratings'!$L$8),'Product Ratings'!$J$8,IF(O801&gt;='Product Ratings'!$L$9,'Product Ratings'!$J$9)))))</f>
        <v>2</v>
      </c>
      <c r="U801" s="99">
        <f>IF(AND(N801&lt;='Product Ratings'!$R$5,N801&gt;='Product Ratings'!$Q$5),'Product Ratings'!$O$5,IF(AND(N801&lt;='Product Ratings'!$R$6,N801&gt;='Product Ratings'!$Q$6),'Product Ratings'!$O$6,IF(AND(N801&lt;='Product Ratings'!$R$7,N801&gt;='Product Ratings'!$Q$7),'Product Ratings'!$O$7,IF(AND(N801&lt;='Product Ratings'!$R$8,N801&gt;='Product Ratings'!$Q$8),'Product Ratings'!$O$8,IF(N801&gt;='Product Ratings'!$Q$9,'Product Ratings'!$O$9)))))</f>
        <v>3</v>
      </c>
      <c r="V801" s="99">
        <f>IF(AND(P801&lt;='Product Ratings'!$V$5,P801&gt;='Product Ratings'!$U$5),'Product Ratings'!$S$5,IF(AND(P801&lt;='Product Ratings'!$V$6,P801&gt;='Product Ratings'!$U$6),'Product Ratings'!$S$6,IF(AND(P801&lt;='Product Ratings'!$V$7,P801&gt;='Product Ratings'!$U$7),'Product Ratings'!$S$7,IF(AND(P801&lt;='Product Ratings'!$V$8,P801&gt;='Product Ratings'!$U$8),'Product Ratings'!$S$8,IF(P801&gt;='Product Ratings'!$U$9,'Product Ratings'!$S$9)))))</f>
        <v>5</v>
      </c>
      <c r="W801" s="135">
        <f t="shared" si="6"/>
        <v>13</v>
      </c>
      <c r="X801" s="90"/>
      <c r="Y801" s="90"/>
      <c r="Z801" s="90"/>
      <c r="AA801" s="90"/>
      <c r="AB801" s="90"/>
    </row>
    <row r="802" ht="12.75" customHeight="1">
      <c r="A802" s="87"/>
      <c r="B802" s="90"/>
      <c r="C802" s="90" t="s">
        <v>861</v>
      </c>
      <c r="D802" s="126">
        <v>4.0</v>
      </c>
      <c r="E802" s="127">
        <v>826.09</v>
      </c>
      <c r="F802" s="128">
        <f t="shared" si="7"/>
        <v>536.9585</v>
      </c>
      <c r="G802" s="129">
        <f t="shared" si="1"/>
        <v>289.1315</v>
      </c>
      <c r="H802" s="130">
        <f t="shared" si="2"/>
        <v>0.35</v>
      </c>
      <c r="I802" s="131">
        <v>44550.0</v>
      </c>
      <c r="J802" s="132">
        <v>44586.0</v>
      </c>
      <c r="K802" s="123"/>
      <c r="L802" s="90"/>
      <c r="M802" s="133">
        <f t="shared" si="3"/>
        <v>206.5225</v>
      </c>
      <c r="N802" s="99">
        <f t="shared" si="4"/>
        <v>36</v>
      </c>
      <c r="O802" s="133">
        <f t="shared" si="5"/>
        <v>134.239625</v>
      </c>
      <c r="P802" s="134">
        <v>0.68</v>
      </c>
      <c r="Q802" s="90"/>
      <c r="R802" s="99">
        <f>IF(AND(H802&lt;='Product Ratings'!$E$5,H802&gt;='Product Ratings'!$D$5),'Product Ratings'!$C$5,IF(AND(H802&lt;='Product Ratings'!$E$6,H802&gt;='Product Ratings'!$D$6),'Product Ratings'!$C$6,IF(AND(H802&lt;='Product Ratings'!$E$7,H802&gt;='Product Ratings'!$D$7),'Product Ratings'!$C$7,IF(AND(H802&lt;='Product Ratings'!$E$8,H802&gt;='Product Ratings'!$D$8),'Product Ratings'!$C$8,IF(H802&gt;='Product Ratings'!$D$9,'Product Ratings'!$C$9)))))</f>
        <v>2</v>
      </c>
      <c r="S802" s="99">
        <f>IF(AND(D802&lt;='Product Ratings'!$I$5,D802&gt;='Product Ratings'!$H$5),'Product Ratings'!$F$5,IF(AND(D802&lt;='Product Ratings'!$I$6,D802&gt;='Product Ratings'!$H$6),'Product Ratings'!$F$6,IF(AND(D802&lt;='Product Ratings'!$I$7,I802&gt;='Product Ratings'!$H$7),'Product Ratings'!$F$7,IF(AND(D802&lt;='Product Ratings'!$I$8,D802&gt;='Product Ratings'!$H$8),'Product Ratings'!$F$8,IF(D802&gt;='Product Ratings'!$H$9,'Product Ratings'!$F$9)))))</f>
        <v>1</v>
      </c>
      <c r="T802" s="99">
        <f>IF(AND(O802&lt;='Product Ratings'!$M$5,O802&gt;='Product Ratings'!$L$5),'Product Ratings'!$J$5,IF(AND(O802&lt;='Product Ratings'!$M$6,O802&gt;='Product Ratings'!$L$6),'Product Ratings'!$J$6,IF(AND(O802&lt;='Product Ratings'!$M$7,O802&gt;='Product Ratings'!$L$7),'Product Ratings'!$J$7,IF(AND(O802&lt;='Product Ratings'!$M$8,O802&gt;='Product Ratings'!$L$8),'Product Ratings'!$J$8,IF(O802&gt;='Product Ratings'!$L$9,'Product Ratings'!$J$9)))))</f>
        <v>2</v>
      </c>
      <c r="U802" s="99">
        <f>IF(AND(N802&lt;='Product Ratings'!$R$5,N802&gt;='Product Ratings'!$Q$5),'Product Ratings'!$O$5,IF(AND(N802&lt;='Product Ratings'!$R$6,N802&gt;='Product Ratings'!$Q$6),'Product Ratings'!$O$6,IF(AND(N802&lt;='Product Ratings'!$R$7,N802&gt;='Product Ratings'!$Q$7),'Product Ratings'!$O$7,IF(AND(N802&lt;='Product Ratings'!$R$8,N802&gt;='Product Ratings'!$Q$8),'Product Ratings'!$O$8,IF(N802&gt;='Product Ratings'!$Q$9,'Product Ratings'!$O$9)))))</f>
        <v>3</v>
      </c>
      <c r="V802" s="99">
        <f>IF(AND(P802&lt;='Product Ratings'!$V$5,P802&gt;='Product Ratings'!$U$5),'Product Ratings'!$S$5,IF(AND(P802&lt;='Product Ratings'!$V$6,P802&gt;='Product Ratings'!$U$6),'Product Ratings'!$S$6,IF(AND(P802&lt;='Product Ratings'!$V$7,P802&gt;='Product Ratings'!$U$7),'Product Ratings'!$S$7,IF(AND(P802&lt;='Product Ratings'!$V$8,P802&gt;='Product Ratings'!$U$8),'Product Ratings'!$S$8,IF(P802&gt;='Product Ratings'!$U$9,'Product Ratings'!$S$9)))))</f>
        <v>5</v>
      </c>
      <c r="W802" s="135">
        <f t="shared" si="6"/>
        <v>13</v>
      </c>
      <c r="X802" s="90"/>
      <c r="Y802" s="90"/>
      <c r="Z802" s="90"/>
      <c r="AA802" s="90"/>
      <c r="AB802" s="90"/>
    </row>
    <row r="803" ht="12.75" customHeight="1">
      <c r="A803" s="87"/>
      <c r="B803" s="90"/>
      <c r="C803" s="90" t="s">
        <v>862</v>
      </c>
      <c r="D803" s="126">
        <v>5.0</v>
      </c>
      <c r="E803" s="127">
        <v>286.96</v>
      </c>
      <c r="F803" s="128">
        <f t="shared" si="7"/>
        <v>186.524</v>
      </c>
      <c r="G803" s="129">
        <f t="shared" si="1"/>
        <v>100.436</v>
      </c>
      <c r="H803" s="130">
        <f t="shared" si="2"/>
        <v>0.35</v>
      </c>
      <c r="I803" s="131">
        <v>44551.0</v>
      </c>
      <c r="J803" s="132">
        <v>44587.0</v>
      </c>
      <c r="K803" s="123"/>
      <c r="L803" s="90"/>
      <c r="M803" s="133">
        <f t="shared" si="3"/>
        <v>57.392</v>
      </c>
      <c r="N803" s="99">
        <f t="shared" si="4"/>
        <v>36</v>
      </c>
      <c r="O803" s="133">
        <f t="shared" si="5"/>
        <v>37.3048</v>
      </c>
      <c r="P803" s="134">
        <v>0.62</v>
      </c>
      <c r="Q803" s="90"/>
      <c r="R803" s="99">
        <f>IF(AND(H803&lt;='Product Ratings'!$E$5,H803&gt;='Product Ratings'!$D$5),'Product Ratings'!$C$5,IF(AND(H803&lt;='Product Ratings'!$E$6,H803&gt;='Product Ratings'!$D$6),'Product Ratings'!$C$6,IF(AND(H803&lt;='Product Ratings'!$E$7,H803&gt;='Product Ratings'!$D$7),'Product Ratings'!$C$7,IF(AND(H803&lt;='Product Ratings'!$E$8,H803&gt;='Product Ratings'!$D$8),'Product Ratings'!$C$8,IF(H803&gt;='Product Ratings'!$D$9,'Product Ratings'!$C$9)))))</f>
        <v>2</v>
      </c>
      <c r="S803" s="99">
        <f>IF(AND(D803&lt;='Product Ratings'!$I$5,D803&gt;='Product Ratings'!$H$5),'Product Ratings'!$F$5,IF(AND(D803&lt;='Product Ratings'!$I$6,D803&gt;='Product Ratings'!$H$6),'Product Ratings'!$F$6,IF(AND(D803&lt;='Product Ratings'!$I$7,I803&gt;='Product Ratings'!$H$7),'Product Ratings'!$F$7,IF(AND(D803&lt;='Product Ratings'!$I$8,D803&gt;='Product Ratings'!$H$8),'Product Ratings'!$F$8,IF(D803&gt;='Product Ratings'!$H$9,'Product Ratings'!$F$9)))))</f>
        <v>1</v>
      </c>
      <c r="T803" s="99">
        <f>IF(AND(O803&lt;='Product Ratings'!$M$5,O803&gt;='Product Ratings'!$L$5),'Product Ratings'!$J$5,IF(AND(O803&lt;='Product Ratings'!$M$6,O803&gt;='Product Ratings'!$L$6),'Product Ratings'!$J$6,IF(AND(O803&lt;='Product Ratings'!$M$7,O803&gt;='Product Ratings'!$L$7),'Product Ratings'!$J$7,IF(AND(O803&lt;='Product Ratings'!$M$8,O803&gt;='Product Ratings'!$L$8),'Product Ratings'!$J$8,IF(O803&gt;='Product Ratings'!$L$9,'Product Ratings'!$J$9)))))</f>
        <v>4</v>
      </c>
      <c r="U803" s="99">
        <f>IF(AND(N803&lt;='Product Ratings'!$R$5,N803&gt;='Product Ratings'!$Q$5),'Product Ratings'!$O$5,IF(AND(N803&lt;='Product Ratings'!$R$6,N803&gt;='Product Ratings'!$Q$6),'Product Ratings'!$O$6,IF(AND(N803&lt;='Product Ratings'!$R$7,N803&gt;='Product Ratings'!$Q$7),'Product Ratings'!$O$7,IF(AND(N803&lt;='Product Ratings'!$R$8,N803&gt;='Product Ratings'!$Q$8),'Product Ratings'!$O$8,IF(N803&gt;='Product Ratings'!$Q$9,'Product Ratings'!$O$9)))))</f>
        <v>3</v>
      </c>
      <c r="V803" s="99">
        <f>IF(AND(P803&lt;='Product Ratings'!$V$5,P803&gt;='Product Ratings'!$U$5),'Product Ratings'!$S$5,IF(AND(P803&lt;='Product Ratings'!$V$6,P803&gt;='Product Ratings'!$U$6),'Product Ratings'!$S$6,IF(AND(P803&lt;='Product Ratings'!$V$7,P803&gt;='Product Ratings'!$U$7),'Product Ratings'!$S$7,IF(AND(P803&lt;='Product Ratings'!$V$8,P803&gt;='Product Ratings'!$U$8),'Product Ratings'!$S$8,IF(P803&gt;='Product Ratings'!$U$9,'Product Ratings'!$S$9)))))</f>
        <v>5</v>
      </c>
      <c r="W803" s="135">
        <f t="shared" si="6"/>
        <v>15</v>
      </c>
      <c r="X803" s="90"/>
      <c r="Y803" s="90"/>
      <c r="Z803" s="90"/>
      <c r="AA803" s="90"/>
      <c r="AB803" s="90"/>
    </row>
    <row r="804" ht="12.75" customHeight="1">
      <c r="A804" s="87"/>
      <c r="B804" s="90"/>
      <c r="C804" s="90" t="s">
        <v>863</v>
      </c>
      <c r="D804" s="126">
        <v>6.0</v>
      </c>
      <c r="E804" s="127">
        <v>424.74</v>
      </c>
      <c r="F804" s="128">
        <f t="shared" si="7"/>
        <v>276.081</v>
      </c>
      <c r="G804" s="129">
        <f t="shared" si="1"/>
        <v>148.659</v>
      </c>
      <c r="H804" s="130">
        <f t="shared" si="2"/>
        <v>0.35</v>
      </c>
      <c r="I804" s="131">
        <v>44552.0</v>
      </c>
      <c r="J804" s="132">
        <v>44588.0</v>
      </c>
      <c r="K804" s="123"/>
      <c r="L804" s="90"/>
      <c r="M804" s="133">
        <f t="shared" si="3"/>
        <v>70.79</v>
      </c>
      <c r="N804" s="99">
        <f t="shared" si="4"/>
        <v>36</v>
      </c>
      <c r="O804" s="133">
        <f t="shared" si="5"/>
        <v>46.0135</v>
      </c>
      <c r="P804" s="134">
        <v>0.69</v>
      </c>
      <c r="Q804" s="90"/>
      <c r="R804" s="99">
        <f>IF(AND(H804&lt;='Product Ratings'!$E$5,H804&gt;='Product Ratings'!$D$5),'Product Ratings'!$C$5,IF(AND(H804&lt;='Product Ratings'!$E$6,H804&gt;='Product Ratings'!$D$6),'Product Ratings'!$C$6,IF(AND(H804&lt;='Product Ratings'!$E$7,H804&gt;='Product Ratings'!$D$7),'Product Ratings'!$C$7,IF(AND(H804&lt;='Product Ratings'!$E$8,H804&gt;='Product Ratings'!$D$8),'Product Ratings'!$C$8,IF(H804&gt;='Product Ratings'!$D$9,'Product Ratings'!$C$9)))))</f>
        <v>2</v>
      </c>
      <c r="S804" s="99">
        <f>IF(AND(D804&lt;='Product Ratings'!$I$5,D804&gt;='Product Ratings'!$H$5),'Product Ratings'!$F$5,IF(AND(D804&lt;='Product Ratings'!$I$6,D804&gt;='Product Ratings'!$H$6),'Product Ratings'!$F$6,IF(AND(D804&lt;='Product Ratings'!$I$7,I804&gt;='Product Ratings'!$H$7),'Product Ratings'!$F$7,IF(AND(D804&lt;='Product Ratings'!$I$8,D804&gt;='Product Ratings'!$H$8),'Product Ratings'!$F$8,IF(D804&gt;='Product Ratings'!$H$9,'Product Ratings'!$F$9)))))</f>
        <v>2</v>
      </c>
      <c r="T804" s="99">
        <f>IF(AND(O804&lt;='Product Ratings'!$M$5,O804&gt;='Product Ratings'!$L$5),'Product Ratings'!$J$5,IF(AND(O804&lt;='Product Ratings'!$M$6,O804&gt;='Product Ratings'!$L$6),'Product Ratings'!$J$6,IF(AND(O804&lt;='Product Ratings'!$M$7,O804&gt;='Product Ratings'!$L$7),'Product Ratings'!$J$7,IF(AND(O804&lt;='Product Ratings'!$M$8,O804&gt;='Product Ratings'!$L$8),'Product Ratings'!$J$8,IF(O804&gt;='Product Ratings'!$L$9,'Product Ratings'!$J$9)))))</f>
        <v>3</v>
      </c>
      <c r="U804" s="99">
        <f>IF(AND(N804&lt;='Product Ratings'!$R$5,N804&gt;='Product Ratings'!$Q$5),'Product Ratings'!$O$5,IF(AND(N804&lt;='Product Ratings'!$R$6,N804&gt;='Product Ratings'!$Q$6),'Product Ratings'!$O$6,IF(AND(N804&lt;='Product Ratings'!$R$7,N804&gt;='Product Ratings'!$Q$7),'Product Ratings'!$O$7,IF(AND(N804&lt;='Product Ratings'!$R$8,N804&gt;='Product Ratings'!$Q$8),'Product Ratings'!$O$8,IF(N804&gt;='Product Ratings'!$Q$9,'Product Ratings'!$O$9)))))</f>
        <v>3</v>
      </c>
      <c r="V804" s="99">
        <f>IF(AND(P804&lt;='Product Ratings'!$V$5,P804&gt;='Product Ratings'!$U$5),'Product Ratings'!$S$5,IF(AND(P804&lt;='Product Ratings'!$V$6,P804&gt;='Product Ratings'!$U$6),'Product Ratings'!$S$6,IF(AND(P804&lt;='Product Ratings'!$V$7,P804&gt;='Product Ratings'!$U$7),'Product Ratings'!$S$7,IF(AND(P804&lt;='Product Ratings'!$V$8,P804&gt;='Product Ratings'!$U$8),'Product Ratings'!$S$8,IF(P804&gt;='Product Ratings'!$U$9,'Product Ratings'!$S$9)))))</f>
        <v>5</v>
      </c>
      <c r="W804" s="135">
        <f t="shared" si="6"/>
        <v>15</v>
      </c>
      <c r="X804" s="90"/>
      <c r="Y804" s="90"/>
      <c r="Z804" s="90"/>
      <c r="AA804" s="90"/>
      <c r="AB804" s="90"/>
    </row>
    <row r="805" ht="12.75" customHeight="1">
      <c r="A805" s="87"/>
      <c r="B805" s="90"/>
      <c r="C805" s="90" t="s">
        <v>864</v>
      </c>
      <c r="D805" s="126">
        <v>1.0</v>
      </c>
      <c r="E805" s="127">
        <v>24.35</v>
      </c>
      <c r="F805" s="128">
        <f t="shared" si="7"/>
        <v>15.8275</v>
      </c>
      <c r="G805" s="129">
        <f t="shared" si="1"/>
        <v>8.5225</v>
      </c>
      <c r="H805" s="130">
        <f t="shared" si="2"/>
        <v>0.35</v>
      </c>
      <c r="I805" s="131">
        <v>44553.0</v>
      </c>
      <c r="J805" s="132">
        <v>44589.0</v>
      </c>
      <c r="K805" s="123"/>
      <c r="L805" s="90"/>
      <c r="M805" s="133">
        <f t="shared" si="3"/>
        <v>24.35</v>
      </c>
      <c r="N805" s="99">
        <f t="shared" si="4"/>
        <v>36</v>
      </c>
      <c r="O805" s="133">
        <f t="shared" si="5"/>
        <v>15.8275</v>
      </c>
      <c r="P805" s="134">
        <v>0.64</v>
      </c>
      <c r="Q805" s="90"/>
      <c r="R805" s="99">
        <f>IF(AND(H805&lt;='Product Ratings'!$E$5,H805&gt;='Product Ratings'!$D$5),'Product Ratings'!$C$5,IF(AND(H805&lt;='Product Ratings'!$E$6,H805&gt;='Product Ratings'!$D$6),'Product Ratings'!$C$6,IF(AND(H805&lt;='Product Ratings'!$E$7,H805&gt;='Product Ratings'!$D$7),'Product Ratings'!$C$7,IF(AND(H805&lt;='Product Ratings'!$E$8,H805&gt;='Product Ratings'!$D$8),'Product Ratings'!$C$8,IF(H805&gt;='Product Ratings'!$D$9,'Product Ratings'!$C$9)))))</f>
        <v>2</v>
      </c>
      <c r="S805" s="99">
        <f>IF(AND(D805&lt;='Product Ratings'!$I$5,D805&gt;='Product Ratings'!$H$5),'Product Ratings'!$F$5,IF(AND(D805&lt;='Product Ratings'!$I$6,D805&gt;='Product Ratings'!$H$6),'Product Ratings'!$F$6,IF(AND(D805&lt;='Product Ratings'!$I$7,I805&gt;='Product Ratings'!$H$7),'Product Ratings'!$F$7,IF(AND(D805&lt;='Product Ratings'!$I$8,D805&gt;='Product Ratings'!$H$8),'Product Ratings'!$F$8,IF(D805&gt;='Product Ratings'!$H$9,'Product Ratings'!$F$9)))))</f>
        <v>1</v>
      </c>
      <c r="T805" s="99">
        <f>IF(AND(O805&lt;='Product Ratings'!$M$5,O805&gt;='Product Ratings'!$L$5),'Product Ratings'!$J$5,IF(AND(O805&lt;='Product Ratings'!$M$6,O805&gt;='Product Ratings'!$L$6),'Product Ratings'!$J$6,IF(AND(O805&lt;='Product Ratings'!$M$7,O805&gt;='Product Ratings'!$L$7),'Product Ratings'!$J$7,IF(AND(O805&lt;='Product Ratings'!$M$8,O805&gt;='Product Ratings'!$L$8),'Product Ratings'!$J$8,IF(O805&gt;='Product Ratings'!$L$9,'Product Ratings'!$J$9)))))</f>
        <v>5</v>
      </c>
      <c r="U805" s="99">
        <f>IF(AND(N805&lt;='Product Ratings'!$R$5,N805&gt;='Product Ratings'!$Q$5),'Product Ratings'!$O$5,IF(AND(N805&lt;='Product Ratings'!$R$6,N805&gt;='Product Ratings'!$Q$6),'Product Ratings'!$O$6,IF(AND(N805&lt;='Product Ratings'!$R$7,N805&gt;='Product Ratings'!$Q$7),'Product Ratings'!$O$7,IF(AND(N805&lt;='Product Ratings'!$R$8,N805&gt;='Product Ratings'!$Q$8),'Product Ratings'!$O$8,IF(N805&gt;='Product Ratings'!$Q$9,'Product Ratings'!$O$9)))))</f>
        <v>3</v>
      </c>
      <c r="V805" s="99">
        <f>IF(AND(P805&lt;='Product Ratings'!$V$5,P805&gt;='Product Ratings'!$U$5),'Product Ratings'!$S$5,IF(AND(P805&lt;='Product Ratings'!$V$6,P805&gt;='Product Ratings'!$U$6),'Product Ratings'!$S$6,IF(AND(P805&lt;='Product Ratings'!$V$7,P805&gt;='Product Ratings'!$U$7),'Product Ratings'!$S$7,IF(AND(P805&lt;='Product Ratings'!$V$8,P805&gt;='Product Ratings'!$U$8),'Product Ratings'!$S$8,IF(P805&gt;='Product Ratings'!$U$9,'Product Ratings'!$S$9)))))</f>
        <v>5</v>
      </c>
      <c r="W805" s="135">
        <f t="shared" si="6"/>
        <v>16</v>
      </c>
      <c r="X805" s="90"/>
      <c r="Y805" s="90"/>
      <c r="Z805" s="90"/>
      <c r="AA805" s="90"/>
      <c r="AB805" s="90"/>
    </row>
    <row r="806" ht="12.75" customHeight="1">
      <c r="A806" s="87"/>
      <c r="B806" s="90"/>
      <c r="C806" s="90" t="s">
        <v>865</v>
      </c>
      <c r="D806" s="126">
        <v>2.0</v>
      </c>
      <c r="E806" s="127">
        <v>180.78</v>
      </c>
      <c r="F806" s="128">
        <f t="shared" si="7"/>
        <v>117.507</v>
      </c>
      <c r="G806" s="129">
        <f t="shared" si="1"/>
        <v>63.273</v>
      </c>
      <c r="H806" s="130">
        <f t="shared" si="2"/>
        <v>0.35</v>
      </c>
      <c r="I806" s="131">
        <v>44554.0</v>
      </c>
      <c r="J806" s="132">
        <v>44590.0</v>
      </c>
      <c r="K806" s="123"/>
      <c r="L806" s="90"/>
      <c r="M806" s="133">
        <f t="shared" si="3"/>
        <v>90.39</v>
      </c>
      <c r="N806" s="99">
        <f t="shared" si="4"/>
        <v>36</v>
      </c>
      <c r="O806" s="133">
        <f t="shared" si="5"/>
        <v>58.7535</v>
      </c>
      <c r="P806" s="134">
        <v>0.15</v>
      </c>
      <c r="Q806" s="90"/>
      <c r="R806" s="99">
        <f>IF(AND(H806&lt;='Product Ratings'!$E$5,H806&gt;='Product Ratings'!$D$5),'Product Ratings'!$C$5,IF(AND(H806&lt;='Product Ratings'!$E$6,H806&gt;='Product Ratings'!$D$6),'Product Ratings'!$C$6,IF(AND(H806&lt;='Product Ratings'!$E$7,H806&gt;='Product Ratings'!$D$7),'Product Ratings'!$C$7,IF(AND(H806&lt;='Product Ratings'!$E$8,H806&gt;='Product Ratings'!$D$8),'Product Ratings'!$C$8,IF(H806&gt;='Product Ratings'!$D$9,'Product Ratings'!$C$9)))))</f>
        <v>2</v>
      </c>
      <c r="S806" s="99">
        <f>IF(AND(D806&lt;='Product Ratings'!$I$5,D806&gt;='Product Ratings'!$H$5),'Product Ratings'!$F$5,IF(AND(D806&lt;='Product Ratings'!$I$6,D806&gt;='Product Ratings'!$H$6),'Product Ratings'!$F$6,IF(AND(D806&lt;='Product Ratings'!$I$7,I806&gt;='Product Ratings'!$H$7),'Product Ratings'!$F$7,IF(AND(D806&lt;='Product Ratings'!$I$8,D806&gt;='Product Ratings'!$H$8),'Product Ratings'!$F$8,IF(D806&gt;='Product Ratings'!$H$9,'Product Ratings'!$F$9)))))</f>
        <v>1</v>
      </c>
      <c r="T806" s="99">
        <f>IF(AND(O806&lt;='Product Ratings'!$M$5,O806&gt;='Product Ratings'!$L$5),'Product Ratings'!$J$5,IF(AND(O806&lt;='Product Ratings'!$M$6,O806&gt;='Product Ratings'!$L$6),'Product Ratings'!$J$6,IF(AND(O806&lt;='Product Ratings'!$M$7,O806&gt;='Product Ratings'!$L$7),'Product Ratings'!$J$7,IF(AND(O806&lt;='Product Ratings'!$M$8,O806&gt;='Product Ratings'!$L$8),'Product Ratings'!$J$8,IF(O806&gt;='Product Ratings'!$L$9,'Product Ratings'!$J$9)))))</f>
        <v>3</v>
      </c>
      <c r="U806" s="99">
        <f>IF(AND(N806&lt;='Product Ratings'!$R$5,N806&gt;='Product Ratings'!$Q$5),'Product Ratings'!$O$5,IF(AND(N806&lt;='Product Ratings'!$R$6,N806&gt;='Product Ratings'!$Q$6),'Product Ratings'!$O$6,IF(AND(N806&lt;='Product Ratings'!$R$7,N806&gt;='Product Ratings'!$Q$7),'Product Ratings'!$O$7,IF(AND(N806&lt;='Product Ratings'!$R$8,N806&gt;='Product Ratings'!$Q$8),'Product Ratings'!$O$8,IF(N806&gt;='Product Ratings'!$Q$9,'Product Ratings'!$O$9)))))</f>
        <v>3</v>
      </c>
      <c r="V806" s="99">
        <f>IF(AND(P806&lt;='Product Ratings'!$V$5,P806&gt;='Product Ratings'!$U$5),'Product Ratings'!$S$5,IF(AND(P806&lt;='Product Ratings'!$V$6,P806&gt;='Product Ratings'!$U$6),'Product Ratings'!$S$6,IF(AND(P806&lt;='Product Ratings'!$V$7,P806&gt;='Product Ratings'!$U$7),'Product Ratings'!$S$7,IF(AND(P806&lt;='Product Ratings'!$V$8,P806&gt;='Product Ratings'!$U$8),'Product Ratings'!$S$8,IF(P806&gt;='Product Ratings'!$U$9,'Product Ratings'!$S$9)))))</f>
        <v>3</v>
      </c>
      <c r="W806" s="135">
        <f t="shared" si="6"/>
        <v>12</v>
      </c>
      <c r="X806" s="90"/>
      <c r="Y806" s="90"/>
      <c r="Z806" s="90"/>
      <c r="AA806" s="90"/>
      <c r="AB806" s="90"/>
    </row>
    <row r="807" ht="12.75" customHeight="1">
      <c r="A807" s="87"/>
      <c r="B807" s="90"/>
      <c r="C807" s="90" t="s">
        <v>866</v>
      </c>
      <c r="D807" s="126">
        <v>3.0</v>
      </c>
      <c r="E807" s="127">
        <v>126.09</v>
      </c>
      <c r="F807" s="128">
        <f t="shared" si="7"/>
        <v>81.9585</v>
      </c>
      <c r="G807" s="129">
        <f t="shared" si="1"/>
        <v>44.1315</v>
      </c>
      <c r="H807" s="130">
        <f t="shared" si="2"/>
        <v>0.35</v>
      </c>
      <c r="I807" s="131">
        <v>44555.0</v>
      </c>
      <c r="J807" s="132">
        <v>44591.0</v>
      </c>
      <c r="K807" s="123"/>
      <c r="L807" s="90"/>
      <c r="M807" s="133">
        <f t="shared" si="3"/>
        <v>42.03</v>
      </c>
      <c r="N807" s="99">
        <f t="shared" si="4"/>
        <v>36</v>
      </c>
      <c r="O807" s="133">
        <f t="shared" si="5"/>
        <v>27.3195</v>
      </c>
      <c r="P807" s="134">
        <v>0.85</v>
      </c>
      <c r="Q807" s="90"/>
      <c r="R807" s="99">
        <f>IF(AND(H807&lt;='Product Ratings'!$E$5,H807&gt;='Product Ratings'!$D$5),'Product Ratings'!$C$5,IF(AND(H807&lt;='Product Ratings'!$E$6,H807&gt;='Product Ratings'!$D$6),'Product Ratings'!$C$6,IF(AND(H807&lt;='Product Ratings'!$E$7,H807&gt;='Product Ratings'!$D$7),'Product Ratings'!$C$7,IF(AND(H807&lt;='Product Ratings'!$E$8,H807&gt;='Product Ratings'!$D$8),'Product Ratings'!$C$8,IF(H807&gt;='Product Ratings'!$D$9,'Product Ratings'!$C$9)))))</f>
        <v>2</v>
      </c>
      <c r="S807" s="99">
        <f>IF(AND(D807&lt;='Product Ratings'!$I$5,D807&gt;='Product Ratings'!$H$5),'Product Ratings'!$F$5,IF(AND(D807&lt;='Product Ratings'!$I$6,D807&gt;='Product Ratings'!$H$6),'Product Ratings'!$F$6,IF(AND(D807&lt;='Product Ratings'!$I$7,I807&gt;='Product Ratings'!$H$7),'Product Ratings'!$F$7,IF(AND(D807&lt;='Product Ratings'!$I$8,D807&gt;='Product Ratings'!$H$8),'Product Ratings'!$F$8,IF(D807&gt;='Product Ratings'!$H$9,'Product Ratings'!$F$9)))))</f>
        <v>1</v>
      </c>
      <c r="T807" s="99">
        <f>IF(AND(O807&lt;='Product Ratings'!$M$5,O807&gt;='Product Ratings'!$L$5),'Product Ratings'!$J$5,IF(AND(O807&lt;='Product Ratings'!$M$6,O807&gt;='Product Ratings'!$L$6),'Product Ratings'!$J$6,IF(AND(O807&lt;='Product Ratings'!$M$7,O807&gt;='Product Ratings'!$L$7),'Product Ratings'!$J$7,IF(AND(O807&lt;='Product Ratings'!$M$8,O807&gt;='Product Ratings'!$L$8),'Product Ratings'!$J$8,IF(O807&gt;='Product Ratings'!$L$9,'Product Ratings'!$J$9)))))</f>
        <v>4</v>
      </c>
      <c r="U807" s="99">
        <f>IF(AND(N807&lt;='Product Ratings'!$R$5,N807&gt;='Product Ratings'!$Q$5),'Product Ratings'!$O$5,IF(AND(N807&lt;='Product Ratings'!$R$6,N807&gt;='Product Ratings'!$Q$6),'Product Ratings'!$O$6,IF(AND(N807&lt;='Product Ratings'!$R$7,N807&gt;='Product Ratings'!$Q$7),'Product Ratings'!$O$7,IF(AND(N807&lt;='Product Ratings'!$R$8,N807&gt;='Product Ratings'!$Q$8),'Product Ratings'!$O$8,IF(N807&gt;='Product Ratings'!$Q$9,'Product Ratings'!$O$9)))))</f>
        <v>3</v>
      </c>
      <c r="V807" s="99">
        <f>IF(AND(P807&lt;='Product Ratings'!$V$5,P807&gt;='Product Ratings'!$U$5),'Product Ratings'!$S$5,IF(AND(P807&lt;='Product Ratings'!$V$6,P807&gt;='Product Ratings'!$U$6),'Product Ratings'!$S$6,IF(AND(P807&lt;='Product Ratings'!$V$7,P807&gt;='Product Ratings'!$U$7),'Product Ratings'!$S$7,IF(AND(P807&lt;='Product Ratings'!$V$8,P807&gt;='Product Ratings'!$U$8),'Product Ratings'!$S$8,IF(P807&gt;='Product Ratings'!$U$9,'Product Ratings'!$S$9)))))</f>
        <v>5</v>
      </c>
      <c r="W807" s="135">
        <f t="shared" si="6"/>
        <v>15</v>
      </c>
      <c r="X807" s="90"/>
      <c r="Y807" s="90"/>
      <c r="Z807" s="90"/>
      <c r="AA807" s="90"/>
      <c r="AB807" s="90"/>
    </row>
    <row r="808" ht="12.75" customHeight="1">
      <c r="A808" s="87"/>
      <c r="B808" s="90"/>
      <c r="C808" s="90" t="s">
        <v>867</v>
      </c>
      <c r="D808" s="126">
        <v>4.0</v>
      </c>
      <c r="E808" s="127">
        <v>41.61</v>
      </c>
      <c r="F808" s="128">
        <f t="shared" si="7"/>
        <v>27.0465</v>
      </c>
      <c r="G808" s="129">
        <f t="shared" si="1"/>
        <v>14.5635</v>
      </c>
      <c r="H808" s="130">
        <f t="shared" si="2"/>
        <v>0.35</v>
      </c>
      <c r="I808" s="131">
        <v>44556.0</v>
      </c>
      <c r="J808" s="132">
        <v>44592.0</v>
      </c>
      <c r="K808" s="123"/>
      <c r="L808" s="90"/>
      <c r="M808" s="133">
        <f t="shared" si="3"/>
        <v>10.4025</v>
      </c>
      <c r="N808" s="99">
        <f t="shared" si="4"/>
        <v>36</v>
      </c>
      <c r="O808" s="133">
        <f t="shared" si="5"/>
        <v>6.761625</v>
      </c>
      <c r="P808" s="134">
        <v>0.87</v>
      </c>
      <c r="Q808" s="90"/>
      <c r="R808" s="99">
        <f>IF(AND(H808&lt;='Product Ratings'!$E$5,H808&gt;='Product Ratings'!$D$5),'Product Ratings'!$C$5,IF(AND(H808&lt;='Product Ratings'!$E$6,H808&gt;='Product Ratings'!$D$6),'Product Ratings'!$C$6,IF(AND(H808&lt;='Product Ratings'!$E$7,H808&gt;='Product Ratings'!$D$7),'Product Ratings'!$C$7,IF(AND(H808&lt;='Product Ratings'!$E$8,H808&gt;='Product Ratings'!$D$8),'Product Ratings'!$C$8,IF(H808&gt;='Product Ratings'!$D$9,'Product Ratings'!$C$9)))))</f>
        <v>2</v>
      </c>
      <c r="S808" s="99">
        <f>IF(AND(D808&lt;='Product Ratings'!$I$5,D808&gt;='Product Ratings'!$H$5),'Product Ratings'!$F$5,IF(AND(D808&lt;='Product Ratings'!$I$6,D808&gt;='Product Ratings'!$H$6),'Product Ratings'!$F$6,IF(AND(D808&lt;='Product Ratings'!$I$7,I808&gt;='Product Ratings'!$H$7),'Product Ratings'!$F$7,IF(AND(D808&lt;='Product Ratings'!$I$8,D808&gt;='Product Ratings'!$H$8),'Product Ratings'!$F$8,IF(D808&gt;='Product Ratings'!$H$9,'Product Ratings'!$F$9)))))</f>
        <v>1</v>
      </c>
      <c r="T808" s="99">
        <f>IF(AND(O808&lt;='Product Ratings'!$M$5,O808&gt;='Product Ratings'!$L$5),'Product Ratings'!$J$5,IF(AND(O808&lt;='Product Ratings'!$M$6,O808&gt;='Product Ratings'!$L$6),'Product Ratings'!$J$6,IF(AND(O808&lt;='Product Ratings'!$M$7,O808&gt;='Product Ratings'!$L$7),'Product Ratings'!$J$7,IF(AND(O808&lt;='Product Ratings'!$M$8,O808&gt;='Product Ratings'!$L$8),'Product Ratings'!$J$8,IF(O808&gt;='Product Ratings'!$L$9,'Product Ratings'!$J$9)))))</f>
        <v>5</v>
      </c>
      <c r="U808" s="99">
        <f>IF(AND(N808&lt;='Product Ratings'!$R$5,N808&gt;='Product Ratings'!$Q$5),'Product Ratings'!$O$5,IF(AND(N808&lt;='Product Ratings'!$R$6,N808&gt;='Product Ratings'!$Q$6),'Product Ratings'!$O$6,IF(AND(N808&lt;='Product Ratings'!$R$7,N808&gt;='Product Ratings'!$Q$7),'Product Ratings'!$O$7,IF(AND(N808&lt;='Product Ratings'!$R$8,N808&gt;='Product Ratings'!$Q$8),'Product Ratings'!$O$8,IF(N808&gt;='Product Ratings'!$Q$9,'Product Ratings'!$O$9)))))</f>
        <v>3</v>
      </c>
      <c r="V808" s="99">
        <f>IF(AND(P808&lt;='Product Ratings'!$V$5,P808&gt;='Product Ratings'!$U$5),'Product Ratings'!$S$5,IF(AND(P808&lt;='Product Ratings'!$V$6,P808&gt;='Product Ratings'!$U$6),'Product Ratings'!$S$6,IF(AND(P808&lt;='Product Ratings'!$V$7,P808&gt;='Product Ratings'!$U$7),'Product Ratings'!$S$7,IF(AND(P808&lt;='Product Ratings'!$V$8,P808&gt;='Product Ratings'!$U$8),'Product Ratings'!$S$8,IF(P808&gt;='Product Ratings'!$U$9,'Product Ratings'!$S$9)))))</f>
        <v>5</v>
      </c>
      <c r="W808" s="135">
        <f t="shared" si="6"/>
        <v>16</v>
      </c>
      <c r="X808" s="90"/>
      <c r="Y808" s="90"/>
      <c r="Z808" s="90"/>
      <c r="AA808" s="90"/>
      <c r="AB808" s="90"/>
    </row>
    <row r="809" ht="12.75" customHeight="1">
      <c r="A809" s="87"/>
      <c r="B809" s="90"/>
      <c r="C809" s="90" t="s">
        <v>868</v>
      </c>
      <c r="D809" s="126">
        <v>5.0</v>
      </c>
      <c r="E809" s="127">
        <v>277.39</v>
      </c>
      <c r="F809" s="128">
        <f t="shared" si="7"/>
        <v>180.3035</v>
      </c>
      <c r="G809" s="129">
        <f t="shared" si="1"/>
        <v>97.0865</v>
      </c>
      <c r="H809" s="130">
        <f t="shared" si="2"/>
        <v>0.35</v>
      </c>
      <c r="I809" s="131">
        <v>44557.0</v>
      </c>
      <c r="J809" s="132">
        <v>44593.0</v>
      </c>
      <c r="K809" s="123"/>
      <c r="L809" s="90"/>
      <c r="M809" s="133">
        <f t="shared" si="3"/>
        <v>55.478</v>
      </c>
      <c r="N809" s="99">
        <f t="shared" si="4"/>
        <v>36</v>
      </c>
      <c r="O809" s="133">
        <f t="shared" si="5"/>
        <v>36.0607</v>
      </c>
      <c r="P809" s="134">
        <v>0.88</v>
      </c>
      <c r="Q809" s="90"/>
      <c r="R809" s="99">
        <f>IF(AND(H809&lt;='Product Ratings'!$E$5,H809&gt;='Product Ratings'!$D$5),'Product Ratings'!$C$5,IF(AND(H809&lt;='Product Ratings'!$E$6,H809&gt;='Product Ratings'!$D$6),'Product Ratings'!$C$6,IF(AND(H809&lt;='Product Ratings'!$E$7,H809&gt;='Product Ratings'!$D$7),'Product Ratings'!$C$7,IF(AND(H809&lt;='Product Ratings'!$E$8,H809&gt;='Product Ratings'!$D$8),'Product Ratings'!$C$8,IF(H809&gt;='Product Ratings'!$D$9,'Product Ratings'!$C$9)))))</f>
        <v>2</v>
      </c>
      <c r="S809" s="99">
        <f>IF(AND(D809&lt;='Product Ratings'!$I$5,D809&gt;='Product Ratings'!$H$5),'Product Ratings'!$F$5,IF(AND(D809&lt;='Product Ratings'!$I$6,D809&gt;='Product Ratings'!$H$6),'Product Ratings'!$F$6,IF(AND(D809&lt;='Product Ratings'!$I$7,I809&gt;='Product Ratings'!$H$7),'Product Ratings'!$F$7,IF(AND(D809&lt;='Product Ratings'!$I$8,D809&gt;='Product Ratings'!$H$8),'Product Ratings'!$F$8,IF(D809&gt;='Product Ratings'!$H$9,'Product Ratings'!$F$9)))))</f>
        <v>1</v>
      </c>
      <c r="T809" s="99">
        <f>IF(AND(O809&lt;='Product Ratings'!$M$5,O809&gt;='Product Ratings'!$L$5),'Product Ratings'!$J$5,IF(AND(O809&lt;='Product Ratings'!$M$6,O809&gt;='Product Ratings'!$L$6),'Product Ratings'!$J$6,IF(AND(O809&lt;='Product Ratings'!$M$7,O809&gt;='Product Ratings'!$L$7),'Product Ratings'!$J$7,IF(AND(O809&lt;='Product Ratings'!$M$8,O809&gt;='Product Ratings'!$L$8),'Product Ratings'!$J$8,IF(O809&gt;='Product Ratings'!$L$9,'Product Ratings'!$J$9)))))</f>
        <v>4</v>
      </c>
      <c r="U809" s="99">
        <f>IF(AND(N809&lt;='Product Ratings'!$R$5,N809&gt;='Product Ratings'!$Q$5),'Product Ratings'!$O$5,IF(AND(N809&lt;='Product Ratings'!$R$6,N809&gt;='Product Ratings'!$Q$6),'Product Ratings'!$O$6,IF(AND(N809&lt;='Product Ratings'!$R$7,N809&gt;='Product Ratings'!$Q$7),'Product Ratings'!$O$7,IF(AND(N809&lt;='Product Ratings'!$R$8,N809&gt;='Product Ratings'!$Q$8),'Product Ratings'!$O$8,IF(N809&gt;='Product Ratings'!$Q$9,'Product Ratings'!$O$9)))))</f>
        <v>3</v>
      </c>
      <c r="V809" s="99">
        <f>IF(AND(P809&lt;='Product Ratings'!$V$5,P809&gt;='Product Ratings'!$U$5),'Product Ratings'!$S$5,IF(AND(P809&lt;='Product Ratings'!$V$6,P809&gt;='Product Ratings'!$U$6),'Product Ratings'!$S$6,IF(AND(P809&lt;='Product Ratings'!$V$7,P809&gt;='Product Ratings'!$U$7),'Product Ratings'!$S$7,IF(AND(P809&lt;='Product Ratings'!$V$8,P809&gt;='Product Ratings'!$U$8),'Product Ratings'!$S$8,IF(P809&gt;='Product Ratings'!$U$9,'Product Ratings'!$S$9)))))</f>
        <v>5</v>
      </c>
      <c r="W809" s="135">
        <f t="shared" si="6"/>
        <v>15</v>
      </c>
      <c r="X809" s="90"/>
      <c r="Y809" s="90"/>
      <c r="Z809" s="90"/>
      <c r="AA809" s="90"/>
      <c r="AB809" s="90"/>
    </row>
    <row r="810" ht="12.75" customHeight="1">
      <c r="A810" s="87"/>
      <c r="B810" s="90"/>
      <c r="C810" s="90" t="s">
        <v>869</v>
      </c>
      <c r="D810" s="126">
        <v>6.0</v>
      </c>
      <c r="E810" s="127">
        <v>103.83</v>
      </c>
      <c r="F810" s="128">
        <f t="shared" si="7"/>
        <v>67.4895</v>
      </c>
      <c r="G810" s="129">
        <f t="shared" si="1"/>
        <v>36.3405</v>
      </c>
      <c r="H810" s="130">
        <f t="shared" si="2"/>
        <v>0.35</v>
      </c>
      <c r="I810" s="131">
        <v>44558.0</v>
      </c>
      <c r="J810" s="132">
        <v>44594.0</v>
      </c>
      <c r="K810" s="123"/>
      <c r="L810" s="90"/>
      <c r="M810" s="133">
        <f t="shared" si="3"/>
        <v>17.305</v>
      </c>
      <c r="N810" s="99">
        <f t="shared" si="4"/>
        <v>36</v>
      </c>
      <c r="O810" s="133">
        <f t="shared" si="5"/>
        <v>11.24825</v>
      </c>
      <c r="P810" s="134">
        <v>0.89</v>
      </c>
      <c r="Q810" s="90"/>
      <c r="R810" s="99">
        <f>IF(AND(H810&lt;='Product Ratings'!$E$5,H810&gt;='Product Ratings'!$D$5),'Product Ratings'!$C$5,IF(AND(H810&lt;='Product Ratings'!$E$6,H810&gt;='Product Ratings'!$D$6),'Product Ratings'!$C$6,IF(AND(H810&lt;='Product Ratings'!$E$7,H810&gt;='Product Ratings'!$D$7),'Product Ratings'!$C$7,IF(AND(H810&lt;='Product Ratings'!$E$8,H810&gt;='Product Ratings'!$D$8),'Product Ratings'!$C$8,IF(H810&gt;='Product Ratings'!$D$9,'Product Ratings'!$C$9)))))</f>
        <v>2</v>
      </c>
      <c r="S810" s="99">
        <f>IF(AND(D810&lt;='Product Ratings'!$I$5,D810&gt;='Product Ratings'!$H$5),'Product Ratings'!$F$5,IF(AND(D810&lt;='Product Ratings'!$I$6,D810&gt;='Product Ratings'!$H$6),'Product Ratings'!$F$6,IF(AND(D810&lt;='Product Ratings'!$I$7,I810&gt;='Product Ratings'!$H$7),'Product Ratings'!$F$7,IF(AND(D810&lt;='Product Ratings'!$I$8,D810&gt;='Product Ratings'!$H$8),'Product Ratings'!$F$8,IF(D810&gt;='Product Ratings'!$H$9,'Product Ratings'!$F$9)))))</f>
        <v>2</v>
      </c>
      <c r="T810" s="99">
        <f>IF(AND(O810&lt;='Product Ratings'!$M$5,O810&gt;='Product Ratings'!$L$5),'Product Ratings'!$J$5,IF(AND(O810&lt;='Product Ratings'!$M$6,O810&gt;='Product Ratings'!$L$6),'Product Ratings'!$J$6,IF(AND(O810&lt;='Product Ratings'!$M$7,O810&gt;='Product Ratings'!$L$7),'Product Ratings'!$J$7,IF(AND(O810&lt;='Product Ratings'!$M$8,O810&gt;='Product Ratings'!$L$8),'Product Ratings'!$J$8,IF(O810&gt;='Product Ratings'!$L$9,'Product Ratings'!$J$9)))))</f>
        <v>5</v>
      </c>
      <c r="U810" s="99">
        <f>IF(AND(N810&lt;='Product Ratings'!$R$5,N810&gt;='Product Ratings'!$Q$5),'Product Ratings'!$O$5,IF(AND(N810&lt;='Product Ratings'!$R$6,N810&gt;='Product Ratings'!$Q$6),'Product Ratings'!$O$6,IF(AND(N810&lt;='Product Ratings'!$R$7,N810&gt;='Product Ratings'!$Q$7),'Product Ratings'!$O$7,IF(AND(N810&lt;='Product Ratings'!$R$8,N810&gt;='Product Ratings'!$Q$8),'Product Ratings'!$O$8,IF(N810&gt;='Product Ratings'!$Q$9,'Product Ratings'!$O$9)))))</f>
        <v>3</v>
      </c>
      <c r="V810" s="99">
        <f>IF(AND(P810&lt;='Product Ratings'!$V$5,P810&gt;='Product Ratings'!$U$5),'Product Ratings'!$S$5,IF(AND(P810&lt;='Product Ratings'!$V$6,P810&gt;='Product Ratings'!$U$6),'Product Ratings'!$S$6,IF(AND(P810&lt;='Product Ratings'!$V$7,P810&gt;='Product Ratings'!$U$7),'Product Ratings'!$S$7,IF(AND(P810&lt;='Product Ratings'!$V$8,P810&gt;='Product Ratings'!$U$8),'Product Ratings'!$S$8,IF(P810&gt;='Product Ratings'!$U$9,'Product Ratings'!$S$9)))))</f>
        <v>5</v>
      </c>
      <c r="W810" s="135">
        <f t="shared" si="6"/>
        <v>17</v>
      </c>
      <c r="X810" s="90"/>
      <c r="Y810" s="90"/>
      <c r="Z810" s="90"/>
      <c r="AA810" s="90"/>
      <c r="AB810" s="90"/>
    </row>
    <row r="811" ht="12.75" customHeight="1">
      <c r="A811" s="87"/>
      <c r="B811" s="90"/>
      <c r="C811" s="90" t="s">
        <v>870</v>
      </c>
      <c r="D811" s="126">
        <v>1.0</v>
      </c>
      <c r="E811" s="127">
        <v>43.26</v>
      </c>
      <c r="F811" s="128">
        <f t="shared" si="7"/>
        <v>28.119</v>
      </c>
      <c r="G811" s="129">
        <f t="shared" si="1"/>
        <v>15.141</v>
      </c>
      <c r="H811" s="130">
        <f t="shared" si="2"/>
        <v>0.35</v>
      </c>
      <c r="I811" s="131">
        <v>44559.0</v>
      </c>
      <c r="J811" s="132">
        <v>44595.0</v>
      </c>
      <c r="K811" s="123"/>
      <c r="L811" s="90"/>
      <c r="M811" s="133">
        <f t="shared" si="3"/>
        <v>43.26</v>
      </c>
      <c r="N811" s="99">
        <f t="shared" si="4"/>
        <v>36</v>
      </c>
      <c r="O811" s="133">
        <f t="shared" si="5"/>
        <v>28.119</v>
      </c>
      <c r="P811" s="134">
        <v>0.9</v>
      </c>
      <c r="Q811" s="90"/>
      <c r="R811" s="99">
        <f>IF(AND(H811&lt;='Product Ratings'!$E$5,H811&gt;='Product Ratings'!$D$5),'Product Ratings'!$C$5,IF(AND(H811&lt;='Product Ratings'!$E$6,H811&gt;='Product Ratings'!$D$6),'Product Ratings'!$C$6,IF(AND(H811&lt;='Product Ratings'!$E$7,H811&gt;='Product Ratings'!$D$7),'Product Ratings'!$C$7,IF(AND(H811&lt;='Product Ratings'!$E$8,H811&gt;='Product Ratings'!$D$8),'Product Ratings'!$C$8,IF(H811&gt;='Product Ratings'!$D$9,'Product Ratings'!$C$9)))))</f>
        <v>2</v>
      </c>
      <c r="S811" s="99">
        <f>IF(AND(D811&lt;='Product Ratings'!$I$5,D811&gt;='Product Ratings'!$H$5),'Product Ratings'!$F$5,IF(AND(D811&lt;='Product Ratings'!$I$6,D811&gt;='Product Ratings'!$H$6),'Product Ratings'!$F$6,IF(AND(D811&lt;='Product Ratings'!$I$7,I811&gt;='Product Ratings'!$H$7),'Product Ratings'!$F$7,IF(AND(D811&lt;='Product Ratings'!$I$8,D811&gt;='Product Ratings'!$H$8),'Product Ratings'!$F$8,IF(D811&gt;='Product Ratings'!$H$9,'Product Ratings'!$F$9)))))</f>
        <v>1</v>
      </c>
      <c r="T811" s="99">
        <f>IF(AND(O811&lt;='Product Ratings'!$M$5,O811&gt;='Product Ratings'!$L$5),'Product Ratings'!$J$5,IF(AND(O811&lt;='Product Ratings'!$M$6,O811&gt;='Product Ratings'!$L$6),'Product Ratings'!$J$6,IF(AND(O811&lt;='Product Ratings'!$M$7,O811&gt;='Product Ratings'!$L$7),'Product Ratings'!$J$7,IF(AND(O811&lt;='Product Ratings'!$M$8,O811&gt;='Product Ratings'!$L$8),'Product Ratings'!$J$8,IF(O811&gt;='Product Ratings'!$L$9,'Product Ratings'!$J$9)))))</f>
        <v>4</v>
      </c>
      <c r="U811" s="99">
        <f>IF(AND(N811&lt;='Product Ratings'!$R$5,N811&gt;='Product Ratings'!$Q$5),'Product Ratings'!$O$5,IF(AND(N811&lt;='Product Ratings'!$R$6,N811&gt;='Product Ratings'!$Q$6),'Product Ratings'!$O$6,IF(AND(N811&lt;='Product Ratings'!$R$7,N811&gt;='Product Ratings'!$Q$7),'Product Ratings'!$O$7,IF(AND(N811&lt;='Product Ratings'!$R$8,N811&gt;='Product Ratings'!$Q$8),'Product Ratings'!$O$8,IF(N811&gt;='Product Ratings'!$Q$9,'Product Ratings'!$O$9)))))</f>
        <v>3</v>
      </c>
      <c r="V811" s="99">
        <f>IF(AND(P811&lt;='Product Ratings'!$V$5,P811&gt;='Product Ratings'!$U$5),'Product Ratings'!$S$5,IF(AND(P811&lt;='Product Ratings'!$V$6,P811&gt;='Product Ratings'!$U$6),'Product Ratings'!$S$6,IF(AND(P811&lt;='Product Ratings'!$V$7,P811&gt;='Product Ratings'!$U$7),'Product Ratings'!$S$7,IF(AND(P811&lt;='Product Ratings'!$V$8,P811&gt;='Product Ratings'!$U$8),'Product Ratings'!$S$8,IF(P811&gt;='Product Ratings'!$U$9,'Product Ratings'!$S$9)))))</f>
        <v>5</v>
      </c>
      <c r="W811" s="135">
        <f t="shared" si="6"/>
        <v>15</v>
      </c>
      <c r="X811" s="90"/>
      <c r="Y811" s="90"/>
      <c r="Z811" s="90"/>
      <c r="AA811" s="90"/>
      <c r="AB811" s="90"/>
    </row>
    <row r="812" ht="12.75" customHeight="1">
      <c r="A812" s="87"/>
      <c r="B812" s="90"/>
      <c r="C812" s="90" t="s">
        <v>871</v>
      </c>
      <c r="D812" s="126">
        <v>2.0</v>
      </c>
      <c r="E812" s="127">
        <v>50.43</v>
      </c>
      <c r="F812" s="128">
        <f t="shared" si="7"/>
        <v>32.7795</v>
      </c>
      <c r="G812" s="129">
        <f t="shared" si="1"/>
        <v>17.6505</v>
      </c>
      <c r="H812" s="130">
        <f t="shared" si="2"/>
        <v>0.35</v>
      </c>
      <c r="I812" s="131">
        <v>44560.0</v>
      </c>
      <c r="J812" s="132">
        <v>44596.0</v>
      </c>
      <c r="K812" s="123"/>
      <c r="L812" s="90"/>
      <c r="M812" s="133">
        <f t="shared" si="3"/>
        <v>25.215</v>
      </c>
      <c r="N812" s="99">
        <f t="shared" si="4"/>
        <v>36</v>
      </c>
      <c r="O812" s="133">
        <f t="shared" si="5"/>
        <v>16.38975</v>
      </c>
      <c r="P812" s="134">
        <v>0.91</v>
      </c>
      <c r="Q812" s="90"/>
      <c r="R812" s="99">
        <f>IF(AND(H812&lt;='Product Ratings'!$E$5,H812&gt;='Product Ratings'!$D$5),'Product Ratings'!$C$5,IF(AND(H812&lt;='Product Ratings'!$E$6,H812&gt;='Product Ratings'!$D$6),'Product Ratings'!$C$6,IF(AND(H812&lt;='Product Ratings'!$E$7,H812&gt;='Product Ratings'!$D$7),'Product Ratings'!$C$7,IF(AND(H812&lt;='Product Ratings'!$E$8,H812&gt;='Product Ratings'!$D$8),'Product Ratings'!$C$8,IF(H812&gt;='Product Ratings'!$D$9,'Product Ratings'!$C$9)))))</f>
        <v>2</v>
      </c>
      <c r="S812" s="99">
        <f>IF(AND(D812&lt;='Product Ratings'!$I$5,D812&gt;='Product Ratings'!$H$5),'Product Ratings'!$F$5,IF(AND(D812&lt;='Product Ratings'!$I$6,D812&gt;='Product Ratings'!$H$6),'Product Ratings'!$F$6,IF(AND(D812&lt;='Product Ratings'!$I$7,I812&gt;='Product Ratings'!$H$7),'Product Ratings'!$F$7,IF(AND(D812&lt;='Product Ratings'!$I$8,D812&gt;='Product Ratings'!$H$8),'Product Ratings'!$F$8,IF(D812&gt;='Product Ratings'!$H$9,'Product Ratings'!$F$9)))))</f>
        <v>1</v>
      </c>
      <c r="T812" s="99">
        <f>IF(AND(O812&lt;='Product Ratings'!$M$5,O812&gt;='Product Ratings'!$L$5),'Product Ratings'!$J$5,IF(AND(O812&lt;='Product Ratings'!$M$6,O812&gt;='Product Ratings'!$L$6),'Product Ratings'!$J$6,IF(AND(O812&lt;='Product Ratings'!$M$7,O812&gt;='Product Ratings'!$L$7),'Product Ratings'!$J$7,IF(AND(O812&lt;='Product Ratings'!$M$8,O812&gt;='Product Ratings'!$L$8),'Product Ratings'!$J$8,IF(O812&gt;='Product Ratings'!$L$9,'Product Ratings'!$J$9)))))</f>
        <v>5</v>
      </c>
      <c r="U812" s="99">
        <f>IF(AND(N812&lt;='Product Ratings'!$R$5,N812&gt;='Product Ratings'!$Q$5),'Product Ratings'!$O$5,IF(AND(N812&lt;='Product Ratings'!$R$6,N812&gt;='Product Ratings'!$Q$6),'Product Ratings'!$O$6,IF(AND(N812&lt;='Product Ratings'!$R$7,N812&gt;='Product Ratings'!$Q$7),'Product Ratings'!$O$7,IF(AND(N812&lt;='Product Ratings'!$R$8,N812&gt;='Product Ratings'!$Q$8),'Product Ratings'!$O$8,IF(N812&gt;='Product Ratings'!$Q$9,'Product Ratings'!$O$9)))))</f>
        <v>3</v>
      </c>
      <c r="V812" s="99">
        <f>IF(AND(P812&lt;='Product Ratings'!$V$5,P812&gt;='Product Ratings'!$U$5),'Product Ratings'!$S$5,IF(AND(P812&lt;='Product Ratings'!$V$6,P812&gt;='Product Ratings'!$U$6),'Product Ratings'!$S$6,IF(AND(P812&lt;='Product Ratings'!$V$7,P812&gt;='Product Ratings'!$U$7),'Product Ratings'!$S$7,IF(AND(P812&lt;='Product Ratings'!$V$8,P812&gt;='Product Ratings'!$U$8),'Product Ratings'!$S$8,IF(P812&gt;='Product Ratings'!$U$9,'Product Ratings'!$S$9)))))</f>
        <v>5</v>
      </c>
      <c r="W812" s="135">
        <f t="shared" si="6"/>
        <v>16</v>
      </c>
      <c r="X812" s="90"/>
      <c r="Y812" s="90"/>
      <c r="Z812" s="90"/>
      <c r="AA812" s="90"/>
      <c r="AB812" s="90"/>
    </row>
    <row r="813" ht="12.75" customHeight="1">
      <c r="A813" s="87"/>
      <c r="B813" s="90"/>
      <c r="C813" s="90" t="s">
        <v>872</v>
      </c>
      <c r="D813" s="126">
        <v>3.0</v>
      </c>
      <c r="E813" s="127">
        <v>706.09</v>
      </c>
      <c r="F813" s="128">
        <f t="shared" si="7"/>
        <v>458.9585</v>
      </c>
      <c r="G813" s="129">
        <f t="shared" si="1"/>
        <v>247.1315</v>
      </c>
      <c r="H813" s="130">
        <f t="shared" si="2"/>
        <v>0.35</v>
      </c>
      <c r="I813" s="131">
        <v>44561.0</v>
      </c>
      <c r="J813" s="132">
        <v>44597.0</v>
      </c>
      <c r="K813" s="123"/>
      <c r="L813" s="90"/>
      <c r="M813" s="133">
        <f t="shared" si="3"/>
        <v>235.3633333</v>
      </c>
      <c r="N813" s="99">
        <f t="shared" si="4"/>
        <v>36</v>
      </c>
      <c r="O813" s="133">
        <f t="shared" si="5"/>
        <v>152.9861667</v>
      </c>
      <c r="P813" s="134">
        <v>0.94</v>
      </c>
      <c r="Q813" s="90"/>
      <c r="R813" s="99">
        <f>IF(AND(H813&lt;='Product Ratings'!$E$5,H813&gt;='Product Ratings'!$D$5),'Product Ratings'!$C$5,IF(AND(H813&lt;='Product Ratings'!$E$6,H813&gt;='Product Ratings'!$D$6),'Product Ratings'!$C$6,IF(AND(H813&lt;='Product Ratings'!$E$7,H813&gt;='Product Ratings'!$D$7),'Product Ratings'!$C$7,IF(AND(H813&lt;='Product Ratings'!$E$8,H813&gt;='Product Ratings'!$D$8),'Product Ratings'!$C$8,IF(H813&gt;='Product Ratings'!$D$9,'Product Ratings'!$C$9)))))</f>
        <v>2</v>
      </c>
      <c r="S813" s="99">
        <f>IF(AND(D813&lt;='Product Ratings'!$I$5,D813&gt;='Product Ratings'!$H$5),'Product Ratings'!$F$5,IF(AND(D813&lt;='Product Ratings'!$I$6,D813&gt;='Product Ratings'!$H$6),'Product Ratings'!$F$6,IF(AND(D813&lt;='Product Ratings'!$I$7,I813&gt;='Product Ratings'!$H$7),'Product Ratings'!$F$7,IF(AND(D813&lt;='Product Ratings'!$I$8,D813&gt;='Product Ratings'!$H$8),'Product Ratings'!$F$8,IF(D813&gt;='Product Ratings'!$H$9,'Product Ratings'!$F$9)))))</f>
        <v>1</v>
      </c>
      <c r="T813" s="99">
        <f>IF(AND(O813&lt;='Product Ratings'!$M$5,O813&gt;='Product Ratings'!$L$5),'Product Ratings'!$J$5,IF(AND(O813&lt;='Product Ratings'!$M$6,O813&gt;='Product Ratings'!$L$6),'Product Ratings'!$J$6,IF(AND(O813&lt;='Product Ratings'!$M$7,O813&gt;='Product Ratings'!$L$7),'Product Ratings'!$J$7,IF(AND(O813&lt;='Product Ratings'!$M$8,O813&gt;='Product Ratings'!$L$8),'Product Ratings'!$J$8,IF(O813&gt;='Product Ratings'!$L$9,'Product Ratings'!$J$9)))))</f>
        <v>2</v>
      </c>
      <c r="U813" s="99">
        <f>IF(AND(N813&lt;='Product Ratings'!$R$5,N813&gt;='Product Ratings'!$Q$5),'Product Ratings'!$O$5,IF(AND(N813&lt;='Product Ratings'!$R$6,N813&gt;='Product Ratings'!$Q$6),'Product Ratings'!$O$6,IF(AND(N813&lt;='Product Ratings'!$R$7,N813&gt;='Product Ratings'!$Q$7),'Product Ratings'!$O$7,IF(AND(N813&lt;='Product Ratings'!$R$8,N813&gt;='Product Ratings'!$Q$8),'Product Ratings'!$O$8,IF(N813&gt;='Product Ratings'!$Q$9,'Product Ratings'!$O$9)))))</f>
        <v>3</v>
      </c>
      <c r="V813" s="99">
        <f>IF(AND(P813&lt;='Product Ratings'!$V$5,P813&gt;='Product Ratings'!$U$5),'Product Ratings'!$S$5,IF(AND(P813&lt;='Product Ratings'!$V$6,P813&gt;='Product Ratings'!$U$6),'Product Ratings'!$S$6,IF(AND(P813&lt;='Product Ratings'!$V$7,P813&gt;='Product Ratings'!$U$7),'Product Ratings'!$S$7,IF(AND(P813&lt;='Product Ratings'!$V$8,P813&gt;='Product Ratings'!$U$8),'Product Ratings'!$S$8,IF(P813&gt;='Product Ratings'!$U$9,'Product Ratings'!$S$9)))))</f>
        <v>5</v>
      </c>
      <c r="W813" s="135">
        <f t="shared" si="6"/>
        <v>13</v>
      </c>
      <c r="X813" s="90"/>
      <c r="Y813" s="90"/>
      <c r="Z813" s="90"/>
      <c r="AA813" s="90"/>
      <c r="AB813" s="90"/>
    </row>
    <row r="814" ht="12.75" customHeight="1">
      <c r="A814" s="87"/>
      <c r="B814" s="90"/>
      <c r="C814" s="90" t="s">
        <v>873</v>
      </c>
      <c r="D814" s="126">
        <v>4.0</v>
      </c>
      <c r="E814" s="127">
        <v>201.52</v>
      </c>
      <c r="F814" s="128">
        <f t="shared" si="7"/>
        <v>130.988</v>
      </c>
      <c r="G814" s="129">
        <f t="shared" si="1"/>
        <v>70.532</v>
      </c>
      <c r="H814" s="130">
        <f t="shared" si="2"/>
        <v>0.35</v>
      </c>
      <c r="I814" s="131">
        <v>44562.0</v>
      </c>
      <c r="J814" s="132">
        <v>44598.0</v>
      </c>
      <c r="K814" s="123"/>
      <c r="L814" s="90"/>
      <c r="M814" s="133">
        <f t="shared" si="3"/>
        <v>50.38</v>
      </c>
      <c r="N814" s="99">
        <f t="shared" si="4"/>
        <v>36</v>
      </c>
      <c r="O814" s="133">
        <f t="shared" si="5"/>
        <v>32.747</v>
      </c>
      <c r="P814" s="134">
        <v>0.97</v>
      </c>
      <c r="Q814" s="90"/>
      <c r="R814" s="99">
        <f>IF(AND(H814&lt;='Product Ratings'!$E$5,H814&gt;='Product Ratings'!$D$5),'Product Ratings'!$C$5,IF(AND(H814&lt;='Product Ratings'!$E$6,H814&gt;='Product Ratings'!$D$6),'Product Ratings'!$C$6,IF(AND(H814&lt;='Product Ratings'!$E$7,H814&gt;='Product Ratings'!$D$7),'Product Ratings'!$C$7,IF(AND(H814&lt;='Product Ratings'!$E$8,H814&gt;='Product Ratings'!$D$8),'Product Ratings'!$C$8,IF(H814&gt;='Product Ratings'!$D$9,'Product Ratings'!$C$9)))))</f>
        <v>2</v>
      </c>
      <c r="S814" s="99">
        <f>IF(AND(D814&lt;='Product Ratings'!$I$5,D814&gt;='Product Ratings'!$H$5),'Product Ratings'!$F$5,IF(AND(D814&lt;='Product Ratings'!$I$6,D814&gt;='Product Ratings'!$H$6),'Product Ratings'!$F$6,IF(AND(D814&lt;='Product Ratings'!$I$7,I814&gt;='Product Ratings'!$H$7),'Product Ratings'!$F$7,IF(AND(D814&lt;='Product Ratings'!$I$8,D814&gt;='Product Ratings'!$H$8),'Product Ratings'!$F$8,IF(D814&gt;='Product Ratings'!$H$9,'Product Ratings'!$F$9)))))</f>
        <v>1</v>
      </c>
      <c r="T814" s="99">
        <f>IF(AND(O814&lt;='Product Ratings'!$M$5,O814&gt;='Product Ratings'!$L$5),'Product Ratings'!$J$5,IF(AND(O814&lt;='Product Ratings'!$M$6,O814&gt;='Product Ratings'!$L$6),'Product Ratings'!$J$6,IF(AND(O814&lt;='Product Ratings'!$M$7,O814&gt;='Product Ratings'!$L$7),'Product Ratings'!$J$7,IF(AND(O814&lt;='Product Ratings'!$M$8,O814&gt;='Product Ratings'!$L$8),'Product Ratings'!$J$8,IF(O814&gt;='Product Ratings'!$L$9,'Product Ratings'!$J$9)))))</f>
        <v>4</v>
      </c>
      <c r="U814" s="99">
        <f>IF(AND(N814&lt;='Product Ratings'!$R$5,N814&gt;='Product Ratings'!$Q$5),'Product Ratings'!$O$5,IF(AND(N814&lt;='Product Ratings'!$R$6,N814&gt;='Product Ratings'!$Q$6),'Product Ratings'!$O$6,IF(AND(N814&lt;='Product Ratings'!$R$7,N814&gt;='Product Ratings'!$Q$7),'Product Ratings'!$O$7,IF(AND(N814&lt;='Product Ratings'!$R$8,N814&gt;='Product Ratings'!$Q$8),'Product Ratings'!$O$8,IF(N814&gt;='Product Ratings'!$Q$9,'Product Ratings'!$O$9)))))</f>
        <v>3</v>
      </c>
      <c r="V814" s="99">
        <f>IF(AND(P814&lt;='Product Ratings'!$V$5,P814&gt;='Product Ratings'!$U$5),'Product Ratings'!$S$5,IF(AND(P814&lt;='Product Ratings'!$V$6,P814&gt;='Product Ratings'!$U$6),'Product Ratings'!$S$6,IF(AND(P814&lt;='Product Ratings'!$V$7,P814&gt;='Product Ratings'!$U$7),'Product Ratings'!$S$7,IF(AND(P814&lt;='Product Ratings'!$V$8,P814&gt;='Product Ratings'!$U$8),'Product Ratings'!$S$8,IF(P814&gt;='Product Ratings'!$U$9,'Product Ratings'!$S$9)))))</f>
        <v>5</v>
      </c>
      <c r="W814" s="135">
        <f t="shared" si="6"/>
        <v>15</v>
      </c>
      <c r="X814" s="90"/>
      <c r="Y814" s="90"/>
      <c r="Z814" s="90"/>
      <c r="AA814" s="90"/>
      <c r="AB814" s="90"/>
    </row>
    <row r="815" ht="12.75" customHeight="1">
      <c r="A815" s="87"/>
      <c r="B815" s="90"/>
      <c r="C815" s="90" t="s">
        <v>874</v>
      </c>
      <c r="D815" s="126">
        <v>5.0</v>
      </c>
      <c r="E815" s="127">
        <v>68.87</v>
      </c>
      <c r="F815" s="128">
        <f t="shared" si="7"/>
        <v>44.7655</v>
      </c>
      <c r="G815" s="129">
        <f t="shared" si="1"/>
        <v>24.1045</v>
      </c>
      <c r="H815" s="130">
        <f t="shared" si="2"/>
        <v>0.35</v>
      </c>
      <c r="I815" s="131">
        <v>44563.0</v>
      </c>
      <c r="J815" s="132">
        <v>44599.0</v>
      </c>
      <c r="K815" s="123"/>
      <c r="L815" s="90"/>
      <c r="M815" s="133">
        <f t="shared" si="3"/>
        <v>13.774</v>
      </c>
      <c r="N815" s="99">
        <f t="shared" si="4"/>
        <v>36</v>
      </c>
      <c r="O815" s="133">
        <f t="shared" si="5"/>
        <v>8.9531</v>
      </c>
      <c r="P815" s="134">
        <v>0.93</v>
      </c>
      <c r="Q815" s="90"/>
      <c r="R815" s="99">
        <f>IF(AND(H815&lt;='Product Ratings'!$E$5,H815&gt;='Product Ratings'!$D$5),'Product Ratings'!$C$5,IF(AND(H815&lt;='Product Ratings'!$E$6,H815&gt;='Product Ratings'!$D$6),'Product Ratings'!$C$6,IF(AND(H815&lt;='Product Ratings'!$E$7,H815&gt;='Product Ratings'!$D$7),'Product Ratings'!$C$7,IF(AND(H815&lt;='Product Ratings'!$E$8,H815&gt;='Product Ratings'!$D$8),'Product Ratings'!$C$8,IF(H815&gt;='Product Ratings'!$D$9,'Product Ratings'!$C$9)))))</f>
        <v>2</v>
      </c>
      <c r="S815" s="99">
        <f>IF(AND(D815&lt;='Product Ratings'!$I$5,D815&gt;='Product Ratings'!$H$5),'Product Ratings'!$F$5,IF(AND(D815&lt;='Product Ratings'!$I$6,D815&gt;='Product Ratings'!$H$6),'Product Ratings'!$F$6,IF(AND(D815&lt;='Product Ratings'!$I$7,I815&gt;='Product Ratings'!$H$7),'Product Ratings'!$F$7,IF(AND(D815&lt;='Product Ratings'!$I$8,D815&gt;='Product Ratings'!$H$8),'Product Ratings'!$F$8,IF(D815&gt;='Product Ratings'!$H$9,'Product Ratings'!$F$9)))))</f>
        <v>1</v>
      </c>
      <c r="T815" s="99">
        <f>IF(AND(O815&lt;='Product Ratings'!$M$5,O815&gt;='Product Ratings'!$L$5),'Product Ratings'!$J$5,IF(AND(O815&lt;='Product Ratings'!$M$6,O815&gt;='Product Ratings'!$L$6),'Product Ratings'!$J$6,IF(AND(O815&lt;='Product Ratings'!$M$7,O815&gt;='Product Ratings'!$L$7),'Product Ratings'!$J$7,IF(AND(O815&lt;='Product Ratings'!$M$8,O815&gt;='Product Ratings'!$L$8),'Product Ratings'!$J$8,IF(O815&gt;='Product Ratings'!$L$9,'Product Ratings'!$J$9)))))</f>
        <v>5</v>
      </c>
      <c r="U815" s="99">
        <f>IF(AND(N815&lt;='Product Ratings'!$R$5,N815&gt;='Product Ratings'!$Q$5),'Product Ratings'!$O$5,IF(AND(N815&lt;='Product Ratings'!$R$6,N815&gt;='Product Ratings'!$Q$6),'Product Ratings'!$O$6,IF(AND(N815&lt;='Product Ratings'!$R$7,N815&gt;='Product Ratings'!$Q$7),'Product Ratings'!$O$7,IF(AND(N815&lt;='Product Ratings'!$R$8,N815&gt;='Product Ratings'!$Q$8),'Product Ratings'!$O$8,IF(N815&gt;='Product Ratings'!$Q$9,'Product Ratings'!$O$9)))))</f>
        <v>3</v>
      </c>
      <c r="V815" s="99">
        <f>IF(AND(P815&lt;='Product Ratings'!$V$5,P815&gt;='Product Ratings'!$U$5),'Product Ratings'!$S$5,IF(AND(P815&lt;='Product Ratings'!$V$6,P815&gt;='Product Ratings'!$U$6),'Product Ratings'!$S$6,IF(AND(P815&lt;='Product Ratings'!$V$7,P815&gt;='Product Ratings'!$U$7),'Product Ratings'!$S$7,IF(AND(P815&lt;='Product Ratings'!$V$8,P815&gt;='Product Ratings'!$U$8),'Product Ratings'!$S$8,IF(P815&gt;='Product Ratings'!$U$9,'Product Ratings'!$S$9)))))</f>
        <v>5</v>
      </c>
      <c r="W815" s="135">
        <f t="shared" si="6"/>
        <v>16</v>
      </c>
      <c r="X815" s="90"/>
      <c r="Y815" s="90"/>
      <c r="Z815" s="90"/>
      <c r="AA815" s="90"/>
      <c r="AB815" s="90"/>
    </row>
    <row r="816" ht="12.75" customHeight="1">
      <c r="A816" s="87"/>
      <c r="B816" s="90"/>
      <c r="C816" s="90" t="s">
        <v>875</v>
      </c>
      <c r="D816" s="126">
        <v>6.0</v>
      </c>
      <c r="E816" s="127">
        <v>170.43</v>
      </c>
      <c r="F816" s="128">
        <f t="shared" si="7"/>
        <v>110.7795</v>
      </c>
      <c r="G816" s="129">
        <f t="shared" si="1"/>
        <v>59.6505</v>
      </c>
      <c r="H816" s="130">
        <f t="shared" si="2"/>
        <v>0.35</v>
      </c>
      <c r="I816" s="131">
        <v>44564.0</v>
      </c>
      <c r="J816" s="132">
        <v>44600.0</v>
      </c>
      <c r="K816" s="123"/>
      <c r="L816" s="90"/>
      <c r="M816" s="133">
        <f t="shared" si="3"/>
        <v>28.405</v>
      </c>
      <c r="N816" s="99">
        <f t="shared" si="4"/>
        <v>36</v>
      </c>
      <c r="O816" s="133">
        <f t="shared" si="5"/>
        <v>18.46325</v>
      </c>
      <c r="P816" s="134">
        <v>0.65</v>
      </c>
      <c r="Q816" s="90"/>
      <c r="R816" s="99">
        <f>IF(AND(H816&lt;='Product Ratings'!$E$5,H816&gt;='Product Ratings'!$D$5),'Product Ratings'!$C$5,IF(AND(H816&lt;='Product Ratings'!$E$6,H816&gt;='Product Ratings'!$D$6),'Product Ratings'!$C$6,IF(AND(H816&lt;='Product Ratings'!$E$7,H816&gt;='Product Ratings'!$D$7),'Product Ratings'!$C$7,IF(AND(H816&lt;='Product Ratings'!$E$8,H816&gt;='Product Ratings'!$D$8),'Product Ratings'!$C$8,IF(H816&gt;='Product Ratings'!$D$9,'Product Ratings'!$C$9)))))</f>
        <v>2</v>
      </c>
      <c r="S816" s="99">
        <f>IF(AND(D816&lt;='Product Ratings'!$I$5,D816&gt;='Product Ratings'!$H$5),'Product Ratings'!$F$5,IF(AND(D816&lt;='Product Ratings'!$I$6,D816&gt;='Product Ratings'!$H$6),'Product Ratings'!$F$6,IF(AND(D816&lt;='Product Ratings'!$I$7,I816&gt;='Product Ratings'!$H$7),'Product Ratings'!$F$7,IF(AND(D816&lt;='Product Ratings'!$I$8,D816&gt;='Product Ratings'!$H$8),'Product Ratings'!$F$8,IF(D816&gt;='Product Ratings'!$H$9,'Product Ratings'!$F$9)))))</f>
        <v>2</v>
      </c>
      <c r="T816" s="99">
        <f>IF(AND(O816&lt;='Product Ratings'!$M$5,O816&gt;='Product Ratings'!$L$5),'Product Ratings'!$J$5,IF(AND(O816&lt;='Product Ratings'!$M$6,O816&gt;='Product Ratings'!$L$6),'Product Ratings'!$J$6,IF(AND(O816&lt;='Product Ratings'!$M$7,O816&gt;='Product Ratings'!$L$7),'Product Ratings'!$J$7,IF(AND(O816&lt;='Product Ratings'!$M$8,O816&gt;='Product Ratings'!$L$8),'Product Ratings'!$J$8,IF(O816&gt;='Product Ratings'!$L$9,'Product Ratings'!$J$9)))))</f>
        <v>5</v>
      </c>
      <c r="U816" s="99">
        <f>IF(AND(N816&lt;='Product Ratings'!$R$5,N816&gt;='Product Ratings'!$Q$5),'Product Ratings'!$O$5,IF(AND(N816&lt;='Product Ratings'!$R$6,N816&gt;='Product Ratings'!$Q$6),'Product Ratings'!$O$6,IF(AND(N816&lt;='Product Ratings'!$R$7,N816&gt;='Product Ratings'!$Q$7),'Product Ratings'!$O$7,IF(AND(N816&lt;='Product Ratings'!$R$8,N816&gt;='Product Ratings'!$Q$8),'Product Ratings'!$O$8,IF(N816&gt;='Product Ratings'!$Q$9,'Product Ratings'!$O$9)))))</f>
        <v>3</v>
      </c>
      <c r="V816" s="99">
        <f>IF(AND(P816&lt;='Product Ratings'!$V$5,P816&gt;='Product Ratings'!$U$5),'Product Ratings'!$S$5,IF(AND(P816&lt;='Product Ratings'!$V$6,P816&gt;='Product Ratings'!$U$6),'Product Ratings'!$S$6,IF(AND(P816&lt;='Product Ratings'!$V$7,P816&gt;='Product Ratings'!$U$7),'Product Ratings'!$S$7,IF(AND(P816&lt;='Product Ratings'!$V$8,P816&gt;='Product Ratings'!$U$8),'Product Ratings'!$S$8,IF(P816&gt;='Product Ratings'!$U$9,'Product Ratings'!$S$9)))))</f>
        <v>5</v>
      </c>
      <c r="W816" s="135">
        <f t="shared" si="6"/>
        <v>17</v>
      </c>
      <c r="X816" s="90"/>
      <c r="Y816" s="90"/>
      <c r="Z816" s="90"/>
      <c r="AA816" s="90"/>
      <c r="AB816" s="90"/>
    </row>
    <row r="817" ht="12.75" customHeight="1">
      <c r="A817" s="87"/>
      <c r="B817" s="90"/>
      <c r="C817" s="90" t="s">
        <v>876</v>
      </c>
      <c r="D817" s="126">
        <v>1.0</v>
      </c>
      <c r="E817" s="127">
        <v>303.48</v>
      </c>
      <c r="F817" s="128">
        <f t="shared" si="7"/>
        <v>197.262</v>
      </c>
      <c r="G817" s="129">
        <f t="shared" si="1"/>
        <v>106.218</v>
      </c>
      <c r="H817" s="130">
        <f t="shared" si="2"/>
        <v>0.35</v>
      </c>
      <c r="I817" s="131">
        <v>44565.0</v>
      </c>
      <c r="J817" s="132">
        <v>44601.0</v>
      </c>
      <c r="K817" s="123"/>
      <c r="L817" s="90"/>
      <c r="M817" s="133">
        <f t="shared" si="3"/>
        <v>303.48</v>
      </c>
      <c r="N817" s="99">
        <f t="shared" si="4"/>
        <v>36</v>
      </c>
      <c r="O817" s="133">
        <f t="shared" si="5"/>
        <v>197.262</v>
      </c>
      <c r="P817" s="134">
        <v>0.45</v>
      </c>
      <c r="Q817" s="90"/>
      <c r="R817" s="99">
        <f>IF(AND(H817&lt;='Product Ratings'!$E$5,H817&gt;='Product Ratings'!$D$5),'Product Ratings'!$C$5,IF(AND(H817&lt;='Product Ratings'!$E$6,H817&gt;='Product Ratings'!$D$6),'Product Ratings'!$C$6,IF(AND(H817&lt;='Product Ratings'!$E$7,H817&gt;='Product Ratings'!$D$7),'Product Ratings'!$C$7,IF(AND(H817&lt;='Product Ratings'!$E$8,H817&gt;='Product Ratings'!$D$8),'Product Ratings'!$C$8,IF(H817&gt;='Product Ratings'!$D$9,'Product Ratings'!$C$9)))))</f>
        <v>2</v>
      </c>
      <c r="S817" s="99">
        <f>IF(AND(D817&lt;='Product Ratings'!$I$5,D817&gt;='Product Ratings'!$H$5),'Product Ratings'!$F$5,IF(AND(D817&lt;='Product Ratings'!$I$6,D817&gt;='Product Ratings'!$H$6),'Product Ratings'!$F$6,IF(AND(D817&lt;='Product Ratings'!$I$7,I817&gt;='Product Ratings'!$H$7),'Product Ratings'!$F$7,IF(AND(D817&lt;='Product Ratings'!$I$8,D817&gt;='Product Ratings'!$H$8),'Product Ratings'!$F$8,IF(D817&gt;='Product Ratings'!$H$9,'Product Ratings'!$F$9)))))</f>
        <v>1</v>
      </c>
      <c r="T817" s="99">
        <f>IF(AND(O817&lt;='Product Ratings'!$M$5,O817&gt;='Product Ratings'!$L$5),'Product Ratings'!$J$5,IF(AND(O817&lt;='Product Ratings'!$M$6,O817&gt;='Product Ratings'!$L$6),'Product Ratings'!$J$6,IF(AND(O817&lt;='Product Ratings'!$M$7,O817&gt;='Product Ratings'!$L$7),'Product Ratings'!$J$7,IF(AND(O817&lt;='Product Ratings'!$M$8,O817&gt;='Product Ratings'!$L$8),'Product Ratings'!$J$8,IF(O817&gt;='Product Ratings'!$L$9,'Product Ratings'!$J$9)))))</f>
        <v>1</v>
      </c>
      <c r="U817" s="99">
        <f>IF(AND(N817&lt;='Product Ratings'!$R$5,N817&gt;='Product Ratings'!$Q$5),'Product Ratings'!$O$5,IF(AND(N817&lt;='Product Ratings'!$R$6,N817&gt;='Product Ratings'!$Q$6),'Product Ratings'!$O$6,IF(AND(N817&lt;='Product Ratings'!$R$7,N817&gt;='Product Ratings'!$Q$7),'Product Ratings'!$O$7,IF(AND(N817&lt;='Product Ratings'!$R$8,N817&gt;='Product Ratings'!$Q$8),'Product Ratings'!$O$8,IF(N817&gt;='Product Ratings'!$Q$9,'Product Ratings'!$O$9)))))</f>
        <v>3</v>
      </c>
      <c r="V817" s="99">
        <f>IF(AND(P817&lt;='Product Ratings'!$V$5,P817&gt;='Product Ratings'!$U$5),'Product Ratings'!$S$5,IF(AND(P817&lt;='Product Ratings'!$V$6,P817&gt;='Product Ratings'!$U$6),'Product Ratings'!$S$6,IF(AND(P817&lt;='Product Ratings'!$V$7,P817&gt;='Product Ratings'!$U$7),'Product Ratings'!$S$7,IF(AND(P817&lt;='Product Ratings'!$V$8,P817&gt;='Product Ratings'!$U$8),'Product Ratings'!$S$8,IF(P817&gt;='Product Ratings'!$U$9,'Product Ratings'!$S$9)))))</f>
        <v>4</v>
      </c>
      <c r="W817" s="135">
        <f t="shared" si="6"/>
        <v>11</v>
      </c>
      <c r="X817" s="90"/>
      <c r="Y817" s="90"/>
      <c r="Z817" s="90"/>
      <c r="AA817" s="90"/>
      <c r="AB817" s="90"/>
    </row>
    <row r="818" ht="12.75" customHeight="1">
      <c r="A818" s="87"/>
      <c r="B818" s="90"/>
      <c r="C818" s="90" t="s">
        <v>877</v>
      </c>
      <c r="D818" s="126">
        <v>2.0</v>
      </c>
      <c r="E818" s="127">
        <v>756.52</v>
      </c>
      <c r="F818" s="128">
        <f t="shared" si="7"/>
        <v>491.738</v>
      </c>
      <c r="G818" s="129">
        <f t="shared" si="1"/>
        <v>264.782</v>
      </c>
      <c r="H818" s="130">
        <f t="shared" si="2"/>
        <v>0.35</v>
      </c>
      <c r="I818" s="131">
        <v>44566.0</v>
      </c>
      <c r="J818" s="132">
        <v>44602.0</v>
      </c>
      <c r="K818" s="123"/>
      <c r="L818" s="90"/>
      <c r="M818" s="133">
        <f t="shared" si="3"/>
        <v>378.26</v>
      </c>
      <c r="N818" s="99">
        <f t="shared" si="4"/>
        <v>36</v>
      </c>
      <c r="O818" s="133">
        <f t="shared" si="5"/>
        <v>245.869</v>
      </c>
      <c r="P818" s="134">
        <v>0.48</v>
      </c>
      <c r="Q818" s="90"/>
      <c r="R818" s="99">
        <f>IF(AND(H818&lt;='Product Ratings'!$E$5,H818&gt;='Product Ratings'!$D$5),'Product Ratings'!$C$5,IF(AND(H818&lt;='Product Ratings'!$E$6,H818&gt;='Product Ratings'!$D$6),'Product Ratings'!$C$6,IF(AND(H818&lt;='Product Ratings'!$E$7,H818&gt;='Product Ratings'!$D$7),'Product Ratings'!$C$7,IF(AND(H818&lt;='Product Ratings'!$E$8,H818&gt;='Product Ratings'!$D$8),'Product Ratings'!$C$8,IF(H818&gt;='Product Ratings'!$D$9,'Product Ratings'!$C$9)))))</f>
        <v>2</v>
      </c>
      <c r="S818" s="99">
        <f>IF(AND(D818&lt;='Product Ratings'!$I$5,D818&gt;='Product Ratings'!$H$5),'Product Ratings'!$F$5,IF(AND(D818&lt;='Product Ratings'!$I$6,D818&gt;='Product Ratings'!$H$6),'Product Ratings'!$F$6,IF(AND(D818&lt;='Product Ratings'!$I$7,I818&gt;='Product Ratings'!$H$7),'Product Ratings'!$F$7,IF(AND(D818&lt;='Product Ratings'!$I$8,D818&gt;='Product Ratings'!$H$8),'Product Ratings'!$F$8,IF(D818&gt;='Product Ratings'!$H$9,'Product Ratings'!$F$9)))))</f>
        <v>1</v>
      </c>
      <c r="T818" s="99">
        <f>IF(AND(O818&lt;='Product Ratings'!$M$5,O818&gt;='Product Ratings'!$L$5),'Product Ratings'!$J$5,IF(AND(O818&lt;='Product Ratings'!$M$6,O818&gt;='Product Ratings'!$L$6),'Product Ratings'!$J$6,IF(AND(O818&lt;='Product Ratings'!$M$7,O818&gt;='Product Ratings'!$L$7),'Product Ratings'!$J$7,IF(AND(O818&lt;='Product Ratings'!$M$8,O818&gt;='Product Ratings'!$L$8),'Product Ratings'!$J$8,IF(O818&gt;='Product Ratings'!$L$9,'Product Ratings'!$J$9)))))</f>
        <v>1</v>
      </c>
      <c r="U818" s="99">
        <f>IF(AND(N818&lt;='Product Ratings'!$R$5,N818&gt;='Product Ratings'!$Q$5),'Product Ratings'!$O$5,IF(AND(N818&lt;='Product Ratings'!$R$6,N818&gt;='Product Ratings'!$Q$6),'Product Ratings'!$O$6,IF(AND(N818&lt;='Product Ratings'!$R$7,N818&gt;='Product Ratings'!$Q$7),'Product Ratings'!$O$7,IF(AND(N818&lt;='Product Ratings'!$R$8,N818&gt;='Product Ratings'!$Q$8),'Product Ratings'!$O$8,IF(N818&gt;='Product Ratings'!$Q$9,'Product Ratings'!$O$9)))))</f>
        <v>3</v>
      </c>
      <c r="V818" s="99">
        <f>IF(AND(P818&lt;='Product Ratings'!$V$5,P818&gt;='Product Ratings'!$U$5),'Product Ratings'!$S$5,IF(AND(P818&lt;='Product Ratings'!$V$6,P818&gt;='Product Ratings'!$U$6),'Product Ratings'!$S$6,IF(AND(P818&lt;='Product Ratings'!$V$7,P818&gt;='Product Ratings'!$U$7),'Product Ratings'!$S$7,IF(AND(P818&lt;='Product Ratings'!$V$8,P818&gt;='Product Ratings'!$U$8),'Product Ratings'!$S$8,IF(P818&gt;='Product Ratings'!$U$9,'Product Ratings'!$S$9)))))</f>
        <v>4</v>
      </c>
      <c r="W818" s="135">
        <f t="shared" si="6"/>
        <v>11</v>
      </c>
      <c r="X818" s="90"/>
      <c r="Y818" s="90"/>
      <c r="Z818" s="90"/>
      <c r="AA818" s="90"/>
      <c r="AB818" s="90"/>
    </row>
    <row r="819" ht="12.75" customHeight="1">
      <c r="A819" s="87"/>
      <c r="B819" s="90"/>
      <c r="C819" s="90" t="s">
        <v>878</v>
      </c>
      <c r="D819" s="126">
        <v>3.0</v>
      </c>
      <c r="E819" s="127">
        <v>252.17</v>
      </c>
      <c r="F819" s="128">
        <f t="shared" si="7"/>
        <v>163.9105</v>
      </c>
      <c r="G819" s="129">
        <f t="shared" si="1"/>
        <v>88.2595</v>
      </c>
      <c r="H819" s="130">
        <f t="shared" si="2"/>
        <v>0.35</v>
      </c>
      <c r="I819" s="131">
        <v>44567.0</v>
      </c>
      <c r="J819" s="132">
        <v>44603.0</v>
      </c>
      <c r="K819" s="123"/>
      <c r="L819" s="90"/>
      <c r="M819" s="133">
        <f t="shared" si="3"/>
        <v>84.05666667</v>
      </c>
      <c r="N819" s="99">
        <f t="shared" si="4"/>
        <v>36</v>
      </c>
      <c r="O819" s="133">
        <f t="shared" si="5"/>
        <v>54.63683333</v>
      </c>
      <c r="P819" s="134">
        <v>0.43</v>
      </c>
      <c r="Q819" s="90"/>
      <c r="R819" s="99">
        <f>IF(AND(H819&lt;='Product Ratings'!$E$5,H819&gt;='Product Ratings'!$D$5),'Product Ratings'!$C$5,IF(AND(H819&lt;='Product Ratings'!$E$6,H819&gt;='Product Ratings'!$D$6),'Product Ratings'!$C$6,IF(AND(H819&lt;='Product Ratings'!$E$7,H819&gt;='Product Ratings'!$D$7),'Product Ratings'!$C$7,IF(AND(H819&lt;='Product Ratings'!$E$8,H819&gt;='Product Ratings'!$D$8),'Product Ratings'!$C$8,IF(H819&gt;='Product Ratings'!$D$9,'Product Ratings'!$C$9)))))</f>
        <v>2</v>
      </c>
      <c r="S819" s="99">
        <f>IF(AND(D819&lt;='Product Ratings'!$I$5,D819&gt;='Product Ratings'!$H$5),'Product Ratings'!$F$5,IF(AND(D819&lt;='Product Ratings'!$I$6,D819&gt;='Product Ratings'!$H$6),'Product Ratings'!$F$6,IF(AND(D819&lt;='Product Ratings'!$I$7,I819&gt;='Product Ratings'!$H$7),'Product Ratings'!$F$7,IF(AND(D819&lt;='Product Ratings'!$I$8,D819&gt;='Product Ratings'!$H$8),'Product Ratings'!$F$8,IF(D819&gt;='Product Ratings'!$H$9,'Product Ratings'!$F$9)))))</f>
        <v>1</v>
      </c>
      <c r="T819" s="99">
        <f>IF(AND(O819&lt;='Product Ratings'!$M$5,O819&gt;='Product Ratings'!$L$5),'Product Ratings'!$J$5,IF(AND(O819&lt;='Product Ratings'!$M$6,O819&gt;='Product Ratings'!$L$6),'Product Ratings'!$J$6,IF(AND(O819&lt;='Product Ratings'!$M$7,O819&gt;='Product Ratings'!$L$7),'Product Ratings'!$J$7,IF(AND(O819&lt;='Product Ratings'!$M$8,O819&gt;='Product Ratings'!$L$8),'Product Ratings'!$J$8,IF(O819&gt;='Product Ratings'!$L$9,'Product Ratings'!$J$9)))))</f>
        <v>3</v>
      </c>
      <c r="U819" s="99">
        <f>IF(AND(N819&lt;='Product Ratings'!$R$5,N819&gt;='Product Ratings'!$Q$5),'Product Ratings'!$O$5,IF(AND(N819&lt;='Product Ratings'!$R$6,N819&gt;='Product Ratings'!$Q$6),'Product Ratings'!$O$6,IF(AND(N819&lt;='Product Ratings'!$R$7,N819&gt;='Product Ratings'!$Q$7),'Product Ratings'!$O$7,IF(AND(N819&lt;='Product Ratings'!$R$8,N819&gt;='Product Ratings'!$Q$8),'Product Ratings'!$O$8,IF(N819&gt;='Product Ratings'!$Q$9,'Product Ratings'!$O$9)))))</f>
        <v>3</v>
      </c>
      <c r="V819" s="99">
        <f>IF(AND(P819&lt;='Product Ratings'!$V$5,P819&gt;='Product Ratings'!$U$5),'Product Ratings'!$S$5,IF(AND(P819&lt;='Product Ratings'!$V$6,P819&gt;='Product Ratings'!$U$6),'Product Ratings'!$S$6,IF(AND(P819&lt;='Product Ratings'!$V$7,P819&gt;='Product Ratings'!$U$7),'Product Ratings'!$S$7,IF(AND(P819&lt;='Product Ratings'!$V$8,P819&gt;='Product Ratings'!$U$8),'Product Ratings'!$S$8,IF(P819&gt;='Product Ratings'!$U$9,'Product Ratings'!$S$9)))))</f>
        <v>4</v>
      </c>
      <c r="W819" s="135">
        <f t="shared" si="6"/>
        <v>13</v>
      </c>
      <c r="X819" s="90"/>
      <c r="Y819" s="90"/>
      <c r="Z819" s="90"/>
      <c r="AA819" s="90"/>
      <c r="AB819" s="90"/>
    </row>
    <row r="820" ht="12.75" customHeight="1">
      <c r="A820" s="87"/>
      <c r="B820" s="90"/>
      <c r="C820" s="90" t="s">
        <v>879</v>
      </c>
      <c r="D820" s="126">
        <v>4.0</v>
      </c>
      <c r="E820" s="127">
        <v>17.22</v>
      </c>
      <c r="F820" s="128">
        <f t="shared" si="7"/>
        <v>11.193</v>
      </c>
      <c r="G820" s="129">
        <f t="shared" si="1"/>
        <v>6.027</v>
      </c>
      <c r="H820" s="130">
        <f t="shared" si="2"/>
        <v>0.35</v>
      </c>
      <c r="I820" s="131">
        <v>44568.0</v>
      </c>
      <c r="J820" s="132">
        <v>44604.0</v>
      </c>
      <c r="K820" s="123"/>
      <c r="L820" s="90"/>
      <c r="M820" s="133">
        <f t="shared" si="3"/>
        <v>4.305</v>
      </c>
      <c r="N820" s="99">
        <f t="shared" si="4"/>
        <v>36</v>
      </c>
      <c r="O820" s="133">
        <f t="shared" si="5"/>
        <v>2.79825</v>
      </c>
      <c r="P820" s="134">
        <v>0.65</v>
      </c>
      <c r="Q820" s="90"/>
      <c r="R820" s="99">
        <f>IF(AND(H820&lt;='Product Ratings'!$E$5,H820&gt;='Product Ratings'!$D$5),'Product Ratings'!$C$5,IF(AND(H820&lt;='Product Ratings'!$E$6,H820&gt;='Product Ratings'!$D$6),'Product Ratings'!$C$6,IF(AND(H820&lt;='Product Ratings'!$E$7,H820&gt;='Product Ratings'!$D$7),'Product Ratings'!$C$7,IF(AND(H820&lt;='Product Ratings'!$E$8,H820&gt;='Product Ratings'!$D$8),'Product Ratings'!$C$8,IF(H820&gt;='Product Ratings'!$D$9,'Product Ratings'!$C$9)))))</f>
        <v>2</v>
      </c>
      <c r="S820" s="99">
        <f>IF(AND(D820&lt;='Product Ratings'!$I$5,D820&gt;='Product Ratings'!$H$5),'Product Ratings'!$F$5,IF(AND(D820&lt;='Product Ratings'!$I$6,D820&gt;='Product Ratings'!$H$6),'Product Ratings'!$F$6,IF(AND(D820&lt;='Product Ratings'!$I$7,I820&gt;='Product Ratings'!$H$7),'Product Ratings'!$F$7,IF(AND(D820&lt;='Product Ratings'!$I$8,D820&gt;='Product Ratings'!$H$8),'Product Ratings'!$F$8,IF(D820&gt;='Product Ratings'!$H$9,'Product Ratings'!$F$9)))))</f>
        <v>1</v>
      </c>
      <c r="T820" s="99">
        <f>IF(AND(O820&lt;='Product Ratings'!$M$5,O820&gt;='Product Ratings'!$L$5),'Product Ratings'!$J$5,IF(AND(O820&lt;='Product Ratings'!$M$6,O820&gt;='Product Ratings'!$L$6),'Product Ratings'!$J$6,IF(AND(O820&lt;='Product Ratings'!$M$7,O820&gt;='Product Ratings'!$L$7),'Product Ratings'!$J$7,IF(AND(O820&lt;='Product Ratings'!$M$8,O820&gt;='Product Ratings'!$L$8),'Product Ratings'!$J$8,IF(O820&gt;='Product Ratings'!$L$9,'Product Ratings'!$J$9)))))</f>
        <v>5</v>
      </c>
      <c r="U820" s="99">
        <f>IF(AND(N820&lt;='Product Ratings'!$R$5,N820&gt;='Product Ratings'!$Q$5),'Product Ratings'!$O$5,IF(AND(N820&lt;='Product Ratings'!$R$6,N820&gt;='Product Ratings'!$Q$6),'Product Ratings'!$O$6,IF(AND(N820&lt;='Product Ratings'!$R$7,N820&gt;='Product Ratings'!$Q$7),'Product Ratings'!$O$7,IF(AND(N820&lt;='Product Ratings'!$R$8,N820&gt;='Product Ratings'!$Q$8),'Product Ratings'!$O$8,IF(N820&gt;='Product Ratings'!$Q$9,'Product Ratings'!$O$9)))))</f>
        <v>3</v>
      </c>
      <c r="V820" s="99">
        <f>IF(AND(P820&lt;='Product Ratings'!$V$5,P820&gt;='Product Ratings'!$U$5),'Product Ratings'!$S$5,IF(AND(P820&lt;='Product Ratings'!$V$6,P820&gt;='Product Ratings'!$U$6),'Product Ratings'!$S$6,IF(AND(P820&lt;='Product Ratings'!$V$7,P820&gt;='Product Ratings'!$U$7),'Product Ratings'!$S$7,IF(AND(P820&lt;='Product Ratings'!$V$8,P820&gt;='Product Ratings'!$U$8),'Product Ratings'!$S$8,IF(P820&gt;='Product Ratings'!$U$9,'Product Ratings'!$S$9)))))</f>
        <v>5</v>
      </c>
      <c r="W820" s="135">
        <f t="shared" si="6"/>
        <v>16</v>
      </c>
      <c r="X820" s="90"/>
      <c r="Y820" s="90"/>
      <c r="Z820" s="90"/>
      <c r="AA820" s="90"/>
      <c r="AB820" s="90"/>
    </row>
    <row r="821" ht="12.75" customHeight="1">
      <c r="A821" s="87"/>
      <c r="B821" s="90"/>
      <c r="C821" s="90" t="s">
        <v>880</v>
      </c>
      <c r="D821" s="126">
        <v>5.0</v>
      </c>
      <c r="E821" s="127">
        <v>17.22</v>
      </c>
      <c r="F821" s="128">
        <f t="shared" si="7"/>
        <v>11.193</v>
      </c>
      <c r="G821" s="129">
        <f t="shared" si="1"/>
        <v>6.027</v>
      </c>
      <c r="H821" s="130">
        <f t="shared" si="2"/>
        <v>0.35</v>
      </c>
      <c r="I821" s="131">
        <v>44569.0</v>
      </c>
      <c r="J821" s="132">
        <v>44605.0</v>
      </c>
      <c r="K821" s="123"/>
      <c r="L821" s="90"/>
      <c r="M821" s="133">
        <f t="shared" si="3"/>
        <v>3.444</v>
      </c>
      <c r="N821" s="99">
        <f t="shared" si="4"/>
        <v>36</v>
      </c>
      <c r="O821" s="133">
        <f t="shared" si="5"/>
        <v>2.2386</v>
      </c>
      <c r="P821" s="134">
        <v>0.67</v>
      </c>
      <c r="Q821" s="90"/>
      <c r="R821" s="99">
        <f>IF(AND(H821&lt;='Product Ratings'!$E$5,H821&gt;='Product Ratings'!$D$5),'Product Ratings'!$C$5,IF(AND(H821&lt;='Product Ratings'!$E$6,H821&gt;='Product Ratings'!$D$6),'Product Ratings'!$C$6,IF(AND(H821&lt;='Product Ratings'!$E$7,H821&gt;='Product Ratings'!$D$7),'Product Ratings'!$C$7,IF(AND(H821&lt;='Product Ratings'!$E$8,H821&gt;='Product Ratings'!$D$8),'Product Ratings'!$C$8,IF(H821&gt;='Product Ratings'!$D$9,'Product Ratings'!$C$9)))))</f>
        <v>2</v>
      </c>
      <c r="S821" s="99">
        <f>IF(AND(D821&lt;='Product Ratings'!$I$5,D821&gt;='Product Ratings'!$H$5),'Product Ratings'!$F$5,IF(AND(D821&lt;='Product Ratings'!$I$6,D821&gt;='Product Ratings'!$H$6),'Product Ratings'!$F$6,IF(AND(D821&lt;='Product Ratings'!$I$7,I821&gt;='Product Ratings'!$H$7),'Product Ratings'!$F$7,IF(AND(D821&lt;='Product Ratings'!$I$8,D821&gt;='Product Ratings'!$H$8),'Product Ratings'!$F$8,IF(D821&gt;='Product Ratings'!$H$9,'Product Ratings'!$F$9)))))</f>
        <v>1</v>
      </c>
      <c r="T821" s="99">
        <f>IF(AND(O821&lt;='Product Ratings'!$M$5,O821&gt;='Product Ratings'!$L$5),'Product Ratings'!$J$5,IF(AND(O821&lt;='Product Ratings'!$M$6,O821&gt;='Product Ratings'!$L$6),'Product Ratings'!$J$6,IF(AND(O821&lt;='Product Ratings'!$M$7,O821&gt;='Product Ratings'!$L$7),'Product Ratings'!$J$7,IF(AND(O821&lt;='Product Ratings'!$M$8,O821&gt;='Product Ratings'!$L$8),'Product Ratings'!$J$8,IF(O821&gt;='Product Ratings'!$L$9,'Product Ratings'!$J$9)))))</f>
        <v>5</v>
      </c>
      <c r="U821" s="99">
        <f>IF(AND(N821&lt;='Product Ratings'!$R$5,N821&gt;='Product Ratings'!$Q$5),'Product Ratings'!$O$5,IF(AND(N821&lt;='Product Ratings'!$R$6,N821&gt;='Product Ratings'!$Q$6),'Product Ratings'!$O$6,IF(AND(N821&lt;='Product Ratings'!$R$7,N821&gt;='Product Ratings'!$Q$7),'Product Ratings'!$O$7,IF(AND(N821&lt;='Product Ratings'!$R$8,N821&gt;='Product Ratings'!$Q$8),'Product Ratings'!$O$8,IF(N821&gt;='Product Ratings'!$Q$9,'Product Ratings'!$O$9)))))</f>
        <v>3</v>
      </c>
      <c r="V821" s="99">
        <f>IF(AND(P821&lt;='Product Ratings'!$V$5,P821&gt;='Product Ratings'!$U$5),'Product Ratings'!$S$5,IF(AND(P821&lt;='Product Ratings'!$V$6,P821&gt;='Product Ratings'!$U$6),'Product Ratings'!$S$6,IF(AND(P821&lt;='Product Ratings'!$V$7,P821&gt;='Product Ratings'!$U$7),'Product Ratings'!$S$7,IF(AND(P821&lt;='Product Ratings'!$V$8,P821&gt;='Product Ratings'!$U$8),'Product Ratings'!$S$8,IF(P821&gt;='Product Ratings'!$U$9,'Product Ratings'!$S$9)))))</f>
        <v>5</v>
      </c>
      <c r="W821" s="135">
        <f t="shared" si="6"/>
        <v>16</v>
      </c>
      <c r="X821" s="90"/>
      <c r="Y821" s="90"/>
      <c r="Z821" s="90"/>
      <c r="AA821" s="90"/>
      <c r="AB821" s="90"/>
    </row>
    <row r="822" ht="12.75" customHeight="1">
      <c r="A822" s="87"/>
      <c r="B822" s="90"/>
      <c r="C822" s="90" t="s">
        <v>881</v>
      </c>
      <c r="D822" s="126">
        <v>6.0</v>
      </c>
      <c r="E822" s="127">
        <v>17.22</v>
      </c>
      <c r="F822" s="128">
        <f t="shared" si="7"/>
        <v>11.193</v>
      </c>
      <c r="G822" s="129">
        <f t="shared" si="1"/>
        <v>6.027</v>
      </c>
      <c r="H822" s="130">
        <f t="shared" si="2"/>
        <v>0.35</v>
      </c>
      <c r="I822" s="131">
        <v>44570.0</v>
      </c>
      <c r="J822" s="132">
        <v>44606.0</v>
      </c>
      <c r="K822" s="123"/>
      <c r="L822" s="90"/>
      <c r="M822" s="133">
        <f t="shared" si="3"/>
        <v>2.87</v>
      </c>
      <c r="N822" s="99">
        <f t="shared" si="4"/>
        <v>36</v>
      </c>
      <c r="O822" s="133">
        <f t="shared" si="5"/>
        <v>1.8655</v>
      </c>
      <c r="P822" s="134">
        <v>0.71</v>
      </c>
      <c r="Q822" s="90"/>
      <c r="R822" s="99">
        <f>IF(AND(H822&lt;='Product Ratings'!$E$5,H822&gt;='Product Ratings'!$D$5),'Product Ratings'!$C$5,IF(AND(H822&lt;='Product Ratings'!$E$6,H822&gt;='Product Ratings'!$D$6),'Product Ratings'!$C$6,IF(AND(H822&lt;='Product Ratings'!$E$7,H822&gt;='Product Ratings'!$D$7),'Product Ratings'!$C$7,IF(AND(H822&lt;='Product Ratings'!$E$8,H822&gt;='Product Ratings'!$D$8),'Product Ratings'!$C$8,IF(H822&gt;='Product Ratings'!$D$9,'Product Ratings'!$C$9)))))</f>
        <v>2</v>
      </c>
      <c r="S822" s="99">
        <f>IF(AND(D822&lt;='Product Ratings'!$I$5,D822&gt;='Product Ratings'!$H$5),'Product Ratings'!$F$5,IF(AND(D822&lt;='Product Ratings'!$I$6,D822&gt;='Product Ratings'!$H$6),'Product Ratings'!$F$6,IF(AND(D822&lt;='Product Ratings'!$I$7,I822&gt;='Product Ratings'!$H$7),'Product Ratings'!$F$7,IF(AND(D822&lt;='Product Ratings'!$I$8,D822&gt;='Product Ratings'!$H$8),'Product Ratings'!$F$8,IF(D822&gt;='Product Ratings'!$H$9,'Product Ratings'!$F$9)))))</f>
        <v>2</v>
      </c>
      <c r="T822" s="99">
        <f>IF(AND(O822&lt;='Product Ratings'!$M$5,O822&gt;='Product Ratings'!$L$5),'Product Ratings'!$J$5,IF(AND(O822&lt;='Product Ratings'!$M$6,O822&gt;='Product Ratings'!$L$6),'Product Ratings'!$J$6,IF(AND(O822&lt;='Product Ratings'!$M$7,O822&gt;='Product Ratings'!$L$7),'Product Ratings'!$J$7,IF(AND(O822&lt;='Product Ratings'!$M$8,O822&gt;='Product Ratings'!$L$8),'Product Ratings'!$J$8,IF(O822&gt;='Product Ratings'!$L$9,'Product Ratings'!$J$9)))))</f>
        <v>5</v>
      </c>
      <c r="U822" s="99">
        <f>IF(AND(N822&lt;='Product Ratings'!$R$5,N822&gt;='Product Ratings'!$Q$5),'Product Ratings'!$O$5,IF(AND(N822&lt;='Product Ratings'!$R$6,N822&gt;='Product Ratings'!$Q$6),'Product Ratings'!$O$6,IF(AND(N822&lt;='Product Ratings'!$R$7,N822&gt;='Product Ratings'!$Q$7),'Product Ratings'!$O$7,IF(AND(N822&lt;='Product Ratings'!$R$8,N822&gt;='Product Ratings'!$Q$8),'Product Ratings'!$O$8,IF(N822&gt;='Product Ratings'!$Q$9,'Product Ratings'!$O$9)))))</f>
        <v>3</v>
      </c>
      <c r="V822" s="99">
        <f>IF(AND(P822&lt;='Product Ratings'!$V$5,P822&gt;='Product Ratings'!$U$5),'Product Ratings'!$S$5,IF(AND(P822&lt;='Product Ratings'!$V$6,P822&gt;='Product Ratings'!$U$6),'Product Ratings'!$S$6,IF(AND(P822&lt;='Product Ratings'!$V$7,P822&gt;='Product Ratings'!$U$7),'Product Ratings'!$S$7,IF(AND(P822&lt;='Product Ratings'!$V$8,P822&gt;='Product Ratings'!$U$8),'Product Ratings'!$S$8,IF(P822&gt;='Product Ratings'!$U$9,'Product Ratings'!$S$9)))))</f>
        <v>5</v>
      </c>
      <c r="W822" s="135">
        <f t="shared" si="6"/>
        <v>17</v>
      </c>
      <c r="X822" s="90"/>
      <c r="Y822" s="90"/>
      <c r="Z822" s="90"/>
      <c r="AA822" s="90"/>
      <c r="AB822" s="90"/>
    </row>
    <row r="823" ht="12.75" customHeight="1">
      <c r="A823" s="87"/>
      <c r="B823" s="90"/>
      <c r="C823" s="90" t="s">
        <v>882</v>
      </c>
      <c r="D823" s="126">
        <v>1.0</v>
      </c>
      <c r="E823" s="127">
        <v>17.22</v>
      </c>
      <c r="F823" s="128">
        <f t="shared" si="7"/>
        <v>11.193</v>
      </c>
      <c r="G823" s="129">
        <f t="shared" si="1"/>
        <v>6.027</v>
      </c>
      <c r="H823" s="130">
        <f t="shared" si="2"/>
        <v>0.35</v>
      </c>
      <c r="I823" s="131">
        <v>44571.0</v>
      </c>
      <c r="J823" s="132">
        <v>44607.0</v>
      </c>
      <c r="K823" s="123"/>
      <c r="L823" s="90"/>
      <c r="M823" s="133">
        <f t="shared" si="3"/>
        <v>17.22</v>
      </c>
      <c r="N823" s="99">
        <f t="shared" si="4"/>
        <v>36</v>
      </c>
      <c r="O823" s="133">
        <f t="shared" si="5"/>
        <v>11.193</v>
      </c>
      <c r="P823" s="134">
        <v>0.92</v>
      </c>
      <c r="Q823" s="90"/>
      <c r="R823" s="99">
        <f>IF(AND(H823&lt;='Product Ratings'!$E$5,H823&gt;='Product Ratings'!$D$5),'Product Ratings'!$C$5,IF(AND(H823&lt;='Product Ratings'!$E$6,H823&gt;='Product Ratings'!$D$6),'Product Ratings'!$C$6,IF(AND(H823&lt;='Product Ratings'!$E$7,H823&gt;='Product Ratings'!$D$7),'Product Ratings'!$C$7,IF(AND(H823&lt;='Product Ratings'!$E$8,H823&gt;='Product Ratings'!$D$8),'Product Ratings'!$C$8,IF(H823&gt;='Product Ratings'!$D$9,'Product Ratings'!$C$9)))))</f>
        <v>2</v>
      </c>
      <c r="S823" s="99">
        <f>IF(AND(D823&lt;='Product Ratings'!$I$5,D823&gt;='Product Ratings'!$H$5),'Product Ratings'!$F$5,IF(AND(D823&lt;='Product Ratings'!$I$6,D823&gt;='Product Ratings'!$H$6),'Product Ratings'!$F$6,IF(AND(D823&lt;='Product Ratings'!$I$7,I823&gt;='Product Ratings'!$H$7),'Product Ratings'!$F$7,IF(AND(D823&lt;='Product Ratings'!$I$8,D823&gt;='Product Ratings'!$H$8),'Product Ratings'!$F$8,IF(D823&gt;='Product Ratings'!$H$9,'Product Ratings'!$F$9)))))</f>
        <v>1</v>
      </c>
      <c r="T823" s="99">
        <f>IF(AND(O823&lt;='Product Ratings'!$M$5,O823&gt;='Product Ratings'!$L$5),'Product Ratings'!$J$5,IF(AND(O823&lt;='Product Ratings'!$M$6,O823&gt;='Product Ratings'!$L$6),'Product Ratings'!$J$6,IF(AND(O823&lt;='Product Ratings'!$M$7,O823&gt;='Product Ratings'!$L$7),'Product Ratings'!$J$7,IF(AND(O823&lt;='Product Ratings'!$M$8,O823&gt;='Product Ratings'!$L$8),'Product Ratings'!$J$8,IF(O823&gt;='Product Ratings'!$L$9,'Product Ratings'!$J$9)))))</f>
        <v>5</v>
      </c>
      <c r="U823" s="99">
        <f>IF(AND(N823&lt;='Product Ratings'!$R$5,N823&gt;='Product Ratings'!$Q$5),'Product Ratings'!$O$5,IF(AND(N823&lt;='Product Ratings'!$R$6,N823&gt;='Product Ratings'!$Q$6),'Product Ratings'!$O$6,IF(AND(N823&lt;='Product Ratings'!$R$7,N823&gt;='Product Ratings'!$Q$7),'Product Ratings'!$O$7,IF(AND(N823&lt;='Product Ratings'!$R$8,N823&gt;='Product Ratings'!$Q$8),'Product Ratings'!$O$8,IF(N823&gt;='Product Ratings'!$Q$9,'Product Ratings'!$O$9)))))</f>
        <v>3</v>
      </c>
      <c r="V823" s="99">
        <f>IF(AND(P823&lt;='Product Ratings'!$V$5,P823&gt;='Product Ratings'!$U$5),'Product Ratings'!$S$5,IF(AND(P823&lt;='Product Ratings'!$V$6,P823&gt;='Product Ratings'!$U$6),'Product Ratings'!$S$6,IF(AND(P823&lt;='Product Ratings'!$V$7,P823&gt;='Product Ratings'!$U$7),'Product Ratings'!$S$7,IF(AND(P823&lt;='Product Ratings'!$V$8,P823&gt;='Product Ratings'!$U$8),'Product Ratings'!$S$8,IF(P823&gt;='Product Ratings'!$U$9,'Product Ratings'!$S$9)))))</f>
        <v>5</v>
      </c>
      <c r="W823" s="135">
        <f t="shared" si="6"/>
        <v>16</v>
      </c>
      <c r="X823" s="90"/>
      <c r="Y823" s="90"/>
      <c r="Z823" s="90"/>
      <c r="AA823" s="90"/>
      <c r="AB823" s="90"/>
    </row>
    <row r="824" ht="12.75" customHeight="1">
      <c r="A824" s="87"/>
      <c r="B824" s="90"/>
      <c r="C824" s="90" t="s">
        <v>883</v>
      </c>
      <c r="D824" s="126">
        <v>2.0</v>
      </c>
      <c r="E824" s="127">
        <v>154.96</v>
      </c>
      <c r="F824" s="128">
        <f t="shared" si="7"/>
        <v>100.724</v>
      </c>
      <c r="G824" s="129">
        <f t="shared" si="1"/>
        <v>54.236</v>
      </c>
      <c r="H824" s="130">
        <f t="shared" si="2"/>
        <v>0.35</v>
      </c>
      <c r="I824" s="131">
        <v>44572.0</v>
      </c>
      <c r="J824" s="132">
        <v>44608.0</v>
      </c>
      <c r="K824" s="123"/>
      <c r="L824" s="90"/>
      <c r="M824" s="133">
        <f t="shared" si="3"/>
        <v>77.48</v>
      </c>
      <c r="N824" s="99">
        <f t="shared" si="4"/>
        <v>36</v>
      </c>
      <c r="O824" s="133">
        <f t="shared" si="5"/>
        <v>50.362</v>
      </c>
      <c r="P824" s="134">
        <v>0.26</v>
      </c>
      <c r="Q824" s="90"/>
      <c r="R824" s="99">
        <f>IF(AND(H824&lt;='Product Ratings'!$E$5,H824&gt;='Product Ratings'!$D$5),'Product Ratings'!$C$5,IF(AND(H824&lt;='Product Ratings'!$E$6,H824&gt;='Product Ratings'!$D$6),'Product Ratings'!$C$6,IF(AND(H824&lt;='Product Ratings'!$E$7,H824&gt;='Product Ratings'!$D$7),'Product Ratings'!$C$7,IF(AND(H824&lt;='Product Ratings'!$E$8,H824&gt;='Product Ratings'!$D$8),'Product Ratings'!$C$8,IF(H824&gt;='Product Ratings'!$D$9,'Product Ratings'!$C$9)))))</f>
        <v>2</v>
      </c>
      <c r="S824" s="99">
        <f>IF(AND(D824&lt;='Product Ratings'!$I$5,D824&gt;='Product Ratings'!$H$5),'Product Ratings'!$F$5,IF(AND(D824&lt;='Product Ratings'!$I$6,D824&gt;='Product Ratings'!$H$6),'Product Ratings'!$F$6,IF(AND(D824&lt;='Product Ratings'!$I$7,I824&gt;='Product Ratings'!$H$7),'Product Ratings'!$F$7,IF(AND(D824&lt;='Product Ratings'!$I$8,D824&gt;='Product Ratings'!$H$8),'Product Ratings'!$F$8,IF(D824&gt;='Product Ratings'!$H$9,'Product Ratings'!$F$9)))))</f>
        <v>1</v>
      </c>
      <c r="T824" s="99">
        <f>IF(AND(O824&lt;='Product Ratings'!$M$5,O824&gt;='Product Ratings'!$L$5),'Product Ratings'!$J$5,IF(AND(O824&lt;='Product Ratings'!$M$6,O824&gt;='Product Ratings'!$L$6),'Product Ratings'!$J$6,IF(AND(O824&lt;='Product Ratings'!$M$7,O824&gt;='Product Ratings'!$L$7),'Product Ratings'!$J$7,IF(AND(O824&lt;='Product Ratings'!$M$8,O824&gt;='Product Ratings'!$L$8),'Product Ratings'!$J$8,IF(O824&gt;='Product Ratings'!$L$9,'Product Ratings'!$J$9)))))</f>
        <v>3</v>
      </c>
      <c r="U824" s="99">
        <f>IF(AND(N824&lt;='Product Ratings'!$R$5,N824&gt;='Product Ratings'!$Q$5),'Product Ratings'!$O$5,IF(AND(N824&lt;='Product Ratings'!$R$6,N824&gt;='Product Ratings'!$Q$6),'Product Ratings'!$O$6,IF(AND(N824&lt;='Product Ratings'!$R$7,N824&gt;='Product Ratings'!$Q$7),'Product Ratings'!$O$7,IF(AND(N824&lt;='Product Ratings'!$R$8,N824&gt;='Product Ratings'!$Q$8),'Product Ratings'!$O$8,IF(N824&gt;='Product Ratings'!$Q$9,'Product Ratings'!$O$9)))))</f>
        <v>3</v>
      </c>
      <c r="V824" s="99">
        <f>IF(AND(P824&lt;='Product Ratings'!$V$5,P824&gt;='Product Ratings'!$U$5),'Product Ratings'!$S$5,IF(AND(P824&lt;='Product Ratings'!$V$6,P824&gt;='Product Ratings'!$U$6),'Product Ratings'!$S$6,IF(AND(P824&lt;='Product Ratings'!$V$7,P824&gt;='Product Ratings'!$U$7),'Product Ratings'!$S$7,IF(AND(P824&lt;='Product Ratings'!$V$8,P824&gt;='Product Ratings'!$U$8),'Product Ratings'!$S$8,IF(P824&gt;='Product Ratings'!$U$9,'Product Ratings'!$S$9)))))</f>
        <v>3</v>
      </c>
      <c r="W824" s="135">
        <f t="shared" si="6"/>
        <v>12</v>
      </c>
      <c r="X824" s="90"/>
      <c r="Y824" s="90"/>
      <c r="Z824" s="90"/>
      <c r="AA824" s="90"/>
      <c r="AB824" s="90"/>
    </row>
    <row r="825" ht="12.75" customHeight="1">
      <c r="A825" s="87"/>
      <c r="B825" s="90"/>
      <c r="C825" s="90" t="s">
        <v>884</v>
      </c>
      <c r="D825" s="126">
        <v>3.0</v>
      </c>
      <c r="E825" s="127">
        <v>154.96</v>
      </c>
      <c r="F825" s="128">
        <f t="shared" si="7"/>
        <v>100.724</v>
      </c>
      <c r="G825" s="129">
        <f t="shared" si="1"/>
        <v>54.236</v>
      </c>
      <c r="H825" s="130">
        <f t="shared" si="2"/>
        <v>0.35</v>
      </c>
      <c r="I825" s="131">
        <v>44573.0</v>
      </c>
      <c r="J825" s="132">
        <v>44609.0</v>
      </c>
      <c r="K825" s="123"/>
      <c r="L825" s="90"/>
      <c r="M825" s="133">
        <f t="shared" si="3"/>
        <v>51.65333333</v>
      </c>
      <c r="N825" s="99">
        <f t="shared" si="4"/>
        <v>36</v>
      </c>
      <c r="O825" s="133">
        <f t="shared" si="5"/>
        <v>33.57466667</v>
      </c>
      <c r="P825" s="134">
        <v>0.15</v>
      </c>
      <c r="Q825" s="90"/>
      <c r="R825" s="99">
        <f>IF(AND(H825&lt;='Product Ratings'!$E$5,H825&gt;='Product Ratings'!$D$5),'Product Ratings'!$C$5,IF(AND(H825&lt;='Product Ratings'!$E$6,H825&gt;='Product Ratings'!$D$6),'Product Ratings'!$C$6,IF(AND(H825&lt;='Product Ratings'!$E$7,H825&gt;='Product Ratings'!$D$7),'Product Ratings'!$C$7,IF(AND(H825&lt;='Product Ratings'!$E$8,H825&gt;='Product Ratings'!$D$8),'Product Ratings'!$C$8,IF(H825&gt;='Product Ratings'!$D$9,'Product Ratings'!$C$9)))))</f>
        <v>2</v>
      </c>
      <c r="S825" s="99">
        <f>IF(AND(D825&lt;='Product Ratings'!$I$5,D825&gt;='Product Ratings'!$H$5),'Product Ratings'!$F$5,IF(AND(D825&lt;='Product Ratings'!$I$6,D825&gt;='Product Ratings'!$H$6),'Product Ratings'!$F$6,IF(AND(D825&lt;='Product Ratings'!$I$7,I825&gt;='Product Ratings'!$H$7),'Product Ratings'!$F$7,IF(AND(D825&lt;='Product Ratings'!$I$8,D825&gt;='Product Ratings'!$H$8),'Product Ratings'!$F$8,IF(D825&gt;='Product Ratings'!$H$9,'Product Ratings'!$F$9)))))</f>
        <v>1</v>
      </c>
      <c r="T825" s="99">
        <f>IF(AND(O825&lt;='Product Ratings'!$M$5,O825&gt;='Product Ratings'!$L$5),'Product Ratings'!$J$5,IF(AND(O825&lt;='Product Ratings'!$M$6,O825&gt;='Product Ratings'!$L$6),'Product Ratings'!$J$6,IF(AND(O825&lt;='Product Ratings'!$M$7,O825&gt;='Product Ratings'!$L$7),'Product Ratings'!$J$7,IF(AND(O825&lt;='Product Ratings'!$M$8,O825&gt;='Product Ratings'!$L$8),'Product Ratings'!$J$8,IF(O825&gt;='Product Ratings'!$L$9,'Product Ratings'!$J$9)))))</f>
        <v>4</v>
      </c>
      <c r="U825" s="99">
        <f>IF(AND(N825&lt;='Product Ratings'!$R$5,N825&gt;='Product Ratings'!$Q$5),'Product Ratings'!$O$5,IF(AND(N825&lt;='Product Ratings'!$R$6,N825&gt;='Product Ratings'!$Q$6),'Product Ratings'!$O$6,IF(AND(N825&lt;='Product Ratings'!$R$7,N825&gt;='Product Ratings'!$Q$7),'Product Ratings'!$O$7,IF(AND(N825&lt;='Product Ratings'!$R$8,N825&gt;='Product Ratings'!$Q$8),'Product Ratings'!$O$8,IF(N825&gt;='Product Ratings'!$Q$9,'Product Ratings'!$O$9)))))</f>
        <v>3</v>
      </c>
      <c r="V825" s="99">
        <f>IF(AND(P825&lt;='Product Ratings'!$V$5,P825&gt;='Product Ratings'!$U$5),'Product Ratings'!$S$5,IF(AND(P825&lt;='Product Ratings'!$V$6,P825&gt;='Product Ratings'!$U$6),'Product Ratings'!$S$6,IF(AND(P825&lt;='Product Ratings'!$V$7,P825&gt;='Product Ratings'!$U$7),'Product Ratings'!$S$7,IF(AND(P825&lt;='Product Ratings'!$V$8,P825&gt;='Product Ratings'!$U$8),'Product Ratings'!$S$8,IF(P825&gt;='Product Ratings'!$U$9,'Product Ratings'!$S$9)))))</f>
        <v>3</v>
      </c>
      <c r="W825" s="135">
        <f t="shared" si="6"/>
        <v>13</v>
      </c>
      <c r="X825" s="90"/>
      <c r="Y825" s="90"/>
      <c r="Z825" s="90"/>
      <c r="AA825" s="90"/>
      <c r="AB825" s="90"/>
    </row>
    <row r="826" ht="12.75" customHeight="1">
      <c r="A826" s="87"/>
      <c r="B826" s="90"/>
      <c r="C826" s="90" t="s">
        <v>885</v>
      </c>
      <c r="D826" s="126">
        <v>4.0</v>
      </c>
      <c r="E826" s="127">
        <v>129.13</v>
      </c>
      <c r="F826" s="128">
        <f t="shared" si="7"/>
        <v>83.9345</v>
      </c>
      <c r="G826" s="129">
        <f t="shared" si="1"/>
        <v>45.1955</v>
      </c>
      <c r="H826" s="130">
        <f t="shared" si="2"/>
        <v>0.35</v>
      </c>
      <c r="I826" s="131">
        <v>44574.0</v>
      </c>
      <c r="J826" s="132">
        <v>44610.0</v>
      </c>
      <c r="K826" s="123"/>
      <c r="L826" s="90"/>
      <c r="M826" s="133">
        <f t="shared" si="3"/>
        <v>32.2825</v>
      </c>
      <c r="N826" s="99">
        <f t="shared" si="4"/>
        <v>36</v>
      </c>
      <c r="O826" s="133">
        <f t="shared" si="5"/>
        <v>20.983625</v>
      </c>
      <c r="P826" s="134">
        <v>0.34</v>
      </c>
      <c r="Q826" s="90"/>
      <c r="R826" s="99">
        <f>IF(AND(H826&lt;='Product Ratings'!$E$5,H826&gt;='Product Ratings'!$D$5),'Product Ratings'!$C$5,IF(AND(H826&lt;='Product Ratings'!$E$6,H826&gt;='Product Ratings'!$D$6),'Product Ratings'!$C$6,IF(AND(H826&lt;='Product Ratings'!$E$7,H826&gt;='Product Ratings'!$D$7),'Product Ratings'!$C$7,IF(AND(H826&lt;='Product Ratings'!$E$8,H826&gt;='Product Ratings'!$D$8),'Product Ratings'!$C$8,IF(H826&gt;='Product Ratings'!$D$9,'Product Ratings'!$C$9)))))</f>
        <v>2</v>
      </c>
      <c r="S826" s="99">
        <f>IF(AND(D826&lt;='Product Ratings'!$I$5,D826&gt;='Product Ratings'!$H$5),'Product Ratings'!$F$5,IF(AND(D826&lt;='Product Ratings'!$I$6,D826&gt;='Product Ratings'!$H$6),'Product Ratings'!$F$6,IF(AND(D826&lt;='Product Ratings'!$I$7,I826&gt;='Product Ratings'!$H$7),'Product Ratings'!$F$7,IF(AND(D826&lt;='Product Ratings'!$I$8,D826&gt;='Product Ratings'!$H$8),'Product Ratings'!$F$8,IF(D826&gt;='Product Ratings'!$H$9,'Product Ratings'!$F$9)))))</f>
        <v>1</v>
      </c>
      <c r="T826" s="99">
        <f>IF(AND(O826&lt;='Product Ratings'!$M$5,O826&gt;='Product Ratings'!$L$5),'Product Ratings'!$J$5,IF(AND(O826&lt;='Product Ratings'!$M$6,O826&gt;='Product Ratings'!$L$6),'Product Ratings'!$J$6,IF(AND(O826&lt;='Product Ratings'!$M$7,O826&gt;='Product Ratings'!$L$7),'Product Ratings'!$J$7,IF(AND(O826&lt;='Product Ratings'!$M$8,O826&gt;='Product Ratings'!$L$8),'Product Ratings'!$J$8,IF(O826&gt;='Product Ratings'!$L$9,'Product Ratings'!$J$9)))))</f>
        <v>5</v>
      </c>
      <c r="U826" s="99">
        <f>IF(AND(N826&lt;='Product Ratings'!$R$5,N826&gt;='Product Ratings'!$Q$5),'Product Ratings'!$O$5,IF(AND(N826&lt;='Product Ratings'!$R$6,N826&gt;='Product Ratings'!$Q$6),'Product Ratings'!$O$6,IF(AND(N826&lt;='Product Ratings'!$R$7,N826&gt;='Product Ratings'!$Q$7),'Product Ratings'!$O$7,IF(AND(N826&lt;='Product Ratings'!$R$8,N826&gt;='Product Ratings'!$Q$8),'Product Ratings'!$O$8,IF(N826&gt;='Product Ratings'!$Q$9,'Product Ratings'!$O$9)))))</f>
        <v>3</v>
      </c>
      <c r="V826" s="99">
        <f>IF(AND(P826&lt;='Product Ratings'!$V$5,P826&gt;='Product Ratings'!$U$5),'Product Ratings'!$S$5,IF(AND(P826&lt;='Product Ratings'!$V$6,P826&gt;='Product Ratings'!$U$6),'Product Ratings'!$S$6,IF(AND(P826&lt;='Product Ratings'!$V$7,P826&gt;='Product Ratings'!$U$7),'Product Ratings'!$S$7,IF(AND(P826&lt;='Product Ratings'!$V$8,P826&gt;='Product Ratings'!$U$8),'Product Ratings'!$S$8,IF(P826&gt;='Product Ratings'!$U$9,'Product Ratings'!$S$9)))))</f>
        <v>4</v>
      </c>
      <c r="W826" s="135">
        <f t="shared" si="6"/>
        <v>15</v>
      </c>
      <c r="X826" s="90"/>
      <c r="Y826" s="90"/>
      <c r="Z826" s="90"/>
      <c r="AA826" s="90"/>
      <c r="AB826" s="90"/>
    </row>
    <row r="827" ht="12.75" customHeight="1">
      <c r="A827" s="87"/>
      <c r="B827" s="90"/>
      <c r="C827" s="90" t="s">
        <v>886</v>
      </c>
      <c r="D827" s="126">
        <v>5.0</v>
      </c>
      <c r="E827" s="127">
        <v>111.91</v>
      </c>
      <c r="F827" s="128">
        <f t="shared" si="7"/>
        <v>72.7415</v>
      </c>
      <c r="G827" s="129">
        <f t="shared" si="1"/>
        <v>39.1685</v>
      </c>
      <c r="H827" s="130">
        <f t="shared" si="2"/>
        <v>0.35</v>
      </c>
      <c r="I827" s="131">
        <v>44575.0</v>
      </c>
      <c r="J827" s="132">
        <v>44611.0</v>
      </c>
      <c r="K827" s="123"/>
      <c r="L827" s="90"/>
      <c r="M827" s="133">
        <f t="shared" si="3"/>
        <v>22.382</v>
      </c>
      <c r="N827" s="99">
        <f t="shared" si="4"/>
        <v>36</v>
      </c>
      <c r="O827" s="133">
        <f t="shared" si="5"/>
        <v>14.5483</v>
      </c>
      <c r="P827" s="134">
        <v>0.35</v>
      </c>
      <c r="Q827" s="90"/>
      <c r="R827" s="99">
        <f>IF(AND(H827&lt;='Product Ratings'!$E$5,H827&gt;='Product Ratings'!$D$5),'Product Ratings'!$C$5,IF(AND(H827&lt;='Product Ratings'!$E$6,H827&gt;='Product Ratings'!$D$6),'Product Ratings'!$C$6,IF(AND(H827&lt;='Product Ratings'!$E$7,H827&gt;='Product Ratings'!$D$7),'Product Ratings'!$C$7,IF(AND(H827&lt;='Product Ratings'!$E$8,H827&gt;='Product Ratings'!$D$8),'Product Ratings'!$C$8,IF(H827&gt;='Product Ratings'!$D$9,'Product Ratings'!$C$9)))))</f>
        <v>2</v>
      </c>
      <c r="S827" s="99">
        <f>IF(AND(D827&lt;='Product Ratings'!$I$5,D827&gt;='Product Ratings'!$H$5),'Product Ratings'!$F$5,IF(AND(D827&lt;='Product Ratings'!$I$6,D827&gt;='Product Ratings'!$H$6),'Product Ratings'!$F$6,IF(AND(D827&lt;='Product Ratings'!$I$7,I827&gt;='Product Ratings'!$H$7),'Product Ratings'!$F$7,IF(AND(D827&lt;='Product Ratings'!$I$8,D827&gt;='Product Ratings'!$H$8),'Product Ratings'!$F$8,IF(D827&gt;='Product Ratings'!$H$9,'Product Ratings'!$F$9)))))</f>
        <v>1</v>
      </c>
      <c r="T827" s="99">
        <f>IF(AND(O827&lt;='Product Ratings'!$M$5,O827&gt;='Product Ratings'!$L$5),'Product Ratings'!$J$5,IF(AND(O827&lt;='Product Ratings'!$M$6,O827&gt;='Product Ratings'!$L$6),'Product Ratings'!$J$6,IF(AND(O827&lt;='Product Ratings'!$M$7,O827&gt;='Product Ratings'!$L$7),'Product Ratings'!$J$7,IF(AND(O827&lt;='Product Ratings'!$M$8,O827&gt;='Product Ratings'!$L$8),'Product Ratings'!$J$8,IF(O827&gt;='Product Ratings'!$L$9,'Product Ratings'!$J$9)))))</f>
        <v>5</v>
      </c>
      <c r="U827" s="99">
        <f>IF(AND(N827&lt;='Product Ratings'!$R$5,N827&gt;='Product Ratings'!$Q$5),'Product Ratings'!$O$5,IF(AND(N827&lt;='Product Ratings'!$R$6,N827&gt;='Product Ratings'!$Q$6),'Product Ratings'!$O$6,IF(AND(N827&lt;='Product Ratings'!$R$7,N827&gt;='Product Ratings'!$Q$7),'Product Ratings'!$O$7,IF(AND(N827&lt;='Product Ratings'!$R$8,N827&gt;='Product Ratings'!$Q$8),'Product Ratings'!$O$8,IF(N827&gt;='Product Ratings'!$Q$9,'Product Ratings'!$O$9)))))</f>
        <v>3</v>
      </c>
      <c r="V827" s="99">
        <f>IF(AND(P827&lt;='Product Ratings'!$V$5,P827&gt;='Product Ratings'!$U$5),'Product Ratings'!$S$5,IF(AND(P827&lt;='Product Ratings'!$V$6,P827&gt;='Product Ratings'!$U$6),'Product Ratings'!$S$6,IF(AND(P827&lt;='Product Ratings'!$V$7,P827&gt;='Product Ratings'!$U$7),'Product Ratings'!$S$7,IF(AND(P827&lt;='Product Ratings'!$V$8,P827&gt;='Product Ratings'!$U$8),'Product Ratings'!$S$8,IF(P827&gt;='Product Ratings'!$U$9,'Product Ratings'!$S$9)))))</f>
        <v>4</v>
      </c>
      <c r="W827" s="135">
        <f t="shared" si="6"/>
        <v>15</v>
      </c>
      <c r="X827" s="90"/>
      <c r="Y827" s="90"/>
      <c r="Z827" s="90"/>
      <c r="AA827" s="90"/>
      <c r="AB827" s="90"/>
    </row>
    <row r="828" ht="12.75" customHeight="1">
      <c r="A828" s="87"/>
      <c r="B828" s="90"/>
      <c r="C828" s="90" t="s">
        <v>887</v>
      </c>
      <c r="D828" s="126">
        <v>6.0</v>
      </c>
      <c r="E828" s="127">
        <v>111.91</v>
      </c>
      <c r="F828" s="128">
        <f t="shared" si="7"/>
        <v>72.7415</v>
      </c>
      <c r="G828" s="129">
        <f t="shared" si="1"/>
        <v>39.1685</v>
      </c>
      <c r="H828" s="130">
        <f t="shared" si="2"/>
        <v>0.35</v>
      </c>
      <c r="I828" s="131">
        <v>44576.0</v>
      </c>
      <c r="J828" s="132">
        <v>44612.0</v>
      </c>
      <c r="K828" s="123"/>
      <c r="L828" s="90"/>
      <c r="M828" s="133">
        <f t="shared" si="3"/>
        <v>18.65166667</v>
      </c>
      <c r="N828" s="99">
        <f t="shared" si="4"/>
        <v>36</v>
      </c>
      <c r="O828" s="133">
        <f t="shared" si="5"/>
        <v>12.12358333</v>
      </c>
      <c r="P828" s="134">
        <v>0.65</v>
      </c>
      <c r="Q828" s="90"/>
      <c r="R828" s="99">
        <f>IF(AND(H828&lt;='Product Ratings'!$E$5,H828&gt;='Product Ratings'!$D$5),'Product Ratings'!$C$5,IF(AND(H828&lt;='Product Ratings'!$E$6,H828&gt;='Product Ratings'!$D$6),'Product Ratings'!$C$6,IF(AND(H828&lt;='Product Ratings'!$E$7,H828&gt;='Product Ratings'!$D$7),'Product Ratings'!$C$7,IF(AND(H828&lt;='Product Ratings'!$E$8,H828&gt;='Product Ratings'!$D$8),'Product Ratings'!$C$8,IF(H828&gt;='Product Ratings'!$D$9,'Product Ratings'!$C$9)))))</f>
        <v>2</v>
      </c>
      <c r="S828" s="99">
        <f>IF(AND(D828&lt;='Product Ratings'!$I$5,D828&gt;='Product Ratings'!$H$5),'Product Ratings'!$F$5,IF(AND(D828&lt;='Product Ratings'!$I$6,D828&gt;='Product Ratings'!$H$6),'Product Ratings'!$F$6,IF(AND(D828&lt;='Product Ratings'!$I$7,I828&gt;='Product Ratings'!$H$7),'Product Ratings'!$F$7,IF(AND(D828&lt;='Product Ratings'!$I$8,D828&gt;='Product Ratings'!$H$8),'Product Ratings'!$F$8,IF(D828&gt;='Product Ratings'!$H$9,'Product Ratings'!$F$9)))))</f>
        <v>2</v>
      </c>
      <c r="T828" s="99">
        <f>IF(AND(O828&lt;='Product Ratings'!$M$5,O828&gt;='Product Ratings'!$L$5),'Product Ratings'!$J$5,IF(AND(O828&lt;='Product Ratings'!$M$6,O828&gt;='Product Ratings'!$L$6),'Product Ratings'!$J$6,IF(AND(O828&lt;='Product Ratings'!$M$7,O828&gt;='Product Ratings'!$L$7),'Product Ratings'!$J$7,IF(AND(O828&lt;='Product Ratings'!$M$8,O828&gt;='Product Ratings'!$L$8),'Product Ratings'!$J$8,IF(O828&gt;='Product Ratings'!$L$9,'Product Ratings'!$J$9)))))</f>
        <v>5</v>
      </c>
      <c r="U828" s="99">
        <f>IF(AND(N828&lt;='Product Ratings'!$R$5,N828&gt;='Product Ratings'!$Q$5),'Product Ratings'!$O$5,IF(AND(N828&lt;='Product Ratings'!$R$6,N828&gt;='Product Ratings'!$Q$6),'Product Ratings'!$O$6,IF(AND(N828&lt;='Product Ratings'!$R$7,N828&gt;='Product Ratings'!$Q$7),'Product Ratings'!$O$7,IF(AND(N828&lt;='Product Ratings'!$R$8,N828&gt;='Product Ratings'!$Q$8),'Product Ratings'!$O$8,IF(N828&gt;='Product Ratings'!$Q$9,'Product Ratings'!$O$9)))))</f>
        <v>3</v>
      </c>
      <c r="V828" s="99">
        <f>IF(AND(P828&lt;='Product Ratings'!$V$5,P828&gt;='Product Ratings'!$U$5),'Product Ratings'!$S$5,IF(AND(P828&lt;='Product Ratings'!$V$6,P828&gt;='Product Ratings'!$U$6),'Product Ratings'!$S$6,IF(AND(P828&lt;='Product Ratings'!$V$7,P828&gt;='Product Ratings'!$U$7),'Product Ratings'!$S$7,IF(AND(P828&lt;='Product Ratings'!$V$8,P828&gt;='Product Ratings'!$U$8),'Product Ratings'!$S$8,IF(P828&gt;='Product Ratings'!$U$9,'Product Ratings'!$S$9)))))</f>
        <v>5</v>
      </c>
      <c r="W828" s="135">
        <f t="shared" si="6"/>
        <v>17</v>
      </c>
      <c r="X828" s="90"/>
      <c r="Y828" s="90"/>
      <c r="Z828" s="90"/>
      <c r="AA828" s="90"/>
      <c r="AB828" s="90"/>
    </row>
    <row r="829" ht="12.75" customHeight="1">
      <c r="A829" s="87"/>
      <c r="B829" s="90"/>
      <c r="C829" s="90" t="s">
        <v>888</v>
      </c>
      <c r="D829" s="126">
        <v>1.0</v>
      </c>
      <c r="E829" s="127">
        <v>103.3</v>
      </c>
      <c r="F829" s="128">
        <f t="shared" si="7"/>
        <v>67.145</v>
      </c>
      <c r="G829" s="129">
        <f t="shared" si="1"/>
        <v>36.155</v>
      </c>
      <c r="H829" s="130">
        <f t="shared" si="2"/>
        <v>0.35</v>
      </c>
      <c r="I829" s="131">
        <v>44577.0</v>
      </c>
      <c r="J829" s="132">
        <v>44613.0</v>
      </c>
      <c r="K829" s="123"/>
      <c r="L829" s="90"/>
      <c r="M829" s="133">
        <f t="shared" si="3"/>
        <v>103.3</v>
      </c>
      <c r="N829" s="99">
        <f t="shared" si="4"/>
        <v>36</v>
      </c>
      <c r="O829" s="133">
        <f t="shared" si="5"/>
        <v>67.145</v>
      </c>
      <c r="P829" s="134">
        <v>0.45</v>
      </c>
      <c r="Q829" s="90"/>
      <c r="R829" s="99">
        <f>IF(AND(H829&lt;='Product Ratings'!$E$5,H829&gt;='Product Ratings'!$D$5),'Product Ratings'!$C$5,IF(AND(H829&lt;='Product Ratings'!$E$6,H829&gt;='Product Ratings'!$D$6),'Product Ratings'!$C$6,IF(AND(H829&lt;='Product Ratings'!$E$7,H829&gt;='Product Ratings'!$D$7),'Product Ratings'!$C$7,IF(AND(H829&lt;='Product Ratings'!$E$8,H829&gt;='Product Ratings'!$D$8),'Product Ratings'!$C$8,IF(H829&gt;='Product Ratings'!$D$9,'Product Ratings'!$C$9)))))</f>
        <v>2</v>
      </c>
      <c r="S829" s="99">
        <f>IF(AND(D829&lt;='Product Ratings'!$I$5,D829&gt;='Product Ratings'!$H$5),'Product Ratings'!$F$5,IF(AND(D829&lt;='Product Ratings'!$I$6,D829&gt;='Product Ratings'!$H$6),'Product Ratings'!$F$6,IF(AND(D829&lt;='Product Ratings'!$I$7,I829&gt;='Product Ratings'!$H$7),'Product Ratings'!$F$7,IF(AND(D829&lt;='Product Ratings'!$I$8,D829&gt;='Product Ratings'!$H$8),'Product Ratings'!$F$8,IF(D829&gt;='Product Ratings'!$H$9,'Product Ratings'!$F$9)))))</f>
        <v>1</v>
      </c>
      <c r="T829" s="99">
        <f>IF(AND(O829&lt;='Product Ratings'!$M$5,O829&gt;='Product Ratings'!$L$5),'Product Ratings'!$J$5,IF(AND(O829&lt;='Product Ratings'!$M$6,O829&gt;='Product Ratings'!$L$6),'Product Ratings'!$J$6,IF(AND(O829&lt;='Product Ratings'!$M$7,O829&gt;='Product Ratings'!$L$7),'Product Ratings'!$J$7,IF(AND(O829&lt;='Product Ratings'!$M$8,O829&gt;='Product Ratings'!$L$8),'Product Ratings'!$J$8,IF(O829&gt;='Product Ratings'!$L$9,'Product Ratings'!$J$9)))))</f>
        <v>3</v>
      </c>
      <c r="U829" s="99">
        <f>IF(AND(N829&lt;='Product Ratings'!$R$5,N829&gt;='Product Ratings'!$Q$5),'Product Ratings'!$O$5,IF(AND(N829&lt;='Product Ratings'!$R$6,N829&gt;='Product Ratings'!$Q$6),'Product Ratings'!$O$6,IF(AND(N829&lt;='Product Ratings'!$R$7,N829&gt;='Product Ratings'!$Q$7),'Product Ratings'!$O$7,IF(AND(N829&lt;='Product Ratings'!$R$8,N829&gt;='Product Ratings'!$Q$8),'Product Ratings'!$O$8,IF(N829&gt;='Product Ratings'!$Q$9,'Product Ratings'!$O$9)))))</f>
        <v>3</v>
      </c>
      <c r="V829" s="99">
        <f>IF(AND(P829&lt;='Product Ratings'!$V$5,P829&gt;='Product Ratings'!$U$5),'Product Ratings'!$S$5,IF(AND(P829&lt;='Product Ratings'!$V$6,P829&gt;='Product Ratings'!$U$6),'Product Ratings'!$S$6,IF(AND(P829&lt;='Product Ratings'!$V$7,P829&gt;='Product Ratings'!$U$7),'Product Ratings'!$S$7,IF(AND(P829&lt;='Product Ratings'!$V$8,P829&gt;='Product Ratings'!$U$8),'Product Ratings'!$S$8,IF(P829&gt;='Product Ratings'!$U$9,'Product Ratings'!$S$9)))))</f>
        <v>4</v>
      </c>
      <c r="W829" s="135">
        <f t="shared" si="6"/>
        <v>13</v>
      </c>
      <c r="X829" s="90"/>
      <c r="Y829" s="90"/>
      <c r="Z829" s="90"/>
      <c r="AA829" s="90"/>
      <c r="AB829" s="90"/>
    </row>
    <row r="830" ht="12.75" customHeight="1">
      <c r="A830" s="87"/>
      <c r="B830" s="90"/>
      <c r="C830" s="90" t="s">
        <v>889</v>
      </c>
      <c r="D830" s="126">
        <v>2.0</v>
      </c>
      <c r="E830" s="127">
        <v>103.3</v>
      </c>
      <c r="F830" s="128">
        <f t="shared" si="7"/>
        <v>67.145</v>
      </c>
      <c r="G830" s="129">
        <f t="shared" si="1"/>
        <v>36.155</v>
      </c>
      <c r="H830" s="130">
        <f t="shared" si="2"/>
        <v>0.35</v>
      </c>
      <c r="I830" s="131">
        <v>44578.0</v>
      </c>
      <c r="J830" s="132">
        <v>44614.0</v>
      </c>
      <c r="K830" s="123"/>
      <c r="L830" s="90"/>
      <c r="M830" s="133">
        <f t="shared" si="3"/>
        <v>51.65</v>
      </c>
      <c r="N830" s="99">
        <f t="shared" si="4"/>
        <v>36</v>
      </c>
      <c r="O830" s="133">
        <f t="shared" si="5"/>
        <v>33.5725</v>
      </c>
      <c r="P830" s="134">
        <v>0.12</v>
      </c>
      <c r="Q830" s="90"/>
      <c r="R830" s="99">
        <f>IF(AND(H830&lt;='Product Ratings'!$E$5,H830&gt;='Product Ratings'!$D$5),'Product Ratings'!$C$5,IF(AND(H830&lt;='Product Ratings'!$E$6,H830&gt;='Product Ratings'!$D$6),'Product Ratings'!$C$6,IF(AND(H830&lt;='Product Ratings'!$E$7,H830&gt;='Product Ratings'!$D$7),'Product Ratings'!$C$7,IF(AND(H830&lt;='Product Ratings'!$E$8,H830&gt;='Product Ratings'!$D$8),'Product Ratings'!$C$8,IF(H830&gt;='Product Ratings'!$D$9,'Product Ratings'!$C$9)))))</f>
        <v>2</v>
      </c>
      <c r="S830" s="99">
        <f>IF(AND(D830&lt;='Product Ratings'!$I$5,D830&gt;='Product Ratings'!$H$5),'Product Ratings'!$F$5,IF(AND(D830&lt;='Product Ratings'!$I$6,D830&gt;='Product Ratings'!$H$6),'Product Ratings'!$F$6,IF(AND(D830&lt;='Product Ratings'!$I$7,I830&gt;='Product Ratings'!$H$7),'Product Ratings'!$F$7,IF(AND(D830&lt;='Product Ratings'!$I$8,D830&gt;='Product Ratings'!$H$8),'Product Ratings'!$F$8,IF(D830&gt;='Product Ratings'!$H$9,'Product Ratings'!$F$9)))))</f>
        <v>1</v>
      </c>
      <c r="T830" s="99">
        <f>IF(AND(O830&lt;='Product Ratings'!$M$5,O830&gt;='Product Ratings'!$L$5),'Product Ratings'!$J$5,IF(AND(O830&lt;='Product Ratings'!$M$6,O830&gt;='Product Ratings'!$L$6),'Product Ratings'!$J$6,IF(AND(O830&lt;='Product Ratings'!$M$7,O830&gt;='Product Ratings'!$L$7),'Product Ratings'!$J$7,IF(AND(O830&lt;='Product Ratings'!$M$8,O830&gt;='Product Ratings'!$L$8),'Product Ratings'!$J$8,IF(O830&gt;='Product Ratings'!$L$9,'Product Ratings'!$J$9)))))</f>
        <v>4</v>
      </c>
      <c r="U830" s="99">
        <f>IF(AND(N830&lt;='Product Ratings'!$R$5,N830&gt;='Product Ratings'!$Q$5),'Product Ratings'!$O$5,IF(AND(N830&lt;='Product Ratings'!$R$6,N830&gt;='Product Ratings'!$Q$6),'Product Ratings'!$O$6,IF(AND(N830&lt;='Product Ratings'!$R$7,N830&gt;='Product Ratings'!$Q$7),'Product Ratings'!$O$7,IF(AND(N830&lt;='Product Ratings'!$R$8,N830&gt;='Product Ratings'!$Q$8),'Product Ratings'!$O$8,IF(N830&gt;='Product Ratings'!$Q$9,'Product Ratings'!$O$9)))))</f>
        <v>3</v>
      </c>
      <c r="V830" s="99">
        <f>IF(AND(P830&lt;='Product Ratings'!$V$5,P830&gt;='Product Ratings'!$U$5),'Product Ratings'!$S$5,IF(AND(P830&lt;='Product Ratings'!$V$6,P830&gt;='Product Ratings'!$U$6),'Product Ratings'!$S$6,IF(AND(P830&lt;='Product Ratings'!$V$7,P830&gt;='Product Ratings'!$U$7),'Product Ratings'!$S$7,IF(AND(P830&lt;='Product Ratings'!$V$8,P830&gt;='Product Ratings'!$U$8),'Product Ratings'!$S$8,IF(P830&gt;='Product Ratings'!$U$9,'Product Ratings'!$S$9)))))</f>
        <v>2</v>
      </c>
      <c r="W830" s="135">
        <f t="shared" si="6"/>
        <v>12</v>
      </c>
      <c r="X830" s="90"/>
      <c r="Y830" s="90"/>
      <c r="Z830" s="90"/>
      <c r="AA830" s="90"/>
      <c r="AB830" s="90"/>
    </row>
    <row r="831" ht="12.75" customHeight="1">
      <c r="A831" s="87"/>
      <c r="B831" s="90"/>
      <c r="C831" s="90" t="s">
        <v>890</v>
      </c>
      <c r="D831" s="126">
        <v>3.0</v>
      </c>
      <c r="E831" s="127">
        <v>94.7</v>
      </c>
      <c r="F831" s="128">
        <f t="shared" si="7"/>
        <v>61.555</v>
      </c>
      <c r="G831" s="129">
        <f t="shared" si="1"/>
        <v>33.145</v>
      </c>
      <c r="H831" s="130">
        <f t="shared" si="2"/>
        <v>0.35</v>
      </c>
      <c r="I831" s="131">
        <v>44579.0</v>
      </c>
      <c r="J831" s="132">
        <v>44615.0</v>
      </c>
      <c r="K831" s="123"/>
      <c r="L831" s="90"/>
      <c r="M831" s="133">
        <f t="shared" si="3"/>
        <v>31.56666667</v>
      </c>
      <c r="N831" s="99">
        <f t="shared" si="4"/>
        <v>36</v>
      </c>
      <c r="O831" s="133">
        <f t="shared" si="5"/>
        <v>20.51833333</v>
      </c>
      <c r="P831" s="134">
        <v>0.65</v>
      </c>
      <c r="Q831" s="90"/>
      <c r="R831" s="99">
        <f>IF(AND(H831&lt;='Product Ratings'!$E$5,H831&gt;='Product Ratings'!$D$5),'Product Ratings'!$C$5,IF(AND(H831&lt;='Product Ratings'!$E$6,H831&gt;='Product Ratings'!$D$6),'Product Ratings'!$C$6,IF(AND(H831&lt;='Product Ratings'!$E$7,H831&gt;='Product Ratings'!$D$7),'Product Ratings'!$C$7,IF(AND(H831&lt;='Product Ratings'!$E$8,H831&gt;='Product Ratings'!$D$8),'Product Ratings'!$C$8,IF(H831&gt;='Product Ratings'!$D$9,'Product Ratings'!$C$9)))))</f>
        <v>2</v>
      </c>
      <c r="S831" s="99">
        <f>IF(AND(D831&lt;='Product Ratings'!$I$5,D831&gt;='Product Ratings'!$H$5),'Product Ratings'!$F$5,IF(AND(D831&lt;='Product Ratings'!$I$6,D831&gt;='Product Ratings'!$H$6),'Product Ratings'!$F$6,IF(AND(D831&lt;='Product Ratings'!$I$7,I831&gt;='Product Ratings'!$H$7),'Product Ratings'!$F$7,IF(AND(D831&lt;='Product Ratings'!$I$8,D831&gt;='Product Ratings'!$H$8),'Product Ratings'!$F$8,IF(D831&gt;='Product Ratings'!$H$9,'Product Ratings'!$F$9)))))</f>
        <v>1</v>
      </c>
      <c r="T831" s="99">
        <f>IF(AND(O831&lt;='Product Ratings'!$M$5,O831&gt;='Product Ratings'!$L$5),'Product Ratings'!$J$5,IF(AND(O831&lt;='Product Ratings'!$M$6,O831&gt;='Product Ratings'!$L$6),'Product Ratings'!$J$6,IF(AND(O831&lt;='Product Ratings'!$M$7,O831&gt;='Product Ratings'!$L$7),'Product Ratings'!$J$7,IF(AND(O831&lt;='Product Ratings'!$M$8,O831&gt;='Product Ratings'!$L$8),'Product Ratings'!$J$8,IF(O831&gt;='Product Ratings'!$L$9,'Product Ratings'!$J$9)))))</f>
        <v>5</v>
      </c>
      <c r="U831" s="99">
        <f>IF(AND(N831&lt;='Product Ratings'!$R$5,N831&gt;='Product Ratings'!$Q$5),'Product Ratings'!$O$5,IF(AND(N831&lt;='Product Ratings'!$R$6,N831&gt;='Product Ratings'!$Q$6),'Product Ratings'!$O$6,IF(AND(N831&lt;='Product Ratings'!$R$7,N831&gt;='Product Ratings'!$Q$7),'Product Ratings'!$O$7,IF(AND(N831&lt;='Product Ratings'!$R$8,N831&gt;='Product Ratings'!$Q$8),'Product Ratings'!$O$8,IF(N831&gt;='Product Ratings'!$Q$9,'Product Ratings'!$O$9)))))</f>
        <v>3</v>
      </c>
      <c r="V831" s="99">
        <f>IF(AND(P831&lt;='Product Ratings'!$V$5,P831&gt;='Product Ratings'!$U$5),'Product Ratings'!$S$5,IF(AND(P831&lt;='Product Ratings'!$V$6,P831&gt;='Product Ratings'!$U$6),'Product Ratings'!$S$6,IF(AND(P831&lt;='Product Ratings'!$V$7,P831&gt;='Product Ratings'!$U$7),'Product Ratings'!$S$7,IF(AND(P831&lt;='Product Ratings'!$V$8,P831&gt;='Product Ratings'!$U$8),'Product Ratings'!$S$8,IF(P831&gt;='Product Ratings'!$U$9,'Product Ratings'!$S$9)))))</f>
        <v>5</v>
      </c>
      <c r="W831" s="135">
        <f t="shared" si="6"/>
        <v>16</v>
      </c>
      <c r="X831" s="90"/>
      <c r="Y831" s="90"/>
      <c r="Z831" s="90"/>
      <c r="AA831" s="90"/>
      <c r="AB831" s="90"/>
    </row>
    <row r="832" ht="12.75" customHeight="1">
      <c r="A832" s="87"/>
      <c r="B832" s="90"/>
      <c r="C832" s="90" t="s">
        <v>891</v>
      </c>
      <c r="D832" s="126">
        <v>4.0</v>
      </c>
      <c r="E832" s="127">
        <v>86.09</v>
      </c>
      <c r="F832" s="128">
        <f t="shared" si="7"/>
        <v>55.9585</v>
      </c>
      <c r="G832" s="129">
        <f t="shared" si="1"/>
        <v>30.1315</v>
      </c>
      <c r="H832" s="130">
        <f t="shared" si="2"/>
        <v>0.35</v>
      </c>
      <c r="I832" s="131">
        <v>44580.0</v>
      </c>
      <c r="J832" s="132">
        <v>44616.0</v>
      </c>
      <c r="K832" s="123"/>
      <c r="L832" s="90"/>
      <c r="M832" s="133">
        <f t="shared" si="3"/>
        <v>21.5225</v>
      </c>
      <c r="N832" s="99">
        <f t="shared" si="4"/>
        <v>36</v>
      </c>
      <c r="O832" s="133">
        <f t="shared" si="5"/>
        <v>13.989625</v>
      </c>
      <c r="P832" s="134">
        <v>0.32</v>
      </c>
      <c r="Q832" s="90"/>
      <c r="R832" s="99">
        <f>IF(AND(H832&lt;='Product Ratings'!$E$5,H832&gt;='Product Ratings'!$D$5),'Product Ratings'!$C$5,IF(AND(H832&lt;='Product Ratings'!$E$6,H832&gt;='Product Ratings'!$D$6),'Product Ratings'!$C$6,IF(AND(H832&lt;='Product Ratings'!$E$7,H832&gt;='Product Ratings'!$D$7),'Product Ratings'!$C$7,IF(AND(H832&lt;='Product Ratings'!$E$8,H832&gt;='Product Ratings'!$D$8),'Product Ratings'!$C$8,IF(H832&gt;='Product Ratings'!$D$9,'Product Ratings'!$C$9)))))</f>
        <v>2</v>
      </c>
      <c r="S832" s="99">
        <f>IF(AND(D832&lt;='Product Ratings'!$I$5,D832&gt;='Product Ratings'!$H$5),'Product Ratings'!$F$5,IF(AND(D832&lt;='Product Ratings'!$I$6,D832&gt;='Product Ratings'!$H$6),'Product Ratings'!$F$6,IF(AND(D832&lt;='Product Ratings'!$I$7,I832&gt;='Product Ratings'!$H$7),'Product Ratings'!$F$7,IF(AND(D832&lt;='Product Ratings'!$I$8,D832&gt;='Product Ratings'!$H$8),'Product Ratings'!$F$8,IF(D832&gt;='Product Ratings'!$H$9,'Product Ratings'!$F$9)))))</f>
        <v>1</v>
      </c>
      <c r="T832" s="99">
        <f>IF(AND(O832&lt;='Product Ratings'!$M$5,O832&gt;='Product Ratings'!$L$5),'Product Ratings'!$J$5,IF(AND(O832&lt;='Product Ratings'!$M$6,O832&gt;='Product Ratings'!$L$6),'Product Ratings'!$J$6,IF(AND(O832&lt;='Product Ratings'!$M$7,O832&gt;='Product Ratings'!$L$7),'Product Ratings'!$J$7,IF(AND(O832&lt;='Product Ratings'!$M$8,O832&gt;='Product Ratings'!$L$8),'Product Ratings'!$J$8,IF(O832&gt;='Product Ratings'!$L$9,'Product Ratings'!$J$9)))))</f>
        <v>5</v>
      </c>
      <c r="U832" s="99">
        <f>IF(AND(N832&lt;='Product Ratings'!$R$5,N832&gt;='Product Ratings'!$Q$5),'Product Ratings'!$O$5,IF(AND(N832&lt;='Product Ratings'!$R$6,N832&gt;='Product Ratings'!$Q$6),'Product Ratings'!$O$6,IF(AND(N832&lt;='Product Ratings'!$R$7,N832&gt;='Product Ratings'!$Q$7),'Product Ratings'!$O$7,IF(AND(N832&lt;='Product Ratings'!$R$8,N832&gt;='Product Ratings'!$Q$8),'Product Ratings'!$O$8,IF(N832&gt;='Product Ratings'!$Q$9,'Product Ratings'!$O$9)))))</f>
        <v>3</v>
      </c>
      <c r="V832" s="99">
        <f>IF(AND(P832&lt;='Product Ratings'!$V$5,P832&gt;='Product Ratings'!$U$5),'Product Ratings'!$S$5,IF(AND(P832&lt;='Product Ratings'!$V$6,P832&gt;='Product Ratings'!$U$6),'Product Ratings'!$S$6,IF(AND(P832&lt;='Product Ratings'!$V$7,P832&gt;='Product Ratings'!$U$7),'Product Ratings'!$S$7,IF(AND(P832&lt;='Product Ratings'!$V$8,P832&gt;='Product Ratings'!$U$8),'Product Ratings'!$S$8,IF(P832&gt;='Product Ratings'!$U$9,'Product Ratings'!$S$9)))))</f>
        <v>3</v>
      </c>
      <c r="W832" s="135">
        <f t="shared" si="6"/>
        <v>14</v>
      </c>
      <c r="X832" s="90"/>
      <c r="Y832" s="90"/>
      <c r="Z832" s="90"/>
      <c r="AA832" s="90"/>
      <c r="AB832" s="90"/>
    </row>
    <row r="833" ht="12.75" customHeight="1">
      <c r="A833" s="87"/>
      <c r="B833" s="90"/>
      <c r="C833" s="90" t="s">
        <v>892</v>
      </c>
      <c r="D833" s="126">
        <v>5.0</v>
      </c>
      <c r="E833" s="127">
        <v>8.61</v>
      </c>
      <c r="F833" s="128">
        <f t="shared" si="7"/>
        <v>5.5965</v>
      </c>
      <c r="G833" s="129">
        <f t="shared" si="1"/>
        <v>3.0135</v>
      </c>
      <c r="H833" s="130">
        <f t="shared" si="2"/>
        <v>0.35</v>
      </c>
      <c r="I833" s="131">
        <v>44581.0</v>
      </c>
      <c r="J833" s="132">
        <v>44617.0</v>
      </c>
      <c r="K833" s="123"/>
      <c r="L833" s="90"/>
      <c r="M833" s="133">
        <f t="shared" si="3"/>
        <v>1.722</v>
      </c>
      <c r="N833" s="99">
        <f t="shared" si="4"/>
        <v>36</v>
      </c>
      <c r="O833" s="133">
        <f t="shared" si="5"/>
        <v>1.1193</v>
      </c>
      <c r="P833" s="134">
        <v>0.45</v>
      </c>
      <c r="Q833" s="90"/>
      <c r="R833" s="99">
        <f>IF(AND(H833&lt;='Product Ratings'!$E$5,H833&gt;='Product Ratings'!$D$5),'Product Ratings'!$C$5,IF(AND(H833&lt;='Product Ratings'!$E$6,H833&gt;='Product Ratings'!$D$6),'Product Ratings'!$C$6,IF(AND(H833&lt;='Product Ratings'!$E$7,H833&gt;='Product Ratings'!$D$7),'Product Ratings'!$C$7,IF(AND(H833&lt;='Product Ratings'!$E$8,H833&gt;='Product Ratings'!$D$8),'Product Ratings'!$C$8,IF(H833&gt;='Product Ratings'!$D$9,'Product Ratings'!$C$9)))))</f>
        <v>2</v>
      </c>
      <c r="S833" s="99">
        <f>IF(AND(D833&lt;='Product Ratings'!$I$5,D833&gt;='Product Ratings'!$H$5),'Product Ratings'!$F$5,IF(AND(D833&lt;='Product Ratings'!$I$6,D833&gt;='Product Ratings'!$H$6),'Product Ratings'!$F$6,IF(AND(D833&lt;='Product Ratings'!$I$7,I833&gt;='Product Ratings'!$H$7),'Product Ratings'!$F$7,IF(AND(D833&lt;='Product Ratings'!$I$8,D833&gt;='Product Ratings'!$H$8),'Product Ratings'!$F$8,IF(D833&gt;='Product Ratings'!$H$9,'Product Ratings'!$F$9)))))</f>
        <v>1</v>
      </c>
      <c r="T833" s="99">
        <f>IF(AND(O833&lt;='Product Ratings'!$M$5,O833&gt;='Product Ratings'!$L$5),'Product Ratings'!$J$5,IF(AND(O833&lt;='Product Ratings'!$M$6,O833&gt;='Product Ratings'!$L$6),'Product Ratings'!$J$6,IF(AND(O833&lt;='Product Ratings'!$M$7,O833&gt;='Product Ratings'!$L$7),'Product Ratings'!$J$7,IF(AND(O833&lt;='Product Ratings'!$M$8,O833&gt;='Product Ratings'!$L$8),'Product Ratings'!$J$8,IF(O833&gt;='Product Ratings'!$L$9,'Product Ratings'!$J$9)))))</f>
        <v>5</v>
      </c>
      <c r="U833" s="99">
        <f>IF(AND(N833&lt;='Product Ratings'!$R$5,N833&gt;='Product Ratings'!$Q$5),'Product Ratings'!$O$5,IF(AND(N833&lt;='Product Ratings'!$R$6,N833&gt;='Product Ratings'!$Q$6),'Product Ratings'!$O$6,IF(AND(N833&lt;='Product Ratings'!$R$7,N833&gt;='Product Ratings'!$Q$7),'Product Ratings'!$O$7,IF(AND(N833&lt;='Product Ratings'!$R$8,N833&gt;='Product Ratings'!$Q$8),'Product Ratings'!$O$8,IF(N833&gt;='Product Ratings'!$Q$9,'Product Ratings'!$O$9)))))</f>
        <v>3</v>
      </c>
      <c r="V833" s="99">
        <f>IF(AND(P833&lt;='Product Ratings'!$V$5,P833&gt;='Product Ratings'!$U$5),'Product Ratings'!$S$5,IF(AND(P833&lt;='Product Ratings'!$V$6,P833&gt;='Product Ratings'!$U$6),'Product Ratings'!$S$6,IF(AND(P833&lt;='Product Ratings'!$V$7,P833&gt;='Product Ratings'!$U$7),'Product Ratings'!$S$7,IF(AND(P833&lt;='Product Ratings'!$V$8,P833&gt;='Product Ratings'!$U$8),'Product Ratings'!$S$8,IF(P833&gt;='Product Ratings'!$U$9,'Product Ratings'!$S$9)))))</f>
        <v>4</v>
      </c>
      <c r="W833" s="135">
        <f t="shared" si="6"/>
        <v>15</v>
      </c>
      <c r="X833" s="90"/>
      <c r="Y833" s="90"/>
      <c r="Z833" s="90"/>
      <c r="AA833" s="90"/>
      <c r="AB833" s="90"/>
    </row>
    <row r="834" ht="12.75" customHeight="1">
      <c r="A834" s="87"/>
      <c r="B834" s="90"/>
      <c r="C834" s="90" t="s">
        <v>893</v>
      </c>
      <c r="D834" s="126">
        <v>6.0</v>
      </c>
      <c r="E834" s="127">
        <v>60.26</v>
      </c>
      <c r="F834" s="128">
        <f t="shared" si="7"/>
        <v>39.169</v>
      </c>
      <c r="G834" s="129">
        <f t="shared" si="1"/>
        <v>21.091</v>
      </c>
      <c r="H834" s="130">
        <f t="shared" si="2"/>
        <v>0.35</v>
      </c>
      <c r="I834" s="131">
        <v>44582.0</v>
      </c>
      <c r="J834" s="132">
        <v>44618.0</v>
      </c>
      <c r="K834" s="123"/>
      <c r="L834" s="90"/>
      <c r="M834" s="133">
        <f t="shared" si="3"/>
        <v>10.04333333</v>
      </c>
      <c r="N834" s="99">
        <f t="shared" si="4"/>
        <v>36</v>
      </c>
      <c r="O834" s="133">
        <f t="shared" si="5"/>
        <v>6.528166667</v>
      </c>
      <c r="P834" s="134">
        <v>0.12</v>
      </c>
      <c r="Q834" s="90"/>
      <c r="R834" s="99">
        <f>IF(AND(H834&lt;='Product Ratings'!$E$5,H834&gt;='Product Ratings'!$D$5),'Product Ratings'!$C$5,IF(AND(H834&lt;='Product Ratings'!$E$6,H834&gt;='Product Ratings'!$D$6),'Product Ratings'!$C$6,IF(AND(H834&lt;='Product Ratings'!$E$7,H834&gt;='Product Ratings'!$D$7),'Product Ratings'!$C$7,IF(AND(H834&lt;='Product Ratings'!$E$8,H834&gt;='Product Ratings'!$D$8),'Product Ratings'!$C$8,IF(H834&gt;='Product Ratings'!$D$9,'Product Ratings'!$C$9)))))</f>
        <v>2</v>
      </c>
      <c r="S834" s="99">
        <f>IF(AND(D834&lt;='Product Ratings'!$I$5,D834&gt;='Product Ratings'!$H$5),'Product Ratings'!$F$5,IF(AND(D834&lt;='Product Ratings'!$I$6,D834&gt;='Product Ratings'!$H$6),'Product Ratings'!$F$6,IF(AND(D834&lt;='Product Ratings'!$I$7,I834&gt;='Product Ratings'!$H$7),'Product Ratings'!$F$7,IF(AND(D834&lt;='Product Ratings'!$I$8,D834&gt;='Product Ratings'!$H$8),'Product Ratings'!$F$8,IF(D834&gt;='Product Ratings'!$H$9,'Product Ratings'!$F$9)))))</f>
        <v>2</v>
      </c>
      <c r="T834" s="99">
        <f>IF(AND(O834&lt;='Product Ratings'!$M$5,O834&gt;='Product Ratings'!$L$5),'Product Ratings'!$J$5,IF(AND(O834&lt;='Product Ratings'!$M$6,O834&gt;='Product Ratings'!$L$6),'Product Ratings'!$J$6,IF(AND(O834&lt;='Product Ratings'!$M$7,O834&gt;='Product Ratings'!$L$7),'Product Ratings'!$J$7,IF(AND(O834&lt;='Product Ratings'!$M$8,O834&gt;='Product Ratings'!$L$8),'Product Ratings'!$J$8,IF(O834&gt;='Product Ratings'!$L$9,'Product Ratings'!$J$9)))))</f>
        <v>5</v>
      </c>
      <c r="U834" s="99">
        <f>IF(AND(N834&lt;='Product Ratings'!$R$5,N834&gt;='Product Ratings'!$Q$5),'Product Ratings'!$O$5,IF(AND(N834&lt;='Product Ratings'!$R$6,N834&gt;='Product Ratings'!$Q$6),'Product Ratings'!$O$6,IF(AND(N834&lt;='Product Ratings'!$R$7,N834&gt;='Product Ratings'!$Q$7),'Product Ratings'!$O$7,IF(AND(N834&lt;='Product Ratings'!$R$8,N834&gt;='Product Ratings'!$Q$8),'Product Ratings'!$O$8,IF(N834&gt;='Product Ratings'!$Q$9,'Product Ratings'!$O$9)))))</f>
        <v>3</v>
      </c>
      <c r="V834" s="99">
        <f>IF(AND(P834&lt;='Product Ratings'!$V$5,P834&gt;='Product Ratings'!$U$5),'Product Ratings'!$S$5,IF(AND(P834&lt;='Product Ratings'!$V$6,P834&gt;='Product Ratings'!$U$6),'Product Ratings'!$S$6,IF(AND(P834&lt;='Product Ratings'!$V$7,P834&gt;='Product Ratings'!$U$7),'Product Ratings'!$S$7,IF(AND(P834&lt;='Product Ratings'!$V$8,P834&gt;='Product Ratings'!$U$8),'Product Ratings'!$S$8,IF(P834&gt;='Product Ratings'!$U$9,'Product Ratings'!$S$9)))))</f>
        <v>2</v>
      </c>
      <c r="W834" s="135">
        <f t="shared" si="6"/>
        <v>14</v>
      </c>
      <c r="X834" s="90"/>
      <c r="Y834" s="90"/>
      <c r="Z834" s="90"/>
      <c r="AA834" s="90"/>
      <c r="AB834" s="90"/>
    </row>
    <row r="835" ht="12.75" customHeight="1">
      <c r="A835" s="87"/>
      <c r="B835" s="90"/>
      <c r="C835" s="90" t="s">
        <v>894</v>
      </c>
      <c r="D835" s="126">
        <v>1.0</v>
      </c>
      <c r="E835" s="127">
        <v>43.04</v>
      </c>
      <c r="F835" s="128">
        <f t="shared" si="7"/>
        <v>27.976</v>
      </c>
      <c r="G835" s="129">
        <f t="shared" si="1"/>
        <v>15.064</v>
      </c>
      <c r="H835" s="130">
        <f t="shared" si="2"/>
        <v>0.35</v>
      </c>
      <c r="I835" s="131">
        <v>44583.0</v>
      </c>
      <c r="J835" s="132">
        <v>44619.0</v>
      </c>
      <c r="K835" s="123"/>
      <c r="L835" s="90"/>
      <c r="M835" s="133">
        <f t="shared" si="3"/>
        <v>43.04</v>
      </c>
      <c r="N835" s="99">
        <f t="shared" si="4"/>
        <v>36</v>
      </c>
      <c r="O835" s="133">
        <f t="shared" si="5"/>
        <v>27.976</v>
      </c>
      <c r="P835" s="134">
        <v>0.87</v>
      </c>
      <c r="Q835" s="90"/>
      <c r="R835" s="99">
        <f>IF(AND(H835&lt;='Product Ratings'!$E$5,H835&gt;='Product Ratings'!$D$5),'Product Ratings'!$C$5,IF(AND(H835&lt;='Product Ratings'!$E$6,H835&gt;='Product Ratings'!$D$6),'Product Ratings'!$C$6,IF(AND(H835&lt;='Product Ratings'!$E$7,H835&gt;='Product Ratings'!$D$7),'Product Ratings'!$C$7,IF(AND(H835&lt;='Product Ratings'!$E$8,H835&gt;='Product Ratings'!$D$8),'Product Ratings'!$C$8,IF(H835&gt;='Product Ratings'!$D$9,'Product Ratings'!$C$9)))))</f>
        <v>2</v>
      </c>
      <c r="S835" s="99">
        <f>IF(AND(D835&lt;='Product Ratings'!$I$5,D835&gt;='Product Ratings'!$H$5),'Product Ratings'!$F$5,IF(AND(D835&lt;='Product Ratings'!$I$6,D835&gt;='Product Ratings'!$H$6),'Product Ratings'!$F$6,IF(AND(D835&lt;='Product Ratings'!$I$7,I835&gt;='Product Ratings'!$H$7),'Product Ratings'!$F$7,IF(AND(D835&lt;='Product Ratings'!$I$8,D835&gt;='Product Ratings'!$H$8),'Product Ratings'!$F$8,IF(D835&gt;='Product Ratings'!$H$9,'Product Ratings'!$F$9)))))</f>
        <v>1</v>
      </c>
      <c r="T835" s="99">
        <f>IF(AND(O835&lt;='Product Ratings'!$M$5,O835&gt;='Product Ratings'!$L$5),'Product Ratings'!$J$5,IF(AND(O835&lt;='Product Ratings'!$M$6,O835&gt;='Product Ratings'!$L$6),'Product Ratings'!$J$6,IF(AND(O835&lt;='Product Ratings'!$M$7,O835&gt;='Product Ratings'!$L$7),'Product Ratings'!$J$7,IF(AND(O835&lt;='Product Ratings'!$M$8,O835&gt;='Product Ratings'!$L$8),'Product Ratings'!$J$8,IF(O835&gt;='Product Ratings'!$L$9,'Product Ratings'!$J$9)))))</f>
        <v>4</v>
      </c>
      <c r="U835" s="99">
        <f>IF(AND(N835&lt;='Product Ratings'!$R$5,N835&gt;='Product Ratings'!$Q$5),'Product Ratings'!$O$5,IF(AND(N835&lt;='Product Ratings'!$R$6,N835&gt;='Product Ratings'!$Q$6),'Product Ratings'!$O$6,IF(AND(N835&lt;='Product Ratings'!$R$7,N835&gt;='Product Ratings'!$Q$7),'Product Ratings'!$O$7,IF(AND(N835&lt;='Product Ratings'!$R$8,N835&gt;='Product Ratings'!$Q$8),'Product Ratings'!$O$8,IF(N835&gt;='Product Ratings'!$Q$9,'Product Ratings'!$O$9)))))</f>
        <v>3</v>
      </c>
      <c r="V835" s="99">
        <f>IF(AND(P835&lt;='Product Ratings'!$V$5,P835&gt;='Product Ratings'!$U$5),'Product Ratings'!$S$5,IF(AND(P835&lt;='Product Ratings'!$V$6,P835&gt;='Product Ratings'!$U$6),'Product Ratings'!$S$6,IF(AND(P835&lt;='Product Ratings'!$V$7,P835&gt;='Product Ratings'!$U$7),'Product Ratings'!$S$7,IF(AND(P835&lt;='Product Ratings'!$V$8,P835&gt;='Product Ratings'!$U$8),'Product Ratings'!$S$8,IF(P835&gt;='Product Ratings'!$U$9,'Product Ratings'!$S$9)))))</f>
        <v>5</v>
      </c>
      <c r="W835" s="135">
        <f t="shared" si="6"/>
        <v>15</v>
      </c>
      <c r="X835" s="90"/>
      <c r="Y835" s="90"/>
      <c r="Z835" s="90"/>
      <c r="AA835" s="90"/>
      <c r="AB835" s="90"/>
    </row>
    <row r="836" ht="12.75" customHeight="1">
      <c r="A836" s="87"/>
      <c r="B836" s="90"/>
      <c r="C836" s="90" t="s">
        <v>895</v>
      </c>
      <c r="D836" s="126">
        <v>2.0</v>
      </c>
      <c r="E836" s="127">
        <v>34.43</v>
      </c>
      <c r="F836" s="128">
        <f t="shared" si="7"/>
        <v>22.3795</v>
      </c>
      <c r="G836" s="129">
        <f t="shared" si="1"/>
        <v>12.0505</v>
      </c>
      <c r="H836" s="130">
        <f t="shared" si="2"/>
        <v>0.35</v>
      </c>
      <c r="I836" s="131">
        <v>44584.0</v>
      </c>
      <c r="J836" s="132">
        <v>44620.0</v>
      </c>
      <c r="K836" s="123"/>
      <c r="L836" s="90"/>
      <c r="M836" s="133">
        <f t="shared" si="3"/>
        <v>17.215</v>
      </c>
      <c r="N836" s="99">
        <f t="shared" si="4"/>
        <v>36</v>
      </c>
      <c r="O836" s="133">
        <f t="shared" si="5"/>
        <v>11.18975</v>
      </c>
      <c r="P836" s="134">
        <v>0.89</v>
      </c>
      <c r="Q836" s="90"/>
      <c r="R836" s="99">
        <f>IF(AND(H836&lt;='Product Ratings'!$E$5,H836&gt;='Product Ratings'!$D$5),'Product Ratings'!$C$5,IF(AND(H836&lt;='Product Ratings'!$E$6,H836&gt;='Product Ratings'!$D$6),'Product Ratings'!$C$6,IF(AND(H836&lt;='Product Ratings'!$E$7,H836&gt;='Product Ratings'!$D$7),'Product Ratings'!$C$7,IF(AND(H836&lt;='Product Ratings'!$E$8,H836&gt;='Product Ratings'!$D$8),'Product Ratings'!$C$8,IF(H836&gt;='Product Ratings'!$D$9,'Product Ratings'!$C$9)))))</f>
        <v>2</v>
      </c>
      <c r="S836" s="99">
        <f>IF(AND(D836&lt;='Product Ratings'!$I$5,D836&gt;='Product Ratings'!$H$5),'Product Ratings'!$F$5,IF(AND(D836&lt;='Product Ratings'!$I$6,D836&gt;='Product Ratings'!$H$6),'Product Ratings'!$F$6,IF(AND(D836&lt;='Product Ratings'!$I$7,I836&gt;='Product Ratings'!$H$7),'Product Ratings'!$F$7,IF(AND(D836&lt;='Product Ratings'!$I$8,D836&gt;='Product Ratings'!$H$8),'Product Ratings'!$F$8,IF(D836&gt;='Product Ratings'!$H$9,'Product Ratings'!$F$9)))))</f>
        <v>1</v>
      </c>
      <c r="T836" s="99">
        <f>IF(AND(O836&lt;='Product Ratings'!$M$5,O836&gt;='Product Ratings'!$L$5),'Product Ratings'!$J$5,IF(AND(O836&lt;='Product Ratings'!$M$6,O836&gt;='Product Ratings'!$L$6),'Product Ratings'!$J$6,IF(AND(O836&lt;='Product Ratings'!$M$7,O836&gt;='Product Ratings'!$L$7),'Product Ratings'!$J$7,IF(AND(O836&lt;='Product Ratings'!$M$8,O836&gt;='Product Ratings'!$L$8),'Product Ratings'!$J$8,IF(O836&gt;='Product Ratings'!$L$9,'Product Ratings'!$J$9)))))</f>
        <v>5</v>
      </c>
      <c r="U836" s="99">
        <f>IF(AND(N836&lt;='Product Ratings'!$R$5,N836&gt;='Product Ratings'!$Q$5),'Product Ratings'!$O$5,IF(AND(N836&lt;='Product Ratings'!$R$6,N836&gt;='Product Ratings'!$Q$6),'Product Ratings'!$O$6,IF(AND(N836&lt;='Product Ratings'!$R$7,N836&gt;='Product Ratings'!$Q$7),'Product Ratings'!$O$7,IF(AND(N836&lt;='Product Ratings'!$R$8,N836&gt;='Product Ratings'!$Q$8),'Product Ratings'!$O$8,IF(N836&gt;='Product Ratings'!$Q$9,'Product Ratings'!$O$9)))))</f>
        <v>3</v>
      </c>
      <c r="V836" s="99">
        <f>IF(AND(P836&lt;='Product Ratings'!$V$5,P836&gt;='Product Ratings'!$U$5),'Product Ratings'!$S$5,IF(AND(P836&lt;='Product Ratings'!$V$6,P836&gt;='Product Ratings'!$U$6),'Product Ratings'!$S$6,IF(AND(P836&lt;='Product Ratings'!$V$7,P836&gt;='Product Ratings'!$U$7),'Product Ratings'!$S$7,IF(AND(P836&lt;='Product Ratings'!$V$8,P836&gt;='Product Ratings'!$U$8),'Product Ratings'!$S$8,IF(P836&gt;='Product Ratings'!$U$9,'Product Ratings'!$S$9)))))</f>
        <v>5</v>
      </c>
      <c r="W836" s="135">
        <f t="shared" si="6"/>
        <v>16</v>
      </c>
      <c r="X836" s="90"/>
      <c r="Y836" s="90"/>
      <c r="Z836" s="90"/>
      <c r="AA836" s="90"/>
      <c r="AB836" s="90"/>
    </row>
    <row r="837" ht="12.75" customHeight="1">
      <c r="A837" s="87"/>
      <c r="B837" s="90"/>
      <c r="C837" s="90" t="s">
        <v>896</v>
      </c>
      <c r="D837" s="126">
        <v>3.0</v>
      </c>
      <c r="E837" s="127">
        <v>25.83</v>
      </c>
      <c r="F837" s="128">
        <f t="shared" si="7"/>
        <v>16.7895</v>
      </c>
      <c r="G837" s="129">
        <f t="shared" si="1"/>
        <v>9.0405</v>
      </c>
      <c r="H837" s="130">
        <f t="shared" si="2"/>
        <v>0.35</v>
      </c>
      <c r="I837" s="131">
        <v>44585.0</v>
      </c>
      <c r="J837" s="132">
        <v>44621.0</v>
      </c>
      <c r="K837" s="123"/>
      <c r="L837" s="90"/>
      <c r="M837" s="133">
        <f t="shared" si="3"/>
        <v>8.61</v>
      </c>
      <c r="N837" s="99">
        <f t="shared" si="4"/>
        <v>36</v>
      </c>
      <c r="O837" s="133">
        <f t="shared" si="5"/>
        <v>5.5965</v>
      </c>
      <c r="P837" s="134">
        <v>0.65</v>
      </c>
      <c r="Q837" s="90"/>
      <c r="R837" s="99">
        <f>IF(AND(H837&lt;='Product Ratings'!$E$5,H837&gt;='Product Ratings'!$D$5),'Product Ratings'!$C$5,IF(AND(H837&lt;='Product Ratings'!$E$6,H837&gt;='Product Ratings'!$D$6),'Product Ratings'!$C$6,IF(AND(H837&lt;='Product Ratings'!$E$7,H837&gt;='Product Ratings'!$D$7),'Product Ratings'!$C$7,IF(AND(H837&lt;='Product Ratings'!$E$8,H837&gt;='Product Ratings'!$D$8),'Product Ratings'!$C$8,IF(H837&gt;='Product Ratings'!$D$9,'Product Ratings'!$C$9)))))</f>
        <v>2</v>
      </c>
      <c r="S837" s="99">
        <f>IF(AND(D837&lt;='Product Ratings'!$I$5,D837&gt;='Product Ratings'!$H$5),'Product Ratings'!$F$5,IF(AND(D837&lt;='Product Ratings'!$I$6,D837&gt;='Product Ratings'!$H$6),'Product Ratings'!$F$6,IF(AND(D837&lt;='Product Ratings'!$I$7,I837&gt;='Product Ratings'!$H$7),'Product Ratings'!$F$7,IF(AND(D837&lt;='Product Ratings'!$I$8,D837&gt;='Product Ratings'!$H$8),'Product Ratings'!$F$8,IF(D837&gt;='Product Ratings'!$H$9,'Product Ratings'!$F$9)))))</f>
        <v>1</v>
      </c>
      <c r="T837" s="99">
        <f>IF(AND(O837&lt;='Product Ratings'!$M$5,O837&gt;='Product Ratings'!$L$5),'Product Ratings'!$J$5,IF(AND(O837&lt;='Product Ratings'!$M$6,O837&gt;='Product Ratings'!$L$6),'Product Ratings'!$J$6,IF(AND(O837&lt;='Product Ratings'!$M$7,O837&gt;='Product Ratings'!$L$7),'Product Ratings'!$J$7,IF(AND(O837&lt;='Product Ratings'!$M$8,O837&gt;='Product Ratings'!$L$8),'Product Ratings'!$J$8,IF(O837&gt;='Product Ratings'!$L$9,'Product Ratings'!$J$9)))))</f>
        <v>5</v>
      </c>
      <c r="U837" s="99">
        <f>IF(AND(N837&lt;='Product Ratings'!$R$5,N837&gt;='Product Ratings'!$Q$5),'Product Ratings'!$O$5,IF(AND(N837&lt;='Product Ratings'!$R$6,N837&gt;='Product Ratings'!$Q$6),'Product Ratings'!$O$6,IF(AND(N837&lt;='Product Ratings'!$R$7,N837&gt;='Product Ratings'!$Q$7),'Product Ratings'!$O$7,IF(AND(N837&lt;='Product Ratings'!$R$8,N837&gt;='Product Ratings'!$Q$8),'Product Ratings'!$O$8,IF(N837&gt;='Product Ratings'!$Q$9,'Product Ratings'!$O$9)))))</f>
        <v>3</v>
      </c>
      <c r="V837" s="99">
        <f>IF(AND(P837&lt;='Product Ratings'!$V$5,P837&gt;='Product Ratings'!$U$5),'Product Ratings'!$S$5,IF(AND(P837&lt;='Product Ratings'!$V$6,P837&gt;='Product Ratings'!$U$6),'Product Ratings'!$S$6,IF(AND(P837&lt;='Product Ratings'!$V$7,P837&gt;='Product Ratings'!$U$7),'Product Ratings'!$S$7,IF(AND(P837&lt;='Product Ratings'!$V$8,P837&gt;='Product Ratings'!$U$8),'Product Ratings'!$S$8,IF(P837&gt;='Product Ratings'!$U$9,'Product Ratings'!$S$9)))))</f>
        <v>5</v>
      </c>
      <c r="W837" s="135">
        <f t="shared" si="6"/>
        <v>16</v>
      </c>
      <c r="X837" s="90"/>
      <c r="Y837" s="90"/>
      <c r="Z837" s="90"/>
      <c r="AA837" s="90"/>
      <c r="AB837" s="90"/>
    </row>
    <row r="838" ht="12.75" customHeight="1">
      <c r="A838" s="87"/>
      <c r="B838" s="90"/>
      <c r="C838" s="90" t="s">
        <v>897</v>
      </c>
      <c r="D838" s="126">
        <v>4.0</v>
      </c>
      <c r="E838" s="127">
        <v>25.83</v>
      </c>
      <c r="F838" s="128">
        <f t="shared" si="7"/>
        <v>16.7895</v>
      </c>
      <c r="G838" s="129">
        <f t="shared" si="1"/>
        <v>9.0405</v>
      </c>
      <c r="H838" s="130">
        <f t="shared" si="2"/>
        <v>0.35</v>
      </c>
      <c r="I838" s="131">
        <v>44586.0</v>
      </c>
      <c r="J838" s="132">
        <v>44622.0</v>
      </c>
      <c r="K838" s="123"/>
      <c r="L838" s="90"/>
      <c r="M838" s="133">
        <f t="shared" si="3"/>
        <v>6.4575</v>
      </c>
      <c r="N838" s="99">
        <f t="shared" si="4"/>
        <v>36</v>
      </c>
      <c r="O838" s="133">
        <f t="shared" si="5"/>
        <v>4.197375</v>
      </c>
      <c r="P838" s="134">
        <v>0.23</v>
      </c>
      <c r="Q838" s="90"/>
      <c r="R838" s="99">
        <f>IF(AND(H838&lt;='Product Ratings'!$E$5,H838&gt;='Product Ratings'!$D$5),'Product Ratings'!$C$5,IF(AND(H838&lt;='Product Ratings'!$E$6,H838&gt;='Product Ratings'!$D$6),'Product Ratings'!$C$6,IF(AND(H838&lt;='Product Ratings'!$E$7,H838&gt;='Product Ratings'!$D$7),'Product Ratings'!$C$7,IF(AND(H838&lt;='Product Ratings'!$E$8,H838&gt;='Product Ratings'!$D$8),'Product Ratings'!$C$8,IF(H838&gt;='Product Ratings'!$D$9,'Product Ratings'!$C$9)))))</f>
        <v>2</v>
      </c>
      <c r="S838" s="99">
        <f>IF(AND(D838&lt;='Product Ratings'!$I$5,D838&gt;='Product Ratings'!$H$5),'Product Ratings'!$F$5,IF(AND(D838&lt;='Product Ratings'!$I$6,D838&gt;='Product Ratings'!$H$6),'Product Ratings'!$F$6,IF(AND(D838&lt;='Product Ratings'!$I$7,I838&gt;='Product Ratings'!$H$7),'Product Ratings'!$F$7,IF(AND(D838&lt;='Product Ratings'!$I$8,D838&gt;='Product Ratings'!$H$8),'Product Ratings'!$F$8,IF(D838&gt;='Product Ratings'!$H$9,'Product Ratings'!$F$9)))))</f>
        <v>1</v>
      </c>
      <c r="T838" s="99">
        <f>IF(AND(O838&lt;='Product Ratings'!$M$5,O838&gt;='Product Ratings'!$L$5),'Product Ratings'!$J$5,IF(AND(O838&lt;='Product Ratings'!$M$6,O838&gt;='Product Ratings'!$L$6),'Product Ratings'!$J$6,IF(AND(O838&lt;='Product Ratings'!$M$7,O838&gt;='Product Ratings'!$L$7),'Product Ratings'!$J$7,IF(AND(O838&lt;='Product Ratings'!$M$8,O838&gt;='Product Ratings'!$L$8),'Product Ratings'!$J$8,IF(O838&gt;='Product Ratings'!$L$9,'Product Ratings'!$J$9)))))</f>
        <v>5</v>
      </c>
      <c r="U838" s="99">
        <f>IF(AND(N838&lt;='Product Ratings'!$R$5,N838&gt;='Product Ratings'!$Q$5),'Product Ratings'!$O$5,IF(AND(N838&lt;='Product Ratings'!$R$6,N838&gt;='Product Ratings'!$Q$6),'Product Ratings'!$O$6,IF(AND(N838&lt;='Product Ratings'!$R$7,N838&gt;='Product Ratings'!$Q$7),'Product Ratings'!$O$7,IF(AND(N838&lt;='Product Ratings'!$R$8,N838&gt;='Product Ratings'!$Q$8),'Product Ratings'!$O$8,IF(N838&gt;='Product Ratings'!$Q$9,'Product Ratings'!$O$9)))))</f>
        <v>3</v>
      </c>
      <c r="V838" s="99">
        <f>IF(AND(P838&lt;='Product Ratings'!$V$5,P838&gt;='Product Ratings'!$U$5),'Product Ratings'!$S$5,IF(AND(P838&lt;='Product Ratings'!$V$6,P838&gt;='Product Ratings'!$U$6),'Product Ratings'!$S$6,IF(AND(P838&lt;='Product Ratings'!$V$7,P838&gt;='Product Ratings'!$U$7),'Product Ratings'!$S$7,IF(AND(P838&lt;='Product Ratings'!$V$8,P838&gt;='Product Ratings'!$U$8),'Product Ratings'!$S$8,IF(P838&gt;='Product Ratings'!$U$9,'Product Ratings'!$S$9)))))</f>
        <v>3</v>
      </c>
      <c r="W838" s="135">
        <f t="shared" si="6"/>
        <v>14</v>
      </c>
      <c r="X838" s="90"/>
      <c r="Y838" s="90"/>
      <c r="Z838" s="90"/>
      <c r="AA838" s="90"/>
      <c r="AB838" s="90"/>
    </row>
    <row r="839" ht="12.75" customHeight="1">
      <c r="A839" s="87"/>
      <c r="B839" s="90"/>
      <c r="C839" s="90" t="s">
        <v>898</v>
      </c>
      <c r="D839" s="126">
        <v>5.0</v>
      </c>
      <c r="E839" s="127">
        <v>25.83</v>
      </c>
      <c r="F839" s="128">
        <f t="shared" si="7"/>
        <v>16.7895</v>
      </c>
      <c r="G839" s="129">
        <f t="shared" si="1"/>
        <v>9.0405</v>
      </c>
      <c r="H839" s="130">
        <f t="shared" si="2"/>
        <v>0.35</v>
      </c>
      <c r="I839" s="131">
        <v>44587.0</v>
      </c>
      <c r="J839" s="132">
        <v>44623.0</v>
      </c>
      <c r="K839" s="123"/>
      <c r="L839" s="90"/>
      <c r="M839" s="133">
        <f t="shared" si="3"/>
        <v>5.166</v>
      </c>
      <c r="N839" s="99">
        <f t="shared" si="4"/>
        <v>36</v>
      </c>
      <c r="O839" s="133">
        <f t="shared" si="5"/>
        <v>3.3579</v>
      </c>
      <c r="P839" s="134">
        <v>0.21</v>
      </c>
      <c r="Q839" s="90"/>
      <c r="R839" s="99">
        <f>IF(AND(H839&lt;='Product Ratings'!$E$5,H839&gt;='Product Ratings'!$D$5),'Product Ratings'!$C$5,IF(AND(H839&lt;='Product Ratings'!$E$6,H839&gt;='Product Ratings'!$D$6),'Product Ratings'!$C$6,IF(AND(H839&lt;='Product Ratings'!$E$7,H839&gt;='Product Ratings'!$D$7),'Product Ratings'!$C$7,IF(AND(H839&lt;='Product Ratings'!$E$8,H839&gt;='Product Ratings'!$D$8),'Product Ratings'!$C$8,IF(H839&gt;='Product Ratings'!$D$9,'Product Ratings'!$C$9)))))</f>
        <v>2</v>
      </c>
      <c r="S839" s="99">
        <f>IF(AND(D839&lt;='Product Ratings'!$I$5,D839&gt;='Product Ratings'!$H$5),'Product Ratings'!$F$5,IF(AND(D839&lt;='Product Ratings'!$I$6,D839&gt;='Product Ratings'!$H$6),'Product Ratings'!$F$6,IF(AND(D839&lt;='Product Ratings'!$I$7,I839&gt;='Product Ratings'!$H$7),'Product Ratings'!$F$7,IF(AND(D839&lt;='Product Ratings'!$I$8,D839&gt;='Product Ratings'!$H$8),'Product Ratings'!$F$8,IF(D839&gt;='Product Ratings'!$H$9,'Product Ratings'!$F$9)))))</f>
        <v>1</v>
      </c>
      <c r="T839" s="99">
        <f>IF(AND(O839&lt;='Product Ratings'!$M$5,O839&gt;='Product Ratings'!$L$5),'Product Ratings'!$J$5,IF(AND(O839&lt;='Product Ratings'!$M$6,O839&gt;='Product Ratings'!$L$6),'Product Ratings'!$J$6,IF(AND(O839&lt;='Product Ratings'!$M$7,O839&gt;='Product Ratings'!$L$7),'Product Ratings'!$J$7,IF(AND(O839&lt;='Product Ratings'!$M$8,O839&gt;='Product Ratings'!$L$8),'Product Ratings'!$J$8,IF(O839&gt;='Product Ratings'!$L$9,'Product Ratings'!$J$9)))))</f>
        <v>5</v>
      </c>
      <c r="U839" s="99">
        <f>IF(AND(N839&lt;='Product Ratings'!$R$5,N839&gt;='Product Ratings'!$Q$5),'Product Ratings'!$O$5,IF(AND(N839&lt;='Product Ratings'!$R$6,N839&gt;='Product Ratings'!$Q$6),'Product Ratings'!$O$6,IF(AND(N839&lt;='Product Ratings'!$R$7,N839&gt;='Product Ratings'!$Q$7),'Product Ratings'!$O$7,IF(AND(N839&lt;='Product Ratings'!$R$8,N839&gt;='Product Ratings'!$Q$8),'Product Ratings'!$O$8,IF(N839&gt;='Product Ratings'!$Q$9,'Product Ratings'!$O$9)))))</f>
        <v>3</v>
      </c>
      <c r="V839" s="99">
        <f>IF(AND(P839&lt;='Product Ratings'!$V$5,P839&gt;='Product Ratings'!$U$5),'Product Ratings'!$S$5,IF(AND(P839&lt;='Product Ratings'!$V$6,P839&gt;='Product Ratings'!$U$6),'Product Ratings'!$S$6,IF(AND(P839&lt;='Product Ratings'!$V$7,P839&gt;='Product Ratings'!$U$7),'Product Ratings'!$S$7,IF(AND(P839&lt;='Product Ratings'!$V$8,P839&gt;='Product Ratings'!$U$8),'Product Ratings'!$S$8,IF(P839&gt;='Product Ratings'!$U$9,'Product Ratings'!$S$9)))))</f>
        <v>3</v>
      </c>
      <c r="W839" s="135">
        <f t="shared" si="6"/>
        <v>14</v>
      </c>
      <c r="X839" s="90"/>
      <c r="Y839" s="90"/>
      <c r="Z839" s="90"/>
      <c r="AA839" s="90"/>
      <c r="AB839" s="90"/>
    </row>
    <row r="840" ht="12.75" customHeight="1">
      <c r="A840" s="87"/>
      <c r="B840" s="90"/>
      <c r="C840" s="90" t="s">
        <v>899</v>
      </c>
      <c r="D840" s="126">
        <v>6.0</v>
      </c>
      <c r="E840" s="127">
        <v>51.65</v>
      </c>
      <c r="F840" s="128">
        <f t="shared" si="7"/>
        <v>33.5725</v>
      </c>
      <c r="G840" s="129">
        <f t="shared" si="1"/>
        <v>18.0775</v>
      </c>
      <c r="H840" s="130">
        <f t="shared" si="2"/>
        <v>0.35</v>
      </c>
      <c r="I840" s="131">
        <v>44588.0</v>
      </c>
      <c r="J840" s="132">
        <v>44624.0</v>
      </c>
      <c r="K840" s="123"/>
      <c r="L840" s="90"/>
      <c r="M840" s="133">
        <f t="shared" si="3"/>
        <v>8.608333333</v>
      </c>
      <c r="N840" s="99">
        <f t="shared" si="4"/>
        <v>36</v>
      </c>
      <c r="O840" s="133">
        <f t="shared" si="5"/>
        <v>5.595416667</v>
      </c>
      <c r="P840" s="134">
        <v>0.45</v>
      </c>
      <c r="Q840" s="90"/>
      <c r="R840" s="99">
        <f>IF(AND(H840&lt;='Product Ratings'!$E$5,H840&gt;='Product Ratings'!$D$5),'Product Ratings'!$C$5,IF(AND(H840&lt;='Product Ratings'!$E$6,H840&gt;='Product Ratings'!$D$6),'Product Ratings'!$C$6,IF(AND(H840&lt;='Product Ratings'!$E$7,H840&gt;='Product Ratings'!$D$7),'Product Ratings'!$C$7,IF(AND(H840&lt;='Product Ratings'!$E$8,H840&gt;='Product Ratings'!$D$8),'Product Ratings'!$C$8,IF(H840&gt;='Product Ratings'!$D$9,'Product Ratings'!$C$9)))))</f>
        <v>2</v>
      </c>
      <c r="S840" s="99">
        <f>IF(AND(D840&lt;='Product Ratings'!$I$5,D840&gt;='Product Ratings'!$H$5),'Product Ratings'!$F$5,IF(AND(D840&lt;='Product Ratings'!$I$6,D840&gt;='Product Ratings'!$H$6),'Product Ratings'!$F$6,IF(AND(D840&lt;='Product Ratings'!$I$7,I840&gt;='Product Ratings'!$H$7),'Product Ratings'!$F$7,IF(AND(D840&lt;='Product Ratings'!$I$8,D840&gt;='Product Ratings'!$H$8),'Product Ratings'!$F$8,IF(D840&gt;='Product Ratings'!$H$9,'Product Ratings'!$F$9)))))</f>
        <v>2</v>
      </c>
      <c r="T840" s="99">
        <f>IF(AND(O840&lt;='Product Ratings'!$M$5,O840&gt;='Product Ratings'!$L$5),'Product Ratings'!$J$5,IF(AND(O840&lt;='Product Ratings'!$M$6,O840&gt;='Product Ratings'!$L$6),'Product Ratings'!$J$6,IF(AND(O840&lt;='Product Ratings'!$M$7,O840&gt;='Product Ratings'!$L$7),'Product Ratings'!$J$7,IF(AND(O840&lt;='Product Ratings'!$M$8,O840&gt;='Product Ratings'!$L$8),'Product Ratings'!$J$8,IF(O840&gt;='Product Ratings'!$L$9,'Product Ratings'!$J$9)))))</f>
        <v>5</v>
      </c>
      <c r="U840" s="99">
        <f>IF(AND(N840&lt;='Product Ratings'!$R$5,N840&gt;='Product Ratings'!$Q$5),'Product Ratings'!$O$5,IF(AND(N840&lt;='Product Ratings'!$R$6,N840&gt;='Product Ratings'!$Q$6),'Product Ratings'!$O$6,IF(AND(N840&lt;='Product Ratings'!$R$7,N840&gt;='Product Ratings'!$Q$7),'Product Ratings'!$O$7,IF(AND(N840&lt;='Product Ratings'!$R$8,N840&gt;='Product Ratings'!$Q$8),'Product Ratings'!$O$8,IF(N840&gt;='Product Ratings'!$Q$9,'Product Ratings'!$O$9)))))</f>
        <v>3</v>
      </c>
      <c r="V840" s="99">
        <f>IF(AND(P840&lt;='Product Ratings'!$V$5,P840&gt;='Product Ratings'!$U$5),'Product Ratings'!$S$5,IF(AND(P840&lt;='Product Ratings'!$V$6,P840&gt;='Product Ratings'!$U$6),'Product Ratings'!$S$6,IF(AND(P840&lt;='Product Ratings'!$V$7,P840&gt;='Product Ratings'!$U$7),'Product Ratings'!$S$7,IF(AND(P840&lt;='Product Ratings'!$V$8,P840&gt;='Product Ratings'!$U$8),'Product Ratings'!$S$8,IF(P840&gt;='Product Ratings'!$U$9,'Product Ratings'!$S$9)))))</f>
        <v>4</v>
      </c>
      <c r="W840" s="135">
        <f t="shared" si="6"/>
        <v>16</v>
      </c>
      <c r="X840" s="90"/>
      <c r="Y840" s="90"/>
      <c r="Z840" s="90"/>
      <c r="AA840" s="90"/>
      <c r="AB840" s="90"/>
    </row>
    <row r="841" ht="12.75" customHeight="1">
      <c r="A841" s="87"/>
      <c r="B841" s="90"/>
      <c r="C841" s="90" t="s">
        <v>900</v>
      </c>
      <c r="D841" s="126">
        <v>1.0</v>
      </c>
      <c r="E841" s="127">
        <v>39.13</v>
      </c>
      <c r="F841" s="128">
        <f t="shared" si="7"/>
        <v>25.4345</v>
      </c>
      <c r="G841" s="129">
        <f t="shared" si="1"/>
        <v>13.6955</v>
      </c>
      <c r="H841" s="130">
        <f t="shared" si="2"/>
        <v>0.35</v>
      </c>
      <c r="I841" s="131">
        <v>44589.0</v>
      </c>
      <c r="J841" s="132">
        <v>44625.0</v>
      </c>
      <c r="K841" s="123"/>
      <c r="L841" s="90"/>
      <c r="M841" s="133">
        <f t="shared" si="3"/>
        <v>39.13</v>
      </c>
      <c r="N841" s="99">
        <f t="shared" si="4"/>
        <v>36</v>
      </c>
      <c r="O841" s="133">
        <f t="shared" si="5"/>
        <v>25.4345</v>
      </c>
      <c r="P841" s="134">
        <v>0.87</v>
      </c>
      <c r="Q841" s="90"/>
      <c r="R841" s="99">
        <f>IF(AND(H841&lt;='Product Ratings'!$E$5,H841&gt;='Product Ratings'!$D$5),'Product Ratings'!$C$5,IF(AND(H841&lt;='Product Ratings'!$E$6,H841&gt;='Product Ratings'!$D$6),'Product Ratings'!$C$6,IF(AND(H841&lt;='Product Ratings'!$E$7,H841&gt;='Product Ratings'!$D$7),'Product Ratings'!$C$7,IF(AND(H841&lt;='Product Ratings'!$E$8,H841&gt;='Product Ratings'!$D$8),'Product Ratings'!$C$8,IF(H841&gt;='Product Ratings'!$D$9,'Product Ratings'!$C$9)))))</f>
        <v>2</v>
      </c>
      <c r="S841" s="99">
        <f>IF(AND(D841&lt;='Product Ratings'!$I$5,D841&gt;='Product Ratings'!$H$5),'Product Ratings'!$F$5,IF(AND(D841&lt;='Product Ratings'!$I$6,D841&gt;='Product Ratings'!$H$6),'Product Ratings'!$F$6,IF(AND(D841&lt;='Product Ratings'!$I$7,I841&gt;='Product Ratings'!$H$7),'Product Ratings'!$F$7,IF(AND(D841&lt;='Product Ratings'!$I$8,D841&gt;='Product Ratings'!$H$8),'Product Ratings'!$F$8,IF(D841&gt;='Product Ratings'!$H$9,'Product Ratings'!$F$9)))))</f>
        <v>1</v>
      </c>
      <c r="T841" s="99" t="b">
        <f>IF(AND(O841&lt;='Product Ratings'!$M$5,O841&gt;='Product Ratings'!$L$5),'Product Ratings'!$J$5,IF(AND(O841&lt;='Product Ratings'!$M$6,O841&gt;='Product Ratings'!$L$6),'Product Ratings'!$J$6,IF(AND(O841&lt;='Product Ratings'!$M$7,O841&gt;='Product Ratings'!$L$7),'Product Ratings'!$J$7,IF(AND(O841&lt;='Product Ratings'!$M$8,O841&gt;='Product Ratings'!$L$8),'Product Ratings'!$J$8,IF(O841&gt;='Product Ratings'!$L$9,'Product Ratings'!$J$9)))))</f>
        <v>0</v>
      </c>
      <c r="U841" s="99">
        <f>IF(AND(N841&lt;='Product Ratings'!$R$5,N841&gt;='Product Ratings'!$Q$5),'Product Ratings'!$O$5,IF(AND(N841&lt;='Product Ratings'!$R$6,N841&gt;='Product Ratings'!$Q$6),'Product Ratings'!$O$6,IF(AND(N841&lt;='Product Ratings'!$R$7,N841&gt;='Product Ratings'!$Q$7),'Product Ratings'!$O$7,IF(AND(N841&lt;='Product Ratings'!$R$8,N841&gt;='Product Ratings'!$Q$8),'Product Ratings'!$O$8,IF(N841&gt;='Product Ratings'!$Q$9,'Product Ratings'!$O$9)))))</f>
        <v>3</v>
      </c>
      <c r="V841" s="99">
        <f>IF(AND(P841&lt;='Product Ratings'!$V$5,P841&gt;='Product Ratings'!$U$5),'Product Ratings'!$S$5,IF(AND(P841&lt;='Product Ratings'!$V$6,P841&gt;='Product Ratings'!$U$6),'Product Ratings'!$S$6,IF(AND(P841&lt;='Product Ratings'!$V$7,P841&gt;='Product Ratings'!$U$7),'Product Ratings'!$S$7,IF(AND(P841&lt;='Product Ratings'!$V$8,P841&gt;='Product Ratings'!$U$8),'Product Ratings'!$S$8,IF(P841&gt;='Product Ratings'!$U$9,'Product Ratings'!$S$9)))))</f>
        <v>5</v>
      </c>
      <c r="W841" s="135">
        <f t="shared" si="6"/>
        <v>11</v>
      </c>
      <c r="X841" s="90"/>
      <c r="Y841" s="90"/>
      <c r="Z841" s="90"/>
      <c r="AA841" s="90"/>
      <c r="AB841" s="90"/>
    </row>
    <row r="842" ht="12.75" customHeight="1">
      <c r="A842" s="87"/>
      <c r="B842" s="90"/>
      <c r="C842" s="90" t="s">
        <v>901</v>
      </c>
      <c r="D842" s="126">
        <v>2.0</v>
      </c>
      <c r="E842" s="127">
        <v>19.13</v>
      </c>
      <c r="F842" s="128">
        <f t="shared" si="7"/>
        <v>12.4345</v>
      </c>
      <c r="G842" s="129">
        <f t="shared" si="1"/>
        <v>6.6955</v>
      </c>
      <c r="H842" s="130">
        <f t="shared" si="2"/>
        <v>0.35</v>
      </c>
      <c r="I842" s="131">
        <v>44590.0</v>
      </c>
      <c r="J842" s="132">
        <v>44626.0</v>
      </c>
      <c r="K842" s="123"/>
      <c r="L842" s="90"/>
      <c r="M842" s="133">
        <f t="shared" si="3"/>
        <v>9.565</v>
      </c>
      <c r="N842" s="99">
        <f t="shared" si="4"/>
        <v>36</v>
      </c>
      <c r="O842" s="133">
        <f t="shared" si="5"/>
        <v>6.21725</v>
      </c>
      <c r="P842" s="134">
        <v>0.89</v>
      </c>
      <c r="Q842" s="90"/>
      <c r="R842" s="99">
        <f>IF(AND(H842&lt;='Product Ratings'!$E$5,H842&gt;='Product Ratings'!$D$5),'Product Ratings'!$C$5,IF(AND(H842&lt;='Product Ratings'!$E$6,H842&gt;='Product Ratings'!$D$6),'Product Ratings'!$C$6,IF(AND(H842&lt;='Product Ratings'!$E$7,H842&gt;='Product Ratings'!$D$7),'Product Ratings'!$C$7,IF(AND(H842&lt;='Product Ratings'!$E$8,H842&gt;='Product Ratings'!$D$8),'Product Ratings'!$C$8,IF(H842&gt;='Product Ratings'!$D$9,'Product Ratings'!$C$9)))))</f>
        <v>2</v>
      </c>
      <c r="S842" s="99">
        <f>IF(AND(D842&lt;='Product Ratings'!$I$5,D842&gt;='Product Ratings'!$H$5),'Product Ratings'!$F$5,IF(AND(D842&lt;='Product Ratings'!$I$6,D842&gt;='Product Ratings'!$H$6),'Product Ratings'!$F$6,IF(AND(D842&lt;='Product Ratings'!$I$7,I842&gt;='Product Ratings'!$H$7),'Product Ratings'!$F$7,IF(AND(D842&lt;='Product Ratings'!$I$8,D842&gt;='Product Ratings'!$H$8),'Product Ratings'!$F$8,IF(D842&gt;='Product Ratings'!$H$9,'Product Ratings'!$F$9)))))</f>
        <v>1</v>
      </c>
      <c r="T842" s="99">
        <f>IF(AND(O842&lt;='Product Ratings'!$M$5,O842&gt;='Product Ratings'!$L$5),'Product Ratings'!$J$5,IF(AND(O842&lt;='Product Ratings'!$M$6,O842&gt;='Product Ratings'!$L$6),'Product Ratings'!$J$6,IF(AND(O842&lt;='Product Ratings'!$M$7,O842&gt;='Product Ratings'!$L$7),'Product Ratings'!$J$7,IF(AND(O842&lt;='Product Ratings'!$M$8,O842&gt;='Product Ratings'!$L$8),'Product Ratings'!$J$8,IF(O842&gt;='Product Ratings'!$L$9,'Product Ratings'!$J$9)))))</f>
        <v>5</v>
      </c>
      <c r="U842" s="99">
        <f>IF(AND(N842&lt;='Product Ratings'!$R$5,N842&gt;='Product Ratings'!$Q$5),'Product Ratings'!$O$5,IF(AND(N842&lt;='Product Ratings'!$R$6,N842&gt;='Product Ratings'!$Q$6),'Product Ratings'!$O$6,IF(AND(N842&lt;='Product Ratings'!$R$7,N842&gt;='Product Ratings'!$Q$7),'Product Ratings'!$O$7,IF(AND(N842&lt;='Product Ratings'!$R$8,N842&gt;='Product Ratings'!$Q$8),'Product Ratings'!$O$8,IF(N842&gt;='Product Ratings'!$Q$9,'Product Ratings'!$O$9)))))</f>
        <v>3</v>
      </c>
      <c r="V842" s="99">
        <f>IF(AND(P842&lt;='Product Ratings'!$V$5,P842&gt;='Product Ratings'!$U$5),'Product Ratings'!$S$5,IF(AND(P842&lt;='Product Ratings'!$V$6,P842&gt;='Product Ratings'!$U$6),'Product Ratings'!$S$6,IF(AND(P842&lt;='Product Ratings'!$V$7,P842&gt;='Product Ratings'!$U$7),'Product Ratings'!$S$7,IF(AND(P842&lt;='Product Ratings'!$V$8,P842&gt;='Product Ratings'!$U$8),'Product Ratings'!$S$8,IF(P842&gt;='Product Ratings'!$U$9,'Product Ratings'!$S$9)))))</f>
        <v>5</v>
      </c>
      <c r="W842" s="135">
        <f t="shared" si="6"/>
        <v>16</v>
      </c>
      <c r="X842" s="90"/>
      <c r="Y842" s="90"/>
      <c r="Z842" s="90"/>
      <c r="AA842" s="90"/>
      <c r="AB842" s="90"/>
    </row>
    <row r="843" ht="12.75" customHeight="1">
      <c r="A843" s="87"/>
      <c r="B843" s="90"/>
      <c r="C843" s="90" t="s">
        <v>902</v>
      </c>
      <c r="D843" s="126">
        <v>3.0</v>
      </c>
      <c r="E843" s="127">
        <v>45.22</v>
      </c>
      <c r="F843" s="128">
        <f t="shared" si="7"/>
        <v>29.393</v>
      </c>
      <c r="G843" s="129">
        <f t="shared" si="1"/>
        <v>15.827</v>
      </c>
      <c r="H843" s="130">
        <f t="shared" si="2"/>
        <v>0.35</v>
      </c>
      <c r="I843" s="131">
        <v>44591.0</v>
      </c>
      <c r="J843" s="132">
        <v>44627.0</v>
      </c>
      <c r="K843" s="123"/>
      <c r="L843" s="90"/>
      <c r="M843" s="133">
        <f t="shared" si="3"/>
        <v>15.07333333</v>
      </c>
      <c r="N843" s="99">
        <f t="shared" si="4"/>
        <v>36</v>
      </c>
      <c r="O843" s="133">
        <f t="shared" si="5"/>
        <v>9.797666667</v>
      </c>
      <c r="P843" s="134">
        <v>0.03</v>
      </c>
      <c r="Q843" s="90"/>
      <c r="R843" s="99">
        <f>IF(AND(H843&lt;='Product Ratings'!$E$5,H843&gt;='Product Ratings'!$D$5),'Product Ratings'!$C$5,IF(AND(H843&lt;='Product Ratings'!$E$6,H843&gt;='Product Ratings'!$D$6),'Product Ratings'!$C$6,IF(AND(H843&lt;='Product Ratings'!$E$7,H843&gt;='Product Ratings'!$D$7),'Product Ratings'!$C$7,IF(AND(H843&lt;='Product Ratings'!$E$8,H843&gt;='Product Ratings'!$D$8),'Product Ratings'!$C$8,IF(H843&gt;='Product Ratings'!$D$9,'Product Ratings'!$C$9)))))</f>
        <v>2</v>
      </c>
      <c r="S843" s="99">
        <f>IF(AND(D843&lt;='Product Ratings'!$I$5,D843&gt;='Product Ratings'!$H$5),'Product Ratings'!$F$5,IF(AND(D843&lt;='Product Ratings'!$I$6,D843&gt;='Product Ratings'!$H$6),'Product Ratings'!$F$6,IF(AND(D843&lt;='Product Ratings'!$I$7,I843&gt;='Product Ratings'!$H$7),'Product Ratings'!$F$7,IF(AND(D843&lt;='Product Ratings'!$I$8,D843&gt;='Product Ratings'!$H$8),'Product Ratings'!$F$8,IF(D843&gt;='Product Ratings'!$H$9,'Product Ratings'!$F$9)))))</f>
        <v>1</v>
      </c>
      <c r="T843" s="99">
        <f>IF(AND(O843&lt;='Product Ratings'!$M$5,O843&gt;='Product Ratings'!$L$5),'Product Ratings'!$J$5,IF(AND(O843&lt;='Product Ratings'!$M$6,O843&gt;='Product Ratings'!$L$6),'Product Ratings'!$J$6,IF(AND(O843&lt;='Product Ratings'!$M$7,O843&gt;='Product Ratings'!$L$7),'Product Ratings'!$J$7,IF(AND(O843&lt;='Product Ratings'!$M$8,O843&gt;='Product Ratings'!$L$8),'Product Ratings'!$J$8,IF(O843&gt;='Product Ratings'!$L$9,'Product Ratings'!$J$9)))))</f>
        <v>5</v>
      </c>
      <c r="U843" s="99">
        <f>IF(AND(N843&lt;='Product Ratings'!$R$5,N843&gt;='Product Ratings'!$Q$5),'Product Ratings'!$O$5,IF(AND(N843&lt;='Product Ratings'!$R$6,N843&gt;='Product Ratings'!$Q$6),'Product Ratings'!$O$6,IF(AND(N843&lt;='Product Ratings'!$R$7,N843&gt;='Product Ratings'!$Q$7),'Product Ratings'!$O$7,IF(AND(N843&lt;='Product Ratings'!$R$8,N843&gt;='Product Ratings'!$Q$8),'Product Ratings'!$O$8,IF(N843&gt;='Product Ratings'!$Q$9,'Product Ratings'!$O$9)))))</f>
        <v>3</v>
      </c>
      <c r="V843" s="99">
        <f>IF(AND(P843&lt;='Product Ratings'!$V$5,P843&gt;='Product Ratings'!$U$5),'Product Ratings'!$S$5,IF(AND(P843&lt;='Product Ratings'!$V$6,P843&gt;='Product Ratings'!$U$6),'Product Ratings'!$S$6,IF(AND(P843&lt;='Product Ratings'!$V$7,P843&gt;='Product Ratings'!$U$7),'Product Ratings'!$S$7,IF(AND(P843&lt;='Product Ratings'!$V$8,P843&gt;='Product Ratings'!$U$8),'Product Ratings'!$S$8,IF(P843&gt;='Product Ratings'!$U$9,'Product Ratings'!$S$9)))))</f>
        <v>1</v>
      </c>
      <c r="W843" s="135">
        <f t="shared" si="6"/>
        <v>12</v>
      </c>
      <c r="X843" s="90"/>
      <c r="Y843" s="90"/>
      <c r="Z843" s="90"/>
      <c r="AA843" s="90"/>
      <c r="AB843" s="90"/>
    </row>
    <row r="844" ht="12.75" customHeight="1">
      <c r="A844" s="87"/>
      <c r="B844" s="90"/>
      <c r="C844" s="90" t="s">
        <v>903</v>
      </c>
      <c r="D844" s="126">
        <v>4.0</v>
      </c>
      <c r="E844" s="127">
        <v>1004.35</v>
      </c>
      <c r="F844" s="128">
        <f t="shared" si="7"/>
        <v>652.8275</v>
      </c>
      <c r="G844" s="129">
        <f t="shared" si="1"/>
        <v>351.5225</v>
      </c>
      <c r="H844" s="130">
        <f t="shared" si="2"/>
        <v>0.35</v>
      </c>
      <c r="I844" s="131">
        <v>44592.0</v>
      </c>
      <c r="J844" s="132">
        <v>44628.0</v>
      </c>
      <c r="K844" s="123"/>
      <c r="L844" s="90"/>
      <c r="M844" s="133">
        <f t="shared" si="3"/>
        <v>251.0875</v>
      </c>
      <c r="N844" s="99">
        <f t="shared" si="4"/>
        <v>36</v>
      </c>
      <c r="O844" s="133">
        <f t="shared" si="5"/>
        <v>163.206875</v>
      </c>
      <c r="P844" s="134">
        <v>0.04</v>
      </c>
      <c r="Q844" s="90"/>
      <c r="R844" s="99">
        <f>IF(AND(H844&lt;='Product Ratings'!$E$5,H844&gt;='Product Ratings'!$D$5),'Product Ratings'!$C$5,IF(AND(H844&lt;='Product Ratings'!$E$6,H844&gt;='Product Ratings'!$D$6),'Product Ratings'!$C$6,IF(AND(H844&lt;='Product Ratings'!$E$7,H844&gt;='Product Ratings'!$D$7),'Product Ratings'!$C$7,IF(AND(H844&lt;='Product Ratings'!$E$8,H844&gt;='Product Ratings'!$D$8),'Product Ratings'!$C$8,IF(H844&gt;='Product Ratings'!$D$9,'Product Ratings'!$C$9)))))</f>
        <v>2</v>
      </c>
      <c r="S844" s="99">
        <f>IF(AND(D844&lt;='Product Ratings'!$I$5,D844&gt;='Product Ratings'!$H$5),'Product Ratings'!$F$5,IF(AND(D844&lt;='Product Ratings'!$I$6,D844&gt;='Product Ratings'!$H$6),'Product Ratings'!$F$6,IF(AND(D844&lt;='Product Ratings'!$I$7,I844&gt;='Product Ratings'!$H$7),'Product Ratings'!$F$7,IF(AND(D844&lt;='Product Ratings'!$I$8,D844&gt;='Product Ratings'!$H$8),'Product Ratings'!$F$8,IF(D844&gt;='Product Ratings'!$H$9,'Product Ratings'!$F$9)))))</f>
        <v>1</v>
      </c>
      <c r="T844" s="99">
        <f>IF(AND(O844&lt;='Product Ratings'!$M$5,O844&gt;='Product Ratings'!$L$5),'Product Ratings'!$J$5,IF(AND(O844&lt;='Product Ratings'!$M$6,O844&gt;='Product Ratings'!$L$6),'Product Ratings'!$J$6,IF(AND(O844&lt;='Product Ratings'!$M$7,O844&gt;='Product Ratings'!$L$7),'Product Ratings'!$J$7,IF(AND(O844&lt;='Product Ratings'!$M$8,O844&gt;='Product Ratings'!$L$8),'Product Ratings'!$J$8,IF(O844&gt;='Product Ratings'!$L$9,'Product Ratings'!$J$9)))))</f>
        <v>2</v>
      </c>
      <c r="U844" s="99">
        <f>IF(AND(N844&lt;='Product Ratings'!$R$5,N844&gt;='Product Ratings'!$Q$5),'Product Ratings'!$O$5,IF(AND(N844&lt;='Product Ratings'!$R$6,N844&gt;='Product Ratings'!$Q$6),'Product Ratings'!$O$6,IF(AND(N844&lt;='Product Ratings'!$R$7,N844&gt;='Product Ratings'!$Q$7),'Product Ratings'!$O$7,IF(AND(N844&lt;='Product Ratings'!$R$8,N844&gt;='Product Ratings'!$Q$8),'Product Ratings'!$O$8,IF(N844&gt;='Product Ratings'!$Q$9,'Product Ratings'!$O$9)))))</f>
        <v>3</v>
      </c>
      <c r="V844" s="99">
        <f>IF(AND(P844&lt;='Product Ratings'!$V$5,P844&gt;='Product Ratings'!$U$5),'Product Ratings'!$S$5,IF(AND(P844&lt;='Product Ratings'!$V$6,P844&gt;='Product Ratings'!$U$6),'Product Ratings'!$S$6,IF(AND(P844&lt;='Product Ratings'!$V$7,P844&gt;='Product Ratings'!$U$7),'Product Ratings'!$S$7,IF(AND(P844&lt;='Product Ratings'!$V$8,P844&gt;='Product Ratings'!$U$8),'Product Ratings'!$S$8,IF(P844&gt;='Product Ratings'!$U$9,'Product Ratings'!$S$9)))))</f>
        <v>1</v>
      </c>
      <c r="W844" s="135">
        <f t="shared" si="6"/>
        <v>9</v>
      </c>
      <c r="X844" s="90"/>
      <c r="Y844" s="90"/>
      <c r="Z844" s="90"/>
      <c r="AA844" s="90"/>
      <c r="AB844" s="90"/>
    </row>
    <row r="845" ht="12.75" customHeight="1">
      <c r="A845" s="87"/>
      <c r="B845" s="90"/>
      <c r="C845" s="90" t="s">
        <v>904</v>
      </c>
      <c r="D845" s="126">
        <v>5.0</v>
      </c>
      <c r="E845" s="127">
        <v>398.39</v>
      </c>
      <c r="F845" s="128">
        <f t="shared" si="7"/>
        <v>258.9535</v>
      </c>
      <c r="G845" s="129">
        <f t="shared" si="1"/>
        <v>139.4365</v>
      </c>
      <c r="H845" s="130">
        <f t="shared" si="2"/>
        <v>0.35</v>
      </c>
      <c r="I845" s="131">
        <v>44593.0</v>
      </c>
      <c r="J845" s="132">
        <v>44629.0</v>
      </c>
      <c r="K845" s="123"/>
      <c r="L845" s="90"/>
      <c r="M845" s="133">
        <f t="shared" si="3"/>
        <v>79.678</v>
      </c>
      <c r="N845" s="99">
        <f t="shared" si="4"/>
        <v>36</v>
      </c>
      <c r="O845" s="133">
        <f t="shared" si="5"/>
        <v>51.7907</v>
      </c>
      <c r="P845" s="134">
        <v>0.05</v>
      </c>
      <c r="Q845" s="90"/>
      <c r="R845" s="99">
        <f>IF(AND(H845&lt;='Product Ratings'!$E$5,H845&gt;='Product Ratings'!$D$5),'Product Ratings'!$C$5,IF(AND(H845&lt;='Product Ratings'!$E$6,H845&gt;='Product Ratings'!$D$6),'Product Ratings'!$C$6,IF(AND(H845&lt;='Product Ratings'!$E$7,H845&gt;='Product Ratings'!$D$7),'Product Ratings'!$C$7,IF(AND(H845&lt;='Product Ratings'!$E$8,H845&gt;='Product Ratings'!$D$8),'Product Ratings'!$C$8,IF(H845&gt;='Product Ratings'!$D$9,'Product Ratings'!$C$9)))))</f>
        <v>2</v>
      </c>
      <c r="S845" s="99">
        <f>IF(AND(D845&lt;='Product Ratings'!$I$5,D845&gt;='Product Ratings'!$H$5),'Product Ratings'!$F$5,IF(AND(D845&lt;='Product Ratings'!$I$6,D845&gt;='Product Ratings'!$H$6),'Product Ratings'!$F$6,IF(AND(D845&lt;='Product Ratings'!$I$7,I845&gt;='Product Ratings'!$H$7),'Product Ratings'!$F$7,IF(AND(D845&lt;='Product Ratings'!$I$8,D845&gt;='Product Ratings'!$H$8),'Product Ratings'!$F$8,IF(D845&gt;='Product Ratings'!$H$9,'Product Ratings'!$F$9)))))</f>
        <v>1</v>
      </c>
      <c r="T845" s="99">
        <f>IF(AND(O845&lt;='Product Ratings'!$M$5,O845&gt;='Product Ratings'!$L$5),'Product Ratings'!$J$5,IF(AND(O845&lt;='Product Ratings'!$M$6,O845&gt;='Product Ratings'!$L$6),'Product Ratings'!$J$6,IF(AND(O845&lt;='Product Ratings'!$M$7,O845&gt;='Product Ratings'!$L$7),'Product Ratings'!$J$7,IF(AND(O845&lt;='Product Ratings'!$M$8,O845&gt;='Product Ratings'!$L$8),'Product Ratings'!$J$8,IF(O845&gt;='Product Ratings'!$L$9,'Product Ratings'!$J$9)))))</f>
        <v>3</v>
      </c>
      <c r="U845" s="99">
        <f>IF(AND(N845&lt;='Product Ratings'!$R$5,N845&gt;='Product Ratings'!$Q$5),'Product Ratings'!$O$5,IF(AND(N845&lt;='Product Ratings'!$R$6,N845&gt;='Product Ratings'!$Q$6),'Product Ratings'!$O$6,IF(AND(N845&lt;='Product Ratings'!$R$7,N845&gt;='Product Ratings'!$Q$7),'Product Ratings'!$O$7,IF(AND(N845&lt;='Product Ratings'!$R$8,N845&gt;='Product Ratings'!$Q$8),'Product Ratings'!$O$8,IF(N845&gt;='Product Ratings'!$Q$9,'Product Ratings'!$O$9)))))</f>
        <v>3</v>
      </c>
      <c r="V845" s="99">
        <f>IF(AND(P845&lt;='Product Ratings'!$V$5,P845&gt;='Product Ratings'!$U$5),'Product Ratings'!$S$5,IF(AND(P845&lt;='Product Ratings'!$V$6,P845&gt;='Product Ratings'!$U$6),'Product Ratings'!$S$6,IF(AND(P845&lt;='Product Ratings'!$V$7,P845&gt;='Product Ratings'!$U$7),'Product Ratings'!$S$7,IF(AND(P845&lt;='Product Ratings'!$V$8,P845&gt;='Product Ratings'!$U$8),'Product Ratings'!$S$8,IF(P845&gt;='Product Ratings'!$U$9,'Product Ratings'!$S$9)))))</f>
        <v>1</v>
      </c>
      <c r="W845" s="135">
        <f t="shared" si="6"/>
        <v>10</v>
      </c>
      <c r="X845" s="90"/>
      <c r="Y845" s="90"/>
      <c r="Z845" s="90"/>
      <c r="AA845" s="90"/>
      <c r="AB845" s="90"/>
    </row>
    <row r="846" ht="12.75" customHeight="1">
      <c r="A846" s="87"/>
      <c r="B846" s="90"/>
      <c r="C846" s="90" t="s">
        <v>905</v>
      </c>
      <c r="D846" s="126">
        <v>6.0</v>
      </c>
      <c r="E846" s="127">
        <v>213.04</v>
      </c>
      <c r="F846" s="128">
        <f t="shared" si="7"/>
        <v>138.476</v>
      </c>
      <c r="G846" s="129">
        <f t="shared" si="1"/>
        <v>74.564</v>
      </c>
      <c r="H846" s="130">
        <f t="shared" si="2"/>
        <v>0.35</v>
      </c>
      <c r="I846" s="131">
        <v>44594.0</v>
      </c>
      <c r="J846" s="132">
        <v>44630.0</v>
      </c>
      <c r="K846" s="123"/>
      <c r="L846" s="90"/>
      <c r="M846" s="133">
        <f t="shared" si="3"/>
        <v>35.50666667</v>
      </c>
      <c r="N846" s="99">
        <f t="shared" si="4"/>
        <v>36</v>
      </c>
      <c r="O846" s="133">
        <f t="shared" si="5"/>
        <v>23.07933333</v>
      </c>
      <c r="P846" s="134">
        <v>0.06</v>
      </c>
      <c r="Q846" s="90"/>
      <c r="R846" s="99">
        <f>IF(AND(H846&lt;='Product Ratings'!$E$5,H846&gt;='Product Ratings'!$D$5),'Product Ratings'!$C$5,IF(AND(H846&lt;='Product Ratings'!$E$6,H846&gt;='Product Ratings'!$D$6),'Product Ratings'!$C$6,IF(AND(H846&lt;='Product Ratings'!$E$7,H846&gt;='Product Ratings'!$D$7),'Product Ratings'!$C$7,IF(AND(H846&lt;='Product Ratings'!$E$8,H846&gt;='Product Ratings'!$D$8),'Product Ratings'!$C$8,IF(H846&gt;='Product Ratings'!$D$9,'Product Ratings'!$C$9)))))</f>
        <v>2</v>
      </c>
      <c r="S846" s="99">
        <f>IF(AND(D846&lt;='Product Ratings'!$I$5,D846&gt;='Product Ratings'!$H$5),'Product Ratings'!$F$5,IF(AND(D846&lt;='Product Ratings'!$I$6,D846&gt;='Product Ratings'!$H$6),'Product Ratings'!$F$6,IF(AND(D846&lt;='Product Ratings'!$I$7,I846&gt;='Product Ratings'!$H$7),'Product Ratings'!$F$7,IF(AND(D846&lt;='Product Ratings'!$I$8,D846&gt;='Product Ratings'!$H$8),'Product Ratings'!$F$8,IF(D846&gt;='Product Ratings'!$H$9,'Product Ratings'!$F$9)))))</f>
        <v>2</v>
      </c>
      <c r="T846" s="99">
        <f>IF(AND(O846&lt;='Product Ratings'!$M$5,O846&gt;='Product Ratings'!$L$5),'Product Ratings'!$J$5,IF(AND(O846&lt;='Product Ratings'!$M$6,O846&gt;='Product Ratings'!$L$6),'Product Ratings'!$J$6,IF(AND(O846&lt;='Product Ratings'!$M$7,O846&gt;='Product Ratings'!$L$7),'Product Ratings'!$J$7,IF(AND(O846&lt;='Product Ratings'!$M$8,O846&gt;='Product Ratings'!$L$8),'Product Ratings'!$J$8,IF(O846&gt;='Product Ratings'!$L$9,'Product Ratings'!$J$9)))))</f>
        <v>5</v>
      </c>
      <c r="U846" s="99">
        <f>IF(AND(N846&lt;='Product Ratings'!$R$5,N846&gt;='Product Ratings'!$Q$5),'Product Ratings'!$O$5,IF(AND(N846&lt;='Product Ratings'!$R$6,N846&gt;='Product Ratings'!$Q$6),'Product Ratings'!$O$6,IF(AND(N846&lt;='Product Ratings'!$R$7,N846&gt;='Product Ratings'!$Q$7),'Product Ratings'!$O$7,IF(AND(N846&lt;='Product Ratings'!$R$8,N846&gt;='Product Ratings'!$Q$8),'Product Ratings'!$O$8,IF(N846&gt;='Product Ratings'!$Q$9,'Product Ratings'!$O$9)))))</f>
        <v>3</v>
      </c>
      <c r="V846" s="99">
        <f>IF(AND(P846&lt;='Product Ratings'!$V$5,P846&gt;='Product Ratings'!$U$5),'Product Ratings'!$S$5,IF(AND(P846&lt;='Product Ratings'!$V$6,P846&gt;='Product Ratings'!$U$6),'Product Ratings'!$S$6,IF(AND(P846&lt;='Product Ratings'!$V$7,P846&gt;='Product Ratings'!$U$7),'Product Ratings'!$S$7,IF(AND(P846&lt;='Product Ratings'!$V$8,P846&gt;='Product Ratings'!$U$8),'Product Ratings'!$S$8,IF(P846&gt;='Product Ratings'!$U$9,'Product Ratings'!$S$9)))))</f>
        <v>2</v>
      </c>
      <c r="W846" s="135">
        <f t="shared" si="6"/>
        <v>14</v>
      </c>
      <c r="X846" s="90"/>
      <c r="Y846" s="90"/>
      <c r="Z846" s="90"/>
      <c r="AA846" s="90"/>
      <c r="AB846" s="90"/>
    </row>
    <row r="847" ht="12.75" customHeight="1">
      <c r="A847" s="87"/>
      <c r="B847" s="90"/>
      <c r="C847" s="90" t="s">
        <v>906</v>
      </c>
      <c r="D847" s="126">
        <v>1.0</v>
      </c>
      <c r="E847" s="127">
        <v>398.26</v>
      </c>
      <c r="F847" s="128">
        <f t="shared" si="7"/>
        <v>258.869</v>
      </c>
      <c r="G847" s="129">
        <f t="shared" si="1"/>
        <v>139.391</v>
      </c>
      <c r="H847" s="130">
        <f t="shared" si="2"/>
        <v>0.35</v>
      </c>
      <c r="I847" s="131">
        <v>44595.0</v>
      </c>
      <c r="J847" s="132">
        <v>44631.0</v>
      </c>
      <c r="K847" s="123"/>
      <c r="L847" s="90"/>
      <c r="M847" s="133">
        <f t="shared" si="3"/>
        <v>398.26</v>
      </c>
      <c r="N847" s="99">
        <f t="shared" si="4"/>
        <v>36</v>
      </c>
      <c r="O847" s="133">
        <f t="shared" si="5"/>
        <v>258.869</v>
      </c>
      <c r="P847" s="134">
        <v>0.07</v>
      </c>
      <c r="Q847" s="90"/>
      <c r="R847" s="99">
        <f>IF(AND(H847&lt;='Product Ratings'!$E$5,H847&gt;='Product Ratings'!$D$5),'Product Ratings'!$C$5,IF(AND(H847&lt;='Product Ratings'!$E$6,H847&gt;='Product Ratings'!$D$6),'Product Ratings'!$C$6,IF(AND(H847&lt;='Product Ratings'!$E$7,H847&gt;='Product Ratings'!$D$7),'Product Ratings'!$C$7,IF(AND(H847&lt;='Product Ratings'!$E$8,H847&gt;='Product Ratings'!$D$8),'Product Ratings'!$C$8,IF(H847&gt;='Product Ratings'!$D$9,'Product Ratings'!$C$9)))))</f>
        <v>2</v>
      </c>
      <c r="S847" s="99">
        <f>IF(AND(D847&lt;='Product Ratings'!$I$5,D847&gt;='Product Ratings'!$H$5),'Product Ratings'!$F$5,IF(AND(D847&lt;='Product Ratings'!$I$6,D847&gt;='Product Ratings'!$H$6),'Product Ratings'!$F$6,IF(AND(D847&lt;='Product Ratings'!$I$7,I847&gt;='Product Ratings'!$H$7),'Product Ratings'!$F$7,IF(AND(D847&lt;='Product Ratings'!$I$8,D847&gt;='Product Ratings'!$H$8),'Product Ratings'!$F$8,IF(D847&gt;='Product Ratings'!$H$9,'Product Ratings'!$F$9)))))</f>
        <v>1</v>
      </c>
      <c r="T847" s="99">
        <f>IF(AND(O847&lt;='Product Ratings'!$M$5,O847&gt;='Product Ratings'!$L$5),'Product Ratings'!$J$5,IF(AND(O847&lt;='Product Ratings'!$M$6,O847&gt;='Product Ratings'!$L$6),'Product Ratings'!$J$6,IF(AND(O847&lt;='Product Ratings'!$M$7,O847&gt;='Product Ratings'!$L$7),'Product Ratings'!$J$7,IF(AND(O847&lt;='Product Ratings'!$M$8,O847&gt;='Product Ratings'!$L$8),'Product Ratings'!$J$8,IF(O847&gt;='Product Ratings'!$L$9,'Product Ratings'!$J$9)))))</f>
        <v>1</v>
      </c>
      <c r="U847" s="99">
        <f>IF(AND(N847&lt;='Product Ratings'!$R$5,N847&gt;='Product Ratings'!$Q$5),'Product Ratings'!$O$5,IF(AND(N847&lt;='Product Ratings'!$R$6,N847&gt;='Product Ratings'!$Q$6),'Product Ratings'!$O$6,IF(AND(N847&lt;='Product Ratings'!$R$7,N847&gt;='Product Ratings'!$Q$7),'Product Ratings'!$O$7,IF(AND(N847&lt;='Product Ratings'!$R$8,N847&gt;='Product Ratings'!$Q$8),'Product Ratings'!$O$8,IF(N847&gt;='Product Ratings'!$Q$9,'Product Ratings'!$O$9)))))</f>
        <v>3</v>
      </c>
      <c r="V847" s="99">
        <f>IF(AND(P847&lt;='Product Ratings'!$V$5,P847&gt;='Product Ratings'!$U$5),'Product Ratings'!$S$5,IF(AND(P847&lt;='Product Ratings'!$V$6,P847&gt;='Product Ratings'!$U$6),'Product Ratings'!$S$6,IF(AND(P847&lt;='Product Ratings'!$V$7,P847&gt;='Product Ratings'!$U$7),'Product Ratings'!$S$7,IF(AND(P847&lt;='Product Ratings'!$V$8,P847&gt;='Product Ratings'!$U$8),'Product Ratings'!$S$8,IF(P847&gt;='Product Ratings'!$U$9,'Product Ratings'!$S$9)))))</f>
        <v>2</v>
      </c>
      <c r="W847" s="135">
        <f t="shared" si="6"/>
        <v>9</v>
      </c>
      <c r="X847" s="90"/>
      <c r="Y847" s="90"/>
      <c r="Z847" s="90"/>
      <c r="AA847" s="90"/>
      <c r="AB847" s="90"/>
    </row>
    <row r="848" ht="12.75" customHeight="1">
      <c r="A848" s="87"/>
      <c r="B848" s="90"/>
      <c r="C848" s="90" t="s">
        <v>907</v>
      </c>
      <c r="D848" s="126">
        <v>2.0</v>
      </c>
      <c r="E848" s="127">
        <v>86.52</v>
      </c>
      <c r="F848" s="128">
        <f t="shared" si="7"/>
        <v>56.238</v>
      </c>
      <c r="G848" s="129">
        <f t="shared" si="1"/>
        <v>30.282</v>
      </c>
      <c r="H848" s="130">
        <f t="shared" si="2"/>
        <v>0.35</v>
      </c>
      <c r="I848" s="131">
        <v>44596.0</v>
      </c>
      <c r="J848" s="132">
        <v>44632.0</v>
      </c>
      <c r="K848" s="123"/>
      <c r="L848" s="90"/>
      <c r="M848" s="133">
        <f t="shared" si="3"/>
        <v>43.26</v>
      </c>
      <c r="N848" s="99">
        <f t="shared" si="4"/>
        <v>36</v>
      </c>
      <c r="O848" s="133">
        <f t="shared" si="5"/>
        <v>28.119</v>
      </c>
      <c r="P848" s="134">
        <v>0.08</v>
      </c>
      <c r="Q848" s="90"/>
      <c r="R848" s="99">
        <f>IF(AND(H848&lt;='Product Ratings'!$E$5,H848&gt;='Product Ratings'!$D$5),'Product Ratings'!$C$5,IF(AND(H848&lt;='Product Ratings'!$E$6,H848&gt;='Product Ratings'!$D$6),'Product Ratings'!$C$6,IF(AND(H848&lt;='Product Ratings'!$E$7,H848&gt;='Product Ratings'!$D$7),'Product Ratings'!$C$7,IF(AND(H848&lt;='Product Ratings'!$E$8,H848&gt;='Product Ratings'!$D$8),'Product Ratings'!$C$8,IF(H848&gt;='Product Ratings'!$D$9,'Product Ratings'!$C$9)))))</f>
        <v>2</v>
      </c>
      <c r="S848" s="99">
        <f>IF(AND(D848&lt;='Product Ratings'!$I$5,D848&gt;='Product Ratings'!$H$5),'Product Ratings'!$F$5,IF(AND(D848&lt;='Product Ratings'!$I$6,D848&gt;='Product Ratings'!$H$6),'Product Ratings'!$F$6,IF(AND(D848&lt;='Product Ratings'!$I$7,I848&gt;='Product Ratings'!$H$7),'Product Ratings'!$F$7,IF(AND(D848&lt;='Product Ratings'!$I$8,D848&gt;='Product Ratings'!$H$8),'Product Ratings'!$F$8,IF(D848&gt;='Product Ratings'!$H$9,'Product Ratings'!$F$9)))))</f>
        <v>1</v>
      </c>
      <c r="T848" s="99">
        <f>IF(AND(O848&lt;='Product Ratings'!$M$5,O848&gt;='Product Ratings'!$L$5),'Product Ratings'!$J$5,IF(AND(O848&lt;='Product Ratings'!$M$6,O848&gt;='Product Ratings'!$L$6),'Product Ratings'!$J$6,IF(AND(O848&lt;='Product Ratings'!$M$7,O848&gt;='Product Ratings'!$L$7),'Product Ratings'!$J$7,IF(AND(O848&lt;='Product Ratings'!$M$8,O848&gt;='Product Ratings'!$L$8),'Product Ratings'!$J$8,IF(O848&gt;='Product Ratings'!$L$9,'Product Ratings'!$J$9)))))</f>
        <v>4</v>
      </c>
      <c r="U848" s="99">
        <f>IF(AND(N848&lt;='Product Ratings'!$R$5,N848&gt;='Product Ratings'!$Q$5),'Product Ratings'!$O$5,IF(AND(N848&lt;='Product Ratings'!$R$6,N848&gt;='Product Ratings'!$Q$6),'Product Ratings'!$O$6,IF(AND(N848&lt;='Product Ratings'!$R$7,N848&gt;='Product Ratings'!$Q$7),'Product Ratings'!$O$7,IF(AND(N848&lt;='Product Ratings'!$R$8,N848&gt;='Product Ratings'!$Q$8),'Product Ratings'!$O$8,IF(N848&gt;='Product Ratings'!$Q$9,'Product Ratings'!$O$9)))))</f>
        <v>3</v>
      </c>
      <c r="V848" s="99">
        <f>IF(AND(P848&lt;='Product Ratings'!$V$5,P848&gt;='Product Ratings'!$U$5),'Product Ratings'!$S$5,IF(AND(P848&lt;='Product Ratings'!$V$6,P848&gt;='Product Ratings'!$U$6),'Product Ratings'!$S$6,IF(AND(P848&lt;='Product Ratings'!$V$7,P848&gt;='Product Ratings'!$U$7),'Product Ratings'!$S$7,IF(AND(P848&lt;='Product Ratings'!$V$8,P848&gt;='Product Ratings'!$U$8),'Product Ratings'!$S$8,IF(P848&gt;='Product Ratings'!$U$9,'Product Ratings'!$S$9)))))</f>
        <v>2</v>
      </c>
      <c r="W848" s="135">
        <f t="shared" si="6"/>
        <v>12</v>
      </c>
      <c r="X848" s="90"/>
      <c r="Y848" s="90"/>
      <c r="Z848" s="90"/>
      <c r="AA848" s="90"/>
      <c r="AB848" s="90"/>
    </row>
    <row r="849" ht="12.75" customHeight="1">
      <c r="A849" s="87"/>
      <c r="B849" s="90"/>
      <c r="C849" s="90" t="s">
        <v>908</v>
      </c>
      <c r="D849" s="126">
        <v>3.0</v>
      </c>
      <c r="E849" s="127">
        <v>127.83</v>
      </c>
      <c r="F849" s="128">
        <f t="shared" si="7"/>
        <v>83.0895</v>
      </c>
      <c r="G849" s="129">
        <f t="shared" si="1"/>
        <v>44.7405</v>
      </c>
      <c r="H849" s="130">
        <f t="shared" si="2"/>
        <v>0.35</v>
      </c>
      <c r="I849" s="131">
        <v>44597.0</v>
      </c>
      <c r="J849" s="132">
        <v>44633.0</v>
      </c>
      <c r="K849" s="123"/>
      <c r="L849" s="90"/>
      <c r="M849" s="133">
        <f t="shared" si="3"/>
        <v>42.61</v>
      </c>
      <c r="N849" s="99">
        <f t="shared" si="4"/>
        <v>36</v>
      </c>
      <c r="O849" s="133">
        <f t="shared" si="5"/>
        <v>27.6965</v>
      </c>
      <c r="P849" s="134">
        <v>0.09</v>
      </c>
      <c r="Q849" s="90"/>
      <c r="R849" s="99">
        <f>IF(AND(H849&lt;='Product Ratings'!$E$5,H849&gt;='Product Ratings'!$D$5),'Product Ratings'!$C$5,IF(AND(H849&lt;='Product Ratings'!$E$6,H849&gt;='Product Ratings'!$D$6),'Product Ratings'!$C$6,IF(AND(H849&lt;='Product Ratings'!$E$7,H849&gt;='Product Ratings'!$D$7),'Product Ratings'!$C$7,IF(AND(H849&lt;='Product Ratings'!$E$8,H849&gt;='Product Ratings'!$D$8),'Product Ratings'!$C$8,IF(H849&gt;='Product Ratings'!$D$9,'Product Ratings'!$C$9)))))</f>
        <v>2</v>
      </c>
      <c r="S849" s="99">
        <f>IF(AND(D849&lt;='Product Ratings'!$I$5,D849&gt;='Product Ratings'!$H$5),'Product Ratings'!$F$5,IF(AND(D849&lt;='Product Ratings'!$I$6,D849&gt;='Product Ratings'!$H$6),'Product Ratings'!$F$6,IF(AND(D849&lt;='Product Ratings'!$I$7,I849&gt;='Product Ratings'!$H$7),'Product Ratings'!$F$7,IF(AND(D849&lt;='Product Ratings'!$I$8,D849&gt;='Product Ratings'!$H$8),'Product Ratings'!$F$8,IF(D849&gt;='Product Ratings'!$H$9,'Product Ratings'!$F$9)))))</f>
        <v>1</v>
      </c>
      <c r="T849" s="99">
        <f>IF(AND(O849&lt;='Product Ratings'!$M$5,O849&gt;='Product Ratings'!$L$5),'Product Ratings'!$J$5,IF(AND(O849&lt;='Product Ratings'!$M$6,O849&gt;='Product Ratings'!$L$6),'Product Ratings'!$J$6,IF(AND(O849&lt;='Product Ratings'!$M$7,O849&gt;='Product Ratings'!$L$7),'Product Ratings'!$J$7,IF(AND(O849&lt;='Product Ratings'!$M$8,O849&gt;='Product Ratings'!$L$8),'Product Ratings'!$J$8,IF(O849&gt;='Product Ratings'!$L$9,'Product Ratings'!$J$9)))))</f>
        <v>4</v>
      </c>
      <c r="U849" s="99">
        <f>IF(AND(N849&lt;='Product Ratings'!$R$5,N849&gt;='Product Ratings'!$Q$5),'Product Ratings'!$O$5,IF(AND(N849&lt;='Product Ratings'!$R$6,N849&gt;='Product Ratings'!$Q$6),'Product Ratings'!$O$6,IF(AND(N849&lt;='Product Ratings'!$R$7,N849&gt;='Product Ratings'!$Q$7),'Product Ratings'!$O$7,IF(AND(N849&lt;='Product Ratings'!$R$8,N849&gt;='Product Ratings'!$Q$8),'Product Ratings'!$O$8,IF(N849&gt;='Product Ratings'!$Q$9,'Product Ratings'!$O$9)))))</f>
        <v>3</v>
      </c>
      <c r="V849" s="99">
        <f>IF(AND(P849&lt;='Product Ratings'!$V$5,P849&gt;='Product Ratings'!$U$5),'Product Ratings'!$S$5,IF(AND(P849&lt;='Product Ratings'!$V$6,P849&gt;='Product Ratings'!$U$6),'Product Ratings'!$S$6,IF(AND(P849&lt;='Product Ratings'!$V$7,P849&gt;='Product Ratings'!$U$7),'Product Ratings'!$S$7,IF(AND(P849&lt;='Product Ratings'!$V$8,P849&gt;='Product Ratings'!$U$8),'Product Ratings'!$S$8,IF(P849&gt;='Product Ratings'!$U$9,'Product Ratings'!$S$9)))))</f>
        <v>2</v>
      </c>
      <c r="W849" s="135">
        <f t="shared" si="6"/>
        <v>12</v>
      </c>
      <c r="X849" s="90"/>
      <c r="Y849" s="90"/>
      <c r="Z849" s="90"/>
      <c r="AA849" s="90"/>
      <c r="AB849" s="90"/>
    </row>
    <row r="850" ht="12.75" customHeight="1">
      <c r="A850" s="87"/>
      <c r="B850" s="90"/>
      <c r="C850" s="90" t="s">
        <v>909</v>
      </c>
      <c r="D850" s="126">
        <v>4.0</v>
      </c>
      <c r="E850" s="127">
        <v>85.22</v>
      </c>
      <c r="F850" s="128">
        <f t="shared" si="7"/>
        <v>55.393</v>
      </c>
      <c r="G850" s="129">
        <f t="shared" si="1"/>
        <v>29.827</v>
      </c>
      <c r="H850" s="130">
        <f t="shared" si="2"/>
        <v>0.35</v>
      </c>
      <c r="I850" s="131">
        <v>44598.0</v>
      </c>
      <c r="J850" s="132">
        <v>44634.0</v>
      </c>
      <c r="K850" s="123"/>
      <c r="L850" s="90"/>
      <c r="M850" s="133">
        <f t="shared" si="3"/>
        <v>21.305</v>
      </c>
      <c r="N850" s="99">
        <f t="shared" si="4"/>
        <v>36</v>
      </c>
      <c r="O850" s="133">
        <f t="shared" si="5"/>
        <v>13.84825</v>
      </c>
      <c r="P850" s="134">
        <v>0.12</v>
      </c>
      <c r="Q850" s="90"/>
      <c r="R850" s="99">
        <f>IF(AND(H850&lt;='Product Ratings'!$E$5,H850&gt;='Product Ratings'!$D$5),'Product Ratings'!$C$5,IF(AND(H850&lt;='Product Ratings'!$E$6,H850&gt;='Product Ratings'!$D$6),'Product Ratings'!$C$6,IF(AND(H850&lt;='Product Ratings'!$E$7,H850&gt;='Product Ratings'!$D$7),'Product Ratings'!$C$7,IF(AND(H850&lt;='Product Ratings'!$E$8,H850&gt;='Product Ratings'!$D$8),'Product Ratings'!$C$8,IF(H850&gt;='Product Ratings'!$D$9,'Product Ratings'!$C$9)))))</f>
        <v>2</v>
      </c>
      <c r="S850" s="99">
        <f>IF(AND(D850&lt;='Product Ratings'!$I$5,D850&gt;='Product Ratings'!$H$5),'Product Ratings'!$F$5,IF(AND(D850&lt;='Product Ratings'!$I$6,D850&gt;='Product Ratings'!$H$6),'Product Ratings'!$F$6,IF(AND(D850&lt;='Product Ratings'!$I$7,I850&gt;='Product Ratings'!$H$7),'Product Ratings'!$F$7,IF(AND(D850&lt;='Product Ratings'!$I$8,D850&gt;='Product Ratings'!$H$8),'Product Ratings'!$F$8,IF(D850&gt;='Product Ratings'!$H$9,'Product Ratings'!$F$9)))))</f>
        <v>1</v>
      </c>
      <c r="T850" s="99">
        <f>IF(AND(O850&lt;='Product Ratings'!$M$5,O850&gt;='Product Ratings'!$L$5),'Product Ratings'!$J$5,IF(AND(O850&lt;='Product Ratings'!$M$6,O850&gt;='Product Ratings'!$L$6),'Product Ratings'!$J$6,IF(AND(O850&lt;='Product Ratings'!$M$7,O850&gt;='Product Ratings'!$L$7),'Product Ratings'!$J$7,IF(AND(O850&lt;='Product Ratings'!$M$8,O850&gt;='Product Ratings'!$L$8),'Product Ratings'!$J$8,IF(O850&gt;='Product Ratings'!$L$9,'Product Ratings'!$J$9)))))</f>
        <v>5</v>
      </c>
      <c r="U850" s="99">
        <f>IF(AND(N850&lt;='Product Ratings'!$R$5,N850&gt;='Product Ratings'!$Q$5),'Product Ratings'!$O$5,IF(AND(N850&lt;='Product Ratings'!$R$6,N850&gt;='Product Ratings'!$Q$6),'Product Ratings'!$O$6,IF(AND(N850&lt;='Product Ratings'!$R$7,N850&gt;='Product Ratings'!$Q$7),'Product Ratings'!$O$7,IF(AND(N850&lt;='Product Ratings'!$R$8,N850&gt;='Product Ratings'!$Q$8),'Product Ratings'!$O$8,IF(N850&gt;='Product Ratings'!$Q$9,'Product Ratings'!$O$9)))))</f>
        <v>3</v>
      </c>
      <c r="V850" s="99">
        <f>IF(AND(P850&lt;='Product Ratings'!$V$5,P850&gt;='Product Ratings'!$U$5),'Product Ratings'!$S$5,IF(AND(P850&lt;='Product Ratings'!$V$6,P850&gt;='Product Ratings'!$U$6),'Product Ratings'!$S$6,IF(AND(P850&lt;='Product Ratings'!$V$7,P850&gt;='Product Ratings'!$U$7),'Product Ratings'!$S$7,IF(AND(P850&lt;='Product Ratings'!$V$8,P850&gt;='Product Ratings'!$U$8),'Product Ratings'!$S$8,IF(P850&gt;='Product Ratings'!$U$9,'Product Ratings'!$S$9)))))</f>
        <v>2</v>
      </c>
      <c r="W850" s="135">
        <f t="shared" si="6"/>
        <v>13</v>
      </c>
      <c r="X850" s="90"/>
      <c r="Y850" s="90"/>
      <c r="Z850" s="90"/>
      <c r="AA850" s="90"/>
      <c r="AB850" s="90"/>
    </row>
    <row r="851" ht="12.75" customHeight="1">
      <c r="A851" s="87"/>
      <c r="B851" s="90"/>
      <c r="C851" s="90" t="s">
        <v>910</v>
      </c>
      <c r="D851" s="126">
        <v>5.0</v>
      </c>
      <c r="E851" s="127">
        <v>69.48</v>
      </c>
      <c r="F851" s="128">
        <f t="shared" si="7"/>
        <v>45.162</v>
      </c>
      <c r="G851" s="129">
        <f t="shared" si="1"/>
        <v>24.318</v>
      </c>
      <c r="H851" s="130">
        <f t="shared" si="2"/>
        <v>0.35</v>
      </c>
      <c r="I851" s="131">
        <v>44599.0</v>
      </c>
      <c r="J851" s="132">
        <v>44635.0</v>
      </c>
      <c r="K851" s="123"/>
      <c r="L851" s="90"/>
      <c r="M851" s="133">
        <f t="shared" si="3"/>
        <v>13.896</v>
      </c>
      <c r="N851" s="99">
        <f t="shared" si="4"/>
        <v>36</v>
      </c>
      <c r="O851" s="133">
        <f t="shared" si="5"/>
        <v>9.0324</v>
      </c>
      <c r="P851" s="134">
        <v>0.13</v>
      </c>
      <c r="Q851" s="90"/>
      <c r="R851" s="99">
        <f>IF(AND(H851&lt;='Product Ratings'!$E$5,H851&gt;='Product Ratings'!$D$5),'Product Ratings'!$C$5,IF(AND(H851&lt;='Product Ratings'!$E$6,H851&gt;='Product Ratings'!$D$6),'Product Ratings'!$C$6,IF(AND(H851&lt;='Product Ratings'!$E$7,H851&gt;='Product Ratings'!$D$7),'Product Ratings'!$C$7,IF(AND(H851&lt;='Product Ratings'!$E$8,H851&gt;='Product Ratings'!$D$8),'Product Ratings'!$C$8,IF(H851&gt;='Product Ratings'!$D$9,'Product Ratings'!$C$9)))))</f>
        <v>2</v>
      </c>
      <c r="S851" s="99">
        <f>IF(AND(D851&lt;='Product Ratings'!$I$5,D851&gt;='Product Ratings'!$H$5),'Product Ratings'!$F$5,IF(AND(D851&lt;='Product Ratings'!$I$6,D851&gt;='Product Ratings'!$H$6),'Product Ratings'!$F$6,IF(AND(D851&lt;='Product Ratings'!$I$7,I851&gt;='Product Ratings'!$H$7),'Product Ratings'!$F$7,IF(AND(D851&lt;='Product Ratings'!$I$8,D851&gt;='Product Ratings'!$H$8),'Product Ratings'!$F$8,IF(D851&gt;='Product Ratings'!$H$9,'Product Ratings'!$F$9)))))</f>
        <v>1</v>
      </c>
      <c r="T851" s="99">
        <f>IF(AND(O851&lt;='Product Ratings'!$M$5,O851&gt;='Product Ratings'!$L$5),'Product Ratings'!$J$5,IF(AND(O851&lt;='Product Ratings'!$M$6,O851&gt;='Product Ratings'!$L$6),'Product Ratings'!$J$6,IF(AND(O851&lt;='Product Ratings'!$M$7,O851&gt;='Product Ratings'!$L$7),'Product Ratings'!$J$7,IF(AND(O851&lt;='Product Ratings'!$M$8,O851&gt;='Product Ratings'!$L$8),'Product Ratings'!$J$8,IF(O851&gt;='Product Ratings'!$L$9,'Product Ratings'!$J$9)))))</f>
        <v>5</v>
      </c>
      <c r="U851" s="99">
        <f>IF(AND(N851&lt;='Product Ratings'!$R$5,N851&gt;='Product Ratings'!$Q$5),'Product Ratings'!$O$5,IF(AND(N851&lt;='Product Ratings'!$R$6,N851&gt;='Product Ratings'!$Q$6),'Product Ratings'!$O$6,IF(AND(N851&lt;='Product Ratings'!$R$7,N851&gt;='Product Ratings'!$Q$7),'Product Ratings'!$O$7,IF(AND(N851&lt;='Product Ratings'!$R$8,N851&gt;='Product Ratings'!$Q$8),'Product Ratings'!$O$8,IF(N851&gt;='Product Ratings'!$Q$9,'Product Ratings'!$O$9)))))</f>
        <v>3</v>
      </c>
      <c r="V851" s="99" t="b">
        <f>IF(AND(P851&lt;='Product Ratings'!$V$5,P851&gt;='Product Ratings'!$U$5),'Product Ratings'!$S$5,IF(AND(P851&lt;='Product Ratings'!$V$6,P851&gt;='Product Ratings'!$U$6),'Product Ratings'!$S$6,IF(AND(P851&lt;='Product Ratings'!$V$7,P851&gt;='Product Ratings'!$U$7),'Product Ratings'!$S$7,IF(AND(P851&lt;='Product Ratings'!$V$8,P851&gt;='Product Ratings'!$U$8),'Product Ratings'!$S$8,IF(P851&gt;='Product Ratings'!$U$9,'Product Ratings'!$S$9)))))</f>
        <v>0</v>
      </c>
      <c r="W851" s="135">
        <f t="shared" si="6"/>
        <v>11</v>
      </c>
      <c r="X851" s="90"/>
      <c r="Y851" s="90"/>
      <c r="Z851" s="90"/>
      <c r="AA851" s="90"/>
      <c r="AB851" s="90"/>
    </row>
    <row r="852" ht="12.75" customHeight="1">
      <c r="A852" s="87"/>
      <c r="B852" s="90"/>
      <c r="C852" s="90" t="s">
        <v>911</v>
      </c>
      <c r="D852" s="126">
        <v>6.0</v>
      </c>
      <c r="E852" s="127">
        <v>17.22</v>
      </c>
      <c r="F852" s="128">
        <f t="shared" si="7"/>
        <v>11.193</v>
      </c>
      <c r="G852" s="129">
        <f t="shared" si="1"/>
        <v>6.027</v>
      </c>
      <c r="H852" s="130">
        <f t="shared" si="2"/>
        <v>0.35</v>
      </c>
      <c r="I852" s="131">
        <v>44600.0</v>
      </c>
      <c r="J852" s="132">
        <v>44636.0</v>
      </c>
      <c r="K852" s="123"/>
      <c r="L852" s="90"/>
      <c r="M852" s="133">
        <f t="shared" si="3"/>
        <v>2.87</v>
      </c>
      <c r="N852" s="99">
        <f t="shared" si="4"/>
        <v>36</v>
      </c>
      <c r="O852" s="133">
        <f t="shared" si="5"/>
        <v>1.8655</v>
      </c>
      <c r="P852" s="134">
        <v>0.125</v>
      </c>
      <c r="Q852" s="90"/>
      <c r="R852" s="99">
        <f>IF(AND(H852&lt;='Product Ratings'!$E$5,H852&gt;='Product Ratings'!$D$5),'Product Ratings'!$C$5,IF(AND(H852&lt;='Product Ratings'!$E$6,H852&gt;='Product Ratings'!$D$6),'Product Ratings'!$C$6,IF(AND(H852&lt;='Product Ratings'!$E$7,H852&gt;='Product Ratings'!$D$7),'Product Ratings'!$C$7,IF(AND(H852&lt;='Product Ratings'!$E$8,H852&gt;='Product Ratings'!$D$8),'Product Ratings'!$C$8,IF(H852&gt;='Product Ratings'!$D$9,'Product Ratings'!$C$9)))))</f>
        <v>2</v>
      </c>
      <c r="S852" s="99">
        <f>IF(AND(D852&lt;='Product Ratings'!$I$5,D852&gt;='Product Ratings'!$H$5),'Product Ratings'!$F$5,IF(AND(D852&lt;='Product Ratings'!$I$6,D852&gt;='Product Ratings'!$H$6),'Product Ratings'!$F$6,IF(AND(D852&lt;='Product Ratings'!$I$7,I852&gt;='Product Ratings'!$H$7),'Product Ratings'!$F$7,IF(AND(D852&lt;='Product Ratings'!$I$8,D852&gt;='Product Ratings'!$H$8),'Product Ratings'!$F$8,IF(D852&gt;='Product Ratings'!$H$9,'Product Ratings'!$F$9)))))</f>
        <v>2</v>
      </c>
      <c r="T852" s="99">
        <f>IF(AND(O852&lt;='Product Ratings'!$M$5,O852&gt;='Product Ratings'!$L$5),'Product Ratings'!$J$5,IF(AND(O852&lt;='Product Ratings'!$M$6,O852&gt;='Product Ratings'!$L$6),'Product Ratings'!$J$6,IF(AND(O852&lt;='Product Ratings'!$M$7,O852&gt;='Product Ratings'!$L$7),'Product Ratings'!$J$7,IF(AND(O852&lt;='Product Ratings'!$M$8,O852&gt;='Product Ratings'!$L$8),'Product Ratings'!$J$8,IF(O852&gt;='Product Ratings'!$L$9,'Product Ratings'!$J$9)))))</f>
        <v>5</v>
      </c>
      <c r="U852" s="99">
        <f>IF(AND(N852&lt;='Product Ratings'!$R$5,N852&gt;='Product Ratings'!$Q$5),'Product Ratings'!$O$5,IF(AND(N852&lt;='Product Ratings'!$R$6,N852&gt;='Product Ratings'!$Q$6),'Product Ratings'!$O$6,IF(AND(N852&lt;='Product Ratings'!$R$7,N852&gt;='Product Ratings'!$Q$7),'Product Ratings'!$O$7,IF(AND(N852&lt;='Product Ratings'!$R$8,N852&gt;='Product Ratings'!$Q$8),'Product Ratings'!$O$8,IF(N852&gt;='Product Ratings'!$Q$9,'Product Ratings'!$O$9)))))</f>
        <v>3</v>
      </c>
      <c r="V852" s="99">
        <f>IF(AND(P852&lt;='Product Ratings'!$V$5,P852&gt;='Product Ratings'!$U$5),'Product Ratings'!$S$5,IF(AND(P852&lt;='Product Ratings'!$V$6,P852&gt;='Product Ratings'!$U$6),'Product Ratings'!$S$6,IF(AND(P852&lt;='Product Ratings'!$V$7,P852&gt;='Product Ratings'!$U$7),'Product Ratings'!$S$7,IF(AND(P852&lt;='Product Ratings'!$V$8,P852&gt;='Product Ratings'!$U$8),'Product Ratings'!$S$8,IF(P852&gt;='Product Ratings'!$U$9,'Product Ratings'!$S$9)))))</f>
        <v>2</v>
      </c>
      <c r="W852" s="135">
        <f t="shared" si="6"/>
        <v>14</v>
      </c>
      <c r="X852" s="90"/>
      <c r="Y852" s="90"/>
      <c r="Z852" s="90"/>
      <c r="AA852" s="90"/>
      <c r="AB852" s="90"/>
    </row>
    <row r="853" ht="12.75" customHeight="1">
      <c r="A853" s="87"/>
      <c r="B853" s="90"/>
      <c r="C853" s="90" t="s">
        <v>912</v>
      </c>
      <c r="D853" s="126">
        <v>1.0</v>
      </c>
      <c r="E853" s="127">
        <v>17.22</v>
      </c>
      <c r="F853" s="128">
        <f t="shared" si="7"/>
        <v>11.193</v>
      </c>
      <c r="G853" s="129">
        <f t="shared" si="1"/>
        <v>6.027</v>
      </c>
      <c r="H853" s="130">
        <f t="shared" si="2"/>
        <v>0.35</v>
      </c>
      <c r="I853" s="131">
        <v>44601.0</v>
      </c>
      <c r="J853" s="132">
        <v>44637.0</v>
      </c>
      <c r="K853" s="123"/>
      <c r="L853" s="90"/>
      <c r="M853" s="133">
        <f t="shared" si="3"/>
        <v>17.22</v>
      </c>
      <c r="N853" s="99">
        <f t="shared" si="4"/>
        <v>36</v>
      </c>
      <c r="O853" s="133">
        <f t="shared" si="5"/>
        <v>11.193</v>
      </c>
      <c r="P853" s="134">
        <v>0.15</v>
      </c>
      <c r="Q853" s="90"/>
      <c r="R853" s="99">
        <f>IF(AND(H853&lt;='Product Ratings'!$E$5,H853&gt;='Product Ratings'!$D$5),'Product Ratings'!$C$5,IF(AND(H853&lt;='Product Ratings'!$E$6,H853&gt;='Product Ratings'!$D$6),'Product Ratings'!$C$6,IF(AND(H853&lt;='Product Ratings'!$E$7,H853&gt;='Product Ratings'!$D$7),'Product Ratings'!$C$7,IF(AND(H853&lt;='Product Ratings'!$E$8,H853&gt;='Product Ratings'!$D$8),'Product Ratings'!$C$8,IF(H853&gt;='Product Ratings'!$D$9,'Product Ratings'!$C$9)))))</f>
        <v>2</v>
      </c>
      <c r="S853" s="99">
        <f>IF(AND(D853&lt;='Product Ratings'!$I$5,D853&gt;='Product Ratings'!$H$5),'Product Ratings'!$F$5,IF(AND(D853&lt;='Product Ratings'!$I$6,D853&gt;='Product Ratings'!$H$6),'Product Ratings'!$F$6,IF(AND(D853&lt;='Product Ratings'!$I$7,I853&gt;='Product Ratings'!$H$7),'Product Ratings'!$F$7,IF(AND(D853&lt;='Product Ratings'!$I$8,D853&gt;='Product Ratings'!$H$8),'Product Ratings'!$F$8,IF(D853&gt;='Product Ratings'!$H$9,'Product Ratings'!$F$9)))))</f>
        <v>1</v>
      </c>
      <c r="T853" s="99">
        <f>IF(AND(O853&lt;='Product Ratings'!$M$5,O853&gt;='Product Ratings'!$L$5),'Product Ratings'!$J$5,IF(AND(O853&lt;='Product Ratings'!$M$6,O853&gt;='Product Ratings'!$L$6),'Product Ratings'!$J$6,IF(AND(O853&lt;='Product Ratings'!$M$7,O853&gt;='Product Ratings'!$L$7),'Product Ratings'!$J$7,IF(AND(O853&lt;='Product Ratings'!$M$8,O853&gt;='Product Ratings'!$L$8),'Product Ratings'!$J$8,IF(O853&gt;='Product Ratings'!$L$9,'Product Ratings'!$J$9)))))</f>
        <v>5</v>
      </c>
      <c r="U853" s="99">
        <f>IF(AND(N853&lt;='Product Ratings'!$R$5,N853&gt;='Product Ratings'!$Q$5),'Product Ratings'!$O$5,IF(AND(N853&lt;='Product Ratings'!$R$6,N853&gt;='Product Ratings'!$Q$6),'Product Ratings'!$O$6,IF(AND(N853&lt;='Product Ratings'!$R$7,N853&gt;='Product Ratings'!$Q$7),'Product Ratings'!$O$7,IF(AND(N853&lt;='Product Ratings'!$R$8,N853&gt;='Product Ratings'!$Q$8),'Product Ratings'!$O$8,IF(N853&gt;='Product Ratings'!$Q$9,'Product Ratings'!$O$9)))))</f>
        <v>3</v>
      </c>
      <c r="V853" s="99">
        <f>IF(AND(P853&lt;='Product Ratings'!$V$5,P853&gt;='Product Ratings'!$U$5),'Product Ratings'!$S$5,IF(AND(P853&lt;='Product Ratings'!$V$6,P853&gt;='Product Ratings'!$U$6),'Product Ratings'!$S$6,IF(AND(P853&lt;='Product Ratings'!$V$7,P853&gt;='Product Ratings'!$U$7),'Product Ratings'!$S$7,IF(AND(P853&lt;='Product Ratings'!$V$8,P853&gt;='Product Ratings'!$U$8),'Product Ratings'!$S$8,IF(P853&gt;='Product Ratings'!$U$9,'Product Ratings'!$S$9)))))</f>
        <v>3</v>
      </c>
      <c r="W853" s="135">
        <f t="shared" si="6"/>
        <v>14</v>
      </c>
      <c r="X853" s="90"/>
      <c r="Y853" s="90"/>
      <c r="Z853" s="90"/>
      <c r="AA853" s="90"/>
      <c r="AB853" s="90"/>
    </row>
    <row r="854" ht="12.75" customHeight="1">
      <c r="A854" s="87"/>
      <c r="B854" s="90"/>
      <c r="C854" s="90" t="s">
        <v>913</v>
      </c>
      <c r="D854" s="126">
        <v>2.0</v>
      </c>
      <c r="E854" s="127">
        <v>94.7</v>
      </c>
      <c r="F854" s="128">
        <f t="shared" si="7"/>
        <v>61.555</v>
      </c>
      <c r="G854" s="129">
        <f t="shared" si="1"/>
        <v>33.145</v>
      </c>
      <c r="H854" s="130">
        <f t="shared" si="2"/>
        <v>0.35</v>
      </c>
      <c r="I854" s="131">
        <v>44602.0</v>
      </c>
      <c r="J854" s="132">
        <v>44638.0</v>
      </c>
      <c r="K854" s="123"/>
      <c r="L854" s="90"/>
      <c r="M854" s="133">
        <f t="shared" si="3"/>
        <v>47.35</v>
      </c>
      <c r="N854" s="99">
        <f t="shared" si="4"/>
        <v>36</v>
      </c>
      <c r="O854" s="133">
        <f t="shared" si="5"/>
        <v>30.7775</v>
      </c>
      <c r="P854" s="134">
        <v>0.18</v>
      </c>
      <c r="Q854" s="90"/>
      <c r="R854" s="99">
        <f>IF(AND(H854&lt;='Product Ratings'!$E$5,H854&gt;='Product Ratings'!$D$5),'Product Ratings'!$C$5,IF(AND(H854&lt;='Product Ratings'!$E$6,H854&gt;='Product Ratings'!$D$6),'Product Ratings'!$C$6,IF(AND(H854&lt;='Product Ratings'!$E$7,H854&gt;='Product Ratings'!$D$7),'Product Ratings'!$C$7,IF(AND(H854&lt;='Product Ratings'!$E$8,H854&gt;='Product Ratings'!$D$8),'Product Ratings'!$C$8,IF(H854&gt;='Product Ratings'!$D$9,'Product Ratings'!$C$9)))))</f>
        <v>2</v>
      </c>
      <c r="S854" s="99">
        <f>IF(AND(D854&lt;='Product Ratings'!$I$5,D854&gt;='Product Ratings'!$H$5),'Product Ratings'!$F$5,IF(AND(D854&lt;='Product Ratings'!$I$6,D854&gt;='Product Ratings'!$H$6),'Product Ratings'!$F$6,IF(AND(D854&lt;='Product Ratings'!$I$7,I854&gt;='Product Ratings'!$H$7),'Product Ratings'!$F$7,IF(AND(D854&lt;='Product Ratings'!$I$8,D854&gt;='Product Ratings'!$H$8),'Product Ratings'!$F$8,IF(D854&gt;='Product Ratings'!$H$9,'Product Ratings'!$F$9)))))</f>
        <v>1</v>
      </c>
      <c r="T854" s="99">
        <f>IF(AND(O854&lt;='Product Ratings'!$M$5,O854&gt;='Product Ratings'!$L$5),'Product Ratings'!$J$5,IF(AND(O854&lt;='Product Ratings'!$M$6,O854&gt;='Product Ratings'!$L$6),'Product Ratings'!$J$6,IF(AND(O854&lt;='Product Ratings'!$M$7,O854&gt;='Product Ratings'!$L$7),'Product Ratings'!$J$7,IF(AND(O854&lt;='Product Ratings'!$M$8,O854&gt;='Product Ratings'!$L$8),'Product Ratings'!$J$8,IF(O854&gt;='Product Ratings'!$L$9,'Product Ratings'!$J$9)))))</f>
        <v>4</v>
      </c>
      <c r="U854" s="99">
        <f>IF(AND(N854&lt;='Product Ratings'!$R$5,N854&gt;='Product Ratings'!$Q$5),'Product Ratings'!$O$5,IF(AND(N854&lt;='Product Ratings'!$R$6,N854&gt;='Product Ratings'!$Q$6),'Product Ratings'!$O$6,IF(AND(N854&lt;='Product Ratings'!$R$7,N854&gt;='Product Ratings'!$Q$7),'Product Ratings'!$O$7,IF(AND(N854&lt;='Product Ratings'!$R$8,N854&gt;='Product Ratings'!$Q$8),'Product Ratings'!$O$8,IF(N854&gt;='Product Ratings'!$Q$9,'Product Ratings'!$O$9)))))</f>
        <v>3</v>
      </c>
      <c r="V854" s="99">
        <f>IF(AND(P854&lt;='Product Ratings'!$V$5,P854&gt;='Product Ratings'!$U$5),'Product Ratings'!$S$5,IF(AND(P854&lt;='Product Ratings'!$V$6,P854&gt;='Product Ratings'!$U$6),'Product Ratings'!$S$6,IF(AND(P854&lt;='Product Ratings'!$V$7,P854&gt;='Product Ratings'!$U$7),'Product Ratings'!$S$7,IF(AND(P854&lt;='Product Ratings'!$V$8,P854&gt;='Product Ratings'!$U$8),'Product Ratings'!$S$8,IF(P854&gt;='Product Ratings'!$U$9,'Product Ratings'!$S$9)))))</f>
        <v>3</v>
      </c>
      <c r="W854" s="135">
        <f t="shared" si="6"/>
        <v>13</v>
      </c>
      <c r="X854" s="90"/>
      <c r="Y854" s="90"/>
      <c r="Z854" s="90"/>
      <c r="AA854" s="90"/>
      <c r="AB854" s="90"/>
    </row>
    <row r="855" ht="12.75" customHeight="1">
      <c r="A855" s="87"/>
      <c r="B855" s="90"/>
      <c r="C855" s="90" t="s">
        <v>914</v>
      </c>
      <c r="D855" s="126">
        <v>3.0</v>
      </c>
      <c r="E855" s="127">
        <v>8.61</v>
      </c>
      <c r="F855" s="128">
        <f t="shared" si="7"/>
        <v>5.5965</v>
      </c>
      <c r="G855" s="129">
        <f t="shared" si="1"/>
        <v>3.0135</v>
      </c>
      <c r="H855" s="130">
        <f t="shared" si="2"/>
        <v>0.35</v>
      </c>
      <c r="I855" s="131">
        <v>44603.0</v>
      </c>
      <c r="J855" s="132">
        <v>44639.0</v>
      </c>
      <c r="K855" s="123"/>
      <c r="L855" s="90"/>
      <c r="M855" s="133">
        <f t="shared" si="3"/>
        <v>2.87</v>
      </c>
      <c r="N855" s="99">
        <f t="shared" si="4"/>
        <v>36</v>
      </c>
      <c r="O855" s="133">
        <f t="shared" si="5"/>
        <v>1.8655</v>
      </c>
      <c r="P855" s="134">
        <v>0.22</v>
      </c>
      <c r="Q855" s="90"/>
      <c r="R855" s="99">
        <f>IF(AND(H855&lt;='Product Ratings'!$E$5,H855&gt;='Product Ratings'!$D$5),'Product Ratings'!$C$5,IF(AND(H855&lt;='Product Ratings'!$E$6,H855&gt;='Product Ratings'!$D$6),'Product Ratings'!$C$6,IF(AND(H855&lt;='Product Ratings'!$E$7,H855&gt;='Product Ratings'!$D$7),'Product Ratings'!$C$7,IF(AND(H855&lt;='Product Ratings'!$E$8,H855&gt;='Product Ratings'!$D$8),'Product Ratings'!$C$8,IF(H855&gt;='Product Ratings'!$D$9,'Product Ratings'!$C$9)))))</f>
        <v>2</v>
      </c>
      <c r="S855" s="99">
        <f>IF(AND(D855&lt;='Product Ratings'!$I$5,D855&gt;='Product Ratings'!$H$5),'Product Ratings'!$F$5,IF(AND(D855&lt;='Product Ratings'!$I$6,D855&gt;='Product Ratings'!$H$6),'Product Ratings'!$F$6,IF(AND(D855&lt;='Product Ratings'!$I$7,I855&gt;='Product Ratings'!$H$7),'Product Ratings'!$F$7,IF(AND(D855&lt;='Product Ratings'!$I$8,D855&gt;='Product Ratings'!$H$8),'Product Ratings'!$F$8,IF(D855&gt;='Product Ratings'!$H$9,'Product Ratings'!$F$9)))))</f>
        <v>1</v>
      </c>
      <c r="T855" s="99">
        <f>IF(AND(O855&lt;='Product Ratings'!$M$5,O855&gt;='Product Ratings'!$L$5),'Product Ratings'!$J$5,IF(AND(O855&lt;='Product Ratings'!$M$6,O855&gt;='Product Ratings'!$L$6),'Product Ratings'!$J$6,IF(AND(O855&lt;='Product Ratings'!$M$7,O855&gt;='Product Ratings'!$L$7),'Product Ratings'!$J$7,IF(AND(O855&lt;='Product Ratings'!$M$8,O855&gt;='Product Ratings'!$L$8),'Product Ratings'!$J$8,IF(O855&gt;='Product Ratings'!$L$9,'Product Ratings'!$J$9)))))</f>
        <v>5</v>
      </c>
      <c r="U855" s="99">
        <f>IF(AND(N855&lt;='Product Ratings'!$R$5,N855&gt;='Product Ratings'!$Q$5),'Product Ratings'!$O$5,IF(AND(N855&lt;='Product Ratings'!$R$6,N855&gt;='Product Ratings'!$Q$6),'Product Ratings'!$O$6,IF(AND(N855&lt;='Product Ratings'!$R$7,N855&gt;='Product Ratings'!$Q$7),'Product Ratings'!$O$7,IF(AND(N855&lt;='Product Ratings'!$R$8,N855&gt;='Product Ratings'!$Q$8),'Product Ratings'!$O$8,IF(N855&gt;='Product Ratings'!$Q$9,'Product Ratings'!$O$9)))))</f>
        <v>3</v>
      </c>
      <c r="V855" s="99">
        <f>IF(AND(P855&lt;='Product Ratings'!$V$5,P855&gt;='Product Ratings'!$U$5),'Product Ratings'!$S$5,IF(AND(P855&lt;='Product Ratings'!$V$6,P855&gt;='Product Ratings'!$U$6),'Product Ratings'!$S$6,IF(AND(P855&lt;='Product Ratings'!$V$7,P855&gt;='Product Ratings'!$U$7),'Product Ratings'!$S$7,IF(AND(P855&lt;='Product Ratings'!$V$8,P855&gt;='Product Ratings'!$U$8),'Product Ratings'!$S$8,IF(P855&gt;='Product Ratings'!$U$9,'Product Ratings'!$S$9)))))</f>
        <v>3</v>
      </c>
      <c r="W855" s="135">
        <f t="shared" si="6"/>
        <v>14</v>
      </c>
      <c r="X855" s="90"/>
      <c r="Y855" s="90"/>
      <c r="Z855" s="90"/>
      <c r="AA855" s="90"/>
      <c r="AB855" s="90"/>
    </row>
    <row r="856" ht="12.75" customHeight="1">
      <c r="A856" s="87"/>
      <c r="B856" s="90"/>
      <c r="C856" s="90" t="s">
        <v>915</v>
      </c>
      <c r="D856" s="126">
        <v>4.0</v>
      </c>
      <c r="E856" s="127">
        <v>8.61</v>
      </c>
      <c r="F856" s="128">
        <f t="shared" si="7"/>
        <v>5.5965</v>
      </c>
      <c r="G856" s="129">
        <f t="shared" si="1"/>
        <v>3.0135</v>
      </c>
      <c r="H856" s="130">
        <f t="shared" si="2"/>
        <v>0.35</v>
      </c>
      <c r="I856" s="131">
        <v>44604.0</v>
      </c>
      <c r="J856" s="132">
        <v>44640.0</v>
      </c>
      <c r="K856" s="123"/>
      <c r="L856" s="90"/>
      <c r="M856" s="133">
        <f t="shared" si="3"/>
        <v>2.1525</v>
      </c>
      <c r="N856" s="99">
        <f t="shared" si="4"/>
        <v>36</v>
      </c>
      <c r="O856" s="133">
        <f t="shared" si="5"/>
        <v>1.399125</v>
      </c>
      <c r="P856" s="134">
        <v>0.26</v>
      </c>
      <c r="Q856" s="90"/>
      <c r="R856" s="99">
        <f>IF(AND(H856&lt;='Product Ratings'!$E$5,H856&gt;='Product Ratings'!$D$5),'Product Ratings'!$C$5,IF(AND(H856&lt;='Product Ratings'!$E$6,H856&gt;='Product Ratings'!$D$6),'Product Ratings'!$C$6,IF(AND(H856&lt;='Product Ratings'!$E$7,H856&gt;='Product Ratings'!$D$7),'Product Ratings'!$C$7,IF(AND(H856&lt;='Product Ratings'!$E$8,H856&gt;='Product Ratings'!$D$8),'Product Ratings'!$C$8,IF(H856&gt;='Product Ratings'!$D$9,'Product Ratings'!$C$9)))))</f>
        <v>2</v>
      </c>
      <c r="S856" s="99">
        <f>IF(AND(D856&lt;='Product Ratings'!$I$5,D856&gt;='Product Ratings'!$H$5),'Product Ratings'!$F$5,IF(AND(D856&lt;='Product Ratings'!$I$6,D856&gt;='Product Ratings'!$H$6),'Product Ratings'!$F$6,IF(AND(D856&lt;='Product Ratings'!$I$7,I856&gt;='Product Ratings'!$H$7),'Product Ratings'!$F$7,IF(AND(D856&lt;='Product Ratings'!$I$8,D856&gt;='Product Ratings'!$H$8),'Product Ratings'!$F$8,IF(D856&gt;='Product Ratings'!$H$9,'Product Ratings'!$F$9)))))</f>
        <v>1</v>
      </c>
      <c r="T856" s="99">
        <f>IF(AND(O856&lt;='Product Ratings'!$M$5,O856&gt;='Product Ratings'!$L$5),'Product Ratings'!$J$5,IF(AND(O856&lt;='Product Ratings'!$M$6,O856&gt;='Product Ratings'!$L$6),'Product Ratings'!$J$6,IF(AND(O856&lt;='Product Ratings'!$M$7,O856&gt;='Product Ratings'!$L$7),'Product Ratings'!$J$7,IF(AND(O856&lt;='Product Ratings'!$M$8,O856&gt;='Product Ratings'!$L$8),'Product Ratings'!$J$8,IF(O856&gt;='Product Ratings'!$L$9,'Product Ratings'!$J$9)))))</f>
        <v>5</v>
      </c>
      <c r="U856" s="99">
        <f>IF(AND(N856&lt;='Product Ratings'!$R$5,N856&gt;='Product Ratings'!$Q$5),'Product Ratings'!$O$5,IF(AND(N856&lt;='Product Ratings'!$R$6,N856&gt;='Product Ratings'!$Q$6),'Product Ratings'!$O$6,IF(AND(N856&lt;='Product Ratings'!$R$7,N856&gt;='Product Ratings'!$Q$7),'Product Ratings'!$O$7,IF(AND(N856&lt;='Product Ratings'!$R$8,N856&gt;='Product Ratings'!$Q$8),'Product Ratings'!$O$8,IF(N856&gt;='Product Ratings'!$Q$9,'Product Ratings'!$O$9)))))</f>
        <v>3</v>
      </c>
      <c r="V856" s="99">
        <f>IF(AND(P856&lt;='Product Ratings'!$V$5,P856&gt;='Product Ratings'!$U$5),'Product Ratings'!$S$5,IF(AND(P856&lt;='Product Ratings'!$V$6,P856&gt;='Product Ratings'!$U$6),'Product Ratings'!$S$6,IF(AND(P856&lt;='Product Ratings'!$V$7,P856&gt;='Product Ratings'!$U$7),'Product Ratings'!$S$7,IF(AND(P856&lt;='Product Ratings'!$V$8,P856&gt;='Product Ratings'!$U$8),'Product Ratings'!$S$8,IF(P856&gt;='Product Ratings'!$U$9,'Product Ratings'!$S$9)))))</f>
        <v>3</v>
      </c>
      <c r="W856" s="135">
        <f t="shared" si="6"/>
        <v>14</v>
      </c>
      <c r="X856" s="90"/>
      <c r="Y856" s="90"/>
      <c r="Z856" s="90"/>
      <c r="AA856" s="90"/>
      <c r="AB856" s="90"/>
    </row>
    <row r="857" ht="12.75" customHeight="1">
      <c r="A857" s="87"/>
      <c r="B857" s="90"/>
      <c r="C857" s="90" t="s">
        <v>916</v>
      </c>
      <c r="D857" s="126">
        <v>5.0</v>
      </c>
      <c r="E857" s="127">
        <v>8.61</v>
      </c>
      <c r="F857" s="128">
        <f t="shared" si="7"/>
        <v>5.5965</v>
      </c>
      <c r="G857" s="129">
        <f t="shared" si="1"/>
        <v>3.0135</v>
      </c>
      <c r="H857" s="130">
        <f t="shared" si="2"/>
        <v>0.35</v>
      </c>
      <c r="I857" s="131">
        <v>44605.0</v>
      </c>
      <c r="J857" s="132">
        <v>44641.0</v>
      </c>
      <c r="K857" s="123"/>
      <c r="L857" s="90"/>
      <c r="M857" s="133">
        <f t="shared" si="3"/>
        <v>1.722</v>
      </c>
      <c r="N857" s="99">
        <f t="shared" si="4"/>
        <v>36</v>
      </c>
      <c r="O857" s="133">
        <f t="shared" si="5"/>
        <v>1.1193</v>
      </c>
      <c r="P857" s="134">
        <v>0.28</v>
      </c>
      <c r="Q857" s="90"/>
      <c r="R857" s="99">
        <f>IF(AND(H857&lt;='Product Ratings'!$E$5,H857&gt;='Product Ratings'!$D$5),'Product Ratings'!$C$5,IF(AND(H857&lt;='Product Ratings'!$E$6,H857&gt;='Product Ratings'!$D$6),'Product Ratings'!$C$6,IF(AND(H857&lt;='Product Ratings'!$E$7,H857&gt;='Product Ratings'!$D$7),'Product Ratings'!$C$7,IF(AND(H857&lt;='Product Ratings'!$E$8,H857&gt;='Product Ratings'!$D$8),'Product Ratings'!$C$8,IF(H857&gt;='Product Ratings'!$D$9,'Product Ratings'!$C$9)))))</f>
        <v>2</v>
      </c>
      <c r="S857" s="99">
        <f>IF(AND(D857&lt;='Product Ratings'!$I$5,D857&gt;='Product Ratings'!$H$5),'Product Ratings'!$F$5,IF(AND(D857&lt;='Product Ratings'!$I$6,D857&gt;='Product Ratings'!$H$6),'Product Ratings'!$F$6,IF(AND(D857&lt;='Product Ratings'!$I$7,I857&gt;='Product Ratings'!$H$7),'Product Ratings'!$F$7,IF(AND(D857&lt;='Product Ratings'!$I$8,D857&gt;='Product Ratings'!$H$8),'Product Ratings'!$F$8,IF(D857&gt;='Product Ratings'!$H$9,'Product Ratings'!$F$9)))))</f>
        <v>1</v>
      </c>
      <c r="T857" s="99">
        <f>IF(AND(O857&lt;='Product Ratings'!$M$5,O857&gt;='Product Ratings'!$L$5),'Product Ratings'!$J$5,IF(AND(O857&lt;='Product Ratings'!$M$6,O857&gt;='Product Ratings'!$L$6),'Product Ratings'!$J$6,IF(AND(O857&lt;='Product Ratings'!$M$7,O857&gt;='Product Ratings'!$L$7),'Product Ratings'!$J$7,IF(AND(O857&lt;='Product Ratings'!$M$8,O857&gt;='Product Ratings'!$L$8),'Product Ratings'!$J$8,IF(O857&gt;='Product Ratings'!$L$9,'Product Ratings'!$J$9)))))</f>
        <v>5</v>
      </c>
      <c r="U857" s="99">
        <f>IF(AND(N857&lt;='Product Ratings'!$R$5,N857&gt;='Product Ratings'!$Q$5),'Product Ratings'!$O$5,IF(AND(N857&lt;='Product Ratings'!$R$6,N857&gt;='Product Ratings'!$Q$6),'Product Ratings'!$O$6,IF(AND(N857&lt;='Product Ratings'!$R$7,N857&gt;='Product Ratings'!$Q$7),'Product Ratings'!$O$7,IF(AND(N857&lt;='Product Ratings'!$R$8,N857&gt;='Product Ratings'!$Q$8),'Product Ratings'!$O$8,IF(N857&gt;='Product Ratings'!$Q$9,'Product Ratings'!$O$9)))))</f>
        <v>3</v>
      </c>
      <c r="V857" s="99">
        <f>IF(AND(P857&lt;='Product Ratings'!$V$5,P857&gt;='Product Ratings'!$U$5),'Product Ratings'!$S$5,IF(AND(P857&lt;='Product Ratings'!$V$6,P857&gt;='Product Ratings'!$U$6),'Product Ratings'!$S$6,IF(AND(P857&lt;='Product Ratings'!$V$7,P857&gt;='Product Ratings'!$U$7),'Product Ratings'!$S$7,IF(AND(P857&lt;='Product Ratings'!$V$8,P857&gt;='Product Ratings'!$U$8),'Product Ratings'!$S$8,IF(P857&gt;='Product Ratings'!$U$9,'Product Ratings'!$S$9)))))</f>
        <v>3</v>
      </c>
      <c r="W857" s="135">
        <f t="shared" si="6"/>
        <v>14</v>
      </c>
      <c r="X857" s="90"/>
      <c r="Y857" s="90"/>
      <c r="Z857" s="90"/>
      <c r="AA857" s="90"/>
      <c r="AB857" s="90"/>
    </row>
    <row r="858" ht="12.75" customHeight="1">
      <c r="A858" s="87"/>
      <c r="B858" s="90"/>
      <c r="C858" s="90" t="s">
        <v>917</v>
      </c>
      <c r="D858" s="126">
        <v>6.0</v>
      </c>
      <c r="E858" s="127">
        <v>8.61</v>
      </c>
      <c r="F858" s="128">
        <f t="shared" si="7"/>
        <v>5.5965</v>
      </c>
      <c r="G858" s="129">
        <f t="shared" si="1"/>
        <v>3.0135</v>
      </c>
      <c r="H858" s="130">
        <f t="shared" si="2"/>
        <v>0.35</v>
      </c>
      <c r="I858" s="131">
        <v>44606.0</v>
      </c>
      <c r="J858" s="132">
        <v>44642.0</v>
      </c>
      <c r="K858" s="123"/>
      <c r="L858" s="90"/>
      <c r="M858" s="133">
        <f t="shared" si="3"/>
        <v>1.435</v>
      </c>
      <c r="N858" s="99">
        <f t="shared" si="4"/>
        <v>36</v>
      </c>
      <c r="O858" s="133">
        <f t="shared" si="5"/>
        <v>0.93275</v>
      </c>
      <c r="P858" s="134">
        <v>0.3</v>
      </c>
      <c r="Q858" s="90"/>
      <c r="R858" s="99">
        <f>IF(AND(H858&lt;='Product Ratings'!$E$5,H858&gt;='Product Ratings'!$D$5),'Product Ratings'!$C$5,IF(AND(H858&lt;='Product Ratings'!$E$6,H858&gt;='Product Ratings'!$D$6),'Product Ratings'!$C$6,IF(AND(H858&lt;='Product Ratings'!$E$7,H858&gt;='Product Ratings'!$D$7),'Product Ratings'!$C$7,IF(AND(H858&lt;='Product Ratings'!$E$8,H858&gt;='Product Ratings'!$D$8),'Product Ratings'!$C$8,IF(H858&gt;='Product Ratings'!$D$9,'Product Ratings'!$C$9)))))</f>
        <v>2</v>
      </c>
      <c r="S858" s="99">
        <f>IF(AND(D858&lt;='Product Ratings'!$I$5,D858&gt;='Product Ratings'!$H$5),'Product Ratings'!$F$5,IF(AND(D858&lt;='Product Ratings'!$I$6,D858&gt;='Product Ratings'!$H$6),'Product Ratings'!$F$6,IF(AND(D858&lt;='Product Ratings'!$I$7,I858&gt;='Product Ratings'!$H$7),'Product Ratings'!$F$7,IF(AND(D858&lt;='Product Ratings'!$I$8,D858&gt;='Product Ratings'!$H$8),'Product Ratings'!$F$8,IF(D858&gt;='Product Ratings'!$H$9,'Product Ratings'!$F$9)))))</f>
        <v>2</v>
      </c>
      <c r="T858" s="99" t="b">
        <f>IF(AND(O858&lt;='Product Ratings'!$M$5,O858&gt;='Product Ratings'!$L$5),'Product Ratings'!$J$5,IF(AND(O858&lt;='Product Ratings'!$M$6,O858&gt;='Product Ratings'!$L$6),'Product Ratings'!$J$6,IF(AND(O858&lt;='Product Ratings'!$M$7,O858&gt;='Product Ratings'!$L$7),'Product Ratings'!$J$7,IF(AND(O858&lt;='Product Ratings'!$M$8,O858&gt;='Product Ratings'!$L$8),'Product Ratings'!$J$8,IF(O858&gt;='Product Ratings'!$L$9,'Product Ratings'!$J$9)))))</f>
        <v>0</v>
      </c>
      <c r="U858" s="99">
        <f>IF(AND(N858&lt;='Product Ratings'!$R$5,N858&gt;='Product Ratings'!$Q$5),'Product Ratings'!$O$5,IF(AND(N858&lt;='Product Ratings'!$R$6,N858&gt;='Product Ratings'!$Q$6),'Product Ratings'!$O$6,IF(AND(N858&lt;='Product Ratings'!$R$7,N858&gt;='Product Ratings'!$Q$7),'Product Ratings'!$O$7,IF(AND(N858&lt;='Product Ratings'!$R$8,N858&gt;='Product Ratings'!$Q$8),'Product Ratings'!$O$8,IF(N858&gt;='Product Ratings'!$Q$9,'Product Ratings'!$O$9)))))</f>
        <v>3</v>
      </c>
      <c r="V858" s="99">
        <f>IF(AND(P858&lt;='Product Ratings'!$V$5,P858&gt;='Product Ratings'!$U$5),'Product Ratings'!$S$5,IF(AND(P858&lt;='Product Ratings'!$V$6,P858&gt;='Product Ratings'!$U$6),'Product Ratings'!$S$6,IF(AND(P858&lt;='Product Ratings'!$V$7,P858&gt;='Product Ratings'!$U$7),'Product Ratings'!$S$7,IF(AND(P858&lt;='Product Ratings'!$V$8,P858&gt;='Product Ratings'!$U$8),'Product Ratings'!$S$8,IF(P858&gt;='Product Ratings'!$U$9,'Product Ratings'!$S$9)))))</f>
        <v>3</v>
      </c>
      <c r="W858" s="135">
        <f t="shared" si="6"/>
        <v>10</v>
      </c>
      <c r="X858" s="90"/>
      <c r="Y858" s="90"/>
      <c r="Z858" s="90"/>
      <c r="AA858" s="90"/>
      <c r="AB858" s="90"/>
    </row>
    <row r="859" ht="12.75" customHeight="1">
      <c r="A859" s="87"/>
      <c r="B859" s="90"/>
      <c r="C859" s="90" t="s">
        <v>918</v>
      </c>
      <c r="D859" s="126">
        <v>1.0</v>
      </c>
      <c r="E859" s="127">
        <v>511.3</v>
      </c>
      <c r="F859" s="128">
        <f t="shared" si="7"/>
        <v>332.345</v>
      </c>
      <c r="G859" s="129">
        <f t="shared" si="1"/>
        <v>178.955</v>
      </c>
      <c r="H859" s="130">
        <f t="shared" si="2"/>
        <v>0.35</v>
      </c>
      <c r="I859" s="131">
        <v>44607.0</v>
      </c>
      <c r="J859" s="132">
        <v>44643.0</v>
      </c>
      <c r="K859" s="123"/>
      <c r="L859" s="90"/>
      <c r="M859" s="133">
        <f t="shared" si="3"/>
        <v>511.3</v>
      </c>
      <c r="N859" s="99">
        <f t="shared" si="4"/>
        <v>36</v>
      </c>
      <c r="O859" s="133">
        <f t="shared" si="5"/>
        <v>332.345</v>
      </c>
      <c r="P859" s="134">
        <v>0.31</v>
      </c>
      <c r="Q859" s="90"/>
      <c r="R859" s="99">
        <f>IF(AND(H859&lt;='Product Ratings'!$E$5,H859&gt;='Product Ratings'!$D$5),'Product Ratings'!$C$5,IF(AND(H859&lt;='Product Ratings'!$E$6,H859&gt;='Product Ratings'!$D$6),'Product Ratings'!$C$6,IF(AND(H859&lt;='Product Ratings'!$E$7,H859&gt;='Product Ratings'!$D$7),'Product Ratings'!$C$7,IF(AND(H859&lt;='Product Ratings'!$E$8,H859&gt;='Product Ratings'!$D$8),'Product Ratings'!$C$8,IF(H859&gt;='Product Ratings'!$D$9,'Product Ratings'!$C$9)))))</f>
        <v>2</v>
      </c>
      <c r="S859" s="99">
        <f>IF(AND(D859&lt;='Product Ratings'!$I$5,D859&gt;='Product Ratings'!$H$5),'Product Ratings'!$F$5,IF(AND(D859&lt;='Product Ratings'!$I$6,D859&gt;='Product Ratings'!$H$6),'Product Ratings'!$F$6,IF(AND(D859&lt;='Product Ratings'!$I$7,I859&gt;='Product Ratings'!$H$7),'Product Ratings'!$F$7,IF(AND(D859&lt;='Product Ratings'!$I$8,D859&gt;='Product Ratings'!$H$8),'Product Ratings'!$F$8,IF(D859&gt;='Product Ratings'!$H$9,'Product Ratings'!$F$9)))))</f>
        <v>1</v>
      </c>
      <c r="T859" s="99">
        <f>IF(AND(O859&lt;='Product Ratings'!$M$5,O859&gt;='Product Ratings'!$L$5),'Product Ratings'!$J$5,IF(AND(O859&lt;='Product Ratings'!$M$6,O859&gt;='Product Ratings'!$L$6),'Product Ratings'!$J$6,IF(AND(O859&lt;='Product Ratings'!$M$7,O859&gt;='Product Ratings'!$L$7),'Product Ratings'!$J$7,IF(AND(O859&lt;='Product Ratings'!$M$8,O859&gt;='Product Ratings'!$L$8),'Product Ratings'!$J$8,IF(O859&gt;='Product Ratings'!$L$9,'Product Ratings'!$J$9)))))</f>
        <v>1</v>
      </c>
      <c r="U859" s="99">
        <f>IF(AND(N859&lt;='Product Ratings'!$R$5,N859&gt;='Product Ratings'!$Q$5),'Product Ratings'!$O$5,IF(AND(N859&lt;='Product Ratings'!$R$6,N859&gt;='Product Ratings'!$Q$6),'Product Ratings'!$O$6,IF(AND(N859&lt;='Product Ratings'!$R$7,N859&gt;='Product Ratings'!$Q$7),'Product Ratings'!$O$7,IF(AND(N859&lt;='Product Ratings'!$R$8,N859&gt;='Product Ratings'!$Q$8),'Product Ratings'!$O$8,IF(N859&gt;='Product Ratings'!$Q$9,'Product Ratings'!$O$9)))))</f>
        <v>3</v>
      </c>
      <c r="V859" s="99">
        <f>IF(AND(P859&lt;='Product Ratings'!$V$5,P859&gt;='Product Ratings'!$U$5),'Product Ratings'!$S$5,IF(AND(P859&lt;='Product Ratings'!$V$6,P859&gt;='Product Ratings'!$U$6),'Product Ratings'!$S$6,IF(AND(P859&lt;='Product Ratings'!$V$7,P859&gt;='Product Ratings'!$U$7),'Product Ratings'!$S$7,IF(AND(P859&lt;='Product Ratings'!$V$8,P859&gt;='Product Ratings'!$U$8),'Product Ratings'!$S$8,IF(P859&gt;='Product Ratings'!$U$9,'Product Ratings'!$S$9)))))</f>
        <v>3</v>
      </c>
      <c r="W859" s="135">
        <f t="shared" si="6"/>
        <v>10</v>
      </c>
      <c r="X859" s="90"/>
      <c r="Y859" s="90"/>
      <c r="Z859" s="90"/>
      <c r="AA859" s="90"/>
      <c r="AB859" s="90"/>
    </row>
    <row r="860" ht="12.75" customHeight="1">
      <c r="A860" s="87"/>
      <c r="B860" s="90"/>
      <c r="C860" s="90" t="s">
        <v>919</v>
      </c>
      <c r="D860" s="126">
        <v>2.0</v>
      </c>
      <c r="E860" s="127">
        <v>476.85</v>
      </c>
      <c r="F860" s="128">
        <f t="shared" si="7"/>
        <v>309.9525</v>
      </c>
      <c r="G860" s="129">
        <f t="shared" si="1"/>
        <v>166.8975</v>
      </c>
      <c r="H860" s="130">
        <f t="shared" si="2"/>
        <v>0.35</v>
      </c>
      <c r="I860" s="131">
        <v>44608.0</v>
      </c>
      <c r="J860" s="132">
        <v>44644.0</v>
      </c>
      <c r="K860" s="123"/>
      <c r="L860" s="90"/>
      <c r="M860" s="133">
        <f t="shared" si="3"/>
        <v>238.425</v>
      </c>
      <c r="N860" s="99">
        <f t="shared" si="4"/>
        <v>36</v>
      </c>
      <c r="O860" s="133">
        <f t="shared" si="5"/>
        <v>154.97625</v>
      </c>
      <c r="P860" s="134">
        <v>0.32</v>
      </c>
      <c r="Q860" s="90"/>
      <c r="R860" s="99">
        <f>IF(AND(H860&lt;='Product Ratings'!$E$5,H860&gt;='Product Ratings'!$D$5),'Product Ratings'!$C$5,IF(AND(H860&lt;='Product Ratings'!$E$6,H860&gt;='Product Ratings'!$D$6),'Product Ratings'!$C$6,IF(AND(H860&lt;='Product Ratings'!$E$7,H860&gt;='Product Ratings'!$D$7),'Product Ratings'!$C$7,IF(AND(H860&lt;='Product Ratings'!$E$8,H860&gt;='Product Ratings'!$D$8),'Product Ratings'!$C$8,IF(H860&gt;='Product Ratings'!$D$9,'Product Ratings'!$C$9)))))</f>
        <v>2</v>
      </c>
      <c r="S860" s="99">
        <f>IF(AND(D860&lt;='Product Ratings'!$I$5,D860&gt;='Product Ratings'!$H$5),'Product Ratings'!$F$5,IF(AND(D860&lt;='Product Ratings'!$I$6,D860&gt;='Product Ratings'!$H$6),'Product Ratings'!$F$6,IF(AND(D860&lt;='Product Ratings'!$I$7,I860&gt;='Product Ratings'!$H$7),'Product Ratings'!$F$7,IF(AND(D860&lt;='Product Ratings'!$I$8,D860&gt;='Product Ratings'!$H$8),'Product Ratings'!$F$8,IF(D860&gt;='Product Ratings'!$H$9,'Product Ratings'!$F$9)))))</f>
        <v>1</v>
      </c>
      <c r="T860" s="99">
        <f>IF(AND(O860&lt;='Product Ratings'!$M$5,O860&gt;='Product Ratings'!$L$5),'Product Ratings'!$J$5,IF(AND(O860&lt;='Product Ratings'!$M$6,O860&gt;='Product Ratings'!$L$6),'Product Ratings'!$J$6,IF(AND(O860&lt;='Product Ratings'!$M$7,O860&gt;='Product Ratings'!$L$7),'Product Ratings'!$J$7,IF(AND(O860&lt;='Product Ratings'!$M$8,O860&gt;='Product Ratings'!$L$8),'Product Ratings'!$J$8,IF(O860&gt;='Product Ratings'!$L$9,'Product Ratings'!$J$9)))))</f>
        <v>2</v>
      </c>
      <c r="U860" s="99">
        <f>IF(AND(N860&lt;='Product Ratings'!$R$5,N860&gt;='Product Ratings'!$Q$5),'Product Ratings'!$O$5,IF(AND(N860&lt;='Product Ratings'!$R$6,N860&gt;='Product Ratings'!$Q$6),'Product Ratings'!$O$6,IF(AND(N860&lt;='Product Ratings'!$R$7,N860&gt;='Product Ratings'!$Q$7),'Product Ratings'!$O$7,IF(AND(N860&lt;='Product Ratings'!$R$8,N860&gt;='Product Ratings'!$Q$8),'Product Ratings'!$O$8,IF(N860&gt;='Product Ratings'!$Q$9,'Product Ratings'!$O$9)))))</f>
        <v>3</v>
      </c>
      <c r="V860" s="99">
        <f>IF(AND(P860&lt;='Product Ratings'!$V$5,P860&gt;='Product Ratings'!$U$5),'Product Ratings'!$S$5,IF(AND(P860&lt;='Product Ratings'!$V$6,P860&gt;='Product Ratings'!$U$6),'Product Ratings'!$S$6,IF(AND(P860&lt;='Product Ratings'!$V$7,P860&gt;='Product Ratings'!$U$7),'Product Ratings'!$S$7,IF(AND(P860&lt;='Product Ratings'!$V$8,P860&gt;='Product Ratings'!$U$8),'Product Ratings'!$S$8,IF(P860&gt;='Product Ratings'!$U$9,'Product Ratings'!$S$9)))))</f>
        <v>3</v>
      </c>
      <c r="W860" s="135">
        <f t="shared" si="6"/>
        <v>11</v>
      </c>
      <c r="X860" s="90"/>
      <c r="Y860" s="90"/>
      <c r="Z860" s="90"/>
      <c r="AA860" s="90"/>
      <c r="AB860" s="90"/>
    </row>
    <row r="861" ht="12.75" customHeight="1">
      <c r="A861" s="87"/>
      <c r="B861" s="90"/>
      <c r="C861" s="90" t="s">
        <v>920</v>
      </c>
      <c r="D861" s="126">
        <v>3.0</v>
      </c>
      <c r="E861" s="127">
        <v>476.85</v>
      </c>
      <c r="F861" s="128">
        <f t="shared" si="7"/>
        <v>309.9525</v>
      </c>
      <c r="G861" s="129">
        <f t="shared" si="1"/>
        <v>166.8975</v>
      </c>
      <c r="H861" s="130">
        <f t="shared" si="2"/>
        <v>0.35</v>
      </c>
      <c r="I861" s="131">
        <v>44609.0</v>
      </c>
      <c r="J861" s="132">
        <v>44645.0</v>
      </c>
      <c r="K861" s="123"/>
      <c r="L861" s="90"/>
      <c r="M861" s="133">
        <f t="shared" si="3"/>
        <v>158.95</v>
      </c>
      <c r="N861" s="99">
        <f t="shared" si="4"/>
        <v>36</v>
      </c>
      <c r="O861" s="133">
        <f t="shared" si="5"/>
        <v>103.3175</v>
      </c>
      <c r="P861" s="134">
        <v>0.33</v>
      </c>
      <c r="Q861" s="90"/>
      <c r="R861" s="99">
        <f>IF(AND(H861&lt;='Product Ratings'!$E$5,H861&gt;='Product Ratings'!$D$5),'Product Ratings'!$C$5,IF(AND(H861&lt;='Product Ratings'!$E$6,H861&gt;='Product Ratings'!$D$6),'Product Ratings'!$C$6,IF(AND(H861&lt;='Product Ratings'!$E$7,H861&gt;='Product Ratings'!$D$7),'Product Ratings'!$C$7,IF(AND(H861&lt;='Product Ratings'!$E$8,H861&gt;='Product Ratings'!$D$8),'Product Ratings'!$C$8,IF(H861&gt;='Product Ratings'!$D$9,'Product Ratings'!$C$9)))))</f>
        <v>2</v>
      </c>
      <c r="S861" s="99">
        <f>IF(AND(D861&lt;='Product Ratings'!$I$5,D861&gt;='Product Ratings'!$H$5),'Product Ratings'!$F$5,IF(AND(D861&lt;='Product Ratings'!$I$6,D861&gt;='Product Ratings'!$H$6),'Product Ratings'!$F$6,IF(AND(D861&lt;='Product Ratings'!$I$7,I861&gt;='Product Ratings'!$H$7),'Product Ratings'!$F$7,IF(AND(D861&lt;='Product Ratings'!$I$8,D861&gt;='Product Ratings'!$H$8),'Product Ratings'!$F$8,IF(D861&gt;='Product Ratings'!$H$9,'Product Ratings'!$F$9)))))</f>
        <v>1</v>
      </c>
      <c r="T861" s="99">
        <f>IF(AND(O861&lt;='Product Ratings'!$M$5,O861&gt;='Product Ratings'!$L$5),'Product Ratings'!$J$5,IF(AND(O861&lt;='Product Ratings'!$M$6,O861&gt;='Product Ratings'!$L$6),'Product Ratings'!$J$6,IF(AND(O861&lt;='Product Ratings'!$M$7,O861&gt;='Product Ratings'!$L$7),'Product Ratings'!$J$7,IF(AND(O861&lt;='Product Ratings'!$M$8,O861&gt;='Product Ratings'!$L$8),'Product Ratings'!$J$8,IF(O861&gt;='Product Ratings'!$L$9,'Product Ratings'!$J$9)))))</f>
        <v>2</v>
      </c>
      <c r="U861" s="99">
        <f>IF(AND(N861&lt;='Product Ratings'!$R$5,N861&gt;='Product Ratings'!$Q$5),'Product Ratings'!$O$5,IF(AND(N861&lt;='Product Ratings'!$R$6,N861&gt;='Product Ratings'!$Q$6),'Product Ratings'!$O$6,IF(AND(N861&lt;='Product Ratings'!$R$7,N861&gt;='Product Ratings'!$Q$7),'Product Ratings'!$O$7,IF(AND(N861&lt;='Product Ratings'!$R$8,N861&gt;='Product Ratings'!$Q$8),'Product Ratings'!$O$8,IF(N861&gt;='Product Ratings'!$Q$9,'Product Ratings'!$O$9)))))</f>
        <v>3</v>
      </c>
      <c r="V861" s="99">
        <f>IF(AND(P861&lt;='Product Ratings'!$V$5,P861&gt;='Product Ratings'!$U$5),'Product Ratings'!$S$5,IF(AND(P861&lt;='Product Ratings'!$V$6,P861&gt;='Product Ratings'!$U$6),'Product Ratings'!$S$6,IF(AND(P861&lt;='Product Ratings'!$V$7,P861&gt;='Product Ratings'!$U$7),'Product Ratings'!$S$7,IF(AND(P861&lt;='Product Ratings'!$V$8,P861&gt;='Product Ratings'!$U$8),'Product Ratings'!$S$8,IF(P861&gt;='Product Ratings'!$U$9,'Product Ratings'!$S$9)))))</f>
        <v>3</v>
      </c>
      <c r="W861" s="135">
        <f t="shared" si="6"/>
        <v>11</v>
      </c>
      <c r="X861" s="90"/>
      <c r="Y861" s="90"/>
      <c r="Z861" s="90"/>
      <c r="AA861" s="90"/>
      <c r="AB861" s="90"/>
    </row>
    <row r="862" ht="12.75" customHeight="1">
      <c r="A862" s="87"/>
      <c r="B862" s="90"/>
      <c r="C862" s="90" t="s">
        <v>921</v>
      </c>
      <c r="D862" s="126">
        <v>4.0</v>
      </c>
      <c r="E862" s="127">
        <v>43.04</v>
      </c>
      <c r="F862" s="128">
        <f t="shared" si="7"/>
        <v>27.976</v>
      </c>
      <c r="G862" s="129">
        <f t="shared" si="1"/>
        <v>15.064</v>
      </c>
      <c r="H862" s="130">
        <f t="shared" si="2"/>
        <v>0.35</v>
      </c>
      <c r="I862" s="131">
        <v>44610.0</v>
      </c>
      <c r="J862" s="132">
        <v>44646.0</v>
      </c>
      <c r="K862" s="123"/>
      <c r="L862" s="90"/>
      <c r="M862" s="133">
        <f t="shared" si="3"/>
        <v>10.76</v>
      </c>
      <c r="N862" s="99">
        <f t="shared" si="4"/>
        <v>36</v>
      </c>
      <c r="O862" s="133">
        <f t="shared" si="5"/>
        <v>6.994</v>
      </c>
      <c r="P862" s="134">
        <v>0.34</v>
      </c>
      <c r="Q862" s="90"/>
      <c r="R862" s="99">
        <f>IF(AND(H862&lt;='Product Ratings'!$E$5,H862&gt;='Product Ratings'!$D$5),'Product Ratings'!$C$5,IF(AND(H862&lt;='Product Ratings'!$E$6,H862&gt;='Product Ratings'!$D$6),'Product Ratings'!$C$6,IF(AND(H862&lt;='Product Ratings'!$E$7,H862&gt;='Product Ratings'!$D$7),'Product Ratings'!$C$7,IF(AND(H862&lt;='Product Ratings'!$E$8,H862&gt;='Product Ratings'!$D$8),'Product Ratings'!$C$8,IF(H862&gt;='Product Ratings'!$D$9,'Product Ratings'!$C$9)))))</f>
        <v>2</v>
      </c>
      <c r="S862" s="99">
        <f>IF(AND(D862&lt;='Product Ratings'!$I$5,D862&gt;='Product Ratings'!$H$5),'Product Ratings'!$F$5,IF(AND(D862&lt;='Product Ratings'!$I$6,D862&gt;='Product Ratings'!$H$6),'Product Ratings'!$F$6,IF(AND(D862&lt;='Product Ratings'!$I$7,I862&gt;='Product Ratings'!$H$7),'Product Ratings'!$F$7,IF(AND(D862&lt;='Product Ratings'!$I$8,D862&gt;='Product Ratings'!$H$8),'Product Ratings'!$F$8,IF(D862&gt;='Product Ratings'!$H$9,'Product Ratings'!$F$9)))))</f>
        <v>1</v>
      </c>
      <c r="T862" s="99">
        <f>IF(AND(O862&lt;='Product Ratings'!$M$5,O862&gt;='Product Ratings'!$L$5),'Product Ratings'!$J$5,IF(AND(O862&lt;='Product Ratings'!$M$6,O862&gt;='Product Ratings'!$L$6),'Product Ratings'!$J$6,IF(AND(O862&lt;='Product Ratings'!$M$7,O862&gt;='Product Ratings'!$L$7),'Product Ratings'!$J$7,IF(AND(O862&lt;='Product Ratings'!$M$8,O862&gt;='Product Ratings'!$L$8),'Product Ratings'!$J$8,IF(O862&gt;='Product Ratings'!$L$9,'Product Ratings'!$J$9)))))</f>
        <v>5</v>
      </c>
      <c r="U862" s="99">
        <f>IF(AND(N862&lt;='Product Ratings'!$R$5,N862&gt;='Product Ratings'!$Q$5),'Product Ratings'!$O$5,IF(AND(N862&lt;='Product Ratings'!$R$6,N862&gt;='Product Ratings'!$Q$6),'Product Ratings'!$O$6,IF(AND(N862&lt;='Product Ratings'!$R$7,N862&gt;='Product Ratings'!$Q$7),'Product Ratings'!$O$7,IF(AND(N862&lt;='Product Ratings'!$R$8,N862&gt;='Product Ratings'!$Q$8),'Product Ratings'!$O$8,IF(N862&gt;='Product Ratings'!$Q$9,'Product Ratings'!$O$9)))))</f>
        <v>3</v>
      </c>
      <c r="V862" s="99">
        <f>IF(AND(P862&lt;='Product Ratings'!$V$5,P862&gt;='Product Ratings'!$U$5),'Product Ratings'!$S$5,IF(AND(P862&lt;='Product Ratings'!$V$6,P862&gt;='Product Ratings'!$U$6),'Product Ratings'!$S$6,IF(AND(P862&lt;='Product Ratings'!$V$7,P862&gt;='Product Ratings'!$U$7),'Product Ratings'!$S$7,IF(AND(P862&lt;='Product Ratings'!$V$8,P862&gt;='Product Ratings'!$U$8),'Product Ratings'!$S$8,IF(P862&gt;='Product Ratings'!$U$9,'Product Ratings'!$S$9)))))</f>
        <v>4</v>
      </c>
      <c r="W862" s="135">
        <f t="shared" si="6"/>
        <v>15</v>
      </c>
      <c r="X862" s="90"/>
      <c r="Y862" s="90"/>
      <c r="Z862" s="90"/>
      <c r="AA862" s="90"/>
      <c r="AB862" s="90"/>
    </row>
    <row r="863" ht="12.75" customHeight="1">
      <c r="A863" s="87"/>
      <c r="B863" s="90"/>
      <c r="C863" s="90" t="s">
        <v>922</v>
      </c>
      <c r="D863" s="126">
        <v>5.0</v>
      </c>
      <c r="E863" s="127">
        <v>43.04</v>
      </c>
      <c r="F863" s="128">
        <f t="shared" si="7"/>
        <v>27.976</v>
      </c>
      <c r="G863" s="129">
        <f t="shared" si="1"/>
        <v>15.064</v>
      </c>
      <c r="H863" s="130">
        <f t="shared" si="2"/>
        <v>0.35</v>
      </c>
      <c r="I863" s="131">
        <v>44611.0</v>
      </c>
      <c r="J863" s="132">
        <v>44647.0</v>
      </c>
      <c r="K863" s="123"/>
      <c r="L863" s="90"/>
      <c r="M863" s="133">
        <f t="shared" si="3"/>
        <v>8.608</v>
      </c>
      <c r="N863" s="99">
        <f t="shared" si="4"/>
        <v>36</v>
      </c>
      <c r="O863" s="133">
        <f t="shared" si="5"/>
        <v>5.5952</v>
      </c>
      <c r="P863" s="134">
        <v>0.35</v>
      </c>
      <c r="Q863" s="90"/>
      <c r="R863" s="99">
        <f>IF(AND(H863&lt;='Product Ratings'!$E$5,H863&gt;='Product Ratings'!$D$5),'Product Ratings'!$C$5,IF(AND(H863&lt;='Product Ratings'!$E$6,H863&gt;='Product Ratings'!$D$6),'Product Ratings'!$C$6,IF(AND(H863&lt;='Product Ratings'!$E$7,H863&gt;='Product Ratings'!$D$7),'Product Ratings'!$C$7,IF(AND(H863&lt;='Product Ratings'!$E$8,H863&gt;='Product Ratings'!$D$8),'Product Ratings'!$C$8,IF(H863&gt;='Product Ratings'!$D$9,'Product Ratings'!$C$9)))))</f>
        <v>2</v>
      </c>
      <c r="S863" s="99">
        <f>IF(AND(D863&lt;='Product Ratings'!$I$5,D863&gt;='Product Ratings'!$H$5),'Product Ratings'!$F$5,IF(AND(D863&lt;='Product Ratings'!$I$6,D863&gt;='Product Ratings'!$H$6),'Product Ratings'!$F$6,IF(AND(D863&lt;='Product Ratings'!$I$7,I863&gt;='Product Ratings'!$H$7),'Product Ratings'!$F$7,IF(AND(D863&lt;='Product Ratings'!$I$8,D863&gt;='Product Ratings'!$H$8),'Product Ratings'!$F$8,IF(D863&gt;='Product Ratings'!$H$9,'Product Ratings'!$F$9)))))</f>
        <v>1</v>
      </c>
      <c r="T863" s="99">
        <f>IF(AND(O863&lt;='Product Ratings'!$M$5,O863&gt;='Product Ratings'!$L$5),'Product Ratings'!$J$5,IF(AND(O863&lt;='Product Ratings'!$M$6,O863&gt;='Product Ratings'!$L$6),'Product Ratings'!$J$6,IF(AND(O863&lt;='Product Ratings'!$M$7,O863&gt;='Product Ratings'!$L$7),'Product Ratings'!$J$7,IF(AND(O863&lt;='Product Ratings'!$M$8,O863&gt;='Product Ratings'!$L$8),'Product Ratings'!$J$8,IF(O863&gt;='Product Ratings'!$L$9,'Product Ratings'!$J$9)))))</f>
        <v>5</v>
      </c>
      <c r="U863" s="99">
        <f>IF(AND(N863&lt;='Product Ratings'!$R$5,N863&gt;='Product Ratings'!$Q$5),'Product Ratings'!$O$5,IF(AND(N863&lt;='Product Ratings'!$R$6,N863&gt;='Product Ratings'!$Q$6),'Product Ratings'!$O$6,IF(AND(N863&lt;='Product Ratings'!$R$7,N863&gt;='Product Ratings'!$Q$7),'Product Ratings'!$O$7,IF(AND(N863&lt;='Product Ratings'!$R$8,N863&gt;='Product Ratings'!$Q$8),'Product Ratings'!$O$8,IF(N863&gt;='Product Ratings'!$Q$9,'Product Ratings'!$O$9)))))</f>
        <v>3</v>
      </c>
      <c r="V863" s="99">
        <f>IF(AND(P863&lt;='Product Ratings'!$V$5,P863&gt;='Product Ratings'!$U$5),'Product Ratings'!$S$5,IF(AND(P863&lt;='Product Ratings'!$V$6,P863&gt;='Product Ratings'!$U$6),'Product Ratings'!$S$6,IF(AND(P863&lt;='Product Ratings'!$V$7,P863&gt;='Product Ratings'!$U$7),'Product Ratings'!$S$7,IF(AND(P863&lt;='Product Ratings'!$V$8,P863&gt;='Product Ratings'!$U$8),'Product Ratings'!$S$8,IF(P863&gt;='Product Ratings'!$U$9,'Product Ratings'!$S$9)))))</f>
        <v>4</v>
      </c>
      <c r="W863" s="135">
        <f t="shared" si="6"/>
        <v>15</v>
      </c>
      <c r="X863" s="90"/>
      <c r="Y863" s="90"/>
      <c r="Z863" s="90"/>
      <c r="AA863" s="90"/>
      <c r="AB863" s="90"/>
    </row>
    <row r="864" ht="12.75" customHeight="1">
      <c r="A864" s="87"/>
      <c r="B864" s="90"/>
      <c r="C864" s="90" t="s">
        <v>923</v>
      </c>
      <c r="D864" s="126">
        <v>6.0</v>
      </c>
      <c r="E864" s="127">
        <v>34.43</v>
      </c>
      <c r="F864" s="128">
        <f t="shared" si="7"/>
        <v>22.3795</v>
      </c>
      <c r="G864" s="129">
        <f t="shared" si="1"/>
        <v>12.0505</v>
      </c>
      <c r="H864" s="130">
        <f t="shared" si="2"/>
        <v>0.35</v>
      </c>
      <c r="I864" s="131">
        <v>44612.0</v>
      </c>
      <c r="J864" s="132">
        <v>44648.0</v>
      </c>
      <c r="K864" s="123"/>
      <c r="L864" s="90"/>
      <c r="M864" s="133">
        <f t="shared" si="3"/>
        <v>5.738333333</v>
      </c>
      <c r="N864" s="99">
        <f t="shared" si="4"/>
        <v>36</v>
      </c>
      <c r="O864" s="133">
        <f t="shared" si="5"/>
        <v>3.729916667</v>
      </c>
      <c r="P864" s="134">
        <v>0.45</v>
      </c>
      <c r="Q864" s="90"/>
      <c r="R864" s="99">
        <f>IF(AND(H864&lt;='Product Ratings'!$E$5,H864&gt;='Product Ratings'!$D$5),'Product Ratings'!$C$5,IF(AND(H864&lt;='Product Ratings'!$E$6,H864&gt;='Product Ratings'!$D$6),'Product Ratings'!$C$6,IF(AND(H864&lt;='Product Ratings'!$E$7,H864&gt;='Product Ratings'!$D$7),'Product Ratings'!$C$7,IF(AND(H864&lt;='Product Ratings'!$E$8,H864&gt;='Product Ratings'!$D$8),'Product Ratings'!$C$8,IF(H864&gt;='Product Ratings'!$D$9,'Product Ratings'!$C$9)))))</f>
        <v>2</v>
      </c>
      <c r="S864" s="99">
        <f>IF(AND(D864&lt;='Product Ratings'!$I$5,D864&gt;='Product Ratings'!$H$5),'Product Ratings'!$F$5,IF(AND(D864&lt;='Product Ratings'!$I$6,D864&gt;='Product Ratings'!$H$6),'Product Ratings'!$F$6,IF(AND(D864&lt;='Product Ratings'!$I$7,I864&gt;='Product Ratings'!$H$7),'Product Ratings'!$F$7,IF(AND(D864&lt;='Product Ratings'!$I$8,D864&gt;='Product Ratings'!$H$8),'Product Ratings'!$F$8,IF(D864&gt;='Product Ratings'!$H$9,'Product Ratings'!$F$9)))))</f>
        <v>2</v>
      </c>
      <c r="T864" s="99">
        <f>IF(AND(O864&lt;='Product Ratings'!$M$5,O864&gt;='Product Ratings'!$L$5),'Product Ratings'!$J$5,IF(AND(O864&lt;='Product Ratings'!$M$6,O864&gt;='Product Ratings'!$L$6),'Product Ratings'!$J$6,IF(AND(O864&lt;='Product Ratings'!$M$7,O864&gt;='Product Ratings'!$L$7),'Product Ratings'!$J$7,IF(AND(O864&lt;='Product Ratings'!$M$8,O864&gt;='Product Ratings'!$L$8),'Product Ratings'!$J$8,IF(O864&gt;='Product Ratings'!$L$9,'Product Ratings'!$J$9)))))</f>
        <v>5</v>
      </c>
      <c r="U864" s="99">
        <f>IF(AND(N864&lt;='Product Ratings'!$R$5,N864&gt;='Product Ratings'!$Q$5),'Product Ratings'!$O$5,IF(AND(N864&lt;='Product Ratings'!$R$6,N864&gt;='Product Ratings'!$Q$6),'Product Ratings'!$O$6,IF(AND(N864&lt;='Product Ratings'!$R$7,N864&gt;='Product Ratings'!$Q$7),'Product Ratings'!$O$7,IF(AND(N864&lt;='Product Ratings'!$R$8,N864&gt;='Product Ratings'!$Q$8),'Product Ratings'!$O$8,IF(N864&gt;='Product Ratings'!$Q$9,'Product Ratings'!$O$9)))))</f>
        <v>3</v>
      </c>
      <c r="V864" s="99">
        <f>IF(AND(P864&lt;='Product Ratings'!$V$5,P864&gt;='Product Ratings'!$U$5),'Product Ratings'!$S$5,IF(AND(P864&lt;='Product Ratings'!$V$6,P864&gt;='Product Ratings'!$U$6),'Product Ratings'!$S$6,IF(AND(P864&lt;='Product Ratings'!$V$7,P864&gt;='Product Ratings'!$U$7),'Product Ratings'!$S$7,IF(AND(P864&lt;='Product Ratings'!$V$8,P864&gt;='Product Ratings'!$U$8),'Product Ratings'!$S$8,IF(P864&gt;='Product Ratings'!$U$9,'Product Ratings'!$S$9)))))</f>
        <v>4</v>
      </c>
      <c r="W864" s="135">
        <f t="shared" si="6"/>
        <v>16</v>
      </c>
      <c r="X864" s="90"/>
      <c r="Y864" s="90"/>
      <c r="Z864" s="90"/>
      <c r="AA864" s="90"/>
      <c r="AB864" s="90"/>
    </row>
    <row r="865" ht="12.75" customHeight="1">
      <c r="A865" s="87"/>
      <c r="B865" s="90"/>
      <c r="C865" s="90" t="s">
        <v>924</v>
      </c>
      <c r="D865" s="126">
        <v>1.0</v>
      </c>
      <c r="E865" s="127">
        <v>25.83</v>
      </c>
      <c r="F865" s="128">
        <f t="shared" si="7"/>
        <v>16.7895</v>
      </c>
      <c r="G865" s="129">
        <f t="shared" si="1"/>
        <v>9.0405</v>
      </c>
      <c r="H865" s="130">
        <f t="shared" si="2"/>
        <v>0.35</v>
      </c>
      <c r="I865" s="131">
        <v>44613.0</v>
      </c>
      <c r="J865" s="132">
        <v>44649.0</v>
      </c>
      <c r="K865" s="123"/>
      <c r="L865" s="90"/>
      <c r="M865" s="133">
        <f t="shared" si="3"/>
        <v>25.83</v>
      </c>
      <c r="N865" s="99">
        <f t="shared" si="4"/>
        <v>36</v>
      </c>
      <c r="O865" s="133">
        <f t="shared" si="5"/>
        <v>16.7895</v>
      </c>
      <c r="P865" s="134">
        <v>0.46</v>
      </c>
      <c r="Q865" s="90"/>
      <c r="R865" s="99">
        <f>IF(AND(H865&lt;='Product Ratings'!$E$5,H865&gt;='Product Ratings'!$D$5),'Product Ratings'!$C$5,IF(AND(H865&lt;='Product Ratings'!$E$6,H865&gt;='Product Ratings'!$D$6),'Product Ratings'!$C$6,IF(AND(H865&lt;='Product Ratings'!$E$7,H865&gt;='Product Ratings'!$D$7),'Product Ratings'!$C$7,IF(AND(H865&lt;='Product Ratings'!$E$8,H865&gt;='Product Ratings'!$D$8),'Product Ratings'!$C$8,IF(H865&gt;='Product Ratings'!$D$9,'Product Ratings'!$C$9)))))</f>
        <v>2</v>
      </c>
      <c r="S865" s="99">
        <f>IF(AND(D865&lt;='Product Ratings'!$I$5,D865&gt;='Product Ratings'!$H$5),'Product Ratings'!$F$5,IF(AND(D865&lt;='Product Ratings'!$I$6,D865&gt;='Product Ratings'!$H$6),'Product Ratings'!$F$6,IF(AND(D865&lt;='Product Ratings'!$I$7,I865&gt;='Product Ratings'!$H$7),'Product Ratings'!$F$7,IF(AND(D865&lt;='Product Ratings'!$I$8,D865&gt;='Product Ratings'!$H$8),'Product Ratings'!$F$8,IF(D865&gt;='Product Ratings'!$H$9,'Product Ratings'!$F$9)))))</f>
        <v>1</v>
      </c>
      <c r="T865" s="99">
        <f>IF(AND(O865&lt;='Product Ratings'!$M$5,O865&gt;='Product Ratings'!$L$5),'Product Ratings'!$J$5,IF(AND(O865&lt;='Product Ratings'!$M$6,O865&gt;='Product Ratings'!$L$6),'Product Ratings'!$J$6,IF(AND(O865&lt;='Product Ratings'!$M$7,O865&gt;='Product Ratings'!$L$7),'Product Ratings'!$J$7,IF(AND(O865&lt;='Product Ratings'!$M$8,O865&gt;='Product Ratings'!$L$8),'Product Ratings'!$J$8,IF(O865&gt;='Product Ratings'!$L$9,'Product Ratings'!$J$9)))))</f>
        <v>5</v>
      </c>
      <c r="U865" s="99">
        <f>IF(AND(N865&lt;='Product Ratings'!$R$5,N865&gt;='Product Ratings'!$Q$5),'Product Ratings'!$O$5,IF(AND(N865&lt;='Product Ratings'!$R$6,N865&gt;='Product Ratings'!$Q$6),'Product Ratings'!$O$6,IF(AND(N865&lt;='Product Ratings'!$R$7,N865&gt;='Product Ratings'!$Q$7),'Product Ratings'!$O$7,IF(AND(N865&lt;='Product Ratings'!$R$8,N865&gt;='Product Ratings'!$Q$8),'Product Ratings'!$O$8,IF(N865&gt;='Product Ratings'!$Q$9,'Product Ratings'!$O$9)))))</f>
        <v>3</v>
      </c>
      <c r="V865" s="99">
        <f>IF(AND(P865&lt;='Product Ratings'!$V$5,P865&gt;='Product Ratings'!$U$5),'Product Ratings'!$S$5,IF(AND(P865&lt;='Product Ratings'!$V$6,P865&gt;='Product Ratings'!$U$6),'Product Ratings'!$S$6,IF(AND(P865&lt;='Product Ratings'!$V$7,P865&gt;='Product Ratings'!$U$7),'Product Ratings'!$S$7,IF(AND(P865&lt;='Product Ratings'!$V$8,P865&gt;='Product Ratings'!$U$8),'Product Ratings'!$S$8,IF(P865&gt;='Product Ratings'!$U$9,'Product Ratings'!$S$9)))))</f>
        <v>4</v>
      </c>
      <c r="W865" s="135">
        <f t="shared" si="6"/>
        <v>15</v>
      </c>
      <c r="X865" s="90"/>
      <c r="Y865" s="90"/>
      <c r="Z865" s="90"/>
      <c r="AA865" s="90"/>
      <c r="AB865" s="90"/>
    </row>
    <row r="866" ht="12.75" customHeight="1">
      <c r="A866" s="87"/>
      <c r="B866" s="90"/>
      <c r="C866" s="90" t="s">
        <v>925</v>
      </c>
      <c r="D866" s="126">
        <v>2.0</v>
      </c>
      <c r="E866" s="127">
        <v>25.83</v>
      </c>
      <c r="F866" s="128">
        <f t="shared" si="7"/>
        <v>16.7895</v>
      </c>
      <c r="G866" s="129">
        <f t="shared" si="1"/>
        <v>9.0405</v>
      </c>
      <c r="H866" s="130">
        <f t="shared" si="2"/>
        <v>0.35</v>
      </c>
      <c r="I866" s="131">
        <v>44614.0</v>
      </c>
      <c r="J866" s="132">
        <v>44650.0</v>
      </c>
      <c r="K866" s="123"/>
      <c r="L866" s="90"/>
      <c r="M866" s="133">
        <f t="shared" si="3"/>
        <v>12.915</v>
      </c>
      <c r="N866" s="99">
        <f t="shared" si="4"/>
        <v>36</v>
      </c>
      <c r="O866" s="133">
        <f t="shared" si="5"/>
        <v>8.39475</v>
      </c>
      <c r="P866" s="134">
        <v>0.48</v>
      </c>
      <c r="Q866" s="90"/>
      <c r="R866" s="99">
        <f>IF(AND(H866&lt;='Product Ratings'!$E$5,H866&gt;='Product Ratings'!$D$5),'Product Ratings'!$C$5,IF(AND(H866&lt;='Product Ratings'!$E$6,H866&gt;='Product Ratings'!$D$6),'Product Ratings'!$C$6,IF(AND(H866&lt;='Product Ratings'!$E$7,H866&gt;='Product Ratings'!$D$7),'Product Ratings'!$C$7,IF(AND(H866&lt;='Product Ratings'!$E$8,H866&gt;='Product Ratings'!$D$8),'Product Ratings'!$C$8,IF(H866&gt;='Product Ratings'!$D$9,'Product Ratings'!$C$9)))))</f>
        <v>2</v>
      </c>
      <c r="S866" s="99">
        <f>IF(AND(D866&lt;='Product Ratings'!$I$5,D866&gt;='Product Ratings'!$H$5),'Product Ratings'!$F$5,IF(AND(D866&lt;='Product Ratings'!$I$6,D866&gt;='Product Ratings'!$H$6),'Product Ratings'!$F$6,IF(AND(D866&lt;='Product Ratings'!$I$7,I866&gt;='Product Ratings'!$H$7),'Product Ratings'!$F$7,IF(AND(D866&lt;='Product Ratings'!$I$8,D866&gt;='Product Ratings'!$H$8),'Product Ratings'!$F$8,IF(D866&gt;='Product Ratings'!$H$9,'Product Ratings'!$F$9)))))</f>
        <v>1</v>
      </c>
      <c r="T866" s="99">
        <f>IF(AND(O866&lt;='Product Ratings'!$M$5,O866&gt;='Product Ratings'!$L$5),'Product Ratings'!$J$5,IF(AND(O866&lt;='Product Ratings'!$M$6,O866&gt;='Product Ratings'!$L$6),'Product Ratings'!$J$6,IF(AND(O866&lt;='Product Ratings'!$M$7,O866&gt;='Product Ratings'!$L$7),'Product Ratings'!$J$7,IF(AND(O866&lt;='Product Ratings'!$M$8,O866&gt;='Product Ratings'!$L$8),'Product Ratings'!$J$8,IF(O866&gt;='Product Ratings'!$L$9,'Product Ratings'!$J$9)))))</f>
        <v>5</v>
      </c>
      <c r="U866" s="99">
        <f>IF(AND(N866&lt;='Product Ratings'!$R$5,N866&gt;='Product Ratings'!$Q$5),'Product Ratings'!$O$5,IF(AND(N866&lt;='Product Ratings'!$R$6,N866&gt;='Product Ratings'!$Q$6),'Product Ratings'!$O$6,IF(AND(N866&lt;='Product Ratings'!$R$7,N866&gt;='Product Ratings'!$Q$7),'Product Ratings'!$O$7,IF(AND(N866&lt;='Product Ratings'!$R$8,N866&gt;='Product Ratings'!$Q$8),'Product Ratings'!$O$8,IF(N866&gt;='Product Ratings'!$Q$9,'Product Ratings'!$O$9)))))</f>
        <v>3</v>
      </c>
      <c r="V866" s="99">
        <f>IF(AND(P866&lt;='Product Ratings'!$V$5,P866&gt;='Product Ratings'!$U$5),'Product Ratings'!$S$5,IF(AND(P866&lt;='Product Ratings'!$V$6,P866&gt;='Product Ratings'!$U$6),'Product Ratings'!$S$6,IF(AND(P866&lt;='Product Ratings'!$V$7,P866&gt;='Product Ratings'!$U$7),'Product Ratings'!$S$7,IF(AND(P866&lt;='Product Ratings'!$V$8,P866&gt;='Product Ratings'!$U$8),'Product Ratings'!$S$8,IF(P866&gt;='Product Ratings'!$U$9,'Product Ratings'!$S$9)))))</f>
        <v>4</v>
      </c>
      <c r="W866" s="135">
        <f t="shared" si="6"/>
        <v>15</v>
      </c>
      <c r="X866" s="90"/>
      <c r="Y866" s="90"/>
      <c r="Z866" s="90"/>
      <c r="AA866" s="90"/>
      <c r="AB866" s="90"/>
    </row>
    <row r="867" ht="12.75" customHeight="1">
      <c r="A867" s="87"/>
      <c r="B867" s="90"/>
      <c r="C867" s="90" t="s">
        <v>926</v>
      </c>
      <c r="D867" s="126">
        <v>3.0</v>
      </c>
      <c r="E867" s="127">
        <v>232.43</v>
      </c>
      <c r="F867" s="128">
        <f t="shared" si="7"/>
        <v>151.0795</v>
      </c>
      <c r="G867" s="129">
        <f t="shared" si="1"/>
        <v>81.3505</v>
      </c>
      <c r="H867" s="130">
        <f t="shared" si="2"/>
        <v>0.35</v>
      </c>
      <c r="I867" s="131">
        <v>44615.0</v>
      </c>
      <c r="J867" s="132">
        <v>44651.0</v>
      </c>
      <c r="K867" s="123"/>
      <c r="L867" s="90"/>
      <c r="M867" s="133">
        <f t="shared" si="3"/>
        <v>77.47666667</v>
      </c>
      <c r="N867" s="99">
        <f t="shared" si="4"/>
        <v>36</v>
      </c>
      <c r="O867" s="133">
        <f t="shared" si="5"/>
        <v>50.35983333</v>
      </c>
      <c r="P867" s="134">
        <v>0.5</v>
      </c>
      <c r="Q867" s="90"/>
      <c r="R867" s="99">
        <f>IF(AND(H867&lt;='Product Ratings'!$E$5,H867&gt;='Product Ratings'!$D$5),'Product Ratings'!$C$5,IF(AND(H867&lt;='Product Ratings'!$E$6,H867&gt;='Product Ratings'!$D$6),'Product Ratings'!$C$6,IF(AND(H867&lt;='Product Ratings'!$E$7,H867&gt;='Product Ratings'!$D$7),'Product Ratings'!$C$7,IF(AND(H867&lt;='Product Ratings'!$E$8,H867&gt;='Product Ratings'!$D$8),'Product Ratings'!$C$8,IF(H867&gt;='Product Ratings'!$D$9,'Product Ratings'!$C$9)))))</f>
        <v>2</v>
      </c>
      <c r="S867" s="99">
        <f>IF(AND(D867&lt;='Product Ratings'!$I$5,D867&gt;='Product Ratings'!$H$5),'Product Ratings'!$F$5,IF(AND(D867&lt;='Product Ratings'!$I$6,D867&gt;='Product Ratings'!$H$6),'Product Ratings'!$F$6,IF(AND(D867&lt;='Product Ratings'!$I$7,I867&gt;='Product Ratings'!$H$7),'Product Ratings'!$F$7,IF(AND(D867&lt;='Product Ratings'!$I$8,D867&gt;='Product Ratings'!$H$8),'Product Ratings'!$F$8,IF(D867&gt;='Product Ratings'!$H$9,'Product Ratings'!$F$9)))))</f>
        <v>1</v>
      </c>
      <c r="T867" s="99">
        <f>IF(AND(O867&lt;='Product Ratings'!$M$5,O867&gt;='Product Ratings'!$L$5),'Product Ratings'!$J$5,IF(AND(O867&lt;='Product Ratings'!$M$6,O867&gt;='Product Ratings'!$L$6),'Product Ratings'!$J$6,IF(AND(O867&lt;='Product Ratings'!$M$7,O867&gt;='Product Ratings'!$L$7),'Product Ratings'!$J$7,IF(AND(O867&lt;='Product Ratings'!$M$8,O867&gt;='Product Ratings'!$L$8),'Product Ratings'!$J$8,IF(O867&gt;='Product Ratings'!$L$9,'Product Ratings'!$J$9)))))</f>
        <v>3</v>
      </c>
      <c r="U867" s="99">
        <f>IF(AND(N867&lt;='Product Ratings'!$R$5,N867&gt;='Product Ratings'!$Q$5),'Product Ratings'!$O$5,IF(AND(N867&lt;='Product Ratings'!$R$6,N867&gt;='Product Ratings'!$Q$6),'Product Ratings'!$O$6,IF(AND(N867&lt;='Product Ratings'!$R$7,N867&gt;='Product Ratings'!$Q$7),'Product Ratings'!$O$7,IF(AND(N867&lt;='Product Ratings'!$R$8,N867&gt;='Product Ratings'!$Q$8),'Product Ratings'!$O$8,IF(N867&gt;='Product Ratings'!$Q$9,'Product Ratings'!$O$9)))))</f>
        <v>3</v>
      </c>
      <c r="V867" s="99">
        <f>IF(AND(P867&lt;='Product Ratings'!$V$5,P867&gt;='Product Ratings'!$U$5),'Product Ratings'!$S$5,IF(AND(P867&lt;='Product Ratings'!$V$6,P867&gt;='Product Ratings'!$U$6),'Product Ratings'!$S$6,IF(AND(P867&lt;='Product Ratings'!$V$7,P867&gt;='Product Ratings'!$U$7),'Product Ratings'!$S$7,IF(AND(P867&lt;='Product Ratings'!$V$8,P867&gt;='Product Ratings'!$U$8),'Product Ratings'!$S$8,IF(P867&gt;='Product Ratings'!$U$9,'Product Ratings'!$S$9)))))</f>
        <v>4</v>
      </c>
      <c r="W867" s="135">
        <f t="shared" si="6"/>
        <v>13</v>
      </c>
      <c r="X867" s="90"/>
      <c r="Y867" s="90"/>
      <c r="Z867" s="90"/>
      <c r="AA867" s="90"/>
      <c r="AB867" s="90"/>
    </row>
    <row r="868" ht="12.75" customHeight="1">
      <c r="A868" s="87"/>
      <c r="B868" s="90"/>
      <c r="C868" s="90" t="s">
        <v>927</v>
      </c>
      <c r="D868" s="126">
        <v>4.0</v>
      </c>
      <c r="E868" s="127">
        <v>76.61</v>
      </c>
      <c r="F868" s="128">
        <f t="shared" si="7"/>
        <v>49.7965</v>
      </c>
      <c r="G868" s="129">
        <f t="shared" si="1"/>
        <v>26.8135</v>
      </c>
      <c r="H868" s="130">
        <f t="shared" si="2"/>
        <v>0.35</v>
      </c>
      <c r="I868" s="131">
        <v>44616.0</v>
      </c>
      <c r="J868" s="132">
        <v>44652.0</v>
      </c>
      <c r="K868" s="123"/>
      <c r="L868" s="90"/>
      <c r="M868" s="133">
        <f t="shared" si="3"/>
        <v>19.1525</v>
      </c>
      <c r="N868" s="99">
        <f t="shared" si="4"/>
        <v>36</v>
      </c>
      <c r="O868" s="133">
        <f t="shared" si="5"/>
        <v>12.449125</v>
      </c>
      <c r="P868" s="134">
        <v>0.52</v>
      </c>
      <c r="Q868" s="90"/>
      <c r="R868" s="99">
        <f>IF(AND(H868&lt;='Product Ratings'!$E$5,H868&gt;='Product Ratings'!$D$5),'Product Ratings'!$C$5,IF(AND(H868&lt;='Product Ratings'!$E$6,H868&gt;='Product Ratings'!$D$6),'Product Ratings'!$C$6,IF(AND(H868&lt;='Product Ratings'!$E$7,H868&gt;='Product Ratings'!$D$7),'Product Ratings'!$C$7,IF(AND(H868&lt;='Product Ratings'!$E$8,H868&gt;='Product Ratings'!$D$8),'Product Ratings'!$C$8,IF(H868&gt;='Product Ratings'!$D$9,'Product Ratings'!$C$9)))))</f>
        <v>2</v>
      </c>
      <c r="S868" s="99">
        <f>IF(AND(D868&lt;='Product Ratings'!$I$5,D868&gt;='Product Ratings'!$H$5),'Product Ratings'!$F$5,IF(AND(D868&lt;='Product Ratings'!$I$6,D868&gt;='Product Ratings'!$H$6),'Product Ratings'!$F$6,IF(AND(D868&lt;='Product Ratings'!$I$7,I868&gt;='Product Ratings'!$H$7),'Product Ratings'!$F$7,IF(AND(D868&lt;='Product Ratings'!$I$8,D868&gt;='Product Ratings'!$H$8),'Product Ratings'!$F$8,IF(D868&gt;='Product Ratings'!$H$9,'Product Ratings'!$F$9)))))</f>
        <v>1</v>
      </c>
      <c r="T868" s="99">
        <f>IF(AND(O868&lt;='Product Ratings'!$M$5,O868&gt;='Product Ratings'!$L$5),'Product Ratings'!$J$5,IF(AND(O868&lt;='Product Ratings'!$M$6,O868&gt;='Product Ratings'!$L$6),'Product Ratings'!$J$6,IF(AND(O868&lt;='Product Ratings'!$M$7,O868&gt;='Product Ratings'!$L$7),'Product Ratings'!$J$7,IF(AND(O868&lt;='Product Ratings'!$M$8,O868&gt;='Product Ratings'!$L$8),'Product Ratings'!$J$8,IF(O868&gt;='Product Ratings'!$L$9,'Product Ratings'!$J$9)))))</f>
        <v>5</v>
      </c>
      <c r="U868" s="99">
        <f>IF(AND(N868&lt;='Product Ratings'!$R$5,N868&gt;='Product Ratings'!$Q$5),'Product Ratings'!$O$5,IF(AND(N868&lt;='Product Ratings'!$R$6,N868&gt;='Product Ratings'!$Q$6),'Product Ratings'!$O$6,IF(AND(N868&lt;='Product Ratings'!$R$7,N868&gt;='Product Ratings'!$Q$7),'Product Ratings'!$O$7,IF(AND(N868&lt;='Product Ratings'!$R$8,N868&gt;='Product Ratings'!$Q$8),'Product Ratings'!$O$8,IF(N868&gt;='Product Ratings'!$Q$9,'Product Ratings'!$O$9)))))</f>
        <v>3</v>
      </c>
      <c r="V868" s="99">
        <f>IF(AND(P868&lt;='Product Ratings'!$V$5,P868&gt;='Product Ratings'!$U$5),'Product Ratings'!$S$5,IF(AND(P868&lt;='Product Ratings'!$V$6,P868&gt;='Product Ratings'!$U$6),'Product Ratings'!$S$6,IF(AND(P868&lt;='Product Ratings'!$V$7,P868&gt;='Product Ratings'!$U$7),'Product Ratings'!$S$7,IF(AND(P868&lt;='Product Ratings'!$V$8,P868&gt;='Product Ratings'!$U$8),'Product Ratings'!$S$8,IF(P868&gt;='Product Ratings'!$U$9,'Product Ratings'!$S$9)))))</f>
        <v>4</v>
      </c>
      <c r="W868" s="135">
        <f t="shared" si="6"/>
        <v>15</v>
      </c>
      <c r="X868" s="90"/>
      <c r="Y868" s="90"/>
      <c r="Z868" s="90"/>
      <c r="AA868" s="90"/>
      <c r="AB868" s="90"/>
    </row>
    <row r="869" ht="12.75" customHeight="1">
      <c r="A869" s="87"/>
      <c r="B869" s="90"/>
      <c r="C869" s="90" t="s">
        <v>928</v>
      </c>
      <c r="D869" s="126">
        <v>5.0</v>
      </c>
      <c r="E869" s="127">
        <v>310.43</v>
      </c>
      <c r="F869" s="128">
        <f t="shared" si="7"/>
        <v>201.7795</v>
      </c>
      <c r="G869" s="129">
        <f t="shared" si="1"/>
        <v>108.6505</v>
      </c>
      <c r="H869" s="130">
        <f t="shared" si="2"/>
        <v>0.35</v>
      </c>
      <c r="I869" s="131">
        <v>44617.0</v>
      </c>
      <c r="J869" s="132">
        <v>44653.0</v>
      </c>
      <c r="K869" s="123"/>
      <c r="L869" s="90"/>
      <c r="M869" s="133">
        <f t="shared" si="3"/>
        <v>62.086</v>
      </c>
      <c r="N869" s="99">
        <f t="shared" si="4"/>
        <v>36</v>
      </c>
      <c r="O869" s="133">
        <f t="shared" si="5"/>
        <v>40.3559</v>
      </c>
      <c r="P869" s="134">
        <v>0.56</v>
      </c>
      <c r="Q869" s="90"/>
      <c r="R869" s="99">
        <f>IF(AND(H869&lt;='Product Ratings'!$E$5,H869&gt;='Product Ratings'!$D$5),'Product Ratings'!$C$5,IF(AND(H869&lt;='Product Ratings'!$E$6,H869&gt;='Product Ratings'!$D$6),'Product Ratings'!$C$6,IF(AND(H869&lt;='Product Ratings'!$E$7,H869&gt;='Product Ratings'!$D$7),'Product Ratings'!$C$7,IF(AND(H869&lt;='Product Ratings'!$E$8,H869&gt;='Product Ratings'!$D$8),'Product Ratings'!$C$8,IF(H869&gt;='Product Ratings'!$D$9,'Product Ratings'!$C$9)))))</f>
        <v>2</v>
      </c>
      <c r="S869" s="99">
        <f>IF(AND(D869&lt;='Product Ratings'!$I$5,D869&gt;='Product Ratings'!$H$5),'Product Ratings'!$F$5,IF(AND(D869&lt;='Product Ratings'!$I$6,D869&gt;='Product Ratings'!$H$6),'Product Ratings'!$F$6,IF(AND(D869&lt;='Product Ratings'!$I$7,I869&gt;='Product Ratings'!$H$7),'Product Ratings'!$F$7,IF(AND(D869&lt;='Product Ratings'!$I$8,D869&gt;='Product Ratings'!$H$8),'Product Ratings'!$F$8,IF(D869&gt;='Product Ratings'!$H$9,'Product Ratings'!$F$9)))))</f>
        <v>1</v>
      </c>
      <c r="T869" s="99" t="b">
        <f>IF(AND(O869&lt;='Product Ratings'!$M$5,O869&gt;='Product Ratings'!$L$5),'Product Ratings'!$J$5,IF(AND(O869&lt;='Product Ratings'!$M$6,O869&gt;='Product Ratings'!$L$6),'Product Ratings'!$J$6,IF(AND(O869&lt;='Product Ratings'!$M$7,O869&gt;='Product Ratings'!$L$7),'Product Ratings'!$J$7,IF(AND(O869&lt;='Product Ratings'!$M$8,O869&gt;='Product Ratings'!$L$8),'Product Ratings'!$J$8,IF(O869&gt;='Product Ratings'!$L$9,'Product Ratings'!$J$9)))))</f>
        <v>0</v>
      </c>
      <c r="U869" s="99">
        <f>IF(AND(N869&lt;='Product Ratings'!$R$5,N869&gt;='Product Ratings'!$Q$5),'Product Ratings'!$O$5,IF(AND(N869&lt;='Product Ratings'!$R$6,N869&gt;='Product Ratings'!$Q$6),'Product Ratings'!$O$6,IF(AND(N869&lt;='Product Ratings'!$R$7,N869&gt;='Product Ratings'!$Q$7),'Product Ratings'!$O$7,IF(AND(N869&lt;='Product Ratings'!$R$8,N869&gt;='Product Ratings'!$Q$8),'Product Ratings'!$O$8,IF(N869&gt;='Product Ratings'!$Q$9,'Product Ratings'!$O$9)))))</f>
        <v>3</v>
      </c>
      <c r="V869" s="99">
        <f>IF(AND(P869&lt;='Product Ratings'!$V$5,P869&gt;='Product Ratings'!$U$5),'Product Ratings'!$S$5,IF(AND(P869&lt;='Product Ratings'!$V$6,P869&gt;='Product Ratings'!$U$6),'Product Ratings'!$S$6,IF(AND(P869&lt;='Product Ratings'!$V$7,P869&gt;='Product Ratings'!$U$7),'Product Ratings'!$S$7,IF(AND(P869&lt;='Product Ratings'!$V$8,P869&gt;='Product Ratings'!$U$8),'Product Ratings'!$S$8,IF(P869&gt;='Product Ratings'!$U$9,'Product Ratings'!$S$9)))))</f>
        <v>4</v>
      </c>
      <c r="W869" s="135">
        <f t="shared" si="6"/>
        <v>10</v>
      </c>
      <c r="X869" s="90"/>
      <c r="Y869" s="90"/>
      <c r="Z869" s="90"/>
      <c r="AA869" s="90"/>
      <c r="AB869" s="90"/>
    </row>
    <row r="870" ht="12.75" customHeight="1">
      <c r="A870" s="87"/>
      <c r="B870" s="90"/>
      <c r="C870" s="90" t="s">
        <v>929</v>
      </c>
      <c r="D870" s="126">
        <v>6.0</v>
      </c>
      <c r="E870" s="127">
        <v>416.09</v>
      </c>
      <c r="F870" s="128">
        <f t="shared" si="7"/>
        <v>270.4585</v>
      </c>
      <c r="G870" s="129">
        <f t="shared" si="1"/>
        <v>145.6315</v>
      </c>
      <c r="H870" s="130">
        <f t="shared" si="2"/>
        <v>0.35</v>
      </c>
      <c r="I870" s="131">
        <v>44618.0</v>
      </c>
      <c r="J870" s="132">
        <v>44654.0</v>
      </c>
      <c r="K870" s="123"/>
      <c r="L870" s="90"/>
      <c r="M870" s="133">
        <f t="shared" si="3"/>
        <v>69.34833333</v>
      </c>
      <c r="N870" s="99">
        <f t="shared" si="4"/>
        <v>36</v>
      </c>
      <c r="O870" s="133">
        <f t="shared" si="5"/>
        <v>45.07641667</v>
      </c>
      <c r="P870" s="134">
        <v>0.53</v>
      </c>
      <c r="Q870" s="90"/>
      <c r="R870" s="99">
        <f>IF(AND(H870&lt;='Product Ratings'!$E$5,H870&gt;='Product Ratings'!$D$5),'Product Ratings'!$C$5,IF(AND(H870&lt;='Product Ratings'!$E$6,H870&gt;='Product Ratings'!$D$6),'Product Ratings'!$C$6,IF(AND(H870&lt;='Product Ratings'!$E$7,H870&gt;='Product Ratings'!$D$7),'Product Ratings'!$C$7,IF(AND(H870&lt;='Product Ratings'!$E$8,H870&gt;='Product Ratings'!$D$8),'Product Ratings'!$C$8,IF(H870&gt;='Product Ratings'!$D$9,'Product Ratings'!$C$9)))))</f>
        <v>2</v>
      </c>
      <c r="S870" s="99">
        <f>IF(AND(D870&lt;='Product Ratings'!$I$5,D870&gt;='Product Ratings'!$H$5),'Product Ratings'!$F$5,IF(AND(D870&lt;='Product Ratings'!$I$6,D870&gt;='Product Ratings'!$H$6),'Product Ratings'!$F$6,IF(AND(D870&lt;='Product Ratings'!$I$7,I870&gt;='Product Ratings'!$H$7),'Product Ratings'!$F$7,IF(AND(D870&lt;='Product Ratings'!$I$8,D870&gt;='Product Ratings'!$H$8),'Product Ratings'!$F$8,IF(D870&gt;='Product Ratings'!$H$9,'Product Ratings'!$F$9)))))</f>
        <v>2</v>
      </c>
      <c r="T870" s="99">
        <f>IF(AND(O870&lt;='Product Ratings'!$M$5,O870&gt;='Product Ratings'!$L$5),'Product Ratings'!$J$5,IF(AND(O870&lt;='Product Ratings'!$M$6,O870&gt;='Product Ratings'!$L$6),'Product Ratings'!$J$6,IF(AND(O870&lt;='Product Ratings'!$M$7,O870&gt;='Product Ratings'!$L$7),'Product Ratings'!$J$7,IF(AND(O870&lt;='Product Ratings'!$M$8,O870&gt;='Product Ratings'!$L$8),'Product Ratings'!$J$8,IF(O870&gt;='Product Ratings'!$L$9,'Product Ratings'!$J$9)))))</f>
        <v>3</v>
      </c>
      <c r="U870" s="99">
        <f>IF(AND(N870&lt;='Product Ratings'!$R$5,N870&gt;='Product Ratings'!$Q$5),'Product Ratings'!$O$5,IF(AND(N870&lt;='Product Ratings'!$R$6,N870&gt;='Product Ratings'!$Q$6),'Product Ratings'!$O$6,IF(AND(N870&lt;='Product Ratings'!$R$7,N870&gt;='Product Ratings'!$Q$7),'Product Ratings'!$O$7,IF(AND(N870&lt;='Product Ratings'!$R$8,N870&gt;='Product Ratings'!$Q$8),'Product Ratings'!$O$8,IF(N870&gt;='Product Ratings'!$Q$9,'Product Ratings'!$O$9)))))</f>
        <v>3</v>
      </c>
      <c r="V870" s="99">
        <f>IF(AND(P870&lt;='Product Ratings'!$V$5,P870&gt;='Product Ratings'!$U$5),'Product Ratings'!$S$5,IF(AND(P870&lt;='Product Ratings'!$V$6,P870&gt;='Product Ratings'!$U$6),'Product Ratings'!$S$6,IF(AND(P870&lt;='Product Ratings'!$V$7,P870&gt;='Product Ratings'!$U$7),'Product Ratings'!$S$7,IF(AND(P870&lt;='Product Ratings'!$V$8,P870&gt;='Product Ratings'!$U$8),'Product Ratings'!$S$8,IF(P870&gt;='Product Ratings'!$U$9,'Product Ratings'!$S$9)))))</f>
        <v>4</v>
      </c>
      <c r="W870" s="135">
        <f t="shared" si="6"/>
        <v>14</v>
      </c>
      <c r="X870" s="90"/>
      <c r="Y870" s="90"/>
      <c r="Z870" s="90"/>
      <c r="AA870" s="90"/>
      <c r="AB870" s="90"/>
    </row>
    <row r="871" ht="12.75" customHeight="1">
      <c r="A871" s="87"/>
      <c r="B871" s="90"/>
      <c r="C871" s="90" t="s">
        <v>930</v>
      </c>
      <c r="D871" s="126">
        <v>1.0</v>
      </c>
      <c r="E871" s="127">
        <v>402.51</v>
      </c>
      <c r="F871" s="128">
        <f t="shared" si="7"/>
        <v>261.6315</v>
      </c>
      <c r="G871" s="129">
        <f t="shared" si="1"/>
        <v>140.8785</v>
      </c>
      <c r="H871" s="130">
        <f t="shared" si="2"/>
        <v>0.35</v>
      </c>
      <c r="I871" s="131">
        <v>44619.0</v>
      </c>
      <c r="J871" s="132">
        <v>44655.0</v>
      </c>
      <c r="K871" s="123"/>
      <c r="L871" s="90"/>
      <c r="M871" s="133">
        <f t="shared" si="3"/>
        <v>402.51</v>
      </c>
      <c r="N871" s="99">
        <f t="shared" si="4"/>
        <v>36</v>
      </c>
      <c r="O871" s="133">
        <f t="shared" si="5"/>
        <v>261.6315</v>
      </c>
      <c r="P871" s="134">
        <v>0.51</v>
      </c>
      <c r="Q871" s="90"/>
      <c r="R871" s="99">
        <f>IF(AND(H871&lt;='Product Ratings'!$E$5,H871&gt;='Product Ratings'!$D$5),'Product Ratings'!$C$5,IF(AND(H871&lt;='Product Ratings'!$E$6,H871&gt;='Product Ratings'!$D$6),'Product Ratings'!$C$6,IF(AND(H871&lt;='Product Ratings'!$E$7,H871&gt;='Product Ratings'!$D$7),'Product Ratings'!$C$7,IF(AND(H871&lt;='Product Ratings'!$E$8,H871&gt;='Product Ratings'!$D$8),'Product Ratings'!$C$8,IF(H871&gt;='Product Ratings'!$D$9,'Product Ratings'!$C$9)))))</f>
        <v>2</v>
      </c>
      <c r="S871" s="99">
        <f>IF(AND(D871&lt;='Product Ratings'!$I$5,D871&gt;='Product Ratings'!$H$5),'Product Ratings'!$F$5,IF(AND(D871&lt;='Product Ratings'!$I$6,D871&gt;='Product Ratings'!$H$6),'Product Ratings'!$F$6,IF(AND(D871&lt;='Product Ratings'!$I$7,I871&gt;='Product Ratings'!$H$7),'Product Ratings'!$F$7,IF(AND(D871&lt;='Product Ratings'!$I$8,D871&gt;='Product Ratings'!$H$8),'Product Ratings'!$F$8,IF(D871&gt;='Product Ratings'!$H$9,'Product Ratings'!$F$9)))))</f>
        <v>1</v>
      </c>
      <c r="T871" s="99">
        <f>IF(AND(O871&lt;='Product Ratings'!$M$5,O871&gt;='Product Ratings'!$L$5),'Product Ratings'!$J$5,IF(AND(O871&lt;='Product Ratings'!$M$6,O871&gt;='Product Ratings'!$L$6),'Product Ratings'!$J$6,IF(AND(O871&lt;='Product Ratings'!$M$7,O871&gt;='Product Ratings'!$L$7),'Product Ratings'!$J$7,IF(AND(O871&lt;='Product Ratings'!$M$8,O871&gt;='Product Ratings'!$L$8),'Product Ratings'!$J$8,IF(O871&gt;='Product Ratings'!$L$9,'Product Ratings'!$J$9)))))</f>
        <v>1</v>
      </c>
      <c r="U871" s="99">
        <f>IF(AND(N871&lt;='Product Ratings'!$R$5,N871&gt;='Product Ratings'!$Q$5),'Product Ratings'!$O$5,IF(AND(N871&lt;='Product Ratings'!$R$6,N871&gt;='Product Ratings'!$Q$6),'Product Ratings'!$O$6,IF(AND(N871&lt;='Product Ratings'!$R$7,N871&gt;='Product Ratings'!$Q$7),'Product Ratings'!$O$7,IF(AND(N871&lt;='Product Ratings'!$R$8,N871&gt;='Product Ratings'!$Q$8),'Product Ratings'!$O$8,IF(N871&gt;='Product Ratings'!$Q$9,'Product Ratings'!$O$9)))))</f>
        <v>3</v>
      </c>
      <c r="V871" s="99">
        <f>IF(AND(P871&lt;='Product Ratings'!$V$5,P871&gt;='Product Ratings'!$U$5),'Product Ratings'!$S$5,IF(AND(P871&lt;='Product Ratings'!$V$6,P871&gt;='Product Ratings'!$U$6),'Product Ratings'!$S$6,IF(AND(P871&lt;='Product Ratings'!$V$7,P871&gt;='Product Ratings'!$U$7),'Product Ratings'!$S$7,IF(AND(P871&lt;='Product Ratings'!$V$8,P871&gt;='Product Ratings'!$U$8),'Product Ratings'!$S$8,IF(P871&gt;='Product Ratings'!$U$9,'Product Ratings'!$S$9)))))</f>
        <v>4</v>
      </c>
      <c r="W871" s="135">
        <f t="shared" si="6"/>
        <v>11</v>
      </c>
      <c r="X871" s="90"/>
      <c r="Y871" s="90"/>
      <c r="Z871" s="90"/>
      <c r="AA871" s="90"/>
      <c r="AB871" s="90"/>
    </row>
    <row r="872" ht="12.75" customHeight="1">
      <c r="A872" s="87"/>
      <c r="B872" s="90"/>
      <c r="C872" s="90" t="s">
        <v>931</v>
      </c>
      <c r="D872" s="126">
        <v>2.0</v>
      </c>
      <c r="E872" s="127">
        <v>210.87</v>
      </c>
      <c r="F872" s="128">
        <f t="shared" si="7"/>
        <v>137.0655</v>
      </c>
      <c r="G872" s="129">
        <f t="shared" si="1"/>
        <v>73.8045</v>
      </c>
      <c r="H872" s="130">
        <f t="shared" si="2"/>
        <v>0.35</v>
      </c>
      <c r="I872" s="131">
        <v>44620.0</v>
      </c>
      <c r="J872" s="132">
        <v>44656.0</v>
      </c>
      <c r="K872" s="123"/>
      <c r="L872" s="90"/>
      <c r="M872" s="133">
        <f t="shared" si="3"/>
        <v>105.435</v>
      </c>
      <c r="N872" s="99">
        <f t="shared" si="4"/>
        <v>36</v>
      </c>
      <c r="O872" s="133">
        <f t="shared" si="5"/>
        <v>68.53275</v>
      </c>
      <c r="P872" s="134">
        <v>0.57</v>
      </c>
      <c r="Q872" s="90"/>
      <c r="R872" s="99">
        <f>IF(AND(H872&lt;='Product Ratings'!$E$5,H872&gt;='Product Ratings'!$D$5),'Product Ratings'!$C$5,IF(AND(H872&lt;='Product Ratings'!$E$6,H872&gt;='Product Ratings'!$D$6),'Product Ratings'!$C$6,IF(AND(H872&lt;='Product Ratings'!$E$7,H872&gt;='Product Ratings'!$D$7),'Product Ratings'!$C$7,IF(AND(H872&lt;='Product Ratings'!$E$8,H872&gt;='Product Ratings'!$D$8),'Product Ratings'!$C$8,IF(H872&gt;='Product Ratings'!$D$9,'Product Ratings'!$C$9)))))</f>
        <v>2</v>
      </c>
      <c r="S872" s="99">
        <f>IF(AND(D872&lt;='Product Ratings'!$I$5,D872&gt;='Product Ratings'!$H$5),'Product Ratings'!$F$5,IF(AND(D872&lt;='Product Ratings'!$I$6,D872&gt;='Product Ratings'!$H$6),'Product Ratings'!$F$6,IF(AND(D872&lt;='Product Ratings'!$I$7,I872&gt;='Product Ratings'!$H$7),'Product Ratings'!$F$7,IF(AND(D872&lt;='Product Ratings'!$I$8,D872&gt;='Product Ratings'!$H$8),'Product Ratings'!$F$8,IF(D872&gt;='Product Ratings'!$H$9,'Product Ratings'!$F$9)))))</f>
        <v>1</v>
      </c>
      <c r="T872" s="99">
        <f>IF(AND(O872&lt;='Product Ratings'!$M$5,O872&gt;='Product Ratings'!$L$5),'Product Ratings'!$J$5,IF(AND(O872&lt;='Product Ratings'!$M$6,O872&gt;='Product Ratings'!$L$6),'Product Ratings'!$J$6,IF(AND(O872&lt;='Product Ratings'!$M$7,O872&gt;='Product Ratings'!$L$7),'Product Ratings'!$J$7,IF(AND(O872&lt;='Product Ratings'!$M$8,O872&gt;='Product Ratings'!$L$8),'Product Ratings'!$J$8,IF(O872&gt;='Product Ratings'!$L$9,'Product Ratings'!$J$9)))))</f>
        <v>3</v>
      </c>
      <c r="U872" s="99">
        <f>IF(AND(N872&lt;='Product Ratings'!$R$5,N872&gt;='Product Ratings'!$Q$5),'Product Ratings'!$O$5,IF(AND(N872&lt;='Product Ratings'!$R$6,N872&gt;='Product Ratings'!$Q$6),'Product Ratings'!$O$6,IF(AND(N872&lt;='Product Ratings'!$R$7,N872&gt;='Product Ratings'!$Q$7),'Product Ratings'!$O$7,IF(AND(N872&lt;='Product Ratings'!$R$8,N872&gt;='Product Ratings'!$Q$8),'Product Ratings'!$O$8,IF(N872&gt;='Product Ratings'!$Q$9,'Product Ratings'!$O$9)))))</f>
        <v>3</v>
      </c>
      <c r="V872" s="99">
        <f>IF(AND(P872&lt;='Product Ratings'!$V$5,P872&gt;='Product Ratings'!$U$5),'Product Ratings'!$S$5,IF(AND(P872&lt;='Product Ratings'!$V$6,P872&gt;='Product Ratings'!$U$6),'Product Ratings'!$S$6,IF(AND(P872&lt;='Product Ratings'!$V$7,P872&gt;='Product Ratings'!$U$7),'Product Ratings'!$S$7,IF(AND(P872&lt;='Product Ratings'!$V$8,P872&gt;='Product Ratings'!$U$8),'Product Ratings'!$S$8,IF(P872&gt;='Product Ratings'!$U$9,'Product Ratings'!$S$9)))))</f>
        <v>4</v>
      </c>
      <c r="W872" s="135">
        <f t="shared" si="6"/>
        <v>13</v>
      </c>
      <c r="X872" s="90"/>
      <c r="Y872" s="90"/>
      <c r="Z872" s="90"/>
      <c r="AA872" s="90"/>
      <c r="AB872" s="90"/>
    </row>
    <row r="873" ht="12.75" customHeight="1">
      <c r="A873" s="87"/>
      <c r="B873" s="90"/>
      <c r="C873" s="90" t="s">
        <v>932</v>
      </c>
      <c r="D873" s="126">
        <v>3.0</v>
      </c>
      <c r="E873" s="127">
        <v>186.94</v>
      </c>
      <c r="F873" s="128">
        <f t="shared" si="7"/>
        <v>121.511</v>
      </c>
      <c r="G873" s="129">
        <f t="shared" si="1"/>
        <v>65.429</v>
      </c>
      <c r="H873" s="130">
        <f t="shared" si="2"/>
        <v>0.35</v>
      </c>
      <c r="I873" s="131">
        <v>44621.0</v>
      </c>
      <c r="J873" s="132">
        <v>44657.0</v>
      </c>
      <c r="K873" s="123"/>
      <c r="L873" s="90"/>
      <c r="M873" s="133">
        <f t="shared" si="3"/>
        <v>62.31333333</v>
      </c>
      <c r="N873" s="99">
        <f t="shared" si="4"/>
        <v>36</v>
      </c>
      <c r="O873" s="133">
        <f t="shared" si="5"/>
        <v>40.50366667</v>
      </c>
      <c r="P873" s="134">
        <v>0.58</v>
      </c>
      <c r="Q873" s="90"/>
      <c r="R873" s="99">
        <f>IF(AND(H873&lt;='Product Ratings'!$E$5,H873&gt;='Product Ratings'!$D$5),'Product Ratings'!$C$5,IF(AND(H873&lt;='Product Ratings'!$E$6,H873&gt;='Product Ratings'!$D$6),'Product Ratings'!$C$6,IF(AND(H873&lt;='Product Ratings'!$E$7,H873&gt;='Product Ratings'!$D$7),'Product Ratings'!$C$7,IF(AND(H873&lt;='Product Ratings'!$E$8,H873&gt;='Product Ratings'!$D$8),'Product Ratings'!$C$8,IF(H873&gt;='Product Ratings'!$D$9,'Product Ratings'!$C$9)))))</f>
        <v>2</v>
      </c>
      <c r="S873" s="99">
        <f>IF(AND(D873&lt;='Product Ratings'!$I$5,D873&gt;='Product Ratings'!$H$5),'Product Ratings'!$F$5,IF(AND(D873&lt;='Product Ratings'!$I$6,D873&gt;='Product Ratings'!$H$6),'Product Ratings'!$F$6,IF(AND(D873&lt;='Product Ratings'!$I$7,I873&gt;='Product Ratings'!$H$7),'Product Ratings'!$F$7,IF(AND(D873&lt;='Product Ratings'!$I$8,D873&gt;='Product Ratings'!$H$8),'Product Ratings'!$F$8,IF(D873&gt;='Product Ratings'!$H$9,'Product Ratings'!$F$9)))))</f>
        <v>1</v>
      </c>
      <c r="T873" s="99" t="b">
        <f>IF(AND(O873&lt;='Product Ratings'!$M$5,O873&gt;='Product Ratings'!$L$5),'Product Ratings'!$J$5,IF(AND(O873&lt;='Product Ratings'!$M$6,O873&gt;='Product Ratings'!$L$6),'Product Ratings'!$J$6,IF(AND(O873&lt;='Product Ratings'!$M$7,O873&gt;='Product Ratings'!$L$7),'Product Ratings'!$J$7,IF(AND(O873&lt;='Product Ratings'!$M$8,O873&gt;='Product Ratings'!$L$8),'Product Ratings'!$J$8,IF(O873&gt;='Product Ratings'!$L$9,'Product Ratings'!$J$9)))))</f>
        <v>0</v>
      </c>
      <c r="U873" s="99">
        <f>IF(AND(N873&lt;='Product Ratings'!$R$5,N873&gt;='Product Ratings'!$Q$5),'Product Ratings'!$O$5,IF(AND(N873&lt;='Product Ratings'!$R$6,N873&gt;='Product Ratings'!$Q$6),'Product Ratings'!$O$6,IF(AND(N873&lt;='Product Ratings'!$R$7,N873&gt;='Product Ratings'!$Q$7),'Product Ratings'!$O$7,IF(AND(N873&lt;='Product Ratings'!$R$8,N873&gt;='Product Ratings'!$Q$8),'Product Ratings'!$O$8,IF(N873&gt;='Product Ratings'!$Q$9,'Product Ratings'!$O$9)))))</f>
        <v>3</v>
      </c>
      <c r="V873" s="99">
        <f>IF(AND(P873&lt;='Product Ratings'!$V$5,P873&gt;='Product Ratings'!$U$5),'Product Ratings'!$S$5,IF(AND(P873&lt;='Product Ratings'!$V$6,P873&gt;='Product Ratings'!$U$6),'Product Ratings'!$S$6,IF(AND(P873&lt;='Product Ratings'!$V$7,P873&gt;='Product Ratings'!$U$7),'Product Ratings'!$S$7,IF(AND(P873&lt;='Product Ratings'!$V$8,P873&gt;='Product Ratings'!$U$8),'Product Ratings'!$S$8,IF(P873&gt;='Product Ratings'!$U$9,'Product Ratings'!$S$9)))))</f>
        <v>4</v>
      </c>
      <c r="W873" s="135">
        <f t="shared" si="6"/>
        <v>10</v>
      </c>
      <c r="X873" s="90"/>
      <c r="Y873" s="90"/>
      <c r="Z873" s="90"/>
      <c r="AA873" s="90"/>
      <c r="AB873" s="90"/>
    </row>
    <row r="874" ht="12.75" customHeight="1">
      <c r="A874" s="87"/>
      <c r="B874" s="90"/>
      <c r="C874" s="90" t="s">
        <v>933</v>
      </c>
      <c r="D874" s="126">
        <v>4.0</v>
      </c>
      <c r="E874" s="127">
        <v>154.1</v>
      </c>
      <c r="F874" s="128">
        <f t="shared" si="7"/>
        <v>100.165</v>
      </c>
      <c r="G874" s="129">
        <f t="shared" si="1"/>
        <v>53.935</v>
      </c>
      <c r="H874" s="130">
        <f t="shared" si="2"/>
        <v>0.35</v>
      </c>
      <c r="I874" s="131">
        <v>44622.0</v>
      </c>
      <c r="J874" s="132">
        <v>44658.0</v>
      </c>
      <c r="K874" s="123"/>
      <c r="L874" s="90"/>
      <c r="M874" s="133">
        <f t="shared" si="3"/>
        <v>38.525</v>
      </c>
      <c r="N874" s="99">
        <f t="shared" si="4"/>
        <v>36</v>
      </c>
      <c r="O874" s="133">
        <f t="shared" si="5"/>
        <v>25.04125</v>
      </c>
      <c r="P874" s="134">
        <v>0.59</v>
      </c>
      <c r="Q874" s="90"/>
      <c r="R874" s="99">
        <f>IF(AND(H874&lt;='Product Ratings'!$E$5,H874&gt;='Product Ratings'!$D$5),'Product Ratings'!$C$5,IF(AND(H874&lt;='Product Ratings'!$E$6,H874&gt;='Product Ratings'!$D$6),'Product Ratings'!$C$6,IF(AND(H874&lt;='Product Ratings'!$E$7,H874&gt;='Product Ratings'!$D$7),'Product Ratings'!$C$7,IF(AND(H874&lt;='Product Ratings'!$E$8,H874&gt;='Product Ratings'!$D$8),'Product Ratings'!$C$8,IF(H874&gt;='Product Ratings'!$D$9,'Product Ratings'!$C$9)))))</f>
        <v>2</v>
      </c>
      <c r="S874" s="99">
        <f>IF(AND(D874&lt;='Product Ratings'!$I$5,D874&gt;='Product Ratings'!$H$5),'Product Ratings'!$F$5,IF(AND(D874&lt;='Product Ratings'!$I$6,D874&gt;='Product Ratings'!$H$6),'Product Ratings'!$F$6,IF(AND(D874&lt;='Product Ratings'!$I$7,I874&gt;='Product Ratings'!$H$7),'Product Ratings'!$F$7,IF(AND(D874&lt;='Product Ratings'!$I$8,D874&gt;='Product Ratings'!$H$8),'Product Ratings'!$F$8,IF(D874&gt;='Product Ratings'!$H$9,'Product Ratings'!$F$9)))))</f>
        <v>1</v>
      </c>
      <c r="T874" s="99" t="b">
        <f>IF(AND(O874&lt;='Product Ratings'!$M$5,O874&gt;='Product Ratings'!$L$5),'Product Ratings'!$J$5,IF(AND(O874&lt;='Product Ratings'!$M$6,O874&gt;='Product Ratings'!$L$6),'Product Ratings'!$J$6,IF(AND(O874&lt;='Product Ratings'!$M$7,O874&gt;='Product Ratings'!$L$7),'Product Ratings'!$J$7,IF(AND(O874&lt;='Product Ratings'!$M$8,O874&gt;='Product Ratings'!$L$8),'Product Ratings'!$J$8,IF(O874&gt;='Product Ratings'!$L$9,'Product Ratings'!$J$9)))))</f>
        <v>0</v>
      </c>
      <c r="U874" s="99">
        <f>IF(AND(N874&lt;='Product Ratings'!$R$5,N874&gt;='Product Ratings'!$Q$5),'Product Ratings'!$O$5,IF(AND(N874&lt;='Product Ratings'!$R$6,N874&gt;='Product Ratings'!$Q$6),'Product Ratings'!$O$6,IF(AND(N874&lt;='Product Ratings'!$R$7,N874&gt;='Product Ratings'!$Q$7),'Product Ratings'!$O$7,IF(AND(N874&lt;='Product Ratings'!$R$8,N874&gt;='Product Ratings'!$Q$8),'Product Ratings'!$O$8,IF(N874&gt;='Product Ratings'!$Q$9,'Product Ratings'!$O$9)))))</f>
        <v>3</v>
      </c>
      <c r="V874" s="99">
        <f>IF(AND(P874&lt;='Product Ratings'!$V$5,P874&gt;='Product Ratings'!$U$5),'Product Ratings'!$S$5,IF(AND(P874&lt;='Product Ratings'!$V$6,P874&gt;='Product Ratings'!$U$6),'Product Ratings'!$S$6,IF(AND(P874&lt;='Product Ratings'!$V$7,P874&gt;='Product Ratings'!$U$7),'Product Ratings'!$S$7,IF(AND(P874&lt;='Product Ratings'!$V$8,P874&gt;='Product Ratings'!$U$8),'Product Ratings'!$S$8,IF(P874&gt;='Product Ratings'!$U$9,'Product Ratings'!$S$9)))))</f>
        <v>5</v>
      </c>
      <c r="W874" s="135">
        <f t="shared" si="6"/>
        <v>11</v>
      </c>
      <c r="X874" s="90"/>
      <c r="Y874" s="90"/>
      <c r="Z874" s="90"/>
      <c r="AA874" s="90"/>
      <c r="AB874" s="90"/>
    </row>
    <row r="875" ht="12.75" customHeight="1">
      <c r="A875" s="87"/>
      <c r="B875" s="90"/>
      <c r="C875" s="90" t="s">
        <v>934</v>
      </c>
      <c r="D875" s="126">
        <v>5.0</v>
      </c>
      <c r="E875" s="127">
        <v>140.43</v>
      </c>
      <c r="F875" s="128">
        <f t="shared" si="7"/>
        <v>91.2795</v>
      </c>
      <c r="G875" s="129">
        <f t="shared" si="1"/>
        <v>49.1505</v>
      </c>
      <c r="H875" s="130">
        <f t="shared" si="2"/>
        <v>0.35</v>
      </c>
      <c r="I875" s="131">
        <v>44623.0</v>
      </c>
      <c r="J875" s="132">
        <v>44659.0</v>
      </c>
      <c r="K875" s="123"/>
      <c r="L875" s="90"/>
      <c r="M875" s="133">
        <f t="shared" si="3"/>
        <v>28.086</v>
      </c>
      <c r="N875" s="99">
        <f t="shared" si="4"/>
        <v>36</v>
      </c>
      <c r="O875" s="133">
        <f t="shared" si="5"/>
        <v>18.2559</v>
      </c>
      <c r="P875" s="134">
        <v>0.6</v>
      </c>
      <c r="Q875" s="90"/>
      <c r="R875" s="99">
        <f>IF(AND(H875&lt;='Product Ratings'!$E$5,H875&gt;='Product Ratings'!$D$5),'Product Ratings'!$C$5,IF(AND(H875&lt;='Product Ratings'!$E$6,H875&gt;='Product Ratings'!$D$6),'Product Ratings'!$C$6,IF(AND(H875&lt;='Product Ratings'!$E$7,H875&gt;='Product Ratings'!$D$7),'Product Ratings'!$C$7,IF(AND(H875&lt;='Product Ratings'!$E$8,H875&gt;='Product Ratings'!$D$8),'Product Ratings'!$C$8,IF(H875&gt;='Product Ratings'!$D$9,'Product Ratings'!$C$9)))))</f>
        <v>2</v>
      </c>
      <c r="S875" s="99">
        <f>IF(AND(D875&lt;='Product Ratings'!$I$5,D875&gt;='Product Ratings'!$H$5),'Product Ratings'!$F$5,IF(AND(D875&lt;='Product Ratings'!$I$6,D875&gt;='Product Ratings'!$H$6),'Product Ratings'!$F$6,IF(AND(D875&lt;='Product Ratings'!$I$7,I875&gt;='Product Ratings'!$H$7),'Product Ratings'!$F$7,IF(AND(D875&lt;='Product Ratings'!$I$8,D875&gt;='Product Ratings'!$H$8),'Product Ratings'!$F$8,IF(D875&gt;='Product Ratings'!$H$9,'Product Ratings'!$F$9)))))</f>
        <v>1</v>
      </c>
      <c r="T875" s="99">
        <f>IF(AND(O875&lt;='Product Ratings'!$M$5,O875&gt;='Product Ratings'!$L$5),'Product Ratings'!$J$5,IF(AND(O875&lt;='Product Ratings'!$M$6,O875&gt;='Product Ratings'!$L$6),'Product Ratings'!$J$6,IF(AND(O875&lt;='Product Ratings'!$M$7,O875&gt;='Product Ratings'!$L$7),'Product Ratings'!$J$7,IF(AND(O875&lt;='Product Ratings'!$M$8,O875&gt;='Product Ratings'!$L$8),'Product Ratings'!$J$8,IF(O875&gt;='Product Ratings'!$L$9,'Product Ratings'!$J$9)))))</f>
        <v>5</v>
      </c>
      <c r="U875" s="99">
        <f>IF(AND(N875&lt;='Product Ratings'!$R$5,N875&gt;='Product Ratings'!$Q$5),'Product Ratings'!$O$5,IF(AND(N875&lt;='Product Ratings'!$R$6,N875&gt;='Product Ratings'!$Q$6),'Product Ratings'!$O$6,IF(AND(N875&lt;='Product Ratings'!$R$7,N875&gt;='Product Ratings'!$Q$7),'Product Ratings'!$O$7,IF(AND(N875&lt;='Product Ratings'!$R$8,N875&gt;='Product Ratings'!$Q$8),'Product Ratings'!$O$8,IF(N875&gt;='Product Ratings'!$Q$9,'Product Ratings'!$O$9)))))</f>
        <v>3</v>
      </c>
      <c r="V875" s="99">
        <f>IF(AND(P875&lt;='Product Ratings'!$V$5,P875&gt;='Product Ratings'!$U$5),'Product Ratings'!$S$5,IF(AND(P875&lt;='Product Ratings'!$V$6,P875&gt;='Product Ratings'!$U$6),'Product Ratings'!$S$6,IF(AND(P875&lt;='Product Ratings'!$V$7,P875&gt;='Product Ratings'!$U$7),'Product Ratings'!$S$7,IF(AND(P875&lt;='Product Ratings'!$V$8,P875&gt;='Product Ratings'!$U$8),'Product Ratings'!$S$8,IF(P875&gt;='Product Ratings'!$U$9,'Product Ratings'!$S$9)))))</f>
        <v>5</v>
      </c>
      <c r="W875" s="135">
        <f t="shared" si="6"/>
        <v>16</v>
      </c>
      <c r="X875" s="90"/>
      <c r="Y875" s="90"/>
      <c r="Z875" s="90"/>
      <c r="AA875" s="90"/>
      <c r="AB875" s="90"/>
    </row>
    <row r="876" ht="12.75" customHeight="1">
      <c r="A876" s="87"/>
      <c r="B876" s="90"/>
      <c r="C876" s="90" t="s">
        <v>935</v>
      </c>
      <c r="D876" s="126">
        <v>6.0</v>
      </c>
      <c r="E876" s="127">
        <v>125.22</v>
      </c>
      <c r="F876" s="128">
        <f t="shared" si="7"/>
        <v>81.393</v>
      </c>
      <c r="G876" s="129">
        <f t="shared" si="1"/>
        <v>43.827</v>
      </c>
      <c r="H876" s="130">
        <f t="shared" si="2"/>
        <v>0.35</v>
      </c>
      <c r="I876" s="131">
        <v>44624.0</v>
      </c>
      <c r="J876" s="132">
        <v>44660.0</v>
      </c>
      <c r="K876" s="123"/>
      <c r="L876" s="90"/>
      <c r="M876" s="133">
        <f t="shared" si="3"/>
        <v>20.87</v>
      </c>
      <c r="N876" s="99">
        <f t="shared" si="4"/>
        <v>36</v>
      </c>
      <c r="O876" s="133">
        <f t="shared" si="5"/>
        <v>13.5655</v>
      </c>
      <c r="P876" s="134">
        <v>0.64</v>
      </c>
      <c r="Q876" s="90"/>
      <c r="R876" s="99">
        <f>IF(AND(H876&lt;='Product Ratings'!$E$5,H876&gt;='Product Ratings'!$D$5),'Product Ratings'!$C$5,IF(AND(H876&lt;='Product Ratings'!$E$6,H876&gt;='Product Ratings'!$D$6),'Product Ratings'!$C$6,IF(AND(H876&lt;='Product Ratings'!$E$7,H876&gt;='Product Ratings'!$D$7),'Product Ratings'!$C$7,IF(AND(H876&lt;='Product Ratings'!$E$8,H876&gt;='Product Ratings'!$D$8),'Product Ratings'!$C$8,IF(H876&gt;='Product Ratings'!$D$9,'Product Ratings'!$C$9)))))</f>
        <v>2</v>
      </c>
      <c r="S876" s="99">
        <f>IF(AND(D876&lt;='Product Ratings'!$I$5,D876&gt;='Product Ratings'!$H$5),'Product Ratings'!$F$5,IF(AND(D876&lt;='Product Ratings'!$I$6,D876&gt;='Product Ratings'!$H$6),'Product Ratings'!$F$6,IF(AND(D876&lt;='Product Ratings'!$I$7,I876&gt;='Product Ratings'!$H$7),'Product Ratings'!$F$7,IF(AND(D876&lt;='Product Ratings'!$I$8,D876&gt;='Product Ratings'!$H$8),'Product Ratings'!$F$8,IF(D876&gt;='Product Ratings'!$H$9,'Product Ratings'!$F$9)))))</f>
        <v>2</v>
      </c>
      <c r="T876" s="99">
        <f>IF(AND(O876&lt;='Product Ratings'!$M$5,O876&gt;='Product Ratings'!$L$5),'Product Ratings'!$J$5,IF(AND(O876&lt;='Product Ratings'!$M$6,O876&gt;='Product Ratings'!$L$6),'Product Ratings'!$J$6,IF(AND(O876&lt;='Product Ratings'!$M$7,O876&gt;='Product Ratings'!$L$7),'Product Ratings'!$J$7,IF(AND(O876&lt;='Product Ratings'!$M$8,O876&gt;='Product Ratings'!$L$8),'Product Ratings'!$J$8,IF(O876&gt;='Product Ratings'!$L$9,'Product Ratings'!$J$9)))))</f>
        <v>5</v>
      </c>
      <c r="U876" s="99">
        <f>IF(AND(N876&lt;='Product Ratings'!$R$5,N876&gt;='Product Ratings'!$Q$5),'Product Ratings'!$O$5,IF(AND(N876&lt;='Product Ratings'!$R$6,N876&gt;='Product Ratings'!$Q$6),'Product Ratings'!$O$6,IF(AND(N876&lt;='Product Ratings'!$R$7,N876&gt;='Product Ratings'!$Q$7),'Product Ratings'!$O$7,IF(AND(N876&lt;='Product Ratings'!$R$8,N876&gt;='Product Ratings'!$Q$8),'Product Ratings'!$O$8,IF(N876&gt;='Product Ratings'!$Q$9,'Product Ratings'!$O$9)))))</f>
        <v>3</v>
      </c>
      <c r="V876" s="99">
        <f>IF(AND(P876&lt;='Product Ratings'!$V$5,P876&gt;='Product Ratings'!$U$5),'Product Ratings'!$S$5,IF(AND(P876&lt;='Product Ratings'!$V$6,P876&gt;='Product Ratings'!$U$6),'Product Ratings'!$S$6,IF(AND(P876&lt;='Product Ratings'!$V$7,P876&gt;='Product Ratings'!$U$7),'Product Ratings'!$S$7,IF(AND(P876&lt;='Product Ratings'!$V$8,P876&gt;='Product Ratings'!$U$8),'Product Ratings'!$S$8,IF(P876&gt;='Product Ratings'!$U$9,'Product Ratings'!$S$9)))))</f>
        <v>5</v>
      </c>
      <c r="W876" s="135">
        <f t="shared" si="6"/>
        <v>17</v>
      </c>
      <c r="X876" s="90"/>
      <c r="Y876" s="90"/>
      <c r="Z876" s="90"/>
      <c r="AA876" s="90"/>
      <c r="AB876" s="90"/>
    </row>
    <row r="877" ht="12.75" customHeight="1">
      <c r="A877" s="87"/>
      <c r="B877" s="90"/>
      <c r="C877" s="90" t="s">
        <v>936</v>
      </c>
      <c r="D877" s="126">
        <v>1.0</v>
      </c>
      <c r="E877" s="127">
        <v>39.13</v>
      </c>
      <c r="F877" s="128">
        <f t="shared" si="7"/>
        <v>25.4345</v>
      </c>
      <c r="G877" s="129">
        <f t="shared" si="1"/>
        <v>13.6955</v>
      </c>
      <c r="H877" s="130">
        <f t="shared" si="2"/>
        <v>0.35</v>
      </c>
      <c r="I877" s="131">
        <v>44625.0</v>
      </c>
      <c r="J877" s="132">
        <v>44661.0</v>
      </c>
      <c r="K877" s="123"/>
      <c r="L877" s="90"/>
      <c r="M877" s="133">
        <f t="shared" si="3"/>
        <v>39.13</v>
      </c>
      <c r="N877" s="99">
        <f t="shared" si="4"/>
        <v>36</v>
      </c>
      <c r="O877" s="133">
        <f t="shared" si="5"/>
        <v>25.4345</v>
      </c>
      <c r="P877" s="134">
        <v>0.67</v>
      </c>
      <c r="Q877" s="90"/>
      <c r="R877" s="99">
        <f>IF(AND(H877&lt;='Product Ratings'!$E$5,H877&gt;='Product Ratings'!$D$5),'Product Ratings'!$C$5,IF(AND(H877&lt;='Product Ratings'!$E$6,H877&gt;='Product Ratings'!$D$6),'Product Ratings'!$C$6,IF(AND(H877&lt;='Product Ratings'!$E$7,H877&gt;='Product Ratings'!$D$7),'Product Ratings'!$C$7,IF(AND(H877&lt;='Product Ratings'!$E$8,H877&gt;='Product Ratings'!$D$8),'Product Ratings'!$C$8,IF(H877&gt;='Product Ratings'!$D$9,'Product Ratings'!$C$9)))))</f>
        <v>2</v>
      </c>
      <c r="S877" s="99">
        <f>IF(AND(D877&lt;='Product Ratings'!$I$5,D877&gt;='Product Ratings'!$H$5),'Product Ratings'!$F$5,IF(AND(D877&lt;='Product Ratings'!$I$6,D877&gt;='Product Ratings'!$H$6),'Product Ratings'!$F$6,IF(AND(D877&lt;='Product Ratings'!$I$7,I877&gt;='Product Ratings'!$H$7),'Product Ratings'!$F$7,IF(AND(D877&lt;='Product Ratings'!$I$8,D877&gt;='Product Ratings'!$H$8),'Product Ratings'!$F$8,IF(D877&gt;='Product Ratings'!$H$9,'Product Ratings'!$F$9)))))</f>
        <v>1</v>
      </c>
      <c r="T877" s="99" t="b">
        <f>IF(AND(O877&lt;='Product Ratings'!$M$5,O877&gt;='Product Ratings'!$L$5),'Product Ratings'!$J$5,IF(AND(O877&lt;='Product Ratings'!$M$6,O877&gt;='Product Ratings'!$L$6),'Product Ratings'!$J$6,IF(AND(O877&lt;='Product Ratings'!$M$7,O877&gt;='Product Ratings'!$L$7),'Product Ratings'!$J$7,IF(AND(O877&lt;='Product Ratings'!$M$8,O877&gt;='Product Ratings'!$L$8),'Product Ratings'!$J$8,IF(O877&gt;='Product Ratings'!$L$9,'Product Ratings'!$J$9)))))</f>
        <v>0</v>
      </c>
      <c r="U877" s="99">
        <f>IF(AND(N877&lt;='Product Ratings'!$R$5,N877&gt;='Product Ratings'!$Q$5),'Product Ratings'!$O$5,IF(AND(N877&lt;='Product Ratings'!$R$6,N877&gt;='Product Ratings'!$Q$6),'Product Ratings'!$O$6,IF(AND(N877&lt;='Product Ratings'!$R$7,N877&gt;='Product Ratings'!$Q$7),'Product Ratings'!$O$7,IF(AND(N877&lt;='Product Ratings'!$R$8,N877&gt;='Product Ratings'!$Q$8),'Product Ratings'!$O$8,IF(N877&gt;='Product Ratings'!$Q$9,'Product Ratings'!$O$9)))))</f>
        <v>3</v>
      </c>
      <c r="V877" s="99">
        <f>IF(AND(P877&lt;='Product Ratings'!$V$5,P877&gt;='Product Ratings'!$U$5),'Product Ratings'!$S$5,IF(AND(P877&lt;='Product Ratings'!$V$6,P877&gt;='Product Ratings'!$U$6),'Product Ratings'!$S$6,IF(AND(P877&lt;='Product Ratings'!$V$7,P877&gt;='Product Ratings'!$U$7),'Product Ratings'!$S$7,IF(AND(P877&lt;='Product Ratings'!$V$8,P877&gt;='Product Ratings'!$U$8),'Product Ratings'!$S$8,IF(P877&gt;='Product Ratings'!$U$9,'Product Ratings'!$S$9)))))</f>
        <v>5</v>
      </c>
      <c r="W877" s="135">
        <f t="shared" si="6"/>
        <v>11</v>
      </c>
      <c r="X877" s="90"/>
      <c r="Y877" s="90"/>
      <c r="Z877" s="90"/>
      <c r="AA877" s="90"/>
      <c r="AB877" s="90"/>
    </row>
    <row r="878" ht="12.75" customHeight="1">
      <c r="A878" s="87"/>
      <c r="B878" s="90"/>
      <c r="C878" s="90" t="s">
        <v>937</v>
      </c>
      <c r="D878" s="126">
        <v>2.0</v>
      </c>
      <c r="E878" s="127">
        <v>154.96</v>
      </c>
      <c r="F878" s="128">
        <f t="shared" si="7"/>
        <v>100.724</v>
      </c>
      <c r="G878" s="129">
        <f t="shared" si="1"/>
        <v>54.236</v>
      </c>
      <c r="H878" s="130">
        <f t="shared" si="2"/>
        <v>0.35</v>
      </c>
      <c r="I878" s="131">
        <v>44626.0</v>
      </c>
      <c r="J878" s="132">
        <v>44662.0</v>
      </c>
      <c r="K878" s="123"/>
      <c r="L878" s="90"/>
      <c r="M878" s="133">
        <f t="shared" si="3"/>
        <v>77.48</v>
      </c>
      <c r="N878" s="99">
        <f t="shared" si="4"/>
        <v>36</v>
      </c>
      <c r="O878" s="133">
        <f t="shared" si="5"/>
        <v>50.362</v>
      </c>
      <c r="P878" s="134">
        <v>0.68</v>
      </c>
      <c r="Q878" s="90"/>
      <c r="R878" s="99">
        <f>IF(AND(H878&lt;='Product Ratings'!$E$5,H878&gt;='Product Ratings'!$D$5),'Product Ratings'!$C$5,IF(AND(H878&lt;='Product Ratings'!$E$6,H878&gt;='Product Ratings'!$D$6),'Product Ratings'!$C$6,IF(AND(H878&lt;='Product Ratings'!$E$7,H878&gt;='Product Ratings'!$D$7),'Product Ratings'!$C$7,IF(AND(H878&lt;='Product Ratings'!$E$8,H878&gt;='Product Ratings'!$D$8),'Product Ratings'!$C$8,IF(H878&gt;='Product Ratings'!$D$9,'Product Ratings'!$C$9)))))</f>
        <v>2</v>
      </c>
      <c r="S878" s="99">
        <f>IF(AND(D878&lt;='Product Ratings'!$I$5,D878&gt;='Product Ratings'!$H$5),'Product Ratings'!$F$5,IF(AND(D878&lt;='Product Ratings'!$I$6,D878&gt;='Product Ratings'!$H$6),'Product Ratings'!$F$6,IF(AND(D878&lt;='Product Ratings'!$I$7,I878&gt;='Product Ratings'!$H$7),'Product Ratings'!$F$7,IF(AND(D878&lt;='Product Ratings'!$I$8,D878&gt;='Product Ratings'!$H$8),'Product Ratings'!$F$8,IF(D878&gt;='Product Ratings'!$H$9,'Product Ratings'!$F$9)))))</f>
        <v>1</v>
      </c>
      <c r="T878" s="99">
        <f>IF(AND(O878&lt;='Product Ratings'!$M$5,O878&gt;='Product Ratings'!$L$5),'Product Ratings'!$J$5,IF(AND(O878&lt;='Product Ratings'!$M$6,O878&gt;='Product Ratings'!$L$6),'Product Ratings'!$J$6,IF(AND(O878&lt;='Product Ratings'!$M$7,O878&gt;='Product Ratings'!$L$7),'Product Ratings'!$J$7,IF(AND(O878&lt;='Product Ratings'!$M$8,O878&gt;='Product Ratings'!$L$8),'Product Ratings'!$J$8,IF(O878&gt;='Product Ratings'!$L$9,'Product Ratings'!$J$9)))))</f>
        <v>3</v>
      </c>
      <c r="U878" s="99">
        <f>IF(AND(N878&lt;='Product Ratings'!$R$5,N878&gt;='Product Ratings'!$Q$5),'Product Ratings'!$O$5,IF(AND(N878&lt;='Product Ratings'!$R$6,N878&gt;='Product Ratings'!$Q$6),'Product Ratings'!$O$6,IF(AND(N878&lt;='Product Ratings'!$R$7,N878&gt;='Product Ratings'!$Q$7),'Product Ratings'!$O$7,IF(AND(N878&lt;='Product Ratings'!$R$8,N878&gt;='Product Ratings'!$Q$8),'Product Ratings'!$O$8,IF(N878&gt;='Product Ratings'!$Q$9,'Product Ratings'!$O$9)))))</f>
        <v>3</v>
      </c>
      <c r="V878" s="99">
        <f>IF(AND(P878&lt;='Product Ratings'!$V$5,P878&gt;='Product Ratings'!$U$5),'Product Ratings'!$S$5,IF(AND(P878&lt;='Product Ratings'!$V$6,P878&gt;='Product Ratings'!$U$6),'Product Ratings'!$S$6,IF(AND(P878&lt;='Product Ratings'!$V$7,P878&gt;='Product Ratings'!$U$7),'Product Ratings'!$S$7,IF(AND(P878&lt;='Product Ratings'!$V$8,P878&gt;='Product Ratings'!$U$8),'Product Ratings'!$S$8,IF(P878&gt;='Product Ratings'!$U$9,'Product Ratings'!$S$9)))))</f>
        <v>5</v>
      </c>
      <c r="W878" s="135">
        <f t="shared" si="6"/>
        <v>14</v>
      </c>
      <c r="X878" s="90"/>
      <c r="Y878" s="90"/>
      <c r="Z878" s="90"/>
      <c r="AA878" s="90"/>
      <c r="AB878" s="90"/>
    </row>
    <row r="879" ht="12.75" customHeight="1">
      <c r="A879" s="87"/>
      <c r="B879" s="90"/>
      <c r="C879" s="90" t="s">
        <v>938</v>
      </c>
      <c r="D879" s="126">
        <v>3.0</v>
      </c>
      <c r="E879" s="127">
        <v>63.48</v>
      </c>
      <c r="F879" s="128">
        <f t="shared" si="7"/>
        <v>41.262</v>
      </c>
      <c r="G879" s="129">
        <f t="shared" si="1"/>
        <v>22.218</v>
      </c>
      <c r="H879" s="130">
        <f t="shared" si="2"/>
        <v>0.35</v>
      </c>
      <c r="I879" s="131">
        <v>44627.0</v>
      </c>
      <c r="J879" s="132">
        <v>44663.0</v>
      </c>
      <c r="K879" s="123"/>
      <c r="L879" s="90"/>
      <c r="M879" s="133">
        <f t="shared" si="3"/>
        <v>21.16</v>
      </c>
      <c r="N879" s="99">
        <f t="shared" si="4"/>
        <v>36</v>
      </c>
      <c r="O879" s="133">
        <f t="shared" si="5"/>
        <v>13.754</v>
      </c>
      <c r="P879" s="134">
        <v>0.62</v>
      </c>
      <c r="Q879" s="90"/>
      <c r="R879" s="99">
        <f>IF(AND(H879&lt;='Product Ratings'!$E$5,H879&gt;='Product Ratings'!$D$5),'Product Ratings'!$C$5,IF(AND(H879&lt;='Product Ratings'!$E$6,H879&gt;='Product Ratings'!$D$6),'Product Ratings'!$C$6,IF(AND(H879&lt;='Product Ratings'!$E$7,H879&gt;='Product Ratings'!$D$7),'Product Ratings'!$C$7,IF(AND(H879&lt;='Product Ratings'!$E$8,H879&gt;='Product Ratings'!$D$8),'Product Ratings'!$C$8,IF(H879&gt;='Product Ratings'!$D$9,'Product Ratings'!$C$9)))))</f>
        <v>2</v>
      </c>
      <c r="S879" s="99">
        <f>IF(AND(D879&lt;='Product Ratings'!$I$5,D879&gt;='Product Ratings'!$H$5),'Product Ratings'!$F$5,IF(AND(D879&lt;='Product Ratings'!$I$6,D879&gt;='Product Ratings'!$H$6),'Product Ratings'!$F$6,IF(AND(D879&lt;='Product Ratings'!$I$7,I879&gt;='Product Ratings'!$H$7),'Product Ratings'!$F$7,IF(AND(D879&lt;='Product Ratings'!$I$8,D879&gt;='Product Ratings'!$H$8),'Product Ratings'!$F$8,IF(D879&gt;='Product Ratings'!$H$9,'Product Ratings'!$F$9)))))</f>
        <v>1</v>
      </c>
      <c r="T879" s="99">
        <f>IF(AND(O879&lt;='Product Ratings'!$M$5,O879&gt;='Product Ratings'!$L$5),'Product Ratings'!$J$5,IF(AND(O879&lt;='Product Ratings'!$M$6,O879&gt;='Product Ratings'!$L$6),'Product Ratings'!$J$6,IF(AND(O879&lt;='Product Ratings'!$M$7,O879&gt;='Product Ratings'!$L$7),'Product Ratings'!$J$7,IF(AND(O879&lt;='Product Ratings'!$M$8,O879&gt;='Product Ratings'!$L$8),'Product Ratings'!$J$8,IF(O879&gt;='Product Ratings'!$L$9,'Product Ratings'!$J$9)))))</f>
        <v>5</v>
      </c>
      <c r="U879" s="99">
        <f>IF(AND(N879&lt;='Product Ratings'!$R$5,N879&gt;='Product Ratings'!$Q$5),'Product Ratings'!$O$5,IF(AND(N879&lt;='Product Ratings'!$R$6,N879&gt;='Product Ratings'!$Q$6),'Product Ratings'!$O$6,IF(AND(N879&lt;='Product Ratings'!$R$7,N879&gt;='Product Ratings'!$Q$7),'Product Ratings'!$O$7,IF(AND(N879&lt;='Product Ratings'!$R$8,N879&gt;='Product Ratings'!$Q$8),'Product Ratings'!$O$8,IF(N879&gt;='Product Ratings'!$Q$9,'Product Ratings'!$O$9)))))</f>
        <v>3</v>
      </c>
      <c r="V879" s="99">
        <f>IF(AND(P879&lt;='Product Ratings'!$V$5,P879&gt;='Product Ratings'!$U$5),'Product Ratings'!$S$5,IF(AND(P879&lt;='Product Ratings'!$V$6,P879&gt;='Product Ratings'!$U$6),'Product Ratings'!$S$6,IF(AND(P879&lt;='Product Ratings'!$V$7,P879&gt;='Product Ratings'!$U$7),'Product Ratings'!$S$7,IF(AND(P879&lt;='Product Ratings'!$V$8,P879&gt;='Product Ratings'!$U$8),'Product Ratings'!$S$8,IF(P879&gt;='Product Ratings'!$U$9,'Product Ratings'!$S$9)))))</f>
        <v>5</v>
      </c>
      <c r="W879" s="135">
        <f t="shared" si="6"/>
        <v>16</v>
      </c>
      <c r="X879" s="90"/>
      <c r="Y879" s="90"/>
      <c r="Z879" s="90"/>
      <c r="AA879" s="90"/>
      <c r="AB879" s="90"/>
    </row>
    <row r="880" ht="12.75" customHeight="1">
      <c r="A880" s="87"/>
      <c r="B880" s="90"/>
      <c r="C880" s="90" t="s">
        <v>939</v>
      </c>
      <c r="D880" s="126">
        <v>4.0</v>
      </c>
      <c r="E880" s="127">
        <v>75.65</v>
      </c>
      <c r="F880" s="128">
        <f t="shared" si="7"/>
        <v>49.1725</v>
      </c>
      <c r="G880" s="129">
        <f t="shared" si="1"/>
        <v>26.4775</v>
      </c>
      <c r="H880" s="130">
        <f t="shared" si="2"/>
        <v>0.35</v>
      </c>
      <c r="I880" s="131">
        <v>44628.0</v>
      </c>
      <c r="J880" s="132">
        <v>44664.0</v>
      </c>
      <c r="K880" s="123"/>
      <c r="L880" s="90"/>
      <c r="M880" s="133">
        <f t="shared" si="3"/>
        <v>18.9125</v>
      </c>
      <c r="N880" s="99">
        <f t="shared" si="4"/>
        <v>36</v>
      </c>
      <c r="O880" s="133">
        <f t="shared" si="5"/>
        <v>12.293125</v>
      </c>
      <c r="P880" s="134">
        <v>0.69</v>
      </c>
      <c r="Q880" s="90"/>
      <c r="R880" s="99">
        <f>IF(AND(H880&lt;='Product Ratings'!$E$5,H880&gt;='Product Ratings'!$D$5),'Product Ratings'!$C$5,IF(AND(H880&lt;='Product Ratings'!$E$6,H880&gt;='Product Ratings'!$D$6),'Product Ratings'!$C$6,IF(AND(H880&lt;='Product Ratings'!$E$7,H880&gt;='Product Ratings'!$D$7),'Product Ratings'!$C$7,IF(AND(H880&lt;='Product Ratings'!$E$8,H880&gt;='Product Ratings'!$D$8),'Product Ratings'!$C$8,IF(H880&gt;='Product Ratings'!$D$9,'Product Ratings'!$C$9)))))</f>
        <v>2</v>
      </c>
      <c r="S880" s="99">
        <f>IF(AND(D880&lt;='Product Ratings'!$I$5,D880&gt;='Product Ratings'!$H$5),'Product Ratings'!$F$5,IF(AND(D880&lt;='Product Ratings'!$I$6,D880&gt;='Product Ratings'!$H$6),'Product Ratings'!$F$6,IF(AND(D880&lt;='Product Ratings'!$I$7,I880&gt;='Product Ratings'!$H$7),'Product Ratings'!$F$7,IF(AND(D880&lt;='Product Ratings'!$I$8,D880&gt;='Product Ratings'!$H$8),'Product Ratings'!$F$8,IF(D880&gt;='Product Ratings'!$H$9,'Product Ratings'!$F$9)))))</f>
        <v>1</v>
      </c>
      <c r="T880" s="99">
        <f>IF(AND(O880&lt;='Product Ratings'!$M$5,O880&gt;='Product Ratings'!$L$5),'Product Ratings'!$J$5,IF(AND(O880&lt;='Product Ratings'!$M$6,O880&gt;='Product Ratings'!$L$6),'Product Ratings'!$J$6,IF(AND(O880&lt;='Product Ratings'!$M$7,O880&gt;='Product Ratings'!$L$7),'Product Ratings'!$J$7,IF(AND(O880&lt;='Product Ratings'!$M$8,O880&gt;='Product Ratings'!$L$8),'Product Ratings'!$J$8,IF(O880&gt;='Product Ratings'!$L$9,'Product Ratings'!$J$9)))))</f>
        <v>5</v>
      </c>
      <c r="U880" s="99">
        <f>IF(AND(N880&lt;='Product Ratings'!$R$5,N880&gt;='Product Ratings'!$Q$5),'Product Ratings'!$O$5,IF(AND(N880&lt;='Product Ratings'!$R$6,N880&gt;='Product Ratings'!$Q$6),'Product Ratings'!$O$6,IF(AND(N880&lt;='Product Ratings'!$R$7,N880&gt;='Product Ratings'!$Q$7),'Product Ratings'!$O$7,IF(AND(N880&lt;='Product Ratings'!$R$8,N880&gt;='Product Ratings'!$Q$8),'Product Ratings'!$O$8,IF(N880&gt;='Product Ratings'!$Q$9,'Product Ratings'!$O$9)))))</f>
        <v>3</v>
      </c>
      <c r="V880" s="99">
        <f>IF(AND(P880&lt;='Product Ratings'!$V$5,P880&gt;='Product Ratings'!$U$5),'Product Ratings'!$S$5,IF(AND(P880&lt;='Product Ratings'!$V$6,P880&gt;='Product Ratings'!$U$6),'Product Ratings'!$S$6,IF(AND(P880&lt;='Product Ratings'!$V$7,P880&gt;='Product Ratings'!$U$7),'Product Ratings'!$S$7,IF(AND(P880&lt;='Product Ratings'!$V$8,P880&gt;='Product Ratings'!$U$8),'Product Ratings'!$S$8,IF(P880&gt;='Product Ratings'!$U$9,'Product Ratings'!$S$9)))))</f>
        <v>5</v>
      </c>
      <c r="W880" s="135">
        <f t="shared" si="6"/>
        <v>16</v>
      </c>
      <c r="X880" s="90"/>
      <c r="Y880" s="90"/>
      <c r="Z880" s="90"/>
      <c r="AA880" s="90"/>
      <c r="AB880" s="90"/>
    </row>
    <row r="881" ht="12.75" customHeight="1">
      <c r="A881" s="87"/>
      <c r="B881" s="90"/>
      <c r="C881" s="90" t="s">
        <v>940</v>
      </c>
      <c r="D881" s="126">
        <v>5.0</v>
      </c>
      <c r="E881" s="127">
        <v>452.17</v>
      </c>
      <c r="F881" s="128">
        <f t="shared" si="7"/>
        <v>293.9105</v>
      </c>
      <c r="G881" s="129">
        <f t="shared" si="1"/>
        <v>158.2595</v>
      </c>
      <c r="H881" s="130">
        <f t="shared" si="2"/>
        <v>0.35</v>
      </c>
      <c r="I881" s="131">
        <v>44629.0</v>
      </c>
      <c r="J881" s="132">
        <v>44665.0</v>
      </c>
      <c r="K881" s="123"/>
      <c r="L881" s="90"/>
      <c r="M881" s="133">
        <f t="shared" si="3"/>
        <v>90.434</v>
      </c>
      <c r="N881" s="99">
        <f t="shared" si="4"/>
        <v>36</v>
      </c>
      <c r="O881" s="133">
        <f t="shared" si="5"/>
        <v>58.7821</v>
      </c>
      <c r="P881" s="134">
        <v>0.64</v>
      </c>
      <c r="Q881" s="90"/>
      <c r="R881" s="99">
        <f>IF(AND(H881&lt;='Product Ratings'!$E$5,H881&gt;='Product Ratings'!$D$5),'Product Ratings'!$C$5,IF(AND(H881&lt;='Product Ratings'!$E$6,H881&gt;='Product Ratings'!$D$6),'Product Ratings'!$C$6,IF(AND(H881&lt;='Product Ratings'!$E$7,H881&gt;='Product Ratings'!$D$7),'Product Ratings'!$C$7,IF(AND(H881&lt;='Product Ratings'!$E$8,H881&gt;='Product Ratings'!$D$8),'Product Ratings'!$C$8,IF(H881&gt;='Product Ratings'!$D$9,'Product Ratings'!$C$9)))))</f>
        <v>2</v>
      </c>
      <c r="S881" s="99">
        <f>IF(AND(D881&lt;='Product Ratings'!$I$5,D881&gt;='Product Ratings'!$H$5),'Product Ratings'!$F$5,IF(AND(D881&lt;='Product Ratings'!$I$6,D881&gt;='Product Ratings'!$H$6),'Product Ratings'!$F$6,IF(AND(D881&lt;='Product Ratings'!$I$7,I881&gt;='Product Ratings'!$H$7),'Product Ratings'!$F$7,IF(AND(D881&lt;='Product Ratings'!$I$8,D881&gt;='Product Ratings'!$H$8),'Product Ratings'!$F$8,IF(D881&gt;='Product Ratings'!$H$9,'Product Ratings'!$F$9)))))</f>
        <v>1</v>
      </c>
      <c r="T881" s="99">
        <f>IF(AND(O881&lt;='Product Ratings'!$M$5,O881&gt;='Product Ratings'!$L$5),'Product Ratings'!$J$5,IF(AND(O881&lt;='Product Ratings'!$M$6,O881&gt;='Product Ratings'!$L$6),'Product Ratings'!$J$6,IF(AND(O881&lt;='Product Ratings'!$M$7,O881&gt;='Product Ratings'!$L$7),'Product Ratings'!$J$7,IF(AND(O881&lt;='Product Ratings'!$M$8,O881&gt;='Product Ratings'!$L$8),'Product Ratings'!$J$8,IF(O881&gt;='Product Ratings'!$L$9,'Product Ratings'!$J$9)))))</f>
        <v>3</v>
      </c>
      <c r="U881" s="99">
        <f>IF(AND(N881&lt;='Product Ratings'!$R$5,N881&gt;='Product Ratings'!$Q$5),'Product Ratings'!$O$5,IF(AND(N881&lt;='Product Ratings'!$R$6,N881&gt;='Product Ratings'!$Q$6),'Product Ratings'!$O$6,IF(AND(N881&lt;='Product Ratings'!$R$7,N881&gt;='Product Ratings'!$Q$7),'Product Ratings'!$O$7,IF(AND(N881&lt;='Product Ratings'!$R$8,N881&gt;='Product Ratings'!$Q$8),'Product Ratings'!$O$8,IF(N881&gt;='Product Ratings'!$Q$9,'Product Ratings'!$O$9)))))</f>
        <v>3</v>
      </c>
      <c r="V881" s="99">
        <f>IF(AND(P881&lt;='Product Ratings'!$V$5,P881&gt;='Product Ratings'!$U$5),'Product Ratings'!$S$5,IF(AND(P881&lt;='Product Ratings'!$V$6,P881&gt;='Product Ratings'!$U$6),'Product Ratings'!$S$6,IF(AND(P881&lt;='Product Ratings'!$V$7,P881&gt;='Product Ratings'!$U$7),'Product Ratings'!$S$7,IF(AND(P881&lt;='Product Ratings'!$V$8,P881&gt;='Product Ratings'!$U$8),'Product Ratings'!$S$8,IF(P881&gt;='Product Ratings'!$U$9,'Product Ratings'!$S$9)))))</f>
        <v>5</v>
      </c>
      <c r="W881" s="135">
        <f t="shared" si="6"/>
        <v>14</v>
      </c>
      <c r="X881" s="90"/>
      <c r="Y881" s="90"/>
      <c r="Z881" s="90"/>
      <c r="AA881" s="90"/>
      <c r="AB881" s="90"/>
    </row>
    <row r="882" ht="12.75" customHeight="1">
      <c r="A882" s="87"/>
      <c r="B882" s="90"/>
      <c r="C882" s="90" t="s">
        <v>941</v>
      </c>
      <c r="D882" s="126">
        <v>6.0</v>
      </c>
      <c r="E882" s="127">
        <v>71.22</v>
      </c>
      <c r="F882" s="128">
        <f t="shared" si="7"/>
        <v>46.293</v>
      </c>
      <c r="G882" s="129">
        <f t="shared" si="1"/>
        <v>24.927</v>
      </c>
      <c r="H882" s="130">
        <f t="shared" si="2"/>
        <v>0.35</v>
      </c>
      <c r="I882" s="131">
        <v>44630.0</v>
      </c>
      <c r="J882" s="132">
        <v>44666.0</v>
      </c>
      <c r="K882" s="123"/>
      <c r="L882" s="90"/>
      <c r="M882" s="133">
        <f t="shared" si="3"/>
        <v>11.87</v>
      </c>
      <c r="N882" s="99">
        <f t="shared" si="4"/>
        <v>36</v>
      </c>
      <c r="O882" s="133">
        <f t="shared" si="5"/>
        <v>7.7155</v>
      </c>
      <c r="P882" s="134">
        <v>0.15</v>
      </c>
      <c r="Q882" s="90"/>
      <c r="R882" s="99">
        <f>IF(AND(H882&lt;='Product Ratings'!$E$5,H882&gt;='Product Ratings'!$D$5),'Product Ratings'!$C$5,IF(AND(H882&lt;='Product Ratings'!$E$6,H882&gt;='Product Ratings'!$D$6),'Product Ratings'!$C$6,IF(AND(H882&lt;='Product Ratings'!$E$7,H882&gt;='Product Ratings'!$D$7),'Product Ratings'!$C$7,IF(AND(H882&lt;='Product Ratings'!$E$8,H882&gt;='Product Ratings'!$D$8),'Product Ratings'!$C$8,IF(H882&gt;='Product Ratings'!$D$9,'Product Ratings'!$C$9)))))</f>
        <v>2</v>
      </c>
      <c r="S882" s="99">
        <f>IF(AND(D882&lt;='Product Ratings'!$I$5,D882&gt;='Product Ratings'!$H$5),'Product Ratings'!$F$5,IF(AND(D882&lt;='Product Ratings'!$I$6,D882&gt;='Product Ratings'!$H$6),'Product Ratings'!$F$6,IF(AND(D882&lt;='Product Ratings'!$I$7,I882&gt;='Product Ratings'!$H$7),'Product Ratings'!$F$7,IF(AND(D882&lt;='Product Ratings'!$I$8,D882&gt;='Product Ratings'!$H$8),'Product Ratings'!$F$8,IF(D882&gt;='Product Ratings'!$H$9,'Product Ratings'!$F$9)))))</f>
        <v>2</v>
      </c>
      <c r="T882" s="99">
        <f>IF(AND(O882&lt;='Product Ratings'!$M$5,O882&gt;='Product Ratings'!$L$5),'Product Ratings'!$J$5,IF(AND(O882&lt;='Product Ratings'!$M$6,O882&gt;='Product Ratings'!$L$6),'Product Ratings'!$J$6,IF(AND(O882&lt;='Product Ratings'!$M$7,O882&gt;='Product Ratings'!$L$7),'Product Ratings'!$J$7,IF(AND(O882&lt;='Product Ratings'!$M$8,O882&gt;='Product Ratings'!$L$8),'Product Ratings'!$J$8,IF(O882&gt;='Product Ratings'!$L$9,'Product Ratings'!$J$9)))))</f>
        <v>5</v>
      </c>
      <c r="U882" s="99">
        <f>IF(AND(N882&lt;='Product Ratings'!$R$5,N882&gt;='Product Ratings'!$Q$5),'Product Ratings'!$O$5,IF(AND(N882&lt;='Product Ratings'!$R$6,N882&gt;='Product Ratings'!$Q$6),'Product Ratings'!$O$6,IF(AND(N882&lt;='Product Ratings'!$R$7,N882&gt;='Product Ratings'!$Q$7),'Product Ratings'!$O$7,IF(AND(N882&lt;='Product Ratings'!$R$8,N882&gt;='Product Ratings'!$Q$8),'Product Ratings'!$O$8,IF(N882&gt;='Product Ratings'!$Q$9,'Product Ratings'!$O$9)))))</f>
        <v>3</v>
      </c>
      <c r="V882" s="99">
        <f>IF(AND(P882&lt;='Product Ratings'!$V$5,P882&gt;='Product Ratings'!$U$5),'Product Ratings'!$S$5,IF(AND(P882&lt;='Product Ratings'!$V$6,P882&gt;='Product Ratings'!$U$6),'Product Ratings'!$S$6,IF(AND(P882&lt;='Product Ratings'!$V$7,P882&gt;='Product Ratings'!$U$7),'Product Ratings'!$S$7,IF(AND(P882&lt;='Product Ratings'!$V$8,P882&gt;='Product Ratings'!$U$8),'Product Ratings'!$S$8,IF(P882&gt;='Product Ratings'!$U$9,'Product Ratings'!$S$9)))))</f>
        <v>3</v>
      </c>
      <c r="W882" s="135">
        <f t="shared" si="6"/>
        <v>15</v>
      </c>
      <c r="X882" s="90"/>
      <c r="Y882" s="90"/>
      <c r="Z882" s="90"/>
      <c r="AA882" s="90"/>
      <c r="AB882" s="90"/>
    </row>
    <row r="883" ht="12.75" customHeight="1">
      <c r="A883" s="87"/>
      <c r="B883" s="90"/>
      <c r="C883" s="90" t="s">
        <v>942</v>
      </c>
      <c r="D883" s="126">
        <v>1.0</v>
      </c>
      <c r="E883" s="127">
        <v>182.94</v>
      </c>
      <c r="F883" s="128">
        <f t="shared" si="7"/>
        <v>118.911</v>
      </c>
      <c r="G883" s="129">
        <f t="shared" si="1"/>
        <v>64.029</v>
      </c>
      <c r="H883" s="130">
        <f t="shared" si="2"/>
        <v>0.35</v>
      </c>
      <c r="I883" s="131">
        <v>44631.0</v>
      </c>
      <c r="J883" s="132">
        <v>44667.0</v>
      </c>
      <c r="K883" s="123"/>
      <c r="L883" s="90"/>
      <c r="M883" s="133">
        <f t="shared" si="3"/>
        <v>182.94</v>
      </c>
      <c r="N883" s="99">
        <f t="shared" si="4"/>
        <v>36</v>
      </c>
      <c r="O883" s="133">
        <f t="shared" si="5"/>
        <v>118.911</v>
      </c>
      <c r="P883" s="134">
        <v>0.85</v>
      </c>
      <c r="Q883" s="90"/>
      <c r="R883" s="99">
        <f>IF(AND(H883&lt;='Product Ratings'!$E$5,H883&gt;='Product Ratings'!$D$5),'Product Ratings'!$C$5,IF(AND(H883&lt;='Product Ratings'!$E$6,H883&gt;='Product Ratings'!$D$6),'Product Ratings'!$C$6,IF(AND(H883&lt;='Product Ratings'!$E$7,H883&gt;='Product Ratings'!$D$7),'Product Ratings'!$C$7,IF(AND(H883&lt;='Product Ratings'!$E$8,H883&gt;='Product Ratings'!$D$8),'Product Ratings'!$C$8,IF(H883&gt;='Product Ratings'!$D$9,'Product Ratings'!$C$9)))))</f>
        <v>2</v>
      </c>
      <c r="S883" s="99">
        <f>IF(AND(D883&lt;='Product Ratings'!$I$5,D883&gt;='Product Ratings'!$H$5),'Product Ratings'!$F$5,IF(AND(D883&lt;='Product Ratings'!$I$6,D883&gt;='Product Ratings'!$H$6),'Product Ratings'!$F$6,IF(AND(D883&lt;='Product Ratings'!$I$7,I883&gt;='Product Ratings'!$H$7),'Product Ratings'!$F$7,IF(AND(D883&lt;='Product Ratings'!$I$8,D883&gt;='Product Ratings'!$H$8),'Product Ratings'!$F$8,IF(D883&gt;='Product Ratings'!$H$9,'Product Ratings'!$F$9)))))</f>
        <v>1</v>
      </c>
      <c r="T883" s="99">
        <f>IF(AND(O883&lt;='Product Ratings'!$M$5,O883&gt;='Product Ratings'!$L$5),'Product Ratings'!$J$5,IF(AND(O883&lt;='Product Ratings'!$M$6,O883&gt;='Product Ratings'!$L$6),'Product Ratings'!$J$6,IF(AND(O883&lt;='Product Ratings'!$M$7,O883&gt;='Product Ratings'!$L$7),'Product Ratings'!$J$7,IF(AND(O883&lt;='Product Ratings'!$M$8,O883&gt;='Product Ratings'!$L$8),'Product Ratings'!$J$8,IF(O883&gt;='Product Ratings'!$L$9,'Product Ratings'!$J$9)))))</f>
        <v>2</v>
      </c>
      <c r="U883" s="99">
        <f>IF(AND(N883&lt;='Product Ratings'!$R$5,N883&gt;='Product Ratings'!$Q$5),'Product Ratings'!$O$5,IF(AND(N883&lt;='Product Ratings'!$R$6,N883&gt;='Product Ratings'!$Q$6),'Product Ratings'!$O$6,IF(AND(N883&lt;='Product Ratings'!$R$7,N883&gt;='Product Ratings'!$Q$7),'Product Ratings'!$O$7,IF(AND(N883&lt;='Product Ratings'!$R$8,N883&gt;='Product Ratings'!$Q$8),'Product Ratings'!$O$8,IF(N883&gt;='Product Ratings'!$Q$9,'Product Ratings'!$O$9)))))</f>
        <v>3</v>
      </c>
      <c r="V883" s="99">
        <f>IF(AND(P883&lt;='Product Ratings'!$V$5,P883&gt;='Product Ratings'!$U$5),'Product Ratings'!$S$5,IF(AND(P883&lt;='Product Ratings'!$V$6,P883&gt;='Product Ratings'!$U$6),'Product Ratings'!$S$6,IF(AND(P883&lt;='Product Ratings'!$V$7,P883&gt;='Product Ratings'!$U$7),'Product Ratings'!$S$7,IF(AND(P883&lt;='Product Ratings'!$V$8,P883&gt;='Product Ratings'!$U$8),'Product Ratings'!$S$8,IF(P883&gt;='Product Ratings'!$U$9,'Product Ratings'!$S$9)))))</f>
        <v>5</v>
      </c>
      <c r="W883" s="135">
        <f t="shared" si="6"/>
        <v>13</v>
      </c>
      <c r="X883" s="90"/>
      <c r="Y883" s="90"/>
      <c r="Z883" s="90"/>
      <c r="AA883" s="90"/>
      <c r="AB883" s="90"/>
    </row>
    <row r="884" ht="12.75" customHeight="1">
      <c r="A884" s="87"/>
      <c r="B884" s="90"/>
      <c r="C884" s="90" t="s">
        <v>943</v>
      </c>
      <c r="D884" s="126">
        <v>2.0</v>
      </c>
      <c r="E884" s="127">
        <v>49.64</v>
      </c>
      <c r="F884" s="128">
        <f t="shared" si="7"/>
        <v>32.266</v>
      </c>
      <c r="G884" s="129">
        <f t="shared" si="1"/>
        <v>17.374</v>
      </c>
      <c r="H884" s="130">
        <f t="shared" si="2"/>
        <v>0.35</v>
      </c>
      <c r="I884" s="131">
        <v>44632.0</v>
      </c>
      <c r="J884" s="132">
        <v>44668.0</v>
      </c>
      <c r="K884" s="123"/>
      <c r="L884" s="90"/>
      <c r="M884" s="133">
        <f t="shared" si="3"/>
        <v>24.82</v>
      </c>
      <c r="N884" s="99">
        <f t="shared" si="4"/>
        <v>36</v>
      </c>
      <c r="O884" s="133">
        <f t="shared" si="5"/>
        <v>16.133</v>
      </c>
      <c r="P884" s="134">
        <v>0.87</v>
      </c>
      <c r="Q884" s="90"/>
      <c r="R884" s="99">
        <f>IF(AND(H884&lt;='Product Ratings'!$E$5,H884&gt;='Product Ratings'!$D$5),'Product Ratings'!$C$5,IF(AND(H884&lt;='Product Ratings'!$E$6,H884&gt;='Product Ratings'!$D$6),'Product Ratings'!$C$6,IF(AND(H884&lt;='Product Ratings'!$E$7,H884&gt;='Product Ratings'!$D$7),'Product Ratings'!$C$7,IF(AND(H884&lt;='Product Ratings'!$E$8,H884&gt;='Product Ratings'!$D$8),'Product Ratings'!$C$8,IF(H884&gt;='Product Ratings'!$D$9,'Product Ratings'!$C$9)))))</f>
        <v>2</v>
      </c>
      <c r="S884" s="99">
        <f>IF(AND(D884&lt;='Product Ratings'!$I$5,D884&gt;='Product Ratings'!$H$5),'Product Ratings'!$F$5,IF(AND(D884&lt;='Product Ratings'!$I$6,D884&gt;='Product Ratings'!$H$6),'Product Ratings'!$F$6,IF(AND(D884&lt;='Product Ratings'!$I$7,I884&gt;='Product Ratings'!$H$7),'Product Ratings'!$F$7,IF(AND(D884&lt;='Product Ratings'!$I$8,D884&gt;='Product Ratings'!$H$8),'Product Ratings'!$F$8,IF(D884&gt;='Product Ratings'!$H$9,'Product Ratings'!$F$9)))))</f>
        <v>1</v>
      </c>
      <c r="T884" s="99">
        <f>IF(AND(O884&lt;='Product Ratings'!$M$5,O884&gt;='Product Ratings'!$L$5),'Product Ratings'!$J$5,IF(AND(O884&lt;='Product Ratings'!$M$6,O884&gt;='Product Ratings'!$L$6),'Product Ratings'!$J$6,IF(AND(O884&lt;='Product Ratings'!$M$7,O884&gt;='Product Ratings'!$L$7),'Product Ratings'!$J$7,IF(AND(O884&lt;='Product Ratings'!$M$8,O884&gt;='Product Ratings'!$L$8),'Product Ratings'!$J$8,IF(O884&gt;='Product Ratings'!$L$9,'Product Ratings'!$J$9)))))</f>
        <v>5</v>
      </c>
      <c r="U884" s="99">
        <f>IF(AND(N884&lt;='Product Ratings'!$R$5,N884&gt;='Product Ratings'!$Q$5),'Product Ratings'!$O$5,IF(AND(N884&lt;='Product Ratings'!$R$6,N884&gt;='Product Ratings'!$Q$6),'Product Ratings'!$O$6,IF(AND(N884&lt;='Product Ratings'!$R$7,N884&gt;='Product Ratings'!$Q$7),'Product Ratings'!$O$7,IF(AND(N884&lt;='Product Ratings'!$R$8,N884&gt;='Product Ratings'!$Q$8),'Product Ratings'!$O$8,IF(N884&gt;='Product Ratings'!$Q$9,'Product Ratings'!$O$9)))))</f>
        <v>3</v>
      </c>
      <c r="V884" s="99">
        <f>IF(AND(P884&lt;='Product Ratings'!$V$5,P884&gt;='Product Ratings'!$U$5),'Product Ratings'!$S$5,IF(AND(P884&lt;='Product Ratings'!$V$6,P884&gt;='Product Ratings'!$U$6),'Product Ratings'!$S$6,IF(AND(P884&lt;='Product Ratings'!$V$7,P884&gt;='Product Ratings'!$U$7),'Product Ratings'!$S$7,IF(AND(P884&lt;='Product Ratings'!$V$8,P884&gt;='Product Ratings'!$U$8),'Product Ratings'!$S$8,IF(P884&gt;='Product Ratings'!$U$9,'Product Ratings'!$S$9)))))</f>
        <v>5</v>
      </c>
      <c r="W884" s="135">
        <f t="shared" si="6"/>
        <v>16</v>
      </c>
      <c r="X884" s="90"/>
      <c r="Y884" s="90"/>
      <c r="Z884" s="90"/>
      <c r="AA884" s="90"/>
      <c r="AB884" s="90"/>
    </row>
    <row r="885" ht="12.75" customHeight="1">
      <c r="A885" s="87"/>
      <c r="B885" s="90"/>
      <c r="C885" s="90" t="s">
        <v>944</v>
      </c>
      <c r="D885" s="126">
        <v>3.0</v>
      </c>
      <c r="E885" s="127">
        <v>25.83</v>
      </c>
      <c r="F885" s="128">
        <f t="shared" si="7"/>
        <v>16.7895</v>
      </c>
      <c r="G885" s="129">
        <f t="shared" si="1"/>
        <v>9.0405</v>
      </c>
      <c r="H885" s="130">
        <f t="shared" si="2"/>
        <v>0.35</v>
      </c>
      <c r="I885" s="131">
        <v>44633.0</v>
      </c>
      <c r="J885" s="132">
        <v>44669.0</v>
      </c>
      <c r="K885" s="123"/>
      <c r="L885" s="90"/>
      <c r="M885" s="133">
        <f t="shared" si="3"/>
        <v>8.61</v>
      </c>
      <c r="N885" s="99">
        <f t="shared" si="4"/>
        <v>36</v>
      </c>
      <c r="O885" s="133">
        <f t="shared" si="5"/>
        <v>5.5965</v>
      </c>
      <c r="P885" s="134">
        <v>0.88</v>
      </c>
      <c r="Q885" s="90"/>
      <c r="R885" s="99">
        <f>IF(AND(H885&lt;='Product Ratings'!$E$5,H885&gt;='Product Ratings'!$D$5),'Product Ratings'!$C$5,IF(AND(H885&lt;='Product Ratings'!$E$6,H885&gt;='Product Ratings'!$D$6),'Product Ratings'!$C$6,IF(AND(H885&lt;='Product Ratings'!$E$7,H885&gt;='Product Ratings'!$D$7),'Product Ratings'!$C$7,IF(AND(H885&lt;='Product Ratings'!$E$8,H885&gt;='Product Ratings'!$D$8),'Product Ratings'!$C$8,IF(H885&gt;='Product Ratings'!$D$9,'Product Ratings'!$C$9)))))</f>
        <v>2</v>
      </c>
      <c r="S885" s="99">
        <f>IF(AND(D885&lt;='Product Ratings'!$I$5,D885&gt;='Product Ratings'!$H$5),'Product Ratings'!$F$5,IF(AND(D885&lt;='Product Ratings'!$I$6,D885&gt;='Product Ratings'!$H$6),'Product Ratings'!$F$6,IF(AND(D885&lt;='Product Ratings'!$I$7,I885&gt;='Product Ratings'!$H$7),'Product Ratings'!$F$7,IF(AND(D885&lt;='Product Ratings'!$I$8,D885&gt;='Product Ratings'!$H$8),'Product Ratings'!$F$8,IF(D885&gt;='Product Ratings'!$H$9,'Product Ratings'!$F$9)))))</f>
        <v>1</v>
      </c>
      <c r="T885" s="99">
        <f>IF(AND(O885&lt;='Product Ratings'!$M$5,O885&gt;='Product Ratings'!$L$5),'Product Ratings'!$J$5,IF(AND(O885&lt;='Product Ratings'!$M$6,O885&gt;='Product Ratings'!$L$6),'Product Ratings'!$J$6,IF(AND(O885&lt;='Product Ratings'!$M$7,O885&gt;='Product Ratings'!$L$7),'Product Ratings'!$J$7,IF(AND(O885&lt;='Product Ratings'!$M$8,O885&gt;='Product Ratings'!$L$8),'Product Ratings'!$J$8,IF(O885&gt;='Product Ratings'!$L$9,'Product Ratings'!$J$9)))))</f>
        <v>5</v>
      </c>
      <c r="U885" s="99">
        <f>IF(AND(N885&lt;='Product Ratings'!$R$5,N885&gt;='Product Ratings'!$Q$5),'Product Ratings'!$O$5,IF(AND(N885&lt;='Product Ratings'!$R$6,N885&gt;='Product Ratings'!$Q$6),'Product Ratings'!$O$6,IF(AND(N885&lt;='Product Ratings'!$R$7,N885&gt;='Product Ratings'!$Q$7),'Product Ratings'!$O$7,IF(AND(N885&lt;='Product Ratings'!$R$8,N885&gt;='Product Ratings'!$Q$8),'Product Ratings'!$O$8,IF(N885&gt;='Product Ratings'!$Q$9,'Product Ratings'!$O$9)))))</f>
        <v>3</v>
      </c>
      <c r="V885" s="99">
        <f>IF(AND(P885&lt;='Product Ratings'!$V$5,P885&gt;='Product Ratings'!$U$5),'Product Ratings'!$S$5,IF(AND(P885&lt;='Product Ratings'!$V$6,P885&gt;='Product Ratings'!$U$6),'Product Ratings'!$S$6,IF(AND(P885&lt;='Product Ratings'!$V$7,P885&gt;='Product Ratings'!$U$7),'Product Ratings'!$S$7,IF(AND(P885&lt;='Product Ratings'!$V$8,P885&gt;='Product Ratings'!$U$8),'Product Ratings'!$S$8,IF(P885&gt;='Product Ratings'!$U$9,'Product Ratings'!$S$9)))))</f>
        <v>5</v>
      </c>
      <c r="W885" s="135">
        <f t="shared" si="6"/>
        <v>16</v>
      </c>
      <c r="X885" s="90"/>
      <c r="Y885" s="90"/>
      <c r="Z885" s="90"/>
      <c r="AA885" s="90"/>
      <c r="AB885" s="90"/>
    </row>
    <row r="886" ht="12.75" customHeight="1">
      <c r="A886" s="87"/>
      <c r="B886" s="90"/>
      <c r="C886" s="90" t="s">
        <v>945</v>
      </c>
      <c r="D886" s="126">
        <v>4.0</v>
      </c>
      <c r="E886" s="127">
        <v>78.26</v>
      </c>
      <c r="F886" s="128">
        <f t="shared" si="7"/>
        <v>50.869</v>
      </c>
      <c r="G886" s="129">
        <f t="shared" si="1"/>
        <v>27.391</v>
      </c>
      <c r="H886" s="130">
        <f t="shared" si="2"/>
        <v>0.35</v>
      </c>
      <c r="I886" s="131">
        <v>44634.0</v>
      </c>
      <c r="J886" s="132">
        <v>44670.0</v>
      </c>
      <c r="K886" s="123"/>
      <c r="L886" s="90"/>
      <c r="M886" s="133">
        <f t="shared" si="3"/>
        <v>19.565</v>
      </c>
      <c r="N886" s="99">
        <f t="shared" si="4"/>
        <v>36</v>
      </c>
      <c r="O886" s="133">
        <f t="shared" si="5"/>
        <v>12.71725</v>
      </c>
      <c r="P886" s="134">
        <v>0.89</v>
      </c>
      <c r="Q886" s="90"/>
      <c r="R886" s="99">
        <f>IF(AND(H886&lt;='Product Ratings'!$E$5,H886&gt;='Product Ratings'!$D$5),'Product Ratings'!$C$5,IF(AND(H886&lt;='Product Ratings'!$E$6,H886&gt;='Product Ratings'!$D$6),'Product Ratings'!$C$6,IF(AND(H886&lt;='Product Ratings'!$E$7,H886&gt;='Product Ratings'!$D$7),'Product Ratings'!$C$7,IF(AND(H886&lt;='Product Ratings'!$E$8,H886&gt;='Product Ratings'!$D$8),'Product Ratings'!$C$8,IF(H886&gt;='Product Ratings'!$D$9,'Product Ratings'!$C$9)))))</f>
        <v>2</v>
      </c>
      <c r="S886" s="99">
        <f>IF(AND(D886&lt;='Product Ratings'!$I$5,D886&gt;='Product Ratings'!$H$5),'Product Ratings'!$F$5,IF(AND(D886&lt;='Product Ratings'!$I$6,D886&gt;='Product Ratings'!$H$6),'Product Ratings'!$F$6,IF(AND(D886&lt;='Product Ratings'!$I$7,I886&gt;='Product Ratings'!$H$7),'Product Ratings'!$F$7,IF(AND(D886&lt;='Product Ratings'!$I$8,D886&gt;='Product Ratings'!$H$8),'Product Ratings'!$F$8,IF(D886&gt;='Product Ratings'!$H$9,'Product Ratings'!$F$9)))))</f>
        <v>1</v>
      </c>
      <c r="T886" s="99">
        <f>IF(AND(O886&lt;='Product Ratings'!$M$5,O886&gt;='Product Ratings'!$L$5),'Product Ratings'!$J$5,IF(AND(O886&lt;='Product Ratings'!$M$6,O886&gt;='Product Ratings'!$L$6),'Product Ratings'!$J$6,IF(AND(O886&lt;='Product Ratings'!$M$7,O886&gt;='Product Ratings'!$L$7),'Product Ratings'!$J$7,IF(AND(O886&lt;='Product Ratings'!$M$8,O886&gt;='Product Ratings'!$L$8),'Product Ratings'!$J$8,IF(O886&gt;='Product Ratings'!$L$9,'Product Ratings'!$J$9)))))</f>
        <v>5</v>
      </c>
      <c r="U886" s="99">
        <f>IF(AND(N886&lt;='Product Ratings'!$R$5,N886&gt;='Product Ratings'!$Q$5),'Product Ratings'!$O$5,IF(AND(N886&lt;='Product Ratings'!$R$6,N886&gt;='Product Ratings'!$Q$6),'Product Ratings'!$O$6,IF(AND(N886&lt;='Product Ratings'!$R$7,N886&gt;='Product Ratings'!$Q$7),'Product Ratings'!$O$7,IF(AND(N886&lt;='Product Ratings'!$R$8,N886&gt;='Product Ratings'!$Q$8),'Product Ratings'!$O$8,IF(N886&gt;='Product Ratings'!$Q$9,'Product Ratings'!$O$9)))))</f>
        <v>3</v>
      </c>
      <c r="V886" s="99">
        <f>IF(AND(P886&lt;='Product Ratings'!$V$5,P886&gt;='Product Ratings'!$U$5),'Product Ratings'!$S$5,IF(AND(P886&lt;='Product Ratings'!$V$6,P886&gt;='Product Ratings'!$U$6),'Product Ratings'!$S$6,IF(AND(P886&lt;='Product Ratings'!$V$7,P886&gt;='Product Ratings'!$U$7),'Product Ratings'!$S$7,IF(AND(P886&lt;='Product Ratings'!$V$8,P886&gt;='Product Ratings'!$U$8),'Product Ratings'!$S$8,IF(P886&gt;='Product Ratings'!$U$9,'Product Ratings'!$S$9)))))</f>
        <v>5</v>
      </c>
      <c r="W886" s="135">
        <f t="shared" si="6"/>
        <v>16</v>
      </c>
      <c r="X886" s="90"/>
      <c r="Y886" s="90"/>
      <c r="Z886" s="90"/>
      <c r="AA886" s="90"/>
      <c r="AB886" s="90"/>
    </row>
    <row r="887" ht="12.75" customHeight="1">
      <c r="A887" s="87"/>
      <c r="B887" s="90"/>
      <c r="C887" s="90" t="s">
        <v>946</v>
      </c>
      <c r="D887" s="126">
        <v>5.0</v>
      </c>
      <c r="E887" s="127">
        <v>485.26</v>
      </c>
      <c r="F887" s="128">
        <f t="shared" si="7"/>
        <v>315.419</v>
      </c>
      <c r="G887" s="129">
        <f t="shared" si="1"/>
        <v>169.841</v>
      </c>
      <c r="H887" s="130">
        <f t="shared" si="2"/>
        <v>0.35</v>
      </c>
      <c r="I887" s="131">
        <v>44635.0</v>
      </c>
      <c r="J887" s="132">
        <v>44671.0</v>
      </c>
      <c r="K887" s="123"/>
      <c r="L887" s="90"/>
      <c r="M887" s="133">
        <f t="shared" si="3"/>
        <v>97.052</v>
      </c>
      <c r="N887" s="99">
        <f t="shared" si="4"/>
        <v>36</v>
      </c>
      <c r="O887" s="133">
        <f t="shared" si="5"/>
        <v>63.0838</v>
      </c>
      <c r="P887" s="134">
        <v>0.9</v>
      </c>
      <c r="Q887" s="90"/>
      <c r="R887" s="99">
        <f>IF(AND(H887&lt;='Product Ratings'!$E$5,H887&gt;='Product Ratings'!$D$5),'Product Ratings'!$C$5,IF(AND(H887&lt;='Product Ratings'!$E$6,H887&gt;='Product Ratings'!$D$6),'Product Ratings'!$C$6,IF(AND(H887&lt;='Product Ratings'!$E$7,H887&gt;='Product Ratings'!$D$7),'Product Ratings'!$C$7,IF(AND(H887&lt;='Product Ratings'!$E$8,H887&gt;='Product Ratings'!$D$8),'Product Ratings'!$C$8,IF(H887&gt;='Product Ratings'!$D$9,'Product Ratings'!$C$9)))))</f>
        <v>2</v>
      </c>
      <c r="S887" s="99">
        <f>IF(AND(D887&lt;='Product Ratings'!$I$5,D887&gt;='Product Ratings'!$H$5),'Product Ratings'!$F$5,IF(AND(D887&lt;='Product Ratings'!$I$6,D887&gt;='Product Ratings'!$H$6),'Product Ratings'!$F$6,IF(AND(D887&lt;='Product Ratings'!$I$7,I887&gt;='Product Ratings'!$H$7),'Product Ratings'!$F$7,IF(AND(D887&lt;='Product Ratings'!$I$8,D887&gt;='Product Ratings'!$H$8),'Product Ratings'!$F$8,IF(D887&gt;='Product Ratings'!$H$9,'Product Ratings'!$F$9)))))</f>
        <v>1</v>
      </c>
      <c r="T887" s="99">
        <f>IF(AND(O887&lt;='Product Ratings'!$M$5,O887&gt;='Product Ratings'!$L$5),'Product Ratings'!$J$5,IF(AND(O887&lt;='Product Ratings'!$M$6,O887&gt;='Product Ratings'!$L$6),'Product Ratings'!$J$6,IF(AND(O887&lt;='Product Ratings'!$M$7,O887&gt;='Product Ratings'!$L$7),'Product Ratings'!$J$7,IF(AND(O887&lt;='Product Ratings'!$M$8,O887&gt;='Product Ratings'!$L$8),'Product Ratings'!$J$8,IF(O887&gt;='Product Ratings'!$L$9,'Product Ratings'!$J$9)))))</f>
        <v>3</v>
      </c>
      <c r="U887" s="99">
        <f>IF(AND(N887&lt;='Product Ratings'!$R$5,N887&gt;='Product Ratings'!$Q$5),'Product Ratings'!$O$5,IF(AND(N887&lt;='Product Ratings'!$R$6,N887&gt;='Product Ratings'!$Q$6),'Product Ratings'!$O$6,IF(AND(N887&lt;='Product Ratings'!$R$7,N887&gt;='Product Ratings'!$Q$7),'Product Ratings'!$O$7,IF(AND(N887&lt;='Product Ratings'!$R$8,N887&gt;='Product Ratings'!$Q$8),'Product Ratings'!$O$8,IF(N887&gt;='Product Ratings'!$Q$9,'Product Ratings'!$O$9)))))</f>
        <v>3</v>
      </c>
      <c r="V887" s="99">
        <f>IF(AND(P887&lt;='Product Ratings'!$V$5,P887&gt;='Product Ratings'!$U$5),'Product Ratings'!$S$5,IF(AND(P887&lt;='Product Ratings'!$V$6,P887&gt;='Product Ratings'!$U$6),'Product Ratings'!$S$6,IF(AND(P887&lt;='Product Ratings'!$V$7,P887&gt;='Product Ratings'!$U$7),'Product Ratings'!$S$7,IF(AND(P887&lt;='Product Ratings'!$V$8,P887&gt;='Product Ratings'!$U$8),'Product Ratings'!$S$8,IF(P887&gt;='Product Ratings'!$U$9,'Product Ratings'!$S$9)))))</f>
        <v>5</v>
      </c>
      <c r="W887" s="135">
        <f t="shared" si="6"/>
        <v>14</v>
      </c>
      <c r="X887" s="90"/>
      <c r="Y887" s="90"/>
      <c r="Z887" s="90"/>
      <c r="AA887" s="90"/>
      <c r="AB887" s="90"/>
    </row>
    <row r="888" ht="12.75" customHeight="1">
      <c r="A888" s="87"/>
      <c r="B888" s="90"/>
      <c r="C888" s="90" t="s">
        <v>947</v>
      </c>
      <c r="D888" s="126">
        <v>6.0</v>
      </c>
      <c r="E888" s="127">
        <v>50.43</v>
      </c>
      <c r="F888" s="128">
        <f t="shared" si="7"/>
        <v>32.7795</v>
      </c>
      <c r="G888" s="129">
        <f t="shared" si="1"/>
        <v>17.6505</v>
      </c>
      <c r="H888" s="130">
        <f t="shared" si="2"/>
        <v>0.35</v>
      </c>
      <c r="I888" s="131">
        <v>44636.0</v>
      </c>
      <c r="J888" s="132">
        <v>44672.0</v>
      </c>
      <c r="K888" s="123"/>
      <c r="L888" s="90"/>
      <c r="M888" s="133">
        <f t="shared" si="3"/>
        <v>8.405</v>
      </c>
      <c r="N888" s="99">
        <f t="shared" si="4"/>
        <v>36</v>
      </c>
      <c r="O888" s="133">
        <f t="shared" si="5"/>
        <v>5.46325</v>
      </c>
      <c r="P888" s="134">
        <v>0.91</v>
      </c>
      <c r="Q888" s="90"/>
      <c r="R888" s="99">
        <f>IF(AND(H888&lt;='Product Ratings'!$E$5,H888&gt;='Product Ratings'!$D$5),'Product Ratings'!$C$5,IF(AND(H888&lt;='Product Ratings'!$E$6,H888&gt;='Product Ratings'!$D$6),'Product Ratings'!$C$6,IF(AND(H888&lt;='Product Ratings'!$E$7,H888&gt;='Product Ratings'!$D$7),'Product Ratings'!$C$7,IF(AND(H888&lt;='Product Ratings'!$E$8,H888&gt;='Product Ratings'!$D$8),'Product Ratings'!$C$8,IF(H888&gt;='Product Ratings'!$D$9,'Product Ratings'!$C$9)))))</f>
        <v>2</v>
      </c>
      <c r="S888" s="99">
        <f>IF(AND(D888&lt;='Product Ratings'!$I$5,D888&gt;='Product Ratings'!$H$5),'Product Ratings'!$F$5,IF(AND(D888&lt;='Product Ratings'!$I$6,D888&gt;='Product Ratings'!$H$6),'Product Ratings'!$F$6,IF(AND(D888&lt;='Product Ratings'!$I$7,I888&gt;='Product Ratings'!$H$7),'Product Ratings'!$F$7,IF(AND(D888&lt;='Product Ratings'!$I$8,D888&gt;='Product Ratings'!$H$8),'Product Ratings'!$F$8,IF(D888&gt;='Product Ratings'!$H$9,'Product Ratings'!$F$9)))))</f>
        <v>2</v>
      </c>
      <c r="T888" s="99">
        <f>IF(AND(O888&lt;='Product Ratings'!$M$5,O888&gt;='Product Ratings'!$L$5),'Product Ratings'!$J$5,IF(AND(O888&lt;='Product Ratings'!$M$6,O888&gt;='Product Ratings'!$L$6),'Product Ratings'!$J$6,IF(AND(O888&lt;='Product Ratings'!$M$7,O888&gt;='Product Ratings'!$L$7),'Product Ratings'!$J$7,IF(AND(O888&lt;='Product Ratings'!$M$8,O888&gt;='Product Ratings'!$L$8),'Product Ratings'!$J$8,IF(O888&gt;='Product Ratings'!$L$9,'Product Ratings'!$J$9)))))</f>
        <v>5</v>
      </c>
      <c r="U888" s="99">
        <f>IF(AND(N888&lt;='Product Ratings'!$R$5,N888&gt;='Product Ratings'!$Q$5),'Product Ratings'!$O$5,IF(AND(N888&lt;='Product Ratings'!$R$6,N888&gt;='Product Ratings'!$Q$6),'Product Ratings'!$O$6,IF(AND(N888&lt;='Product Ratings'!$R$7,N888&gt;='Product Ratings'!$Q$7),'Product Ratings'!$O$7,IF(AND(N888&lt;='Product Ratings'!$R$8,N888&gt;='Product Ratings'!$Q$8),'Product Ratings'!$O$8,IF(N888&gt;='Product Ratings'!$Q$9,'Product Ratings'!$O$9)))))</f>
        <v>3</v>
      </c>
      <c r="V888" s="99">
        <f>IF(AND(P888&lt;='Product Ratings'!$V$5,P888&gt;='Product Ratings'!$U$5),'Product Ratings'!$S$5,IF(AND(P888&lt;='Product Ratings'!$V$6,P888&gt;='Product Ratings'!$U$6),'Product Ratings'!$S$6,IF(AND(P888&lt;='Product Ratings'!$V$7,P888&gt;='Product Ratings'!$U$7),'Product Ratings'!$S$7,IF(AND(P888&lt;='Product Ratings'!$V$8,P888&gt;='Product Ratings'!$U$8),'Product Ratings'!$S$8,IF(P888&gt;='Product Ratings'!$U$9,'Product Ratings'!$S$9)))))</f>
        <v>5</v>
      </c>
      <c r="W888" s="135">
        <f t="shared" si="6"/>
        <v>17</v>
      </c>
      <c r="X888" s="90"/>
      <c r="Y888" s="90"/>
      <c r="Z888" s="90"/>
      <c r="AA888" s="90"/>
      <c r="AB888" s="90"/>
    </row>
    <row r="889" ht="12.75" customHeight="1">
      <c r="A889" s="87"/>
      <c r="B889" s="90"/>
      <c r="C889" s="90" t="s">
        <v>948</v>
      </c>
      <c r="D889" s="126">
        <v>1.0</v>
      </c>
      <c r="E889" s="127">
        <v>179.92</v>
      </c>
      <c r="F889" s="128">
        <f t="shared" si="7"/>
        <v>116.948</v>
      </c>
      <c r="G889" s="129">
        <f t="shared" si="1"/>
        <v>62.972</v>
      </c>
      <c r="H889" s="130">
        <f t="shared" si="2"/>
        <v>0.35</v>
      </c>
      <c r="I889" s="131">
        <v>44637.0</v>
      </c>
      <c r="J889" s="132">
        <v>44673.0</v>
      </c>
      <c r="K889" s="123"/>
      <c r="L889" s="90"/>
      <c r="M889" s="133">
        <f t="shared" si="3"/>
        <v>179.92</v>
      </c>
      <c r="N889" s="99">
        <f t="shared" si="4"/>
        <v>36</v>
      </c>
      <c r="O889" s="133">
        <f t="shared" si="5"/>
        <v>116.948</v>
      </c>
      <c r="P889" s="134">
        <v>0.94</v>
      </c>
      <c r="Q889" s="90"/>
      <c r="R889" s="99">
        <f>IF(AND(H889&lt;='Product Ratings'!$E$5,H889&gt;='Product Ratings'!$D$5),'Product Ratings'!$C$5,IF(AND(H889&lt;='Product Ratings'!$E$6,H889&gt;='Product Ratings'!$D$6),'Product Ratings'!$C$6,IF(AND(H889&lt;='Product Ratings'!$E$7,H889&gt;='Product Ratings'!$D$7),'Product Ratings'!$C$7,IF(AND(H889&lt;='Product Ratings'!$E$8,H889&gt;='Product Ratings'!$D$8),'Product Ratings'!$C$8,IF(H889&gt;='Product Ratings'!$D$9,'Product Ratings'!$C$9)))))</f>
        <v>2</v>
      </c>
      <c r="S889" s="99">
        <f>IF(AND(D889&lt;='Product Ratings'!$I$5,D889&gt;='Product Ratings'!$H$5),'Product Ratings'!$F$5,IF(AND(D889&lt;='Product Ratings'!$I$6,D889&gt;='Product Ratings'!$H$6),'Product Ratings'!$F$6,IF(AND(D889&lt;='Product Ratings'!$I$7,I889&gt;='Product Ratings'!$H$7),'Product Ratings'!$F$7,IF(AND(D889&lt;='Product Ratings'!$I$8,D889&gt;='Product Ratings'!$H$8),'Product Ratings'!$F$8,IF(D889&gt;='Product Ratings'!$H$9,'Product Ratings'!$F$9)))))</f>
        <v>1</v>
      </c>
      <c r="T889" s="99">
        <f>IF(AND(O889&lt;='Product Ratings'!$M$5,O889&gt;='Product Ratings'!$L$5),'Product Ratings'!$J$5,IF(AND(O889&lt;='Product Ratings'!$M$6,O889&gt;='Product Ratings'!$L$6),'Product Ratings'!$J$6,IF(AND(O889&lt;='Product Ratings'!$M$7,O889&gt;='Product Ratings'!$L$7),'Product Ratings'!$J$7,IF(AND(O889&lt;='Product Ratings'!$M$8,O889&gt;='Product Ratings'!$L$8),'Product Ratings'!$J$8,IF(O889&gt;='Product Ratings'!$L$9,'Product Ratings'!$J$9)))))</f>
        <v>2</v>
      </c>
      <c r="U889" s="99">
        <f>IF(AND(N889&lt;='Product Ratings'!$R$5,N889&gt;='Product Ratings'!$Q$5),'Product Ratings'!$O$5,IF(AND(N889&lt;='Product Ratings'!$R$6,N889&gt;='Product Ratings'!$Q$6),'Product Ratings'!$O$6,IF(AND(N889&lt;='Product Ratings'!$R$7,N889&gt;='Product Ratings'!$Q$7),'Product Ratings'!$O$7,IF(AND(N889&lt;='Product Ratings'!$R$8,N889&gt;='Product Ratings'!$Q$8),'Product Ratings'!$O$8,IF(N889&gt;='Product Ratings'!$Q$9,'Product Ratings'!$O$9)))))</f>
        <v>3</v>
      </c>
      <c r="V889" s="99">
        <f>IF(AND(P889&lt;='Product Ratings'!$V$5,P889&gt;='Product Ratings'!$U$5),'Product Ratings'!$S$5,IF(AND(P889&lt;='Product Ratings'!$V$6,P889&gt;='Product Ratings'!$U$6),'Product Ratings'!$S$6,IF(AND(P889&lt;='Product Ratings'!$V$7,P889&gt;='Product Ratings'!$U$7),'Product Ratings'!$S$7,IF(AND(P889&lt;='Product Ratings'!$V$8,P889&gt;='Product Ratings'!$U$8),'Product Ratings'!$S$8,IF(P889&gt;='Product Ratings'!$U$9,'Product Ratings'!$S$9)))))</f>
        <v>5</v>
      </c>
      <c r="W889" s="135">
        <f t="shared" si="6"/>
        <v>13</v>
      </c>
      <c r="X889" s="90"/>
      <c r="Y889" s="90"/>
      <c r="Z889" s="90"/>
      <c r="AA889" s="90"/>
      <c r="AB889" s="90"/>
    </row>
    <row r="890" ht="12.75" customHeight="1">
      <c r="A890" s="87"/>
      <c r="B890" s="90"/>
      <c r="C890" s="90" t="s">
        <v>949</v>
      </c>
      <c r="D890" s="126">
        <v>2.0</v>
      </c>
      <c r="E890" s="127">
        <v>340.87</v>
      </c>
      <c r="F890" s="128">
        <f t="shared" si="7"/>
        <v>221.5655</v>
      </c>
      <c r="G890" s="129">
        <f t="shared" si="1"/>
        <v>119.3045</v>
      </c>
      <c r="H890" s="130">
        <f t="shared" si="2"/>
        <v>0.35</v>
      </c>
      <c r="I890" s="131">
        <v>44638.0</v>
      </c>
      <c r="J890" s="132">
        <v>44674.0</v>
      </c>
      <c r="K890" s="123"/>
      <c r="L890" s="90"/>
      <c r="M890" s="133">
        <f t="shared" si="3"/>
        <v>170.435</v>
      </c>
      <c r="N890" s="99">
        <f t="shared" si="4"/>
        <v>36</v>
      </c>
      <c r="O890" s="133">
        <f t="shared" si="5"/>
        <v>110.78275</v>
      </c>
      <c r="P890" s="134">
        <v>0.97</v>
      </c>
      <c r="Q890" s="90"/>
      <c r="R890" s="99">
        <f>IF(AND(H890&lt;='Product Ratings'!$E$5,H890&gt;='Product Ratings'!$D$5),'Product Ratings'!$C$5,IF(AND(H890&lt;='Product Ratings'!$E$6,H890&gt;='Product Ratings'!$D$6),'Product Ratings'!$C$6,IF(AND(H890&lt;='Product Ratings'!$E$7,H890&gt;='Product Ratings'!$D$7),'Product Ratings'!$C$7,IF(AND(H890&lt;='Product Ratings'!$E$8,H890&gt;='Product Ratings'!$D$8),'Product Ratings'!$C$8,IF(H890&gt;='Product Ratings'!$D$9,'Product Ratings'!$C$9)))))</f>
        <v>2</v>
      </c>
      <c r="S890" s="99">
        <f>IF(AND(D890&lt;='Product Ratings'!$I$5,D890&gt;='Product Ratings'!$H$5),'Product Ratings'!$F$5,IF(AND(D890&lt;='Product Ratings'!$I$6,D890&gt;='Product Ratings'!$H$6),'Product Ratings'!$F$6,IF(AND(D890&lt;='Product Ratings'!$I$7,I890&gt;='Product Ratings'!$H$7),'Product Ratings'!$F$7,IF(AND(D890&lt;='Product Ratings'!$I$8,D890&gt;='Product Ratings'!$H$8),'Product Ratings'!$F$8,IF(D890&gt;='Product Ratings'!$H$9,'Product Ratings'!$F$9)))))</f>
        <v>1</v>
      </c>
      <c r="T890" s="99">
        <f>IF(AND(O890&lt;='Product Ratings'!$M$5,O890&gt;='Product Ratings'!$L$5),'Product Ratings'!$J$5,IF(AND(O890&lt;='Product Ratings'!$M$6,O890&gt;='Product Ratings'!$L$6),'Product Ratings'!$J$6,IF(AND(O890&lt;='Product Ratings'!$M$7,O890&gt;='Product Ratings'!$L$7),'Product Ratings'!$J$7,IF(AND(O890&lt;='Product Ratings'!$M$8,O890&gt;='Product Ratings'!$L$8),'Product Ratings'!$J$8,IF(O890&gt;='Product Ratings'!$L$9,'Product Ratings'!$J$9)))))</f>
        <v>2</v>
      </c>
      <c r="U890" s="99">
        <f>IF(AND(N890&lt;='Product Ratings'!$R$5,N890&gt;='Product Ratings'!$Q$5),'Product Ratings'!$O$5,IF(AND(N890&lt;='Product Ratings'!$R$6,N890&gt;='Product Ratings'!$Q$6),'Product Ratings'!$O$6,IF(AND(N890&lt;='Product Ratings'!$R$7,N890&gt;='Product Ratings'!$Q$7),'Product Ratings'!$O$7,IF(AND(N890&lt;='Product Ratings'!$R$8,N890&gt;='Product Ratings'!$Q$8),'Product Ratings'!$O$8,IF(N890&gt;='Product Ratings'!$Q$9,'Product Ratings'!$O$9)))))</f>
        <v>3</v>
      </c>
      <c r="V890" s="99">
        <f>IF(AND(P890&lt;='Product Ratings'!$V$5,P890&gt;='Product Ratings'!$U$5),'Product Ratings'!$S$5,IF(AND(P890&lt;='Product Ratings'!$V$6,P890&gt;='Product Ratings'!$U$6),'Product Ratings'!$S$6,IF(AND(P890&lt;='Product Ratings'!$V$7,P890&gt;='Product Ratings'!$U$7),'Product Ratings'!$S$7,IF(AND(P890&lt;='Product Ratings'!$V$8,P890&gt;='Product Ratings'!$U$8),'Product Ratings'!$S$8,IF(P890&gt;='Product Ratings'!$U$9,'Product Ratings'!$S$9)))))</f>
        <v>5</v>
      </c>
      <c r="W890" s="135">
        <f t="shared" si="6"/>
        <v>13</v>
      </c>
      <c r="X890" s="90"/>
      <c r="Y890" s="90"/>
      <c r="Z890" s="90"/>
      <c r="AA890" s="90"/>
      <c r="AB890" s="90"/>
    </row>
    <row r="891" ht="12.75" customHeight="1">
      <c r="A891" s="87"/>
      <c r="B891" s="90"/>
      <c r="C891" s="90" t="s">
        <v>950</v>
      </c>
      <c r="D891" s="126">
        <v>3.0</v>
      </c>
      <c r="E891" s="127">
        <v>128.79</v>
      </c>
      <c r="F891" s="128">
        <f t="shared" si="7"/>
        <v>83.7135</v>
      </c>
      <c r="G891" s="129">
        <f t="shared" si="1"/>
        <v>45.0765</v>
      </c>
      <c r="H891" s="130">
        <f t="shared" si="2"/>
        <v>0.35</v>
      </c>
      <c r="I891" s="131">
        <v>44639.0</v>
      </c>
      <c r="J891" s="132">
        <v>44675.0</v>
      </c>
      <c r="K891" s="123"/>
      <c r="L891" s="90"/>
      <c r="M891" s="133">
        <f t="shared" si="3"/>
        <v>42.93</v>
      </c>
      <c r="N891" s="99">
        <f t="shared" si="4"/>
        <v>36</v>
      </c>
      <c r="O891" s="133">
        <f t="shared" si="5"/>
        <v>27.9045</v>
      </c>
      <c r="P891" s="134">
        <v>0.93</v>
      </c>
      <c r="Q891" s="90"/>
      <c r="R891" s="99">
        <f>IF(AND(H891&lt;='Product Ratings'!$E$5,H891&gt;='Product Ratings'!$D$5),'Product Ratings'!$C$5,IF(AND(H891&lt;='Product Ratings'!$E$6,H891&gt;='Product Ratings'!$D$6),'Product Ratings'!$C$6,IF(AND(H891&lt;='Product Ratings'!$E$7,H891&gt;='Product Ratings'!$D$7),'Product Ratings'!$C$7,IF(AND(H891&lt;='Product Ratings'!$E$8,H891&gt;='Product Ratings'!$D$8),'Product Ratings'!$C$8,IF(H891&gt;='Product Ratings'!$D$9,'Product Ratings'!$C$9)))))</f>
        <v>2</v>
      </c>
      <c r="S891" s="99">
        <f>IF(AND(D891&lt;='Product Ratings'!$I$5,D891&gt;='Product Ratings'!$H$5),'Product Ratings'!$F$5,IF(AND(D891&lt;='Product Ratings'!$I$6,D891&gt;='Product Ratings'!$H$6),'Product Ratings'!$F$6,IF(AND(D891&lt;='Product Ratings'!$I$7,I891&gt;='Product Ratings'!$H$7),'Product Ratings'!$F$7,IF(AND(D891&lt;='Product Ratings'!$I$8,D891&gt;='Product Ratings'!$H$8),'Product Ratings'!$F$8,IF(D891&gt;='Product Ratings'!$H$9,'Product Ratings'!$F$9)))))</f>
        <v>1</v>
      </c>
      <c r="T891" s="99">
        <f>IF(AND(O891&lt;='Product Ratings'!$M$5,O891&gt;='Product Ratings'!$L$5),'Product Ratings'!$J$5,IF(AND(O891&lt;='Product Ratings'!$M$6,O891&gt;='Product Ratings'!$L$6),'Product Ratings'!$J$6,IF(AND(O891&lt;='Product Ratings'!$M$7,O891&gt;='Product Ratings'!$L$7),'Product Ratings'!$J$7,IF(AND(O891&lt;='Product Ratings'!$M$8,O891&gt;='Product Ratings'!$L$8),'Product Ratings'!$J$8,IF(O891&gt;='Product Ratings'!$L$9,'Product Ratings'!$J$9)))))</f>
        <v>4</v>
      </c>
      <c r="U891" s="99">
        <f>IF(AND(N891&lt;='Product Ratings'!$R$5,N891&gt;='Product Ratings'!$Q$5),'Product Ratings'!$O$5,IF(AND(N891&lt;='Product Ratings'!$R$6,N891&gt;='Product Ratings'!$Q$6),'Product Ratings'!$O$6,IF(AND(N891&lt;='Product Ratings'!$R$7,N891&gt;='Product Ratings'!$Q$7),'Product Ratings'!$O$7,IF(AND(N891&lt;='Product Ratings'!$R$8,N891&gt;='Product Ratings'!$Q$8),'Product Ratings'!$O$8,IF(N891&gt;='Product Ratings'!$Q$9,'Product Ratings'!$O$9)))))</f>
        <v>3</v>
      </c>
      <c r="V891" s="99">
        <f>IF(AND(P891&lt;='Product Ratings'!$V$5,P891&gt;='Product Ratings'!$U$5),'Product Ratings'!$S$5,IF(AND(P891&lt;='Product Ratings'!$V$6,P891&gt;='Product Ratings'!$U$6),'Product Ratings'!$S$6,IF(AND(P891&lt;='Product Ratings'!$V$7,P891&gt;='Product Ratings'!$U$7),'Product Ratings'!$S$7,IF(AND(P891&lt;='Product Ratings'!$V$8,P891&gt;='Product Ratings'!$U$8),'Product Ratings'!$S$8,IF(P891&gt;='Product Ratings'!$U$9,'Product Ratings'!$S$9)))))</f>
        <v>5</v>
      </c>
      <c r="W891" s="135">
        <f t="shared" si="6"/>
        <v>15</v>
      </c>
      <c r="X891" s="90"/>
      <c r="Y891" s="90"/>
      <c r="Z891" s="90"/>
      <c r="AA891" s="90"/>
      <c r="AB891" s="90"/>
    </row>
    <row r="892" ht="12.75" customHeight="1">
      <c r="A892" s="87"/>
      <c r="B892" s="90"/>
      <c r="C892" s="90" t="s">
        <v>951</v>
      </c>
      <c r="D892" s="126">
        <v>4.0</v>
      </c>
      <c r="E892" s="127">
        <v>94.7</v>
      </c>
      <c r="F892" s="128">
        <f t="shared" si="7"/>
        <v>61.555</v>
      </c>
      <c r="G892" s="129">
        <f t="shared" si="1"/>
        <v>33.145</v>
      </c>
      <c r="H892" s="130">
        <f t="shared" si="2"/>
        <v>0.35</v>
      </c>
      <c r="I892" s="131">
        <v>44640.0</v>
      </c>
      <c r="J892" s="132">
        <v>44676.0</v>
      </c>
      <c r="K892" s="123"/>
      <c r="L892" s="90"/>
      <c r="M892" s="133">
        <f t="shared" si="3"/>
        <v>23.675</v>
      </c>
      <c r="N892" s="99">
        <f t="shared" si="4"/>
        <v>36</v>
      </c>
      <c r="O892" s="133">
        <f t="shared" si="5"/>
        <v>15.38875</v>
      </c>
      <c r="P892" s="134">
        <v>0.65</v>
      </c>
      <c r="Q892" s="90"/>
      <c r="R892" s="99">
        <f>IF(AND(H892&lt;='Product Ratings'!$E$5,H892&gt;='Product Ratings'!$D$5),'Product Ratings'!$C$5,IF(AND(H892&lt;='Product Ratings'!$E$6,H892&gt;='Product Ratings'!$D$6),'Product Ratings'!$C$6,IF(AND(H892&lt;='Product Ratings'!$E$7,H892&gt;='Product Ratings'!$D$7),'Product Ratings'!$C$7,IF(AND(H892&lt;='Product Ratings'!$E$8,H892&gt;='Product Ratings'!$D$8),'Product Ratings'!$C$8,IF(H892&gt;='Product Ratings'!$D$9,'Product Ratings'!$C$9)))))</f>
        <v>2</v>
      </c>
      <c r="S892" s="99">
        <f>IF(AND(D892&lt;='Product Ratings'!$I$5,D892&gt;='Product Ratings'!$H$5),'Product Ratings'!$F$5,IF(AND(D892&lt;='Product Ratings'!$I$6,D892&gt;='Product Ratings'!$H$6),'Product Ratings'!$F$6,IF(AND(D892&lt;='Product Ratings'!$I$7,I892&gt;='Product Ratings'!$H$7),'Product Ratings'!$F$7,IF(AND(D892&lt;='Product Ratings'!$I$8,D892&gt;='Product Ratings'!$H$8),'Product Ratings'!$F$8,IF(D892&gt;='Product Ratings'!$H$9,'Product Ratings'!$F$9)))))</f>
        <v>1</v>
      </c>
      <c r="T892" s="99">
        <f>IF(AND(O892&lt;='Product Ratings'!$M$5,O892&gt;='Product Ratings'!$L$5),'Product Ratings'!$J$5,IF(AND(O892&lt;='Product Ratings'!$M$6,O892&gt;='Product Ratings'!$L$6),'Product Ratings'!$J$6,IF(AND(O892&lt;='Product Ratings'!$M$7,O892&gt;='Product Ratings'!$L$7),'Product Ratings'!$J$7,IF(AND(O892&lt;='Product Ratings'!$M$8,O892&gt;='Product Ratings'!$L$8),'Product Ratings'!$J$8,IF(O892&gt;='Product Ratings'!$L$9,'Product Ratings'!$J$9)))))</f>
        <v>5</v>
      </c>
      <c r="U892" s="99">
        <f>IF(AND(N892&lt;='Product Ratings'!$R$5,N892&gt;='Product Ratings'!$Q$5),'Product Ratings'!$O$5,IF(AND(N892&lt;='Product Ratings'!$R$6,N892&gt;='Product Ratings'!$Q$6),'Product Ratings'!$O$6,IF(AND(N892&lt;='Product Ratings'!$R$7,N892&gt;='Product Ratings'!$Q$7),'Product Ratings'!$O$7,IF(AND(N892&lt;='Product Ratings'!$R$8,N892&gt;='Product Ratings'!$Q$8),'Product Ratings'!$O$8,IF(N892&gt;='Product Ratings'!$Q$9,'Product Ratings'!$O$9)))))</f>
        <v>3</v>
      </c>
      <c r="V892" s="99">
        <f>IF(AND(P892&lt;='Product Ratings'!$V$5,P892&gt;='Product Ratings'!$U$5),'Product Ratings'!$S$5,IF(AND(P892&lt;='Product Ratings'!$V$6,P892&gt;='Product Ratings'!$U$6),'Product Ratings'!$S$6,IF(AND(P892&lt;='Product Ratings'!$V$7,P892&gt;='Product Ratings'!$U$7),'Product Ratings'!$S$7,IF(AND(P892&lt;='Product Ratings'!$V$8,P892&gt;='Product Ratings'!$U$8),'Product Ratings'!$S$8,IF(P892&gt;='Product Ratings'!$U$9,'Product Ratings'!$S$9)))))</f>
        <v>5</v>
      </c>
      <c r="W892" s="135">
        <f t="shared" si="6"/>
        <v>16</v>
      </c>
      <c r="X892" s="90"/>
      <c r="Y892" s="90"/>
      <c r="Z892" s="90"/>
      <c r="AA892" s="90"/>
      <c r="AB892" s="90"/>
    </row>
    <row r="893" ht="12.75" customHeight="1">
      <c r="A893" s="87"/>
      <c r="B893" s="90"/>
      <c r="C893" s="90" t="s">
        <v>952</v>
      </c>
      <c r="D893" s="126">
        <v>5.0</v>
      </c>
      <c r="E893" s="127">
        <v>300.13</v>
      </c>
      <c r="F893" s="128">
        <f t="shared" si="7"/>
        <v>195.0845</v>
      </c>
      <c r="G893" s="129">
        <f t="shared" si="1"/>
        <v>105.0455</v>
      </c>
      <c r="H893" s="130">
        <f t="shared" si="2"/>
        <v>0.35</v>
      </c>
      <c r="I893" s="131">
        <v>44641.0</v>
      </c>
      <c r="J893" s="132">
        <v>44677.0</v>
      </c>
      <c r="K893" s="123"/>
      <c r="L893" s="90"/>
      <c r="M893" s="133">
        <f t="shared" si="3"/>
        <v>60.026</v>
      </c>
      <c r="N893" s="99">
        <f t="shared" si="4"/>
        <v>36</v>
      </c>
      <c r="O893" s="133">
        <f t="shared" si="5"/>
        <v>39.0169</v>
      </c>
      <c r="P893" s="134">
        <v>0.45</v>
      </c>
      <c r="Q893" s="90"/>
      <c r="R893" s="99">
        <f>IF(AND(H893&lt;='Product Ratings'!$E$5,H893&gt;='Product Ratings'!$D$5),'Product Ratings'!$C$5,IF(AND(H893&lt;='Product Ratings'!$E$6,H893&gt;='Product Ratings'!$D$6),'Product Ratings'!$C$6,IF(AND(H893&lt;='Product Ratings'!$E$7,H893&gt;='Product Ratings'!$D$7),'Product Ratings'!$C$7,IF(AND(H893&lt;='Product Ratings'!$E$8,H893&gt;='Product Ratings'!$D$8),'Product Ratings'!$C$8,IF(H893&gt;='Product Ratings'!$D$9,'Product Ratings'!$C$9)))))</f>
        <v>2</v>
      </c>
      <c r="S893" s="99">
        <f>IF(AND(D893&lt;='Product Ratings'!$I$5,D893&gt;='Product Ratings'!$H$5),'Product Ratings'!$F$5,IF(AND(D893&lt;='Product Ratings'!$I$6,D893&gt;='Product Ratings'!$H$6),'Product Ratings'!$F$6,IF(AND(D893&lt;='Product Ratings'!$I$7,I893&gt;='Product Ratings'!$H$7),'Product Ratings'!$F$7,IF(AND(D893&lt;='Product Ratings'!$I$8,D893&gt;='Product Ratings'!$H$8),'Product Ratings'!$F$8,IF(D893&gt;='Product Ratings'!$H$9,'Product Ratings'!$F$9)))))</f>
        <v>1</v>
      </c>
      <c r="T893" s="99">
        <f>IF(AND(O893&lt;='Product Ratings'!$M$5,O893&gt;='Product Ratings'!$L$5),'Product Ratings'!$J$5,IF(AND(O893&lt;='Product Ratings'!$M$6,O893&gt;='Product Ratings'!$L$6),'Product Ratings'!$J$6,IF(AND(O893&lt;='Product Ratings'!$M$7,O893&gt;='Product Ratings'!$L$7),'Product Ratings'!$J$7,IF(AND(O893&lt;='Product Ratings'!$M$8,O893&gt;='Product Ratings'!$L$8),'Product Ratings'!$J$8,IF(O893&gt;='Product Ratings'!$L$9,'Product Ratings'!$J$9)))))</f>
        <v>4</v>
      </c>
      <c r="U893" s="99">
        <f>IF(AND(N893&lt;='Product Ratings'!$R$5,N893&gt;='Product Ratings'!$Q$5),'Product Ratings'!$O$5,IF(AND(N893&lt;='Product Ratings'!$R$6,N893&gt;='Product Ratings'!$Q$6),'Product Ratings'!$O$6,IF(AND(N893&lt;='Product Ratings'!$R$7,N893&gt;='Product Ratings'!$Q$7),'Product Ratings'!$O$7,IF(AND(N893&lt;='Product Ratings'!$R$8,N893&gt;='Product Ratings'!$Q$8),'Product Ratings'!$O$8,IF(N893&gt;='Product Ratings'!$Q$9,'Product Ratings'!$O$9)))))</f>
        <v>3</v>
      </c>
      <c r="V893" s="99">
        <f>IF(AND(P893&lt;='Product Ratings'!$V$5,P893&gt;='Product Ratings'!$U$5),'Product Ratings'!$S$5,IF(AND(P893&lt;='Product Ratings'!$V$6,P893&gt;='Product Ratings'!$U$6),'Product Ratings'!$S$6,IF(AND(P893&lt;='Product Ratings'!$V$7,P893&gt;='Product Ratings'!$U$7),'Product Ratings'!$S$7,IF(AND(P893&lt;='Product Ratings'!$V$8,P893&gt;='Product Ratings'!$U$8),'Product Ratings'!$S$8,IF(P893&gt;='Product Ratings'!$U$9,'Product Ratings'!$S$9)))))</f>
        <v>4</v>
      </c>
      <c r="W893" s="135">
        <f t="shared" si="6"/>
        <v>14</v>
      </c>
      <c r="X893" s="90"/>
      <c r="Y893" s="90"/>
      <c r="Z893" s="90"/>
      <c r="AA893" s="90"/>
      <c r="AB893" s="90"/>
    </row>
    <row r="894" ht="12.75" customHeight="1">
      <c r="A894" s="87"/>
      <c r="B894" s="90"/>
      <c r="C894" s="90" t="s">
        <v>953</v>
      </c>
      <c r="D894" s="126">
        <v>6.0</v>
      </c>
      <c r="E894" s="127">
        <v>94.7</v>
      </c>
      <c r="F894" s="128">
        <f t="shared" si="7"/>
        <v>61.555</v>
      </c>
      <c r="G894" s="129">
        <f t="shared" si="1"/>
        <v>33.145</v>
      </c>
      <c r="H894" s="130">
        <f t="shared" si="2"/>
        <v>0.35</v>
      </c>
      <c r="I894" s="131">
        <v>44642.0</v>
      </c>
      <c r="J894" s="132">
        <v>44678.0</v>
      </c>
      <c r="K894" s="123"/>
      <c r="L894" s="90"/>
      <c r="M894" s="133">
        <f t="shared" si="3"/>
        <v>15.78333333</v>
      </c>
      <c r="N894" s="99">
        <f t="shared" si="4"/>
        <v>36</v>
      </c>
      <c r="O894" s="133">
        <f t="shared" si="5"/>
        <v>10.25916667</v>
      </c>
      <c r="P894" s="134">
        <v>0.48</v>
      </c>
      <c r="Q894" s="90"/>
      <c r="R894" s="99">
        <f>IF(AND(H894&lt;='Product Ratings'!$E$5,H894&gt;='Product Ratings'!$D$5),'Product Ratings'!$C$5,IF(AND(H894&lt;='Product Ratings'!$E$6,H894&gt;='Product Ratings'!$D$6),'Product Ratings'!$C$6,IF(AND(H894&lt;='Product Ratings'!$E$7,H894&gt;='Product Ratings'!$D$7),'Product Ratings'!$C$7,IF(AND(H894&lt;='Product Ratings'!$E$8,H894&gt;='Product Ratings'!$D$8),'Product Ratings'!$C$8,IF(H894&gt;='Product Ratings'!$D$9,'Product Ratings'!$C$9)))))</f>
        <v>2</v>
      </c>
      <c r="S894" s="99">
        <f>IF(AND(D894&lt;='Product Ratings'!$I$5,D894&gt;='Product Ratings'!$H$5),'Product Ratings'!$F$5,IF(AND(D894&lt;='Product Ratings'!$I$6,D894&gt;='Product Ratings'!$H$6),'Product Ratings'!$F$6,IF(AND(D894&lt;='Product Ratings'!$I$7,I894&gt;='Product Ratings'!$H$7),'Product Ratings'!$F$7,IF(AND(D894&lt;='Product Ratings'!$I$8,D894&gt;='Product Ratings'!$H$8),'Product Ratings'!$F$8,IF(D894&gt;='Product Ratings'!$H$9,'Product Ratings'!$F$9)))))</f>
        <v>2</v>
      </c>
      <c r="T894" s="99">
        <f>IF(AND(O894&lt;='Product Ratings'!$M$5,O894&gt;='Product Ratings'!$L$5),'Product Ratings'!$J$5,IF(AND(O894&lt;='Product Ratings'!$M$6,O894&gt;='Product Ratings'!$L$6),'Product Ratings'!$J$6,IF(AND(O894&lt;='Product Ratings'!$M$7,O894&gt;='Product Ratings'!$L$7),'Product Ratings'!$J$7,IF(AND(O894&lt;='Product Ratings'!$M$8,O894&gt;='Product Ratings'!$L$8),'Product Ratings'!$J$8,IF(O894&gt;='Product Ratings'!$L$9,'Product Ratings'!$J$9)))))</f>
        <v>5</v>
      </c>
      <c r="U894" s="99">
        <f>IF(AND(N894&lt;='Product Ratings'!$R$5,N894&gt;='Product Ratings'!$Q$5),'Product Ratings'!$O$5,IF(AND(N894&lt;='Product Ratings'!$R$6,N894&gt;='Product Ratings'!$Q$6),'Product Ratings'!$O$6,IF(AND(N894&lt;='Product Ratings'!$R$7,N894&gt;='Product Ratings'!$Q$7),'Product Ratings'!$O$7,IF(AND(N894&lt;='Product Ratings'!$R$8,N894&gt;='Product Ratings'!$Q$8),'Product Ratings'!$O$8,IF(N894&gt;='Product Ratings'!$Q$9,'Product Ratings'!$O$9)))))</f>
        <v>3</v>
      </c>
      <c r="V894" s="99">
        <f>IF(AND(P894&lt;='Product Ratings'!$V$5,P894&gt;='Product Ratings'!$U$5),'Product Ratings'!$S$5,IF(AND(P894&lt;='Product Ratings'!$V$6,P894&gt;='Product Ratings'!$U$6),'Product Ratings'!$S$6,IF(AND(P894&lt;='Product Ratings'!$V$7,P894&gt;='Product Ratings'!$U$7),'Product Ratings'!$S$7,IF(AND(P894&lt;='Product Ratings'!$V$8,P894&gt;='Product Ratings'!$U$8),'Product Ratings'!$S$8,IF(P894&gt;='Product Ratings'!$U$9,'Product Ratings'!$S$9)))))</f>
        <v>4</v>
      </c>
      <c r="W894" s="135">
        <f t="shared" si="6"/>
        <v>16</v>
      </c>
      <c r="X894" s="90"/>
      <c r="Y894" s="90"/>
      <c r="Z894" s="90"/>
      <c r="AA894" s="90"/>
      <c r="AB894" s="90"/>
    </row>
    <row r="895" ht="12.75" customHeight="1">
      <c r="A895" s="87"/>
      <c r="B895" s="90"/>
      <c r="C895" s="90" t="s">
        <v>954</v>
      </c>
      <c r="D895" s="126">
        <v>1.0</v>
      </c>
      <c r="E895" s="127">
        <v>282.61</v>
      </c>
      <c r="F895" s="128">
        <f t="shared" si="7"/>
        <v>183.6965</v>
      </c>
      <c r="G895" s="129">
        <f t="shared" si="1"/>
        <v>98.9135</v>
      </c>
      <c r="H895" s="130">
        <f t="shared" si="2"/>
        <v>0.35</v>
      </c>
      <c r="I895" s="131">
        <v>44643.0</v>
      </c>
      <c r="J895" s="132">
        <v>44679.0</v>
      </c>
      <c r="K895" s="123"/>
      <c r="L895" s="90"/>
      <c r="M895" s="133">
        <f t="shared" si="3"/>
        <v>282.61</v>
      </c>
      <c r="N895" s="99">
        <f t="shared" si="4"/>
        <v>36</v>
      </c>
      <c r="O895" s="133">
        <f t="shared" si="5"/>
        <v>183.6965</v>
      </c>
      <c r="P895" s="134">
        <v>0.43</v>
      </c>
      <c r="Q895" s="90"/>
      <c r="R895" s="99">
        <f>IF(AND(H895&lt;='Product Ratings'!$E$5,H895&gt;='Product Ratings'!$D$5),'Product Ratings'!$C$5,IF(AND(H895&lt;='Product Ratings'!$E$6,H895&gt;='Product Ratings'!$D$6),'Product Ratings'!$C$6,IF(AND(H895&lt;='Product Ratings'!$E$7,H895&gt;='Product Ratings'!$D$7),'Product Ratings'!$C$7,IF(AND(H895&lt;='Product Ratings'!$E$8,H895&gt;='Product Ratings'!$D$8),'Product Ratings'!$C$8,IF(H895&gt;='Product Ratings'!$D$9,'Product Ratings'!$C$9)))))</f>
        <v>2</v>
      </c>
      <c r="S895" s="99">
        <f>IF(AND(D895&lt;='Product Ratings'!$I$5,D895&gt;='Product Ratings'!$H$5),'Product Ratings'!$F$5,IF(AND(D895&lt;='Product Ratings'!$I$6,D895&gt;='Product Ratings'!$H$6),'Product Ratings'!$F$6,IF(AND(D895&lt;='Product Ratings'!$I$7,I895&gt;='Product Ratings'!$H$7),'Product Ratings'!$F$7,IF(AND(D895&lt;='Product Ratings'!$I$8,D895&gt;='Product Ratings'!$H$8),'Product Ratings'!$F$8,IF(D895&gt;='Product Ratings'!$H$9,'Product Ratings'!$F$9)))))</f>
        <v>1</v>
      </c>
      <c r="T895" s="99">
        <f>IF(AND(O895&lt;='Product Ratings'!$M$5,O895&gt;='Product Ratings'!$L$5),'Product Ratings'!$J$5,IF(AND(O895&lt;='Product Ratings'!$M$6,O895&gt;='Product Ratings'!$L$6),'Product Ratings'!$J$6,IF(AND(O895&lt;='Product Ratings'!$M$7,O895&gt;='Product Ratings'!$L$7),'Product Ratings'!$J$7,IF(AND(O895&lt;='Product Ratings'!$M$8,O895&gt;='Product Ratings'!$L$8),'Product Ratings'!$J$8,IF(O895&gt;='Product Ratings'!$L$9,'Product Ratings'!$J$9)))))</f>
        <v>1</v>
      </c>
      <c r="U895" s="99">
        <f>IF(AND(N895&lt;='Product Ratings'!$R$5,N895&gt;='Product Ratings'!$Q$5),'Product Ratings'!$O$5,IF(AND(N895&lt;='Product Ratings'!$R$6,N895&gt;='Product Ratings'!$Q$6),'Product Ratings'!$O$6,IF(AND(N895&lt;='Product Ratings'!$R$7,N895&gt;='Product Ratings'!$Q$7),'Product Ratings'!$O$7,IF(AND(N895&lt;='Product Ratings'!$R$8,N895&gt;='Product Ratings'!$Q$8),'Product Ratings'!$O$8,IF(N895&gt;='Product Ratings'!$Q$9,'Product Ratings'!$O$9)))))</f>
        <v>3</v>
      </c>
      <c r="V895" s="99">
        <f>IF(AND(P895&lt;='Product Ratings'!$V$5,P895&gt;='Product Ratings'!$U$5),'Product Ratings'!$S$5,IF(AND(P895&lt;='Product Ratings'!$V$6,P895&gt;='Product Ratings'!$U$6),'Product Ratings'!$S$6,IF(AND(P895&lt;='Product Ratings'!$V$7,P895&gt;='Product Ratings'!$U$7),'Product Ratings'!$S$7,IF(AND(P895&lt;='Product Ratings'!$V$8,P895&gt;='Product Ratings'!$U$8),'Product Ratings'!$S$8,IF(P895&gt;='Product Ratings'!$U$9,'Product Ratings'!$S$9)))))</f>
        <v>4</v>
      </c>
      <c r="W895" s="135">
        <f t="shared" si="6"/>
        <v>11</v>
      </c>
      <c r="X895" s="90"/>
      <c r="Y895" s="90"/>
      <c r="Z895" s="90"/>
      <c r="AA895" s="90"/>
      <c r="AB895" s="90"/>
    </row>
    <row r="896" ht="12.75" customHeight="1">
      <c r="A896" s="87"/>
      <c r="B896" s="90"/>
      <c r="C896" s="90" t="s">
        <v>955</v>
      </c>
      <c r="D896" s="126">
        <v>2.0</v>
      </c>
      <c r="E896" s="127">
        <v>153.66</v>
      </c>
      <c r="F896" s="128">
        <f t="shared" si="7"/>
        <v>99.879</v>
      </c>
      <c r="G896" s="129">
        <f t="shared" si="1"/>
        <v>53.781</v>
      </c>
      <c r="H896" s="130">
        <f t="shared" si="2"/>
        <v>0.35</v>
      </c>
      <c r="I896" s="131">
        <v>44644.0</v>
      </c>
      <c r="J896" s="132">
        <v>44680.0</v>
      </c>
      <c r="K896" s="123"/>
      <c r="L896" s="90"/>
      <c r="M896" s="133">
        <f t="shared" si="3"/>
        <v>76.83</v>
      </c>
      <c r="N896" s="99">
        <f t="shared" si="4"/>
        <v>36</v>
      </c>
      <c r="O896" s="133">
        <f t="shared" si="5"/>
        <v>49.9395</v>
      </c>
      <c r="P896" s="134">
        <v>0.65</v>
      </c>
      <c r="Q896" s="90"/>
      <c r="R896" s="99">
        <f>IF(AND(H896&lt;='Product Ratings'!$E$5,H896&gt;='Product Ratings'!$D$5),'Product Ratings'!$C$5,IF(AND(H896&lt;='Product Ratings'!$E$6,H896&gt;='Product Ratings'!$D$6),'Product Ratings'!$C$6,IF(AND(H896&lt;='Product Ratings'!$E$7,H896&gt;='Product Ratings'!$D$7),'Product Ratings'!$C$7,IF(AND(H896&lt;='Product Ratings'!$E$8,H896&gt;='Product Ratings'!$D$8),'Product Ratings'!$C$8,IF(H896&gt;='Product Ratings'!$D$9,'Product Ratings'!$C$9)))))</f>
        <v>2</v>
      </c>
      <c r="S896" s="99">
        <f>IF(AND(D896&lt;='Product Ratings'!$I$5,D896&gt;='Product Ratings'!$H$5),'Product Ratings'!$F$5,IF(AND(D896&lt;='Product Ratings'!$I$6,D896&gt;='Product Ratings'!$H$6),'Product Ratings'!$F$6,IF(AND(D896&lt;='Product Ratings'!$I$7,I896&gt;='Product Ratings'!$H$7),'Product Ratings'!$F$7,IF(AND(D896&lt;='Product Ratings'!$I$8,D896&gt;='Product Ratings'!$H$8),'Product Ratings'!$F$8,IF(D896&gt;='Product Ratings'!$H$9,'Product Ratings'!$F$9)))))</f>
        <v>1</v>
      </c>
      <c r="T896" s="99">
        <f>IF(AND(O896&lt;='Product Ratings'!$M$5,O896&gt;='Product Ratings'!$L$5),'Product Ratings'!$J$5,IF(AND(O896&lt;='Product Ratings'!$M$6,O896&gt;='Product Ratings'!$L$6),'Product Ratings'!$J$6,IF(AND(O896&lt;='Product Ratings'!$M$7,O896&gt;='Product Ratings'!$L$7),'Product Ratings'!$J$7,IF(AND(O896&lt;='Product Ratings'!$M$8,O896&gt;='Product Ratings'!$L$8),'Product Ratings'!$J$8,IF(O896&gt;='Product Ratings'!$L$9,'Product Ratings'!$J$9)))))</f>
        <v>3</v>
      </c>
      <c r="U896" s="99">
        <f>IF(AND(N896&lt;='Product Ratings'!$R$5,N896&gt;='Product Ratings'!$Q$5),'Product Ratings'!$O$5,IF(AND(N896&lt;='Product Ratings'!$R$6,N896&gt;='Product Ratings'!$Q$6),'Product Ratings'!$O$6,IF(AND(N896&lt;='Product Ratings'!$R$7,N896&gt;='Product Ratings'!$Q$7),'Product Ratings'!$O$7,IF(AND(N896&lt;='Product Ratings'!$R$8,N896&gt;='Product Ratings'!$Q$8),'Product Ratings'!$O$8,IF(N896&gt;='Product Ratings'!$Q$9,'Product Ratings'!$O$9)))))</f>
        <v>3</v>
      </c>
      <c r="V896" s="99">
        <f>IF(AND(P896&lt;='Product Ratings'!$V$5,P896&gt;='Product Ratings'!$U$5),'Product Ratings'!$S$5,IF(AND(P896&lt;='Product Ratings'!$V$6,P896&gt;='Product Ratings'!$U$6),'Product Ratings'!$S$6,IF(AND(P896&lt;='Product Ratings'!$V$7,P896&gt;='Product Ratings'!$U$7),'Product Ratings'!$S$7,IF(AND(P896&lt;='Product Ratings'!$V$8,P896&gt;='Product Ratings'!$U$8),'Product Ratings'!$S$8,IF(P896&gt;='Product Ratings'!$U$9,'Product Ratings'!$S$9)))))</f>
        <v>5</v>
      </c>
      <c r="W896" s="135">
        <f t="shared" si="6"/>
        <v>14</v>
      </c>
      <c r="X896" s="90"/>
      <c r="Y896" s="90"/>
      <c r="Z896" s="90"/>
      <c r="AA896" s="90"/>
      <c r="AB896" s="90"/>
    </row>
    <row r="897" ht="12.75" customHeight="1">
      <c r="A897" s="87"/>
      <c r="B897" s="90"/>
      <c r="C897" s="90" t="s">
        <v>956</v>
      </c>
      <c r="D897" s="126">
        <v>3.0</v>
      </c>
      <c r="E897" s="127">
        <v>521.14</v>
      </c>
      <c r="F897" s="128">
        <f t="shared" si="7"/>
        <v>338.741</v>
      </c>
      <c r="G897" s="129">
        <f t="shared" si="1"/>
        <v>182.399</v>
      </c>
      <c r="H897" s="130">
        <f t="shared" si="2"/>
        <v>0.35</v>
      </c>
      <c r="I897" s="131">
        <v>44645.0</v>
      </c>
      <c r="J897" s="132">
        <v>44681.0</v>
      </c>
      <c r="K897" s="123"/>
      <c r="L897" s="90"/>
      <c r="M897" s="133">
        <f t="shared" si="3"/>
        <v>173.7133333</v>
      </c>
      <c r="N897" s="99">
        <f t="shared" si="4"/>
        <v>36</v>
      </c>
      <c r="O897" s="133">
        <f t="shared" si="5"/>
        <v>112.9136667</v>
      </c>
      <c r="P897" s="134">
        <v>0.67</v>
      </c>
      <c r="Q897" s="90"/>
      <c r="R897" s="99">
        <f>IF(AND(H897&lt;='Product Ratings'!$E$5,H897&gt;='Product Ratings'!$D$5),'Product Ratings'!$C$5,IF(AND(H897&lt;='Product Ratings'!$E$6,H897&gt;='Product Ratings'!$D$6),'Product Ratings'!$C$6,IF(AND(H897&lt;='Product Ratings'!$E$7,H897&gt;='Product Ratings'!$D$7),'Product Ratings'!$C$7,IF(AND(H897&lt;='Product Ratings'!$E$8,H897&gt;='Product Ratings'!$D$8),'Product Ratings'!$C$8,IF(H897&gt;='Product Ratings'!$D$9,'Product Ratings'!$C$9)))))</f>
        <v>2</v>
      </c>
      <c r="S897" s="99">
        <f>IF(AND(D897&lt;='Product Ratings'!$I$5,D897&gt;='Product Ratings'!$H$5),'Product Ratings'!$F$5,IF(AND(D897&lt;='Product Ratings'!$I$6,D897&gt;='Product Ratings'!$H$6),'Product Ratings'!$F$6,IF(AND(D897&lt;='Product Ratings'!$I$7,I897&gt;='Product Ratings'!$H$7),'Product Ratings'!$F$7,IF(AND(D897&lt;='Product Ratings'!$I$8,D897&gt;='Product Ratings'!$H$8),'Product Ratings'!$F$8,IF(D897&gt;='Product Ratings'!$H$9,'Product Ratings'!$F$9)))))</f>
        <v>1</v>
      </c>
      <c r="T897" s="99">
        <f>IF(AND(O897&lt;='Product Ratings'!$M$5,O897&gt;='Product Ratings'!$L$5),'Product Ratings'!$J$5,IF(AND(O897&lt;='Product Ratings'!$M$6,O897&gt;='Product Ratings'!$L$6),'Product Ratings'!$J$6,IF(AND(O897&lt;='Product Ratings'!$M$7,O897&gt;='Product Ratings'!$L$7),'Product Ratings'!$J$7,IF(AND(O897&lt;='Product Ratings'!$M$8,O897&gt;='Product Ratings'!$L$8),'Product Ratings'!$J$8,IF(O897&gt;='Product Ratings'!$L$9,'Product Ratings'!$J$9)))))</f>
        <v>2</v>
      </c>
      <c r="U897" s="99">
        <f>IF(AND(N897&lt;='Product Ratings'!$R$5,N897&gt;='Product Ratings'!$Q$5),'Product Ratings'!$O$5,IF(AND(N897&lt;='Product Ratings'!$R$6,N897&gt;='Product Ratings'!$Q$6),'Product Ratings'!$O$6,IF(AND(N897&lt;='Product Ratings'!$R$7,N897&gt;='Product Ratings'!$Q$7),'Product Ratings'!$O$7,IF(AND(N897&lt;='Product Ratings'!$R$8,N897&gt;='Product Ratings'!$Q$8),'Product Ratings'!$O$8,IF(N897&gt;='Product Ratings'!$Q$9,'Product Ratings'!$O$9)))))</f>
        <v>3</v>
      </c>
      <c r="V897" s="99">
        <f>IF(AND(P897&lt;='Product Ratings'!$V$5,P897&gt;='Product Ratings'!$U$5),'Product Ratings'!$S$5,IF(AND(P897&lt;='Product Ratings'!$V$6,P897&gt;='Product Ratings'!$U$6),'Product Ratings'!$S$6,IF(AND(P897&lt;='Product Ratings'!$V$7,P897&gt;='Product Ratings'!$U$7),'Product Ratings'!$S$7,IF(AND(P897&lt;='Product Ratings'!$V$8,P897&gt;='Product Ratings'!$U$8),'Product Ratings'!$S$8,IF(P897&gt;='Product Ratings'!$U$9,'Product Ratings'!$S$9)))))</f>
        <v>5</v>
      </c>
      <c r="W897" s="135">
        <f t="shared" si="6"/>
        <v>13</v>
      </c>
      <c r="X897" s="90"/>
      <c r="Y897" s="90"/>
      <c r="Z897" s="90"/>
      <c r="AA897" s="90"/>
      <c r="AB897" s="90"/>
    </row>
    <row r="898" ht="12.75" customHeight="1">
      <c r="A898" s="87"/>
      <c r="B898" s="90"/>
      <c r="C898" s="90" t="s">
        <v>957</v>
      </c>
      <c r="D898" s="126">
        <v>4.0</v>
      </c>
      <c r="E898" s="127">
        <v>144.63</v>
      </c>
      <c r="F898" s="128">
        <f t="shared" si="7"/>
        <v>94.0095</v>
      </c>
      <c r="G898" s="129">
        <f t="shared" si="1"/>
        <v>50.6205</v>
      </c>
      <c r="H898" s="130">
        <f t="shared" si="2"/>
        <v>0.35</v>
      </c>
      <c r="I898" s="131">
        <v>44646.0</v>
      </c>
      <c r="J898" s="132">
        <v>44682.0</v>
      </c>
      <c r="K898" s="123"/>
      <c r="L898" s="90"/>
      <c r="M898" s="133">
        <f t="shared" si="3"/>
        <v>36.1575</v>
      </c>
      <c r="N898" s="99">
        <f t="shared" si="4"/>
        <v>36</v>
      </c>
      <c r="O898" s="133">
        <f t="shared" si="5"/>
        <v>23.502375</v>
      </c>
      <c r="P898" s="134">
        <v>0.71</v>
      </c>
      <c r="Q898" s="90"/>
      <c r="R898" s="99">
        <f>IF(AND(H898&lt;='Product Ratings'!$E$5,H898&gt;='Product Ratings'!$D$5),'Product Ratings'!$C$5,IF(AND(H898&lt;='Product Ratings'!$E$6,H898&gt;='Product Ratings'!$D$6),'Product Ratings'!$C$6,IF(AND(H898&lt;='Product Ratings'!$E$7,H898&gt;='Product Ratings'!$D$7),'Product Ratings'!$C$7,IF(AND(H898&lt;='Product Ratings'!$E$8,H898&gt;='Product Ratings'!$D$8),'Product Ratings'!$C$8,IF(H898&gt;='Product Ratings'!$D$9,'Product Ratings'!$C$9)))))</f>
        <v>2</v>
      </c>
      <c r="S898" s="99">
        <f>IF(AND(D898&lt;='Product Ratings'!$I$5,D898&gt;='Product Ratings'!$H$5),'Product Ratings'!$F$5,IF(AND(D898&lt;='Product Ratings'!$I$6,D898&gt;='Product Ratings'!$H$6),'Product Ratings'!$F$6,IF(AND(D898&lt;='Product Ratings'!$I$7,I898&gt;='Product Ratings'!$H$7),'Product Ratings'!$F$7,IF(AND(D898&lt;='Product Ratings'!$I$8,D898&gt;='Product Ratings'!$H$8),'Product Ratings'!$F$8,IF(D898&gt;='Product Ratings'!$H$9,'Product Ratings'!$F$9)))))</f>
        <v>1</v>
      </c>
      <c r="T898" s="99">
        <f>IF(AND(O898&lt;='Product Ratings'!$M$5,O898&gt;='Product Ratings'!$L$5),'Product Ratings'!$J$5,IF(AND(O898&lt;='Product Ratings'!$M$6,O898&gt;='Product Ratings'!$L$6),'Product Ratings'!$J$6,IF(AND(O898&lt;='Product Ratings'!$M$7,O898&gt;='Product Ratings'!$L$7),'Product Ratings'!$J$7,IF(AND(O898&lt;='Product Ratings'!$M$8,O898&gt;='Product Ratings'!$L$8),'Product Ratings'!$J$8,IF(O898&gt;='Product Ratings'!$L$9,'Product Ratings'!$J$9)))))</f>
        <v>5</v>
      </c>
      <c r="U898" s="99">
        <f>IF(AND(N898&lt;='Product Ratings'!$R$5,N898&gt;='Product Ratings'!$Q$5),'Product Ratings'!$O$5,IF(AND(N898&lt;='Product Ratings'!$R$6,N898&gt;='Product Ratings'!$Q$6),'Product Ratings'!$O$6,IF(AND(N898&lt;='Product Ratings'!$R$7,N898&gt;='Product Ratings'!$Q$7),'Product Ratings'!$O$7,IF(AND(N898&lt;='Product Ratings'!$R$8,N898&gt;='Product Ratings'!$Q$8),'Product Ratings'!$O$8,IF(N898&gt;='Product Ratings'!$Q$9,'Product Ratings'!$O$9)))))</f>
        <v>3</v>
      </c>
      <c r="V898" s="99">
        <f>IF(AND(P898&lt;='Product Ratings'!$V$5,P898&gt;='Product Ratings'!$U$5),'Product Ratings'!$S$5,IF(AND(P898&lt;='Product Ratings'!$V$6,P898&gt;='Product Ratings'!$U$6),'Product Ratings'!$S$6,IF(AND(P898&lt;='Product Ratings'!$V$7,P898&gt;='Product Ratings'!$U$7),'Product Ratings'!$S$7,IF(AND(P898&lt;='Product Ratings'!$V$8,P898&gt;='Product Ratings'!$U$8),'Product Ratings'!$S$8,IF(P898&gt;='Product Ratings'!$U$9,'Product Ratings'!$S$9)))))</f>
        <v>5</v>
      </c>
      <c r="W898" s="135">
        <f t="shared" si="6"/>
        <v>16</v>
      </c>
      <c r="X898" s="90"/>
      <c r="Y898" s="90"/>
      <c r="Z898" s="90"/>
      <c r="AA898" s="90"/>
      <c r="AB898" s="90"/>
    </row>
    <row r="899" ht="12.75" customHeight="1">
      <c r="A899" s="87"/>
      <c r="B899" s="90"/>
      <c r="C899" s="90" t="s">
        <v>958</v>
      </c>
      <c r="D899" s="126">
        <v>5.0</v>
      </c>
      <c r="E899" s="127">
        <v>111.91</v>
      </c>
      <c r="F899" s="128">
        <f t="shared" si="7"/>
        <v>72.7415</v>
      </c>
      <c r="G899" s="129">
        <f t="shared" si="1"/>
        <v>39.1685</v>
      </c>
      <c r="H899" s="130">
        <f t="shared" si="2"/>
        <v>0.35</v>
      </c>
      <c r="I899" s="131">
        <v>44647.0</v>
      </c>
      <c r="J899" s="132">
        <v>44683.0</v>
      </c>
      <c r="K899" s="123"/>
      <c r="L899" s="90"/>
      <c r="M899" s="133">
        <f t="shared" si="3"/>
        <v>22.382</v>
      </c>
      <c r="N899" s="99">
        <f t="shared" si="4"/>
        <v>36</v>
      </c>
      <c r="O899" s="133">
        <f t="shared" si="5"/>
        <v>14.5483</v>
      </c>
      <c r="P899" s="134">
        <v>0.92</v>
      </c>
      <c r="Q899" s="90"/>
      <c r="R899" s="99">
        <f>IF(AND(H899&lt;='Product Ratings'!$E$5,H899&gt;='Product Ratings'!$D$5),'Product Ratings'!$C$5,IF(AND(H899&lt;='Product Ratings'!$E$6,H899&gt;='Product Ratings'!$D$6),'Product Ratings'!$C$6,IF(AND(H899&lt;='Product Ratings'!$E$7,H899&gt;='Product Ratings'!$D$7),'Product Ratings'!$C$7,IF(AND(H899&lt;='Product Ratings'!$E$8,H899&gt;='Product Ratings'!$D$8),'Product Ratings'!$C$8,IF(H899&gt;='Product Ratings'!$D$9,'Product Ratings'!$C$9)))))</f>
        <v>2</v>
      </c>
      <c r="S899" s="99">
        <f>IF(AND(D899&lt;='Product Ratings'!$I$5,D899&gt;='Product Ratings'!$H$5),'Product Ratings'!$F$5,IF(AND(D899&lt;='Product Ratings'!$I$6,D899&gt;='Product Ratings'!$H$6),'Product Ratings'!$F$6,IF(AND(D899&lt;='Product Ratings'!$I$7,I899&gt;='Product Ratings'!$H$7),'Product Ratings'!$F$7,IF(AND(D899&lt;='Product Ratings'!$I$8,D899&gt;='Product Ratings'!$H$8),'Product Ratings'!$F$8,IF(D899&gt;='Product Ratings'!$H$9,'Product Ratings'!$F$9)))))</f>
        <v>1</v>
      </c>
      <c r="T899" s="99">
        <f>IF(AND(O899&lt;='Product Ratings'!$M$5,O899&gt;='Product Ratings'!$L$5),'Product Ratings'!$J$5,IF(AND(O899&lt;='Product Ratings'!$M$6,O899&gt;='Product Ratings'!$L$6),'Product Ratings'!$J$6,IF(AND(O899&lt;='Product Ratings'!$M$7,O899&gt;='Product Ratings'!$L$7),'Product Ratings'!$J$7,IF(AND(O899&lt;='Product Ratings'!$M$8,O899&gt;='Product Ratings'!$L$8),'Product Ratings'!$J$8,IF(O899&gt;='Product Ratings'!$L$9,'Product Ratings'!$J$9)))))</f>
        <v>5</v>
      </c>
      <c r="U899" s="99">
        <f>IF(AND(N899&lt;='Product Ratings'!$R$5,N899&gt;='Product Ratings'!$Q$5),'Product Ratings'!$O$5,IF(AND(N899&lt;='Product Ratings'!$R$6,N899&gt;='Product Ratings'!$Q$6),'Product Ratings'!$O$6,IF(AND(N899&lt;='Product Ratings'!$R$7,N899&gt;='Product Ratings'!$Q$7),'Product Ratings'!$O$7,IF(AND(N899&lt;='Product Ratings'!$R$8,N899&gt;='Product Ratings'!$Q$8),'Product Ratings'!$O$8,IF(N899&gt;='Product Ratings'!$Q$9,'Product Ratings'!$O$9)))))</f>
        <v>3</v>
      </c>
      <c r="V899" s="99">
        <f>IF(AND(P899&lt;='Product Ratings'!$V$5,P899&gt;='Product Ratings'!$U$5),'Product Ratings'!$S$5,IF(AND(P899&lt;='Product Ratings'!$V$6,P899&gt;='Product Ratings'!$U$6),'Product Ratings'!$S$6,IF(AND(P899&lt;='Product Ratings'!$V$7,P899&gt;='Product Ratings'!$U$7),'Product Ratings'!$S$7,IF(AND(P899&lt;='Product Ratings'!$V$8,P899&gt;='Product Ratings'!$U$8),'Product Ratings'!$S$8,IF(P899&gt;='Product Ratings'!$U$9,'Product Ratings'!$S$9)))))</f>
        <v>5</v>
      </c>
      <c r="W899" s="135">
        <f t="shared" si="6"/>
        <v>16</v>
      </c>
      <c r="X899" s="90"/>
      <c r="Y899" s="90"/>
      <c r="Z899" s="90"/>
      <c r="AA899" s="90"/>
      <c r="AB899" s="90"/>
    </row>
    <row r="900" ht="12.75" customHeight="1">
      <c r="A900" s="87"/>
      <c r="B900" s="90"/>
      <c r="C900" s="90" t="s">
        <v>959</v>
      </c>
      <c r="D900" s="126">
        <v>6.0</v>
      </c>
      <c r="E900" s="127">
        <v>103.3</v>
      </c>
      <c r="F900" s="128">
        <f t="shared" si="7"/>
        <v>67.145</v>
      </c>
      <c r="G900" s="129">
        <f t="shared" si="1"/>
        <v>36.155</v>
      </c>
      <c r="H900" s="130">
        <f t="shared" si="2"/>
        <v>0.35</v>
      </c>
      <c r="I900" s="131">
        <v>44648.0</v>
      </c>
      <c r="J900" s="132">
        <v>44684.0</v>
      </c>
      <c r="K900" s="123"/>
      <c r="L900" s="90"/>
      <c r="M900" s="133">
        <f t="shared" si="3"/>
        <v>17.21666667</v>
      </c>
      <c r="N900" s="99">
        <f t="shared" si="4"/>
        <v>36</v>
      </c>
      <c r="O900" s="133">
        <f t="shared" si="5"/>
        <v>11.19083333</v>
      </c>
      <c r="P900" s="134">
        <v>0.26</v>
      </c>
      <c r="Q900" s="90"/>
      <c r="R900" s="99">
        <f>IF(AND(H900&lt;='Product Ratings'!$E$5,H900&gt;='Product Ratings'!$D$5),'Product Ratings'!$C$5,IF(AND(H900&lt;='Product Ratings'!$E$6,H900&gt;='Product Ratings'!$D$6),'Product Ratings'!$C$6,IF(AND(H900&lt;='Product Ratings'!$E$7,H900&gt;='Product Ratings'!$D$7),'Product Ratings'!$C$7,IF(AND(H900&lt;='Product Ratings'!$E$8,H900&gt;='Product Ratings'!$D$8),'Product Ratings'!$C$8,IF(H900&gt;='Product Ratings'!$D$9,'Product Ratings'!$C$9)))))</f>
        <v>2</v>
      </c>
      <c r="S900" s="99">
        <f>IF(AND(D900&lt;='Product Ratings'!$I$5,D900&gt;='Product Ratings'!$H$5),'Product Ratings'!$F$5,IF(AND(D900&lt;='Product Ratings'!$I$6,D900&gt;='Product Ratings'!$H$6),'Product Ratings'!$F$6,IF(AND(D900&lt;='Product Ratings'!$I$7,I900&gt;='Product Ratings'!$H$7),'Product Ratings'!$F$7,IF(AND(D900&lt;='Product Ratings'!$I$8,D900&gt;='Product Ratings'!$H$8),'Product Ratings'!$F$8,IF(D900&gt;='Product Ratings'!$H$9,'Product Ratings'!$F$9)))))</f>
        <v>2</v>
      </c>
      <c r="T900" s="99">
        <f>IF(AND(O900&lt;='Product Ratings'!$M$5,O900&gt;='Product Ratings'!$L$5),'Product Ratings'!$J$5,IF(AND(O900&lt;='Product Ratings'!$M$6,O900&gt;='Product Ratings'!$L$6),'Product Ratings'!$J$6,IF(AND(O900&lt;='Product Ratings'!$M$7,O900&gt;='Product Ratings'!$L$7),'Product Ratings'!$J$7,IF(AND(O900&lt;='Product Ratings'!$M$8,O900&gt;='Product Ratings'!$L$8),'Product Ratings'!$J$8,IF(O900&gt;='Product Ratings'!$L$9,'Product Ratings'!$J$9)))))</f>
        <v>5</v>
      </c>
      <c r="U900" s="99">
        <f>IF(AND(N900&lt;='Product Ratings'!$R$5,N900&gt;='Product Ratings'!$Q$5),'Product Ratings'!$O$5,IF(AND(N900&lt;='Product Ratings'!$R$6,N900&gt;='Product Ratings'!$Q$6),'Product Ratings'!$O$6,IF(AND(N900&lt;='Product Ratings'!$R$7,N900&gt;='Product Ratings'!$Q$7),'Product Ratings'!$O$7,IF(AND(N900&lt;='Product Ratings'!$R$8,N900&gt;='Product Ratings'!$Q$8),'Product Ratings'!$O$8,IF(N900&gt;='Product Ratings'!$Q$9,'Product Ratings'!$O$9)))))</f>
        <v>3</v>
      </c>
      <c r="V900" s="99">
        <f>IF(AND(P900&lt;='Product Ratings'!$V$5,P900&gt;='Product Ratings'!$U$5),'Product Ratings'!$S$5,IF(AND(P900&lt;='Product Ratings'!$V$6,P900&gt;='Product Ratings'!$U$6),'Product Ratings'!$S$6,IF(AND(P900&lt;='Product Ratings'!$V$7,P900&gt;='Product Ratings'!$U$7),'Product Ratings'!$S$7,IF(AND(P900&lt;='Product Ratings'!$V$8,P900&gt;='Product Ratings'!$U$8),'Product Ratings'!$S$8,IF(P900&gt;='Product Ratings'!$U$9,'Product Ratings'!$S$9)))))</f>
        <v>3</v>
      </c>
      <c r="W900" s="135">
        <f t="shared" si="6"/>
        <v>15</v>
      </c>
      <c r="X900" s="90"/>
      <c r="Y900" s="90"/>
      <c r="Z900" s="90"/>
      <c r="AA900" s="90"/>
      <c r="AB900" s="90"/>
    </row>
    <row r="901" ht="12.75" customHeight="1">
      <c r="A901" s="87"/>
      <c r="B901" s="90"/>
      <c r="C901" s="90" t="s">
        <v>960</v>
      </c>
      <c r="D901" s="126">
        <v>1.0</v>
      </c>
      <c r="E901" s="127">
        <v>85.22</v>
      </c>
      <c r="F901" s="128">
        <f t="shared" si="7"/>
        <v>55.393</v>
      </c>
      <c r="G901" s="129">
        <f t="shared" si="1"/>
        <v>29.827</v>
      </c>
      <c r="H901" s="130">
        <f t="shared" si="2"/>
        <v>0.35</v>
      </c>
      <c r="I901" s="131">
        <v>44649.0</v>
      </c>
      <c r="J901" s="132">
        <v>44685.0</v>
      </c>
      <c r="K901" s="123"/>
      <c r="L901" s="90"/>
      <c r="M901" s="133">
        <f t="shared" si="3"/>
        <v>85.22</v>
      </c>
      <c r="N901" s="99">
        <f t="shared" si="4"/>
        <v>36</v>
      </c>
      <c r="O901" s="133">
        <f t="shared" si="5"/>
        <v>55.393</v>
      </c>
      <c r="P901" s="134">
        <v>0.15</v>
      </c>
      <c r="Q901" s="90"/>
      <c r="R901" s="99">
        <f>IF(AND(H901&lt;='Product Ratings'!$E$5,H901&gt;='Product Ratings'!$D$5),'Product Ratings'!$C$5,IF(AND(H901&lt;='Product Ratings'!$E$6,H901&gt;='Product Ratings'!$D$6),'Product Ratings'!$C$6,IF(AND(H901&lt;='Product Ratings'!$E$7,H901&gt;='Product Ratings'!$D$7),'Product Ratings'!$C$7,IF(AND(H901&lt;='Product Ratings'!$E$8,H901&gt;='Product Ratings'!$D$8),'Product Ratings'!$C$8,IF(H901&gt;='Product Ratings'!$D$9,'Product Ratings'!$C$9)))))</f>
        <v>2</v>
      </c>
      <c r="S901" s="99">
        <f>IF(AND(D901&lt;='Product Ratings'!$I$5,D901&gt;='Product Ratings'!$H$5),'Product Ratings'!$F$5,IF(AND(D901&lt;='Product Ratings'!$I$6,D901&gt;='Product Ratings'!$H$6),'Product Ratings'!$F$6,IF(AND(D901&lt;='Product Ratings'!$I$7,I901&gt;='Product Ratings'!$H$7),'Product Ratings'!$F$7,IF(AND(D901&lt;='Product Ratings'!$I$8,D901&gt;='Product Ratings'!$H$8),'Product Ratings'!$F$8,IF(D901&gt;='Product Ratings'!$H$9,'Product Ratings'!$F$9)))))</f>
        <v>1</v>
      </c>
      <c r="T901" s="99">
        <f>IF(AND(O901&lt;='Product Ratings'!$M$5,O901&gt;='Product Ratings'!$L$5),'Product Ratings'!$J$5,IF(AND(O901&lt;='Product Ratings'!$M$6,O901&gt;='Product Ratings'!$L$6),'Product Ratings'!$J$6,IF(AND(O901&lt;='Product Ratings'!$M$7,O901&gt;='Product Ratings'!$L$7),'Product Ratings'!$J$7,IF(AND(O901&lt;='Product Ratings'!$M$8,O901&gt;='Product Ratings'!$L$8),'Product Ratings'!$J$8,IF(O901&gt;='Product Ratings'!$L$9,'Product Ratings'!$J$9)))))</f>
        <v>3</v>
      </c>
      <c r="U901" s="99">
        <f>IF(AND(N901&lt;='Product Ratings'!$R$5,N901&gt;='Product Ratings'!$Q$5),'Product Ratings'!$O$5,IF(AND(N901&lt;='Product Ratings'!$R$6,N901&gt;='Product Ratings'!$Q$6),'Product Ratings'!$O$6,IF(AND(N901&lt;='Product Ratings'!$R$7,N901&gt;='Product Ratings'!$Q$7),'Product Ratings'!$O$7,IF(AND(N901&lt;='Product Ratings'!$R$8,N901&gt;='Product Ratings'!$Q$8),'Product Ratings'!$O$8,IF(N901&gt;='Product Ratings'!$Q$9,'Product Ratings'!$O$9)))))</f>
        <v>3</v>
      </c>
      <c r="V901" s="99">
        <f>IF(AND(P901&lt;='Product Ratings'!$V$5,P901&gt;='Product Ratings'!$U$5),'Product Ratings'!$S$5,IF(AND(P901&lt;='Product Ratings'!$V$6,P901&gt;='Product Ratings'!$U$6),'Product Ratings'!$S$6,IF(AND(P901&lt;='Product Ratings'!$V$7,P901&gt;='Product Ratings'!$U$7),'Product Ratings'!$S$7,IF(AND(P901&lt;='Product Ratings'!$V$8,P901&gt;='Product Ratings'!$U$8),'Product Ratings'!$S$8,IF(P901&gt;='Product Ratings'!$U$9,'Product Ratings'!$S$9)))))</f>
        <v>3</v>
      </c>
      <c r="W901" s="135">
        <f t="shared" si="6"/>
        <v>12</v>
      </c>
      <c r="X901" s="90"/>
      <c r="Y901" s="90"/>
      <c r="Z901" s="90"/>
      <c r="AA901" s="90"/>
      <c r="AB901" s="90"/>
    </row>
    <row r="902" ht="12.75" customHeight="1">
      <c r="A902" s="87"/>
      <c r="B902" s="90"/>
      <c r="C902" s="90" t="s">
        <v>961</v>
      </c>
      <c r="D902" s="126">
        <v>2.0</v>
      </c>
      <c r="E902" s="127">
        <v>136.02</v>
      </c>
      <c r="F902" s="128">
        <f t="shared" si="7"/>
        <v>88.413</v>
      </c>
      <c r="G902" s="129">
        <f t="shared" si="1"/>
        <v>47.607</v>
      </c>
      <c r="H902" s="130">
        <f t="shared" si="2"/>
        <v>0.35</v>
      </c>
      <c r="I902" s="131">
        <v>44650.0</v>
      </c>
      <c r="J902" s="132">
        <v>44686.0</v>
      </c>
      <c r="K902" s="123"/>
      <c r="L902" s="90"/>
      <c r="M902" s="133">
        <f t="shared" si="3"/>
        <v>68.01</v>
      </c>
      <c r="N902" s="99">
        <f t="shared" si="4"/>
        <v>36</v>
      </c>
      <c r="O902" s="133">
        <f t="shared" si="5"/>
        <v>44.2065</v>
      </c>
      <c r="P902" s="134">
        <v>0.34</v>
      </c>
      <c r="Q902" s="90"/>
      <c r="R902" s="99">
        <f>IF(AND(H902&lt;='Product Ratings'!$E$5,H902&gt;='Product Ratings'!$D$5),'Product Ratings'!$C$5,IF(AND(H902&lt;='Product Ratings'!$E$6,H902&gt;='Product Ratings'!$D$6),'Product Ratings'!$C$6,IF(AND(H902&lt;='Product Ratings'!$E$7,H902&gt;='Product Ratings'!$D$7),'Product Ratings'!$C$7,IF(AND(H902&lt;='Product Ratings'!$E$8,H902&gt;='Product Ratings'!$D$8),'Product Ratings'!$C$8,IF(H902&gt;='Product Ratings'!$D$9,'Product Ratings'!$C$9)))))</f>
        <v>2</v>
      </c>
      <c r="S902" s="99">
        <f>IF(AND(D902&lt;='Product Ratings'!$I$5,D902&gt;='Product Ratings'!$H$5),'Product Ratings'!$F$5,IF(AND(D902&lt;='Product Ratings'!$I$6,D902&gt;='Product Ratings'!$H$6),'Product Ratings'!$F$6,IF(AND(D902&lt;='Product Ratings'!$I$7,I902&gt;='Product Ratings'!$H$7),'Product Ratings'!$F$7,IF(AND(D902&lt;='Product Ratings'!$I$8,D902&gt;='Product Ratings'!$H$8),'Product Ratings'!$F$8,IF(D902&gt;='Product Ratings'!$H$9,'Product Ratings'!$F$9)))))</f>
        <v>1</v>
      </c>
      <c r="T902" s="99">
        <f>IF(AND(O902&lt;='Product Ratings'!$M$5,O902&gt;='Product Ratings'!$L$5),'Product Ratings'!$J$5,IF(AND(O902&lt;='Product Ratings'!$M$6,O902&gt;='Product Ratings'!$L$6),'Product Ratings'!$J$6,IF(AND(O902&lt;='Product Ratings'!$M$7,O902&gt;='Product Ratings'!$L$7),'Product Ratings'!$J$7,IF(AND(O902&lt;='Product Ratings'!$M$8,O902&gt;='Product Ratings'!$L$8),'Product Ratings'!$J$8,IF(O902&gt;='Product Ratings'!$L$9,'Product Ratings'!$J$9)))))</f>
        <v>3</v>
      </c>
      <c r="U902" s="99">
        <f>IF(AND(N902&lt;='Product Ratings'!$R$5,N902&gt;='Product Ratings'!$Q$5),'Product Ratings'!$O$5,IF(AND(N902&lt;='Product Ratings'!$R$6,N902&gt;='Product Ratings'!$Q$6),'Product Ratings'!$O$6,IF(AND(N902&lt;='Product Ratings'!$R$7,N902&gt;='Product Ratings'!$Q$7),'Product Ratings'!$O$7,IF(AND(N902&lt;='Product Ratings'!$R$8,N902&gt;='Product Ratings'!$Q$8),'Product Ratings'!$O$8,IF(N902&gt;='Product Ratings'!$Q$9,'Product Ratings'!$O$9)))))</f>
        <v>3</v>
      </c>
      <c r="V902" s="99">
        <f>IF(AND(P902&lt;='Product Ratings'!$V$5,P902&gt;='Product Ratings'!$U$5),'Product Ratings'!$S$5,IF(AND(P902&lt;='Product Ratings'!$V$6,P902&gt;='Product Ratings'!$U$6),'Product Ratings'!$S$6,IF(AND(P902&lt;='Product Ratings'!$V$7,P902&gt;='Product Ratings'!$U$7),'Product Ratings'!$S$7,IF(AND(P902&lt;='Product Ratings'!$V$8,P902&gt;='Product Ratings'!$U$8),'Product Ratings'!$S$8,IF(P902&gt;='Product Ratings'!$U$9,'Product Ratings'!$S$9)))))</f>
        <v>4</v>
      </c>
      <c r="W902" s="135">
        <f t="shared" si="6"/>
        <v>13</v>
      </c>
      <c r="X902" s="90"/>
      <c r="Y902" s="90"/>
      <c r="Z902" s="90"/>
      <c r="AA902" s="90"/>
      <c r="AB902" s="90"/>
    </row>
    <row r="903" ht="12.75" customHeight="1">
      <c r="A903" s="87"/>
      <c r="B903" s="90"/>
      <c r="C903" s="90" t="s">
        <v>962</v>
      </c>
      <c r="D903" s="126">
        <v>3.0</v>
      </c>
      <c r="E903" s="127">
        <v>1008.7</v>
      </c>
      <c r="F903" s="128">
        <f t="shared" si="7"/>
        <v>655.655</v>
      </c>
      <c r="G903" s="129">
        <f t="shared" si="1"/>
        <v>353.045</v>
      </c>
      <c r="H903" s="130">
        <f t="shared" si="2"/>
        <v>0.35</v>
      </c>
      <c r="I903" s="131">
        <v>44651.0</v>
      </c>
      <c r="J903" s="132">
        <v>44687.0</v>
      </c>
      <c r="K903" s="123"/>
      <c r="L903" s="90"/>
      <c r="M903" s="133">
        <f t="shared" si="3"/>
        <v>336.2333333</v>
      </c>
      <c r="N903" s="99">
        <f t="shared" si="4"/>
        <v>36</v>
      </c>
      <c r="O903" s="133">
        <f t="shared" si="5"/>
        <v>218.5516667</v>
      </c>
      <c r="P903" s="134">
        <v>0.35</v>
      </c>
      <c r="Q903" s="90"/>
      <c r="R903" s="99">
        <f>IF(AND(H903&lt;='Product Ratings'!$E$5,H903&gt;='Product Ratings'!$D$5),'Product Ratings'!$C$5,IF(AND(H903&lt;='Product Ratings'!$E$6,H903&gt;='Product Ratings'!$D$6),'Product Ratings'!$C$6,IF(AND(H903&lt;='Product Ratings'!$E$7,H903&gt;='Product Ratings'!$D$7),'Product Ratings'!$C$7,IF(AND(H903&lt;='Product Ratings'!$E$8,H903&gt;='Product Ratings'!$D$8),'Product Ratings'!$C$8,IF(H903&gt;='Product Ratings'!$D$9,'Product Ratings'!$C$9)))))</f>
        <v>2</v>
      </c>
      <c r="S903" s="99">
        <f>IF(AND(D903&lt;='Product Ratings'!$I$5,D903&gt;='Product Ratings'!$H$5),'Product Ratings'!$F$5,IF(AND(D903&lt;='Product Ratings'!$I$6,D903&gt;='Product Ratings'!$H$6),'Product Ratings'!$F$6,IF(AND(D903&lt;='Product Ratings'!$I$7,I903&gt;='Product Ratings'!$H$7),'Product Ratings'!$F$7,IF(AND(D903&lt;='Product Ratings'!$I$8,D903&gt;='Product Ratings'!$H$8),'Product Ratings'!$F$8,IF(D903&gt;='Product Ratings'!$H$9,'Product Ratings'!$F$9)))))</f>
        <v>1</v>
      </c>
      <c r="T903" s="99">
        <f>IF(AND(O903&lt;='Product Ratings'!$M$5,O903&gt;='Product Ratings'!$L$5),'Product Ratings'!$J$5,IF(AND(O903&lt;='Product Ratings'!$M$6,O903&gt;='Product Ratings'!$L$6),'Product Ratings'!$J$6,IF(AND(O903&lt;='Product Ratings'!$M$7,O903&gt;='Product Ratings'!$L$7),'Product Ratings'!$J$7,IF(AND(O903&lt;='Product Ratings'!$M$8,O903&gt;='Product Ratings'!$L$8),'Product Ratings'!$J$8,IF(O903&gt;='Product Ratings'!$L$9,'Product Ratings'!$J$9)))))</f>
        <v>1</v>
      </c>
      <c r="U903" s="99">
        <f>IF(AND(N903&lt;='Product Ratings'!$R$5,N903&gt;='Product Ratings'!$Q$5),'Product Ratings'!$O$5,IF(AND(N903&lt;='Product Ratings'!$R$6,N903&gt;='Product Ratings'!$Q$6),'Product Ratings'!$O$6,IF(AND(N903&lt;='Product Ratings'!$R$7,N903&gt;='Product Ratings'!$Q$7),'Product Ratings'!$O$7,IF(AND(N903&lt;='Product Ratings'!$R$8,N903&gt;='Product Ratings'!$Q$8),'Product Ratings'!$O$8,IF(N903&gt;='Product Ratings'!$Q$9,'Product Ratings'!$O$9)))))</f>
        <v>3</v>
      </c>
      <c r="V903" s="99">
        <f>IF(AND(P903&lt;='Product Ratings'!$V$5,P903&gt;='Product Ratings'!$U$5),'Product Ratings'!$S$5,IF(AND(P903&lt;='Product Ratings'!$V$6,P903&gt;='Product Ratings'!$U$6),'Product Ratings'!$S$6,IF(AND(P903&lt;='Product Ratings'!$V$7,P903&gt;='Product Ratings'!$U$7),'Product Ratings'!$S$7,IF(AND(P903&lt;='Product Ratings'!$V$8,P903&gt;='Product Ratings'!$U$8),'Product Ratings'!$S$8,IF(P903&gt;='Product Ratings'!$U$9,'Product Ratings'!$S$9)))))</f>
        <v>4</v>
      </c>
      <c r="W903" s="135">
        <f t="shared" si="6"/>
        <v>11</v>
      </c>
      <c r="X903" s="90"/>
      <c r="Y903" s="90"/>
      <c r="Z903" s="90"/>
      <c r="AA903" s="90"/>
      <c r="AB903" s="90"/>
    </row>
    <row r="904" ht="12.75" customHeight="1">
      <c r="A904" s="87"/>
      <c r="B904" s="90"/>
      <c r="C904" s="90" t="s">
        <v>963</v>
      </c>
      <c r="D904" s="126">
        <v>4.0</v>
      </c>
      <c r="E904" s="127">
        <v>464.43</v>
      </c>
      <c r="F904" s="128">
        <f t="shared" si="7"/>
        <v>301.8795</v>
      </c>
      <c r="G904" s="129">
        <f t="shared" si="1"/>
        <v>162.5505</v>
      </c>
      <c r="H904" s="130">
        <f t="shared" si="2"/>
        <v>0.35</v>
      </c>
      <c r="I904" s="131">
        <v>44652.0</v>
      </c>
      <c r="J904" s="132">
        <v>44688.0</v>
      </c>
      <c r="K904" s="123"/>
      <c r="L904" s="90"/>
      <c r="M904" s="133">
        <f t="shared" si="3"/>
        <v>116.1075</v>
      </c>
      <c r="N904" s="99">
        <f t="shared" si="4"/>
        <v>36</v>
      </c>
      <c r="O904" s="133">
        <f t="shared" si="5"/>
        <v>75.469875</v>
      </c>
      <c r="P904" s="134">
        <v>0.65</v>
      </c>
      <c r="Q904" s="90"/>
      <c r="R904" s="99">
        <f>IF(AND(H904&lt;='Product Ratings'!$E$5,H904&gt;='Product Ratings'!$D$5),'Product Ratings'!$C$5,IF(AND(H904&lt;='Product Ratings'!$E$6,H904&gt;='Product Ratings'!$D$6),'Product Ratings'!$C$6,IF(AND(H904&lt;='Product Ratings'!$E$7,H904&gt;='Product Ratings'!$D$7),'Product Ratings'!$C$7,IF(AND(H904&lt;='Product Ratings'!$E$8,H904&gt;='Product Ratings'!$D$8),'Product Ratings'!$C$8,IF(H904&gt;='Product Ratings'!$D$9,'Product Ratings'!$C$9)))))</f>
        <v>2</v>
      </c>
      <c r="S904" s="99">
        <f>IF(AND(D904&lt;='Product Ratings'!$I$5,D904&gt;='Product Ratings'!$H$5),'Product Ratings'!$F$5,IF(AND(D904&lt;='Product Ratings'!$I$6,D904&gt;='Product Ratings'!$H$6),'Product Ratings'!$F$6,IF(AND(D904&lt;='Product Ratings'!$I$7,I904&gt;='Product Ratings'!$H$7),'Product Ratings'!$F$7,IF(AND(D904&lt;='Product Ratings'!$I$8,D904&gt;='Product Ratings'!$H$8),'Product Ratings'!$F$8,IF(D904&gt;='Product Ratings'!$H$9,'Product Ratings'!$F$9)))))</f>
        <v>1</v>
      </c>
      <c r="T904" s="99" t="b">
        <f>IF(AND(O904&lt;='Product Ratings'!$M$5,O904&gt;='Product Ratings'!$L$5),'Product Ratings'!$J$5,IF(AND(O904&lt;='Product Ratings'!$M$6,O904&gt;='Product Ratings'!$L$6),'Product Ratings'!$J$6,IF(AND(O904&lt;='Product Ratings'!$M$7,O904&gt;='Product Ratings'!$L$7),'Product Ratings'!$J$7,IF(AND(O904&lt;='Product Ratings'!$M$8,O904&gt;='Product Ratings'!$L$8),'Product Ratings'!$J$8,IF(O904&gt;='Product Ratings'!$L$9,'Product Ratings'!$J$9)))))</f>
        <v>0</v>
      </c>
      <c r="U904" s="99">
        <f>IF(AND(N904&lt;='Product Ratings'!$R$5,N904&gt;='Product Ratings'!$Q$5),'Product Ratings'!$O$5,IF(AND(N904&lt;='Product Ratings'!$R$6,N904&gt;='Product Ratings'!$Q$6),'Product Ratings'!$O$6,IF(AND(N904&lt;='Product Ratings'!$R$7,N904&gt;='Product Ratings'!$Q$7),'Product Ratings'!$O$7,IF(AND(N904&lt;='Product Ratings'!$R$8,N904&gt;='Product Ratings'!$Q$8),'Product Ratings'!$O$8,IF(N904&gt;='Product Ratings'!$Q$9,'Product Ratings'!$O$9)))))</f>
        <v>3</v>
      </c>
      <c r="V904" s="99">
        <f>IF(AND(P904&lt;='Product Ratings'!$V$5,P904&gt;='Product Ratings'!$U$5),'Product Ratings'!$S$5,IF(AND(P904&lt;='Product Ratings'!$V$6,P904&gt;='Product Ratings'!$U$6),'Product Ratings'!$S$6,IF(AND(P904&lt;='Product Ratings'!$V$7,P904&gt;='Product Ratings'!$U$7),'Product Ratings'!$S$7,IF(AND(P904&lt;='Product Ratings'!$V$8,P904&gt;='Product Ratings'!$U$8),'Product Ratings'!$S$8,IF(P904&gt;='Product Ratings'!$U$9,'Product Ratings'!$S$9)))))</f>
        <v>5</v>
      </c>
      <c r="W904" s="135">
        <f t="shared" si="6"/>
        <v>11</v>
      </c>
      <c r="X904" s="90"/>
      <c r="Y904" s="90"/>
      <c r="Z904" s="90"/>
      <c r="AA904" s="90"/>
      <c r="AB904" s="90"/>
    </row>
    <row r="905" ht="12.75" customHeight="1">
      <c r="A905" s="87"/>
      <c r="B905" s="90"/>
      <c r="C905" s="90" t="s">
        <v>964</v>
      </c>
      <c r="D905" s="126">
        <v>5.0</v>
      </c>
      <c r="E905" s="127">
        <v>77.48</v>
      </c>
      <c r="F905" s="128">
        <f t="shared" si="7"/>
        <v>50.362</v>
      </c>
      <c r="G905" s="129">
        <f t="shared" si="1"/>
        <v>27.118</v>
      </c>
      <c r="H905" s="130">
        <f t="shared" si="2"/>
        <v>0.35</v>
      </c>
      <c r="I905" s="131">
        <v>44653.0</v>
      </c>
      <c r="J905" s="132">
        <v>44689.0</v>
      </c>
      <c r="K905" s="123"/>
      <c r="L905" s="90"/>
      <c r="M905" s="133">
        <f t="shared" si="3"/>
        <v>15.496</v>
      </c>
      <c r="N905" s="99">
        <f t="shared" si="4"/>
        <v>36</v>
      </c>
      <c r="O905" s="133">
        <f t="shared" si="5"/>
        <v>10.0724</v>
      </c>
      <c r="P905" s="134">
        <v>0.45</v>
      </c>
      <c r="Q905" s="90"/>
      <c r="R905" s="99">
        <f>IF(AND(H905&lt;='Product Ratings'!$E$5,H905&gt;='Product Ratings'!$D$5),'Product Ratings'!$C$5,IF(AND(H905&lt;='Product Ratings'!$E$6,H905&gt;='Product Ratings'!$D$6),'Product Ratings'!$C$6,IF(AND(H905&lt;='Product Ratings'!$E$7,H905&gt;='Product Ratings'!$D$7),'Product Ratings'!$C$7,IF(AND(H905&lt;='Product Ratings'!$E$8,H905&gt;='Product Ratings'!$D$8),'Product Ratings'!$C$8,IF(H905&gt;='Product Ratings'!$D$9,'Product Ratings'!$C$9)))))</f>
        <v>2</v>
      </c>
      <c r="S905" s="99">
        <f>IF(AND(D905&lt;='Product Ratings'!$I$5,D905&gt;='Product Ratings'!$H$5),'Product Ratings'!$F$5,IF(AND(D905&lt;='Product Ratings'!$I$6,D905&gt;='Product Ratings'!$H$6),'Product Ratings'!$F$6,IF(AND(D905&lt;='Product Ratings'!$I$7,I905&gt;='Product Ratings'!$H$7),'Product Ratings'!$F$7,IF(AND(D905&lt;='Product Ratings'!$I$8,D905&gt;='Product Ratings'!$H$8),'Product Ratings'!$F$8,IF(D905&gt;='Product Ratings'!$H$9,'Product Ratings'!$F$9)))))</f>
        <v>1</v>
      </c>
      <c r="T905" s="99">
        <f>IF(AND(O905&lt;='Product Ratings'!$M$5,O905&gt;='Product Ratings'!$L$5),'Product Ratings'!$J$5,IF(AND(O905&lt;='Product Ratings'!$M$6,O905&gt;='Product Ratings'!$L$6),'Product Ratings'!$J$6,IF(AND(O905&lt;='Product Ratings'!$M$7,O905&gt;='Product Ratings'!$L$7),'Product Ratings'!$J$7,IF(AND(O905&lt;='Product Ratings'!$M$8,O905&gt;='Product Ratings'!$L$8),'Product Ratings'!$J$8,IF(O905&gt;='Product Ratings'!$L$9,'Product Ratings'!$J$9)))))</f>
        <v>5</v>
      </c>
      <c r="U905" s="99">
        <f>IF(AND(N905&lt;='Product Ratings'!$R$5,N905&gt;='Product Ratings'!$Q$5),'Product Ratings'!$O$5,IF(AND(N905&lt;='Product Ratings'!$R$6,N905&gt;='Product Ratings'!$Q$6),'Product Ratings'!$O$6,IF(AND(N905&lt;='Product Ratings'!$R$7,N905&gt;='Product Ratings'!$Q$7),'Product Ratings'!$O$7,IF(AND(N905&lt;='Product Ratings'!$R$8,N905&gt;='Product Ratings'!$Q$8),'Product Ratings'!$O$8,IF(N905&gt;='Product Ratings'!$Q$9,'Product Ratings'!$O$9)))))</f>
        <v>3</v>
      </c>
      <c r="V905" s="99">
        <f>IF(AND(P905&lt;='Product Ratings'!$V$5,P905&gt;='Product Ratings'!$U$5),'Product Ratings'!$S$5,IF(AND(P905&lt;='Product Ratings'!$V$6,P905&gt;='Product Ratings'!$U$6),'Product Ratings'!$S$6,IF(AND(P905&lt;='Product Ratings'!$V$7,P905&gt;='Product Ratings'!$U$7),'Product Ratings'!$S$7,IF(AND(P905&lt;='Product Ratings'!$V$8,P905&gt;='Product Ratings'!$U$8),'Product Ratings'!$S$8,IF(P905&gt;='Product Ratings'!$U$9,'Product Ratings'!$S$9)))))</f>
        <v>4</v>
      </c>
      <c r="W905" s="135">
        <f t="shared" si="6"/>
        <v>15</v>
      </c>
      <c r="X905" s="90"/>
      <c r="Y905" s="90"/>
      <c r="Z905" s="90"/>
      <c r="AA905" s="90"/>
      <c r="AB905" s="90"/>
    </row>
    <row r="906" ht="12.75" customHeight="1">
      <c r="A906" s="87"/>
      <c r="B906" s="90"/>
      <c r="C906" s="90" t="s">
        <v>965</v>
      </c>
      <c r="D906" s="126">
        <v>6.0</v>
      </c>
      <c r="E906" s="127">
        <v>50.94</v>
      </c>
      <c r="F906" s="128">
        <f t="shared" si="7"/>
        <v>33.111</v>
      </c>
      <c r="G906" s="129">
        <f t="shared" si="1"/>
        <v>17.829</v>
      </c>
      <c r="H906" s="130">
        <f t="shared" si="2"/>
        <v>0.35</v>
      </c>
      <c r="I906" s="131">
        <v>44654.0</v>
      </c>
      <c r="J906" s="132">
        <v>44690.0</v>
      </c>
      <c r="K906" s="123"/>
      <c r="L906" s="90"/>
      <c r="M906" s="133">
        <f t="shared" si="3"/>
        <v>8.49</v>
      </c>
      <c r="N906" s="99">
        <f t="shared" si="4"/>
        <v>36</v>
      </c>
      <c r="O906" s="133">
        <f t="shared" si="5"/>
        <v>5.5185</v>
      </c>
      <c r="P906" s="134">
        <v>0.12</v>
      </c>
      <c r="Q906" s="90"/>
      <c r="R906" s="99">
        <f>IF(AND(H906&lt;='Product Ratings'!$E$5,H906&gt;='Product Ratings'!$D$5),'Product Ratings'!$C$5,IF(AND(H906&lt;='Product Ratings'!$E$6,H906&gt;='Product Ratings'!$D$6),'Product Ratings'!$C$6,IF(AND(H906&lt;='Product Ratings'!$E$7,H906&gt;='Product Ratings'!$D$7),'Product Ratings'!$C$7,IF(AND(H906&lt;='Product Ratings'!$E$8,H906&gt;='Product Ratings'!$D$8),'Product Ratings'!$C$8,IF(H906&gt;='Product Ratings'!$D$9,'Product Ratings'!$C$9)))))</f>
        <v>2</v>
      </c>
      <c r="S906" s="99">
        <f>IF(AND(D906&lt;='Product Ratings'!$I$5,D906&gt;='Product Ratings'!$H$5),'Product Ratings'!$F$5,IF(AND(D906&lt;='Product Ratings'!$I$6,D906&gt;='Product Ratings'!$H$6),'Product Ratings'!$F$6,IF(AND(D906&lt;='Product Ratings'!$I$7,I906&gt;='Product Ratings'!$H$7),'Product Ratings'!$F$7,IF(AND(D906&lt;='Product Ratings'!$I$8,D906&gt;='Product Ratings'!$H$8),'Product Ratings'!$F$8,IF(D906&gt;='Product Ratings'!$H$9,'Product Ratings'!$F$9)))))</f>
        <v>2</v>
      </c>
      <c r="T906" s="99">
        <f>IF(AND(O906&lt;='Product Ratings'!$M$5,O906&gt;='Product Ratings'!$L$5),'Product Ratings'!$J$5,IF(AND(O906&lt;='Product Ratings'!$M$6,O906&gt;='Product Ratings'!$L$6),'Product Ratings'!$J$6,IF(AND(O906&lt;='Product Ratings'!$M$7,O906&gt;='Product Ratings'!$L$7),'Product Ratings'!$J$7,IF(AND(O906&lt;='Product Ratings'!$M$8,O906&gt;='Product Ratings'!$L$8),'Product Ratings'!$J$8,IF(O906&gt;='Product Ratings'!$L$9,'Product Ratings'!$J$9)))))</f>
        <v>5</v>
      </c>
      <c r="U906" s="99">
        <f>IF(AND(N906&lt;='Product Ratings'!$R$5,N906&gt;='Product Ratings'!$Q$5),'Product Ratings'!$O$5,IF(AND(N906&lt;='Product Ratings'!$R$6,N906&gt;='Product Ratings'!$Q$6),'Product Ratings'!$O$6,IF(AND(N906&lt;='Product Ratings'!$R$7,N906&gt;='Product Ratings'!$Q$7),'Product Ratings'!$O$7,IF(AND(N906&lt;='Product Ratings'!$R$8,N906&gt;='Product Ratings'!$Q$8),'Product Ratings'!$O$8,IF(N906&gt;='Product Ratings'!$Q$9,'Product Ratings'!$O$9)))))</f>
        <v>3</v>
      </c>
      <c r="V906" s="99">
        <f>IF(AND(P906&lt;='Product Ratings'!$V$5,P906&gt;='Product Ratings'!$U$5),'Product Ratings'!$S$5,IF(AND(P906&lt;='Product Ratings'!$V$6,P906&gt;='Product Ratings'!$U$6),'Product Ratings'!$S$6,IF(AND(P906&lt;='Product Ratings'!$V$7,P906&gt;='Product Ratings'!$U$7),'Product Ratings'!$S$7,IF(AND(P906&lt;='Product Ratings'!$V$8,P906&gt;='Product Ratings'!$U$8),'Product Ratings'!$S$8,IF(P906&gt;='Product Ratings'!$U$9,'Product Ratings'!$S$9)))))</f>
        <v>2</v>
      </c>
      <c r="W906" s="135">
        <f t="shared" si="6"/>
        <v>14</v>
      </c>
      <c r="X906" s="90"/>
      <c r="Y906" s="90"/>
      <c r="Z906" s="90"/>
      <c r="AA906" s="90"/>
      <c r="AB906" s="90"/>
    </row>
    <row r="907" ht="12.75" customHeight="1">
      <c r="A907" s="87"/>
      <c r="B907" s="90"/>
      <c r="C907" s="90" t="s">
        <v>966</v>
      </c>
      <c r="D907" s="126">
        <v>1.0</v>
      </c>
      <c r="E907" s="127">
        <v>182.61</v>
      </c>
      <c r="F907" s="128">
        <f t="shared" si="7"/>
        <v>118.6965</v>
      </c>
      <c r="G907" s="129">
        <f t="shared" si="1"/>
        <v>63.9135</v>
      </c>
      <c r="H907" s="130">
        <f t="shared" si="2"/>
        <v>0.35</v>
      </c>
      <c r="I907" s="131">
        <v>44655.0</v>
      </c>
      <c r="J907" s="132">
        <v>44691.0</v>
      </c>
      <c r="K907" s="123"/>
      <c r="L907" s="90"/>
      <c r="M907" s="133">
        <f t="shared" si="3"/>
        <v>182.61</v>
      </c>
      <c r="N907" s="99">
        <f t="shared" si="4"/>
        <v>36</v>
      </c>
      <c r="O907" s="133">
        <f t="shared" si="5"/>
        <v>118.6965</v>
      </c>
      <c r="P907" s="134">
        <v>0.65</v>
      </c>
      <c r="Q907" s="90"/>
      <c r="R907" s="99">
        <f>IF(AND(H907&lt;='Product Ratings'!$E$5,H907&gt;='Product Ratings'!$D$5),'Product Ratings'!$C$5,IF(AND(H907&lt;='Product Ratings'!$E$6,H907&gt;='Product Ratings'!$D$6),'Product Ratings'!$C$6,IF(AND(H907&lt;='Product Ratings'!$E$7,H907&gt;='Product Ratings'!$D$7),'Product Ratings'!$C$7,IF(AND(H907&lt;='Product Ratings'!$E$8,H907&gt;='Product Ratings'!$D$8),'Product Ratings'!$C$8,IF(H907&gt;='Product Ratings'!$D$9,'Product Ratings'!$C$9)))))</f>
        <v>2</v>
      </c>
      <c r="S907" s="99">
        <f>IF(AND(D907&lt;='Product Ratings'!$I$5,D907&gt;='Product Ratings'!$H$5),'Product Ratings'!$F$5,IF(AND(D907&lt;='Product Ratings'!$I$6,D907&gt;='Product Ratings'!$H$6),'Product Ratings'!$F$6,IF(AND(D907&lt;='Product Ratings'!$I$7,I907&gt;='Product Ratings'!$H$7),'Product Ratings'!$F$7,IF(AND(D907&lt;='Product Ratings'!$I$8,D907&gt;='Product Ratings'!$H$8),'Product Ratings'!$F$8,IF(D907&gt;='Product Ratings'!$H$9,'Product Ratings'!$F$9)))))</f>
        <v>1</v>
      </c>
      <c r="T907" s="99">
        <f>IF(AND(O907&lt;='Product Ratings'!$M$5,O907&gt;='Product Ratings'!$L$5),'Product Ratings'!$J$5,IF(AND(O907&lt;='Product Ratings'!$M$6,O907&gt;='Product Ratings'!$L$6),'Product Ratings'!$J$6,IF(AND(O907&lt;='Product Ratings'!$M$7,O907&gt;='Product Ratings'!$L$7),'Product Ratings'!$J$7,IF(AND(O907&lt;='Product Ratings'!$M$8,O907&gt;='Product Ratings'!$L$8),'Product Ratings'!$J$8,IF(O907&gt;='Product Ratings'!$L$9,'Product Ratings'!$J$9)))))</f>
        <v>2</v>
      </c>
      <c r="U907" s="99">
        <f>IF(AND(N907&lt;='Product Ratings'!$R$5,N907&gt;='Product Ratings'!$Q$5),'Product Ratings'!$O$5,IF(AND(N907&lt;='Product Ratings'!$R$6,N907&gt;='Product Ratings'!$Q$6),'Product Ratings'!$O$6,IF(AND(N907&lt;='Product Ratings'!$R$7,N907&gt;='Product Ratings'!$Q$7),'Product Ratings'!$O$7,IF(AND(N907&lt;='Product Ratings'!$R$8,N907&gt;='Product Ratings'!$Q$8),'Product Ratings'!$O$8,IF(N907&gt;='Product Ratings'!$Q$9,'Product Ratings'!$O$9)))))</f>
        <v>3</v>
      </c>
      <c r="V907" s="99">
        <f>IF(AND(P907&lt;='Product Ratings'!$V$5,P907&gt;='Product Ratings'!$U$5),'Product Ratings'!$S$5,IF(AND(P907&lt;='Product Ratings'!$V$6,P907&gt;='Product Ratings'!$U$6),'Product Ratings'!$S$6,IF(AND(P907&lt;='Product Ratings'!$V$7,P907&gt;='Product Ratings'!$U$7),'Product Ratings'!$S$7,IF(AND(P907&lt;='Product Ratings'!$V$8,P907&gt;='Product Ratings'!$U$8),'Product Ratings'!$S$8,IF(P907&gt;='Product Ratings'!$U$9,'Product Ratings'!$S$9)))))</f>
        <v>5</v>
      </c>
      <c r="W907" s="135">
        <f t="shared" si="6"/>
        <v>13</v>
      </c>
      <c r="X907" s="90"/>
      <c r="Y907" s="90"/>
      <c r="Z907" s="90"/>
      <c r="AA907" s="90"/>
      <c r="AB907" s="90"/>
    </row>
    <row r="908" ht="12.75" customHeight="1">
      <c r="A908" s="87"/>
      <c r="B908" s="90"/>
      <c r="C908" s="90" t="s">
        <v>967</v>
      </c>
      <c r="D908" s="126">
        <v>2.0</v>
      </c>
      <c r="E908" s="127">
        <v>110.62</v>
      </c>
      <c r="F908" s="128">
        <f t="shared" si="7"/>
        <v>71.903</v>
      </c>
      <c r="G908" s="129">
        <f t="shared" si="1"/>
        <v>38.717</v>
      </c>
      <c r="H908" s="130">
        <f t="shared" si="2"/>
        <v>0.35</v>
      </c>
      <c r="I908" s="131">
        <v>44656.0</v>
      </c>
      <c r="J908" s="132">
        <v>44692.0</v>
      </c>
      <c r="K908" s="123"/>
      <c r="L908" s="90"/>
      <c r="M908" s="133">
        <f t="shared" si="3"/>
        <v>55.31</v>
      </c>
      <c r="N908" s="99">
        <f t="shared" si="4"/>
        <v>36</v>
      </c>
      <c r="O908" s="133">
        <f t="shared" si="5"/>
        <v>35.9515</v>
      </c>
      <c r="P908" s="134">
        <v>0.32</v>
      </c>
      <c r="Q908" s="90"/>
      <c r="R908" s="99">
        <f>IF(AND(H908&lt;='Product Ratings'!$E$5,H908&gt;='Product Ratings'!$D$5),'Product Ratings'!$C$5,IF(AND(H908&lt;='Product Ratings'!$E$6,H908&gt;='Product Ratings'!$D$6),'Product Ratings'!$C$6,IF(AND(H908&lt;='Product Ratings'!$E$7,H908&gt;='Product Ratings'!$D$7),'Product Ratings'!$C$7,IF(AND(H908&lt;='Product Ratings'!$E$8,H908&gt;='Product Ratings'!$D$8),'Product Ratings'!$C$8,IF(H908&gt;='Product Ratings'!$D$9,'Product Ratings'!$C$9)))))</f>
        <v>2</v>
      </c>
      <c r="S908" s="99">
        <f>IF(AND(D908&lt;='Product Ratings'!$I$5,D908&gt;='Product Ratings'!$H$5),'Product Ratings'!$F$5,IF(AND(D908&lt;='Product Ratings'!$I$6,D908&gt;='Product Ratings'!$H$6),'Product Ratings'!$F$6,IF(AND(D908&lt;='Product Ratings'!$I$7,I908&gt;='Product Ratings'!$H$7),'Product Ratings'!$F$7,IF(AND(D908&lt;='Product Ratings'!$I$8,D908&gt;='Product Ratings'!$H$8),'Product Ratings'!$F$8,IF(D908&gt;='Product Ratings'!$H$9,'Product Ratings'!$F$9)))))</f>
        <v>1</v>
      </c>
      <c r="T908" s="99">
        <f>IF(AND(O908&lt;='Product Ratings'!$M$5,O908&gt;='Product Ratings'!$L$5),'Product Ratings'!$J$5,IF(AND(O908&lt;='Product Ratings'!$M$6,O908&gt;='Product Ratings'!$L$6),'Product Ratings'!$J$6,IF(AND(O908&lt;='Product Ratings'!$M$7,O908&gt;='Product Ratings'!$L$7),'Product Ratings'!$J$7,IF(AND(O908&lt;='Product Ratings'!$M$8,O908&gt;='Product Ratings'!$L$8),'Product Ratings'!$J$8,IF(O908&gt;='Product Ratings'!$L$9,'Product Ratings'!$J$9)))))</f>
        <v>4</v>
      </c>
      <c r="U908" s="99">
        <f>IF(AND(N908&lt;='Product Ratings'!$R$5,N908&gt;='Product Ratings'!$Q$5),'Product Ratings'!$O$5,IF(AND(N908&lt;='Product Ratings'!$R$6,N908&gt;='Product Ratings'!$Q$6),'Product Ratings'!$O$6,IF(AND(N908&lt;='Product Ratings'!$R$7,N908&gt;='Product Ratings'!$Q$7),'Product Ratings'!$O$7,IF(AND(N908&lt;='Product Ratings'!$R$8,N908&gt;='Product Ratings'!$Q$8),'Product Ratings'!$O$8,IF(N908&gt;='Product Ratings'!$Q$9,'Product Ratings'!$O$9)))))</f>
        <v>3</v>
      </c>
      <c r="V908" s="99">
        <f>IF(AND(P908&lt;='Product Ratings'!$V$5,P908&gt;='Product Ratings'!$U$5),'Product Ratings'!$S$5,IF(AND(P908&lt;='Product Ratings'!$V$6,P908&gt;='Product Ratings'!$U$6),'Product Ratings'!$S$6,IF(AND(P908&lt;='Product Ratings'!$V$7,P908&gt;='Product Ratings'!$U$7),'Product Ratings'!$S$7,IF(AND(P908&lt;='Product Ratings'!$V$8,P908&gt;='Product Ratings'!$U$8),'Product Ratings'!$S$8,IF(P908&gt;='Product Ratings'!$U$9,'Product Ratings'!$S$9)))))</f>
        <v>3</v>
      </c>
      <c r="W908" s="135">
        <f t="shared" si="6"/>
        <v>13</v>
      </c>
      <c r="X908" s="90"/>
      <c r="Y908" s="90"/>
      <c r="Z908" s="90"/>
      <c r="AA908" s="90"/>
      <c r="AB908" s="90"/>
    </row>
    <row r="909" ht="12.75" customHeight="1">
      <c r="A909" s="87"/>
      <c r="B909" s="90"/>
      <c r="C909" s="90" t="s">
        <v>968</v>
      </c>
      <c r="D909" s="126">
        <v>3.0</v>
      </c>
      <c r="E909" s="127">
        <v>75.65</v>
      </c>
      <c r="F909" s="128">
        <f t="shared" si="7"/>
        <v>49.1725</v>
      </c>
      <c r="G909" s="129">
        <f t="shared" si="1"/>
        <v>26.4775</v>
      </c>
      <c r="H909" s="130">
        <f t="shared" si="2"/>
        <v>0.35</v>
      </c>
      <c r="I909" s="131">
        <v>44657.0</v>
      </c>
      <c r="J909" s="132">
        <v>44693.0</v>
      </c>
      <c r="K909" s="123"/>
      <c r="L909" s="90"/>
      <c r="M909" s="133">
        <f t="shared" si="3"/>
        <v>25.21666667</v>
      </c>
      <c r="N909" s="99">
        <f t="shared" si="4"/>
        <v>36</v>
      </c>
      <c r="O909" s="133">
        <f t="shared" si="5"/>
        <v>16.39083333</v>
      </c>
      <c r="P909" s="134">
        <v>0.45</v>
      </c>
      <c r="Q909" s="90"/>
      <c r="R909" s="99">
        <f>IF(AND(H909&lt;='Product Ratings'!$E$5,H909&gt;='Product Ratings'!$D$5),'Product Ratings'!$C$5,IF(AND(H909&lt;='Product Ratings'!$E$6,H909&gt;='Product Ratings'!$D$6),'Product Ratings'!$C$6,IF(AND(H909&lt;='Product Ratings'!$E$7,H909&gt;='Product Ratings'!$D$7),'Product Ratings'!$C$7,IF(AND(H909&lt;='Product Ratings'!$E$8,H909&gt;='Product Ratings'!$D$8),'Product Ratings'!$C$8,IF(H909&gt;='Product Ratings'!$D$9,'Product Ratings'!$C$9)))))</f>
        <v>2</v>
      </c>
      <c r="S909" s="99">
        <f>IF(AND(D909&lt;='Product Ratings'!$I$5,D909&gt;='Product Ratings'!$H$5),'Product Ratings'!$F$5,IF(AND(D909&lt;='Product Ratings'!$I$6,D909&gt;='Product Ratings'!$H$6),'Product Ratings'!$F$6,IF(AND(D909&lt;='Product Ratings'!$I$7,I909&gt;='Product Ratings'!$H$7),'Product Ratings'!$F$7,IF(AND(D909&lt;='Product Ratings'!$I$8,D909&gt;='Product Ratings'!$H$8),'Product Ratings'!$F$8,IF(D909&gt;='Product Ratings'!$H$9,'Product Ratings'!$F$9)))))</f>
        <v>1</v>
      </c>
      <c r="T909" s="99">
        <f>IF(AND(O909&lt;='Product Ratings'!$M$5,O909&gt;='Product Ratings'!$L$5),'Product Ratings'!$J$5,IF(AND(O909&lt;='Product Ratings'!$M$6,O909&gt;='Product Ratings'!$L$6),'Product Ratings'!$J$6,IF(AND(O909&lt;='Product Ratings'!$M$7,O909&gt;='Product Ratings'!$L$7),'Product Ratings'!$J$7,IF(AND(O909&lt;='Product Ratings'!$M$8,O909&gt;='Product Ratings'!$L$8),'Product Ratings'!$J$8,IF(O909&gt;='Product Ratings'!$L$9,'Product Ratings'!$J$9)))))</f>
        <v>5</v>
      </c>
      <c r="U909" s="99">
        <f>IF(AND(N909&lt;='Product Ratings'!$R$5,N909&gt;='Product Ratings'!$Q$5),'Product Ratings'!$O$5,IF(AND(N909&lt;='Product Ratings'!$R$6,N909&gt;='Product Ratings'!$Q$6),'Product Ratings'!$O$6,IF(AND(N909&lt;='Product Ratings'!$R$7,N909&gt;='Product Ratings'!$Q$7),'Product Ratings'!$O$7,IF(AND(N909&lt;='Product Ratings'!$R$8,N909&gt;='Product Ratings'!$Q$8),'Product Ratings'!$O$8,IF(N909&gt;='Product Ratings'!$Q$9,'Product Ratings'!$O$9)))))</f>
        <v>3</v>
      </c>
      <c r="V909" s="99">
        <f>IF(AND(P909&lt;='Product Ratings'!$V$5,P909&gt;='Product Ratings'!$U$5),'Product Ratings'!$S$5,IF(AND(P909&lt;='Product Ratings'!$V$6,P909&gt;='Product Ratings'!$U$6),'Product Ratings'!$S$6,IF(AND(P909&lt;='Product Ratings'!$V$7,P909&gt;='Product Ratings'!$U$7),'Product Ratings'!$S$7,IF(AND(P909&lt;='Product Ratings'!$V$8,P909&gt;='Product Ratings'!$U$8),'Product Ratings'!$S$8,IF(P909&gt;='Product Ratings'!$U$9,'Product Ratings'!$S$9)))))</f>
        <v>4</v>
      </c>
      <c r="W909" s="135">
        <f t="shared" si="6"/>
        <v>15</v>
      </c>
      <c r="X909" s="90"/>
      <c r="Y909" s="90"/>
      <c r="Z909" s="90"/>
      <c r="AA909" s="90"/>
      <c r="AB909" s="90"/>
    </row>
    <row r="910" ht="12.75" customHeight="1">
      <c r="A910" s="87"/>
      <c r="B910" s="90"/>
      <c r="C910" s="90" t="s">
        <v>969</v>
      </c>
      <c r="D910" s="126">
        <v>4.0</v>
      </c>
      <c r="E910" s="127">
        <v>75.65</v>
      </c>
      <c r="F910" s="128">
        <f t="shared" si="7"/>
        <v>49.1725</v>
      </c>
      <c r="G910" s="129">
        <f t="shared" si="1"/>
        <v>26.4775</v>
      </c>
      <c r="H910" s="130">
        <f t="shared" si="2"/>
        <v>0.35</v>
      </c>
      <c r="I910" s="131">
        <v>44658.0</v>
      </c>
      <c r="J910" s="132">
        <v>44694.0</v>
      </c>
      <c r="K910" s="123"/>
      <c r="L910" s="90"/>
      <c r="M910" s="133">
        <f t="shared" si="3"/>
        <v>18.9125</v>
      </c>
      <c r="N910" s="99">
        <f t="shared" si="4"/>
        <v>36</v>
      </c>
      <c r="O910" s="133">
        <f t="shared" si="5"/>
        <v>12.293125</v>
      </c>
      <c r="P910" s="134">
        <v>0.12</v>
      </c>
      <c r="Q910" s="90"/>
      <c r="R910" s="99">
        <f>IF(AND(H910&lt;='Product Ratings'!$E$5,H910&gt;='Product Ratings'!$D$5),'Product Ratings'!$C$5,IF(AND(H910&lt;='Product Ratings'!$E$6,H910&gt;='Product Ratings'!$D$6),'Product Ratings'!$C$6,IF(AND(H910&lt;='Product Ratings'!$E$7,H910&gt;='Product Ratings'!$D$7),'Product Ratings'!$C$7,IF(AND(H910&lt;='Product Ratings'!$E$8,H910&gt;='Product Ratings'!$D$8),'Product Ratings'!$C$8,IF(H910&gt;='Product Ratings'!$D$9,'Product Ratings'!$C$9)))))</f>
        <v>2</v>
      </c>
      <c r="S910" s="99">
        <f>IF(AND(D910&lt;='Product Ratings'!$I$5,D910&gt;='Product Ratings'!$H$5),'Product Ratings'!$F$5,IF(AND(D910&lt;='Product Ratings'!$I$6,D910&gt;='Product Ratings'!$H$6),'Product Ratings'!$F$6,IF(AND(D910&lt;='Product Ratings'!$I$7,I910&gt;='Product Ratings'!$H$7),'Product Ratings'!$F$7,IF(AND(D910&lt;='Product Ratings'!$I$8,D910&gt;='Product Ratings'!$H$8),'Product Ratings'!$F$8,IF(D910&gt;='Product Ratings'!$H$9,'Product Ratings'!$F$9)))))</f>
        <v>1</v>
      </c>
      <c r="T910" s="99">
        <f>IF(AND(O910&lt;='Product Ratings'!$M$5,O910&gt;='Product Ratings'!$L$5),'Product Ratings'!$J$5,IF(AND(O910&lt;='Product Ratings'!$M$6,O910&gt;='Product Ratings'!$L$6),'Product Ratings'!$J$6,IF(AND(O910&lt;='Product Ratings'!$M$7,O910&gt;='Product Ratings'!$L$7),'Product Ratings'!$J$7,IF(AND(O910&lt;='Product Ratings'!$M$8,O910&gt;='Product Ratings'!$L$8),'Product Ratings'!$J$8,IF(O910&gt;='Product Ratings'!$L$9,'Product Ratings'!$J$9)))))</f>
        <v>5</v>
      </c>
      <c r="U910" s="99">
        <f>IF(AND(N910&lt;='Product Ratings'!$R$5,N910&gt;='Product Ratings'!$Q$5),'Product Ratings'!$O$5,IF(AND(N910&lt;='Product Ratings'!$R$6,N910&gt;='Product Ratings'!$Q$6),'Product Ratings'!$O$6,IF(AND(N910&lt;='Product Ratings'!$R$7,N910&gt;='Product Ratings'!$Q$7),'Product Ratings'!$O$7,IF(AND(N910&lt;='Product Ratings'!$R$8,N910&gt;='Product Ratings'!$Q$8),'Product Ratings'!$O$8,IF(N910&gt;='Product Ratings'!$Q$9,'Product Ratings'!$O$9)))))</f>
        <v>3</v>
      </c>
      <c r="V910" s="99">
        <f>IF(AND(P910&lt;='Product Ratings'!$V$5,P910&gt;='Product Ratings'!$U$5),'Product Ratings'!$S$5,IF(AND(P910&lt;='Product Ratings'!$V$6,P910&gt;='Product Ratings'!$U$6),'Product Ratings'!$S$6,IF(AND(P910&lt;='Product Ratings'!$V$7,P910&gt;='Product Ratings'!$U$7),'Product Ratings'!$S$7,IF(AND(P910&lt;='Product Ratings'!$V$8,P910&gt;='Product Ratings'!$U$8),'Product Ratings'!$S$8,IF(P910&gt;='Product Ratings'!$U$9,'Product Ratings'!$S$9)))))</f>
        <v>2</v>
      </c>
      <c r="W910" s="135">
        <f t="shared" si="6"/>
        <v>13</v>
      </c>
      <c r="X910" s="90"/>
      <c r="Y910" s="90"/>
      <c r="Z910" s="90"/>
      <c r="AA910" s="90"/>
      <c r="AB910" s="90"/>
    </row>
    <row r="911" ht="12.75" customHeight="1">
      <c r="A911" s="87"/>
      <c r="B911" s="90"/>
      <c r="C911" s="90" t="s">
        <v>970</v>
      </c>
      <c r="D911" s="126">
        <v>5.0</v>
      </c>
      <c r="E911" s="127">
        <v>8.65</v>
      </c>
      <c r="F911" s="128">
        <f t="shared" si="7"/>
        <v>5.6225</v>
      </c>
      <c r="G911" s="129">
        <f t="shared" si="1"/>
        <v>3.0275</v>
      </c>
      <c r="H911" s="130">
        <f t="shared" si="2"/>
        <v>0.35</v>
      </c>
      <c r="I911" s="131">
        <v>44659.0</v>
      </c>
      <c r="J911" s="132">
        <v>44695.0</v>
      </c>
      <c r="K911" s="123"/>
      <c r="L911" s="90"/>
      <c r="M911" s="133">
        <f t="shared" si="3"/>
        <v>1.73</v>
      </c>
      <c r="N911" s="99">
        <f t="shared" si="4"/>
        <v>36</v>
      </c>
      <c r="O911" s="133">
        <f t="shared" si="5"/>
        <v>1.1245</v>
      </c>
      <c r="P911" s="134">
        <v>0.87</v>
      </c>
      <c r="Q911" s="90"/>
      <c r="R911" s="99">
        <f>IF(AND(H911&lt;='Product Ratings'!$E$5,H911&gt;='Product Ratings'!$D$5),'Product Ratings'!$C$5,IF(AND(H911&lt;='Product Ratings'!$E$6,H911&gt;='Product Ratings'!$D$6),'Product Ratings'!$C$6,IF(AND(H911&lt;='Product Ratings'!$E$7,H911&gt;='Product Ratings'!$D$7),'Product Ratings'!$C$7,IF(AND(H911&lt;='Product Ratings'!$E$8,H911&gt;='Product Ratings'!$D$8),'Product Ratings'!$C$8,IF(H911&gt;='Product Ratings'!$D$9,'Product Ratings'!$C$9)))))</f>
        <v>2</v>
      </c>
      <c r="S911" s="99">
        <f>IF(AND(D911&lt;='Product Ratings'!$I$5,D911&gt;='Product Ratings'!$H$5),'Product Ratings'!$F$5,IF(AND(D911&lt;='Product Ratings'!$I$6,D911&gt;='Product Ratings'!$H$6),'Product Ratings'!$F$6,IF(AND(D911&lt;='Product Ratings'!$I$7,I911&gt;='Product Ratings'!$H$7),'Product Ratings'!$F$7,IF(AND(D911&lt;='Product Ratings'!$I$8,D911&gt;='Product Ratings'!$H$8),'Product Ratings'!$F$8,IF(D911&gt;='Product Ratings'!$H$9,'Product Ratings'!$F$9)))))</f>
        <v>1</v>
      </c>
      <c r="T911" s="99">
        <f>IF(AND(O911&lt;='Product Ratings'!$M$5,O911&gt;='Product Ratings'!$L$5),'Product Ratings'!$J$5,IF(AND(O911&lt;='Product Ratings'!$M$6,O911&gt;='Product Ratings'!$L$6),'Product Ratings'!$J$6,IF(AND(O911&lt;='Product Ratings'!$M$7,O911&gt;='Product Ratings'!$L$7),'Product Ratings'!$J$7,IF(AND(O911&lt;='Product Ratings'!$M$8,O911&gt;='Product Ratings'!$L$8),'Product Ratings'!$J$8,IF(O911&gt;='Product Ratings'!$L$9,'Product Ratings'!$J$9)))))</f>
        <v>5</v>
      </c>
      <c r="U911" s="99">
        <f>IF(AND(N911&lt;='Product Ratings'!$R$5,N911&gt;='Product Ratings'!$Q$5),'Product Ratings'!$O$5,IF(AND(N911&lt;='Product Ratings'!$R$6,N911&gt;='Product Ratings'!$Q$6),'Product Ratings'!$O$6,IF(AND(N911&lt;='Product Ratings'!$R$7,N911&gt;='Product Ratings'!$Q$7),'Product Ratings'!$O$7,IF(AND(N911&lt;='Product Ratings'!$R$8,N911&gt;='Product Ratings'!$Q$8),'Product Ratings'!$O$8,IF(N911&gt;='Product Ratings'!$Q$9,'Product Ratings'!$O$9)))))</f>
        <v>3</v>
      </c>
      <c r="V911" s="99">
        <f>IF(AND(P911&lt;='Product Ratings'!$V$5,P911&gt;='Product Ratings'!$U$5),'Product Ratings'!$S$5,IF(AND(P911&lt;='Product Ratings'!$V$6,P911&gt;='Product Ratings'!$U$6),'Product Ratings'!$S$6,IF(AND(P911&lt;='Product Ratings'!$V$7,P911&gt;='Product Ratings'!$U$7),'Product Ratings'!$S$7,IF(AND(P911&lt;='Product Ratings'!$V$8,P911&gt;='Product Ratings'!$U$8),'Product Ratings'!$S$8,IF(P911&gt;='Product Ratings'!$U$9,'Product Ratings'!$S$9)))))</f>
        <v>5</v>
      </c>
      <c r="W911" s="135">
        <f t="shared" si="6"/>
        <v>16</v>
      </c>
      <c r="X911" s="90"/>
      <c r="Y911" s="90"/>
      <c r="Z911" s="90"/>
      <c r="AA911" s="90"/>
      <c r="AB911" s="90"/>
    </row>
    <row r="912" ht="12.75" customHeight="1">
      <c r="A912" s="87"/>
      <c r="B912" s="90"/>
      <c r="C912" s="90" t="s">
        <v>971</v>
      </c>
      <c r="D912" s="126">
        <v>6.0</v>
      </c>
      <c r="E912" s="127">
        <v>34.61</v>
      </c>
      <c r="F912" s="128">
        <f t="shared" si="7"/>
        <v>22.4965</v>
      </c>
      <c r="G912" s="129">
        <f t="shared" si="1"/>
        <v>12.1135</v>
      </c>
      <c r="H912" s="130">
        <f t="shared" si="2"/>
        <v>0.35</v>
      </c>
      <c r="I912" s="131">
        <v>44660.0</v>
      </c>
      <c r="J912" s="132">
        <v>44696.0</v>
      </c>
      <c r="K912" s="123"/>
      <c r="L912" s="90"/>
      <c r="M912" s="133">
        <f t="shared" si="3"/>
        <v>5.768333333</v>
      </c>
      <c r="N912" s="99">
        <f t="shared" si="4"/>
        <v>36</v>
      </c>
      <c r="O912" s="133">
        <f t="shared" si="5"/>
        <v>3.749416667</v>
      </c>
      <c r="P912" s="134">
        <v>0.89</v>
      </c>
      <c r="Q912" s="90"/>
      <c r="R912" s="99">
        <f>IF(AND(H912&lt;='Product Ratings'!$E$5,H912&gt;='Product Ratings'!$D$5),'Product Ratings'!$C$5,IF(AND(H912&lt;='Product Ratings'!$E$6,H912&gt;='Product Ratings'!$D$6),'Product Ratings'!$C$6,IF(AND(H912&lt;='Product Ratings'!$E$7,H912&gt;='Product Ratings'!$D$7),'Product Ratings'!$C$7,IF(AND(H912&lt;='Product Ratings'!$E$8,H912&gt;='Product Ratings'!$D$8),'Product Ratings'!$C$8,IF(H912&gt;='Product Ratings'!$D$9,'Product Ratings'!$C$9)))))</f>
        <v>2</v>
      </c>
      <c r="S912" s="99">
        <f>IF(AND(D912&lt;='Product Ratings'!$I$5,D912&gt;='Product Ratings'!$H$5),'Product Ratings'!$F$5,IF(AND(D912&lt;='Product Ratings'!$I$6,D912&gt;='Product Ratings'!$H$6),'Product Ratings'!$F$6,IF(AND(D912&lt;='Product Ratings'!$I$7,I912&gt;='Product Ratings'!$H$7),'Product Ratings'!$F$7,IF(AND(D912&lt;='Product Ratings'!$I$8,D912&gt;='Product Ratings'!$H$8),'Product Ratings'!$F$8,IF(D912&gt;='Product Ratings'!$H$9,'Product Ratings'!$F$9)))))</f>
        <v>2</v>
      </c>
      <c r="T912" s="99">
        <f>IF(AND(O912&lt;='Product Ratings'!$M$5,O912&gt;='Product Ratings'!$L$5),'Product Ratings'!$J$5,IF(AND(O912&lt;='Product Ratings'!$M$6,O912&gt;='Product Ratings'!$L$6),'Product Ratings'!$J$6,IF(AND(O912&lt;='Product Ratings'!$M$7,O912&gt;='Product Ratings'!$L$7),'Product Ratings'!$J$7,IF(AND(O912&lt;='Product Ratings'!$M$8,O912&gt;='Product Ratings'!$L$8),'Product Ratings'!$J$8,IF(O912&gt;='Product Ratings'!$L$9,'Product Ratings'!$J$9)))))</f>
        <v>5</v>
      </c>
      <c r="U912" s="99">
        <f>IF(AND(N912&lt;='Product Ratings'!$R$5,N912&gt;='Product Ratings'!$Q$5),'Product Ratings'!$O$5,IF(AND(N912&lt;='Product Ratings'!$R$6,N912&gt;='Product Ratings'!$Q$6),'Product Ratings'!$O$6,IF(AND(N912&lt;='Product Ratings'!$R$7,N912&gt;='Product Ratings'!$Q$7),'Product Ratings'!$O$7,IF(AND(N912&lt;='Product Ratings'!$R$8,N912&gt;='Product Ratings'!$Q$8),'Product Ratings'!$O$8,IF(N912&gt;='Product Ratings'!$Q$9,'Product Ratings'!$O$9)))))</f>
        <v>3</v>
      </c>
      <c r="V912" s="99">
        <f>IF(AND(P912&lt;='Product Ratings'!$V$5,P912&gt;='Product Ratings'!$U$5),'Product Ratings'!$S$5,IF(AND(P912&lt;='Product Ratings'!$V$6,P912&gt;='Product Ratings'!$U$6),'Product Ratings'!$S$6,IF(AND(P912&lt;='Product Ratings'!$V$7,P912&gt;='Product Ratings'!$U$7),'Product Ratings'!$S$7,IF(AND(P912&lt;='Product Ratings'!$V$8,P912&gt;='Product Ratings'!$U$8),'Product Ratings'!$S$8,IF(P912&gt;='Product Ratings'!$U$9,'Product Ratings'!$S$9)))))</f>
        <v>5</v>
      </c>
      <c r="W912" s="135">
        <f t="shared" si="6"/>
        <v>17</v>
      </c>
      <c r="X912" s="90"/>
      <c r="Y912" s="90"/>
      <c r="Z912" s="90"/>
      <c r="AA912" s="90"/>
      <c r="AB912" s="90"/>
    </row>
    <row r="913" ht="12.75" customHeight="1">
      <c r="A913" s="87"/>
      <c r="B913" s="90"/>
      <c r="C913" s="90" t="s">
        <v>972</v>
      </c>
      <c r="D913" s="126">
        <v>1.0</v>
      </c>
      <c r="E913" s="127">
        <v>25.96</v>
      </c>
      <c r="F913" s="128">
        <f t="shared" si="7"/>
        <v>16.874</v>
      </c>
      <c r="G913" s="129">
        <f t="shared" si="1"/>
        <v>9.086</v>
      </c>
      <c r="H913" s="130">
        <f t="shared" si="2"/>
        <v>0.35</v>
      </c>
      <c r="I913" s="131">
        <v>44661.0</v>
      </c>
      <c r="J913" s="132">
        <v>44697.0</v>
      </c>
      <c r="K913" s="123"/>
      <c r="L913" s="90"/>
      <c r="M913" s="133">
        <f t="shared" si="3"/>
        <v>25.96</v>
      </c>
      <c r="N913" s="99">
        <f t="shared" si="4"/>
        <v>36</v>
      </c>
      <c r="O913" s="133">
        <f t="shared" si="5"/>
        <v>16.874</v>
      </c>
      <c r="P913" s="134">
        <v>0.65</v>
      </c>
      <c r="Q913" s="90"/>
      <c r="R913" s="99">
        <f>IF(AND(H913&lt;='Product Ratings'!$E$5,H913&gt;='Product Ratings'!$D$5),'Product Ratings'!$C$5,IF(AND(H913&lt;='Product Ratings'!$E$6,H913&gt;='Product Ratings'!$D$6),'Product Ratings'!$C$6,IF(AND(H913&lt;='Product Ratings'!$E$7,H913&gt;='Product Ratings'!$D$7),'Product Ratings'!$C$7,IF(AND(H913&lt;='Product Ratings'!$E$8,H913&gt;='Product Ratings'!$D$8),'Product Ratings'!$C$8,IF(H913&gt;='Product Ratings'!$D$9,'Product Ratings'!$C$9)))))</f>
        <v>2</v>
      </c>
      <c r="S913" s="99">
        <f>IF(AND(D913&lt;='Product Ratings'!$I$5,D913&gt;='Product Ratings'!$H$5),'Product Ratings'!$F$5,IF(AND(D913&lt;='Product Ratings'!$I$6,D913&gt;='Product Ratings'!$H$6),'Product Ratings'!$F$6,IF(AND(D913&lt;='Product Ratings'!$I$7,I913&gt;='Product Ratings'!$H$7),'Product Ratings'!$F$7,IF(AND(D913&lt;='Product Ratings'!$I$8,D913&gt;='Product Ratings'!$H$8),'Product Ratings'!$F$8,IF(D913&gt;='Product Ratings'!$H$9,'Product Ratings'!$F$9)))))</f>
        <v>1</v>
      </c>
      <c r="T913" s="99">
        <f>IF(AND(O913&lt;='Product Ratings'!$M$5,O913&gt;='Product Ratings'!$L$5),'Product Ratings'!$J$5,IF(AND(O913&lt;='Product Ratings'!$M$6,O913&gt;='Product Ratings'!$L$6),'Product Ratings'!$J$6,IF(AND(O913&lt;='Product Ratings'!$M$7,O913&gt;='Product Ratings'!$L$7),'Product Ratings'!$J$7,IF(AND(O913&lt;='Product Ratings'!$M$8,O913&gt;='Product Ratings'!$L$8),'Product Ratings'!$J$8,IF(O913&gt;='Product Ratings'!$L$9,'Product Ratings'!$J$9)))))</f>
        <v>5</v>
      </c>
      <c r="U913" s="99">
        <f>IF(AND(N913&lt;='Product Ratings'!$R$5,N913&gt;='Product Ratings'!$Q$5),'Product Ratings'!$O$5,IF(AND(N913&lt;='Product Ratings'!$R$6,N913&gt;='Product Ratings'!$Q$6),'Product Ratings'!$O$6,IF(AND(N913&lt;='Product Ratings'!$R$7,N913&gt;='Product Ratings'!$Q$7),'Product Ratings'!$O$7,IF(AND(N913&lt;='Product Ratings'!$R$8,N913&gt;='Product Ratings'!$Q$8),'Product Ratings'!$O$8,IF(N913&gt;='Product Ratings'!$Q$9,'Product Ratings'!$O$9)))))</f>
        <v>3</v>
      </c>
      <c r="V913" s="99">
        <f>IF(AND(P913&lt;='Product Ratings'!$V$5,P913&gt;='Product Ratings'!$U$5),'Product Ratings'!$S$5,IF(AND(P913&lt;='Product Ratings'!$V$6,P913&gt;='Product Ratings'!$U$6),'Product Ratings'!$S$6,IF(AND(P913&lt;='Product Ratings'!$V$7,P913&gt;='Product Ratings'!$U$7),'Product Ratings'!$S$7,IF(AND(P913&lt;='Product Ratings'!$V$8,P913&gt;='Product Ratings'!$U$8),'Product Ratings'!$S$8,IF(P913&gt;='Product Ratings'!$U$9,'Product Ratings'!$S$9)))))</f>
        <v>5</v>
      </c>
      <c r="W913" s="135">
        <f t="shared" si="6"/>
        <v>16</v>
      </c>
      <c r="X913" s="90"/>
      <c r="Y913" s="90"/>
      <c r="Z913" s="90"/>
      <c r="AA913" s="90"/>
      <c r="AB913" s="90"/>
    </row>
    <row r="914" ht="12.75" customHeight="1">
      <c r="A914" s="87"/>
      <c r="B914" s="90"/>
      <c r="C914" s="90" t="s">
        <v>973</v>
      </c>
      <c r="D914" s="126">
        <v>2.0</v>
      </c>
      <c r="E914" s="127">
        <v>127.85</v>
      </c>
      <c r="F914" s="128">
        <f t="shared" si="7"/>
        <v>83.1025</v>
      </c>
      <c r="G914" s="129">
        <f t="shared" si="1"/>
        <v>44.7475</v>
      </c>
      <c r="H914" s="130">
        <f t="shared" si="2"/>
        <v>0.35</v>
      </c>
      <c r="I914" s="131">
        <v>44662.0</v>
      </c>
      <c r="J914" s="132">
        <v>44698.0</v>
      </c>
      <c r="K914" s="123"/>
      <c r="L914" s="90"/>
      <c r="M914" s="133">
        <f t="shared" si="3"/>
        <v>63.925</v>
      </c>
      <c r="N914" s="99">
        <f t="shared" si="4"/>
        <v>36</v>
      </c>
      <c r="O914" s="133">
        <f t="shared" si="5"/>
        <v>41.55125</v>
      </c>
      <c r="P914" s="134">
        <v>0.23</v>
      </c>
      <c r="Q914" s="90"/>
      <c r="R914" s="99">
        <f>IF(AND(H914&lt;='Product Ratings'!$E$5,H914&gt;='Product Ratings'!$D$5),'Product Ratings'!$C$5,IF(AND(H914&lt;='Product Ratings'!$E$6,H914&gt;='Product Ratings'!$D$6),'Product Ratings'!$C$6,IF(AND(H914&lt;='Product Ratings'!$E$7,H914&gt;='Product Ratings'!$D$7),'Product Ratings'!$C$7,IF(AND(H914&lt;='Product Ratings'!$E$8,H914&gt;='Product Ratings'!$D$8),'Product Ratings'!$C$8,IF(H914&gt;='Product Ratings'!$D$9,'Product Ratings'!$C$9)))))</f>
        <v>2</v>
      </c>
      <c r="S914" s="99">
        <f>IF(AND(D914&lt;='Product Ratings'!$I$5,D914&gt;='Product Ratings'!$H$5),'Product Ratings'!$F$5,IF(AND(D914&lt;='Product Ratings'!$I$6,D914&gt;='Product Ratings'!$H$6),'Product Ratings'!$F$6,IF(AND(D914&lt;='Product Ratings'!$I$7,I914&gt;='Product Ratings'!$H$7),'Product Ratings'!$F$7,IF(AND(D914&lt;='Product Ratings'!$I$8,D914&gt;='Product Ratings'!$H$8),'Product Ratings'!$F$8,IF(D914&gt;='Product Ratings'!$H$9,'Product Ratings'!$F$9)))))</f>
        <v>1</v>
      </c>
      <c r="T914" s="99">
        <f>IF(AND(O914&lt;='Product Ratings'!$M$5,O914&gt;='Product Ratings'!$L$5),'Product Ratings'!$J$5,IF(AND(O914&lt;='Product Ratings'!$M$6,O914&gt;='Product Ratings'!$L$6),'Product Ratings'!$J$6,IF(AND(O914&lt;='Product Ratings'!$M$7,O914&gt;='Product Ratings'!$L$7),'Product Ratings'!$J$7,IF(AND(O914&lt;='Product Ratings'!$M$8,O914&gt;='Product Ratings'!$L$8),'Product Ratings'!$J$8,IF(O914&gt;='Product Ratings'!$L$9,'Product Ratings'!$J$9)))))</f>
        <v>3</v>
      </c>
      <c r="U914" s="99">
        <f>IF(AND(N914&lt;='Product Ratings'!$R$5,N914&gt;='Product Ratings'!$Q$5),'Product Ratings'!$O$5,IF(AND(N914&lt;='Product Ratings'!$R$6,N914&gt;='Product Ratings'!$Q$6),'Product Ratings'!$O$6,IF(AND(N914&lt;='Product Ratings'!$R$7,N914&gt;='Product Ratings'!$Q$7),'Product Ratings'!$O$7,IF(AND(N914&lt;='Product Ratings'!$R$8,N914&gt;='Product Ratings'!$Q$8),'Product Ratings'!$O$8,IF(N914&gt;='Product Ratings'!$Q$9,'Product Ratings'!$O$9)))))</f>
        <v>3</v>
      </c>
      <c r="V914" s="99">
        <f>IF(AND(P914&lt;='Product Ratings'!$V$5,P914&gt;='Product Ratings'!$U$5),'Product Ratings'!$S$5,IF(AND(P914&lt;='Product Ratings'!$V$6,P914&gt;='Product Ratings'!$U$6),'Product Ratings'!$S$6,IF(AND(P914&lt;='Product Ratings'!$V$7,P914&gt;='Product Ratings'!$U$7),'Product Ratings'!$S$7,IF(AND(P914&lt;='Product Ratings'!$V$8,P914&gt;='Product Ratings'!$U$8),'Product Ratings'!$S$8,IF(P914&gt;='Product Ratings'!$U$9,'Product Ratings'!$S$9)))))</f>
        <v>3</v>
      </c>
      <c r="W914" s="135">
        <f t="shared" si="6"/>
        <v>12</v>
      </c>
      <c r="X914" s="90"/>
      <c r="Y914" s="90"/>
      <c r="Z914" s="90"/>
      <c r="AA914" s="90"/>
      <c r="AB914" s="90"/>
    </row>
    <row r="915" ht="12.75" customHeight="1">
      <c r="A915" s="87"/>
      <c r="B915" s="90"/>
      <c r="C915" s="90" t="s">
        <v>974</v>
      </c>
      <c r="D915" s="126">
        <v>3.0</v>
      </c>
      <c r="E915" s="127">
        <v>549.65</v>
      </c>
      <c r="F915" s="128">
        <f t="shared" si="7"/>
        <v>357.2725</v>
      </c>
      <c r="G915" s="129">
        <f t="shared" si="1"/>
        <v>192.3775</v>
      </c>
      <c r="H915" s="130">
        <f t="shared" si="2"/>
        <v>0.35</v>
      </c>
      <c r="I915" s="131">
        <v>44663.0</v>
      </c>
      <c r="J915" s="132">
        <v>44699.0</v>
      </c>
      <c r="K915" s="123"/>
      <c r="L915" s="90"/>
      <c r="M915" s="133">
        <f t="shared" si="3"/>
        <v>183.2166667</v>
      </c>
      <c r="N915" s="99">
        <f t="shared" si="4"/>
        <v>36</v>
      </c>
      <c r="O915" s="133">
        <f t="shared" si="5"/>
        <v>119.0908333</v>
      </c>
      <c r="P915" s="134">
        <v>0.21</v>
      </c>
      <c r="Q915" s="90"/>
      <c r="R915" s="99">
        <f>IF(AND(H915&lt;='Product Ratings'!$E$5,H915&gt;='Product Ratings'!$D$5),'Product Ratings'!$C$5,IF(AND(H915&lt;='Product Ratings'!$E$6,H915&gt;='Product Ratings'!$D$6),'Product Ratings'!$C$6,IF(AND(H915&lt;='Product Ratings'!$E$7,H915&gt;='Product Ratings'!$D$7),'Product Ratings'!$C$7,IF(AND(H915&lt;='Product Ratings'!$E$8,H915&gt;='Product Ratings'!$D$8),'Product Ratings'!$C$8,IF(H915&gt;='Product Ratings'!$D$9,'Product Ratings'!$C$9)))))</f>
        <v>2</v>
      </c>
      <c r="S915" s="99">
        <f>IF(AND(D915&lt;='Product Ratings'!$I$5,D915&gt;='Product Ratings'!$H$5),'Product Ratings'!$F$5,IF(AND(D915&lt;='Product Ratings'!$I$6,D915&gt;='Product Ratings'!$H$6),'Product Ratings'!$F$6,IF(AND(D915&lt;='Product Ratings'!$I$7,I915&gt;='Product Ratings'!$H$7),'Product Ratings'!$F$7,IF(AND(D915&lt;='Product Ratings'!$I$8,D915&gt;='Product Ratings'!$H$8),'Product Ratings'!$F$8,IF(D915&gt;='Product Ratings'!$H$9,'Product Ratings'!$F$9)))))</f>
        <v>1</v>
      </c>
      <c r="T915" s="99">
        <f>IF(AND(O915&lt;='Product Ratings'!$M$5,O915&gt;='Product Ratings'!$L$5),'Product Ratings'!$J$5,IF(AND(O915&lt;='Product Ratings'!$M$6,O915&gt;='Product Ratings'!$L$6),'Product Ratings'!$J$6,IF(AND(O915&lt;='Product Ratings'!$M$7,O915&gt;='Product Ratings'!$L$7),'Product Ratings'!$J$7,IF(AND(O915&lt;='Product Ratings'!$M$8,O915&gt;='Product Ratings'!$L$8),'Product Ratings'!$J$8,IF(O915&gt;='Product Ratings'!$L$9,'Product Ratings'!$J$9)))))</f>
        <v>2</v>
      </c>
      <c r="U915" s="99">
        <f>IF(AND(N915&lt;='Product Ratings'!$R$5,N915&gt;='Product Ratings'!$Q$5),'Product Ratings'!$O$5,IF(AND(N915&lt;='Product Ratings'!$R$6,N915&gt;='Product Ratings'!$Q$6),'Product Ratings'!$O$6,IF(AND(N915&lt;='Product Ratings'!$R$7,N915&gt;='Product Ratings'!$Q$7),'Product Ratings'!$O$7,IF(AND(N915&lt;='Product Ratings'!$R$8,N915&gt;='Product Ratings'!$Q$8),'Product Ratings'!$O$8,IF(N915&gt;='Product Ratings'!$Q$9,'Product Ratings'!$O$9)))))</f>
        <v>3</v>
      </c>
      <c r="V915" s="99">
        <f>IF(AND(P915&lt;='Product Ratings'!$V$5,P915&gt;='Product Ratings'!$U$5),'Product Ratings'!$S$5,IF(AND(P915&lt;='Product Ratings'!$V$6,P915&gt;='Product Ratings'!$U$6),'Product Ratings'!$S$6,IF(AND(P915&lt;='Product Ratings'!$V$7,P915&gt;='Product Ratings'!$U$7),'Product Ratings'!$S$7,IF(AND(P915&lt;='Product Ratings'!$V$8,P915&gt;='Product Ratings'!$U$8),'Product Ratings'!$S$8,IF(P915&gt;='Product Ratings'!$U$9,'Product Ratings'!$S$9)))))</f>
        <v>3</v>
      </c>
      <c r="W915" s="135">
        <f t="shared" si="6"/>
        <v>11</v>
      </c>
      <c r="X915" s="90"/>
      <c r="Y915" s="90"/>
      <c r="Z915" s="90"/>
      <c r="AA915" s="90"/>
      <c r="AB915" s="90"/>
    </row>
    <row r="916" ht="12.75" customHeight="1">
      <c r="A916" s="87"/>
      <c r="B916" s="90"/>
      <c r="C916" s="90" t="s">
        <v>975</v>
      </c>
      <c r="D916" s="126">
        <v>4.0</v>
      </c>
      <c r="E916" s="127">
        <v>305.17</v>
      </c>
      <c r="F916" s="128">
        <f t="shared" si="7"/>
        <v>198.3605</v>
      </c>
      <c r="G916" s="129">
        <f t="shared" si="1"/>
        <v>106.8095</v>
      </c>
      <c r="H916" s="130">
        <f t="shared" si="2"/>
        <v>0.35</v>
      </c>
      <c r="I916" s="131">
        <v>44664.0</v>
      </c>
      <c r="J916" s="132">
        <v>44700.0</v>
      </c>
      <c r="K916" s="123"/>
      <c r="L916" s="90"/>
      <c r="M916" s="133">
        <f t="shared" si="3"/>
        <v>76.2925</v>
      </c>
      <c r="N916" s="99">
        <f t="shared" si="4"/>
        <v>36</v>
      </c>
      <c r="O916" s="133">
        <f t="shared" si="5"/>
        <v>49.590125</v>
      </c>
      <c r="P916" s="134">
        <v>0.45</v>
      </c>
      <c r="Q916" s="90"/>
      <c r="R916" s="99">
        <f>IF(AND(H916&lt;='Product Ratings'!$E$5,H916&gt;='Product Ratings'!$D$5),'Product Ratings'!$C$5,IF(AND(H916&lt;='Product Ratings'!$E$6,H916&gt;='Product Ratings'!$D$6),'Product Ratings'!$C$6,IF(AND(H916&lt;='Product Ratings'!$E$7,H916&gt;='Product Ratings'!$D$7),'Product Ratings'!$C$7,IF(AND(H916&lt;='Product Ratings'!$E$8,H916&gt;='Product Ratings'!$D$8),'Product Ratings'!$C$8,IF(H916&gt;='Product Ratings'!$D$9,'Product Ratings'!$C$9)))))</f>
        <v>2</v>
      </c>
      <c r="S916" s="99">
        <f>IF(AND(D916&lt;='Product Ratings'!$I$5,D916&gt;='Product Ratings'!$H$5),'Product Ratings'!$F$5,IF(AND(D916&lt;='Product Ratings'!$I$6,D916&gt;='Product Ratings'!$H$6),'Product Ratings'!$F$6,IF(AND(D916&lt;='Product Ratings'!$I$7,I916&gt;='Product Ratings'!$H$7),'Product Ratings'!$F$7,IF(AND(D916&lt;='Product Ratings'!$I$8,D916&gt;='Product Ratings'!$H$8),'Product Ratings'!$F$8,IF(D916&gt;='Product Ratings'!$H$9,'Product Ratings'!$F$9)))))</f>
        <v>1</v>
      </c>
      <c r="T916" s="99">
        <f>IF(AND(O916&lt;='Product Ratings'!$M$5,O916&gt;='Product Ratings'!$L$5),'Product Ratings'!$J$5,IF(AND(O916&lt;='Product Ratings'!$M$6,O916&gt;='Product Ratings'!$L$6),'Product Ratings'!$J$6,IF(AND(O916&lt;='Product Ratings'!$M$7,O916&gt;='Product Ratings'!$L$7),'Product Ratings'!$J$7,IF(AND(O916&lt;='Product Ratings'!$M$8,O916&gt;='Product Ratings'!$L$8),'Product Ratings'!$J$8,IF(O916&gt;='Product Ratings'!$L$9,'Product Ratings'!$J$9)))))</f>
        <v>3</v>
      </c>
      <c r="U916" s="99">
        <f>IF(AND(N916&lt;='Product Ratings'!$R$5,N916&gt;='Product Ratings'!$Q$5),'Product Ratings'!$O$5,IF(AND(N916&lt;='Product Ratings'!$R$6,N916&gt;='Product Ratings'!$Q$6),'Product Ratings'!$O$6,IF(AND(N916&lt;='Product Ratings'!$R$7,N916&gt;='Product Ratings'!$Q$7),'Product Ratings'!$O$7,IF(AND(N916&lt;='Product Ratings'!$R$8,N916&gt;='Product Ratings'!$Q$8),'Product Ratings'!$O$8,IF(N916&gt;='Product Ratings'!$Q$9,'Product Ratings'!$O$9)))))</f>
        <v>3</v>
      </c>
      <c r="V916" s="99">
        <f>IF(AND(P916&lt;='Product Ratings'!$V$5,P916&gt;='Product Ratings'!$U$5),'Product Ratings'!$S$5,IF(AND(P916&lt;='Product Ratings'!$V$6,P916&gt;='Product Ratings'!$U$6),'Product Ratings'!$S$6,IF(AND(P916&lt;='Product Ratings'!$V$7,P916&gt;='Product Ratings'!$U$7),'Product Ratings'!$S$7,IF(AND(P916&lt;='Product Ratings'!$V$8,P916&gt;='Product Ratings'!$U$8),'Product Ratings'!$S$8,IF(P916&gt;='Product Ratings'!$U$9,'Product Ratings'!$S$9)))))</f>
        <v>4</v>
      </c>
      <c r="W916" s="135">
        <f t="shared" si="6"/>
        <v>13</v>
      </c>
      <c r="X916" s="90"/>
      <c r="Y916" s="90"/>
      <c r="Z916" s="90"/>
      <c r="AA916" s="90"/>
      <c r="AB916" s="90"/>
    </row>
    <row r="917" ht="12.75" customHeight="1">
      <c r="A917" s="87"/>
      <c r="B917" s="90"/>
      <c r="C917" s="90" t="s">
        <v>976</v>
      </c>
      <c r="D917" s="126">
        <v>5.0</v>
      </c>
      <c r="E917" s="127">
        <v>305.17</v>
      </c>
      <c r="F917" s="128">
        <f t="shared" si="7"/>
        <v>198.3605</v>
      </c>
      <c r="G917" s="129">
        <f t="shared" si="1"/>
        <v>106.8095</v>
      </c>
      <c r="H917" s="130">
        <f t="shared" si="2"/>
        <v>0.35</v>
      </c>
      <c r="I917" s="131">
        <v>44665.0</v>
      </c>
      <c r="J917" s="132">
        <v>44701.0</v>
      </c>
      <c r="K917" s="123"/>
      <c r="L917" s="90"/>
      <c r="M917" s="133">
        <f t="shared" si="3"/>
        <v>61.034</v>
      </c>
      <c r="N917" s="99">
        <f t="shared" si="4"/>
        <v>36</v>
      </c>
      <c r="O917" s="133">
        <f t="shared" si="5"/>
        <v>39.6721</v>
      </c>
      <c r="P917" s="134">
        <v>0.87</v>
      </c>
      <c r="Q917" s="90"/>
      <c r="R917" s="99">
        <f>IF(AND(H917&lt;='Product Ratings'!$E$5,H917&gt;='Product Ratings'!$D$5),'Product Ratings'!$C$5,IF(AND(H917&lt;='Product Ratings'!$E$6,H917&gt;='Product Ratings'!$D$6),'Product Ratings'!$C$6,IF(AND(H917&lt;='Product Ratings'!$E$7,H917&gt;='Product Ratings'!$D$7),'Product Ratings'!$C$7,IF(AND(H917&lt;='Product Ratings'!$E$8,H917&gt;='Product Ratings'!$D$8),'Product Ratings'!$C$8,IF(H917&gt;='Product Ratings'!$D$9,'Product Ratings'!$C$9)))))</f>
        <v>2</v>
      </c>
      <c r="S917" s="99">
        <f>IF(AND(D917&lt;='Product Ratings'!$I$5,D917&gt;='Product Ratings'!$H$5),'Product Ratings'!$F$5,IF(AND(D917&lt;='Product Ratings'!$I$6,D917&gt;='Product Ratings'!$H$6),'Product Ratings'!$F$6,IF(AND(D917&lt;='Product Ratings'!$I$7,I917&gt;='Product Ratings'!$H$7),'Product Ratings'!$F$7,IF(AND(D917&lt;='Product Ratings'!$I$8,D917&gt;='Product Ratings'!$H$8),'Product Ratings'!$F$8,IF(D917&gt;='Product Ratings'!$H$9,'Product Ratings'!$F$9)))))</f>
        <v>1</v>
      </c>
      <c r="T917" s="99">
        <f>IF(AND(O917&lt;='Product Ratings'!$M$5,O917&gt;='Product Ratings'!$L$5),'Product Ratings'!$J$5,IF(AND(O917&lt;='Product Ratings'!$M$6,O917&gt;='Product Ratings'!$L$6),'Product Ratings'!$J$6,IF(AND(O917&lt;='Product Ratings'!$M$7,O917&gt;='Product Ratings'!$L$7),'Product Ratings'!$J$7,IF(AND(O917&lt;='Product Ratings'!$M$8,O917&gt;='Product Ratings'!$L$8),'Product Ratings'!$J$8,IF(O917&gt;='Product Ratings'!$L$9,'Product Ratings'!$J$9)))))</f>
        <v>4</v>
      </c>
      <c r="U917" s="99">
        <f>IF(AND(N917&lt;='Product Ratings'!$R$5,N917&gt;='Product Ratings'!$Q$5),'Product Ratings'!$O$5,IF(AND(N917&lt;='Product Ratings'!$R$6,N917&gt;='Product Ratings'!$Q$6),'Product Ratings'!$O$6,IF(AND(N917&lt;='Product Ratings'!$R$7,N917&gt;='Product Ratings'!$Q$7),'Product Ratings'!$O$7,IF(AND(N917&lt;='Product Ratings'!$R$8,N917&gt;='Product Ratings'!$Q$8),'Product Ratings'!$O$8,IF(N917&gt;='Product Ratings'!$Q$9,'Product Ratings'!$O$9)))))</f>
        <v>3</v>
      </c>
      <c r="V917" s="99">
        <f>IF(AND(P917&lt;='Product Ratings'!$V$5,P917&gt;='Product Ratings'!$U$5),'Product Ratings'!$S$5,IF(AND(P917&lt;='Product Ratings'!$V$6,P917&gt;='Product Ratings'!$U$6),'Product Ratings'!$S$6,IF(AND(P917&lt;='Product Ratings'!$V$7,P917&gt;='Product Ratings'!$U$7),'Product Ratings'!$S$7,IF(AND(P917&lt;='Product Ratings'!$V$8,P917&gt;='Product Ratings'!$U$8),'Product Ratings'!$S$8,IF(P917&gt;='Product Ratings'!$U$9,'Product Ratings'!$S$9)))))</f>
        <v>5</v>
      </c>
      <c r="W917" s="135">
        <f t="shared" si="6"/>
        <v>15</v>
      </c>
      <c r="X917" s="90"/>
      <c r="Y917" s="90"/>
      <c r="Z917" s="90"/>
      <c r="AA917" s="90"/>
      <c r="AB917" s="90"/>
    </row>
    <row r="918" ht="12.75" customHeight="1">
      <c r="A918" s="87"/>
      <c r="B918" s="90"/>
      <c r="C918" s="90" t="s">
        <v>977</v>
      </c>
      <c r="D918" s="126">
        <v>6.0</v>
      </c>
      <c r="E918" s="127">
        <v>11.3</v>
      </c>
      <c r="F918" s="128">
        <f t="shared" si="7"/>
        <v>7.345</v>
      </c>
      <c r="G918" s="129">
        <f t="shared" si="1"/>
        <v>3.955</v>
      </c>
      <c r="H918" s="130">
        <f t="shared" si="2"/>
        <v>0.35</v>
      </c>
      <c r="I918" s="131">
        <v>44666.0</v>
      </c>
      <c r="J918" s="132">
        <v>44702.0</v>
      </c>
      <c r="K918" s="123"/>
      <c r="L918" s="90"/>
      <c r="M918" s="133">
        <f t="shared" si="3"/>
        <v>1.883333333</v>
      </c>
      <c r="N918" s="99">
        <f t="shared" si="4"/>
        <v>36</v>
      </c>
      <c r="O918" s="133">
        <f t="shared" si="5"/>
        <v>1.224166667</v>
      </c>
      <c r="P918" s="134">
        <v>0.89</v>
      </c>
      <c r="Q918" s="90"/>
      <c r="R918" s="99">
        <f>IF(AND(H918&lt;='Product Ratings'!$E$5,H918&gt;='Product Ratings'!$D$5),'Product Ratings'!$C$5,IF(AND(H918&lt;='Product Ratings'!$E$6,H918&gt;='Product Ratings'!$D$6),'Product Ratings'!$C$6,IF(AND(H918&lt;='Product Ratings'!$E$7,H918&gt;='Product Ratings'!$D$7),'Product Ratings'!$C$7,IF(AND(H918&lt;='Product Ratings'!$E$8,H918&gt;='Product Ratings'!$D$8),'Product Ratings'!$C$8,IF(H918&gt;='Product Ratings'!$D$9,'Product Ratings'!$C$9)))))</f>
        <v>2</v>
      </c>
      <c r="S918" s="99">
        <f>IF(AND(D918&lt;='Product Ratings'!$I$5,D918&gt;='Product Ratings'!$H$5),'Product Ratings'!$F$5,IF(AND(D918&lt;='Product Ratings'!$I$6,D918&gt;='Product Ratings'!$H$6),'Product Ratings'!$F$6,IF(AND(D918&lt;='Product Ratings'!$I$7,I918&gt;='Product Ratings'!$H$7),'Product Ratings'!$F$7,IF(AND(D918&lt;='Product Ratings'!$I$8,D918&gt;='Product Ratings'!$H$8),'Product Ratings'!$F$8,IF(D918&gt;='Product Ratings'!$H$9,'Product Ratings'!$F$9)))))</f>
        <v>2</v>
      </c>
      <c r="T918" s="99">
        <f>IF(AND(O918&lt;='Product Ratings'!$M$5,O918&gt;='Product Ratings'!$L$5),'Product Ratings'!$J$5,IF(AND(O918&lt;='Product Ratings'!$M$6,O918&gt;='Product Ratings'!$L$6),'Product Ratings'!$J$6,IF(AND(O918&lt;='Product Ratings'!$M$7,O918&gt;='Product Ratings'!$L$7),'Product Ratings'!$J$7,IF(AND(O918&lt;='Product Ratings'!$M$8,O918&gt;='Product Ratings'!$L$8),'Product Ratings'!$J$8,IF(O918&gt;='Product Ratings'!$L$9,'Product Ratings'!$J$9)))))</f>
        <v>5</v>
      </c>
      <c r="U918" s="99">
        <f>IF(AND(N918&lt;='Product Ratings'!$R$5,N918&gt;='Product Ratings'!$Q$5),'Product Ratings'!$O$5,IF(AND(N918&lt;='Product Ratings'!$R$6,N918&gt;='Product Ratings'!$Q$6),'Product Ratings'!$O$6,IF(AND(N918&lt;='Product Ratings'!$R$7,N918&gt;='Product Ratings'!$Q$7),'Product Ratings'!$O$7,IF(AND(N918&lt;='Product Ratings'!$R$8,N918&gt;='Product Ratings'!$Q$8),'Product Ratings'!$O$8,IF(N918&gt;='Product Ratings'!$Q$9,'Product Ratings'!$O$9)))))</f>
        <v>3</v>
      </c>
      <c r="V918" s="99">
        <f>IF(AND(P918&lt;='Product Ratings'!$V$5,P918&gt;='Product Ratings'!$U$5),'Product Ratings'!$S$5,IF(AND(P918&lt;='Product Ratings'!$V$6,P918&gt;='Product Ratings'!$U$6),'Product Ratings'!$S$6,IF(AND(P918&lt;='Product Ratings'!$V$7,P918&gt;='Product Ratings'!$U$7),'Product Ratings'!$S$7,IF(AND(P918&lt;='Product Ratings'!$V$8,P918&gt;='Product Ratings'!$U$8),'Product Ratings'!$S$8,IF(P918&gt;='Product Ratings'!$U$9,'Product Ratings'!$S$9)))))</f>
        <v>5</v>
      </c>
      <c r="W918" s="135">
        <f t="shared" si="6"/>
        <v>17</v>
      </c>
      <c r="X918" s="90"/>
      <c r="Y918" s="90"/>
      <c r="Z918" s="90"/>
      <c r="AA918" s="90"/>
      <c r="AB918" s="90"/>
    </row>
    <row r="919" ht="12.75" customHeight="1">
      <c r="A919" s="87"/>
      <c r="B919" s="90"/>
      <c r="C919" s="90" t="s">
        <v>978</v>
      </c>
      <c r="D919" s="126">
        <v>1.0</v>
      </c>
      <c r="E919" s="127">
        <v>91.3</v>
      </c>
      <c r="F919" s="128">
        <f t="shared" si="7"/>
        <v>59.345</v>
      </c>
      <c r="G919" s="129">
        <f t="shared" si="1"/>
        <v>31.955</v>
      </c>
      <c r="H919" s="130">
        <f t="shared" si="2"/>
        <v>0.35</v>
      </c>
      <c r="I919" s="131">
        <v>44667.0</v>
      </c>
      <c r="J919" s="132">
        <v>44703.0</v>
      </c>
      <c r="K919" s="123"/>
      <c r="L919" s="90"/>
      <c r="M919" s="133">
        <f t="shared" si="3"/>
        <v>91.3</v>
      </c>
      <c r="N919" s="99">
        <f t="shared" si="4"/>
        <v>36</v>
      </c>
      <c r="O919" s="133">
        <f t="shared" si="5"/>
        <v>59.345</v>
      </c>
      <c r="P919" s="134">
        <v>0.03</v>
      </c>
      <c r="Q919" s="90"/>
      <c r="R919" s="99">
        <f>IF(AND(H919&lt;='Product Ratings'!$E$5,H919&gt;='Product Ratings'!$D$5),'Product Ratings'!$C$5,IF(AND(H919&lt;='Product Ratings'!$E$6,H919&gt;='Product Ratings'!$D$6),'Product Ratings'!$C$6,IF(AND(H919&lt;='Product Ratings'!$E$7,H919&gt;='Product Ratings'!$D$7),'Product Ratings'!$C$7,IF(AND(H919&lt;='Product Ratings'!$E$8,H919&gt;='Product Ratings'!$D$8),'Product Ratings'!$C$8,IF(H919&gt;='Product Ratings'!$D$9,'Product Ratings'!$C$9)))))</f>
        <v>2</v>
      </c>
      <c r="S919" s="99">
        <f>IF(AND(D919&lt;='Product Ratings'!$I$5,D919&gt;='Product Ratings'!$H$5),'Product Ratings'!$F$5,IF(AND(D919&lt;='Product Ratings'!$I$6,D919&gt;='Product Ratings'!$H$6),'Product Ratings'!$F$6,IF(AND(D919&lt;='Product Ratings'!$I$7,I919&gt;='Product Ratings'!$H$7),'Product Ratings'!$F$7,IF(AND(D919&lt;='Product Ratings'!$I$8,D919&gt;='Product Ratings'!$H$8),'Product Ratings'!$F$8,IF(D919&gt;='Product Ratings'!$H$9,'Product Ratings'!$F$9)))))</f>
        <v>1</v>
      </c>
      <c r="T919" s="99">
        <f>IF(AND(O919&lt;='Product Ratings'!$M$5,O919&gt;='Product Ratings'!$L$5),'Product Ratings'!$J$5,IF(AND(O919&lt;='Product Ratings'!$M$6,O919&gt;='Product Ratings'!$L$6),'Product Ratings'!$J$6,IF(AND(O919&lt;='Product Ratings'!$M$7,O919&gt;='Product Ratings'!$L$7),'Product Ratings'!$J$7,IF(AND(O919&lt;='Product Ratings'!$M$8,O919&gt;='Product Ratings'!$L$8),'Product Ratings'!$J$8,IF(O919&gt;='Product Ratings'!$L$9,'Product Ratings'!$J$9)))))</f>
        <v>3</v>
      </c>
      <c r="U919" s="99">
        <f>IF(AND(N919&lt;='Product Ratings'!$R$5,N919&gt;='Product Ratings'!$Q$5),'Product Ratings'!$O$5,IF(AND(N919&lt;='Product Ratings'!$R$6,N919&gt;='Product Ratings'!$Q$6),'Product Ratings'!$O$6,IF(AND(N919&lt;='Product Ratings'!$R$7,N919&gt;='Product Ratings'!$Q$7),'Product Ratings'!$O$7,IF(AND(N919&lt;='Product Ratings'!$R$8,N919&gt;='Product Ratings'!$Q$8),'Product Ratings'!$O$8,IF(N919&gt;='Product Ratings'!$Q$9,'Product Ratings'!$O$9)))))</f>
        <v>3</v>
      </c>
      <c r="V919" s="99">
        <f>IF(AND(P919&lt;='Product Ratings'!$V$5,P919&gt;='Product Ratings'!$U$5),'Product Ratings'!$S$5,IF(AND(P919&lt;='Product Ratings'!$V$6,P919&gt;='Product Ratings'!$U$6),'Product Ratings'!$S$6,IF(AND(P919&lt;='Product Ratings'!$V$7,P919&gt;='Product Ratings'!$U$7),'Product Ratings'!$S$7,IF(AND(P919&lt;='Product Ratings'!$V$8,P919&gt;='Product Ratings'!$U$8),'Product Ratings'!$S$8,IF(P919&gt;='Product Ratings'!$U$9,'Product Ratings'!$S$9)))))</f>
        <v>1</v>
      </c>
      <c r="W919" s="135">
        <f t="shared" si="6"/>
        <v>10</v>
      </c>
      <c r="X919" s="90"/>
      <c r="Y919" s="90"/>
      <c r="Z919" s="90"/>
      <c r="AA919" s="90"/>
      <c r="AB919" s="90"/>
    </row>
    <row r="920" ht="12.75" customHeight="1">
      <c r="A920" s="87"/>
      <c r="B920" s="90"/>
      <c r="C920" s="90" t="s">
        <v>979</v>
      </c>
      <c r="D920" s="126">
        <v>2.0</v>
      </c>
      <c r="E920" s="127">
        <v>155.69</v>
      </c>
      <c r="F920" s="128">
        <f t="shared" si="7"/>
        <v>101.1985</v>
      </c>
      <c r="G920" s="129">
        <f t="shared" si="1"/>
        <v>54.4915</v>
      </c>
      <c r="H920" s="130">
        <f t="shared" si="2"/>
        <v>0.35</v>
      </c>
      <c r="I920" s="131">
        <v>44668.0</v>
      </c>
      <c r="J920" s="132">
        <v>44704.0</v>
      </c>
      <c r="K920" s="123"/>
      <c r="L920" s="90"/>
      <c r="M920" s="133">
        <f t="shared" si="3"/>
        <v>77.845</v>
      </c>
      <c r="N920" s="99">
        <f t="shared" si="4"/>
        <v>36</v>
      </c>
      <c r="O920" s="133">
        <f t="shared" si="5"/>
        <v>50.59925</v>
      </c>
      <c r="P920" s="134">
        <v>0.04</v>
      </c>
      <c r="Q920" s="90"/>
      <c r="R920" s="99">
        <f>IF(AND(H920&lt;='Product Ratings'!$E$5,H920&gt;='Product Ratings'!$D$5),'Product Ratings'!$C$5,IF(AND(H920&lt;='Product Ratings'!$E$6,H920&gt;='Product Ratings'!$D$6),'Product Ratings'!$C$6,IF(AND(H920&lt;='Product Ratings'!$E$7,H920&gt;='Product Ratings'!$D$7),'Product Ratings'!$C$7,IF(AND(H920&lt;='Product Ratings'!$E$8,H920&gt;='Product Ratings'!$D$8),'Product Ratings'!$C$8,IF(H920&gt;='Product Ratings'!$D$9,'Product Ratings'!$C$9)))))</f>
        <v>2</v>
      </c>
      <c r="S920" s="99">
        <f>IF(AND(D920&lt;='Product Ratings'!$I$5,D920&gt;='Product Ratings'!$H$5),'Product Ratings'!$F$5,IF(AND(D920&lt;='Product Ratings'!$I$6,D920&gt;='Product Ratings'!$H$6),'Product Ratings'!$F$6,IF(AND(D920&lt;='Product Ratings'!$I$7,I920&gt;='Product Ratings'!$H$7),'Product Ratings'!$F$7,IF(AND(D920&lt;='Product Ratings'!$I$8,D920&gt;='Product Ratings'!$H$8),'Product Ratings'!$F$8,IF(D920&gt;='Product Ratings'!$H$9,'Product Ratings'!$F$9)))))</f>
        <v>1</v>
      </c>
      <c r="T920" s="99">
        <f>IF(AND(O920&lt;='Product Ratings'!$M$5,O920&gt;='Product Ratings'!$L$5),'Product Ratings'!$J$5,IF(AND(O920&lt;='Product Ratings'!$M$6,O920&gt;='Product Ratings'!$L$6),'Product Ratings'!$J$6,IF(AND(O920&lt;='Product Ratings'!$M$7,O920&gt;='Product Ratings'!$L$7),'Product Ratings'!$J$7,IF(AND(O920&lt;='Product Ratings'!$M$8,O920&gt;='Product Ratings'!$L$8),'Product Ratings'!$J$8,IF(O920&gt;='Product Ratings'!$L$9,'Product Ratings'!$J$9)))))</f>
        <v>3</v>
      </c>
      <c r="U920" s="99">
        <f>IF(AND(N920&lt;='Product Ratings'!$R$5,N920&gt;='Product Ratings'!$Q$5),'Product Ratings'!$O$5,IF(AND(N920&lt;='Product Ratings'!$R$6,N920&gt;='Product Ratings'!$Q$6),'Product Ratings'!$O$6,IF(AND(N920&lt;='Product Ratings'!$R$7,N920&gt;='Product Ratings'!$Q$7),'Product Ratings'!$O$7,IF(AND(N920&lt;='Product Ratings'!$R$8,N920&gt;='Product Ratings'!$Q$8),'Product Ratings'!$O$8,IF(N920&gt;='Product Ratings'!$Q$9,'Product Ratings'!$O$9)))))</f>
        <v>3</v>
      </c>
      <c r="V920" s="99">
        <f>IF(AND(P920&lt;='Product Ratings'!$V$5,P920&gt;='Product Ratings'!$U$5),'Product Ratings'!$S$5,IF(AND(P920&lt;='Product Ratings'!$V$6,P920&gt;='Product Ratings'!$U$6),'Product Ratings'!$S$6,IF(AND(P920&lt;='Product Ratings'!$V$7,P920&gt;='Product Ratings'!$U$7),'Product Ratings'!$S$7,IF(AND(P920&lt;='Product Ratings'!$V$8,P920&gt;='Product Ratings'!$U$8),'Product Ratings'!$S$8,IF(P920&gt;='Product Ratings'!$U$9,'Product Ratings'!$S$9)))))</f>
        <v>1</v>
      </c>
      <c r="W920" s="135">
        <f t="shared" si="6"/>
        <v>10</v>
      </c>
      <c r="X920" s="90"/>
      <c r="Y920" s="90"/>
      <c r="Z920" s="90"/>
      <c r="AA920" s="90"/>
      <c r="AB920" s="90"/>
    </row>
    <row r="921" ht="12.75" customHeight="1">
      <c r="A921" s="87"/>
      <c r="B921" s="90"/>
      <c r="C921" s="90" t="s">
        <v>980</v>
      </c>
      <c r="D921" s="126">
        <v>3.0</v>
      </c>
      <c r="E921" s="127">
        <v>110.62</v>
      </c>
      <c r="F921" s="128">
        <f t="shared" si="7"/>
        <v>71.903</v>
      </c>
      <c r="G921" s="129">
        <f t="shared" si="1"/>
        <v>38.717</v>
      </c>
      <c r="H921" s="130">
        <f t="shared" si="2"/>
        <v>0.35</v>
      </c>
      <c r="I921" s="131">
        <v>44669.0</v>
      </c>
      <c r="J921" s="132">
        <v>44705.0</v>
      </c>
      <c r="K921" s="123"/>
      <c r="L921" s="90"/>
      <c r="M921" s="133">
        <f t="shared" si="3"/>
        <v>36.87333333</v>
      </c>
      <c r="N921" s="99">
        <f t="shared" si="4"/>
        <v>36</v>
      </c>
      <c r="O921" s="133">
        <f t="shared" si="5"/>
        <v>23.96766667</v>
      </c>
      <c r="P921" s="134">
        <v>0.05</v>
      </c>
      <c r="Q921" s="90"/>
      <c r="R921" s="99">
        <f>IF(AND(H921&lt;='Product Ratings'!$E$5,H921&gt;='Product Ratings'!$D$5),'Product Ratings'!$C$5,IF(AND(H921&lt;='Product Ratings'!$E$6,H921&gt;='Product Ratings'!$D$6),'Product Ratings'!$C$6,IF(AND(H921&lt;='Product Ratings'!$E$7,H921&gt;='Product Ratings'!$D$7),'Product Ratings'!$C$7,IF(AND(H921&lt;='Product Ratings'!$E$8,H921&gt;='Product Ratings'!$D$8),'Product Ratings'!$C$8,IF(H921&gt;='Product Ratings'!$D$9,'Product Ratings'!$C$9)))))</f>
        <v>2</v>
      </c>
      <c r="S921" s="99">
        <f>IF(AND(D921&lt;='Product Ratings'!$I$5,D921&gt;='Product Ratings'!$H$5),'Product Ratings'!$F$5,IF(AND(D921&lt;='Product Ratings'!$I$6,D921&gt;='Product Ratings'!$H$6),'Product Ratings'!$F$6,IF(AND(D921&lt;='Product Ratings'!$I$7,I921&gt;='Product Ratings'!$H$7),'Product Ratings'!$F$7,IF(AND(D921&lt;='Product Ratings'!$I$8,D921&gt;='Product Ratings'!$H$8),'Product Ratings'!$F$8,IF(D921&gt;='Product Ratings'!$H$9,'Product Ratings'!$F$9)))))</f>
        <v>1</v>
      </c>
      <c r="T921" s="99">
        <f>IF(AND(O921&lt;='Product Ratings'!$M$5,O921&gt;='Product Ratings'!$L$5),'Product Ratings'!$J$5,IF(AND(O921&lt;='Product Ratings'!$M$6,O921&gt;='Product Ratings'!$L$6),'Product Ratings'!$J$6,IF(AND(O921&lt;='Product Ratings'!$M$7,O921&gt;='Product Ratings'!$L$7),'Product Ratings'!$J$7,IF(AND(O921&lt;='Product Ratings'!$M$8,O921&gt;='Product Ratings'!$L$8),'Product Ratings'!$J$8,IF(O921&gt;='Product Ratings'!$L$9,'Product Ratings'!$J$9)))))</f>
        <v>5</v>
      </c>
      <c r="U921" s="99">
        <f>IF(AND(N921&lt;='Product Ratings'!$R$5,N921&gt;='Product Ratings'!$Q$5),'Product Ratings'!$O$5,IF(AND(N921&lt;='Product Ratings'!$R$6,N921&gt;='Product Ratings'!$Q$6),'Product Ratings'!$O$6,IF(AND(N921&lt;='Product Ratings'!$R$7,N921&gt;='Product Ratings'!$Q$7),'Product Ratings'!$O$7,IF(AND(N921&lt;='Product Ratings'!$R$8,N921&gt;='Product Ratings'!$Q$8),'Product Ratings'!$O$8,IF(N921&gt;='Product Ratings'!$Q$9,'Product Ratings'!$O$9)))))</f>
        <v>3</v>
      </c>
      <c r="V921" s="99">
        <f>IF(AND(P921&lt;='Product Ratings'!$V$5,P921&gt;='Product Ratings'!$U$5),'Product Ratings'!$S$5,IF(AND(P921&lt;='Product Ratings'!$V$6,P921&gt;='Product Ratings'!$U$6),'Product Ratings'!$S$6,IF(AND(P921&lt;='Product Ratings'!$V$7,P921&gt;='Product Ratings'!$U$7),'Product Ratings'!$S$7,IF(AND(P921&lt;='Product Ratings'!$V$8,P921&gt;='Product Ratings'!$U$8),'Product Ratings'!$S$8,IF(P921&gt;='Product Ratings'!$U$9,'Product Ratings'!$S$9)))))</f>
        <v>1</v>
      </c>
      <c r="W921" s="135">
        <f t="shared" si="6"/>
        <v>12</v>
      </c>
      <c r="X921" s="90"/>
      <c r="Y921" s="90"/>
      <c r="Z921" s="90"/>
      <c r="AA921" s="90"/>
      <c r="AB921" s="90"/>
    </row>
    <row r="922" ht="12.75" customHeight="1">
      <c r="A922" s="87"/>
      <c r="B922" s="90"/>
      <c r="C922" s="90" t="s">
        <v>981</v>
      </c>
      <c r="D922" s="126">
        <v>4.0</v>
      </c>
      <c r="E922" s="127">
        <v>383.48</v>
      </c>
      <c r="F922" s="128">
        <f t="shared" si="7"/>
        <v>249.262</v>
      </c>
      <c r="G922" s="129">
        <f t="shared" si="1"/>
        <v>134.218</v>
      </c>
      <c r="H922" s="130">
        <f t="shared" si="2"/>
        <v>0.35</v>
      </c>
      <c r="I922" s="131">
        <v>44670.0</v>
      </c>
      <c r="J922" s="132">
        <v>44706.0</v>
      </c>
      <c r="K922" s="123"/>
      <c r="L922" s="90"/>
      <c r="M922" s="133">
        <f t="shared" si="3"/>
        <v>95.87</v>
      </c>
      <c r="N922" s="99">
        <f t="shared" si="4"/>
        <v>36</v>
      </c>
      <c r="O922" s="133">
        <f t="shared" si="5"/>
        <v>62.3155</v>
      </c>
      <c r="P922" s="134">
        <v>0.06</v>
      </c>
      <c r="Q922" s="90"/>
      <c r="R922" s="99">
        <f>IF(AND(H922&lt;='Product Ratings'!$E$5,H922&gt;='Product Ratings'!$D$5),'Product Ratings'!$C$5,IF(AND(H922&lt;='Product Ratings'!$E$6,H922&gt;='Product Ratings'!$D$6),'Product Ratings'!$C$6,IF(AND(H922&lt;='Product Ratings'!$E$7,H922&gt;='Product Ratings'!$D$7),'Product Ratings'!$C$7,IF(AND(H922&lt;='Product Ratings'!$E$8,H922&gt;='Product Ratings'!$D$8),'Product Ratings'!$C$8,IF(H922&gt;='Product Ratings'!$D$9,'Product Ratings'!$C$9)))))</f>
        <v>2</v>
      </c>
      <c r="S922" s="99">
        <f>IF(AND(D922&lt;='Product Ratings'!$I$5,D922&gt;='Product Ratings'!$H$5),'Product Ratings'!$F$5,IF(AND(D922&lt;='Product Ratings'!$I$6,D922&gt;='Product Ratings'!$H$6),'Product Ratings'!$F$6,IF(AND(D922&lt;='Product Ratings'!$I$7,I922&gt;='Product Ratings'!$H$7),'Product Ratings'!$F$7,IF(AND(D922&lt;='Product Ratings'!$I$8,D922&gt;='Product Ratings'!$H$8),'Product Ratings'!$F$8,IF(D922&gt;='Product Ratings'!$H$9,'Product Ratings'!$F$9)))))</f>
        <v>1</v>
      </c>
      <c r="T922" s="99">
        <f>IF(AND(O922&lt;='Product Ratings'!$M$5,O922&gt;='Product Ratings'!$L$5),'Product Ratings'!$J$5,IF(AND(O922&lt;='Product Ratings'!$M$6,O922&gt;='Product Ratings'!$L$6),'Product Ratings'!$J$6,IF(AND(O922&lt;='Product Ratings'!$M$7,O922&gt;='Product Ratings'!$L$7),'Product Ratings'!$J$7,IF(AND(O922&lt;='Product Ratings'!$M$8,O922&gt;='Product Ratings'!$L$8),'Product Ratings'!$J$8,IF(O922&gt;='Product Ratings'!$L$9,'Product Ratings'!$J$9)))))</f>
        <v>3</v>
      </c>
      <c r="U922" s="99">
        <f>IF(AND(N922&lt;='Product Ratings'!$R$5,N922&gt;='Product Ratings'!$Q$5),'Product Ratings'!$O$5,IF(AND(N922&lt;='Product Ratings'!$R$6,N922&gt;='Product Ratings'!$Q$6),'Product Ratings'!$O$6,IF(AND(N922&lt;='Product Ratings'!$R$7,N922&gt;='Product Ratings'!$Q$7),'Product Ratings'!$O$7,IF(AND(N922&lt;='Product Ratings'!$R$8,N922&gt;='Product Ratings'!$Q$8),'Product Ratings'!$O$8,IF(N922&gt;='Product Ratings'!$Q$9,'Product Ratings'!$O$9)))))</f>
        <v>3</v>
      </c>
      <c r="V922" s="99">
        <f>IF(AND(P922&lt;='Product Ratings'!$V$5,P922&gt;='Product Ratings'!$U$5),'Product Ratings'!$S$5,IF(AND(P922&lt;='Product Ratings'!$V$6,P922&gt;='Product Ratings'!$U$6),'Product Ratings'!$S$6,IF(AND(P922&lt;='Product Ratings'!$V$7,P922&gt;='Product Ratings'!$U$7),'Product Ratings'!$S$7,IF(AND(P922&lt;='Product Ratings'!$V$8,P922&gt;='Product Ratings'!$U$8),'Product Ratings'!$S$8,IF(P922&gt;='Product Ratings'!$U$9,'Product Ratings'!$S$9)))))</f>
        <v>2</v>
      </c>
      <c r="W922" s="135">
        <f t="shared" si="6"/>
        <v>11</v>
      </c>
      <c r="X922" s="90"/>
      <c r="Y922" s="90"/>
      <c r="Z922" s="90"/>
      <c r="AA922" s="90"/>
      <c r="AB922" s="90"/>
    </row>
    <row r="923" ht="12.75" customHeight="1">
      <c r="A923" s="87"/>
      <c r="B923" s="90"/>
      <c r="C923" s="90" t="s">
        <v>982</v>
      </c>
      <c r="D923" s="126">
        <v>5.0</v>
      </c>
      <c r="E923" s="127">
        <v>167.43</v>
      </c>
      <c r="F923" s="128">
        <f t="shared" si="7"/>
        <v>108.8295</v>
      </c>
      <c r="G923" s="129">
        <f t="shared" si="1"/>
        <v>58.6005</v>
      </c>
      <c r="H923" s="130">
        <f t="shared" si="2"/>
        <v>0.35</v>
      </c>
      <c r="I923" s="131">
        <v>44671.0</v>
      </c>
      <c r="J923" s="132">
        <v>44707.0</v>
      </c>
      <c r="K923" s="123"/>
      <c r="L923" s="90"/>
      <c r="M923" s="133">
        <f t="shared" si="3"/>
        <v>33.486</v>
      </c>
      <c r="N923" s="99">
        <f t="shared" si="4"/>
        <v>36</v>
      </c>
      <c r="O923" s="133">
        <f t="shared" si="5"/>
        <v>21.7659</v>
      </c>
      <c r="P923" s="134">
        <v>0.07</v>
      </c>
      <c r="Q923" s="90"/>
      <c r="R923" s="99">
        <f>IF(AND(H923&lt;='Product Ratings'!$E$5,H923&gt;='Product Ratings'!$D$5),'Product Ratings'!$C$5,IF(AND(H923&lt;='Product Ratings'!$E$6,H923&gt;='Product Ratings'!$D$6),'Product Ratings'!$C$6,IF(AND(H923&lt;='Product Ratings'!$E$7,H923&gt;='Product Ratings'!$D$7),'Product Ratings'!$C$7,IF(AND(H923&lt;='Product Ratings'!$E$8,H923&gt;='Product Ratings'!$D$8),'Product Ratings'!$C$8,IF(H923&gt;='Product Ratings'!$D$9,'Product Ratings'!$C$9)))))</f>
        <v>2</v>
      </c>
      <c r="S923" s="99">
        <f>IF(AND(D923&lt;='Product Ratings'!$I$5,D923&gt;='Product Ratings'!$H$5),'Product Ratings'!$F$5,IF(AND(D923&lt;='Product Ratings'!$I$6,D923&gt;='Product Ratings'!$H$6),'Product Ratings'!$F$6,IF(AND(D923&lt;='Product Ratings'!$I$7,I923&gt;='Product Ratings'!$H$7),'Product Ratings'!$F$7,IF(AND(D923&lt;='Product Ratings'!$I$8,D923&gt;='Product Ratings'!$H$8),'Product Ratings'!$F$8,IF(D923&gt;='Product Ratings'!$H$9,'Product Ratings'!$F$9)))))</f>
        <v>1</v>
      </c>
      <c r="T923" s="99">
        <f>IF(AND(O923&lt;='Product Ratings'!$M$5,O923&gt;='Product Ratings'!$L$5),'Product Ratings'!$J$5,IF(AND(O923&lt;='Product Ratings'!$M$6,O923&gt;='Product Ratings'!$L$6),'Product Ratings'!$J$6,IF(AND(O923&lt;='Product Ratings'!$M$7,O923&gt;='Product Ratings'!$L$7),'Product Ratings'!$J$7,IF(AND(O923&lt;='Product Ratings'!$M$8,O923&gt;='Product Ratings'!$L$8),'Product Ratings'!$J$8,IF(O923&gt;='Product Ratings'!$L$9,'Product Ratings'!$J$9)))))</f>
        <v>5</v>
      </c>
      <c r="U923" s="99">
        <f>IF(AND(N923&lt;='Product Ratings'!$R$5,N923&gt;='Product Ratings'!$Q$5),'Product Ratings'!$O$5,IF(AND(N923&lt;='Product Ratings'!$R$6,N923&gt;='Product Ratings'!$Q$6),'Product Ratings'!$O$6,IF(AND(N923&lt;='Product Ratings'!$R$7,N923&gt;='Product Ratings'!$Q$7),'Product Ratings'!$O$7,IF(AND(N923&lt;='Product Ratings'!$R$8,N923&gt;='Product Ratings'!$Q$8),'Product Ratings'!$O$8,IF(N923&gt;='Product Ratings'!$Q$9,'Product Ratings'!$O$9)))))</f>
        <v>3</v>
      </c>
      <c r="V923" s="99">
        <f>IF(AND(P923&lt;='Product Ratings'!$V$5,P923&gt;='Product Ratings'!$U$5),'Product Ratings'!$S$5,IF(AND(P923&lt;='Product Ratings'!$V$6,P923&gt;='Product Ratings'!$U$6),'Product Ratings'!$S$6,IF(AND(P923&lt;='Product Ratings'!$V$7,P923&gt;='Product Ratings'!$U$7),'Product Ratings'!$S$7,IF(AND(P923&lt;='Product Ratings'!$V$8,P923&gt;='Product Ratings'!$U$8),'Product Ratings'!$S$8,IF(P923&gt;='Product Ratings'!$U$9,'Product Ratings'!$S$9)))))</f>
        <v>2</v>
      </c>
      <c r="W923" s="135">
        <f t="shared" si="6"/>
        <v>13</v>
      </c>
      <c r="X923" s="90"/>
      <c r="Y923" s="90"/>
      <c r="Z923" s="90"/>
      <c r="AA923" s="90"/>
      <c r="AB923" s="90"/>
    </row>
    <row r="924" ht="12.75" customHeight="1">
      <c r="A924" s="87"/>
      <c r="B924" s="90"/>
      <c r="C924" s="90" t="s">
        <v>983</v>
      </c>
      <c r="D924" s="126">
        <v>6.0</v>
      </c>
      <c r="E924" s="127">
        <v>130.43</v>
      </c>
      <c r="F924" s="128">
        <f t="shared" si="7"/>
        <v>84.7795</v>
      </c>
      <c r="G924" s="129">
        <f t="shared" si="1"/>
        <v>45.6505</v>
      </c>
      <c r="H924" s="130">
        <f t="shared" si="2"/>
        <v>0.35</v>
      </c>
      <c r="I924" s="131">
        <v>44672.0</v>
      </c>
      <c r="J924" s="132">
        <v>44708.0</v>
      </c>
      <c r="K924" s="123"/>
      <c r="L924" s="90"/>
      <c r="M924" s="133">
        <f t="shared" si="3"/>
        <v>21.73833333</v>
      </c>
      <c r="N924" s="99">
        <f t="shared" si="4"/>
        <v>36</v>
      </c>
      <c r="O924" s="133">
        <f t="shared" si="5"/>
        <v>14.12991667</v>
      </c>
      <c r="P924" s="134">
        <v>0.08</v>
      </c>
      <c r="Q924" s="90"/>
      <c r="R924" s="99">
        <f>IF(AND(H924&lt;='Product Ratings'!$E$5,H924&gt;='Product Ratings'!$D$5),'Product Ratings'!$C$5,IF(AND(H924&lt;='Product Ratings'!$E$6,H924&gt;='Product Ratings'!$D$6),'Product Ratings'!$C$6,IF(AND(H924&lt;='Product Ratings'!$E$7,H924&gt;='Product Ratings'!$D$7),'Product Ratings'!$C$7,IF(AND(H924&lt;='Product Ratings'!$E$8,H924&gt;='Product Ratings'!$D$8),'Product Ratings'!$C$8,IF(H924&gt;='Product Ratings'!$D$9,'Product Ratings'!$C$9)))))</f>
        <v>2</v>
      </c>
      <c r="S924" s="99">
        <f>IF(AND(D924&lt;='Product Ratings'!$I$5,D924&gt;='Product Ratings'!$H$5),'Product Ratings'!$F$5,IF(AND(D924&lt;='Product Ratings'!$I$6,D924&gt;='Product Ratings'!$H$6),'Product Ratings'!$F$6,IF(AND(D924&lt;='Product Ratings'!$I$7,I924&gt;='Product Ratings'!$H$7),'Product Ratings'!$F$7,IF(AND(D924&lt;='Product Ratings'!$I$8,D924&gt;='Product Ratings'!$H$8),'Product Ratings'!$F$8,IF(D924&gt;='Product Ratings'!$H$9,'Product Ratings'!$F$9)))))</f>
        <v>2</v>
      </c>
      <c r="T924" s="99">
        <f>IF(AND(O924&lt;='Product Ratings'!$M$5,O924&gt;='Product Ratings'!$L$5),'Product Ratings'!$J$5,IF(AND(O924&lt;='Product Ratings'!$M$6,O924&gt;='Product Ratings'!$L$6),'Product Ratings'!$J$6,IF(AND(O924&lt;='Product Ratings'!$M$7,O924&gt;='Product Ratings'!$L$7),'Product Ratings'!$J$7,IF(AND(O924&lt;='Product Ratings'!$M$8,O924&gt;='Product Ratings'!$L$8),'Product Ratings'!$J$8,IF(O924&gt;='Product Ratings'!$L$9,'Product Ratings'!$J$9)))))</f>
        <v>5</v>
      </c>
      <c r="U924" s="99">
        <f>IF(AND(N924&lt;='Product Ratings'!$R$5,N924&gt;='Product Ratings'!$Q$5),'Product Ratings'!$O$5,IF(AND(N924&lt;='Product Ratings'!$R$6,N924&gt;='Product Ratings'!$Q$6),'Product Ratings'!$O$6,IF(AND(N924&lt;='Product Ratings'!$R$7,N924&gt;='Product Ratings'!$Q$7),'Product Ratings'!$O$7,IF(AND(N924&lt;='Product Ratings'!$R$8,N924&gt;='Product Ratings'!$Q$8),'Product Ratings'!$O$8,IF(N924&gt;='Product Ratings'!$Q$9,'Product Ratings'!$O$9)))))</f>
        <v>3</v>
      </c>
      <c r="V924" s="99">
        <f>IF(AND(P924&lt;='Product Ratings'!$V$5,P924&gt;='Product Ratings'!$U$5),'Product Ratings'!$S$5,IF(AND(P924&lt;='Product Ratings'!$V$6,P924&gt;='Product Ratings'!$U$6),'Product Ratings'!$S$6,IF(AND(P924&lt;='Product Ratings'!$V$7,P924&gt;='Product Ratings'!$U$7),'Product Ratings'!$S$7,IF(AND(P924&lt;='Product Ratings'!$V$8,P924&gt;='Product Ratings'!$U$8),'Product Ratings'!$S$8,IF(P924&gt;='Product Ratings'!$U$9,'Product Ratings'!$S$9)))))</f>
        <v>2</v>
      </c>
      <c r="W924" s="135">
        <f t="shared" si="6"/>
        <v>14</v>
      </c>
      <c r="X924" s="90"/>
      <c r="Y924" s="90"/>
      <c r="Z924" s="90"/>
      <c r="AA924" s="90"/>
      <c r="AB924" s="90"/>
    </row>
    <row r="925" ht="12.75" customHeight="1">
      <c r="A925" s="87"/>
      <c r="B925" s="90"/>
      <c r="C925" s="90" t="s">
        <v>984</v>
      </c>
      <c r="D925" s="126">
        <v>1.0</v>
      </c>
      <c r="E925" s="127">
        <v>19.57</v>
      </c>
      <c r="F925" s="128">
        <f t="shared" si="7"/>
        <v>12.7205</v>
      </c>
      <c r="G925" s="129">
        <f t="shared" si="1"/>
        <v>6.8495</v>
      </c>
      <c r="H925" s="130">
        <f t="shared" si="2"/>
        <v>0.35</v>
      </c>
      <c r="I925" s="131">
        <v>44673.0</v>
      </c>
      <c r="J925" s="132">
        <v>44709.0</v>
      </c>
      <c r="K925" s="123"/>
      <c r="L925" s="90"/>
      <c r="M925" s="133">
        <f t="shared" si="3"/>
        <v>19.57</v>
      </c>
      <c r="N925" s="99">
        <f t="shared" si="4"/>
        <v>36</v>
      </c>
      <c r="O925" s="133">
        <f t="shared" si="5"/>
        <v>12.7205</v>
      </c>
      <c r="P925" s="134">
        <v>0.09</v>
      </c>
      <c r="Q925" s="90"/>
      <c r="R925" s="99">
        <f>IF(AND(H925&lt;='Product Ratings'!$E$5,H925&gt;='Product Ratings'!$D$5),'Product Ratings'!$C$5,IF(AND(H925&lt;='Product Ratings'!$E$6,H925&gt;='Product Ratings'!$D$6),'Product Ratings'!$C$6,IF(AND(H925&lt;='Product Ratings'!$E$7,H925&gt;='Product Ratings'!$D$7),'Product Ratings'!$C$7,IF(AND(H925&lt;='Product Ratings'!$E$8,H925&gt;='Product Ratings'!$D$8),'Product Ratings'!$C$8,IF(H925&gt;='Product Ratings'!$D$9,'Product Ratings'!$C$9)))))</f>
        <v>2</v>
      </c>
      <c r="S925" s="99">
        <f>IF(AND(D925&lt;='Product Ratings'!$I$5,D925&gt;='Product Ratings'!$H$5),'Product Ratings'!$F$5,IF(AND(D925&lt;='Product Ratings'!$I$6,D925&gt;='Product Ratings'!$H$6),'Product Ratings'!$F$6,IF(AND(D925&lt;='Product Ratings'!$I$7,I925&gt;='Product Ratings'!$H$7),'Product Ratings'!$F$7,IF(AND(D925&lt;='Product Ratings'!$I$8,D925&gt;='Product Ratings'!$H$8),'Product Ratings'!$F$8,IF(D925&gt;='Product Ratings'!$H$9,'Product Ratings'!$F$9)))))</f>
        <v>1</v>
      </c>
      <c r="T925" s="99">
        <f>IF(AND(O925&lt;='Product Ratings'!$M$5,O925&gt;='Product Ratings'!$L$5),'Product Ratings'!$J$5,IF(AND(O925&lt;='Product Ratings'!$M$6,O925&gt;='Product Ratings'!$L$6),'Product Ratings'!$J$6,IF(AND(O925&lt;='Product Ratings'!$M$7,O925&gt;='Product Ratings'!$L$7),'Product Ratings'!$J$7,IF(AND(O925&lt;='Product Ratings'!$M$8,O925&gt;='Product Ratings'!$L$8),'Product Ratings'!$J$8,IF(O925&gt;='Product Ratings'!$L$9,'Product Ratings'!$J$9)))))</f>
        <v>5</v>
      </c>
      <c r="U925" s="99">
        <f>IF(AND(N925&lt;='Product Ratings'!$R$5,N925&gt;='Product Ratings'!$Q$5),'Product Ratings'!$O$5,IF(AND(N925&lt;='Product Ratings'!$R$6,N925&gt;='Product Ratings'!$Q$6),'Product Ratings'!$O$6,IF(AND(N925&lt;='Product Ratings'!$R$7,N925&gt;='Product Ratings'!$Q$7),'Product Ratings'!$O$7,IF(AND(N925&lt;='Product Ratings'!$R$8,N925&gt;='Product Ratings'!$Q$8),'Product Ratings'!$O$8,IF(N925&gt;='Product Ratings'!$Q$9,'Product Ratings'!$O$9)))))</f>
        <v>3</v>
      </c>
      <c r="V925" s="99">
        <f>IF(AND(P925&lt;='Product Ratings'!$V$5,P925&gt;='Product Ratings'!$U$5),'Product Ratings'!$S$5,IF(AND(P925&lt;='Product Ratings'!$V$6,P925&gt;='Product Ratings'!$U$6),'Product Ratings'!$S$6,IF(AND(P925&lt;='Product Ratings'!$V$7,P925&gt;='Product Ratings'!$U$7),'Product Ratings'!$S$7,IF(AND(P925&lt;='Product Ratings'!$V$8,P925&gt;='Product Ratings'!$U$8),'Product Ratings'!$S$8,IF(P925&gt;='Product Ratings'!$U$9,'Product Ratings'!$S$9)))))</f>
        <v>2</v>
      </c>
      <c r="W925" s="135">
        <f t="shared" si="6"/>
        <v>13</v>
      </c>
      <c r="X925" s="90"/>
      <c r="Y925" s="90"/>
      <c r="Z925" s="90"/>
      <c r="AA925" s="90"/>
      <c r="AB925" s="90"/>
    </row>
    <row r="926" ht="12.75" customHeight="1">
      <c r="A926" s="87"/>
      <c r="B926" s="90"/>
      <c r="C926" s="90" t="s">
        <v>985</v>
      </c>
      <c r="D926" s="126">
        <v>2.0</v>
      </c>
      <c r="E926" s="127">
        <v>103.3</v>
      </c>
      <c r="F926" s="128">
        <f t="shared" si="7"/>
        <v>67.145</v>
      </c>
      <c r="G926" s="129">
        <f t="shared" si="1"/>
        <v>36.155</v>
      </c>
      <c r="H926" s="130">
        <f t="shared" si="2"/>
        <v>0.35</v>
      </c>
      <c r="I926" s="131">
        <v>44674.0</v>
      </c>
      <c r="J926" s="132">
        <v>44710.0</v>
      </c>
      <c r="K926" s="123"/>
      <c r="L926" s="90"/>
      <c r="M926" s="133">
        <f t="shared" si="3"/>
        <v>51.65</v>
      </c>
      <c r="N926" s="99">
        <f t="shared" si="4"/>
        <v>36</v>
      </c>
      <c r="O926" s="133">
        <f t="shared" si="5"/>
        <v>33.5725</v>
      </c>
      <c r="P926" s="134">
        <v>0.12</v>
      </c>
      <c r="Q926" s="90"/>
      <c r="R926" s="99">
        <f>IF(AND(H926&lt;='Product Ratings'!$E$5,H926&gt;='Product Ratings'!$D$5),'Product Ratings'!$C$5,IF(AND(H926&lt;='Product Ratings'!$E$6,H926&gt;='Product Ratings'!$D$6),'Product Ratings'!$C$6,IF(AND(H926&lt;='Product Ratings'!$E$7,H926&gt;='Product Ratings'!$D$7),'Product Ratings'!$C$7,IF(AND(H926&lt;='Product Ratings'!$E$8,H926&gt;='Product Ratings'!$D$8),'Product Ratings'!$C$8,IF(H926&gt;='Product Ratings'!$D$9,'Product Ratings'!$C$9)))))</f>
        <v>2</v>
      </c>
      <c r="S926" s="99">
        <f>IF(AND(D926&lt;='Product Ratings'!$I$5,D926&gt;='Product Ratings'!$H$5),'Product Ratings'!$F$5,IF(AND(D926&lt;='Product Ratings'!$I$6,D926&gt;='Product Ratings'!$H$6),'Product Ratings'!$F$6,IF(AND(D926&lt;='Product Ratings'!$I$7,I926&gt;='Product Ratings'!$H$7),'Product Ratings'!$F$7,IF(AND(D926&lt;='Product Ratings'!$I$8,D926&gt;='Product Ratings'!$H$8),'Product Ratings'!$F$8,IF(D926&gt;='Product Ratings'!$H$9,'Product Ratings'!$F$9)))))</f>
        <v>1</v>
      </c>
      <c r="T926" s="99">
        <f>IF(AND(O926&lt;='Product Ratings'!$M$5,O926&gt;='Product Ratings'!$L$5),'Product Ratings'!$J$5,IF(AND(O926&lt;='Product Ratings'!$M$6,O926&gt;='Product Ratings'!$L$6),'Product Ratings'!$J$6,IF(AND(O926&lt;='Product Ratings'!$M$7,O926&gt;='Product Ratings'!$L$7),'Product Ratings'!$J$7,IF(AND(O926&lt;='Product Ratings'!$M$8,O926&gt;='Product Ratings'!$L$8),'Product Ratings'!$J$8,IF(O926&gt;='Product Ratings'!$L$9,'Product Ratings'!$J$9)))))</f>
        <v>4</v>
      </c>
      <c r="U926" s="99">
        <f>IF(AND(N926&lt;='Product Ratings'!$R$5,N926&gt;='Product Ratings'!$Q$5),'Product Ratings'!$O$5,IF(AND(N926&lt;='Product Ratings'!$R$6,N926&gt;='Product Ratings'!$Q$6),'Product Ratings'!$O$6,IF(AND(N926&lt;='Product Ratings'!$R$7,N926&gt;='Product Ratings'!$Q$7),'Product Ratings'!$O$7,IF(AND(N926&lt;='Product Ratings'!$R$8,N926&gt;='Product Ratings'!$Q$8),'Product Ratings'!$O$8,IF(N926&gt;='Product Ratings'!$Q$9,'Product Ratings'!$O$9)))))</f>
        <v>3</v>
      </c>
      <c r="V926" s="99">
        <f>IF(AND(P926&lt;='Product Ratings'!$V$5,P926&gt;='Product Ratings'!$U$5),'Product Ratings'!$S$5,IF(AND(P926&lt;='Product Ratings'!$V$6,P926&gt;='Product Ratings'!$U$6),'Product Ratings'!$S$6,IF(AND(P926&lt;='Product Ratings'!$V$7,P926&gt;='Product Ratings'!$U$7),'Product Ratings'!$S$7,IF(AND(P926&lt;='Product Ratings'!$V$8,P926&gt;='Product Ratings'!$U$8),'Product Ratings'!$S$8,IF(P926&gt;='Product Ratings'!$U$9,'Product Ratings'!$S$9)))))</f>
        <v>2</v>
      </c>
      <c r="W926" s="135">
        <f t="shared" si="6"/>
        <v>12</v>
      </c>
      <c r="X926" s="90"/>
      <c r="Y926" s="90"/>
      <c r="Z926" s="90"/>
      <c r="AA926" s="90"/>
      <c r="AB926" s="90"/>
    </row>
    <row r="927" ht="12.75" customHeight="1">
      <c r="A927" s="87"/>
      <c r="B927" s="90"/>
      <c r="C927" s="90" t="s">
        <v>986</v>
      </c>
      <c r="D927" s="126">
        <v>3.0</v>
      </c>
      <c r="E927" s="127">
        <v>82.61</v>
      </c>
      <c r="F927" s="128">
        <f t="shared" si="7"/>
        <v>53.6965</v>
      </c>
      <c r="G927" s="129">
        <f t="shared" si="1"/>
        <v>28.9135</v>
      </c>
      <c r="H927" s="130">
        <f t="shared" si="2"/>
        <v>0.35</v>
      </c>
      <c r="I927" s="131">
        <v>44675.0</v>
      </c>
      <c r="J927" s="132">
        <v>44711.0</v>
      </c>
      <c r="K927" s="123"/>
      <c r="L927" s="90"/>
      <c r="M927" s="133">
        <f t="shared" si="3"/>
        <v>27.53666667</v>
      </c>
      <c r="N927" s="99">
        <f t="shared" si="4"/>
        <v>36</v>
      </c>
      <c r="O927" s="133">
        <f t="shared" si="5"/>
        <v>17.89883333</v>
      </c>
      <c r="P927" s="134">
        <v>0.13</v>
      </c>
      <c r="Q927" s="90"/>
      <c r="R927" s="99">
        <f>IF(AND(H927&lt;='Product Ratings'!$E$5,H927&gt;='Product Ratings'!$D$5),'Product Ratings'!$C$5,IF(AND(H927&lt;='Product Ratings'!$E$6,H927&gt;='Product Ratings'!$D$6),'Product Ratings'!$C$6,IF(AND(H927&lt;='Product Ratings'!$E$7,H927&gt;='Product Ratings'!$D$7),'Product Ratings'!$C$7,IF(AND(H927&lt;='Product Ratings'!$E$8,H927&gt;='Product Ratings'!$D$8),'Product Ratings'!$C$8,IF(H927&gt;='Product Ratings'!$D$9,'Product Ratings'!$C$9)))))</f>
        <v>2</v>
      </c>
      <c r="S927" s="99">
        <f>IF(AND(D927&lt;='Product Ratings'!$I$5,D927&gt;='Product Ratings'!$H$5),'Product Ratings'!$F$5,IF(AND(D927&lt;='Product Ratings'!$I$6,D927&gt;='Product Ratings'!$H$6),'Product Ratings'!$F$6,IF(AND(D927&lt;='Product Ratings'!$I$7,I927&gt;='Product Ratings'!$H$7),'Product Ratings'!$F$7,IF(AND(D927&lt;='Product Ratings'!$I$8,D927&gt;='Product Ratings'!$H$8),'Product Ratings'!$F$8,IF(D927&gt;='Product Ratings'!$H$9,'Product Ratings'!$F$9)))))</f>
        <v>1</v>
      </c>
      <c r="T927" s="99">
        <f>IF(AND(O927&lt;='Product Ratings'!$M$5,O927&gt;='Product Ratings'!$L$5),'Product Ratings'!$J$5,IF(AND(O927&lt;='Product Ratings'!$M$6,O927&gt;='Product Ratings'!$L$6),'Product Ratings'!$J$6,IF(AND(O927&lt;='Product Ratings'!$M$7,O927&gt;='Product Ratings'!$L$7),'Product Ratings'!$J$7,IF(AND(O927&lt;='Product Ratings'!$M$8,O927&gt;='Product Ratings'!$L$8),'Product Ratings'!$J$8,IF(O927&gt;='Product Ratings'!$L$9,'Product Ratings'!$J$9)))))</f>
        <v>5</v>
      </c>
      <c r="U927" s="99">
        <f>IF(AND(N927&lt;='Product Ratings'!$R$5,N927&gt;='Product Ratings'!$Q$5),'Product Ratings'!$O$5,IF(AND(N927&lt;='Product Ratings'!$R$6,N927&gt;='Product Ratings'!$Q$6),'Product Ratings'!$O$6,IF(AND(N927&lt;='Product Ratings'!$R$7,N927&gt;='Product Ratings'!$Q$7),'Product Ratings'!$O$7,IF(AND(N927&lt;='Product Ratings'!$R$8,N927&gt;='Product Ratings'!$Q$8),'Product Ratings'!$O$8,IF(N927&gt;='Product Ratings'!$Q$9,'Product Ratings'!$O$9)))))</f>
        <v>3</v>
      </c>
      <c r="V927" s="99" t="b">
        <f>IF(AND(P927&lt;='Product Ratings'!$V$5,P927&gt;='Product Ratings'!$U$5),'Product Ratings'!$S$5,IF(AND(P927&lt;='Product Ratings'!$V$6,P927&gt;='Product Ratings'!$U$6),'Product Ratings'!$S$6,IF(AND(P927&lt;='Product Ratings'!$V$7,P927&gt;='Product Ratings'!$U$7),'Product Ratings'!$S$7,IF(AND(P927&lt;='Product Ratings'!$V$8,P927&gt;='Product Ratings'!$U$8),'Product Ratings'!$S$8,IF(P927&gt;='Product Ratings'!$U$9,'Product Ratings'!$S$9)))))</f>
        <v>0</v>
      </c>
      <c r="W927" s="135">
        <f t="shared" si="6"/>
        <v>11</v>
      </c>
      <c r="X927" s="90"/>
      <c r="Y927" s="90"/>
      <c r="Z927" s="90"/>
      <c r="AA927" s="90"/>
      <c r="AB927" s="90"/>
    </row>
    <row r="928" ht="12.75" customHeight="1">
      <c r="A928" s="87"/>
      <c r="B928" s="90"/>
      <c r="C928" s="90" t="s">
        <v>987</v>
      </c>
      <c r="D928" s="126">
        <v>4.0</v>
      </c>
      <c r="E928" s="127">
        <v>130.26</v>
      </c>
      <c r="F928" s="128">
        <f t="shared" si="7"/>
        <v>84.669</v>
      </c>
      <c r="G928" s="129">
        <f t="shared" si="1"/>
        <v>45.591</v>
      </c>
      <c r="H928" s="130">
        <f t="shared" si="2"/>
        <v>0.35</v>
      </c>
      <c r="I928" s="131">
        <v>44676.0</v>
      </c>
      <c r="J928" s="132">
        <v>44712.0</v>
      </c>
      <c r="K928" s="123"/>
      <c r="L928" s="90"/>
      <c r="M928" s="133">
        <f t="shared" si="3"/>
        <v>32.565</v>
      </c>
      <c r="N928" s="99">
        <f t="shared" si="4"/>
        <v>36</v>
      </c>
      <c r="O928" s="133">
        <f t="shared" si="5"/>
        <v>21.16725</v>
      </c>
      <c r="P928" s="134">
        <v>0.125</v>
      </c>
      <c r="Q928" s="90"/>
      <c r="R928" s="99">
        <f>IF(AND(H928&lt;='Product Ratings'!$E$5,H928&gt;='Product Ratings'!$D$5),'Product Ratings'!$C$5,IF(AND(H928&lt;='Product Ratings'!$E$6,H928&gt;='Product Ratings'!$D$6),'Product Ratings'!$C$6,IF(AND(H928&lt;='Product Ratings'!$E$7,H928&gt;='Product Ratings'!$D$7),'Product Ratings'!$C$7,IF(AND(H928&lt;='Product Ratings'!$E$8,H928&gt;='Product Ratings'!$D$8),'Product Ratings'!$C$8,IF(H928&gt;='Product Ratings'!$D$9,'Product Ratings'!$C$9)))))</f>
        <v>2</v>
      </c>
      <c r="S928" s="99">
        <f>IF(AND(D928&lt;='Product Ratings'!$I$5,D928&gt;='Product Ratings'!$H$5),'Product Ratings'!$F$5,IF(AND(D928&lt;='Product Ratings'!$I$6,D928&gt;='Product Ratings'!$H$6),'Product Ratings'!$F$6,IF(AND(D928&lt;='Product Ratings'!$I$7,I928&gt;='Product Ratings'!$H$7),'Product Ratings'!$F$7,IF(AND(D928&lt;='Product Ratings'!$I$8,D928&gt;='Product Ratings'!$H$8),'Product Ratings'!$F$8,IF(D928&gt;='Product Ratings'!$H$9,'Product Ratings'!$F$9)))))</f>
        <v>1</v>
      </c>
      <c r="T928" s="99">
        <f>IF(AND(O928&lt;='Product Ratings'!$M$5,O928&gt;='Product Ratings'!$L$5),'Product Ratings'!$J$5,IF(AND(O928&lt;='Product Ratings'!$M$6,O928&gt;='Product Ratings'!$L$6),'Product Ratings'!$J$6,IF(AND(O928&lt;='Product Ratings'!$M$7,O928&gt;='Product Ratings'!$L$7),'Product Ratings'!$J$7,IF(AND(O928&lt;='Product Ratings'!$M$8,O928&gt;='Product Ratings'!$L$8),'Product Ratings'!$J$8,IF(O928&gt;='Product Ratings'!$L$9,'Product Ratings'!$J$9)))))</f>
        <v>5</v>
      </c>
      <c r="U928" s="99">
        <f>IF(AND(N928&lt;='Product Ratings'!$R$5,N928&gt;='Product Ratings'!$Q$5),'Product Ratings'!$O$5,IF(AND(N928&lt;='Product Ratings'!$R$6,N928&gt;='Product Ratings'!$Q$6),'Product Ratings'!$O$6,IF(AND(N928&lt;='Product Ratings'!$R$7,N928&gt;='Product Ratings'!$Q$7),'Product Ratings'!$O$7,IF(AND(N928&lt;='Product Ratings'!$R$8,N928&gt;='Product Ratings'!$Q$8),'Product Ratings'!$O$8,IF(N928&gt;='Product Ratings'!$Q$9,'Product Ratings'!$O$9)))))</f>
        <v>3</v>
      </c>
      <c r="V928" s="99">
        <f>IF(AND(P928&lt;='Product Ratings'!$V$5,P928&gt;='Product Ratings'!$U$5),'Product Ratings'!$S$5,IF(AND(P928&lt;='Product Ratings'!$V$6,P928&gt;='Product Ratings'!$U$6),'Product Ratings'!$S$6,IF(AND(P928&lt;='Product Ratings'!$V$7,P928&gt;='Product Ratings'!$U$7),'Product Ratings'!$S$7,IF(AND(P928&lt;='Product Ratings'!$V$8,P928&gt;='Product Ratings'!$U$8),'Product Ratings'!$S$8,IF(P928&gt;='Product Ratings'!$U$9,'Product Ratings'!$S$9)))))</f>
        <v>2</v>
      </c>
      <c r="W928" s="135">
        <f t="shared" si="6"/>
        <v>13</v>
      </c>
      <c r="X928" s="90"/>
      <c r="Y928" s="90"/>
      <c r="Z928" s="90"/>
      <c r="AA928" s="90"/>
      <c r="AB928" s="90"/>
    </row>
    <row r="929" ht="12.75" customHeight="1">
      <c r="A929" s="87"/>
      <c r="B929" s="90"/>
      <c r="C929" s="90" t="s">
        <v>988</v>
      </c>
      <c r="D929" s="126">
        <v>5.0</v>
      </c>
      <c r="E929" s="127">
        <v>462.3</v>
      </c>
      <c r="F929" s="128">
        <f t="shared" si="7"/>
        <v>300.495</v>
      </c>
      <c r="G929" s="129">
        <f t="shared" si="1"/>
        <v>161.805</v>
      </c>
      <c r="H929" s="130">
        <f t="shared" si="2"/>
        <v>0.35</v>
      </c>
      <c r="I929" s="131">
        <v>44677.0</v>
      </c>
      <c r="J929" s="132">
        <v>44713.0</v>
      </c>
      <c r="K929" s="123"/>
      <c r="L929" s="90"/>
      <c r="M929" s="133">
        <f t="shared" si="3"/>
        <v>92.46</v>
      </c>
      <c r="N929" s="99">
        <f t="shared" si="4"/>
        <v>36</v>
      </c>
      <c r="O929" s="133">
        <f t="shared" si="5"/>
        <v>60.099</v>
      </c>
      <c r="P929" s="134">
        <v>0.15</v>
      </c>
      <c r="Q929" s="90"/>
      <c r="R929" s="99">
        <f>IF(AND(H929&lt;='Product Ratings'!$E$5,H929&gt;='Product Ratings'!$D$5),'Product Ratings'!$C$5,IF(AND(H929&lt;='Product Ratings'!$E$6,H929&gt;='Product Ratings'!$D$6),'Product Ratings'!$C$6,IF(AND(H929&lt;='Product Ratings'!$E$7,H929&gt;='Product Ratings'!$D$7),'Product Ratings'!$C$7,IF(AND(H929&lt;='Product Ratings'!$E$8,H929&gt;='Product Ratings'!$D$8),'Product Ratings'!$C$8,IF(H929&gt;='Product Ratings'!$D$9,'Product Ratings'!$C$9)))))</f>
        <v>2</v>
      </c>
      <c r="S929" s="99">
        <f>IF(AND(D929&lt;='Product Ratings'!$I$5,D929&gt;='Product Ratings'!$H$5),'Product Ratings'!$F$5,IF(AND(D929&lt;='Product Ratings'!$I$6,D929&gt;='Product Ratings'!$H$6),'Product Ratings'!$F$6,IF(AND(D929&lt;='Product Ratings'!$I$7,I929&gt;='Product Ratings'!$H$7),'Product Ratings'!$F$7,IF(AND(D929&lt;='Product Ratings'!$I$8,D929&gt;='Product Ratings'!$H$8),'Product Ratings'!$F$8,IF(D929&gt;='Product Ratings'!$H$9,'Product Ratings'!$F$9)))))</f>
        <v>1</v>
      </c>
      <c r="T929" s="99">
        <f>IF(AND(O929&lt;='Product Ratings'!$M$5,O929&gt;='Product Ratings'!$L$5),'Product Ratings'!$J$5,IF(AND(O929&lt;='Product Ratings'!$M$6,O929&gt;='Product Ratings'!$L$6),'Product Ratings'!$J$6,IF(AND(O929&lt;='Product Ratings'!$M$7,O929&gt;='Product Ratings'!$L$7),'Product Ratings'!$J$7,IF(AND(O929&lt;='Product Ratings'!$M$8,O929&gt;='Product Ratings'!$L$8),'Product Ratings'!$J$8,IF(O929&gt;='Product Ratings'!$L$9,'Product Ratings'!$J$9)))))</f>
        <v>3</v>
      </c>
      <c r="U929" s="99">
        <f>IF(AND(N929&lt;='Product Ratings'!$R$5,N929&gt;='Product Ratings'!$Q$5),'Product Ratings'!$O$5,IF(AND(N929&lt;='Product Ratings'!$R$6,N929&gt;='Product Ratings'!$Q$6),'Product Ratings'!$O$6,IF(AND(N929&lt;='Product Ratings'!$R$7,N929&gt;='Product Ratings'!$Q$7),'Product Ratings'!$O$7,IF(AND(N929&lt;='Product Ratings'!$R$8,N929&gt;='Product Ratings'!$Q$8),'Product Ratings'!$O$8,IF(N929&gt;='Product Ratings'!$Q$9,'Product Ratings'!$O$9)))))</f>
        <v>3</v>
      </c>
      <c r="V929" s="99">
        <f>IF(AND(P929&lt;='Product Ratings'!$V$5,P929&gt;='Product Ratings'!$U$5),'Product Ratings'!$S$5,IF(AND(P929&lt;='Product Ratings'!$V$6,P929&gt;='Product Ratings'!$U$6),'Product Ratings'!$S$6,IF(AND(P929&lt;='Product Ratings'!$V$7,P929&gt;='Product Ratings'!$U$7),'Product Ratings'!$S$7,IF(AND(P929&lt;='Product Ratings'!$V$8,P929&gt;='Product Ratings'!$U$8),'Product Ratings'!$S$8,IF(P929&gt;='Product Ratings'!$U$9,'Product Ratings'!$S$9)))))</f>
        <v>3</v>
      </c>
      <c r="W929" s="135">
        <f t="shared" si="6"/>
        <v>12</v>
      </c>
      <c r="X929" s="90"/>
      <c r="Y929" s="90"/>
      <c r="Z929" s="90"/>
      <c r="AA929" s="90"/>
      <c r="AB929" s="90"/>
    </row>
    <row r="930" ht="12.75" customHeight="1">
      <c r="A930" s="87"/>
      <c r="B930" s="90"/>
      <c r="C930" s="90" t="s">
        <v>989</v>
      </c>
      <c r="D930" s="126">
        <v>6.0</v>
      </c>
      <c r="E930" s="127">
        <v>25.83</v>
      </c>
      <c r="F930" s="128">
        <f t="shared" si="7"/>
        <v>16.7895</v>
      </c>
      <c r="G930" s="129">
        <f t="shared" si="1"/>
        <v>9.0405</v>
      </c>
      <c r="H930" s="130">
        <f t="shared" si="2"/>
        <v>0.35</v>
      </c>
      <c r="I930" s="131">
        <v>44678.0</v>
      </c>
      <c r="J930" s="132">
        <v>44714.0</v>
      </c>
      <c r="K930" s="123"/>
      <c r="L930" s="90"/>
      <c r="M930" s="133">
        <f t="shared" si="3"/>
        <v>4.305</v>
      </c>
      <c r="N930" s="99">
        <f t="shared" si="4"/>
        <v>36</v>
      </c>
      <c r="O930" s="133">
        <f t="shared" si="5"/>
        <v>2.79825</v>
      </c>
      <c r="P930" s="134">
        <v>0.18</v>
      </c>
      <c r="Q930" s="90"/>
      <c r="R930" s="99">
        <f>IF(AND(H930&lt;='Product Ratings'!$E$5,H930&gt;='Product Ratings'!$D$5),'Product Ratings'!$C$5,IF(AND(H930&lt;='Product Ratings'!$E$6,H930&gt;='Product Ratings'!$D$6),'Product Ratings'!$C$6,IF(AND(H930&lt;='Product Ratings'!$E$7,H930&gt;='Product Ratings'!$D$7),'Product Ratings'!$C$7,IF(AND(H930&lt;='Product Ratings'!$E$8,H930&gt;='Product Ratings'!$D$8),'Product Ratings'!$C$8,IF(H930&gt;='Product Ratings'!$D$9,'Product Ratings'!$C$9)))))</f>
        <v>2</v>
      </c>
      <c r="S930" s="99">
        <f>IF(AND(D930&lt;='Product Ratings'!$I$5,D930&gt;='Product Ratings'!$H$5),'Product Ratings'!$F$5,IF(AND(D930&lt;='Product Ratings'!$I$6,D930&gt;='Product Ratings'!$H$6),'Product Ratings'!$F$6,IF(AND(D930&lt;='Product Ratings'!$I$7,I930&gt;='Product Ratings'!$H$7),'Product Ratings'!$F$7,IF(AND(D930&lt;='Product Ratings'!$I$8,D930&gt;='Product Ratings'!$H$8),'Product Ratings'!$F$8,IF(D930&gt;='Product Ratings'!$H$9,'Product Ratings'!$F$9)))))</f>
        <v>2</v>
      </c>
      <c r="T930" s="99">
        <f>IF(AND(O930&lt;='Product Ratings'!$M$5,O930&gt;='Product Ratings'!$L$5),'Product Ratings'!$J$5,IF(AND(O930&lt;='Product Ratings'!$M$6,O930&gt;='Product Ratings'!$L$6),'Product Ratings'!$J$6,IF(AND(O930&lt;='Product Ratings'!$M$7,O930&gt;='Product Ratings'!$L$7),'Product Ratings'!$J$7,IF(AND(O930&lt;='Product Ratings'!$M$8,O930&gt;='Product Ratings'!$L$8),'Product Ratings'!$J$8,IF(O930&gt;='Product Ratings'!$L$9,'Product Ratings'!$J$9)))))</f>
        <v>5</v>
      </c>
      <c r="U930" s="99">
        <f>IF(AND(N930&lt;='Product Ratings'!$R$5,N930&gt;='Product Ratings'!$Q$5),'Product Ratings'!$O$5,IF(AND(N930&lt;='Product Ratings'!$R$6,N930&gt;='Product Ratings'!$Q$6),'Product Ratings'!$O$6,IF(AND(N930&lt;='Product Ratings'!$R$7,N930&gt;='Product Ratings'!$Q$7),'Product Ratings'!$O$7,IF(AND(N930&lt;='Product Ratings'!$R$8,N930&gt;='Product Ratings'!$Q$8),'Product Ratings'!$O$8,IF(N930&gt;='Product Ratings'!$Q$9,'Product Ratings'!$O$9)))))</f>
        <v>3</v>
      </c>
      <c r="V930" s="99">
        <f>IF(AND(P930&lt;='Product Ratings'!$V$5,P930&gt;='Product Ratings'!$U$5),'Product Ratings'!$S$5,IF(AND(P930&lt;='Product Ratings'!$V$6,P930&gt;='Product Ratings'!$U$6),'Product Ratings'!$S$6,IF(AND(P930&lt;='Product Ratings'!$V$7,P930&gt;='Product Ratings'!$U$7),'Product Ratings'!$S$7,IF(AND(P930&lt;='Product Ratings'!$V$8,P930&gt;='Product Ratings'!$U$8),'Product Ratings'!$S$8,IF(P930&gt;='Product Ratings'!$U$9,'Product Ratings'!$S$9)))))</f>
        <v>3</v>
      </c>
      <c r="W930" s="135">
        <f t="shared" si="6"/>
        <v>15</v>
      </c>
      <c r="X930" s="90"/>
      <c r="Y930" s="90"/>
      <c r="Z930" s="90"/>
      <c r="AA930" s="90"/>
      <c r="AB930" s="90"/>
    </row>
    <row r="931" ht="12.75" customHeight="1">
      <c r="A931" s="87"/>
      <c r="B931" s="90"/>
      <c r="C931" s="90" t="s">
        <v>990</v>
      </c>
      <c r="D931" s="126">
        <v>1.0</v>
      </c>
      <c r="E931" s="127">
        <v>44.17</v>
      </c>
      <c r="F931" s="128">
        <f t="shared" si="7"/>
        <v>28.7105</v>
      </c>
      <c r="G931" s="129">
        <f t="shared" si="1"/>
        <v>15.4595</v>
      </c>
      <c r="H931" s="130">
        <f t="shared" si="2"/>
        <v>0.35</v>
      </c>
      <c r="I931" s="131">
        <v>44679.0</v>
      </c>
      <c r="J931" s="132">
        <v>44715.0</v>
      </c>
      <c r="K931" s="123"/>
      <c r="L931" s="90"/>
      <c r="M931" s="133">
        <f t="shared" si="3"/>
        <v>44.17</v>
      </c>
      <c r="N931" s="99">
        <f t="shared" si="4"/>
        <v>36</v>
      </c>
      <c r="O931" s="133">
        <f t="shared" si="5"/>
        <v>28.7105</v>
      </c>
      <c r="P931" s="134">
        <v>0.22</v>
      </c>
      <c r="Q931" s="90"/>
      <c r="R931" s="99">
        <f>IF(AND(H931&lt;='Product Ratings'!$E$5,H931&gt;='Product Ratings'!$D$5),'Product Ratings'!$C$5,IF(AND(H931&lt;='Product Ratings'!$E$6,H931&gt;='Product Ratings'!$D$6),'Product Ratings'!$C$6,IF(AND(H931&lt;='Product Ratings'!$E$7,H931&gt;='Product Ratings'!$D$7),'Product Ratings'!$C$7,IF(AND(H931&lt;='Product Ratings'!$E$8,H931&gt;='Product Ratings'!$D$8),'Product Ratings'!$C$8,IF(H931&gt;='Product Ratings'!$D$9,'Product Ratings'!$C$9)))))</f>
        <v>2</v>
      </c>
      <c r="S931" s="99">
        <f>IF(AND(D931&lt;='Product Ratings'!$I$5,D931&gt;='Product Ratings'!$H$5),'Product Ratings'!$F$5,IF(AND(D931&lt;='Product Ratings'!$I$6,D931&gt;='Product Ratings'!$H$6),'Product Ratings'!$F$6,IF(AND(D931&lt;='Product Ratings'!$I$7,I931&gt;='Product Ratings'!$H$7),'Product Ratings'!$F$7,IF(AND(D931&lt;='Product Ratings'!$I$8,D931&gt;='Product Ratings'!$H$8),'Product Ratings'!$F$8,IF(D931&gt;='Product Ratings'!$H$9,'Product Ratings'!$F$9)))))</f>
        <v>1</v>
      </c>
      <c r="T931" s="99">
        <f>IF(AND(O931&lt;='Product Ratings'!$M$5,O931&gt;='Product Ratings'!$L$5),'Product Ratings'!$J$5,IF(AND(O931&lt;='Product Ratings'!$M$6,O931&gt;='Product Ratings'!$L$6),'Product Ratings'!$J$6,IF(AND(O931&lt;='Product Ratings'!$M$7,O931&gt;='Product Ratings'!$L$7),'Product Ratings'!$J$7,IF(AND(O931&lt;='Product Ratings'!$M$8,O931&gt;='Product Ratings'!$L$8),'Product Ratings'!$J$8,IF(O931&gt;='Product Ratings'!$L$9,'Product Ratings'!$J$9)))))</f>
        <v>4</v>
      </c>
      <c r="U931" s="99">
        <f>IF(AND(N931&lt;='Product Ratings'!$R$5,N931&gt;='Product Ratings'!$Q$5),'Product Ratings'!$O$5,IF(AND(N931&lt;='Product Ratings'!$R$6,N931&gt;='Product Ratings'!$Q$6),'Product Ratings'!$O$6,IF(AND(N931&lt;='Product Ratings'!$R$7,N931&gt;='Product Ratings'!$Q$7),'Product Ratings'!$O$7,IF(AND(N931&lt;='Product Ratings'!$R$8,N931&gt;='Product Ratings'!$Q$8),'Product Ratings'!$O$8,IF(N931&gt;='Product Ratings'!$Q$9,'Product Ratings'!$O$9)))))</f>
        <v>3</v>
      </c>
      <c r="V931" s="99">
        <f>IF(AND(P931&lt;='Product Ratings'!$V$5,P931&gt;='Product Ratings'!$U$5),'Product Ratings'!$S$5,IF(AND(P931&lt;='Product Ratings'!$V$6,P931&gt;='Product Ratings'!$U$6),'Product Ratings'!$S$6,IF(AND(P931&lt;='Product Ratings'!$V$7,P931&gt;='Product Ratings'!$U$7),'Product Ratings'!$S$7,IF(AND(P931&lt;='Product Ratings'!$V$8,P931&gt;='Product Ratings'!$U$8),'Product Ratings'!$S$8,IF(P931&gt;='Product Ratings'!$U$9,'Product Ratings'!$S$9)))))</f>
        <v>3</v>
      </c>
      <c r="W931" s="135">
        <f t="shared" si="6"/>
        <v>13</v>
      </c>
      <c r="X931" s="90"/>
      <c r="Y931" s="90"/>
      <c r="Z931" s="90"/>
      <c r="AA931" s="90"/>
      <c r="AB931" s="90"/>
    </row>
    <row r="932" ht="12.75" customHeight="1">
      <c r="A932" s="87"/>
      <c r="B932" s="90"/>
      <c r="C932" s="90" t="s">
        <v>991</v>
      </c>
      <c r="D932" s="126">
        <v>2.0</v>
      </c>
      <c r="E932" s="127">
        <v>127.83</v>
      </c>
      <c r="F932" s="128">
        <f t="shared" si="7"/>
        <v>83.0895</v>
      </c>
      <c r="G932" s="129">
        <f t="shared" si="1"/>
        <v>44.7405</v>
      </c>
      <c r="H932" s="130">
        <f t="shared" si="2"/>
        <v>0.35</v>
      </c>
      <c r="I932" s="131">
        <v>44680.0</v>
      </c>
      <c r="J932" s="132">
        <v>44716.0</v>
      </c>
      <c r="K932" s="123"/>
      <c r="L932" s="90"/>
      <c r="M932" s="133">
        <f t="shared" si="3"/>
        <v>63.915</v>
      </c>
      <c r="N932" s="99">
        <f t="shared" si="4"/>
        <v>36</v>
      </c>
      <c r="O932" s="133">
        <f t="shared" si="5"/>
        <v>41.54475</v>
      </c>
      <c r="P932" s="134">
        <v>0.26</v>
      </c>
      <c r="Q932" s="90"/>
      <c r="R932" s="99">
        <f>IF(AND(H932&lt;='Product Ratings'!$E$5,H932&gt;='Product Ratings'!$D$5),'Product Ratings'!$C$5,IF(AND(H932&lt;='Product Ratings'!$E$6,H932&gt;='Product Ratings'!$D$6),'Product Ratings'!$C$6,IF(AND(H932&lt;='Product Ratings'!$E$7,H932&gt;='Product Ratings'!$D$7),'Product Ratings'!$C$7,IF(AND(H932&lt;='Product Ratings'!$E$8,H932&gt;='Product Ratings'!$D$8),'Product Ratings'!$C$8,IF(H932&gt;='Product Ratings'!$D$9,'Product Ratings'!$C$9)))))</f>
        <v>2</v>
      </c>
      <c r="S932" s="99">
        <f>IF(AND(D932&lt;='Product Ratings'!$I$5,D932&gt;='Product Ratings'!$H$5),'Product Ratings'!$F$5,IF(AND(D932&lt;='Product Ratings'!$I$6,D932&gt;='Product Ratings'!$H$6),'Product Ratings'!$F$6,IF(AND(D932&lt;='Product Ratings'!$I$7,I932&gt;='Product Ratings'!$H$7),'Product Ratings'!$F$7,IF(AND(D932&lt;='Product Ratings'!$I$8,D932&gt;='Product Ratings'!$H$8),'Product Ratings'!$F$8,IF(D932&gt;='Product Ratings'!$H$9,'Product Ratings'!$F$9)))))</f>
        <v>1</v>
      </c>
      <c r="T932" s="99">
        <f>IF(AND(O932&lt;='Product Ratings'!$M$5,O932&gt;='Product Ratings'!$L$5),'Product Ratings'!$J$5,IF(AND(O932&lt;='Product Ratings'!$M$6,O932&gt;='Product Ratings'!$L$6),'Product Ratings'!$J$6,IF(AND(O932&lt;='Product Ratings'!$M$7,O932&gt;='Product Ratings'!$L$7),'Product Ratings'!$J$7,IF(AND(O932&lt;='Product Ratings'!$M$8,O932&gt;='Product Ratings'!$L$8),'Product Ratings'!$J$8,IF(O932&gt;='Product Ratings'!$L$9,'Product Ratings'!$J$9)))))</f>
        <v>3</v>
      </c>
      <c r="U932" s="99">
        <f>IF(AND(N932&lt;='Product Ratings'!$R$5,N932&gt;='Product Ratings'!$Q$5),'Product Ratings'!$O$5,IF(AND(N932&lt;='Product Ratings'!$R$6,N932&gt;='Product Ratings'!$Q$6),'Product Ratings'!$O$6,IF(AND(N932&lt;='Product Ratings'!$R$7,N932&gt;='Product Ratings'!$Q$7),'Product Ratings'!$O$7,IF(AND(N932&lt;='Product Ratings'!$R$8,N932&gt;='Product Ratings'!$Q$8),'Product Ratings'!$O$8,IF(N932&gt;='Product Ratings'!$Q$9,'Product Ratings'!$O$9)))))</f>
        <v>3</v>
      </c>
      <c r="V932" s="99">
        <f>IF(AND(P932&lt;='Product Ratings'!$V$5,P932&gt;='Product Ratings'!$U$5),'Product Ratings'!$S$5,IF(AND(P932&lt;='Product Ratings'!$V$6,P932&gt;='Product Ratings'!$U$6),'Product Ratings'!$S$6,IF(AND(P932&lt;='Product Ratings'!$V$7,P932&gt;='Product Ratings'!$U$7),'Product Ratings'!$S$7,IF(AND(P932&lt;='Product Ratings'!$V$8,P932&gt;='Product Ratings'!$U$8),'Product Ratings'!$S$8,IF(P932&gt;='Product Ratings'!$U$9,'Product Ratings'!$S$9)))))</f>
        <v>3</v>
      </c>
      <c r="W932" s="135">
        <f t="shared" si="6"/>
        <v>12</v>
      </c>
      <c r="X932" s="90"/>
      <c r="Y932" s="90"/>
      <c r="Z932" s="90"/>
      <c r="AA932" s="90"/>
      <c r="AB932" s="90"/>
    </row>
    <row r="933" ht="12.75" customHeight="1">
      <c r="A933" s="87"/>
      <c r="B933" s="90"/>
      <c r="C933" s="90" t="s">
        <v>992</v>
      </c>
      <c r="D933" s="126">
        <v>3.0</v>
      </c>
      <c r="E933" s="127">
        <v>33.14</v>
      </c>
      <c r="F933" s="128">
        <f t="shared" si="7"/>
        <v>21.541</v>
      </c>
      <c r="G933" s="129">
        <f t="shared" si="1"/>
        <v>11.599</v>
      </c>
      <c r="H933" s="130">
        <f t="shared" si="2"/>
        <v>0.35</v>
      </c>
      <c r="I933" s="131">
        <v>44681.0</v>
      </c>
      <c r="J933" s="132">
        <v>44717.0</v>
      </c>
      <c r="K933" s="123"/>
      <c r="L933" s="90"/>
      <c r="M933" s="133">
        <f t="shared" si="3"/>
        <v>11.04666667</v>
      </c>
      <c r="N933" s="99">
        <f t="shared" si="4"/>
        <v>36</v>
      </c>
      <c r="O933" s="133">
        <f t="shared" si="5"/>
        <v>7.180333333</v>
      </c>
      <c r="P933" s="134">
        <v>0.28</v>
      </c>
      <c r="Q933" s="90"/>
      <c r="R933" s="99">
        <f>IF(AND(H933&lt;='Product Ratings'!$E$5,H933&gt;='Product Ratings'!$D$5),'Product Ratings'!$C$5,IF(AND(H933&lt;='Product Ratings'!$E$6,H933&gt;='Product Ratings'!$D$6),'Product Ratings'!$C$6,IF(AND(H933&lt;='Product Ratings'!$E$7,H933&gt;='Product Ratings'!$D$7),'Product Ratings'!$C$7,IF(AND(H933&lt;='Product Ratings'!$E$8,H933&gt;='Product Ratings'!$D$8),'Product Ratings'!$C$8,IF(H933&gt;='Product Ratings'!$D$9,'Product Ratings'!$C$9)))))</f>
        <v>2</v>
      </c>
      <c r="S933" s="99">
        <f>IF(AND(D933&lt;='Product Ratings'!$I$5,D933&gt;='Product Ratings'!$H$5),'Product Ratings'!$F$5,IF(AND(D933&lt;='Product Ratings'!$I$6,D933&gt;='Product Ratings'!$H$6),'Product Ratings'!$F$6,IF(AND(D933&lt;='Product Ratings'!$I$7,I933&gt;='Product Ratings'!$H$7),'Product Ratings'!$F$7,IF(AND(D933&lt;='Product Ratings'!$I$8,D933&gt;='Product Ratings'!$H$8),'Product Ratings'!$F$8,IF(D933&gt;='Product Ratings'!$H$9,'Product Ratings'!$F$9)))))</f>
        <v>1</v>
      </c>
      <c r="T933" s="99">
        <f>IF(AND(O933&lt;='Product Ratings'!$M$5,O933&gt;='Product Ratings'!$L$5),'Product Ratings'!$J$5,IF(AND(O933&lt;='Product Ratings'!$M$6,O933&gt;='Product Ratings'!$L$6),'Product Ratings'!$J$6,IF(AND(O933&lt;='Product Ratings'!$M$7,O933&gt;='Product Ratings'!$L$7),'Product Ratings'!$J$7,IF(AND(O933&lt;='Product Ratings'!$M$8,O933&gt;='Product Ratings'!$L$8),'Product Ratings'!$J$8,IF(O933&gt;='Product Ratings'!$L$9,'Product Ratings'!$J$9)))))</f>
        <v>5</v>
      </c>
      <c r="U933" s="99">
        <f>IF(AND(N933&lt;='Product Ratings'!$R$5,N933&gt;='Product Ratings'!$Q$5),'Product Ratings'!$O$5,IF(AND(N933&lt;='Product Ratings'!$R$6,N933&gt;='Product Ratings'!$Q$6),'Product Ratings'!$O$6,IF(AND(N933&lt;='Product Ratings'!$R$7,N933&gt;='Product Ratings'!$Q$7),'Product Ratings'!$O$7,IF(AND(N933&lt;='Product Ratings'!$R$8,N933&gt;='Product Ratings'!$Q$8),'Product Ratings'!$O$8,IF(N933&gt;='Product Ratings'!$Q$9,'Product Ratings'!$O$9)))))</f>
        <v>3</v>
      </c>
      <c r="V933" s="99">
        <f>IF(AND(P933&lt;='Product Ratings'!$V$5,P933&gt;='Product Ratings'!$U$5),'Product Ratings'!$S$5,IF(AND(P933&lt;='Product Ratings'!$V$6,P933&gt;='Product Ratings'!$U$6),'Product Ratings'!$S$6,IF(AND(P933&lt;='Product Ratings'!$V$7,P933&gt;='Product Ratings'!$U$7),'Product Ratings'!$S$7,IF(AND(P933&lt;='Product Ratings'!$V$8,P933&gt;='Product Ratings'!$U$8),'Product Ratings'!$S$8,IF(P933&gt;='Product Ratings'!$U$9,'Product Ratings'!$S$9)))))</f>
        <v>3</v>
      </c>
      <c r="W933" s="135">
        <f t="shared" si="6"/>
        <v>14</v>
      </c>
      <c r="X933" s="90"/>
      <c r="Y933" s="90"/>
      <c r="Z933" s="90"/>
      <c r="AA933" s="90"/>
      <c r="AB933" s="90"/>
    </row>
    <row r="934" ht="12.75" customHeight="1">
      <c r="A934" s="87"/>
      <c r="B934" s="90"/>
      <c r="C934" s="90" t="s">
        <v>993</v>
      </c>
      <c r="D934" s="126">
        <v>4.0</v>
      </c>
      <c r="E934" s="127">
        <v>68.87</v>
      </c>
      <c r="F934" s="128">
        <f t="shared" si="7"/>
        <v>44.7655</v>
      </c>
      <c r="G934" s="129">
        <f t="shared" si="1"/>
        <v>24.1045</v>
      </c>
      <c r="H934" s="130">
        <f t="shared" si="2"/>
        <v>0.35</v>
      </c>
      <c r="I934" s="131">
        <v>44682.0</v>
      </c>
      <c r="J934" s="132">
        <v>44718.0</v>
      </c>
      <c r="K934" s="123"/>
      <c r="L934" s="90"/>
      <c r="M934" s="133">
        <f t="shared" si="3"/>
        <v>17.2175</v>
      </c>
      <c r="N934" s="99">
        <f t="shared" si="4"/>
        <v>36</v>
      </c>
      <c r="O934" s="133">
        <f t="shared" si="5"/>
        <v>11.191375</v>
      </c>
      <c r="P934" s="134">
        <v>0.3</v>
      </c>
      <c r="Q934" s="90"/>
      <c r="R934" s="99">
        <f>IF(AND(H934&lt;='Product Ratings'!$E$5,H934&gt;='Product Ratings'!$D$5),'Product Ratings'!$C$5,IF(AND(H934&lt;='Product Ratings'!$E$6,H934&gt;='Product Ratings'!$D$6),'Product Ratings'!$C$6,IF(AND(H934&lt;='Product Ratings'!$E$7,H934&gt;='Product Ratings'!$D$7),'Product Ratings'!$C$7,IF(AND(H934&lt;='Product Ratings'!$E$8,H934&gt;='Product Ratings'!$D$8),'Product Ratings'!$C$8,IF(H934&gt;='Product Ratings'!$D$9,'Product Ratings'!$C$9)))))</f>
        <v>2</v>
      </c>
      <c r="S934" s="99">
        <f>IF(AND(D934&lt;='Product Ratings'!$I$5,D934&gt;='Product Ratings'!$H$5),'Product Ratings'!$F$5,IF(AND(D934&lt;='Product Ratings'!$I$6,D934&gt;='Product Ratings'!$H$6),'Product Ratings'!$F$6,IF(AND(D934&lt;='Product Ratings'!$I$7,I934&gt;='Product Ratings'!$H$7),'Product Ratings'!$F$7,IF(AND(D934&lt;='Product Ratings'!$I$8,D934&gt;='Product Ratings'!$H$8),'Product Ratings'!$F$8,IF(D934&gt;='Product Ratings'!$H$9,'Product Ratings'!$F$9)))))</f>
        <v>1</v>
      </c>
      <c r="T934" s="99">
        <f>IF(AND(O934&lt;='Product Ratings'!$M$5,O934&gt;='Product Ratings'!$L$5),'Product Ratings'!$J$5,IF(AND(O934&lt;='Product Ratings'!$M$6,O934&gt;='Product Ratings'!$L$6),'Product Ratings'!$J$6,IF(AND(O934&lt;='Product Ratings'!$M$7,O934&gt;='Product Ratings'!$L$7),'Product Ratings'!$J$7,IF(AND(O934&lt;='Product Ratings'!$M$8,O934&gt;='Product Ratings'!$L$8),'Product Ratings'!$J$8,IF(O934&gt;='Product Ratings'!$L$9,'Product Ratings'!$J$9)))))</f>
        <v>5</v>
      </c>
      <c r="U934" s="99">
        <f>IF(AND(N934&lt;='Product Ratings'!$R$5,N934&gt;='Product Ratings'!$Q$5),'Product Ratings'!$O$5,IF(AND(N934&lt;='Product Ratings'!$R$6,N934&gt;='Product Ratings'!$Q$6),'Product Ratings'!$O$6,IF(AND(N934&lt;='Product Ratings'!$R$7,N934&gt;='Product Ratings'!$Q$7),'Product Ratings'!$O$7,IF(AND(N934&lt;='Product Ratings'!$R$8,N934&gt;='Product Ratings'!$Q$8),'Product Ratings'!$O$8,IF(N934&gt;='Product Ratings'!$Q$9,'Product Ratings'!$O$9)))))</f>
        <v>3</v>
      </c>
      <c r="V934" s="99">
        <f>IF(AND(P934&lt;='Product Ratings'!$V$5,P934&gt;='Product Ratings'!$U$5),'Product Ratings'!$S$5,IF(AND(P934&lt;='Product Ratings'!$V$6,P934&gt;='Product Ratings'!$U$6),'Product Ratings'!$S$6,IF(AND(P934&lt;='Product Ratings'!$V$7,P934&gt;='Product Ratings'!$U$7),'Product Ratings'!$S$7,IF(AND(P934&lt;='Product Ratings'!$V$8,P934&gt;='Product Ratings'!$U$8),'Product Ratings'!$S$8,IF(P934&gt;='Product Ratings'!$U$9,'Product Ratings'!$S$9)))))</f>
        <v>3</v>
      </c>
      <c r="W934" s="135">
        <f t="shared" si="6"/>
        <v>14</v>
      </c>
      <c r="X934" s="90"/>
      <c r="Y934" s="90"/>
      <c r="Z934" s="90"/>
      <c r="AA934" s="90"/>
      <c r="AB934" s="90"/>
    </row>
    <row r="935" ht="12.75" customHeight="1">
      <c r="A935" s="87"/>
      <c r="B935" s="90"/>
      <c r="C935" s="90" t="s">
        <v>994</v>
      </c>
      <c r="D935" s="126">
        <v>5.0</v>
      </c>
      <c r="E935" s="127">
        <v>68.87</v>
      </c>
      <c r="F935" s="128">
        <f t="shared" si="7"/>
        <v>44.7655</v>
      </c>
      <c r="G935" s="129">
        <f t="shared" si="1"/>
        <v>24.1045</v>
      </c>
      <c r="H935" s="130">
        <f t="shared" si="2"/>
        <v>0.35</v>
      </c>
      <c r="I935" s="131">
        <v>44683.0</v>
      </c>
      <c r="J935" s="132">
        <v>44719.0</v>
      </c>
      <c r="K935" s="123"/>
      <c r="L935" s="90"/>
      <c r="M935" s="133">
        <f t="shared" si="3"/>
        <v>13.774</v>
      </c>
      <c r="N935" s="99">
        <f t="shared" si="4"/>
        <v>36</v>
      </c>
      <c r="O935" s="133">
        <f t="shared" si="5"/>
        <v>8.9531</v>
      </c>
      <c r="P935" s="134">
        <v>0.31</v>
      </c>
      <c r="Q935" s="90"/>
      <c r="R935" s="99">
        <f>IF(AND(H935&lt;='Product Ratings'!$E$5,H935&gt;='Product Ratings'!$D$5),'Product Ratings'!$C$5,IF(AND(H935&lt;='Product Ratings'!$E$6,H935&gt;='Product Ratings'!$D$6),'Product Ratings'!$C$6,IF(AND(H935&lt;='Product Ratings'!$E$7,H935&gt;='Product Ratings'!$D$7),'Product Ratings'!$C$7,IF(AND(H935&lt;='Product Ratings'!$E$8,H935&gt;='Product Ratings'!$D$8),'Product Ratings'!$C$8,IF(H935&gt;='Product Ratings'!$D$9,'Product Ratings'!$C$9)))))</f>
        <v>2</v>
      </c>
      <c r="S935" s="99">
        <f>IF(AND(D935&lt;='Product Ratings'!$I$5,D935&gt;='Product Ratings'!$H$5),'Product Ratings'!$F$5,IF(AND(D935&lt;='Product Ratings'!$I$6,D935&gt;='Product Ratings'!$H$6),'Product Ratings'!$F$6,IF(AND(D935&lt;='Product Ratings'!$I$7,I935&gt;='Product Ratings'!$H$7),'Product Ratings'!$F$7,IF(AND(D935&lt;='Product Ratings'!$I$8,D935&gt;='Product Ratings'!$H$8),'Product Ratings'!$F$8,IF(D935&gt;='Product Ratings'!$H$9,'Product Ratings'!$F$9)))))</f>
        <v>1</v>
      </c>
      <c r="T935" s="99">
        <f>IF(AND(O935&lt;='Product Ratings'!$M$5,O935&gt;='Product Ratings'!$L$5),'Product Ratings'!$J$5,IF(AND(O935&lt;='Product Ratings'!$M$6,O935&gt;='Product Ratings'!$L$6),'Product Ratings'!$J$6,IF(AND(O935&lt;='Product Ratings'!$M$7,O935&gt;='Product Ratings'!$L$7),'Product Ratings'!$J$7,IF(AND(O935&lt;='Product Ratings'!$M$8,O935&gt;='Product Ratings'!$L$8),'Product Ratings'!$J$8,IF(O935&gt;='Product Ratings'!$L$9,'Product Ratings'!$J$9)))))</f>
        <v>5</v>
      </c>
      <c r="U935" s="99">
        <f>IF(AND(N935&lt;='Product Ratings'!$R$5,N935&gt;='Product Ratings'!$Q$5),'Product Ratings'!$O$5,IF(AND(N935&lt;='Product Ratings'!$R$6,N935&gt;='Product Ratings'!$Q$6),'Product Ratings'!$O$6,IF(AND(N935&lt;='Product Ratings'!$R$7,N935&gt;='Product Ratings'!$Q$7),'Product Ratings'!$O$7,IF(AND(N935&lt;='Product Ratings'!$R$8,N935&gt;='Product Ratings'!$Q$8),'Product Ratings'!$O$8,IF(N935&gt;='Product Ratings'!$Q$9,'Product Ratings'!$O$9)))))</f>
        <v>3</v>
      </c>
      <c r="V935" s="99">
        <f>IF(AND(P935&lt;='Product Ratings'!$V$5,P935&gt;='Product Ratings'!$U$5),'Product Ratings'!$S$5,IF(AND(P935&lt;='Product Ratings'!$V$6,P935&gt;='Product Ratings'!$U$6),'Product Ratings'!$S$6,IF(AND(P935&lt;='Product Ratings'!$V$7,P935&gt;='Product Ratings'!$U$7),'Product Ratings'!$S$7,IF(AND(P935&lt;='Product Ratings'!$V$8,P935&gt;='Product Ratings'!$U$8),'Product Ratings'!$S$8,IF(P935&gt;='Product Ratings'!$U$9,'Product Ratings'!$S$9)))))</f>
        <v>3</v>
      </c>
      <c r="W935" s="135">
        <f t="shared" si="6"/>
        <v>14</v>
      </c>
      <c r="X935" s="90"/>
      <c r="Y935" s="90"/>
      <c r="Z935" s="90"/>
      <c r="AA935" s="90"/>
      <c r="AB935" s="90"/>
    </row>
    <row r="936" ht="12.75" customHeight="1">
      <c r="A936" s="87"/>
      <c r="B936" s="90"/>
      <c r="C936" s="90" t="s">
        <v>995</v>
      </c>
      <c r="D936" s="126">
        <v>6.0</v>
      </c>
      <c r="E936" s="127">
        <v>207.03</v>
      </c>
      <c r="F936" s="128">
        <f t="shared" si="7"/>
        <v>134.5695</v>
      </c>
      <c r="G936" s="129">
        <f t="shared" si="1"/>
        <v>72.4605</v>
      </c>
      <c r="H936" s="130">
        <f t="shared" si="2"/>
        <v>0.35</v>
      </c>
      <c r="I936" s="131">
        <v>44684.0</v>
      </c>
      <c r="J936" s="132">
        <v>44720.0</v>
      </c>
      <c r="K936" s="123"/>
      <c r="L936" s="90"/>
      <c r="M936" s="133">
        <f t="shared" si="3"/>
        <v>34.505</v>
      </c>
      <c r="N936" s="99">
        <f t="shared" si="4"/>
        <v>36</v>
      </c>
      <c r="O936" s="133">
        <f t="shared" si="5"/>
        <v>22.42825</v>
      </c>
      <c r="P936" s="134">
        <v>0.32</v>
      </c>
      <c r="Q936" s="90"/>
      <c r="R936" s="99">
        <f>IF(AND(H936&lt;='Product Ratings'!$E$5,H936&gt;='Product Ratings'!$D$5),'Product Ratings'!$C$5,IF(AND(H936&lt;='Product Ratings'!$E$6,H936&gt;='Product Ratings'!$D$6),'Product Ratings'!$C$6,IF(AND(H936&lt;='Product Ratings'!$E$7,H936&gt;='Product Ratings'!$D$7),'Product Ratings'!$C$7,IF(AND(H936&lt;='Product Ratings'!$E$8,H936&gt;='Product Ratings'!$D$8),'Product Ratings'!$C$8,IF(H936&gt;='Product Ratings'!$D$9,'Product Ratings'!$C$9)))))</f>
        <v>2</v>
      </c>
      <c r="S936" s="99">
        <f>IF(AND(D936&lt;='Product Ratings'!$I$5,D936&gt;='Product Ratings'!$H$5),'Product Ratings'!$F$5,IF(AND(D936&lt;='Product Ratings'!$I$6,D936&gt;='Product Ratings'!$H$6),'Product Ratings'!$F$6,IF(AND(D936&lt;='Product Ratings'!$I$7,I936&gt;='Product Ratings'!$H$7),'Product Ratings'!$F$7,IF(AND(D936&lt;='Product Ratings'!$I$8,D936&gt;='Product Ratings'!$H$8),'Product Ratings'!$F$8,IF(D936&gt;='Product Ratings'!$H$9,'Product Ratings'!$F$9)))))</f>
        <v>2</v>
      </c>
      <c r="T936" s="99">
        <f>IF(AND(O936&lt;='Product Ratings'!$M$5,O936&gt;='Product Ratings'!$L$5),'Product Ratings'!$J$5,IF(AND(O936&lt;='Product Ratings'!$M$6,O936&gt;='Product Ratings'!$L$6),'Product Ratings'!$J$6,IF(AND(O936&lt;='Product Ratings'!$M$7,O936&gt;='Product Ratings'!$L$7),'Product Ratings'!$J$7,IF(AND(O936&lt;='Product Ratings'!$M$8,O936&gt;='Product Ratings'!$L$8),'Product Ratings'!$J$8,IF(O936&gt;='Product Ratings'!$L$9,'Product Ratings'!$J$9)))))</f>
        <v>5</v>
      </c>
      <c r="U936" s="99">
        <f>IF(AND(N936&lt;='Product Ratings'!$R$5,N936&gt;='Product Ratings'!$Q$5),'Product Ratings'!$O$5,IF(AND(N936&lt;='Product Ratings'!$R$6,N936&gt;='Product Ratings'!$Q$6),'Product Ratings'!$O$6,IF(AND(N936&lt;='Product Ratings'!$R$7,N936&gt;='Product Ratings'!$Q$7),'Product Ratings'!$O$7,IF(AND(N936&lt;='Product Ratings'!$R$8,N936&gt;='Product Ratings'!$Q$8),'Product Ratings'!$O$8,IF(N936&gt;='Product Ratings'!$Q$9,'Product Ratings'!$O$9)))))</f>
        <v>3</v>
      </c>
      <c r="V936" s="99">
        <f>IF(AND(P936&lt;='Product Ratings'!$V$5,P936&gt;='Product Ratings'!$U$5),'Product Ratings'!$S$5,IF(AND(P936&lt;='Product Ratings'!$V$6,P936&gt;='Product Ratings'!$U$6),'Product Ratings'!$S$6,IF(AND(P936&lt;='Product Ratings'!$V$7,P936&gt;='Product Ratings'!$U$7),'Product Ratings'!$S$7,IF(AND(P936&lt;='Product Ratings'!$V$8,P936&gt;='Product Ratings'!$U$8),'Product Ratings'!$S$8,IF(P936&gt;='Product Ratings'!$U$9,'Product Ratings'!$S$9)))))</f>
        <v>3</v>
      </c>
      <c r="W936" s="135">
        <f t="shared" si="6"/>
        <v>15</v>
      </c>
      <c r="X936" s="90"/>
      <c r="Y936" s="90"/>
      <c r="Z936" s="90"/>
      <c r="AA936" s="90"/>
      <c r="AB936" s="90"/>
    </row>
    <row r="937" ht="12.75" customHeight="1">
      <c r="A937" s="87"/>
      <c r="B937" s="90"/>
      <c r="C937" s="90" t="s">
        <v>996</v>
      </c>
      <c r="D937" s="126">
        <v>1.0</v>
      </c>
      <c r="E937" s="127">
        <v>307.57</v>
      </c>
      <c r="F937" s="128">
        <f t="shared" si="7"/>
        <v>199.9205</v>
      </c>
      <c r="G937" s="129">
        <f t="shared" si="1"/>
        <v>107.6495</v>
      </c>
      <c r="H937" s="130">
        <f t="shared" si="2"/>
        <v>0.35</v>
      </c>
      <c r="I937" s="131">
        <v>44685.0</v>
      </c>
      <c r="J937" s="132">
        <v>44721.0</v>
      </c>
      <c r="K937" s="123"/>
      <c r="L937" s="90"/>
      <c r="M937" s="133">
        <f t="shared" si="3"/>
        <v>307.57</v>
      </c>
      <c r="N937" s="99">
        <f t="shared" si="4"/>
        <v>36</v>
      </c>
      <c r="O937" s="133">
        <f t="shared" si="5"/>
        <v>199.9205</v>
      </c>
      <c r="P937" s="134">
        <v>0.33</v>
      </c>
      <c r="Q937" s="90"/>
      <c r="R937" s="99">
        <f>IF(AND(H937&lt;='Product Ratings'!$E$5,H937&gt;='Product Ratings'!$D$5),'Product Ratings'!$C$5,IF(AND(H937&lt;='Product Ratings'!$E$6,H937&gt;='Product Ratings'!$D$6),'Product Ratings'!$C$6,IF(AND(H937&lt;='Product Ratings'!$E$7,H937&gt;='Product Ratings'!$D$7),'Product Ratings'!$C$7,IF(AND(H937&lt;='Product Ratings'!$E$8,H937&gt;='Product Ratings'!$D$8),'Product Ratings'!$C$8,IF(H937&gt;='Product Ratings'!$D$9,'Product Ratings'!$C$9)))))</f>
        <v>2</v>
      </c>
      <c r="S937" s="99">
        <f>IF(AND(D937&lt;='Product Ratings'!$I$5,D937&gt;='Product Ratings'!$H$5),'Product Ratings'!$F$5,IF(AND(D937&lt;='Product Ratings'!$I$6,D937&gt;='Product Ratings'!$H$6),'Product Ratings'!$F$6,IF(AND(D937&lt;='Product Ratings'!$I$7,I937&gt;='Product Ratings'!$H$7),'Product Ratings'!$F$7,IF(AND(D937&lt;='Product Ratings'!$I$8,D937&gt;='Product Ratings'!$H$8),'Product Ratings'!$F$8,IF(D937&gt;='Product Ratings'!$H$9,'Product Ratings'!$F$9)))))</f>
        <v>1</v>
      </c>
      <c r="T937" s="99">
        <f>IF(AND(O937&lt;='Product Ratings'!$M$5,O937&gt;='Product Ratings'!$L$5),'Product Ratings'!$J$5,IF(AND(O937&lt;='Product Ratings'!$M$6,O937&gt;='Product Ratings'!$L$6),'Product Ratings'!$J$6,IF(AND(O937&lt;='Product Ratings'!$M$7,O937&gt;='Product Ratings'!$L$7),'Product Ratings'!$J$7,IF(AND(O937&lt;='Product Ratings'!$M$8,O937&gt;='Product Ratings'!$L$8),'Product Ratings'!$J$8,IF(O937&gt;='Product Ratings'!$L$9,'Product Ratings'!$J$9)))))</f>
        <v>1</v>
      </c>
      <c r="U937" s="99">
        <f>IF(AND(N937&lt;='Product Ratings'!$R$5,N937&gt;='Product Ratings'!$Q$5),'Product Ratings'!$O$5,IF(AND(N937&lt;='Product Ratings'!$R$6,N937&gt;='Product Ratings'!$Q$6),'Product Ratings'!$O$6,IF(AND(N937&lt;='Product Ratings'!$R$7,N937&gt;='Product Ratings'!$Q$7),'Product Ratings'!$O$7,IF(AND(N937&lt;='Product Ratings'!$R$8,N937&gt;='Product Ratings'!$Q$8),'Product Ratings'!$O$8,IF(N937&gt;='Product Ratings'!$Q$9,'Product Ratings'!$O$9)))))</f>
        <v>3</v>
      </c>
      <c r="V937" s="99">
        <f>IF(AND(P937&lt;='Product Ratings'!$V$5,P937&gt;='Product Ratings'!$U$5),'Product Ratings'!$S$5,IF(AND(P937&lt;='Product Ratings'!$V$6,P937&gt;='Product Ratings'!$U$6),'Product Ratings'!$S$6,IF(AND(P937&lt;='Product Ratings'!$V$7,P937&gt;='Product Ratings'!$U$7),'Product Ratings'!$S$7,IF(AND(P937&lt;='Product Ratings'!$V$8,P937&gt;='Product Ratings'!$U$8),'Product Ratings'!$S$8,IF(P937&gt;='Product Ratings'!$U$9,'Product Ratings'!$S$9)))))</f>
        <v>3</v>
      </c>
      <c r="W937" s="135">
        <f t="shared" si="6"/>
        <v>10</v>
      </c>
      <c r="X937" s="90"/>
      <c r="Y937" s="90"/>
      <c r="Z937" s="90"/>
      <c r="AA937" s="90"/>
      <c r="AB937" s="90"/>
    </row>
    <row r="938" ht="12.75" customHeight="1">
      <c r="A938" s="87"/>
      <c r="B938" s="90"/>
      <c r="C938" s="90" t="s">
        <v>997</v>
      </c>
      <c r="D938" s="126">
        <v>2.0</v>
      </c>
      <c r="E938" s="127">
        <v>197.17</v>
      </c>
      <c r="F938" s="128">
        <f t="shared" si="7"/>
        <v>128.1605</v>
      </c>
      <c r="G938" s="129">
        <f t="shared" si="1"/>
        <v>69.0095</v>
      </c>
      <c r="H938" s="130">
        <f t="shared" si="2"/>
        <v>0.35</v>
      </c>
      <c r="I938" s="131">
        <v>44686.0</v>
      </c>
      <c r="J938" s="132">
        <v>44722.0</v>
      </c>
      <c r="K938" s="123"/>
      <c r="L938" s="90"/>
      <c r="M938" s="133">
        <f t="shared" si="3"/>
        <v>98.585</v>
      </c>
      <c r="N938" s="99">
        <f t="shared" si="4"/>
        <v>36</v>
      </c>
      <c r="O938" s="133">
        <f t="shared" si="5"/>
        <v>64.08025</v>
      </c>
      <c r="P938" s="134">
        <v>0.34</v>
      </c>
      <c r="Q938" s="90"/>
      <c r="R938" s="99">
        <f>IF(AND(H938&lt;='Product Ratings'!$E$5,H938&gt;='Product Ratings'!$D$5),'Product Ratings'!$C$5,IF(AND(H938&lt;='Product Ratings'!$E$6,H938&gt;='Product Ratings'!$D$6),'Product Ratings'!$C$6,IF(AND(H938&lt;='Product Ratings'!$E$7,H938&gt;='Product Ratings'!$D$7),'Product Ratings'!$C$7,IF(AND(H938&lt;='Product Ratings'!$E$8,H938&gt;='Product Ratings'!$D$8),'Product Ratings'!$C$8,IF(H938&gt;='Product Ratings'!$D$9,'Product Ratings'!$C$9)))))</f>
        <v>2</v>
      </c>
      <c r="S938" s="99">
        <f>IF(AND(D938&lt;='Product Ratings'!$I$5,D938&gt;='Product Ratings'!$H$5),'Product Ratings'!$F$5,IF(AND(D938&lt;='Product Ratings'!$I$6,D938&gt;='Product Ratings'!$H$6),'Product Ratings'!$F$6,IF(AND(D938&lt;='Product Ratings'!$I$7,I938&gt;='Product Ratings'!$H$7),'Product Ratings'!$F$7,IF(AND(D938&lt;='Product Ratings'!$I$8,D938&gt;='Product Ratings'!$H$8),'Product Ratings'!$F$8,IF(D938&gt;='Product Ratings'!$H$9,'Product Ratings'!$F$9)))))</f>
        <v>1</v>
      </c>
      <c r="T938" s="99">
        <f>IF(AND(O938&lt;='Product Ratings'!$M$5,O938&gt;='Product Ratings'!$L$5),'Product Ratings'!$J$5,IF(AND(O938&lt;='Product Ratings'!$M$6,O938&gt;='Product Ratings'!$L$6),'Product Ratings'!$J$6,IF(AND(O938&lt;='Product Ratings'!$M$7,O938&gt;='Product Ratings'!$L$7),'Product Ratings'!$J$7,IF(AND(O938&lt;='Product Ratings'!$M$8,O938&gt;='Product Ratings'!$L$8),'Product Ratings'!$J$8,IF(O938&gt;='Product Ratings'!$L$9,'Product Ratings'!$J$9)))))</f>
        <v>3</v>
      </c>
      <c r="U938" s="99">
        <f>IF(AND(N938&lt;='Product Ratings'!$R$5,N938&gt;='Product Ratings'!$Q$5),'Product Ratings'!$O$5,IF(AND(N938&lt;='Product Ratings'!$R$6,N938&gt;='Product Ratings'!$Q$6),'Product Ratings'!$O$6,IF(AND(N938&lt;='Product Ratings'!$R$7,N938&gt;='Product Ratings'!$Q$7),'Product Ratings'!$O$7,IF(AND(N938&lt;='Product Ratings'!$R$8,N938&gt;='Product Ratings'!$Q$8),'Product Ratings'!$O$8,IF(N938&gt;='Product Ratings'!$Q$9,'Product Ratings'!$O$9)))))</f>
        <v>3</v>
      </c>
      <c r="V938" s="99">
        <f>IF(AND(P938&lt;='Product Ratings'!$V$5,P938&gt;='Product Ratings'!$U$5),'Product Ratings'!$S$5,IF(AND(P938&lt;='Product Ratings'!$V$6,P938&gt;='Product Ratings'!$U$6),'Product Ratings'!$S$6,IF(AND(P938&lt;='Product Ratings'!$V$7,P938&gt;='Product Ratings'!$U$7),'Product Ratings'!$S$7,IF(AND(P938&lt;='Product Ratings'!$V$8,P938&gt;='Product Ratings'!$U$8),'Product Ratings'!$S$8,IF(P938&gt;='Product Ratings'!$U$9,'Product Ratings'!$S$9)))))</f>
        <v>4</v>
      </c>
      <c r="W938" s="135">
        <f t="shared" si="6"/>
        <v>13</v>
      </c>
      <c r="X938" s="90"/>
      <c r="Y938" s="90"/>
      <c r="Z938" s="90"/>
      <c r="AA938" s="90"/>
      <c r="AB938" s="90"/>
    </row>
    <row r="939" ht="12.75" customHeight="1">
      <c r="A939" s="87"/>
      <c r="B939" s="90"/>
      <c r="C939" s="90" t="s">
        <v>998</v>
      </c>
      <c r="D939" s="126">
        <v>3.0</v>
      </c>
      <c r="E939" s="127">
        <v>7.83</v>
      </c>
      <c r="F939" s="128">
        <f t="shared" si="7"/>
        <v>5.0895</v>
      </c>
      <c r="G939" s="129">
        <f t="shared" si="1"/>
        <v>2.7405</v>
      </c>
      <c r="H939" s="130">
        <f t="shared" si="2"/>
        <v>0.35</v>
      </c>
      <c r="I939" s="131">
        <v>44687.0</v>
      </c>
      <c r="J939" s="132">
        <v>44723.0</v>
      </c>
      <c r="K939" s="123"/>
      <c r="L939" s="90"/>
      <c r="M939" s="133">
        <f t="shared" si="3"/>
        <v>2.61</v>
      </c>
      <c r="N939" s="99">
        <f t="shared" si="4"/>
        <v>36</v>
      </c>
      <c r="O939" s="133">
        <f t="shared" si="5"/>
        <v>1.6965</v>
      </c>
      <c r="P939" s="134">
        <v>0.35</v>
      </c>
      <c r="Q939" s="90"/>
      <c r="R939" s="99">
        <f>IF(AND(H939&lt;='Product Ratings'!$E$5,H939&gt;='Product Ratings'!$D$5),'Product Ratings'!$C$5,IF(AND(H939&lt;='Product Ratings'!$E$6,H939&gt;='Product Ratings'!$D$6),'Product Ratings'!$C$6,IF(AND(H939&lt;='Product Ratings'!$E$7,H939&gt;='Product Ratings'!$D$7),'Product Ratings'!$C$7,IF(AND(H939&lt;='Product Ratings'!$E$8,H939&gt;='Product Ratings'!$D$8),'Product Ratings'!$C$8,IF(H939&gt;='Product Ratings'!$D$9,'Product Ratings'!$C$9)))))</f>
        <v>2</v>
      </c>
      <c r="S939" s="99">
        <f>IF(AND(D939&lt;='Product Ratings'!$I$5,D939&gt;='Product Ratings'!$H$5),'Product Ratings'!$F$5,IF(AND(D939&lt;='Product Ratings'!$I$6,D939&gt;='Product Ratings'!$H$6),'Product Ratings'!$F$6,IF(AND(D939&lt;='Product Ratings'!$I$7,I939&gt;='Product Ratings'!$H$7),'Product Ratings'!$F$7,IF(AND(D939&lt;='Product Ratings'!$I$8,D939&gt;='Product Ratings'!$H$8),'Product Ratings'!$F$8,IF(D939&gt;='Product Ratings'!$H$9,'Product Ratings'!$F$9)))))</f>
        <v>1</v>
      </c>
      <c r="T939" s="99">
        <f>IF(AND(O939&lt;='Product Ratings'!$M$5,O939&gt;='Product Ratings'!$L$5),'Product Ratings'!$J$5,IF(AND(O939&lt;='Product Ratings'!$M$6,O939&gt;='Product Ratings'!$L$6),'Product Ratings'!$J$6,IF(AND(O939&lt;='Product Ratings'!$M$7,O939&gt;='Product Ratings'!$L$7),'Product Ratings'!$J$7,IF(AND(O939&lt;='Product Ratings'!$M$8,O939&gt;='Product Ratings'!$L$8),'Product Ratings'!$J$8,IF(O939&gt;='Product Ratings'!$L$9,'Product Ratings'!$J$9)))))</f>
        <v>5</v>
      </c>
      <c r="U939" s="99">
        <f>IF(AND(N939&lt;='Product Ratings'!$R$5,N939&gt;='Product Ratings'!$Q$5),'Product Ratings'!$O$5,IF(AND(N939&lt;='Product Ratings'!$R$6,N939&gt;='Product Ratings'!$Q$6),'Product Ratings'!$O$6,IF(AND(N939&lt;='Product Ratings'!$R$7,N939&gt;='Product Ratings'!$Q$7),'Product Ratings'!$O$7,IF(AND(N939&lt;='Product Ratings'!$R$8,N939&gt;='Product Ratings'!$Q$8),'Product Ratings'!$O$8,IF(N939&gt;='Product Ratings'!$Q$9,'Product Ratings'!$O$9)))))</f>
        <v>3</v>
      </c>
      <c r="V939" s="99">
        <f>IF(AND(P939&lt;='Product Ratings'!$V$5,P939&gt;='Product Ratings'!$U$5),'Product Ratings'!$S$5,IF(AND(P939&lt;='Product Ratings'!$V$6,P939&gt;='Product Ratings'!$U$6),'Product Ratings'!$S$6,IF(AND(P939&lt;='Product Ratings'!$V$7,P939&gt;='Product Ratings'!$U$7),'Product Ratings'!$S$7,IF(AND(P939&lt;='Product Ratings'!$V$8,P939&gt;='Product Ratings'!$U$8),'Product Ratings'!$S$8,IF(P939&gt;='Product Ratings'!$U$9,'Product Ratings'!$S$9)))))</f>
        <v>4</v>
      </c>
      <c r="W939" s="135">
        <f t="shared" si="6"/>
        <v>15</v>
      </c>
      <c r="X939" s="90"/>
      <c r="Y939" s="90"/>
      <c r="Z939" s="90"/>
      <c r="AA939" s="90"/>
      <c r="AB939" s="90"/>
    </row>
    <row r="940" ht="12.75" customHeight="1">
      <c r="A940" s="87"/>
      <c r="B940" s="90"/>
      <c r="C940" s="90" t="s">
        <v>999</v>
      </c>
      <c r="D940" s="126">
        <v>4.0</v>
      </c>
      <c r="E940" s="127">
        <v>42.18</v>
      </c>
      <c r="F940" s="128">
        <f t="shared" si="7"/>
        <v>27.417</v>
      </c>
      <c r="G940" s="129">
        <f t="shared" si="1"/>
        <v>14.763</v>
      </c>
      <c r="H940" s="130">
        <f t="shared" si="2"/>
        <v>0.35</v>
      </c>
      <c r="I940" s="131">
        <v>44688.0</v>
      </c>
      <c r="J940" s="132">
        <v>44724.0</v>
      </c>
      <c r="K940" s="123"/>
      <c r="L940" s="90"/>
      <c r="M940" s="133">
        <f t="shared" si="3"/>
        <v>10.545</v>
      </c>
      <c r="N940" s="99">
        <f t="shared" si="4"/>
        <v>36</v>
      </c>
      <c r="O940" s="133">
        <f t="shared" si="5"/>
        <v>6.85425</v>
      </c>
      <c r="P940" s="134">
        <v>0.45</v>
      </c>
      <c r="Q940" s="90"/>
      <c r="R940" s="99">
        <f>IF(AND(H940&lt;='Product Ratings'!$E$5,H940&gt;='Product Ratings'!$D$5),'Product Ratings'!$C$5,IF(AND(H940&lt;='Product Ratings'!$E$6,H940&gt;='Product Ratings'!$D$6),'Product Ratings'!$C$6,IF(AND(H940&lt;='Product Ratings'!$E$7,H940&gt;='Product Ratings'!$D$7),'Product Ratings'!$C$7,IF(AND(H940&lt;='Product Ratings'!$E$8,H940&gt;='Product Ratings'!$D$8),'Product Ratings'!$C$8,IF(H940&gt;='Product Ratings'!$D$9,'Product Ratings'!$C$9)))))</f>
        <v>2</v>
      </c>
      <c r="S940" s="99">
        <f>IF(AND(D940&lt;='Product Ratings'!$I$5,D940&gt;='Product Ratings'!$H$5),'Product Ratings'!$F$5,IF(AND(D940&lt;='Product Ratings'!$I$6,D940&gt;='Product Ratings'!$H$6),'Product Ratings'!$F$6,IF(AND(D940&lt;='Product Ratings'!$I$7,I940&gt;='Product Ratings'!$H$7),'Product Ratings'!$F$7,IF(AND(D940&lt;='Product Ratings'!$I$8,D940&gt;='Product Ratings'!$H$8),'Product Ratings'!$F$8,IF(D940&gt;='Product Ratings'!$H$9,'Product Ratings'!$F$9)))))</f>
        <v>1</v>
      </c>
      <c r="T940" s="99">
        <f>IF(AND(O940&lt;='Product Ratings'!$M$5,O940&gt;='Product Ratings'!$L$5),'Product Ratings'!$J$5,IF(AND(O940&lt;='Product Ratings'!$M$6,O940&gt;='Product Ratings'!$L$6),'Product Ratings'!$J$6,IF(AND(O940&lt;='Product Ratings'!$M$7,O940&gt;='Product Ratings'!$L$7),'Product Ratings'!$J$7,IF(AND(O940&lt;='Product Ratings'!$M$8,O940&gt;='Product Ratings'!$L$8),'Product Ratings'!$J$8,IF(O940&gt;='Product Ratings'!$L$9,'Product Ratings'!$J$9)))))</f>
        <v>5</v>
      </c>
      <c r="U940" s="99">
        <f>IF(AND(N940&lt;='Product Ratings'!$R$5,N940&gt;='Product Ratings'!$Q$5),'Product Ratings'!$O$5,IF(AND(N940&lt;='Product Ratings'!$R$6,N940&gt;='Product Ratings'!$Q$6),'Product Ratings'!$O$6,IF(AND(N940&lt;='Product Ratings'!$R$7,N940&gt;='Product Ratings'!$Q$7),'Product Ratings'!$O$7,IF(AND(N940&lt;='Product Ratings'!$R$8,N940&gt;='Product Ratings'!$Q$8),'Product Ratings'!$O$8,IF(N940&gt;='Product Ratings'!$Q$9,'Product Ratings'!$O$9)))))</f>
        <v>3</v>
      </c>
      <c r="V940" s="99">
        <f>IF(AND(P940&lt;='Product Ratings'!$V$5,P940&gt;='Product Ratings'!$U$5),'Product Ratings'!$S$5,IF(AND(P940&lt;='Product Ratings'!$V$6,P940&gt;='Product Ratings'!$U$6),'Product Ratings'!$S$6,IF(AND(P940&lt;='Product Ratings'!$V$7,P940&gt;='Product Ratings'!$U$7),'Product Ratings'!$S$7,IF(AND(P940&lt;='Product Ratings'!$V$8,P940&gt;='Product Ratings'!$U$8),'Product Ratings'!$S$8,IF(P940&gt;='Product Ratings'!$U$9,'Product Ratings'!$S$9)))))</f>
        <v>4</v>
      </c>
      <c r="W940" s="135">
        <f t="shared" si="6"/>
        <v>15</v>
      </c>
      <c r="X940" s="90"/>
      <c r="Y940" s="90"/>
      <c r="Z940" s="90"/>
      <c r="AA940" s="90"/>
      <c r="AB940" s="90"/>
    </row>
    <row r="941" ht="12.75" customHeight="1">
      <c r="A941" s="87"/>
      <c r="B941" s="90"/>
      <c r="C941" s="90" t="s">
        <v>1000</v>
      </c>
      <c r="D941" s="126">
        <v>5.0</v>
      </c>
      <c r="E941" s="127">
        <v>298.26</v>
      </c>
      <c r="F941" s="128">
        <f t="shared" si="7"/>
        <v>193.869</v>
      </c>
      <c r="G941" s="129">
        <f t="shared" si="1"/>
        <v>104.391</v>
      </c>
      <c r="H941" s="130">
        <f t="shared" si="2"/>
        <v>0.35</v>
      </c>
      <c r="I941" s="131">
        <v>44689.0</v>
      </c>
      <c r="J941" s="132">
        <v>44725.0</v>
      </c>
      <c r="K941" s="123"/>
      <c r="L941" s="90"/>
      <c r="M941" s="133">
        <f t="shared" si="3"/>
        <v>59.652</v>
      </c>
      <c r="N941" s="99">
        <f t="shared" si="4"/>
        <v>36</v>
      </c>
      <c r="O941" s="133">
        <f t="shared" si="5"/>
        <v>38.7738</v>
      </c>
      <c r="P941" s="134">
        <v>0.46</v>
      </c>
      <c r="Q941" s="90"/>
      <c r="R941" s="99">
        <f>IF(AND(H941&lt;='Product Ratings'!$E$5,H941&gt;='Product Ratings'!$D$5),'Product Ratings'!$C$5,IF(AND(H941&lt;='Product Ratings'!$E$6,H941&gt;='Product Ratings'!$D$6),'Product Ratings'!$C$6,IF(AND(H941&lt;='Product Ratings'!$E$7,H941&gt;='Product Ratings'!$D$7),'Product Ratings'!$C$7,IF(AND(H941&lt;='Product Ratings'!$E$8,H941&gt;='Product Ratings'!$D$8),'Product Ratings'!$C$8,IF(H941&gt;='Product Ratings'!$D$9,'Product Ratings'!$C$9)))))</f>
        <v>2</v>
      </c>
      <c r="S941" s="99">
        <f>IF(AND(D941&lt;='Product Ratings'!$I$5,D941&gt;='Product Ratings'!$H$5),'Product Ratings'!$F$5,IF(AND(D941&lt;='Product Ratings'!$I$6,D941&gt;='Product Ratings'!$H$6),'Product Ratings'!$F$6,IF(AND(D941&lt;='Product Ratings'!$I$7,I941&gt;='Product Ratings'!$H$7),'Product Ratings'!$F$7,IF(AND(D941&lt;='Product Ratings'!$I$8,D941&gt;='Product Ratings'!$H$8),'Product Ratings'!$F$8,IF(D941&gt;='Product Ratings'!$H$9,'Product Ratings'!$F$9)))))</f>
        <v>1</v>
      </c>
      <c r="T941" s="99">
        <f>IF(AND(O941&lt;='Product Ratings'!$M$5,O941&gt;='Product Ratings'!$L$5),'Product Ratings'!$J$5,IF(AND(O941&lt;='Product Ratings'!$M$6,O941&gt;='Product Ratings'!$L$6),'Product Ratings'!$J$6,IF(AND(O941&lt;='Product Ratings'!$M$7,O941&gt;='Product Ratings'!$L$7),'Product Ratings'!$J$7,IF(AND(O941&lt;='Product Ratings'!$M$8,O941&gt;='Product Ratings'!$L$8),'Product Ratings'!$J$8,IF(O941&gt;='Product Ratings'!$L$9,'Product Ratings'!$J$9)))))</f>
        <v>4</v>
      </c>
      <c r="U941" s="99">
        <f>IF(AND(N941&lt;='Product Ratings'!$R$5,N941&gt;='Product Ratings'!$Q$5),'Product Ratings'!$O$5,IF(AND(N941&lt;='Product Ratings'!$R$6,N941&gt;='Product Ratings'!$Q$6),'Product Ratings'!$O$6,IF(AND(N941&lt;='Product Ratings'!$R$7,N941&gt;='Product Ratings'!$Q$7),'Product Ratings'!$O$7,IF(AND(N941&lt;='Product Ratings'!$R$8,N941&gt;='Product Ratings'!$Q$8),'Product Ratings'!$O$8,IF(N941&gt;='Product Ratings'!$Q$9,'Product Ratings'!$O$9)))))</f>
        <v>3</v>
      </c>
      <c r="V941" s="99">
        <f>IF(AND(P941&lt;='Product Ratings'!$V$5,P941&gt;='Product Ratings'!$U$5),'Product Ratings'!$S$5,IF(AND(P941&lt;='Product Ratings'!$V$6,P941&gt;='Product Ratings'!$U$6),'Product Ratings'!$S$6,IF(AND(P941&lt;='Product Ratings'!$V$7,P941&gt;='Product Ratings'!$U$7),'Product Ratings'!$S$7,IF(AND(P941&lt;='Product Ratings'!$V$8,P941&gt;='Product Ratings'!$U$8),'Product Ratings'!$S$8,IF(P941&gt;='Product Ratings'!$U$9,'Product Ratings'!$S$9)))))</f>
        <v>4</v>
      </c>
      <c r="W941" s="135">
        <f t="shared" si="6"/>
        <v>14</v>
      </c>
      <c r="X941" s="90"/>
      <c r="Y941" s="90"/>
      <c r="Z941" s="90"/>
      <c r="AA941" s="90"/>
      <c r="AB941" s="90"/>
    </row>
    <row r="942" ht="12.75" customHeight="1">
      <c r="A942" s="87"/>
      <c r="B942" s="90"/>
      <c r="C942" s="90" t="s">
        <v>1001</v>
      </c>
      <c r="D942" s="126">
        <v>6.0</v>
      </c>
      <c r="E942" s="127">
        <v>264.52</v>
      </c>
      <c r="F942" s="128">
        <f t="shared" si="7"/>
        <v>171.938</v>
      </c>
      <c r="G942" s="129">
        <f t="shared" si="1"/>
        <v>92.582</v>
      </c>
      <c r="H942" s="130">
        <f t="shared" si="2"/>
        <v>0.35</v>
      </c>
      <c r="I942" s="131">
        <v>44690.0</v>
      </c>
      <c r="J942" s="132">
        <v>44726.0</v>
      </c>
      <c r="K942" s="123"/>
      <c r="L942" s="90"/>
      <c r="M942" s="133">
        <f t="shared" si="3"/>
        <v>44.08666667</v>
      </c>
      <c r="N942" s="99">
        <f t="shared" si="4"/>
        <v>36</v>
      </c>
      <c r="O942" s="133">
        <f t="shared" si="5"/>
        <v>28.65633333</v>
      </c>
      <c r="P942" s="134">
        <v>0.48</v>
      </c>
      <c r="Q942" s="90"/>
      <c r="R942" s="99">
        <f>IF(AND(H942&lt;='Product Ratings'!$E$5,H942&gt;='Product Ratings'!$D$5),'Product Ratings'!$C$5,IF(AND(H942&lt;='Product Ratings'!$E$6,H942&gt;='Product Ratings'!$D$6),'Product Ratings'!$C$6,IF(AND(H942&lt;='Product Ratings'!$E$7,H942&gt;='Product Ratings'!$D$7),'Product Ratings'!$C$7,IF(AND(H942&lt;='Product Ratings'!$E$8,H942&gt;='Product Ratings'!$D$8),'Product Ratings'!$C$8,IF(H942&gt;='Product Ratings'!$D$9,'Product Ratings'!$C$9)))))</f>
        <v>2</v>
      </c>
      <c r="S942" s="99">
        <f>IF(AND(D942&lt;='Product Ratings'!$I$5,D942&gt;='Product Ratings'!$H$5),'Product Ratings'!$F$5,IF(AND(D942&lt;='Product Ratings'!$I$6,D942&gt;='Product Ratings'!$H$6),'Product Ratings'!$F$6,IF(AND(D942&lt;='Product Ratings'!$I$7,I942&gt;='Product Ratings'!$H$7),'Product Ratings'!$F$7,IF(AND(D942&lt;='Product Ratings'!$I$8,D942&gt;='Product Ratings'!$H$8),'Product Ratings'!$F$8,IF(D942&gt;='Product Ratings'!$H$9,'Product Ratings'!$F$9)))))</f>
        <v>2</v>
      </c>
      <c r="T942" s="99">
        <f>IF(AND(O942&lt;='Product Ratings'!$M$5,O942&gt;='Product Ratings'!$L$5),'Product Ratings'!$J$5,IF(AND(O942&lt;='Product Ratings'!$M$6,O942&gt;='Product Ratings'!$L$6),'Product Ratings'!$J$6,IF(AND(O942&lt;='Product Ratings'!$M$7,O942&gt;='Product Ratings'!$L$7),'Product Ratings'!$J$7,IF(AND(O942&lt;='Product Ratings'!$M$8,O942&gt;='Product Ratings'!$L$8),'Product Ratings'!$J$8,IF(O942&gt;='Product Ratings'!$L$9,'Product Ratings'!$J$9)))))</f>
        <v>4</v>
      </c>
      <c r="U942" s="99">
        <f>IF(AND(N942&lt;='Product Ratings'!$R$5,N942&gt;='Product Ratings'!$Q$5),'Product Ratings'!$O$5,IF(AND(N942&lt;='Product Ratings'!$R$6,N942&gt;='Product Ratings'!$Q$6),'Product Ratings'!$O$6,IF(AND(N942&lt;='Product Ratings'!$R$7,N942&gt;='Product Ratings'!$Q$7),'Product Ratings'!$O$7,IF(AND(N942&lt;='Product Ratings'!$R$8,N942&gt;='Product Ratings'!$Q$8),'Product Ratings'!$O$8,IF(N942&gt;='Product Ratings'!$Q$9,'Product Ratings'!$O$9)))))</f>
        <v>3</v>
      </c>
      <c r="V942" s="99">
        <f>IF(AND(P942&lt;='Product Ratings'!$V$5,P942&gt;='Product Ratings'!$U$5),'Product Ratings'!$S$5,IF(AND(P942&lt;='Product Ratings'!$V$6,P942&gt;='Product Ratings'!$U$6),'Product Ratings'!$S$6,IF(AND(P942&lt;='Product Ratings'!$V$7,P942&gt;='Product Ratings'!$U$7),'Product Ratings'!$S$7,IF(AND(P942&lt;='Product Ratings'!$V$8,P942&gt;='Product Ratings'!$U$8),'Product Ratings'!$S$8,IF(P942&gt;='Product Ratings'!$U$9,'Product Ratings'!$S$9)))))</f>
        <v>4</v>
      </c>
      <c r="W942" s="135">
        <f t="shared" si="6"/>
        <v>15</v>
      </c>
      <c r="X942" s="90"/>
      <c r="Y942" s="90"/>
      <c r="Z942" s="90"/>
      <c r="AA942" s="90"/>
      <c r="AB942" s="90"/>
    </row>
    <row r="943" ht="12.75" customHeight="1">
      <c r="A943" s="87"/>
      <c r="B943" s="90"/>
      <c r="C943" s="90" t="s">
        <v>1002</v>
      </c>
      <c r="D943" s="126">
        <v>1.0</v>
      </c>
      <c r="E943" s="127">
        <v>51.65</v>
      </c>
      <c r="F943" s="128">
        <f t="shared" si="7"/>
        <v>33.5725</v>
      </c>
      <c r="G943" s="129">
        <f t="shared" si="1"/>
        <v>18.0775</v>
      </c>
      <c r="H943" s="130">
        <f t="shared" si="2"/>
        <v>0.35</v>
      </c>
      <c r="I943" s="131">
        <v>44691.0</v>
      </c>
      <c r="J943" s="132">
        <v>44727.0</v>
      </c>
      <c r="K943" s="123"/>
      <c r="L943" s="90"/>
      <c r="M943" s="133">
        <f t="shared" si="3"/>
        <v>51.65</v>
      </c>
      <c r="N943" s="99">
        <f t="shared" si="4"/>
        <v>36</v>
      </c>
      <c r="O943" s="133">
        <f t="shared" si="5"/>
        <v>33.5725</v>
      </c>
      <c r="P943" s="134">
        <v>0.5</v>
      </c>
      <c r="Q943" s="90"/>
      <c r="R943" s="99">
        <f>IF(AND(H943&lt;='Product Ratings'!$E$5,H943&gt;='Product Ratings'!$D$5),'Product Ratings'!$C$5,IF(AND(H943&lt;='Product Ratings'!$E$6,H943&gt;='Product Ratings'!$D$6),'Product Ratings'!$C$6,IF(AND(H943&lt;='Product Ratings'!$E$7,H943&gt;='Product Ratings'!$D$7),'Product Ratings'!$C$7,IF(AND(H943&lt;='Product Ratings'!$E$8,H943&gt;='Product Ratings'!$D$8),'Product Ratings'!$C$8,IF(H943&gt;='Product Ratings'!$D$9,'Product Ratings'!$C$9)))))</f>
        <v>2</v>
      </c>
      <c r="S943" s="99">
        <f>IF(AND(D943&lt;='Product Ratings'!$I$5,D943&gt;='Product Ratings'!$H$5),'Product Ratings'!$F$5,IF(AND(D943&lt;='Product Ratings'!$I$6,D943&gt;='Product Ratings'!$H$6),'Product Ratings'!$F$6,IF(AND(D943&lt;='Product Ratings'!$I$7,I943&gt;='Product Ratings'!$H$7),'Product Ratings'!$F$7,IF(AND(D943&lt;='Product Ratings'!$I$8,D943&gt;='Product Ratings'!$H$8),'Product Ratings'!$F$8,IF(D943&gt;='Product Ratings'!$H$9,'Product Ratings'!$F$9)))))</f>
        <v>1</v>
      </c>
      <c r="T943" s="99">
        <f>IF(AND(O943&lt;='Product Ratings'!$M$5,O943&gt;='Product Ratings'!$L$5),'Product Ratings'!$J$5,IF(AND(O943&lt;='Product Ratings'!$M$6,O943&gt;='Product Ratings'!$L$6),'Product Ratings'!$J$6,IF(AND(O943&lt;='Product Ratings'!$M$7,O943&gt;='Product Ratings'!$L$7),'Product Ratings'!$J$7,IF(AND(O943&lt;='Product Ratings'!$M$8,O943&gt;='Product Ratings'!$L$8),'Product Ratings'!$J$8,IF(O943&gt;='Product Ratings'!$L$9,'Product Ratings'!$J$9)))))</f>
        <v>4</v>
      </c>
      <c r="U943" s="99">
        <f>IF(AND(N943&lt;='Product Ratings'!$R$5,N943&gt;='Product Ratings'!$Q$5),'Product Ratings'!$O$5,IF(AND(N943&lt;='Product Ratings'!$R$6,N943&gt;='Product Ratings'!$Q$6),'Product Ratings'!$O$6,IF(AND(N943&lt;='Product Ratings'!$R$7,N943&gt;='Product Ratings'!$Q$7),'Product Ratings'!$O$7,IF(AND(N943&lt;='Product Ratings'!$R$8,N943&gt;='Product Ratings'!$Q$8),'Product Ratings'!$O$8,IF(N943&gt;='Product Ratings'!$Q$9,'Product Ratings'!$O$9)))))</f>
        <v>3</v>
      </c>
      <c r="V943" s="99">
        <f>IF(AND(P943&lt;='Product Ratings'!$V$5,P943&gt;='Product Ratings'!$U$5),'Product Ratings'!$S$5,IF(AND(P943&lt;='Product Ratings'!$V$6,P943&gt;='Product Ratings'!$U$6),'Product Ratings'!$S$6,IF(AND(P943&lt;='Product Ratings'!$V$7,P943&gt;='Product Ratings'!$U$7),'Product Ratings'!$S$7,IF(AND(P943&lt;='Product Ratings'!$V$8,P943&gt;='Product Ratings'!$U$8),'Product Ratings'!$S$8,IF(P943&gt;='Product Ratings'!$U$9,'Product Ratings'!$S$9)))))</f>
        <v>4</v>
      </c>
      <c r="W943" s="135">
        <f t="shared" si="6"/>
        <v>14</v>
      </c>
      <c r="X943" s="90"/>
      <c r="Y943" s="90"/>
      <c r="Z943" s="90"/>
      <c r="AA943" s="90"/>
      <c r="AB943" s="90"/>
    </row>
    <row r="944" ht="12.75" customHeight="1">
      <c r="A944" s="87"/>
      <c r="B944" s="90"/>
      <c r="C944" s="90" t="s">
        <v>1003</v>
      </c>
      <c r="D944" s="126">
        <v>2.0</v>
      </c>
      <c r="E944" s="127">
        <v>170.43</v>
      </c>
      <c r="F944" s="128">
        <f t="shared" si="7"/>
        <v>110.7795</v>
      </c>
      <c r="G944" s="129">
        <f t="shared" si="1"/>
        <v>59.6505</v>
      </c>
      <c r="H944" s="130">
        <f t="shared" si="2"/>
        <v>0.35</v>
      </c>
      <c r="I944" s="131">
        <v>44692.0</v>
      </c>
      <c r="J944" s="132">
        <v>44728.0</v>
      </c>
      <c r="K944" s="123"/>
      <c r="L944" s="90"/>
      <c r="M944" s="133">
        <f t="shared" si="3"/>
        <v>85.215</v>
      </c>
      <c r="N944" s="99">
        <f t="shared" si="4"/>
        <v>36</v>
      </c>
      <c r="O944" s="133">
        <f t="shared" si="5"/>
        <v>55.38975</v>
      </c>
      <c r="P944" s="134">
        <v>0.52</v>
      </c>
      <c r="Q944" s="90"/>
      <c r="R944" s="99">
        <f>IF(AND(H944&lt;='Product Ratings'!$E$5,H944&gt;='Product Ratings'!$D$5),'Product Ratings'!$C$5,IF(AND(H944&lt;='Product Ratings'!$E$6,H944&gt;='Product Ratings'!$D$6),'Product Ratings'!$C$6,IF(AND(H944&lt;='Product Ratings'!$E$7,H944&gt;='Product Ratings'!$D$7),'Product Ratings'!$C$7,IF(AND(H944&lt;='Product Ratings'!$E$8,H944&gt;='Product Ratings'!$D$8),'Product Ratings'!$C$8,IF(H944&gt;='Product Ratings'!$D$9,'Product Ratings'!$C$9)))))</f>
        <v>2</v>
      </c>
      <c r="S944" s="99">
        <f>IF(AND(D944&lt;='Product Ratings'!$I$5,D944&gt;='Product Ratings'!$H$5),'Product Ratings'!$F$5,IF(AND(D944&lt;='Product Ratings'!$I$6,D944&gt;='Product Ratings'!$H$6),'Product Ratings'!$F$6,IF(AND(D944&lt;='Product Ratings'!$I$7,I944&gt;='Product Ratings'!$H$7),'Product Ratings'!$F$7,IF(AND(D944&lt;='Product Ratings'!$I$8,D944&gt;='Product Ratings'!$H$8),'Product Ratings'!$F$8,IF(D944&gt;='Product Ratings'!$H$9,'Product Ratings'!$F$9)))))</f>
        <v>1</v>
      </c>
      <c r="T944" s="99">
        <f>IF(AND(O944&lt;='Product Ratings'!$M$5,O944&gt;='Product Ratings'!$L$5),'Product Ratings'!$J$5,IF(AND(O944&lt;='Product Ratings'!$M$6,O944&gt;='Product Ratings'!$L$6),'Product Ratings'!$J$6,IF(AND(O944&lt;='Product Ratings'!$M$7,O944&gt;='Product Ratings'!$L$7),'Product Ratings'!$J$7,IF(AND(O944&lt;='Product Ratings'!$M$8,O944&gt;='Product Ratings'!$L$8),'Product Ratings'!$J$8,IF(O944&gt;='Product Ratings'!$L$9,'Product Ratings'!$J$9)))))</f>
        <v>3</v>
      </c>
      <c r="U944" s="99">
        <f>IF(AND(N944&lt;='Product Ratings'!$R$5,N944&gt;='Product Ratings'!$Q$5),'Product Ratings'!$O$5,IF(AND(N944&lt;='Product Ratings'!$R$6,N944&gt;='Product Ratings'!$Q$6),'Product Ratings'!$O$6,IF(AND(N944&lt;='Product Ratings'!$R$7,N944&gt;='Product Ratings'!$Q$7),'Product Ratings'!$O$7,IF(AND(N944&lt;='Product Ratings'!$R$8,N944&gt;='Product Ratings'!$Q$8),'Product Ratings'!$O$8,IF(N944&gt;='Product Ratings'!$Q$9,'Product Ratings'!$O$9)))))</f>
        <v>3</v>
      </c>
      <c r="V944" s="99">
        <f>IF(AND(P944&lt;='Product Ratings'!$V$5,P944&gt;='Product Ratings'!$U$5),'Product Ratings'!$S$5,IF(AND(P944&lt;='Product Ratings'!$V$6,P944&gt;='Product Ratings'!$U$6),'Product Ratings'!$S$6,IF(AND(P944&lt;='Product Ratings'!$V$7,P944&gt;='Product Ratings'!$U$7),'Product Ratings'!$S$7,IF(AND(P944&lt;='Product Ratings'!$V$8,P944&gt;='Product Ratings'!$U$8),'Product Ratings'!$S$8,IF(P944&gt;='Product Ratings'!$U$9,'Product Ratings'!$S$9)))))</f>
        <v>4</v>
      </c>
      <c r="W944" s="135">
        <f t="shared" si="6"/>
        <v>13</v>
      </c>
      <c r="X944" s="90"/>
      <c r="Y944" s="90"/>
      <c r="Z944" s="90"/>
      <c r="AA944" s="90"/>
      <c r="AB944" s="90"/>
    </row>
    <row r="945" ht="12.75" customHeight="1">
      <c r="A945" s="87"/>
      <c r="B945" s="90"/>
      <c r="C945" s="90" t="s">
        <v>1004</v>
      </c>
      <c r="D945" s="126">
        <v>3.0</v>
      </c>
      <c r="E945" s="127">
        <v>286.09</v>
      </c>
      <c r="F945" s="128">
        <f t="shared" si="7"/>
        <v>185.9585</v>
      </c>
      <c r="G945" s="129">
        <f t="shared" si="1"/>
        <v>100.1315</v>
      </c>
      <c r="H945" s="130">
        <f t="shared" si="2"/>
        <v>0.35</v>
      </c>
      <c r="I945" s="131">
        <v>44693.0</v>
      </c>
      <c r="J945" s="132">
        <v>44729.0</v>
      </c>
      <c r="K945" s="123"/>
      <c r="L945" s="90"/>
      <c r="M945" s="133">
        <f t="shared" si="3"/>
        <v>95.36333333</v>
      </c>
      <c r="N945" s="99">
        <f t="shared" si="4"/>
        <v>36</v>
      </c>
      <c r="O945" s="133">
        <f t="shared" si="5"/>
        <v>61.98616667</v>
      </c>
      <c r="P945" s="134">
        <v>0.56</v>
      </c>
      <c r="Q945" s="90"/>
      <c r="R945" s="99">
        <f>IF(AND(H945&lt;='Product Ratings'!$E$5,H945&gt;='Product Ratings'!$D$5),'Product Ratings'!$C$5,IF(AND(H945&lt;='Product Ratings'!$E$6,H945&gt;='Product Ratings'!$D$6),'Product Ratings'!$C$6,IF(AND(H945&lt;='Product Ratings'!$E$7,H945&gt;='Product Ratings'!$D$7),'Product Ratings'!$C$7,IF(AND(H945&lt;='Product Ratings'!$E$8,H945&gt;='Product Ratings'!$D$8),'Product Ratings'!$C$8,IF(H945&gt;='Product Ratings'!$D$9,'Product Ratings'!$C$9)))))</f>
        <v>2</v>
      </c>
      <c r="S945" s="99">
        <f>IF(AND(D945&lt;='Product Ratings'!$I$5,D945&gt;='Product Ratings'!$H$5),'Product Ratings'!$F$5,IF(AND(D945&lt;='Product Ratings'!$I$6,D945&gt;='Product Ratings'!$H$6),'Product Ratings'!$F$6,IF(AND(D945&lt;='Product Ratings'!$I$7,I945&gt;='Product Ratings'!$H$7),'Product Ratings'!$F$7,IF(AND(D945&lt;='Product Ratings'!$I$8,D945&gt;='Product Ratings'!$H$8),'Product Ratings'!$F$8,IF(D945&gt;='Product Ratings'!$H$9,'Product Ratings'!$F$9)))))</f>
        <v>1</v>
      </c>
      <c r="T945" s="99">
        <f>IF(AND(O945&lt;='Product Ratings'!$M$5,O945&gt;='Product Ratings'!$L$5),'Product Ratings'!$J$5,IF(AND(O945&lt;='Product Ratings'!$M$6,O945&gt;='Product Ratings'!$L$6),'Product Ratings'!$J$6,IF(AND(O945&lt;='Product Ratings'!$M$7,O945&gt;='Product Ratings'!$L$7),'Product Ratings'!$J$7,IF(AND(O945&lt;='Product Ratings'!$M$8,O945&gt;='Product Ratings'!$L$8),'Product Ratings'!$J$8,IF(O945&gt;='Product Ratings'!$L$9,'Product Ratings'!$J$9)))))</f>
        <v>3</v>
      </c>
      <c r="U945" s="99">
        <f>IF(AND(N945&lt;='Product Ratings'!$R$5,N945&gt;='Product Ratings'!$Q$5),'Product Ratings'!$O$5,IF(AND(N945&lt;='Product Ratings'!$R$6,N945&gt;='Product Ratings'!$Q$6),'Product Ratings'!$O$6,IF(AND(N945&lt;='Product Ratings'!$R$7,N945&gt;='Product Ratings'!$Q$7),'Product Ratings'!$O$7,IF(AND(N945&lt;='Product Ratings'!$R$8,N945&gt;='Product Ratings'!$Q$8),'Product Ratings'!$O$8,IF(N945&gt;='Product Ratings'!$Q$9,'Product Ratings'!$O$9)))))</f>
        <v>3</v>
      </c>
      <c r="V945" s="99">
        <f>IF(AND(P945&lt;='Product Ratings'!$V$5,P945&gt;='Product Ratings'!$U$5),'Product Ratings'!$S$5,IF(AND(P945&lt;='Product Ratings'!$V$6,P945&gt;='Product Ratings'!$U$6),'Product Ratings'!$S$6,IF(AND(P945&lt;='Product Ratings'!$V$7,P945&gt;='Product Ratings'!$U$7),'Product Ratings'!$S$7,IF(AND(P945&lt;='Product Ratings'!$V$8,P945&gt;='Product Ratings'!$U$8),'Product Ratings'!$S$8,IF(P945&gt;='Product Ratings'!$U$9,'Product Ratings'!$S$9)))))</f>
        <v>4</v>
      </c>
      <c r="W945" s="135">
        <f t="shared" si="6"/>
        <v>13</v>
      </c>
      <c r="X945" s="90"/>
      <c r="Y945" s="90"/>
      <c r="Z945" s="90"/>
      <c r="AA945" s="90"/>
      <c r="AB945" s="90"/>
    </row>
    <row r="946" ht="12.75" customHeight="1">
      <c r="A946" s="87"/>
      <c r="B946" s="90"/>
      <c r="C946" s="90" t="s">
        <v>1005</v>
      </c>
      <c r="D946" s="126">
        <v>4.0</v>
      </c>
      <c r="E946" s="127">
        <v>151.51</v>
      </c>
      <c r="F946" s="128">
        <f t="shared" si="7"/>
        <v>98.4815</v>
      </c>
      <c r="G946" s="129">
        <f t="shared" si="1"/>
        <v>53.0285</v>
      </c>
      <c r="H946" s="130">
        <f t="shared" si="2"/>
        <v>0.35</v>
      </c>
      <c r="I946" s="131">
        <v>44694.0</v>
      </c>
      <c r="J946" s="132">
        <v>44730.0</v>
      </c>
      <c r="K946" s="123"/>
      <c r="L946" s="90"/>
      <c r="M946" s="133">
        <f t="shared" si="3"/>
        <v>37.8775</v>
      </c>
      <c r="N946" s="99">
        <f t="shared" si="4"/>
        <v>36</v>
      </c>
      <c r="O946" s="133">
        <f t="shared" si="5"/>
        <v>24.620375</v>
      </c>
      <c r="P946" s="134">
        <v>0.53</v>
      </c>
      <c r="Q946" s="90"/>
      <c r="R946" s="99">
        <f>IF(AND(H946&lt;='Product Ratings'!$E$5,H946&gt;='Product Ratings'!$D$5),'Product Ratings'!$C$5,IF(AND(H946&lt;='Product Ratings'!$E$6,H946&gt;='Product Ratings'!$D$6),'Product Ratings'!$C$6,IF(AND(H946&lt;='Product Ratings'!$E$7,H946&gt;='Product Ratings'!$D$7),'Product Ratings'!$C$7,IF(AND(H946&lt;='Product Ratings'!$E$8,H946&gt;='Product Ratings'!$D$8),'Product Ratings'!$C$8,IF(H946&gt;='Product Ratings'!$D$9,'Product Ratings'!$C$9)))))</f>
        <v>2</v>
      </c>
      <c r="S946" s="99">
        <f>IF(AND(D946&lt;='Product Ratings'!$I$5,D946&gt;='Product Ratings'!$H$5),'Product Ratings'!$F$5,IF(AND(D946&lt;='Product Ratings'!$I$6,D946&gt;='Product Ratings'!$H$6),'Product Ratings'!$F$6,IF(AND(D946&lt;='Product Ratings'!$I$7,I946&gt;='Product Ratings'!$H$7),'Product Ratings'!$F$7,IF(AND(D946&lt;='Product Ratings'!$I$8,D946&gt;='Product Ratings'!$H$8),'Product Ratings'!$F$8,IF(D946&gt;='Product Ratings'!$H$9,'Product Ratings'!$F$9)))))</f>
        <v>1</v>
      </c>
      <c r="T946" s="99">
        <f>IF(AND(O946&lt;='Product Ratings'!$M$5,O946&gt;='Product Ratings'!$L$5),'Product Ratings'!$J$5,IF(AND(O946&lt;='Product Ratings'!$M$6,O946&gt;='Product Ratings'!$L$6),'Product Ratings'!$J$6,IF(AND(O946&lt;='Product Ratings'!$M$7,O946&gt;='Product Ratings'!$L$7),'Product Ratings'!$J$7,IF(AND(O946&lt;='Product Ratings'!$M$8,O946&gt;='Product Ratings'!$L$8),'Product Ratings'!$J$8,IF(O946&gt;='Product Ratings'!$L$9,'Product Ratings'!$J$9)))))</f>
        <v>5</v>
      </c>
      <c r="U946" s="99">
        <f>IF(AND(N946&lt;='Product Ratings'!$R$5,N946&gt;='Product Ratings'!$Q$5),'Product Ratings'!$O$5,IF(AND(N946&lt;='Product Ratings'!$R$6,N946&gt;='Product Ratings'!$Q$6),'Product Ratings'!$O$6,IF(AND(N946&lt;='Product Ratings'!$R$7,N946&gt;='Product Ratings'!$Q$7),'Product Ratings'!$O$7,IF(AND(N946&lt;='Product Ratings'!$R$8,N946&gt;='Product Ratings'!$Q$8),'Product Ratings'!$O$8,IF(N946&gt;='Product Ratings'!$Q$9,'Product Ratings'!$O$9)))))</f>
        <v>3</v>
      </c>
      <c r="V946" s="99">
        <f>IF(AND(P946&lt;='Product Ratings'!$V$5,P946&gt;='Product Ratings'!$U$5),'Product Ratings'!$S$5,IF(AND(P946&lt;='Product Ratings'!$V$6,P946&gt;='Product Ratings'!$U$6),'Product Ratings'!$S$6,IF(AND(P946&lt;='Product Ratings'!$V$7,P946&gt;='Product Ratings'!$U$7),'Product Ratings'!$S$7,IF(AND(P946&lt;='Product Ratings'!$V$8,P946&gt;='Product Ratings'!$U$8),'Product Ratings'!$S$8,IF(P946&gt;='Product Ratings'!$U$9,'Product Ratings'!$S$9)))))</f>
        <v>4</v>
      </c>
      <c r="W946" s="135">
        <f t="shared" si="6"/>
        <v>15</v>
      </c>
      <c r="X946" s="90"/>
      <c r="Y946" s="90"/>
      <c r="Z946" s="90"/>
      <c r="AA946" s="90"/>
      <c r="AB946" s="90"/>
    </row>
    <row r="947" ht="12.75" customHeight="1">
      <c r="A947" s="87"/>
      <c r="B947" s="90"/>
      <c r="C947" s="90" t="s">
        <v>1006</v>
      </c>
      <c r="D947" s="126">
        <v>5.0</v>
      </c>
      <c r="E947" s="127">
        <v>93.91</v>
      </c>
      <c r="F947" s="128">
        <f t="shared" si="7"/>
        <v>61.0415</v>
      </c>
      <c r="G947" s="129">
        <f t="shared" si="1"/>
        <v>32.8685</v>
      </c>
      <c r="H947" s="130">
        <f t="shared" si="2"/>
        <v>0.35</v>
      </c>
      <c r="I947" s="131">
        <v>44695.0</v>
      </c>
      <c r="J947" s="132">
        <v>44731.0</v>
      </c>
      <c r="K947" s="123"/>
      <c r="L947" s="90"/>
      <c r="M947" s="133">
        <f t="shared" si="3"/>
        <v>18.782</v>
      </c>
      <c r="N947" s="99">
        <f t="shared" si="4"/>
        <v>36</v>
      </c>
      <c r="O947" s="133">
        <f t="shared" si="5"/>
        <v>12.2083</v>
      </c>
      <c r="P947" s="134">
        <v>0.51</v>
      </c>
      <c r="Q947" s="90"/>
      <c r="R947" s="99">
        <f>IF(AND(H947&lt;='Product Ratings'!$E$5,H947&gt;='Product Ratings'!$D$5),'Product Ratings'!$C$5,IF(AND(H947&lt;='Product Ratings'!$E$6,H947&gt;='Product Ratings'!$D$6),'Product Ratings'!$C$6,IF(AND(H947&lt;='Product Ratings'!$E$7,H947&gt;='Product Ratings'!$D$7),'Product Ratings'!$C$7,IF(AND(H947&lt;='Product Ratings'!$E$8,H947&gt;='Product Ratings'!$D$8),'Product Ratings'!$C$8,IF(H947&gt;='Product Ratings'!$D$9,'Product Ratings'!$C$9)))))</f>
        <v>2</v>
      </c>
      <c r="S947" s="99">
        <f>IF(AND(D947&lt;='Product Ratings'!$I$5,D947&gt;='Product Ratings'!$H$5),'Product Ratings'!$F$5,IF(AND(D947&lt;='Product Ratings'!$I$6,D947&gt;='Product Ratings'!$H$6),'Product Ratings'!$F$6,IF(AND(D947&lt;='Product Ratings'!$I$7,I947&gt;='Product Ratings'!$H$7),'Product Ratings'!$F$7,IF(AND(D947&lt;='Product Ratings'!$I$8,D947&gt;='Product Ratings'!$H$8),'Product Ratings'!$F$8,IF(D947&gt;='Product Ratings'!$H$9,'Product Ratings'!$F$9)))))</f>
        <v>1</v>
      </c>
      <c r="T947" s="99">
        <f>IF(AND(O947&lt;='Product Ratings'!$M$5,O947&gt;='Product Ratings'!$L$5),'Product Ratings'!$J$5,IF(AND(O947&lt;='Product Ratings'!$M$6,O947&gt;='Product Ratings'!$L$6),'Product Ratings'!$J$6,IF(AND(O947&lt;='Product Ratings'!$M$7,O947&gt;='Product Ratings'!$L$7),'Product Ratings'!$J$7,IF(AND(O947&lt;='Product Ratings'!$M$8,O947&gt;='Product Ratings'!$L$8),'Product Ratings'!$J$8,IF(O947&gt;='Product Ratings'!$L$9,'Product Ratings'!$J$9)))))</f>
        <v>5</v>
      </c>
      <c r="U947" s="99">
        <f>IF(AND(N947&lt;='Product Ratings'!$R$5,N947&gt;='Product Ratings'!$Q$5),'Product Ratings'!$O$5,IF(AND(N947&lt;='Product Ratings'!$R$6,N947&gt;='Product Ratings'!$Q$6),'Product Ratings'!$O$6,IF(AND(N947&lt;='Product Ratings'!$R$7,N947&gt;='Product Ratings'!$Q$7),'Product Ratings'!$O$7,IF(AND(N947&lt;='Product Ratings'!$R$8,N947&gt;='Product Ratings'!$Q$8),'Product Ratings'!$O$8,IF(N947&gt;='Product Ratings'!$Q$9,'Product Ratings'!$O$9)))))</f>
        <v>3</v>
      </c>
      <c r="V947" s="99">
        <f>IF(AND(P947&lt;='Product Ratings'!$V$5,P947&gt;='Product Ratings'!$U$5),'Product Ratings'!$S$5,IF(AND(P947&lt;='Product Ratings'!$V$6,P947&gt;='Product Ratings'!$U$6),'Product Ratings'!$S$6,IF(AND(P947&lt;='Product Ratings'!$V$7,P947&gt;='Product Ratings'!$U$7),'Product Ratings'!$S$7,IF(AND(P947&lt;='Product Ratings'!$V$8,P947&gt;='Product Ratings'!$U$8),'Product Ratings'!$S$8,IF(P947&gt;='Product Ratings'!$U$9,'Product Ratings'!$S$9)))))</f>
        <v>4</v>
      </c>
      <c r="W947" s="135">
        <f t="shared" si="6"/>
        <v>15</v>
      </c>
      <c r="X947" s="90"/>
      <c r="Y947" s="90"/>
      <c r="Z947" s="90"/>
      <c r="AA947" s="90"/>
      <c r="AB947" s="90"/>
    </row>
    <row r="948" ht="12.75" customHeight="1">
      <c r="A948" s="87"/>
      <c r="B948" s="90"/>
      <c r="C948" s="90" t="s">
        <v>1007</v>
      </c>
      <c r="D948" s="126">
        <v>6.0</v>
      </c>
      <c r="E948" s="127">
        <v>408.89</v>
      </c>
      <c r="F948" s="128">
        <f t="shared" si="7"/>
        <v>265.7785</v>
      </c>
      <c r="G948" s="129">
        <f t="shared" si="1"/>
        <v>143.1115</v>
      </c>
      <c r="H948" s="130">
        <f t="shared" si="2"/>
        <v>0.35</v>
      </c>
      <c r="I948" s="131">
        <v>44696.0</v>
      </c>
      <c r="J948" s="132">
        <v>44732.0</v>
      </c>
      <c r="K948" s="123"/>
      <c r="L948" s="90"/>
      <c r="M948" s="133">
        <f t="shared" si="3"/>
        <v>68.14833333</v>
      </c>
      <c r="N948" s="99">
        <f t="shared" si="4"/>
        <v>36</v>
      </c>
      <c r="O948" s="133">
        <f t="shared" si="5"/>
        <v>44.29641667</v>
      </c>
      <c r="P948" s="134">
        <v>0.57</v>
      </c>
      <c r="Q948" s="90"/>
      <c r="R948" s="99">
        <f>IF(AND(H948&lt;='Product Ratings'!$E$5,H948&gt;='Product Ratings'!$D$5),'Product Ratings'!$C$5,IF(AND(H948&lt;='Product Ratings'!$E$6,H948&gt;='Product Ratings'!$D$6),'Product Ratings'!$C$6,IF(AND(H948&lt;='Product Ratings'!$E$7,H948&gt;='Product Ratings'!$D$7),'Product Ratings'!$C$7,IF(AND(H948&lt;='Product Ratings'!$E$8,H948&gt;='Product Ratings'!$D$8),'Product Ratings'!$C$8,IF(H948&gt;='Product Ratings'!$D$9,'Product Ratings'!$C$9)))))</f>
        <v>2</v>
      </c>
      <c r="S948" s="99">
        <f>IF(AND(D948&lt;='Product Ratings'!$I$5,D948&gt;='Product Ratings'!$H$5),'Product Ratings'!$F$5,IF(AND(D948&lt;='Product Ratings'!$I$6,D948&gt;='Product Ratings'!$H$6),'Product Ratings'!$F$6,IF(AND(D948&lt;='Product Ratings'!$I$7,I948&gt;='Product Ratings'!$H$7),'Product Ratings'!$F$7,IF(AND(D948&lt;='Product Ratings'!$I$8,D948&gt;='Product Ratings'!$H$8),'Product Ratings'!$F$8,IF(D948&gt;='Product Ratings'!$H$9,'Product Ratings'!$F$9)))))</f>
        <v>2</v>
      </c>
      <c r="T948" s="99">
        <f>IF(AND(O948&lt;='Product Ratings'!$M$5,O948&gt;='Product Ratings'!$L$5),'Product Ratings'!$J$5,IF(AND(O948&lt;='Product Ratings'!$M$6,O948&gt;='Product Ratings'!$L$6),'Product Ratings'!$J$6,IF(AND(O948&lt;='Product Ratings'!$M$7,O948&gt;='Product Ratings'!$L$7),'Product Ratings'!$J$7,IF(AND(O948&lt;='Product Ratings'!$M$8,O948&gt;='Product Ratings'!$L$8),'Product Ratings'!$J$8,IF(O948&gt;='Product Ratings'!$L$9,'Product Ratings'!$J$9)))))</f>
        <v>3</v>
      </c>
      <c r="U948" s="99">
        <f>IF(AND(N948&lt;='Product Ratings'!$R$5,N948&gt;='Product Ratings'!$Q$5),'Product Ratings'!$O$5,IF(AND(N948&lt;='Product Ratings'!$R$6,N948&gt;='Product Ratings'!$Q$6),'Product Ratings'!$O$6,IF(AND(N948&lt;='Product Ratings'!$R$7,N948&gt;='Product Ratings'!$Q$7),'Product Ratings'!$O$7,IF(AND(N948&lt;='Product Ratings'!$R$8,N948&gt;='Product Ratings'!$Q$8),'Product Ratings'!$O$8,IF(N948&gt;='Product Ratings'!$Q$9,'Product Ratings'!$O$9)))))</f>
        <v>3</v>
      </c>
      <c r="V948" s="99">
        <f>IF(AND(P948&lt;='Product Ratings'!$V$5,P948&gt;='Product Ratings'!$U$5),'Product Ratings'!$S$5,IF(AND(P948&lt;='Product Ratings'!$V$6,P948&gt;='Product Ratings'!$U$6),'Product Ratings'!$S$6,IF(AND(P948&lt;='Product Ratings'!$V$7,P948&gt;='Product Ratings'!$U$7),'Product Ratings'!$S$7,IF(AND(P948&lt;='Product Ratings'!$V$8,P948&gt;='Product Ratings'!$U$8),'Product Ratings'!$S$8,IF(P948&gt;='Product Ratings'!$U$9,'Product Ratings'!$S$9)))))</f>
        <v>4</v>
      </c>
      <c r="W948" s="135">
        <f t="shared" si="6"/>
        <v>14</v>
      </c>
      <c r="X948" s="90"/>
      <c r="Y948" s="90"/>
      <c r="Z948" s="90"/>
      <c r="AA948" s="90"/>
      <c r="AB948" s="90"/>
    </row>
    <row r="949" ht="12.75" customHeight="1">
      <c r="A949" s="87"/>
      <c r="B949" s="90"/>
      <c r="C949" s="90" t="s">
        <v>1008</v>
      </c>
      <c r="D949" s="126">
        <v>1.0</v>
      </c>
      <c r="E949" s="127">
        <v>1405.87</v>
      </c>
      <c r="F949" s="128">
        <f t="shared" si="7"/>
        <v>913.8155</v>
      </c>
      <c r="G949" s="129">
        <f t="shared" si="1"/>
        <v>492.0545</v>
      </c>
      <c r="H949" s="130">
        <f t="shared" si="2"/>
        <v>0.35</v>
      </c>
      <c r="I949" s="131">
        <v>44697.0</v>
      </c>
      <c r="J949" s="132">
        <v>44733.0</v>
      </c>
      <c r="K949" s="123"/>
      <c r="L949" s="90"/>
      <c r="M949" s="133">
        <f t="shared" si="3"/>
        <v>1405.87</v>
      </c>
      <c r="N949" s="99">
        <f t="shared" si="4"/>
        <v>36</v>
      </c>
      <c r="O949" s="133">
        <f t="shared" si="5"/>
        <v>913.8155</v>
      </c>
      <c r="P949" s="134">
        <v>0.58</v>
      </c>
      <c r="Q949" s="90"/>
      <c r="R949" s="99">
        <f>IF(AND(H949&lt;='Product Ratings'!$E$5,H949&gt;='Product Ratings'!$D$5),'Product Ratings'!$C$5,IF(AND(H949&lt;='Product Ratings'!$E$6,H949&gt;='Product Ratings'!$D$6),'Product Ratings'!$C$6,IF(AND(H949&lt;='Product Ratings'!$E$7,H949&gt;='Product Ratings'!$D$7),'Product Ratings'!$C$7,IF(AND(H949&lt;='Product Ratings'!$E$8,H949&gt;='Product Ratings'!$D$8),'Product Ratings'!$C$8,IF(H949&gt;='Product Ratings'!$D$9,'Product Ratings'!$C$9)))))</f>
        <v>2</v>
      </c>
      <c r="S949" s="99">
        <f>IF(AND(D949&lt;='Product Ratings'!$I$5,D949&gt;='Product Ratings'!$H$5),'Product Ratings'!$F$5,IF(AND(D949&lt;='Product Ratings'!$I$6,D949&gt;='Product Ratings'!$H$6),'Product Ratings'!$F$6,IF(AND(D949&lt;='Product Ratings'!$I$7,I949&gt;='Product Ratings'!$H$7),'Product Ratings'!$F$7,IF(AND(D949&lt;='Product Ratings'!$I$8,D949&gt;='Product Ratings'!$H$8),'Product Ratings'!$F$8,IF(D949&gt;='Product Ratings'!$H$9,'Product Ratings'!$F$9)))))</f>
        <v>1</v>
      </c>
      <c r="T949" s="99">
        <f>IF(AND(O949&lt;='Product Ratings'!$M$5,O949&gt;='Product Ratings'!$L$5),'Product Ratings'!$J$5,IF(AND(O949&lt;='Product Ratings'!$M$6,O949&gt;='Product Ratings'!$L$6),'Product Ratings'!$J$6,IF(AND(O949&lt;='Product Ratings'!$M$7,O949&gt;='Product Ratings'!$L$7),'Product Ratings'!$J$7,IF(AND(O949&lt;='Product Ratings'!$M$8,O949&gt;='Product Ratings'!$L$8),'Product Ratings'!$J$8,IF(O949&gt;='Product Ratings'!$L$9,'Product Ratings'!$J$9)))))</f>
        <v>1</v>
      </c>
      <c r="U949" s="99">
        <f>IF(AND(N949&lt;='Product Ratings'!$R$5,N949&gt;='Product Ratings'!$Q$5),'Product Ratings'!$O$5,IF(AND(N949&lt;='Product Ratings'!$R$6,N949&gt;='Product Ratings'!$Q$6),'Product Ratings'!$O$6,IF(AND(N949&lt;='Product Ratings'!$R$7,N949&gt;='Product Ratings'!$Q$7),'Product Ratings'!$O$7,IF(AND(N949&lt;='Product Ratings'!$R$8,N949&gt;='Product Ratings'!$Q$8),'Product Ratings'!$O$8,IF(N949&gt;='Product Ratings'!$Q$9,'Product Ratings'!$O$9)))))</f>
        <v>3</v>
      </c>
      <c r="V949" s="99">
        <f>IF(AND(P949&lt;='Product Ratings'!$V$5,P949&gt;='Product Ratings'!$U$5),'Product Ratings'!$S$5,IF(AND(P949&lt;='Product Ratings'!$V$6,P949&gt;='Product Ratings'!$U$6),'Product Ratings'!$S$6,IF(AND(P949&lt;='Product Ratings'!$V$7,P949&gt;='Product Ratings'!$U$7),'Product Ratings'!$S$7,IF(AND(P949&lt;='Product Ratings'!$V$8,P949&gt;='Product Ratings'!$U$8),'Product Ratings'!$S$8,IF(P949&gt;='Product Ratings'!$U$9,'Product Ratings'!$S$9)))))</f>
        <v>4</v>
      </c>
      <c r="W949" s="135">
        <f t="shared" si="6"/>
        <v>11</v>
      </c>
      <c r="X949" s="90"/>
      <c r="Y949" s="90"/>
      <c r="Z949" s="90"/>
      <c r="AA949" s="90"/>
      <c r="AB949" s="90"/>
    </row>
    <row r="950" ht="12.75" customHeight="1">
      <c r="A950" s="87"/>
      <c r="B950" s="90"/>
      <c r="C950" s="90" t="s">
        <v>1009</v>
      </c>
      <c r="D950" s="126">
        <v>2.0</v>
      </c>
      <c r="E950" s="127">
        <v>310.38</v>
      </c>
      <c r="F950" s="128">
        <f t="shared" si="7"/>
        <v>201.747</v>
      </c>
      <c r="G950" s="129">
        <f t="shared" si="1"/>
        <v>108.633</v>
      </c>
      <c r="H950" s="130">
        <f t="shared" si="2"/>
        <v>0.35</v>
      </c>
      <c r="I950" s="131">
        <v>44698.0</v>
      </c>
      <c r="J950" s="132">
        <v>44734.0</v>
      </c>
      <c r="K950" s="123"/>
      <c r="L950" s="90"/>
      <c r="M950" s="133">
        <f t="shared" si="3"/>
        <v>155.19</v>
      </c>
      <c r="N950" s="99">
        <f t="shared" si="4"/>
        <v>36</v>
      </c>
      <c r="O950" s="133">
        <f t="shared" si="5"/>
        <v>100.8735</v>
      </c>
      <c r="P950" s="134">
        <v>0.59</v>
      </c>
      <c r="Q950" s="90"/>
      <c r="R950" s="99">
        <f>IF(AND(H950&lt;='Product Ratings'!$E$5,H950&gt;='Product Ratings'!$D$5),'Product Ratings'!$C$5,IF(AND(H950&lt;='Product Ratings'!$E$6,H950&gt;='Product Ratings'!$D$6),'Product Ratings'!$C$6,IF(AND(H950&lt;='Product Ratings'!$E$7,H950&gt;='Product Ratings'!$D$7),'Product Ratings'!$C$7,IF(AND(H950&lt;='Product Ratings'!$E$8,H950&gt;='Product Ratings'!$D$8),'Product Ratings'!$C$8,IF(H950&gt;='Product Ratings'!$D$9,'Product Ratings'!$C$9)))))</f>
        <v>2</v>
      </c>
      <c r="S950" s="99">
        <f>IF(AND(D950&lt;='Product Ratings'!$I$5,D950&gt;='Product Ratings'!$H$5),'Product Ratings'!$F$5,IF(AND(D950&lt;='Product Ratings'!$I$6,D950&gt;='Product Ratings'!$H$6),'Product Ratings'!$F$6,IF(AND(D950&lt;='Product Ratings'!$I$7,I950&gt;='Product Ratings'!$H$7),'Product Ratings'!$F$7,IF(AND(D950&lt;='Product Ratings'!$I$8,D950&gt;='Product Ratings'!$H$8),'Product Ratings'!$F$8,IF(D950&gt;='Product Ratings'!$H$9,'Product Ratings'!$F$9)))))</f>
        <v>1</v>
      </c>
      <c r="T950" s="99">
        <f>IF(AND(O950&lt;='Product Ratings'!$M$5,O950&gt;='Product Ratings'!$L$5),'Product Ratings'!$J$5,IF(AND(O950&lt;='Product Ratings'!$M$6,O950&gt;='Product Ratings'!$L$6),'Product Ratings'!$J$6,IF(AND(O950&lt;='Product Ratings'!$M$7,O950&gt;='Product Ratings'!$L$7),'Product Ratings'!$J$7,IF(AND(O950&lt;='Product Ratings'!$M$8,O950&gt;='Product Ratings'!$L$8),'Product Ratings'!$J$8,IF(O950&gt;='Product Ratings'!$L$9,'Product Ratings'!$J$9)))))</f>
        <v>2</v>
      </c>
      <c r="U950" s="99">
        <f>IF(AND(N950&lt;='Product Ratings'!$R$5,N950&gt;='Product Ratings'!$Q$5),'Product Ratings'!$O$5,IF(AND(N950&lt;='Product Ratings'!$R$6,N950&gt;='Product Ratings'!$Q$6),'Product Ratings'!$O$6,IF(AND(N950&lt;='Product Ratings'!$R$7,N950&gt;='Product Ratings'!$Q$7),'Product Ratings'!$O$7,IF(AND(N950&lt;='Product Ratings'!$R$8,N950&gt;='Product Ratings'!$Q$8),'Product Ratings'!$O$8,IF(N950&gt;='Product Ratings'!$Q$9,'Product Ratings'!$O$9)))))</f>
        <v>3</v>
      </c>
      <c r="V950" s="99">
        <f>IF(AND(P950&lt;='Product Ratings'!$V$5,P950&gt;='Product Ratings'!$U$5),'Product Ratings'!$S$5,IF(AND(P950&lt;='Product Ratings'!$V$6,P950&gt;='Product Ratings'!$U$6),'Product Ratings'!$S$6,IF(AND(P950&lt;='Product Ratings'!$V$7,P950&gt;='Product Ratings'!$U$7),'Product Ratings'!$S$7,IF(AND(P950&lt;='Product Ratings'!$V$8,P950&gt;='Product Ratings'!$U$8),'Product Ratings'!$S$8,IF(P950&gt;='Product Ratings'!$U$9,'Product Ratings'!$S$9)))))</f>
        <v>5</v>
      </c>
      <c r="W950" s="135">
        <f t="shared" si="6"/>
        <v>13</v>
      </c>
      <c r="X950" s="90"/>
      <c r="Y950" s="90"/>
      <c r="Z950" s="90"/>
      <c r="AA950" s="90"/>
      <c r="AB950" s="90"/>
    </row>
    <row r="951" ht="12.75" customHeight="1">
      <c r="A951" s="87"/>
      <c r="B951" s="90"/>
      <c r="C951" s="90" t="s">
        <v>1010</v>
      </c>
      <c r="D951" s="126">
        <v>3.0</v>
      </c>
      <c r="E951" s="127">
        <v>154.37</v>
      </c>
      <c r="F951" s="128">
        <f t="shared" si="7"/>
        <v>100.3405</v>
      </c>
      <c r="G951" s="129">
        <f t="shared" si="1"/>
        <v>54.0295</v>
      </c>
      <c r="H951" s="130">
        <f t="shared" si="2"/>
        <v>0.35</v>
      </c>
      <c r="I951" s="131">
        <v>44699.0</v>
      </c>
      <c r="J951" s="132">
        <v>44735.0</v>
      </c>
      <c r="K951" s="123"/>
      <c r="L951" s="90"/>
      <c r="M951" s="133">
        <f t="shared" si="3"/>
        <v>51.45666667</v>
      </c>
      <c r="N951" s="99">
        <f t="shared" si="4"/>
        <v>36</v>
      </c>
      <c r="O951" s="133">
        <f t="shared" si="5"/>
        <v>33.44683333</v>
      </c>
      <c r="P951" s="134">
        <v>0.6</v>
      </c>
      <c r="Q951" s="90"/>
      <c r="R951" s="99">
        <f>IF(AND(H951&lt;='Product Ratings'!$E$5,H951&gt;='Product Ratings'!$D$5),'Product Ratings'!$C$5,IF(AND(H951&lt;='Product Ratings'!$E$6,H951&gt;='Product Ratings'!$D$6),'Product Ratings'!$C$6,IF(AND(H951&lt;='Product Ratings'!$E$7,H951&gt;='Product Ratings'!$D$7),'Product Ratings'!$C$7,IF(AND(H951&lt;='Product Ratings'!$E$8,H951&gt;='Product Ratings'!$D$8),'Product Ratings'!$C$8,IF(H951&gt;='Product Ratings'!$D$9,'Product Ratings'!$C$9)))))</f>
        <v>2</v>
      </c>
      <c r="S951" s="99">
        <f>IF(AND(D951&lt;='Product Ratings'!$I$5,D951&gt;='Product Ratings'!$H$5),'Product Ratings'!$F$5,IF(AND(D951&lt;='Product Ratings'!$I$6,D951&gt;='Product Ratings'!$H$6),'Product Ratings'!$F$6,IF(AND(D951&lt;='Product Ratings'!$I$7,I951&gt;='Product Ratings'!$H$7),'Product Ratings'!$F$7,IF(AND(D951&lt;='Product Ratings'!$I$8,D951&gt;='Product Ratings'!$H$8),'Product Ratings'!$F$8,IF(D951&gt;='Product Ratings'!$H$9,'Product Ratings'!$F$9)))))</f>
        <v>1</v>
      </c>
      <c r="T951" s="99">
        <f>IF(AND(O951&lt;='Product Ratings'!$M$5,O951&gt;='Product Ratings'!$L$5),'Product Ratings'!$J$5,IF(AND(O951&lt;='Product Ratings'!$M$6,O951&gt;='Product Ratings'!$L$6),'Product Ratings'!$J$6,IF(AND(O951&lt;='Product Ratings'!$M$7,O951&gt;='Product Ratings'!$L$7),'Product Ratings'!$J$7,IF(AND(O951&lt;='Product Ratings'!$M$8,O951&gt;='Product Ratings'!$L$8),'Product Ratings'!$J$8,IF(O951&gt;='Product Ratings'!$L$9,'Product Ratings'!$J$9)))))</f>
        <v>4</v>
      </c>
      <c r="U951" s="99">
        <f>IF(AND(N951&lt;='Product Ratings'!$R$5,N951&gt;='Product Ratings'!$Q$5),'Product Ratings'!$O$5,IF(AND(N951&lt;='Product Ratings'!$R$6,N951&gt;='Product Ratings'!$Q$6),'Product Ratings'!$O$6,IF(AND(N951&lt;='Product Ratings'!$R$7,N951&gt;='Product Ratings'!$Q$7),'Product Ratings'!$O$7,IF(AND(N951&lt;='Product Ratings'!$R$8,N951&gt;='Product Ratings'!$Q$8),'Product Ratings'!$O$8,IF(N951&gt;='Product Ratings'!$Q$9,'Product Ratings'!$O$9)))))</f>
        <v>3</v>
      </c>
      <c r="V951" s="99">
        <f>IF(AND(P951&lt;='Product Ratings'!$V$5,P951&gt;='Product Ratings'!$U$5),'Product Ratings'!$S$5,IF(AND(P951&lt;='Product Ratings'!$V$6,P951&gt;='Product Ratings'!$U$6),'Product Ratings'!$S$6,IF(AND(P951&lt;='Product Ratings'!$V$7,P951&gt;='Product Ratings'!$U$7),'Product Ratings'!$S$7,IF(AND(P951&lt;='Product Ratings'!$V$8,P951&gt;='Product Ratings'!$U$8),'Product Ratings'!$S$8,IF(P951&gt;='Product Ratings'!$U$9,'Product Ratings'!$S$9)))))</f>
        <v>5</v>
      </c>
      <c r="W951" s="135">
        <f t="shared" si="6"/>
        <v>15</v>
      </c>
      <c r="X951" s="90"/>
      <c r="Y951" s="90"/>
      <c r="Z951" s="90"/>
      <c r="AA951" s="90"/>
      <c r="AB951" s="90"/>
    </row>
    <row r="952" ht="12.75" customHeight="1">
      <c r="A952" s="87"/>
      <c r="B952" s="90"/>
      <c r="C952" s="90" t="s">
        <v>1011</v>
      </c>
      <c r="D952" s="126">
        <v>4.0</v>
      </c>
      <c r="E952" s="127">
        <v>43.04</v>
      </c>
      <c r="F952" s="128">
        <f t="shared" si="7"/>
        <v>27.976</v>
      </c>
      <c r="G952" s="129">
        <f t="shared" si="1"/>
        <v>15.064</v>
      </c>
      <c r="H952" s="130">
        <f t="shared" si="2"/>
        <v>0.35</v>
      </c>
      <c r="I952" s="131">
        <v>44700.0</v>
      </c>
      <c r="J952" s="132">
        <v>44736.0</v>
      </c>
      <c r="K952" s="123"/>
      <c r="L952" s="90"/>
      <c r="M952" s="133">
        <f t="shared" si="3"/>
        <v>10.76</v>
      </c>
      <c r="N952" s="99">
        <f t="shared" si="4"/>
        <v>36</v>
      </c>
      <c r="O952" s="133">
        <f t="shared" si="5"/>
        <v>6.994</v>
      </c>
      <c r="P952" s="134">
        <v>0.64</v>
      </c>
      <c r="Q952" s="90"/>
      <c r="R952" s="99">
        <f>IF(AND(H952&lt;='Product Ratings'!$E$5,H952&gt;='Product Ratings'!$D$5),'Product Ratings'!$C$5,IF(AND(H952&lt;='Product Ratings'!$E$6,H952&gt;='Product Ratings'!$D$6),'Product Ratings'!$C$6,IF(AND(H952&lt;='Product Ratings'!$E$7,H952&gt;='Product Ratings'!$D$7),'Product Ratings'!$C$7,IF(AND(H952&lt;='Product Ratings'!$E$8,H952&gt;='Product Ratings'!$D$8),'Product Ratings'!$C$8,IF(H952&gt;='Product Ratings'!$D$9,'Product Ratings'!$C$9)))))</f>
        <v>2</v>
      </c>
      <c r="S952" s="99">
        <f>IF(AND(D952&lt;='Product Ratings'!$I$5,D952&gt;='Product Ratings'!$H$5),'Product Ratings'!$F$5,IF(AND(D952&lt;='Product Ratings'!$I$6,D952&gt;='Product Ratings'!$H$6),'Product Ratings'!$F$6,IF(AND(D952&lt;='Product Ratings'!$I$7,I952&gt;='Product Ratings'!$H$7),'Product Ratings'!$F$7,IF(AND(D952&lt;='Product Ratings'!$I$8,D952&gt;='Product Ratings'!$H$8),'Product Ratings'!$F$8,IF(D952&gt;='Product Ratings'!$H$9,'Product Ratings'!$F$9)))))</f>
        <v>1</v>
      </c>
      <c r="T952" s="99">
        <f>IF(AND(O952&lt;='Product Ratings'!$M$5,O952&gt;='Product Ratings'!$L$5),'Product Ratings'!$J$5,IF(AND(O952&lt;='Product Ratings'!$M$6,O952&gt;='Product Ratings'!$L$6),'Product Ratings'!$J$6,IF(AND(O952&lt;='Product Ratings'!$M$7,O952&gt;='Product Ratings'!$L$7),'Product Ratings'!$J$7,IF(AND(O952&lt;='Product Ratings'!$M$8,O952&gt;='Product Ratings'!$L$8),'Product Ratings'!$J$8,IF(O952&gt;='Product Ratings'!$L$9,'Product Ratings'!$J$9)))))</f>
        <v>5</v>
      </c>
      <c r="U952" s="99">
        <f>IF(AND(N952&lt;='Product Ratings'!$R$5,N952&gt;='Product Ratings'!$Q$5),'Product Ratings'!$O$5,IF(AND(N952&lt;='Product Ratings'!$R$6,N952&gt;='Product Ratings'!$Q$6),'Product Ratings'!$O$6,IF(AND(N952&lt;='Product Ratings'!$R$7,N952&gt;='Product Ratings'!$Q$7),'Product Ratings'!$O$7,IF(AND(N952&lt;='Product Ratings'!$R$8,N952&gt;='Product Ratings'!$Q$8),'Product Ratings'!$O$8,IF(N952&gt;='Product Ratings'!$Q$9,'Product Ratings'!$O$9)))))</f>
        <v>3</v>
      </c>
      <c r="V952" s="99">
        <f>IF(AND(P952&lt;='Product Ratings'!$V$5,P952&gt;='Product Ratings'!$U$5),'Product Ratings'!$S$5,IF(AND(P952&lt;='Product Ratings'!$V$6,P952&gt;='Product Ratings'!$U$6),'Product Ratings'!$S$6,IF(AND(P952&lt;='Product Ratings'!$V$7,P952&gt;='Product Ratings'!$U$7),'Product Ratings'!$S$7,IF(AND(P952&lt;='Product Ratings'!$V$8,P952&gt;='Product Ratings'!$U$8),'Product Ratings'!$S$8,IF(P952&gt;='Product Ratings'!$U$9,'Product Ratings'!$S$9)))))</f>
        <v>5</v>
      </c>
      <c r="W952" s="135">
        <f t="shared" si="6"/>
        <v>16</v>
      </c>
      <c r="X952" s="90"/>
      <c r="Y952" s="90"/>
      <c r="Z952" s="90"/>
      <c r="AA952" s="90"/>
      <c r="AB952" s="90"/>
    </row>
    <row r="953" ht="12.75" customHeight="1">
      <c r="A953" s="87"/>
      <c r="B953" s="90"/>
      <c r="C953" s="90" t="s">
        <v>1012</v>
      </c>
      <c r="D953" s="126">
        <v>5.0</v>
      </c>
      <c r="E953" s="127">
        <v>265.48</v>
      </c>
      <c r="F953" s="128">
        <f t="shared" si="7"/>
        <v>172.562</v>
      </c>
      <c r="G953" s="129">
        <f t="shared" si="1"/>
        <v>92.918</v>
      </c>
      <c r="H953" s="130">
        <f t="shared" si="2"/>
        <v>0.35</v>
      </c>
      <c r="I953" s="131">
        <v>44701.0</v>
      </c>
      <c r="J953" s="132">
        <v>44737.0</v>
      </c>
      <c r="K953" s="123"/>
      <c r="L953" s="90"/>
      <c r="M953" s="133">
        <f t="shared" si="3"/>
        <v>53.096</v>
      </c>
      <c r="N953" s="99">
        <f t="shared" si="4"/>
        <v>36</v>
      </c>
      <c r="O953" s="133">
        <f t="shared" si="5"/>
        <v>34.5124</v>
      </c>
      <c r="P953" s="134">
        <v>0.67</v>
      </c>
      <c r="Q953" s="90"/>
      <c r="R953" s="99">
        <f>IF(AND(H953&lt;='Product Ratings'!$E$5,H953&gt;='Product Ratings'!$D$5),'Product Ratings'!$C$5,IF(AND(H953&lt;='Product Ratings'!$E$6,H953&gt;='Product Ratings'!$D$6),'Product Ratings'!$C$6,IF(AND(H953&lt;='Product Ratings'!$E$7,H953&gt;='Product Ratings'!$D$7),'Product Ratings'!$C$7,IF(AND(H953&lt;='Product Ratings'!$E$8,H953&gt;='Product Ratings'!$D$8),'Product Ratings'!$C$8,IF(H953&gt;='Product Ratings'!$D$9,'Product Ratings'!$C$9)))))</f>
        <v>2</v>
      </c>
      <c r="S953" s="99">
        <f>IF(AND(D953&lt;='Product Ratings'!$I$5,D953&gt;='Product Ratings'!$H$5),'Product Ratings'!$F$5,IF(AND(D953&lt;='Product Ratings'!$I$6,D953&gt;='Product Ratings'!$H$6),'Product Ratings'!$F$6,IF(AND(D953&lt;='Product Ratings'!$I$7,I953&gt;='Product Ratings'!$H$7),'Product Ratings'!$F$7,IF(AND(D953&lt;='Product Ratings'!$I$8,D953&gt;='Product Ratings'!$H$8),'Product Ratings'!$F$8,IF(D953&gt;='Product Ratings'!$H$9,'Product Ratings'!$F$9)))))</f>
        <v>1</v>
      </c>
      <c r="T953" s="99">
        <f>IF(AND(O953&lt;='Product Ratings'!$M$5,O953&gt;='Product Ratings'!$L$5),'Product Ratings'!$J$5,IF(AND(O953&lt;='Product Ratings'!$M$6,O953&gt;='Product Ratings'!$L$6),'Product Ratings'!$J$6,IF(AND(O953&lt;='Product Ratings'!$M$7,O953&gt;='Product Ratings'!$L$7),'Product Ratings'!$J$7,IF(AND(O953&lt;='Product Ratings'!$M$8,O953&gt;='Product Ratings'!$L$8),'Product Ratings'!$J$8,IF(O953&gt;='Product Ratings'!$L$9,'Product Ratings'!$J$9)))))</f>
        <v>4</v>
      </c>
      <c r="U953" s="99">
        <f>IF(AND(N953&lt;='Product Ratings'!$R$5,N953&gt;='Product Ratings'!$Q$5),'Product Ratings'!$O$5,IF(AND(N953&lt;='Product Ratings'!$R$6,N953&gt;='Product Ratings'!$Q$6),'Product Ratings'!$O$6,IF(AND(N953&lt;='Product Ratings'!$R$7,N953&gt;='Product Ratings'!$Q$7),'Product Ratings'!$O$7,IF(AND(N953&lt;='Product Ratings'!$R$8,N953&gt;='Product Ratings'!$Q$8),'Product Ratings'!$O$8,IF(N953&gt;='Product Ratings'!$Q$9,'Product Ratings'!$O$9)))))</f>
        <v>3</v>
      </c>
      <c r="V953" s="99">
        <f>IF(AND(P953&lt;='Product Ratings'!$V$5,P953&gt;='Product Ratings'!$U$5),'Product Ratings'!$S$5,IF(AND(P953&lt;='Product Ratings'!$V$6,P953&gt;='Product Ratings'!$U$6),'Product Ratings'!$S$6,IF(AND(P953&lt;='Product Ratings'!$V$7,P953&gt;='Product Ratings'!$U$7),'Product Ratings'!$S$7,IF(AND(P953&lt;='Product Ratings'!$V$8,P953&gt;='Product Ratings'!$U$8),'Product Ratings'!$S$8,IF(P953&gt;='Product Ratings'!$U$9,'Product Ratings'!$S$9)))))</f>
        <v>5</v>
      </c>
      <c r="W953" s="135">
        <f t="shared" si="6"/>
        <v>15</v>
      </c>
      <c r="X953" s="90"/>
      <c r="Y953" s="90"/>
      <c r="Z953" s="90"/>
      <c r="AA953" s="90"/>
      <c r="AB953" s="90"/>
    </row>
    <row r="954" ht="12.75" customHeight="1">
      <c r="A954" s="87"/>
      <c r="B954" s="90"/>
      <c r="C954" s="90" t="s">
        <v>1013</v>
      </c>
      <c r="D954" s="126">
        <v>6.0</v>
      </c>
      <c r="E954" s="127">
        <v>161.13</v>
      </c>
      <c r="F954" s="128">
        <f t="shared" si="7"/>
        <v>104.7345</v>
      </c>
      <c r="G954" s="129">
        <f t="shared" si="1"/>
        <v>56.3955</v>
      </c>
      <c r="H954" s="130">
        <f t="shared" si="2"/>
        <v>0.35</v>
      </c>
      <c r="I954" s="131">
        <v>44702.0</v>
      </c>
      <c r="J954" s="132">
        <v>44738.0</v>
      </c>
      <c r="K954" s="123"/>
      <c r="L954" s="90"/>
      <c r="M954" s="133">
        <f t="shared" si="3"/>
        <v>26.855</v>
      </c>
      <c r="N954" s="99">
        <f t="shared" si="4"/>
        <v>36</v>
      </c>
      <c r="O954" s="133">
        <f t="shared" si="5"/>
        <v>17.45575</v>
      </c>
      <c r="P954" s="134">
        <v>0.68</v>
      </c>
      <c r="Q954" s="90"/>
      <c r="R954" s="99">
        <f>IF(AND(H954&lt;='Product Ratings'!$E$5,H954&gt;='Product Ratings'!$D$5),'Product Ratings'!$C$5,IF(AND(H954&lt;='Product Ratings'!$E$6,H954&gt;='Product Ratings'!$D$6),'Product Ratings'!$C$6,IF(AND(H954&lt;='Product Ratings'!$E$7,H954&gt;='Product Ratings'!$D$7),'Product Ratings'!$C$7,IF(AND(H954&lt;='Product Ratings'!$E$8,H954&gt;='Product Ratings'!$D$8),'Product Ratings'!$C$8,IF(H954&gt;='Product Ratings'!$D$9,'Product Ratings'!$C$9)))))</f>
        <v>2</v>
      </c>
      <c r="S954" s="99">
        <f>IF(AND(D954&lt;='Product Ratings'!$I$5,D954&gt;='Product Ratings'!$H$5),'Product Ratings'!$F$5,IF(AND(D954&lt;='Product Ratings'!$I$6,D954&gt;='Product Ratings'!$H$6),'Product Ratings'!$F$6,IF(AND(D954&lt;='Product Ratings'!$I$7,I954&gt;='Product Ratings'!$H$7),'Product Ratings'!$F$7,IF(AND(D954&lt;='Product Ratings'!$I$8,D954&gt;='Product Ratings'!$H$8),'Product Ratings'!$F$8,IF(D954&gt;='Product Ratings'!$H$9,'Product Ratings'!$F$9)))))</f>
        <v>2</v>
      </c>
      <c r="T954" s="99">
        <f>IF(AND(O954&lt;='Product Ratings'!$M$5,O954&gt;='Product Ratings'!$L$5),'Product Ratings'!$J$5,IF(AND(O954&lt;='Product Ratings'!$M$6,O954&gt;='Product Ratings'!$L$6),'Product Ratings'!$J$6,IF(AND(O954&lt;='Product Ratings'!$M$7,O954&gt;='Product Ratings'!$L$7),'Product Ratings'!$J$7,IF(AND(O954&lt;='Product Ratings'!$M$8,O954&gt;='Product Ratings'!$L$8),'Product Ratings'!$J$8,IF(O954&gt;='Product Ratings'!$L$9,'Product Ratings'!$J$9)))))</f>
        <v>5</v>
      </c>
      <c r="U954" s="99">
        <f>IF(AND(N954&lt;='Product Ratings'!$R$5,N954&gt;='Product Ratings'!$Q$5),'Product Ratings'!$O$5,IF(AND(N954&lt;='Product Ratings'!$R$6,N954&gt;='Product Ratings'!$Q$6),'Product Ratings'!$O$6,IF(AND(N954&lt;='Product Ratings'!$R$7,N954&gt;='Product Ratings'!$Q$7),'Product Ratings'!$O$7,IF(AND(N954&lt;='Product Ratings'!$R$8,N954&gt;='Product Ratings'!$Q$8),'Product Ratings'!$O$8,IF(N954&gt;='Product Ratings'!$Q$9,'Product Ratings'!$O$9)))))</f>
        <v>3</v>
      </c>
      <c r="V954" s="99">
        <f>IF(AND(P954&lt;='Product Ratings'!$V$5,P954&gt;='Product Ratings'!$U$5),'Product Ratings'!$S$5,IF(AND(P954&lt;='Product Ratings'!$V$6,P954&gt;='Product Ratings'!$U$6),'Product Ratings'!$S$6,IF(AND(P954&lt;='Product Ratings'!$V$7,P954&gt;='Product Ratings'!$U$7),'Product Ratings'!$S$7,IF(AND(P954&lt;='Product Ratings'!$V$8,P954&gt;='Product Ratings'!$U$8),'Product Ratings'!$S$8,IF(P954&gt;='Product Ratings'!$U$9,'Product Ratings'!$S$9)))))</f>
        <v>5</v>
      </c>
      <c r="W954" s="135">
        <f t="shared" si="6"/>
        <v>17</v>
      </c>
      <c r="X954" s="90"/>
      <c r="Y954" s="90"/>
      <c r="Z954" s="90"/>
      <c r="AA954" s="90"/>
      <c r="AB954" s="90"/>
    </row>
    <row r="955" ht="12.75" customHeight="1">
      <c r="A955" s="87"/>
      <c r="B955" s="90"/>
      <c r="C955" s="90" t="s">
        <v>1014</v>
      </c>
      <c r="D955" s="126">
        <v>1.0</v>
      </c>
      <c r="E955" s="127">
        <v>99.06</v>
      </c>
      <c r="F955" s="128">
        <f t="shared" si="7"/>
        <v>64.389</v>
      </c>
      <c r="G955" s="129">
        <f t="shared" si="1"/>
        <v>34.671</v>
      </c>
      <c r="H955" s="130">
        <f t="shared" si="2"/>
        <v>0.35</v>
      </c>
      <c r="I955" s="131">
        <v>44703.0</v>
      </c>
      <c r="J955" s="132">
        <v>44739.0</v>
      </c>
      <c r="K955" s="123"/>
      <c r="L955" s="90"/>
      <c r="M955" s="133">
        <f t="shared" si="3"/>
        <v>99.06</v>
      </c>
      <c r="N955" s="99">
        <f t="shared" si="4"/>
        <v>36</v>
      </c>
      <c r="O955" s="133">
        <f t="shared" si="5"/>
        <v>64.389</v>
      </c>
      <c r="P955" s="134">
        <v>0.62</v>
      </c>
      <c r="Q955" s="90"/>
      <c r="R955" s="99">
        <f>IF(AND(H955&lt;='Product Ratings'!$E$5,H955&gt;='Product Ratings'!$D$5),'Product Ratings'!$C$5,IF(AND(H955&lt;='Product Ratings'!$E$6,H955&gt;='Product Ratings'!$D$6),'Product Ratings'!$C$6,IF(AND(H955&lt;='Product Ratings'!$E$7,H955&gt;='Product Ratings'!$D$7),'Product Ratings'!$C$7,IF(AND(H955&lt;='Product Ratings'!$E$8,H955&gt;='Product Ratings'!$D$8),'Product Ratings'!$C$8,IF(H955&gt;='Product Ratings'!$D$9,'Product Ratings'!$C$9)))))</f>
        <v>2</v>
      </c>
      <c r="S955" s="99">
        <f>IF(AND(D955&lt;='Product Ratings'!$I$5,D955&gt;='Product Ratings'!$H$5),'Product Ratings'!$F$5,IF(AND(D955&lt;='Product Ratings'!$I$6,D955&gt;='Product Ratings'!$H$6),'Product Ratings'!$F$6,IF(AND(D955&lt;='Product Ratings'!$I$7,I955&gt;='Product Ratings'!$H$7),'Product Ratings'!$F$7,IF(AND(D955&lt;='Product Ratings'!$I$8,D955&gt;='Product Ratings'!$H$8),'Product Ratings'!$F$8,IF(D955&gt;='Product Ratings'!$H$9,'Product Ratings'!$F$9)))))</f>
        <v>1</v>
      </c>
      <c r="T955" s="99">
        <f>IF(AND(O955&lt;='Product Ratings'!$M$5,O955&gt;='Product Ratings'!$L$5),'Product Ratings'!$J$5,IF(AND(O955&lt;='Product Ratings'!$M$6,O955&gt;='Product Ratings'!$L$6),'Product Ratings'!$J$6,IF(AND(O955&lt;='Product Ratings'!$M$7,O955&gt;='Product Ratings'!$L$7),'Product Ratings'!$J$7,IF(AND(O955&lt;='Product Ratings'!$M$8,O955&gt;='Product Ratings'!$L$8),'Product Ratings'!$J$8,IF(O955&gt;='Product Ratings'!$L$9,'Product Ratings'!$J$9)))))</f>
        <v>3</v>
      </c>
      <c r="U955" s="99">
        <f>IF(AND(N955&lt;='Product Ratings'!$R$5,N955&gt;='Product Ratings'!$Q$5),'Product Ratings'!$O$5,IF(AND(N955&lt;='Product Ratings'!$R$6,N955&gt;='Product Ratings'!$Q$6),'Product Ratings'!$O$6,IF(AND(N955&lt;='Product Ratings'!$R$7,N955&gt;='Product Ratings'!$Q$7),'Product Ratings'!$O$7,IF(AND(N955&lt;='Product Ratings'!$R$8,N955&gt;='Product Ratings'!$Q$8),'Product Ratings'!$O$8,IF(N955&gt;='Product Ratings'!$Q$9,'Product Ratings'!$O$9)))))</f>
        <v>3</v>
      </c>
      <c r="V955" s="99">
        <f>IF(AND(P955&lt;='Product Ratings'!$V$5,P955&gt;='Product Ratings'!$U$5),'Product Ratings'!$S$5,IF(AND(P955&lt;='Product Ratings'!$V$6,P955&gt;='Product Ratings'!$U$6),'Product Ratings'!$S$6,IF(AND(P955&lt;='Product Ratings'!$V$7,P955&gt;='Product Ratings'!$U$7),'Product Ratings'!$S$7,IF(AND(P955&lt;='Product Ratings'!$V$8,P955&gt;='Product Ratings'!$U$8),'Product Ratings'!$S$8,IF(P955&gt;='Product Ratings'!$U$9,'Product Ratings'!$S$9)))))</f>
        <v>5</v>
      </c>
      <c r="W955" s="135">
        <f t="shared" si="6"/>
        <v>14</v>
      </c>
      <c r="X955" s="90"/>
      <c r="Y955" s="90"/>
      <c r="Z955" s="90"/>
      <c r="AA955" s="90"/>
      <c r="AB955" s="90"/>
    </row>
    <row r="956" ht="12.75" customHeight="1">
      <c r="A956" s="87"/>
      <c r="B956" s="90"/>
      <c r="C956" s="90" t="s">
        <v>1015</v>
      </c>
      <c r="D956" s="126">
        <v>2.0</v>
      </c>
      <c r="E956" s="127">
        <v>80.57</v>
      </c>
      <c r="F956" s="128">
        <f t="shared" si="7"/>
        <v>52.3705</v>
      </c>
      <c r="G956" s="129">
        <f t="shared" si="1"/>
        <v>28.1995</v>
      </c>
      <c r="H956" s="130">
        <f t="shared" si="2"/>
        <v>0.35</v>
      </c>
      <c r="I956" s="131">
        <v>44704.0</v>
      </c>
      <c r="J956" s="132">
        <v>44740.0</v>
      </c>
      <c r="K956" s="123"/>
      <c r="L956" s="90"/>
      <c r="M956" s="133">
        <f t="shared" si="3"/>
        <v>40.285</v>
      </c>
      <c r="N956" s="99">
        <f t="shared" si="4"/>
        <v>36</v>
      </c>
      <c r="O956" s="133">
        <f t="shared" si="5"/>
        <v>26.18525</v>
      </c>
      <c r="P956" s="134">
        <v>0.69</v>
      </c>
      <c r="Q956" s="90"/>
      <c r="R956" s="99">
        <f>IF(AND(H956&lt;='Product Ratings'!$E$5,H956&gt;='Product Ratings'!$D$5),'Product Ratings'!$C$5,IF(AND(H956&lt;='Product Ratings'!$E$6,H956&gt;='Product Ratings'!$D$6),'Product Ratings'!$C$6,IF(AND(H956&lt;='Product Ratings'!$E$7,H956&gt;='Product Ratings'!$D$7),'Product Ratings'!$C$7,IF(AND(H956&lt;='Product Ratings'!$E$8,H956&gt;='Product Ratings'!$D$8),'Product Ratings'!$C$8,IF(H956&gt;='Product Ratings'!$D$9,'Product Ratings'!$C$9)))))</f>
        <v>2</v>
      </c>
      <c r="S956" s="99">
        <f>IF(AND(D956&lt;='Product Ratings'!$I$5,D956&gt;='Product Ratings'!$H$5),'Product Ratings'!$F$5,IF(AND(D956&lt;='Product Ratings'!$I$6,D956&gt;='Product Ratings'!$H$6),'Product Ratings'!$F$6,IF(AND(D956&lt;='Product Ratings'!$I$7,I956&gt;='Product Ratings'!$H$7),'Product Ratings'!$F$7,IF(AND(D956&lt;='Product Ratings'!$I$8,D956&gt;='Product Ratings'!$H$8),'Product Ratings'!$F$8,IF(D956&gt;='Product Ratings'!$H$9,'Product Ratings'!$F$9)))))</f>
        <v>1</v>
      </c>
      <c r="T956" s="99">
        <f>IF(AND(O956&lt;='Product Ratings'!$M$5,O956&gt;='Product Ratings'!$L$5),'Product Ratings'!$J$5,IF(AND(O956&lt;='Product Ratings'!$M$6,O956&gt;='Product Ratings'!$L$6),'Product Ratings'!$J$6,IF(AND(O956&lt;='Product Ratings'!$M$7,O956&gt;='Product Ratings'!$L$7),'Product Ratings'!$J$7,IF(AND(O956&lt;='Product Ratings'!$M$8,O956&gt;='Product Ratings'!$L$8),'Product Ratings'!$J$8,IF(O956&gt;='Product Ratings'!$L$9,'Product Ratings'!$J$9)))))</f>
        <v>4</v>
      </c>
      <c r="U956" s="99">
        <f>IF(AND(N956&lt;='Product Ratings'!$R$5,N956&gt;='Product Ratings'!$Q$5),'Product Ratings'!$O$5,IF(AND(N956&lt;='Product Ratings'!$R$6,N956&gt;='Product Ratings'!$Q$6),'Product Ratings'!$O$6,IF(AND(N956&lt;='Product Ratings'!$R$7,N956&gt;='Product Ratings'!$Q$7),'Product Ratings'!$O$7,IF(AND(N956&lt;='Product Ratings'!$R$8,N956&gt;='Product Ratings'!$Q$8),'Product Ratings'!$O$8,IF(N956&gt;='Product Ratings'!$Q$9,'Product Ratings'!$O$9)))))</f>
        <v>3</v>
      </c>
      <c r="V956" s="99">
        <f>IF(AND(P956&lt;='Product Ratings'!$V$5,P956&gt;='Product Ratings'!$U$5),'Product Ratings'!$S$5,IF(AND(P956&lt;='Product Ratings'!$V$6,P956&gt;='Product Ratings'!$U$6),'Product Ratings'!$S$6,IF(AND(P956&lt;='Product Ratings'!$V$7,P956&gt;='Product Ratings'!$U$7),'Product Ratings'!$S$7,IF(AND(P956&lt;='Product Ratings'!$V$8,P956&gt;='Product Ratings'!$U$8),'Product Ratings'!$S$8,IF(P956&gt;='Product Ratings'!$U$9,'Product Ratings'!$S$9)))))</f>
        <v>5</v>
      </c>
      <c r="W956" s="135">
        <f t="shared" si="6"/>
        <v>15</v>
      </c>
      <c r="X956" s="90"/>
      <c r="Y956" s="90"/>
      <c r="Z956" s="90"/>
      <c r="AA956" s="90"/>
      <c r="AB956" s="90"/>
    </row>
    <row r="957" ht="12.75" customHeight="1">
      <c r="A957" s="87"/>
      <c r="B957" s="90"/>
      <c r="C957" s="90" t="s">
        <v>1016</v>
      </c>
      <c r="D957" s="126">
        <v>3.0</v>
      </c>
      <c r="E957" s="127">
        <v>88.17</v>
      </c>
      <c r="F957" s="128">
        <f t="shared" si="7"/>
        <v>57.3105</v>
      </c>
      <c r="G957" s="129">
        <f t="shared" si="1"/>
        <v>30.8595</v>
      </c>
      <c r="H957" s="130">
        <f t="shared" si="2"/>
        <v>0.35</v>
      </c>
      <c r="I957" s="131">
        <v>44705.0</v>
      </c>
      <c r="J957" s="132">
        <v>44741.0</v>
      </c>
      <c r="K957" s="123"/>
      <c r="L957" s="90"/>
      <c r="M957" s="133">
        <f t="shared" si="3"/>
        <v>29.39</v>
      </c>
      <c r="N957" s="99">
        <f t="shared" si="4"/>
        <v>36</v>
      </c>
      <c r="O957" s="133">
        <f t="shared" si="5"/>
        <v>19.1035</v>
      </c>
      <c r="P957" s="134">
        <v>0.64</v>
      </c>
      <c r="Q957" s="90"/>
      <c r="R957" s="99">
        <f>IF(AND(H957&lt;='Product Ratings'!$E$5,H957&gt;='Product Ratings'!$D$5),'Product Ratings'!$C$5,IF(AND(H957&lt;='Product Ratings'!$E$6,H957&gt;='Product Ratings'!$D$6),'Product Ratings'!$C$6,IF(AND(H957&lt;='Product Ratings'!$E$7,H957&gt;='Product Ratings'!$D$7),'Product Ratings'!$C$7,IF(AND(H957&lt;='Product Ratings'!$E$8,H957&gt;='Product Ratings'!$D$8),'Product Ratings'!$C$8,IF(H957&gt;='Product Ratings'!$D$9,'Product Ratings'!$C$9)))))</f>
        <v>2</v>
      </c>
      <c r="S957" s="99">
        <f>IF(AND(D957&lt;='Product Ratings'!$I$5,D957&gt;='Product Ratings'!$H$5),'Product Ratings'!$F$5,IF(AND(D957&lt;='Product Ratings'!$I$6,D957&gt;='Product Ratings'!$H$6),'Product Ratings'!$F$6,IF(AND(D957&lt;='Product Ratings'!$I$7,I957&gt;='Product Ratings'!$H$7),'Product Ratings'!$F$7,IF(AND(D957&lt;='Product Ratings'!$I$8,D957&gt;='Product Ratings'!$H$8),'Product Ratings'!$F$8,IF(D957&gt;='Product Ratings'!$H$9,'Product Ratings'!$F$9)))))</f>
        <v>1</v>
      </c>
      <c r="T957" s="99">
        <f>IF(AND(O957&lt;='Product Ratings'!$M$5,O957&gt;='Product Ratings'!$L$5),'Product Ratings'!$J$5,IF(AND(O957&lt;='Product Ratings'!$M$6,O957&gt;='Product Ratings'!$L$6),'Product Ratings'!$J$6,IF(AND(O957&lt;='Product Ratings'!$M$7,O957&gt;='Product Ratings'!$L$7),'Product Ratings'!$J$7,IF(AND(O957&lt;='Product Ratings'!$M$8,O957&gt;='Product Ratings'!$L$8),'Product Ratings'!$J$8,IF(O957&gt;='Product Ratings'!$L$9,'Product Ratings'!$J$9)))))</f>
        <v>5</v>
      </c>
      <c r="U957" s="99">
        <f>IF(AND(N957&lt;='Product Ratings'!$R$5,N957&gt;='Product Ratings'!$Q$5),'Product Ratings'!$O$5,IF(AND(N957&lt;='Product Ratings'!$R$6,N957&gt;='Product Ratings'!$Q$6),'Product Ratings'!$O$6,IF(AND(N957&lt;='Product Ratings'!$R$7,N957&gt;='Product Ratings'!$Q$7),'Product Ratings'!$O$7,IF(AND(N957&lt;='Product Ratings'!$R$8,N957&gt;='Product Ratings'!$Q$8),'Product Ratings'!$O$8,IF(N957&gt;='Product Ratings'!$Q$9,'Product Ratings'!$O$9)))))</f>
        <v>3</v>
      </c>
      <c r="V957" s="99">
        <f>IF(AND(P957&lt;='Product Ratings'!$V$5,P957&gt;='Product Ratings'!$U$5),'Product Ratings'!$S$5,IF(AND(P957&lt;='Product Ratings'!$V$6,P957&gt;='Product Ratings'!$U$6),'Product Ratings'!$S$6,IF(AND(P957&lt;='Product Ratings'!$V$7,P957&gt;='Product Ratings'!$U$7),'Product Ratings'!$S$7,IF(AND(P957&lt;='Product Ratings'!$V$8,P957&gt;='Product Ratings'!$U$8),'Product Ratings'!$S$8,IF(P957&gt;='Product Ratings'!$U$9,'Product Ratings'!$S$9)))))</f>
        <v>5</v>
      </c>
      <c r="W957" s="135">
        <f t="shared" si="6"/>
        <v>16</v>
      </c>
      <c r="X957" s="90"/>
      <c r="Y957" s="90"/>
      <c r="Z957" s="90"/>
      <c r="AA957" s="90"/>
      <c r="AB957" s="90"/>
    </row>
    <row r="958" ht="12.75" customHeight="1">
      <c r="A958" s="87"/>
      <c r="B958" s="90"/>
      <c r="C958" s="90" t="s">
        <v>1017</v>
      </c>
      <c r="D958" s="126">
        <v>4.0</v>
      </c>
      <c r="E958" s="127">
        <v>584.35</v>
      </c>
      <c r="F958" s="128">
        <f t="shared" si="7"/>
        <v>379.8275</v>
      </c>
      <c r="G958" s="129">
        <f t="shared" si="1"/>
        <v>204.5225</v>
      </c>
      <c r="H958" s="130">
        <f t="shared" si="2"/>
        <v>0.35</v>
      </c>
      <c r="I958" s="131">
        <v>44706.0</v>
      </c>
      <c r="J958" s="132">
        <v>44742.0</v>
      </c>
      <c r="K958" s="123"/>
      <c r="L958" s="90"/>
      <c r="M958" s="133">
        <f t="shared" si="3"/>
        <v>146.0875</v>
      </c>
      <c r="N958" s="99">
        <f t="shared" si="4"/>
        <v>36</v>
      </c>
      <c r="O958" s="133">
        <f t="shared" si="5"/>
        <v>94.956875</v>
      </c>
      <c r="P958" s="134">
        <v>0.15</v>
      </c>
      <c r="Q958" s="90"/>
      <c r="R958" s="99">
        <f>IF(AND(H958&lt;='Product Ratings'!$E$5,H958&gt;='Product Ratings'!$D$5),'Product Ratings'!$C$5,IF(AND(H958&lt;='Product Ratings'!$E$6,H958&gt;='Product Ratings'!$D$6),'Product Ratings'!$C$6,IF(AND(H958&lt;='Product Ratings'!$E$7,H958&gt;='Product Ratings'!$D$7),'Product Ratings'!$C$7,IF(AND(H958&lt;='Product Ratings'!$E$8,H958&gt;='Product Ratings'!$D$8),'Product Ratings'!$C$8,IF(H958&gt;='Product Ratings'!$D$9,'Product Ratings'!$C$9)))))</f>
        <v>2</v>
      </c>
      <c r="S958" s="99">
        <f>IF(AND(D958&lt;='Product Ratings'!$I$5,D958&gt;='Product Ratings'!$H$5),'Product Ratings'!$F$5,IF(AND(D958&lt;='Product Ratings'!$I$6,D958&gt;='Product Ratings'!$H$6),'Product Ratings'!$F$6,IF(AND(D958&lt;='Product Ratings'!$I$7,I958&gt;='Product Ratings'!$H$7),'Product Ratings'!$F$7,IF(AND(D958&lt;='Product Ratings'!$I$8,D958&gt;='Product Ratings'!$H$8),'Product Ratings'!$F$8,IF(D958&gt;='Product Ratings'!$H$9,'Product Ratings'!$F$9)))))</f>
        <v>1</v>
      </c>
      <c r="T958" s="99">
        <f>IF(AND(O958&lt;='Product Ratings'!$M$5,O958&gt;='Product Ratings'!$L$5),'Product Ratings'!$J$5,IF(AND(O958&lt;='Product Ratings'!$M$6,O958&gt;='Product Ratings'!$L$6),'Product Ratings'!$J$6,IF(AND(O958&lt;='Product Ratings'!$M$7,O958&gt;='Product Ratings'!$L$7),'Product Ratings'!$J$7,IF(AND(O958&lt;='Product Ratings'!$M$8,O958&gt;='Product Ratings'!$L$8),'Product Ratings'!$J$8,IF(O958&gt;='Product Ratings'!$L$9,'Product Ratings'!$J$9)))))</f>
        <v>2</v>
      </c>
      <c r="U958" s="99">
        <f>IF(AND(N958&lt;='Product Ratings'!$R$5,N958&gt;='Product Ratings'!$Q$5),'Product Ratings'!$O$5,IF(AND(N958&lt;='Product Ratings'!$R$6,N958&gt;='Product Ratings'!$Q$6),'Product Ratings'!$O$6,IF(AND(N958&lt;='Product Ratings'!$R$7,N958&gt;='Product Ratings'!$Q$7),'Product Ratings'!$O$7,IF(AND(N958&lt;='Product Ratings'!$R$8,N958&gt;='Product Ratings'!$Q$8),'Product Ratings'!$O$8,IF(N958&gt;='Product Ratings'!$Q$9,'Product Ratings'!$O$9)))))</f>
        <v>3</v>
      </c>
      <c r="V958" s="99">
        <f>IF(AND(P958&lt;='Product Ratings'!$V$5,P958&gt;='Product Ratings'!$U$5),'Product Ratings'!$S$5,IF(AND(P958&lt;='Product Ratings'!$V$6,P958&gt;='Product Ratings'!$U$6),'Product Ratings'!$S$6,IF(AND(P958&lt;='Product Ratings'!$V$7,P958&gt;='Product Ratings'!$U$7),'Product Ratings'!$S$7,IF(AND(P958&lt;='Product Ratings'!$V$8,P958&gt;='Product Ratings'!$U$8),'Product Ratings'!$S$8,IF(P958&gt;='Product Ratings'!$U$9,'Product Ratings'!$S$9)))))</f>
        <v>3</v>
      </c>
      <c r="W958" s="135">
        <f t="shared" si="6"/>
        <v>11</v>
      </c>
      <c r="X958" s="90"/>
      <c r="Y958" s="90"/>
      <c r="Z958" s="90"/>
      <c r="AA958" s="90"/>
      <c r="AB958" s="90"/>
    </row>
    <row r="959" ht="12.75" customHeight="1">
      <c r="A959" s="87"/>
      <c r="B959" s="90"/>
      <c r="C959" s="90" t="s">
        <v>1018</v>
      </c>
      <c r="D959" s="126">
        <v>5.0</v>
      </c>
      <c r="E959" s="127">
        <v>189.0</v>
      </c>
      <c r="F959" s="128">
        <f t="shared" si="7"/>
        <v>122.85</v>
      </c>
      <c r="G959" s="129">
        <f t="shared" si="1"/>
        <v>66.15</v>
      </c>
      <c r="H959" s="130">
        <f t="shared" si="2"/>
        <v>0.35</v>
      </c>
      <c r="I959" s="131">
        <v>44707.0</v>
      </c>
      <c r="J959" s="132">
        <v>44743.0</v>
      </c>
      <c r="K959" s="123"/>
      <c r="L959" s="90"/>
      <c r="M959" s="133">
        <f t="shared" si="3"/>
        <v>37.8</v>
      </c>
      <c r="N959" s="99">
        <f t="shared" si="4"/>
        <v>36</v>
      </c>
      <c r="O959" s="133">
        <f t="shared" si="5"/>
        <v>24.57</v>
      </c>
      <c r="P959" s="134">
        <v>0.85</v>
      </c>
      <c r="Q959" s="90"/>
      <c r="R959" s="99">
        <f>IF(AND(H959&lt;='Product Ratings'!$E$5,H959&gt;='Product Ratings'!$D$5),'Product Ratings'!$C$5,IF(AND(H959&lt;='Product Ratings'!$E$6,H959&gt;='Product Ratings'!$D$6),'Product Ratings'!$C$6,IF(AND(H959&lt;='Product Ratings'!$E$7,H959&gt;='Product Ratings'!$D$7),'Product Ratings'!$C$7,IF(AND(H959&lt;='Product Ratings'!$E$8,H959&gt;='Product Ratings'!$D$8),'Product Ratings'!$C$8,IF(H959&gt;='Product Ratings'!$D$9,'Product Ratings'!$C$9)))))</f>
        <v>2</v>
      </c>
      <c r="S959" s="99">
        <f>IF(AND(D959&lt;='Product Ratings'!$I$5,D959&gt;='Product Ratings'!$H$5),'Product Ratings'!$F$5,IF(AND(D959&lt;='Product Ratings'!$I$6,D959&gt;='Product Ratings'!$H$6),'Product Ratings'!$F$6,IF(AND(D959&lt;='Product Ratings'!$I$7,I959&gt;='Product Ratings'!$H$7),'Product Ratings'!$F$7,IF(AND(D959&lt;='Product Ratings'!$I$8,D959&gt;='Product Ratings'!$H$8),'Product Ratings'!$F$8,IF(D959&gt;='Product Ratings'!$H$9,'Product Ratings'!$F$9)))))</f>
        <v>1</v>
      </c>
      <c r="T959" s="99">
        <f>IF(AND(O959&lt;='Product Ratings'!$M$5,O959&gt;='Product Ratings'!$L$5),'Product Ratings'!$J$5,IF(AND(O959&lt;='Product Ratings'!$M$6,O959&gt;='Product Ratings'!$L$6),'Product Ratings'!$J$6,IF(AND(O959&lt;='Product Ratings'!$M$7,O959&gt;='Product Ratings'!$L$7),'Product Ratings'!$J$7,IF(AND(O959&lt;='Product Ratings'!$M$8,O959&gt;='Product Ratings'!$L$8),'Product Ratings'!$J$8,IF(O959&gt;='Product Ratings'!$L$9,'Product Ratings'!$J$9)))))</f>
        <v>5</v>
      </c>
      <c r="U959" s="99">
        <f>IF(AND(N959&lt;='Product Ratings'!$R$5,N959&gt;='Product Ratings'!$Q$5),'Product Ratings'!$O$5,IF(AND(N959&lt;='Product Ratings'!$R$6,N959&gt;='Product Ratings'!$Q$6),'Product Ratings'!$O$6,IF(AND(N959&lt;='Product Ratings'!$R$7,N959&gt;='Product Ratings'!$Q$7),'Product Ratings'!$O$7,IF(AND(N959&lt;='Product Ratings'!$R$8,N959&gt;='Product Ratings'!$Q$8),'Product Ratings'!$O$8,IF(N959&gt;='Product Ratings'!$Q$9,'Product Ratings'!$O$9)))))</f>
        <v>3</v>
      </c>
      <c r="V959" s="99">
        <f>IF(AND(P959&lt;='Product Ratings'!$V$5,P959&gt;='Product Ratings'!$U$5),'Product Ratings'!$S$5,IF(AND(P959&lt;='Product Ratings'!$V$6,P959&gt;='Product Ratings'!$U$6),'Product Ratings'!$S$6,IF(AND(P959&lt;='Product Ratings'!$V$7,P959&gt;='Product Ratings'!$U$7),'Product Ratings'!$S$7,IF(AND(P959&lt;='Product Ratings'!$V$8,P959&gt;='Product Ratings'!$U$8),'Product Ratings'!$S$8,IF(P959&gt;='Product Ratings'!$U$9,'Product Ratings'!$S$9)))))</f>
        <v>5</v>
      </c>
      <c r="W959" s="135">
        <f t="shared" si="6"/>
        <v>16</v>
      </c>
      <c r="X959" s="90"/>
      <c r="Y959" s="90"/>
      <c r="Z959" s="90"/>
      <c r="AA959" s="90"/>
      <c r="AB959" s="90"/>
    </row>
    <row r="960" ht="12.75" customHeight="1">
      <c r="A960" s="87"/>
      <c r="B960" s="90"/>
      <c r="C960" s="90" t="s">
        <v>1019</v>
      </c>
      <c r="D960" s="126">
        <v>6.0</v>
      </c>
      <c r="E960" s="127">
        <v>125.69</v>
      </c>
      <c r="F960" s="128">
        <f t="shared" si="7"/>
        <v>81.6985</v>
      </c>
      <c r="G960" s="129">
        <f t="shared" si="1"/>
        <v>43.9915</v>
      </c>
      <c r="H960" s="130">
        <f t="shared" si="2"/>
        <v>0.35</v>
      </c>
      <c r="I960" s="131">
        <v>44708.0</v>
      </c>
      <c r="J960" s="132">
        <v>44744.0</v>
      </c>
      <c r="K960" s="123"/>
      <c r="L960" s="90"/>
      <c r="M960" s="133">
        <f t="shared" si="3"/>
        <v>20.94833333</v>
      </c>
      <c r="N960" s="99">
        <f t="shared" si="4"/>
        <v>36</v>
      </c>
      <c r="O960" s="133">
        <f t="shared" si="5"/>
        <v>13.61641667</v>
      </c>
      <c r="P960" s="134">
        <v>0.87</v>
      </c>
      <c r="Q960" s="90"/>
      <c r="R960" s="99">
        <f>IF(AND(H960&lt;='Product Ratings'!$E$5,H960&gt;='Product Ratings'!$D$5),'Product Ratings'!$C$5,IF(AND(H960&lt;='Product Ratings'!$E$6,H960&gt;='Product Ratings'!$D$6),'Product Ratings'!$C$6,IF(AND(H960&lt;='Product Ratings'!$E$7,H960&gt;='Product Ratings'!$D$7),'Product Ratings'!$C$7,IF(AND(H960&lt;='Product Ratings'!$E$8,H960&gt;='Product Ratings'!$D$8),'Product Ratings'!$C$8,IF(H960&gt;='Product Ratings'!$D$9,'Product Ratings'!$C$9)))))</f>
        <v>2</v>
      </c>
      <c r="S960" s="99">
        <f>IF(AND(D960&lt;='Product Ratings'!$I$5,D960&gt;='Product Ratings'!$H$5),'Product Ratings'!$F$5,IF(AND(D960&lt;='Product Ratings'!$I$6,D960&gt;='Product Ratings'!$H$6),'Product Ratings'!$F$6,IF(AND(D960&lt;='Product Ratings'!$I$7,I960&gt;='Product Ratings'!$H$7),'Product Ratings'!$F$7,IF(AND(D960&lt;='Product Ratings'!$I$8,D960&gt;='Product Ratings'!$H$8),'Product Ratings'!$F$8,IF(D960&gt;='Product Ratings'!$H$9,'Product Ratings'!$F$9)))))</f>
        <v>2</v>
      </c>
      <c r="T960" s="99">
        <f>IF(AND(O960&lt;='Product Ratings'!$M$5,O960&gt;='Product Ratings'!$L$5),'Product Ratings'!$J$5,IF(AND(O960&lt;='Product Ratings'!$M$6,O960&gt;='Product Ratings'!$L$6),'Product Ratings'!$J$6,IF(AND(O960&lt;='Product Ratings'!$M$7,O960&gt;='Product Ratings'!$L$7),'Product Ratings'!$J$7,IF(AND(O960&lt;='Product Ratings'!$M$8,O960&gt;='Product Ratings'!$L$8),'Product Ratings'!$J$8,IF(O960&gt;='Product Ratings'!$L$9,'Product Ratings'!$J$9)))))</f>
        <v>5</v>
      </c>
      <c r="U960" s="99">
        <f>IF(AND(N960&lt;='Product Ratings'!$R$5,N960&gt;='Product Ratings'!$Q$5),'Product Ratings'!$O$5,IF(AND(N960&lt;='Product Ratings'!$R$6,N960&gt;='Product Ratings'!$Q$6),'Product Ratings'!$O$6,IF(AND(N960&lt;='Product Ratings'!$R$7,N960&gt;='Product Ratings'!$Q$7),'Product Ratings'!$O$7,IF(AND(N960&lt;='Product Ratings'!$R$8,N960&gt;='Product Ratings'!$Q$8),'Product Ratings'!$O$8,IF(N960&gt;='Product Ratings'!$Q$9,'Product Ratings'!$O$9)))))</f>
        <v>3</v>
      </c>
      <c r="V960" s="99">
        <f>IF(AND(P960&lt;='Product Ratings'!$V$5,P960&gt;='Product Ratings'!$U$5),'Product Ratings'!$S$5,IF(AND(P960&lt;='Product Ratings'!$V$6,P960&gt;='Product Ratings'!$U$6),'Product Ratings'!$S$6,IF(AND(P960&lt;='Product Ratings'!$V$7,P960&gt;='Product Ratings'!$U$7),'Product Ratings'!$S$7,IF(AND(P960&lt;='Product Ratings'!$V$8,P960&gt;='Product Ratings'!$U$8),'Product Ratings'!$S$8,IF(P960&gt;='Product Ratings'!$U$9,'Product Ratings'!$S$9)))))</f>
        <v>5</v>
      </c>
      <c r="W960" s="135">
        <f t="shared" si="6"/>
        <v>17</v>
      </c>
      <c r="X960" s="90"/>
      <c r="Y960" s="90"/>
      <c r="Z960" s="90"/>
      <c r="AA960" s="90"/>
      <c r="AB960" s="90"/>
    </row>
    <row r="961" ht="12.75" customHeight="1">
      <c r="A961" s="87"/>
      <c r="B961" s="90"/>
      <c r="C961" s="90" t="s">
        <v>1020</v>
      </c>
      <c r="D961" s="126">
        <v>1.0</v>
      </c>
      <c r="E961" s="127">
        <v>90.43</v>
      </c>
      <c r="F961" s="128">
        <f t="shared" si="7"/>
        <v>58.7795</v>
      </c>
      <c r="G961" s="129">
        <f t="shared" si="1"/>
        <v>31.6505</v>
      </c>
      <c r="H961" s="130">
        <f t="shared" si="2"/>
        <v>0.35</v>
      </c>
      <c r="I961" s="131">
        <v>44709.0</v>
      </c>
      <c r="J961" s="132">
        <v>44745.0</v>
      </c>
      <c r="K961" s="123"/>
      <c r="L961" s="90"/>
      <c r="M961" s="133">
        <f t="shared" si="3"/>
        <v>90.43</v>
      </c>
      <c r="N961" s="99">
        <f t="shared" si="4"/>
        <v>36</v>
      </c>
      <c r="O961" s="133">
        <f t="shared" si="5"/>
        <v>58.7795</v>
      </c>
      <c r="P961" s="134">
        <v>0.88</v>
      </c>
      <c r="Q961" s="90"/>
      <c r="R961" s="99">
        <f>IF(AND(H961&lt;='Product Ratings'!$E$5,H961&gt;='Product Ratings'!$D$5),'Product Ratings'!$C$5,IF(AND(H961&lt;='Product Ratings'!$E$6,H961&gt;='Product Ratings'!$D$6),'Product Ratings'!$C$6,IF(AND(H961&lt;='Product Ratings'!$E$7,H961&gt;='Product Ratings'!$D$7),'Product Ratings'!$C$7,IF(AND(H961&lt;='Product Ratings'!$E$8,H961&gt;='Product Ratings'!$D$8),'Product Ratings'!$C$8,IF(H961&gt;='Product Ratings'!$D$9,'Product Ratings'!$C$9)))))</f>
        <v>2</v>
      </c>
      <c r="S961" s="99">
        <f>IF(AND(D961&lt;='Product Ratings'!$I$5,D961&gt;='Product Ratings'!$H$5),'Product Ratings'!$F$5,IF(AND(D961&lt;='Product Ratings'!$I$6,D961&gt;='Product Ratings'!$H$6),'Product Ratings'!$F$6,IF(AND(D961&lt;='Product Ratings'!$I$7,I961&gt;='Product Ratings'!$H$7),'Product Ratings'!$F$7,IF(AND(D961&lt;='Product Ratings'!$I$8,D961&gt;='Product Ratings'!$H$8),'Product Ratings'!$F$8,IF(D961&gt;='Product Ratings'!$H$9,'Product Ratings'!$F$9)))))</f>
        <v>1</v>
      </c>
      <c r="T961" s="99">
        <f>IF(AND(O961&lt;='Product Ratings'!$M$5,O961&gt;='Product Ratings'!$L$5),'Product Ratings'!$J$5,IF(AND(O961&lt;='Product Ratings'!$M$6,O961&gt;='Product Ratings'!$L$6),'Product Ratings'!$J$6,IF(AND(O961&lt;='Product Ratings'!$M$7,O961&gt;='Product Ratings'!$L$7),'Product Ratings'!$J$7,IF(AND(O961&lt;='Product Ratings'!$M$8,O961&gt;='Product Ratings'!$L$8),'Product Ratings'!$J$8,IF(O961&gt;='Product Ratings'!$L$9,'Product Ratings'!$J$9)))))</f>
        <v>3</v>
      </c>
      <c r="U961" s="99">
        <f>IF(AND(N961&lt;='Product Ratings'!$R$5,N961&gt;='Product Ratings'!$Q$5),'Product Ratings'!$O$5,IF(AND(N961&lt;='Product Ratings'!$R$6,N961&gt;='Product Ratings'!$Q$6),'Product Ratings'!$O$6,IF(AND(N961&lt;='Product Ratings'!$R$7,N961&gt;='Product Ratings'!$Q$7),'Product Ratings'!$O$7,IF(AND(N961&lt;='Product Ratings'!$R$8,N961&gt;='Product Ratings'!$Q$8),'Product Ratings'!$O$8,IF(N961&gt;='Product Ratings'!$Q$9,'Product Ratings'!$O$9)))))</f>
        <v>3</v>
      </c>
      <c r="V961" s="99">
        <f>IF(AND(P961&lt;='Product Ratings'!$V$5,P961&gt;='Product Ratings'!$U$5),'Product Ratings'!$S$5,IF(AND(P961&lt;='Product Ratings'!$V$6,P961&gt;='Product Ratings'!$U$6),'Product Ratings'!$S$6,IF(AND(P961&lt;='Product Ratings'!$V$7,P961&gt;='Product Ratings'!$U$7),'Product Ratings'!$S$7,IF(AND(P961&lt;='Product Ratings'!$V$8,P961&gt;='Product Ratings'!$U$8),'Product Ratings'!$S$8,IF(P961&gt;='Product Ratings'!$U$9,'Product Ratings'!$S$9)))))</f>
        <v>5</v>
      </c>
      <c r="W961" s="135">
        <f t="shared" si="6"/>
        <v>14</v>
      </c>
      <c r="X961" s="90"/>
      <c r="Y961" s="90"/>
      <c r="Z961" s="90"/>
      <c r="AA961" s="90"/>
      <c r="AB961" s="90"/>
    </row>
    <row r="962" ht="12.75" customHeight="1">
      <c r="A962" s="87"/>
      <c r="B962" s="90"/>
      <c r="C962" s="90" t="s">
        <v>1021</v>
      </c>
      <c r="D962" s="126">
        <v>2.0</v>
      </c>
      <c r="E962" s="127">
        <v>152.61</v>
      </c>
      <c r="F962" s="128">
        <f t="shared" si="7"/>
        <v>99.1965</v>
      </c>
      <c r="G962" s="129">
        <f t="shared" si="1"/>
        <v>53.4135</v>
      </c>
      <c r="H962" s="130">
        <f t="shared" si="2"/>
        <v>0.35</v>
      </c>
      <c r="I962" s="131">
        <v>44710.0</v>
      </c>
      <c r="J962" s="132">
        <v>44746.0</v>
      </c>
      <c r="K962" s="123"/>
      <c r="L962" s="90"/>
      <c r="M962" s="133">
        <f t="shared" si="3"/>
        <v>76.305</v>
      </c>
      <c r="N962" s="99">
        <f t="shared" si="4"/>
        <v>36</v>
      </c>
      <c r="O962" s="133">
        <f t="shared" si="5"/>
        <v>49.59825</v>
      </c>
      <c r="P962" s="134">
        <v>0.89</v>
      </c>
      <c r="Q962" s="90"/>
      <c r="R962" s="99">
        <f>IF(AND(H962&lt;='Product Ratings'!$E$5,H962&gt;='Product Ratings'!$D$5),'Product Ratings'!$C$5,IF(AND(H962&lt;='Product Ratings'!$E$6,H962&gt;='Product Ratings'!$D$6),'Product Ratings'!$C$6,IF(AND(H962&lt;='Product Ratings'!$E$7,H962&gt;='Product Ratings'!$D$7),'Product Ratings'!$C$7,IF(AND(H962&lt;='Product Ratings'!$E$8,H962&gt;='Product Ratings'!$D$8),'Product Ratings'!$C$8,IF(H962&gt;='Product Ratings'!$D$9,'Product Ratings'!$C$9)))))</f>
        <v>2</v>
      </c>
      <c r="S962" s="99">
        <f>IF(AND(D962&lt;='Product Ratings'!$I$5,D962&gt;='Product Ratings'!$H$5),'Product Ratings'!$F$5,IF(AND(D962&lt;='Product Ratings'!$I$6,D962&gt;='Product Ratings'!$H$6),'Product Ratings'!$F$6,IF(AND(D962&lt;='Product Ratings'!$I$7,I962&gt;='Product Ratings'!$H$7),'Product Ratings'!$F$7,IF(AND(D962&lt;='Product Ratings'!$I$8,D962&gt;='Product Ratings'!$H$8),'Product Ratings'!$F$8,IF(D962&gt;='Product Ratings'!$H$9,'Product Ratings'!$F$9)))))</f>
        <v>1</v>
      </c>
      <c r="T962" s="99">
        <f>IF(AND(O962&lt;='Product Ratings'!$M$5,O962&gt;='Product Ratings'!$L$5),'Product Ratings'!$J$5,IF(AND(O962&lt;='Product Ratings'!$M$6,O962&gt;='Product Ratings'!$L$6),'Product Ratings'!$J$6,IF(AND(O962&lt;='Product Ratings'!$M$7,O962&gt;='Product Ratings'!$L$7),'Product Ratings'!$J$7,IF(AND(O962&lt;='Product Ratings'!$M$8,O962&gt;='Product Ratings'!$L$8),'Product Ratings'!$J$8,IF(O962&gt;='Product Ratings'!$L$9,'Product Ratings'!$J$9)))))</f>
        <v>3</v>
      </c>
      <c r="U962" s="99">
        <f>IF(AND(N962&lt;='Product Ratings'!$R$5,N962&gt;='Product Ratings'!$Q$5),'Product Ratings'!$O$5,IF(AND(N962&lt;='Product Ratings'!$R$6,N962&gt;='Product Ratings'!$Q$6),'Product Ratings'!$O$6,IF(AND(N962&lt;='Product Ratings'!$R$7,N962&gt;='Product Ratings'!$Q$7),'Product Ratings'!$O$7,IF(AND(N962&lt;='Product Ratings'!$R$8,N962&gt;='Product Ratings'!$Q$8),'Product Ratings'!$O$8,IF(N962&gt;='Product Ratings'!$Q$9,'Product Ratings'!$O$9)))))</f>
        <v>3</v>
      </c>
      <c r="V962" s="99">
        <f>IF(AND(P962&lt;='Product Ratings'!$V$5,P962&gt;='Product Ratings'!$U$5),'Product Ratings'!$S$5,IF(AND(P962&lt;='Product Ratings'!$V$6,P962&gt;='Product Ratings'!$U$6),'Product Ratings'!$S$6,IF(AND(P962&lt;='Product Ratings'!$V$7,P962&gt;='Product Ratings'!$U$7),'Product Ratings'!$S$7,IF(AND(P962&lt;='Product Ratings'!$V$8,P962&gt;='Product Ratings'!$U$8),'Product Ratings'!$S$8,IF(P962&gt;='Product Ratings'!$U$9,'Product Ratings'!$S$9)))))</f>
        <v>5</v>
      </c>
      <c r="W962" s="135">
        <f t="shared" si="6"/>
        <v>14</v>
      </c>
      <c r="X962" s="90"/>
      <c r="Y962" s="90"/>
      <c r="Z962" s="90"/>
      <c r="AA962" s="90"/>
      <c r="AB962" s="90"/>
    </row>
    <row r="963" ht="12.75" customHeight="1">
      <c r="A963" s="87"/>
      <c r="B963" s="90"/>
      <c r="C963" s="90" t="s">
        <v>1022</v>
      </c>
      <c r="D963" s="126">
        <v>3.0</v>
      </c>
      <c r="E963" s="127">
        <v>117.94</v>
      </c>
      <c r="F963" s="128">
        <f t="shared" si="7"/>
        <v>76.661</v>
      </c>
      <c r="G963" s="129">
        <f t="shared" si="1"/>
        <v>41.279</v>
      </c>
      <c r="H963" s="130">
        <f t="shared" si="2"/>
        <v>0.35</v>
      </c>
      <c r="I963" s="131">
        <v>44711.0</v>
      </c>
      <c r="J963" s="132">
        <v>44747.0</v>
      </c>
      <c r="K963" s="123"/>
      <c r="L963" s="90"/>
      <c r="M963" s="133">
        <f t="shared" si="3"/>
        <v>39.31333333</v>
      </c>
      <c r="N963" s="99">
        <f t="shared" si="4"/>
        <v>36</v>
      </c>
      <c r="O963" s="133">
        <f t="shared" si="5"/>
        <v>25.55366667</v>
      </c>
      <c r="P963" s="134">
        <v>0.9</v>
      </c>
      <c r="Q963" s="90"/>
      <c r="R963" s="99">
        <f>IF(AND(H963&lt;='Product Ratings'!$E$5,H963&gt;='Product Ratings'!$D$5),'Product Ratings'!$C$5,IF(AND(H963&lt;='Product Ratings'!$E$6,H963&gt;='Product Ratings'!$D$6),'Product Ratings'!$C$6,IF(AND(H963&lt;='Product Ratings'!$E$7,H963&gt;='Product Ratings'!$D$7),'Product Ratings'!$C$7,IF(AND(H963&lt;='Product Ratings'!$E$8,H963&gt;='Product Ratings'!$D$8),'Product Ratings'!$C$8,IF(H963&gt;='Product Ratings'!$D$9,'Product Ratings'!$C$9)))))</f>
        <v>2</v>
      </c>
      <c r="S963" s="99">
        <f>IF(AND(D963&lt;='Product Ratings'!$I$5,D963&gt;='Product Ratings'!$H$5),'Product Ratings'!$F$5,IF(AND(D963&lt;='Product Ratings'!$I$6,D963&gt;='Product Ratings'!$H$6),'Product Ratings'!$F$6,IF(AND(D963&lt;='Product Ratings'!$I$7,I963&gt;='Product Ratings'!$H$7),'Product Ratings'!$F$7,IF(AND(D963&lt;='Product Ratings'!$I$8,D963&gt;='Product Ratings'!$H$8),'Product Ratings'!$F$8,IF(D963&gt;='Product Ratings'!$H$9,'Product Ratings'!$F$9)))))</f>
        <v>1</v>
      </c>
      <c r="T963" s="99" t="b">
        <f>IF(AND(O963&lt;='Product Ratings'!$M$5,O963&gt;='Product Ratings'!$L$5),'Product Ratings'!$J$5,IF(AND(O963&lt;='Product Ratings'!$M$6,O963&gt;='Product Ratings'!$L$6),'Product Ratings'!$J$6,IF(AND(O963&lt;='Product Ratings'!$M$7,O963&gt;='Product Ratings'!$L$7),'Product Ratings'!$J$7,IF(AND(O963&lt;='Product Ratings'!$M$8,O963&gt;='Product Ratings'!$L$8),'Product Ratings'!$J$8,IF(O963&gt;='Product Ratings'!$L$9,'Product Ratings'!$J$9)))))</f>
        <v>0</v>
      </c>
      <c r="U963" s="99">
        <f>IF(AND(N963&lt;='Product Ratings'!$R$5,N963&gt;='Product Ratings'!$Q$5),'Product Ratings'!$O$5,IF(AND(N963&lt;='Product Ratings'!$R$6,N963&gt;='Product Ratings'!$Q$6),'Product Ratings'!$O$6,IF(AND(N963&lt;='Product Ratings'!$R$7,N963&gt;='Product Ratings'!$Q$7),'Product Ratings'!$O$7,IF(AND(N963&lt;='Product Ratings'!$R$8,N963&gt;='Product Ratings'!$Q$8),'Product Ratings'!$O$8,IF(N963&gt;='Product Ratings'!$Q$9,'Product Ratings'!$O$9)))))</f>
        <v>3</v>
      </c>
      <c r="V963" s="99">
        <f>IF(AND(P963&lt;='Product Ratings'!$V$5,P963&gt;='Product Ratings'!$U$5),'Product Ratings'!$S$5,IF(AND(P963&lt;='Product Ratings'!$V$6,P963&gt;='Product Ratings'!$U$6),'Product Ratings'!$S$6,IF(AND(P963&lt;='Product Ratings'!$V$7,P963&gt;='Product Ratings'!$U$7),'Product Ratings'!$S$7,IF(AND(P963&lt;='Product Ratings'!$V$8,P963&gt;='Product Ratings'!$U$8),'Product Ratings'!$S$8,IF(P963&gt;='Product Ratings'!$U$9,'Product Ratings'!$S$9)))))</f>
        <v>5</v>
      </c>
      <c r="W963" s="135">
        <f t="shared" si="6"/>
        <v>11</v>
      </c>
      <c r="X963" s="90"/>
      <c r="Y963" s="90"/>
      <c r="Z963" s="90"/>
      <c r="AA963" s="90"/>
      <c r="AB963" s="90"/>
    </row>
    <row r="964" ht="12.75" customHeight="1">
      <c r="A964" s="87"/>
      <c r="B964" s="90"/>
      <c r="C964" s="90" t="s">
        <v>1023</v>
      </c>
      <c r="D964" s="126">
        <v>4.0</v>
      </c>
      <c r="E964" s="127">
        <v>51.65</v>
      </c>
      <c r="F964" s="128">
        <f t="shared" si="7"/>
        <v>33.5725</v>
      </c>
      <c r="G964" s="129">
        <f t="shared" si="1"/>
        <v>18.0775</v>
      </c>
      <c r="H964" s="130">
        <f t="shared" si="2"/>
        <v>0.35</v>
      </c>
      <c r="I964" s="131">
        <v>44712.0</v>
      </c>
      <c r="J964" s="132">
        <v>44748.0</v>
      </c>
      <c r="K964" s="123"/>
      <c r="L964" s="90"/>
      <c r="M964" s="133">
        <f t="shared" si="3"/>
        <v>12.9125</v>
      </c>
      <c r="N964" s="99">
        <f t="shared" si="4"/>
        <v>36</v>
      </c>
      <c r="O964" s="133">
        <f t="shared" si="5"/>
        <v>8.393125</v>
      </c>
      <c r="P964" s="134">
        <v>0.91</v>
      </c>
      <c r="Q964" s="90"/>
      <c r="R964" s="99">
        <f>IF(AND(H964&lt;='Product Ratings'!$E$5,H964&gt;='Product Ratings'!$D$5),'Product Ratings'!$C$5,IF(AND(H964&lt;='Product Ratings'!$E$6,H964&gt;='Product Ratings'!$D$6),'Product Ratings'!$C$6,IF(AND(H964&lt;='Product Ratings'!$E$7,H964&gt;='Product Ratings'!$D$7),'Product Ratings'!$C$7,IF(AND(H964&lt;='Product Ratings'!$E$8,H964&gt;='Product Ratings'!$D$8),'Product Ratings'!$C$8,IF(H964&gt;='Product Ratings'!$D$9,'Product Ratings'!$C$9)))))</f>
        <v>2</v>
      </c>
      <c r="S964" s="99">
        <f>IF(AND(D964&lt;='Product Ratings'!$I$5,D964&gt;='Product Ratings'!$H$5),'Product Ratings'!$F$5,IF(AND(D964&lt;='Product Ratings'!$I$6,D964&gt;='Product Ratings'!$H$6),'Product Ratings'!$F$6,IF(AND(D964&lt;='Product Ratings'!$I$7,I964&gt;='Product Ratings'!$H$7),'Product Ratings'!$F$7,IF(AND(D964&lt;='Product Ratings'!$I$8,D964&gt;='Product Ratings'!$H$8),'Product Ratings'!$F$8,IF(D964&gt;='Product Ratings'!$H$9,'Product Ratings'!$F$9)))))</f>
        <v>1</v>
      </c>
      <c r="T964" s="99">
        <f>IF(AND(O964&lt;='Product Ratings'!$M$5,O964&gt;='Product Ratings'!$L$5),'Product Ratings'!$J$5,IF(AND(O964&lt;='Product Ratings'!$M$6,O964&gt;='Product Ratings'!$L$6),'Product Ratings'!$J$6,IF(AND(O964&lt;='Product Ratings'!$M$7,O964&gt;='Product Ratings'!$L$7),'Product Ratings'!$J$7,IF(AND(O964&lt;='Product Ratings'!$M$8,O964&gt;='Product Ratings'!$L$8),'Product Ratings'!$J$8,IF(O964&gt;='Product Ratings'!$L$9,'Product Ratings'!$J$9)))))</f>
        <v>5</v>
      </c>
      <c r="U964" s="99">
        <f>IF(AND(N964&lt;='Product Ratings'!$R$5,N964&gt;='Product Ratings'!$Q$5),'Product Ratings'!$O$5,IF(AND(N964&lt;='Product Ratings'!$R$6,N964&gt;='Product Ratings'!$Q$6),'Product Ratings'!$O$6,IF(AND(N964&lt;='Product Ratings'!$R$7,N964&gt;='Product Ratings'!$Q$7),'Product Ratings'!$O$7,IF(AND(N964&lt;='Product Ratings'!$R$8,N964&gt;='Product Ratings'!$Q$8),'Product Ratings'!$O$8,IF(N964&gt;='Product Ratings'!$Q$9,'Product Ratings'!$O$9)))))</f>
        <v>3</v>
      </c>
      <c r="V964" s="99">
        <f>IF(AND(P964&lt;='Product Ratings'!$V$5,P964&gt;='Product Ratings'!$U$5),'Product Ratings'!$S$5,IF(AND(P964&lt;='Product Ratings'!$V$6,P964&gt;='Product Ratings'!$U$6),'Product Ratings'!$S$6,IF(AND(P964&lt;='Product Ratings'!$V$7,P964&gt;='Product Ratings'!$U$7),'Product Ratings'!$S$7,IF(AND(P964&lt;='Product Ratings'!$V$8,P964&gt;='Product Ratings'!$U$8),'Product Ratings'!$S$8,IF(P964&gt;='Product Ratings'!$U$9,'Product Ratings'!$S$9)))))</f>
        <v>5</v>
      </c>
      <c r="W964" s="135">
        <f t="shared" si="6"/>
        <v>16</v>
      </c>
      <c r="X964" s="90"/>
      <c r="Y964" s="90"/>
      <c r="Z964" s="90"/>
      <c r="AA964" s="90"/>
      <c r="AB964" s="90"/>
    </row>
    <row r="965" ht="12.75" customHeight="1">
      <c r="A965" s="87"/>
      <c r="B965" s="90"/>
      <c r="C965" s="90" t="s">
        <v>1024</v>
      </c>
      <c r="D965" s="126">
        <v>5.0</v>
      </c>
      <c r="E965" s="127">
        <v>415.65</v>
      </c>
      <c r="F965" s="128">
        <f t="shared" si="7"/>
        <v>270.1725</v>
      </c>
      <c r="G965" s="129">
        <f t="shared" si="1"/>
        <v>145.4775</v>
      </c>
      <c r="H965" s="130">
        <f t="shared" si="2"/>
        <v>0.35</v>
      </c>
      <c r="I965" s="131">
        <v>44713.0</v>
      </c>
      <c r="J965" s="132">
        <v>44749.0</v>
      </c>
      <c r="K965" s="123"/>
      <c r="L965" s="90"/>
      <c r="M965" s="133">
        <f t="shared" si="3"/>
        <v>83.13</v>
      </c>
      <c r="N965" s="99">
        <f t="shared" si="4"/>
        <v>36</v>
      </c>
      <c r="O965" s="133">
        <f t="shared" si="5"/>
        <v>54.0345</v>
      </c>
      <c r="P965" s="134">
        <v>0.94</v>
      </c>
      <c r="Q965" s="90"/>
      <c r="R965" s="99">
        <f>IF(AND(H965&lt;='Product Ratings'!$E$5,H965&gt;='Product Ratings'!$D$5),'Product Ratings'!$C$5,IF(AND(H965&lt;='Product Ratings'!$E$6,H965&gt;='Product Ratings'!$D$6),'Product Ratings'!$C$6,IF(AND(H965&lt;='Product Ratings'!$E$7,H965&gt;='Product Ratings'!$D$7),'Product Ratings'!$C$7,IF(AND(H965&lt;='Product Ratings'!$E$8,H965&gt;='Product Ratings'!$D$8),'Product Ratings'!$C$8,IF(H965&gt;='Product Ratings'!$D$9,'Product Ratings'!$C$9)))))</f>
        <v>2</v>
      </c>
      <c r="S965" s="99">
        <f>IF(AND(D965&lt;='Product Ratings'!$I$5,D965&gt;='Product Ratings'!$H$5),'Product Ratings'!$F$5,IF(AND(D965&lt;='Product Ratings'!$I$6,D965&gt;='Product Ratings'!$H$6),'Product Ratings'!$F$6,IF(AND(D965&lt;='Product Ratings'!$I$7,I965&gt;='Product Ratings'!$H$7),'Product Ratings'!$F$7,IF(AND(D965&lt;='Product Ratings'!$I$8,D965&gt;='Product Ratings'!$H$8),'Product Ratings'!$F$8,IF(D965&gt;='Product Ratings'!$H$9,'Product Ratings'!$F$9)))))</f>
        <v>1</v>
      </c>
      <c r="T965" s="99">
        <f>IF(AND(O965&lt;='Product Ratings'!$M$5,O965&gt;='Product Ratings'!$L$5),'Product Ratings'!$J$5,IF(AND(O965&lt;='Product Ratings'!$M$6,O965&gt;='Product Ratings'!$L$6),'Product Ratings'!$J$6,IF(AND(O965&lt;='Product Ratings'!$M$7,O965&gt;='Product Ratings'!$L$7),'Product Ratings'!$J$7,IF(AND(O965&lt;='Product Ratings'!$M$8,O965&gt;='Product Ratings'!$L$8),'Product Ratings'!$J$8,IF(O965&gt;='Product Ratings'!$L$9,'Product Ratings'!$J$9)))))</f>
        <v>3</v>
      </c>
      <c r="U965" s="99">
        <f>IF(AND(N965&lt;='Product Ratings'!$R$5,N965&gt;='Product Ratings'!$Q$5),'Product Ratings'!$O$5,IF(AND(N965&lt;='Product Ratings'!$R$6,N965&gt;='Product Ratings'!$Q$6),'Product Ratings'!$O$6,IF(AND(N965&lt;='Product Ratings'!$R$7,N965&gt;='Product Ratings'!$Q$7),'Product Ratings'!$O$7,IF(AND(N965&lt;='Product Ratings'!$R$8,N965&gt;='Product Ratings'!$Q$8),'Product Ratings'!$O$8,IF(N965&gt;='Product Ratings'!$Q$9,'Product Ratings'!$O$9)))))</f>
        <v>3</v>
      </c>
      <c r="V965" s="99">
        <f>IF(AND(P965&lt;='Product Ratings'!$V$5,P965&gt;='Product Ratings'!$U$5),'Product Ratings'!$S$5,IF(AND(P965&lt;='Product Ratings'!$V$6,P965&gt;='Product Ratings'!$U$6),'Product Ratings'!$S$6,IF(AND(P965&lt;='Product Ratings'!$V$7,P965&gt;='Product Ratings'!$U$7),'Product Ratings'!$S$7,IF(AND(P965&lt;='Product Ratings'!$V$8,P965&gt;='Product Ratings'!$U$8),'Product Ratings'!$S$8,IF(P965&gt;='Product Ratings'!$U$9,'Product Ratings'!$S$9)))))</f>
        <v>5</v>
      </c>
      <c r="W965" s="135">
        <f t="shared" si="6"/>
        <v>14</v>
      </c>
      <c r="X965" s="90"/>
      <c r="Y965" s="90"/>
      <c r="Z965" s="90"/>
      <c r="AA965" s="90"/>
      <c r="AB965" s="90"/>
    </row>
    <row r="966" ht="12.75" customHeight="1">
      <c r="A966" s="87"/>
      <c r="B966" s="90"/>
      <c r="C966" s="90" t="s">
        <v>1025</v>
      </c>
      <c r="D966" s="126">
        <v>6.0</v>
      </c>
      <c r="E966" s="127">
        <v>1979.35</v>
      </c>
      <c r="F966" s="128">
        <f t="shared" si="7"/>
        <v>1286.5775</v>
      </c>
      <c r="G966" s="129">
        <f t="shared" si="1"/>
        <v>692.7725</v>
      </c>
      <c r="H966" s="130">
        <f t="shared" si="2"/>
        <v>0.35</v>
      </c>
      <c r="I966" s="131">
        <v>44714.0</v>
      </c>
      <c r="J966" s="132">
        <v>44750.0</v>
      </c>
      <c r="K966" s="123"/>
      <c r="L966" s="90"/>
      <c r="M966" s="133">
        <f t="shared" si="3"/>
        <v>329.8916667</v>
      </c>
      <c r="N966" s="99">
        <f t="shared" si="4"/>
        <v>36</v>
      </c>
      <c r="O966" s="133">
        <f t="shared" si="5"/>
        <v>214.4295833</v>
      </c>
      <c r="P966" s="134">
        <v>0.97</v>
      </c>
      <c r="Q966" s="90"/>
      <c r="R966" s="99">
        <f>IF(AND(H966&lt;='Product Ratings'!$E$5,H966&gt;='Product Ratings'!$D$5),'Product Ratings'!$C$5,IF(AND(H966&lt;='Product Ratings'!$E$6,H966&gt;='Product Ratings'!$D$6),'Product Ratings'!$C$6,IF(AND(H966&lt;='Product Ratings'!$E$7,H966&gt;='Product Ratings'!$D$7),'Product Ratings'!$C$7,IF(AND(H966&lt;='Product Ratings'!$E$8,H966&gt;='Product Ratings'!$D$8),'Product Ratings'!$C$8,IF(H966&gt;='Product Ratings'!$D$9,'Product Ratings'!$C$9)))))</f>
        <v>2</v>
      </c>
      <c r="S966" s="99">
        <f>IF(AND(D966&lt;='Product Ratings'!$I$5,D966&gt;='Product Ratings'!$H$5),'Product Ratings'!$F$5,IF(AND(D966&lt;='Product Ratings'!$I$6,D966&gt;='Product Ratings'!$H$6),'Product Ratings'!$F$6,IF(AND(D966&lt;='Product Ratings'!$I$7,I966&gt;='Product Ratings'!$H$7),'Product Ratings'!$F$7,IF(AND(D966&lt;='Product Ratings'!$I$8,D966&gt;='Product Ratings'!$H$8),'Product Ratings'!$F$8,IF(D966&gt;='Product Ratings'!$H$9,'Product Ratings'!$F$9)))))</f>
        <v>2</v>
      </c>
      <c r="T966" s="99">
        <f>IF(AND(O966&lt;='Product Ratings'!$M$5,O966&gt;='Product Ratings'!$L$5),'Product Ratings'!$J$5,IF(AND(O966&lt;='Product Ratings'!$M$6,O966&gt;='Product Ratings'!$L$6),'Product Ratings'!$J$6,IF(AND(O966&lt;='Product Ratings'!$M$7,O966&gt;='Product Ratings'!$L$7),'Product Ratings'!$J$7,IF(AND(O966&lt;='Product Ratings'!$M$8,O966&gt;='Product Ratings'!$L$8),'Product Ratings'!$J$8,IF(O966&gt;='Product Ratings'!$L$9,'Product Ratings'!$J$9)))))</f>
        <v>1</v>
      </c>
      <c r="U966" s="99">
        <f>IF(AND(N966&lt;='Product Ratings'!$R$5,N966&gt;='Product Ratings'!$Q$5),'Product Ratings'!$O$5,IF(AND(N966&lt;='Product Ratings'!$R$6,N966&gt;='Product Ratings'!$Q$6),'Product Ratings'!$O$6,IF(AND(N966&lt;='Product Ratings'!$R$7,N966&gt;='Product Ratings'!$Q$7),'Product Ratings'!$O$7,IF(AND(N966&lt;='Product Ratings'!$R$8,N966&gt;='Product Ratings'!$Q$8),'Product Ratings'!$O$8,IF(N966&gt;='Product Ratings'!$Q$9,'Product Ratings'!$O$9)))))</f>
        <v>3</v>
      </c>
      <c r="V966" s="99">
        <f>IF(AND(P966&lt;='Product Ratings'!$V$5,P966&gt;='Product Ratings'!$U$5),'Product Ratings'!$S$5,IF(AND(P966&lt;='Product Ratings'!$V$6,P966&gt;='Product Ratings'!$U$6),'Product Ratings'!$S$6,IF(AND(P966&lt;='Product Ratings'!$V$7,P966&gt;='Product Ratings'!$U$7),'Product Ratings'!$S$7,IF(AND(P966&lt;='Product Ratings'!$V$8,P966&gt;='Product Ratings'!$U$8),'Product Ratings'!$S$8,IF(P966&gt;='Product Ratings'!$U$9,'Product Ratings'!$S$9)))))</f>
        <v>5</v>
      </c>
      <c r="W966" s="135">
        <f t="shared" si="6"/>
        <v>13</v>
      </c>
      <c r="X966" s="90"/>
      <c r="Y966" s="90"/>
      <c r="Z966" s="90"/>
      <c r="AA966" s="90"/>
      <c r="AB966" s="90"/>
    </row>
    <row r="967" ht="12.75" customHeight="1">
      <c r="A967" s="87"/>
      <c r="B967" s="90"/>
      <c r="C967" s="90" t="s">
        <v>1026</v>
      </c>
      <c r="D967" s="126">
        <v>1.0</v>
      </c>
      <c r="E967" s="127">
        <v>129.13</v>
      </c>
      <c r="F967" s="128">
        <f t="shared" si="7"/>
        <v>83.9345</v>
      </c>
      <c r="G967" s="129">
        <f t="shared" si="1"/>
        <v>45.1955</v>
      </c>
      <c r="H967" s="130">
        <f t="shared" si="2"/>
        <v>0.35</v>
      </c>
      <c r="I967" s="131">
        <v>44715.0</v>
      </c>
      <c r="J967" s="132">
        <v>44751.0</v>
      </c>
      <c r="K967" s="123"/>
      <c r="L967" s="90"/>
      <c r="M967" s="133">
        <f t="shared" si="3"/>
        <v>129.13</v>
      </c>
      <c r="N967" s="99">
        <f t="shared" si="4"/>
        <v>36</v>
      </c>
      <c r="O967" s="133">
        <f t="shared" si="5"/>
        <v>83.9345</v>
      </c>
      <c r="P967" s="134">
        <v>0.93</v>
      </c>
      <c r="Q967" s="90"/>
      <c r="R967" s="99">
        <f>IF(AND(H967&lt;='Product Ratings'!$E$5,H967&gt;='Product Ratings'!$D$5),'Product Ratings'!$C$5,IF(AND(H967&lt;='Product Ratings'!$E$6,H967&gt;='Product Ratings'!$D$6),'Product Ratings'!$C$6,IF(AND(H967&lt;='Product Ratings'!$E$7,H967&gt;='Product Ratings'!$D$7),'Product Ratings'!$C$7,IF(AND(H967&lt;='Product Ratings'!$E$8,H967&gt;='Product Ratings'!$D$8),'Product Ratings'!$C$8,IF(H967&gt;='Product Ratings'!$D$9,'Product Ratings'!$C$9)))))</f>
        <v>2</v>
      </c>
      <c r="S967" s="99">
        <f>IF(AND(D967&lt;='Product Ratings'!$I$5,D967&gt;='Product Ratings'!$H$5),'Product Ratings'!$F$5,IF(AND(D967&lt;='Product Ratings'!$I$6,D967&gt;='Product Ratings'!$H$6),'Product Ratings'!$F$6,IF(AND(D967&lt;='Product Ratings'!$I$7,I967&gt;='Product Ratings'!$H$7),'Product Ratings'!$F$7,IF(AND(D967&lt;='Product Ratings'!$I$8,D967&gt;='Product Ratings'!$H$8),'Product Ratings'!$F$8,IF(D967&gt;='Product Ratings'!$H$9,'Product Ratings'!$F$9)))))</f>
        <v>1</v>
      </c>
      <c r="T967" s="99">
        <f>IF(AND(O967&lt;='Product Ratings'!$M$5,O967&gt;='Product Ratings'!$L$5),'Product Ratings'!$J$5,IF(AND(O967&lt;='Product Ratings'!$M$6,O967&gt;='Product Ratings'!$L$6),'Product Ratings'!$J$6,IF(AND(O967&lt;='Product Ratings'!$M$7,O967&gt;='Product Ratings'!$L$7),'Product Ratings'!$J$7,IF(AND(O967&lt;='Product Ratings'!$M$8,O967&gt;='Product Ratings'!$L$8),'Product Ratings'!$J$8,IF(O967&gt;='Product Ratings'!$L$9,'Product Ratings'!$J$9)))))</f>
        <v>2</v>
      </c>
      <c r="U967" s="99">
        <f>IF(AND(N967&lt;='Product Ratings'!$R$5,N967&gt;='Product Ratings'!$Q$5),'Product Ratings'!$O$5,IF(AND(N967&lt;='Product Ratings'!$R$6,N967&gt;='Product Ratings'!$Q$6),'Product Ratings'!$O$6,IF(AND(N967&lt;='Product Ratings'!$R$7,N967&gt;='Product Ratings'!$Q$7),'Product Ratings'!$O$7,IF(AND(N967&lt;='Product Ratings'!$R$8,N967&gt;='Product Ratings'!$Q$8),'Product Ratings'!$O$8,IF(N967&gt;='Product Ratings'!$Q$9,'Product Ratings'!$O$9)))))</f>
        <v>3</v>
      </c>
      <c r="V967" s="99">
        <f>IF(AND(P967&lt;='Product Ratings'!$V$5,P967&gt;='Product Ratings'!$U$5),'Product Ratings'!$S$5,IF(AND(P967&lt;='Product Ratings'!$V$6,P967&gt;='Product Ratings'!$U$6),'Product Ratings'!$S$6,IF(AND(P967&lt;='Product Ratings'!$V$7,P967&gt;='Product Ratings'!$U$7),'Product Ratings'!$S$7,IF(AND(P967&lt;='Product Ratings'!$V$8,P967&gt;='Product Ratings'!$U$8),'Product Ratings'!$S$8,IF(P967&gt;='Product Ratings'!$U$9,'Product Ratings'!$S$9)))))</f>
        <v>5</v>
      </c>
      <c r="W967" s="135">
        <f t="shared" si="6"/>
        <v>13</v>
      </c>
      <c r="X967" s="90"/>
      <c r="Y967" s="90"/>
      <c r="Z967" s="90"/>
      <c r="AA967" s="90"/>
      <c r="AB967" s="90"/>
    </row>
    <row r="968" ht="12.75" customHeight="1">
      <c r="A968" s="87"/>
      <c r="B968" s="90"/>
      <c r="C968" s="90" t="s">
        <v>1027</v>
      </c>
      <c r="D968" s="126">
        <v>2.0</v>
      </c>
      <c r="E968" s="127">
        <v>2277.13</v>
      </c>
      <c r="F968" s="128">
        <f t="shared" si="7"/>
        <v>1480.1345</v>
      </c>
      <c r="G968" s="129">
        <f t="shared" si="1"/>
        <v>796.9955</v>
      </c>
      <c r="H968" s="130">
        <f t="shared" si="2"/>
        <v>0.35</v>
      </c>
      <c r="I968" s="131">
        <v>44716.0</v>
      </c>
      <c r="J968" s="132">
        <v>44752.0</v>
      </c>
      <c r="K968" s="123"/>
      <c r="L968" s="90"/>
      <c r="M968" s="133">
        <f t="shared" si="3"/>
        <v>1138.565</v>
      </c>
      <c r="N968" s="99">
        <f t="shared" si="4"/>
        <v>36</v>
      </c>
      <c r="O968" s="133">
        <f t="shared" si="5"/>
        <v>740.06725</v>
      </c>
      <c r="P968" s="134">
        <v>0.65</v>
      </c>
      <c r="Q968" s="90"/>
      <c r="R968" s="99">
        <f>IF(AND(H968&lt;='Product Ratings'!$E$5,H968&gt;='Product Ratings'!$D$5),'Product Ratings'!$C$5,IF(AND(H968&lt;='Product Ratings'!$E$6,H968&gt;='Product Ratings'!$D$6),'Product Ratings'!$C$6,IF(AND(H968&lt;='Product Ratings'!$E$7,H968&gt;='Product Ratings'!$D$7),'Product Ratings'!$C$7,IF(AND(H968&lt;='Product Ratings'!$E$8,H968&gt;='Product Ratings'!$D$8),'Product Ratings'!$C$8,IF(H968&gt;='Product Ratings'!$D$9,'Product Ratings'!$C$9)))))</f>
        <v>2</v>
      </c>
      <c r="S968" s="99">
        <f>IF(AND(D968&lt;='Product Ratings'!$I$5,D968&gt;='Product Ratings'!$H$5),'Product Ratings'!$F$5,IF(AND(D968&lt;='Product Ratings'!$I$6,D968&gt;='Product Ratings'!$H$6),'Product Ratings'!$F$6,IF(AND(D968&lt;='Product Ratings'!$I$7,I968&gt;='Product Ratings'!$H$7),'Product Ratings'!$F$7,IF(AND(D968&lt;='Product Ratings'!$I$8,D968&gt;='Product Ratings'!$H$8),'Product Ratings'!$F$8,IF(D968&gt;='Product Ratings'!$H$9,'Product Ratings'!$F$9)))))</f>
        <v>1</v>
      </c>
      <c r="T968" s="99">
        <f>IF(AND(O968&lt;='Product Ratings'!$M$5,O968&gt;='Product Ratings'!$L$5),'Product Ratings'!$J$5,IF(AND(O968&lt;='Product Ratings'!$M$6,O968&gt;='Product Ratings'!$L$6),'Product Ratings'!$J$6,IF(AND(O968&lt;='Product Ratings'!$M$7,O968&gt;='Product Ratings'!$L$7),'Product Ratings'!$J$7,IF(AND(O968&lt;='Product Ratings'!$M$8,O968&gt;='Product Ratings'!$L$8),'Product Ratings'!$J$8,IF(O968&gt;='Product Ratings'!$L$9,'Product Ratings'!$J$9)))))</f>
        <v>1</v>
      </c>
      <c r="U968" s="99">
        <f>IF(AND(N968&lt;='Product Ratings'!$R$5,N968&gt;='Product Ratings'!$Q$5),'Product Ratings'!$O$5,IF(AND(N968&lt;='Product Ratings'!$R$6,N968&gt;='Product Ratings'!$Q$6),'Product Ratings'!$O$6,IF(AND(N968&lt;='Product Ratings'!$R$7,N968&gt;='Product Ratings'!$Q$7),'Product Ratings'!$O$7,IF(AND(N968&lt;='Product Ratings'!$R$8,N968&gt;='Product Ratings'!$Q$8),'Product Ratings'!$O$8,IF(N968&gt;='Product Ratings'!$Q$9,'Product Ratings'!$O$9)))))</f>
        <v>3</v>
      </c>
      <c r="V968" s="99">
        <f>IF(AND(P968&lt;='Product Ratings'!$V$5,P968&gt;='Product Ratings'!$U$5),'Product Ratings'!$S$5,IF(AND(P968&lt;='Product Ratings'!$V$6,P968&gt;='Product Ratings'!$U$6),'Product Ratings'!$S$6,IF(AND(P968&lt;='Product Ratings'!$V$7,P968&gt;='Product Ratings'!$U$7),'Product Ratings'!$S$7,IF(AND(P968&lt;='Product Ratings'!$V$8,P968&gt;='Product Ratings'!$U$8),'Product Ratings'!$S$8,IF(P968&gt;='Product Ratings'!$U$9,'Product Ratings'!$S$9)))))</f>
        <v>5</v>
      </c>
      <c r="W968" s="135">
        <f t="shared" si="6"/>
        <v>12</v>
      </c>
      <c r="X968" s="90"/>
      <c r="Y968" s="90"/>
      <c r="Z968" s="90"/>
      <c r="AA968" s="90"/>
      <c r="AB968" s="90"/>
    </row>
    <row r="969" ht="12.75" customHeight="1">
      <c r="A969" s="87"/>
      <c r="B969" s="90"/>
      <c r="C969" s="90" t="s">
        <v>1028</v>
      </c>
      <c r="D969" s="126">
        <v>3.0</v>
      </c>
      <c r="E969" s="127">
        <v>137.74</v>
      </c>
      <c r="F969" s="128">
        <f t="shared" si="7"/>
        <v>89.531</v>
      </c>
      <c r="G969" s="129">
        <f t="shared" si="1"/>
        <v>48.209</v>
      </c>
      <c r="H969" s="130">
        <f t="shared" si="2"/>
        <v>0.35</v>
      </c>
      <c r="I969" s="131">
        <v>44717.0</v>
      </c>
      <c r="J969" s="132">
        <v>44753.0</v>
      </c>
      <c r="K969" s="123"/>
      <c r="L969" s="90"/>
      <c r="M969" s="133">
        <f t="shared" si="3"/>
        <v>45.91333333</v>
      </c>
      <c r="N969" s="99">
        <f t="shared" si="4"/>
        <v>36</v>
      </c>
      <c r="O969" s="133">
        <f t="shared" si="5"/>
        <v>29.84366667</v>
      </c>
      <c r="P969" s="134">
        <v>0.45</v>
      </c>
      <c r="Q969" s="90"/>
      <c r="R969" s="99">
        <f>IF(AND(H969&lt;='Product Ratings'!$E$5,H969&gt;='Product Ratings'!$D$5),'Product Ratings'!$C$5,IF(AND(H969&lt;='Product Ratings'!$E$6,H969&gt;='Product Ratings'!$D$6),'Product Ratings'!$C$6,IF(AND(H969&lt;='Product Ratings'!$E$7,H969&gt;='Product Ratings'!$D$7),'Product Ratings'!$C$7,IF(AND(H969&lt;='Product Ratings'!$E$8,H969&gt;='Product Ratings'!$D$8),'Product Ratings'!$C$8,IF(H969&gt;='Product Ratings'!$D$9,'Product Ratings'!$C$9)))))</f>
        <v>2</v>
      </c>
      <c r="S969" s="99">
        <f>IF(AND(D969&lt;='Product Ratings'!$I$5,D969&gt;='Product Ratings'!$H$5),'Product Ratings'!$F$5,IF(AND(D969&lt;='Product Ratings'!$I$6,D969&gt;='Product Ratings'!$H$6),'Product Ratings'!$F$6,IF(AND(D969&lt;='Product Ratings'!$I$7,I969&gt;='Product Ratings'!$H$7),'Product Ratings'!$F$7,IF(AND(D969&lt;='Product Ratings'!$I$8,D969&gt;='Product Ratings'!$H$8),'Product Ratings'!$F$8,IF(D969&gt;='Product Ratings'!$H$9,'Product Ratings'!$F$9)))))</f>
        <v>1</v>
      </c>
      <c r="T969" s="99">
        <f>IF(AND(O969&lt;='Product Ratings'!$M$5,O969&gt;='Product Ratings'!$L$5),'Product Ratings'!$J$5,IF(AND(O969&lt;='Product Ratings'!$M$6,O969&gt;='Product Ratings'!$L$6),'Product Ratings'!$J$6,IF(AND(O969&lt;='Product Ratings'!$M$7,O969&gt;='Product Ratings'!$L$7),'Product Ratings'!$J$7,IF(AND(O969&lt;='Product Ratings'!$M$8,O969&gt;='Product Ratings'!$L$8),'Product Ratings'!$J$8,IF(O969&gt;='Product Ratings'!$L$9,'Product Ratings'!$J$9)))))</f>
        <v>4</v>
      </c>
      <c r="U969" s="99">
        <f>IF(AND(N969&lt;='Product Ratings'!$R$5,N969&gt;='Product Ratings'!$Q$5),'Product Ratings'!$O$5,IF(AND(N969&lt;='Product Ratings'!$R$6,N969&gt;='Product Ratings'!$Q$6),'Product Ratings'!$O$6,IF(AND(N969&lt;='Product Ratings'!$R$7,N969&gt;='Product Ratings'!$Q$7),'Product Ratings'!$O$7,IF(AND(N969&lt;='Product Ratings'!$R$8,N969&gt;='Product Ratings'!$Q$8),'Product Ratings'!$O$8,IF(N969&gt;='Product Ratings'!$Q$9,'Product Ratings'!$O$9)))))</f>
        <v>3</v>
      </c>
      <c r="V969" s="99">
        <f>IF(AND(P969&lt;='Product Ratings'!$V$5,P969&gt;='Product Ratings'!$U$5),'Product Ratings'!$S$5,IF(AND(P969&lt;='Product Ratings'!$V$6,P969&gt;='Product Ratings'!$U$6),'Product Ratings'!$S$6,IF(AND(P969&lt;='Product Ratings'!$V$7,P969&gt;='Product Ratings'!$U$7),'Product Ratings'!$S$7,IF(AND(P969&lt;='Product Ratings'!$V$8,P969&gt;='Product Ratings'!$U$8),'Product Ratings'!$S$8,IF(P969&gt;='Product Ratings'!$U$9,'Product Ratings'!$S$9)))))</f>
        <v>4</v>
      </c>
      <c r="W969" s="135">
        <f t="shared" si="6"/>
        <v>14</v>
      </c>
      <c r="X969" s="90"/>
      <c r="Y969" s="90"/>
      <c r="Z969" s="90"/>
      <c r="AA969" s="90"/>
      <c r="AB969" s="90"/>
    </row>
    <row r="970" ht="12.75" customHeight="1">
      <c r="A970" s="87"/>
      <c r="B970" s="90"/>
      <c r="C970" s="90" t="s">
        <v>1029</v>
      </c>
      <c r="D970" s="126">
        <v>4.0</v>
      </c>
      <c r="E970" s="127">
        <v>33.57</v>
      </c>
      <c r="F970" s="128">
        <f t="shared" si="7"/>
        <v>21.8205</v>
      </c>
      <c r="G970" s="129">
        <f t="shared" si="1"/>
        <v>11.7495</v>
      </c>
      <c r="H970" s="130">
        <f t="shared" si="2"/>
        <v>0.35</v>
      </c>
      <c r="I970" s="131">
        <v>44718.0</v>
      </c>
      <c r="J970" s="132">
        <v>44754.0</v>
      </c>
      <c r="K970" s="123"/>
      <c r="L970" s="90"/>
      <c r="M970" s="133">
        <f t="shared" si="3"/>
        <v>8.3925</v>
      </c>
      <c r="N970" s="99">
        <f t="shared" si="4"/>
        <v>36</v>
      </c>
      <c r="O970" s="133">
        <f t="shared" si="5"/>
        <v>5.455125</v>
      </c>
      <c r="P970" s="134">
        <v>0.48</v>
      </c>
      <c r="Q970" s="90"/>
      <c r="R970" s="99">
        <f>IF(AND(H970&lt;='Product Ratings'!$E$5,H970&gt;='Product Ratings'!$D$5),'Product Ratings'!$C$5,IF(AND(H970&lt;='Product Ratings'!$E$6,H970&gt;='Product Ratings'!$D$6),'Product Ratings'!$C$6,IF(AND(H970&lt;='Product Ratings'!$E$7,H970&gt;='Product Ratings'!$D$7),'Product Ratings'!$C$7,IF(AND(H970&lt;='Product Ratings'!$E$8,H970&gt;='Product Ratings'!$D$8),'Product Ratings'!$C$8,IF(H970&gt;='Product Ratings'!$D$9,'Product Ratings'!$C$9)))))</f>
        <v>2</v>
      </c>
      <c r="S970" s="99">
        <f>IF(AND(D970&lt;='Product Ratings'!$I$5,D970&gt;='Product Ratings'!$H$5),'Product Ratings'!$F$5,IF(AND(D970&lt;='Product Ratings'!$I$6,D970&gt;='Product Ratings'!$H$6),'Product Ratings'!$F$6,IF(AND(D970&lt;='Product Ratings'!$I$7,I970&gt;='Product Ratings'!$H$7),'Product Ratings'!$F$7,IF(AND(D970&lt;='Product Ratings'!$I$8,D970&gt;='Product Ratings'!$H$8),'Product Ratings'!$F$8,IF(D970&gt;='Product Ratings'!$H$9,'Product Ratings'!$F$9)))))</f>
        <v>1</v>
      </c>
      <c r="T970" s="99">
        <f>IF(AND(O970&lt;='Product Ratings'!$M$5,O970&gt;='Product Ratings'!$L$5),'Product Ratings'!$J$5,IF(AND(O970&lt;='Product Ratings'!$M$6,O970&gt;='Product Ratings'!$L$6),'Product Ratings'!$J$6,IF(AND(O970&lt;='Product Ratings'!$M$7,O970&gt;='Product Ratings'!$L$7),'Product Ratings'!$J$7,IF(AND(O970&lt;='Product Ratings'!$M$8,O970&gt;='Product Ratings'!$L$8),'Product Ratings'!$J$8,IF(O970&gt;='Product Ratings'!$L$9,'Product Ratings'!$J$9)))))</f>
        <v>5</v>
      </c>
      <c r="U970" s="99">
        <f>IF(AND(N970&lt;='Product Ratings'!$R$5,N970&gt;='Product Ratings'!$Q$5),'Product Ratings'!$O$5,IF(AND(N970&lt;='Product Ratings'!$R$6,N970&gt;='Product Ratings'!$Q$6),'Product Ratings'!$O$6,IF(AND(N970&lt;='Product Ratings'!$R$7,N970&gt;='Product Ratings'!$Q$7),'Product Ratings'!$O$7,IF(AND(N970&lt;='Product Ratings'!$R$8,N970&gt;='Product Ratings'!$Q$8),'Product Ratings'!$O$8,IF(N970&gt;='Product Ratings'!$Q$9,'Product Ratings'!$O$9)))))</f>
        <v>3</v>
      </c>
      <c r="V970" s="99">
        <f>IF(AND(P970&lt;='Product Ratings'!$V$5,P970&gt;='Product Ratings'!$U$5),'Product Ratings'!$S$5,IF(AND(P970&lt;='Product Ratings'!$V$6,P970&gt;='Product Ratings'!$U$6),'Product Ratings'!$S$6,IF(AND(P970&lt;='Product Ratings'!$V$7,P970&gt;='Product Ratings'!$U$7),'Product Ratings'!$S$7,IF(AND(P970&lt;='Product Ratings'!$V$8,P970&gt;='Product Ratings'!$U$8),'Product Ratings'!$S$8,IF(P970&gt;='Product Ratings'!$U$9,'Product Ratings'!$S$9)))))</f>
        <v>4</v>
      </c>
      <c r="W970" s="135">
        <f t="shared" si="6"/>
        <v>15</v>
      </c>
      <c r="X970" s="90"/>
      <c r="Y970" s="90"/>
      <c r="Z970" s="90"/>
      <c r="AA970" s="90"/>
      <c r="AB970" s="90"/>
    </row>
    <row r="971" ht="12.75" customHeight="1">
      <c r="A971" s="87"/>
      <c r="B971" s="90"/>
      <c r="C971" s="90" t="s">
        <v>1030</v>
      </c>
      <c r="D971" s="126">
        <v>5.0</v>
      </c>
      <c r="E971" s="127">
        <v>51.65</v>
      </c>
      <c r="F971" s="128">
        <f t="shared" si="7"/>
        <v>33.5725</v>
      </c>
      <c r="G971" s="129">
        <f t="shared" si="1"/>
        <v>18.0775</v>
      </c>
      <c r="H971" s="130">
        <f t="shared" si="2"/>
        <v>0.35</v>
      </c>
      <c r="I971" s="131">
        <v>44719.0</v>
      </c>
      <c r="J971" s="132">
        <v>44755.0</v>
      </c>
      <c r="K971" s="123"/>
      <c r="L971" s="90"/>
      <c r="M971" s="133">
        <f t="shared" si="3"/>
        <v>10.33</v>
      </c>
      <c r="N971" s="99">
        <f t="shared" si="4"/>
        <v>36</v>
      </c>
      <c r="O971" s="133">
        <f t="shared" si="5"/>
        <v>6.7145</v>
      </c>
      <c r="P971" s="134">
        <v>0.43</v>
      </c>
      <c r="Q971" s="90"/>
      <c r="R971" s="99">
        <f>IF(AND(H971&lt;='Product Ratings'!$E$5,H971&gt;='Product Ratings'!$D$5),'Product Ratings'!$C$5,IF(AND(H971&lt;='Product Ratings'!$E$6,H971&gt;='Product Ratings'!$D$6),'Product Ratings'!$C$6,IF(AND(H971&lt;='Product Ratings'!$E$7,H971&gt;='Product Ratings'!$D$7),'Product Ratings'!$C$7,IF(AND(H971&lt;='Product Ratings'!$E$8,H971&gt;='Product Ratings'!$D$8),'Product Ratings'!$C$8,IF(H971&gt;='Product Ratings'!$D$9,'Product Ratings'!$C$9)))))</f>
        <v>2</v>
      </c>
      <c r="S971" s="99">
        <f>IF(AND(D971&lt;='Product Ratings'!$I$5,D971&gt;='Product Ratings'!$H$5),'Product Ratings'!$F$5,IF(AND(D971&lt;='Product Ratings'!$I$6,D971&gt;='Product Ratings'!$H$6),'Product Ratings'!$F$6,IF(AND(D971&lt;='Product Ratings'!$I$7,I971&gt;='Product Ratings'!$H$7),'Product Ratings'!$F$7,IF(AND(D971&lt;='Product Ratings'!$I$8,D971&gt;='Product Ratings'!$H$8),'Product Ratings'!$F$8,IF(D971&gt;='Product Ratings'!$H$9,'Product Ratings'!$F$9)))))</f>
        <v>1</v>
      </c>
      <c r="T971" s="99">
        <f>IF(AND(O971&lt;='Product Ratings'!$M$5,O971&gt;='Product Ratings'!$L$5),'Product Ratings'!$J$5,IF(AND(O971&lt;='Product Ratings'!$M$6,O971&gt;='Product Ratings'!$L$6),'Product Ratings'!$J$6,IF(AND(O971&lt;='Product Ratings'!$M$7,O971&gt;='Product Ratings'!$L$7),'Product Ratings'!$J$7,IF(AND(O971&lt;='Product Ratings'!$M$8,O971&gt;='Product Ratings'!$L$8),'Product Ratings'!$J$8,IF(O971&gt;='Product Ratings'!$L$9,'Product Ratings'!$J$9)))))</f>
        <v>5</v>
      </c>
      <c r="U971" s="99">
        <f>IF(AND(N971&lt;='Product Ratings'!$R$5,N971&gt;='Product Ratings'!$Q$5),'Product Ratings'!$O$5,IF(AND(N971&lt;='Product Ratings'!$R$6,N971&gt;='Product Ratings'!$Q$6),'Product Ratings'!$O$6,IF(AND(N971&lt;='Product Ratings'!$R$7,N971&gt;='Product Ratings'!$Q$7),'Product Ratings'!$O$7,IF(AND(N971&lt;='Product Ratings'!$R$8,N971&gt;='Product Ratings'!$Q$8),'Product Ratings'!$O$8,IF(N971&gt;='Product Ratings'!$Q$9,'Product Ratings'!$O$9)))))</f>
        <v>3</v>
      </c>
      <c r="V971" s="99">
        <f>IF(AND(P971&lt;='Product Ratings'!$V$5,P971&gt;='Product Ratings'!$U$5),'Product Ratings'!$S$5,IF(AND(P971&lt;='Product Ratings'!$V$6,P971&gt;='Product Ratings'!$U$6),'Product Ratings'!$S$6,IF(AND(P971&lt;='Product Ratings'!$V$7,P971&gt;='Product Ratings'!$U$7),'Product Ratings'!$S$7,IF(AND(P971&lt;='Product Ratings'!$V$8,P971&gt;='Product Ratings'!$U$8),'Product Ratings'!$S$8,IF(P971&gt;='Product Ratings'!$U$9,'Product Ratings'!$S$9)))))</f>
        <v>4</v>
      </c>
      <c r="W971" s="135">
        <f t="shared" si="6"/>
        <v>15</v>
      </c>
      <c r="X971" s="90"/>
      <c r="Y971" s="90"/>
      <c r="Z971" s="90"/>
      <c r="AA971" s="90"/>
      <c r="AB971" s="90"/>
    </row>
    <row r="972" ht="12.75" customHeight="1">
      <c r="A972" s="87"/>
      <c r="B972" s="90"/>
      <c r="C972" s="90" t="s">
        <v>1031</v>
      </c>
      <c r="D972" s="126">
        <v>6.0</v>
      </c>
      <c r="E972" s="127">
        <v>142.04</v>
      </c>
      <c r="F972" s="128">
        <f t="shared" si="7"/>
        <v>92.326</v>
      </c>
      <c r="G972" s="129">
        <f t="shared" si="1"/>
        <v>49.714</v>
      </c>
      <c r="H972" s="130">
        <f t="shared" si="2"/>
        <v>0.35</v>
      </c>
      <c r="I972" s="131">
        <v>44720.0</v>
      </c>
      <c r="J972" s="132">
        <v>44756.0</v>
      </c>
      <c r="K972" s="123"/>
      <c r="L972" s="90"/>
      <c r="M972" s="133">
        <f t="shared" si="3"/>
        <v>23.67333333</v>
      </c>
      <c r="N972" s="99">
        <f t="shared" si="4"/>
        <v>36</v>
      </c>
      <c r="O972" s="133">
        <f t="shared" si="5"/>
        <v>15.38766667</v>
      </c>
      <c r="P972" s="134">
        <v>0.65</v>
      </c>
      <c r="Q972" s="90"/>
      <c r="R972" s="99">
        <f>IF(AND(H972&lt;='Product Ratings'!$E$5,H972&gt;='Product Ratings'!$D$5),'Product Ratings'!$C$5,IF(AND(H972&lt;='Product Ratings'!$E$6,H972&gt;='Product Ratings'!$D$6),'Product Ratings'!$C$6,IF(AND(H972&lt;='Product Ratings'!$E$7,H972&gt;='Product Ratings'!$D$7),'Product Ratings'!$C$7,IF(AND(H972&lt;='Product Ratings'!$E$8,H972&gt;='Product Ratings'!$D$8),'Product Ratings'!$C$8,IF(H972&gt;='Product Ratings'!$D$9,'Product Ratings'!$C$9)))))</f>
        <v>2</v>
      </c>
      <c r="S972" s="99">
        <f>IF(AND(D972&lt;='Product Ratings'!$I$5,D972&gt;='Product Ratings'!$H$5),'Product Ratings'!$F$5,IF(AND(D972&lt;='Product Ratings'!$I$6,D972&gt;='Product Ratings'!$H$6),'Product Ratings'!$F$6,IF(AND(D972&lt;='Product Ratings'!$I$7,I972&gt;='Product Ratings'!$H$7),'Product Ratings'!$F$7,IF(AND(D972&lt;='Product Ratings'!$I$8,D972&gt;='Product Ratings'!$H$8),'Product Ratings'!$F$8,IF(D972&gt;='Product Ratings'!$H$9,'Product Ratings'!$F$9)))))</f>
        <v>2</v>
      </c>
      <c r="T972" s="99">
        <f>IF(AND(O972&lt;='Product Ratings'!$M$5,O972&gt;='Product Ratings'!$L$5),'Product Ratings'!$J$5,IF(AND(O972&lt;='Product Ratings'!$M$6,O972&gt;='Product Ratings'!$L$6),'Product Ratings'!$J$6,IF(AND(O972&lt;='Product Ratings'!$M$7,O972&gt;='Product Ratings'!$L$7),'Product Ratings'!$J$7,IF(AND(O972&lt;='Product Ratings'!$M$8,O972&gt;='Product Ratings'!$L$8),'Product Ratings'!$J$8,IF(O972&gt;='Product Ratings'!$L$9,'Product Ratings'!$J$9)))))</f>
        <v>5</v>
      </c>
      <c r="U972" s="99">
        <f>IF(AND(N972&lt;='Product Ratings'!$R$5,N972&gt;='Product Ratings'!$Q$5),'Product Ratings'!$O$5,IF(AND(N972&lt;='Product Ratings'!$R$6,N972&gt;='Product Ratings'!$Q$6),'Product Ratings'!$O$6,IF(AND(N972&lt;='Product Ratings'!$R$7,N972&gt;='Product Ratings'!$Q$7),'Product Ratings'!$O$7,IF(AND(N972&lt;='Product Ratings'!$R$8,N972&gt;='Product Ratings'!$Q$8),'Product Ratings'!$O$8,IF(N972&gt;='Product Ratings'!$Q$9,'Product Ratings'!$O$9)))))</f>
        <v>3</v>
      </c>
      <c r="V972" s="99">
        <f>IF(AND(P972&lt;='Product Ratings'!$V$5,P972&gt;='Product Ratings'!$U$5),'Product Ratings'!$S$5,IF(AND(P972&lt;='Product Ratings'!$V$6,P972&gt;='Product Ratings'!$U$6),'Product Ratings'!$S$6,IF(AND(P972&lt;='Product Ratings'!$V$7,P972&gt;='Product Ratings'!$U$7),'Product Ratings'!$S$7,IF(AND(P972&lt;='Product Ratings'!$V$8,P972&gt;='Product Ratings'!$U$8),'Product Ratings'!$S$8,IF(P972&gt;='Product Ratings'!$U$9,'Product Ratings'!$S$9)))))</f>
        <v>5</v>
      </c>
      <c r="W972" s="135">
        <f t="shared" si="6"/>
        <v>17</v>
      </c>
      <c r="X972" s="90"/>
      <c r="Y972" s="90"/>
      <c r="Z972" s="90"/>
      <c r="AA972" s="90"/>
      <c r="AB972" s="90"/>
    </row>
    <row r="973" ht="12.75" customHeight="1">
      <c r="A973" s="87"/>
      <c r="B973" s="90"/>
      <c r="C973" s="90" t="s">
        <v>1032</v>
      </c>
      <c r="D973" s="126">
        <v>1.0</v>
      </c>
      <c r="E973" s="127">
        <v>103.48</v>
      </c>
      <c r="F973" s="128">
        <f t="shared" si="7"/>
        <v>67.262</v>
      </c>
      <c r="G973" s="129">
        <f t="shared" si="1"/>
        <v>36.218</v>
      </c>
      <c r="H973" s="130">
        <f t="shared" si="2"/>
        <v>0.35</v>
      </c>
      <c r="I973" s="131">
        <v>44721.0</v>
      </c>
      <c r="J973" s="132">
        <v>44757.0</v>
      </c>
      <c r="K973" s="123"/>
      <c r="L973" s="90"/>
      <c r="M973" s="133">
        <f t="shared" si="3"/>
        <v>103.48</v>
      </c>
      <c r="N973" s="99">
        <f t="shared" si="4"/>
        <v>36</v>
      </c>
      <c r="O973" s="133">
        <f t="shared" si="5"/>
        <v>67.262</v>
      </c>
      <c r="P973" s="134">
        <v>0.67</v>
      </c>
      <c r="Q973" s="90"/>
      <c r="R973" s="99">
        <f>IF(AND(H973&lt;='Product Ratings'!$E$5,H973&gt;='Product Ratings'!$D$5),'Product Ratings'!$C$5,IF(AND(H973&lt;='Product Ratings'!$E$6,H973&gt;='Product Ratings'!$D$6),'Product Ratings'!$C$6,IF(AND(H973&lt;='Product Ratings'!$E$7,H973&gt;='Product Ratings'!$D$7),'Product Ratings'!$C$7,IF(AND(H973&lt;='Product Ratings'!$E$8,H973&gt;='Product Ratings'!$D$8),'Product Ratings'!$C$8,IF(H973&gt;='Product Ratings'!$D$9,'Product Ratings'!$C$9)))))</f>
        <v>2</v>
      </c>
      <c r="S973" s="99">
        <f>IF(AND(D973&lt;='Product Ratings'!$I$5,D973&gt;='Product Ratings'!$H$5),'Product Ratings'!$F$5,IF(AND(D973&lt;='Product Ratings'!$I$6,D973&gt;='Product Ratings'!$H$6),'Product Ratings'!$F$6,IF(AND(D973&lt;='Product Ratings'!$I$7,I973&gt;='Product Ratings'!$H$7),'Product Ratings'!$F$7,IF(AND(D973&lt;='Product Ratings'!$I$8,D973&gt;='Product Ratings'!$H$8),'Product Ratings'!$F$8,IF(D973&gt;='Product Ratings'!$H$9,'Product Ratings'!$F$9)))))</f>
        <v>1</v>
      </c>
      <c r="T973" s="99">
        <f>IF(AND(O973&lt;='Product Ratings'!$M$5,O973&gt;='Product Ratings'!$L$5),'Product Ratings'!$J$5,IF(AND(O973&lt;='Product Ratings'!$M$6,O973&gt;='Product Ratings'!$L$6),'Product Ratings'!$J$6,IF(AND(O973&lt;='Product Ratings'!$M$7,O973&gt;='Product Ratings'!$L$7),'Product Ratings'!$J$7,IF(AND(O973&lt;='Product Ratings'!$M$8,O973&gt;='Product Ratings'!$L$8),'Product Ratings'!$J$8,IF(O973&gt;='Product Ratings'!$L$9,'Product Ratings'!$J$9)))))</f>
        <v>3</v>
      </c>
      <c r="U973" s="99">
        <f>IF(AND(N973&lt;='Product Ratings'!$R$5,N973&gt;='Product Ratings'!$Q$5),'Product Ratings'!$O$5,IF(AND(N973&lt;='Product Ratings'!$R$6,N973&gt;='Product Ratings'!$Q$6),'Product Ratings'!$O$6,IF(AND(N973&lt;='Product Ratings'!$R$7,N973&gt;='Product Ratings'!$Q$7),'Product Ratings'!$O$7,IF(AND(N973&lt;='Product Ratings'!$R$8,N973&gt;='Product Ratings'!$Q$8),'Product Ratings'!$O$8,IF(N973&gt;='Product Ratings'!$Q$9,'Product Ratings'!$O$9)))))</f>
        <v>3</v>
      </c>
      <c r="V973" s="99">
        <f>IF(AND(P973&lt;='Product Ratings'!$V$5,P973&gt;='Product Ratings'!$U$5),'Product Ratings'!$S$5,IF(AND(P973&lt;='Product Ratings'!$V$6,P973&gt;='Product Ratings'!$U$6),'Product Ratings'!$S$6,IF(AND(P973&lt;='Product Ratings'!$V$7,P973&gt;='Product Ratings'!$U$7),'Product Ratings'!$S$7,IF(AND(P973&lt;='Product Ratings'!$V$8,P973&gt;='Product Ratings'!$U$8),'Product Ratings'!$S$8,IF(P973&gt;='Product Ratings'!$U$9,'Product Ratings'!$S$9)))))</f>
        <v>5</v>
      </c>
      <c r="W973" s="135">
        <f t="shared" si="6"/>
        <v>14</v>
      </c>
      <c r="X973" s="90"/>
      <c r="Y973" s="90"/>
      <c r="Z973" s="90"/>
      <c r="AA973" s="90"/>
      <c r="AB973" s="90"/>
    </row>
    <row r="974" ht="12.75" customHeight="1">
      <c r="A974" s="87"/>
      <c r="B974" s="90"/>
      <c r="C974" s="90" t="s">
        <v>1033</v>
      </c>
      <c r="D974" s="126">
        <v>2.0</v>
      </c>
      <c r="E974" s="127">
        <v>103.48</v>
      </c>
      <c r="F974" s="128">
        <f t="shared" si="7"/>
        <v>67.262</v>
      </c>
      <c r="G974" s="129">
        <f t="shared" si="1"/>
        <v>36.218</v>
      </c>
      <c r="H974" s="130">
        <f t="shared" si="2"/>
        <v>0.35</v>
      </c>
      <c r="I974" s="131">
        <v>44722.0</v>
      </c>
      <c r="J974" s="132">
        <v>44758.0</v>
      </c>
      <c r="K974" s="123"/>
      <c r="L974" s="90"/>
      <c r="M974" s="133">
        <f t="shared" si="3"/>
        <v>51.74</v>
      </c>
      <c r="N974" s="99">
        <f t="shared" si="4"/>
        <v>36</v>
      </c>
      <c r="O974" s="133">
        <f t="shared" si="5"/>
        <v>33.631</v>
      </c>
      <c r="P974" s="134">
        <v>0.71</v>
      </c>
      <c r="Q974" s="90"/>
      <c r="R974" s="99">
        <f>IF(AND(H974&lt;='Product Ratings'!$E$5,H974&gt;='Product Ratings'!$D$5),'Product Ratings'!$C$5,IF(AND(H974&lt;='Product Ratings'!$E$6,H974&gt;='Product Ratings'!$D$6),'Product Ratings'!$C$6,IF(AND(H974&lt;='Product Ratings'!$E$7,H974&gt;='Product Ratings'!$D$7),'Product Ratings'!$C$7,IF(AND(H974&lt;='Product Ratings'!$E$8,H974&gt;='Product Ratings'!$D$8),'Product Ratings'!$C$8,IF(H974&gt;='Product Ratings'!$D$9,'Product Ratings'!$C$9)))))</f>
        <v>2</v>
      </c>
      <c r="S974" s="99">
        <f>IF(AND(D974&lt;='Product Ratings'!$I$5,D974&gt;='Product Ratings'!$H$5),'Product Ratings'!$F$5,IF(AND(D974&lt;='Product Ratings'!$I$6,D974&gt;='Product Ratings'!$H$6),'Product Ratings'!$F$6,IF(AND(D974&lt;='Product Ratings'!$I$7,I974&gt;='Product Ratings'!$H$7),'Product Ratings'!$F$7,IF(AND(D974&lt;='Product Ratings'!$I$8,D974&gt;='Product Ratings'!$H$8),'Product Ratings'!$F$8,IF(D974&gt;='Product Ratings'!$H$9,'Product Ratings'!$F$9)))))</f>
        <v>1</v>
      </c>
      <c r="T974" s="99">
        <f>IF(AND(O974&lt;='Product Ratings'!$M$5,O974&gt;='Product Ratings'!$L$5),'Product Ratings'!$J$5,IF(AND(O974&lt;='Product Ratings'!$M$6,O974&gt;='Product Ratings'!$L$6),'Product Ratings'!$J$6,IF(AND(O974&lt;='Product Ratings'!$M$7,O974&gt;='Product Ratings'!$L$7),'Product Ratings'!$J$7,IF(AND(O974&lt;='Product Ratings'!$M$8,O974&gt;='Product Ratings'!$L$8),'Product Ratings'!$J$8,IF(O974&gt;='Product Ratings'!$L$9,'Product Ratings'!$J$9)))))</f>
        <v>4</v>
      </c>
      <c r="U974" s="99">
        <f>IF(AND(N974&lt;='Product Ratings'!$R$5,N974&gt;='Product Ratings'!$Q$5),'Product Ratings'!$O$5,IF(AND(N974&lt;='Product Ratings'!$R$6,N974&gt;='Product Ratings'!$Q$6),'Product Ratings'!$O$6,IF(AND(N974&lt;='Product Ratings'!$R$7,N974&gt;='Product Ratings'!$Q$7),'Product Ratings'!$O$7,IF(AND(N974&lt;='Product Ratings'!$R$8,N974&gt;='Product Ratings'!$Q$8),'Product Ratings'!$O$8,IF(N974&gt;='Product Ratings'!$Q$9,'Product Ratings'!$O$9)))))</f>
        <v>3</v>
      </c>
      <c r="V974" s="99">
        <f>IF(AND(P974&lt;='Product Ratings'!$V$5,P974&gt;='Product Ratings'!$U$5),'Product Ratings'!$S$5,IF(AND(P974&lt;='Product Ratings'!$V$6,P974&gt;='Product Ratings'!$U$6),'Product Ratings'!$S$6,IF(AND(P974&lt;='Product Ratings'!$V$7,P974&gt;='Product Ratings'!$U$7),'Product Ratings'!$S$7,IF(AND(P974&lt;='Product Ratings'!$V$8,P974&gt;='Product Ratings'!$U$8),'Product Ratings'!$S$8,IF(P974&gt;='Product Ratings'!$U$9,'Product Ratings'!$S$9)))))</f>
        <v>5</v>
      </c>
      <c r="W974" s="135">
        <f t="shared" si="6"/>
        <v>15</v>
      </c>
      <c r="X974" s="90"/>
      <c r="Y974" s="90"/>
      <c r="Z974" s="90"/>
      <c r="AA974" s="90"/>
      <c r="AB974" s="90"/>
    </row>
    <row r="975" ht="12.75" customHeight="1">
      <c r="A975" s="87"/>
      <c r="B975" s="90"/>
      <c r="C975" s="90" t="s">
        <v>1034</v>
      </c>
      <c r="D975" s="126">
        <v>3.0</v>
      </c>
      <c r="E975" s="127">
        <v>363.48</v>
      </c>
      <c r="F975" s="128">
        <f t="shared" si="7"/>
        <v>236.262</v>
      </c>
      <c r="G975" s="129">
        <f t="shared" si="1"/>
        <v>127.218</v>
      </c>
      <c r="H975" s="130">
        <f t="shared" si="2"/>
        <v>0.35</v>
      </c>
      <c r="I975" s="131">
        <v>44723.0</v>
      </c>
      <c r="J975" s="132">
        <v>44759.0</v>
      </c>
      <c r="K975" s="123"/>
      <c r="L975" s="90"/>
      <c r="M975" s="133">
        <f t="shared" si="3"/>
        <v>121.16</v>
      </c>
      <c r="N975" s="99">
        <f t="shared" si="4"/>
        <v>36</v>
      </c>
      <c r="O975" s="133">
        <f t="shared" si="5"/>
        <v>78.754</v>
      </c>
      <c r="P975" s="134">
        <v>0.92</v>
      </c>
      <c r="Q975" s="90"/>
      <c r="R975" s="99">
        <f>IF(AND(H975&lt;='Product Ratings'!$E$5,H975&gt;='Product Ratings'!$D$5),'Product Ratings'!$C$5,IF(AND(H975&lt;='Product Ratings'!$E$6,H975&gt;='Product Ratings'!$D$6),'Product Ratings'!$C$6,IF(AND(H975&lt;='Product Ratings'!$E$7,H975&gt;='Product Ratings'!$D$7),'Product Ratings'!$C$7,IF(AND(H975&lt;='Product Ratings'!$E$8,H975&gt;='Product Ratings'!$D$8),'Product Ratings'!$C$8,IF(H975&gt;='Product Ratings'!$D$9,'Product Ratings'!$C$9)))))</f>
        <v>2</v>
      </c>
      <c r="S975" s="99">
        <f>IF(AND(D975&lt;='Product Ratings'!$I$5,D975&gt;='Product Ratings'!$H$5),'Product Ratings'!$F$5,IF(AND(D975&lt;='Product Ratings'!$I$6,D975&gt;='Product Ratings'!$H$6),'Product Ratings'!$F$6,IF(AND(D975&lt;='Product Ratings'!$I$7,I975&gt;='Product Ratings'!$H$7),'Product Ratings'!$F$7,IF(AND(D975&lt;='Product Ratings'!$I$8,D975&gt;='Product Ratings'!$H$8),'Product Ratings'!$F$8,IF(D975&gt;='Product Ratings'!$H$9,'Product Ratings'!$F$9)))))</f>
        <v>1</v>
      </c>
      <c r="T975" s="99">
        <f>IF(AND(O975&lt;='Product Ratings'!$M$5,O975&gt;='Product Ratings'!$L$5),'Product Ratings'!$J$5,IF(AND(O975&lt;='Product Ratings'!$M$6,O975&gt;='Product Ratings'!$L$6),'Product Ratings'!$J$6,IF(AND(O975&lt;='Product Ratings'!$M$7,O975&gt;='Product Ratings'!$L$7),'Product Ratings'!$J$7,IF(AND(O975&lt;='Product Ratings'!$M$8,O975&gt;='Product Ratings'!$L$8),'Product Ratings'!$J$8,IF(O975&gt;='Product Ratings'!$L$9,'Product Ratings'!$J$9)))))</f>
        <v>2</v>
      </c>
      <c r="U975" s="99">
        <f>IF(AND(N975&lt;='Product Ratings'!$R$5,N975&gt;='Product Ratings'!$Q$5),'Product Ratings'!$O$5,IF(AND(N975&lt;='Product Ratings'!$R$6,N975&gt;='Product Ratings'!$Q$6),'Product Ratings'!$O$6,IF(AND(N975&lt;='Product Ratings'!$R$7,N975&gt;='Product Ratings'!$Q$7),'Product Ratings'!$O$7,IF(AND(N975&lt;='Product Ratings'!$R$8,N975&gt;='Product Ratings'!$Q$8),'Product Ratings'!$O$8,IF(N975&gt;='Product Ratings'!$Q$9,'Product Ratings'!$O$9)))))</f>
        <v>3</v>
      </c>
      <c r="V975" s="99">
        <f>IF(AND(P975&lt;='Product Ratings'!$V$5,P975&gt;='Product Ratings'!$U$5),'Product Ratings'!$S$5,IF(AND(P975&lt;='Product Ratings'!$V$6,P975&gt;='Product Ratings'!$U$6),'Product Ratings'!$S$6,IF(AND(P975&lt;='Product Ratings'!$V$7,P975&gt;='Product Ratings'!$U$7),'Product Ratings'!$S$7,IF(AND(P975&lt;='Product Ratings'!$V$8,P975&gt;='Product Ratings'!$U$8),'Product Ratings'!$S$8,IF(P975&gt;='Product Ratings'!$U$9,'Product Ratings'!$S$9)))))</f>
        <v>5</v>
      </c>
      <c r="W975" s="135">
        <f t="shared" si="6"/>
        <v>13</v>
      </c>
      <c r="X975" s="90"/>
      <c r="Y975" s="90"/>
      <c r="Z975" s="90"/>
      <c r="AA975" s="90"/>
      <c r="AB975" s="90"/>
    </row>
    <row r="976" ht="12.75" customHeight="1">
      <c r="A976" s="87"/>
      <c r="B976" s="90"/>
      <c r="C976" s="90"/>
      <c r="D976" s="126">
        <v>4.0</v>
      </c>
      <c r="E976" s="127">
        <v>1372.52</v>
      </c>
      <c r="F976" s="128">
        <f t="shared" si="7"/>
        <v>892.138</v>
      </c>
      <c r="G976" s="129">
        <f t="shared" si="1"/>
        <v>480.382</v>
      </c>
      <c r="H976" s="130">
        <f t="shared" si="2"/>
        <v>0.35</v>
      </c>
      <c r="I976" s="131">
        <v>44724.0</v>
      </c>
      <c r="J976" s="132">
        <v>44760.0</v>
      </c>
      <c r="K976" s="123"/>
      <c r="L976" s="90"/>
      <c r="M976" s="133">
        <f t="shared" si="3"/>
        <v>343.13</v>
      </c>
      <c r="N976" s="99">
        <f t="shared" si="4"/>
        <v>36</v>
      </c>
      <c r="O976" s="133">
        <f t="shared" si="5"/>
        <v>223.0345</v>
      </c>
      <c r="P976" s="134">
        <v>0.26</v>
      </c>
      <c r="Q976" s="90"/>
      <c r="R976" s="99">
        <f>IF(AND(H976&lt;='Product Ratings'!$E$5,H976&gt;='Product Ratings'!$D$5),'Product Ratings'!$C$5,IF(AND(H976&lt;='Product Ratings'!$E$6,H976&gt;='Product Ratings'!$D$6),'Product Ratings'!$C$6,IF(AND(H976&lt;='Product Ratings'!$E$7,H976&gt;='Product Ratings'!$D$7),'Product Ratings'!$C$7,IF(AND(H976&lt;='Product Ratings'!$E$8,H976&gt;='Product Ratings'!$D$8),'Product Ratings'!$C$8,IF(H976&gt;='Product Ratings'!$D$9,'Product Ratings'!$C$9)))))</f>
        <v>2</v>
      </c>
      <c r="S976" s="99">
        <f>IF(AND(D976&lt;='Product Ratings'!$I$5,D976&gt;='Product Ratings'!$H$5),'Product Ratings'!$F$5,IF(AND(D976&lt;='Product Ratings'!$I$6,D976&gt;='Product Ratings'!$H$6),'Product Ratings'!$F$6,IF(AND(D976&lt;='Product Ratings'!$I$7,I976&gt;='Product Ratings'!$H$7),'Product Ratings'!$F$7,IF(AND(D976&lt;='Product Ratings'!$I$8,D976&gt;='Product Ratings'!$H$8),'Product Ratings'!$F$8,IF(D976&gt;='Product Ratings'!$H$9,'Product Ratings'!$F$9)))))</f>
        <v>1</v>
      </c>
      <c r="T976" s="99">
        <f>IF(AND(O976&lt;='Product Ratings'!$M$5,O976&gt;='Product Ratings'!$L$5),'Product Ratings'!$J$5,IF(AND(O976&lt;='Product Ratings'!$M$6,O976&gt;='Product Ratings'!$L$6),'Product Ratings'!$J$6,IF(AND(O976&lt;='Product Ratings'!$M$7,O976&gt;='Product Ratings'!$L$7),'Product Ratings'!$J$7,IF(AND(O976&lt;='Product Ratings'!$M$8,O976&gt;='Product Ratings'!$L$8),'Product Ratings'!$J$8,IF(O976&gt;='Product Ratings'!$L$9,'Product Ratings'!$J$9)))))</f>
        <v>1</v>
      </c>
      <c r="U976" s="99">
        <f>IF(AND(N976&lt;='Product Ratings'!$R$5,N976&gt;='Product Ratings'!$Q$5),'Product Ratings'!$O$5,IF(AND(N976&lt;='Product Ratings'!$R$6,N976&gt;='Product Ratings'!$Q$6),'Product Ratings'!$O$6,IF(AND(N976&lt;='Product Ratings'!$R$7,N976&gt;='Product Ratings'!$Q$7),'Product Ratings'!$O$7,IF(AND(N976&lt;='Product Ratings'!$R$8,N976&gt;='Product Ratings'!$Q$8),'Product Ratings'!$O$8,IF(N976&gt;='Product Ratings'!$Q$9,'Product Ratings'!$O$9)))))</f>
        <v>3</v>
      </c>
      <c r="V976" s="99">
        <f>IF(AND(P976&lt;='Product Ratings'!$V$5,P976&gt;='Product Ratings'!$U$5),'Product Ratings'!$S$5,IF(AND(P976&lt;='Product Ratings'!$V$6,P976&gt;='Product Ratings'!$U$6),'Product Ratings'!$S$6,IF(AND(P976&lt;='Product Ratings'!$V$7,P976&gt;='Product Ratings'!$U$7),'Product Ratings'!$S$7,IF(AND(P976&lt;='Product Ratings'!$V$8,P976&gt;='Product Ratings'!$U$8),'Product Ratings'!$S$8,IF(P976&gt;='Product Ratings'!$U$9,'Product Ratings'!$S$9)))))</f>
        <v>3</v>
      </c>
      <c r="W976" s="135">
        <f t="shared" si="6"/>
        <v>10</v>
      </c>
      <c r="X976" s="90"/>
      <c r="Y976" s="90"/>
      <c r="Z976" s="90"/>
      <c r="AA976" s="90"/>
      <c r="AB976" s="90"/>
    </row>
    <row r="977" ht="12.75" customHeight="1">
      <c r="A977" s="87"/>
      <c r="B977" s="90"/>
      <c r="C977" s="90"/>
      <c r="D977" s="126">
        <v>5.0</v>
      </c>
      <c r="E977" s="127">
        <v>108.47</v>
      </c>
      <c r="F977" s="128">
        <f t="shared" si="7"/>
        <v>70.5055</v>
      </c>
      <c r="G977" s="129">
        <f t="shared" si="1"/>
        <v>37.9645</v>
      </c>
      <c r="H977" s="130">
        <f t="shared" si="2"/>
        <v>0.35</v>
      </c>
      <c r="I977" s="131">
        <v>44725.0</v>
      </c>
      <c r="J977" s="132">
        <v>44761.0</v>
      </c>
      <c r="K977" s="123"/>
      <c r="L977" s="90"/>
      <c r="M977" s="133">
        <f t="shared" si="3"/>
        <v>21.694</v>
      </c>
      <c r="N977" s="99">
        <f t="shared" si="4"/>
        <v>36</v>
      </c>
      <c r="O977" s="133">
        <f t="shared" si="5"/>
        <v>14.1011</v>
      </c>
      <c r="P977" s="134">
        <v>0.15</v>
      </c>
      <c r="Q977" s="90"/>
      <c r="R977" s="99">
        <f>IF(AND(H977&lt;='Product Ratings'!$E$5,H977&gt;='Product Ratings'!$D$5),'Product Ratings'!$C$5,IF(AND(H977&lt;='Product Ratings'!$E$6,H977&gt;='Product Ratings'!$D$6),'Product Ratings'!$C$6,IF(AND(H977&lt;='Product Ratings'!$E$7,H977&gt;='Product Ratings'!$D$7),'Product Ratings'!$C$7,IF(AND(H977&lt;='Product Ratings'!$E$8,H977&gt;='Product Ratings'!$D$8),'Product Ratings'!$C$8,IF(H977&gt;='Product Ratings'!$D$9,'Product Ratings'!$C$9)))))</f>
        <v>2</v>
      </c>
      <c r="S977" s="99">
        <f>IF(AND(D977&lt;='Product Ratings'!$I$5,D977&gt;='Product Ratings'!$H$5),'Product Ratings'!$F$5,IF(AND(D977&lt;='Product Ratings'!$I$6,D977&gt;='Product Ratings'!$H$6),'Product Ratings'!$F$6,IF(AND(D977&lt;='Product Ratings'!$I$7,I977&gt;='Product Ratings'!$H$7),'Product Ratings'!$F$7,IF(AND(D977&lt;='Product Ratings'!$I$8,D977&gt;='Product Ratings'!$H$8),'Product Ratings'!$F$8,IF(D977&gt;='Product Ratings'!$H$9,'Product Ratings'!$F$9)))))</f>
        <v>1</v>
      </c>
      <c r="T977" s="99">
        <f>IF(AND(O977&lt;='Product Ratings'!$M$5,O977&gt;='Product Ratings'!$L$5),'Product Ratings'!$J$5,IF(AND(O977&lt;='Product Ratings'!$M$6,O977&gt;='Product Ratings'!$L$6),'Product Ratings'!$J$6,IF(AND(O977&lt;='Product Ratings'!$M$7,O977&gt;='Product Ratings'!$L$7),'Product Ratings'!$J$7,IF(AND(O977&lt;='Product Ratings'!$M$8,O977&gt;='Product Ratings'!$L$8),'Product Ratings'!$J$8,IF(O977&gt;='Product Ratings'!$L$9,'Product Ratings'!$J$9)))))</f>
        <v>5</v>
      </c>
      <c r="U977" s="99">
        <f>IF(AND(N977&lt;='Product Ratings'!$R$5,N977&gt;='Product Ratings'!$Q$5),'Product Ratings'!$O$5,IF(AND(N977&lt;='Product Ratings'!$R$6,N977&gt;='Product Ratings'!$Q$6),'Product Ratings'!$O$6,IF(AND(N977&lt;='Product Ratings'!$R$7,N977&gt;='Product Ratings'!$Q$7),'Product Ratings'!$O$7,IF(AND(N977&lt;='Product Ratings'!$R$8,N977&gt;='Product Ratings'!$Q$8),'Product Ratings'!$O$8,IF(N977&gt;='Product Ratings'!$Q$9,'Product Ratings'!$O$9)))))</f>
        <v>3</v>
      </c>
      <c r="V977" s="99">
        <f>IF(AND(P977&lt;='Product Ratings'!$V$5,P977&gt;='Product Ratings'!$U$5),'Product Ratings'!$S$5,IF(AND(P977&lt;='Product Ratings'!$V$6,P977&gt;='Product Ratings'!$U$6),'Product Ratings'!$S$6,IF(AND(P977&lt;='Product Ratings'!$V$7,P977&gt;='Product Ratings'!$U$7),'Product Ratings'!$S$7,IF(AND(P977&lt;='Product Ratings'!$V$8,P977&gt;='Product Ratings'!$U$8),'Product Ratings'!$S$8,IF(P977&gt;='Product Ratings'!$U$9,'Product Ratings'!$S$9)))))</f>
        <v>3</v>
      </c>
      <c r="W977" s="135">
        <f t="shared" si="6"/>
        <v>14</v>
      </c>
      <c r="X977" s="90"/>
      <c r="Y977" s="90"/>
      <c r="Z977" s="90"/>
      <c r="AA977" s="90"/>
      <c r="AB977" s="90"/>
    </row>
    <row r="978" ht="12.75" customHeight="1">
      <c r="A978" s="87"/>
      <c r="B978" s="90"/>
      <c r="C978" s="90"/>
      <c r="D978" s="126">
        <v>6.0</v>
      </c>
      <c r="E978" s="127">
        <v>1275.07</v>
      </c>
      <c r="F978" s="128">
        <f t="shared" si="7"/>
        <v>828.7955</v>
      </c>
      <c r="G978" s="129">
        <f t="shared" si="1"/>
        <v>446.2745</v>
      </c>
      <c r="H978" s="130">
        <f t="shared" si="2"/>
        <v>0.35</v>
      </c>
      <c r="I978" s="131">
        <v>44726.0</v>
      </c>
      <c r="J978" s="132">
        <v>44762.0</v>
      </c>
      <c r="K978" s="123"/>
      <c r="L978" s="90"/>
      <c r="M978" s="133">
        <f t="shared" si="3"/>
        <v>212.5116667</v>
      </c>
      <c r="N978" s="99">
        <f t="shared" si="4"/>
        <v>36</v>
      </c>
      <c r="O978" s="133">
        <f t="shared" si="5"/>
        <v>138.1325833</v>
      </c>
      <c r="P978" s="134">
        <v>0.34</v>
      </c>
      <c r="Q978" s="90"/>
      <c r="R978" s="99">
        <f>IF(AND(H978&lt;='Product Ratings'!$E$5,H978&gt;='Product Ratings'!$D$5),'Product Ratings'!$C$5,IF(AND(H978&lt;='Product Ratings'!$E$6,H978&gt;='Product Ratings'!$D$6),'Product Ratings'!$C$6,IF(AND(H978&lt;='Product Ratings'!$E$7,H978&gt;='Product Ratings'!$D$7),'Product Ratings'!$C$7,IF(AND(H978&lt;='Product Ratings'!$E$8,H978&gt;='Product Ratings'!$D$8),'Product Ratings'!$C$8,IF(H978&gt;='Product Ratings'!$D$9,'Product Ratings'!$C$9)))))</f>
        <v>2</v>
      </c>
      <c r="S978" s="99">
        <f>IF(AND(D978&lt;='Product Ratings'!$I$5,D978&gt;='Product Ratings'!$H$5),'Product Ratings'!$F$5,IF(AND(D978&lt;='Product Ratings'!$I$6,D978&gt;='Product Ratings'!$H$6),'Product Ratings'!$F$6,IF(AND(D978&lt;='Product Ratings'!$I$7,I978&gt;='Product Ratings'!$H$7),'Product Ratings'!$F$7,IF(AND(D978&lt;='Product Ratings'!$I$8,D978&gt;='Product Ratings'!$H$8),'Product Ratings'!$F$8,IF(D978&gt;='Product Ratings'!$H$9,'Product Ratings'!$F$9)))))</f>
        <v>2</v>
      </c>
      <c r="T978" s="99">
        <f>IF(AND(O978&lt;='Product Ratings'!$M$5,O978&gt;='Product Ratings'!$L$5),'Product Ratings'!$J$5,IF(AND(O978&lt;='Product Ratings'!$M$6,O978&gt;='Product Ratings'!$L$6),'Product Ratings'!$J$6,IF(AND(O978&lt;='Product Ratings'!$M$7,O978&gt;='Product Ratings'!$L$7),'Product Ratings'!$J$7,IF(AND(O978&lt;='Product Ratings'!$M$8,O978&gt;='Product Ratings'!$L$8),'Product Ratings'!$J$8,IF(O978&gt;='Product Ratings'!$L$9,'Product Ratings'!$J$9)))))</f>
        <v>2</v>
      </c>
      <c r="U978" s="99">
        <f>IF(AND(N978&lt;='Product Ratings'!$R$5,N978&gt;='Product Ratings'!$Q$5),'Product Ratings'!$O$5,IF(AND(N978&lt;='Product Ratings'!$R$6,N978&gt;='Product Ratings'!$Q$6),'Product Ratings'!$O$6,IF(AND(N978&lt;='Product Ratings'!$R$7,N978&gt;='Product Ratings'!$Q$7),'Product Ratings'!$O$7,IF(AND(N978&lt;='Product Ratings'!$R$8,N978&gt;='Product Ratings'!$Q$8),'Product Ratings'!$O$8,IF(N978&gt;='Product Ratings'!$Q$9,'Product Ratings'!$O$9)))))</f>
        <v>3</v>
      </c>
      <c r="V978" s="99">
        <f>IF(AND(P978&lt;='Product Ratings'!$V$5,P978&gt;='Product Ratings'!$U$5),'Product Ratings'!$S$5,IF(AND(P978&lt;='Product Ratings'!$V$6,P978&gt;='Product Ratings'!$U$6),'Product Ratings'!$S$6,IF(AND(P978&lt;='Product Ratings'!$V$7,P978&gt;='Product Ratings'!$U$7),'Product Ratings'!$S$7,IF(AND(P978&lt;='Product Ratings'!$V$8,P978&gt;='Product Ratings'!$U$8),'Product Ratings'!$S$8,IF(P978&gt;='Product Ratings'!$U$9,'Product Ratings'!$S$9)))))</f>
        <v>4</v>
      </c>
      <c r="W978" s="135">
        <f t="shared" si="6"/>
        <v>13</v>
      </c>
      <c r="X978" s="90"/>
      <c r="Y978" s="90"/>
      <c r="Z978" s="90"/>
      <c r="AA978" s="90"/>
      <c r="AB978" s="90"/>
    </row>
    <row r="979" ht="12.75" customHeight="1">
      <c r="A979" s="87"/>
      <c r="B979" s="90"/>
      <c r="C979" s="90"/>
      <c r="D979" s="126">
        <v>1.0</v>
      </c>
      <c r="E979" s="127">
        <v>95.17</v>
      </c>
      <c r="F979" s="128">
        <f t="shared" si="7"/>
        <v>61.8605</v>
      </c>
      <c r="G979" s="129">
        <f t="shared" si="1"/>
        <v>33.3095</v>
      </c>
      <c r="H979" s="130">
        <f t="shared" si="2"/>
        <v>0.35</v>
      </c>
      <c r="I979" s="131">
        <v>44727.0</v>
      </c>
      <c r="J979" s="132">
        <v>44763.0</v>
      </c>
      <c r="K979" s="123"/>
      <c r="L979" s="90"/>
      <c r="M979" s="133">
        <f t="shared" si="3"/>
        <v>95.17</v>
      </c>
      <c r="N979" s="99">
        <f t="shared" si="4"/>
        <v>36</v>
      </c>
      <c r="O979" s="133">
        <f t="shared" si="5"/>
        <v>61.8605</v>
      </c>
      <c r="P979" s="134">
        <v>0.35</v>
      </c>
      <c r="Q979" s="90"/>
      <c r="R979" s="99">
        <f>IF(AND(H979&lt;='Product Ratings'!$E$5,H979&gt;='Product Ratings'!$D$5),'Product Ratings'!$C$5,IF(AND(H979&lt;='Product Ratings'!$E$6,H979&gt;='Product Ratings'!$D$6),'Product Ratings'!$C$6,IF(AND(H979&lt;='Product Ratings'!$E$7,H979&gt;='Product Ratings'!$D$7),'Product Ratings'!$C$7,IF(AND(H979&lt;='Product Ratings'!$E$8,H979&gt;='Product Ratings'!$D$8),'Product Ratings'!$C$8,IF(H979&gt;='Product Ratings'!$D$9,'Product Ratings'!$C$9)))))</f>
        <v>2</v>
      </c>
      <c r="S979" s="99">
        <f>IF(AND(D979&lt;='Product Ratings'!$I$5,D979&gt;='Product Ratings'!$H$5),'Product Ratings'!$F$5,IF(AND(D979&lt;='Product Ratings'!$I$6,D979&gt;='Product Ratings'!$H$6),'Product Ratings'!$F$6,IF(AND(D979&lt;='Product Ratings'!$I$7,I979&gt;='Product Ratings'!$H$7),'Product Ratings'!$F$7,IF(AND(D979&lt;='Product Ratings'!$I$8,D979&gt;='Product Ratings'!$H$8),'Product Ratings'!$F$8,IF(D979&gt;='Product Ratings'!$H$9,'Product Ratings'!$F$9)))))</f>
        <v>1</v>
      </c>
      <c r="T979" s="99">
        <f>IF(AND(O979&lt;='Product Ratings'!$M$5,O979&gt;='Product Ratings'!$L$5),'Product Ratings'!$J$5,IF(AND(O979&lt;='Product Ratings'!$M$6,O979&gt;='Product Ratings'!$L$6),'Product Ratings'!$J$6,IF(AND(O979&lt;='Product Ratings'!$M$7,O979&gt;='Product Ratings'!$L$7),'Product Ratings'!$J$7,IF(AND(O979&lt;='Product Ratings'!$M$8,O979&gt;='Product Ratings'!$L$8),'Product Ratings'!$J$8,IF(O979&gt;='Product Ratings'!$L$9,'Product Ratings'!$J$9)))))</f>
        <v>3</v>
      </c>
      <c r="U979" s="99">
        <f>IF(AND(N979&lt;='Product Ratings'!$R$5,N979&gt;='Product Ratings'!$Q$5),'Product Ratings'!$O$5,IF(AND(N979&lt;='Product Ratings'!$R$6,N979&gt;='Product Ratings'!$Q$6),'Product Ratings'!$O$6,IF(AND(N979&lt;='Product Ratings'!$R$7,N979&gt;='Product Ratings'!$Q$7),'Product Ratings'!$O$7,IF(AND(N979&lt;='Product Ratings'!$R$8,N979&gt;='Product Ratings'!$Q$8),'Product Ratings'!$O$8,IF(N979&gt;='Product Ratings'!$Q$9,'Product Ratings'!$O$9)))))</f>
        <v>3</v>
      </c>
      <c r="V979" s="99">
        <f>IF(AND(P979&lt;='Product Ratings'!$V$5,P979&gt;='Product Ratings'!$U$5),'Product Ratings'!$S$5,IF(AND(P979&lt;='Product Ratings'!$V$6,P979&gt;='Product Ratings'!$U$6),'Product Ratings'!$S$6,IF(AND(P979&lt;='Product Ratings'!$V$7,P979&gt;='Product Ratings'!$U$7),'Product Ratings'!$S$7,IF(AND(P979&lt;='Product Ratings'!$V$8,P979&gt;='Product Ratings'!$U$8),'Product Ratings'!$S$8,IF(P979&gt;='Product Ratings'!$U$9,'Product Ratings'!$S$9)))))</f>
        <v>4</v>
      </c>
      <c r="W979" s="135">
        <f t="shared" si="6"/>
        <v>13</v>
      </c>
      <c r="X979" s="90"/>
      <c r="Y979" s="90"/>
      <c r="Z979" s="90"/>
      <c r="AA979" s="90"/>
      <c r="AB979" s="90"/>
    </row>
    <row r="980" ht="12.75" customHeight="1">
      <c r="A980" s="87"/>
      <c r="B980" s="90"/>
      <c r="C980" s="90"/>
      <c r="D980" s="126">
        <v>2.0</v>
      </c>
      <c r="E980" s="127">
        <v>83.66</v>
      </c>
      <c r="F980" s="128">
        <f t="shared" si="7"/>
        <v>54.379</v>
      </c>
      <c r="G980" s="129">
        <f t="shared" si="1"/>
        <v>29.281</v>
      </c>
      <c r="H980" s="130">
        <f t="shared" si="2"/>
        <v>0.35</v>
      </c>
      <c r="I980" s="131">
        <v>44728.0</v>
      </c>
      <c r="J980" s="132">
        <v>44764.0</v>
      </c>
      <c r="K980" s="123"/>
      <c r="L980" s="90"/>
      <c r="M980" s="133">
        <f t="shared" si="3"/>
        <v>41.83</v>
      </c>
      <c r="N980" s="99">
        <f t="shared" si="4"/>
        <v>36</v>
      </c>
      <c r="O980" s="133">
        <f t="shared" si="5"/>
        <v>27.1895</v>
      </c>
      <c r="P980" s="134">
        <v>0.65</v>
      </c>
      <c r="Q980" s="90"/>
      <c r="R980" s="99">
        <f>IF(AND(H980&lt;='Product Ratings'!$E$5,H980&gt;='Product Ratings'!$D$5),'Product Ratings'!$C$5,IF(AND(H980&lt;='Product Ratings'!$E$6,H980&gt;='Product Ratings'!$D$6),'Product Ratings'!$C$6,IF(AND(H980&lt;='Product Ratings'!$E$7,H980&gt;='Product Ratings'!$D$7),'Product Ratings'!$C$7,IF(AND(H980&lt;='Product Ratings'!$E$8,H980&gt;='Product Ratings'!$D$8),'Product Ratings'!$C$8,IF(H980&gt;='Product Ratings'!$D$9,'Product Ratings'!$C$9)))))</f>
        <v>2</v>
      </c>
      <c r="S980" s="99">
        <f>IF(AND(D980&lt;='Product Ratings'!$I$5,D980&gt;='Product Ratings'!$H$5),'Product Ratings'!$F$5,IF(AND(D980&lt;='Product Ratings'!$I$6,D980&gt;='Product Ratings'!$H$6),'Product Ratings'!$F$6,IF(AND(D980&lt;='Product Ratings'!$I$7,I980&gt;='Product Ratings'!$H$7),'Product Ratings'!$F$7,IF(AND(D980&lt;='Product Ratings'!$I$8,D980&gt;='Product Ratings'!$H$8),'Product Ratings'!$F$8,IF(D980&gt;='Product Ratings'!$H$9,'Product Ratings'!$F$9)))))</f>
        <v>1</v>
      </c>
      <c r="T980" s="99">
        <f>IF(AND(O980&lt;='Product Ratings'!$M$5,O980&gt;='Product Ratings'!$L$5),'Product Ratings'!$J$5,IF(AND(O980&lt;='Product Ratings'!$M$6,O980&gt;='Product Ratings'!$L$6),'Product Ratings'!$J$6,IF(AND(O980&lt;='Product Ratings'!$M$7,O980&gt;='Product Ratings'!$L$7),'Product Ratings'!$J$7,IF(AND(O980&lt;='Product Ratings'!$M$8,O980&gt;='Product Ratings'!$L$8),'Product Ratings'!$J$8,IF(O980&gt;='Product Ratings'!$L$9,'Product Ratings'!$J$9)))))</f>
        <v>4</v>
      </c>
      <c r="U980" s="99">
        <f>IF(AND(N980&lt;='Product Ratings'!$R$5,N980&gt;='Product Ratings'!$Q$5),'Product Ratings'!$O$5,IF(AND(N980&lt;='Product Ratings'!$R$6,N980&gt;='Product Ratings'!$Q$6),'Product Ratings'!$O$6,IF(AND(N980&lt;='Product Ratings'!$R$7,N980&gt;='Product Ratings'!$Q$7),'Product Ratings'!$O$7,IF(AND(N980&lt;='Product Ratings'!$R$8,N980&gt;='Product Ratings'!$Q$8),'Product Ratings'!$O$8,IF(N980&gt;='Product Ratings'!$Q$9,'Product Ratings'!$O$9)))))</f>
        <v>3</v>
      </c>
      <c r="V980" s="99">
        <f>IF(AND(P980&lt;='Product Ratings'!$V$5,P980&gt;='Product Ratings'!$U$5),'Product Ratings'!$S$5,IF(AND(P980&lt;='Product Ratings'!$V$6,P980&gt;='Product Ratings'!$U$6),'Product Ratings'!$S$6,IF(AND(P980&lt;='Product Ratings'!$V$7,P980&gt;='Product Ratings'!$U$7),'Product Ratings'!$S$7,IF(AND(P980&lt;='Product Ratings'!$V$8,P980&gt;='Product Ratings'!$U$8),'Product Ratings'!$S$8,IF(P980&gt;='Product Ratings'!$U$9,'Product Ratings'!$S$9)))))</f>
        <v>5</v>
      </c>
      <c r="W980" s="135">
        <f t="shared" si="6"/>
        <v>15</v>
      </c>
      <c r="X980" s="90"/>
      <c r="Y980" s="90"/>
      <c r="Z980" s="90"/>
      <c r="AA980" s="90"/>
      <c r="AB980" s="90"/>
    </row>
    <row r="981" ht="12.75" customHeight="1">
      <c r="A981" s="87"/>
      <c r="B981" s="90"/>
      <c r="C981" s="90"/>
      <c r="D981" s="126">
        <v>3.0</v>
      </c>
      <c r="E981" s="127">
        <v>68.87</v>
      </c>
      <c r="F981" s="128">
        <f t="shared" si="7"/>
        <v>44.7655</v>
      </c>
      <c r="G981" s="129">
        <f t="shared" si="1"/>
        <v>24.1045</v>
      </c>
      <c r="H981" s="130">
        <f t="shared" si="2"/>
        <v>0.35</v>
      </c>
      <c r="I981" s="131">
        <v>44729.0</v>
      </c>
      <c r="J981" s="132">
        <v>44765.0</v>
      </c>
      <c r="K981" s="123"/>
      <c r="L981" s="90"/>
      <c r="M981" s="133">
        <f t="shared" si="3"/>
        <v>22.95666667</v>
      </c>
      <c r="N981" s="99">
        <f t="shared" si="4"/>
        <v>36</v>
      </c>
      <c r="O981" s="133">
        <f t="shared" si="5"/>
        <v>14.92183333</v>
      </c>
      <c r="P981" s="134">
        <v>0.45</v>
      </c>
      <c r="Q981" s="90"/>
      <c r="R981" s="99">
        <f>IF(AND(H981&lt;='Product Ratings'!$E$5,H981&gt;='Product Ratings'!$D$5),'Product Ratings'!$C$5,IF(AND(H981&lt;='Product Ratings'!$E$6,H981&gt;='Product Ratings'!$D$6),'Product Ratings'!$C$6,IF(AND(H981&lt;='Product Ratings'!$E$7,H981&gt;='Product Ratings'!$D$7),'Product Ratings'!$C$7,IF(AND(H981&lt;='Product Ratings'!$E$8,H981&gt;='Product Ratings'!$D$8),'Product Ratings'!$C$8,IF(H981&gt;='Product Ratings'!$D$9,'Product Ratings'!$C$9)))))</f>
        <v>2</v>
      </c>
      <c r="S981" s="99">
        <f>IF(AND(D981&lt;='Product Ratings'!$I$5,D981&gt;='Product Ratings'!$H$5),'Product Ratings'!$F$5,IF(AND(D981&lt;='Product Ratings'!$I$6,D981&gt;='Product Ratings'!$H$6),'Product Ratings'!$F$6,IF(AND(D981&lt;='Product Ratings'!$I$7,I981&gt;='Product Ratings'!$H$7),'Product Ratings'!$F$7,IF(AND(D981&lt;='Product Ratings'!$I$8,D981&gt;='Product Ratings'!$H$8),'Product Ratings'!$F$8,IF(D981&gt;='Product Ratings'!$H$9,'Product Ratings'!$F$9)))))</f>
        <v>1</v>
      </c>
      <c r="T981" s="99">
        <f>IF(AND(O981&lt;='Product Ratings'!$M$5,O981&gt;='Product Ratings'!$L$5),'Product Ratings'!$J$5,IF(AND(O981&lt;='Product Ratings'!$M$6,O981&gt;='Product Ratings'!$L$6),'Product Ratings'!$J$6,IF(AND(O981&lt;='Product Ratings'!$M$7,O981&gt;='Product Ratings'!$L$7),'Product Ratings'!$J$7,IF(AND(O981&lt;='Product Ratings'!$M$8,O981&gt;='Product Ratings'!$L$8),'Product Ratings'!$J$8,IF(O981&gt;='Product Ratings'!$L$9,'Product Ratings'!$J$9)))))</f>
        <v>5</v>
      </c>
      <c r="U981" s="99">
        <f>IF(AND(N981&lt;='Product Ratings'!$R$5,N981&gt;='Product Ratings'!$Q$5),'Product Ratings'!$O$5,IF(AND(N981&lt;='Product Ratings'!$R$6,N981&gt;='Product Ratings'!$Q$6),'Product Ratings'!$O$6,IF(AND(N981&lt;='Product Ratings'!$R$7,N981&gt;='Product Ratings'!$Q$7),'Product Ratings'!$O$7,IF(AND(N981&lt;='Product Ratings'!$R$8,N981&gt;='Product Ratings'!$Q$8),'Product Ratings'!$O$8,IF(N981&gt;='Product Ratings'!$Q$9,'Product Ratings'!$O$9)))))</f>
        <v>3</v>
      </c>
      <c r="V981" s="99">
        <f>IF(AND(P981&lt;='Product Ratings'!$V$5,P981&gt;='Product Ratings'!$U$5),'Product Ratings'!$S$5,IF(AND(P981&lt;='Product Ratings'!$V$6,P981&gt;='Product Ratings'!$U$6),'Product Ratings'!$S$6,IF(AND(P981&lt;='Product Ratings'!$V$7,P981&gt;='Product Ratings'!$U$7),'Product Ratings'!$S$7,IF(AND(P981&lt;='Product Ratings'!$V$8,P981&gt;='Product Ratings'!$U$8),'Product Ratings'!$S$8,IF(P981&gt;='Product Ratings'!$U$9,'Product Ratings'!$S$9)))))</f>
        <v>4</v>
      </c>
      <c r="W981" s="135">
        <f t="shared" si="6"/>
        <v>15</v>
      </c>
      <c r="X981" s="90"/>
      <c r="Y981" s="90"/>
      <c r="Z981" s="90"/>
      <c r="AA981" s="90"/>
      <c r="AB981" s="90"/>
    </row>
    <row r="982" ht="12.75" customHeight="1">
      <c r="A982" s="87"/>
      <c r="B982" s="90"/>
      <c r="C982" s="90"/>
      <c r="D982" s="126">
        <v>4.0</v>
      </c>
      <c r="E982" s="127">
        <v>175.18</v>
      </c>
      <c r="F982" s="128">
        <f t="shared" si="7"/>
        <v>113.867</v>
      </c>
      <c r="G982" s="129">
        <f t="shared" si="1"/>
        <v>61.313</v>
      </c>
      <c r="H982" s="130">
        <f t="shared" si="2"/>
        <v>0.35</v>
      </c>
      <c r="I982" s="131">
        <v>44730.0</v>
      </c>
      <c r="J982" s="132">
        <v>44766.0</v>
      </c>
      <c r="K982" s="123"/>
      <c r="L982" s="90"/>
      <c r="M982" s="133">
        <f t="shared" si="3"/>
        <v>43.795</v>
      </c>
      <c r="N982" s="99">
        <f t="shared" si="4"/>
        <v>36</v>
      </c>
      <c r="O982" s="133">
        <f t="shared" si="5"/>
        <v>28.46675</v>
      </c>
      <c r="P982" s="134">
        <v>0.12</v>
      </c>
      <c r="Q982" s="90"/>
      <c r="R982" s="99">
        <f>IF(AND(H982&lt;='Product Ratings'!$E$5,H982&gt;='Product Ratings'!$D$5),'Product Ratings'!$C$5,IF(AND(H982&lt;='Product Ratings'!$E$6,H982&gt;='Product Ratings'!$D$6),'Product Ratings'!$C$6,IF(AND(H982&lt;='Product Ratings'!$E$7,H982&gt;='Product Ratings'!$D$7),'Product Ratings'!$C$7,IF(AND(H982&lt;='Product Ratings'!$E$8,H982&gt;='Product Ratings'!$D$8),'Product Ratings'!$C$8,IF(H982&gt;='Product Ratings'!$D$9,'Product Ratings'!$C$9)))))</f>
        <v>2</v>
      </c>
      <c r="S982" s="99">
        <f>IF(AND(D982&lt;='Product Ratings'!$I$5,D982&gt;='Product Ratings'!$H$5),'Product Ratings'!$F$5,IF(AND(D982&lt;='Product Ratings'!$I$6,D982&gt;='Product Ratings'!$H$6),'Product Ratings'!$F$6,IF(AND(D982&lt;='Product Ratings'!$I$7,I982&gt;='Product Ratings'!$H$7),'Product Ratings'!$F$7,IF(AND(D982&lt;='Product Ratings'!$I$8,D982&gt;='Product Ratings'!$H$8),'Product Ratings'!$F$8,IF(D982&gt;='Product Ratings'!$H$9,'Product Ratings'!$F$9)))))</f>
        <v>1</v>
      </c>
      <c r="T982" s="99">
        <f>IF(AND(O982&lt;='Product Ratings'!$M$5,O982&gt;='Product Ratings'!$L$5),'Product Ratings'!$J$5,IF(AND(O982&lt;='Product Ratings'!$M$6,O982&gt;='Product Ratings'!$L$6),'Product Ratings'!$J$6,IF(AND(O982&lt;='Product Ratings'!$M$7,O982&gt;='Product Ratings'!$L$7),'Product Ratings'!$J$7,IF(AND(O982&lt;='Product Ratings'!$M$8,O982&gt;='Product Ratings'!$L$8),'Product Ratings'!$J$8,IF(O982&gt;='Product Ratings'!$L$9,'Product Ratings'!$J$9)))))</f>
        <v>4</v>
      </c>
      <c r="U982" s="99">
        <f>IF(AND(N982&lt;='Product Ratings'!$R$5,N982&gt;='Product Ratings'!$Q$5),'Product Ratings'!$O$5,IF(AND(N982&lt;='Product Ratings'!$R$6,N982&gt;='Product Ratings'!$Q$6),'Product Ratings'!$O$6,IF(AND(N982&lt;='Product Ratings'!$R$7,N982&gt;='Product Ratings'!$Q$7),'Product Ratings'!$O$7,IF(AND(N982&lt;='Product Ratings'!$R$8,N982&gt;='Product Ratings'!$Q$8),'Product Ratings'!$O$8,IF(N982&gt;='Product Ratings'!$Q$9,'Product Ratings'!$O$9)))))</f>
        <v>3</v>
      </c>
      <c r="V982" s="99">
        <f>IF(AND(P982&lt;='Product Ratings'!$V$5,P982&gt;='Product Ratings'!$U$5),'Product Ratings'!$S$5,IF(AND(P982&lt;='Product Ratings'!$V$6,P982&gt;='Product Ratings'!$U$6),'Product Ratings'!$S$6,IF(AND(P982&lt;='Product Ratings'!$V$7,P982&gt;='Product Ratings'!$U$7),'Product Ratings'!$S$7,IF(AND(P982&lt;='Product Ratings'!$V$8,P982&gt;='Product Ratings'!$U$8),'Product Ratings'!$S$8,IF(P982&gt;='Product Ratings'!$U$9,'Product Ratings'!$S$9)))))</f>
        <v>2</v>
      </c>
      <c r="W982" s="135">
        <f t="shared" si="6"/>
        <v>12</v>
      </c>
      <c r="X982" s="90"/>
      <c r="Y982" s="90"/>
      <c r="Z982" s="90"/>
      <c r="AA982" s="90"/>
      <c r="AB982" s="90"/>
    </row>
    <row r="983" ht="12.75" customHeight="1">
      <c r="A983" s="87"/>
      <c r="B983" s="90"/>
      <c r="C983" s="90"/>
      <c r="D983" s="126">
        <v>5.0</v>
      </c>
      <c r="E983" s="127">
        <v>10.46</v>
      </c>
      <c r="F983" s="128">
        <f t="shared" si="7"/>
        <v>6.799</v>
      </c>
      <c r="G983" s="129">
        <f t="shared" si="1"/>
        <v>3.661</v>
      </c>
      <c r="H983" s="130">
        <f t="shared" si="2"/>
        <v>0.35</v>
      </c>
      <c r="I983" s="131">
        <v>44731.0</v>
      </c>
      <c r="J983" s="132">
        <v>44767.0</v>
      </c>
      <c r="K983" s="123"/>
      <c r="L983" s="90"/>
      <c r="M983" s="133">
        <f t="shared" si="3"/>
        <v>2.092</v>
      </c>
      <c r="N983" s="99">
        <f t="shared" si="4"/>
        <v>36</v>
      </c>
      <c r="O983" s="133">
        <f t="shared" si="5"/>
        <v>1.3598</v>
      </c>
      <c r="P983" s="134">
        <v>0.65</v>
      </c>
      <c r="Q983" s="90"/>
      <c r="R983" s="99">
        <f>IF(AND(H983&lt;='Product Ratings'!$E$5,H983&gt;='Product Ratings'!$D$5),'Product Ratings'!$C$5,IF(AND(H983&lt;='Product Ratings'!$E$6,H983&gt;='Product Ratings'!$D$6),'Product Ratings'!$C$6,IF(AND(H983&lt;='Product Ratings'!$E$7,H983&gt;='Product Ratings'!$D$7),'Product Ratings'!$C$7,IF(AND(H983&lt;='Product Ratings'!$E$8,H983&gt;='Product Ratings'!$D$8),'Product Ratings'!$C$8,IF(H983&gt;='Product Ratings'!$D$9,'Product Ratings'!$C$9)))))</f>
        <v>2</v>
      </c>
      <c r="S983" s="99">
        <f>IF(AND(D983&lt;='Product Ratings'!$I$5,D983&gt;='Product Ratings'!$H$5),'Product Ratings'!$F$5,IF(AND(D983&lt;='Product Ratings'!$I$6,D983&gt;='Product Ratings'!$H$6),'Product Ratings'!$F$6,IF(AND(D983&lt;='Product Ratings'!$I$7,I983&gt;='Product Ratings'!$H$7),'Product Ratings'!$F$7,IF(AND(D983&lt;='Product Ratings'!$I$8,D983&gt;='Product Ratings'!$H$8),'Product Ratings'!$F$8,IF(D983&gt;='Product Ratings'!$H$9,'Product Ratings'!$F$9)))))</f>
        <v>1</v>
      </c>
      <c r="T983" s="99">
        <f>IF(AND(O983&lt;='Product Ratings'!$M$5,O983&gt;='Product Ratings'!$L$5),'Product Ratings'!$J$5,IF(AND(O983&lt;='Product Ratings'!$M$6,O983&gt;='Product Ratings'!$L$6),'Product Ratings'!$J$6,IF(AND(O983&lt;='Product Ratings'!$M$7,O983&gt;='Product Ratings'!$L$7),'Product Ratings'!$J$7,IF(AND(O983&lt;='Product Ratings'!$M$8,O983&gt;='Product Ratings'!$L$8),'Product Ratings'!$J$8,IF(O983&gt;='Product Ratings'!$L$9,'Product Ratings'!$J$9)))))</f>
        <v>5</v>
      </c>
      <c r="U983" s="99">
        <f>IF(AND(N983&lt;='Product Ratings'!$R$5,N983&gt;='Product Ratings'!$Q$5),'Product Ratings'!$O$5,IF(AND(N983&lt;='Product Ratings'!$R$6,N983&gt;='Product Ratings'!$Q$6),'Product Ratings'!$O$6,IF(AND(N983&lt;='Product Ratings'!$R$7,N983&gt;='Product Ratings'!$Q$7),'Product Ratings'!$O$7,IF(AND(N983&lt;='Product Ratings'!$R$8,N983&gt;='Product Ratings'!$Q$8),'Product Ratings'!$O$8,IF(N983&gt;='Product Ratings'!$Q$9,'Product Ratings'!$O$9)))))</f>
        <v>3</v>
      </c>
      <c r="V983" s="99">
        <f>IF(AND(P983&lt;='Product Ratings'!$V$5,P983&gt;='Product Ratings'!$U$5),'Product Ratings'!$S$5,IF(AND(P983&lt;='Product Ratings'!$V$6,P983&gt;='Product Ratings'!$U$6),'Product Ratings'!$S$6,IF(AND(P983&lt;='Product Ratings'!$V$7,P983&gt;='Product Ratings'!$U$7),'Product Ratings'!$S$7,IF(AND(P983&lt;='Product Ratings'!$V$8,P983&gt;='Product Ratings'!$U$8),'Product Ratings'!$S$8,IF(P983&gt;='Product Ratings'!$U$9,'Product Ratings'!$S$9)))))</f>
        <v>5</v>
      </c>
      <c r="W983" s="135">
        <f t="shared" si="6"/>
        <v>16</v>
      </c>
      <c r="X983" s="90"/>
      <c r="Y983" s="90"/>
      <c r="Z983" s="90"/>
      <c r="AA983" s="90"/>
      <c r="AB983" s="90"/>
    </row>
    <row r="984" ht="12.75" customHeight="1">
      <c r="A984" s="87"/>
      <c r="B984" s="90"/>
      <c r="C984" s="90"/>
      <c r="D984" s="126">
        <v>6.0</v>
      </c>
      <c r="E984" s="127">
        <v>194.28</v>
      </c>
      <c r="F984" s="128">
        <f t="shared" si="7"/>
        <v>126.282</v>
      </c>
      <c r="G984" s="129">
        <f t="shared" si="1"/>
        <v>67.998</v>
      </c>
      <c r="H984" s="130">
        <f t="shared" si="2"/>
        <v>0.35</v>
      </c>
      <c r="I984" s="131">
        <v>44732.0</v>
      </c>
      <c r="J984" s="132">
        <v>44768.0</v>
      </c>
      <c r="K984" s="123"/>
      <c r="L984" s="90"/>
      <c r="M984" s="133">
        <f t="shared" si="3"/>
        <v>32.38</v>
      </c>
      <c r="N984" s="99">
        <f t="shared" si="4"/>
        <v>36</v>
      </c>
      <c r="O984" s="133">
        <f t="shared" si="5"/>
        <v>21.047</v>
      </c>
      <c r="P984" s="134">
        <v>0.32</v>
      </c>
      <c r="Q984" s="90"/>
      <c r="R984" s="99">
        <f>IF(AND(H984&lt;='Product Ratings'!$E$5,H984&gt;='Product Ratings'!$D$5),'Product Ratings'!$C$5,IF(AND(H984&lt;='Product Ratings'!$E$6,H984&gt;='Product Ratings'!$D$6),'Product Ratings'!$C$6,IF(AND(H984&lt;='Product Ratings'!$E$7,H984&gt;='Product Ratings'!$D$7),'Product Ratings'!$C$7,IF(AND(H984&lt;='Product Ratings'!$E$8,H984&gt;='Product Ratings'!$D$8),'Product Ratings'!$C$8,IF(H984&gt;='Product Ratings'!$D$9,'Product Ratings'!$C$9)))))</f>
        <v>2</v>
      </c>
      <c r="S984" s="99">
        <f>IF(AND(D984&lt;='Product Ratings'!$I$5,D984&gt;='Product Ratings'!$H$5),'Product Ratings'!$F$5,IF(AND(D984&lt;='Product Ratings'!$I$6,D984&gt;='Product Ratings'!$H$6),'Product Ratings'!$F$6,IF(AND(D984&lt;='Product Ratings'!$I$7,I984&gt;='Product Ratings'!$H$7),'Product Ratings'!$F$7,IF(AND(D984&lt;='Product Ratings'!$I$8,D984&gt;='Product Ratings'!$H$8),'Product Ratings'!$F$8,IF(D984&gt;='Product Ratings'!$H$9,'Product Ratings'!$F$9)))))</f>
        <v>2</v>
      </c>
      <c r="T984" s="99">
        <f>IF(AND(O984&lt;='Product Ratings'!$M$5,O984&gt;='Product Ratings'!$L$5),'Product Ratings'!$J$5,IF(AND(O984&lt;='Product Ratings'!$M$6,O984&gt;='Product Ratings'!$L$6),'Product Ratings'!$J$6,IF(AND(O984&lt;='Product Ratings'!$M$7,O984&gt;='Product Ratings'!$L$7),'Product Ratings'!$J$7,IF(AND(O984&lt;='Product Ratings'!$M$8,O984&gt;='Product Ratings'!$L$8),'Product Ratings'!$J$8,IF(O984&gt;='Product Ratings'!$L$9,'Product Ratings'!$J$9)))))</f>
        <v>5</v>
      </c>
      <c r="U984" s="99">
        <f>IF(AND(N984&lt;='Product Ratings'!$R$5,N984&gt;='Product Ratings'!$Q$5),'Product Ratings'!$O$5,IF(AND(N984&lt;='Product Ratings'!$R$6,N984&gt;='Product Ratings'!$Q$6),'Product Ratings'!$O$6,IF(AND(N984&lt;='Product Ratings'!$R$7,N984&gt;='Product Ratings'!$Q$7),'Product Ratings'!$O$7,IF(AND(N984&lt;='Product Ratings'!$R$8,N984&gt;='Product Ratings'!$Q$8),'Product Ratings'!$O$8,IF(N984&gt;='Product Ratings'!$Q$9,'Product Ratings'!$O$9)))))</f>
        <v>3</v>
      </c>
      <c r="V984" s="99">
        <f>IF(AND(P984&lt;='Product Ratings'!$V$5,P984&gt;='Product Ratings'!$U$5),'Product Ratings'!$S$5,IF(AND(P984&lt;='Product Ratings'!$V$6,P984&gt;='Product Ratings'!$U$6),'Product Ratings'!$S$6,IF(AND(P984&lt;='Product Ratings'!$V$7,P984&gt;='Product Ratings'!$U$7),'Product Ratings'!$S$7,IF(AND(P984&lt;='Product Ratings'!$V$8,P984&gt;='Product Ratings'!$U$8),'Product Ratings'!$S$8,IF(P984&gt;='Product Ratings'!$U$9,'Product Ratings'!$S$9)))))</f>
        <v>3</v>
      </c>
      <c r="W984" s="135">
        <f t="shared" si="6"/>
        <v>15</v>
      </c>
      <c r="X984" s="90"/>
      <c r="Y984" s="90"/>
      <c r="Z984" s="90"/>
      <c r="AA984" s="90"/>
      <c r="AB984" s="90"/>
    </row>
    <row r="985" ht="12.75" customHeight="1">
      <c r="A985" s="87"/>
      <c r="B985" s="90"/>
      <c r="C985" s="90"/>
      <c r="D985" s="126">
        <v>1.0</v>
      </c>
      <c r="E985" s="127">
        <v>60.32</v>
      </c>
      <c r="F985" s="128">
        <f t="shared" si="7"/>
        <v>39.208</v>
      </c>
      <c r="G985" s="129">
        <f t="shared" si="1"/>
        <v>21.112</v>
      </c>
      <c r="H985" s="130">
        <f t="shared" si="2"/>
        <v>0.35</v>
      </c>
      <c r="I985" s="131">
        <v>44733.0</v>
      </c>
      <c r="J985" s="132">
        <v>44769.0</v>
      </c>
      <c r="K985" s="123"/>
      <c r="L985" s="90"/>
      <c r="M985" s="133">
        <f t="shared" si="3"/>
        <v>60.32</v>
      </c>
      <c r="N985" s="99">
        <f t="shared" si="4"/>
        <v>36</v>
      </c>
      <c r="O985" s="133">
        <f t="shared" si="5"/>
        <v>39.208</v>
      </c>
      <c r="P985" s="134">
        <v>0.45</v>
      </c>
      <c r="Q985" s="90"/>
      <c r="R985" s="99">
        <f>IF(AND(H985&lt;='Product Ratings'!$E$5,H985&gt;='Product Ratings'!$D$5),'Product Ratings'!$C$5,IF(AND(H985&lt;='Product Ratings'!$E$6,H985&gt;='Product Ratings'!$D$6),'Product Ratings'!$C$6,IF(AND(H985&lt;='Product Ratings'!$E$7,H985&gt;='Product Ratings'!$D$7),'Product Ratings'!$C$7,IF(AND(H985&lt;='Product Ratings'!$E$8,H985&gt;='Product Ratings'!$D$8),'Product Ratings'!$C$8,IF(H985&gt;='Product Ratings'!$D$9,'Product Ratings'!$C$9)))))</f>
        <v>2</v>
      </c>
      <c r="S985" s="99">
        <f>IF(AND(D985&lt;='Product Ratings'!$I$5,D985&gt;='Product Ratings'!$H$5),'Product Ratings'!$F$5,IF(AND(D985&lt;='Product Ratings'!$I$6,D985&gt;='Product Ratings'!$H$6),'Product Ratings'!$F$6,IF(AND(D985&lt;='Product Ratings'!$I$7,I985&gt;='Product Ratings'!$H$7),'Product Ratings'!$F$7,IF(AND(D985&lt;='Product Ratings'!$I$8,D985&gt;='Product Ratings'!$H$8),'Product Ratings'!$F$8,IF(D985&gt;='Product Ratings'!$H$9,'Product Ratings'!$F$9)))))</f>
        <v>1</v>
      </c>
      <c r="T985" s="99">
        <f>IF(AND(O985&lt;='Product Ratings'!$M$5,O985&gt;='Product Ratings'!$L$5),'Product Ratings'!$J$5,IF(AND(O985&lt;='Product Ratings'!$M$6,O985&gt;='Product Ratings'!$L$6),'Product Ratings'!$J$6,IF(AND(O985&lt;='Product Ratings'!$M$7,O985&gt;='Product Ratings'!$L$7),'Product Ratings'!$J$7,IF(AND(O985&lt;='Product Ratings'!$M$8,O985&gt;='Product Ratings'!$L$8),'Product Ratings'!$J$8,IF(O985&gt;='Product Ratings'!$L$9,'Product Ratings'!$J$9)))))</f>
        <v>4</v>
      </c>
      <c r="U985" s="99">
        <f>IF(AND(N985&lt;='Product Ratings'!$R$5,N985&gt;='Product Ratings'!$Q$5),'Product Ratings'!$O$5,IF(AND(N985&lt;='Product Ratings'!$R$6,N985&gt;='Product Ratings'!$Q$6),'Product Ratings'!$O$6,IF(AND(N985&lt;='Product Ratings'!$R$7,N985&gt;='Product Ratings'!$Q$7),'Product Ratings'!$O$7,IF(AND(N985&lt;='Product Ratings'!$R$8,N985&gt;='Product Ratings'!$Q$8),'Product Ratings'!$O$8,IF(N985&gt;='Product Ratings'!$Q$9,'Product Ratings'!$O$9)))))</f>
        <v>3</v>
      </c>
      <c r="V985" s="99">
        <f>IF(AND(P985&lt;='Product Ratings'!$V$5,P985&gt;='Product Ratings'!$U$5),'Product Ratings'!$S$5,IF(AND(P985&lt;='Product Ratings'!$V$6,P985&gt;='Product Ratings'!$U$6),'Product Ratings'!$S$6,IF(AND(P985&lt;='Product Ratings'!$V$7,P985&gt;='Product Ratings'!$U$7),'Product Ratings'!$S$7,IF(AND(P985&lt;='Product Ratings'!$V$8,P985&gt;='Product Ratings'!$U$8),'Product Ratings'!$S$8,IF(P985&gt;='Product Ratings'!$U$9,'Product Ratings'!$S$9)))))</f>
        <v>4</v>
      </c>
      <c r="W985" s="135">
        <f t="shared" si="6"/>
        <v>14</v>
      </c>
      <c r="X985" s="90"/>
      <c r="Y985" s="90"/>
      <c r="Z985" s="90"/>
      <c r="AA985" s="90"/>
      <c r="AB985" s="90"/>
    </row>
    <row r="986" ht="12.75" customHeight="1">
      <c r="A986" s="87"/>
      <c r="B986" s="90"/>
      <c r="C986" s="90"/>
      <c r="D986" s="126">
        <v>2.0</v>
      </c>
      <c r="E986" s="127">
        <v>30.43</v>
      </c>
      <c r="F986" s="128">
        <f t="shared" si="7"/>
        <v>19.7795</v>
      </c>
      <c r="G986" s="129">
        <f t="shared" si="1"/>
        <v>10.6505</v>
      </c>
      <c r="H986" s="130">
        <f t="shared" si="2"/>
        <v>0.35</v>
      </c>
      <c r="I986" s="131">
        <v>44734.0</v>
      </c>
      <c r="J986" s="132">
        <v>44770.0</v>
      </c>
      <c r="K986" s="123"/>
      <c r="L986" s="90"/>
      <c r="M986" s="133">
        <f t="shared" si="3"/>
        <v>15.215</v>
      </c>
      <c r="N986" s="99">
        <f t="shared" si="4"/>
        <v>36</v>
      </c>
      <c r="O986" s="133">
        <f t="shared" si="5"/>
        <v>9.88975</v>
      </c>
      <c r="P986" s="134">
        <v>0.12</v>
      </c>
      <c r="Q986" s="90"/>
      <c r="R986" s="99">
        <f>IF(AND(H986&lt;='Product Ratings'!$E$5,H986&gt;='Product Ratings'!$D$5),'Product Ratings'!$C$5,IF(AND(H986&lt;='Product Ratings'!$E$6,H986&gt;='Product Ratings'!$D$6),'Product Ratings'!$C$6,IF(AND(H986&lt;='Product Ratings'!$E$7,H986&gt;='Product Ratings'!$D$7),'Product Ratings'!$C$7,IF(AND(H986&lt;='Product Ratings'!$E$8,H986&gt;='Product Ratings'!$D$8),'Product Ratings'!$C$8,IF(H986&gt;='Product Ratings'!$D$9,'Product Ratings'!$C$9)))))</f>
        <v>2</v>
      </c>
      <c r="S986" s="99">
        <f>IF(AND(D986&lt;='Product Ratings'!$I$5,D986&gt;='Product Ratings'!$H$5),'Product Ratings'!$F$5,IF(AND(D986&lt;='Product Ratings'!$I$6,D986&gt;='Product Ratings'!$H$6),'Product Ratings'!$F$6,IF(AND(D986&lt;='Product Ratings'!$I$7,I986&gt;='Product Ratings'!$H$7),'Product Ratings'!$F$7,IF(AND(D986&lt;='Product Ratings'!$I$8,D986&gt;='Product Ratings'!$H$8),'Product Ratings'!$F$8,IF(D986&gt;='Product Ratings'!$H$9,'Product Ratings'!$F$9)))))</f>
        <v>1</v>
      </c>
      <c r="T986" s="99">
        <f>IF(AND(O986&lt;='Product Ratings'!$M$5,O986&gt;='Product Ratings'!$L$5),'Product Ratings'!$J$5,IF(AND(O986&lt;='Product Ratings'!$M$6,O986&gt;='Product Ratings'!$L$6),'Product Ratings'!$J$6,IF(AND(O986&lt;='Product Ratings'!$M$7,O986&gt;='Product Ratings'!$L$7),'Product Ratings'!$J$7,IF(AND(O986&lt;='Product Ratings'!$M$8,O986&gt;='Product Ratings'!$L$8),'Product Ratings'!$J$8,IF(O986&gt;='Product Ratings'!$L$9,'Product Ratings'!$J$9)))))</f>
        <v>5</v>
      </c>
      <c r="U986" s="99">
        <f>IF(AND(N986&lt;='Product Ratings'!$R$5,N986&gt;='Product Ratings'!$Q$5),'Product Ratings'!$O$5,IF(AND(N986&lt;='Product Ratings'!$R$6,N986&gt;='Product Ratings'!$Q$6),'Product Ratings'!$O$6,IF(AND(N986&lt;='Product Ratings'!$R$7,N986&gt;='Product Ratings'!$Q$7),'Product Ratings'!$O$7,IF(AND(N986&lt;='Product Ratings'!$R$8,N986&gt;='Product Ratings'!$Q$8),'Product Ratings'!$O$8,IF(N986&gt;='Product Ratings'!$Q$9,'Product Ratings'!$O$9)))))</f>
        <v>3</v>
      </c>
      <c r="V986" s="99">
        <f>IF(AND(P986&lt;='Product Ratings'!$V$5,P986&gt;='Product Ratings'!$U$5),'Product Ratings'!$S$5,IF(AND(P986&lt;='Product Ratings'!$V$6,P986&gt;='Product Ratings'!$U$6),'Product Ratings'!$S$6,IF(AND(P986&lt;='Product Ratings'!$V$7,P986&gt;='Product Ratings'!$U$7),'Product Ratings'!$S$7,IF(AND(P986&lt;='Product Ratings'!$V$8,P986&gt;='Product Ratings'!$U$8),'Product Ratings'!$S$8,IF(P986&gt;='Product Ratings'!$U$9,'Product Ratings'!$S$9)))))</f>
        <v>2</v>
      </c>
      <c r="W986" s="135">
        <f t="shared" si="6"/>
        <v>13</v>
      </c>
      <c r="X986" s="90"/>
      <c r="Y986" s="90"/>
      <c r="Z986" s="90"/>
      <c r="AA986" s="90"/>
      <c r="AB986" s="90"/>
    </row>
    <row r="987" ht="12.75" customHeight="1">
      <c r="A987" s="87"/>
      <c r="B987" s="90"/>
      <c r="C987" s="90"/>
      <c r="D987" s="126">
        <v>3.0</v>
      </c>
      <c r="E987" s="127">
        <v>99.86</v>
      </c>
      <c r="F987" s="128">
        <f t="shared" si="7"/>
        <v>64.909</v>
      </c>
      <c r="G987" s="129">
        <f t="shared" si="1"/>
        <v>34.951</v>
      </c>
      <c r="H987" s="130">
        <f t="shared" si="2"/>
        <v>0.35</v>
      </c>
      <c r="I987" s="131">
        <v>44735.0</v>
      </c>
      <c r="J987" s="132">
        <v>44771.0</v>
      </c>
      <c r="K987" s="123"/>
      <c r="L987" s="90"/>
      <c r="M987" s="133">
        <f t="shared" si="3"/>
        <v>33.28666667</v>
      </c>
      <c r="N987" s="99">
        <f t="shared" si="4"/>
        <v>36</v>
      </c>
      <c r="O987" s="133">
        <f t="shared" si="5"/>
        <v>21.63633333</v>
      </c>
      <c r="P987" s="134">
        <v>0.87</v>
      </c>
      <c r="Q987" s="90"/>
      <c r="R987" s="99">
        <f>IF(AND(H987&lt;='Product Ratings'!$E$5,H987&gt;='Product Ratings'!$D$5),'Product Ratings'!$C$5,IF(AND(H987&lt;='Product Ratings'!$E$6,H987&gt;='Product Ratings'!$D$6),'Product Ratings'!$C$6,IF(AND(H987&lt;='Product Ratings'!$E$7,H987&gt;='Product Ratings'!$D$7),'Product Ratings'!$C$7,IF(AND(H987&lt;='Product Ratings'!$E$8,H987&gt;='Product Ratings'!$D$8),'Product Ratings'!$C$8,IF(H987&gt;='Product Ratings'!$D$9,'Product Ratings'!$C$9)))))</f>
        <v>2</v>
      </c>
      <c r="S987" s="99">
        <f>IF(AND(D987&lt;='Product Ratings'!$I$5,D987&gt;='Product Ratings'!$H$5),'Product Ratings'!$F$5,IF(AND(D987&lt;='Product Ratings'!$I$6,D987&gt;='Product Ratings'!$H$6),'Product Ratings'!$F$6,IF(AND(D987&lt;='Product Ratings'!$I$7,I987&gt;='Product Ratings'!$H$7),'Product Ratings'!$F$7,IF(AND(D987&lt;='Product Ratings'!$I$8,D987&gt;='Product Ratings'!$H$8),'Product Ratings'!$F$8,IF(D987&gt;='Product Ratings'!$H$9,'Product Ratings'!$F$9)))))</f>
        <v>1</v>
      </c>
      <c r="T987" s="99">
        <f>IF(AND(O987&lt;='Product Ratings'!$M$5,O987&gt;='Product Ratings'!$L$5),'Product Ratings'!$J$5,IF(AND(O987&lt;='Product Ratings'!$M$6,O987&gt;='Product Ratings'!$L$6),'Product Ratings'!$J$6,IF(AND(O987&lt;='Product Ratings'!$M$7,O987&gt;='Product Ratings'!$L$7),'Product Ratings'!$J$7,IF(AND(O987&lt;='Product Ratings'!$M$8,O987&gt;='Product Ratings'!$L$8),'Product Ratings'!$J$8,IF(O987&gt;='Product Ratings'!$L$9,'Product Ratings'!$J$9)))))</f>
        <v>5</v>
      </c>
      <c r="U987" s="99">
        <f>IF(AND(N987&lt;='Product Ratings'!$R$5,N987&gt;='Product Ratings'!$Q$5),'Product Ratings'!$O$5,IF(AND(N987&lt;='Product Ratings'!$R$6,N987&gt;='Product Ratings'!$Q$6),'Product Ratings'!$O$6,IF(AND(N987&lt;='Product Ratings'!$R$7,N987&gt;='Product Ratings'!$Q$7),'Product Ratings'!$O$7,IF(AND(N987&lt;='Product Ratings'!$R$8,N987&gt;='Product Ratings'!$Q$8),'Product Ratings'!$O$8,IF(N987&gt;='Product Ratings'!$Q$9,'Product Ratings'!$O$9)))))</f>
        <v>3</v>
      </c>
      <c r="V987" s="99">
        <f>IF(AND(P987&lt;='Product Ratings'!$V$5,P987&gt;='Product Ratings'!$U$5),'Product Ratings'!$S$5,IF(AND(P987&lt;='Product Ratings'!$V$6,P987&gt;='Product Ratings'!$U$6),'Product Ratings'!$S$6,IF(AND(P987&lt;='Product Ratings'!$V$7,P987&gt;='Product Ratings'!$U$7),'Product Ratings'!$S$7,IF(AND(P987&lt;='Product Ratings'!$V$8,P987&gt;='Product Ratings'!$U$8),'Product Ratings'!$S$8,IF(P987&gt;='Product Ratings'!$U$9,'Product Ratings'!$S$9)))))</f>
        <v>5</v>
      </c>
      <c r="W987" s="135">
        <f t="shared" si="6"/>
        <v>16</v>
      </c>
      <c r="X987" s="90"/>
      <c r="Y987" s="90"/>
      <c r="Z987" s="90"/>
      <c r="AA987" s="90"/>
      <c r="AB987" s="90"/>
    </row>
    <row r="988" ht="12.75" customHeight="1">
      <c r="A988" s="87"/>
      <c r="B988" s="90"/>
      <c r="C988" s="90"/>
      <c r="D988" s="126">
        <v>4.0</v>
      </c>
      <c r="E988" s="127">
        <v>47.83</v>
      </c>
      <c r="F988" s="128">
        <f t="shared" si="7"/>
        <v>31.0895</v>
      </c>
      <c r="G988" s="129">
        <f t="shared" si="1"/>
        <v>16.7405</v>
      </c>
      <c r="H988" s="130">
        <f t="shared" si="2"/>
        <v>0.35</v>
      </c>
      <c r="I988" s="131">
        <v>44736.0</v>
      </c>
      <c r="J988" s="132">
        <v>44772.0</v>
      </c>
      <c r="K988" s="123"/>
      <c r="L988" s="90"/>
      <c r="M988" s="133">
        <f t="shared" si="3"/>
        <v>11.9575</v>
      </c>
      <c r="N988" s="99">
        <f t="shared" si="4"/>
        <v>36</v>
      </c>
      <c r="O988" s="133">
        <f t="shared" si="5"/>
        <v>7.772375</v>
      </c>
      <c r="P988" s="134">
        <v>0.89</v>
      </c>
      <c r="Q988" s="90"/>
      <c r="R988" s="99">
        <f>IF(AND(H988&lt;='Product Ratings'!$E$5,H988&gt;='Product Ratings'!$D$5),'Product Ratings'!$C$5,IF(AND(H988&lt;='Product Ratings'!$E$6,H988&gt;='Product Ratings'!$D$6),'Product Ratings'!$C$6,IF(AND(H988&lt;='Product Ratings'!$E$7,H988&gt;='Product Ratings'!$D$7),'Product Ratings'!$C$7,IF(AND(H988&lt;='Product Ratings'!$E$8,H988&gt;='Product Ratings'!$D$8),'Product Ratings'!$C$8,IF(H988&gt;='Product Ratings'!$D$9,'Product Ratings'!$C$9)))))</f>
        <v>2</v>
      </c>
      <c r="S988" s="99">
        <f>IF(AND(D988&lt;='Product Ratings'!$I$5,D988&gt;='Product Ratings'!$H$5),'Product Ratings'!$F$5,IF(AND(D988&lt;='Product Ratings'!$I$6,D988&gt;='Product Ratings'!$H$6),'Product Ratings'!$F$6,IF(AND(D988&lt;='Product Ratings'!$I$7,I988&gt;='Product Ratings'!$H$7),'Product Ratings'!$F$7,IF(AND(D988&lt;='Product Ratings'!$I$8,D988&gt;='Product Ratings'!$H$8),'Product Ratings'!$F$8,IF(D988&gt;='Product Ratings'!$H$9,'Product Ratings'!$F$9)))))</f>
        <v>1</v>
      </c>
      <c r="T988" s="99">
        <f>IF(AND(O988&lt;='Product Ratings'!$M$5,O988&gt;='Product Ratings'!$L$5),'Product Ratings'!$J$5,IF(AND(O988&lt;='Product Ratings'!$M$6,O988&gt;='Product Ratings'!$L$6),'Product Ratings'!$J$6,IF(AND(O988&lt;='Product Ratings'!$M$7,O988&gt;='Product Ratings'!$L$7),'Product Ratings'!$J$7,IF(AND(O988&lt;='Product Ratings'!$M$8,O988&gt;='Product Ratings'!$L$8),'Product Ratings'!$J$8,IF(O988&gt;='Product Ratings'!$L$9,'Product Ratings'!$J$9)))))</f>
        <v>5</v>
      </c>
      <c r="U988" s="99">
        <f>IF(AND(N988&lt;='Product Ratings'!$R$5,N988&gt;='Product Ratings'!$Q$5),'Product Ratings'!$O$5,IF(AND(N988&lt;='Product Ratings'!$R$6,N988&gt;='Product Ratings'!$Q$6),'Product Ratings'!$O$6,IF(AND(N988&lt;='Product Ratings'!$R$7,N988&gt;='Product Ratings'!$Q$7),'Product Ratings'!$O$7,IF(AND(N988&lt;='Product Ratings'!$R$8,N988&gt;='Product Ratings'!$Q$8),'Product Ratings'!$O$8,IF(N988&gt;='Product Ratings'!$Q$9,'Product Ratings'!$O$9)))))</f>
        <v>3</v>
      </c>
      <c r="V988" s="99">
        <f>IF(AND(P988&lt;='Product Ratings'!$V$5,P988&gt;='Product Ratings'!$U$5),'Product Ratings'!$S$5,IF(AND(P988&lt;='Product Ratings'!$V$6,P988&gt;='Product Ratings'!$U$6),'Product Ratings'!$S$6,IF(AND(P988&lt;='Product Ratings'!$V$7,P988&gt;='Product Ratings'!$U$7),'Product Ratings'!$S$7,IF(AND(P988&lt;='Product Ratings'!$V$8,P988&gt;='Product Ratings'!$U$8),'Product Ratings'!$S$8,IF(P988&gt;='Product Ratings'!$U$9,'Product Ratings'!$S$9)))))</f>
        <v>5</v>
      </c>
      <c r="W988" s="135">
        <f t="shared" si="6"/>
        <v>16</v>
      </c>
      <c r="X988" s="90"/>
      <c r="Y988" s="90"/>
      <c r="Z988" s="90"/>
      <c r="AA988" s="90"/>
      <c r="AB988" s="90"/>
    </row>
    <row r="989" ht="12.75" customHeight="1">
      <c r="A989" s="87"/>
      <c r="B989" s="90"/>
      <c r="C989" s="90"/>
      <c r="D989" s="126">
        <v>5.0</v>
      </c>
      <c r="E989" s="127">
        <v>30.43</v>
      </c>
      <c r="F989" s="128">
        <f t="shared" si="7"/>
        <v>19.7795</v>
      </c>
      <c r="G989" s="129">
        <f t="shared" si="1"/>
        <v>10.6505</v>
      </c>
      <c r="H989" s="130">
        <f t="shared" si="2"/>
        <v>0.35</v>
      </c>
      <c r="I989" s="131">
        <v>44737.0</v>
      </c>
      <c r="J989" s="132">
        <v>44773.0</v>
      </c>
      <c r="K989" s="123"/>
      <c r="L989" s="90"/>
      <c r="M989" s="133">
        <f t="shared" si="3"/>
        <v>6.086</v>
      </c>
      <c r="N989" s="99">
        <f t="shared" si="4"/>
        <v>36</v>
      </c>
      <c r="O989" s="133">
        <f t="shared" si="5"/>
        <v>3.9559</v>
      </c>
      <c r="P989" s="134">
        <v>0.65</v>
      </c>
      <c r="Q989" s="90"/>
      <c r="R989" s="99">
        <f>IF(AND(H989&lt;='Product Ratings'!$E$5,H989&gt;='Product Ratings'!$D$5),'Product Ratings'!$C$5,IF(AND(H989&lt;='Product Ratings'!$E$6,H989&gt;='Product Ratings'!$D$6),'Product Ratings'!$C$6,IF(AND(H989&lt;='Product Ratings'!$E$7,H989&gt;='Product Ratings'!$D$7),'Product Ratings'!$C$7,IF(AND(H989&lt;='Product Ratings'!$E$8,H989&gt;='Product Ratings'!$D$8),'Product Ratings'!$C$8,IF(H989&gt;='Product Ratings'!$D$9,'Product Ratings'!$C$9)))))</f>
        <v>2</v>
      </c>
      <c r="S989" s="99">
        <f>IF(AND(D989&lt;='Product Ratings'!$I$5,D989&gt;='Product Ratings'!$H$5),'Product Ratings'!$F$5,IF(AND(D989&lt;='Product Ratings'!$I$6,D989&gt;='Product Ratings'!$H$6),'Product Ratings'!$F$6,IF(AND(D989&lt;='Product Ratings'!$I$7,I989&gt;='Product Ratings'!$H$7),'Product Ratings'!$F$7,IF(AND(D989&lt;='Product Ratings'!$I$8,D989&gt;='Product Ratings'!$H$8),'Product Ratings'!$F$8,IF(D989&gt;='Product Ratings'!$H$9,'Product Ratings'!$F$9)))))</f>
        <v>1</v>
      </c>
      <c r="T989" s="99">
        <f>IF(AND(O989&lt;='Product Ratings'!$M$5,O989&gt;='Product Ratings'!$L$5),'Product Ratings'!$J$5,IF(AND(O989&lt;='Product Ratings'!$M$6,O989&gt;='Product Ratings'!$L$6),'Product Ratings'!$J$6,IF(AND(O989&lt;='Product Ratings'!$M$7,O989&gt;='Product Ratings'!$L$7),'Product Ratings'!$J$7,IF(AND(O989&lt;='Product Ratings'!$M$8,O989&gt;='Product Ratings'!$L$8),'Product Ratings'!$J$8,IF(O989&gt;='Product Ratings'!$L$9,'Product Ratings'!$J$9)))))</f>
        <v>5</v>
      </c>
      <c r="U989" s="99">
        <f>IF(AND(N989&lt;='Product Ratings'!$R$5,N989&gt;='Product Ratings'!$Q$5),'Product Ratings'!$O$5,IF(AND(N989&lt;='Product Ratings'!$R$6,N989&gt;='Product Ratings'!$Q$6),'Product Ratings'!$O$6,IF(AND(N989&lt;='Product Ratings'!$R$7,N989&gt;='Product Ratings'!$Q$7),'Product Ratings'!$O$7,IF(AND(N989&lt;='Product Ratings'!$R$8,N989&gt;='Product Ratings'!$Q$8),'Product Ratings'!$O$8,IF(N989&gt;='Product Ratings'!$Q$9,'Product Ratings'!$O$9)))))</f>
        <v>3</v>
      </c>
      <c r="V989" s="99">
        <f>IF(AND(P989&lt;='Product Ratings'!$V$5,P989&gt;='Product Ratings'!$U$5),'Product Ratings'!$S$5,IF(AND(P989&lt;='Product Ratings'!$V$6,P989&gt;='Product Ratings'!$U$6),'Product Ratings'!$S$6,IF(AND(P989&lt;='Product Ratings'!$V$7,P989&gt;='Product Ratings'!$U$7),'Product Ratings'!$S$7,IF(AND(P989&lt;='Product Ratings'!$V$8,P989&gt;='Product Ratings'!$U$8),'Product Ratings'!$S$8,IF(P989&gt;='Product Ratings'!$U$9,'Product Ratings'!$S$9)))))</f>
        <v>5</v>
      </c>
      <c r="W989" s="135">
        <f t="shared" si="6"/>
        <v>16</v>
      </c>
      <c r="X989" s="90"/>
      <c r="Y989" s="90"/>
      <c r="Z989" s="90"/>
      <c r="AA989" s="90"/>
      <c r="AB989" s="90"/>
    </row>
    <row r="990" ht="12.75" customHeight="1">
      <c r="A990" s="87"/>
      <c r="B990" s="90"/>
      <c r="C990" s="90"/>
      <c r="D990" s="126">
        <v>6.0</v>
      </c>
      <c r="E990" s="127">
        <v>150.22</v>
      </c>
      <c r="F990" s="128">
        <f t="shared" si="7"/>
        <v>97.643</v>
      </c>
      <c r="G990" s="129">
        <f t="shared" si="1"/>
        <v>52.577</v>
      </c>
      <c r="H990" s="130">
        <f t="shared" si="2"/>
        <v>0.35</v>
      </c>
      <c r="I990" s="131">
        <v>44738.0</v>
      </c>
      <c r="J990" s="132">
        <v>44774.0</v>
      </c>
      <c r="K990" s="123"/>
      <c r="L990" s="90"/>
      <c r="M990" s="133">
        <f t="shared" si="3"/>
        <v>25.03666667</v>
      </c>
      <c r="N990" s="99">
        <f t="shared" si="4"/>
        <v>36</v>
      </c>
      <c r="O990" s="133">
        <f t="shared" si="5"/>
        <v>16.27383333</v>
      </c>
      <c r="P990" s="134">
        <v>0.23</v>
      </c>
      <c r="Q990" s="90"/>
      <c r="R990" s="99">
        <f>IF(AND(H990&lt;='Product Ratings'!$E$5,H990&gt;='Product Ratings'!$D$5),'Product Ratings'!$C$5,IF(AND(H990&lt;='Product Ratings'!$E$6,H990&gt;='Product Ratings'!$D$6),'Product Ratings'!$C$6,IF(AND(H990&lt;='Product Ratings'!$E$7,H990&gt;='Product Ratings'!$D$7),'Product Ratings'!$C$7,IF(AND(H990&lt;='Product Ratings'!$E$8,H990&gt;='Product Ratings'!$D$8),'Product Ratings'!$C$8,IF(H990&gt;='Product Ratings'!$D$9,'Product Ratings'!$C$9)))))</f>
        <v>2</v>
      </c>
      <c r="S990" s="99">
        <f>IF(AND(D990&lt;='Product Ratings'!$I$5,D990&gt;='Product Ratings'!$H$5),'Product Ratings'!$F$5,IF(AND(D990&lt;='Product Ratings'!$I$6,D990&gt;='Product Ratings'!$H$6),'Product Ratings'!$F$6,IF(AND(D990&lt;='Product Ratings'!$I$7,I990&gt;='Product Ratings'!$H$7),'Product Ratings'!$F$7,IF(AND(D990&lt;='Product Ratings'!$I$8,D990&gt;='Product Ratings'!$H$8),'Product Ratings'!$F$8,IF(D990&gt;='Product Ratings'!$H$9,'Product Ratings'!$F$9)))))</f>
        <v>2</v>
      </c>
      <c r="T990" s="99">
        <f>IF(AND(O990&lt;='Product Ratings'!$M$5,O990&gt;='Product Ratings'!$L$5),'Product Ratings'!$J$5,IF(AND(O990&lt;='Product Ratings'!$M$6,O990&gt;='Product Ratings'!$L$6),'Product Ratings'!$J$6,IF(AND(O990&lt;='Product Ratings'!$M$7,O990&gt;='Product Ratings'!$L$7),'Product Ratings'!$J$7,IF(AND(O990&lt;='Product Ratings'!$M$8,O990&gt;='Product Ratings'!$L$8),'Product Ratings'!$J$8,IF(O990&gt;='Product Ratings'!$L$9,'Product Ratings'!$J$9)))))</f>
        <v>5</v>
      </c>
      <c r="U990" s="99">
        <f>IF(AND(N990&lt;='Product Ratings'!$R$5,N990&gt;='Product Ratings'!$Q$5),'Product Ratings'!$O$5,IF(AND(N990&lt;='Product Ratings'!$R$6,N990&gt;='Product Ratings'!$Q$6),'Product Ratings'!$O$6,IF(AND(N990&lt;='Product Ratings'!$R$7,N990&gt;='Product Ratings'!$Q$7),'Product Ratings'!$O$7,IF(AND(N990&lt;='Product Ratings'!$R$8,N990&gt;='Product Ratings'!$Q$8),'Product Ratings'!$O$8,IF(N990&gt;='Product Ratings'!$Q$9,'Product Ratings'!$O$9)))))</f>
        <v>3</v>
      </c>
      <c r="V990" s="99">
        <f>IF(AND(P990&lt;='Product Ratings'!$V$5,P990&gt;='Product Ratings'!$U$5),'Product Ratings'!$S$5,IF(AND(P990&lt;='Product Ratings'!$V$6,P990&gt;='Product Ratings'!$U$6),'Product Ratings'!$S$6,IF(AND(P990&lt;='Product Ratings'!$V$7,P990&gt;='Product Ratings'!$U$7),'Product Ratings'!$S$7,IF(AND(P990&lt;='Product Ratings'!$V$8,P990&gt;='Product Ratings'!$U$8),'Product Ratings'!$S$8,IF(P990&gt;='Product Ratings'!$U$9,'Product Ratings'!$S$9)))))</f>
        <v>3</v>
      </c>
      <c r="W990" s="135">
        <f t="shared" si="6"/>
        <v>15</v>
      </c>
      <c r="X990" s="90"/>
      <c r="Y990" s="90"/>
      <c r="Z990" s="90"/>
      <c r="AA990" s="90"/>
      <c r="AB990" s="90"/>
    </row>
    <row r="991" ht="12.75" customHeight="1">
      <c r="A991" s="87"/>
      <c r="B991" s="90"/>
      <c r="C991" s="90"/>
      <c r="D991" s="126">
        <v>1.0</v>
      </c>
      <c r="E991" s="127">
        <v>468.7</v>
      </c>
      <c r="F991" s="128">
        <f t="shared" si="7"/>
        <v>304.655</v>
      </c>
      <c r="G991" s="129">
        <f t="shared" si="1"/>
        <v>164.045</v>
      </c>
      <c r="H991" s="130">
        <f t="shared" si="2"/>
        <v>0.35</v>
      </c>
      <c r="I991" s="131">
        <v>44739.0</v>
      </c>
      <c r="J991" s="132">
        <v>44775.0</v>
      </c>
      <c r="K991" s="123"/>
      <c r="L991" s="90"/>
      <c r="M991" s="133">
        <f t="shared" si="3"/>
        <v>468.7</v>
      </c>
      <c r="N991" s="99">
        <f t="shared" si="4"/>
        <v>36</v>
      </c>
      <c r="O991" s="133">
        <f t="shared" si="5"/>
        <v>304.655</v>
      </c>
      <c r="P991" s="134">
        <v>0.21</v>
      </c>
      <c r="Q991" s="90"/>
      <c r="R991" s="99">
        <f>IF(AND(H991&lt;='Product Ratings'!$E$5,H991&gt;='Product Ratings'!$D$5),'Product Ratings'!$C$5,IF(AND(H991&lt;='Product Ratings'!$E$6,H991&gt;='Product Ratings'!$D$6),'Product Ratings'!$C$6,IF(AND(H991&lt;='Product Ratings'!$E$7,H991&gt;='Product Ratings'!$D$7),'Product Ratings'!$C$7,IF(AND(H991&lt;='Product Ratings'!$E$8,H991&gt;='Product Ratings'!$D$8),'Product Ratings'!$C$8,IF(H991&gt;='Product Ratings'!$D$9,'Product Ratings'!$C$9)))))</f>
        <v>2</v>
      </c>
      <c r="S991" s="99">
        <f>IF(AND(D991&lt;='Product Ratings'!$I$5,D991&gt;='Product Ratings'!$H$5),'Product Ratings'!$F$5,IF(AND(D991&lt;='Product Ratings'!$I$6,D991&gt;='Product Ratings'!$H$6),'Product Ratings'!$F$6,IF(AND(D991&lt;='Product Ratings'!$I$7,I991&gt;='Product Ratings'!$H$7),'Product Ratings'!$F$7,IF(AND(D991&lt;='Product Ratings'!$I$8,D991&gt;='Product Ratings'!$H$8),'Product Ratings'!$F$8,IF(D991&gt;='Product Ratings'!$H$9,'Product Ratings'!$F$9)))))</f>
        <v>1</v>
      </c>
      <c r="T991" s="99">
        <f>IF(AND(O991&lt;='Product Ratings'!$M$5,O991&gt;='Product Ratings'!$L$5),'Product Ratings'!$J$5,IF(AND(O991&lt;='Product Ratings'!$M$6,O991&gt;='Product Ratings'!$L$6),'Product Ratings'!$J$6,IF(AND(O991&lt;='Product Ratings'!$M$7,O991&gt;='Product Ratings'!$L$7),'Product Ratings'!$J$7,IF(AND(O991&lt;='Product Ratings'!$M$8,O991&gt;='Product Ratings'!$L$8),'Product Ratings'!$J$8,IF(O991&gt;='Product Ratings'!$L$9,'Product Ratings'!$J$9)))))</f>
        <v>1</v>
      </c>
      <c r="U991" s="99">
        <f>IF(AND(N991&lt;='Product Ratings'!$R$5,N991&gt;='Product Ratings'!$Q$5),'Product Ratings'!$O$5,IF(AND(N991&lt;='Product Ratings'!$R$6,N991&gt;='Product Ratings'!$Q$6),'Product Ratings'!$O$6,IF(AND(N991&lt;='Product Ratings'!$R$7,N991&gt;='Product Ratings'!$Q$7),'Product Ratings'!$O$7,IF(AND(N991&lt;='Product Ratings'!$R$8,N991&gt;='Product Ratings'!$Q$8),'Product Ratings'!$O$8,IF(N991&gt;='Product Ratings'!$Q$9,'Product Ratings'!$O$9)))))</f>
        <v>3</v>
      </c>
      <c r="V991" s="99">
        <f>IF(AND(P991&lt;='Product Ratings'!$V$5,P991&gt;='Product Ratings'!$U$5),'Product Ratings'!$S$5,IF(AND(P991&lt;='Product Ratings'!$V$6,P991&gt;='Product Ratings'!$U$6),'Product Ratings'!$S$6,IF(AND(P991&lt;='Product Ratings'!$V$7,P991&gt;='Product Ratings'!$U$7),'Product Ratings'!$S$7,IF(AND(P991&lt;='Product Ratings'!$V$8,P991&gt;='Product Ratings'!$U$8),'Product Ratings'!$S$8,IF(P991&gt;='Product Ratings'!$U$9,'Product Ratings'!$S$9)))))</f>
        <v>3</v>
      </c>
      <c r="W991" s="135">
        <f t="shared" si="6"/>
        <v>10</v>
      </c>
      <c r="X991" s="90"/>
      <c r="Y991" s="90"/>
      <c r="Z991" s="90"/>
      <c r="AA991" s="90"/>
      <c r="AB991" s="90"/>
    </row>
    <row r="992" ht="12.75" customHeight="1">
      <c r="A992" s="87"/>
      <c r="B992" s="90"/>
      <c r="C992" s="90"/>
      <c r="D992" s="126">
        <v>2.0</v>
      </c>
      <c r="E992" s="127">
        <v>16.52</v>
      </c>
      <c r="F992" s="128">
        <f t="shared" si="7"/>
        <v>10.738</v>
      </c>
      <c r="G992" s="129">
        <f t="shared" si="1"/>
        <v>5.782</v>
      </c>
      <c r="H992" s="130">
        <f t="shared" si="2"/>
        <v>0.35</v>
      </c>
      <c r="I992" s="131">
        <v>44740.0</v>
      </c>
      <c r="J992" s="132">
        <v>44776.0</v>
      </c>
      <c r="K992" s="123"/>
      <c r="L992" s="90"/>
      <c r="M992" s="133">
        <f t="shared" si="3"/>
        <v>8.26</v>
      </c>
      <c r="N992" s="99">
        <f t="shared" si="4"/>
        <v>36</v>
      </c>
      <c r="O992" s="133">
        <f t="shared" si="5"/>
        <v>5.369</v>
      </c>
      <c r="P992" s="134">
        <v>0.45</v>
      </c>
      <c r="Q992" s="90"/>
      <c r="R992" s="99">
        <f>IF(AND(H992&lt;='Product Ratings'!$E$5,H992&gt;='Product Ratings'!$D$5),'Product Ratings'!$C$5,IF(AND(H992&lt;='Product Ratings'!$E$6,H992&gt;='Product Ratings'!$D$6),'Product Ratings'!$C$6,IF(AND(H992&lt;='Product Ratings'!$E$7,H992&gt;='Product Ratings'!$D$7),'Product Ratings'!$C$7,IF(AND(H992&lt;='Product Ratings'!$E$8,H992&gt;='Product Ratings'!$D$8),'Product Ratings'!$C$8,IF(H992&gt;='Product Ratings'!$D$9,'Product Ratings'!$C$9)))))</f>
        <v>2</v>
      </c>
      <c r="S992" s="99">
        <f>IF(AND(D992&lt;='Product Ratings'!$I$5,D992&gt;='Product Ratings'!$H$5),'Product Ratings'!$F$5,IF(AND(D992&lt;='Product Ratings'!$I$6,D992&gt;='Product Ratings'!$H$6),'Product Ratings'!$F$6,IF(AND(D992&lt;='Product Ratings'!$I$7,I992&gt;='Product Ratings'!$H$7),'Product Ratings'!$F$7,IF(AND(D992&lt;='Product Ratings'!$I$8,D992&gt;='Product Ratings'!$H$8),'Product Ratings'!$F$8,IF(D992&gt;='Product Ratings'!$H$9,'Product Ratings'!$F$9)))))</f>
        <v>1</v>
      </c>
      <c r="T992" s="99">
        <f>IF(AND(O992&lt;='Product Ratings'!$M$5,O992&gt;='Product Ratings'!$L$5),'Product Ratings'!$J$5,IF(AND(O992&lt;='Product Ratings'!$M$6,O992&gt;='Product Ratings'!$L$6),'Product Ratings'!$J$6,IF(AND(O992&lt;='Product Ratings'!$M$7,O992&gt;='Product Ratings'!$L$7),'Product Ratings'!$J$7,IF(AND(O992&lt;='Product Ratings'!$M$8,O992&gt;='Product Ratings'!$L$8),'Product Ratings'!$J$8,IF(O992&gt;='Product Ratings'!$L$9,'Product Ratings'!$J$9)))))</f>
        <v>5</v>
      </c>
      <c r="U992" s="99">
        <f>IF(AND(N992&lt;='Product Ratings'!$R$5,N992&gt;='Product Ratings'!$Q$5),'Product Ratings'!$O$5,IF(AND(N992&lt;='Product Ratings'!$R$6,N992&gt;='Product Ratings'!$Q$6),'Product Ratings'!$O$6,IF(AND(N992&lt;='Product Ratings'!$R$7,N992&gt;='Product Ratings'!$Q$7),'Product Ratings'!$O$7,IF(AND(N992&lt;='Product Ratings'!$R$8,N992&gt;='Product Ratings'!$Q$8),'Product Ratings'!$O$8,IF(N992&gt;='Product Ratings'!$Q$9,'Product Ratings'!$O$9)))))</f>
        <v>3</v>
      </c>
      <c r="V992" s="99">
        <f>IF(AND(P992&lt;='Product Ratings'!$V$5,P992&gt;='Product Ratings'!$U$5),'Product Ratings'!$S$5,IF(AND(P992&lt;='Product Ratings'!$V$6,P992&gt;='Product Ratings'!$U$6),'Product Ratings'!$S$6,IF(AND(P992&lt;='Product Ratings'!$V$7,P992&gt;='Product Ratings'!$U$7),'Product Ratings'!$S$7,IF(AND(P992&lt;='Product Ratings'!$V$8,P992&gt;='Product Ratings'!$U$8),'Product Ratings'!$S$8,IF(P992&gt;='Product Ratings'!$U$9,'Product Ratings'!$S$9)))))</f>
        <v>4</v>
      </c>
      <c r="W992" s="135">
        <f t="shared" si="6"/>
        <v>15</v>
      </c>
      <c r="X992" s="90"/>
      <c r="Y992" s="90"/>
      <c r="Z992" s="90"/>
      <c r="AA992" s="90"/>
      <c r="AB992" s="90"/>
    </row>
    <row r="993" ht="12.75" customHeight="1">
      <c r="A993" s="87"/>
      <c r="B993" s="90"/>
      <c r="C993" s="90"/>
      <c r="D993" s="126">
        <v>3.0</v>
      </c>
      <c r="E993" s="127">
        <v>346.96</v>
      </c>
      <c r="F993" s="128">
        <f t="shared" si="7"/>
        <v>225.524</v>
      </c>
      <c r="G993" s="129">
        <f t="shared" si="1"/>
        <v>121.436</v>
      </c>
      <c r="H993" s="130">
        <f t="shared" si="2"/>
        <v>0.35</v>
      </c>
      <c r="I993" s="131">
        <v>44741.0</v>
      </c>
      <c r="J993" s="132">
        <v>44777.0</v>
      </c>
      <c r="K993" s="123"/>
      <c r="L993" s="90"/>
      <c r="M993" s="133">
        <f t="shared" si="3"/>
        <v>115.6533333</v>
      </c>
      <c r="N993" s="99">
        <f t="shared" si="4"/>
        <v>36</v>
      </c>
      <c r="O993" s="133">
        <f t="shared" si="5"/>
        <v>75.17466667</v>
      </c>
      <c r="P993" s="134">
        <v>0.87</v>
      </c>
      <c r="Q993" s="90"/>
      <c r="R993" s="99">
        <f>IF(AND(H993&lt;='Product Ratings'!$E$5,H993&gt;='Product Ratings'!$D$5),'Product Ratings'!$C$5,IF(AND(H993&lt;='Product Ratings'!$E$6,H993&gt;='Product Ratings'!$D$6),'Product Ratings'!$C$6,IF(AND(H993&lt;='Product Ratings'!$E$7,H993&gt;='Product Ratings'!$D$7),'Product Ratings'!$C$7,IF(AND(H993&lt;='Product Ratings'!$E$8,H993&gt;='Product Ratings'!$D$8),'Product Ratings'!$C$8,IF(H993&gt;='Product Ratings'!$D$9,'Product Ratings'!$C$9)))))</f>
        <v>2</v>
      </c>
      <c r="S993" s="99">
        <f>IF(AND(D993&lt;='Product Ratings'!$I$5,D993&gt;='Product Ratings'!$H$5),'Product Ratings'!$F$5,IF(AND(D993&lt;='Product Ratings'!$I$6,D993&gt;='Product Ratings'!$H$6),'Product Ratings'!$F$6,IF(AND(D993&lt;='Product Ratings'!$I$7,I993&gt;='Product Ratings'!$H$7),'Product Ratings'!$F$7,IF(AND(D993&lt;='Product Ratings'!$I$8,D993&gt;='Product Ratings'!$H$8),'Product Ratings'!$F$8,IF(D993&gt;='Product Ratings'!$H$9,'Product Ratings'!$F$9)))))</f>
        <v>1</v>
      </c>
      <c r="T993" s="99" t="b">
        <f>IF(AND(O993&lt;='Product Ratings'!$M$5,O993&gt;='Product Ratings'!$L$5),'Product Ratings'!$J$5,IF(AND(O993&lt;='Product Ratings'!$M$6,O993&gt;='Product Ratings'!$L$6),'Product Ratings'!$J$6,IF(AND(O993&lt;='Product Ratings'!$M$7,O993&gt;='Product Ratings'!$L$7),'Product Ratings'!$J$7,IF(AND(O993&lt;='Product Ratings'!$M$8,O993&gt;='Product Ratings'!$L$8),'Product Ratings'!$J$8,IF(O993&gt;='Product Ratings'!$L$9,'Product Ratings'!$J$9)))))</f>
        <v>0</v>
      </c>
      <c r="U993" s="99">
        <f>IF(AND(N993&lt;='Product Ratings'!$R$5,N993&gt;='Product Ratings'!$Q$5),'Product Ratings'!$O$5,IF(AND(N993&lt;='Product Ratings'!$R$6,N993&gt;='Product Ratings'!$Q$6),'Product Ratings'!$O$6,IF(AND(N993&lt;='Product Ratings'!$R$7,N993&gt;='Product Ratings'!$Q$7),'Product Ratings'!$O$7,IF(AND(N993&lt;='Product Ratings'!$R$8,N993&gt;='Product Ratings'!$Q$8),'Product Ratings'!$O$8,IF(N993&gt;='Product Ratings'!$Q$9,'Product Ratings'!$O$9)))))</f>
        <v>3</v>
      </c>
      <c r="V993" s="99">
        <f>IF(AND(P993&lt;='Product Ratings'!$V$5,P993&gt;='Product Ratings'!$U$5),'Product Ratings'!$S$5,IF(AND(P993&lt;='Product Ratings'!$V$6,P993&gt;='Product Ratings'!$U$6),'Product Ratings'!$S$6,IF(AND(P993&lt;='Product Ratings'!$V$7,P993&gt;='Product Ratings'!$U$7),'Product Ratings'!$S$7,IF(AND(P993&lt;='Product Ratings'!$V$8,P993&gt;='Product Ratings'!$U$8),'Product Ratings'!$S$8,IF(P993&gt;='Product Ratings'!$U$9,'Product Ratings'!$S$9)))))</f>
        <v>5</v>
      </c>
      <c r="W993" s="135">
        <f t="shared" si="6"/>
        <v>11</v>
      </c>
      <c r="X993" s="90"/>
      <c r="Y993" s="90"/>
      <c r="Z993" s="90"/>
      <c r="AA993" s="90"/>
      <c r="AB993" s="90"/>
    </row>
    <row r="994" ht="12.75" customHeight="1">
      <c r="A994" s="87"/>
      <c r="B994" s="90"/>
      <c r="C994" s="90"/>
      <c r="D994" s="126">
        <v>4.0</v>
      </c>
      <c r="E994" s="127">
        <v>152.17</v>
      </c>
      <c r="F994" s="128">
        <f t="shared" si="7"/>
        <v>98.9105</v>
      </c>
      <c r="G994" s="129">
        <f t="shared" si="1"/>
        <v>53.2595</v>
      </c>
      <c r="H994" s="130">
        <f t="shared" si="2"/>
        <v>0.35</v>
      </c>
      <c r="I994" s="131">
        <v>44742.0</v>
      </c>
      <c r="J994" s="132">
        <v>44778.0</v>
      </c>
      <c r="K994" s="123"/>
      <c r="L994" s="90"/>
      <c r="M994" s="133">
        <f t="shared" si="3"/>
        <v>38.0425</v>
      </c>
      <c r="N994" s="99">
        <f t="shared" si="4"/>
        <v>36</v>
      </c>
      <c r="O994" s="133">
        <f t="shared" si="5"/>
        <v>24.727625</v>
      </c>
      <c r="P994" s="134">
        <v>0.89</v>
      </c>
      <c r="Q994" s="90"/>
      <c r="R994" s="99">
        <f>IF(AND(H994&lt;='Product Ratings'!$E$5,H994&gt;='Product Ratings'!$D$5),'Product Ratings'!$C$5,IF(AND(H994&lt;='Product Ratings'!$E$6,H994&gt;='Product Ratings'!$D$6),'Product Ratings'!$C$6,IF(AND(H994&lt;='Product Ratings'!$E$7,H994&gt;='Product Ratings'!$D$7),'Product Ratings'!$C$7,IF(AND(H994&lt;='Product Ratings'!$E$8,H994&gt;='Product Ratings'!$D$8),'Product Ratings'!$C$8,IF(H994&gt;='Product Ratings'!$D$9,'Product Ratings'!$C$9)))))</f>
        <v>2</v>
      </c>
      <c r="S994" s="99">
        <f>IF(AND(D994&lt;='Product Ratings'!$I$5,D994&gt;='Product Ratings'!$H$5),'Product Ratings'!$F$5,IF(AND(D994&lt;='Product Ratings'!$I$6,D994&gt;='Product Ratings'!$H$6),'Product Ratings'!$F$6,IF(AND(D994&lt;='Product Ratings'!$I$7,I994&gt;='Product Ratings'!$H$7),'Product Ratings'!$F$7,IF(AND(D994&lt;='Product Ratings'!$I$8,D994&gt;='Product Ratings'!$H$8),'Product Ratings'!$F$8,IF(D994&gt;='Product Ratings'!$H$9,'Product Ratings'!$F$9)))))</f>
        <v>1</v>
      </c>
      <c r="T994" s="99">
        <f>IF(AND(O994&lt;='Product Ratings'!$M$5,O994&gt;='Product Ratings'!$L$5),'Product Ratings'!$J$5,IF(AND(O994&lt;='Product Ratings'!$M$6,O994&gt;='Product Ratings'!$L$6),'Product Ratings'!$J$6,IF(AND(O994&lt;='Product Ratings'!$M$7,O994&gt;='Product Ratings'!$L$7),'Product Ratings'!$J$7,IF(AND(O994&lt;='Product Ratings'!$M$8,O994&gt;='Product Ratings'!$L$8),'Product Ratings'!$J$8,IF(O994&gt;='Product Ratings'!$L$9,'Product Ratings'!$J$9)))))</f>
        <v>5</v>
      </c>
      <c r="U994" s="99">
        <f>IF(AND(N994&lt;='Product Ratings'!$R$5,N994&gt;='Product Ratings'!$Q$5),'Product Ratings'!$O$5,IF(AND(N994&lt;='Product Ratings'!$R$6,N994&gt;='Product Ratings'!$Q$6),'Product Ratings'!$O$6,IF(AND(N994&lt;='Product Ratings'!$R$7,N994&gt;='Product Ratings'!$Q$7),'Product Ratings'!$O$7,IF(AND(N994&lt;='Product Ratings'!$R$8,N994&gt;='Product Ratings'!$Q$8),'Product Ratings'!$O$8,IF(N994&gt;='Product Ratings'!$Q$9,'Product Ratings'!$O$9)))))</f>
        <v>3</v>
      </c>
      <c r="V994" s="99">
        <f>IF(AND(P994&lt;='Product Ratings'!$V$5,P994&gt;='Product Ratings'!$U$5),'Product Ratings'!$S$5,IF(AND(P994&lt;='Product Ratings'!$V$6,P994&gt;='Product Ratings'!$U$6),'Product Ratings'!$S$6,IF(AND(P994&lt;='Product Ratings'!$V$7,P994&gt;='Product Ratings'!$U$7),'Product Ratings'!$S$7,IF(AND(P994&lt;='Product Ratings'!$V$8,P994&gt;='Product Ratings'!$U$8),'Product Ratings'!$S$8,IF(P994&gt;='Product Ratings'!$U$9,'Product Ratings'!$S$9)))))</f>
        <v>5</v>
      </c>
      <c r="W994" s="135">
        <f t="shared" si="6"/>
        <v>16</v>
      </c>
      <c r="X994" s="90"/>
      <c r="Y994" s="90"/>
      <c r="Z994" s="90"/>
      <c r="AA994" s="90"/>
      <c r="AB994" s="90"/>
    </row>
    <row r="995" ht="12.75" customHeight="1">
      <c r="A995" s="87"/>
      <c r="B995" s="90"/>
      <c r="C995" s="90"/>
      <c r="D995" s="126">
        <v>5.0</v>
      </c>
      <c r="E995" s="127">
        <v>8.61</v>
      </c>
      <c r="F995" s="128">
        <f t="shared" si="7"/>
        <v>5.5965</v>
      </c>
      <c r="G995" s="129">
        <f t="shared" si="1"/>
        <v>3.0135</v>
      </c>
      <c r="H995" s="130">
        <f t="shared" si="2"/>
        <v>0.35</v>
      </c>
      <c r="I995" s="131">
        <v>44743.0</v>
      </c>
      <c r="J995" s="132">
        <v>44779.0</v>
      </c>
      <c r="K995" s="123"/>
      <c r="L995" s="90"/>
      <c r="M995" s="133">
        <f t="shared" si="3"/>
        <v>1.722</v>
      </c>
      <c r="N995" s="99">
        <f t="shared" si="4"/>
        <v>36</v>
      </c>
      <c r="O995" s="133">
        <f t="shared" si="5"/>
        <v>1.1193</v>
      </c>
      <c r="P995" s="134">
        <v>0.03</v>
      </c>
      <c r="Q995" s="90"/>
      <c r="R995" s="99">
        <f>IF(AND(H995&lt;='Product Ratings'!$E$5,H995&gt;='Product Ratings'!$D$5),'Product Ratings'!$C$5,IF(AND(H995&lt;='Product Ratings'!$E$6,H995&gt;='Product Ratings'!$D$6),'Product Ratings'!$C$6,IF(AND(H995&lt;='Product Ratings'!$E$7,H995&gt;='Product Ratings'!$D$7),'Product Ratings'!$C$7,IF(AND(H995&lt;='Product Ratings'!$E$8,H995&gt;='Product Ratings'!$D$8),'Product Ratings'!$C$8,IF(H995&gt;='Product Ratings'!$D$9,'Product Ratings'!$C$9)))))</f>
        <v>2</v>
      </c>
      <c r="S995" s="99">
        <f>IF(AND(D995&lt;='Product Ratings'!$I$5,D995&gt;='Product Ratings'!$H$5),'Product Ratings'!$F$5,IF(AND(D995&lt;='Product Ratings'!$I$6,D995&gt;='Product Ratings'!$H$6),'Product Ratings'!$F$6,IF(AND(D995&lt;='Product Ratings'!$I$7,I995&gt;='Product Ratings'!$H$7),'Product Ratings'!$F$7,IF(AND(D995&lt;='Product Ratings'!$I$8,D995&gt;='Product Ratings'!$H$8),'Product Ratings'!$F$8,IF(D995&gt;='Product Ratings'!$H$9,'Product Ratings'!$F$9)))))</f>
        <v>1</v>
      </c>
      <c r="T995" s="99">
        <f>IF(AND(O995&lt;='Product Ratings'!$M$5,O995&gt;='Product Ratings'!$L$5),'Product Ratings'!$J$5,IF(AND(O995&lt;='Product Ratings'!$M$6,O995&gt;='Product Ratings'!$L$6),'Product Ratings'!$J$6,IF(AND(O995&lt;='Product Ratings'!$M$7,O995&gt;='Product Ratings'!$L$7),'Product Ratings'!$J$7,IF(AND(O995&lt;='Product Ratings'!$M$8,O995&gt;='Product Ratings'!$L$8),'Product Ratings'!$J$8,IF(O995&gt;='Product Ratings'!$L$9,'Product Ratings'!$J$9)))))</f>
        <v>5</v>
      </c>
      <c r="U995" s="99">
        <f>IF(AND(N995&lt;='Product Ratings'!$R$5,N995&gt;='Product Ratings'!$Q$5),'Product Ratings'!$O$5,IF(AND(N995&lt;='Product Ratings'!$R$6,N995&gt;='Product Ratings'!$Q$6),'Product Ratings'!$O$6,IF(AND(N995&lt;='Product Ratings'!$R$7,N995&gt;='Product Ratings'!$Q$7),'Product Ratings'!$O$7,IF(AND(N995&lt;='Product Ratings'!$R$8,N995&gt;='Product Ratings'!$Q$8),'Product Ratings'!$O$8,IF(N995&gt;='Product Ratings'!$Q$9,'Product Ratings'!$O$9)))))</f>
        <v>3</v>
      </c>
      <c r="V995" s="99">
        <f>IF(AND(P995&lt;='Product Ratings'!$V$5,P995&gt;='Product Ratings'!$U$5),'Product Ratings'!$S$5,IF(AND(P995&lt;='Product Ratings'!$V$6,P995&gt;='Product Ratings'!$U$6),'Product Ratings'!$S$6,IF(AND(P995&lt;='Product Ratings'!$V$7,P995&gt;='Product Ratings'!$U$7),'Product Ratings'!$S$7,IF(AND(P995&lt;='Product Ratings'!$V$8,P995&gt;='Product Ratings'!$U$8),'Product Ratings'!$S$8,IF(P995&gt;='Product Ratings'!$U$9,'Product Ratings'!$S$9)))))</f>
        <v>1</v>
      </c>
      <c r="W995" s="135">
        <f t="shared" si="6"/>
        <v>12</v>
      </c>
      <c r="X995" s="90"/>
      <c r="Y995" s="90"/>
      <c r="Z995" s="90"/>
      <c r="AA995" s="90"/>
      <c r="AB995" s="90"/>
    </row>
    <row r="996" ht="12.75" customHeight="1">
      <c r="A996" s="87"/>
      <c r="B996" s="90"/>
      <c r="C996" s="90"/>
      <c r="D996" s="126">
        <v>6.0</v>
      </c>
      <c r="E996" s="127">
        <v>68.87</v>
      </c>
      <c r="F996" s="128">
        <f t="shared" si="7"/>
        <v>44.7655</v>
      </c>
      <c r="G996" s="129">
        <f t="shared" si="1"/>
        <v>24.1045</v>
      </c>
      <c r="H996" s="130">
        <f t="shared" si="2"/>
        <v>0.35</v>
      </c>
      <c r="I996" s="131">
        <v>44744.0</v>
      </c>
      <c r="J996" s="132">
        <v>44780.0</v>
      </c>
      <c r="K996" s="123"/>
      <c r="L996" s="90"/>
      <c r="M996" s="133">
        <f t="shared" si="3"/>
        <v>11.47833333</v>
      </c>
      <c r="N996" s="99">
        <f t="shared" si="4"/>
        <v>36</v>
      </c>
      <c r="O996" s="133">
        <f t="shared" si="5"/>
        <v>7.460916667</v>
      </c>
      <c r="P996" s="134">
        <v>0.04</v>
      </c>
      <c r="Q996" s="90"/>
      <c r="R996" s="99">
        <f>IF(AND(H996&lt;='Product Ratings'!$E$5,H996&gt;='Product Ratings'!$D$5),'Product Ratings'!$C$5,IF(AND(H996&lt;='Product Ratings'!$E$6,H996&gt;='Product Ratings'!$D$6),'Product Ratings'!$C$6,IF(AND(H996&lt;='Product Ratings'!$E$7,H996&gt;='Product Ratings'!$D$7),'Product Ratings'!$C$7,IF(AND(H996&lt;='Product Ratings'!$E$8,H996&gt;='Product Ratings'!$D$8),'Product Ratings'!$C$8,IF(H996&gt;='Product Ratings'!$D$9,'Product Ratings'!$C$9)))))</f>
        <v>2</v>
      </c>
      <c r="S996" s="99">
        <f>IF(AND(D996&lt;='Product Ratings'!$I$5,D996&gt;='Product Ratings'!$H$5),'Product Ratings'!$F$5,IF(AND(D996&lt;='Product Ratings'!$I$6,D996&gt;='Product Ratings'!$H$6),'Product Ratings'!$F$6,IF(AND(D996&lt;='Product Ratings'!$I$7,I996&gt;='Product Ratings'!$H$7),'Product Ratings'!$F$7,IF(AND(D996&lt;='Product Ratings'!$I$8,D996&gt;='Product Ratings'!$H$8),'Product Ratings'!$F$8,IF(D996&gt;='Product Ratings'!$H$9,'Product Ratings'!$F$9)))))</f>
        <v>2</v>
      </c>
      <c r="T996" s="99">
        <f>IF(AND(O996&lt;='Product Ratings'!$M$5,O996&gt;='Product Ratings'!$L$5),'Product Ratings'!$J$5,IF(AND(O996&lt;='Product Ratings'!$M$6,O996&gt;='Product Ratings'!$L$6),'Product Ratings'!$J$6,IF(AND(O996&lt;='Product Ratings'!$M$7,O996&gt;='Product Ratings'!$L$7),'Product Ratings'!$J$7,IF(AND(O996&lt;='Product Ratings'!$M$8,O996&gt;='Product Ratings'!$L$8),'Product Ratings'!$J$8,IF(O996&gt;='Product Ratings'!$L$9,'Product Ratings'!$J$9)))))</f>
        <v>5</v>
      </c>
      <c r="U996" s="99">
        <f>IF(AND(N996&lt;='Product Ratings'!$R$5,N996&gt;='Product Ratings'!$Q$5),'Product Ratings'!$O$5,IF(AND(N996&lt;='Product Ratings'!$R$6,N996&gt;='Product Ratings'!$Q$6),'Product Ratings'!$O$6,IF(AND(N996&lt;='Product Ratings'!$R$7,N996&gt;='Product Ratings'!$Q$7),'Product Ratings'!$O$7,IF(AND(N996&lt;='Product Ratings'!$R$8,N996&gt;='Product Ratings'!$Q$8),'Product Ratings'!$O$8,IF(N996&gt;='Product Ratings'!$Q$9,'Product Ratings'!$O$9)))))</f>
        <v>3</v>
      </c>
      <c r="V996" s="99">
        <f>IF(AND(P996&lt;='Product Ratings'!$V$5,P996&gt;='Product Ratings'!$U$5),'Product Ratings'!$S$5,IF(AND(P996&lt;='Product Ratings'!$V$6,P996&gt;='Product Ratings'!$U$6),'Product Ratings'!$S$6,IF(AND(P996&lt;='Product Ratings'!$V$7,P996&gt;='Product Ratings'!$U$7),'Product Ratings'!$S$7,IF(AND(P996&lt;='Product Ratings'!$V$8,P996&gt;='Product Ratings'!$U$8),'Product Ratings'!$S$8,IF(P996&gt;='Product Ratings'!$U$9,'Product Ratings'!$S$9)))))</f>
        <v>1</v>
      </c>
      <c r="W996" s="135">
        <f t="shared" si="6"/>
        <v>13</v>
      </c>
      <c r="X996" s="90"/>
      <c r="Y996" s="90"/>
      <c r="Z996" s="90"/>
      <c r="AA996" s="90"/>
      <c r="AB996" s="90"/>
    </row>
    <row r="997" ht="12.75" customHeight="1">
      <c r="A997" s="87"/>
      <c r="B997" s="90"/>
      <c r="C997" s="90"/>
      <c r="D997" s="126">
        <v>1.0</v>
      </c>
      <c r="E997" s="127">
        <v>60.26</v>
      </c>
      <c r="F997" s="128">
        <f t="shared" si="7"/>
        <v>39.169</v>
      </c>
      <c r="G997" s="129">
        <f t="shared" si="1"/>
        <v>21.091</v>
      </c>
      <c r="H997" s="130">
        <f t="shared" si="2"/>
        <v>0.35</v>
      </c>
      <c r="I997" s="131">
        <v>44745.0</v>
      </c>
      <c r="J997" s="132">
        <v>44781.0</v>
      </c>
      <c r="K997" s="123"/>
      <c r="L997" s="90"/>
      <c r="M997" s="133">
        <f t="shared" si="3"/>
        <v>60.26</v>
      </c>
      <c r="N997" s="99">
        <f t="shared" si="4"/>
        <v>36</v>
      </c>
      <c r="O997" s="133">
        <f t="shared" si="5"/>
        <v>39.169</v>
      </c>
      <c r="P997" s="134">
        <v>0.05</v>
      </c>
      <c r="Q997" s="90"/>
      <c r="R997" s="99">
        <f>IF(AND(H997&lt;='Product Ratings'!$E$5,H997&gt;='Product Ratings'!$D$5),'Product Ratings'!$C$5,IF(AND(H997&lt;='Product Ratings'!$E$6,H997&gt;='Product Ratings'!$D$6),'Product Ratings'!$C$6,IF(AND(H997&lt;='Product Ratings'!$E$7,H997&gt;='Product Ratings'!$D$7),'Product Ratings'!$C$7,IF(AND(H997&lt;='Product Ratings'!$E$8,H997&gt;='Product Ratings'!$D$8),'Product Ratings'!$C$8,IF(H997&gt;='Product Ratings'!$D$9,'Product Ratings'!$C$9)))))</f>
        <v>2</v>
      </c>
      <c r="S997" s="99">
        <f>IF(AND(D997&lt;='Product Ratings'!$I$5,D997&gt;='Product Ratings'!$H$5),'Product Ratings'!$F$5,IF(AND(D997&lt;='Product Ratings'!$I$6,D997&gt;='Product Ratings'!$H$6),'Product Ratings'!$F$6,IF(AND(D997&lt;='Product Ratings'!$I$7,I997&gt;='Product Ratings'!$H$7),'Product Ratings'!$F$7,IF(AND(D997&lt;='Product Ratings'!$I$8,D997&gt;='Product Ratings'!$H$8),'Product Ratings'!$F$8,IF(D997&gt;='Product Ratings'!$H$9,'Product Ratings'!$F$9)))))</f>
        <v>1</v>
      </c>
      <c r="T997" s="99">
        <f>IF(AND(O997&lt;='Product Ratings'!$M$5,O997&gt;='Product Ratings'!$L$5),'Product Ratings'!$J$5,IF(AND(O997&lt;='Product Ratings'!$M$6,O997&gt;='Product Ratings'!$L$6),'Product Ratings'!$J$6,IF(AND(O997&lt;='Product Ratings'!$M$7,O997&gt;='Product Ratings'!$L$7),'Product Ratings'!$J$7,IF(AND(O997&lt;='Product Ratings'!$M$8,O997&gt;='Product Ratings'!$L$8),'Product Ratings'!$J$8,IF(O997&gt;='Product Ratings'!$L$9,'Product Ratings'!$J$9)))))</f>
        <v>4</v>
      </c>
      <c r="U997" s="99">
        <f>IF(AND(N997&lt;='Product Ratings'!$R$5,N997&gt;='Product Ratings'!$Q$5),'Product Ratings'!$O$5,IF(AND(N997&lt;='Product Ratings'!$R$6,N997&gt;='Product Ratings'!$Q$6),'Product Ratings'!$O$6,IF(AND(N997&lt;='Product Ratings'!$R$7,N997&gt;='Product Ratings'!$Q$7),'Product Ratings'!$O$7,IF(AND(N997&lt;='Product Ratings'!$R$8,N997&gt;='Product Ratings'!$Q$8),'Product Ratings'!$O$8,IF(N997&gt;='Product Ratings'!$Q$9,'Product Ratings'!$O$9)))))</f>
        <v>3</v>
      </c>
      <c r="V997" s="99">
        <f>IF(AND(P997&lt;='Product Ratings'!$V$5,P997&gt;='Product Ratings'!$U$5),'Product Ratings'!$S$5,IF(AND(P997&lt;='Product Ratings'!$V$6,P997&gt;='Product Ratings'!$U$6),'Product Ratings'!$S$6,IF(AND(P997&lt;='Product Ratings'!$V$7,P997&gt;='Product Ratings'!$U$7),'Product Ratings'!$S$7,IF(AND(P997&lt;='Product Ratings'!$V$8,P997&gt;='Product Ratings'!$U$8),'Product Ratings'!$S$8,IF(P997&gt;='Product Ratings'!$U$9,'Product Ratings'!$S$9)))))</f>
        <v>1</v>
      </c>
      <c r="W997" s="135">
        <f t="shared" si="6"/>
        <v>11</v>
      </c>
      <c r="X997" s="90"/>
      <c r="Y997" s="90"/>
      <c r="Z997" s="90"/>
      <c r="AA997" s="90"/>
      <c r="AB997" s="90"/>
    </row>
    <row r="998" ht="12.75" customHeight="1">
      <c r="A998" s="87"/>
      <c r="B998" s="90"/>
      <c r="C998" s="90"/>
      <c r="D998" s="126">
        <v>2.0</v>
      </c>
      <c r="E998" s="127">
        <v>298.29</v>
      </c>
      <c r="F998" s="128">
        <f t="shared" si="7"/>
        <v>193.8885</v>
      </c>
      <c r="G998" s="129">
        <f t="shared" si="1"/>
        <v>104.4015</v>
      </c>
      <c r="H998" s="130">
        <f t="shared" si="2"/>
        <v>0.35</v>
      </c>
      <c r="I998" s="131">
        <v>44746.0</v>
      </c>
      <c r="J998" s="132">
        <v>44782.0</v>
      </c>
      <c r="K998" s="123"/>
      <c r="L998" s="90"/>
      <c r="M998" s="133">
        <f t="shared" si="3"/>
        <v>149.145</v>
      </c>
      <c r="N998" s="99">
        <f t="shared" si="4"/>
        <v>36</v>
      </c>
      <c r="O998" s="133">
        <f t="shared" si="5"/>
        <v>96.94425</v>
      </c>
      <c r="P998" s="134">
        <v>0.06</v>
      </c>
      <c r="Q998" s="90"/>
      <c r="R998" s="99">
        <f>IF(AND(H998&lt;='Product Ratings'!$E$5,H998&gt;='Product Ratings'!$D$5),'Product Ratings'!$C$5,IF(AND(H998&lt;='Product Ratings'!$E$6,H998&gt;='Product Ratings'!$D$6),'Product Ratings'!$C$6,IF(AND(H998&lt;='Product Ratings'!$E$7,H998&gt;='Product Ratings'!$D$7),'Product Ratings'!$C$7,IF(AND(H998&lt;='Product Ratings'!$E$8,H998&gt;='Product Ratings'!$D$8),'Product Ratings'!$C$8,IF(H998&gt;='Product Ratings'!$D$9,'Product Ratings'!$C$9)))))</f>
        <v>2</v>
      </c>
      <c r="S998" s="99">
        <f>IF(AND(D998&lt;='Product Ratings'!$I$5,D998&gt;='Product Ratings'!$H$5),'Product Ratings'!$F$5,IF(AND(D998&lt;='Product Ratings'!$I$6,D998&gt;='Product Ratings'!$H$6),'Product Ratings'!$F$6,IF(AND(D998&lt;='Product Ratings'!$I$7,I998&gt;='Product Ratings'!$H$7),'Product Ratings'!$F$7,IF(AND(D998&lt;='Product Ratings'!$I$8,D998&gt;='Product Ratings'!$H$8),'Product Ratings'!$F$8,IF(D998&gt;='Product Ratings'!$H$9,'Product Ratings'!$F$9)))))</f>
        <v>1</v>
      </c>
      <c r="T998" s="99">
        <f>IF(AND(O998&lt;='Product Ratings'!$M$5,O998&gt;='Product Ratings'!$L$5),'Product Ratings'!$J$5,IF(AND(O998&lt;='Product Ratings'!$M$6,O998&gt;='Product Ratings'!$L$6),'Product Ratings'!$J$6,IF(AND(O998&lt;='Product Ratings'!$M$7,O998&gt;='Product Ratings'!$L$7),'Product Ratings'!$J$7,IF(AND(O998&lt;='Product Ratings'!$M$8,O998&gt;='Product Ratings'!$L$8),'Product Ratings'!$J$8,IF(O998&gt;='Product Ratings'!$L$9,'Product Ratings'!$J$9)))))</f>
        <v>2</v>
      </c>
      <c r="U998" s="99">
        <f>IF(AND(N998&lt;='Product Ratings'!$R$5,N998&gt;='Product Ratings'!$Q$5),'Product Ratings'!$O$5,IF(AND(N998&lt;='Product Ratings'!$R$6,N998&gt;='Product Ratings'!$Q$6),'Product Ratings'!$O$6,IF(AND(N998&lt;='Product Ratings'!$R$7,N998&gt;='Product Ratings'!$Q$7),'Product Ratings'!$O$7,IF(AND(N998&lt;='Product Ratings'!$R$8,N998&gt;='Product Ratings'!$Q$8),'Product Ratings'!$O$8,IF(N998&gt;='Product Ratings'!$Q$9,'Product Ratings'!$O$9)))))</f>
        <v>3</v>
      </c>
      <c r="V998" s="99">
        <f>IF(AND(P998&lt;='Product Ratings'!$V$5,P998&gt;='Product Ratings'!$U$5),'Product Ratings'!$S$5,IF(AND(P998&lt;='Product Ratings'!$V$6,P998&gt;='Product Ratings'!$U$6),'Product Ratings'!$S$6,IF(AND(P998&lt;='Product Ratings'!$V$7,P998&gt;='Product Ratings'!$U$7),'Product Ratings'!$S$7,IF(AND(P998&lt;='Product Ratings'!$V$8,P998&gt;='Product Ratings'!$U$8),'Product Ratings'!$S$8,IF(P998&gt;='Product Ratings'!$U$9,'Product Ratings'!$S$9)))))</f>
        <v>2</v>
      </c>
      <c r="W998" s="135">
        <f t="shared" si="6"/>
        <v>10</v>
      </c>
      <c r="X998" s="90"/>
      <c r="Y998" s="90"/>
      <c r="Z998" s="90"/>
      <c r="AA998" s="90"/>
      <c r="AB998" s="90"/>
    </row>
    <row r="999" ht="12.75" customHeight="1">
      <c r="A999" s="87"/>
      <c r="B999" s="90"/>
      <c r="C999" s="90"/>
      <c r="D999" s="126">
        <v>3.0</v>
      </c>
      <c r="E999" s="127">
        <v>25.83</v>
      </c>
      <c r="F999" s="128">
        <f t="shared" si="7"/>
        <v>16.7895</v>
      </c>
      <c r="G999" s="129">
        <f t="shared" si="1"/>
        <v>9.0405</v>
      </c>
      <c r="H999" s="130">
        <f t="shared" si="2"/>
        <v>0.35</v>
      </c>
      <c r="I999" s="131">
        <v>44747.0</v>
      </c>
      <c r="J999" s="132">
        <v>44783.0</v>
      </c>
      <c r="K999" s="123"/>
      <c r="L999" s="90"/>
      <c r="M999" s="133">
        <f t="shared" si="3"/>
        <v>8.61</v>
      </c>
      <c r="N999" s="99">
        <f t="shared" si="4"/>
        <v>36</v>
      </c>
      <c r="O999" s="133">
        <f t="shared" si="5"/>
        <v>5.5965</v>
      </c>
      <c r="P999" s="134">
        <v>0.07</v>
      </c>
      <c r="Q999" s="90"/>
      <c r="R999" s="99">
        <f>IF(AND(H999&lt;='Product Ratings'!$E$5,H999&gt;='Product Ratings'!$D$5),'Product Ratings'!$C$5,IF(AND(H999&lt;='Product Ratings'!$E$6,H999&gt;='Product Ratings'!$D$6),'Product Ratings'!$C$6,IF(AND(H999&lt;='Product Ratings'!$E$7,H999&gt;='Product Ratings'!$D$7),'Product Ratings'!$C$7,IF(AND(H999&lt;='Product Ratings'!$E$8,H999&gt;='Product Ratings'!$D$8),'Product Ratings'!$C$8,IF(H999&gt;='Product Ratings'!$D$9,'Product Ratings'!$C$9)))))</f>
        <v>2</v>
      </c>
      <c r="S999" s="99">
        <f>IF(AND(D999&lt;='Product Ratings'!$I$5,D999&gt;='Product Ratings'!$H$5),'Product Ratings'!$F$5,IF(AND(D999&lt;='Product Ratings'!$I$6,D999&gt;='Product Ratings'!$H$6),'Product Ratings'!$F$6,IF(AND(D999&lt;='Product Ratings'!$I$7,I999&gt;='Product Ratings'!$H$7),'Product Ratings'!$F$7,IF(AND(D999&lt;='Product Ratings'!$I$8,D999&gt;='Product Ratings'!$H$8),'Product Ratings'!$F$8,IF(D999&gt;='Product Ratings'!$H$9,'Product Ratings'!$F$9)))))</f>
        <v>1</v>
      </c>
      <c r="T999" s="99">
        <f>IF(AND(O999&lt;='Product Ratings'!$M$5,O999&gt;='Product Ratings'!$L$5),'Product Ratings'!$J$5,IF(AND(O999&lt;='Product Ratings'!$M$6,O999&gt;='Product Ratings'!$L$6),'Product Ratings'!$J$6,IF(AND(O999&lt;='Product Ratings'!$M$7,O999&gt;='Product Ratings'!$L$7),'Product Ratings'!$J$7,IF(AND(O999&lt;='Product Ratings'!$M$8,O999&gt;='Product Ratings'!$L$8),'Product Ratings'!$J$8,IF(O999&gt;='Product Ratings'!$L$9,'Product Ratings'!$J$9)))))</f>
        <v>5</v>
      </c>
      <c r="U999" s="99">
        <f>IF(AND(N999&lt;='Product Ratings'!$R$5,N999&gt;='Product Ratings'!$Q$5),'Product Ratings'!$O$5,IF(AND(N999&lt;='Product Ratings'!$R$6,N999&gt;='Product Ratings'!$Q$6),'Product Ratings'!$O$6,IF(AND(N999&lt;='Product Ratings'!$R$7,N999&gt;='Product Ratings'!$Q$7),'Product Ratings'!$O$7,IF(AND(N999&lt;='Product Ratings'!$R$8,N999&gt;='Product Ratings'!$Q$8),'Product Ratings'!$O$8,IF(N999&gt;='Product Ratings'!$Q$9,'Product Ratings'!$O$9)))))</f>
        <v>3</v>
      </c>
      <c r="V999" s="99">
        <f>IF(AND(P999&lt;='Product Ratings'!$V$5,P999&gt;='Product Ratings'!$U$5),'Product Ratings'!$S$5,IF(AND(P999&lt;='Product Ratings'!$V$6,P999&gt;='Product Ratings'!$U$6),'Product Ratings'!$S$6,IF(AND(P999&lt;='Product Ratings'!$V$7,P999&gt;='Product Ratings'!$U$7),'Product Ratings'!$S$7,IF(AND(P999&lt;='Product Ratings'!$V$8,P999&gt;='Product Ratings'!$U$8),'Product Ratings'!$S$8,IF(P999&gt;='Product Ratings'!$U$9,'Product Ratings'!$S$9)))))</f>
        <v>2</v>
      </c>
      <c r="W999" s="135">
        <f t="shared" si="6"/>
        <v>13</v>
      </c>
      <c r="X999" s="90"/>
      <c r="Y999" s="90"/>
      <c r="Z999" s="90"/>
      <c r="AA999" s="90"/>
      <c r="AB999" s="90"/>
    </row>
    <row r="1000" ht="12.75" customHeight="1">
      <c r="A1000" s="87"/>
      <c r="B1000" s="90"/>
      <c r="C1000" s="90"/>
      <c r="D1000" s="126">
        <v>4.0</v>
      </c>
      <c r="E1000" s="127">
        <v>58.97</v>
      </c>
      <c r="F1000" s="128">
        <f t="shared" si="7"/>
        <v>38.3305</v>
      </c>
      <c r="G1000" s="129">
        <f t="shared" si="1"/>
        <v>20.6395</v>
      </c>
      <c r="H1000" s="130">
        <f t="shared" si="2"/>
        <v>0.35</v>
      </c>
      <c r="I1000" s="131">
        <v>44748.0</v>
      </c>
      <c r="J1000" s="132">
        <v>44784.0</v>
      </c>
      <c r="K1000" s="123"/>
      <c r="L1000" s="90"/>
      <c r="M1000" s="133">
        <f t="shared" si="3"/>
        <v>14.7425</v>
      </c>
      <c r="N1000" s="99">
        <f t="shared" si="4"/>
        <v>36</v>
      </c>
      <c r="O1000" s="133">
        <f t="shared" si="5"/>
        <v>9.582625</v>
      </c>
      <c r="P1000" s="134">
        <v>0.08</v>
      </c>
      <c r="Q1000" s="90"/>
      <c r="R1000" s="99">
        <f>IF(AND(H1000&lt;='Product Ratings'!$E$5,H1000&gt;='Product Ratings'!$D$5),'Product Ratings'!$C$5,IF(AND(H1000&lt;='Product Ratings'!$E$6,H1000&gt;='Product Ratings'!$D$6),'Product Ratings'!$C$6,IF(AND(H1000&lt;='Product Ratings'!$E$7,H1000&gt;='Product Ratings'!$D$7),'Product Ratings'!$C$7,IF(AND(H1000&lt;='Product Ratings'!$E$8,H1000&gt;='Product Ratings'!$D$8),'Product Ratings'!$C$8,IF(H1000&gt;='Product Ratings'!$D$9,'Product Ratings'!$C$9)))))</f>
        <v>2</v>
      </c>
      <c r="S1000" s="99">
        <f>IF(AND(D1000&lt;='Product Ratings'!$I$5,D1000&gt;='Product Ratings'!$H$5),'Product Ratings'!$F$5,IF(AND(D1000&lt;='Product Ratings'!$I$6,D1000&gt;='Product Ratings'!$H$6),'Product Ratings'!$F$6,IF(AND(D1000&lt;='Product Ratings'!$I$7,I1000&gt;='Product Ratings'!$H$7),'Product Ratings'!$F$7,IF(AND(D1000&lt;='Product Ratings'!$I$8,D1000&gt;='Product Ratings'!$H$8),'Product Ratings'!$F$8,IF(D1000&gt;='Product Ratings'!$H$9,'Product Ratings'!$F$9)))))</f>
        <v>1</v>
      </c>
      <c r="T1000" s="99">
        <f>IF(AND(O1000&lt;='Product Ratings'!$M$5,O1000&gt;='Product Ratings'!$L$5),'Product Ratings'!$J$5,IF(AND(O1000&lt;='Product Ratings'!$M$6,O1000&gt;='Product Ratings'!$L$6),'Product Ratings'!$J$6,IF(AND(O1000&lt;='Product Ratings'!$M$7,O1000&gt;='Product Ratings'!$L$7),'Product Ratings'!$J$7,IF(AND(O1000&lt;='Product Ratings'!$M$8,O1000&gt;='Product Ratings'!$L$8),'Product Ratings'!$J$8,IF(O1000&gt;='Product Ratings'!$L$9,'Product Ratings'!$J$9)))))</f>
        <v>5</v>
      </c>
      <c r="U1000" s="99">
        <f>IF(AND(N1000&lt;='Product Ratings'!$R$5,N1000&gt;='Product Ratings'!$Q$5),'Product Ratings'!$O$5,IF(AND(N1000&lt;='Product Ratings'!$R$6,N1000&gt;='Product Ratings'!$Q$6),'Product Ratings'!$O$6,IF(AND(N1000&lt;='Product Ratings'!$R$7,N1000&gt;='Product Ratings'!$Q$7),'Product Ratings'!$O$7,IF(AND(N1000&lt;='Product Ratings'!$R$8,N1000&gt;='Product Ratings'!$Q$8),'Product Ratings'!$O$8,IF(N1000&gt;='Product Ratings'!$Q$9,'Product Ratings'!$O$9)))))</f>
        <v>3</v>
      </c>
      <c r="V1000" s="99">
        <f>IF(AND(P1000&lt;='Product Ratings'!$V$5,P1000&gt;='Product Ratings'!$U$5),'Product Ratings'!$S$5,IF(AND(P1000&lt;='Product Ratings'!$V$6,P1000&gt;='Product Ratings'!$U$6),'Product Ratings'!$S$6,IF(AND(P1000&lt;='Product Ratings'!$V$7,P1000&gt;='Product Ratings'!$U$7),'Product Ratings'!$S$7,IF(AND(P1000&lt;='Product Ratings'!$V$8,P1000&gt;='Product Ratings'!$U$8),'Product Ratings'!$S$8,IF(P1000&gt;='Product Ratings'!$U$9,'Product Ratings'!$S$9)))))</f>
        <v>2</v>
      </c>
      <c r="W1000" s="135">
        <f t="shared" si="6"/>
        <v>13</v>
      </c>
      <c r="X1000" s="90"/>
      <c r="Y1000" s="90"/>
      <c r="Z1000" s="90"/>
      <c r="AA1000" s="90"/>
      <c r="AB1000" s="90"/>
    </row>
    <row r="1001" ht="12.75" customHeight="1">
      <c r="A1001" s="87"/>
      <c r="B1001" s="90"/>
      <c r="C1001" s="90"/>
      <c r="D1001" s="126">
        <v>5.0</v>
      </c>
      <c r="E1001" s="127">
        <v>243.48</v>
      </c>
      <c r="F1001" s="128">
        <f t="shared" si="7"/>
        <v>158.262</v>
      </c>
      <c r="G1001" s="129">
        <f t="shared" si="1"/>
        <v>85.218</v>
      </c>
      <c r="H1001" s="130">
        <f t="shared" si="2"/>
        <v>0.35</v>
      </c>
      <c r="I1001" s="131">
        <v>44749.0</v>
      </c>
      <c r="J1001" s="132">
        <v>44785.0</v>
      </c>
      <c r="K1001" s="123"/>
      <c r="L1001" s="90"/>
      <c r="M1001" s="133">
        <f t="shared" si="3"/>
        <v>48.696</v>
      </c>
      <c r="N1001" s="99">
        <f t="shared" si="4"/>
        <v>36</v>
      </c>
      <c r="O1001" s="133">
        <f t="shared" si="5"/>
        <v>31.6524</v>
      </c>
      <c r="P1001" s="134">
        <v>0.09</v>
      </c>
      <c r="Q1001" s="90"/>
      <c r="R1001" s="99">
        <f>IF(AND(H1001&lt;='Product Ratings'!$E$5,H1001&gt;='Product Ratings'!$D$5),'Product Ratings'!$C$5,IF(AND(H1001&lt;='Product Ratings'!$E$6,H1001&gt;='Product Ratings'!$D$6),'Product Ratings'!$C$6,IF(AND(H1001&lt;='Product Ratings'!$E$7,H1001&gt;='Product Ratings'!$D$7),'Product Ratings'!$C$7,IF(AND(H1001&lt;='Product Ratings'!$E$8,H1001&gt;='Product Ratings'!$D$8),'Product Ratings'!$C$8,IF(H1001&gt;='Product Ratings'!$D$9,'Product Ratings'!$C$9)))))</f>
        <v>2</v>
      </c>
      <c r="S1001" s="99">
        <f>IF(AND(D1001&lt;='Product Ratings'!$I$5,D1001&gt;='Product Ratings'!$H$5),'Product Ratings'!$F$5,IF(AND(D1001&lt;='Product Ratings'!$I$6,D1001&gt;='Product Ratings'!$H$6),'Product Ratings'!$F$6,IF(AND(D1001&lt;='Product Ratings'!$I$7,I1001&gt;='Product Ratings'!$H$7),'Product Ratings'!$F$7,IF(AND(D1001&lt;='Product Ratings'!$I$8,D1001&gt;='Product Ratings'!$H$8),'Product Ratings'!$F$8,IF(D1001&gt;='Product Ratings'!$H$9,'Product Ratings'!$F$9)))))</f>
        <v>1</v>
      </c>
      <c r="T1001" s="99">
        <f>IF(AND(O1001&lt;='Product Ratings'!$M$5,O1001&gt;='Product Ratings'!$L$5),'Product Ratings'!$J$5,IF(AND(O1001&lt;='Product Ratings'!$M$6,O1001&gt;='Product Ratings'!$L$6),'Product Ratings'!$J$6,IF(AND(O1001&lt;='Product Ratings'!$M$7,O1001&gt;='Product Ratings'!$L$7),'Product Ratings'!$J$7,IF(AND(O1001&lt;='Product Ratings'!$M$8,O1001&gt;='Product Ratings'!$L$8),'Product Ratings'!$J$8,IF(O1001&gt;='Product Ratings'!$L$9,'Product Ratings'!$J$9)))))</f>
        <v>4</v>
      </c>
      <c r="U1001" s="99">
        <f>IF(AND(N1001&lt;='Product Ratings'!$R$5,N1001&gt;='Product Ratings'!$Q$5),'Product Ratings'!$O$5,IF(AND(N1001&lt;='Product Ratings'!$R$6,N1001&gt;='Product Ratings'!$Q$6),'Product Ratings'!$O$6,IF(AND(N1001&lt;='Product Ratings'!$R$7,N1001&gt;='Product Ratings'!$Q$7),'Product Ratings'!$O$7,IF(AND(N1001&lt;='Product Ratings'!$R$8,N1001&gt;='Product Ratings'!$Q$8),'Product Ratings'!$O$8,IF(N1001&gt;='Product Ratings'!$Q$9,'Product Ratings'!$O$9)))))</f>
        <v>3</v>
      </c>
      <c r="V1001" s="99">
        <f>IF(AND(P1001&lt;='Product Ratings'!$V$5,P1001&gt;='Product Ratings'!$U$5),'Product Ratings'!$S$5,IF(AND(P1001&lt;='Product Ratings'!$V$6,P1001&gt;='Product Ratings'!$U$6),'Product Ratings'!$S$6,IF(AND(P1001&lt;='Product Ratings'!$V$7,P1001&gt;='Product Ratings'!$U$7),'Product Ratings'!$S$7,IF(AND(P1001&lt;='Product Ratings'!$V$8,P1001&gt;='Product Ratings'!$U$8),'Product Ratings'!$S$8,IF(P1001&gt;='Product Ratings'!$U$9,'Product Ratings'!$S$9)))))</f>
        <v>2</v>
      </c>
      <c r="W1001" s="135">
        <f t="shared" si="6"/>
        <v>12</v>
      </c>
      <c r="X1001" s="90"/>
      <c r="Y1001" s="90"/>
      <c r="Z1001" s="90"/>
      <c r="AA1001" s="90"/>
      <c r="AB1001" s="90"/>
    </row>
    <row r="1002" ht="12.75" customHeight="1">
      <c r="A1002" s="87"/>
      <c r="B1002" s="90"/>
      <c r="C1002" s="90"/>
      <c r="D1002" s="126">
        <v>6.0</v>
      </c>
      <c r="E1002" s="127">
        <v>73.04</v>
      </c>
      <c r="F1002" s="128">
        <f t="shared" si="7"/>
        <v>47.476</v>
      </c>
      <c r="G1002" s="129">
        <f t="shared" si="1"/>
        <v>25.564</v>
      </c>
      <c r="H1002" s="130">
        <f t="shared" si="2"/>
        <v>0.35</v>
      </c>
      <c r="I1002" s="131">
        <v>44750.0</v>
      </c>
      <c r="J1002" s="132">
        <v>44786.0</v>
      </c>
      <c r="K1002" s="123"/>
      <c r="L1002" s="90"/>
      <c r="M1002" s="133">
        <f t="shared" si="3"/>
        <v>12.17333333</v>
      </c>
      <c r="N1002" s="99">
        <f t="shared" si="4"/>
        <v>36</v>
      </c>
      <c r="O1002" s="133">
        <f t="shared" si="5"/>
        <v>7.912666667</v>
      </c>
      <c r="P1002" s="134">
        <v>0.12</v>
      </c>
      <c r="Q1002" s="90"/>
      <c r="R1002" s="99">
        <f>IF(AND(H1002&lt;='Product Ratings'!$E$5,H1002&gt;='Product Ratings'!$D$5),'Product Ratings'!$C$5,IF(AND(H1002&lt;='Product Ratings'!$E$6,H1002&gt;='Product Ratings'!$D$6),'Product Ratings'!$C$6,IF(AND(H1002&lt;='Product Ratings'!$E$7,H1002&gt;='Product Ratings'!$D$7),'Product Ratings'!$C$7,IF(AND(H1002&lt;='Product Ratings'!$E$8,H1002&gt;='Product Ratings'!$D$8),'Product Ratings'!$C$8,IF(H1002&gt;='Product Ratings'!$D$9,'Product Ratings'!$C$9)))))</f>
        <v>2</v>
      </c>
      <c r="S1002" s="99">
        <f>IF(AND(D1002&lt;='Product Ratings'!$I$5,D1002&gt;='Product Ratings'!$H$5),'Product Ratings'!$F$5,IF(AND(D1002&lt;='Product Ratings'!$I$6,D1002&gt;='Product Ratings'!$H$6),'Product Ratings'!$F$6,IF(AND(D1002&lt;='Product Ratings'!$I$7,I1002&gt;='Product Ratings'!$H$7),'Product Ratings'!$F$7,IF(AND(D1002&lt;='Product Ratings'!$I$8,D1002&gt;='Product Ratings'!$H$8),'Product Ratings'!$F$8,IF(D1002&gt;='Product Ratings'!$H$9,'Product Ratings'!$F$9)))))</f>
        <v>2</v>
      </c>
      <c r="T1002" s="99">
        <f>IF(AND(O1002&lt;='Product Ratings'!$M$5,O1002&gt;='Product Ratings'!$L$5),'Product Ratings'!$J$5,IF(AND(O1002&lt;='Product Ratings'!$M$6,O1002&gt;='Product Ratings'!$L$6),'Product Ratings'!$J$6,IF(AND(O1002&lt;='Product Ratings'!$M$7,O1002&gt;='Product Ratings'!$L$7),'Product Ratings'!$J$7,IF(AND(O1002&lt;='Product Ratings'!$M$8,O1002&gt;='Product Ratings'!$L$8),'Product Ratings'!$J$8,IF(O1002&gt;='Product Ratings'!$L$9,'Product Ratings'!$J$9)))))</f>
        <v>5</v>
      </c>
      <c r="U1002" s="99">
        <f>IF(AND(N1002&lt;='Product Ratings'!$R$5,N1002&gt;='Product Ratings'!$Q$5),'Product Ratings'!$O$5,IF(AND(N1002&lt;='Product Ratings'!$R$6,N1002&gt;='Product Ratings'!$Q$6),'Product Ratings'!$O$6,IF(AND(N1002&lt;='Product Ratings'!$R$7,N1002&gt;='Product Ratings'!$Q$7),'Product Ratings'!$O$7,IF(AND(N1002&lt;='Product Ratings'!$R$8,N1002&gt;='Product Ratings'!$Q$8),'Product Ratings'!$O$8,IF(N1002&gt;='Product Ratings'!$Q$9,'Product Ratings'!$O$9)))))</f>
        <v>3</v>
      </c>
      <c r="V1002" s="99">
        <f>IF(AND(P1002&lt;='Product Ratings'!$V$5,P1002&gt;='Product Ratings'!$U$5),'Product Ratings'!$S$5,IF(AND(P1002&lt;='Product Ratings'!$V$6,P1002&gt;='Product Ratings'!$U$6),'Product Ratings'!$S$6,IF(AND(P1002&lt;='Product Ratings'!$V$7,P1002&gt;='Product Ratings'!$U$7),'Product Ratings'!$S$7,IF(AND(P1002&lt;='Product Ratings'!$V$8,P1002&gt;='Product Ratings'!$U$8),'Product Ratings'!$S$8,IF(P1002&gt;='Product Ratings'!$U$9,'Product Ratings'!$S$9)))))</f>
        <v>2</v>
      </c>
      <c r="W1002" s="135">
        <f t="shared" si="6"/>
        <v>14</v>
      </c>
      <c r="X1002" s="90"/>
      <c r="Y1002" s="90"/>
      <c r="Z1002" s="90"/>
      <c r="AA1002" s="90"/>
      <c r="AB1002" s="90"/>
    </row>
    <row r="1003" ht="12.75" customHeight="1">
      <c r="A1003" s="87"/>
      <c r="B1003" s="90"/>
      <c r="C1003" s="90"/>
      <c r="D1003" s="126">
        <v>1.0</v>
      </c>
      <c r="E1003" s="127">
        <v>187.23</v>
      </c>
      <c r="F1003" s="128">
        <f t="shared" si="7"/>
        <v>121.6995</v>
      </c>
      <c r="G1003" s="129">
        <f t="shared" si="1"/>
        <v>65.5305</v>
      </c>
      <c r="H1003" s="130">
        <f t="shared" si="2"/>
        <v>0.35</v>
      </c>
      <c r="I1003" s="131">
        <v>44751.0</v>
      </c>
      <c r="J1003" s="132">
        <v>44787.0</v>
      </c>
      <c r="K1003" s="123"/>
      <c r="L1003" s="90"/>
      <c r="M1003" s="133">
        <f t="shared" si="3"/>
        <v>187.23</v>
      </c>
      <c r="N1003" s="99">
        <f t="shared" si="4"/>
        <v>36</v>
      </c>
      <c r="O1003" s="133">
        <f t="shared" si="5"/>
        <v>121.6995</v>
      </c>
      <c r="P1003" s="134">
        <v>0.13</v>
      </c>
      <c r="Q1003" s="90"/>
      <c r="R1003" s="99">
        <f>IF(AND(H1003&lt;='Product Ratings'!$E$5,H1003&gt;='Product Ratings'!$D$5),'Product Ratings'!$C$5,IF(AND(H1003&lt;='Product Ratings'!$E$6,H1003&gt;='Product Ratings'!$D$6),'Product Ratings'!$C$6,IF(AND(H1003&lt;='Product Ratings'!$E$7,H1003&gt;='Product Ratings'!$D$7),'Product Ratings'!$C$7,IF(AND(H1003&lt;='Product Ratings'!$E$8,H1003&gt;='Product Ratings'!$D$8),'Product Ratings'!$C$8,IF(H1003&gt;='Product Ratings'!$D$9,'Product Ratings'!$C$9)))))</f>
        <v>2</v>
      </c>
      <c r="S1003" s="99">
        <f>IF(AND(D1003&lt;='Product Ratings'!$I$5,D1003&gt;='Product Ratings'!$H$5),'Product Ratings'!$F$5,IF(AND(D1003&lt;='Product Ratings'!$I$6,D1003&gt;='Product Ratings'!$H$6),'Product Ratings'!$F$6,IF(AND(D1003&lt;='Product Ratings'!$I$7,I1003&gt;='Product Ratings'!$H$7),'Product Ratings'!$F$7,IF(AND(D1003&lt;='Product Ratings'!$I$8,D1003&gt;='Product Ratings'!$H$8),'Product Ratings'!$F$8,IF(D1003&gt;='Product Ratings'!$H$9,'Product Ratings'!$F$9)))))</f>
        <v>1</v>
      </c>
      <c r="T1003" s="99">
        <f>IF(AND(O1003&lt;='Product Ratings'!$M$5,O1003&gt;='Product Ratings'!$L$5),'Product Ratings'!$J$5,IF(AND(O1003&lt;='Product Ratings'!$M$6,O1003&gt;='Product Ratings'!$L$6),'Product Ratings'!$J$6,IF(AND(O1003&lt;='Product Ratings'!$M$7,O1003&gt;='Product Ratings'!$L$7),'Product Ratings'!$J$7,IF(AND(O1003&lt;='Product Ratings'!$M$8,O1003&gt;='Product Ratings'!$L$8),'Product Ratings'!$J$8,IF(O1003&gt;='Product Ratings'!$L$9,'Product Ratings'!$J$9)))))</f>
        <v>2</v>
      </c>
      <c r="U1003" s="99">
        <f>IF(AND(N1003&lt;='Product Ratings'!$R$5,N1003&gt;='Product Ratings'!$Q$5),'Product Ratings'!$O$5,IF(AND(N1003&lt;='Product Ratings'!$R$6,N1003&gt;='Product Ratings'!$Q$6),'Product Ratings'!$O$6,IF(AND(N1003&lt;='Product Ratings'!$R$7,N1003&gt;='Product Ratings'!$Q$7),'Product Ratings'!$O$7,IF(AND(N1003&lt;='Product Ratings'!$R$8,N1003&gt;='Product Ratings'!$Q$8),'Product Ratings'!$O$8,IF(N1003&gt;='Product Ratings'!$Q$9,'Product Ratings'!$O$9)))))</f>
        <v>3</v>
      </c>
      <c r="V1003" s="99" t="b">
        <f>IF(AND(P1003&lt;='Product Ratings'!$V$5,P1003&gt;='Product Ratings'!$U$5),'Product Ratings'!$S$5,IF(AND(P1003&lt;='Product Ratings'!$V$6,P1003&gt;='Product Ratings'!$U$6),'Product Ratings'!$S$6,IF(AND(P1003&lt;='Product Ratings'!$V$7,P1003&gt;='Product Ratings'!$U$7),'Product Ratings'!$S$7,IF(AND(P1003&lt;='Product Ratings'!$V$8,P1003&gt;='Product Ratings'!$U$8),'Product Ratings'!$S$8,IF(P1003&gt;='Product Ratings'!$U$9,'Product Ratings'!$S$9)))))</f>
        <v>0</v>
      </c>
      <c r="W1003" s="135">
        <f t="shared" si="6"/>
        <v>8</v>
      </c>
      <c r="X1003" s="90"/>
      <c r="Y1003" s="90"/>
      <c r="Z1003" s="90"/>
      <c r="AA1003" s="90"/>
      <c r="AB1003" s="90"/>
    </row>
    <row r="1004" ht="12.75" customHeight="1">
      <c r="A1004" s="87"/>
      <c r="B1004" s="90"/>
      <c r="C1004" s="90"/>
      <c r="D1004" s="126">
        <v>2.0</v>
      </c>
      <c r="E1004" s="127">
        <v>785.22</v>
      </c>
      <c r="F1004" s="128">
        <f t="shared" si="7"/>
        <v>510.393</v>
      </c>
      <c r="G1004" s="129">
        <f t="shared" si="1"/>
        <v>274.827</v>
      </c>
      <c r="H1004" s="130">
        <f t="shared" si="2"/>
        <v>0.35</v>
      </c>
      <c r="I1004" s="131">
        <v>44752.0</v>
      </c>
      <c r="J1004" s="132">
        <v>44788.0</v>
      </c>
      <c r="K1004" s="123"/>
      <c r="L1004" s="90"/>
      <c r="M1004" s="133">
        <f t="shared" si="3"/>
        <v>392.61</v>
      </c>
      <c r="N1004" s="99">
        <f t="shared" si="4"/>
        <v>36</v>
      </c>
      <c r="O1004" s="133">
        <f t="shared" si="5"/>
        <v>255.1965</v>
      </c>
      <c r="P1004" s="134">
        <v>0.125</v>
      </c>
      <c r="Q1004" s="90"/>
      <c r="R1004" s="99">
        <f>IF(AND(H1004&lt;='Product Ratings'!$E$5,H1004&gt;='Product Ratings'!$D$5),'Product Ratings'!$C$5,IF(AND(H1004&lt;='Product Ratings'!$E$6,H1004&gt;='Product Ratings'!$D$6),'Product Ratings'!$C$6,IF(AND(H1004&lt;='Product Ratings'!$E$7,H1004&gt;='Product Ratings'!$D$7),'Product Ratings'!$C$7,IF(AND(H1004&lt;='Product Ratings'!$E$8,H1004&gt;='Product Ratings'!$D$8),'Product Ratings'!$C$8,IF(H1004&gt;='Product Ratings'!$D$9,'Product Ratings'!$C$9)))))</f>
        <v>2</v>
      </c>
      <c r="S1004" s="99">
        <f>IF(AND(D1004&lt;='Product Ratings'!$I$5,D1004&gt;='Product Ratings'!$H$5),'Product Ratings'!$F$5,IF(AND(D1004&lt;='Product Ratings'!$I$6,D1004&gt;='Product Ratings'!$H$6),'Product Ratings'!$F$6,IF(AND(D1004&lt;='Product Ratings'!$I$7,I1004&gt;='Product Ratings'!$H$7),'Product Ratings'!$F$7,IF(AND(D1004&lt;='Product Ratings'!$I$8,D1004&gt;='Product Ratings'!$H$8),'Product Ratings'!$F$8,IF(D1004&gt;='Product Ratings'!$H$9,'Product Ratings'!$F$9)))))</f>
        <v>1</v>
      </c>
      <c r="T1004" s="99">
        <f>IF(AND(O1004&lt;='Product Ratings'!$M$5,O1004&gt;='Product Ratings'!$L$5),'Product Ratings'!$J$5,IF(AND(O1004&lt;='Product Ratings'!$M$6,O1004&gt;='Product Ratings'!$L$6),'Product Ratings'!$J$6,IF(AND(O1004&lt;='Product Ratings'!$M$7,O1004&gt;='Product Ratings'!$L$7),'Product Ratings'!$J$7,IF(AND(O1004&lt;='Product Ratings'!$M$8,O1004&gt;='Product Ratings'!$L$8),'Product Ratings'!$J$8,IF(O1004&gt;='Product Ratings'!$L$9,'Product Ratings'!$J$9)))))</f>
        <v>1</v>
      </c>
      <c r="U1004" s="99">
        <f>IF(AND(N1004&lt;='Product Ratings'!$R$5,N1004&gt;='Product Ratings'!$Q$5),'Product Ratings'!$O$5,IF(AND(N1004&lt;='Product Ratings'!$R$6,N1004&gt;='Product Ratings'!$Q$6),'Product Ratings'!$O$6,IF(AND(N1004&lt;='Product Ratings'!$R$7,N1004&gt;='Product Ratings'!$Q$7),'Product Ratings'!$O$7,IF(AND(N1004&lt;='Product Ratings'!$R$8,N1004&gt;='Product Ratings'!$Q$8),'Product Ratings'!$O$8,IF(N1004&gt;='Product Ratings'!$Q$9,'Product Ratings'!$O$9)))))</f>
        <v>3</v>
      </c>
      <c r="V1004" s="99">
        <f>IF(AND(P1004&lt;='Product Ratings'!$V$5,P1004&gt;='Product Ratings'!$U$5),'Product Ratings'!$S$5,IF(AND(P1004&lt;='Product Ratings'!$V$6,P1004&gt;='Product Ratings'!$U$6),'Product Ratings'!$S$6,IF(AND(P1004&lt;='Product Ratings'!$V$7,P1004&gt;='Product Ratings'!$U$7),'Product Ratings'!$S$7,IF(AND(P1004&lt;='Product Ratings'!$V$8,P1004&gt;='Product Ratings'!$U$8),'Product Ratings'!$S$8,IF(P1004&gt;='Product Ratings'!$U$9,'Product Ratings'!$S$9)))))</f>
        <v>2</v>
      </c>
      <c r="W1004" s="135">
        <f t="shared" si="6"/>
        <v>9</v>
      </c>
      <c r="X1004" s="90"/>
      <c r="Y1004" s="90"/>
      <c r="Z1004" s="90"/>
      <c r="AA1004" s="90"/>
      <c r="AB1004" s="90"/>
    </row>
    <row r="1005" ht="12.75" customHeight="1">
      <c r="A1005" s="87"/>
      <c r="B1005" s="90"/>
      <c r="C1005" s="90"/>
      <c r="D1005" s="126">
        <v>3.0</v>
      </c>
      <c r="E1005" s="127">
        <v>359.09</v>
      </c>
      <c r="F1005" s="128">
        <f t="shared" si="7"/>
        <v>233.4085</v>
      </c>
      <c r="G1005" s="129">
        <f t="shared" si="1"/>
        <v>125.6815</v>
      </c>
      <c r="H1005" s="130">
        <f t="shared" si="2"/>
        <v>0.35</v>
      </c>
      <c r="I1005" s="131">
        <v>44753.0</v>
      </c>
      <c r="J1005" s="132">
        <v>44789.0</v>
      </c>
      <c r="K1005" s="123"/>
      <c r="L1005" s="90"/>
      <c r="M1005" s="133">
        <f t="shared" si="3"/>
        <v>119.6966667</v>
      </c>
      <c r="N1005" s="99">
        <f t="shared" si="4"/>
        <v>36</v>
      </c>
      <c r="O1005" s="133">
        <f t="shared" si="5"/>
        <v>77.80283333</v>
      </c>
      <c r="P1005" s="134">
        <v>0.15</v>
      </c>
      <c r="Q1005" s="90"/>
      <c r="R1005" s="99">
        <f>IF(AND(H1005&lt;='Product Ratings'!$E$5,H1005&gt;='Product Ratings'!$D$5),'Product Ratings'!$C$5,IF(AND(H1005&lt;='Product Ratings'!$E$6,H1005&gt;='Product Ratings'!$D$6),'Product Ratings'!$C$6,IF(AND(H1005&lt;='Product Ratings'!$E$7,H1005&gt;='Product Ratings'!$D$7),'Product Ratings'!$C$7,IF(AND(H1005&lt;='Product Ratings'!$E$8,H1005&gt;='Product Ratings'!$D$8),'Product Ratings'!$C$8,IF(H1005&gt;='Product Ratings'!$D$9,'Product Ratings'!$C$9)))))</f>
        <v>2</v>
      </c>
      <c r="S1005" s="99">
        <f>IF(AND(D1005&lt;='Product Ratings'!$I$5,D1005&gt;='Product Ratings'!$H$5),'Product Ratings'!$F$5,IF(AND(D1005&lt;='Product Ratings'!$I$6,D1005&gt;='Product Ratings'!$H$6),'Product Ratings'!$F$6,IF(AND(D1005&lt;='Product Ratings'!$I$7,I1005&gt;='Product Ratings'!$H$7),'Product Ratings'!$F$7,IF(AND(D1005&lt;='Product Ratings'!$I$8,D1005&gt;='Product Ratings'!$H$8),'Product Ratings'!$F$8,IF(D1005&gt;='Product Ratings'!$H$9,'Product Ratings'!$F$9)))))</f>
        <v>1</v>
      </c>
      <c r="T1005" s="99">
        <f>IF(AND(O1005&lt;='Product Ratings'!$M$5,O1005&gt;='Product Ratings'!$L$5),'Product Ratings'!$J$5,IF(AND(O1005&lt;='Product Ratings'!$M$6,O1005&gt;='Product Ratings'!$L$6),'Product Ratings'!$J$6,IF(AND(O1005&lt;='Product Ratings'!$M$7,O1005&gt;='Product Ratings'!$L$7),'Product Ratings'!$J$7,IF(AND(O1005&lt;='Product Ratings'!$M$8,O1005&gt;='Product Ratings'!$L$8),'Product Ratings'!$J$8,IF(O1005&gt;='Product Ratings'!$L$9,'Product Ratings'!$J$9)))))</f>
        <v>2</v>
      </c>
      <c r="U1005" s="99">
        <f>IF(AND(N1005&lt;='Product Ratings'!$R$5,N1005&gt;='Product Ratings'!$Q$5),'Product Ratings'!$O$5,IF(AND(N1005&lt;='Product Ratings'!$R$6,N1005&gt;='Product Ratings'!$Q$6),'Product Ratings'!$O$6,IF(AND(N1005&lt;='Product Ratings'!$R$7,N1005&gt;='Product Ratings'!$Q$7),'Product Ratings'!$O$7,IF(AND(N1005&lt;='Product Ratings'!$R$8,N1005&gt;='Product Ratings'!$Q$8),'Product Ratings'!$O$8,IF(N1005&gt;='Product Ratings'!$Q$9,'Product Ratings'!$O$9)))))</f>
        <v>3</v>
      </c>
      <c r="V1005" s="99">
        <f>IF(AND(P1005&lt;='Product Ratings'!$V$5,P1005&gt;='Product Ratings'!$U$5),'Product Ratings'!$S$5,IF(AND(P1005&lt;='Product Ratings'!$V$6,P1005&gt;='Product Ratings'!$U$6),'Product Ratings'!$S$6,IF(AND(P1005&lt;='Product Ratings'!$V$7,P1005&gt;='Product Ratings'!$U$7),'Product Ratings'!$S$7,IF(AND(P1005&lt;='Product Ratings'!$V$8,P1005&gt;='Product Ratings'!$U$8),'Product Ratings'!$S$8,IF(P1005&gt;='Product Ratings'!$U$9,'Product Ratings'!$S$9)))))</f>
        <v>3</v>
      </c>
      <c r="W1005" s="135">
        <f t="shared" si="6"/>
        <v>11</v>
      </c>
      <c r="X1005" s="90"/>
      <c r="Y1005" s="90"/>
      <c r="Z1005" s="90"/>
      <c r="AA1005" s="90"/>
      <c r="AB1005" s="90"/>
    </row>
    <row r="1006" ht="12.75" customHeight="1">
      <c r="A1006" s="87"/>
      <c r="B1006" s="90"/>
      <c r="C1006" s="90"/>
      <c r="D1006" s="126">
        <v>4.0</v>
      </c>
      <c r="E1006" s="127">
        <v>127.83</v>
      </c>
      <c r="F1006" s="128">
        <f t="shared" si="7"/>
        <v>83.0895</v>
      </c>
      <c r="G1006" s="129">
        <f t="shared" si="1"/>
        <v>44.7405</v>
      </c>
      <c r="H1006" s="130">
        <f t="shared" si="2"/>
        <v>0.35</v>
      </c>
      <c r="I1006" s="131">
        <v>44754.0</v>
      </c>
      <c r="J1006" s="132">
        <v>44790.0</v>
      </c>
      <c r="K1006" s="123"/>
      <c r="L1006" s="90"/>
      <c r="M1006" s="133">
        <f t="shared" si="3"/>
        <v>31.9575</v>
      </c>
      <c r="N1006" s="99">
        <f t="shared" si="4"/>
        <v>36</v>
      </c>
      <c r="O1006" s="133">
        <f t="shared" si="5"/>
        <v>20.772375</v>
      </c>
      <c r="P1006" s="134">
        <v>0.18</v>
      </c>
      <c r="Q1006" s="90"/>
      <c r="R1006" s="99">
        <f>IF(AND(H1006&lt;='Product Ratings'!$E$5,H1006&gt;='Product Ratings'!$D$5),'Product Ratings'!$C$5,IF(AND(H1006&lt;='Product Ratings'!$E$6,H1006&gt;='Product Ratings'!$D$6),'Product Ratings'!$C$6,IF(AND(H1006&lt;='Product Ratings'!$E$7,H1006&gt;='Product Ratings'!$D$7),'Product Ratings'!$C$7,IF(AND(H1006&lt;='Product Ratings'!$E$8,H1006&gt;='Product Ratings'!$D$8),'Product Ratings'!$C$8,IF(H1006&gt;='Product Ratings'!$D$9,'Product Ratings'!$C$9)))))</f>
        <v>2</v>
      </c>
      <c r="S1006" s="99">
        <f>IF(AND(D1006&lt;='Product Ratings'!$I$5,D1006&gt;='Product Ratings'!$H$5),'Product Ratings'!$F$5,IF(AND(D1006&lt;='Product Ratings'!$I$6,D1006&gt;='Product Ratings'!$H$6),'Product Ratings'!$F$6,IF(AND(D1006&lt;='Product Ratings'!$I$7,I1006&gt;='Product Ratings'!$H$7),'Product Ratings'!$F$7,IF(AND(D1006&lt;='Product Ratings'!$I$8,D1006&gt;='Product Ratings'!$H$8),'Product Ratings'!$F$8,IF(D1006&gt;='Product Ratings'!$H$9,'Product Ratings'!$F$9)))))</f>
        <v>1</v>
      </c>
      <c r="T1006" s="99">
        <f>IF(AND(O1006&lt;='Product Ratings'!$M$5,O1006&gt;='Product Ratings'!$L$5),'Product Ratings'!$J$5,IF(AND(O1006&lt;='Product Ratings'!$M$6,O1006&gt;='Product Ratings'!$L$6),'Product Ratings'!$J$6,IF(AND(O1006&lt;='Product Ratings'!$M$7,O1006&gt;='Product Ratings'!$L$7),'Product Ratings'!$J$7,IF(AND(O1006&lt;='Product Ratings'!$M$8,O1006&gt;='Product Ratings'!$L$8),'Product Ratings'!$J$8,IF(O1006&gt;='Product Ratings'!$L$9,'Product Ratings'!$J$9)))))</f>
        <v>5</v>
      </c>
      <c r="U1006" s="99">
        <f>IF(AND(N1006&lt;='Product Ratings'!$R$5,N1006&gt;='Product Ratings'!$Q$5),'Product Ratings'!$O$5,IF(AND(N1006&lt;='Product Ratings'!$R$6,N1006&gt;='Product Ratings'!$Q$6),'Product Ratings'!$O$6,IF(AND(N1006&lt;='Product Ratings'!$R$7,N1006&gt;='Product Ratings'!$Q$7),'Product Ratings'!$O$7,IF(AND(N1006&lt;='Product Ratings'!$R$8,N1006&gt;='Product Ratings'!$Q$8),'Product Ratings'!$O$8,IF(N1006&gt;='Product Ratings'!$Q$9,'Product Ratings'!$O$9)))))</f>
        <v>3</v>
      </c>
      <c r="V1006" s="99">
        <f>IF(AND(P1006&lt;='Product Ratings'!$V$5,P1006&gt;='Product Ratings'!$U$5),'Product Ratings'!$S$5,IF(AND(P1006&lt;='Product Ratings'!$V$6,P1006&gt;='Product Ratings'!$U$6),'Product Ratings'!$S$6,IF(AND(P1006&lt;='Product Ratings'!$V$7,P1006&gt;='Product Ratings'!$U$7),'Product Ratings'!$S$7,IF(AND(P1006&lt;='Product Ratings'!$V$8,P1006&gt;='Product Ratings'!$U$8),'Product Ratings'!$S$8,IF(P1006&gt;='Product Ratings'!$U$9,'Product Ratings'!$S$9)))))</f>
        <v>3</v>
      </c>
      <c r="W1006" s="135">
        <f t="shared" si="6"/>
        <v>14</v>
      </c>
      <c r="X1006" s="90"/>
      <c r="Y1006" s="90"/>
      <c r="Z1006" s="90"/>
      <c r="AA1006" s="90"/>
      <c r="AB1006" s="90"/>
    </row>
    <row r="1007" ht="12.75" customHeight="1">
      <c r="A1007" s="87"/>
      <c r="B1007" s="90"/>
      <c r="C1007" s="90"/>
      <c r="D1007" s="126">
        <v>5.0</v>
      </c>
      <c r="E1007" s="127">
        <v>801.39</v>
      </c>
      <c r="F1007" s="128">
        <f t="shared" si="7"/>
        <v>520.9035</v>
      </c>
      <c r="G1007" s="129">
        <f t="shared" si="1"/>
        <v>280.4865</v>
      </c>
      <c r="H1007" s="130">
        <f t="shared" si="2"/>
        <v>0.35</v>
      </c>
      <c r="I1007" s="131">
        <v>44755.0</v>
      </c>
      <c r="J1007" s="132">
        <v>44791.0</v>
      </c>
      <c r="K1007" s="123"/>
      <c r="L1007" s="90"/>
      <c r="M1007" s="133">
        <f t="shared" si="3"/>
        <v>160.278</v>
      </c>
      <c r="N1007" s="99">
        <f t="shared" si="4"/>
        <v>36</v>
      </c>
      <c r="O1007" s="133">
        <f t="shared" si="5"/>
        <v>104.1807</v>
      </c>
      <c r="P1007" s="134">
        <v>0.22</v>
      </c>
      <c r="Q1007" s="90"/>
      <c r="R1007" s="99">
        <f>IF(AND(H1007&lt;='Product Ratings'!$E$5,H1007&gt;='Product Ratings'!$D$5),'Product Ratings'!$C$5,IF(AND(H1007&lt;='Product Ratings'!$E$6,H1007&gt;='Product Ratings'!$D$6),'Product Ratings'!$C$6,IF(AND(H1007&lt;='Product Ratings'!$E$7,H1007&gt;='Product Ratings'!$D$7),'Product Ratings'!$C$7,IF(AND(H1007&lt;='Product Ratings'!$E$8,H1007&gt;='Product Ratings'!$D$8),'Product Ratings'!$C$8,IF(H1007&gt;='Product Ratings'!$D$9,'Product Ratings'!$C$9)))))</f>
        <v>2</v>
      </c>
      <c r="S1007" s="99">
        <f>IF(AND(D1007&lt;='Product Ratings'!$I$5,D1007&gt;='Product Ratings'!$H$5),'Product Ratings'!$F$5,IF(AND(D1007&lt;='Product Ratings'!$I$6,D1007&gt;='Product Ratings'!$H$6),'Product Ratings'!$F$6,IF(AND(D1007&lt;='Product Ratings'!$I$7,I1007&gt;='Product Ratings'!$H$7),'Product Ratings'!$F$7,IF(AND(D1007&lt;='Product Ratings'!$I$8,D1007&gt;='Product Ratings'!$H$8),'Product Ratings'!$F$8,IF(D1007&gt;='Product Ratings'!$H$9,'Product Ratings'!$F$9)))))</f>
        <v>1</v>
      </c>
      <c r="T1007" s="99">
        <f>IF(AND(O1007&lt;='Product Ratings'!$M$5,O1007&gt;='Product Ratings'!$L$5),'Product Ratings'!$J$5,IF(AND(O1007&lt;='Product Ratings'!$M$6,O1007&gt;='Product Ratings'!$L$6),'Product Ratings'!$J$6,IF(AND(O1007&lt;='Product Ratings'!$M$7,O1007&gt;='Product Ratings'!$L$7),'Product Ratings'!$J$7,IF(AND(O1007&lt;='Product Ratings'!$M$8,O1007&gt;='Product Ratings'!$L$8),'Product Ratings'!$J$8,IF(O1007&gt;='Product Ratings'!$L$9,'Product Ratings'!$J$9)))))</f>
        <v>2</v>
      </c>
      <c r="U1007" s="99">
        <f>IF(AND(N1007&lt;='Product Ratings'!$R$5,N1007&gt;='Product Ratings'!$Q$5),'Product Ratings'!$O$5,IF(AND(N1007&lt;='Product Ratings'!$R$6,N1007&gt;='Product Ratings'!$Q$6),'Product Ratings'!$O$6,IF(AND(N1007&lt;='Product Ratings'!$R$7,N1007&gt;='Product Ratings'!$Q$7),'Product Ratings'!$O$7,IF(AND(N1007&lt;='Product Ratings'!$R$8,N1007&gt;='Product Ratings'!$Q$8),'Product Ratings'!$O$8,IF(N1007&gt;='Product Ratings'!$Q$9,'Product Ratings'!$O$9)))))</f>
        <v>3</v>
      </c>
      <c r="V1007" s="99">
        <f>IF(AND(P1007&lt;='Product Ratings'!$V$5,P1007&gt;='Product Ratings'!$U$5),'Product Ratings'!$S$5,IF(AND(P1007&lt;='Product Ratings'!$V$6,P1007&gt;='Product Ratings'!$U$6),'Product Ratings'!$S$6,IF(AND(P1007&lt;='Product Ratings'!$V$7,P1007&gt;='Product Ratings'!$U$7),'Product Ratings'!$S$7,IF(AND(P1007&lt;='Product Ratings'!$V$8,P1007&gt;='Product Ratings'!$U$8),'Product Ratings'!$S$8,IF(P1007&gt;='Product Ratings'!$U$9,'Product Ratings'!$S$9)))))</f>
        <v>3</v>
      </c>
      <c r="W1007" s="135">
        <f t="shared" si="6"/>
        <v>11</v>
      </c>
      <c r="X1007" s="90"/>
      <c r="Y1007" s="90"/>
      <c r="Z1007" s="90"/>
      <c r="AA1007" s="90"/>
      <c r="AB1007" s="90"/>
    </row>
    <row r="1008" ht="12.75" customHeight="1">
      <c r="A1008" s="87"/>
      <c r="B1008" s="90"/>
      <c r="C1008" s="90"/>
      <c r="D1008" s="126">
        <v>6.0</v>
      </c>
      <c r="E1008" s="127">
        <v>340.87</v>
      </c>
      <c r="F1008" s="128">
        <f t="shared" si="7"/>
        <v>221.5655</v>
      </c>
      <c r="G1008" s="129">
        <f t="shared" si="1"/>
        <v>119.3045</v>
      </c>
      <c r="H1008" s="130">
        <f t="shared" si="2"/>
        <v>0.35</v>
      </c>
      <c r="I1008" s="131">
        <v>44756.0</v>
      </c>
      <c r="J1008" s="132">
        <v>44792.0</v>
      </c>
      <c r="K1008" s="123"/>
      <c r="L1008" s="90"/>
      <c r="M1008" s="133">
        <f t="shared" si="3"/>
        <v>56.81166667</v>
      </c>
      <c r="N1008" s="99">
        <f t="shared" si="4"/>
        <v>36</v>
      </c>
      <c r="O1008" s="133">
        <f t="shared" si="5"/>
        <v>36.92758333</v>
      </c>
      <c r="P1008" s="134">
        <v>0.26</v>
      </c>
      <c r="Q1008" s="90"/>
      <c r="R1008" s="99">
        <f>IF(AND(H1008&lt;='Product Ratings'!$E$5,H1008&gt;='Product Ratings'!$D$5),'Product Ratings'!$C$5,IF(AND(H1008&lt;='Product Ratings'!$E$6,H1008&gt;='Product Ratings'!$D$6),'Product Ratings'!$C$6,IF(AND(H1008&lt;='Product Ratings'!$E$7,H1008&gt;='Product Ratings'!$D$7),'Product Ratings'!$C$7,IF(AND(H1008&lt;='Product Ratings'!$E$8,H1008&gt;='Product Ratings'!$D$8),'Product Ratings'!$C$8,IF(H1008&gt;='Product Ratings'!$D$9,'Product Ratings'!$C$9)))))</f>
        <v>2</v>
      </c>
      <c r="S1008" s="99">
        <f>IF(AND(D1008&lt;='Product Ratings'!$I$5,D1008&gt;='Product Ratings'!$H$5),'Product Ratings'!$F$5,IF(AND(D1008&lt;='Product Ratings'!$I$6,D1008&gt;='Product Ratings'!$H$6),'Product Ratings'!$F$6,IF(AND(D1008&lt;='Product Ratings'!$I$7,I1008&gt;='Product Ratings'!$H$7),'Product Ratings'!$F$7,IF(AND(D1008&lt;='Product Ratings'!$I$8,D1008&gt;='Product Ratings'!$H$8),'Product Ratings'!$F$8,IF(D1008&gt;='Product Ratings'!$H$9,'Product Ratings'!$F$9)))))</f>
        <v>2</v>
      </c>
      <c r="T1008" s="99">
        <f>IF(AND(O1008&lt;='Product Ratings'!$M$5,O1008&gt;='Product Ratings'!$L$5),'Product Ratings'!$J$5,IF(AND(O1008&lt;='Product Ratings'!$M$6,O1008&gt;='Product Ratings'!$L$6),'Product Ratings'!$J$6,IF(AND(O1008&lt;='Product Ratings'!$M$7,O1008&gt;='Product Ratings'!$L$7),'Product Ratings'!$J$7,IF(AND(O1008&lt;='Product Ratings'!$M$8,O1008&gt;='Product Ratings'!$L$8),'Product Ratings'!$J$8,IF(O1008&gt;='Product Ratings'!$L$9,'Product Ratings'!$J$9)))))</f>
        <v>4</v>
      </c>
      <c r="U1008" s="99">
        <f>IF(AND(N1008&lt;='Product Ratings'!$R$5,N1008&gt;='Product Ratings'!$Q$5),'Product Ratings'!$O$5,IF(AND(N1008&lt;='Product Ratings'!$R$6,N1008&gt;='Product Ratings'!$Q$6),'Product Ratings'!$O$6,IF(AND(N1008&lt;='Product Ratings'!$R$7,N1008&gt;='Product Ratings'!$Q$7),'Product Ratings'!$O$7,IF(AND(N1008&lt;='Product Ratings'!$R$8,N1008&gt;='Product Ratings'!$Q$8),'Product Ratings'!$O$8,IF(N1008&gt;='Product Ratings'!$Q$9,'Product Ratings'!$O$9)))))</f>
        <v>3</v>
      </c>
      <c r="V1008" s="99">
        <f>IF(AND(P1008&lt;='Product Ratings'!$V$5,P1008&gt;='Product Ratings'!$U$5),'Product Ratings'!$S$5,IF(AND(P1008&lt;='Product Ratings'!$V$6,P1008&gt;='Product Ratings'!$U$6),'Product Ratings'!$S$6,IF(AND(P1008&lt;='Product Ratings'!$V$7,P1008&gt;='Product Ratings'!$U$7),'Product Ratings'!$S$7,IF(AND(P1008&lt;='Product Ratings'!$V$8,P1008&gt;='Product Ratings'!$U$8),'Product Ratings'!$S$8,IF(P1008&gt;='Product Ratings'!$U$9,'Product Ratings'!$S$9)))))</f>
        <v>3</v>
      </c>
      <c r="W1008" s="135">
        <f t="shared" si="6"/>
        <v>14</v>
      </c>
      <c r="X1008" s="90"/>
      <c r="Y1008" s="90"/>
      <c r="Z1008" s="90"/>
      <c r="AA1008" s="90"/>
      <c r="AB1008" s="90"/>
    </row>
    <row r="1009" ht="12.75" customHeight="1">
      <c r="A1009" s="87"/>
      <c r="B1009" s="90"/>
      <c r="C1009" s="90"/>
      <c r="D1009" s="126">
        <v>1.0</v>
      </c>
      <c r="E1009" s="127">
        <v>271.15</v>
      </c>
      <c r="F1009" s="128">
        <f t="shared" si="7"/>
        <v>176.2475</v>
      </c>
      <c r="G1009" s="129">
        <f t="shared" si="1"/>
        <v>94.9025</v>
      </c>
      <c r="H1009" s="130">
        <f t="shared" si="2"/>
        <v>0.35</v>
      </c>
      <c r="I1009" s="131">
        <v>44757.0</v>
      </c>
      <c r="J1009" s="132">
        <v>44793.0</v>
      </c>
      <c r="K1009" s="123"/>
      <c r="L1009" s="90"/>
      <c r="M1009" s="133">
        <f t="shared" si="3"/>
        <v>271.15</v>
      </c>
      <c r="N1009" s="99">
        <f t="shared" si="4"/>
        <v>36</v>
      </c>
      <c r="O1009" s="133">
        <f t="shared" si="5"/>
        <v>176.2475</v>
      </c>
      <c r="P1009" s="134">
        <v>0.28</v>
      </c>
      <c r="Q1009" s="90"/>
      <c r="R1009" s="99">
        <f>IF(AND(H1009&lt;='Product Ratings'!$E$5,H1009&gt;='Product Ratings'!$D$5),'Product Ratings'!$C$5,IF(AND(H1009&lt;='Product Ratings'!$E$6,H1009&gt;='Product Ratings'!$D$6),'Product Ratings'!$C$6,IF(AND(H1009&lt;='Product Ratings'!$E$7,H1009&gt;='Product Ratings'!$D$7),'Product Ratings'!$C$7,IF(AND(H1009&lt;='Product Ratings'!$E$8,H1009&gt;='Product Ratings'!$D$8),'Product Ratings'!$C$8,IF(H1009&gt;='Product Ratings'!$D$9,'Product Ratings'!$C$9)))))</f>
        <v>2</v>
      </c>
      <c r="S1009" s="99">
        <f>IF(AND(D1009&lt;='Product Ratings'!$I$5,D1009&gt;='Product Ratings'!$H$5),'Product Ratings'!$F$5,IF(AND(D1009&lt;='Product Ratings'!$I$6,D1009&gt;='Product Ratings'!$H$6),'Product Ratings'!$F$6,IF(AND(D1009&lt;='Product Ratings'!$I$7,I1009&gt;='Product Ratings'!$H$7),'Product Ratings'!$F$7,IF(AND(D1009&lt;='Product Ratings'!$I$8,D1009&gt;='Product Ratings'!$H$8),'Product Ratings'!$F$8,IF(D1009&gt;='Product Ratings'!$H$9,'Product Ratings'!$F$9)))))</f>
        <v>1</v>
      </c>
      <c r="T1009" s="99">
        <f>IF(AND(O1009&lt;='Product Ratings'!$M$5,O1009&gt;='Product Ratings'!$L$5),'Product Ratings'!$J$5,IF(AND(O1009&lt;='Product Ratings'!$M$6,O1009&gt;='Product Ratings'!$L$6),'Product Ratings'!$J$6,IF(AND(O1009&lt;='Product Ratings'!$M$7,O1009&gt;='Product Ratings'!$L$7),'Product Ratings'!$J$7,IF(AND(O1009&lt;='Product Ratings'!$M$8,O1009&gt;='Product Ratings'!$L$8),'Product Ratings'!$J$8,IF(O1009&gt;='Product Ratings'!$L$9,'Product Ratings'!$J$9)))))</f>
        <v>1</v>
      </c>
      <c r="U1009" s="99">
        <f>IF(AND(N1009&lt;='Product Ratings'!$R$5,N1009&gt;='Product Ratings'!$Q$5),'Product Ratings'!$O$5,IF(AND(N1009&lt;='Product Ratings'!$R$6,N1009&gt;='Product Ratings'!$Q$6),'Product Ratings'!$O$6,IF(AND(N1009&lt;='Product Ratings'!$R$7,N1009&gt;='Product Ratings'!$Q$7),'Product Ratings'!$O$7,IF(AND(N1009&lt;='Product Ratings'!$R$8,N1009&gt;='Product Ratings'!$Q$8),'Product Ratings'!$O$8,IF(N1009&gt;='Product Ratings'!$Q$9,'Product Ratings'!$O$9)))))</f>
        <v>3</v>
      </c>
      <c r="V1009" s="99">
        <f>IF(AND(P1009&lt;='Product Ratings'!$V$5,P1009&gt;='Product Ratings'!$U$5),'Product Ratings'!$S$5,IF(AND(P1009&lt;='Product Ratings'!$V$6,P1009&gt;='Product Ratings'!$U$6),'Product Ratings'!$S$6,IF(AND(P1009&lt;='Product Ratings'!$V$7,P1009&gt;='Product Ratings'!$U$7),'Product Ratings'!$S$7,IF(AND(P1009&lt;='Product Ratings'!$V$8,P1009&gt;='Product Ratings'!$U$8),'Product Ratings'!$S$8,IF(P1009&gt;='Product Ratings'!$U$9,'Product Ratings'!$S$9)))))</f>
        <v>3</v>
      </c>
      <c r="W1009" s="135">
        <f t="shared" si="6"/>
        <v>10</v>
      </c>
      <c r="X1009" s="90"/>
      <c r="Y1009" s="90"/>
      <c r="Z1009" s="90"/>
      <c r="AA1009" s="90"/>
      <c r="AB1009" s="90"/>
    </row>
    <row r="1010" ht="12.75" customHeight="1">
      <c r="A1010" s="87"/>
      <c r="B1010" s="90"/>
      <c r="C1010" s="90"/>
      <c r="D1010" s="126">
        <v>2.0</v>
      </c>
      <c r="E1010" s="127">
        <v>99.86</v>
      </c>
      <c r="F1010" s="128">
        <f t="shared" si="7"/>
        <v>64.909</v>
      </c>
      <c r="G1010" s="129">
        <f t="shared" si="1"/>
        <v>34.951</v>
      </c>
      <c r="H1010" s="130">
        <f t="shared" si="2"/>
        <v>0.35</v>
      </c>
      <c r="I1010" s="131">
        <v>44758.0</v>
      </c>
      <c r="J1010" s="132">
        <v>44794.0</v>
      </c>
      <c r="K1010" s="123"/>
      <c r="L1010" s="90"/>
      <c r="M1010" s="133">
        <f t="shared" si="3"/>
        <v>49.93</v>
      </c>
      <c r="N1010" s="99">
        <f t="shared" si="4"/>
        <v>36</v>
      </c>
      <c r="O1010" s="133">
        <f t="shared" si="5"/>
        <v>32.4545</v>
      </c>
      <c r="P1010" s="134">
        <v>0.3</v>
      </c>
      <c r="Q1010" s="90"/>
      <c r="R1010" s="99">
        <f>IF(AND(H1010&lt;='Product Ratings'!$E$5,H1010&gt;='Product Ratings'!$D$5),'Product Ratings'!$C$5,IF(AND(H1010&lt;='Product Ratings'!$E$6,H1010&gt;='Product Ratings'!$D$6),'Product Ratings'!$C$6,IF(AND(H1010&lt;='Product Ratings'!$E$7,H1010&gt;='Product Ratings'!$D$7),'Product Ratings'!$C$7,IF(AND(H1010&lt;='Product Ratings'!$E$8,H1010&gt;='Product Ratings'!$D$8),'Product Ratings'!$C$8,IF(H1010&gt;='Product Ratings'!$D$9,'Product Ratings'!$C$9)))))</f>
        <v>2</v>
      </c>
      <c r="S1010" s="99">
        <f>IF(AND(D1010&lt;='Product Ratings'!$I$5,D1010&gt;='Product Ratings'!$H$5),'Product Ratings'!$F$5,IF(AND(D1010&lt;='Product Ratings'!$I$6,D1010&gt;='Product Ratings'!$H$6),'Product Ratings'!$F$6,IF(AND(D1010&lt;='Product Ratings'!$I$7,I1010&gt;='Product Ratings'!$H$7),'Product Ratings'!$F$7,IF(AND(D1010&lt;='Product Ratings'!$I$8,D1010&gt;='Product Ratings'!$H$8),'Product Ratings'!$F$8,IF(D1010&gt;='Product Ratings'!$H$9,'Product Ratings'!$F$9)))))</f>
        <v>1</v>
      </c>
      <c r="T1010" s="99">
        <f>IF(AND(O1010&lt;='Product Ratings'!$M$5,O1010&gt;='Product Ratings'!$L$5),'Product Ratings'!$J$5,IF(AND(O1010&lt;='Product Ratings'!$M$6,O1010&gt;='Product Ratings'!$L$6),'Product Ratings'!$J$6,IF(AND(O1010&lt;='Product Ratings'!$M$7,O1010&gt;='Product Ratings'!$L$7),'Product Ratings'!$J$7,IF(AND(O1010&lt;='Product Ratings'!$M$8,O1010&gt;='Product Ratings'!$L$8),'Product Ratings'!$J$8,IF(O1010&gt;='Product Ratings'!$L$9,'Product Ratings'!$J$9)))))</f>
        <v>4</v>
      </c>
      <c r="U1010" s="99">
        <f>IF(AND(N1010&lt;='Product Ratings'!$R$5,N1010&gt;='Product Ratings'!$Q$5),'Product Ratings'!$O$5,IF(AND(N1010&lt;='Product Ratings'!$R$6,N1010&gt;='Product Ratings'!$Q$6),'Product Ratings'!$O$6,IF(AND(N1010&lt;='Product Ratings'!$R$7,N1010&gt;='Product Ratings'!$Q$7),'Product Ratings'!$O$7,IF(AND(N1010&lt;='Product Ratings'!$R$8,N1010&gt;='Product Ratings'!$Q$8),'Product Ratings'!$O$8,IF(N1010&gt;='Product Ratings'!$Q$9,'Product Ratings'!$O$9)))))</f>
        <v>3</v>
      </c>
      <c r="V1010" s="99">
        <f>IF(AND(P1010&lt;='Product Ratings'!$V$5,P1010&gt;='Product Ratings'!$U$5),'Product Ratings'!$S$5,IF(AND(P1010&lt;='Product Ratings'!$V$6,P1010&gt;='Product Ratings'!$U$6),'Product Ratings'!$S$6,IF(AND(P1010&lt;='Product Ratings'!$V$7,P1010&gt;='Product Ratings'!$U$7),'Product Ratings'!$S$7,IF(AND(P1010&lt;='Product Ratings'!$V$8,P1010&gt;='Product Ratings'!$U$8),'Product Ratings'!$S$8,IF(P1010&gt;='Product Ratings'!$U$9,'Product Ratings'!$S$9)))))</f>
        <v>3</v>
      </c>
      <c r="W1010" s="135">
        <f t="shared" si="6"/>
        <v>13</v>
      </c>
      <c r="X1010" s="90"/>
      <c r="Y1010" s="90"/>
      <c r="Z1010" s="90"/>
      <c r="AA1010" s="90"/>
      <c r="AB1010" s="90"/>
    </row>
    <row r="1011" ht="12.75" customHeight="1">
      <c r="A1011" s="87"/>
      <c r="B1011" s="90"/>
      <c r="C1011" s="90"/>
      <c r="D1011" s="126">
        <v>3.0</v>
      </c>
      <c r="E1011" s="127">
        <v>11.1</v>
      </c>
      <c r="F1011" s="128">
        <f t="shared" si="7"/>
        <v>7.215</v>
      </c>
      <c r="G1011" s="129">
        <f t="shared" si="1"/>
        <v>3.885</v>
      </c>
      <c r="H1011" s="130">
        <f t="shared" si="2"/>
        <v>0.35</v>
      </c>
      <c r="I1011" s="131">
        <v>44759.0</v>
      </c>
      <c r="J1011" s="132">
        <v>44795.0</v>
      </c>
      <c r="K1011" s="123"/>
      <c r="L1011" s="90"/>
      <c r="M1011" s="133">
        <f t="shared" si="3"/>
        <v>3.7</v>
      </c>
      <c r="N1011" s="99">
        <f t="shared" si="4"/>
        <v>36</v>
      </c>
      <c r="O1011" s="133">
        <f t="shared" si="5"/>
        <v>2.405</v>
      </c>
      <c r="P1011" s="134">
        <v>0.31</v>
      </c>
      <c r="Q1011" s="90"/>
      <c r="R1011" s="99">
        <f>IF(AND(H1011&lt;='Product Ratings'!$E$5,H1011&gt;='Product Ratings'!$D$5),'Product Ratings'!$C$5,IF(AND(H1011&lt;='Product Ratings'!$E$6,H1011&gt;='Product Ratings'!$D$6),'Product Ratings'!$C$6,IF(AND(H1011&lt;='Product Ratings'!$E$7,H1011&gt;='Product Ratings'!$D$7),'Product Ratings'!$C$7,IF(AND(H1011&lt;='Product Ratings'!$E$8,H1011&gt;='Product Ratings'!$D$8),'Product Ratings'!$C$8,IF(H1011&gt;='Product Ratings'!$D$9,'Product Ratings'!$C$9)))))</f>
        <v>2</v>
      </c>
      <c r="S1011" s="99">
        <f>IF(AND(D1011&lt;='Product Ratings'!$I$5,D1011&gt;='Product Ratings'!$H$5),'Product Ratings'!$F$5,IF(AND(D1011&lt;='Product Ratings'!$I$6,D1011&gt;='Product Ratings'!$H$6),'Product Ratings'!$F$6,IF(AND(D1011&lt;='Product Ratings'!$I$7,I1011&gt;='Product Ratings'!$H$7),'Product Ratings'!$F$7,IF(AND(D1011&lt;='Product Ratings'!$I$8,D1011&gt;='Product Ratings'!$H$8),'Product Ratings'!$F$8,IF(D1011&gt;='Product Ratings'!$H$9,'Product Ratings'!$F$9)))))</f>
        <v>1</v>
      </c>
      <c r="T1011" s="99">
        <f>IF(AND(O1011&lt;='Product Ratings'!$M$5,O1011&gt;='Product Ratings'!$L$5),'Product Ratings'!$J$5,IF(AND(O1011&lt;='Product Ratings'!$M$6,O1011&gt;='Product Ratings'!$L$6),'Product Ratings'!$J$6,IF(AND(O1011&lt;='Product Ratings'!$M$7,O1011&gt;='Product Ratings'!$L$7),'Product Ratings'!$J$7,IF(AND(O1011&lt;='Product Ratings'!$M$8,O1011&gt;='Product Ratings'!$L$8),'Product Ratings'!$J$8,IF(O1011&gt;='Product Ratings'!$L$9,'Product Ratings'!$J$9)))))</f>
        <v>5</v>
      </c>
      <c r="U1011" s="99">
        <f>IF(AND(N1011&lt;='Product Ratings'!$R$5,N1011&gt;='Product Ratings'!$Q$5),'Product Ratings'!$O$5,IF(AND(N1011&lt;='Product Ratings'!$R$6,N1011&gt;='Product Ratings'!$Q$6),'Product Ratings'!$O$6,IF(AND(N1011&lt;='Product Ratings'!$R$7,N1011&gt;='Product Ratings'!$Q$7),'Product Ratings'!$O$7,IF(AND(N1011&lt;='Product Ratings'!$R$8,N1011&gt;='Product Ratings'!$Q$8),'Product Ratings'!$O$8,IF(N1011&gt;='Product Ratings'!$Q$9,'Product Ratings'!$O$9)))))</f>
        <v>3</v>
      </c>
      <c r="V1011" s="99">
        <f>IF(AND(P1011&lt;='Product Ratings'!$V$5,P1011&gt;='Product Ratings'!$U$5),'Product Ratings'!$S$5,IF(AND(P1011&lt;='Product Ratings'!$V$6,P1011&gt;='Product Ratings'!$U$6),'Product Ratings'!$S$6,IF(AND(P1011&lt;='Product Ratings'!$V$7,P1011&gt;='Product Ratings'!$U$7),'Product Ratings'!$S$7,IF(AND(P1011&lt;='Product Ratings'!$V$8,P1011&gt;='Product Ratings'!$U$8),'Product Ratings'!$S$8,IF(P1011&gt;='Product Ratings'!$U$9,'Product Ratings'!$S$9)))))</f>
        <v>3</v>
      </c>
      <c r="W1011" s="135">
        <f t="shared" si="6"/>
        <v>14</v>
      </c>
      <c r="X1011" s="90"/>
      <c r="Y1011" s="90"/>
      <c r="Z1011" s="90"/>
      <c r="AA1011" s="90"/>
      <c r="AB1011" s="90"/>
    </row>
    <row r="1012" ht="12.75" customHeight="1">
      <c r="A1012" s="87"/>
      <c r="B1012" s="90"/>
      <c r="C1012" s="90"/>
      <c r="D1012" s="126">
        <v>4.0</v>
      </c>
      <c r="E1012" s="127">
        <v>817.39</v>
      </c>
      <c r="F1012" s="128">
        <f t="shared" si="7"/>
        <v>531.3035</v>
      </c>
      <c r="G1012" s="129">
        <f t="shared" si="1"/>
        <v>286.0865</v>
      </c>
      <c r="H1012" s="130">
        <f t="shared" si="2"/>
        <v>0.35</v>
      </c>
      <c r="I1012" s="131">
        <v>44760.0</v>
      </c>
      <c r="J1012" s="132">
        <v>44796.0</v>
      </c>
      <c r="K1012" s="123"/>
      <c r="L1012" s="90"/>
      <c r="M1012" s="133">
        <f t="shared" si="3"/>
        <v>204.3475</v>
      </c>
      <c r="N1012" s="99">
        <f t="shared" si="4"/>
        <v>36</v>
      </c>
      <c r="O1012" s="133">
        <f t="shared" si="5"/>
        <v>132.825875</v>
      </c>
      <c r="P1012" s="134">
        <v>0.32</v>
      </c>
      <c r="Q1012" s="90"/>
      <c r="R1012" s="99">
        <f>IF(AND(H1012&lt;='Product Ratings'!$E$5,H1012&gt;='Product Ratings'!$D$5),'Product Ratings'!$C$5,IF(AND(H1012&lt;='Product Ratings'!$E$6,H1012&gt;='Product Ratings'!$D$6),'Product Ratings'!$C$6,IF(AND(H1012&lt;='Product Ratings'!$E$7,H1012&gt;='Product Ratings'!$D$7),'Product Ratings'!$C$7,IF(AND(H1012&lt;='Product Ratings'!$E$8,H1012&gt;='Product Ratings'!$D$8),'Product Ratings'!$C$8,IF(H1012&gt;='Product Ratings'!$D$9,'Product Ratings'!$C$9)))))</f>
        <v>2</v>
      </c>
      <c r="S1012" s="99">
        <f>IF(AND(D1012&lt;='Product Ratings'!$I$5,D1012&gt;='Product Ratings'!$H$5),'Product Ratings'!$F$5,IF(AND(D1012&lt;='Product Ratings'!$I$6,D1012&gt;='Product Ratings'!$H$6),'Product Ratings'!$F$6,IF(AND(D1012&lt;='Product Ratings'!$I$7,I1012&gt;='Product Ratings'!$H$7),'Product Ratings'!$F$7,IF(AND(D1012&lt;='Product Ratings'!$I$8,D1012&gt;='Product Ratings'!$H$8),'Product Ratings'!$F$8,IF(D1012&gt;='Product Ratings'!$H$9,'Product Ratings'!$F$9)))))</f>
        <v>1</v>
      </c>
      <c r="T1012" s="99">
        <f>IF(AND(O1012&lt;='Product Ratings'!$M$5,O1012&gt;='Product Ratings'!$L$5),'Product Ratings'!$J$5,IF(AND(O1012&lt;='Product Ratings'!$M$6,O1012&gt;='Product Ratings'!$L$6),'Product Ratings'!$J$6,IF(AND(O1012&lt;='Product Ratings'!$M$7,O1012&gt;='Product Ratings'!$L$7),'Product Ratings'!$J$7,IF(AND(O1012&lt;='Product Ratings'!$M$8,O1012&gt;='Product Ratings'!$L$8),'Product Ratings'!$J$8,IF(O1012&gt;='Product Ratings'!$L$9,'Product Ratings'!$J$9)))))</f>
        <v>2</v>
      </c>
      <c r="U1012" s="99">
        <f>IF(AND(N1012&lt;='Product Ratings'!$R$5,N1012&gt;='Product Ratings'!$Q$5),'Product Ratings'!$O$5,IF(AND(N1012&lt;='Product Ratings'!$R$6,N1012&gt;='Product Ratings'!$Q$6),'Product Ratings'!$O$6,IF(AND(N1012&lt;='Product Ratings'!$R$7,N1012&gt;='Product Ratings'!$Q$7),'Product Ratings'!$O$7,IF(AND(N1012&lt;='Product Ratings'!$R$8,N1012&gt;='Product Ratings'!$Q$8),'Product Ratings'!$O$8,IF(N1012&gt;='Product Ratings'!$Q$9,'Product Ratings'!$O$9)))))</f>
        <v>3</v>
      </c>
      <c r="V1012" s="99">
        <f>IF(AND(P1012&lt;='Product Ratings'!$V$5,P1012&gt;='Product Ratings'!$U$5),'Product Ratings'!$S$5,IF(AND(P1012&lt;='Product Ratings'!$V$6,P1012&gt;='Product Ratings'!$U$6),'Product Ratings'!$S$6,IF(AND(P1012&lt;='Product Ratings'!$V$7,P1012&gt;='Product Ratings'!$U$7),'Product Ratings'!$S$7,IF(AND(P1012&lt;='Product Ratings'!$V$8,P1012&gt;='Product Ratings'!$U$8),'Product Ratings'!$S$8,IF(P1012&gt;='Product Ratings'!$U$9,'Product Ratings'!$S$9)))))</f>
        <v>3</v>
      </c>
      <c r="W1012" s="135">
        <f t="shared" si="6"/>
        <v>11</v>
      </c>
      <c r="X1012" s="90"/>
      <c r="Y1012" s="90"/>
      <c r="Z1012" s="90"/>
      <c r="AA1012" s="90"/>
      <c r="AB1012" s="90"/>
    </row>
    <row r="1013" ht="12.75" customHeight="1">
      <c r="A1013" s="87"/>
      <c r="B1013" s="90"/>
      <c r="C1013" s="90"/>
      <c r="D1013" s="126">
        <v>5.0</v>
      </c>
      <c r="E1013" s="127">
        <v>148.07</v>
      </c>
      <c r="F1013" s="128">
        <f t="shared" si="7"/>
        <v>96.2455</v>
      </c>
      <c r="G1013" s="129">
        <f t="shared" si="1"/>
        <v>51.8245</v>
      </c>
      <c r="H1013" s="130">
        <f t="shared" si="2"/>
        <v>0.35</v>
      </c>
      <c r="I1013" s="131">
        <v>44761.0</v>
      </c>
      <c r="J1013" s="132">
        <v>44797.0</v>
      </c>
      <c r="K1013" s="123"/>
      <c r="L1013" s="90"/>
      <c r="M1013" s="133">
        <f t="shared" si="3"/>
        <v>29.614</v>
      </c>
      <c r="N1013" s="99">
        <f t="shared" si="4"/>
        <v>36</v>
      </c>
      <c r="O1013" s="133">
        <f t="shared" si="5"/>
        <v>19.2491</v>
      </c>
      <c r="P1013" s="134">
        <v>0.33</v>
      </c>
      <c r="Q1013" s="90"/>
      <c r="R1013" s="99">
        <f>IF(AND(H1013&lt;='Product Ratings'!$E$5,H1013&gt;='Product Ratings'!$D$5),'Product Ratings'!$C$5,IF(AND(H1013&lt;='Product Ratings'!$E$6,H1013&gt;='Product Ratings'!$D$6),'Product Ratings'!$C$6,IF(AND(H1013&lt;='Product Ratings'!$E$7,H1013&gt;='Product Ratings'!$D$7),'Product Ratings'!$C$7,IF(AND(H1013&lt;='Product Ratings'!$E$8,H1013&gt;='Product Ratings'!$D$8),'Product Ratings'!$C$8,IF(H1013&gt;='Product Ratings'!$D$9,'Product Ratings'!$C$9)))))</f>
        <v>2</v>
      </c>
      <c r="S1013" s="99">
        <f>IF(AND(D1013&lt;='Product Ratings'!$I$5,D1013&gt;='Product Ratings'!$H$5),'Product Ratings'!$F$5,IF(AND(D1013&lt;='Product Ratings'!$I$6,D1013&gt;='Product Ratings'!$H$6),'Product Ratings'!$F$6,IF(AND(D1013&lt;='Product Ratings'!$I$7,I1013&gt;='Product Ratings'!$H$7),'Product Ratings'!$F$7,IF(AND(D1013&lt;='Product Ratings'!$I$8,D1013&gt;='Product Ratings'!$H$8),'Product Ratings'!$F$8,IF(D1013&gt;='Product Ratings'!$H$9,'Product Ratings'!$F$9)))))</f>
        <v>1</v>
      </c>
      <c r="T1013" s="99">
        <f>IF(AND(O1013&lt;='Product Ratings'!$M$5,O1013&gt;='Product Ratings'!$L$5),'Product Ratings'!$J$5,IF(AND(O1013&lt;='Product Ratings'!$M$6,O1013&gt;='Product Ratings'!$L$6),'Product Ratings'!$J$6,IF(AND(O1013&lt;='Product Ratings'!$M$7,O1013&gt;='Product Ratings'!$L$7),'Product Ratings'!$J$7,IF(AND(O1013&lt;='Product Ratings'!$M$8,O1013&gt;='Product Ratings'!$L$8),'Product Ratings'!$J$8,IF(O1013&gt;='Product Ratings'!$L$9,'Product Ratings'!$J$9)))))</f>
        <v>5</v>
      </c>
      <c r="U1013" s="99">
        <f>IF(AND(N1013&lt;='Product Ratings'!$R$5,N1013&gt;='Product Ratings'!$Q$5),'Product Ratings'!$O$5,IF(AND(N1013&lt;='Product Ratings'!$R$6,N1013&gt;='Product Ratings'!$Q$6),'Product Ratings'!$O$6,IF(AND(N1013&lt;='Product Ratings'!$R$7,N1013&gt;='Product Ratings'!$Q$7),'Product Ratings'!$O$7,IF(AND(N1013&lt;='Product Ratings'!$R$8,N1013&gt;='Product Ratings'!$Q$8),'Product Ratings'!$O$8,IF(N1013&gt;='Product Ratings'!$Q$9,'Product Ratings'!$O$9)))))</f>
        <v>3</v>
      </c>
      <c r="V1013" s="99">
        <f>IF(AND(P1013&lt;='Product Ratings'!$V$5,P1013&gt;='Product Ratings'!$U$5),'Product Ratings'!$S$5,IF(AND(P1013&lt;='Product Ratings'!$V$6,P1013&gt;='Product Ratings'!$U$6),'Product Ratings'!$S$6,IF(AND(P1013&lt;='Product Ratings'!$V$7,P1013&gt;='Product Ratings'!$U$7),'Product Ratings'!$S$7,IF(AND(P1013&lt;='Product Ratings'!$V$8,P1013&gt;='Product Ratings'!$U$8),'Product Ratings'!$S$8,IF(P1013&gt;='Product Ratings'!$U$9,'Product Ratings'!$S$9)))))</f>
        <v>3</v>
      </c>
      <c r="W1013" s="135">
        <f t="shared" si="6"/>
        <v>14</v>
      </c>
      <c r="X1013" s="90"/>
      <c r="Y1013" s="90"/>
      <c r="Z1013" s="90"/>
      <c r="AA1013" s="90"/>
      <c r="AB1013" s="90"/>
    </row>
    <row r="1014" ht="12.75" customHeight="1">
      <c r="A1014" s="87"/>
      <c r="B1014" s="90"/>
      <c r="C1014" s="90"/>
      <c r="D1014" s="126">
        <v>6.0</v>
      </c>
      <c r="E1014" s="127">
        <v>38.26</v>
      </c>
      <c r="F1014" s="128">
        <f t="shared" si="7"/>
        <v>24.869</v>
      </c>
      <c r="G1014" s="129">
        <f t="shared" si="1"/>
        <v>13.391</v>
      </c>
      <c r="H1014" s="130">
        <f t="shared" si="2"/>
        <v>0.35</v>
      </c>
      <c r="I1014" s="131">
        <v>44762.0</v>
      </c>
      <c r="J1014" s="132">
        <v>44798.0</v>
      </c>
      <c r="K1014" s="123"/>
      <c r="L1014" s="90"/>
      <c r="M1014" s="133">
        <f t="shared" si="3"/>
        <v>6.376666667</v>
      </c>
      <c r="N1014" s="99">
        <f t="shared" si="4"/>
        <v>36</v>
      </c>
      <c r="O1014" s="133">
        <f t="shared" si="5"/>
        <v>4.144833333</v>
      </c>
      <c r="P1014" s="134">
        <v>0.34</v>
      </c>
      <c r="Q1014" s="90"/>
      <c r="R1014" s="99">
        <f>IF(AND(H1014&lt;='Product Ratings'!$E$5,H1014&gt;='Product Ratings'!$D$5),'Product Ratings'!$C$5,IF(AND(H1014&lt;='Product Ratings'!$E$6,H1014&gt;='Product Ratings'!$D$6),'Product Ratings'!$C$6,IF(AND(H1014&lt;='Product Ratings'!$E$7,H1014&gt;='Product Ratings'!$D$7),'Product Ratings'!$C$7,IF(AND(H1014&lt;='Product Ratings'!$E$8,H1014&gt;='Product Ratings'!$D$8),'Product Ratings'!$C$8,IF(H1014&gt;='Product Ratings'!$D$9,'Product Ratings'!$C$9)))))</f>
        <v>2</v>
      </c>
      <c r="S1014" s="99">
        <f>IF(AND(D1014&lt;='Product Ratings'!$I$5,D1014&gt;='Product Ratings'!$H$5),'Product Ratings'!$F$5,IF(AND(D1014&lt;='Product Ratings'!$I$6,D1014&gt;='Product Ratings'!$H$6),'Product Ratings'!$F$6,IF(AND(D1014&lt;='Product Ratings'!$I$7,I1014&gt;='Product Ratings'!$H$7),'Product Ratings'!$F$7,IF(AND(D1014&lt;='Product Ratings'!$I$8,D1014&gt;='Product Ratings'!$H$8),'Product Ratings'!$F$8,IF(D1014&gt;='Product Ratings'!$H$9,'Product Ratings'!$F$9)))))</f>
        <v>2</v>
      </c>
      <c r="T1014" s="99">
        <f>IF(AND(O1014&lt;='Product Ratings'!$M$5,O1014&gt;='Product Ratings'!$L$5),'Product Ratings'!$J$5,IF(AND(O1014&lt;='Product Ratings'!$M$6,O1014&gt;='Product Ratings'!$L$6),'Product Ratings'!$J$6,IF(AND(O1014&lt;='Product Ratings'!$M$7,O1014&gt;='Product Ratings'!$L$7),'Product Ratings'!$J$7,IF(AND(O1014&lt;='Product Ratings'!$M$8,O1014&gt;='Product Ratings'!$L$8),'Product Ratings'!$J$8,IF(O1014&gt;='Product Ratings'!$L$9,'Product Ratings'!$J$9)))))</f>
        <v>5</v>
      </c>
      <c r="U1014" s="99">
        <f>IF(AND(N1014&lt;='Product Ratings'!$R$5,N1014&gt;='Product Ratings'!$Q$5),'Product Ratings'!$O$5,IF(AND(N1014&lt;='Product Ratings'!$R$6,N1014&gt;='Product Ratings'!$Q$6),'Product Ratings'!$O$6,IF(AND(N1014&lt;='Product Ratings'!$R$7,N1014&gt;='Product Ratings'!$Q$7),'Product Ratings'!$O$7,IF(AND(N1014&lt;='Product Ratings'!$R$8,N1014&gt;='Product Ratings'!$Q$8),'Product Ratings'!$O$8,IF(N1014&gt;='Product Ratings'!$Q$9,'Product Ratings'!$O$9)))))</f>
        <v>3</v>
      </c>
      <c r="V1014" s="99">
        <f>IF(AND(P1014&lt;='Product Ratings'!$V$5,P1014&gt;='Product Ratings'!$U$5),'Product Ratings'!$S$5,IF(AND(P1014&lt;='Product Ratings'!$V$6,P1014&gt;='Product Ratings'!$U$6),'Product Ratings'!$S$6,IF(AND(P1014&lt;='Product Ratings'!$V$7,P1014&gt;='Product Ratings'!$U$7),'Product Ratings'!$S$7,IF(AND(P1014&lt;='Product Ratings'!$V$8,P1014&gt;='Product Ratings'!$U$8),'Product Ratings'!$S$8,IF(P1014&gt;='Product Ratings'!$U$9,'Product Ratings'!$S$9)))))</f>
        <v>4</v>
      </c>
      <c r="W1014" s="135">
        <f t="shared" si="6"/>
        <v>16</v>
      </c>
      <c r="X1014" s="90"/>
      <c r="Y1014" s="90"/>
      <c r="Z1014" s="90"/>
      <c r="AA1014" s="90"/>
      <c r="AB1014" s="90"/>
    </row>
    <row r="1015" ht="12.75" customHeight="1">
      <c r="A1015" s="87"/>
      <c r="B1015" s="90"/>
      <c r="C1015" s="90"/>
      <c r="D1015" s="126">
        <v>1.0</v>
      </c>
      <c r="E1015" s="127">
        <v>38.26</v>
      </c>
      <c r="F1015" s="128">
        <f t="shared" si="7"/>
        <v>24.869</v>
      </c>
      <c r="G1015" s="129">
        <f t="shared" si="1"/>
        <v>13.391</v>
      </c>
      <c r="H1015" s="130">
        <f t="shared" si="2"/>
        <v>0.35</v>
      </c>
      <c r="I1015" s="131">
        <v>44763.0</v>
      </c>
      <c r="J1015" s="132">
        <v>44799.0</v>
      </c>
      <c r="K1015" s="123"/>
      <c r="L1015" s="90"/>
      <c r="M1015" s="133">
        <f t="shared" si="3"/>
        <v>38.26</v>
      </c>
      <c r="N1015" s="99">
        <f t="shared" si="4"/>
        <v>36</v>
      </c>
      <c r="O1015" s="133">
        <f t="shared" si="5"/>
        <v>24.869</v>
      </c>
      <c r="P1015" s="134">
        <v>0.35</v>
      </c>
      <c r="Q1015" s="90"/>
      <c r="R1015" s="99">
        <f>IF(AND(H1015&lt;='Product Ratings'!$E$5,H1015&gt;='Product Ratings'!$D$5),'Product Ratings'!$C$5,IF(AND(H1015&lt;='Product Ratings'!$E$6,H1015&gt;='Product Ratings'!$D$6),'Product Ratings'!$C$6,IF(AND(H1015&lt;='Product Ratings'!$E$7,H1015&gt;='Product Ratings'!$D$7),'Product Ratings'!$C$7,IF(AND(H1015&lt;='Product Ratings'!$E$8,H1015&gt;='Product Ratings'!$D$8),'Product Ratings'!$C$8,IF(H1015&gt;='Product Ratings'!$D$9,'Product Ratings'!$C$9)))))</f>
        <v>2</v>
      </c>
      <c r="S1015" s="99">
        <f>IF(AND(D1015&lt;='Product Ratings'!$I$5,D1015&gt;='Product Ratings'!$H$5),'Product Ratings'!$F$5,IF(AND(D1015&lt;='Product Ratings'!$I$6,D1015&gt;='Product Ratings'!$H$6),'Product Ratings'!$F$6,IF(AND(D1015&lt;='Product Ratings'!$I$7,I1015&gt;='Product Ratings'!$H$7),'Product Ratings'!$F$7,IF(AND(D1015&lt;='Product Ratings'!$I$8,D1015&gt;='Product Ratings'!$H$8),'Product Ratings'!$F$8,IF(D1015&gt;='Product Ratings'!$H$9,'Product Ratings'!$F$9)))))</f>
        <v>1</v>
      </c>
      <c r="T1015" s="99">
        <f>IF(AND(O1015&lt;='Product Ratings'!$M$5,O1015&gt;='Product Ratings'!$L$5),'Product Ratings'!$J$5,IF(AND(O1015&lt;='Product Ratings'!$M$6,O1015&gt;='Product Ratings'!$L$6),'Product Ratings'!$J$6,IF(AND(O1015&lt;='Product Ratings'!$M$7,O1015&gt;='Product Ratings'!$L$7),'Product Ratings'!$J$7,IF(AND(O1015&lt;='Product Ratings'!$M$8,O1015&gt;='Product Ratings'!$L$8),'Product Ratings'!$J$8,IF(O1015&gt;='Product Ratings'!$L$9,'Product Ratings'!$J$9)))))</f>
        <v>5</v>
      </c>
      <c r="U1015" s="99">
        <f>IF(AND(N1015&lt;='Product Ratings'!$R$5,N1015&gt;='Product Ratings'!$Q$5),'Product Ratings'!$O$5,IF(AND(N1015&lt;='Product Ratings'!$R$6,N1015&gt;='Product Ratings'!$Q$6),'Product Ratings'!$O$6,IF(AND(N1015&lt;='Product Ratings'!$R$7,N1015&gt;='Product Ratings'!$Q$7),'Product Ratings'!$O$7,IF(AND(N1015&lt;='Product Ratings'!$R$8,N1015&gt;='Product Ratings'!$Q$8),'Product Ratings'!$O$8,IF(N1015&gt;='Product Ratings'!$Q$9,'Product Ratings'!$O$9)))))</f>
        <v>3</v>
      </c>
      <c r="V1015" s="99">
        <f>IF(AND(P1015&lt;='Product Ratings'!$V$5,P1015&gt;='Product Ratings'!$U$5),'Product Ratings'!$S$5,IF(AND(P1015&lt;='Product Ratings'!$V$6,P1015&gt;='Product Ratings'!$U$6),'Product Ratings'!$S$6,IF(AND(P1015&lt;='Product Ratings'!$V$7,P1015&gt;='Product Ratings'!$U$7),'Product Ratings'!$S$7,IF(AND(P1015&lt;='Product Ratings'!$V$8,P1015&gt;='Product Ratings'!$U$8),'Product Ratings'!$S$8,IF(P1015&gt;='Product Ratings'!$U$9,'Product Ratings'!$S$9)))))</f>
        <v>4</v>
      </c>
      <c r="W1015" s="135">
        <f t="shared" si="6"/>
        <v>15</v>
      </c>
      <c r="X1015" s="90"/>
      <c r="Y1015" s="90"/>
      <c r="Z1015" s="90"/>
      <c r="AA1015" s="90"/>
      <c r="AB1015" s="90"/>
    </row>
    <row r="1016" ht="12.75" customHeight="1">
      <c r="A1016" s="87"/>
      <c r="B1016" s="90"/>
      <c r="C1016" s="90"/>
      <c r="D1016" s="126">
        <v>2.0</v>
      </c>
      <c r="E1016" s="127">
        <v>213.04</v>
      </c>
      <c r="F1016" s="128">
        <f t="shared" si="7"/>
        <v>138.476</v>
      </c>
      <c r="G1016" s="129">
        <f t="shared" si="1"/>
        <v>74.564</v>
      </c>
      <c r="H1016" s="130">
        <f t="shared" si="2"/>
        <v>0.35</v>
      </c>
      <c r="I1016" s="131">
        <v>44764.0</v>
      </c>
      <c r="J1016" s="132">
        <v>44800.0</v>
      </c>
      <c r="K1016" s="123"/>
      <c r="L1016" s="90"/>
      <c r="M1016" s="133">
        <f t="shared" si="3"/>
        <v>106.52</v>
      </c>
      <c r="N1016" s="99">
        <f t="shared" si="4"/>
        <v>36</v>
      </c>
      <c r="O1016" s="133">
        <f t="shared" si="5"/>
        <v>69.238</v>
      </c>
      <c r="P1016" s="134">
        <v>0.45</v>
      </c>
      <c r="Q1016" s="90"/>
      <c r="R1016" s="99">
        <f>IF(AND(H1016&lt;='Product Ratings'!$E$5,H1016&gt;='Product Ratings'!$D$5),'Product Ratings'!$C$5,IF(AND(H1016&lt;='Product Ratings'!$E$6,H1016&gt;='Product Ratings'!$D$6),'Product Ratings'!$C$6,IF(AND(H1016&lt;='Product Ratings'!$E$7,H1016&gt;='Product Ratings'!$D$7),'Product Ratings'!$C$7,IF(AND(H1016&lt;='Product Ratings'!$E$8,H1016&gt;='Product Ratings'!$D$8),'Product Ratings'!$C$8,IF(H1016&gt;='Product Ratings'!$D$9,'Product Ratings'!$C$9)))))</f>
        <v>2</v>
      </c>
      <c r="S1016" s="99">
        <f>IF(AND(D1016&lt;='Product Ratings'!$I$5,D1016&gt;='Product Ratings'!$H$5),'Product Ratings'!$F$5,IF(AND(D1016&lt;='Product Ratings'!$I$6,D1016&gt;='Product Ratings'!$H$6),'Product Ratings'!$F$6,IF(AND(D1016&lt;='Product Ratings'!$I$7,I1016&gt;='Product Ratings'!$H$7),'Product Ratings'!$F$7,IF(AND(D1016&lt;='Product Ratings'!$I$8,D1016&gt;='Product Ratings'!$H$8),'Product Ratings'!$F$8,IF(D1016&gt;='Product Ratings'!$H$9,'Product Ratings'!$F$9)))))</f>
        <v>1</v>
      </c>
      <c r="T1016" s="99">
        <f>IF(AND(O1016&lt;='Product Ratings'!$M$5,O1016&gt;='Product Ratings'!$L$5),'Product Ratings'!$J$5,IF(AND(O1016&lt;='Product Ratings'!$M$6,O1016&gt;='Product Ratings'!$L$6),'Product Ratings'!$J$6,IF(AND(O1016&lt;='Product Ratings'!$M$7,O1016&gt;='Product Ratings'!$L$7),'Product Ratings'!$J$7,IF(AND(O1016&lt;='Product Ratings'!$M$8,O1016&gt;='Product Ratings'!$L$8),'Product Ratings'!$J$8,IF(O1016&gt;='Product Ratings'!$L$9,'Product Ratings'!$J$9)))))</f>
        <v>3</v>
      </c>
      <c r="U1016" s="99">
        <f>IF(AND(N1016&lt;='Product Ratings'!$R$5,N1016&gt;='Product Ratings'!$Q$5),'Product Ratings'!$O$5,IF(AND(N1016&lt;='Product Ratings'!$R$6,N1016&gt;='Product Ratings'!$Q$6),'Product Ratings'!$O$6,IF(AND(N1016&lt;='Product Ratings'!$R$7,N1016&gt;='Product Ratings'!$Q$7),'Product Ratings'!$O$7,IF(AND(N1016&lt;='Product Ratings'!$R$8,N1016&gt;='Product Ratings'!$Q$8),'Product Ratings'!$O$8,IF(N1016&gt;='Product Ratings'!$Q$9,'Product Ratings'!$O$9)))))</f>
        <v>3</v>
      </c>
      <c r="V1016" s="99">
        <f>IF(AND(P1016&lt;='Product Ratings'!$V$5,P1016&gt;='Product Ratings'!$U$5),'Product Ratings'!$S$5,IF(AND(P1016&lt;='Product Ratings'!$V$6,P1016&gt;='Product Ratings'!$U$6),'Product Ratings'!$S$6,IF(AND(P1016&lt;='Product Ratings'!$V$7,P1016&gt;='Product Ratings'!$U$7),'Product Ratings'!$S$7,IF(AND(P1016&lt;='Product Ratings'!$V$8,P1016&gt;='Product Ratings'!$U$8),'Product Ratings'!$S$8,IF(P1016&gt;='Product Ratings'!$U$9,'Product Ratings'!$S$9)))))</f>
        <v>4</v>
      </c>
      <c r="W1016" s="135">
        <f t="shared" si="6"/>
        <v>13</v>
      </c>
      <c r="X1016" s="90"/>
      <c r="Y1016" s="90"/>
      <c r="Z1016" s="90"/>
      <c r="AA1016" s="90"/>
      <c r="AB1016" s="90"/>
    </row>
    <row r="1017" ht="12.75" customHeight="1">
      <c r="A1017" s="87"/>
      <c r="B1017" s="90"/>
      <c r="C1017" s="90"/>
      <c r="D1017" s="126">
        <v>3.0</v>
      </c>
      <c r="E1017" s="127">
        <v>950.96</v>
      </c>
      <c r="F1017" s="128">
        <f t="shared" si="7"/>
        <v>618.124</v>
      </c>
      <c r="G1017" s="129">
        <f t="shared" si="1"/>
        <v>332.836</v>
      </c>
      <c r="H1017" s="130">
        <f t="shared" si="2"/>
        <v>0.35</v>
      </c>
      <c r="I1017" s="131">
        <v>44765.0</v>
      </c>
      <c r="J1017" s="132">
        <v>44801.0</v>
      </c>
      <c r="K1017" s="123"/>
      <c r="L1017" s="90"/>
      <c r="M1017" s="133">
        <f t="shared" si="3"/>
        <v>316.9866667</v>
      </c>
      <c r="N1017" s="99">
        <f t="shared" si="4"/>
        <v>36</v>
      </c>
      <c r="O1017" s="133">
        <f t="shared" si="5"/>
        <v>206.0413333</v>
      </c>
      <c r="P1017" s="134">
        <v>0.46</v>
      </c>
      <c r="Q1017" s="90"/>
      <c r="R1017" s="99">
        <f>IF(AND(H1017&lt;='Product Ratings'!$E$5,H1017&gt;='Product Ratings'!$D$5),'Product Ratings'!$C$5,IF(AND(H1017&lt;='Product Ratings'!$E$6,H1017&gt;='Product Ratings'!$D$6),'Product Ratings'!$C$6,IF(AND(H1017&lt;='Product Ratings'!$E$7,H1017&gt;='Product Ratings'!$D$7),'Product Ratings'!$C$7,IF(AND(H1017&lt;='Product Ratings'!$E$8,H1017&gt;='Product Ratings'!$D$8),'Product Ratings'!$C$8,IF(H1017&gt;='Product Ratings'!$D$9,'Product Ratings'!$C$9)))))</f>
        <v>2</v>
      </c>
      <c r="S1017" s="99">
        <f>IF(AND(D1017&lt;='Product Ratings'!$I$5,D1017&gt;='Product Ratings'!$H$5),'Product Ratings'!$F$5,IF(AND(D1017&lt;='Product Ratings'!$I$6,D1017&gt;='Product Ratings'!$H$6),'Product Ratings'!$F$6,IF(AND(D1017&lt;='Product Ratings'!$I$7,I1017&gt;='Product Ratings'!$H$7),'Product Ratings'!$F$7,IF(AND(D1017&lt;='Product Ratings'!$I$8,D1017&gt;='Product Ratings'!$H$8),'Product Ratings'!$F$8,IF(D1017&gt;='Product Ratings'!$H$9,'Product Ratings'!$F$9)))))</f>
        <v>1</v>
      </c>
      <c r="T1017" s="99">
        <f>IF(AND(O1017&lt;='Product Ratings'!$M$5,O1017&gt;='Product Ratings'!$L$5),'Product Ratings'!$J$5,IF(AND(O1017&lt;='Product Ratings'!$M$6,O1017&gt;='Product Ratings'!$L$6),'Product Ratings'!$J$6,IF(AND(O1017&lt;='Product Ratings'!$M$7,O1017&gt;='Product Ratings'!$L$7),'Product Ratings'!$J$7,IF(AND(O1017&lt;='Product Ratings'!$M$8,O1017&gt;='Product Ratings'!$L$8),'Product Ratings'!$J$8,IF(O1017&gt;='Product Ratings'!$L$9,'Product Ratings'!$J$9)))))</f>
        <v>1</v>
      </c>
      <c r="U1017" s="99">
        <f>IF(AND(N1017&lt;='Product Ratings'!$R$5,N1017&gt;='Product Ratings'!$Q$5),'Product Ratings'!$O$5,IF(AND(N1017&lt;='Product Ratings'!$R$6,N1017&gt;='Product Ratings'!$Q$6),'Product Ratings'!$O$6,IF(AND(N1017&lt;='Product Ratings'!$R$7,N1017&gt;='Product Ratings'!$Q$7),'Product Ratings'!$O$7,IF(AND(N1017&lt;='Product Ratings'!$R$8,N1017&gt;='Product Ratings'!$Q$8),'Product Ratings'!$O$8,IF(N1017&gt;='Product Ratings'!$Q$9,'Product Ratings'!$O$9)))))</f>
        <v>3</v>
      </c>
      <c r="V1017" s="99">
        <f>IF(AND(P1017&lt;='Product Ratings'!$V$5,P1017&gt;='Product Ratings'!$U$5),'Product Ratings'!$S$5,IF(AND(P1017&lt;='Product Ratings'!$V$6,P1017&gt;='Product Ratings'!$U$6),'Product Ratings'!$S$6,IF(AND(P1017&lt;='Product Ratings'!$V$7,P1017&gt;='Product Ratings'!$U$7),'Product Ratings'!$S$7,IF(AND(P1017&lt;='Product Ratings'!$V$8,P1017&gt;='Product Ratings'!$U$8),'Product Ratings'!$S$8,IF(P1017&gt;='Product Ratings'!$U$9,'Product Ratings'!$S$9)))))</f>
        <v>4</v>
      </c>
      <c r="W1017" s="135">
        <f t="shared" si="6"/>
        <v>11</v>
      </c>
      <c r="X1017" s="90"/>
      <c r="Y1017" s="90"/>
      <c r="Z1017" s="90"/>
      <c r="AA1017" s="90"/>
      <c r="AB1017" s="90"/>
    </row>
    <row r="1018" ht="12.75" customHeight="1">
      <c r="A1018" s="87"/>
      <c r="B1018" s="90"/>
      <c r="C1018" s="90"/>
      <c r="D1018" s="126">
        <v>4.0</v>
      </c>
      <c r="E1018" s="127">
        <v>96.0</v>
      </c>
      <c r="F1018" s="128">
        <f t="shared" si="7"/>
        <v>62.4</v>
      </c>
      <c r="G1018" s="129">
        <f t="shared" si="1"/>
        <v>33.6</v>
      </c>
      <c r="H1018" s="130">
        <f t="shared" si="2"/>
        <v>0.35</v>
      </c>
      <c r="I1018" s="131">
        <v>44766.0</v>
      </c>
      <c r="J1018" s="132">
        <v>44802.0</v>
      </c>
      <c r="K1018" s="123"/>
      <c r="L1018" s="90"/>
      <c r="M1018" s="133">
        <f t="shared" si="3"/>
        <v>24</v>
      </c>
      <c r="N1018" s="99">
        <f t="shared" si="4"/>
        <v>36</v>
      </c>
      <c r="O1018" s="133">
        <f t="shared" si="5"/>
        <v>15.6</v>
      </c>
      <c r="P1018" s="134">
        <v>0.48</v>
      </c>
      <c r="Q1018" s="90"/>
      <c r="R1018" s="99">
        <f>IF(AND(H1018&lt;='Product Ratings'!$E$5,H1018&gt;='Product Ratings'!$D$5),'Product Ratings'!$C$5,IF(AND(H1018&lt;='Product Ratings'!$E$6,H1018&gt;='Product Ratings'!$D$6),'Product Ratings'!$C$6,IF(AND(H1018&lt;='Product Ratings'!$E$7,H1018&gt;='Product Ratings'!$D$7),'Product Ratings'!$C$7,IF(AND(H1018&lt;='Product Ratings'!$E$8,H1018&gt;='Product Ratings'!$D$8),'Product Ratings'!$C$8,IF(H1018&gt;='Product Ratings'!$D$9,'Product Ratings'!$C$9)))))</f>
        <v>2</v>
      </c>
      <c r="S1018" s="99">
        <f>IF(AND(D1018&lt;='Product Ratings'!$I$5,D1018&gt;='Product Ratings'!$H$5),'Product Ratings'!$F$5,IF(AND(D1018&lt;='Product Ratings'!$I$6,D1018&gt;='Product Ratings'!$H$6),'Product Ratings'!$F$6,IF(AND(D1018&lt;='Product Ratings'!$I$7,I1018&gt;='Product Ratings'!$H$7),'Product Ratings'!$F$7,IF(AND(D1018&lt;='Product Ratings'!$I$8,D1018&gt;='Product Ratings'!$H$8),'Product Ratings'!$F$8,IF(D1018&gt;='Product Ratings'!$H$9,'Product Ratings'!$F$9)))))</f>
        <v>1</v>
      </c>
      <c r="T1018" s="99">
        <f>IF(AND(O1018&lt;='Product Ratings'!$M$5,O1018&gt;='Product Ratings'!$L$5),'Product Ratings'!$J$5,IF(AND(O1018&lt;='Product Ratings'!$M$6,O1018&gt;='Product Ratings'!$L$6),'Product Ratings'!$J$6,IF(AND(O1018&lt;='Product Ratings'!$M$7,O1018&gt;='Product Ratings'!$L$7),'Product Ratings'!$J$7,IF(AND(O1018&lt;='Product Ratings'!$M$8,O1018&gt;='Product Ratings'!$L$8),'Product Ratings'!$J$8,IF(O1018&gt;='Product Ratings'!$L$9,'Product Ratings'!$J$9)))))</f>
        <v>5</v>
      </c>
      <c r="U1018" s="99">
        <f>IF(AND(N1018&lt;='Product Ratings'!$R$5,N1018&gt;='Product Ratings'!$Q$5),'Product Ratings'!$O$5,IF(AND(N1018&lt;='Product Ratings'!$R$6,N1018&gt;='Product Ratings'!$Q$6),'Product Ratings'!$O$6,IF(AND(N1018&lt;='Product Ratings'!$R$7,N1018&gt;='Product Ratings'!$Q$7),'Product Ratings'!$O$7,IF(AND(N1018&lt;='Product Ratings'!$R$8,N1018&gt;='Product Ratings'!$Q$8),'Product Ratings'!$O$8,IF(N1018&gt;='Product Ratings'!$Q$9,'Product Ratings'!$O$9)))))</f>
        <v>3</v>
      </c>
      <c r="V1018" s="99">
        <f>IF(AND(P1018&lt;='Product Ratings'!$V$5,P1018&gt;='Product Ratings'!$U$5),'Product Ratings'!$S$5,IF(AND(P1018&lt;='Product Ratings'!$V$6,P1018&gt;='Product Ratings'!$U$6),'Product Ratings'!$S$6,IF(AND(P1018&lt;='Product Ratings'!$V$7,P1018&gt;='Product Ratings'!$U$7),'Product Ratings'!$S$7,IF(AND(P1018&lt;='Product Ratings'!$V$8,P1018&gt;='Product Ratings'!$U$8),'Product Ratings'!$S$8,IF(P1018&gt;='Product Ratings'!$U$9,'Product Ratings'!$S$9)))))</f>
        <v>4</v>
      </c>
      <c r="W1018" s="135">
        <f t="shared" si="6"/>
        <v>15</v>
      </c>
      <c r="X1018" s="90"/>
      <c r="Y1018" s="90"/>
      <c r="Z1018" s="90"/>
      <c r="AA1018" s="90"/>
      <c r="AB1018" s="90"/>
    </row>
    <row r="1019" ht="12.75" customHeight="1">
      <c r="A1019" s="87"/>
      <c r="B1019" s="90"/>
      <c r="C1019" s="90"/>
      <c r="D1019" s="126">
        <v>5.0</v>
      </c>
      <c r="E1019" s="127">
        <v>83.93</v>
      </c>
      <c r="F1019" s="128">
        <f t="shared" si="7"/>
        <v>54.5545</v>
      </c>
      <c r="G1019" s="129">
        <f t="shared" si="1"/>
        <v>29.3755</v>
      </c>
      <c r="H1019" s="130">
        <f t="shared" si="2"/>
        <v>0.35</v>
      </c>
      <c r="I1019" s="131">
        <v>44767.0</v>
      </c>
      <c r="J1019" s="132">
        <v>44803.0</v>
      </c>
      <c r="K1019" s="123"/>
      <c r="L1019" s="90"/>
      <c r="M1019" s="133">
        <f t="shared" si="3"/>
        <v>16.786</v>
      </c>
      <c r="N1019" s="99">
        <f t="shared" si="4"/>
        <v>36</v>
      </c>
      <c r="O1019" s="133">
        <f t="shared" si="5"/>
        <v>10.9109</v>
      </c>
      <c r="P1019" s="134">
        <v>0.5</v>
      </c>
      <c r="Q1019" s="90"/>
      <c r="R1019" s="99">
        <f>IF(AND(H1019&lt;='Product Ratings'!$E$5,H1019&gt;='Product Ratings'!$D$5),'Product Ratings'!$C$5,IF(AND(H1019&lt;='Product Ratings'!$E$6,H1019&gt;='Product Ratings'!$D$6),'Product Ratings'!$C$6,IF(AND(H1019&lt;='Product Ratings'!$E$7,H1019&gt;='Product Ratings'!$D$7),'Product Ratings'!$C$7,IF(AND(H1019&lt;='Product Ratings'!$E$8,H1019&gt;='Product Ratings'!$D$8),'Product Ratings'!$C$8,IF(H1019&gt;='Product Ratings'!$D$9,'Product Ratings'!$C$9)))))</f>
        <v>2</v>
      </c>
      <c r="S1019" s="99">
        <f>IF(AND(D1019&lt;='Product Ratings'!$I$5,D1019&gt;='Product Ratings'!$H$5),'Product Ratings'!$F$5,IF(AND(D1019&lt;='Product Ratings'!$I$6,D1019&gt;='Product Ratings'!$H$6),'Product Ratings'!$F$6,IF(AND(D1019&lt;='Product Ratings'!$I$7,I1019&gt;='Product Ratings'!$H$7),'Product Ratings'!$F$7,IF(AND(D1019&lt;='Product Ratings'!$I$8,D1019&gt;='Product Ratings'!$H$8),'Product Ratings'!$F$8,IF(D1019&gt;='Product Ratings'!$H$9,'Product Ratings'!$F$9)))))</f>
        <v>1</v>
      </c>
      <c r="T1019" s="99">
        <f>IF(AND(O1019&lt;='Product Ratings'!$M$5,O1019&gt;='Product Ratings'!$L$5),'Product Ratings'!$J$5,IF(AND(O1019&lt;='Product Ratings'!$M$6,O1019&gt;='Product Ratings'!$L$6),'Product Ratings'!$J$6,IF(AND(O1019&lt;='Product Ratings'!$M$7,O1019&gt;='Product Ratings'!$L$7),'Product Ratings'!$J$7,IF(AND(O1019&lt;='Product Ratings'!$M$8,O1019&gt;='Product Ratings'!$L$8),'Product Ratings'!$J$8,IF(O1019&gt;='Product Ratings'!$L$9,'Product Ratings'!$J$9)))))</f>
        <v>5</v>
      </c>
      <c r="U1019" s="99">
        <f>IF(AND(N1019&lt;='Product Ratings'!$R$5,N1019&gt;='Product Ratings'!$Q$5),'Product Ratings'!$O$5,IF(AND(N1019&lt;='Product Ratings'!$R$6,N1019&gt;='Product Ratings'!$Q$6),'Product Ratings'!$O$6,IF(AND(N1019&lt;='Product Ratings'!$R$7,N1019&gt;='Product Ratings'!$Q$7),'Product Ratings'!$O$7,IF(AND(N1019&lt;='Product Ratings'!$R$8,N1019&gt;='Product Ratings'!$Q$8),'Product Ratings'!$O$8,IF(N1019&gt;='Product Ratings'!$Q$9,'Product Ratings'!$O$9)))))</f>
        <v>3</v>
      </c>
      <c r="V1019" s="99">
        <f>IF(AND(P1019&lt;='Product Ratings'!$V$5,P1019&gt;='Product Ratings'!$U$5),'Product Ratings'!$S$5,IF(AND(P1019&lt;='Product Ratings'!$V$6,P1019&gt;='Product Ratings'!$U$6),'Product Ratings'!$S$6,IF(AND(P1019&lt;='Product Ratings'!$V$7,P1019&gt;='Product Ratings'!$U$7),'Product Ratings'!$S$7,IF(AND(P1019&lt;='Product Ratings'!$V$8,P1019&gt;='Product Ratings'!$U$8),'Product Ratings'!$S$8,IF(P1019&gt;='Product Ratings'!$U$9,'Product Ratings'!$S$9)))))</f>
        <v>4</v>
      </c>
      <c r="W1019" s="135">
        <f t="shared" si="6"/>
        <v>15</v>
      </c>
      <c r="X1019" s="90"/>
      <c r="Y1019" s="90"/>
      <c r="Z1019" s="90"/>
      <c r="AA1019" s="90"/>
      <c r="AB1019" s="90"/>
    </row>
    <row r="1020" ht="12.75" customHeight="1">
      <c r="A1020" s="87"/>
      <c r="B1020" s="90"/>
      <c r="C1020" s="90"/>
      <c r="D1020" s="126">
        <v>6.0</v>
      </c>
      <c r="E1020" s="127">
        <v>363.48</v>
      </c>
      <c r="F1020" s="128">
        <f t="shared" si="7"/>
        <v>236.262</v>
      </c>
      <c r="G1020" s="129">
        <f t="shared" si="1"/>
        <v>127.218</v>
      </c>
      <c r="H1020" s="130">
        <f t="shared" si="2"/>
        <v>0.35</v>
      </c>
      <c r="I1020" s="131">
        <v>44768.0</v>
      </c>
      <c r="J1020" s="132">
        <v>44804.0</v>
      </c>
      <c r="K1020" s="123"/>
      <c r="L1020" s="90"/>
      <c r="M1020" s="133">
        <f t="shared" si="3"/>
        <v>60.58</v>
      </c>
      <c r="N1020" s="99">
        <f t="shared" si="4"/>
        <v>36</v>
      </c>
      <c r="O1020" s="133">
        <f t="shared" si="5"/>
        <v>39.377</v>
      </c>
      <c r="P1020" s="134">
        <v>0.52</v>
      </c>
      <c r="Q1020" s="90"/>
      <c r="R1020" s="99">
        <f>IF(AND(H1020&lt;='Product Ratings'!$E$5,H1020&gt;='Product Ratings'!$D$5),'Product Ratings'!$C$5,IF(AND(H1020&lt;='Product Ratings'!$E$6,H1020&gt;='Product Ratings'!$D$6),'Product Ratings'!$C$6,IF(AND(H1020&lt;='Product Ratings'!$E$7,H1020&gt;='Product Ratings'!$D$7),'Product Ratings'!$C$7,IF(AND(H1020&lt;='Product Ratings'!$E$8,H1020&gt;='Product Ratings'!$D$8),'Product Ratings'!$C$8,IF(H1020&gt;='Product Ratings'!$D$9,'Product Ratings'!$C$9)))))</f>
        <v>2</v>
      </c>
      <c r="S1020" s="99">
        <f>IF(AND(D1020&lt;='Product Ratings'!$I$5,D1020&gt;='Product Ratings'!$H$5),'Product Ratings'!$F$5,IF(AND(D1020&lt;='Product Ratings'!$I$6,D1020&gt;='Product Ratings'!$H$6),'Product Ratings'!$F$6,IF(AND(D1020&lt;='Product Ratings'!$I$7,I1020&gt;='Product Ratings'!$H$7),'Product Ratings'!$F$7,IF(AND(D1020&lt;='Product Ratings'!$I$8,D1020&gt;='Product Ratings'!$H$8),'Product Ratings'!$F$8,IF(D1020&gt;='Product Ratings'!$H$9,'Product Ratings'!$F$9)))))</f>
        <v>2</v>
      </c>
      <c r="T1020" s="99">
        <f>IF(AND(O1020&lt;='Product Ratings'!$M$5,O1020&gt;='Product Ratings'!$L$5),'Product Ratings'!$J$5,IF(AND(O1020&lt;='Product Ratings'!$M$6,O1020&gt;='Product Ratings'!$L$6),'Product Ratings'!$J$6,IF(AND(O1020&lt;='Product Ratings'!$M$7,O1020&gt;='Product Ratings'!$L$7),'Product Ratings'!$J$7,IF(AND(O1020&lt;='Product Ratings'!$M$8,O1020&gt;='Product Ratings'!$L$8),'Product Ratings'!$J$8,IF(O1020&gt;='Product Ratings'!$L$9,'Product Ratings'!$J$9)))))</f>
        <v>4</v>
      </c>
      <c r="U1020" s="99">
        <f>IF(AND(N1020&lt;='Product Ratings'!$R$5,N1020&gt;='Product Ratings'!$Q$5),'Product Ratings'!$O$5,IF(AND(N1020&lt;='Product Ratings'!$R$6,N1020&gt;='Product Ratings'!$Q$6),'Product Ratings'!$O$6,IF(AND(N1020&lt;='Product Ratings'!$R$7,N1020&gt;='Product Ratings'!$Q$7),'Product Ratings'!$O$7,IF(AND(N1020&lt;='Product Ratings'!$R$8,N1020&gt;='Product Ratings'!$Q$8),'Product Ratings'!$O$8,IF(N1020&gt;='Product Ratings'!$Q$9,'Product Ratings'!$O$9)))))</f>
        <v>3</v>
      </c>
      <c r="V1020" s="99">
        <f>IF(AND(P1020&lt;='Product Ratings'!$V$5,P1020&gt;='Product Ratings'!$U$5),'Product Ratings'!$S$5,IF(AND(P1020&lt;='Product Ratings'!$V$6,P1020&gt;='Product Ratings'!$U$6),'Product Ratings'!$S$6,IF(AND(P1020&lt;='Product Ratings'!$V$7,P1020&gt;='Product Ratings'!$U$7),'Product Ratings'!$S$7,IF(AND(P1020&lt;='Product Ratings'!$V$8,P1020&gt;='Product Ratings'!$U$8),'Product Ratings'!$S$8,IF(P1020&gt;='Product Ratings'!$U$9,'Product Ratings'!$S$9)))))</f>
        <v>4</v>
      </c>
      <c r="W1020" s="135">
        <f t="shared" si="6"/>
        <v>15</v>
      </c>
      <c r="X1020" s="90"/>
      <c r="Y1020" s="90"/>
      <c r="Z1020" s="90"/>
      <c r="AA1020" s="90"/>
      <c r="AB1020" s="90"/>
    </row>
    <row r="1021" ht="12.75" customHeight="1">
      <c r="A1021" s="87"/>
      <c r="B1021" s="90"/>
      <c r="C1021" s="90"/>
      <c r="D1021" s="126">
        <v>1.0</v>
      </c>
      <c r="E1021" s="127">
        <v>187.83</v>
      </c>
      <c r="F1021" s="128">
        <f t="shared" si="7"/>
        <v>122.0895</v>
      </c>
      <c r="G1021" s="129">
        <f t="shared" si="1"/>
        <v>65.7405</v>
      </c>
      <c r="H1021" s="130">
        <f t="shared" si="2"/>
        <v>0.35</v>
      </c>
      <c r="I1021" s="131">
        <v>44769.0</v>
      </c>
      <c r="J1021" s="132">
        <v>44805.0</v>
      </c>
      <c r="K1021" s="123"/>
      <c r="L1021" s="90"/>
      <c r="M1021" s="133">
        <f t="shared" si="3"/>
        <v>187.83</v>
      </c>
      <c r="N1021" s="99">
        <f t="shared" si="4"/>
        <v>36</v>
      </c>
      <c r="O1021" s="133">
        <f t="shared" si="5"/>
        <v>122.0895</v>
      </c>
      <c r="P1021" s="134">
        <v>0.56</v>
      </c>
      <c r="Q1021" s="90"/>
      <c r="R1021" s="99">
        <f>IF(AND(H1021&lt;='Product Ratings'!$E$5,H1021&gt;='Product Ratings'!$D$5),'Product Ratings'!$C$5,IF(AND(H1021&lt;='Product Ratings'!$E$6,H1021&gt;='Product Ratings'!$D$6),'Product Ratings'!$C$6,IF(AND(H1021&lt;='Product Ratings'!$E$7,H1021&gt;='Product Ratings'!$D$7),'Product Ratings'!$C$7,IF(AND(H1021&lt;='Product Ratings'!$E$8,H1021&gt;='Product Ratings'!$D$8),'Product Ratings'!$C$8,IF(H1021&gt;='Product Ratings'!$D$9,'Product Ratings'!$C$9)))))</f>
        <v>2</v>
      </c>
      <c r="S1021" s="99">
        <f>IF(AND(D1021&lt;='Product Ratings'!$I$5,D1021&gt;='Product Ratings'!$H$5),'Product Ratings'!$F$5,IF(AND(D1021&lt;='Product Ratings'!$I$6,D1021&gt;='Product Ratings'!$H$6),'Product Ratings'!$F$6,IF(AND(D1021&lt;='Product Ratings'!$I$7,I1021&gt;='Product Ratings'!$H$7),'Product Ratings'!$F$7,IF(AND(D1021&lt;='Product Ratings'!$I$8,D1021&gt;='Product Ratings'!$H$8),'Product Ratings'!$F$8,IF(D1021&gt;='Product Ratings'!$H$9,'Product Ratings'!$F$9)))))</f>
        <v>1</v>
      </c>
      <c r="T1021" s="99">
        <f>IF(AND(O1021&lt;='Product Ratings'!$M$5,O1021&gt;='Product Ratings'!$L$5),'Product Ratings'!$J$5,IF(AND(O1021&lt;='Product Ratings'!$M$6,O1021&gt;='Product Ratings'!$L$6),'Product Ratings'!$J$6,IF(AND(O1021&lt;='Product Ratings'!$M$7,O1021&gt;='Product Ratings'!$L$7),'Product Ratings'!$J$7,IF(AND(O1021&lt;='Product Ratings'!$M$8,O1021&gt;='Product Ratings'!$L$8),'Product Ratings'!$J$8,IF(O1021&gt;='Product Ratings'!$L$9,'Product Ratings'!$J$9)))))</f>
        <v>2</v>
      </c>
      <c r="U1021" s="99">
        <f>IF(AND(N1021&lt;='Product Ratings'!$R$5,N1021&gt;='Product Ratings'!$Q$5),'Product Ratings'!$O$5,IF(AND(N1021&lt;='Product Ratings'!$R$6,N1021&gt;='Product Ratings'!$Q$6),'Product Ratings'!$O$6,IF(AND(N1021&lt;='Product Ratings'!$R$7,N1021&gt;='Product Ratings'!$Q$7),'Product Ratings'!$O$7,IF(AND(N1021&lt;='Product Ratings'!$R$8,N1021&gt;='Product Ratings'!$Q$8),'Product Ratings'!$O$8,IF(N1021&gt;='Product Ratings'!$Q$9,'Product Ratings'!$O$9)))))</f>
        <v>3</v>
      </c>
      <c r="V1021" s="99">
        <f>IF(AND(P1021&lt;='Product Ratings'!$V$5,P1021&gt;='Product Ratings'!$U$5),'Product Ratings'!$S$5,IF(AND(P1021&lt;='Product Ratings'!$V$6,P1021&gt;='Product Ratings'!$U$6),'Product Ratings'!$S$6,IF(AND(P1021&lt;='Product Ratings'!$V$7,P1021&gt;='Product Ratings'!$U$7),'Product Ratings'!$S$7,IF(AND(P1021&lt;='Product Ratings'!$V$8,P1021&gt;='Product Ratings'!$U$8),'Product Ratings'!$S$8,IF(P1021&gt;='Product Ratings'!$U$9,'Product Ratings'!$S$9)))))</f>
        <v>4</v>
      </c>
      <c r="W1021" s="135">
        <f t="shared" si="6"/>
        <v>12</v>
      </c>
      <c r="X1021" s="90"/>
      <c r="Y1021" s="90"/>
      <c r="Z1021" s="90"/>
      <c r="AA1021" s="90"/>
      <c r="AB1021" s="90"/>
    </row>
    <row r="1022" ht="12.75" customHeight="1">
      <c r="A1022" s="87"/>
      <c r="B1022" s="90"/>
      <c r="C1022" s="90"/>
      <c r="D1022" s="126">
        <v>2.0</v>
      </c>
      <c r="E1022" s="127">
        <v>224.92</v>
      </c>
      <c r="F1022" s="128">
        <f t="shared" si="7"/>
        <v>146.198</v>
      </c>
      <c r="G1022" s="129">
        <f t="shared" si="1"/>
        <v>78.722</v>
      </c>
      <c r="H1022" s="130">
        <f t="shared" si="2"/>
        <v>0.35</v>
      </c>
      <c r="I1022" s="131">
        <v>44770.0</v>
      </c>
      <c r="J1022" s="132">
        <v>44806.0</v>
      </c>
      <c r="K1022" s="123"/>
      <c r="L1022" s="90"/>
      <c r="M1022" s="133">
        <f t="shared" si="3"/>
        <v>112.46</v>
      </c>
      <c r="N1022" s="99">
        <f t="shared" si="4"/>
        <v>36</v>
      </c>
      <c r="O1022" s="133">
        <f t="shared" si="5"/>
        <v>73.099</v>
      </c>
      <c r="P1022" s="134">
        <v>0.53</v>
      </c>
      <c r="Q1022" s="90"/>
      <c r="R1022" s="99">
        <f>IF(AND(H1022&lt;='Product Ratings'!$E$5,H1022&gt;='Product Ratings'!$D$5),'Product Ratings'!$C$5,IF(AND(H1022&lt;='Product Ratings'!$E$6,H1022&gt;='Product Ratings'!$D$6),'Product Ratings'!$C$6,IF(AND(H1022&lt;='Product Ratings'!$E$7,H1022&gt;='Product Ratings'!$D$7),'Product Ratings'!$C$7,IF(AND(H1022&lt;='Product Ratings'!$E$8,H1022&gt;='Product Ratings'!$D$8),'Product Ratings'!$C$8,IF(H1022&gt;='Product Ratings'!$D$9,'Product Ratings'!$C$9)))))</f>
        <v>2</v>
      </c>
      <c r="S1022" s="99">
        <f>IF(AND(D1022&lt;='Product Ratings'!$I$5,D1022&gt;='Product Ratings'!$H$5),'Product Ratings'!$F$5,IF(AND(D1022&lt;='Product Ratings'!$I$6,D1022&gt;='Product Ratings'!$H$6),'Product Ratings'!$F$6,IF(AND(D1022&lt;='Product Ratings'!$I$7,I1022&gt;='Product Ratings'!$H$7),'Product Ratings'!$F$7,IF(AND(D1022&lt;='Product Ratings'!$I$8,D1022&gt;='Product Ratings'!$H$8),'Product Ratings'!$F$8,IF(D1022&gt;='Product Ratings'!$H$9,'Product Ratings'!$F$9)))))</f>
        <v>1</v>
      </c>
      <c r="T1022" s="99">
        <f>IF(AND(O1022&lt;='Product Ratings'!$M$5,O1022&gt;='Product Ratings'!$L$5),'Product Ratings'!$J$5,IF(AND(O1022&lt;='Product Ratings'!$M$6,O1022&gt;='Product Ratings'!$L$6),'Product Ratings'!$J$6,IF(AND(O1022&lt;='Product Ratings'!$M$7,O1022&gt;='Product Ratings'!$L$7),'Product Ratings'!$J$7,IF(AND(O1022&lt;='Product Ratings'!$M$8,O1022&gt;='Product Ratings'!$L$8),'Product Ratings'!$J$8,IF(O1022&gt;='Product Ratings'!$L$9,'Product Ratings'!$J$9)))))</f>
        <v>3</v>
      </c>
      <c r="U1022" s="99">
        <f>IF(AND(N1022&lt;='Product Ratings'!$R$5,N1022&gt;='Product Ratings'!$Q$5),'Product Ratings'!$O$5,IF(AND(N1022&lt;='Product Ratings'!$R$6,N1022&gt;='Product Ratings'!$Q$6),'Product Ratings'!$O$6,IF(AND(N1022&lt;='Product Ratings'!$R$7,N1022&gt;='Product Ratings'!$Q$7),'Product Ratings'!$O$7,IF(AND(N1022&lt;='Product Ratings'!$R$8,N1022&gt;='Product Ratings'!$Q$8),'Product Ratings'!$O$8,IF(N1022&gt;='Product Ratings'!$Q$9,'Product Ratings'!$O$9)))))</f>
        <v>3</v>
      </c>
      <c r="V1022" s="99">
        <f>IF(AND(P1022&lt;='Product Ratings'!$V$5,P1022&gt;='Product Ratings'!$U$5),'Product Ratings'!$S$5,IF(AND(P1022&lt;='Product Ratings'!$V$6,P1022&gt;='Product Ratings'!$U$6),'Product Ratings'!$S$6,IF(AND(P1022&lt;='Product Ratings'!$V$7,P1022&gt;='Product Ratings'!$U$7),'Product Ratings'!$S$7,IF(AND(P1022&lt;='Product Ratings'!$V$8,P1022&gt;='Product Ratings'!$U$8),'Product Ratings'!$S$8,IF(P1022&gt;='Product Ratings'!$U$9,'Product Ratings'!$S$9)))))</f>
        <v>4</v>
      </c>
      <c r="W1022" s="135">
        <f t="shared" si="6"/>
        <v>13</v>
      </c>
      <c r="X1022" s="90"/>
      <c r="Y1022" s="90"/>
      <c r="Z1022" s="90"/>
      <c r="AA1022" s="90"/>
      <c r="AB1022" s="90"/>
    </row>
    <row r="1023" ht="12.75" customHeight="1">
      <c r="A1023" s="87"/>
      <c r="B1023" s="90"/>
      <c r="C1023" s="90"/>
      <c r="D1023" s="126">
        <v>3.0</v>
      </c>
      <c r="E1023" s="127">
        <v>115.78</v>
      </c>
      <c r="F1023" s="128">
        <f t="shared" si="7"/>
        <v>75.257</v>
      </c>
      <c r="G1023" s="129">
        <f t="shared" si="1"/>
        <v>40.523</v>
      </c>
      <c r="H1023" s="130">
        <f t="shared" si="2"/>
        <v>0.35</v>
      </c>
      <c r="I1023" s="131">
        <v>44771.0</v>
      </c>
      <c r="J1023" s="132">
        <v>44807.0</v>
      </c>
      <c r="K1023" s="123"/>
      <c r="L1023" s="90"/>
      <c r="M1023" s="133">
        <f t="shared" si="3"/>
        <v>38.59333333</v>
      </c>
      <c r="N1023" s="99">
        <f t="shared" si="4"/>
        <v>36</v>
      </c>
      <c r="O1023" s="133">
        <f t="shared" si="5"/>
        <v>25.08566667</v>
      </c>
      <c r="P1023" s="134">
        <v>0.51</v>
      </c>
      <c r="Q1023" s="90"/>
      <c r="R1023" s="99">
        <f>IF(AND(H1023&lt;='Product Ratings'!$E$5,H1023&gt;='Product Ratings'!$D$5),'Product Ratings'!$C$5,IF(AND(H1023&lt;='Product Ratings'!$E$6,H1023&gt;='Product Ratings'!$D$6),'Product Ratings'!$C$6,IF(AND(H1023&lt;='Product Ratings'!$E$7,H1023&gt;='Product Ratings'!$D$7),'Product Ratings'!$C$7,IF(AND(H1023&lt;='Product Ratings'!$E$8,H1023&gt;='Product Ratings'!$D$8),'Product Ratings'!$C$8,IF(H1023&gt;='Product Ratings'!$D$9,'Product Ratings'!$C$9)))))</f>
        <v>2</v>
      </c>
      <c r="S1023" s="99">
        <f>IF(AND(D1023&lt;='Product Ratings'!$I$5,D1023&gt;='Product Ratings'!$H$5),'Product Ratings'!$F$5,IF(AND(D1023&lt;='Product Ratings'!$I$6,D1023&gt;='Product Ratings'!$H$6),'Product Ratings'!$F$6,IF(AND(D1023&lt;='Product Ratings'!$I$7,I1023&gt;='Product Ratings'!$H$7),'Product Ratings'!$F$7,IF(AND(D1023&lt;='Product Ratings'!$I$8,D1023&gt;='Product Ratings'!$H$8),'Product Ratings'!$F$8,IF(D1023&gt;='Product Ratings'!$H$9,'Product Ratings'!$F$9)))))</f>
        <v>1</v>
      </c>
      <c r="T1023" s="99" t="b">
        <f>IF(AND(O1023&lt;='Product Ratings'!$M$5,O1023&gt;='Product Ratings'!$L$5),'Product Ratings'!$J$5,IF(AND(O1023&lt;='Product Ratings'!$M$6,O1023&gt;='Product Ratings'!$L$6),'Product Ratings'!$J$6,IF(AND(O1023&lt;='Product Ratings'!$M$7,O1023&gt;='Product Ratings'!$L$7),'Product Ratings'!$J$7,IF(AND(O1023&lt;='Product Ratings'!$M$8,O1023&gt;='Product Ratings'!$L$8),'Product Ratings'!$J$8,IF(O1023&gt;='Product Ratings'!$L$9,'Product Ratings'!$J$9)))))</f>
        <v>0</v>
      </c>
      <c r="U1023" s="99">
        <f>IF(AND(N1023&lt;='Product Ratings'!$R$5,N1023&gt;='Product Ratings'!$Q$5),'Product Ratings'!$O$5,IF(AND(N1023&lt;='Product Ratings'!$R$6,N1023&gt;='Product Ratings'!$Q$6),'Product Ratings'!$O$6,IF(AND(N1023&lt;='Product Ratings'!$R$7,N1023&gt;='Product Ratings'!$Q$7),'Product Ratings'!$O$7,IF(AND(N1023&lt;='Product Ratings'!$R$8,N1023&gt;='Product Ratings'!$Q$8),'Product Ratings'!$O$8,IF(N1023&gt;='Product Ratings'!$Q$9,'Product Ratings'!$O$9)))))</f>
        <v>3</v>
      </c>
      <c r="V1023" s="99">
        <f>IF(AND(P1023&lt;='Product Ratings'!$V$5,P1023&gt;='Product Ratings'!$U$5),'Product Ratings'!$S$5,IF(AND(P1023&lt;='Product Ratings'!$V$6,P1023&gt;='Product Ratings'!$U$6),'Product Ratings'!$S$6,IF(AND(P1023&lt;='Product Ratings'!$V$7,P1023&gt;='Product Ratings'!$U$7),'Product Ratings'!$S$7,IF(AND(P1023&lt;='Product Ratings'!$V$8,P1023&gt;='Product Ratings'!$U$8),'Product Ratings'!$S$8,IF(P1023&gt;='Product Ratings'!$U$9,'Product Ratings'!$S$9)))))</f>
        <v>4</v>
      </c>
      <c r="W1023" s="135">
        <f t="shared" si="6"/>
        <v>10</v>
      </c>
      <c r="X1023" s="90"/>
      <c r="Y1023" s="90"/>
      <c r="Z1023" s="90"/>
      <c r="AA1023" s="90"/>
      <c r="AB1023" s="90"/>
    </row>
    <row r="1024" ht="12.75" customHeight="1">
      <c r="A1024" s="87"/>
      <c r="B1024" s="90"/>
      <c r="C1024" s="90"/>
      <c r="D1024" s="126">
        <v>4.0</v>
      </c>
      <c r="E1024" s="127">
        <v>468.0</v>
      </c>
      <c r="F1024" s="128">
        <f t="shared" si="7"/>
        <v>304.2</v>
      </c>
      <c r="G1024" s="129">
        <f t="shared" si="1"/>
        <v>163.8</v>
      </c>
      <c r="H1024" s="130">
        <f t="shared" si="2"/>
        <v>0.35</v>
      </c>
      <c r="I1024" s="131">
        <v>44772.0</v>
      </c>
      <c r="J1024" s="132">
        <v>44808.0</v>
      </c>
      <c r="K1024" s="123"/>
      <c r="L1024" s="90"/>
      <c r="M1024" s="133">
        <f t="shared" si="3"/>
        <v>117</v>
      </c>
      <c r="N1024" s="99">
        <f t="shared" si="4"/>
        <v>36</v>
      </c>
      <c r="O1024" s="133">
        <f t="shared" si="5"/>
        <v>76.05</v>
      </c>
      <c r="P1024" s="134">
        <v>0.57</v>
      </c>
      <c r="Q1024" s="90"/>
      <c r="R1024" s="99">
        <f>IF(AND(H1024&lt;='Product Ratings'!$E$5,H1024&gt;='Product Ratings'!$D$5),'Product Ratings'!$C$5,IF(AND(H1024&lt;='Product Ratings'!$E$6,H1024&gt;='Product Ratings'!$D$6),'Product Ratings'!$C$6,IF(AND(H1024&lt;='Product Ratings'!$E$7,H1024&gt;='Product Ratings'!$D$7),'Product Ratings'!$C$7,IF(AND(H1024&lt;='Product Ratings'!$E$8,H1024&gt;='Product Ratings'!$D$8),'Product Ratings'!$C$8,IF(H1024&gt;='Product Ratings'!$D$9,'Product Ratings'!$C$9)))))</f>
        <v>2</v>
      </c>
      <c r="S1024" s="99">
        <f>IF(AND(D1024&lt;='Product Ratings'!$I$5,D1024&gt;='Product Ratings'!$H$5),'Product Ratings'!$F$5,IF(AND(D1024&lt;='Product Ratings'!$I$6,D1024&gt;='Product Ratings'!$H$6),'Product Ratings'!$F$6,IF(AND(D1024&lt;='Product Ratings'!$I$7,I1024&gt;='Product Ratings'!$H$7),'Product Ratings'!$F$7,IF(AND(D1024&lt;='Product Ratings'!$I$8,D1024&gt;='Product Ratings'!$H$8),'Product Ratings'!$F$8,IF(D1024&gt;='Product Ratings'!$H$9,'Product Ratings'!$F$9)))))</f>
        <v>1</v>
      </c>
      <c r="T1024" s="99">
        <f>IF(AND(O1024&lt;='Product Ratings'!$M$5,O1024&gt;='Product Ratings'!$L$5),'Product Ratings'!$J$5,IF(AND(O1024&lt;='Product Ratings'!$M$6,O1024&gt;='Product Ratings'!$L$6),'Product Ratings'!$J$6,IF(AND(O1024&lt;='Product Ratings'!$M$7,O1024&gt;='Product Ratings'!$L$7),'Product Ratings'!$J$7,IF(AND(O1024&lt;='Product Ratings'!$M$8,O1024&gt;='Product Ratings'!$L$8),'Product Ratings'!$J$8,IF(O1024&gt;='Product Ratings'!$L$9,'Product Ratings'!$J$9)))))</f>
        <v>2</v>
      </c>
      <c r="U1024" s="99">
        <f>IF(AND(N1024&lt;='Product Ratings'!$R$5,N1024&gt;='Product Ratings'!$Q$5),'Product Ratings'!$O$5,IF(AND(N1024&lt;='Product Ratings'!$R$6,N1024&gt;='Product Ratings'!$Q$6),'Product Ratings'!$O$6,IF(AND(N1024&lt;='Product Ratings'!$R$7,N1024&gt;='Product Ratings'!$Q$7),'Product Ratings'!$O$7,IF(AND(N1024&lt;='Product Ratings'!$R$8,N1024&gt;='Product Ratings'!$Q$8),'Product Ratings'!$O$8,IF(N1024&gt;='Product Ratings'!$Q$9,'Product Ratings'!$O$9)))))</f>
        <v>3</v>
      </c>
      <c r="V1024" s="99">
        <f>IF(AND(P1024&lt;='Product Ratings'!$V$5,P1024&gt;='Product Ratings'!$U$5),'Product Ratings'!$S$5,IF(AND(P1024&lt;='Product Ratings'!$V$6,P1024&gt;='Product Ratings'!$U$6),'Product Ratings'!$S$6,IF(AND(P1024&lt;='Product Ratings'!$V$7,P1024&gt;='Product Ratings'!$U$7),'Product Ratings'!$S$7,IF(AND(P1024&lt;='Product Ratings'!$V$8,P1024&gt;='Product Ratings'!$U$8),'Product Ratings'!$S$8,IF(P1024&gt;='Product Ratings'!$U$9,'Product Ratings'!$S$9)))))</f>
        <v>4</v>
      </c>
      <c r="W1024" s="135">
        <f t="shared" si="6"/>
        <v>12</v>
      </c>
      <c r="X1024" s="90"/>
      <c r="Y1024" s="90"/>
      <c r="Z1024" s="90"/>
      <c r="AA1024" s="90"/>
      <c r="AB1024" s="90"/>
    </row>
    <row r="1025" ht="12.75" customHeight="1">
      <c r="A1025" s="87"/>
      <c r="B1025" s="90"/>
      <c r="C1025" s="90"/>
      <c r="D1025" s="126">
        <v>5.0</v>
      </c>
      <c r="E1025" s="127">
        <v>173.91</v>
      </c>
      <c r="F1025" s="128">
        <f t="shared" si="7"/>
        <v>113.0415</v>
      </c>
      <c r="G1025" s="129">
        <f t="shared" si="1"/>
        <v>60.8685</v>
      </c>
      <c r="H1025" s="130">
        <f t="shared" si="2"/>
        <v>0.35</v>
      </c>
      <c r="I1025" s="131">
        <v>44773.0</v>
      </c>
      <c r="J1025" s="132">
        <v>44809.0</v>
      </c>
      <c r="K1025" s="123"/>
      <c r="L1025" s="90"/>
      <c r="M1025" s="133">
        <f t="shared" si="3"/>
        <v>34.782</v>
      </c>
      <c r="N1025" s="99">
        <f t="shared" si="4"/>
        <v>36</v>
      </c>
      <c r="O1025" s="133">
        <f t="shared" si="5"/>
        <v>22.6083</v>
      </c>
      <c r="P1025" s="134">
        <v>0.58</v>
      </c>
      <c r="Q1025" s="90"/>
      <c r="R1025" s="99">
        <f>IF(AND(H1025&lt;='Product Ratings'!$E$5,H1025&gt;='Product Ratings'!$D$5),'Product Ratings'!$C$5,IF(AND(H1025&lt;='Product Ratings'!$E$6,H1025&gt;='Product Ratings'!$D$6),'Product Ratings'!$C$6,IF(AND(H1025&lt;='Product Ratings'!$E$7,H1025&gt;='Product Ratings'!$D$7),'Product Ratings'!$C$7,IF(AND(H1025&lt;='Product Ratings'!$E$8,H1025&gt;='Product Ratings'!$D$8),'Product Ratings'!$C$8,IF(H1025&gt;='Product Ratings'!$D$9,'Product Ratings'!$C$9)))))</f>
        <v>2</v>
      </c>
      <c r="S1025" s="99">
        <f>IF(AND(D1025&lt;='Product Ratings'!$I$5,D1025&gt;='Product Ratings'!$H$5),'Product Ratings'!$F$5,IF(AND(D1025&lt;='Product Ratings'!$I$6,D1025&gt;='Product Ratings'!$H$6),'Product Ratings'!$F$6,IF(AND(D1025&lt;='Product Ratings'!$I$7,I1025&gt;='Product Ratings'!$H$7),'Product Ratings'!$F$7,IF(AND(D1025&lt;='Product Ratings'!$I$8,D1025&gt;='Product Ratings'!$H$8),'Product Ratings'!$F$8,IF(D1025&gt;='Product Ratings'!$H$9,'Product Ratings'!$F$9)))))</f>
        <v>1</v>
      </c>
      <c r="T1025" s="99">
        <f>IF(AND(O1025&lt;='Product Ratings'!$M$5,O1025&gt;='Product Ratings'!$L$5),'Product Ratings'!$J$5,IF(AND(O1025&lt;='Product Ratings'!$M$6,O1025&gt;='Product Ratings'!$L$6),'Product Ratings'!$J$6,IF(AND(O1025&lt;='Product Ratings'!$M$7,O1025&gt;='Product Ratings'!$L$7),'Product Ratings'!$J$7,IF(AND(O1025&lt;='Product Ratings'!$M$8,O1025&gt;='Product Ratings'!$L$8),'Product Ratings'!$J$8,IF(O1025&gt;='Product Ratings'!$L$9,'Product Ratings'!$J$9)))))</f>
        <v>5</v>
      </c>
      <c r="U1025" s="99">
        <f>IF(AND(N1025&lt;='Product Ratings'!$R$5,N1025&gt;='Product Ratings'!$Q$5),'Product Ratings'!$O$5,IF(AND(N1025&lt;='Product Ratings'!$R$6,N1025&gt;='Product Ratings'!$Q$6),'Product Ratings'!$O$6,IF(AND(N1025&lt;='Product Ratings'!$R$7,N1025&gt;='Product Ratings'!$Q$7),'Product Ratings'!$O$7,IF(AND(N1025&lt;='Product Ratings'!$R$8,N1025&gt;='Product Ratings'!$Q$8),'Product Ratings'!$O$8,IF(N1025&gt;='Product Ratings'!$Q$9,'Product Ratings'!$O$9)))))</f>
        <v>3</v>
      </c>
      <c r="V1025" s="99">
        <f>IF(AND(P1025&lt;='Product Ratings'!$V$5,P1025&gt;='Product Ratings'!$U$5),'Product Ratings'!$S$5,IF(AND(P1025&lt;='Product Ratings'!$V$6,P1025&gt;='Product Ratings'!$U$6),'Product Ratings'!$S$6,IF(AND(P1025&lt;='Product Ratings'!$V$7,P1025&gt;='Product Ratings'!$U$7),'Product Ratings'!$S$7,IF(AND(P1025&lt;='Product Ratings'!$V$8,P1025&gt;='Product Ratings'!$U$8),'Product Ratings'!$S$8,IF(P1025&gt;='Product Ratings'!$U$9,'Product Ratings'!$S$9)))))</f>
        <v>4</v>
      </c>
      <c r="W1025" s="135">
        <f t="shared" si="6"/>
        <v>15</v>
      </c>
      <c r="X1025" s="90"/>
      <c r="Y1025" s="90"/>
      <c r="Z1025" s="90"/>
      <c r="AA1025" s="90"/>
      <c r="AB1025" s="90"/>
    </row>
    <row r="1026" ht="12.75" customHeight="1">
      <c r="A1026" s="87"/>
      <c r="B1026" s="90"/>
      <c r="C1026" s="90"/>
      <c r="D1026" s="126">
        <v>6.0</v>
      </c>
      <c r="E1026" s="127">
        <v>45.04</v>
      </c>
      <c r="F1026" s="128">
        <f t="shared" si="7"/>
        <v>29.276</v>
      </c>
      <c r="G1026" s="129">
        <f t="shared" si="1"/>
        <v>15.764</v>
      </c>
      <c r="H1026" s="130">
        <f t="shared" si="2"/>
        <v>0.35</v>
      </c>
      <c r="I1026" s="131">
        <v>44774.0</v>
      </c>
      <c r="J1026" s="132">
        <v>44810.0</v>
      </c>
      <c r="K1026" s="123"/>
      <c r="L1026" s="90"/>
      <c r="M1026" s="133">
        <f t="shared" si="3"/>
        <v>7.506666667</v>
      </c>
      <c r="N1026" s="99">
        <f t="shared" si="4"/>
        <v>36</v>
      </c>
      <c r="O1026" s="133">
        <f t="shared" si="5"/>
        <v>4.879333333</v>
      </c>
      <c r="P1026" s="134">
        <v>0.59</v>
      </c>
      <c r="Q1026" s="90"/>
      <c r="R1026" s="99">
        <f>IF(AND(H1026&lt;='Product Ratings'!$E$5,H1026&gt;='Product Ratings'!$D$5),'Product Ratings'!$C$5,IF(AND(H1026&lt;='Product Ratings'!$E$6,H1026&gt;='Product Ratings'!$D$6),'Product Ratings'!$C$6,IF(AND(H1026&lt;='Product Ratings'!$E$7,H1026&gt;='Product Ratings'!$D$7),'Product Ratings'!$C$7,IF(AND(H1026&lt;='Product Ratings'!$E$8,H1026&gt;='Product Ratings'!$D$8),'Product Ratings'!$C$8,IF(H1026&gt;='Product Ratings'!$D$9,'Product Ratings'!$C$9)))))</f>
        <v>2</v>
      </c>
      <c r="S1026" s="99">
        <f>IF(AND(D1026&lt;='Product Ratings'!$I$5,D1026&gt;='Product Ratings'!$H$5),'Product Ratings'!$F$5,IF(AND(D1026&lt;='Product Ratings'!$I$6,D1026&gt;='Product Ratings'!$H$6),'Product Ratings'!$F$6,IF(AND(D1026&lt;='Product Ratings'!$I$7,I1026&gt;='Product Ratings'!$H$7),'Product Ratings'!$F$7,IF(AND(D1026&lt;='Product Ratings'!$I$8,D1026&gt;='Product Ratings'!$H$8),'Product Ratings'!$F$8,IF(D1026&gt;='Product Ratings'!$H$9,'Product Ratings'!$F$9)))))</f>
        <v>2</v>
      </c>
      <c r="T1026" s="99">
        <f>IF(AND(O1026&lt;='Product Ratings'!$M$5,O1026&gt;='Product Ratings'!$L$5),'Product Ratings'!$J$5,IF(AND(O1026&lt;='Product Ratings'!$M$6,O1026&gt;='Product Ratings'!$L$6),'Product Ratings'!$J$6,IF(AND(O1026&lt;='Product Ratings'!$M$7,O1026&gt;='Product Ratings'!$L$7),'Product Ratings'!$J$7,IF(AND(O1026&lt;='Product Ratings'!$M$8,O1026&gt;='Product Ratings'!$L$8),'Product Ratings'!$J$8,IF(O1026&gt;='Product Ratings'!$L$9,'Product Ratings'!$J$9)))))</f>
        <v>5</v>
      </c>
      <c r="U1026" s="99">
        <f>IF(AND(N1026&lt;='Product Ratings'!$R$5,N1026&gt;='Product Ratings'!$Q$5),'Product Ratings'!$O$5,IF(AND(N1026&lt;='Product Ratings'!$R$6,N1026&gt;='Product Ratings'!$Q$6),'Product Ratings'!$O$6,IF(AND(N1026&lt;='Product Ratings'!$R$7,N1026&gt;='Product Ratings'!$Q$7),'Product Ratings'!$O$7,IF(AND(N1026&lt;='Product Ratings'!$R$8,N1026&gt;='Product Ratings'!$Q$8),'Product Ratings'!$O$8,IF(N1026&gt;='Product Ratings'!$Q$9,'Product Ratings'!$O$9)))))</f>
        <v>3</v>
      </c>
      <c r="V1026" s="99">
        <f>IF(AND(P1026&lt;='Product Ratings'!$V$5,P1026&gt;='Product Ratings'!$U$5),'Product Ratings'!$S$5,IF(AND(P1026&lt;='Product Ratings'!$V$6,P1026&gt;='Product Ratings'!$U$6),'Product Ratings'!$S$6,IF(AND(P1026&lt;='Product Ratings'!$V$7,P1026&gt;='Product Ratings'!$U$7),'Product Ratings'!$S$7,IF(AND(P1026&lt;='Product Ratings'!$V$8,P1026&gt;='Product Ratings'!$U$8),'Product Ratings'!$S$8,IF(P1026&gt;='Product Ratings'!$U$9,'Product Ratings'!$S$9)))))</f>
        <v>5</v>
      </c>
      <c r="W1026" s="135">
        <f t="shared" si="6"/>
        <v>17</v>
      </c>
      <c r="X1026" s="90"/>
      <c r="Y1026" s="90"/>
      <c r="Z1026" s="90"/>
      <c r="AA1026" s="90"/>
      <c r="AB1026" s="90"/>
    </row>
    <row r="1027" ht="12.75" customHeight="1">
      <c r="A1027" s="87"/>
      <c r="B1027" s="90"/>
      <c r="C1027" s="90"/>
      <c r="D1027" s="126">
        <v>1.0</v>
      </c>
      <c r="E1027" s="127">
        <v>246.96</v>
      </c>
      <c r="F1027" s="128">
        <f t="shared" si="7"/>
        <v>160.524</v>
      </c>
      <c r="G1027" s="129">
        <f t="shared" si="1"/>
        <v>86.436</v>
      </c>
      <c r="H1027" s="130">
        <f t="shared" si="2"/>
        <v>0.35</v>
      </c>
      <c r="I1027" s="131">
        <v>44775.0</v>
      </c>
      <c r="J1027" s="132">
        <v>44811.0</v>
      </c>
      <c r="K1027" s="123"/>
      <c r="L1027" s="90"/>
      <c r="M1027" s="133">
        <f t="shared" si="3"/>
        <v>246.96</v>
      </c>
      <c r="N1027" s="99">
        <f t="shared" si="4"/>
        <v>36</v>
      </c>
      <c r="O1027" s="133">
        <f t="shared" si="5"/>
        <v>160.524</v>
      </c>
      <c r="P1027" s="134">
        <v>0.6</v>
      </c>
      <c r="Q1027" s="90"/>
      <c r="R1027" s="99">
        <f>IF(AND(H1027&lt;='Product Ratings'!$E$5,H1027&gt;='Product Ratings'!$D$5),'Product Ratings'!$C$5,IF(AND(H1027&lt;='Product Ratings'!$E$6,H1027&gt;='Product Ratings'!$D$6),'Product Ratings'!$C$6,IF(AND(H1027&lt;='Product Ratings'!$E$7,H1027&gt;='Product Ratings'!$D$7),'Product Ratings'!$C$7,IF(AND(H1027&lt;='Product Ratings'!$E$8,H1027&gt;='Product Ratings'!$D$8),'Product Ratings'!$C$8,IF(H1027&gt;='Product Ratings'!$D$9,'Product Ratings'!$C$9)))))</f>
        <v>2</v>
      </c>
      <c r="S1027" s="99">
        <f>IF(AND(D1027&lt;='Product Ratings'!$I$5,D1027&gt;='Product Ratings'!$H$5),'Product Ratings'!$F$5,IF(AND(D1027&lt;='Product Ratings'!$I$6,D1027&gt;='Product Ratings'!$H$6),'Product Ratings'!$F$6,IF(AND(D1027&lt;='Product Ratings'!$I$7,I1027&gt;='Product Ratings'!$H$7),'Product Ratings'!$F$7,IF(AND(D1027&lt;='Product Ratings'!$I$8,D1027&gt;='Product Ratings'!$H$8),'Product Ratings'!$F$8,IF(D1027&gt;='Product Ratings'!$H$9,'Product Ratings'!$F$9)))))</f>
        <v>1</v>
      </c>
      <c r="T1027" s="99">
        <f>IF(AND(O1027&lt;='Product Ratings'!$M$5,O1027&gt;='Product Ratings'!$L$5),'Product Ratings'!$J$5,IF(AND(O1027&lt;='Product Ratings'!$M$6,O1027&gt;='Product Ratings'!$L$6),'Product Ratings'!$J$6,IF(AND(O1027&lt;='Product Ratings'!$M$7,O1027&gt;='Product Ratings'!$L$7),'Product Ratings'!$J$7,IF(AND(O1027&lt;='Product Ratings'!$M$8,O1027&gt;='Product Ratings'!$L$8),'Product Ratings'!$J$8,IF(O1027&gt;='Product Ratings'!$L$9,'Product Ratings'!$J$9)))))</f>
        <v>2</v>
      </c>
      <c r="U1027" s="99">
        <f>IF(AND(N1027&lt;='Product Ratings'!$R$5,N1027&gt;='Product Ratings'!$Q$5),'Product Ratings'!$O$5,IF(AND(N1027&lt;='Product Ratings'!$R$6,N1027&gt;='Product Ratings'!$Q$6),'Product Ratings'!$O$6,IF(AND(N1027&lt;='Product Ratings'!$R$7,N1027&gt;='Product Ratings'!$Q$7),'Product Ratings'!$O$7,IF(AND(N1027&lt;='Product Ratings'!$R$8,N1027&gt;='Product Ratings'!$Q$8),'Product Ratings'!$O$8,IF(N1027&gt;='Product Ratings'!$Q$9,'Product Ratings'!$O$9)))))</f>
        <v>3</v>
      </c>
      <c r="V1027" s="99">
        <f>IF(AND(P1027&lt;='Product Ratings'!$V$5,P1027&gt;='Product Ratings'!$U$5),'Product Ratings'!$S$5,IF(AND(P1027&lt;='Product Ratings'!$V$6,P1027&gt;='Product Ratings'!$U$6),'Product Ratings'!$S$6,IF(AND(P1027&lt;='Product Ratings'!$V$7,P1027&gt;='Product Ratings'!$U$7),'Product Ratings'!$S$7,IF(AND(P1027&lt;='Product Ratings'!$V$8,P1027&gt;='Product Ratings'!$U$8),'Product Ratings'!$S$8,IF(P1027&gt;='Product Ratings'!$U$9,'Product Ratings'!$S$9)))))</f>
        <v>5</v>
      </c>
      <c r="W1027" s="135">
        <f t="shared" si="6"/>
        <v>13</v>
      </c>
      <c r="X1027" s="90"/>
      <c r="Y1027" s="90"/>
      <c r="Z1027" s="90"/>
      <c r="AA1027" s="90"/>
      <c r="AB1027" s="90"/>
    </row>
    <row r="1028" ht="12.75" customHeight="1">
      <c r="A1028" s="87"/>
      <c r="B1028" s="90"/>
      <c r="C1028" s="90"/>
      <c r="D1028" s="126">
        <v>2.0</v>
      </c>
      <c r="E1028" s="127">
        <v>21.74</v>
      </c>
      <c r="F1028" s="128">
        <f t="shared" si="7"/>
        <v>14.131</v>
      </c>
      <c r="G1028" s="129">
        <f t="shared" si="1"/>
        <v>7.609</v>
      </c>
      <c r="H1028" s="130">
        <f t="shared" si="2"/>
        <v>0.35</v>
      </c>
      <c r="I1028" s="131">
        <v>44776.0</v>
      </c>
      <c r="J1028" s="132">
        <v>44812.0</v>
      </c>
      <c r="K1028" s="123"/>
      <c r="L1028" s="90"/>
      <c r="M1028" s="133">
        <f t="shared" si="3"/>
        <v>10.87</v>
      </c>
      <c r="N1028" s="99">
        <f t="shared" si="4"/>
        <v>36</v>
      </c>
      <c r="O1028" s="133">
        <f t="shared" si="5"/>
        <v>7.0655</v>
      </c>
      <c r="P1028" s="134">
        <v>0.64</v>
      </c>
      <c r="Q1028" s="90"/>
      <c r="R1028" s="99">
        <f>IF(AND(H1028&lt;='Product Ratings'!$E$5,H1028&gt;='Product Ratings'!$D$5),'Product Ratings'!$C$5,IF(AND(H1028&lt;='Product Ratings'!$E$6,H1028&gt;='Product Ratings'!$D$6),'Product Ratings'!$C$6,IF(AND(H1028&lt;='Product Ratings'!$E$7,H1028&gt;='Product Ratings'!$D$7),'Product Ratings'!$C$7,IF(AND(H1028&lt;='Product Ratings'!$E$8,H1028&gt;='Product Ratings'!$D$8),'Product Ratings'!$C$8,IF(H1028&gt;='Product Ratings'!$D$9,'Product Ratings'!$C$9)))))</f>
        <v>2</v>
      </c>
      <c r="S1028" s="99">
        <f>IF(AND(D1028&lt;='Product Ratings'!$I$5,D1028&gt;='Product Ratings'!$H$5),'Product Ratings'!$F$5,IF(AND(D1028&lt;='Product Ratings'!$I$6,D1028&gt;='Product Ratings'!$H$6),'Product Ratings'!$F$6,IF(AND(D1028&lt;='Product Ratings'!$I$7,I1028&gt;='Product Ratings'!$H$7),'Product Ratings'!$F$7,IF(AND(D1028&lt;='Product Ratings'!$I$8,D1028&gt;='Product Ratings'!$H$8),'Product Ratings'!$F$8,IF(D1028&gt;='Product Ratings'!$H$9,'Product Ratings'!$F$9)))))</f>
        <v>1</v>
      </c>
      <c r="T1028" s="99">
        <f>IF(AND(O1028&lt;='Product Ratings'!$M$5,O1028&gt;='Product Ratings'!$L$5),'Product Ratings'!$J$5,IF(AND(O1028&lt;='Product Ratings'!$M$6,O1028&gt;='Product Ratings'!$L$6),'Product Ratings'!$J$6,IF(AND(O1028&lt;='Product Ratings'!$M$7,O1028&gt;='Product Ratings'!$L$7),'Product Ratings'!$J$7,IF(AND(O1028&lt;='Product Ratings'!$M$8,O1028&gt;='Product Ratings'!$L$8),'Product Ratings'!$J$8,IF(O1028&gt;='Product Ratings'!$L$9,'Product Ratings'!$J$9)))))</f>
        <v>5</v>
      </c>
      <c r="U1028" s="99">
        <f>IF(AND(N1028&lt;='Product Ratings'!$R$5,N1028&gt;='Product Ratings'!$Q$5),'Product Ratings'!$O$5,IF(AND(N1028&lt;='Product Ratings'!$R$6,N1028&gt;='Product Ratings'!$Q$6),'Product Ratings'!$O$6,IF(AND(N1028&lt;='Product Ratings'!$R$7,N1028&gt;='Product Ratings'!$Q$7),'Product Ratings'!$O$7,IF(AND(N1028&lt;='Product Ratings'!$R$8,N1028&gt;='Product Ratings'!$Q$8),'Product Ratings'!$O$8,IF(N1028&gt;='Product Ratings'!$Q$9,'Product Ratings'!$O$9)))))</f>
        <v>3</v>
      </c>
      <c r="V1028" s="99">
        <f>IF(AND(P1028&lt;='Product Ratings'!$V$5,P1028&gt;='Product Ratings'!$U$5),'Product Ratings'!$S$5,IF(AND(P1028&lt;='Product Ratings'!$V$6,P1028&gt;='Product Ratings'!$U$6),'Product Ratings'!$S$6,IF(AND(P1028&lt;='Product Ratings'!$V$7,P1028&gt;='Product Ratings'!$U$7),'Product Ratings'!$S$7,IF(AND(P1028&lt;='Product Ratings'!$V$8,P1028&gt;='Product Ratings'!$U$8),'Product Ratings'!$S$8,IF(P1028&gt;='Product Ratings'!$U$9,'Product Ratings'!$S$9)))))</f>
        <v>5</v>
      </c>
      <c r="W1028" s="135">
        <f t="shared" si="6"/>
        <v>16</v>
      </c>
      <c r="X1028" s="90"/>
      <c r="Y1028" s="90"/>
      <c r="Z1028" s="90"/>
      <c r="AA1028" s="90"/>
      <c r="AB1028" s="90"/>
    </row>
    <row r="1029" ht="12.75" customHeight="1">
      <c r="A1029" s="87"/>
      <c r="B1029" s="90"/>
      <c r="C1029" s="90"/>
      <c r="D1029" s="126">
        <v>3.0</v>
      </c>
      <c r="E1029" s="127">
        <v>155.65</v>
      </c>
      <c r="F1029" s="128">
        <f t="shared" si="7"/>
        <v>101.1725</v>
      </c>
      <c r="G1029" s="129">
        <f t="shared" si="1"/>
        <v>54.4775</v>
      </c>
      <c r="H1029" s="130">
        <f t="shared" si="2"/>
        <v>0.35</v>
      </c>
      <c r="I1029" s="131">
        <v>44777.0</v>
      </c>
      <c r="J1029" s="132">
        <v>44813.0</v>
      </c>
      <c r="K1029" s="123"/>
      <c r="L1029" s="90"/>
      <c r="M1029" s="133">
        <f t="shared" si="3"/>
        <v>51.88333333</v>
      </c>
      <c r="N1029" s="99">
        <f t="shared" si="4"/>
        <v>36</v>
      </c>
      <c r="O1029" s="133">
        <f t="shared" si="5"/>
        <v>33.72416667</v>
      </c>
      <c r="P1029" s="134">
        <v>0.67</v>
      </c>
      <c r="Q1029" s="90"/>
      <c r="R1029" s="99">
        <f>IF(AND(H1029&lt;='Product Ratings'!$E$5,H1029&gt;='Product Ratings'!$D$5),'Product Ratings'!$C$5,IF(AND(H1029&lt;='Product Ratings'!$E$6,H1029&gt;='Product Ratings'!$D$6),'Product Ratings'!$C$6,IF(AND(H1029&lt;='Product Ratings'!$E$7,H1029&gt;='Product Ratings'!$D$7),'Product Ratings'!$C$7,IF(AND(H1029&lt;='Product Ratings'!$E$8,H1029&gt;='Product Ratings'!$D$8),'Product Ratings'!$C$8,IF(H1029&gt;='Product Ratings'!$D$9,'Product Ratings'!$C$9)))))</f>
        <v>2</v>
      </c>
      <c r="S1029" s="99">
        <f>IF(AND(D1029&lt;='Product Ratings'!$I$5,D1029&gt;='Product Ratings'!$H$5),'Product Ratings'!$F$5,IF(AND(D1029&lt;='Product Ratings'!$I$6,D1029&gt;='Product Ratings'!$H$6),'Product Ratings'!$F$6,IF(AND(D1029&lt;='Product Ratings'!$I$7,I1029&gt;='Product Ratings'!$H$7),'Product Ratings'!$F$7,IF(AND(D1029&lt;='Product Ratings'!$I$8,D1029&gt;='Product Ratings'!$H$8),'Product Ratings'!$F$8,IF(D1029&gt;='Product Ratings'!$H$9,'Product Ratings'!$F$9)))))</f>
        <v>1</v>
      </c>
      <c r="T1029" s="99">
        <f>IF(AND(O1029&lt;='Product Ratings'!$M$5,O1029&gt;='Product Ratings'!$L$5),'Product Ratings'!$J$5,IF(AND(O1029&lt;='Product Ratings'!$M$6,O1029&gt;='Product Ratings'!$L$6),'Product Ratings'!$J$6,IF(AND(O1029&lt;='Product Ratings'!$M$7,O1029&gt;='Product Ratings'!$L$7),'Product Ratings'!$J$7,IF(AND(O1029&lt;='Product Ratings'!$M$8,O1029&gt;='Product Ratings'!$L$8),'Product Ratings'!$J$8,IF(O1029&gt;='Product Ratings'!$L$9,'Product Ratings'!$J$9)))))</f>
        <v>4</v>
      </c>
      <c r="U1029" s="99">
        <f>IF(AND(N1029&lt;='Product Ratings'!$R$5,N1029&gt;='Product Ratings'!$Q$5),'Product Ratings'!$O$5,IF(AND(N1029&lt;='Product Ratings'!$R$6,N1029&gt;='Product Ratings'!$Q$6),'Product Ratings'!$O$6,IF(AND(N1029&lt;='Product Ratings'!$R$7,N1029&gt;='Product Ratings'!$Q$7),'Product Ratings'!$O$7,IF(AND(N1029&lt;='Product Ratings'!$R$8,N1029&gt;='Product Ratings'!$Q$8),'Product Ratings'!$O$8,IF(N1029&gt;='Product Ratings'!$Q$9,'Product Ratings'!$O$9)))))</f>
        <v>3</v>
      </c>
      <c r="V1029" s="99">
        <f>IF(AND(P1029&lt;='Product Ratings'!$V$5,P1029&gt;='Product Ratings'!$U$5),'Product Ratings'!$S$5,IF(AND(P1029&lt;='Product Ratings'!$V$6,P1029&gt;='Product Ratings'!$U$6),'Product Ratings'!$S$6,IF(AND(P1029&lt;='Product Ratings'!$V$7,P1029&gt;='Product Ratings'!$U$7),'Product Ratings'!$S$7,IF(AND(P1029&lt;='Product Ratings'!$V$8,P1029&gt;='Product Ratings'!$U$8),'Product Ratings'!$S$8,IF(P1029&gt;='Product Ratings'!$U$9,'Product Ratings'!$S$9)))))</f>
        <v>5</v>
      </c>
      <c r="W1029" s="135">
        <f t="shared" si="6"/>
        <v>15</v>
      </c>
      <c r="X1029" s="90"/>
      <c r="Y1029" s="90"/>
      <c r="Z1029" s="90"/>
      <c r="AA1029" s="90"/>
      <c r="AB1029" s="90"/>
    </row>
    <row r="1030" ht="12.75" customHeight="1">
      <c r="A1030" s="87"/>
      <c r="B1030" s="90"/>
      <c r="C1030" s="90"/>
      <c r="D1030" s="126">
        <v>4.0</v>
      </c>
      <c r="E1030" s="127">
        <v>109.57</v>
      </c>
      <c r="F1030" s="128">
        <f t="shared" si="7"/>
        <v>71.2205</v>
      </c>
      <c r="G1030" s="129">
        <f t="shared" si="1"/>
        <v>38.3495</v>
      </c>
      <c r="H1030" s="130">
        <f t="shared" si="2"/>
        <v>0.35</v>
      </c>
      <c r="I1030" s="131">
        <v>44778.0</v>
      </c>
      <c r="J1030" s="132">
        <v>44814.0</v>
      </c>
      <c r="K1030" s="123"/>
      <c r="L1030" s="90"/>
      <c r="M1030" s="133">
        <f t="shared" si="3"/>
        <v>27.3925</v>
      </c>
      <c r="N1030" s="99">
        <f t="shared" si="4"/>
        <v>36</v>
      </c>
      <c r="O1030" s="133">
        <f t="shared" si="5"/>
        <v>17.805125</v>
      </c>
      <c r="P1030" s="134">
        <v>0.68</v>
      </c>
      <c r="Q1030" s="90"/>
      <c r="R1030" s="99">
        <f>IF(AND(H1030&lt;='Product Ratings'!$E$5,H1030&gt;='Product Ratings'!$D$5),'Product Ratings'!$C$5,IF(AND(H1030&lt;='Product Ratings'!$E$6,H1030&gt;='Product Ratings'!$D$6),'Product Ratings'!$C$6,IF(AND(H1030&lt;='Product Ratings'!$E$7,H1030&gt;='Product Ratings'!$D$7),'Product Ratings'!$C$7,IF(AND(H1030&lt;='Product Ratings'!$E$8,H1030&gt;='Product Ratings'!$D$8),'Product Ratings'!$C$8,IF(H1030&gt;='Product Ratings'!$D$9,'Product Ratings'!$C$9)))))</f>
        <v>2</v>
      </c>
      <c r="S1030" s="99">
        <f>IF(AND(D1030&lt;='Product Ratings'!$I$5,D1030&gt;='Product Ratings'!$H$5),'Product Ratings'!$F$5,IF(AND(D1030&lt;='Product Ratings'!$I$6,D1030&gt;='Product Ratings'!$H$6),'Product Ratings'!$F$6,IF(AND(D1030&lt;='Product Ratings'!$I$7,I1030&gt;='Product Ratings'!$H$7),'Product Ratings'!$F$7,IF(AND(D1030&lt;='Product Ratings'!$I$8,D1030&gt;='Product Ratings'!$H$8),'Product Ratings'!$F$8,IF(D1030&gt;='Product Ratings'!$H$9,'Product Ratings'!$F$9)))))</f>
        <v>1</v>
      </c>
      <c r="T1030" s="99">
        <f>IF(AND(O1030&lt;='Product Ratings'!$M$5,O1030&gt;='Product Ratings'!$L$5),'Product Ratings'!$J$5,IF(AND(O1030&lt;='Product Ratings'!$M$6,O1030&gt;='Product Ratings'!$L$6),'Product Ratings'!$J$6,IF(AND(O1030&lt;='Product Ratings'!$M$7,O1030&gt;='Product Ratings'!$L$7),'Product Ratings'!$J$7,IF(AND(O1030&lt;='Product Ratings'!$M$8,O1030&gt;='Product Ratings'!$L$8),'Product Ratings'!$J$8,IF(O1030&gt;='Product Ratings'!$L$9,'Product Ratings'!$J$9)))))</f>
        <v>5</v>
      </c>
      <c r="U1030" s="99">
        <f>IF(AND(N1030&lt;='Product Ratings'!$R$5,N1030&gt;='Product Ratings'!$Q$5),'Product Ratings'!$O$5,IF(AND(N1030&lt;='Product Ratings'!$R$6,N1030&gt;='Product Ratings'!$Q$6),'Product Ratings'!$O$6,IF(AND(N1030&lt;='Product Ratings'!$R$7,N1030&gt;='Product Ratings'!$Q$7),'Product Ratings'!$O$7,IF(AND(N1030&lt;='Product Ratings'!$R$8,N1030&gt;='Product Ratings'!$Q$8),'Product Ratings'!$O$8,IF(N1030&gt;='Product Ratings'!$Q$9,'Product Ratings'!$O$9)))))</f>
        <v>3</v>
      </c>
      <c r="V1030" s="99">
        <f>IF(AND(P1030&lt;='Product Ratings'!$V$5,P1030&gt;='Product Ratings'!$U$5),'Product Ratings'!$S$5,IF(AND(P1030&lt;='Product Ratings'!$V$6,P1030&gt;='Product Ratings'!$U$6),'Product Ratings'!$S$6,IF(AND(P1030&lt;='Product Ratings'!$V$7,P1030&gt;='Product Ratings'!$U$7),'Product Ratings'!$S$7,IF(AND(P1030&lt;='Product Ratings'!$V$8,P1030&gt;='Product Ratings'!$U$8),'Product Ratings'!$S$8,IF(P1030&gt;='Product Ratings'!$U$9,'Product Ratings'!$S$9)))))</f>
        <v>5</v>
      </c>
      <c r="W1030" s="135">
        <f t="shared" si="6"/>
        <v>16</v>
      </c>
      <c r="X1030" s="90"/>
      <c r="Y1030" s="90"/>
      <c r="Z1030" s="90"/>
      <c r="AA1030" s="90"/>
      <c r="AB1030" s="90"/>
    </row>
    <row r="1031" ht="12.75" customHeight="1">
      <c r="A1031" s="87"/>
      <c r="B1031" s="90"/>
      <c r="C1031" s="90"/>
      <c r="D1031" s="126">
        <v>5.0</v>
      </c>
      <c r="E1031" s="127">
        <v>30.43</v>
      </c>
      <c r="F1031" s="128">
        <f t="shared" si="7"/>
        <v>19.7795</v>
      </c>
      <c r="G1031" s="129">
        <f t="shared" si="1"/>
        <v>10.6505</v>
      </c>
      <c r="H1031" s="130">
        <f t="shared" si="2"/>
        <v>0.35</v>
      </c>
      <c r="I1031" s="131">
        <v>44779.0</v>
      </c>
      <c r="J1031" s="132">
        <v>44815.0</v>
      </c>
      <c r="K1031" s="123"/>
      <c r="L1031" s="90"/>
      <c r="M1031" s="133">
        <f t="shared" si="3"/>
        <v>6.086</v>
      </c>
      <c r="N1031" s="99">
        <f t="shared" si="4"/>
        <v>36</v>
      </c>
      <c r="O1031" s="133">
        <f t="shared" si="5"/>
        <v>3.9559</v>
      </c>
      <c r="P1031" s="134">
        <v>0.62</v>
      </c>
      <c r="Q1031" s="90"/>
      <c r="R1031" s="99">
        <f>IF(AND(H1031&lt;='Product Ratings'!$E$5,H1031&gt;='Product Ratings'!$D$5),'Product Ratings'!$C$5,IF(AND(H1031&lt;='Product Ratings'!$E$6,H1031&gt;='Product Ratings'!$D$6),'Product Ratings'!$C$6,IF(AND(H1031&lt;='Product Ratings'!$E$7,H1031&gt;='Product Ratings'!$D$7),'Product Ratings'!$C$7,IF(AND(H1031&lt;='Product Ratings'!$E$8,H1031&gt;='Product Ratings'!$D$8),'Product Ratings'!$C$8,IF(H1031&gt;='Product Ratings'!$D$9,'Product Ratings'!$C$9)))))</f>
        <v>2</v>
      </c>
      <c r="S1031" s="99">
        <f>IF(AND(D1031&lt;='Product Ratings'!$I$5,D1031&gt;='Product Ratings'!$H$5),'Product Ratings'!$F$5,IF(AND(D1031&lt;='Product Ratings'!$I$6,D1031&gt;='Product Ratings'!$H$6),'Product Ratings'!$F$6,IF(AND(D1031&lt;='Product Ratings'!$I$7,I1031&gt;='Product Ratings'!$H$7),'Product Ratings'!$F$7,IF(AND(D1031&lt;='Product Ratings'!$I$8,D1031&gt;='Product Ratings'!$H$8),'Product Ratings'!$F$8,IF(D1031&gt;='Product Ratings'!$H$9,'Product Ratings'!$F$9)))))</f>
        <v>1</v>
      </c>
      <c r="T1031" s="99">
        <f>IF(AND(O1031&lt;='Product Ratings'!$M$5,O1031&gt;='Product Ratings'!$L$5),'Product Ratings'!$J$5,IF(AND(O1031&lt;='Product Ratings'!$M$6,O1031&gt;='Product Ratings'!$L$6),'Product Ratings'!$J$6,IF(AND(O1031&lt;='Product Ratings'!$M$7,O1031&gt;='Product Ratings'!$L$7),'Product Ratings'!$J$7,IF(AND(O1031&lt;='Product Ratings'!$M$8,O1031&gt;='Product Ratings'!$L$8),'Product Ratings'!$J$8,IF(O1031&gt;='Product Ratings'!$L$9,'Product Ratings'!$J$9)))))</f>
        <v>5</v>
      </c>
      <c r="U1031" s="99">
        <f>IF(AND(N1031&lt;='Product Ratings'!$R$5,N1031&gt;='Product Ratings'!$Q$5),'Product Ratings'!$O$5,IF(AND(N1031&lt;='Product Ratings'!$R$6,N1031&gt;='Product Ratings'!$Q$6),'Product Ratings'!$O$6,IF(AND(N1031&lt;='Product Ratings'!$R$7,N1031&gt;='Product Ratings'!$Q$7),'Product Ratings'!$O$7,IF(AND(N1031&lt;='Product Ratings'!$R$8,N1031&gt;='Product Ratings'!$Q$8),'Product Ratings'!$O$8,IF(N1031&gt;='Product Ratings'!$Q$9,'Product Ratings'!$O$9)))))</f>
        <v>3</v>
      </c>
      <c r="V1031" s="99">
        <f>IF(AND(P1031&lt;='Product Ratings'!$V$5,P1031&gt;='Product Ratings'!$U$5),'Product Ratings'!$S$5,IF(AND(P1031&lt;='Product Ratings'!$V$6,P1031&gt;='Product Ratings'!$U$6),'Product Ratings'!$S$6,IF(AND(P1031&lt;='Product Ratings'!$V$7,P1031&gt;='Product Ratings'!$U$7),'Product Ratings'!$S$7,IF(AND(P1031&lt;='Product Ratings'!$V$8,P1031&gt;='Product Ratings'!$U$8),'Product Ratings'!$S$8,IF(P1031&gt;='Product Ratings'!$U$9,'Product Ratings'!$S$9)))))</f>
        <v>5</v>
      </c>
      <c r="W1031" s="135">
        <f t="shared" si="6"/>
        <v>16</v>
      </c>
      <c r="X1031" s="90"/>
      <c r="Y1031" s="90"/>
      <c r="Z1031" s="90"/>
      <c r="AA1031" s="90"/>
      <c r="AB1031" s="90"/>
    </row>
    <row r="1032" ht="12.75" customHeight="1">
      <c r="A1032" s="87"/>
      <c r="B1032" s="90"/>
      <c r="C1032" s="90"/>
      <c r="D1032" s="126">
        <v>6.0</v>
      </c>
      <c r="E1032" s="127">
        <v>85.22</v>
      </c>
      <c r="F1032" s="128">
        <f t="shared" si="7"/>
        <v>55.393</v>
      </c>
      <c r="G1032" s="129">
        <f t="shared" si="1"/>
        <v>29.827</v>
      </c>
      <c r="H1032" s="130">
        <f t="shared" si="2"/>
        <v>0.35</v>
      </c>
      <c r="I1032" s="131">
        <v>44780.0</v>
      </c>
      <c r="J1032" s="132">
        <v>44816.0</v>
      </c>
      <c r="K1032" s="123"/>
      <c r="L1032" s="90"/>
      <c r="M1032" s="133">
        <f t="shared" si="3"/>
        <v>14.20333333</v>
      </c>
      <c r="N1032" s="99">
        <f t="shared" si="4"/>
        <v>36</v>
      </c>
      <c r="O1032" s="133">
        <f t="shared" si="5"/>
        <v>9.232166667</v>
      </c>
      <c r="P1032" s="134">
        <v>0.69</v>
      </c>
      <c r="Q1032" s="90"/>
      <c r="R1032" s="99">
        <f>IF(AND(H1032&lt;='Product Ratings'!$E$5,H1032&gt;='Product Ratings'!$D$5),'Product Ratings'!$C$5,IF(AND(H1032&lt;='Product Ratings'!$E$6,H1032&gt;='Product Ratings'!$D$6),'Product Ratings'!$C$6,IF(AND(H1032&lt;='Product Ratings'!$E$7,H1032&gt;='Product Ratings'!$D$7),'Product Ratings'!$C$7,IF(AND(H1032&lt;='Product Ratings'!$E$8,H1032&gt;='Product Ratings'!$D$8),'Product Ratings'!$C$8,IF(H1032&gt;='Product Ratings'!$D$9,'Product Ratings'!$C$9)))))</f>
        <v>2</v>
      </c>
      <c r="S1032" s="99">
        <f>IF(AND(D1032&lt;='Product Ratings'!$I$5,D1032&gt;='Product Ratings'!$H$5),'Product Ratings'!$F$5,IF(AND(D1032&lt;='Product Ratings'!$I$6,D1032&gt;='Product Ratings'!$H$6),'Product Ratings'!$F$6,IF(AND(D1032&lt;='Product Ratings'!$I$7,I1032&gt;='Product Ratings'!$H$7),'Product Ratings'!$F$7,IF(AND(D1032&lt;='Product Ratings'!$I$8,D1032&gt;='Product Ratings'!$H$8),'Product Ratings'!$F$8,IF(D1032&gt;='Product Ratings'!$H$9,'Product Ratings'!$F$9)))))</f>
        <v>2</v>
      </c>
      <c r="T1032" s="99">
        <f>IF(AND(O1032&lt;='Product Ratings'!$M$5,O1032&gt;='Product Ratings'!$L$5),'Product Ratings'!$J$5,IF(AND(O1032&lt;='Product Ratings'!$M$6,O1032&gt;='Product Ratings'!$L$6),'Product Ratings'!$J$6,IF(AND(O1032&lt;='Product Ratings'!$M$7,O1032&gt;='Product Ratings'!$L$7),'Product Ratings'!$J$7,IF(AND(O1032&lt;='Product Ratings'!$M$8,O1032&gt;='Product Ratings'!$L$8),'Product Ratings'!$J$8,IF(O1032&gt;='Product Ratings'!$L$9,'Product Ratings'!$J$9)))))</f>
        <v>5</v>
      </c>
      <c r="U1032" s="99">
        <f>IF(AND(N1032&lt;='Product Ratings'!$R$5,N1032&gt;='Product Ratings'!$Q$5),'Product Ratings'!$O$5,IF(AND(N1032&lt;='Product Ratings'!$R$6,N1032&gt;='Product Ratings'!$Q$6),'Product Ratings'!$O$6,IF(AND(N1032&lt;='Product Ratings'!$R$7,N1032&gt;='Product Ratings'!$Q$7),'Product Ratings'!$O$7,IF(AND(N1032&lt;='Product Ratings'!$R$8,N1032&gt;='Product Ratings'!$Q$8),'Product Ratings'!$O$8,IF(N1032&gt;='Product Ratings'!$Q$9,'Product Ratings'!$O$9)))))</f>
        <v>3</v>
      </c>
      <c r="V1032" s="99">
        <f>IF(AND(P1032&lt;='Product Ratings'!$V$5,P1032&gt;='Product Ratings'!$U$5),'Product Ratings'!$S$5,IF(AND(P1032&lt;='Product Ratings'!$V$6,P1032&gt;='Product Ratings'!$U$6),'Product Ratings'!$S$6,IF(AND(P1032&lt;='Product Ratings'!$V$7,P1032&gt;='Product Ratings'!$U$7),'Product Ratings'!$S$7,IF(AND(P1032&lt;='Product Ratings'!$V$8,P1032&gt;='Product Ratings'!$U$8),'Product Ratings'!$S$8,IF(P1032&gt;='Product Ratings'!$U$9,'Product Ratings'!$S$9)))))</f>
        <v>5</v>
      </c>
      <c r="W1032" s="135">
        <f t="shared" si="6"/>
        <v>17</v>
      </c>
      <c r="X1032" s="90"/>
      <c r="Y1032" s="90"/>
      <c r="Z1032" s="90"/>
      <c r="AA1032" s="90"/>
      <c r="AB1032" s="90"/>
    </row>
    <row r="1033" ht="12.75" customHeight="1">
      <c r="A1033" s="87"/>
      <c r="B1033" s="90"/>
      <c r="C1033" s="90"/>
      <c r="D1033" s="126">
        <v>1.0</v>
      </c>
      <c r="E1033" s="127">
        <v>298.26</v>
      </c>
      <c r="F1033" s="128">
        <f t="shared" si="7"/>
        <v>193.869</v>
      </c>
      <c r="G1033" s="129">
        <f t="shared" si="1"/>
        <v>104.391</v>
      </c>
      <c r="H1033" s="130">
        <f t="shared" si="2"/>
        <v>0.35</v>
      </c>
      <c r="I1033" s="131">
        <v>44781.0</v>
      </c>
      <c r="J1033" s="132">
        <v>44817.0</v>
      </c>
      <c r="K1033" s="123"/>
      <c r="L1033" s="90"/>
      <c r="M1033" s="133">
        <f t="shared" si="3"/>
        <v>298.26</v>
      </c>
      <c r="N1033" s="99">
        <f t="shared" si="4"/>
        <v>36</v>
      </c>
      <c r="O1033" s="133">
        <f t="shared" si="5"/>
        <v>193.869</v>
      </c>
      <c r="P1033" s="134">
        <v>0.64</v>
      </c>
      <c r="Q1033" s="90"/>
      <c r="R1033" s="99">
        <f>IF(AND(H1033&lt;='Product Ratings'!$E$5,H1033&gt;='Product Ratings'!$D$5),'Product Ratings'!$C$5,IF(AND(H1033&lt;='Product Ratings'!$E$6,H1033&gt;='Product Ratings'!$D$6),'Product Ratings'!$C$6,IF(AND(H1033&lt;='Product Ratings'!$E$7,H1033&gt;='Product Ratings'!$D$7),'Product Ratings'!$C$7,IF(AND(H1033&lt;='Product Ratings'!$E$8,H1033&gt;='Product Ratings'!$D$8),'Product Ratings'!$C$8,IF(H1033&gt;='Product Ratings'!$D$9,'Product Ratings'!$C$9)))))</f>
        <v>2</v>
      </c>
      <c r="S1033" s="99">
        <f>IF(AND(D1033&lt;='Product Ratings'!$I$5,D1033&gt;='Product Ratings'!$H$5),'Product Ratings'!$F$5,IF(AND(D1033&lt;='Product Ratings'!$I$6,D1033&gt;='Product Ratings'!$H$6),'Product Ratings'!$F$6,IF(AND(D1033&lt;='Product Ratings'!$I$7,I1033&gt;='Product Ratings'!$H$7),'Product Ratings'!$F$7,IF(AND(D1033&lt;='Product Ratings'!$I$8,D1033&gt;='Product Ratings'!$H$8),'Product Ratings'!$F$8,IF(D1033&gt;='Product Ratings'!$H$9,'Product Ratings'!$F$9)))))</f>
        <v>1</v>
      </c>
      <c r="T1033" s="99">
        <f>IF(AND(O1033&lt;='Product Ratings'!$M$5,O1033&gt;='Product Ratings'!$L$5),'Product Ratings'!$J$5,IF(AND(O1033&lt;='Product Ratings'!$M$6,O1033&gt;='Product Ratings'!$L$6),'Product Ratings'!$J$6,IF(AND(O1033&lt;='Product Ratings'!$M$7,O1033&gt;='Product Ratings'!$L$7),'Product Ratings'!$J$7,IF(AND(O1033&lt;='Product Ratings'!$M$8,O1033&gt;='Product Ratings'!$L$8),'Product Ratings'!$J$8,IF(O1033&gt;='Product Ratings'!$L$9,'Product Ratings'!$J$9)))))</f>
        <v>1</v>
      </c>
      <c r="U1033" s="99">
        <f>IF(AND(N1033&lt;='Product Ratings'!$R$5,N1033&gt;='Product Ratings'!$Q$5),'Product Ratings'!$O$5,IF(AND(N1033&lt;='Product Ratings'!$R$6,N1033&gt;='Product Ratings'!$Q$6),'Product Ratings'!$O$6,IF(AND(N1033&lt;='Product Ratings'!$R$7,N1033&gt;='Product Ratings'!$Q$7),'Product Ratings'!$O$7,IF(AND(N1033&lt;='Product Ratings'!$R$8,N1033&gt;='Product Ratings'!$Q$8),'Product Ratings'!$O$8,IF(N1033&gt;='Product Ratings'!$Q$9,'Product Ratings'!$O$9)))))</f>
        <v>3</v>
      </c>
      <c r="V1033" s="99">
        <f>IF(AND(P1033&lt;='Product Ratings'!$V$5,P1033&gt;='Product Ratings'!$U$5),'Product Ratings'!$S$5,IF(AND(P1033&lt;='Product Ratings'!$V$6,P1033&gt;='Product Ratings'!$U$6),'Product Ratings'!$S$6,IF(AND(P1033&lt;='Product Ratings'!$V$7,P1033&gt;='Product Ratings'!$U$7),'Product Ratings'!$S$7,IF(AND(P1033&lt;='Product Ratings'!$V$8,P1033&gt;='Product Ratings'!$U$8),'Product Ratings'!$S$8,IF(P1033&gt;='Product Ratings'!$U$9,'Product Ratings'!$S$9)))))</f>
        <v>5</v>
      </c>
      <c r="W1033" s="135">
        <f t="shared" si="6"/>
        <v>12</v>
      </c>
      <c r="X1033" s="90"/>
      <c r="Y1033" s="90"/>
      <c r="Z1033" s="90"/>
      <c r="AA1033" s="90"/>
      <c r="AB1033" s="90"/>
    </row>
    <row r="1034" ht="12.75" customHeight="1">
      <c r="A1034" s="87"/>
      <c r="B1034" s="90"/>
      <c r="C1034" s="90"/>
      <c r="D1034" s="126">
        <v>2.0</v>
      </c>
      <c r="E1034" s="127">
        <v>1399.74</v>
      </c>
      <c r="F1034" s="128">
        <f t="shared" si="7"/>
        <v>909.831</v>
      </c>
      <c r="G1034" s="129">
        <f t="shared" si="1"/>
        <v>489.909</v>
      </c>
      <c r="H1034" s="130">
        <f t="shared" si="2"/>
        <v>0.35</v>
      </c>
      <c r="I1034" s="131">
        <v>44782.0</v>
      </c>
      <c r="J1034" s="132">
        <v>44818.0</v>
      </c>
      <c r="K1034" s="123"/>
      <c r="L1034" s="90"/>
      <c r="M1034" s="133">
        <f t="shared" si="3"/>
        <v>699.87</v>
      </c>
      <c r="N1034" s="99">
        <f t="shared" si="4"/>
        <v>36</v>
      </c>
      <c r="O1034" s="133">
        <f t="shared" si="5"/>
        <v>454.9155</v>
      </c>
      <c r="P1034" s="134">
        <v>0.15</v>
      </c>
      <c r="Q1034" s="90"/>
      <c r="R1034" s="99">
        <f>IF(AND(H1034&lt;='Product Ratings'!$E$5,H1034&gt;='Product Ratings'!$D$5),'Product Ratings'!$C$5,IF(AND(H1034&lt;='Product Ratings'!$E$6,H1034&gt;='Product Ratings'!$D$6),'Product Ratings'!$C$6,IF(AND(H1034&lt;='Product Ratings'!$E$7,H1034&gt;='Product Ratings'!$D$7),'Product Ratings'!$C$7,IF(AND(H1034&lt;='Product Ratings'!$E$8,H1034&gt;='Product Ratings'!$D$8),'Product Ratings'!$C$8,IF(H1034&gt;='Product Ratings'!$D$9,'Product Ratings'!$C$9)))))</f>
        <v>2</v>
      </c>
      <c r="S1034" s="99">
        <f>IF(AND(D1034&lt;='Product Ratings'!$I$5,D1034&gt;='Product Ratings'!$H$5),'Product Ratings'!$F$5,IF(AND(D1034&lt;='Product Ratings'!$I$6,D1034&gt;='Product Ratings'!$H$6),'Product Ratings'!$F$6,IF(AND(D1034&lt;='Product Ratings'!$I$7,I1034&gt;='Product Ratings'!$H$7),'Product Ratings'!$F$7,IF(AND(D1034&lt;='Product Ratings'!$I$8,D1034&gt;='Product Ratings'!$H$8),'Product Ratings'!$F$8,IF(D1034&gt;='Product Ratings'!$H$9,'Product Ratings'!$F$9)))))</f>
        <v>1</v>
      </c>
      <c r="T1034" s="99">
        <f>IF(AND(O1034&lt;='Product Ratings'!$M$5,O1034&gt;='Product Ratings'!$L$5),'Product Ratings'!$J$5,IF(AND(O1034&lt;='Product Ratings'!$M$6,O1034&gt;='Product Ratings'!$L$6),'Product Ratings'!$J$6,IF(AND(O1034&lt;='Product Ratings'!$M$7,O1034&gt;='Product Ratings'!$L$7),'Product Ratings'!$J$7,IF(AND(O1034&lt;='Product Ratings'!$M$8,O1034&gt;='Product Ratings'!$L$8),'Product Ratings'!$J$8,IF(O1034&gt;='Product Ratings'!$L$9,'Product Ratings'!$J$9)))))</f>
        <v>1</v>
      </c>
      <c r="U1034" s="99">
        <f>IF(AND(N1034&lt;='Product Ratings'!$R$5,N1034&gt;='Product Ratings'!$Q$5),'Product Ratings'!$O$5,IF(AND(N1034&lt;='Product Ratings'!$R$6,N1034&gt;='Product Ratings'!$Q$6),'Product Ratings'!$O$6,IF(AND(N1034&lt;='Product Ratings'!$R$7,N1034&gt;='Product Ratings'!$Q$7),'Product Ratings'!$O$7,IF(AND(N1034&lt;='Product Ratings'!$R$8,N1034&gt;='Product Ratings'!$Q$8),'Product Ratings'!$O$8,IF(N1034&gt;='Product Ratings'!$Q$9,'Product Ratings'!$O$9)))))</f>
        <v>3</v>
      </c>
      <c r="V1034" s="99">
        <f>IF(AND(P1034&lt;='Product Ratings'!$V$5,P1034&gt;='Product Ratings'!$U$5),'Product Ratings'!$S$5,IF(AND(P1034&lt;='Product Ratings'!$V$6,P1034&gt;='Product Ratings'!$U$6),'Product Ratings'!$S$6,IF(AND(P1034&lt;='Product Ratings'!$V$7,P1034&gt;='Product Ratings'!$U$7),'Product Ratings'!$S$7,IF(AND(P1034&lt;='Product Ratings'!$V$8,P1034&gt;='Product Ratings'!$U$8),'Product Ratings'!$S$8,IF(P1034&gt;='Product Ratings'!$U$9,'Product Ratings'!$S$9)))))</f>
        <v>3</v>
      </c>
      <c r="W1034" s="135">
        <f t="shared" si="6"/>
        <v>10</v>
      </c>
      <c r="X1034" s="90"/>
      <c r="Y1034" s="90"/>
      <c r="Z1034" s="90"/>
      <c r="AA1034" s="90"/>
      <c r="AB1034" s="90"/>
    </row>
    <row r="1035" ht="12.75" customHeight="1">
      <c r="A1035" s="87"/>
      <c r="B1035" s="90"/>
      <c r="C1035" s="90"/>
      <c r="D1035" s="126">
        <v>3.0</v>
      </c>
      <c r="E1035" s="127">
        <v>297.53</v>
      </c>
      <c r="F1035" s="128">
        <f t="shared" si="7"/>
        <v>193.3945</v>
      </c>
      <c r="G1035" s="129">
        <f t="shared" si="1"/>
        <v>104.1355</v>
      </c>
      <c r="H1035" s="130">
        <f t="shared" si="2"/>
        <v>0.35</v>
      </c>
      <c r="I1035" s="131">
        <v>44783.0</v>
      </c>
      <c r="J1035" s="132">
        <v>44819.0</v>
      </c>
      <c r="K1035" s="123"/>
      <c r="L1035" s="90"/>
      <c r="M1035" s="133">
        <f t="shared" si="3"/>
        <v>99.17666667</v>
      </c>
      <c r="N1035" s="99">
        <f t="shared" si="4"/>
        <v>36</v>
      </c>
      <c r="O1035" s="133">
        <f t="shared" si="5"/>
        <v>64.46483333</v>
      </c>
      <c r="P1035" s="134">
        <v>0.85</v>
      </c>
      <c r="Q1035" s="90"/>
      <c r="R1035" s="99">
        <f>IF(AND(H1035&lt;='Product Ratings'!$E$5,H1035&gt;='Product Ratings'!$D$5),'Product Ratings'!$C$5,IF(AND(H1035&lt;='Product Ratings'!$E$6,H1035&gt;='Product Ratings'!$D$6),'Product Ratings'!$C$6,IF(AND(H1035&lt;='Product Ratings'!$E$7,H1035&gt;='Product Ratings'!$D$7),'Product Ratings'!$C$7,IF(AND(H1035&lt;='Product Ratings'!$E$8,H1035&gt;='Product Ratings'!$D$8),'Product Ratings'!$C$8,IF(H1035&gt;='Product Ratings'!$D$9,'Product Ratings'!$C$9)))))</f>
        <v>2</v>
      </c>
      <c r="S1035" s="99">
        <f>IF(AND(D1035&lt;='Product Ratings'!$I$5,D1035&gt;='Product Ratings'!$H$5),'Product Ratings'!$F$5,IF(AND(D1035&lt;='Product Ratings'!$I$6,D1035&gt;='Product Ratings'!$H$6),'Product Ratings'!$F$6,IF(AND(D1035&lt;='Product Ratings'!$I$7,I1035&gt;='Product Ratings'!$H$7),'Product Ratings'!$F$7,IF(AND(D1035&lt;='Product Ratings'!$I$8,D1035&gt;='Product Ratings'!$H$8),'Product Ratings'!$F$8,IF(D1035&gt;='Product Ratings'!$H$9,'Product Ratings'!$F$9)))))</f>
        <v>1</v>
      </c>
      <c r="T1035" s="99">
        <f>IF(AND(O1035&lt;='Product Ratings'!$M$5,O1035&gt;='Product Ratings'!$L$5),'Product Ratings'!$J$5,IF(AND(O1035&lt;='Product Ratings'!$M$6,O1035&gt;='Product Ratings'!$L$6),'Product Ratings'!$J$6,IF(AND(O1035&lt;='Product Ratings'!$M$7,O1035&gt;='Product Ratings'!$L$7),'Product Ratings'!$J$7,IF(AND(O1035&lt;='Product Ratings'!$M$8,O1035&gt;='Product Ratings'!$L$8),'Product Ratings'!$J$8,IF(O1035&gt;='Product Ratings'!$L$9,'Product Ratings'!$J$9)))))</f>
        <v>3</v>
      </c>
      <c r="U1035" s="99">
        <f>IF(AND(N1035&lt;='Product Ratings'!$R$5,N1035&gt;='Product Ratings'!$Q$5),'Product Ratings'!$O$5,IF(AND(N1035&lt;='Product Ratings'!$R$6,N1035&gt;='Product Ratings'!$Q$6),'Product Ratings'!$O$6,IF(AND(N1035&lt;='Product Ratings'!$R$7,N1035&gt;='Product Ratings'!$Q$7),'Product Ratings'!$O$7,IF(AND(N1035&lt;='Product Ratings'!$R$8,N1035&gt;='Product Ratings'!$Q$8),'Product Ratings'!$O$8,IF(N1035&gt;='Product Ratings'!$Q$9,'Product Ratings'!$O$9)))))</f>
        <v>3</v>
      </c>
      <c r="V1035" s="99">
        <f>IF(AND(P1035&lt;='Product Ratings'!$V$5,P1035&gt;='Product Ratings'!$U$5),'Product Ratings'!$S$5,IF(AND(P1035&lt;='Product Ratings'!$V$6,P1035&gt;='Product Ratings'!$U$6),'Product Ratings'!$S$6,IF(AND(P1035&lt;='Product Ratings'!$V$7,P1035&gt;='Product Ratings'!$U$7),'Product Ratings'!$S$7,IF(AND(P1035&lt;='Product Ratings'!$V$8,P1035&gt;='Product Ratings'!$U$8),'Product Ratings'!$S$8,IF(P1035&gt;='Product Ratings'!$U$9,'Product Ratings'!$S$9)))))</f>
        <v>5</v>
      </c>
      <c r="W1035" s="135">
        <f t="shared" si="6"/>
        <v>14</v>
      </c>
      <c r="X1035" s="90"/>
      <c r="Y1035" s="90"/>
      <c r="Z1035" s="90"/>
      <c r="AA1035" s="90"/>
      <c r="AB1035" s="90"/>
    </row>
    <row r="1036" ht="12.75" customHeight="1">
      <c r="A1036" s="87"/>
      <c r="B1036" s="90"/>
      <c r="C1036" s="90"/>
      <c r="D1036" s="126">
        <v>4.0</v>
      </c>
      <c r="E1036" s="127">
        <v>53.0</v>
      </c>
      <c r="F1036" s="128">
        <f t="shared" si="7"/>
        <v>34.45</v>
      </c>
      <c r="G1036" s="129">
        <f t="shared" si="1"/>
        <v>18.55</v>
      </c>
      <c r="H1036" s="130">
        <f t="shared" si="2"/>
        <v>0.35</v>
      </c>
      <c r="I1036" s="131">
        <v>44784.0</v>
      </c>
      <c r="J1036" s="132">
        <v>44820.0</v>
      </c>
      <c r="K1036" s="123"/>
      <c r="L1036" s="90"/>
      <c r="M1036" s="133">
        <f t="shared" si="3"/>
        <v>13.25</v>
      </c>
      <c r="N1036" s="99">
        <f t="shared" si="4"/>
        <v>36</v>
      </c>
      <c r="O1036" s="133">
        <f t="shared" si="5"/>
        <v>8.6125</v>
      </c>
      <c r="P1036" s="134">
        <v>0.87</v>
      </c>
      <c r="Q1036" s="90"/>
      <c r="R1036" s="99">
        <f>IF(AND(H1036&lt;='Product Ratings'!$E$5,H1036&gt;='Product Ratings'!$D$5),'Product Ratings'!$C$5,IF(AND(H1036&lt;='Product Ratings'!$E$6,H1036&gt;='Product Ratings'!$D$6),'Product Ratings'!$C$6,IF(AND(H1036&lt;='Product Ratings'!$E$7,H1036&gt;='Product Ratings'!$D$7),'Product Ratings'!$C$7,IF(AND(H1036&lt;='Product Ratings'!$E$8,H1036&gt;='Product Ratings'!$D$8),'Product Ratings'!$C$8,IF(H1036&gt;='Product Ratings'!$D$9,'Product Ratings'!$C$9)))))</f>
        <v>2</v>
      </c>
      <c r="S1036" s="99">
        <f>IF(AND(D1036&lt;='Product Ratings'!$I$5,D1036&gt;='Product Ratings'!$H$5),'Product Ratings'!$F$5,IF(AND(D1036&lt;='Product Ratings'!$I$6,D1036&gt;='Product Ratings'!$H$6),'Product Ratings'!$F$6,IF(AND(D1036&lt;='Product Ratings'!$I$7,I1036&gt;='Product Ratings'!$H$7),'Product Ratings'!$F$7,IF(AND(D1036&lt;='Product Ratings'!$I$8,D1036&gt;='Product Ratings'!$H$8),'Product Ratings'!$F$8,IF(D1036&gt;='Product Ratings'!$H$9,'Product Ratings'!$F$9)))))</f>
        <v>1</v>
      </c>
      <c r="T1036" s="99">
        <f>IF(AND(O1036&lt;='Product Ratings'!$M$5,O1036&gt;='Product Ratings'!$L$5),'Product Ratings'!$J$5,IF(AND(O1036&lt;='Product Ratings'!$M$6,O1036&gt;='Product Ratings'!$L$6),'Product Ratings'!$J$6,IF(AND(O1036&lt;='Product Ratings'!$M$7,O1036&gt;='Product Ratings'!$L$7),'Product Ratings'!$J$7,IF(AND(O1036&lt;='Product Ratings'!$M$8,O1036&gt;='Product Ratings'!$L$8),'Product Ratings'!$J$8,IF(O1036&gt;='Product Ratings'!$L$9,'Product Ratings'!$J$9)))))</f>
        <v>5</v>
      </c>
      <c r="U1036" s="99">
        <f>IF(AND(N1036&lt;='Product Ratings'!$R$5,N1036&gt;='Product Ratings'!$Q$5),'Product Ratings'!$O$5,IF(AND(N1036&lt;='Product Ratings'!$R$6,N1036&gt;='Product Ratings'!$Q$6),'Product Ratings'!$O$6,IF(AND(N1036&lt;='Product Ratings'!$R$7,N1036&gt;='Product Ratings'!$Q$7),'Product Ratings'!$O$7,IF(AND(N1036&lt;='Product Ratings'!$R$8,N1036&gt;='Product Ratings'!$Q$8),'Product Ratings'!$O$8,IF(N1036&gt;='Product Ratings'!$Q$9,'Product Ratings'!$O$9)))))</f>
        <v>3</v>
      </c>
      <c r="V1036" s="99">
        <f>IF(AND(P1036&lt;='Product Ratings'!$V$5,P1036&gt;='Product Ratings'!$U$5),'Product Ratings'!$S$5,IF(AND(P1036&lt;='Product Ratings'!$V$6,P1036&gt;='Product Ratings'!$U$6),'Product Ratings'!$S$6,IF(AND(P1036&lt;='Product Ratings'!$V$7,P1036&gt;='Product Ratings'!$U$7),'Product Ratings'!$S$7,IF(AND(P1036&lt;='Product Ratings'!$V$8,P1036&gt;='Product Ratings'!$U$8),'Product Ratings'!$S$8,IF(P1036&gt;='Product Ratings'!$U$9,'Product Ratings'!$S$9)))))</f>
        <v>5</v>
      </c>
      <c r="W1036" s="135">
        <f t="shared" si="6"/>
        <v>16</v>
      </c>
      <c r="X1036" s="90"/>
      <c r="Y1036" s="90"/>
      <c r="Z1036" s="90"/>
      <c r="AA1036" s="90"/>
      <c r="AB1036" s="90"/>
    </row>
    <row r="1037" ht="12.75" customHeight="1">
      <c r="A1037" s="87"/>
      <c r="B1037" s="90"/>
      <c r="C1037" s="90"/>
      <c r="D1037" s="126">
        <v>5.0</v>
      </c>
      <c r="E1037" s="127">
        <v>241.3</v>
      </c>
      <c r="F1037" s="128">
        <f t="shared" si="7"/>
        <v>156.845</v>
      </c>
      <c r="G1037" s="129">
        <f t="shared" si="1"/>
        <v>84.455</v>
      </c>
      <c r="H1037" s="130">
        <f t="shared" si="2"/>
        <v>0.35</v>
      </c>
      <c r="I1037" s="131">
        <v>44785.0</v>
      </c>
      <c r="J1037" s="132">
        <v>44821.0</v>
      </c>
      <c r="K1037" s="123"/>
      <c r="L1037" s="90"/>
      <c r="M1037" s="133">
        <f t="shared" si="3"/>
        <v>48.26</v>
      </c>
      <c r="N1037" s="99">
        <f t="shared" si="4"/>
        <v>36</v>
      </c>
      <c r="O1037" s="133">
        <f t="shared" si="5"/>
        <v>31.369</v>
      </c>
      <c r="P1037" s="134">
        <v>0.88</v>
      </c>
      <c r="Q1037" s="90"/>
      <c r="R1037" s="99">
        <f>IF(AND(H1037&lt;='Product Ratings'!$E$5,H1037&gt;='Product Ratings'!$D$5),'Product Ratings'!$C$5,IF(AND(H1037&lt;='Product Ratings'!$E$6,H1037&gt;='Product Ratings'!$D$6),'Product Ratings'!$C$6,IF(AND(H1037&lt;='Product Ratings'!$E$7,H1037&gt;='Product Ratings'!$D$7),'Product Ratings'!$C$7,IF(AND(H1037&lt;='Product Ratings'!$E$8,H1037&gt;='Product Ratings'!$D$8),'Product Ratings'!$C$8,IF(H1037&gt;='Product Ratings'!$D$9,'Product Ratings'!$C$9)))))</f>
        <v>2</v>
      </c>
      <c r="S1037" s="99">
        <f>IF(AND(D1037&lt;='Product Ratings'!$I$5,D1037&gt;='Product Ratings'!$H$5),'Product Ratings'!$F$5,IF(AND(D1037&lt;='Product Ratings'!$I$6,D1037&gt;='Product Ratings'!$H$6),'Product Ratings'!$F$6,IF(AND(D1037&lt;='Product Ratings'!$I$7,I1037&gt;='Product Ratings'!$H$7),'Product Ratings'!$F$7,IF(AND(D1037&lt;='Product Ratings'!$I$8,D1037&gt;='Product Ratings'!$H$8),'Product Ratings'!$F$8,IF(D1037&gt;='Product Ratings'!$H$9,'Product Ratings'!$F$9)))))</f>
        <v>1</v>
      </c>
      <c r="T1037" s="99">
        <f>IF(AND(O1037&lt;='Product Ratings'!$M$5,O1037&gt;='Product Ratings'!$L$5),'Product Ratings'!$J$5,IF(AND(O1037&lt;='Product Ratings'!$M$6,O1037&gt;='Product Ratings'!$L$6),'Product Ratings'!$J$6,IF(AND(O1037&lt;='Product Ratings'!$M$7,O1037&gt;='Product Ratings'!$L$7),'Product Ratings'!$J$7,IF(AND(O1037&lt;='Product Ratings'!$M$8,O1037&gt;='Product Ratings'!$L$8),'Product Ratings'!$J$8,IF(O1037&gt;='Product Ratings'!$L$9,'Product Ratings'!$J$9)))))</f>
        <v>4</v>
      </c>
      <c r="U1037" s="99">
        <f>IF(AND(N1037&lt;='Product Ratings'!$R$5,N1037&gt;='Product Ratings'!$Q$5),'Product Ratings'!$O$5,IF(AND(N1037&lt;='Product Ratings'!$R$6,N1037&gt;='Product Ratings'!$Q$6),'Product Ratings'!$O$6,IF(AND(N1037&lt;='Product Ratings'!$R$7,N1037&gt;='Product Ratings'!$Q$7),'Product Ratings'!$O$7,IF(AND(N1037&lt;='Product Ratings'!$R$8,N1037&gt;='Product Ratings'!$Q$8),'Product Ratings'!$O$8,IF(N1037&gt;='Product Ratings'!$Q$9,'Product Ratings'!$O$9)))))</f>
        <v>3</v>
      </c>
      <c r="V1037" s="99">
        <f>IF(AND(P1037&lt;='Product Ratings'!$V$5,P1037&gt;='Product Ratings'!$U$5),'Product Ratings'!$S$5,IF(AND(P1037&lt;='Product Ratings'!$V$6,P1037&gt;='Product Ratings'!$U$6),'Product Ratings'!$S$6,IF(AND(P1037&lt;='Product Ratings'!$V$7,P1037&gt;='Product Ratings'!$U$7),'Product Ratings'!$S$7,IF(AND(P1037&lt;='Product Ratings'!$V$8,P1037&gt;='Product Ratings'!$U$8),'Product Ratings'!$S$8,IF(P1037&gt;='Product Ratings'!$U$9,'Product Ratings'!$S$9)))))</f>
        <v>5</v>
      </c>
      <c r="W1037" s="135">
        <f t="shared" si="6"/>
        <v>15</v>
      </c>
      <c r="X1037" s="90"/>
      <c r="Y1037" s="90"/>
      <c r="Z1037" s="90"/>
      <c r="AA1037" s="90"/>
      <c r="AB1037" s="90"/>
    </row>
    <row r="1038" ht="12.75" customHeight="1">
      <c r="A1038" s="87"/>
      <c r="B1038" s="90"/>
      <c r="C1038" s="90"/>
      <c r="D1038" s="126">
        <v>6.0</v>
      </c>
      <c r="E1038" s="127">
        <v>73.6</v>
      </c>
      <c r="F1038" s="128">
        <f t="shared" si="7"/>
        <v>47.84</v>
      </c>
      <c r="G1038" s="129">
        <f t="shared" si="1"/>
        <v>25.76</v>
      </c>
      <c r="H1038" s="130">
        <f t="shared" si="2"/>
        <v>0.35</v>
      </c>
      <c r="I1038" s="131">
        <v>44786.0</v>
      </c>
      <c r="J1038" s="132">
        <v>44822.0</v>
      </c>
      <c r="K1038" s="123"/>
      <c r="L1038" s="90"/>
      <c r="M1038" s="133">
        <f t="shared" si="3"/>
        <v>12.26666667</v>
      </c>
      <c r="N1038" s="99">
        <f t="shared" si="4"/>
        <v>36</v>
      </c>
      <c r="O1038" s="133">
        <f t="shared" si="5"/>
        <v>7.973333333</v>
      </c>
      <c r="P1038" s="134">
        <v>0.89</v>
      </c>
      <c r="Q1038" s="90"/>
      <c r="R1038" s="99">
        <f>IF(AND(H1038&lt;='Product Ratings'!$E$5,H1038&gt;='Product Ratings'!$D$5),'Product Ratings'!$C$5,IF(AND(H1038&lt;='Product Ratings'!$E$6,H1038&gt;='Product Ratings'!$D$6),'Product Ratings'!$C$6,IF(AND(H1038&lt;='Product Ratings'!$E$7,H1038&gt;='Product Ratings'!$D$7),'Product Ratings'!$C$7,IF(AND(H1038&lt;='Product Ratings'!$E$8,H1038&gt;='Product Ratings'!$D$8),'Product Ratings'!$C$8,IF(H1038&gt;='Product Ratings'!$D$9,'Product Ratings'!$C$9)))))</f>
        <v>2</v>
      </c>
      <c r="S1038" s="99">
        <f>IF(AND(D1038&lt;='Product Ratings'!$I$5,D1038&gt;='Product Ratings'!$H$5),'Product Ratings'!$F$5,IF(AND(D1038&lt;='Product Ratings'!$I$6,D1038&gt;='Product Ratings'!$H$6),'Product Ratings'!$F$6,IF(AND(D1038&lt;='Product Ratings'!$I$7,I1038&gt;='Product Ratings'!$H$7),'Product Ratings'!$F$7,IF(AND(D1038&lt;='Product Ratings'!$I$8,D1038&gt;='Product Ratings'!$H$8),'Product Ratings'!$F$8,IF(D1038&gt;='Product Ratings'!$H$9,'Product Ratings'!$F$9)))))</f>
        <v>2</v>
      </c>
      <c r="T1038" s="99">
        <f>IF(AND(O1038&lt;='Product Ratings'!$M$5,O1038&gt;='Product Ratings'!$L$5),'Product Ratings'!$J$5,IF(AND(O1038&lt;='Product Ratings'!$M$6,O1038&gt;='Product Ratings'!$L$6),'Product Ratings'!$J$6,IF(AND(O1038&lt;='Product Ratings'!$M$7,O1038&gt;='Product Ratings'!$L$7),'Product Ratings'!$J$7,IF(AND(O1038&lt;='Product Ratings'!$M$8,O1038&gt;='Product Ratings'!$L$8),'Product Ratings'!$J$8,IF(O1038&gt;='Product Ratings'!$L$9,'Product Ratings'!$J$9)))))</f>
        <v>5</v>
      </c>
      <c r="U1038" s="99">
        <f>IF(AND(N1038&lt;='Product Ratings'!$R$5,N1038&gt;='Product Ratings'!$Q$5),'Product Ratings'!$O$5,IF(AND(N1038&lt;='Product Ratings'!$R$6,N1038&gt;='Product Ratings'!$Q$6),'Product Ratings'!$O$6,IF(AND(N1038&lt;='Product Ratings'!$R$7,N1038&gt;='Product Ratings'!$Q$7),'Product Ratings'!$O$7,IF(AND(N1038&lt;='Product Ratings'!$R$8,N1038&gt;='Product Ratings'!$Q$8),'Product Ratings'!$O$8,IF(N1038&gt;='Product Ratings'!$Q$9,'Product Ratings'!$O$9)))))</f>
        <v>3</v>
      </c>
      <c r="V1038" s="99">
        <f>IF(AND(P1038&lt;='Product Ratings'!$V$5,P1038&gt;='Product Ratings'!$U$5),'Product Ratings'!$S$5,IF(AND(P1038&lt;='Product Ratings'!$V$6,P1038&gt;='Product Ratings'!$U$6),'Product Ratings'!$S$6,IF(AND(P1038&lt;='Product Ratings'!$V$7,P1038&gt;='Product Ratings'!$U$7),'Product Ratings'!$S$7,IF(AND(P1038&lt;='Product Ratings'!$V$8,P1038&gt;='Product Ratings'!$U$8),'Product Ratings'!$S$8,IF(P1038&gt;='Product Ratings'!$U$9,'Product Ratings'!$S$9)))))</f>
        <v>5</v>
      </c>
      <c r="W1038" s="135">
        <f t="shared" si="6"/>
        <v>17</v>
      </c>
      <c r="X1038" s="90"/>
      <c r="Y1038" s="90"/>
      <c r="Z1038" s="90"/>
      <c r="AA1038" s="90"/>
      <c r="AB1038" s="90"/>
    </row>
    <row r="1039" ht="12.75" customHeight="1">
      <c r="A1039" s="87"/>
      <c r="B1039" s="90"/>
      <c r="C1039" s="90"/>
      <c r="D1039" s="126">
        <v>1.0</v>
      </c>
      <c r="E1039" s="127">
        <v>17.22</v>
      </c>
      <c r="F1039" s="128">
        <f t="shared" si="7"/>
        <v>11.193</v>
      </c>
      <c r="G1039" s="129">
        <f t="shared" si="1"/>
        <v>6.027</v>
      </c>
      <c r="H1039" s="130">
        <f t="shared" si="2"/>
        <v>0.35</v>
      </c>
      <c r="I1039" s="131">
        <v>44787.0</v>
      </c>
      <c r="J1039" s="132">
        <v>44823.0</v>
      </c>
      <c r="K1039" s="123"/>
      <c r="L1039" s="90"/>
      <c r="M1039" s="133">
        <f t="shared" si="3"/>
        <v>17.22</v>
      </c>
      <c r="N1039" s="99">
        <f t="shared" si="4"/>
        <v>36</v>
      </c>
      <c r="O1039" s="133">
        <f t="shared" si="5"/>
        <v>11.193</v>
      </c>
      <c r="P1039" s="134">
        <v>0.9</v>
      </c>
      <c r="Q1039" s="90"/>
      <c r="R1039" s="99">
        <f>IF(AND(H1039&lt;='Product Ratings'!$E$5,H1039&gt;='Product Ratings'!$D$5),'Product Ratings'!$C$5,IF(AND(H1039&lt;='Product Ratings'!$E$6,H1039&gt;='Product Ratings'!$D$6),'Product Ratings'!$C$6,IF(AND(H1039&lt;='Product Ratings'!$E$7,H1039&gt;='Product Ratings'!$D$7),'Product Ratings'!$C$7,IF(AND(H1039&lt;='Product Ratings'!$E$8,H1039&gt;='Product Ratings'!$D$8),'Product Ratings'!$C$8,IF(H1039&gt;='Product Ratings'!$D$9,'Product Ratings'!$C$9)))))</f>
        <v>2</v>
      </c>
      <c r="S1039" s="99">
        <f>IF(AND(D1039&lt;='Product Ratings'!$I$5,D1039&gt;='Product Ratings'!$H$5),'Product Ratings'!$F$5,IF(AND(D1039&lt;='Product Ratings'!$I$6,D1039&gt;='Product Ratings'!$H$6),'Product Ratings'!$F$6,IF(AND(D1039&lt;='Product Ratings'!$I$7,I1039&gt;='Product Ratings'!$H$7),'Product Ratings'!$F$7,IF(AND(D1039&lt;='Product Ratings'!$I$8,D1039&gt;='Product Ratings'!$H$8),'Product Ratings'!$F$8,IF(D1039&gt;='Product Ratings'!$H$9,'Product Ratings'!$F$9)))))</f>
        <v>1</v>
      </c>
      <c r="T1039" s="99">
        <f>IF(AND(O1039&lt;='Product Ratings'!$M$5,O1039&gt;='Product Ratings'!$L$5),'Product Ratings'!$J$5,IF(AND(O1039&lt;='Product Ratings'!$M$6,O1039&gt;='Product Ratings'!$L$6),'Product Ratings'!$J$6,IF(AND(O1039&lt;='Product Ratings'!$M$7,O1039&gt;='Product Ratings'!$L$7),'Product Ratings'!$J$7,IF(AND(O1039&lt;='Product Ratings'!$M$8,O1039&gt;='Product Ratings'!$L$8),'Product Ratings'!$J$8,IF(O1039&gt;='Product Ratings'!$L$9,'Product Ratings'!$J$9)))))</f>
        <v>5</v>
      </c>
      <c r="U1039" s="99">
        <f>IF(AND(N1039&lt;='Product Ratings'!$R$5,N1039&gt;='Product Ratings'!$Q$5),'Product Ratings'!$O$5,IF(AND(N1039&lt;='Product Ratings'!$R$6,N1039&gt;='Product Ratings'!$Q$6),'Product Ratings'!$O$6,IF(AND(N1039&lt;='Product Ratings'!$R$7,N1039&gt;='Product Ratings'!$Q$7),'Product Ratings'!$O$7,IF(AND(N1039&lt;='Product Ratings'!$R$8,N1039&gt;='Product Ratings'!$Q$8),'Product Ratings'!$O$8,IF(N1039&gt;='Product Ratings'!$Q$9,'Product Ratings'!$O$9)))))</f>
        <v>3</v>
      </c>
      <c r="V1039" s="99">
        <f>IF(AND(P1039&lt;='Product Ratings'!$V$5,P1039&gt;='Product Ratings'!$U$5),'Product Ratings'!$S$5,IF(AND(P1039&lt;='Product Ratings'!$V$6,P1039&gt;='Product Ratings'!$U$6),'Product Ratings'!$S$6,IF(AND(P1039&lt;='Product Ratings'!$V$7,P1039&gt;='Product Ratings'!$U$7),'Product Ratings'!$S$7,IF(AND(P1039&lt;='Product Ratings'!$V$8,P1039&gt;='Product Ratings'!$U$8),'Product Ratings'!$S$8,IF(P1039&gt;='Product Ratings'!$U$9,'Product Ratings'!$S$9)))))</f>
        <v>5</v>
      </c>
      <c r="W1039" s="135">
        <f t="shared" si="6"/>
        <v>16</v>
      </c>
      <c r="X1039" s="90"/>
      <c r="Y1039" s="90"/>
      <c r="Z1039" s="90"/>
      <c r="AA1039" s="90"/>
      <c r="AB1039" s="90"/>
    </row>
    <row r="1040" ht="12.75" customHeight="1">
      <c r="A1040" s="87"/>
      <c r="B1040" s="90"/>
      <c r="C1040" s="90"/>
      <c r="D1040" s="126">
        <v>2.0</v>
      </c>
      <c r="E1040" s="127">
        <v>91.3</v>
      </c>
      <c r="F1040" s="128">
        <f t="shared" si="7"/>
        <v>59.345</v>
      </c>
      <c r="G1040" s="129">
        <f t="shared" si="1"/>
        <v>31.955</v>
      </c>
      <c r="H1040" s="130">
        <f t="shared" si="2"/>
        <v>0.35</v>
      </c>
      <c r="I1040" s="131">
        <v>44788.0</v>
      </c>
      <c r="J1040" s="132">
        <v>44824.0</v>
      </c>
      <c r="K1040" s="123"/>
      <c r="L1040" s="90"/>
      <c r="M1040" s="133">
        <f t="shared" si="3"/>
        <v>45.65</v>
      </c>
      <c r="N1040" s="99">
        <f t="shared" si="4"/>
        <v>36</v>
      </c>
      <c r="O1040" s="133">
        <f t="shared" si="5"/>
        <v>29.6725</v>
      </c>
      <c r="P1040" s="134">
        <v>0.91</v>
      </c>
      <c r="Q1040" s="90"/>
      <c r="R1040" s="99">
        <f>IF(AND(H1040&lt;='Product Ratings'!$E$5,H1040&gt;='Product Ratings'!$D$5),'Product Ratings'!$C$5,IF(AND(H1040&lt;='Product Ratings'!$E$6,H1040&gt;='Product Ratings'!$D$6),'Product Ratings'!$C$6,IF(AND(H1040&lt;='Product Ratings'!$E$7,H1040&gt;='Product Ratings'!$D$7),'Product Ratings'!$C$7,IF(AND(H1040&lt;='Product Ratings'!$E$8,H1040&gt;='Product Ratings'!$D$8),'Product Ratings'!$C$8,IF(H1040&gt;='Product Ratings'!$D$9,'Product Ratings'!$C$9)))))</f>
        <v>2</v>
      </c>
      <c r="S1040" s="99">
        <f>IF(AND(D1040&lt;='Product Ratings'!$I$5,D1040&gt;='Product Ratings'!$H$5),'Product Ratings'!$F$5,IF(AND(D1040&lt;='Product Ratings'!$I$6,D1040&gt;='Product Ratings'!$H$6),'Product Ratings'!$F$6,IF(AND(D1040&lt;='Product Ratings'!$I$7,I1040&gt;='Product Ratings'!$H$7),'Product Ratings'!$F$7,IF(AND(D1040&lt;='Product Ratings'!$I$8,D1040&gt;='Product Ratings'!$H$8),'Product Ratings'!$F$8,IF(D1040&gt;='Product Ratings'!$H$9,'Product Ratings'!$F$9)))))</f>
        <v>1</v>
      </c>
      <c r="T1040" s="99">
        <f>IF(AND(O1040&lt;='Product Ratings'!$M$5,O1040&gt;='Product Ratings'!$L$5),'Product Ratings'!$J$5,IF(AND(O1040&lt;='Product Ratings'!$M$6,O1040&gt;='Product Ratings'!$L$6),'Product Ratings'!$J$6,IF(AND(O1040&lt;='Product Ratings'!$M$7,O1040&gt;='Product Ratings'!$L$7),'Product Ratings'!$J$7,IF(AND(O1040&lt;='Product Ratings'!$M$8,O1040&gt;='Product Ratings'!$L$8),'Product Ratings'!$J$8,IF(O1040&gt;='Product Ratings'!$L$9,'Product Ratings'!$J$9)))))</f>
        <v>4</v>
      </c>
      <c r="U1040" s="99">
        <f>IF(AND(N1040&lt;='Product Ratings'!$R$5,N1040&gt;='Product Ratings'!$Q$5),'Product Ratings'!$O$5,IF(AND(N1040&lt;='Product Ratings'!$R$6,N1040&gt;='Product Ratings'!$Q$6),'Product Ratings'!$O$6,IF(AND(N1040&lt;='Product Ratings'!$R$7,N1040&gt;='Product Ratings'!$Q$7),'Product Ratings'!$O$7,IF(AND(N1040&lt;='Product Ratings'!$R$8,N1040&gt;='Product Ratings'!$Q$8),'Product Ratings'!$O$8,IF(N1040&gt;='Product Ratings'!$Q$9,'Product Ratings'!$O$9)))))</f>
        <v>3</v>
      </c>
      <c r="V1040" s="99">
        <f>IF(AND(P1040&lt;='Product Ratings'!$V$5,P1040&gt;='Product Ratings'!$U$5),'Product Ratings'!$S$5,IF(AND(P1040&lt;='Product Ratings'!$V$6,P1040&gt;='Product Ratings'!$U$6),'Product Ratings'!$S$6,IF(AND(P1040&lt;='Product Ratings'!$V$7,P1040&gt;='Product Ratings'!$U$7),'Product Ratings'!$S$7,IF(AND(P1040&lt;='Product Ratings'!$V$8,P1040&gt;='Product Ratings'!$U$8),'Product Ratings'!$S$8,IF(P1040&gt;='Product Ratings'!$U$9,'Product Ratings'!$S$9)))))</f>
        <v>5</v>
      </c>
      <c r="W1040" s="135">
        <f t="shared" si="6"/>
        <v>15</v>
      </c>
      <c r="X1040" s="90"/>
      <c r="Y1040" s="90"/>
      <c r="Z1040" s="90"/>
      <c r="AA1040" s="90"/>
      <c r="AB1040" s="90"/>
    </row>
    <row r="1041" ht="12.75" customHeight="1">
      <c r="A1041" s="87"/>
      <c r="B1041" s="90"/>
      <c r="C1041" s="90"/>
      <c r="D1041" s="126">
        <v>3.0</v>
      </c>
      <c r="E1041" s="127">
        <v>42.61</v>
      </c>
      <c r="F1041" s="128">
        <f t="shared" si="7"/>
        <v>27.6965</v>
      </c>
      <c r="G1041" s="129">
        <f t="shared" si="1"/>
        <v>14.9135</v>
      </c>
      <c r="H1041" s="130">
        <f t="shared" si="2"/>
        <v>0.35</v>
      </c>
      <c r="I1041" s="131">
        <v>44789.0</v>
      </c>
      <c r="J1041" s="132">
        <v>44825.0</v>
      </c>
      <c r="K1041" s="123"/>
      <c r="L1041" s="90"/>
      <c r="M1041" s="133">
        <f t="shared" si="3"/>
        <v>14.20333333</v>
      </c>
      <c r="N1041" s="99">
        <f t="shared" si="4"/>
        <v>36</v>
      </c>
      <c r="O1041" s="133">
        <f t="shared" si="5"/>
        <v>9.232166667</v>
      </c>
      <c r="P1041" s="134">
        <v>0.94</v>
      </c>
      <c r="Q1041" s="90"/>
      <c r="R1041" s="99">
        <f>IF(AND(H1041&lt;='Product Ratings'!$E$5,H1041&gt;='Product Ratings'!$D$5),'Product Ratings'!$C$5,IF(AND(H1041&lt;='Product Ratings'!$E$6,H1041&gt;='Product Ratings'!$D$6),'Product Ratings'!$C$6,IF(AND(H1041&lt;='Product Ratings'!$E$7,H1041&gt;='Product Ratings'!$D$7),'Product Ratings'!$C$7,IF(AND(H1041&lt;='Product Ratings'!$E$8,H1041&gt;='Product Ratings'!$D$8),'Product Ratings'!$C$8,IF(H1041&gt;='Product Ratings'!$D$9,'Product Ratings'!$C$9)))))</f>
        <v>2</v>
      </c>
      <c r="S1041" s="99">
        <f>IF(AND(D1041&lt;='Product Ratings'!$I$5,D1041&gt;='Product Ratings'!$H$5),'Product Ratings'!$F$5,IF(AND(D1041&lt;='Product Ratings'!$I$6,D1041&gt;='Product Ratings'!$H$6),'Product Ratings'!$F$6,IF(AND(D1041&lt;='Product Ratings'!$I$7,I1041&gt;='Product Ratings'!$H$7),'Product Ratings'!$F$7,IF(AND(D1041&lt;='Product Ratings'!$I$8,D1041&gt;='Product Ratings'!$H$8),'Product Ratings'!$F$8,IF(D1041&gt;='Product Ratings'!$H$9,'Product Ratings'!$F$9)))))</f>
        <v>1</v>
      </c>
      <c r="T1041" s="99">
        <f>IF(AND(O1041&lt;='Product Ratings'!$M$5,O1041&gt;='Product Ratings'!$L$5),'Product Ratings'!$J$5,IF(AND(O1041&lt;='Product Ratings'!$M$6,O1041&gt;='Product Ratings'!$L$6),'Product Ratings'!$J$6,IF(AND(O1041&lt;='Product Ratings'!$M$7,O1041&gt;='Product Ratings'!$L$7),'Product Ratings'!$J$7,IF(AND(O1041&lt;='Product Ratings'!$M$8,O1041&gt;='Product Ratings'!$L$8),'Product Ratings'!$J$8,IF(O1041&gt;='Product Ratings'!$L$9,'Product Ratings'!$J$9)))))</f>
        <v>5</v>
      </c>
      <c r="U1041" s="99">
        <f>IF(AND(N1041&lt;='Product Ratings'!$R$5,N1041&gt;='Product Ratings'!$Q$5),'Product Ratings'!$O$5,IF(AND(N1041&lt;='Product Ratings'!$R$6,N1041&gt;='Product Ratings'!$Q$6),'Product Ratings'!$O$6,IF(AND(N1041&lt;='Product Ratings'!$R$7,N1041&gt;='Product Ratings'!$Q$7),'Product Ratings'!$O$7,IF(AND(N1041&lt;='Product Ratings'!$R$8,N1041&gt;='Product Ratings'!$Q$8),'Product Ratings'!$O$8,IF(N1041&gt;='Product Ratings'!$Q$9,'Product Ratings'!$O$9)))))</f>
        <v>3</v>
      </c>
      <c r="V1041" s="99">
        <f>IF(AND(P1041&lt;='Product Ratings'!$V$5,P1041&gt;='Product Ratings'!$U$5),'Product Ratings'!$S$5,IF(AND(P1041&lt;='Product Ratings'!$V$6,P1041&gt;='Product Ratings'!$U$6),'Product Ratings'!$S$6,IF(AND(P1041&lt;='Product Ratings'!$V$7,P1041&gt;='Product Ratings'!$U$7),'Product Ratings'!$S$7,IF(AND(P1041&lt;='Product Ratings'!$V$8,P1041&gt;='Product Ratings'!$U$8),'Product Ratings'!$S$8,IF(P1041&gt;='Product Ratings'!$U$9,'Product Ratings'!$S$9)))))</f>
        <v>5</v>
      </c>
      <c r="W1041" s="135">
        <f t="shared" si="6"/>
        <v>16</v>
      </c>
      <c r="X1041" s="90"/>
      <c r="Y1041" s="90"/>
      <c r="Z1041" s="90"/>
      <c r="AA1041" s="90"/>
      <c r="AB1041" s="90"/>
    </row>
    <row r="1042" ht="12.75" customHeight="1">
      <c r="A1042" s="87"/>
      <c r="B1042" s="90"/>
      <c r="C1042" s="90"/>
      <c r="D1042" s="126">
        <v>4.0</v>
      </c>
      <c r="E1042" s="127">
        <v>99.19</v>
      </c>
      <c r="F1042" s="128">
        <f t="shared" si="7"/>
        <v>64.4735</v>
      </c>
      <c r="G1042" s="129">
        <f t="shared" si="1"/>
        <v>34.7165</v>
      </c>
      <c r="H1042" s="130">
        <f t="shared" si="2"/>
        <v>0.35</v>
      </c>
      <c r="I1042" s="131">
        <v>44790.0</v>
      </c>
      <c r="J1042" s="132">
        <v>44826.0</v>
      </c>
      <c r="K1042" s="123"/>
      <c r="L1042" s="90"/>
      <c r="M1042" s="133">
        <f t="shared" si="3"/>
        <v>24.7975</v>
      </c>
      <c r="N1042" s="99">
        <f t="shared" si="4"/>
        <v>36</v>
      </c>
      <c r="O1042" s="133">
        <f t="shared" si="5"/>
        <v>16.118375</v>
      </c>
      <c r="P1042" s="134">
        <v>0.97</v>
      </c>
      <c r="Q1042" s="90"/>
      <c r="R1042" s="99">
        <f>IF(AND(H1042&lt;='Product Ratings'!$E$5,H1042&gt;='Product Ratings'!$D$5),'Product Ratings'!$C$5,IF(AND(H1042&lt;='Product Ratings'!$E$6,H1042&gt;='Product Ratings'!$D$6),'Product Ratings'!$C$6,IF(AND(H1042&lt;='Product Ratings'!$E$7,H1042&gt;='Product Ratings'!$D$7),'Product Ratings'!$C$7,IF(AND(H1042&lt;='Product Ratings'!$E$8,H1042&gt;='Product Ratings'!$D$8),'Product Ratings'!$C$8,IF(H1042&gt;='Product Ratings'!$D$9,'Product Ratings'!$C$9)))))</f>
        <v>2</v>
      </c>
      <c r="S1042" s="99">
        <f>IF(AND(D1042&lt;='Product Ratings'!$I$5,D1042&gt;='Product Ratings'!$H$5),'Product Ratings'!$F$5,IF(AND(D1042&lt;='Product Ratings'!$I$6,D1042&gt;='Product Ratings'!$H$6),'Product Ratings'!$F$6,IF(AND(D1042&lt;='Product Ratings'!$I$7,I1042&gt;='Product Ratings'!$H$7),'Product Ratings'!$F$7,IF(AND(D1042&lt;='Product Ratings'!$I$8,D1042&gt;='Product Ratings'!$H$8),'Product Ratings'!$F$8,IF(D1042&gt;='Product Ratings'!$H$9,'Product Ratings'!$F$9)))))</f>
        <v>1</v>
      </c>
      <c r="T1042" s="99">
        <f>IF(AND(O1042&lt;='Product Ratings'!$M$5,O1042&gt;='Product Ratings'!$L$5),'Product Ratings'!$J$5,IF(AND(O1042&lt;='Product Ratings'!$M$6,O1042&gt;='Product Ratings'!$L$6),'Product Ratings'!$J$6,IF(AND(O1042&lt;='Product Ratings'!$M$7,O1042&gt;='Product Ratings'!$L$7),'Product Ratings'!$J$7,IF(AND(O1042&lt;='Product Ratings'!$M$8,O1042&gt;='Product Ratings'!$L$8),'Product Ratings'!$J$8,IF(O1042&gt;='Product Ratings'!$L$9,'Product Ratings'!$J$9)))))</f>
        <v>5</v>
      </c>
      <c r="U1042" s="99">
        <f>IF(AND(N1042&lt;='Product Ratings'!$R$5,N1042&gt;='Product Ratings'!$Q$5),'Product Ratings'!$O$5,IF(AND(N1042&lt;='Product Ratings'!$R$6,N1042&gt;='Product Ratings'!$Q$6),'Product Ratings'!$O$6,IF(AND(N1042&lt;='Product Ratings'!$R$7,N1042&gt;='Product Ratings'!$Q$7),'Product Ratings'!$O$7,IF(AND(N1042&lt;='Product Ratings'!$R$8,N1042&gt;='Product Ratings'!$Q$8),'Product Ratings'!$O$8,IF(N1042&gt;='Product Ratings'!$Q$9,'Product Ratings'!$O$9)))))</f>
        <v>3</v>
      </c>
      <c r="V1042" s="99">
        <f>IF(AND(P1042&lt;='Product Ratings'!$V$5,P1042&gt;='Product Ratings'!$U$5),'Product Ratings'!$S$5,IF(AND(P1042&lt;='Product Ratings'!$V$6,P1042&gt;='Product Ratings'!$U$6),'Product Ratings'!$S$6,IF(AND(P1042&lt;='Product Ratings'!$V$7,P1042&gt;='Product Ratings'!$U$7),'Product Ratings'!$S$7,IF(AND(P1042&lt;='Product Ratings'!$V$8,P1042&gt;='Product Ratings'!$U$8),'Product Ratings'!$S$8,IF(P1042&gt;='Product Ratings'!$U$9,'Product Ratings'!$S$9)))))</f>
        <v>5</v>
      </c>
      <c r="W1042" s="135">
        <f t="shared" si="6"/>
        <v>16</v>
      </c>
      <c r="X1042" s="90"/>
      <c r="Y1042" s="90"/>
      <c r="Z1042" s="90"/>
      <c r="AA1042" s="90"/>
      <c r="AB1042" s="90"/>
    </row>
    <row r="1043" ht="12.75" customHeight="1">
      <c r="A1043" s="87"/>
      <c r="B1043" s="90"/>
      <c r="C1043" s="90"/>
      <c r="D1043" s="126">
        <v>5.0</v>
      </c>
      <c r="E1043" s="127">
        <v>662.26</v>
      </c>
      <c r="F1043" s="128">
        <f t="shared" si="7"/>
        <v>430.469</v>
      </c>
      <c r="G1043" s="129">
        <f t="shared" si="1"/>
        <v>231.791</v>
      </c>
      <c r="H1043" s="130">
        <f t="shared" si="2"/>
        <v>0.35</v>
      </c>
      <c r="I1043" s="131">
        <v>44791.0</v>
      </c>
      <c r="J1043" s="132">
        <v>44827.0</v>
      </c>
      <c r="K1043" s="123"/>
      <c r="L1043" s="90"/>
      <c r="M1043" s="133">
        <f t="shared" si="3"/>
        <v>132.452</v>
      </c>
      <c r="N1043" s="99">
        <f t="shared" si="4"/>
        <v>36</v>
      </c>
      <c r="O1043" s="133">
        <f t="shared" si="5"/>
        <v>86.0938</v>
      </c>
      <c r="P1043" s="134">
        <v>0.93</v>
      </c>
      <c r="Q1043" s="90"/>
      <c r="R1043" s="99">
        <f>IF(AND(H1043&lt;='Product Ratings'!$E$5,H1043&gt;='Product Ratings'!$D$5),'Product Ratings'!$C$5,IF(AND(H1043&lt;='Product Ratings'!$E$6,H1043&gt;='Product Ratings'!$D$6),'Product Ratings'!$C$6,IF(AND(H1043&lt;='Product Ratings'!$E$7,H1043&gt;='Product Ratings'!$D$7),'Product Ratings'!$C$7,IF(AND(H1043&lt;='Product Ratings'!$E$8,H1043&gt;='Product Ratings'!$D$8),'Product Ratings'!$C$8,IF(H1043&gt;='Product Ratings'!$D$9,'Product Ratings'!$C$9)))))</f>
        <v>2</v>
      </c>
      <c r="S1043" s="99">
        <f>IF(AND(D1043&lt;='Product Ratings'!$I$5,D1043&gt;='Product Ratings'!$H$5),'Product Ratings'!$F$5,IF(AND(D1043&lt;='Product Ratings'!$I$6,D1043&gt;='Product Ratings'!$H$6),'Product Ratings'!$F$6,IF(AND(D1043&lt;='Product Ratings'!$I$7,I1043&gt;='Product Ratings'!$H$7),'Product Ratings'!$F$7,IF(AND(D1043&lt;='Product Ratings'!$I$8,D1043&gt;='Product Ratings'!$H$8),'Product Ratings'!$F$8,IF(D1043&gt;='Product Ratings'!$H$9,'Product Ratings'!$F$9)))))</f>
        <v>1</v>
      </c>
      <c r="T1043" s="99">
        <f>IF(AND(O1043&lt;='Product Ratings'!$M$5,O1043&gt;='Product Ratings'!$L$5),'Product Ratings'!$J$5,IF(AND(O1043&lt;='Product Ratings'!$M$6,O1043&gt;='Product Ratings'!$L$6),'Product Ratings'!$J$6,IF(AND(O1043&lt;='Product Ratings'!$M$7,O1043&gt;='Product Ratings'!$L$7),'Product Ratings'!$J$7,IF(AND(O1043&lt;='Product Ratings'!$M$8,O1043&gt;='Product Ratings'!$L$8),'Product Ratings'!$J$8,IF(O1043&gt;='Product Ratings'!$L$9,'Product Ratings'!$J$9)))))</f>
        <v>2</v>
      </c>
      <c r="U1043" s="99">
        <f>IF(AND(N1043&lt;='Product Ratings'!$R$5,N1043&gt;='Product Ratings'!$Q$5),'Product Ratings'!$O$5,IF(AND(N1043&lt;='Product Ratings'!$R$6,N1043&gt;='Product Ratings'!$Q$6),'Product Ratings'!$O$6,IF(AND(N1043&lt;='Product Ratings'!$R$7,N1043&gt;='Product Ratings'!$Q$7),'Product Ratings'!$O$7,IF(AND(N1043&lt;='Product Ratings'!$R$8,N1043&gt;='Product Ratings'!$Q$8),'Product Ratings'!$O$8,IF(N1043&gt;='Product Ratings'!$Q$9,'Product Ratings'!$O$9)))))</f>
        <v>3</v>
      </c>
      <c r="V1043" s="99">
        <f>IF(AND(P1043&lt;='Product Ratings'!$V$5,P1043&gt;='Product Ratings'!$U$5),'Product Ratings'!$S$5,IF(AND(P1043&lt;='Product Ratings'!$V$6,P1043&gt;='Product Ratings'!$U$6),'Product Ratings'!$S$6,IF(AND(P1043&lt;='Product Ratings'!$V$7,P1043&gt;='Product Ratings'!$U$7),'Product Ratings'!$S$7,IF(AND(P1043&lt;='Product Ratings'!$V$8,P1043&gt;='Product Ratings'!$U$8),'Product Ratings'!$S$8,IF(P1043&gt;='Product Ratings'!$U$9,'Product Ratings'!$S$9)))))</f>
        <v>5</v>
      </c>
      <c r="W1043" s="135">
        <f t="shared" si="6"/>
        <v>13</v>
      </c>
      <c r="X1043" s="90"/>
      <c r="Y1043" s="90"/>
      <c r="Z1043" s="90"/>
      <c r="AA1043" s="90"/>
      <c r="AB1043" s="90"/>
    </row>
    <row r="1044" ht="12.75" customHeight="1">
      <c r="A1044" s="87"/>
      <c r="B1044" s="90"/>
      <c r="C1044" s="90"/>
      <c r="D1044" s="126">
        <v>6.0</v>
      </c>
      <c r="E1044" s="127">
        <v>86.91</v>
      </c>
      <c r="F1044" s="128">
        <f t="shared" si="7"/>
        <v>56.4915</v>
      </c>
      <c r="G1044" s="129">
        <f t="shared" si="1"/>
        <v>30.4185</v>
      </c>
      <c r="H1044" s="130">
        <f t="shared" si="2"/>
        <v>0.35</v>
      </c>
      <c r="I1044" s="131">
        <v>44792.0</v>
      </c>
      <c r="J1044" s="132">
        <v>44828.0</v>
      </c>
      <c r="K1044" s="123"/>
      <c r="L1044" s="90"/>
      <c r="M1044" s="133">
        <f t="shared" si="3"/>
        <v>14.485</v>
      </c>
      <c r="N1044" s="99">
        <f t="shared" si="4"/>
        <v>36</v>
      </c>
      <c r="O1044" s="133">
        <f t="shared" si="5"/>
        <v>9.41525</v>
      </c>
      <c r="P1044" s="134">
        <v>0.65</v>
      </c>
      <c r="Q1044" s="90"/>
      <c r="R1044" s="99">
        <f>IF(AND(H1044&lt;='Product Ratings'!$E$5,H1044&gt;='Product Ratings'!$D$5),'Product Ratings'!$C$5,IF(AND(H1044&lt;='Product Ratings'!$E$6,H1044&gt;='Product Ratings'!$D$6),'Product Ratings'!$C$6,IF(AND(H1044&lt;='Product Ratings'!$E$7,H1044&gt;='Product Ratings'!$D$7),'Product Ratings'!$C$7,IF(AND(H1044&lt;='Product Ratings'!$E$8,H1044&gt;='Product Ratings'!$D$8),'Product Ratings'!$C$8,IF(H1044&gt;='Product Ratings'!$D$9,'Product Ratings'!$C$9)))))</f>
        <v>2</v>
      </c>
      <c r="S1044" s="99">
        <f>IF(AND(D1044&lt;='Product Ratings'!$I$5,D1044&gt;='Product Ratings'!$H$5),'Product Ratings'!$F$5,IF(AND(D1044&lt;='Product Ratings'!$I$6,D1044&gt;='Product Ratings'!$H$6),'Product Ratings'!$F$6,IF(AND(D1044&lt;='Product Ratings'!$I$7,I1044&gt;='Product Ratings'!$H$7),'Product Ratings'!$F$7,IF(AND(D1044&lt;='Product Ratings'!$I$8,D1044&gt;='Product Ratings'!$H$8),'Product Ratings'!$F$8,IF(D1044&gt;='Product Ratings'!$H$9,'Product Ratings'!$F$9)))))</f>
        <v>2</v>
      </c>
      <c r="T1044" s="99">
        <f>IF(AND(O1044&lt;='Product Ratings'!$M$5,O1044&gt;='Product Ratings'!$L$5),'Product Ratings'!$J$5,IF(AND(O1044&lt;='Product Ratings'!$M$6,O1044&gt;='Product Ratings'!$L$6),'Product Ratings'!$J$6,IF(AND(O1044&lt;='Product Ratings'!$M$7,O1044&gt;='Product Ratings'!$L$7),'Product Ratings'!$J$7,IF(AND(O1044&lt;='Product Ratings'!$M$8,O1044&gt;='Product Ratings'!$L$8),'Product Ratings'!$J$8,IF(O1044&gt;='Product Ratings'!$L$9,'Product Ratings'!$J$9)))))</f>
        <v>5</v>
      </c>
      <c r="U1044" s="99">
        <f>IF(AND(N1044&lt;='Product Ratings'!$R$5,N1044&gt;='Product Ratings'!$Q$5),'Product Ratings'!$O$5,IF(AND(N1044&lt;='Product Ratings'!$R$6,N1044&gt;='Product Ratings'!$Q$6),'Product Ratings'!$O$6,IF(AND(N1044&lt;='Product Ratings'!$R$7,N1044&gt;='Product Ratings'!$Q$7),'Product Ratings'!$O$7,IF(AND(N1044&lt;='Product Ratings'!$R$8,N1044&gt;='Product Ratings'!$Q$8),'Product Ratings'!$O$8,IF(N1044&gt;='Product Ratings'!$Q$9,'Product Ratings'!$O$9)))))</f>
        <v>3</v>
      </c>
      <c r="V1044" s="99">
        <f>IF(AND(P1044&lt;='Product Ratings'!$V$5,P1044&gt;='Product Ratings'!$U$5),'Product Ratings'!$S$5,IF(AND(P1044&lt;='Product Ratings'!$V$6,P1044&gt;='Product Ratings'!$U$6),'Product Ratings'!$S$6,IF(AND(P1044&lt;='Product Ratings'!$V$7,P1044&gt;='Product Ratings'!$U$7),'Product Ratings'!$S$7,IF(AND(P1044&lt;='Product Ratings'!$V$8,P1044&gt;='Product Ratings'!$U$8),'Product Ratings'!$S$8,IF(P1044&gt;='Product Ratings'!$U$9,'Product Ratings'!$S$9)))))</f>
        <v>5</v>
      </c>
      <c r="W1044" s="135">
        <f t="shared" si="6"/>
        <v>17</v>
      </c>
      <c r="X1044" s="90"/>
      <c r="Y1044" s="90"/>
      <c r="Z1044" s="90"/>
      <c r="AA1044" s="90"/>
      <c r="AB1044" s="90"/>
    </row>
    <row r="1045" ht="12.75" customHeight="1">
      <c r="A1045" s="87"/>
      <c r="B1045" s="90"/>
      <c r="C1045" s="90"/>
      <c r="D1045" s="126">
        <v>1.0</v>
      </c>
      <c r="E1045" s="127">
        <v>120.52</v>
      </c>
      <c r="F1045" s="128">
        <f t="shared" si="7"/>
        <v>78.338</v>
      </c>
      <c r="G1045" s="129">
        <f t="shared" si="1"/>
        <v>42.182</v>
      </c>
      <c r="H1045" s="130">
        <f t="shared" si="2"/>
        <v>0.35</v>
      </c>
      <c r="I1045" s="131">
        <v>44793.0</v>
      </c>
      <c r="J1045" s="132">
        <v>44829.0</v>
      </c>
      <c r="K1045" s="123"/>
      <c r="L1045" s="90"/>
      <c r="M1045" s="133">
        <f t="shared" si="3"/>
        <v>120.52</v>
      </c>
      <c r="N1045" s="99">
        <f t="shared" si="4"/>
        <v>36</v>
      </c>
      <c r="O1045" s="133">
        <f t="shared" si="5"/>
        <v>78.338</v>
      </c>
      <c r="P1045" s="134">
        <v>0.45</v>
      </c>
      <c r="Q1045" s="90"/>
      <c r="R1045" s="99">
        <f>IF(AND(H1045&lt;='Product Ratings'!$E$5,H1045&gt;='Product Ratings'!$D$5),'Product Ratings'!$C$5,IF(AND(H1045&lt;='Product Ratings'!$E$6,H1045&gt;='Product Ratings'!$D$6),'Product Ratings'!$C$6,IF(AND(H1045&lt;='Product Ratings'!$E$7,H1045&gt;='Product Ratings'!$D$7),'Product Ratings'!$C$7,IF(AND(H1045&lt;='Product Ratings'!$E$8,H1045&gt;='Product Ratings'!$D$8),'Product Ratings'!$C$8,IF(H1045&gt;='Product Ratings'!$D$9,'Product Ratings'!$C$9)))))</f>
        <v>2</v>
      </c>
      <c r="S1045" s="99">
        <f>IF(AND(D1045&lt;='Product Ratings'!$I$5,D1045&gt;='Product Ratings'!$H$5),'Product Ratings'!$F$5,IF(AND(D1045&lt;='Product Ratings'!$I$6,D1045&gt;='Product Ratings'!$H$6),'Product Ratings'!$F$6,IF(AND(D1045&lt;='Product Ratings'!$I$7,I1045&gt;='Product Ratings'!$H$7),'Product Ratings'!$F$7,IF(AND(D1045&lt;='Product Ratings'!$I$8,D1045&gt;='Product Ratings'!$H$8),'Product Ratings'!$F$8,IF(D1045&gt;='Product Ratings'!$H$9,'Product Ratings'!$F$9)))))</f>
        <v>1</v>
      </c>
      <c r="T1045" s="99">
        <f>IF(AND(O1045&lt;='Product Ratings'!$M$5,O1045&gt;='Product Ratings'!$L$5),'Product Ratings'!$J$5,IF(AND(O1045&lt;='Product Ratings'!$M$6,O1045&gt;='Product Ratings'!$L$6),'Product Ratings'!$J$6,IF(AND(O1045&lt;='Product Ratings'!$M$7,O1045&gt;='Product Ratings'!$L$7),'Product Ratings'!$J$7,IF(AND(O1045&lt;='Product Ratings'!$M$8,O1045&gt;='Product Ratings'!$L$8),'Product Ratings'!$J$8,IF(O1045&gt;='Product Ratings'!$L$9,'Product Ratings'!$J$9)))))</f>
        <v>2</v>
      </c>
      <c r="U1045" s="99">
        <f>IF(AND(N1045&lt;='Product Ratings'!$R$5,N1045&gt;='Product Ratings'!$Q$5),'Product Ratings'!$O$5,IF(AND(N1045&lt;='Product Ratings'!$R$6,N1045&gt;='Product Ratings'!$Q$6),'Product Ratings'!$O$6,IF(AND(N1045&lt;='Product Ratings'!$R$7,N1045&gt;='Product Ratings'!$Q$7),'Product Ratings'!$O$7,IF(AND(N1045&lt;='Product Ratings'!$R$8,N1045&gt;='Product Ratings'!$Q$8),'Product Ratings'!$O$8,IF(N1045&gt;='Product Ratings'!$Q$9,'Product Ratings'!$O$9)))))</f>
        <v>3</v>
      </c>
      <c r="V1045" s="99">
        <f>IF(AND(P1045&lt;='Product Ratings'!$V$5,P1045&gt;='Product Ratings'!$U$5),'Product Ratings'!$S$5,IF(AND(P1045&lt;='Product Ratings'!$V$6,P1045&gt;='Product Ratings'!$U$6),'Product Ratings'!$S$6,IF(AND(P1045&lt;='Product Ratings'!$V$7,P1045&gt;='Product Ratings'!$U$7),'Product Ratings'!$S$7,IF(AND(P1045&lt;='Product Ratings'!$V$8,P1045&gt;='Product Ratings'!$U$8),'Product Ratings'!$S$8,IF(P1045&gt;='Product Ratings'!$U$9,'Product Ratings'!$S$9)))))</f>
        <v>4</v>
      </c>
      <c r="W1045" s="135">
        <f t="shared" si="6"/>
        <v>12</v>
      </c>
      <c r="X1045" s="90"/>
      <c r="Y1045" s="90"/>
      <c r="Z1045" s="90"/>
      <c r="AA1045" s="90"/>
      <c r="AB1045" s="90"/>
    </row>
    <row r="1046" ht="12.75" customHeight="1">
      <c r="A1046" s="87"/>
      <c r="B1046" s="90"/>
      <c r="C1046" s="90"/>
      <c r="D1046" s="126">
        <v>2.0</v>
      </c>
      <c r="E1046" s="127">
        <v>302.62</v>
      </c>
      <c r="F1046" s="128">
        <f t="shared" si="7"/>
        <v>196.703</v>
      </c>
      <c r="G1046" s="129">
        <f t="shared" si="1"/>
        <v>105.917</v>
      </c>
      <c r="H1046" s="130">
        <f t="shared" si="2"/>
        <v>0.35</v>
      </c>
      <c r="I1046" s="131">
        <v>44794.0</v>
      </c>
      <c r="J1046" s="132">
        <v>44830.0</v>
      </c>
      <c r="K1046" s="123"/>
      <c r="L1046" s="90"/>
      <c r="M1046" s="133">
        <f t="shared" si="3"/>
        <v>151.31</v>
      </c>
      <c r="N1046" s="99">
        <f t="shared" si="4"/>
        <v>36</v>
      </c>
      <c r="O1046" s="133">
        <f t="shared" si="5"/>
        <v>98.3515</v>
      </c>
      <c r="P1046" s="134">
        <v>0.48</v>
      </c>
      <c r="Q1046" s="90"/>
      <c r="R1046" s="99">
        <f>IF(AND(H1046&lt;='Product Ratings'!$E$5,H1046&gt;='Product Ratings'!$D$5),'Product Ratings'!$C$5,IF(AND(H1046&lt;='Product Ratings'!$E$6,H1046&gt;='Product Ratings'!$D$6),'Product Ratings'!$C$6,IF(AND(H1046&lt;='Product Ratings'!$E$7,H1046&gt;='Product Ratings'!$D$7),'Product Ratings'!$C$7,IF(AND(H1046&lt;='Product Ratings'!$E$8,H1046&gt;='Product Ratings'!$D$8),'Product Ratings'!$C$8,IF(H1046&gt;='Product Ratings'!$D$9,'Product Ratings'!$C$9)))))</f>
        <v>2</v>
      </c>
      <c r="S1046" s="99">
        <f>IF(AND(D1046&lt;='Product Ratings'!$I$5,D1046&gt;='Product Ratings'!$H$5),'Product Ratings'!$F$5,IF(AND(D1046&lt;='Product Ratings'!$I$6,D1046&gt;='Product Ratings'!$H$6),'Product Ratings'!$F$6,IF(AND(D1046&lt;='Product Ratings'!$I$7,I1046&gt;='Product Ratings'!$H$7),'Product Ratings'!$F$7,IF(AND(D1046&lt;='Product Ratings'!$I$8,D1046&gt;='Product Ratings'!$H$8),'Product Ratings'!$F$8,IF(D1046&gt;='Product Ratings'!$H$9,'Product Ratings'!$F$9)))))</f>
        <v>1</v>
      </c>
      <c r="T1046" s="99">
        <f>IF(AND(O1046&lt;='Product Ratings'!$M$5,O1046&gt;='Product Ratings'!$L$5),'Product Ratings'!$J$5,IF(AND(O1046&lt;='Product Ratings'!$M$6,O1046&gt;='Product Ratings'!$L$6),'Product Ratings'!$J$6,IF(AND(O1046&lt;='Product Ratings'!$M$7,O1046&gt;='Product Ratings'!$L$7),'Product Ratings'!$J$7,IF(AND(O1046&lt;='Product Ratings'!$M$8,O1046&gt;='Product Ratings'!$L$8),'Product Ratings'!$J$8,IF(O1046&gt;='Product Ratings'!$L$9,'Product Ratings'!$J$9)))))</f>
        <v>2</v>
      </c>
      <c r="U1046" s="99">
        <f>IF(AND(N1046&lt;='Product Ratings'!$R$5,N1046&gt;='Product Ratings'!$Q$5),'Product Ratings'!$O$5,IF(AND(N1046&lt;='Product Ratings'!$R$6,N1046&gt;='Product Ratings'!$Q$6),'Product Ratings'!$O$6,IF(AND(N1046&lt;='Product Ratings'!$R$7,N1046&gt;='Product Ratings'!$Q$7),'Product Ratings'!$O$7,IF(AND(N1046&lt;='Product Ratings'!$R$8,N1046&gt;='Product Ratings'!$Q$8),'Product Ratings'!$O$8,IF(N1046&gt;='Product Ratings'!$Q$9,'Product Ratings'!$O$9)))))</f>
        <v>3</v>
      </c>
      <c r="V1046" s="99">
        <f>IF(AND(P1046&lt;='Product Ratings'!$V$5,P1046&gt;='Product Ratings'!$U$5),'Product Ratings'!$S$5,IF(AND(P1046&lt;='Product Ratings'!$V$6,P1046&gt;='Product Ratings'!$U$6),'Product Ratings'!$S$6,IF(AND(P1046&lt;='Product Ratings'!$V$7,P1046&gt;='Product Ratings'!$U$7),'Product Ratings'!$S$7,IF(AND(P1046&lt;='Product Ratings'!$V$8,P1046&gt;='Product Ratings'!$U$8),'Product Ratings'!$S$8,IF(P1046&gt;='Product Ratings'!$U$9,'Product Ratings'!$S$9)))))</f>
        <v>4</v>
      </c>
      <c r="W1046" s="135">
        <f t="shared" si="6"/>
        <v>12</v>
      </c>
      <c r="X1046" s="90"/>
      <c r="Y1046" s="90"/>
      <c r="Z1046" s="90"/>
      <c r="AA1046" s="90"/>
      <c r="AB1046" s="90"/>
    </row>
    <row r="1047" ht="12.75" customHeight="1">
      <c r="A1047" s="87"/>
      <c r="B1047" s="90"/>
      <c r="C1047" s="90"/>
      <c r="D1047" s="126">
        <v>3.0</v>
      </c>
      <c r="E1047" s="127">
        <v>57.66</v>
      </c>
      <c r="F1047" s="128">
        <f t="shared" si="7"/>
        <v>37.479</v>
      </c>
      <c r="G1047" s="129">
        <f t="shared" si="1"/>
        <v>20.181</v>
      </c>
      <c r="H1047" s="130">
        <f t="shared" si="2"/>
        <v>0.35</v>
      </c>
      <c r="I1047" s="131">
        <v>44795.0</v>
      </c>
      <c r="J1047" s="132">
        <v>44831.0</v>
      </c>
      <c r="K1047" s="123"/>
      <c r="L1047" s="90"/>
      <c r="M1047" s="133">
        <f t="shared" si="3"/>
        <v>19.22</v>
      </c>
      <c r="N1047" s="99">
        <f t="shared" si="4"/>
        <v>36</v>
      </c>
      <c r="O1047" s="133">
        <f t="shared" si="5"/>
        <v>12.493</v>
      </c>
      <c r="P1047" s="134">
        <v>0.43</v>
      </c>
      <c r="Q1047" s="90"/>
      <c r="R1047" s="99">
        <f>IF(AND(H1047&lt;='Product Ratings'!$E$5,H1047&gt;='Product Ratings'!$D$5),'Product Ratings'!$C$5,IF(AND(H1047&lt;='Product Ratings'!$E$6,H1047&gt;='Product Ratings'!$D$6),'Product Ratings'!$C$6,IF(AND(H1047&lt;='Product Ratings'!$E$7,H1047&gt;='Product Ratings'!$D$7),'Product Ratings'!$C$7,IF(AND(H1047&lt;='Product Ratings'!$E$8,H1047&gt;='Product Ratings'!$D$8),'Product Ratings'!$C$8,IF(H1047&gt;='Product Ratings'!$D$9,'Product Ratings'!$C$9)))))</f>
        <v>2</v>
      </c>
      <c r="S1047" s="99">
        <f>IF(AND(D1047&lt;='Product Ratings'!$I$5,D1047&gt;='Product Ratings'!$H$5),'Product Ratings'!$F$5,IF(AND(D1047&lt;='Product Ratings'!$I$6,D1047&gt;='Product Ratings'!$H$6),'Product Ratings'!$F$6,IF(AND(D1047&lt;='Product Ratings'!$I$7,I1047&gt;='Product Ratings'!$H$7),'Product Ratings'!$F$7,IF(AND(D1047&lt;='Product Ratings'!$I$8,D1047&gt;='Product Ratings'!$H$8),'Product Ratings'!$F$8,IF(D1047&gt;='Product Ratings'!$H$9,'Product Ratings'!$F$9)))))</f>
        <v>1</v>
      </c>
      <c r="T1047" s="99">
        <f>IF(AND(O1047&lt;='Product Ratings'!$M$5,O1047&gt;='Product Ratings'!$L$5),'Product Ratings'!$J$5,IF(AND(O1047&lt;='Product Ratings'!$M$6,O1047&gt;='Product Ratings'!$L$6),'Product Ratings'!$J$6,IF(AND(O1047&lt;='Product Ratings'!$M$7,O1047&gt;='Product Ratings'!$L$7),'Product Ratings'!$J$7,IF(AND(O1047&lt;='Product Ratings'!$M$8,O1047&gt;='Product Ratings'!$L$8),'Product Ratings'!$J$8,IF(O1047&gt;='Product Ratings'!$L$9,'Product Ratings'!$J$9)))))</f>
        <v>5</v>
      </c>
      <c r="U1047" s="99">
        <f>IF(AND(N1047&lt;='Product Ratings'!$R$5,N1047&gt;='Product Ratings'!$Q$5),'Product Ratings'!$O$5,IF(AND(N1047&lt;='Product Ratings'!$R$6,N1047&gt;='Product Ratings'!$Q$6),'Product Ratings'!$O$6,IF(AND(N1047&lt;='Product Ratings'!$R$7,N1047&gt;='Product Ratings'!$Q$7),'Product Ratings'!$O$7,IF(AND(N1047&lt;='Product Ratings'!$R$8,N1047&gt;='Product Ratings'!$Q$8),'Product Ratings'!$O$8,IF(N1047&gt;='Product Ratings'!$Q$9,'Product Ratings'!$O$9)))))</f>
        <v>3</v>
      </c>
      <c r="V1047" s="99">
        <f>IF(AND(P1047&lt;='Product Ratings'!$V$5,P1047&gt;='Product Ratings'!$U$5),'Product Ratings'!$S$5,IF(AND(P1047&lt;='Product Ratings'!$V$6,P1047&gt;='Product Ratings'!$U$6),'Product Ratings'!$S$6,IF(AND(P1047&lt;='Product Ratings'!$V$7,P1047&gt;='Product Ratings'!$U$7),'Product Ratings'!$S$7,IF(AND(P1047&lt;='Product Ratings'!$V$8,P1047&gt;='Product Ratings'!$U$8),'Product Ratings'!$S$8,IF(P1047&gt;='Product Ratings'!$U$9,'Product Ratings'!$S$9)))))</f>
        <v>4</v>
      </c>
      <c r="W1047" s="135">
        <f t="shared" si="6"/>
        <v>15</v>
      </c>
      <c r="X1047" s="90"/>
      <c r="Y1047" s="90"/>
      <c r="Z1047" s="90"/>
      <c r="AA1047" s="90"/>
      <c r="AB1047" s="90"/>
    </row>
    <row r="1048" ht="12.75" customHeight="1">
      <c r="A1048" s="87"/>
      <c r="B1048" s="90"/>
      <c r="C1048" s="90"/>
      <c r="D1048" s="126">
        <v>4.0</v>
      </c>
      <c r="E1048" s="127">
        <v>78.7</v>
      </c>
      <c r="F1048" s="128">
        <f t="shared" si="7"/>
        <v>51.155</v>
      </c>
      <c r="G1048" s="129">
        <f t="shared" si="1"/>
        <v>27.545</v>
      </c>
      <c r="H1048" s="130">
        <f t="shared" si="2"/>
        <v>0.35</v>
      </c>
      <c r="I1048" s="131">
        <v>44796.0</v>
      </c>
      <c r="J1048" s="132">
        <v>44832.0</v>
      </c>
      <c r="K1048" s="123"/>
      <c r="L1048" s="90"/>
      <c r="M1048" s="133">
        <f t="shared" si="3"/>
        <v>19.675</v>
      </c>
      <c r="N1048" s="99">
        <f t="shared" si="4"/>
        <v>36</v>
      </c>
      <c r="O1048" s="133">
        <f t="shared" si="5"/>
        <v>12.78875</v>
      </c>
      <c r="P1048" s="134">
        <v>0.65</v>
      </c>
      <c r="Q1048" s="90"/>
      <c r="R1048" s="99">
        <f>IF(AND(H1048&lt;='Product Ratings'!$E$5,H1048&gt;='Product Ratings'!$D$5),'Product Ratings'!$C$5,IF(AND(H1048&lt;='Product Ratings'!$E$6,H1048&gt;='Product Ratings'!$D$6),'Product Ratings'!$C$6,IF(AND(H1048&lt;='Product Ratings'!$E$7,H1048&gt;='Product Ratings'!$D$7),'Product Ratings'!$C$7,IF(AND(H1048&lt;='Product Ratings'!$E$8,H1048&gt;='Product Ratings'!$D$8),'Product Ratings'!$C$8,IF(H1048&gt;='Product Ratings'!$D$9,'Product Ratings'!$C$9)))))</f>
        <v>2</v>
      </c>
      <c r="S1048" s="99">
        <f>IF(AND(D1048&lt;='Product Ratings'!$I$5,D1048&gt;='Product Ratings'!$H$5),'Product Ratings'!$F$5,IF(AND(D1048&lt;='Product Ratings'!$I$6,D1048&gt;='Product Ratings'!$H$6),'Product Ratings'!$F$6,IF(AND(D1048&lt;='Product Ratings'!$I$7,I1048&gt;='Product Ratings'!$H$7),'Product Ratings'!$F$7,IF(AND(D1048&lt;='Product Ratings'!$I$8,D1048&gt;='Product Ratings'!$H$8),'Product Ratings'!$F$8,IF(D1048&gt;='Product Ratings'!$H$9,'Product Ratings'!$F$9)))))</f>
        <v>1</v>
      </c>
      <c r="T1048" s="99">
        <f>IF(AND(O1048&lt;='Product Ratings'!$M$5,O1048&gt;='Product Ratings'!$L$5),'Product Ratings'!$J$5,IF(AND(O1048&lt;='Product Ratings'!$M$6,O1048&gt;='Product Ratings'!$L$6),'Product Ratings'!$J$6,IF(AND(O1048&lt;='Product Ratings'!$M$7,O1048&gt;='Product Ratings'!$L$7),'Product Ratings'!$J$7,IF(AND(O1048&lt;='Product Ratings'!$M$8,O1048&gt;='Product Ratings'!$L$8),'Product Ratings'!$J$8,IF(O1048&gt;='Product Ratings'!$L$9,'Product Ratings'!$J$9)))))</f>
        <v>5</v>
      </c>
      <c r="U1048" s="99">
        <f>IF(AND(N1048&lt;='Product Ratings'!$R$5,N1048&gt;='Product Ratings'!$Q$5),'Product Ratings'!$O$5,IF(AND(N1048&lt;='Product Ratings'!$R$6,N1048&gt;='Product Ratings'!$Q$6),'Product Ratings'!$O$6,IF(AND(N1048&lt;='Product Ratings'!$R$7,N1048&gt;='Product Ratings'!$Q$7),'Product Ratings'!$O$7,IF(AND(N1048&lt;='Product Ratings'!$R$8,N1048&gt;='Product Ratings'!$Q$8),'Product Ratings'!$O$8,IF(N1048&gt;='Product Ratings'!$Q$9,'Product Ratings'!$O$9)))))</f>
        <v>3</v>
      </c>
      <c r="V1048" s="99">
        <f>IF(AND(P1048&lt;='Product Ratings'!$V$5,P1048&gt;='Product Ratings'!$U$5),'Product Ratings'!$S$5,IF(AND(P1048&lt;='Product Ratings'!$V$6,P1048&gt;='Product Ratings'!$U$6),'Product Ratings'!$S$6,IF(AND(P1048&lt;='Product Ratings'!$V$7,P1048&gt;='Product Ratings'!$U$7),'Product Ratings'!$S$7,IF(AND(P1048&lt;='Product Ratings'!$V$8,P1048&gt;='Product Ratings'!$U$8),'Product Ratings'!$S$8,IF(P1048&gt;='Product Ratings'!$U$9,'Product Ratings'!$S$9)))))</f>
        <v>5</v>
      </c>
      <c r="W1048" s="135">
        <f t="shared" si="6"/>
        <v>16</v>
      </c>
      <c r="X1048" s="90"/>
      <c r="Y1048" s="90"/>
      <c r="Z1048" s="90"/>
      <c r="AA1048" s="90"/>
      <c r="AB1048" s="90"/>
    </row>
    <row r="1049" ht="12.75" customHeight="1">
      <c r="A1049" s="87"/>
      <c r="B1049" s="90"/>
      <c r="C1049" s="90"/>
      <c r="D1049" s="126">
        <v>5.0</v>
      </c>
      <c r="E1049" s="127">
        <v>25.96</v>
      </c>
      <c r="F1049" s="128">
        <f t="shared" si="7"/>
        <v>16.874</v>
      </c>
      <c r="G1049" s="129">
        <f t="shared" si="1"/>
        <v>9.086</v>
      </c>
      <c r="H1049" s="130">
        <f t="shared" si="2"/>
        <v>0.35</v>
      </c>
      <c r="I1049" s="131">
        <v>44797.0</v>
      </c>
      <c r="J1049" s="132">
        <v>44833.0</v>
      </c>
      <c r="K1049" s="123"/>
      <c r="L1049" s="90"/>
      <c r="M1049" s="133">
        <f t="shared" si="3"/>
        <v>5.192</v>
      </c>
      <c r="N1049" s="99">
        <f t="shared" si="4"/>
        <v>36</v>
      </c>
      <c r="O1049" s="133">
        <f t="shared" si="5"/>
        <v>3.3748</v>
      </c>
      <c r="P1049" s="134">
        <v>0.67</v>
      </c>
      <c r="Q1049" s="90"/>
      <c r="R1049" s="99">
        <f>IF(AND(H1049&lt;='Product Ratings'!$E$5,H1049&gt;='Product Ratings'!$D$5),'Product Ratings'!$C$5,IF(AND(H1049&lt;='Product Ratings'!$E$6,H1049&gt;='Product Ratings'!$D$6),'Product Ratings'!$C$6,IF(AND(H1049&lt;='Product Ratings'!$E$7,H1049&gt;='Product Ratings'!$D$7),'Product Ratings'!$C$7,IF(AND(H1049&lt;='Product Ratings'!$E$8,H1049&gt;='Product Ratings'!$D$8),'Product Ratings'!$C$8,IF(H1049&gt;='Product Ratings'!$D$9,'Product Ratings'!$C$9)))))</f>
        <v>2</v>
      </c>
      <c r="S1049" s="99">
        <f>IF(AND(D1049&lt;='Product Ratings'!$I$5,D1049&gt;='Product Ratings'!$H$5),'Product Ratings'!$F$5,IF(AND(D1049&lt;='Product Ratings'!$I$6,D1049&gt;='Product Ratings'!$H$6),'Product Ratings'!$F$6,IF(AND(D1049&lt;='Product Ratings'!$I$7,I1049&gt;='Product Ratings'!$H$7),'Product Ratings'!$F$7,IF(AND(D1049&lt;='Product Ratings'!$I$8,D1049&gt;='Product Ratings'!$H$8),'Product Ratings'!$F$8,IF(D1049&gt;='Product Ratings'!$H$9,'Product Ratings'!$F$9)))))</f>
        <v>1</v>
      </c>
      <c r="T1049" s="99">
        <f>IF(AND(O1049&lt;='Product Ratings'!$M$5,O1049&gt;='Product Ratings'!$L$5),'Product Ratings'!$J$5,IF(AND(O1049&lt;='Product Ratings'!$M$6,O1049&gt;='Product Ratings'!$L$6),'Product Ratings'!$J$6,IF(AND(O1049&lt;='Product Ratings'!$M$7,O1049&gt;='Product Ratings'!$L$7),'Product Ratings'!$J$7,IF(AND(O1049&lt;='Product Ratings'!$M$8,O1049&gt;='Product Ratings'!$L$8),'Product Ratings'!$J$8,IF(O1049&gt;='Product Ratings'!$L$9,'Product Ratings'!$J$9)))))</f>
        <v>5</v>
      </c>
      <c r="U1049" s="99">
        <f>IF(AND(N1049&lt;='Product Ratings'!$R$5,N1049&gt;='Product Ratings'!$Q$5),'Product Ratings'!$O$5,IF(AND(N1049&lt;='Product Ratings'!$R$6,N1049&gt;='Product Ratings'!$Q$6),'Product Ratings'!$O$6,IF(AND(N1049&lt;='Product Ratings'!$R$7,N1049&gt;='Product Ratings'!$Q$7),'Product Ratings'!$O$7,IF(AND(N1049&lt;='Product Ratings'!$R$8,N1049&gt;='Product Ratings'!$Q$8),'Product Ratings'!$O$8,IF(N1049&gt;='Product Ratings'!$Q$9,'Product Ratings'!$O$9)))))</f>
        <v>3</v>
      </c>
      <c r="V1049" s="99">
        <f>IF(AND(P1049&lt;='Product Ratings'!$V$5,P1049&gt;='Product Ratings'!$U$5),'Product Ratings'!$S$5,IF(AND(P1049&lt;='Product Ratings'!$V$6,P1049&gt;='Product Ratings'!$U$6),'Product Ratings'!$S$6,IF(AND(P1049&lt;='Product Ratings'!$V$7,P1049&gt;='Product Ratings'!$U$7),'Product Ratings'!$S$7,IF(AND(P1049&lt;='Product Ratings'!$V$8,P1049&gt;='Product Ratings'!$U$8),'Product Ratings'!$S$8,IF(P1049&gt;='Product Ratings'!$U$9,'Product Ratings'!$S$9)))))</f>
        <v>5</v>
      </c>
      <c r="W1049" s="135">
        <f t="shared" si="6"/>
        <v>16</v>
      </c>
      <c r="X1049" s="90"/>
      <c r="Y1049" s="90"/>
      <c r="Z1049" s="90"/>
      <c r="AA1049" s="90"/>
      <c r="AB1049" s="90"/>
    </row>
    <row r="1050" ht="12.75" customHeight="1">
      <c r="A1050" s="87"/>
      <c r="B1050" s="90"/>
      <c r="C1050" s="90"/>
      <c r="D1050" s="126">
        <v>6.0</v>
      </c>
      <c r="E1050" s="127">
        <v>234.78</v>
      </c>
      <c r="F1050" s="128">
        <f t="shared" si="7"/>
        <v>152.607</v>
      </c>
      <c r="G1050" s="129">
        <f t="shared" si="1"/>
        <v>82.173</v>
      </c>
      <c r="H1050" s="130">
        <f t="shared" si="2"/>
        <v>0.35</v>
      </c>
      <c r="I1050" s="131">
        <v>44798.0</v>
      </c>
      <c r="J1050" s="132">
        <v>44834.0</v>
      </c>
      <c r="K1050" s="123"/>
      <c r="L1050" s="90"/>
      <c r="M1050" s="133">
        <f t="shared" si="3"/>
        <v>39.13</v>
      </c>
      <c r="N1050" s="99">
        <f t="shared" si="4"/>
        <v>36</v>
      </c>
      <c r="O1050" s="133">
        <f t="shared" si="5"/>
        <v>25.4345</v>
      </c>
      <c r="P1050" s="134">
        <v>0.71</v>
      </c>
      <c r="Q1050" s="90"/>
      <c r="R1050" s="99">
        <f>IF(AND(H1050&lt;='Product Ratings'!$E$5,H1050&gt;='Product Ratings'!$D$5),'Product Ratings'!$C$5,IF(AND(H1050&lt;='Product Ratings'!$E$6,H1050&gt;='Product Ratings'!$D$6),'Product Ratings'!$C$6,IF(AND(H1050&lt;='Product Ratings'!$E$7,H1050&gt;='Product Ratings'!$D$7),'Product Ratings'!$C$7,IF(AND(H1050&lt;='Product Ratings'!$E$8,H1050&gt;='Product Ratings'!$D$8),'Product Ratings'!$C$8,IF(H1050&gt;='Product Ratings'!$D$9,'Product Ratings'!$C$9)))))</f>
        <v>2</v>
      </c>
      <c r="S1050" s="99">
        <f>IF(AND(D1050&lt;='Product Ratings'!$I$5,D1050&gt;='Product Ratings'!$H$5),'Product Ratings'!$F$5,IF(AND(D1050&lt;='Product Ratings'!$I$6,D1050&gt;='Product Ratings'!$H$6),'Product Ratings'!$F$6,IF(AND(D1050&lt;='Product Ratings'!$I$7,I1050&gt;='Product Ratings'!$H$7),'Product Ratings'!$F$7,IF(AND(D1050&lt;='Product Ratings'!$I$8,D1050&gt;='Product Ratings'!$H$8),'Product Ratings'!$F$8,IF(D1050&gt;='Product Ratings'!$H$9,'Product Ratings'!$F$9)))))</f>
        <v>2</v>
      </c>
      <c r="T1050" s="99" t="b">
        <f>IF(AND(O1050&lt;='Product Ratings'!$M$5,O1050&gt;='Product Ratings'!$L$5),'Product Ratings'!$J$5,IF(AND(O1050&lt;='Product Ratings'!$M$6,O1050&gt;='Product Ratings'!$L$6),'Product Ratings'!$J$6,IF(AND(O1050&lt;='Product Ratings'!$M$7,O1050&gt;='Product Ratings'!$L$7),'Product Ratings'!$J$7,IF(AND(O1050&lt;='Product Ratings'!$M$8,O1050&gt;='Product Ratings'!$L$8),'Product Ratings'!$J$8,IF(O1050&gt;='Product Ratings'!$L$9,'Product Ratings'!$J$9)))))</f>
        <v>0</v>
      </c>
      <c r="U1050" s="99">
        <f>IF(AND(N1050&lt;='Product Ratings'!$R$5,N1050&gt;='Product Ratings'!$Q$5),'Product Ratings'!$O$5,IF(AND(N1050&lt;='Product Ratings'!$R$6,N1050&gt;='Product Ratings'!$Q$6),'Product Ratings'!$O$6,IF(AND(N1050&lt;='Product Ratings'!$R$7,N1050&gt;='Product Ratings'!$Q$7),'Product Ratings'!$O$7,IF(AND(N1050&lt;='Product Ratings'!$R$8,N1050&gt;='Product Ratings'!$Q$8),'Product Ratings'!$O$8,IF(N1050&gt;='Product Ratings'!$Q$9,'Product Ratings'!$O$9)))))</f>
        <v>3</v>
      </c>
      <c r="V1050" s="99">
        <f>IF(AND(P1050&lt;='Product Ratings'!$V$5,P1050&gt;='Product Ratings'!$U$5),'Product Ratings'!$S$5,IF(AND(P1050&lt;='Product Ratings'!$V$6,P1050&gt;='Product Ratings'!$U$6),'Product Ratings'!$S$6,IF(AND(P1050&lt;='Product Ratings'!$V$7,P1050&gt;='Product Ratings'!$U$7),'Product Ratings'!$S$7,IF(AND(P1050&lt;='Product Ratings'!$V$8,P1050&gt;='Product Ratings'!$U$8),'Product Ratings'!$S$8,IF(P1050&gt;='Product Ratings'!$U$9,'Product Ratings'!$S$9)))))</f>
        <v>5</v>
      </c>
      <c r="W1050" s="135">
        <f t="shared" si="6"/>
        <v>12</v>
      </c>
      <c r="X1050" s="90"/>
      <c r="Y1050" s="90"/>
      <c r="Z1050" s="90"/>
      <c r="AA1050" s="90"/>
      <c r="AB1050" s="90"/>
    </row>
    <row r="1051" ht="12.75" customHeight="1">
      <c r="A1051" s="87"/>
      <c r="B1051" s="90"/>
      <c r="C1051" s="90"/>
      <c r="D1051" s="126">
        <v>1.0</v>
      </c>
      <c r="E1051" s="127">
        <v>31.3</v>
      </c>
      <c r="F1051" s="128">
        <f t="shared" si="7"/>
        <v>20.345</v>
      </c>
      <c r="G1051" s="129">
        <f t="shared" si="1"/>
        <v>10.955</v>
      </c>
      <c r="H1051" s="130">
        <f t="shared" si="2"/>
        <v>0.35</v>
      </c>
      <c r="I1051" s="131">
        <v>44799.0</v>
      </c>
      <c r="J1051" s="132">
        <v>44835.0</v>
      </c>
      <c r="K1051" s="123"/>
      <c r="L1051" s="90"/>
      <c r="M1051" s="133">
        <f t="shared" si="3"/>
        <v>31.3</v>
      </c>
      <c r="N1051" s="99">
        <f t="shared" si="4"/>
        <v>36</v>
      </c>
      <c r="O1051" s="133">
        <f t="shared" si="5"/>
        <v>20.345</v>
      </c>
      <c r="P1051" s="134">
        <v>0.92</v>
      </c>
      <c r="Q1051" s="90"/>
      <c r="R1051" s="99">
        <f>IF(AND(H1051&lt;='Product Ratings'!$E$5,H1051&gt;='Product Ratings'!$D$5),'Product Ratings'!$C$5,IF(AND(H1051&lt;='Product Ratings'!$E$6,H1051&gt;='Product Ratings'!$D$6),'Product Ratings'!$C$6,IF(AND(H1051&lt;='Product Ratings'!$E$7,H1051&gt;='Product Ratings'!$D$7),'Product Ratings'!$C$7,IF(AND(H1051&lt;='Product Ratings'!$E$8,H1051&gt;='Product Ratings'!$D$8),'Product Ratings'!$C$8,IF(H1051&gt;='Product Ratings'!$D$9,'Product Ratings'!$C$9)))))</f>
        <v>2</v>
      </c>
      <c r="S1051" s="99">
        <f>IF(AND(D1051&lt;='Product Ratings'!$I$5,D1051&gt;='Product Ratings'!$H$5),'Product Ratings'!$F$5,IF(AND(D1051&lt;='Product Ratings'!$I$6,D1051&gt;='Product Ratings'!$H$6),'Product Ratings'!$F$6,IF(AND(D1051&lt;='Product Ratings'!$I$7,I1051&gt;='Product Ratings'!$H$7),'Product Ratings'!$F$7,IF(AND(D1051&lt;='Product Ratings'!$I$8,D1051&gt;='Product Ratings'!$H$8),'Product Ratings'!$F$8,IF(D1051&gt;='Product Ratings'!$H$9,'Product Ratings'!$F$9)))))</f>
        <v>1</v>
      </c>
      <c r="T1051" s="99">
        <f>IF(AND(O1051&lt;='Product Ratings'!$M$5,O1051&gt;='Product Ratings'!$L$5),'Product Ratings'!$J$5,IF(AND(O1051&lt;='Product Ratings'!$M$6,O1051&gt;='Product Ratings'!$L$6),'Product Ratings'!$J$6,IF(AND(O1051&lt;='Product Ratings'!$M$7,O1051&gt;='Product Ratings'!$L$7),'Product Ratings'!$J$7,IF(AND(O1051&lt;='Product Ratings'!$M$8,O1051&gt;='Product Ratings'!$L$8),'Product Ratings'!$J$8,IF(O1051&gt;='Product Ratings'!$L$9,'Product Ratings'!$J$9)))))</f>
        <v>5</v>
      </c>
      <c r="U1051" s="99">
        <f>IF(AND(N1051&lt;='Product Ratings'!$R$5,N1051&gt;='Product Ratings'!$Q$5),'Product Ratings'!$O$5,IF(AND(N1051&lt;='Product Ratings'!$R$6,N1051&gt;='Product Ratings'!$Q$6),'Product Ratings'!$O$6,IF(AND(N1051&lt;='Product Ratings'!$R$7,N1051&gt;='Product Ratings'!$Q$7),'Product Ratings'!$O$7,IF(AND(N1051&lt;='Product Ratings'!$R$8,N1051&gt;='Product Ratings'!$Q$8),'Product Ratings'!$O$8,IF(N1051&gt;='Product Ratings'!$Q$9,'Product Ratings'!$O$9)))))</f>
        <v>3</v>
      </c>
      <c r="V1051" s="99">
        <f>IF(AND(P1051&lt;='Product Ratings'!$V$5,P1051&gt;='Product Ratings'!$U$5),'Product Ratings'!$S$5,IF(AND(P1051&lt;='Product Ratings'!$V$6,P1051&gt;='Product Ratings'!$U$6),'Product Ratings'!$S$6,IF(AND(P1051&lt;='Product Ratings'!$V$7,P1051&gt;='Product Ratings'!$U$7),'Product Ratings'!$S$7,IF(AND(P1051&lt;='Product Ratings'!$V$8,P1051&gt;='Product Ratings'!$U$8),'Product Ratings'!$S$8,IF(P1051&gt;='Product Ratings'!$U$9,'Product Ratings'!$S$9)))))</f>
        <v>5</v>
      </c>
      <c r="W1051" s="135">
        <f t="shared" si="6"/>
        <v>16</v>
      </c>
      <c r="X1051" s="90"/>
      <c r="Y1051" s="90"/>
      <c r="Z1051" s="90"/>
      <c r="AA1051" s="90"/>
      <c r="AB1051" s="90"/>
    </row>
    <row r="1052" ht="12.75" customHeight="1">
      <c r="A1052" s="87"/>
      <c r="B1052" s="90"/>
      <c r="C1052" s="90"/>
      <c r="D1052" s="126">
        <v>2.0</v>
      </c>
      <c r="E1052" s="127">
        <v>20.87</v>
      </c>
      <c r="F1052" s="128">
        <f t="shared" si="7"/>
        <v>13.5655</v>
      </c>
      <c r="G1052" s="129">
        <f t="shared" si="1"/>
        <v>7.3045</v>
      </c>
      <c r="H1052" s="130">
        <f t="shared" si="2"/>
        <v>0.35</v>
      </c>
      <c r="I1052" s="131">
        <v>44800.0</v>
      </c>
      <c r="J1052" s="132">
        <v>44836.0</v>
      </c>
      <c r="K1052" s="123"/>
      <c r="L1052" s="90"/>
      <c r="M1052" s="133">
        <f t="shared" si="3"/>
        <v>10.435</v>
      </c>
      <c r="N1052" s="99">
        <f t="shared" si="4"/>
        <v>36</v>
      </c>
      <c r="O1052" s="133">
        <f t="shared" si="5"/>
        <v>6.78275</v>
      </c>
      <c r="P1052" s="134">
        <v>0.26</v>
      </c>
      <c r="Q1052" s="90"/>
      <c r="R1052" s="99">
        <f>IF(AND(H1052&lt;='Product Ratings'!$E$5,H1052&gt;='Product Ratings'!$D$5),'Product Ratings'!$C$5,IF(AND(H1052&lt;='Product Ratings'!$E$6,H1052&gt;='Product Ratings'!$D$6),'Product Ratings'!$C$6,IF(AND(H1052&lt;='Product Ratings'!$E$7,H1052&gt;='Product Ratings'!$D$7),'Product Ratings'!$C$7,IF(AND(H1052&lt;='Product Ratings'!$E$8,H1052&gt;='Product Ratings'!$D$8),'Product Ratings'!$C$8,IF(H1052&gt;='Product Ratings'!$D$9,'Product Ratings'!$C$9)))))</f>
        <v>2</v>
      </c>
      <c r="S1052" s="99">
        <f>IF(AND(D1052&lt;='Product Ratings'!$I$5,D1052&gt;='Product Ratings'!$H$5),'Product Ratings'!$F$5,IF(AND(D1052&lt;='Product Ratings'!$I$6,D1052&gt;='Product Ratings'!$H$6),'Product Ratings'!$F$6,IF(AND(D1052&lt;='Product Ratings'!$I$7,I1052&gt;='Product Ratings'!$H$7),'Product Ratings'!$F$7,IF(AND(D1052&lt;='Product Ratings'!$I$8,D1052&gt;='Product Ratings'!$H$8),'Product Ratings'!$F$8,IF(D1052&gt;='Product Ratings'!$H$9,'Product Ratings'!$F$9)))))</f>
        <v>1</v>
      </c>
      <c r="T1052" s="99">
        <f>IF(AND(O1052&lt;='Product Ratings'!$M$5,O1052&gt;='Product Ratings'!$L$5),'Product Ratings'!$J$5,IF(AND(O1052&lt;='Product Ratings'!$M$6,O1052&gt;='Product Ratings'!$L$6),'Product Ratings'!$J$6,IF(AND(O1052&lt;='Product Ratings'!$M$7,O1052&gt;='Product Ratings'!$L$7),'Product Ratings'!$J$7,IF(AND(O1052&lt;='Product Ratings'!$M$8,O1052&gt;='Product Ratings'!$L$8),'Product Ratings'!$J$8,IF(O1052&gt;='Product Ratings'!$L$9,'Product Ratings'!$J$9)))))</f>
        <v>5</v>
      </c>
      <c r="U1052" s="99">
        <f>IF(AND(N1052&lt;='Product Ratings'!$R$5,N1052&gt;='Product Ratings'!$Q$5),'Product Ratings'!$O$5,IF(AND(N1052&lt;='Product Ratings'!$R$6,N1052&gt;='Product Ratings'!$Q$6),'Product Ratings'!$O$6,IF(AND(N1052&lt;='Product Ratings'!$R$7,N1052&gt;='Product Ratings'!$Q$7),'Product Ratings'!$O$7,IF(AND(N1052&lt;='Product Ratings'!$R$8,N1052&gt;='Product Ratings'!$Q$8),'Product Ratings'!$O$8,IF(N1052&gt;='Product Ratings'!$Q$9,'Product Ratings'!$O$9)))))</f>
        <v>3</v>
      </c>
      <c r="V1052" s="99">
        <f>IF(AND(P1052&lt;='Product Ratings'!$V$5,P1052&gt;='Product Ratings'!$U$5),'Product Ratings'!$S$5,IF(AND(P1052&lt;='Product Ratings'!$V$6,P1052&gt;='Product Ratings'!$U$6),'Product Ratings'!$S$6,IF(AND(P1052&lt;='Product Ratings'!$V$7,P1052&gt;='Product Ratings'!$U$7),'Product Ratings'!$S$7,IF(AND(P1052&lt;='Product Ratings'!$V$8,P1052&gt;='Product Ratings'!$U$8),'Product Ratings'!$S$8,IF(P1052&gt;='Product Ratings'!$U$9,'Product Ratings'!$S$9)))))</f>
        <v>3</v>
      </c>
      <c r="W1052" s="135">
        <f t="shared" si="6"/>
        <v>14</v>
      </c>
      <c r="X1052" s="90"/>
      <c r="Y1052" s="90"/>
      <c r="Z1052" s="90"/>
      <c r="AA1052" s="90"/>
      <c r="AB1052" s="90"/>
    </row>
    <row r="1053" ht="12.75" customHeight="1">
      <c r="A1053" s="87"/>
      <c r="B1053" s="90"/>
      <c r="C1053" s="90"/>
      <c r="D1053" s="126">
        <v>3.0</v>
      </c>
      <c r="E1053" s="127">
        <v>131.48</v>
      </c>
      <c r="F1053" s="128">
        <f t="shared" si="7"/>
        <v>85.462</v>
      </c>
      <c r="G1053" s="129">
        <f t="shared" si="1"/>
        <v>46.018</v>
      </c>
      <c r="H1053" s="130">
        <f t="shared" si="2"/>
        <v>0.35</v>
      </c>
      <c r="I1053" s="131">
        <v>44801.0</v>
      </c>
      <c r="J1053" s="132">
        <v>44837.0</v>
      </c>
      <c r="K1053" s="123"/>
      <c r="L1053" s="90"/>
      <c r="M1053" s="133">
        <f t="shared" si="3"/>
        <v>43.82666667</v>
      </c>
      <c r="N1053" s="99">
        <f t="shared" si="4"/>
        <v>36</v>
      </c>
      <c r="O1053" s="133">
        <f t="shared" si="5"/>
        <v>28.48733333</v>
      </c>
      <c r="P1053" s="134">
        <v>0.15</v>
      </c>
      <c r="Q1053" s="90"/>
      <c r="R1053" s="99">
        <f>IF(AND(H1053&lt;='Product Ratings'!$E$5,H1053&gt;='Product Ratings'!$D$5),'Product Ratings'!$C$5,IF(AND(H1053&lt;='Product Ratings'!$E$6,H1053&gt;='Product Ratings'!$D$6),'Product Ratings'!$C$6,IF(AND(H1053&lt;='Product Ratings'!$E$7,H1053&gt;='Product Ratings'!$D$7),'Product Ratings'!$C$7,IF(AND(H1053&lt;='Product Ratings'!$E$8,H1053&gt;='Product Ratings'!$D$8),'Product Ratings'!$C$8,IF(H1053&gt;='Product Ratings'!$D$9,'Product Ratings'!$C$9)))))</f>
        <v>2</v>
      </c>
      <c r="S1053" s="99">
        <f>IF(AND(D1053&lt;='Product Ratings'!$I$5,D1053&gt;='Product Ratings'!$H$5),'Product Ratings'!$F$5,IF(AND(D1053&lt;='Product Ratings'!$I$6,D1053&gt;='Product Ratings'!$H$6),'Product Ratings'!$F$6,IF(AND(D1053&lt;='Product Ratings'!$I$7,I1053&gt;='Product Ratings'!$H$7),'Product Ratings'!$F$7,IF(AND(D1053&lt;='Product Ratings'!$I$8,D1053&gt;='Product Ratings'!$H$8),'Product Ratings'!$F$8,IF(D1053&gt;='Product Ratings'!$H$9,'Product Ratings'!$F$9)))))</f>
        <v>1</v>
      </c>
      <c r="T1053" s="99">
        <f>IF(AND(O1053&lt;='Product Ratings'!$M$5,O1053&gt;='Product Ratings'!$L$5),'Product Ratings'!$J$5,IF(AND(O1053&lt;='Product Ratings'!$M$6,O1053&gt;='Product Ratings'!$L$6),'Product Ratings'!$J$6,IF(AND(O1053&lt;='Product Ratings'!$M$7,O1053&gt;='Product Ratings'!$L$7),'Product Ratings'!$J$7,IF(AND(O1053&lt;='Product Ratings'!$M$8,O1053&gt;='Product Ratings'!$L$8),'Product Ratings'!$J$8,IF(O1053&gt;='Product Ratings'!$L$9,'Product Ratings'!$J$9)))))</f>
        <v>4</v>
      </c>
      <c r="U1053" s="99">
        <f>IF(AND(N1053&lt;='Product Ratings'!$R$5,N1053&gt;='Product Ratings'!$Q$5),'Product Ratings'!$O$5,IF(AND(N1053&lt;='Product Ratings'!$R$6,N1053&gt;='Product Ratings'!$Q$6),'Product Ratings'!$O$6,IF(AND(N1053&lt;='Product Ratings'!$R$7,N1053&gt;='Product Ratings'!$Q$7),'Product Ratings'!$O$7,IF(AND(N1053&lt;='Product Ratings'!$R$8,N1053&gt;='Product Ratings'!$Q$8),'Product Ratings'!$O$8,IF(N1053&gt;='Product Ratings'!$Q$9,'Product Ratings'!$O$9)))))</f>
        <v>3</v>
      </c>
      <c r="V1053" s="99">
        <f>IF(AND(P1053&lt;='Product Ratings'!$V$5,P1053&gt;='Product Ratings'!$U$5),'Product Ratings'!$S$5,IF(AND(P1053&lt;='Product Ratings'!$V$6,P1053&gt;='Product Ratings'!$U$6),'Product Ratings'!$S$6,IF(AND(P1053&lt;='Product Ratings'!$V$7,P1053&gt;='Product Ratings'!$U$7),'Product Ratings'!$S$7,IF(AND(P1053&lt;='Product Ratings'!$V$8,P1053&gt;='Product Ratings'!$U$8),'Product Ratings'!$S$8,IF(P1053&gt;='Product Ratings'!$U$9,'Product Ratings'!$S$9)))))</f>
        <v>3</v>
      </c>
      <c r="W1053" s="135">
        <f t="shared" si="6"/>
        <v>13</v>
      </c>
      <c r="X1053" s="90"/>
      <c r="Y1053" s="90"/>
      <c r="Z1053" s="90"/>
      <c r="AA1053" s="90"/>
      <c r="AB1053" s="90"/>
    </row>
    <row r="1054" ht="12.75" customHeight="1">
      <c r="A1054" s="87"/>
      <c r="B1054" s="90"/>
      <c r="C1054" s="90"/>
      <c r="D1054" s="126">
        <v>4.0</v>
      </c>
      <c r="E1054" s="127">
        <v>173.04</v>
      </c>
      <c r="F1054" s="128">
        <f t="shared" si="7"/>
        <v>112.476</v>
      </c>
      <c r="G1054" s="129">
        <f t="shared" si="1"/>
        <v>60.564</v>
      </c>
      <c r="H1054" s="130">
        <f t="shared" si="2"/>
        <v>0.35</v>
      </c>
      <c r="I1054" s="131">
        <v>44802.0</v>
      </c>
      <c r="J1054" s="132">
        <v>44838.0</v>
      </c>
      <c r="K1054" s="123"/>
      <c r="L1054" s="90"/>
      <c r="M1054" s="133">
        <f t="shared" si="3"/>
        <v>43.26</v>
      </c>
      <c r="N1054" s="99">
        <f t="shared" si="4"/>
        <v>36</v>
      </c>
      <c r="O1054" s="133">
        <f t="shared" si="5"/>
        <v>28.119</v>
      </c>
      <c r="P1054" s="134">
        <v>0.34</v>
      </c>
      <c r="Q1054" s="90"/>
      <c r="R1054" s="99">
        <f>IF(AND(H1054&lt;='Product Ratings'!$E$5,H1054&gt;='Product Ratings'!$D$5),'Product Ratings'!$C$5,IF(AND(H1054&lt;='Product Ratings'!$E$6,H1054&gt;='Product Ratings'!$D$6),'Product Ratings'!$C$6,IF(AND(H1054&lt;='Product Ratings'!$E$7,H1054&gt;='Product Ratings'!$D$7),'Product Ratings'!$C$7,IF(AND(H1054&lt;='Product Ratings'!$E$8,H1054&gt;='Product Ratings'!$D$8),'Product Ratings'!$C$8,IF(H1054&gt;='Product Ratings'!$D$9,'Product Ratings'!$C$9)))))</f>
        <v>2</v>
      </c>
      <c r="S1054" s="99">
        <f>IF(AND(D1054&lt;='Product Ratings'!$I$5,D1054&gt;='Product Ratings'!$H$5),'Product Ratings'!$F$5,IF(AND(D1054&lt;='Product Ratings'!$I$6,D1054&gt;='Product Ratings'!$H$6),'Product Ratings'!$F$6,IF(AND(D1054&lt;='Product Ratings'!$I$7,I1054&gt;='Product Ratings'!$H$7),'Product Ratings'!$F$7,IF(AND(D1054&lt;='Product Ratings'!$I$8,D1054&gt;='Product Ratings'!$H$8),'Product Ratings'!$F$8,IF(D1054&gt;='Product Ratings'!$H$9,'Product Ratings'!$F$9)))))</f>
        <v>1</v>
      </c>
      <c r="T1054" s="99">
        <f>IF(AND(O1054&lt;='Product Ratings'!$M$5,O1054&gt;='Product Ratings'!$L$5),'Product Ratings'!$J$5,IF(AND(O1054&lt;='Product Ratings'!$M$6,O1054&gt;='Product Ratings'!$L$6),'Product Ratings'!$J$6,IF(AND(O1054&lt;='Product Ratings'!$M$7,O1054&gt;='Product Ratings'!$L$7),'Product Ratings'!$J$7,IF(AND(O1054&lt;='Product Ratings'!$M$8,O1054&gt;='Product Ratings'!$L$8),'Product Ratings'!$J$8,IF(O1054&gt;='Product Ratings'!$L$9,'Product Ratings'!$J$9)))))</f>
        <v>4</v>
      </c>
      <c r="U1054" s="99">
        <f>IF(AND(N1054&lt;='Product Ratings'!$R$5,N1054&gt;='Product Ratings'!$Q$5),'Product Ratings'!$O$5,IF(AND(N1054&lt;='Product Ratings'!$R$6,N1054&gt;='Product Ratings'!$Q$6),'Product Ratings'!$O$6,IF(AND(N1054&lt;='Product Ratings'!$R$7,N1054&gt;='Product Ratings'!$Q$7),'Product Ratings'!$O$7,IF(AND(N1054&lt;='Product Ratings'!$R$8,N1054&gt;='Product Ratings'!$Q$8),'Product Ratings'!$O$8,IF(N1054&gt;='Product Ratings'!$Q$9,'Product Ratings'!$O$9)))))</f>
        <v>3</v>
      </c>
      <c r="V1054" s="99">
        <f>IF(AND(P1054&lt;='Product Ratings'!$V$5,P1054&gt;='Product Ratings'!$U$5),'Product Ratings'!$S$5,IF(AND(P1054&lt;='Product Ratings'!$V$6,P1054&gt;='Product Ratings'!$U$6),'Product Ratings'!$S$6,IF(AND(P1054&lt;='Product Ratings'!$V$7,P1054&gt;='Product Ratings'!$U$7),'Product Ratings'!$S$7,IF(AND(P1054&lt;='Product Ratings'!$V$8,P1054&gt;='Product Ratings'!$U$8),'Product Ratings'!$S$8,IF(P1054&gt;='Product Ratings'!$U$9,'Product Ratings'!$S$9)))))</f>
        <v>4</v>
      </c>
      <c r="W1054" s="135">
        <f t="shared" si="6"/>
        <v>14</v>
      </c>
      <c r="X1054" s="90"/>
      <c r="Y1054" s="90"/>
      <c r="Z1054" s="90"/>
      <c r="AA1054" s="90"/>
      <c r="AB1054" s="90"/>
    </row>
    <row r="1055" ht="12.75" customHeight="1">
      <c r="A1055" s="87"/>
      <c r="B1055" s="90"/>
      <c r="C1055" s="90"/>
      <c r="D1055" s="126">
        <v>5.0</v>
      </c>
      <c r="E1055" s="127">
        <v>350.36</v>
      </c>
      <c r="F1055" s="128">
        <f t="shared" si="7"/>
        <v>227.734</v>
      </c>
      <c r="G1055" s="129">
        <f t="shared" si="1"/>
        <v>122.626</v>
      </c>
      <c r="H1055" s="130">
        <f t="shared" si="2"/>
        <v>0.35</v>
      </c>
      <c r="I1055" s="131">
        <v>44803.0</v>
      </c>
      <c r="J1055" s="132">
        <v>44839.0</v>
      </c>
      <c r="K1055" s="123"/>
      <c r="L1055" s="90"/>
      <c r="M1055" s="133">
        <f t="shared" si="3"/>
        <v>70.072</v>
      </c>
      <c r="N1055" s="99">
        <f t="shared" si="4"/>
        <v>36</v>
      </c>
      <c r="O1055" s="133">
        <f t="shared" si="5"/>
        <v>45.5468</v>
      </c>
      <c r="P1055" s="134">
        <v>0.35</v>
      </c>
      <c r="Q1055" s="90"/>
      <c r="R1055" s="99">
        <f>IF(AND(H1055&lt;='Product Ratings'!$E$5,H1055&gt;='Product Ratings'!$D$5),'Product Ratings'!$C$5,IF(AND(H1055&lt;='Product Ratings'!$E$6,H1055&gt;='Product Ratings'!$D$6),'Product Ratings'!$C$6,IF(AND(H1055&lt;='Product Ratings'!$E$7,H1055&gt;='Product Ratings'!$D$7),'Product Ratings'!$C$7,IF(AND(H1055&lt;='Product Ratings'!$E$8,H1055&gt;='Product Ratings'!$D$8),'Product Ratings'!$C$8,IF(H1055&gt;='Product Ratings'!$D$9,'Product Ratings'!$C$9)))))</f>
        <v>2</v>
      </c>
      <c r="S1055" s="99">
        <f>IF(AND(D1055&lt;='Product Ratings'!$I$5,D1055&gt;='Product Ratings'!$H$5),'Product Ratings'!$F$5,IF(AND(D1055&lt;='Product Ratings'!$I$6,D1055&gt;='Product Ratings'!$H$6),'Product Ratings'!$F$6,IF(AND(D1055&lt;='Product Ratings'!$I$7,I1055&gt;='Product Ratings'!$H$7),'Product Ratings'!$F$7,IF(AND(D1055&lt;='Product Ratings'!$I$8,D1055&gt;='Product Ratings'!$H$8),'Product Ratings'!$F$8,IF(D1055&gt;='Product Ratings'!$H$9,'Product Ratings'!$F$9)))))</f>
        <v>1</v>
      </c>
      <c r="T1055" s="99">
        <f>IF(AND(O1055&lt;='Product Ratings'!$M$5,O1055&gt;='Product Ratings'!$L$5),'Product Ratings'!$J$5,IF(AND(O1055&lt;='Product Ratings'!$M$6,O1055&gt;='Product Ratings'!$L$6),'Product Ratings'!$J$6,IF(AND(O1055&lt;='Product Ratings'!$M$7,O1055&gt;='Product Ratings'!$L$7),'Product Ratings'!$J$7,IF(AND(O1055&lt;='Product Ratings'!$M$8,O1055&gt;='Product Ratings'!$L$8),'Product Ratings'!$J$8,IF(O1055&gt;='Product Ratings'!$L$9,'Product Ratings'!$J$9)))))</f>
        <v>3</v>
      </c>
      <c r="U1055" s="99">
        <f>IF(AND(N1055&lt;='Product Ratings'!$R$5,N1055&gt;='Product Ratings'!$Q$5),'Product Ratings'!$O$5,IF(AND(N1055&lt;='Product Ratings'!$R$6,N1055&gt;='Product Ratings'!$Q$6),'Product Ratings'!$O$6,IF(AND(N1055&lt;='Product Ratings'!$R$7,N1055&gt;='Product Ratings'!$Q$7),'Product Ratings'!$O$7,IF(AND(N1055&lt;='Product Ratings'!$R$8,N1055&gt;='Product Ratings'!$Q$8),'Product Ratings'!$O$8,IF(N1055&gt;='Product Ratings'!$Q$9,'Product Ratings'!$O$9)))))</f>
        <v>3</v>
      </c>
      <c r="V1055" s="99">
        <f>IF(AND(P1055&lt;='Product Ratings'!$V$5,P1055&gt;='Product Ratings'!$U$5),'Product Ratings'!$S$5,IF(AND(P1055&lt;='Product Ratings'!$V$6,P1055&gt;='Product Ratings'!$U$6),'Product Ratings'!$S$6,IF(AND(P1055&lt;='Product Ratings'!$V$7,P1055&gt;='Product Ratings'!$U$7),'Product Ratings'!$S$7,IF(AND(P1055&lt;='Product Ratings'!$V$8,P1055&gt;='Product Ratings'!$U$8),'Product Ratings'!$S$8,IF(P1055&gt;='Product Ratings'!$U$9,'Product Ratings'!$S$9)))))</f>
        <v>4</v>
      </c>
      <c r="W1055" s="135">
        <f t="shared" si="6"/>
        <v>13</v>
      </c>
      <c r="X1055" s="90"/>
      <c r="Y1055" s="90"/>
      <c r="Z1055" s="90"/>
      <c r="AA1055" s="90"/>
      <c r="AB1055" s="90"/>
    </row>
    <row r="1056" ht="12.75" customHeight="1">
      <c r="A1056" s="87"/>
      <c r="B1056" s="90"/>
      <c r="C1056" s="90"/>
      <c r="D1056" s="126">
        <v>6.0</v>
      </c>
      <c r="E1056" s="127">
        <v>105.22</v>
      </c>
      <c r="F1056" s="128">
        <f t="shared" si="7"/>
        <v>68.393</v>
      </c>
      <c r="G1056" s="129">
        <f t="shared" si="1"/>
        <v>36.827</v>
      </c>
      <c r="H1056" s="130">
        <f t="shared" si="2"/>
        <v>0.35</v>
      </c>
      <c r="I1056" s="131">
        <v>44804.0</v>
      </c>
      <c r="J1056" s="132">
        <v>44840.0</v>
      </c>
      <c r="K1056" s="123"/>
      <c r="L1056" s="90"/>
      <c r="M1056" s="133">
        <f t="shared" si="3"/>
        <v>17.53666667</v>
      </c>
      <c r="N1056" s="99">
        <f t="shared" si="4"/>
        <v>36</v>
      </c>
      <c r="O1056" s="133">
        <f t="shared" si="5"/>
        <v>11.39883333</v>
      </c>
      <c r="P1056" s="134">
        <v>0.65</v>
      </c>
      <c r="Q1056" s="90"/>
      <c r="R1056" s="99">
        <f>IF(AND(H1056&lt;='Product Ratings'!$E$5,H1056&gt;='Product Ratings'!$D$5),'Product Ratings'!$C$5,IF(AND(H1056&lt;='Product Ratings'!$E$6,H1056&gt;='Product Ratings'!$D$6),'Product Ratings'!$C$6,IF(AND(H1056&lt;='Product Ratings'!$E$7,H1056&gt;='Product Ratings'!$D$7),'Product Ratings'!$C$7,IF(AND(H1056&lt;='Product Ratings'!$E$8,H1056&gt;='Product Ratings'!$D$8),'Product Ratings'!$C$8,IF(H1056&gt;='Product Ratings'!$D$9,'Product Ratings'!$C$9)))))</f>
        <v>2</v>
      </c>
      <c r="S1056" s="99">
        <f>IF(AND(D1056&lt;='Product Ratings'!$I$5,D1056&gt;='Product Ratings'!$H$5),'Product Ratings'!$F$5,IF(AND(D1056&lt;='Product Ratings'!$I$6,D1056&gt;='Product Ratings'!$H$6),'Product Ratings'!$F$6,IF(AND(D1056&lt;='Product Ratings'!$I$7,I1056&gt;='Product Ratings'!$H$7),'Product Ratings'!$F$7,IF(AND(D1056&lt;='Product Ratings'!$I$8,D1056&gt;='Product Ratings'!$H$8),'Product Ratings'!$F$8,IF(D1056&gt;='Product Ratings'!$H$9,'Product Ratings'!$F$9)))))</f>
        <v>2</v>
      </c>
      <c r="T1056" s="99">
        <f>IF(AND(O1056&lt;='Product Ratings'!$M$5,O1056&gt;='Product Ratings'!$L$5),'Product Ratings'!$J$5,IF(AND(O1056&lt;='Product Ratings'!$M$6,O1056&gt;='Product Ratings'!$L$6),'Product Ratings'!$J$6,IF(AND(O1056&lt;='Product Ratings'!$M$7,O1056&gt;='Product Ratings'!$L$7),'Product Ratings'!$J$7,IF(AND(O1056&lt;='Product Ratings'!$M$8,O1056&gt;='Product Ratings'!$L$8),'Product Ratings'!$J$8,IF(O1056&gt;='Product Ratings'!$L$9,'Product Ratings'!$J$9)))))</f>
        <v>5</v>
      </c>
      <c r="U1056" s="99">
        <f>IF(AND(N1056&lt;='Product Ratings'!$R$5,N1056&gt;='Product Ratings'!$Q$5),'Product Ratings'!$O$5,IF(AND(N1056&lt;='Product Ratings'!$R$6,N1056&gt;='Product Ratings'!$Q$6),'Product Ratings'!$O$6,IF(AND(N1056&lt;='Product Ratings'!$R$7,N1056&gt;='Product Ratings'!$Q$7),'Product Ratings'!$O$7,IF(AND(N1056&lt;='Product Ratings'!$R$8,N1056&gt;='Product Ratings'!$Q$8),'Product Ratings'!$O$8,IF(N1056&gt;='Product Ratings'!$Q$9,'Product Ratings'!$O$9)))))</f>
        <v>3</v>
      </c>
      <c r="V1056" s="99">
        <f>IF(AND(P1056&lt;='Product Ratings'!$V$5,P1056&gt;='Product Ratings'!$U$5),'Product Ratings'!$S$5,IF(AND(P1056&lt;='Product Ratings'!$V$6,P1056&gt;='Product Ratings'!$U$6),'Product Ratings'!$S$6,IF(AND(P1056&lt;='Product Ratings'!$V$7,P1056&gt;='Product Ratings'!$U$7),'Product Ratings'!$S$7,IF(AND(P1056&lt;='Product Ratings'!$V$8,P1056&gt;='Product Ratings'!$U$8),'Product Ratings'!$S$8,IF(P1056&gt;='Product Ratings'!$U$9,'Product Ratings'!$S$9)))))</f>
        <v>5</v>
      </c>
      <c r="W1056" s="135">
        <f t="shared" si="6"/>
        <v>17</v>
      </c>
      <c r="X1056" s="90"/>
      <c r="Y1056" s="90"/>
      <c r="Z1056" s="90"/>
      <c r="AA1056" s="90"/>
      <c r="AB1056" s="90"/>
    </row>
    <row r="1057" ht="12.75" customHeight="1">
      <c r="A1057" s="87"/>
      <c r="B1057" s="90"/>
      <c r="C1057" s="90"/>
      <c r="D1057" s="126">
        <v>1.0</v>
      </c>
      <c r="E1057" s="127">
        <v>761.3</v>
      </c>
      <c r="F1057" s="128">
        <f t="shared" si="7"/>
        <v>494.845</v>
      </c>
      <c r="G1057" s="129">
        <f t="shared" si="1"/>
        <v>266.455</v>
      </c>
      <c r="H1057" s="130">
        <f t="shared" si="2"/>
        <v>0.35</v>
      </c>
      <c r="I1057" s="131">
        <v>44805.0</v>
      </c>
      <c r="J1057" s="132">
        <v>44841.0</v>
      </c>
      <c r="K1057" s="123"/>
      <c r="L1057" s="90"/>
      <c r="M1057" s="133">
        <f t="shared" si="3"/>
        <v>761.3</v>
      </c>
      <c r="N1057" s="99">
        <f t="shared" si="4"/>
        <v>36</v>
      </c>
      <c r="O1057" s="133">
        <f t="shared" si="5"/>
        <v>494.845</v>
      </c>
      <c r="P1057" s="134">
        <v>0.45</v>
      </c>
      <c r="Q1057" s="90"/>
      <c r="R1057" s="99">
        <f>IF(AND(H1057&lt;='Product Ratings'!$E$5,H1057&gt;='Product Ratings'!$D$5),'Product Ratings'!$C$5,IF(AND(H1057&lt;='Product Ratings'!$E$6,H1057&gt;='Product Ratings'!$D$6),'Product Ratings'!$C$6,IF(AND(H1057&lt;='Product Ratings'!$E$7,H1057&gt;='Product Ratings'!$D$7),'Product Ratings'!$C$7,IF(AND(H1057&lt;='Product Ratings'!$E$8,H1057&gt;='Product Ratings'!$D$8),'Product Ratings'!$C$8,IF(H1057&gt;='Product Ratings'!$D$9,'Product Ratings'!$C$9)))))</f>
        <v>2</v>
      </c>
      <c r="S1057" s="99">
        <f>IF(AND(D1057&lt;='Product Ratings'!$I$5,D1057&gt;='Product Ratings'!$H$5),'Product Ratings'!$F$5,IF(AND(D1057&lt;='Product Ratings'!$I$6,D1057&gt;='Product Ratings'!$H$6),'Product Ratings'!$F$6,IF(AND(D1057&lt;='Product Ratings'!$I$7,I1057&gt;='Product Ratings'!$H$7),'Product Ratings'!$F$7,IF(AND(D1057&lt;='Product Ratings'!$I$8,D1057&gt;='Product Ratings'!$H$8),'Product Ratings'!$F$8,IF(D1057&gt;='Product Ratings'!$H$9,'Product Ratings'!$F$9)))))</f>
        <v>1</v>
      </c>
      <c r="T1057" s="99">
        <f>IF(AND(O1057&lt;='Product Ratings'!$M$5,O1057&gt;='Product Ratings'!$L$5),'Product Ratings'!$J$5,IF(AND(O1057&lt;='Product Ratings'!$M$6,O1057&gt;='Product Ratings'!$L$6),'Product Ratings'!$J$6,IF(AND(O1057&lt;='Product Ratings'!$M$7,O1057&gt;='Product Ratings'!$L$7),'Product Ratings'!$J$7,IF(AND(O1057&lt;='Product Ratings'!$M$8,O1057&gt;='Product Ratings'!$L$8),'Product Ratings'!$J$8,IF(O1057&gt;='Product Ratings'!$L$9,'Product Ratings'!$J$9)))))</f>
        <v>1</v>
      </c>
      <c r="U1057" s="99">
        <f>IF(AND(N1057&lt;='Product Ratings'!$R$5,N1057&gt;='Product Ratings'!$Q$5),'Product Ratings'!$O$5,IF(AND(N1057&lt;='Product Ratings'!$R$6,N1057&gt;='Product Ratings'!$Q$6),'Product Ratings'!$O$6,IF(AND(N1057&lt;='Product Ratings'!$R$7,N1057&gt;='Product Ratings'!$Q$7),'Product Ratings'!$O$7,IF(AND(N1057&lt;='Product Ratings'!$R$8,N1057&gt;='Product Ratings'!$Q$8),'Product Ratings'!$O$8,IF(N1057&gt;='Product Ratings'!$Q$9,'Product Ratings'!$O$9)))))</f>
        <v>3</v>
      </c>
      <c r="V1057" s="99">
        <f>IF(AND(P1057&lt;='Product Ratings'!$V$5,P1057&gt;='Product Ratings'!$U$5),'Product Ratings'!$S$5,IF(AND(P1057&lt;='Product Ratings'!$V$6,P1057&gt;='Product Ratings'!$U$6),'Product Ratings'!$S$6,IF(AND(P1057&lt;='Product Ratings'!$V$7,P1057&gt;='Product Ratings'!$U$7),'Product Ratings'!$S$7,IF(AND(P1057&lt;='Product Ratings'!$V$8,P1057&gt;='Product Ratings'!$U$8),'Product Ratings'!$S$8,IF(P1057&gt;='Product Ratings'!$U$9,'Product Ratings'!$S$9)))))</f>
        <v>4</v>
      </c>
      <c r="W1057" s="135">
        <f t="shared" si="6"/>
        <v>11</v>
      </c>
      <c r="X1057" s="90"/>
      <c r="Y1057" s="90"/>
      <c r="Z1057" s="90"/>
      <c r="AA1057" s="90"/>
      <c r="AB1057" s="90"/>
    </row>
    <row r="1058" ht="12.75" customHeight="1">
      <c r="A1058" s="87"/>
      <c r="B1058" s="90"/>
      <c r="C1058" s="90"/>
      <c r="D1058" s="126">
        <v>2.0</v>
      </c>
      <c r="E1058" s="127">
        <v>151.3</v>
      </c>
      <c r="F1058" s="128">
        <f t="shared" si="7"/>
        <v>98.345</v>
      </c>
      <c r="G1058" s="129">
        <f t="shared" si="1"/>
        <v>52.955</v>
      </c>
      <c r="H1058" s="130">
        <f t="shared" si="2"/>
        <v>0.35</v>
      </c>
      <c r="I1058" s="131">
        <v>44806.0</v>
      </c>
      <c r="J1058" s="132">
        <v>44842.0</v>
      </c>
      <c r="K1058" s="123"/>
      <c r="L1058" s="90"/>
      <c r="M1058" s="133">
        <f t="shared" si="3"/>
        <v>75.65</v>
      </c>
      <c r="N1058" s="99">
        <f t="shared" si="4"/>
        <v>36</v>
      </c>
      <c r="O1058" s="133">
        <f t="shared" si="5"/>
        <v>49.1725</v>
      </c>
      <c r="P1058" s="134">
        <v>0.12</v>
      </c>
      <c r="Q1058" s="90"/>
      <c r="R1058" s="99">
        <f>IF(AND(H1058&lt;='Product Ratings'!$E$5,H1058&gt;='Product Ratings'!$D$5),'Product Ratings'!$C$5,IF(AND(H1058&lt;='Product Ratings'!$E$6,H1058&gt;='Product Ratings'!$D$6),'Product Ratings'!$C$6,IF(AND(H1058&lt;='Product Ratings'!$E$7,H1058&gt;='Product Ratings'!$D$7),'Product Ratings'!$C$7,IF(AND(H1058&lt;='Product Ratings'!$E$8,H1058&gt;='Product Ratings'!$D$8),'Product Ratings'!$C$8,IF(H1058&gt;='Product Ratings'!$D$9,'Product Ratings'!$C$9)))))</f>
        <v>2</v>
      </c>
      <c r="S1058" s="99">
        <f>IF(AND(D1058&lt;='Product Ratings'!$I$5,D1058&gt;='Product Ratings'!$H$5),'Product Ratings'!$F$5,IF(AND(D1058&lt;='Product Ratings'!$I$6,D1058&gt;='Product Ratings'!$H$6),'Product Ratings'!$F$6,IF(AND(D1058&lt;='Product Ratings'!$I$7,I1058&gt;='Product Ratings'!$H$7),'Product Ratings'!$F$7,IF(AND(D1058&lt;='Product Ratings'!$I$8,D1058&gt;='Product Ratings'!$H$8),'Product Ratings'!$F$8,IF(D1058&gt;='Product Ratings'!$H$9,'Product Ratings'!$F$9)))))</f>
        <v>1</v>
      </c>
      <c r="T1058" s="99">
        <f>IF(AND(O1058&lt;='Product Ratings'!$M$5,O1058&gt;='Product Ratings'!$L$5),'Product Ratings'!$J$5,IF(AND(O1058&lt;='Product Ratings'!$M$6,O1058&gt;='Product Ratings'!$L$6),'Product Ratings'!$J$6,IF(AND(O1058&lt;='Product Ratings'!$M$7,O1058&gt;='Product Ratings'!$L$7),'Product Ratings'!$J$7,IF(AND(O1058&lt;='Product Ratings'!$M$8,O1058&gt;='Product Ratings'!$L$8),'Product Ratings'!$J$8,IF(O1058&gt;='Product Ratings'!$L$9,'Product Ratings'!$J$9)))))</f>
        <v>3</v>
      </c>
      <c r="U1058" s="99">
        <f>IF(AND(N1058&lt;='Product Ratings'!$R$5,N1058&gt;='Product Ratings'!$Q$5),'Product Ratings'!$O$5,IF(AND(N1058&lt;='Product Ratings'!$R$6,N1058&gt;='Product Ratings'!$Q$6),'Product Ratings'!$O$6,IF(AND(N1058&lt;='Product Ratings'!$R$7,N1058&gt;='Product Ratings'!$Q$7),'Product Ratings'!$O$7,IF(AND(N1058&lt;='Product Ratings'!$R$8,N1058&gt;='Product Ratings'!$Q$8),'Product Ratings'!$O$8,IF(N1058&gt;='Product Ratings'!$Q$9,'Product Ratings'!$O$9)))))</f>
        <v>3</v>
      </c>
      <c r="V1058" s="99">
        <f>IF(AND(P1058&lt;='Product Ratings'!$V$5,P1058&gt;='Product Ratings'!$U$5),'Product Ratings'!$S$5,IF(AND(P1058&lt;='Product Ratings'!$V$6,P1058&gt;='Product Ratings'!$U$6),'Product Ratings'!$S$6,IF(AND(P1058&lt;='Product Ratings'!$V$7,P1058&gt;='Product Ratings'!$U$7),'Product Ratings'!$S$7,IF(AND(P1058&lt;='Product Ratings'!$V$8,P1058&gt;='Product Ratings'!$U$8),'Product Ratings'!$S$8,IF(P1058&gt;='Product Ratings'!$U$9,'Product Ratings'!$S$9)))))</f>
        <v>2</v>
      </c>
      <c r="W1058" s="135">
        <f t="shared" si="6"/>
        <v>11</v>
      </c>
      <c r="X1058" s="90"/>
      <c r="Y1058" s="90"/>
      <c r="Z1058" s="90"/>
      <c r="AA1058" s="90"/>
      <c r="AB1058" s="90"/>
    </row>
    <row r="1059" ht="12.75" customHeight="1">
      <c r="A1059" s="87"/>
      <c r="B1059" s="90"/>
      <c r="C1059" s="90"/>
      <c r="D1059" s="126">
        <v>3.0</v>
      </c>
      <c r="E1059" s="127">
        <v>126.09</v>
      </c>
      <c r="F1059" s="128">
        <f t="shared" si="7"/>
        <v>81.9585</v>
      </c>
      <c r="G1059" s="129">
        <f t="shared" si="1"/>
        <v>44.1315</v>
      </c>
      <c r="H1059" s="130">
        <f t="shared" si="2"/>
        <v>0.35</v>
      </c>
      <c r="I1059" s="131">
        <v>44807.0</v>
      </c>
      <c r="J1059" s="132">
        <v>44843.0</v>
      </c>
      <c r="K1059" s="123"/>
      <c r="L1059" s="90"/>
      <c r="M1059" s="133">
        <f t="shared" si="3"/>
        <v>42.03</v>
      </c>
      <c r="N1059" s="99">
        <f t="shared" si="4"/>
        <v>36</v>
      </c>
      <c r="O1059" s="133">
        <f t="shared" si="5"/>
        <v>27.3195</v>
      </c>
      <c r="P1059" s="134">
        <v>0.65</v>
      </c>
      <c r="Q1059" s="90"/>
      <c r="R1059" s="99">
        <f>IF(AND(H1059&lt;='Product Ratings'!$E$5,H1059&gt;='Product Ratings'!$D$5),'Product Ratings'!$C$5,IF(AND(H1059&lt;='Product Ratings'!$E$6,H1059&gt;='Product Ratings'!$D$6),'Product Ratings'!$C$6,IF(AND(H1059&lt;='Product Ratings'!$E$7,H1059&gt;='Product Ratings'!$D$7),'Product Ratings'!$C$7,IF(AND(H1059&lt;='Product Ratings'!$E$8,H1059&gt;='Product Ratings'!$D$8),'Product Ratings'!$C$8,IF(H1059&gt;='Product Ratings'!$D$9,'Product Ratings'!$C$9)))))</f>
        <v>2</v>
      </c>
      <c r="S1059" s="99">
        <f>IF(AND(D1059&lt;='Product Ratings'!$I$5,D1059&gt;='Product Ratings'!$H$5),'Product Ratings'!$F$5,IF(AND(D1059&lt;='Product Ratings'!$I$6,D1059&gt;='Product Ratings'!$H$6),'Product Ratings'!$F$6,IF(AND(D1059&lt;='Product Ratings'!$I$7,I1059&gt;='Product Ratings'!$H$7),'Product Ratings'!$F$7,IF(AND(D1059&lt;='Product Ratings'!$I$8,D1059&gt;='Product Ratings'!$H$8),'Product Ratings'!$F$8,IF(D1059&gt;='Product Ratings'!$H$9,'Product Ratings'!$F$9)))))</f>
        <v>1</v>
      </c>
      <c r="T1059" s="99">
        <f>IF(AND(O1059&lt;='Product Ratings'!$M$5,O1059&gt;='Product Ratings'!$L$5),'Product Ratings'!$J$5,IF(AND(O1059&lt;='Product Ratings'!$M$6,O1059&gt;='Product Ratings'!$L$6),'Product Ratings'!$J$6,IF(AND(O1059&lt;='Product Ratings'!$M$7,O1059&gt;='Product Ratings'!$L$7),'Product Ratings'!$J$7,IF(AND(O1059&lt;='Product Ratings'!$M$8,O1059&gt;='Product Ratings'!$L$8),'Product Ratings'!$J$8,IF(O1059&gt;='Product Ratings'!$L$9,'Product Ratings'!$J$9)))))</f>
        <v>4</v>
      </c>
      <c r="U1059" s="99">
        <f>IF(AND(N1059&lt;='Product Ratings'!$R$5,N1059&gt;='Product Ratings'!$Q$5),'Product Ratings'!$O$5,IF(AND(N1059&lt;='Product Ratings'!$R$6,N1059&gt;='Product Ratings'!$Q$6),'Product Ratings'!$O$6,IF(AND(N1059&lt;='Product Ratings'!$R$7,N1059&gt;='Product Ratings'!$Q$7),'Product Ratings'!$O$7,IF(AND(N1059&lt;='Product Ratings'!$R$8,N1059&gt;='Product Ratings'!$Q$8),'Product Ratings'!$O$8,IF(N1059&gt;='Product Ratings'!$Q$9,'Product Ratings'!$O$9)))))</f>
        <v>3</v>
      </c>
      <c r="V1059" s="99">
        <f>IF(AND(P1059&lt;='Product Ratings'!$V$5,P1059&gt;='Product Ratings'!$U$5),'Product Ratings'!$S$5,IF(AND(P1059&lt;='Product Ratings'!$V$6,P1059&gt;='Product Ratings'!$U$6),'Product Ratings'!$S$6,IF(AND(P1059&lt;='Product Ratings'!$V$7,P1059&gt;='Product Ratings'!$U$7),'Product Ratings'!$S$7,IF(AND(P1059&lt;='Product Ratings'!$V$8,P1059&gt;='Product Ratings'!$U$8),'Product Ratings'!$S$8,IF(P1059&gt;='Product Ratings'!$U$9,'Product Ratings'!$S$9)))))</f>
        <v>5</v>
      </c>
      <c r="W1059" s="135">
        <f t="shared" si="6"/>
        <v>15</v>
      </c>
      <c r="X1059" s="90"/>
      <c r="Y1059" s="90"/>
      <c r="Z1059" s="90"/>
      <c r="AA1059" s="90"/>
      <c r="AB1059" s="90"/>
    </row>
    <row r="1060" ht="12.75" customHeight="1">
      <c r="A1060" s="87"/>
      <c r="B1060" s="90"/>
      <c r="C1060" s="90"/>
      <c r="D1060" s="126">
        <v>4.0</v>
      </c>
      <c r="E1060" s="127">
        <v>126.09</v>
      </c>
      <c r="F1060" s="128">
        <f t="shared" si="7"/>
        <v>81.9585</v>
      </c>
      <c r="G1060" s="129">
        <f t="shared" si="1"/>
        <v>44.1315</v>
      </c>
      <c r="H1060" s="130">
        <f t="shared" si="2"/>
        <v>0.35</v>
      </c>
      <c r="I1060" s="131">
        <v>44808.0</v>
      </c>
      <c r="J1060" s="132">
        <v>44844.0</v>
      </c>
      <c r="K1060" s="123"/>
      <c r="L1060" s="90"/>
      <c r="M1060" s="133">
        <f t="shared" si="3"/>
        <v>31.5225</v>
      </c>
      <c r="N1060" s="99">
        <f t="shared" si="4"/>
        <v>36</v>
      </c>
      <c r="O1060" s="133">
        <f t="shared" si="5"/>
        <v>20.489625</v>
      </c>
      <c r="P1060" s="134">
        <v>0.32</v>
      </c>
      <c r="Q1060" s="90"/>
      <c r="R1060" s="99">
        <f>IF(AND(H1060&lt;='Product Ratings'!$E$5,H1060&gt;='Product Ratings'!$D$5),'Product Ratings'!$C$5,IF(AND(H1060&lt;='Product Ratings'!$E$6,H1060&gt;='Product Ratings'!$D$6),'Product Ratings'!$C$6,IF(AND(H1060&lt;='Product Ratings'!$E$7,H1060&gt;='Product Ratings'!$D$7),'Product Ratings'!$C$7,IF(AND(H1060&lt;='Product Ratings'!$E$8,H1060&gt;='Product Ratings'!$D$8),'Product Ratings'!$C$8,IF(H1060&gt;='Product Ratings'!$D$9,'Product Ratings'!$C$9)))))</f>
        <v>2</v>
      </c>
      <c r="S1060" s="99">
        <f>IF(AND(D1060&lt;='Product Ratings'!$I$5,D1060&gt;='Product Ratings'!$H$5),'Product Ratings'!$F$5,IF(AND(D1060&lt;='Product Ratings'!$I$6,D1060&gt;='Product Ratings'!$H$6),'Product Ratings'!$F$6,IF(AND(D1060&lt;='Product Ratings'!$I$7,I1060&gt;='Product Ratings'!$H$7),'Product Ratings'!$F$7,IF(AND(D1060&lt;='Product Ratings'!$I$8,D1060&gt;='Product Ratings'!$H$8),'Product Ratings'!$F$8,IF(D1060&gt;='Product Ratings'!$H$9,'Product Ratings'!$F$9)))))</f>
        <v>1</v>
      </c>
      <c r="T1060" s="99">
        <f>IF(AND(O1060&lt;='Product Ratings'!$M$5,O1060&gt;='Product Ratings'!$L$5),'Product Ratings'!$J$5,IF(AND(O1060&lt;='Product Ratings'!$M$6,O1060&gt;='Product Ratings'!$L$6),'Product Ratings'!$J$6,IF(AND(O1060&lt;='Product Ratings'!$M$7,O1060&gt;='Product Ratings'!$L$7),'Product Ratings'!$J$7,IF(AND(O1060&lt;='Product Ratings'!$M$8,O1060&gt;='Product Ratings'!$L$8),'Product Ratings'!$J$8,IF(O1060&gt;='Product Ratings'!$L$9,'Product Ratings'!$J$9)))))</f>
        <v>5</v>
      </c>
      <c r="U1060" s="99">
        <f>IF(AND(N1060&lt;='Product Ratings'!$R$5,N1060&gt;='Product Ratings'!$Q$5),'Product Ratings'!$O$5,IF(AND(N1060&lt;='Product Ratings'!$R$6,N1060&gt;='Product Ratings'!$Q$6),'Product Ratings'!$O$6,IF(AND(N1060&lt;='Product Ratings'!$R$7,N1060&gt;='Product Ratings'!$Q$7),'Product Ratings'!$O$7,IF(AND(N1060&lt;='Product Ratings'!$R$8,N1060&gt;='Product Ratings'!$Q$8),'Product Ratings'!$O$8,IF(N1060&gt;='Product Ratings'!$Q$9,'Product Ratings'!$O$9)))))</f>
        <v>3</v>
      </c>
      <c r="V1060" s="99">
        <f>IF(AND(P1060&lt;='Product Ratings'!$V$5,P1060&gt;='Product Ratings'!$U$5),'Product Ratings'!$S$5,IF(AND(P1060&lt;='Product Ratings'!$V$6,P1060&gt;='Product Ratings'!$U$6),'Product Ratings'!$S$6,IF(AND(P1060&lt;='Product Ratings'!$V$7,P1060&gt;='Product Ratings'!$U$7),'Product Ratings'!$S$7,IF(AND(P1060&lt;='Product Ratings'!$V$8,P1060&gt;='Product Ratings'!$U$8),'Product Ratings'!$S$8,IF(P1060&gt;='Product Ratings'!$U$9,'Product Ratings'!$S$9)))))</f>
        <v>3</v>
      </c>
      <c r="W1060" s="135">
        <f t="shared" si="6"/>
        <v>14</v>
      </c>
      <c r="X1060" s="90"/>
      <c r="Y1060" s="90"/>
      <c r="Z1060" s="90"/>
      <c r="AA1060" s="90"/>
      <c r="AB1060" s="90"/>
    </row>
    <row r="1061" ht="12.75" customHeight="1">
      <c r="A1061" s="87"/>
      <c r="B1061" s="90"/>
      <c r="C1061" s="90"/>
      <c r="D1061" s="126">
        <v>5.0</v>
      </c>
      <c r="E1061" s="127">
        <v>126.09</v>
      </c>
      <c r="F1061" s="128">
        <f t="shared" si="7"/>
        <v>81.9585</v>
      </c>
      <c r="G1061" s="129">
        <f t="shared" si="1"/>
        <v>44.1315</v>
      </c>
      <c r="H1061" s="130">
        <f t="shared" si="2"/>
        <v>0.35</v>
      </c>
      <c r="I1061" s="131">
        <v>44809.0</v>
      </c>
      <c r="J1061" s="132">
        <v>44845.0</v>
      </c>
      <c r="K1061" s="123"/>
      <c r="L1061" s="90"/>
      <c r="M1061" s="133">
        <f t="shared" si="3"/>
        <v>25.218</v>
      </c>
      <c r="N1061" s="99">
        <f t="shared" si="4"/>
        <v>36</v>
      </c>
      <c r="O1061" s="133">
        <f t="shared" si="5"/>
        <v>16.3917</v>
      </c>
      <c r="P1061" s="134">
        <v>0.45</v>
      </c>
      <c r="Q1061" s="90"/>
      <c r="R1061" s="99">
        <f>IF(AND(H1061&lt;='Product Ratings'!$E$5,H1061&gt;='Product Ratings'!$D$5),'Product Ratings'!$C$5,IF(AND(H1061&lt;='Product Ratings'!$E$6,H1061&gt;='Product Ratings'!$D$6),'Product Ratings'!$C$6,IF(AND(H1061&lt;='Product Ratings'!$E$7,H1061&gt;='Product Ratings'!$D$7),'Product Ratings'!$C$7,IF(AND(H1061&lt;='Product Ratings'!$E$8,H1061&gt;='Product Ratings'!$D$8),'Product Ratings'!$C$8,IF(H1061&gt;='Product Ratings'!$D$9,'Product Ratings'!$C$9)))))</f>
        <v>2</v>
      </c>
      <c r="S1061" s="99">
        <f>IF(AND(D1061&lt;='Product Ratings'!$I$5,D1061&gt;='Product Ratings'!$H$5),'Product Ratings'!$F$5,IF(AND(D1061&lt;='Product Ratings'!$I$6,D1061&gt;='Product Ratings'!$H$6),'Product Ratings'!$F$6,IF(AND(D1061&lt;='Product Ratings'!$I$7,I1061&gt;='Product Ratings'!$H$7),'Product Ratings'!$F$7,IF(AND(D1061&lt;='Product Ratings'!$I$8,D1061&gt;='Product Ratings'!$H$8),'Product Ratings'!$F$8,IF(D1061&gt;='Product Ratings'!$H$9,'Product Ratings'!$F$9)))))</f>
        <v>1</v>
      </c>
      <c r="T1061" s="99">
        <f>IF(AND(O1061&lt;='Product Ratings'!$M$5,O1061&gt;='Product Ratings'!$L$5),'Product Ratings'!$J$5,IF(AND(O1061&lt;='Product Ratings'!$M$6,O1061&gt;='Product Ratings'!$L$6),'Product Ratings'!$J$6,IF(AND(O1061&lt;='Product Ratings'!$M$7,O1061&gt;='Product Ratings'!$L$7),'Product Ratings'!$J$7,IF(AND(O1061&lt;='Product Ratings'!$M$8,O1061&gt;='Product Ratings'!$L$8),'Product Ratings'!$J$8,IF(O1061&gt;='Product Ratings'!$L$9,'Product Ratings'!$J$9)))))</f>
        <v>5</v>
      </c>
      <c r="U1061" s="99">
        <f>IF(AND(N1061&lt;='Product Ratings'!$R$5,N1061&gt;='Product Ratings'!$Q$5),'Product Ratings'!$O$5,IF(AND(N1061&lt;='Product Ratings'!$R$6,N1061&gt;='Product Ratings'!$Q$6),'Product Ratings'!$O$6,IF(AND(N1061&lt;='Product Ratings'!$R$7,N1061&gt;='Product Ratings'!$Q$7),'Product Ratings'!$O$7,IF(AND(N1061&lt;='Product Ratings'!$R$8,N1061&gt;='Product Ratings'!$Q$8),'Product Ratings'!$O$8,IF(N1061&gt;='Product Ratings'!$Q$9,'Product Ratings'!$O$9)))))</f>
        <v>3</v>
      </c>
      <c r="V1061" s="99">
        <f>IF(AND(P1061&lt;='Product Ratings'!$V$5,P1061&gt;='Product Ratings'!$U$5),'Product Ratings'!$S$5,IF(AND(P1061&lt;='Product Ratings'!$V$6,P1061&gt;='Product Ratings'!$U$6),'Product Ratings'!$S$6,IF(AND(P1061&lt;='Product Ratings'!$V$7,P1061&gt;='Product Ratings'!$U$7),'Product Ratings'!$S$7,IF(AND(P1061&lt;='Product Ratings'!$V$8,P1061&gt;='Product Ratings'!$U$8),'Product Ratings'!$S$8,IF(P1061&gt;='Product Ratings'!$U$9,'Product Ratings'!$S$9)))))</f>
        <v>4</v>
      </c>
      <c r="W1061" s="135">
        <f t="shared" si="6"/>
        <v>15</v>
      </c>
      <c r="X1061" s="90"/>
      <c r="Y1061" s="90"/>
      <c r="Z1061" s="90"/>
      <c r="AA1061" s="90"/>
      <c r="AB1061" s="90"/>
    </row>
    <row r="1062" ht="12.75" customHeight="1">
      <c r="A1062" s="87"/>
      <c r="B1062" s="90"/>
      <c r="C1062" s="90"/>
      <c r="D1062" s="126">
        <v>6.0</v>
      </c>
      <c r="E1062" s="127">
        <v>126.09</v>
      </c>
      <c r="F1062" s="128">
        <f t="shared" si="7"/>
        <v>81.9585</v>
      </c>
      <c r="G1062" s="129">
        <f t="shared" si="1"/>
        <v>44.1315</v>
      </c>
      <c r="H1062" s="130">
        <f t="shared" si="2"/>
        <v>0.35</v>
      </c>
      <c r="I1062" s="131">
        <v>44810.0</v>
      </c>
      <c r="J1062" s="132">
        <v>44846.0</v>
      </c>
      <c r="K1062" s="123"/>
      <c r="L1062" s="90"/>
      <c r="M1062" s="133">
        <f t="shared" si="3"/>
        <v>21.015</v>
      </c>
      <c r="N1062" s="99">
        <f t="shared" si="4"/>
        <v>36</v>
      </c>
      <c r="O1062" s="133">
        <f t="shared" si="5"/>
        <v>13.65975</v>
      </c>
      <c r="P1062" s="134">
        <v>0.12</v>
      </c>
      <c r="Q1062" s="90"/>
      <c r="R1062" s="99">
        <f>IF(AND(H1062&lt;='Product Ratings'!$E$5,H1062&gt;='Product Ratings'!$D$5),'Product Ratings'!$C$5,IF(AND(H1062&lt;='Product Ratings'!$E$6,H1062&gt;='Product Ratings'!$D$6),'Product Ratings'!$C$6,IF(AND(H1062&lt;='Product Ratings'!$E$7,H1062&gt;='Product Ratings'!$D$7),'Product Ratings'!$C$7,IF(AND(H1062&lt;='Product Ratings'!$E$8,H1062&gt;='Product Ratings'!$D$8),'Product Ratings'!$C$8,IF(H1062&gt;='Product Ratings'!$D$9,'Product Ratings'!$C$9)))))</f>
        <v>2</v>
      </c>
      <c r="S1062" s="99">
        <f>IF(AND(D1062&lt;='Product Ratings'!$I$5,D1062&gt;='Product Ratings'!$H$5),'Product Ratings'!$F$5,IF(AND(D1062&lt;='Product Ratings'!$I$6,D1062&gt;='Product Ratings'!$H$6),'Product Ratings'!$F$6,IF(AND(D1062&lt;='Product Ratings'!$I$7,I1062&gt;='Product Ratings'!$H$7),'Product Ratings'!$F$7,IF(AND(D1062&lt;='Product Ratings'!$I$8,D1062&gt;='Product Ratings'!$H$8),'Product Ratings'!$F$8,IF(D1062&gt;='Product Ratings'!$H$9,'Product Ratings'!$F$9)))))</f>
        <v>2</v>
      </c>
      <c r="T1062" s="99">
        <f>IF(AND(O1062&lt;='Product Ratings'!$M$5,O1062&gt;='Product Ratings'!$L$5),'Product Ratings'!$J$5,IF(AND(O1062&lt;='Product Ratings'!$M$6,O1062&gt;='Product Ratings'!$L$6),'Product Ratings'!$J$6,IF(AND(O1062&lt;='Product Ratings'!$M$7,O1062&gt;='Product Ratings'!$L$7),'Product Ratings'!$J$7,IF(AND(O1062&lt;='Product Ratings'!$M$8,O1062&gt;='Product Ratings'!$L$8),'Product Ratings'!$J$8,IF(O1062&gt;='Product Ratings'!$L$9,'Product Ratings'!$J$9)))))</f>
        <v>5</v>
      </c>
      <c r="U1062" s="99">
        <f>IF(AND(N1062&lt;='Product Ratings'!$R$5,N1062&gt;='Product Ratings'!$Q$5),'Product Ratings'!$O$5,IF(AND(N1062&lt;='Product Ratings'!$R$6,N1062&gt;='Product Ratings'!$Q$6),'Product Ratings'!$O$6,IF(AND(N1062&lt;='Product Ratings'!$R$7,N1062&gt;='Product Ratings'!$Q$7),'Product Ratings'!$O$7,IF(AND(N1062&lt;='Product Ratings'!$R$8,N1062&gt;='Product Ratings'!$Q$8),'Product Ratings'!$O$8,IF(N1062&gt;='Product Ratings'!$Q$9,'Product Ratings'!$O$9)))))</f>
        <v>3</v>
      </c>
      <c r="V1062" s="99">
        <f>IF(AND(P1062&lt;='Product Ratings'!$V$5,P1062&gt;='Product Ratings'!$U$5),'Product Ratings'!$S$5,IF(AND(P1062&lt;='Product Ratings'!$V$6,P1062&gt;='Product Ratings'!$U$6),'Product Ratings'!$S$6,IF(AND(P1062&lt;='Product Ratings'!$V$7,P1062&gt;='Product Ratings'!$U$7),'Product Ratings'!$S$7,IF(AND(P1062&lt;='Product Ratings'!$V$8,P1062&gt;='Product Ratings'!$U$8),'Product Ratings'!$S$8,IF(P1062&gt;='Product Ratings'!$U$9,'Product Ratings'!$S$9)))))</f>
        <v>2</v>
      </c>
      <c r="W1062" s="135">
        <f t="shared" si="6"/>
        <v>14</v>
      </c>
      <c r="X1062" s="90"/>
      <c r="Y1062" s="90"/>
      <c r="Z1062" s="90"/>
      <c r="AA1062" s="90"/>
      <c r="AB1062" s="90"/>
    </row>
    <row r="1063" ht="12.75" customHeight="1">
      <c r="A1063" s="87"/>
      <c r="B1063" s="90"/>
      <c r="C1063" s="90"/>
      <c r="D1063" s="126">
        <v>1.0</v>
      </c>
      <c r="E1063" s="127">
        <v>100.87</v>
      </c>
      <c r="F1063" s="128">
        <f t="shared" si="7"/>
        <v>65.5655</v>
      </c>
      <c r="G1063" s="129">
        <f t="shared" si="1"/>
        <v>35.3045</v>
      </c>
      <c r="H1063" s="130">
        <f t="shared" si="2"/>
        <v>0.35</v>
      </c>
      <c r="I1063" s="131">
        <v>44811.0</v>
      </c>
      <c r="J1063" s="132">
        <v>44847.0</v>
      </c>
      <c r="K1063" s="123"/>
      <c r="L1063" s="90"/>
      <c r="M1063" s="133">
        <f t="shared" si="3"/>
        <v>100.87</v>
      </c>
      <c r="N1063" s="99">
        <f t="shared" si="4"/>
        <v>36</v>
      </c>
      <c r="O1063" s="133">
        <f t="shared" si="5"/>
        <v>65.5655</v>
      </c>
      <c r="P1063" s="134">
        <v>0.87</v>
      </c>
      <c r="Q1063" s="90"/>
      <c r="R1063" s="99">
        <f>IF(AND(H1063&lt;='Product Ratings'!$E$5,H1063&gt;='Product Ratings'!$D$5),'Product Ratings'!$C$5,IF(AND(H1063&lt;='Product Ratings'!$E$6,H1063&gt;='Product Ratings'!$D$6),'Product Ratings'!$C$6,IF(AND(H1063&lt;='Product Ratings'!$E$7,H1063&gt;='Product Ratings'!$D$7),'Product Ratings'!$C$7,IF(AND(H1063&lt;='Product Ratings'!$E$8,H1063&gt;='Product Ratings'!$D$8),'Product Ratings'!$C$8,IF(H1063&gt;='Product Ratings'!$D$9,'Product Ratings'!$C$9)))))</f>
        <v>2</v>
      </c>
      <c r="S1063" s="99">
        <f>IF(AND(D1063&lt;='Product Ratings'!$I$5,D1063&gt;='Product Ratings'!$H$5),'Product Ratings'!$F$5,IF(AND(D1063&lt;='Product Ratings'!$I$6,D1063&gt;='Product Ratings'!$H$6),'Product Ratings'!$F$6,IF(AND(D1063&lt;='Product Ratings'!$I$7,I1063&gt;='Product Ratings'!$H$7),'Product Ratings'!$F$7,IF(AND(D1063&lt;='Product Ratings'!$I$8,D1063&gt;='Product Ratings'!$H$8),'Product Ratings'!$F$8,IF(D1063&gt;='Product Ratings'!$H$9,'Product Ratings'!$F$9)))))</f>
        <v>1</v>
      </c>
      <c r="T1063" s="99">
        <f>IF(AND(O1063&lt;='Product Ratings'!$M$5,O1063&gt;='Product Ratings'!$L$5),'Product Ratings'!$J$5,IF(AND(O1063&lt;='Product Ratings'!$M$6,O1063&gt;='Product Ratings'!$L$6),'Product Ratings'!$J$6,IF(AND(O1063&lt;='Product Ratings'!$M$7,O1063&gt;='Product Ratings'!$L$7),'Product Ratings'!$J$7,IF(AND(O1063&lt;='Product Ratings'!$M$8,O1063&gt;='Product Ratings'!$L$8),'Product Ratings'!$J$8,IF(O1063&gt;='Product Ratings'!$L$9,'Product Ratings'!$J$9)))))</f>
        <v>3</v>
      </c>
      <c r="U1063" s="99">
        <f>IF(AND(N1063&lt;='Product Ratings'!$R$5,N1063&gt;='Product Ratings'!$Q$5),'Product Ratings'!$O$5,IF(AND(N1063&lt;='Product Ratings'!$R$6,N1063&gt;='Product Ratings'!$Q$6),'Product Ratings'!$O$6,IF(AND(N1063&lt;='Product Ratings'!$R$7,N1063&gt;='Product Ratings'!$Q$7),'Product Ratings'!$O$7,IF(AND(N1063&lt;='Product Ratings'!$R$8,N1063&gt;='Product Ratings'!$Q$8),'Product Ratings'!$O$8,IF(N1063&gt;='Product Ratings'!$Q$9,'Product Ratings'!$O$9)))))</f>
        <v>3</v>
      </c>
      <c r="V1063" s="99">
        <f>IF(AND(P1063&lt;='Product Ratings'!$V$5,P1063&gt;='Product Ratings'!$U$5),'Product Ratings'!$S$5,IF(AND(P1063&lt;='Product Ratings'!$V$6,P1063&gt;='Product Ratings'!$U$6),'Product Ratings'!$S$6,IF(AND(P1063&lt;='Product Ratings'!$V$7,P1063&gt;='Product Ratings'!$U$7),'Product Ratings'!$S$7,IF(AND(P1063&lt;='Product Ratings'!$V$8,P1063&gt;='Product Ratings'!$U$8),'Product Ratings'!$S$8,IF(P1063&gt;='Product Ratings'!$U$9,'Product Ratings'!$S$9)))))</f>
        <v>5</v>
      </c>
      <c r="W1063" s="135">
        <f t="shared" si="6"/>
        <v>14</v>
      </c>
      <c r="X1063" s="90"/>
      <c r="Y1063" s="90"/>
      <c r="Z1063" s="90"/>
      <c r="AA1063" s="90"/>
      <c r="AB1063" s="90"/>
    </row>
    <row r="1064" ht="12.75" customHeight="1">
      <c r="A1064" s="87"/>
      <c r="B1064" s="90"/>
      <c r="C1064" s="90"/>
      <c r="D1064" s="126">
        <v>2.0</v>
      </c>
      <c r="E1064" s="127">
        <v>100.87</v>
      </c>
      <c r="F1064" s="128">
        <f t="shared" si="7"/>
        <v>65.5655</v>
      </c>
      <c r="G1064" s="129">
        <f t="shared" si="1"/>
        <v>35.3045</v>
      </c>
      <c r="H1064" s="130">
        <f t="shared" si="2"/>
        <v>0.35</v>
      </c>
      <c r="I1064" s="131">
        <v>44812.0</v>
      </c>
      <c r="J1064" s="132">
        <v>44848.0</v>
      </c>
      <c r="K1064" s="123"/>
      <c r="L1064" s="90"/>
      <c r="M1064" s="133">
        <f t="shared" si="3"/>
        <v>50.435</v>
      </c>
      <c r="N1064" s="99"/>
      <c r="O1064" s="133">
        <f t="shared" si="5"/>
        <v>32.78275</v>
      </c>
      <c r="P1064" s="134">
        <v>0.89</v>
      </c>
      <c r="Q1064" s="90"/>
      <c r="R1064" s="99">
        <f>IF(AND(H1064&lt;='Product Ratings'!$E$5,H1064&gt;='Product Ratings'!$D$5),'Product Ratings'!$C$5,IF(AND(H1064&lt;='Product Ratings'!$E$6,H1064&gt;='Product Ratings'!$D$6),'Product Ratings'!$C$6,IF(AND(H1064&lt;='Product Ratings'!$E$7,H1064&gt;='Product Ratings'!$D$7),'Product Ratings'!$C$7,IF(AND(H1064&lt;='Product Ratings'!$E$8,H1064&gt;='Product Ratings'!$D$8),'Product Ratings'!$C$8,IF(H1064&gt;='Product Ratings'!$D$9,'Product Ratings'!$C$9)))))</f>
        <v>2</v>
      </c>
      <c r="S1064" s="99">
        <f>IF(AND(D1064&lt;='Product Ratings'!$I$5,D1064&gt;='Product Ratings'!$H$5),'Product Ratings'!$F$5,IF(AND(D1064&lt;='Product Ratings'!$I$6,D1064&gt;='Product Ratings'!$H$6),'Product Ratings'!$F$6,IF(AND(D1064&lt;='Product Ratings'!$I$7,I1064&gt;='Product Ratings'!$H$7),'Product Ratings'!$F$7,IF(AND(D1064&lt;='Product Ratings'!$I$8,D1064&gt;='Product Ratings'!$H$8),'Product Ratings'!$F$8,IF(D1064&gt;='Product Ratings'!$H$9,'Product Ratings'!$F$9)))))</f>
        <v>1</v>
      </c>
      <c r="T1064" s="99">
        <f>IF(AND(O1064&lt;='Product Ratings'!$M$5,O1064&gt;='Product Ratings'!$L$5),'Product Ratings'!$J$5,IF(AND(O1064&lt;='Product Ratings'!$M$6,O1064&gt;='Product Ratings'!$L$6),'Product Ratings'!$J$6,IF(AND(O1064&lt;='Product Ratings'!$M$7,O1064&gt;='Product Ratings'!$L$7),'Product Ratings'!$J$7,IF(AND(O1064&lt;='Product Ratings'!$M$8,O1064&gt;='Product Ratings'!$L$8),'Product Ratings'!$J$8,IF(O1064&gt;='Product Ratings'!$L$9,'Product Ratings'!$J$9)))))</f>
        <v>4</v>
      </c>
      <c r="U1064" s="99" t="b">
        <f>IF(AND(N1064&lt;='Product Ratings'!$R$5,N1064&gt;='Product Ratings'!$Q$5),'Product Ratings'!$O$5,IF(AND(N1064&lt;='Product Ratings'!$R$6,N1064&gt;='Product Ratings'!$Q$6),'Product Ratings'!$O$6,IF(AND(N1064&lt;='Product Ratings'!$R$7,N1064&gt;='Product Ratings'!$Q$7),'Product Ratings'!$O$7,IF(AND(N1064&lt;='Product Ratings'!$R$8,N1064&gt;='Product Ratings'!$Q$8),'Product Ratings'!$O$8,IF(N1064&gt;='Product Ratings'!$Q$9,'Product Ratings'!$O$9)))))</f>
        <v>0</v>
      </c>
      <c r="V1064" s="99">
        <f>IF(AND(P1064&lt;='Product Ratings'!$V$5,P1064&gt;='Product Ratings'!$U$5),'Product Ratings'!$S$5,IF(AND(P1064&lt;='Product Ratings'!$V$6,P1064&gt;='Product Ratings'!$U$6),'Product Ratings'!$S$6,IF(AND(P1064&lt;='Product Ratings'!$V$7,P1064&gt;='Product Ratings'!$U$7),'Product Ratings'!$S$7,IF(AND(P1064&lt;='Product Ratings'!$V$8,P1064&gt;='Product Ratings'!$U$8),'Product Ratings'!$S$8,IF(P1064&gt;='Product Ratings'!$U$9,'Product Ratings'!$S$9)))))</f>
        <v>5</v>
      </c>
      <c r="W1064" s="135">
        <f t="shared" si="6"/>
        <v>12</v>
      </c>
      <c r="X1064" s="90"/>
      <c r="Y1064" s="90"/>
      <c r="Z1064" s="90"/>
      <c r="AA1064" s="90"/>
      <c r="AB1064" s="90"/>
    </row>
    <row r="1065" ht="12.75" customHeight="1">
      <c r="A1065" s="87"/>
      <c r="B1065" s="90"/>
      <c r="C1065" s="90"/>
      <c r="D1065" s="126">
        <v>3.0</v>
      </c>
      <c r="E1065" s="127">
        <v>100.87</v>
      </c>
      <c r="F1065" s="128">
        <f t="shared" si="7"/>
        <v>65.5655</v>
      </c>
      <c r="G1065" s="129">
        <f t="shared" si="1"/>
        <v>35.3045</v>
      </c>
      <c r="H1065" s="130">
        <f t="shared" si="2"/>
        <v>0.35</v>
      </c>
      <c r="I1065" s="131">
        <v>44813.0</v>
      </c>
      <c r="J1065" s="132">
        <v>44849.0</v>
      </c>
      <c r="K1065" s="123"/>
      <c r="L1065" s="90"/>
      <c r="M1065" s="133">
        <f t="shared" si="3"/>
        <v>33.62333333</v>
      </c>
      <c r="N1065" s="99"/>
      <c r="O1065" s="133">
        <f t="shared" si="5"/>
        <v>21.85516667</v>
      </c>
      <c r="P1065" s="134">
        <v>0.65</v>
      </c>
      <c r="Q1065" s="90"/>
      <c r="R1065" s="99">
        <f>IF(AND(H1065&lt;='Product Ratings'!$E$5,H1065&gt;='Product Ratings'!$D$5),'Product Ratings'!$C$5,IF(AND(H1065&lt;='Product Ratings'!$E$6,H1065&gt;='Product Ratings'!$D$6),'Product Ratings'!$C$6,IF(AND(H1065&lt;='Product Ratings'!$E$7,H1065&gt;='Product Ratings'!$D$7),'Product Ratings'!$C$7,IF(AND(H1065&lt;='Product Ratings'!$E$8,H1065&gt;='Product Ratings'!$D$8),'Product Ratings'!$C$8,IF(H1065&gt;='Product Ratings'!$D$9,'Product Ratings'!$C$9)))))</f>
        <v>2</v>
      </c>
      <c r="S1065" s="99">
        <f>IF(AND(D1065&lt;='Product Ratings'!$I$5,D1065&gt;='Product Ratings'!$H$5),'Product Ratings'!$F$5,IF(AND(D1065&lt;='Product Ratings'!$I$6,D1065&gt;='Product Ratings'!$H$6),'Product Ratings'!$F$6,IF(AND(D1065&lt;='Product Ratings'!$I$7,I1065&gt;='Product Ratings'!$H$7),'Product Ratings'!$F$7,IF(AND(D1065&lt;='Product Ratings'!$I$8,D1065&gt;='Product Ratings'!$H$8),'Product Ratings'!$F$8,IF(D1065&gt;='Product Ratings'!$H$9,'Product Ratings'!$F$9)))))</f>
        <v>1</v>
      </c>
      <c r="T1065" s="99">
        <f>IF(AND(O1065&lt;='Product Ratings'!$M$5,O1065&gt;='Product Ratings'!$L$5),'Product Ratings'!$J$5,IF(AND(O1065&lt;='Product Ratings'!$M$6,O1065&gt;='Product Ratings'!$L$6),'Product Ratings'!$J$6,IF(AND(O1065&lt;='Product Ratings'!$M$7,O1065&gt;='Product Ratings'!$L$7),'Product Ratings'!$J$7,IF(AND(O1065&lt;='Product Ratings'!$M$8,O1065&gt;='Product Ratings'!$L$8),'Product Ratings'!$J$8,IF(O1065&gt;='Product Ratings'!$L$9,'Product Ratings'!$J$9)))))</f>
        <v>5</v>
      </c>
      <c r="U1065" s="99" t="b">
        <f>IF(AND(N1065&lt;='Product Ratings'!$R$5,N1065&gt;='Product Ratings'!$Q$5),'Product Ratings'!$O$5,IF(AND(N1065&lt;='Product Ratings'!$R$6,N1065&gt;='Product Ratings'!$Q$6),'Product Ratings'!$O$6,IF(AND(N1065&lt;='Product Ratings'!$R$7,N1065&gt;='Product Ratings'!$Q$7),'Product Ratings'!$O$7,IF(AND(N1065&lt;='Product Ratings'!$R$8,N1065&gt;='Product Ratings'!$Q$8),'Product Ratings'!$O$8,IF(N1065&gt;='Product Ratings'!$Q$9,'Product Ratings'!$O$9)))))</f>
        <v>0</v>
      </c>
      <c r="V1065" s="99">
        <f>IF(AND(P1065&lt;='Product Ratings'!$V$5,P1065&gt;='Product Ratings'!$U$5),'Product Ratings'!$S$5,IF(AND(P1065&lt;='Product Ratings'!$V$6,P1065&gt;='Product Ratings'!$U$6),'Product Ratings'!$S$6,IF(AND(P1065&lt;='Product Ratings'!$V$7,P1065&gt;='Product Ratings'!$U$7),'Product Ratings'!$S$7,IF(AND(P1065&lt;='Product Ratings'!$V$8,P1065&gt;='Product Ratings'!$U$8),'Product Ratings'!$S$8,IF(P1065&gt;='Product Ratings'!$U$9,'Product Ratings'!$S$9)))))</f>
        <v>5</v>
      </c>
      <c r="W1065" s="135">
        <f t="shared" si="6"/>
        <v>13</v>
      </c>
      <c r="X1065" s="90"/>
      <c r="Y1065" s="90"/>
      <c r="Z1065" s="90"/>
      <c r="AA1065" s="90"/>
      <c r="AB1065" s="90"/>
    </row>
    <row r="1066" ht="12.75" customHeight="1">
      <c r="A1066" s="87"/>
      <c r="B1066" s="90"/>
      <c r="C1066" s="90"/>
      <c r="D1066" s="126">
        <v>4.0</v>
      </c>
      <c r="E1066" s="127">
        <v>75.65</v>
      </c>
      <c r="F1066" s="128">
        <f t="shared" si="7"/>
        <v>49.1725</v>
      </c>
      <c r="G1066" s="129">
        <f t="shared" si="1"/>
        <v>26.4775</v>
      </c>
      <c r="H1066" s="130">
        <f t="shared" si="2"/>
        <v>0.35</v>
      </c>
      <c r="I1066" s="131">
        <v>44814.0</v>
      </c>
      <c r="J1066" s="132">
        <v>44850.0</v>
      </c>
      <c r="K1066" s="123"/>
      <c r="L1066" s="90"/>
      <c r="M1066" s="133">
        <f t="shared" si="3"/>
        <v>18.9125</v>
      </c>
      <c r="N1066" s="99"/>
      <c r="O1066" s="133">
        <f t="shared" si="5"/>
        <v>12.293125</v>
      </c>
      <c r="P1066" s="134">
        <v>0.23</v>
      </c>
      <c r="Q1066" s="90"/>
      <c r="R1066" s="99">
        <f>IF(AND(H1066&lt;='Product Ratings'!$E$5,H1066&gt;='Product Ratings'!$D$5),'Product Ratings'!$C$5,IF(AND(H1066&lt;='Product Ratings'!$E$6,H1066&gt;='Product Ratings'!$D$6),'Product Ratings'!$C$6,IF(AND(H1066&lt;='Product Ratings'!$E$7,H1066&gt;='Product Ratings'!$D$7),'Product Ratings'!$C$7,IF(AND(H1066&lt;='Product Ratings'!$E$8,H1066&gt;='Product Ratings'!$D$8),'Product Ratings'!$C$8,IF(H1066&gt;='Product Ratings'!$D$9,'Product Ratings'!$C$9)))))</f>
        <v>2</v>
      </c>
      <c r="S1066" s="99">
        <f>IF(AND(D1066&lt;='Product Ratings'!$I$5,D1066&gt;='Product Ratings'!$H$5),'Product Ratings'!$F$5,IF(AND(D1066&lt;='Product Ratings'!$I$6,D1066&gt;='Product Ratings'!$H$6),'Product Ratings'!$F$6,IF(AND(D1066&lt;='Product Ratings'!$I$7,I1066&gt;='Product Ratings'!$H$7),'Product Ratings'!$F$7,IF(AND(D1066&lt;='Product Ratings'!$I$8,D1066&gt;='Product Ratings'!$H$8),'Product Ratings'!$F$8,IF(D1066&gt;='Product Ratings'!$H$9,'Product Ratings'!$F$9)))))</f>
        <v>1</v>
      </c>
      <c r="T1066" s="99">
        <f>IF(AND(O1066&lt;='Product Ratings'!$M$5,O1066&gt;='Product Ratings'!$L$5),'Product Ratings'!$J$5,IF(AND(O1066&lt;='Product Ratings'!$M$6,O1066&gt;='Product Ratings'!$L$6),'Product Ratings'!$J$6,IF(AND(O1066&lt;='Product Ratings'!$M$7,O1066&gt;='Product Ratings'!$L$7),'Product Ratings'!$J$7,IF(AND(O1066&lt;='Product Ratings'!$M$8,O1066&gt;='Product Ratings'!$L$8),'Product Ratings'!$J$8,IF(O1066&gt;='Product Ratings'!$L$9,'Product Ratings'!$J$9)))))</f>
        <v>5</v>
      </c>
      <c r="U1066" s="99" t="b">
        <f>IF(AND(N1066&lt;='Product Ratings'!$R$5,N1066&gt;='Product Ratings'!$Q$5),'Product Ratings'!$O$5,IF(AND(N1066&lt;='Product Ratings'!$R$6,N1066&gt;='Product Ratings'!$Q$6),'Product Ratings'!$O$6,IF(AND(N1066&lt;='Product Ratings'!$R$7,N1066&gt;='Product Ratings'!$Q$7),'Product Ratings'!$O$7,IF(AND(N1066&lt;='Product Ratings'!$R$8,N1066&gt;='Product Ratings'!$Q$8),'Product Ratings'!$O$8,IF(N1066&gt;='Product Ratings'!$Q$9,'Product Ratings'!$O$9)))))</f>
        <v>0</v>
      </c>
      <c r="V1066" s="99">
        <f>IF(AND(P1066&lt;='Product Ratings'!$V$5,P1066&gt;='Product Ratings'!$U$5),'Product Ratings'!$S$5,IF(AND(P1066&lt;='Product Ratings'!$V$6,P1066&gt;='Product Ratings'!$U$6),'Product Ratings'!$S$6,IF(AND(P1066&lt;='Product Ratings'!$V$7,P1066&gt;='Product Ratings'!$U$7),'Product Ratings'!$S$7,IF(AND(P1066&lt;='Product Ratings'!$V$8,P1066&gt;='Product Ratings'!$U$8),'Product Ratings'!$S$8,IF(P1066&gt;='Product Ratings'!$U$9,'Product Ratings'!$S$9)))))</f>
        <v>3</v>
      </c>
      <c r="W1066" s="135">
        <f t="shared" si="6"/>
        <v>11</v>
      </c>
      <c r="X1066" s="90"/>
      <c r="Y1066" s="90"/>
      <c r="Z1066" s="90"/>
      <c r="AA1066" s="90"/>
      <c r="AB1066" s="90"/>
    </row>
    <row r="1067" ht="12.75" customHeight="1">
      <c r="A1067" s="87"/>
      <c r="B1067" s="90"/>
      <c r="C1067" s="90"/>
      <c r="D1067" s="126">
        <v>5.0</v>
      </c>
      <c r="E1067" s="127">
        <v>75.65</v>
      </c>
      <c r="F1067" s="128">
        <f t="shared" si="7"/>
        <v>49.1725</v>
      </c>
      <c r="G1067" s="129">
        <f t="shared" si="1"/>
        <v>26.4775</v>
      </c>
      <c r="H1067" s="130">
        <f t="shared" si="2"/>
        <v>0.35</v>
      </c>
      <c r="I1067" s="131">
        <v>44815.0</v>
      </c>
      <c r="J1067" s="132">
        <v>44851.0</v>
      </c>
      <c r="K1067" s="123"/>
      <c r="L1067" s="90"/>
      <c r="M1067" s="133">
        <f t="shared" si="3"/>
        <v>15.13</v>
      </c>
      <c r="N1067" s="99"/>
      <c r="O1067" s="133">
        <f t="shared" si="5"/>
        <v>9.8345</v>
      </c>
      <c r="P1067" s="134">
        <v>0.21</v>
      </c>
      <c r="Q1067" s="90"/>
      <c r="R1067" s="99">
        <f>IF(AND(H1067&lt;='Product Ratings'!$E$5,H1067&gt;='Product Ratings'!$D$5),'Product Ratings'!$C$5,IF(AND(H1067&lt;='Product Ratings'!$E$6,H1067&gt;='Product Ratings'!$D$6),'Product Ratings'!$C$6,IF(AND(H1067&lt;='Product Ratings'!$E$7,H1067&gt;='Product Ratings'!$D$7),'Product Ratings'!$C$7,IF(AND(H1067&lt;='Product Ratings'!$E$8,H1067&gt;='Product Ratings'!$D$8),'Product Ratings'!$C$8,IF(H1067&gt;='Product Ratings'!$D$9,'Product Ratings'!$C$9)))))</f>
        <v>2</v>
      </c>
      <c r="S1067" s="99">
        <f>IF(AND(D1067&lt;='Product Ratings'!$I$5,D1067&gt;='Product Ratings'!$H$5),'Product Ratings'!$F$5,IF(AND(D1067&lt;='Product Ratings'!$I$6,D1067&gt;='Product Ratings'!$H$6),'Product Ratings'!$F$6,IF(AND(D1067&lt;='Product Ratings'!$I$7,I1067&gt;='Product Ratings'!$H$7),'Product Ratings'!$F$7,IF(AND(D1067&lt;='Product Ratings'!$I$8,D1067&gt;='Product Ratings'!$H$8),'Product Ratings'!$F$8,IF(D1067&gt;='Product Ratings'!$H$9,'Product Ratings'!$F$9)))))</f>
        <v>1</v>
      </c>
      <c r="T1067" s="99">
        <f>IF(AND(O1067&lt;='Product Ratings'!$M$5,O1067&gt;='Product Ratings'!$L$5),'Product Ratings'!$J$5,IF(AND(O1067&lt;='Product Ratings'!$M$6,O1067&gt;='Product Ratings'!$L$6),'Product Ratings'!$J$6,IF(AND(O1067&lt;='Product Ratings'!$M$7,O1067&gt;='Product Ratings'!$L$7),'Product Ratings'!$J$7,IF(AND(O1067&lt;='Product Ratings'!$M$8,O1067&gt;='Product Ratings'!$L$8),'Product Ratings'!$J$8,IF(O1067&gt;='Product Ratings'!$L$9,'Product Ratings'!$J$9)))))</f>
        <v>5</v>
      </c>
      <c r="U1067" s="99" t="b">
        <f>IF(AND(N1067&lt;='Product Ratings'!$R$5,N1067&gt;='Product Ratings'!$Q$5),'Product Ratings'!$O$5,IF(AND(N1067&lt;='Product Ratings'!$R$6,N1067&gt;='Product Ratings'!$Q$6),'Product Ratings'!$O$6,IF(AND(N1067&lt;='Product Ratings'!$R$7,N1067&gt;='Product Ratings'!$Q$7),'Product Ratings'!$O$7,IF(AND(N1067&lt;='Product Ratings'!$R$8,N1067&gt;='Product Ratings'!$Q$8),'Product Ratings'!$O$8,IF(N1067&gt;='Product Ratings'!$Q$9,'Product Ratings'!$O$9)))))</f>
        <v>0</v>
      </c>
      <c r="V1067" s="99">
        <f>IF(AND(P1067&lt;='Product Ratings'!$V$5,P1067&gt;='Product Ratings'!$U$5),'Product Ratings'!$S$5,IF(AND(P1067&lt;='Product Ratings'!$V$6,P1067&gt;='Product Ratings'!$U$6),'Product Ratings'!$S$6,IF(AND(P1067&lt;='Product Ratings'!$V$7,P1067&gt;='Product Ratings'!$U$7),'Product Ratings'!$S$7,IF(AND(P1067&lt;='Product Ratings'!$V$8,P1067&gt;='Product Ratings'!$U$8),'Product Ratings'!$S$8,IF(P1067&gt;='Product Ratings'!$U$9,'Product Ratings'!$S$9)))))</f>
        <v>3</v>
      </c>
      <c r="W1067" s="135">
        <f t="shared" si="6"/>
        <v>11</v>
      </c>
      <c r="X1067" s="90"/>
      <c r="Y1067" s="90"/>
      <c r="Z1067" s="90"/>
      <c r="AA1067" s="90"/>
      <c r="AB1067" s="90"/>
    </row>
    <row r="1068" ht="12.75" customHeight="1">
      <c r="A1068" s="87"/>
      <c r="B1068" s="90"/>
      <c r="C1068" s="90"/>
      <c r="D1068" s="126">
        <v>6.0</v>
      </c>
      <c r="E1068" s="127">
        <v>56.52</v>
      </c>
      <c r="F1068" s="128">
        <f t="shared" si="7"/>
        <v>36.738</v>
      </c>
      <c r="G1068" s="129">
        <f t="shared" si="1"/>
        <v>19.782</v>
      </c>
      <c r="H1068" s="130">
        <f t="shared" si="2"/>
        <v>0.35</v>
      </c>
      <c r="I1068" s="131">
        <v>44816.0</v>
      </c>
      <c r="J1068" s="132">
        <v>44852.0</v>
      </c>
      <c r="K1068" s="123"/>
      <c r="L1068" s="90"/>
      <c r="M1068" s="133">
        <f t="shared" si="3"/>
        <v>9.42</v>
      </c>
      <c r="N1068" s="99"/>
      <c r="O1068" s="133">
        <f t="shared" si="5"/>
        <v>6.123</v>
      </c>
      <c r="P1068" s="134">
        <v>0.45</v>
      </c>
      <c r="Q1068" s="90"/>
      <c r="R1068" s="99">
        <f>IF(AND(H1068&lt;='Product Ratings'!$E$5,H1068&gt;='Product Ratings'!$D$5),'Product Ratings'!$C$5,IF(AND(H1068&lt;='Product Ratings'!$E$6,H1068&gt;='Product Ratings'!$D$6),'Product Ratings'!$C$6,IF(AND(H1068&lt;='Product Ratings'!$E$7,H1068&gt;='Product Ratings'!$D$7),'Product Ratings'!$C$7,IF(AND(H1068&lt;='Product Ratings'!$E$8,H1068&gt;='Product Ratings'!$D$8),'Product Ratings'!$C$8,IF(H1068&gt;='Product Ratings'!$D$9,'Product Ratings'!$C$9)))))</f>
        <v>2</v>
      </c>
      <c r="S1068" s="99">
        <f>IF(AND(D1068&lt;='Product Ratings'!$I$5,D1068&gt;='Product Ratings'!$H$5),'Product Ratings'!$F$5,IF(AND(D1068&lt;='Product Ratings'!$I$6,D1068&gt;='Product Ratings'!$H$6),'Product Ratings'!$F$6,IF(AND(D1068&lt;='Product Ratings'!$I$7,I1068&gt;='Product Ratings'!$H$7),'Product Ratings'!$F$7,IF(AND(D1068&lt;='Product Ratings'!$I$8,D1068&gt;='Product Ratings'!$H$8),'Product Ratings'!$F$8,IF(D1068&gt;='Product Ratings'!$H$9,'Product Ratings'!$F$9)))))</f>
        <v>2</v>
      </c>
      <c r="T1068" s="99">
        <f>IF(AND(O1068&lt;='Product Ratings'!$M$5,O1068&gt;='Product Ratings'!$L$5),'Product Ratings'!$J$5,IF(AND(O1068&lt;='Product Ratings'!$M$6,O1068&gt;='Product Ratings'!$L$6),'Product Ratings'!$J$6,IF(AND(O1068&lt;='Product Ratings'!$M$7,O1068&gt;='Product Ratings'!$L$7),'Product Ratings'!$J$7,IF(AND(O1068&lt;='Product Ratings'!$M$8,O1068&gt;='Product Ratings'!$L$8),'Product Ratings'!$J$8,IF(O1068&gt;='Product Ratings'!$L$9,'Product Ratings'!$J$9)))))</f>
        <v>5</v>
      </c>
      <c r="U1068" s="99" t="b">
        <f>IF(AND(N1068&lt;='Product Ratings'!$R$5,N1068&gt;='Product Ratings'!$Q$5),'Product Ratings'!$O$5,IF(AND(N1068&lt;='Product Ratings'!$R$6,N1068&gt;='Product Ratings'!$Q$6),'Product Ratings'!$O$6,IF(AND(N1068&lt;='Product Ratings'!$R$7,N1068&gt;='Product Ratings'!$Q$7),'Product Ratings'!$O$7,IF(AND(N1068&lt;='Product Ratings'!$R$8,N1068&gt;='Product Ratings'!$Q$8),'Product Ratings'!$O$8,IF(N1068&gt;='Product Ratings'!$Q$9,'Product Ratings'!$O$9)))))</f>
        <v>0</v>
      </c>
      <c r="V1068" s="99">
        <f>IF(AND(P1068&lt;='Product Ratings'!$V$5,P1068&gt;='Product Ratings'!$U$5),'Product Ratings'!$S$5,IF(AND(P1068&lt;='Product Ratings'!$V$6,P1068&gt;='Product Ratings'!$U$6),'Product Ratings'!$S$6,IF(AND(P1068&lt;='Product Ratings'!$V$7,P1068&gt;='Product Ratings'!$U$7),'Product Ratings'!$S$7,IF(AND(P1068&lt;='Product Ratings'!$V$8,P1068&gt;='Product Ratings'!$U$8),'Product Ratings'!$S$8,IF(P1068&gt;='Product Ratings'!$U$9,'Product Ratings'!$S$9)))))</f>
        <v>4</v>
      </c>
      <c r="W1068" s="135">
        <f t="shared" si="6"/>
        <v>13</v>
      </c>
      <c r="X1068" s="90"/>
      <c r="Y1068" s="90"/>
      <c r="Z1068" s="90"/>
      <c r="AA1068" s="90"/>
      <c r="AB1068" s="90"/>
    </row>
    <row r="1069" ht="12.75" customHeight="1">
      <c r="A1069" s="87"/>
      <c r="B1069" s="90"/>
      <c r="C1069" s="90"/>
      <c r="D1069" s="126">
        <v>1.0</v>
      </c>
      <c r="E1069" s="127">
        <v>95.65</v>
      </c>
      <c r="F1069" s="128">
        <f t="shared" si="7"/>
        <v>62.1725</v>
      </c>
      <c r="G1069" s="129">
        <f t="shared" si="1"/>
        <v>33.4775</v>
      </c>
      <c r="H1069" s="130">
        <f t="shared" si="2"/>
        <v>0.35</v>
      </c>
      <c r="I1069" s="131">
        <v>44817.0</v>
      </c>
      <c r="J1069" s="132">
        <v>44853.0</v>
      </c>
      <c r="K1069" s="123"/>
      <c r="L1069" s="90"/>
      <c r="M1069" s="133">
        <f t="shared" si="3"/>
        <v>95.65</v>
      </c>
      <c r="N1069" s="99"/>
      <c r="O1069" s="133">
        <f t="shared" si="5"/>
        <v>62.1725</v>
      </c>
      <c r="P1069" s="134">
        <v>0.87</v>
      </c>
      <c r="Q1069" s="90"/>
      <c r="R1069" s="99">
        <f>IF(AND(H1069&lt;='Product Ratings'!$E$5,H1069&gt;='Product Ratings'!$D$5),'Product Ratings'!$C$5,IF(AND(H1069&lt;='Product Ratings'!$E$6,H1069&gt;='Product Ratings'!$D$6),'Product Ratings'!$C$6,IF(AND(H1069&lt;='Product Ratings'!$E$7,H1069&gt;='Product Ratings'!$D$7),'Product Ratings'!$C$7,IF(AND(H1069&lt;='Product Ratings'!$E$8,H1069&gt;='Product Ratings'!$D$8),'Product Ratings'!$C$8,IF(H1069&gt;='Product Ratings'!$D$9,'Product Ratings'!$C$9)))))</f>
        <v>2</v>
      </c>
      <c r="S1069" s="99">
        <f>IF(AND(D1069&lt;='Product Ratings'!$I$5,D1069&gt;='Product Ratings'!$H$5),'Product Ratings'!$F$5,IF(AND(D1069&lt;='Product Ratings'!$I$6,D1069&gt;='Product Ratings'!$H$6),'Product Ratings'!$F$6,IF(AND(D1069&lt;='Product Ratings'!$I$7,I1069&gt;='Product Ratings'!$H$7),'Product Ratings'!$F$7,IF(AND(D1069&lt;='Product Ratings'!$I$8,D1069&gt;='Product Ratings'!$H$8),'Product Ratings'!$F$8,IF(D1069&gt;='Product Ratings'!$H$9,'Product Ratings'!$F$9)))))</f>
        <v>1</v>
      </c>
      <c r="T1069" s="99">
        <f>IF(AND(O1069&lt;='Product Ratings'!$M$5,O1069&gt;='Product Ratings'!$L$5),'Product Ratings'!$J$5,IF(AND(O1069&lt;='Product Ratings'!$M$6,O1069&gt;='Product Ratings'!$L$6),'Product Ratings'!$J$6,IF(AND(O1069&lt;='Product Ratings'!$M$7,O1069&gt;='Product Ratings'!$L$7),'Product Ratings'!$J$7,IF(AND(O1069&lt;='Product Ratings'!$M$8,O1069&gt;='Product Ratings'!$L$8),'Product Ratings'!$J$8,IF(O1069&gt;='Product Ratings'!$L$9,'Product Ratings'!$J$9)))))</f>
        <v>3</v>
      </c>
      <c r="U1069" s="99" t="b">
        <f>IF(AND(N1069&lt;='Product Ratings'!$R$5,N1069&gt;='Product Ratings'!$Q$5),'Product Ratings'!$O$5,IF(AND(N1069&lt;='Product Ratings'!$R$6,N1069&gt;='Product Ratings'!$Q$6),'Product Ratings'!$O$6,IF(AND(N1069&lt;='Product Ratings'!$R$7,N1069&gt;='Product Ratings'!$Q$7),'Product Ratings'!$O$7,IF(AND(N1069&lt;='Product Ratings'!$R$8,N1069&gt;='Product Ratings'!$Q$8),'Product Ratings'!$O$8,IF(N1069&gt;='Product Ratings'!$Q$9,'Product Ratings'!$O$9)))))</f>
        <v>0</v>
      </c>
      <c r="V1069" s="99">
        <f>IF(AND(P1069&lt;='Product Ratings'!$V$5,P1069&gt;='Product Ratings'!$U$5),'Product Ratings'!$S$5,IF(AND(P1069&lt;='Product Ratings'!$V$6,P1069&gt;='Product Ratings'!$U$6),'Product Ratings'!$S$6,IF(AND(P1069&lt;='Product Ratings'!$V$7,P1069&gt;='Product Ratings'!$U$7),'Product Ratings'!$S$7,IF(AND(P1069&lt;='Product Ratings'!$V$8,P1069&gt;='Product Ratings'!$U$8),'Product Ratings'!$S$8,IF(P1069&gt;='Product Ratings'!$U$9,'Product Ratings'!$S$9)))))</f>
        <v>5</v>
      </c>
      <c r="W1069" s="135">
        <f t="shared" si="6"/>
        <v>11</v>
      </c>
      <c r="X1069" s="90"/>
      <c r="Y1069" s="90"/>
      <c r="Z1069" s="90"/>
      <c r="AA1069" s="90"/>
      <c r="AB1069" s="90"/>
    </row>
    <row r="1070" ht="12.75" customHeight="1">
      <c r="A1070" s="87"/>
      <c r="B1070" s="90"/>
      <c r="C1070" s="90"/>
      <c r="D1070" s="126">
        <v>2.0</v>
      </c>
      <c r="E1070" s="127">
        <v>184.77</v>
      </c>
      <c r="F1070" s="128">
        <f t="shared" si="7"/>
        <v>120.1005</v>
      </c>
      <c r="G1070" s="129">
        <f t="shared" si="1"/>
        <v>64.6695</v>
      </c>
      <c r="H1070" s="130">
        <f t="shared" si="2"/>
        <v>0.35</v>
      </c>
      <c r="I1070" s="131">
        <v>44818.0</v>
      </c>
      <c r="J1070" s="132">
        <v>44854.0</v>
      </c>
      <c r="K1070" s="123"/>
      <c r="L1070" s="90"/>
      <c r="M1070" s="133">
        <f t="shared" si="3"/>
        <v>92.385</v>
      </c>
      <c r="N1070" s="99"/>
      <c r="O1070" s="133">
        <f t="shared" si="5"/>
        <v>60.05025</v>
      </c>
      <c r="P1070" s="134">
        <v>0.89</v>
      </c>
      <c r="Q1070" s="90"/>
      <c r="R1070" s="99">
        <f>IF(AND(H1070&lt;='Product Ratings'!$E$5,H1070&gt;='Product Ratings'!$D$5),'Product Ratings'!$C$5,IF(AND(H1070&lt;='Product Ratings'!$E$6,H1070&gt;='Product Ratings'!$D$6),'Product Ratings'!$C$6,IF(AND(H1070&lt;='Product Ratings'!$E$7,H1070&gt;='Product Ratings'!$D$7),'Product Ratings'!$C$7,IF(AND(H1070&lt;='Product Ratings'!$E$8,H1070&gt;='Product Ratings'!$D$8),'Product Ratings'!$C$8,IF(H1070&gt;='Product Ratings'!$D$9,'Product Ratings'!$C$9)))))</f>
        <v>2</v>
      </c>
      <c r="S1070" s="99">
        <f>IF(AND(D1070&lt;='Product Ratings'!$I$5,D1070&gt;='Product Ratings'!$H$5),'Product Ratings'!$F$5,IF(AND(D1070&lt;='Product Ratings'!$I$6,D1070&gt;='Product Ratings'!$H$6),'Product Ratings'!$F$6,IF(AND(D1070&lt;='Product Ratings'!$I$7,I1070&gt;='Product Ratings'!$H$7),'Product Ratings'!$F$7,IF(AND(D1070&lt;='Product Ratings'!$I$8,D1070&gt;='Product Ratings'!$H$8),'Product Ratings'!$F$8,IF(D1070&gt;='Product Ratings'!$H$9,'Product Ratings'!$F$9)))))</f>
        <v>1</v>
      </c>
      <c r="T1070" s="99">
        <f>IF(AND(O1070&lt;='Product Ratings'!$M$5,O1070&gt;='Product Ratings'!$L$5),'Product Ratings'!$J$5,IF(AND(O1070&lt;='Product Ratings'!$M$6,O1070&gt;='Product Ratings'!$L$6),'Product Ratings'!$J$6,IF(AND(O1070&lt;='Product Ratings'!$M$7,O1070&gt;='Product Ratings'!$L$7),'Product Ratings'!$J$7,IF(AND(O1070&lt;='Product Ratings'!$M$8,O1070&gt;='Product Ratings'!$L$8),'Product Ratings'!$J$8,IF(O1070&gt;='Product Ratings'!$L$9,'Product Ratings'!$J$9)))))</f>
        <v>3</v>
      </c>
      <c r="U1070" s="99" t="b">
        <f>IF(AND(N1070&lt;='Product Ratings'!$R$5,N1070&gt;='Product Ratings'!$Q$5),'Product Ratings'!$O$5,IF(AND(N1070&lt;='Product Ratings'!$R$6,N1070&gt;='Product Ratings'!$Q$6),'Product Ratings'!$O$6,IF(AND(N1070&lt;='Product Ratings'!$R$7,N1070&gt;='Product Ratings'!$Q$7),'Product Ratings'!$O$7,IF(AND(N1070&lt;='Product Ratings'!$R$8,N1070&gt;='Product Ratings'!$Q$8),'Product Ratings'!$O$8,IF(N1070&gt;='Product Ratings'!$Q$9,'Product Ratings'!$O$9)))))</f>
        <v>0</v>
      </c>
      <c r="V1070" s="99">
        <f>IF(AND(P1070&lt;='Product Ratings'!$V$5,P1070&gt;='Product Ratings'!$U$5),'Product Ratings'!$S$5,IF(AND(P1070&lt;='Product Ratings'!$V$6,P1070&gt;='Product Ratings'!$U$6),'Product Ratings'!$S$6,IF(AND(P1070&lt;='Product Ratings'!$V$7,P1070&gt;='Product Ratings'!$U$7),'Product Ratings'!$S$7,IF(AND(P1070&lt;='Product Ratings'!$V$8,P1070&gt;='Product Ratings'!$U$8),'Product Ratings'!$S$8,IF(P1070&gt;='Product Ratings'!$U$9,'Product Ratings'!$S$9)))))</f>
        <v>5</v>
      </c>
      <c r="W1070" s="135">
        <f t="shared" si="6"/>
        <v>11</v>
      </c>
      <c r="X1070" s="90"/>
      <c r="Y1070" s="90"/>
      <c r="Z1070" s="90"/>
      <c r="AA1070" s="90"/>
      <c r="AB1070" s="90"/>
    </row>
    <row r="1071" ht="12.75" customHeight="1">
      <c r="A1071" s="87"/>
      <c r="B1071" s="90"/>
      <c r="C1071" s="90"/>
      <c r="D1071" s="126">
        <v>3.0</v>
      </c>
      <c r="E1071" s="127">
        <v>180.17</v>
      </c>
      <c r="F1071" s="128">
        <f t="shared" si="7"/>
        <v>117.1105</v>
      </c>
      <c r="G1071" s="129">
        <f t="shared" si="1"/>
        <v>63.0595</v>
      </c>
      <c r="H1071" s="130">
        <f t="shared" si="2"/>
        <v>0.35</v>
      </c>
      <c r="I1071" s="131">
        <v>44819.0</v>
      </c>
      <c r="J1071" s="132">
        <v>44855.0</v>
      </c>
      <c r="K1071" s="123"/>
      <c r="L1071" s="90"/>
      <c r="M1071" s="133">
        <f t="shared" si="3"/>
        <v>60.05666667</v>
      </c>
      <c r="N1071" s="99"/>
      <c r="O1071" s="133">
        <f t="shared" si="5"/>
        <v>39.03683333</v>
      </c>
      <c r="P1071" s="134">
        <v>0.03</v>
      </c>
      <c r="Q1071" s="90"/>
      <c r="R1071" s="99">
        <f>IF(AND(H1071&lt;='Product Ratings'!$E$5,H1071&gt;='Product Ratings'!$D$5),'Product Ratings'!$C$5,IF(AND(H1071&lt;='Product Ratings'!$E$6,H1071&gt;='Product Ratings'!$D$6),'Product Ratings'!$C$6,IF(AND(H1071&lt;='Product Ratings'!$E$7,H1071&gt;='Product Ratings'!$D$7),'Product Ratings'!$C$7,IF(AND(H1071&lt;='Product Ratings'!$E$8,H1071&gt;='Product Ratings'!$D$8),'Product Ratings'!$C$8,IF(H1071&gt;='Product Ratings'!$D$9,'Product Ratings'!$C$9)))))</f>
        <v>2</v>
      </c>
      <c r="S1071" s="99">
        <f>IF(AND(D1071&lt;='Product Ratings'!$I$5,D1071&gt;='Product Ratings'!$H$5),'Product Ratings'!$F$5,IF(AND(D1071&lt;='Product Ratings'!$I$6,D1071&gt;='Product Ratings'!$H$6),'Product Ratings'!$F$6,IF(AND(D1071&lt;='Product Ratings'!$I$7,I1071&gt;='Product Ratings'!$H$7),'Product Ratings'!$F$7,IF(AND(D1071&lt;='Product Ratings'!$I$8,D1071&gt;='Product Ratings'!$H$8),'Product Ratings'!$F$8,IF(D1071&gt;='Product Ratings'!$H$9,'Product Ratings'!$F$9)))))</f>
        <v>1</v>
      </c>
      <c r="T1071" s="99">
        <f>IF(AND(O1071&lt;='Product Ratings'!$M$5,O1071&gt;='Product Ratings'!$L$5),'Product Ratings'!$J$5,IF(AND(O1071&lt;='Product Ratings'!$M$6,O1071&gt;='Product Ratings'!$L$6),'Product Ratings'!$J$6,IF(AND(O1071&lt;='Product Ratings'!$M$7,O1071&gt;='Product Ratings'!$L$7),'Product Ratings'!$J$7,IF(AND(O1071&lt;='Product Ratings'!$M$8,O1071&gt;='Product Ratings'!$L$8),'Product Ratings'!$J$8,IF(O1071&gt;='Product Ratings'!$L$9,'Product Ratings'!$J$9)))))</f>
        <v>4</v>
      </c>
      <c r="U1071" s="99" t="b">
        <f>IF(AND(N1071&lt;='Product Ratings'!$R$5,N1071&gt;='Product Ratings'!$Q$5),'Product Ratings'!$O$5,IF(AND(N1071&lt;='Product Ratings'!$R$6,N1071&gt;='Product Ratings'!$Q$6),'Product Ratings'!$O$6,IF(AND(N1071&lt;='Product Ratings'!$R$7,N1071&gt;='Product Ratings'!$Q$7),'Product Ratings'!$O$7,IF(AND(N1071&lt;='Product Ratings'!$R$8,N1071&gt;='Product Ratings'!$Q$8),'Product Ratings'!$O$8,IF(N1071&gt;='Product Ratings'!$Q$9,'Product Ratings'!$O$9)))))</f>
        <v>0</v>
      </c>
      <c r="V1071" s="99">
        <f>IF(AND(P1071&lt;='Product Ratings'!$V$5,P1071&gt;='Product Ratings'!$U$5),'Product Ratings'!$S$5,IF(AND(P1071&lt;='Product Ratings'!$V$6,P1071&gt;='Product Ratings'!$U$6),'Product Ratings'!$S$6,IF(AND(P1071&lt;='Product Ratings'!$V$7,P1071&gt;='Product Ratings'!$U$7),'Product Ratings'!$S$7,IF(AND(P1071&lt;='Product Ratings'!$V$8,P1071&gt;='Product Ratings'!$U$8),'Product Ratings'!$S$8,IF(P1071&gt;='Product Ratings'!$U$9,'Product Ratings'!$S$9)))))</f>
        <v>1</v>
      </c>
      <c r="W1071" s="135">
        <f t="shared" si="6"/>
        <v>8</v>
      </c>
      <c r="X1071" s="90"/>
      <c r="Y1071" s="90"/>
      <c r="Z1071" s="90"/>
      <c r="AA1071" s="90"/>
      <c r="AB1071" s="90"/>
    </row>
    <row r="1072" ht="12.75" customHeight="1">
      <c r="A1072" s="87"/>
      <c r="B1072" s="90"/>
      <c r="C1072" s="90"/>
      <c r="D1072" s="126">
        <v>4.0</v>
      </c>
      <c r="E1072" s="127">
        <v>18.0</v>
      </c>
      <c r="F1072" s="128">
        <f t="shared" si="7"/>
        <v>11.7</v>
      </c>
      <c r="G1072" s="129">
        <f t="shared" si="1"/>
        <v>6.3</v>
      </c>
      <c r="H1072" s="130">
        <f t="shared" si="2"/>
        <v>0.35</v>
      </c>
      <c r="I1072" s="131">
        <v>44820.0</v>
      </c>
      <c r="J1072" s="132">
        <v>44856.0</v>
      </c>
      <c r="K1072" s="123"/>
      <c r="L1072" s="90"/>
      <c r="M1072" s="133">
        <f t="shared" si="3"/>
        <v>4.5</v>
      </c>
      <c r="N1072" s="99"/>
      <c r="O1072" s="133">
        <f t="shared" si="5"/>
        <v>2.925</v>
      </c>
      <c r="P1072" s="134">
        <v>0.04</v>
      </c>
      <c r="Q1072" s="90"/>
      <c r="R1072" s="99">
        <f>IF(AND(H1072&lt;='Product Ratings'!$E$5,H1072&gt;='Product Ratings'!$D$5),'Product Ratings'!$C$5,IF(AND(H1072&lt;='Product Ratings'!$E$6,H1072&gt;='Product Ratings'!$D$6),'Product Ratings'!$C$6,IF(AND(H1072&lt;='Product Ratings'!$E$7,H1072&gt;='Product Ratings'!$D$7),'Product Ratings'!$C$7,IF(AND(H1072&lt;='Product Ratings'!$E$8,H1072&gt;='Product Ratings'!$D$8),'Product Ratings'!$C$8,IF(H1072&gt;='Product Ratings'!$D$9,'Product Ratings'!$C$9)))))</f>
        <v>2</v>
      </c>
      <c r="S1072" s="99">
        <f>IF(AND(D1072&lt;='Product Ratings'!$I$5,D1072&gt;='Product Ratings'!$H$5),'Product Ratings'!$F$5,IF(AND(D1072&lt;='Product Ratings'!$I$6,D1072&gt;='Product Ratings'!$H$6),'Product Ratings'!$F$6,IF(AND(D1072&lt;='Product Ratings'!$I$7,I1072&gt;='Product Ratings'!$H$7),'Product Ratings'!$F$7,IF(AND(D1072&lt;='Product Ratings'!$I$8,D1072&gt;='Product Ratings'!$H$8),'Product Ratings'!$F$8,IF(D1072&gt;='Product Ratings'!$H$9,'Product Ratings'!$F$9)))))</f>
        <v>1</v>
      </c>
      <c r="T1072" s="99">
        <f>IF(AND(O1072&lt;='Product Ratings'!$M$5,O1072&gt;='Product Ratings'!$L$5),'Product Ratings'!$J$5,IF(AND(O1072&lt;='Product Ratings'!$M$6,O1072&gt;='Product Ratings'!$L$6),'Product Ratings'!$J$6,IF(AND(O1072&lt;='Product Ratings'!$M$7,O1072&gt;='Product Ratings'!$L$7),'Product Ratings'!$J$7,IF(AND(O1072&lt;='Product Ratings'!$M$8,O1072&gt;='Product Ratings'!$L$8),'Product Ratings'!$J$8,IF(O1072&gt;='Product Ratings'!$L$9,'Product Ratings'!$J$9)))))</f>
        <v>5</v>
      </c>
      <c r="U1072" s="99" t="b">
        <f>IF(AND(N1072&lt;='Product Ratings'!$R$5,N1072&gt;='Product Ratings'!$Q$5),'Product Ratings'!$O$5,IF(AND(N1072&lt;='Product Ratings'!$R$6,N1072&gt;='Product Ratings'!$Q$6),'Product Ratings'!$O$6,IF(AND(N1072&lt;='Product Ratings'!$R$7,N1072&gt;='Product Ratings'!$Q$7),'Product Ratings'!$O$7,IF(AND(N1072&lt;='Product Ratings'!$R$8,N1072&gt;='Product Ratings'!$Q$8),'Product Ratings'!$O$8,IF(N1072&gt;='Product Ratings'!$Q$9,'Product Ratings'!$O$9)))))</f>
        <v>0</v>
      </c>
      <c r="V1072" s="99">
        <f>IF(AND(P1072&lt;='Product Ratings'!$V$5,P1072&gt;='Product Ratings'!$U$5),'Product Ratings'!$S$5,IF(AND(P1072&lt;='Product Ratings'!$V$6,P1072&gt;='Product Ratings'!$U$6),'Product Ratings'!$S$6,IF(AND(P1072&lt;='Product Ratings'!$V$7,P1072&gt;='Product Ratings'!$U$7),'Product Ratings'!$S$7,IF(AND(P1072&lt;='Product Ratings'!$V$8,P1072&gt;='Product Ratings'!$U$8),'Product Ratings'!$S$8,IF(P1072&gt;='Product Ratings'!$U$9,'Product Ratings'!$S$9)))))</f>
        <v>1</v>
      </c>
      <c r="W1072" s="135">
        <f t="shared" si="6"/>
        <v>9</v>
      </c>
      <c r="X1072" s="90"/>
      <c r="Y1072" s="90"/>
      <c r="Z1072" s="90"/>
      <c r="AA1072" s="90"/>
      <c r="AB1072" s="90"/>
    </row>
    <row r="1073" ht="12.75" customHeight="1">
      <c r="A1073" s="87"/>
      <c r="B1073" s="90"/>
      <c r="C1073" s="90"/>
      <c r="D1073" s="126">
        <v>5.0</v>
      </c>
      <c r="E1073" s="127">
        <v>18.0</v>
      </c>
      <c r="F1073" s="128">
        <f t="shared" si="7"/>
        <v>11.7</v>
      </c>
      <c r="G1073" s="129">
        <f t="shared" si="1"/>
        <v>6.3</v>
      </c>
      <c r="H1073" s="130">
        <f t="shared" si="2"/>
        <v>0.35</v>
      </c>
      <c r="I1073" s="131">
        <v>44821.0</v>
      </c>
      <c r="J1073" s="132">
        <v>44857.0</v>
      </c>
      <c r="K1073" s="123"/>
      <c r="L1073" s="90"/>
      <c r="M1073" s="133">
        <f t="shared" si="3"/>
        <v>3.6</v>
      </c>
      <c r="N1073" s="99"/>
      <c r="O1073" s="133">
        <f t="shared" si="5"/>
        <v>2.34</v>
      </c>
      <c r="P1073" s="134">
        <v>0.05</v>
      </c>
      <c r="Q1073" s="90"/>
      <c r="R1073" s="99">
        <f>IF(AND(H1073&lt;='Product Ratings'!$E$5,H1073&gt;='Product Ratings'!$D$5),'Product Ratings'!$C$5,IF(AND(H1073&lt;='Product Ratings'!$E$6,H1073&gt;='Product Ratings'!$D$6),'Product Ratings'!$C$6,IF(AND(H1073&lt;='Product Ratings'!$E$7,H1073&gt;='Product Ratings'!$D$7),'Product Ratings'!$C$7,IF(AND(H1073&lt;='Product Ratings'!$E$8,H1073&gt;='Product Ratings'!$D$8),'Product Ratings'!$C$8,IF(H1073&gt;='Product Ratings'!$D$9,'Product Ratings'!$C$9)))))</f>
        <v>2</v>
      </c>
      <c r="S1073" s="99">
        <f>IF(AND(D1073&lt;='Product Ratings'!$I$5,D1073&gt;='Product Ratings'!$H$5),'Product Ratings'!$F$5,IF(AND(D1073&lt;='Product Ratings'!$I$6,D1073&gt;='Product Ratings'!$H$6),'Product Ratings'!$F$6,IF(AND(D1073&lt;='Product Ratings'!$I$7,I1073&gt;='Product Ratings'!$H$7),'Product Ratings'!$F$7,IF(AND(D1073&lt;='Product Ratings'!$I$8,D1073&gt;='Product Ratings'!$H$8),'Product Ratings'!$F$8,IF(D1073&gt;='Product Ratings'!$H$9,'Product Ratings'!$F$9)))))</f>
        <v>1</v>
      </c>
      <c r="T1073" s="99">
        <f>IF(AND(O1073&lt;='Product Ratings'!$M$5,O1073&gt;='Product Ratings'!$L$5),'Product Ratings'!$J$5,IF(AND(O1073&lt;='Product Ratings'!$M$6,O1073&gt;='Product Ratings'!$L$6),'Product Ratings'!$J$6,IF(AND(O1073&lt;='Product Ratings'!$M$7,O1073&gt;='Product Ratings'!$L$7),'Product Ratings'!$J$7,IF(AND(O1073&lt;='Product Ratings'!$M$8,O1073&gt;='Product Ratings'!$L$8),'Product Ratings'!$J$8,IF(O1073&gt;='Product Ratings'!$L$9,'Product Ratings'!$J$9)))))</f>
        <v>5</v>
      </c>
      <c r="U1073" s="99" t="b">
        <f>IF(AND(N1073&lt;='Product Ratings'!$R$5,N1073&gt;='Product Ratings'!$Q$5),'Product Ratings'!$O$5,IF(AND(N1073&lt;='Product Ratings'!$R$6,N1073&gt;='Product Ratings'!$Q$6),'Product Ratings'!$O$6,IF(AND(N1073&lt;='Product Ratings'!$R$7,N1073&gt;='Product Ratings'!$Q$7),'Product Ratings'!$O$7,IF(AND(N1073&lt;='Product Ratings'!$R$8,N1073&gt;='Product Ratings'!$Q$8),'Product Ratings'!$O$8,IF(N1073&gt;='Product Ratings'!$Q$9,'Product Ratings'!$O$9)))))</f>
        <v>0</v>
      </c>
      <c r="V1073" s="99">
        <f>IF(AND(P1073&lt;='Product Ratings'!$V$5,P1073&gt;='Product Ratings'!$U$5),'Product Ratings'!$S$5,IF(AND(P1073&lt;='Product Ratings'!$V$6,P1073&gt;='Product Ratings'!$U$6),'Product Ratings'!$S$6,IF(AND(P1073&lt;='Product Ratings'!$V$7,P1073&gt;='Product Ratings'!$U$7),'Product Ratings'!$S$7,IF(AND(P1073&lt;='Product Ratings'!$V$8,P1073&gt;='Product Ratings'!$U$8),'Product Ratings'!$S$8,IF(P1073&gt;='Product Ratings'!$U$9,'Product Ratings'!$S$9)))))</f>
        <v>1</v>
      </c>
      <c r="W1073" s="135">
        <f t="shared" si="6"/>
        <v>9</v>
      </c>
      <c r="X1073" s="90"/>
      <c r="Y1073" s="90"/>
      <c r="Z1073" s="90"/>
      <c r="AA1073" s="90"/>
      <c r="AB1073" s="90"/>
    </row>
    <row r="1074" ht="12.75" customHeight="1">
      <c r="A1074" s="87"/>
      <c r="B1074" s="90"/>
      <c r="C1074" s="90"/>
      <c r="D1074" s="126">
        <v>6.0</v>
      </c>
      <c r="E1074" s="127">
        <v>18.0</v>
      </c>
      <c r="F1074" s="128">
        <f t="shared" si="7"/>
        <v>11.7</v>
      </c>
      <c r="G1074" s="129">
        <f t="shared" si="1"/>
        <v>6.3</v>
      </c>
      <c r="H1074" s="130">
        <f t="shared" si="2"/>
        <v>0.35</v>
      </c>
      <c r="I1074" s="131">
        <v>44822.0</v>
      </c>
      <c r="J1074" s="132">
        <v>44858.0</v>
      </c>
      <c r="K1074" s="123"/>
      <c r="L1074" s="90"/>
      <c r="M1074" s="133">
        <f t="shared" si="3"/>
        <v>3</v>
      </c>
      <c r="N1074" s="99"/>
      <c r="O1074" s="133">
        <f t="shared" si="5"/>
        <v>1.95</v>
      </c>
      <c r="P1074" s="134">
        <v>0.06</v>
      </c>
      <c r="Q1074" s="90"/>
      <c r="R1074" s="99">
        <f>IF(AND(H1074&lt;='Product Ratings'!$E$5,H1074&gt;='Product Ratings'!$D$5),'Product Ratings'!$C$5,IF(AND(H1074&lt;='Product Ratings'!$E$6,H1074&gt;='Product Ratings'!$D$6),'Product Ratings'!$C$6,IF(AND(H1074&lt;='Product Ratings'!$E$7,H1074&gt;='Product Ratings'!$D$7),'Product Ratings'!$C$7,IF(AND(H1074&lt;='Product Ratings'!$E$8,H1074&gt;='Product Ratings'!$D$8),'Product Ratings'!$C$8,IF(H1074&gt;='Product Ratings'!$D$9,'Product Ratings'!$C$9)))))</f>
        <v>2</v>
      </c>
      <c r="S1074" s="99">
        <f>IF(AND(D1074&lt;='Product Ratings'!$I$5,D1074&gt;='Product Ratings'!$H$5),'Product Ratings'!$F$5,IF(AND(D1074&lt;='Product Ratings'!$I$6,D1074&gt;='Product Ratings'!$H$6),'Product Ratings'!$F$6,IF(AND(D1074&lt;='Product Ratings'!$I$7,I1074&gt;='Product Ratings'!$H$7),'Product Ratings'!$F$7,IF(AND(D1074&lt;='Product Ratings'!$I$8,D1074&gt;='Product Ratings'!$H$8),'Product Ratings'!$F$8,IF(D1074&gt;='Product Ratings'!$H$9,'Product Ratings'!$F$9)))))</f>
        <v>2</v>
      </c>
      <c r="T1074" s="99">
        <f>IF(AND(O1074&lt;='Product Ratings'!$M$5,O1074&gt;='Product Ratings'!$L$5),'Product Ratings'!$J$5,IF(AND(O1074&lt;='Product Ratings'!$M$6,O1074&gt;='Product Ratings'!$L$6),'Product Ratings'!$J$6,IF(AND(O1074&lt;='Product Ratings'!$M$7,O1074&gt;='Product Ratings'!$L$7),'Product Ratings'!$J$7,IF(AND(O1074&lt;='Product Ratings'!$M$8,O1074&gt;='Product Ratings'!$L$8),'Product Ratings'!$J$8,IF(O1074&gt;='Product Ratings'!$L$9,'Product Ratings'!$J$9)))))</f>
        <v>5</v>
      </c>
      <c r="U1074" s="99" t="b">
        <f>IF(AND(N1074&lt;='Product Ratings'!$R$5,N1074&gt;='Product Ratings'!$Q$5),'Product Ratings'!$O$5,IF(AND(N1074&lt;='Product Ratings'!$R$6,N1074&gt;='Product Ratings'!$Q$6),'Product Ratings'!$O$6,IF(AND(N1074&lt;='Product Ratings'!$R$7,N1074&gt;='Product Ratings'!$Q$7),'Product Ratings'!$O$7,IF(AND(N1074&lt;='Product Ratings'!$R$8,N1074&gt;='Product Ratings'!$Q$8),'Product Ratings'!$O$8,IF(N1074&gt;='Product Ratings'!$Q$9,'Product Ratings'!$O$9)))))</f>
        <v>0</v>
      </c>
      <c r="V1074" s="99">
        <f>IF(AND(P1074&lt;='Product Ratings'!$V$5,P1074&gt;='Product Ratings'!$U$5),'Product Ratings'!$S$5,IF(AND(P1074&lt;='Product Ratings'!$V$6,P1074&gt;='Product Ratings'!$U$6),'Product Ratings'!$S$6,IF(AND(P1074&lt;='Product Ratings'!$V$7,P1074&gt;='Product Ratings'!$U$7),'Product Ratings'!$S$7,IF(AND(P1074&lt;='Product Ratings'!$V$8,P1074&gt;='Product Ratings'!$U$8),'Product Ratings'!$S$8,IF(P1074&gt;='Product Ratings'!$U$9,'Product Ratings'!$S$9)))))</f>
        <v>2</v>
      </c>
      <c r="W1074" s="135">
        <f t="shared" si="6"/>
        <v>11</v>
      </c>
      <c r="X1074" s="90"/>
      <c r="Y1074" s="90"/>
      <c r="Z1074" s="90"/>
      <c r="AA1074" s="90"/>
      <c r="AB1074" s="90"/>
    </row>
    <row r="1075" ht="12.75" customHeight="1">
      <c r="A1075" s="87"/>
      <c r="B1075" s="90"/>
      <c r="C1075" s="90"/>
      <c r="D1075" s="126">
        <v>1.0</v>
      </c>
      <c r="E1075" s="127">
        <v>12.0</v>
      </c>
      <c r="F1075" s="128">
        <f t="shared" si="7"/>
        <v>7.8</v>
      </c>
      <c r="G1075" s="129">
        <f t="shared" si="1"/>
        <v>4.2</v>
      </c>
      <c r="H1075" s="130">
        <f t="shared" si="2"/>
        <v>0.35</v>
      </c>
      <c r="I1075" s="131">
        <v>44823.0</v>
      </c>
      <c r="J1075" s="132">
        <v>44859.0</v>
      </c>
      <c r="K1075" s="123"/>
      <c r="L1075" s="90"/>
      <c r="M1075" s="133">
        <f t="shared" si="3"/>
        <v>12</v>
      </c>
      <c r="N1075" s="99"/>
      <c r="O1075" s="133">
        <f t="shared" si="5"/>
        <v>7.8</v>
      </c>
      <c r="P1075" s="134">
        <v>0.07</v>
      </c>
      <c r="Q1075" s="90"/>
      <c r="R1075" s="99">
        <f>IF(AND(H1075&lt;='Product Ratings'!$E$5,H1075&gt;='Product Ratings'!$D$5),'Product Ratings'!$C$5,IF(AND(H1075&lt;='Product Ratings'!$E$6,H1075&gt;='Product Ratings'!$D$6),'Product Ratings'!$C$6,IF(AND(H1075&lt;='Product Ratings'!$E$7,H1075&gt;='Product Ratings'!$D$7),'Product Ratings'!$C$7,IF(AND(H1075&lt;='Product Ratings'!$E$8,H1075&gt;='Product Ratings'!$D$8),'Product Ratings'!$C$8,IF(H1075&gt;='Product Ratings'!$D$9,'Product Ratings'!$C$9)))))</f>
        <v>2</v>
      </c>
      <c r="S1075" s="99">
        <f>IF(AND(D1075&lt;='Product Ratings'!$I$5,D1075&gt;='Product Ratings'!$H$5),'Product Ratings'!$F$5,IF(AND(D1075&lt;='Product Ratings'!$I$6,D1075&gt;='Product Ratings'!$H$6),'Product Ratings'!$F$6,IF(AND(D1075&lt;='Product Ratings'!$I$7,I1075&gt;='Product Ratings'!$H$7),'Product Ratings'!$F$7,IF(AND(D1075&lt;='Product Ratings'!$I$8,D1075&gt;='Product Ratings'!$H$8),'Product Ratings'!$F$8,IF(D1075&gt;='Product Ratings'!$H$9,'Product Ratings'!$F$9)))))</f>
        <v>1</v>
      </c>
      <c r="T1075" s="99">
        <f>IF(AND(O1075&lt;='Product Ratings'!$M$5,O1075&gt;='Product Ratings'!$L$5),'Product Ratings'!$J$5,IF(AND(O1075&lt;='Product Ratings'!$M$6,O1075&gt;='Product Ratings'!$L$6),'Product Ratings'!$J$6,IF(AND(O1075&lt;='Product Ratings'!$M$7,O1075&gt;='Product Ratings'!$L$7),'Product Ratings'!$J$7,IF(AND(O1075&lt;='Product Ratings'!$M$8,O1075&gt;='Product Ratings'!$L$8),'Product Ratings'!$J$8,IF(O1075&gt;='Product Ratings'!$L$9,'Product Ratings'!$J$9)))))</f>
        <v>5</v>
      </c>
      <c r="U1075" s="99" t="b">
        <f>IF(AND(N1075&lt;='Product Ratings'!$R$5,N1075&gt;='Product Ratings'!$Q$5),'Product Ratings'!$O$5,IF(AND(N1075&lt;='Product Ratings'!$R$6,N1075&gt;='Product Ratings'!$Q$6),'Product Ratings'!$O$6,IF(AND(N1075&lt;='Product Ratings'!$R$7,N1075&gt;='Product Ratings'!$Q$7),'Product Ratings'!$O$7,IF(AND(N1075&lt;='Product Ratings'!$R$8,N1075&gt;='Product Ratings'!$Q$8),'Product Ratings'!$O$8,IF(N1075&gt;='Product Ratings'!$Q$9,'Product Ratings'!$O$9)))))</f>
        <v>0</v>
      </c>
      <c r="V1075" s="99">
        <f>IF(AND(P1075&lt;='Product Ratings'!$V$5,P1075&gt;='Product Ratings'!$U$5),'Product Ratings'!$S$5,IF(AND(P1075&lt;='Product Ratings'!$V$6,P1075&gt;='Product Ratings'!$U$6),'Product Ratings'!$S$6,IF(AND(P1075&lt;='Product Ratings'!$V$7,P1075&gt;='Product Ratings'!$U$7),'Product Ratings'!$S$7,IF(AND(P1075&lt;='Product Ratings'!$V$8,P1075&gt;='Product Ratings'!$U$8),'Product Ratings'!$S$8,IF(P1075&gt;='Product Ratings'!$U$9,'Product Ratings'!$S$9)))))</f>
        <v>2</v>
      </c>
      <c r="W1075" s="135">
        <f t="shared" si="6"/>
        <v>10</v>
      </c>
      <c r="X1075" s="90"/>
      <c r="Y1075" s="90"/>
      <c r="Z1075" s="90"/>
      <c r="AA1075" s="90"/>
      <c r="AB1075" s="90"/>
    </row>
    <row r="1076" ht="12.75" customHeight="1">
      <c r="A1076" s="87"/>
      <c r="B1076" s="90"/>
      <c r="C1076" s="90"/>
      <c r="D1076" s="126">
        <v>2.0</v>
      </c>
      <c r="E1076" s="127">
        <v>12.0</v>
      </c>
      <c r="F1076" s="128">
        <f t="shared" si="7"/>
        <v>7.8</v>
      </c>
      <c r="G1076" s="129">
        <f t="shared" si="1"/>
        <v>4.2</v>
      </c>
      <c r="H1076" s="130">
        <f t="shared" si="2"/>
        <v>0.35</v>
      </c>
      <c r="I1076" s="131">
        <v>44824.0</v>
      </c>
      <c r="J1076" s="132">
        <v>44860.0</v>
      </c>
      <c r="K1076" s="123"/>
      <c r="L1076" s="90"/>
      <c r="M1076" s="133">
        <f t="shared" si="3"/>
        <v>6</v>
      </c>
      <c r="N1076" s="99"/>
      <c r="O1076" s="133">
        <f t="shared" si="5"/>
        <v>3.9</v>
      </c>
      <c r="P1076" s="134">
        <v>0.08</v>
      </c>
      <c r="Q1076" s="90"/>
      <c r="R1076" s="99">
        <f>IF(AND(H1076&lt;='Product Ratings'!$E$5,H1076&gt;='Product Ratings'!$D$5),'Product Ratings'!$C$5,IF(AND(H1076&lt;='Product Ratings'!$E$6,H1076&gt;='Product Ratings'!$D$6),'Product Ratings'!$C$6,IF(AND(H1076&lt;='Product Ratings'!$E$7,H1076&gt;='Product Ratings'!$D$7),'Product Ratings'!$C$7,IF(AND(H1076&lt;='Product Ratings'!$E$8,H1076&gt;='Product Ratings'!$D$8),'Product Ratings'!$C$8,IF(H1076&gt;='Product Ratings'!$D$9,'Product Ratings'!$C$9)))))</f>
        <v>2</v>
      </c>
      <c r="S1076" s="99">
        <f>IF(AND(D1076&lt;='Product Ratings'!$I$5,D1076&gt;='Product Ratings'!$H$5),'Product Ratings'!$F$5,IF(AND(D1076&lt;='Product Ratings'!$I$6,D1076&gt;='Product Ratings'!$H$6),'Product Ratings'!$F$6,IF(AND(D1076&lt;='Product Ratings'!$I$7,I1076&gt;='Product Ratings'!$H$7),'Product Ratings'!$F$7,IF(AND(D1076&lt;='Product Ratings'!$I$8,D1076&gt;='Product Ratings'!$H$8),'Product Ratings'!$F$8,IF(D1076&gt;='Product Ratings'!$H$9,'Product Ratings'!$F$9)))))</f>
        <v>1</v>
      </c>
      <c r="T1076" s="99">
        <f>IF(AND(O1076&lt;='Product Ratings'!$M$5,O1076&gt;='Product Ratings'!$L$5),'Product Ratings'!$J$5,IF(AND(O1076&lt;='Product Ratings'!$M$6,O1076&gt;='Product Ratings'!$L$6),'Product Ratings'!$J$6,IF(AND(O1076&lt;='Product Ratings'!$M$7,O1076&gt;='Product Ratings'!$L$7),'Product Ratings'!$J$7,IF(AND(O1076&lt;='Product Ratings'!$M$8,O1076&gt;='Product Ratings'!$L$8),'Product Ratings'!$J$8,IF(O1076&gt;='Product Ratings'!$L$9,'Product Ratings'!$J$9)))))</f>
        <v>5</v>
      </c>
      <c r="U1076" s="99" t="b">
        <f>IF(AND(N1076&lt;='Product Ratings'!$R$5,N1076&gt;='Product Ratings'!$Q$5),'Product Ratings'!$O$5,IF(AND(N1076&lt;='Product Ratings'!$R$6,N1076&gt;='Product Ratings'!$Q$6),'Product Ratings'!$O$6,IF(AND(N1076&lt;='Product Ratings'!$R$7,N1076&gt;='Product Ratings'!$Q$7),'Product Ratings'!$O$7,IF(AND(N1076&lt;='Product Ratings'!$R$8,N1076&gt;='Product Ratings'!$Q$8),'Product Ratings'!$O$8,IF(N1076&gt;='Product Ratings'!$Q$9,'Product Ratings'!$O$9)))))</f>
        <v>0</v>
      </c>
      <c r="V1076" s="99">
        <f>IF(AND(P1076&lt;='Product Ratings'!$V$5,P1076&gt;='Product Ratings'!$U$5),'Product Ratings'!$S$5,IF(AND(P1076&lt;='Product Ratings'!$V$6,P1076&gt;='Product Ratings'!$U$6),'Product Ratings'!$S$6,IF(AND(P1076&lt;='Product Ratings'!$V$7,P1076&gt;='Product Ratings'!$U$7),'Product Ratings'!$S$7,IF(AND(P1076&lt;='Product Ratings'!$V$8,P1076&gt;='Product Ratings'!$U$8),'Product Ratings'!$S$8,IF(P1076&gt;='Product Ratings'!$U$9,'Product Ratings'!$S$9)))))</f>
        <v>2</v>
      </c>
      <c r="W1076" s="135">
        <f t="shared" si="6"/>
        <v>10</v>
      </c>
      <c r="X1076" s="90"/>
      <c r="Y1076" s="90"/>
      <c r="Z1076" s="90"/>
      <c r="AA1076" s="90"/>
      <c r="AB1076" s="90"/>
    </row>
    <row r="1077" ht="12.75" customHeight="1">
      <c r="A1077" s="87"/>
      <c r="B1077" s="90"/>
      <c r="C1077" s="90"/>
      <c r="D1077" s="126">
        <v>3.0</v>
      </c>
      <c r="E1077" s="127">
        <v>6.0</v>
      </c>
      <c r="F1077" s="128">
        <f t="shared" si="7"/>
        <v>3.9</v>
      </c>
      <c r="G1077" s="129">
        <f t="shared" si="1"/>
        <v>2.1</v>
      </c>
      <c r="H1077" s="130">
        <f t="shared" si="2"/>
        <v>0.35</v>
      </c>
      <c r="I1077" s="131">
        <v>44825.0</v>
      </c>
      <c r="J1077" s="132">
        <v>44861.0</v>
      </c>
      <c r="K1077" s="123"/>
      <c r="L1077" s="90"/>
      <c r="M1077" s="133">
        <f t="shared" si="3"/>
        <v>2</v>
      </c>
      <c r="N1077" s="99"/>
      <c r="O1077" s="133">
        <f t="shared" si="5"/>
        <v>1.3</v>
      </c>
      <c r="P1077" s="134">
        <v>0.09</v>
      </c>
      <c r="Q1077" s="90"/>
      <c r="R1077" s="99">
        <f>IF(AND(H1077&lt;='Product Ratings'!$E$5,H1077&gt;='Product Ratings'!$D$5),'Product Ratings'!$C$5,IF(AND(H1077&lt;='Product Ratings'!$E$6,H1077&gt;='Product Ratings'!$D$6),'Product Ratings'!$C$6,IF(AND(H1077&lt;='Product Ratings'!$E$7,H1077&gt;='Product Ratings'!$D$7),'Product Ratings'!$C$7,IF(AND(H1077&lt;='Product Ratings'!$E$8,H1077&gt;='Product Ratings'!$D$8),'Product Ratings'!$C$8,IF(H1077&gt;='Product Ratings'!$D$9,'Product Ratings'!$C$9)))))</f>
        <v>2</v>
      </c>
      <c r="S1077" s="99">
        <f>IF(AND(D1077&lt;='Product Ratings'!$I$5,D1077&gt;='Product Ratings'!$H$5),'Product Ratings'!$F$5,IF(AND(D1077&lt;='Product Ratings'!$I$6,D1077&gt;='Product Ratings'!$H$6),'Product Ratings'!$F$6,IF(AND(D1077&lt;='Product Ratings'!$I$7,I1077&gt;='Product Ratings'!$H$7),'Product Ratings'!$F$7,IF(AND(D1077&lt;='Product Ratings'!$I$8,D1077&gt;='Product Ratings'!$H$8),'Product Ratings'!$F$8,IF(D1077&gt;='Product Ratings'!$H$9,'Product Ratings'!$F$9)))))</f>
        <v>1</v>
      </c>
      <c r="T1077" s="99">
        <f>IF(AND(O1077&lt;='Product Ratings'!$M$5,O1077&gt;='Product Ratings'!$L$5),'Product Ratings'!$J$5,IF(AND(O1077&lt;='Product Ratings'!$M$6,O1077&gt;='Product Ratings'!$L$6),'Product Ratings'!$J$6,IF(AND(O1077&lt;='Product Ratings'!$M$7,O1077&gt;='Product Ratings'!$L$7),'Product Ratings'!$J$7,IF(AND(O1077&lt;='Product Ratings'!$M$8,O1077&gt;='Product Ratings'!$L$8),'Product Ratings'!$J$8,IF(O1077&gt;='Product Ratings'!$L$9,'Product Ratings'!$J$9)))))</f>
        <v>5</v>
      </c>
      <c r="U1077" s="99" t="b">
        <f>IF(AND(N1077&lt;='Product Ratings'!$R$5,N1077&gt;='Product Ratings'!$Q$5),'Product Ratings'!$O$5,IF(AND(N1077&lt;='Product Ratings'!$R$6,N1077&gt;='Product Ratings'!$Q$6),'Product Ratings'!$O$6,IF(AND(N1077&lt;='Product Ratings'!$R$7,N1077&gt;='Product Ratings'!$Q$7),'Product Ratings'!$O$7,IF(AND(N1077&lt;='Product Ratings'!$R$8,N1077&gt;='Product Ratings'!$Q$8),'Product Ratings'!$O$8,IF(N1077&gt;='Product Ratings'!$Q$9,'Product Ratings'!$O$9)))))</f>
        <v>0</v>
      </c>
      <c r="V1077" s="99">
        <f>IF(AND(P1077&lt;='Product Ratings'!$V$5,P1077&gt;='Product Ratings'!$U$5),'Product Ratings'!$S$5,IF(AND(P1077&lt;='Product Ratings'!$V$6,P1077&gt;='Product Ratings'!$U$6),'Product Ratings'!$S$6,IF(AND(P1077&lt;='Product Ratings'!$V$7,P1077&gt;='Product Ratings'!$U$7),'Product Ratings'!$S$7,IF(AND(P1077&lt;='Product Ratings'!$V$8,P1077&gt;='Product Ratings'!$U$8),'Product Ratings'!$S$8,IF(P1077&gt;='Product Ratings'!$U$9,'Product Ratings'!$S$9)))))</f>
        <v>2</v>
      </c>
      <c r="W1077" s="135">
        <f t="shared" si="6"/>
        <v>10</v>
      </c>
      <c r="X1077" s="90"/>
      <c r="Y1077" s="90"/>
      <c r="Z1077" s="90"/>
      <c r="AA1077" s="90"/>
      <c r="AB1077" s="90"/>
    </row>
    <row r="1078" ht="12.75" customHeight="1">
      <c r="A1078" s="87"/>
      <c r="B1078" s="90"/>
      <c r="C1078" s="90"/>
      <c r="D1078" s="126">
        <v>4.0</v>
      </c>
      <c r="E1078" s="127">
        <v>6.0</v>
      </c>
      <c r="F1078" s="128">
        <f t="shared" si="7"/>
        <v>3.9</v>
      </c>
      <c r="G1078" s="129">
        <f t="shared" si="1"/>
        <v>2.1</v>
      </c>
      <c r="H1078" s="130">
        <f t="shared" si="2"/>
        <v>0.35</v>
      </c>
      <c r="I1078" s="131">
        <v>44826.0</v>
      </c>
      <c r="J1078" s="132">
        <v>44862.0</v>
      </c>
      <c r="K1078" s="123"/>
      <c r="L1078" s="90"/>
      <c r="M1078" s="133">
        <f t="shared" si="3"/>
        <v>1.5</v>
      </c>
      <c r="N1078" s="99"/>
      <c r="O1078" s="133">
        <f t="shared" si="5"/>
        <v>0.975</v>
      </c>
      <c r="P1078" s="134">
        <v>0.12</v>
      </c>
      <c r="Q1078" s="90"/>
      <c r="R1078" s="99">
        <f>IF(AND(H1078&lt;='Product Ratings'!$E$5,H1078&gt;='Product Ratings'!$D$5),'Product Ratings'!$C$5,IF(AND(H1078&lt;='Product Ratings'!$E$6,H1078&gt;='Product Ratings'!$D$6),'Product Ratings'!$C$6,IF(AND(H1078&lt;='Product Ratings'!$E$7,H1078&gt;='Product Ratings'!$D$7),'Product Ratings'!$C$7,IF(AND(H1078&lt;='Product Ratings'!$E$8,H1078&gt;='Product Ratings'!$D$8),'Product Ratings'!$C$8,IF(H1078&gt;='Product Ratings'!$D$9,'Product Ratings'!$C$9)))))</f>
        <v>2</v>
      </c>
      <c r="S1078" s="99">
        <f>IF(AND(D1078&lt;='Product Ratings'!$I$5,D1078&gt;='Product Ratings'!$H$5),'Product Ratings'!$F$5,IF(AND(D1078&lt;='Product Ratings'!$I$6,D1078&gt;='Product Ratings'!$H$6),'Product Ratings'!$F$6,IF(AND(D1078&lt;='Product Ratings'!$I$7,I1078&gt;='Product Ratings'!$H$7),'Product Ratings'!$F$7,IF(AND(D1078&lt;='Product Ratings'!$I$8,D1078&gt;='Product Ratings'!$H$8),'Product Ratings'!$F$8,IF(D1078&gt;='Product Ratings'!$H$9,'Product Ratings'!$F$9)))))</f>
        <v>1</v>
      </c>
      <c r="T1078" s="99" t="b">
        <f>IF(AND(O1078&lt;='Product Ratings'!$M$5,O1078&gt;='Product Ratings'!$L$5),'Product Ratings'!$J$5,IF(AND(O1078&lt;='Product Ratings'!$M$6,O1078&gt;='Product Ratings'!$L$6),'Product Ratings'!$J$6,IF(AND(O1078&lt;='Product Ratings'!$M$7,O1078&gt;='Product Ratings'!$L$7),'Product Ratings'!$J$7,IF(AND(O1078&lt;='Product Ratings'!$M$8,O1078&gt;='Product Ratings'!$L$8),'Product Ratings'!$J$8,IF(O1078&gt;='Product Ratings'!$L$9,'Product Ratings'!$J$9)))))</f>
        <v>0</v>
      </c>
      <c r="U1078" s="99" t="b">
        <f>IF(AND(N1078&lt;='Product Ratings'!$R$5,N1078&gt;='Product Ratings'!$Q$5),'Product Ratings'!$O$5,IF(AND(N1078&lt;='Product Ratings'!$R$6,N1078&gt;='Product Ratings'!$Q$6),'Product Ratings'!$O$6,IF(AND(N1078&lt;='Product Ratings'!$R$7,N1078&gt;='Product Ratings'!$Q$7),'Product Ratings'!$O$7,IF(AND(N1078&lt;='Product Ratings'!$R$8,N1078&gt;='Product Ratings'!$Q$8),'Product Ratings'!$O$8,IF(N1078&gt;='Product Ratings'!$Q$9,'Product Ratings'!$O$9)))))</f>
        <v>0</v>
      </c>
      <c r="V1078" s="99">
        <f>IF(AND(P1078&lt;='Product Ratings'!$V$5,P1078&gt;='Product Ratings'!$U$5),'Product Ratings'!$S$5,IF(AND(P1078&lt;='Product Ratings'!$V$6,P1078&gt;='Product Ratings'!$U$6),'Product Ratings'!$S$6,IF(AND(P1078&lt;='Product Ratings'!$V$7,P1078&gt;='Product Ratings'!$U$7),'Product Ratings'!$S$7,IF(AND(P1078&lt;='Product Ratings'!$V$8,P1078&gt;='Product Ratings'!$U$8),'Product Ratings'!$S$8,IF(P1078&gt;='Product Ratings'!$U$9,'Product Ratings'!$S$9)))))</f>
        <v>2</v>
      </c>
      <c r="W1078" s="135">
        <f t="shared" si="6"/>
        <v>5</v>
      </c>
      <c r="X1078" s="90"/>
      <c r="Y1078" s="90"/>
      <c r="Z1078" s="90"/>
      <c r="AA1078" s="90"/>
      <c r="AB1078" s="90"/>
    </row>
    <row r="1079" ht="12.75" customHeight="1">
      <c r="A1079" s="87"/>
      <c r="B1079" s="90"/>
      <c r="C1079" s="90"/>
      <c r="D1079" s="126">
        <v>5.0</v>
      </c>
      <c r="E1079" s="127">
        <v>6.0</v>
      </c>
      <c r="F1079" s="128">
        <f t="shared" si="7"/>
        <v>3.9</v>
      </c>
      <c r="G1079" s="129">
        <f t="shared" si="1"/>
        <v>2.1</v>
      </c>
      <c r="H1079" s="130">
        <f t="shared" si="2"/>
        <v>0.35</v>
      </c>
      <c r="I1079" s="131">
        <v>44827.0</v>
      </c>
      <c r="J1079" s="132">
        <v>44863.0</v>
      </c>
      <c r="K1079" s="123"/>
      <c r="L1079" s="90"/>
      <c r="M1079" s="133">
        <f t="shared" si="3"/>
        <v>1.2</v>
      </c>
      <c r="N1079" s="99"/>
      <c r="O1079" s="133">
        <f t="shared" si="5"/>
        <v>0.78</v>
      </c>
      <c r="P1079" s="134">
        <v>0.13</v>
      </c>
      <c r="Q1079" s="90"/>
      <c r="R1079" s="99">
        <f>IF(AND(H1079&lt;='Product Ratings'!$E$5,H1079&gt;='Product Ratings'!$D$5),'Product Ratings'!$C$5,IF(AND(H1079&lt;='Product Ratings'!$E$6,H1079&gt;='Product Ratings'!$D$6),'Product Ratings'!$C$6,IF(AND(H1079&lt;='Product Ratings'!$E$7,H1079&gt;='Product Ratings'!$D$7),'Product Ratings'!$C$7,IF(AND(H1079&lt;='Product Ratings'!$E$8,H1079&gt;='Product Ratings'!$D$8),'Product Ratings'!$C$8,IF(H1079&gt;='Product Ratings'!$D$9,'Product Ratings'!$C$9)))))</f>
        <v>2</v>
      </c>
      <c r="S1079" s="99">
        <f>IF(AND(D1079&lt;='Product Ratings'!$I$5,D1079&gt;='Product Ratings'!$H$5),'Product Ratings'!$F$5,IF(AND(D1079&lt;='Product Ratings'!$I$6,D1079&gt;='Product Ratings'!$H$6),'Product Ratings'!$F$6,IF(AND(D1079&lt;='Product Ratings'!$I$7,I1079&gt;='Product Ratings'!$H$7),'Product Ratings'!$F$7,IF(AND(D1079&lt;='Product Ratings'!$I$8,D1079&gt;='Product Ratings'!$H$8),'Product Ratings'!$F$8,IF(D1079&gt;='Product Ratings'!$H$9,'Product Ratings'!$F$9)))))</f>
        <v>1</v>
      </c>
      <c r="T1079" s="99" t="b">
        <f>IF(AND(O1079&lt;='Product Ratings'!$M$5,O1079&gt;='Product Ratings'!$L$5),'Product Ratings'!$J$5,IF(AND(O1079&lt;='Product Ratings'!$M$6,O1079&gt;='Product Ratings'!$L$6),'Product Ratings'!$J$6,IF(AND(O1079&lt;='Product Ratings'!$M$7,O1079&gt;='Product Ratings'!$L$7),'Product Ratings'!$J$7,IF(AND(O1079&lt;='Product Ratings'!$M$8,O1079&gt;='Product Ratings'!$L$8),'Product Ratings'!$J$8,IF(O1079&gt;='Product Ratings'!$L$9,'Product Ratings'!$J$9)))))</f>
        <v>0</v>
      </c>
      <c r="U1079" s="99" t="b">
        <f>IF(AND(N1079&lt;='Product Ratings'!$R$5,N1079&gt;='Product Ratings'!$Q$5),'Product Ratings'!$O$5,IF(AND(N1079&lt;='Product Ratings'!$R$6,N1079&gt;='Product Ratings'!$Q$6),'Product Ratings'!$O$6,IF(AND(N1079&lt;='Product Ratings'!$R$7,N1079&gt;='Product Ratings'!$Q$7),'Product Ratings'!$O$7,IF(AND(N1079&lt;='Product Ratings'!$R$8,N1079&gt;='Product Ratings'!$Q$8),'Product Ratings'!$O$8,IF(N1079&gt;='Product Ratings'!$Q$9,'Product Ratings'!$O$9)))))</f>
        <v>0</v>
      </c>
      <c r="V1079" s="99" t="b">
        <f>IF(AND(P1079&lt;='Product Ratings'!$V$5,P1079&gt;='Product Ratings'!$U$5),'Product Ratings'!$S$5,IF(AND(P1079&lt;='Product Ratings'!$V$6,P1079&gt;='Product Ratings'!$U$6),'Product Ratings'!$S$6,IF(AND(P1079&lt;='Product Ratings'!$V$7,P1079&gt;='Product Ratings'!$U$7),'Product Ratings'!$S$7,IF(AND(P1079&lt;='Product Ratings'!$V$8,P1079&gt;='Product Ratings'!$U$8),'Product Ratings'!$S$8,IF(P1079&gt;='Product Ratings'!$U$9,'Product Ratings'!$S$9)))))</f>
        <v>0</v>
      </c>
      <c r="W1079" s="135">
        <f t="shared" si="6"/>
        <v>3</v>
      </c>
      <c r="X1079" s="90"/>
      <c r="Y1079" s="90"/>
      <c r="Z1079" s="90"/>
      <c r="AA1079" s="90"/>
      <c r="AB1079" s="90"/>
    </row>
    <row r="1080" ht="12.75" customHeight="1">
      <c r="A1080" s="87"/>
      <c r="B1080" s="90"/>
      <c r="C1080" s="90"/>
      <c r="D1080" s="126">
        <v>6.0</v>
      </c>
      <c r="E1080" s="127">
        <v>42.0</v>
      </c>
      <c r="F1080" s="128">
        <f t="shared" si="7"/>
        <v>27.3</v>
      </c>
      <c r="G1080" s="129">
        <f t="shared" si="1"/>
        <v>14.7</v>
      </c>
      <c r="H1080" s="130">
        <f t="shared" si="2"/>
        <v>0.35</v>
      </c>
      <c r="I1080" s="131">
        <v>44828.0</v>
      </c>
      <c r="J1080" s="132">
        <v>44864.0</v>
      </c>
      <c r="K1080" s="123"/>
      <c r="L1080" s="90"/>
      <c r="M1080" s="133">
        <f t="shared" si="3"/>
        <v>7</v>
      </c>
      <c r="N1080" s="99"/>
      <c r="O1080" s="133">
        <f t="shared" si="5"/>
        <v>4.55</v>
      </c>
      <c r="P1080" s="134">
        <v>0.125</v>
      </c>
      <c r="Q1080" s="90"/>
      <c r="R1080" s="99">
        <f>IF(AND(H1080&lt;='Product Ratings'!$E$5,H1080&gt;='Product Ratings'!$D$5),'Product Ratings'!$C$5,IF(AND(H1080&lt;='Product Ratings'!$E$6,H1080&gt;='Product Ratings'!$D$6),'Product Ratings'!$C$6,IF(AND(H1080&lt;='Product Ratings'!$E$7,H1080&gt;='Product Ratings'!$D$7),'Product Ratings'!$C$7,IF(AND(H1080&lt;='Product Ratings'!$E$8,H1080&gt;='Product Ratings'!$D$8),'Product Ratings'!$C$8,IF(H1080&gt;='Product Ratings'!$D$9,'Product Ratings'!$C$9)))))</f>
        <v>2</v>
      </c>
      <c r="S1080" s="99">
        <f>IF(AND(D1080&lt;='Product Ratings'!$I$5,D1080&gt;='Product Ratings'!$H$5),'Product Ratings'!$F$5,IF(AND(D1080&lt;='Product Ratings'!$I$6,D1080&gt;='Product Ratings'!$H$6),'Product Ratings'!$F$6,IF(AND(D1080&lt;='Product Ratings'!$I$7,I1080&gt;='Product Ratings'!$H$7),'Product Ratings'!$F$7,IF(AND(D1080&lt;='Product Ratings'!$I$8,D1080&gt;='Product Ratings'!$H$8),'Product Ratings'!$F$8,IF(D1080&gt;='Product Ratings'!$H$9,'Product Ratings'!$F$9)))))</f>
        <v>2</v>
      </c>
      <c r="T1080" s="99">
        <f>IF(AND(O1080&lt;='Product Ratings'!$M$5,O1080&gt;='Product Ratings'!$L$5),'Product Ratings'!$J$5,IF(AND(O1080&lt;='Product Ratings'!$M$6,O1080&gt;='Product Ratings'!$L$6),'Product Ratings'!$J$6,IF(AND(O1080&lt;='Product Ratings'!$M$7,O1080&gt;='Product Ratings'!$L$7),'Product Ratings'!$J$7,IF(AND(O1080&lt;='Product Ratings'!$M$8,O1080&gt;='Product Ratings'!$L$8),'Product Ratings'!$J$8,IF(O1080&gt;='Product Ratings'!$L$9,'Product Ratings'!$J$9)))))</f>
        <v>5</v>
      </c>
      <c r="U1080" s="99" t="b">
        <f>IF(AND(N1080&lt;='Product Ratings'!$R$5,N1080&gt;='Product Ratings'!$Q$5),'Product Ratings'!$O$5,IF(AND(N1080&lt;='Product Ratings'!$R$6,N1080&gt;='Product Ratings'!$Q$6),'Product Ratings'!$O$6,IF(AND(N1080&lt;='Product Ratings'!$R$7,N1080&gt;='Product Ratings'!$Q$7),'Product Ratings'!$O$7,IF(AND(N1080&lt;='Product Ratings'!$R$8,N1080&gt;='Product Ratings'!$Q$8),'Product Ratings'!$O$8,IF(N1080&gt;='Product Ratings'!$Q$9,'Product Ratings'!$O$9)))))</f>
        <v>0</v>
      </c>
      <c r="V1080" s="99">
        <f>IF(AND(P1080&lt;='Product Ratings'!$V$5,P1080&gt;='Product Ratings'!$U$5),'Product Ratings'!$S$5,IF(AND(P1080&lt;='Product Ratings'!$V$6,P1080&gt;='Product Ratings'!$U$6),'Product Ratings'!$S$6,IF(AND(P1080&lt;='Product Ratings'!$V$7,P1080&gt;='Product Ratings'!$U$7),'Product Ratings'!$S$7,IF(AND(P1080&lt;='Product Ratings'!$V$8,P1080&gt;='Product Ratings'!$U$8),'Product Ratings'!$S$8,IF(P1080&gt;='Product Ratings'!$U$9,'Product Ratings'!$S$9)))))</f>
        <v>2</v>
      </c>
      <c r="W1080" s="135">
        <f t="shared" si="6"/>
        <v>11</v>
      </c>
      <c r="X1080" s="90"/>
      <c r="Y1080" s="90"/>
      <c r="Z1080" s="90"/>
      <c r="AA1080" s="90"/>
      <c r="AB1080" s="90"/>
    </row>
    <row r="1081" ht="12.75" customHeight="1">
      <c r="A1081" s="87"/>
      <c r="B1081" s="90"/>
      <c r="C1081" s="90"/>
      <c r="D1081" s="126">
        <v>1.0</v>
      </c>
      <c r="E1081" s="127">
        <v>91.25</v>
      </c>
      <c r="F1081" s="128">
        <f t="shared" si="7"/>
        <v>59.3125</v>
      </c>
      <c r="G1081" s="129">
        <f t="shared" si="1"/>
        <v>31.9375</v>
      </c>
      <c r="H1081" s="130">
        <f t="shared" si="2"/>
        <v>0.35</v>
      </c>
      <c r="I1081" s="131">
        <v>44829.0</v>
      </c>
      <c r="J1081" s="132">
        <v>44865.0</v>
      </c>
      <c r="K1081" s="123"/>
      <c r="L1081" s="90"/>
      <c r="M1081" s="133">
        <f t="shared" si="3"/>
        <v>91.25</v>
      </c>
      <c r="N1081" s="99"/>
      <c r="O1081" s="133">
        <f t="shared" si="5"/>
        <v>59.3125</v>
      </c>
      <c r="P1081" s="134">
        <v>0.15</v>
      </c>
      <c r="Q1081" s="90"/>
      <c r="R1081" s="99">
        <f>IF(AND(H1081&lt;='Product Ratings'!$E$5,H1081&gt;='Product Ratings'!$D$5),'Product Ratings'!$C$5,IF(AND(H1081&lt;='Product Ratings'!$E$6,H1081&gt;='Product Ratings'!$D$6),'Product Ratings'!$C$6,IF(AND(H1081&lt;='Product Ratings'!$E$7,H1081&gt;='Product Ratings'!$D$7),'Product Ratings'!$C$7,IF(AND(H1081&lt;='Product Ratings'!$E$8,H1081&gt;='Product Ratings'!$D$8),'Product Ratings'!$C$8,IF(H1081&gt;='Product Ratings'!$D$9,'Product Ratings'!$C$9)))))</f>
        <v>2</v>
      </c>
      <c r="S1081" s="99">
        <f>IF(AND(D1081&lt;='Product Ratings'!$I$5,D1081&gt;='Product Ratings'!$H$5),'Product Ratings'!$F$5,IF(AND(D1081&lt;='Product Ratings'!$I$6,D1081&gt;='Product Ratings'!$H$6),'Product Ratings'!$F$6,IF(AND(D1081&lt;='Product Ratings'!$I$7,I1081&gt;='Product Ratings'!$H$7),'Product Ratings'!$F$7,IF(AND(D1081&lt;='Product Ratings'!$I$8,D1081&gt;='Product Ratings'!$H$8),'Product Ratings'!$F$8,IF(D1081&gt;='Product Ratings'!$H$9,'Product Ratings'!$F$9)))))</f>
        <v>1</v>
      </c>
      <c r="T1081" s="99">
        <f>IF(AND(O1081&lt;='Product Ratings'!$M$5,O1081&gt;='Product Ratings'!$L$5),'Product Ratings'!$J$5,IF(AND(O1081&lt;='Product Ratings'!$M$6,O1081&gt;='Product Ratings'!$L$6),'Product Ratings'!$J$6,IF(AND(O1081&lt;='Product Ratings'!$M$7,O1081&gt;='Product Ratings'!$L$7),'Product Ratings'!$J$7,IF(AND(O1081&lt;='Product Ratings'!$M$8,O1081&gt;='Product Ratings'!$L$8),'Product Ratings'!$J$8,IF(O1081&gt;='Product Ratings'!$L$9,'Product Ratings'!$J$9)))))</f>
        <v>3</v>
      </c>
      <c r="U1081" s="99" t="b">
        <f>IF(AND(N1081&lt;='Product Ratings'!$R$5,N1081&gt;='Product Ratings'!$Q$5),'Product Ratings'!$O$5,IF(AND(N1081&lt;='Product Ratings'!$R$6,N1081&gt;='Product Ratings'!$Q$6),'Product Ratings'!$O$6,IF(AND(N1081&lt;='Product Ratings'!$R$7,N1081&gt;='Product Ratings'!$Q$7),'Product Ratings'!$O$7,IF(AND(N1081&lt;='Product Ratings'!$R$8,N1081&gt;='Product Ratings'!$Q$8),'Product Ratings'!$O$8,IF(N1081&gt;='Product Ratings'!$Q$9,'Product Ratings'!$O$9)))))</f>
        <v>0</v>
      </c>
      <c r="V1081" s="99">
        <f>IF(AND(P1081&lt;='Product Ratings'!$V$5,P1081&gt;='Product Ratings'!$U$5),'Product Ratings'!$S$5,IF(AND(P1081&lt;='Product Ratings'!$V$6,P1081&gt;='Product Ratings'!$U$6),'Product Ratings'!$S$6,IF(AND(P1081&lt;='Product Ratings'!$V$7,P1081&gt;='Product Ratings'!$U$7),'Product Ratings'!$S$7,IF(AND(P1081&lt;='Product Ratings'!$V$8,P1081&gt;='Product Ratings'!$U$8),'Product Ratings'!$S$8,IF(P1081&gt;='Product Ratings'!$U$9,'Product Ratings'!$S$9)))))</f>
        <v>3</v>
      </c>
      <c r="W1081" s="135">
        <f t="shared" si="6"/>
        <v>9</v>
      </c>
      <c r="X1081" s="90"/>
      <c r="Y1081" s="90"/>
      <c r="Z1081" s="90"/>
      <c r="AA1081" s="90"/>
      <c r="AB1081" s="90"/>
    </row>
    <row r="1082" ht="12.75" customHeight="1">
      <c r="A1082" s="87"/>
      <c r="B1082" s="90"/>
      <c r="C1082" s="90"/>
      <c r="D1082" s="126">
        <v>2.0</v>
      </c>
      <c r="E1082" s="127">
        <v>764.22</v>
      </c>
      <c r="F1082" s="128">
        <f t="shared" si="7"/>
        <v>496.743</v>
      </c>
      <c r="G1082" s="129">
        <f t="shared" si="1"/>
        <v>267.477</v>
      </c>
      <c r="H1082" s="130">
        <f t="shared" si="2"/>
        <v>0.35</v>
      </c>
      <c r="I1082" s="131">
        <v>44830.0</v>
      </c>
      <c r="J1082" s="132">
        <v>44866.0</v>
      </c>
      <c r="K1082" s="123"/>
      <c r="L1082" s="90"/>
      <c r="M1082" s="133">
        <f t="shared" si="3"/>
        <v>382.11</v>
      </c>
      <c r="N1082" s="99"/>
      <c r="O1082" s="133">
        <f t="shared" si="5"/>
        <v>248.3715</v>
      </c>
      <c r="P1082" s="134">
        <v>0.18</v>
      </c>
      <c r="Q1082" s="90"/>
      <c r="R1082" s="99">
        <f>IF(AND(H1082&lt;='Product Ratings'!$E$5,H1082&gt;='Product Ratings'!$D$5),'Product Ratings'!$C$5,IF(AND(H1082&lt;='Product Ratings'!$E$6,H1082&gt;='Product Ratings'!$D$6),'Product Ratings'!$C$6,IF(AND(H1082&lt;='Product Ratings'!$E$7,H1082&gt;='Product Ratings'!$D$7),'Product Ratings'!$C$7,IF(AND(H1082&lt;='Product Ratings'!$E$8,H1082&gt;='Product Ratings'!$D$8),'Product Ratings'!$C$8,IF(H1082&gt;='Product Ratings'!$D$9,'Product Ratings'!$C$9)))))</f>
        <v>2</v>
      </c>
      <c r="S1082" s="99">
        <f>IF(AND(D1082&lt;='Product Ratings'!$I$5,D1082&gt;='Product Ratings'!$H$5),'Product Ratings'!$F$5,IF(AND(D1082&lt;='Product Ratings'!$I$6,D1082&gt;='Product Ratings'!$H$6),'Product Ratings'!$F$6,IF(AND(D1082&lt;='Product Ratings'!$I$7,I1082&gt;='Product Ratings'!$H$7),'Product Ratings'!$F$7,IF(AND(D1082&lt;='Product Ratings'!$I$8,D1082&gt;='Product Ratings'!$H$8),'Product Ratings'!$F$8,IF(D1082&gt;='Product Ratings'!$H$9,'Product Ratings'!$F$9)))))</f>
        <v>1</v>
      </c>
      <c r="T1082" s="99">
        <f>IF(AND(O1082&lt;='Product Ratings'!$M$5,O1082&gt;='Product Ratings'!$L$5),'Product Ratings'!$J$5,IF(AND(O1082&lt;='Product Ratings'!$M$6,O1082&gt;='Product Ratings'!$L$6),'Product Ratings'!$J$6,IF(AND(O1082&lt;='Product Ratings'!$M$7,O1082&gt;='Product Ratings'!$L$7),'Product Ratings'!$J$7,IF(AND(O1082&lt;='Product Ratings'!$M$8,O1082&gt;='Product Ratings'!$L$8),'Product Ratings'!$J$8,IF(O1082&gt;='Product Ratings'!$L$9,'Product Ratings'!$J$9)))))</f>
        <v>1</v>
      </c>
      <c r="U1082" s="99" t="b">
        <f>IF(AND(N1082&lt;='Product Ratings'!$R$5,N1082&gt;='Product Ratings'!$Q$5),'Product Ratings'!$O$5,IF(AND(N1082&lt;='Product Ratings'!$R$6,N1082&gt;='Product Ratings'!$Q$6),'Product Ratings'!$O$6,IF(AND(N1082&lt;='Product Ratings'!$R$7,N1082&gt;='Product Ratings'!$Q$7),'Product Ratings'!$O$7,IF(AND(N1082&lt;='Product Ratings'!$R$8,N1082&gt;='Product Ratings'!$Q$8),'Product Ratings'!$O$8,IF(N1082&gt;='Product Ratings'!$Q$9,'Product Ratings'!$O$9)))))</f>
        <v>0</v>
      </c>
      <c r="V1082" s="99">
        <f>IF(AND(P1082&lt;='Product Ratings'!$V$5,P1082&gt;='Product Ratings'!$U$5),'Product Ratings'!$S$5,IF(AND(P1082&lt;='Product Ratings'!$V$6,P1082&gt;='Product Ratings'!$U$6),'Product Ratings'!$S$6,IF(AND(P1082&lt;='Product Ratings'!$V$7,P1082&gt;='Product Ratings'!$U$7),'Product Ratings'!$S$7,IF(AND(P1082&lt;='Product Ratings'!$V$8,P1082&gt;='Product Ratings'!$U$8),'Product Ratings'!$S$8,IF(P1082&gt;='Product Ratings'!$U$9,'Product Ratings'!$S$9)))))</f>
        <v>3</v>
      </c>
      <c r="W1082" s="135">
        <f t="shared" si="6"/>
        <v>7</v>
      </c>
      <c r="X1082" s="90"/>
      <c r="Y1082" s="90"/>
      <c r="Z1082" s="90"/>
      <c r="AA1082" s="90"/>
      <c r="AB1082" s="90"/>
    </row>
    <row r="1083" ht="12.75" customHeight="1">
      <c r="A1083" s="87"/>
      <c r="B1083" s="90"/>
      <c r="C1083" s="90"/>
      <c r="D1083" s="126">
        <v>3.0</v>
      </c>
      <c r="E1083" s="127">
        <v>14.74</v>
      </c>
      <c r="F1083" s="128">
        <f t="shared" si="7"/>
        <v>9.581</v>
      </c>
      <c r="G1083" s="129">
        <f t="shared" si="1"/>
        <v>5.159</v>
      </c>
      <c r="H1083" s="130">
        <f t="shared" si="2"/>
        <v>0.35</v>
      </c>
      <c r="I1083" s="131">
        <v>44831.0</v>
      </c>
      <c r="J1083" s="132">
        <v>44867.0</v>
      </c>
      <c r="K1083" s="123"/>
      <c r="L1083" s="90"/>
      <c r="M1083" s="133">
        <f t="shared" si="3"/>
        <v>4.913333333</v>
      </c>
      <c r="N1083" s="99"/>
      <c r="O1083" s="133">
        <f t="shared" si="5"/>
        <v>3.193666667</v>
      </c>
      <c r="P1083" s="134">
        <v>0.22</v>
      </c>
      <c r="Q1083" s="90"/>
      <c r="R1083" s="99">
        <f>IF(AND(H1083&lt;='Product Ratings'!$E$5,H1083&gt;='Product Ratings'!$D$5),'Product Ratings'!$C$5,IF(AND(H1083&lt;='Product Ratings'!$E$6,H1083&gt;='Product Ratings'!$D$6),'Product Ratings'!$C$6,IF(AND(H1083&lt;='Product Ratings'!$E$7,H1083&gt;='Product Ratings'!$D$7),'Product Ratings'!$C$7,IF(AND(H1083&lt;='Product Ratings'!$E$8,H1083&gt;='Product Ratings'!$D$8),'Product Ratings'!$C$8,IF(H1083&gt;='Product Ratings'!$D$9,'Product Ratings'!$C$9)))))</f>
        <v>2</v>
      </c>
      <c r="S1083" s="99">
        <f>IF(AND(D1083&lt;='Product Ratings'!$I$5,D1083&gt;='Product Ratings'!$H$5),'Product Ratings'!$F$5,IF(AND(D1083&lt;='Product Ratings'!$I$6,D1083&gt;='Product Ratings'!$H$6),'Product Ratings'!$F$6,IF(AND(D1083&lt;='Product Ratings'!$I$7,I1083&gt;='Product Ratings'!$H$7),'Product Ratings'!$F$7,IF(AND(D1083&lt;='Product Ratings'!$I$8,D1083&gt;='Product Ratings'!$H$8),'Product Ratings'!$F$8,IF(D1083&gt;='Product Ratings'!$H$9,'Product Ratings'!$F$9)))))</f>
        <v>1</v>
      </c>
      <c r="T1083" s="99">
        <f>IF(AND(O1083&lt;='Product Ratings'!$M$5,O1083&gt;='Product Ratings'!$L$5),'Product Ratings'!$J$5,IF(AND(O1083&lt;='Product Ratings'!$M$6,O1083&gt;='Product Ratings'!$L$6),'Product Ratings'!$J$6,IF(AND(O1083&lt;='Product Ratings'!$M$7,O1083&gt;='Product Ratings'!$L$7),'Product Ratings'!$J$7,IF(AND(O1083&lt;='Product Ratings'!$M$8,O1083&gt;='Product Ratings'!$L$8),'Product Ratings'!$J$8,IF(O1083&gt;='Product Ratings'!$L$9,'Product Ratings'!$J$9)))))</f>
        <v>5</v>
      </c>
      <c r="U1083" s="99" t="b">
        <f>IF(AND(N1083&lt;='Product Ratings'!$R$5,N1083&gt;='Product Ratings'!$Q$5),'Product Ratings'!$O$5,IF(AND(N1083&lt;='Product Ratings'!$R$6,N1083&gt;='Product Ratings'!$Q$6),'Product Ratings'!$O$6,IF(AND(N1083&lt;='Product Ratings'!$R$7,N1083&gt;='Product Ratings'!$Q$7),'Product Ratings'!$O$7,IF(AND(N1083&lt;='Product Ratings'!$R$8,N1083&gt;='Product Ratings'!$Q$8),'Product Ratings'!$O$8,IF(N1083&gt;='Product Ratings'!$Q$9,'Product Ratings'!$O$9)))))</f>
        <v>0</v>
      </c>
      <c r="V1083" s="99">
        <f>IF(AND(P1083&lt;='Product Ratings'!$V$5,P1083&gt;='Product Ratings'!$U$5),'Product Ratings'!$S$5,IF(AND(P1083&lt;='Product Ratings'!$V$6,P1083&gt;='Product Ratings'!$U$6),'Product Ratings'!$S$6,IF(AND(P1083&lt;='Product Ratings'!$V$7,P1083&gt;='Product Ratings'!$U$7),'Product Ratings'!$S$7,IF(AND(P1083&lt;='Product Ratings'!$V$8,P1083&gt;='Product Ratings'!$U$8),'Product Ratings'!$S$8,IF(P1083&gt;='Product Ratings'!$U$9,'Product Ratings'!$S$9)))))</f>
        <v>3</v>
      </c>
      <c r="W1083" s="135">
        <f t="shared" si="6"/>
        <v>11</v>
      </c>
      <c r="X1083" s="90"/>
      <c r="Y1083" s="90"/>
      <c r="Z1083" s="90"/>
      <c r="AA1083" s="90"/>
      <c r="AB1083" s="90"/>
    </row>
    <row r="1084" ht="12.75" customHeight="1">
      <c r="A1084" s="87"/>
      <c r="B1084" s="90"/>
      <c r="C1084" s="90"/>
      <c r="D1084" s="126">
        <v>4.0</v>
      </c>
      <c r="E1084" s="127">
        <v>474.78</v>
      </c>
      <c r="F1084" s="128">
        <f t="shared" si="7"/>
        <v>308.607</v>
      </c>
      <c r="G1084" s="129">
        <f t="shared" si="1"/>
        <v>166.173</v>
      </c>
      <c r="H1084" s="130">
        <f t="shared" si="2"/>
        <v>0.35</v>
      </c>
      <c r="I1084" s="131">
        <v>44832.0</v>
      </c>
      <c r="J1084" s="132">
        <v>44868.0</v>
      </c>
      <c r="K1084" s="123"/>
      <c r="L1084" s="90"/>
      <c r="M1084" s="133">
        <f t="shared" si="3"/>
        <v>118.695</v>
      </c>
      <c r="N1084" s="99"/>
      <c r="O1084" s="133">
        <f t="shared" si="5"/>
        <v>77.15175</v>
      </c>
      <c r="P1084" s="134">
        <v>0.26</v>
      </c>
      <c r="Q1084" s="90"/>
      <c r="R1084" s="99">
        <f>IF(AND(H1084&lt;='Product Ratings'!$E$5,H1084&gt;='Product Ratings'!$D$5),'Product Ratings'!$C$5,IF(AND(H1084&lt;='Product Ratings'!$E$6,H1084&gt;='Product Ratings'!$D$6),'Product Ratings'!$C$6,IF(AND(H1084&lt;='Product Ratings'!$E$7,H1084&gt;='Product Ratings'!$D$7),'Product Ratings'!$C$7,IF(AND(H1084&lt;='Product Ratings'!$E$8,H1084&gt;='Product Ratings'!$D$8),'Product Ratings'!$C$8,IF(H1084&gt;='Product Ratings'!$D$9,'Product Ratings'!$C$9)))))</f>
        <v>2</v>
      </c>
      <c r="S1084" s="99">
        <f>IF(AND(D1084&lt;='Product Ratings'!$I$5,D1084&gt;='Product Ratings'!$H$5),'Product Ratings'!$F$5,IF(AND(D1084&lt;='Product Ratings'!$I$6,D1084&gt;='Product Ratings'!$H$6),'Product Ratings'!$F$6,IF(AND(D1084&lt;='Product Ratings'!$I$7,I1084&gt;='Product Ratings'!$H$7),'Product Ratings'!$F$7,IF(AND(D1084&lt;='Product Ratings'!$I$8,D1084&gt;='Product Ratings'!$H$8),'Product Ratings'!$F$8,IF(D1084&gt;='Product Ratings'!$H$9,'Product Ratings'!$F$9)))))</f>
        <v>1</v>
      </c>
      <c r="T1084" s="99">
        <f>IF(AND(O1084&lt;='Product Ratings'!$M$5,O1084&gt;='Product Ratings'!$L$5),'Product Ratings'!$J$5,IF(AND(O1084&lt;='Product Ratings'!$M$6,O1084&gt;='Product Ratings'!$L$6),'Product Ratings'!$J$6,IF(AND(O1084&lt;='Product Ratings'!$M$7,O1084&gt;='Product Ratings'!$L$7),'Product Ratings'!$J$7,IF(AND(O1084&lt;='Product Ratings'!$M$8,O1084&gt;='Product Ratings'!$L$8),'Product Ratings'!$J$8,IF(O1084&gt;='Product Ratings'!$L$9,'Product Ratings'!$J$9)))))</f>
        <v>2</v>
      </c>
      <c r="U1084" s="99" t="b">
        <f>IF(AND(N1084&lt;='Product Ratings'!$R$5,N1084&gt;='Product Ratings'!$Q$5),'Product Ratings'!$O$5,IF(AND(N1084&lt;='Product Ratings'!$R$6,N1084&gt;='Product Ratings'!$Q$6),'Product Ratings'!$O$6,IF(AND(N1084&lt;='Product Ratings'!$R$7,N1084&gt;='Product Ratings'!$Q$7),'Product Ratings'!$O$7,IF(AND(N1084&lt;='Product Ratings'!$R$8,N1084&gt;='Product Ratings'!$Q$8),'Product Ratings'!$O$8,IF(N1084&gt;='Product Ratings'!$Q$9,'Product Ratings'!$O$9)))))</f>
        <v>0</v>
      </c>
      <c r="V1084" s="99">
        <f>IF(AND(P1084&lt;='Product Ratings'!$V$5,P1084&gt;='Product Ratings'!$U$5),'Product Ratings'!$S$5,IF(AND(P1084&lt;='Product Ratings'!$V$6,P1084&gt;='Product Ratings'!$U$6),'Product Ratings'!$S$6,IF(AND(P1084&lt;='Product Ratings'!$V$7,P1084&gt;='Product Ratings'!$U$7),'Product Ratings'!$S$7,IF(AND(P1084&lt;='Product Ratings'!$V$8,P1084&gt;='Product Ratings'!$U$8),'Product Ratings'!$S$8,IF(P1084&gt;='Product Ratings'!$U$9,'Product Ratings'!$S$9)))))</f>
        <v>3</v>
      </c>
      <c r="W1084" s="135">
        <f t="shared" si="6"/>
        <v>8</v>
      </c>
      <c r="X1084" s="90"/>
      <c r="Y1084" s="90"/>
      <c r="Z1084" s="90"/>
      <c r="AA1084" s="90"/>
      <c r="AB1084" s="90"/>
    </row>
    <row r="1085" ht="12.75" customHeight="1">
      <c r="A1085" s="87"/>
      <c r="B1085" s="90"/>
      <c r="C1085" s="90"/>
      <c r="D1085" s="126">
        <v>5.0</v>
      </c>
      <c r="E1085" s="127">
        <v>341.3</v>
      </c>
      <c r="F1085" s="128">
        <f t="shared" si="7"/>
        <v>221.845</v>
      </c>
      <c r="G1085" s="129">
        <f t="shared" si="1"/>
        <v>119.455</v>
      </c>
      <c r="H1085" s="130">
        <f t="shared" si="2"/>
        <v>0.35</v>
      </c>
      <c r="I1085" s="131">
        <v>44833.0</v>
      </c>
      <c r="J1085" s="132">
        <v>44869.0</v>
      </c>
      <c r="K1085" s="123"/>
      <c r="L1085" s="90"/>
      <c r="M1085" s="133">
        <f t="shared" si="3"/>
        <v>68.26</v>
      </c>
      <c r="N1085" s="99"/>
      <c r="O1085" s="133">
        <f t="shared" si="5"/>
        <v>44.369</v>
      </c>
      <c r="P1085" s="134">
        <v>0.28</v>
      </c>
      <c r="Q1085" s="90"/>
      <c r="R1085" s="99">
        <f>IF(AND(H1085&lt;='Product Ratings'!$E$5,H1085&gt;='Product Ratings'!$D$5),'Product Ratings'!$C$5,IF(AND(H1085&lt;='Product Ratings'!$E$6,H1085&gt;='Product Ratings'!$D$6),'Product Ratings'!$C$6,IF(AND(H1085&lt;='Product Ratings'!$E$7,H1085&gt;='Product Ratings'!$D$7),'Product Ratings'!$C$7,IF(AND(H1085&lt;='Product Ratings'!$E$8,H1085&gt;='Product Ratings'!$D$8),'Product Ratings'!$C$8,IF(H1085&gt;='Product Ratings'!$D$9,'Product Ratings'!$C$9)))))</f>
        <v>2</v>
      </c>
      <c r="S1085" s="99">
        <f>IF(AND(D1085&lt;='Product Ratings'!$I$5,D1085&gt;='Product Ratings'!$H$5),'Product Ratings'!$F$5,IF(AND(D1085&lt;='Product Ratings'!$I$6,D1085&gt;='Product Ratings'!$H$6),'Product Ratings'!$F$6,IF(AND(D1085&lt;='Product Ratings'!$I$7,I1085&gt;='Product Ratings'!$H$7),'Product Ratings'!$F$7,IF(AND(D1085&lt;='Product Ratings'!$I$8,D1085&gt;='Product Ratings'!$H$8),'Product Ratings'!$F$8,IF(D1085&gt;='Product Ratings'!$H$9,'Product Ratings'!$F$9)))))</f>
        <v>1</v>
      </c>
      <c r="T1085" s="99">
        <f>IF(AND(O1085&lt;='Product Ratings'!$M$5,O1085&gt;='Product Ratings'!$L$5),'Product Ratings'!$J$5,IF(AND(O1085&lt;='Product Ratings'!$M$6,O1085&gt;='Product Ratings'!$L$6),'Product Ratings'!$J$6,IF(AND(O1085&lt;='Product Ratings'!$M$7,O1085&gt;='Product Ratings'!$L$7),'Product Ratings'!$J$7,IF(AND(O1085&lt;='Product Ratings'!$M$8,O1085&gt;='Product Ratings'!$L$8),'Product Ratings'!$J$8,IF(O1085&gt;='Product Ratings'!$L$9,'Product Ratings'!$J$9)))))</f>
        <v>3</v>
      </c>
      <c r="U1085" s="99" t="b">
        <f>IF(AND(N1085&lt;='Product Ratings'!$R$5,N1085&gt;='Product Ratings'!$Q$5),'Product Ratings'!$O$5,IF(AND(N1085&lt;='Product Ratings'!$R$6,N1085&gt;='Product Ratings'!$Q$6),'Product Ratings'!$O$6,IF(AND(N1085&lt;='Product Ratings'!$R$7,N1085&gt;='Product Ratings'!$Q$7),'Product Ratings'!$O$7,IF(AND(N1085&lt;='Product Ratings'!$R$8,N1085&gt;='Product Ratings'!$Q$8),'Product Ratings'!$O$8,IF(N1085&gt;='Product Ratings'!$Q$9,'Product Ratings'!$O$9)))))</f>
        <v>0</v>
      </c>
      <c r="V1085" s="99">
        <f>IF(AND(P1085&lt;='Product Ratings'!$V$5,P1085&gt;='Product Ratings'!$U$5),'Product Ratings'!$S$5,IF(AND(P1085&lt;='Product Ratings'!$V$6,P1085&gt;='Product Ratings'!$U$6),'Product Ratings'!$S$6,IF(AND(P1085&lt;='Product Ratings'!$V$7,P1085&gt;='Product Ratings'!$U$7),'Product Ratings'!$S$7,IF(AND(P1085&lt;='Product Ratings'!$V$8,P1085&gt;='Product Ratings'!$U$8),'Product Ratings'!$S$8,IF(P1085&gt;='Product Ratings'!$U$9,'Product Ratings'!$S$9)))))</f>
        <v>3</v>
      </c>
      <c r="W1085" s="135">
        <f t="shared" si="6"/>
        <v>9</v>
      </c>
      <c r="X1085" s="90"/>
      <c r="Y1085" s="90"/>
      <c r="Z1085" s="90"/>
      <c r="AA1085" s="90"/>
      <c r="AB1085" s="90"/>
    </row>
    <row r="1086" ht="12.75" customHeight="1">
      <c r="A1086" s="87"/>
      <c r="B1086" s="90"/>
      <c r="C1086" s="90"/>
      <c r="D1086" s="126">
        <v>6.0</v>
      </c>
      <c r="E1086" s="127">
        <v>63.17</v>
      </c>
      <c r="F1086" s="128">
        <f t="shared" si="7"/>
        <v>41.0605</v>
      </c>
      <c r="G1086" s="129">
        <f t="shared" si="1"/>
        <v>22.1095</v>
      </c>
      <c r="H1086" s="130">
        <f t="shared" si="2"/>
        <v>0.35</v>
      </c>
      <c r="I1086" s="131">
        <v>44834.0</v>
      </c>
      <c r="J1086" s="132">
        <v>44870.0</v>
      </c>
      <c r="K1086" s="123"/>
      <c r="L1086" s="90"/>
      <c r="M1086" s="133">
        <f t="shared" si="3"/>
        <v>10.52833333</v>
      </c>
      <c r="N1086" s="99"/>
      <c r="O1086" s="133">
        <f t="shared" si="5"/>
        <v>6.843416667</v>
      </c>
      <c r="P1086" s="134">
        <v>0.3</v>
      </c>
      <c r="Q1086" s="90"/>
      <c r="R1086" s="99">
        <f>IF(AND(H1086&lt;='Product Ratings'!$E$5,H1086&gt;='Product Ratings'!$D$5),'Product Ratings'!$C$5,IF(AND(H1086&lt;='Product Ratings'!$E$6,H1086&gt;='Product Ratings'!$D$6),'Product Ratings'!$C$6,IF(AND(H1086&lt;='Product Ratings'!$E$7,H1086&gt;='Product Ratings'!$D$7),'Product Ratings'!$C$7,IF(AND(H1086&lt;='Product Ratings'!$E$8,H1086&gt;='Product Ratings'!$D$8),'Product Ratings'!$C$8,IF(H1086&gt;='Product Ratings'!$D$9,'Product Ratings'!$C$9)))))</f>
        <v>2</v>
      </c>
      <c r="S1086" s="99">
        <f>IF(AND(D1086&lt;='Product Ratings'!$I$5,D1086&gt;='Product Ratings'!$H$5),'Product Ratings'!$F$5,IF(AND(D1086&lt;='Product Ratings'!$I$6,D1086&gt;='Product Ratings'!$H$6),'Product Ratings'!$F$6,IF(AND(D1086&lt;='Product Ratings'!$I$7,I1086&gt;='Product Ratings'!$H$7),'Product Ratings'!$F$7,IF(AND(D1086&lt;='Product Ratings'!$I$8,D1086&gt;='Product Ratings'!$H$8),'Product Ratings'!$F$8,IF(D1086&gt;='Product Ratings'!$H$9,'Product Ratings'!$F$9)))))</f>
        <v>2</v>
      </c>
      <c r="T1086" s="99">
        <f>IF(AND(O1086&lt;='Product Ratings'!$M$5,O1086&gt;='Product Ratings'!$L$5),'Product Ratings'!$J$5,IF(AND(O1086&lt;='Product Ratings'!$M$6,O1086&gt;='Product Ratings'!$L$6),'Product Ratings'!$J$6,IF(AND(O1086&lt;='Product Ratings'!$M$7,O1086&gt;='Product Ratings'!$L$7),'Product Ratings'!$J$7,IF(AND(O1086&lt;='Product Ratings'!$M$8,O1086&gt;='Product Ratings'!$L$8),'Product Ratings'!$J$8,IF(O1086&gt;='Product Ratings'!$L$9,'Product Ratings'!$J$9)))))</f>
        <v>5</v>
      </c>
      <c r="U1086" s="99" t="b">
        <f>IF(AND(N1086&lt;='Product Ratings'!$R$5,N1086&gt;='Product Ratings'!$Q$5),'Product Ratings'!$O$5,IF(AND(N1086&lt;='Product Ratings'!$R$6,N1086&gt;='Product Ratings'!$Q$6),'Product Ratings'!$O$6,IF(AND(N1086&lt;='Product Ratings'!$R$7,N1086&gt;='Product Ratings'!$Q$7),'Product Ratings'!$O$7,IF(AND(N1086&lt;='Product Ratings'!$R$8,N1086&gt;='Product Ratings'!$Q$8),'Product Ratings'!$O$8,IF(N1086&gt;='Product Ratings'!$Q$9,'Product Ratings'!$O$9)))))</f>
        <v>0</v>
      </c>
      <c r="V1086" s="99">
        <f>IF(AND(P1086&lt;='Product Ratings'!$V$5,P1086&gt;='Product Ratings'!$U$5),'Product Ratings'!$S$5,IF(AND(P1086&lt;='Product Ratings'!$V$6,P1086&gt;='Product Ratings'!$U$6),'Product Ratings'!$S$6,IF(AND(P1086&lt;='Product Ratings'!$V$7,P1086&gt;='Product Ratings'!$U$7),'Product Ratings'!$S$7,IF(AND(P1086&lt;='Product Ratings'!$V$8,P1086&gt;='Product Ratings'!$U$8),'Product Ratings'!$S$8,IF(P1086&gt;='Product Ratings'!$U$9,'Product Ratings'!$S$9)))))</f>
        <v>3</v>
      </c>
      <c r="W1086" s="135">
        <f t="shared" si="6"/>
        <v>12</v>
      </c>
      <c r="X1086" s="90"/>
      <c r="Y1086" s="90"/>
      <c r="Z1086" s="90"/>
      <c r="AA1086" s="90"/>
      <c r="AB1086" s="90"/>
    </row>
    <row r="1087" ht="12.75" customHeight="1">
      <c r="A1087" s="87"/>
      <c r="B1087" s="90"/>
      <c r="C1087" s="90"/>
      <c r="D1087" s="126">
        <v>1.0</v>
      </c>
      <c r="E1087" s="127">
        <v>705.91</v>
      </c>
      <c r="F1087" s="128">
        <f t="shared" si="7"/>
        <v>458.8415</v>
      </c>
      <c r="G1087" s="129">
        <f t="shared" si="1"/>
        <v>247.0685</v>
      </c>
      <c r="H1087" s="130">
        <f t="shared" si="2"/>
        <v>0.35</v>
      </c>
      <c r="I1087" s="131">
        <v>44835.0</v>
      </c>
      <c r="J1087" s="132">
        <v>44871.0</v>
      </c>
      <c r="K1087" s="123"/>
      <c r="L1087" s="90"/>
      <c r="M1087" s="133">
        <f t="shared" si="3"/>
        <v>705.91</v>
      </c>
      <c r="N1087" s="99"/>
      <c r="O1087" s="133">
        <f t="shared" si="5"/>
        <v>458.8415</v>
      </c>
      <c r="P1087" s="134">
        <v>0.31</v>
      </c>
      <c r="Q1087" s="90"/>
      <c r="R1087" s="99">
        <f>IF(AND(H1087&lt;='Product Ratings'!$E$5,H1087&gt;='Product Ratings'!$D$5),'Product Ratings'!$C$5,IF(AND(H1087&lt;='Product Ratings'!$E$6,H1087&gt;='Product Ratings'!$D$6),'Product Ratings'!$C$6,IF(AND(H1087&lt;='Product Ratings'!$E$7,H1087&gt;='Product Ratings'!$D$7),'Product Ratings'!$C$7,IF(AND(H1087&lt;='Product Ratings'!$E$8,H1087&gt;='Product Ratings'!$D$8),'Product Ratings'!$C$8,IF(H1087&gt;='Product Ratings'!$D$9,'Product Ratings'!$C$9)))))</f>
        <v>2</v>
      </c>
      <c r="S1087" s="99">
        <f>IF(AND(D1087&lt;='Product Ratings'!$I$5,D1087&gt;='Product Ratings'!$H$5),'Product Ratings'!$F$5,IF(AND(D1087&lt;='Product Ratings'!$I$6,D1087&gt;='Product Ratings'!$H$6),'Product Ratings'!$F$6,IF(AND(D1087&lt;='Product Ratings'!$I$7,I1087&gt;='Product Ratings'!$H$7),'Product Ratings'!$F$7,IF(AND(D1087&lt;='Product Ratings'!$I$8,D1087&gt;='Product Ratings'!$H$8),'Product Ratings'!$F$8,IF(D1087&gt;='Product Ratings'!$H$9,'Product Ratings'!$F$9)))))</f>
        <v>1</v>
      </c>
      <c r="T1087" s="99">
        <f>IF(AND(O1087&lt;='Product Ratings'!$M$5,O1087&gt;='Product Ratings'!$L$5),'Product Ratings'!$J$5,IF(AND(O1087&lt;='Product Ratings'!$M$6,O1087&gt;='Product Ratings'!$L$6),'Product Ratings'!$J$6,IF(AND(O1087&lt;='Product Ratings'!$M$7,O1087&gt;='Product Ratings'!$L$7),'Product Ratings'!$J$7,IF(AND(O1087&lt;='Product Ratings'!$M$8,O1087&gt;='Product Ratings'!$L$8),'Product Ratings'!$J$8,IF(O1087&gt;='Product Ratings'!$L$9,'Product Ratings'!$J$9)))))</f>
        <v>1</v>
      </c>
      <c r="U1087" s="99" t="b">
        <f>IF(AND(N1087&lt;='Product Ratings'!$R$5,N1087&gt;='Product Ratings'!$Q$5),'Product Ratings'!$O$5,IF(AND(N1087&lt;='Product Ratings'!$R$6,N1087&gt;='Product Ratings'!$Q$6),'Product Ratings'!$O$6,IF(AND(N1087&lt;='Product Ratings'!$R$7,N1087&gt;='Product Ratings'!$Q$7),'Product Ratings'!$O$7,IF(AND(N1087&lt;='Product Ratings'!$R$8,N1087&gt;='Product Ratings'!$Q$8),'Product Ratings'!$O$8,IF(N1087&gt;='Product Ratings'!$Q$9,'Product Ratings'!$O$9)))))</f>
        <v>0</v>
      </c>
      <c r="V1087" s="99">
        <f>IF(AND(P1087&lt;='Product Ratings'!$V$5,P1087&gt;='Product Ratings'!$U$5),'Product Ratings'!$S$5,IF(AND(P1087&lt;='Product Ratings'!$V$6,P1087&gt;='Product Ratings'!$U$6),'Product Ratings'!$S$6,IF(AND(P1087&lt;='Product Ratings'!$V$7,P1087&gt;='Product Ratings'!$U$7),'Product Ratings'!$S$7,IF(AND(P1087&lt;='Product Ratings'!$V$8,P1087&gt;='Product Ratings'!$U$8),'Product Ratings'!$S$8,IF(P1087&gt;='Product Ratings'!$U$9,'Product Ratings'!$S$9)))))</f>
        <v>3</v>
      </c>
      <c r="W1087" s="135">
        <f t="shared" si="6"/>
        <v>7</v>
      </c>
      <c r="X1087" s="90"/>
      <c r="Y1087" s="90"/>
      <c r="Z1087" s="90"/>
      <c r="AA1087" s="90"/>
      <c r="AB1087" s="90"/>
    </row>
    <row r="1088" ht="12.75" customHeight="1">
      <c r="A1088" s="87"/>
      <c r="B1088" s="90"/>
      <c r="C1088" s="90"/>
      <c r="D1088" s="126">
        <v>2.0</v>
      </c>
      <c r="E1088" s="127">
        <v>152.31</v>
      </c>
      <c r="F1088" s="128">
        <f t="shared" si="7"/>
        <v>99.0015</v>
      </c>
      <c r="G1088" s="129">
        <f t="shared" si="1"/>
        <v>53.3085</v>
      </c>
      <c r="H1088" s="130">
        <f t="shared" si="2"/>
        <v>0.35</v>
      </c>
      <c r="I1088" s="131">
        <v>44836.0</v>
      </c>
      <c r="J1088" s="132">
        <v>44872.0</v>
      </c>
      <c r="K1088" s="123"/>
      <c r="L1088" s="90"/>
      <c r="M1088" s="133">
        <f t="shared" si="3"/>
        <v>76.155</v>
      </c>
      <c r="N1088" s="99"/>
      <c r="O1088" s="133">
        <f t="shared" si="5"/>
        <v>49.50075</v>
      </c>
      <c r="P1088" s="134">
        <v>0.32</v>
      </c>
      <c r="Q1088" s="90"/>
      <c r="R1088" s="99">
        <f>IF(AND(H1088&lt;='Product Ratings'!$E$5,H1088&gt;='Product Ratings'!$D$5),'Product Ratings'!$C$5,IF(AND(H1088&lt;='Product Ratings'!$E$6,H1088&gt;='Product Ratings'!$D$6),'Product Ratings'!$C$6,IF(AND(H1088&lt;='Product Ratings'!$E$7,H1088&gt;='Product Ratings'!$D$7),'Product Ratings'!$C$7,IF(AND(H1088&lt;='Product Ratings'!$E$8,H1088&gt;='Product Ratings'!$D$8),'Product Ratings'!$C$8,IF(H1088&gt;='Product Ratings'!$D$9,'Product Ratings'!$C$9)))))</f>
        <v>2</v>
      </c>
      <c r="S1088" s="99">
        <f>IF(AND(D1088&lt;='Product Ratings'!$I$5,D1088&gt;='Product Ratings'!$H$5),'Product Ratings'!$F$5,IF(AND(D1088&lt;='Product Ratings'!$I$6,D1088&gt;='Product Ratings'!$H$6),'Product Ratings'!$F$6,IF(AND(D1088&lt;='Product Ratings'!$I$7,I1088&gt;='Product Ratings'!$H$7),'Product Ratings'!$F$7,IF(AND(D1088&lt;='Product Ratings'!$I$8,D1088&gt;='Product Ratings'!$H$8),'Product Ratings'!$F$8,IF(D1088&gt;='Product Ratings'!$H$9,'Product Ratings'!$F$9)))))</f>
        <v>1</v>
      </c>
      <c r="T1088" s="99">
        <f>IF(AND(O1088&lt;='Product Ratings'!$M$5,O1088&gt;='Product Ratings'!$L$5),'Product Ratings'!$J$5,IF(AND(O1088&lt;='Product Ratings'!$M$6,O1088&gt;='Product Ratings'!$L$6),'Product Ratings'!$J$6,IF(AND(O1088&lt;='Product Ratings'!$M$7,O1088&gt;='Product Ratings'!$L$7),'Product Ratings'!$J$7,IF(AND(O1088&lt;='Product Ratings'!$M$8,O1088&gt;='Product Ratings'!$L$8),'Product Ratings'!$J$8,IF(O1088&gt;='Product Ratings'!$L$9,'Product Ratings'!$J$9)))))</f>
        <v>3</v>
      </c>
      <c r="U1088" s="99" t="b">
        <f>IF(AND(N1088&lt;='Product Ratings'!$R$5,N1088&gt;='Product Ratings'!$Q$5),'Product Ratings'!$O$5,IF(AND(N1088&lt;='Product Ratings'!$R$6,N1088&gt;='Product Ratings'!$Q$6),'Product Ratings'!$O$6,IF(AND(N1088&lt;='Product Ratings'!$R$7,N1088&gt;='Product Ratings'!$Q$7),'Product Ratings'!$O$7,IF(AND(N1088&lt;='Product Ratings'!$R$8,N1088&gt;='Product Ratings'!$Q$8),'Product Ratings'!$O$8,IF(N1088&gt;='Product Ratings'!$Q$9,'Product Ratings'!$O$9)))))</f>
        <v>0</v>
      </c>
      <c r="V1088" s="99">
        <f>IF(AND(P1088&lt;='Product Ratings'!$V$5,P1088&gt;='Product Ratings'!$U$5),'Product Ratings'!$S$5,IF(AND(P1088&lt;='Product Ratings'!$V$6,P1088&gt;='Product Ratings'!$U$6),'Product Ratings'!$S$6,IF(AND(P1088&lt;='Product Ratings'!$V$7,P1088&gt;='Product Ratings'!$U$7),'Product Ratings'!$S$7,IF(AND(P1088&lt;='Product Ratings'!$V$8,P1088&gt;='Product Ratings'!$U$8),'Product Ratings'!$S$8,IF(P1088&gt;='Product Ratings'!$U$9,'Product Ratings'!$S$9)))))</f>
        <v>3</v>
      </c>
      <c r="W1088" s="135">
        <f t="shared" si="6"/>
        <v>9</v>
      </c>
      <c r="X1088" s="90"/>
      <c r="Y1088" s="90"/>
      <c r="Z1088" s="90"/>
      <c r="AA1088" s="90"/>
      <c r="AB1088" s="90"/>
    </row>
    <row r="1089" ht="12.75" customHeight="1">
      <c r="A1089" s="87"/>
      <c r="B1089" s="90"/>
      <c r="C1089" s="90"/>
      <c r="D1089" s="126">
        <v>3.0</v>
      </c>
      <c r="E1089" s="127">
        <v>765.96</v>
      </c>
      <c r="F1089" s="128">
        <f t="shared" si="7"/>
        <v>497.874</v>
      </c>
      <c r="G1089" s="129">
        <f t="shared" si="1"/>
        <v>268.086</v>
      </c>
      <c r="H1089" s="130">
        <f t="shared" si="2"/>
        <v>0.35</v>
      </c>
      <c r="I1089" s="131">
        <v>44837.0</v>
      </c>
      <c r="J1089" s="132">
        <v>44873.0</v>
      </c>
      <c r="K1089" s="123"/>
      <c r="L1089" s="90"/>
      <c r="M1089" s="133">
        <f t="shared" si="3"/>
        <v>255.32</v>
      </c>
      <c r="N1089" s="99"/>
      <c r="O1089" s="133">
        <f t="shared" si="5"/>
        <v>165.958</v>
      </c>
      <c r="P1089" s="134">
        <v>0.33</v>
      </c>
      <c r="Q1089" s="90"/>
      <c r="R1089" s="99">
        <f>IF(AND(H1089&lt;='Product Ratings'!$E$5,H1089&gt;='Product Ratings'!$D$5),'Product Ratings'!$C$5,IF(AND(H1089&lt;='Product Ratings'!$E$6,H1089&gt;='Product Ratings'!$D$6),'Product Ratings'!$C$6,IF(AND(H1089&lt;='Product Ratings'!$E$7,H1089&gt;='Product Ratings'!$D$7),'Product Ratings'!$C$7,IF(AND(H1089&lt;='Product Ratings'!$E$8,H1089&gt;='Product Ratings'!$D$8),'Product Ratings'!$C$8,IF(H1089&gt;='Product Ratings'!$D$9,'Product Ratings'!$C$9)))))</f>
        <v>2</v>
      </c>
      <c r="S1089" s="99">
        <f>IF(AND(D1089&lt;='Product Ratings'!$I$5,D1089&gt;='Product Ratings'!$H$5),'Product Ratings'!$F$5,IF(AND(D1089&lt;='Product Ratings'!$I$6,D1089&gt;='Product Ratings'!$H$6),'Product Ratings'!$F$6,IF(AND(D1089&lt;='Product Ratings'!$I$7,I1089&gt;='Product Ratings'!$H$7),'Product Ratings'!$F$7,IF(AND(D1089&lt;='Product Ratings'!$I$8,D1089&gt;='Product Ratings'!$H$8),'Product Ratings'!$F$8,IF(D1089&gt;='Product Ratings'!$H$9,'Product Ratings'!$F$9)))))</f>
        <v>1</v>
      </c>
      <c r="T1089" s="99">
        <f>IF(AND(O1089&lt;='Product Ratings'!$M$5,O1089&gt;='Product Ratings'!$L$5),'Product Ratings'!$J$5,IF(AND(O1089&lt;='Product Ratings'!$M$6,O1089&gt;='Product Ratings'!$L$6),'Product Ratings'!$J$6,IF(AND(O1089&lt;='Product Ratings'!$M$7,O1089&gt;='Product Ratings'!$L$7),'Product Ratings'!$J$7,IF(AND(O1089&lt;='Product Ratings'!$M$8,O1089&gt;='Product Ratings'!$L$8),'Product Ratings'!$J$8,IF(O1089&gt;='Product Ratings'!$L$9,'Product Ratings'!$J$9)))))</f>
        <v>2</v>
      </c>
      <c r="U1089" s="99" t="b">
        <f>IF(AND(N1089&lt;='Product Ratings'!$R$5,N1089&gt;='Product Ratings'!$Q$5),'Product Ratings'!$O$5,IF(AND(N1089&lt;='Product Ratings'!$R$6,N1089&gt;='Product Ratings'!$Q$6),'Product Ratings'!$O$6,IF(AND(N1089&lt;='Product Ratings'!$R$7,N1089&gt;='Product Ratings'!$Q$7),'Product Ratings'!$O$7,IF(AND(N1089&lt;='Product Ratings'!$R$8,N1089&gt;='Product Ratings'!$Q$8),'Product Ratings'!$O$8,IF(N1089&gt;='Product Ratings'!$Q$9,'Product Ratings'!$O$9)))))</f>
        <v>0</v>
      </c>
      <c r="V1089" s="99">
        <f>IF(AND(P1089&lt;='Product Ratings'!$V$5,P1089&gt;='Product Ratings'!$U$5),'Product Ratings'!$S$5,IF(AND(P1089&lt;='Product Ratings'!$V$6,P1089&gt;='Product Ratings'!$U$6),'Product Ratings'!$S$6,IF(AND(P1089&lt;='Product Ratings'!$V$7,P1089&gt;='Product Ratings'!$U$7),'Product Ratings'!$S$7,IF(AND(P1089&lt;='Product Ratings'!$V$8,P1089&gt;='Product Ratings'!$U$8),'Product Ratings'!$S$8,IF(P1089&gt;='Product Ratings'!$U$9,'Product Ratings'!$S$9)))))</f>
        <v>3</v>
      </c>
      <c r="W1089" s="135">
        <f t="shared" si="6"/>
        <v>8</v>
      </c>
      <c r="X1089" s="90"/>
      <c r="Y1089" s="90"/>
      <c r="Z1089" s="90"/>
      <c r="AA1089" s="90"/>
      <c r="AB1089" s="90"/>
    </row>
    <row r="1090" ht="12.75" customHeight="1">
      <c r="A1090" s="87"/>
      <c r="B1090" s="90"/>
      <c r="C1090" s="90"/>
      <c r="D1090" s="126">
        <v>4.0</v>
      </c>
      <c r="E1090" s="127">
        <v>765.96</v>
      </c>
      <c r="F1090" s="128">
        <f t="shared" si="7"/>
        <v>497.874</v>
      </c>
      <c r="G1090" s="129">
        <f t="shared" si="1"/>
        <v>268.086</v>
      </c>
      <c r="H1090" s="130">
        <f t="shared" si="2"/>
        <v>0.35</v>
      </c>
      <c r="I1090" s="131">
        <v>44838.0</v>
      </c>
      <c r="J1090" s="132">
        <v>44874.0</v>
      </c>
      <c r="K1090" s="123"/>
      <c r="L1090" s="90"/>
      <c r="M1090" s="133">
        <f t="shared" si="3"/>
        <v>191.49</v>
      </c>
      <c r="N1090" s="99"/>
      <c r="O1090" s="133">
        <f t="shared" si="5"/>
        <v>124.4685</v>
      </c>
      <c r="P1090" s="134">
        <v>0.34</v>
      </c>
      <c r="Q1090" s="90"/>
      <c r="R1090" s="99">
        <f>IF(AND(H1090&lt;='Product Ratings'!$E$5,H1090&gt;='Product Ratings'!$D$5),'Product Ratings'!$C$5,IF(AND(H1090&lt;='Product Ratings'!$E$6,H1090&gt;='Product Ratings'!$D$6),'Product Ratings'!$C$6,IF(AND(H1090&lt;='Product Ratings'!$E$7,H1090&gt;='Product Ratings'!$D$7),'Product Ratings'!$C$7,IF(AND(H1090&lt;='Product Ratings'!$E$8,H1090&gt;='Product Ratings'!$D$8),'Product Ratings'!$C$8,IF(H1090&gt;='Product Ratings'!$D$9,'Product Ratings'!$C$9)))))</f>
        <v>2</v>
      </c>
      <c r="S1090" s="99">
        <f>IF(AND(D1090&lt;='Product Ratings'!$I$5,D1090&gt;='Product Ratings'!$H$5),'Product Ratings'!$F$5,IF(AND(D1090&lt;='Product Ratings'!$I$6,D1090&gt;='Product Ratings'!$H$6),'Product Ratings'!$F$6,IF(AND(D1090&lt;='Product Ratings'!$I$7,I1090&gt;='Product Ratings'!$H$7),'Product Ratings'!$F$7,IF(AND(D1090&lt;='Product Ratings'!$I$8,D1090&gt;='Product Ratings'!$H$8),'Product Ratings'!$F$8,IF(D1090&gt;='Product Ratings'!$H$9,'Product Ratings'!$F$9)))))</f>
        <v>1</v>
      </c>
      <c r="T1090" s="99">
        <f>IF(AND(O1090&lt;='Product Ratings'!$M$5,O1090&gt;='Product Ratings'!$L$5),'Product Ratings'!$J$5,IF(AND(O1090&lt;='Product Ratings'!$M$6,O1090&gt;='Product Ratings'!$L$6),'Product Ratings'!$J$6,IF(AND(O1090&lt;='Product Ratings'!$M$7,O1090&gt;='Product Ratings'!$L$7),'Product Ratings'!$J$7,IF(AND(O1090&lt;='Product Ratings'!$M$8,O1090&gt;='Product Ratings'!$L$8),'Product Ratings'!$J$8,IF(O1090&gt;='Product Ratings'!$L$9,'Product Ratings'!$J$9)))))</f>
        <v>2</v>
      </c>
      <c r="U1090" s="99" t="b">
        <f>IF(AND(N1090&lt;='Product Ratings'!$R$5,N1090&gt;='Product Ratings'!$Q$5),'Product Ratings'!$O$5,IF(AND(N1090&lt;='Product Ratings'!$R$6,N1090&gt;='Product Ratings'!$Q$6),'Product Ratings'!$O$6,IF(AND(N1090&lt;='Product Ratings'!$R$7,N1090&gt;='Product Ratings'!$Q$7),'Product Ratings'!$O$7,IF(AND(N1090&lt;='Product Ratings'!$R$8,N1090&gt;='Product Ratings'!$Q$8),'Product Ratings'!$O$8,IF(N1090&gt;='Product Ratings'!$Q$9,'Product Ratings'!$O$9)))))</f>
        <v>0</v>
      </c>
      <c r="V1090" s="99">
        <f>IF(AND(P1090&lt;='Product Ratings'!$V$5,P1090&gt;='Product Ratings'!$U$5),'Product Ratings'!$S$5,IF(AND(P1090&lt;='Product Ratings'!$V$6,P1090&gt;='Product Ratings'!$U$6),'Product Ratings'!$S$6,IF(AND(P1090&lt;='Product Ratings'!$V$7,P1090&gt;='Product Ratings'!$U$7),'Product Ratings'!$S$7,IF(AND(P1090&lt;='Product Ratings'!$V$8,P1090&gt;='Product Ratings'!$U$8),'Product Ratings'!$S$8,IF(P1090&gt;='Product Ratings'!$U$9,'Product Ratings'!$S$9)))))</f>
        <v>4</v>
      </c>
      <c r="W1090" s="135">
        <f t="shared" si="6"/>
        <v>9</v>
      </c>
      <c r="X1090" s="90"/>
      <c r="Y1090" s="90"/>
      <c r="Z1090" s="90"/>
      <c r="AA1090" s="90"/>
      <c r="AB1090" s="90"/>
    </row>
    <row r="1091" ht="12.75" customHeight="1">
      <c r="A1091" s="87"/>
      <c r="B1091" s="90"/>
      <c r="C1091" s="90"/>
      <c r="D1091" s="126">
        <v>5.0</v>
      </c>
      <c r="E1091" s="127">
        <v>68.17</v>
      </c>
      <c r="F1091" s="128">
        <f t="shared" si="7"/>
        <v>44.3105</v>
      </c>
      <c r="G1091" s="129">
        <f t="shared" si="1"/>
        <v>23.8595</v>
      </c>
      <c r="H1091" s="130">
        <f t="shared" si="2"/>
        <v>0.35</v>
      </c>
      <c r="I1091" s="131">
        <v>44839.0</v>
      </c>
      <c r="J1091" s="132">
        <v>44875.0</v>
      </c>
      <c r="K1091" s="123"/>
      <c r="L1091" s="90"/>
      <c r="M1091" s="133">
        <f t="shared" si="3"/>
        <v>13.634</v>
      </c>
      <c r="N1091" s="99"/>
      <c r="O1091" s="133">
        <f t="shared" si="5"/>
        <v>8.8621</v>
      </c>
      <c r="P1091" s="134">
        <v>0.35</v>
      </c>
      <c r="Q1091" s="90"/>
      <c r="R1091" s="99">
        <f>IF(AND(H1091&lt;='Product Ratings'!$E$5,H1091&gt;='Product Ratings'!$D$5),'Product Ratings'!$C$5,IF(AND(H1091&lt;='Product Ratings'!$E$6,H1091&gt;='Product Ratings'!$D$6),'Product Ratings'!$C$6,IF(AND(H1091&lt;='Product Ratings'!$E$7,H1091&gt;='Product Ratings'!$D$7),'Product Ratings'!$C$7,IF(AND(H1091&lt;='Product Ratings'!$E$8,H1091&gt;='Product Ratings'!$D$8),'Product Ratings'!$C$8,IF(H1091&gt;='Product Ratings'!$D$9,'Product Ratings'!$C$9)))))</f>
        <v>2</v>
      </c>
      <c r="S1091" s="99">
        <f>IF(AND(D1091&lt;='Product Ratings'!$I$5,D1091&gt;='Product Ratings'!$H$5),'Product Ratings'!$F$5,IF(AND(D1091&lt;='Product Ratings'!$I$6,D1091&gt;='Product Ratings'!$H$6),'Product Ratings'!$F$6,IF(AND(D1091&lt;='Product Ratings'!$I$7,I1091&gt;='Product Ratings'!$H$7),'Product Ratings'!$F$7,IF(AND(D1091&lt;='Product Ratings'!$I$8,D1091&gt;='Product Ratings'!$H$8),'Product Ratings'!$F$8,IF(D1091&gt;='Product Ratings'!$H$9,'Product Ratings'!$F$9)))))</f>
        <v>1</v>
      </c>
      <c r="T1091" s="99">
        <f>IF(AND(O1091&lt;='Product Ratings'!$M$5,O1091&gt;='Product Ratings'!$L$5),'Product Ratings'!$J$5,IF(AND(O1091&lt;='Product Ratings'!$M$6,O1091&gt;='Product Ratings'!$L$6),'Product Ratings'!$J$6,IF(AND(O1091&lt;='Product Ratings'!$M$7,O1091&gt;='Product Ratings'!$L$7),'Product Ratings'!$J$7,IF(AND(O1091&lt;='Product Ratings'!$M$8,O1091&gt;='Product Ratings'!$L$8),'Product Ratings'!$J$8,IF(O1091&gt;='Product Ratings'!$L$9,'Product Ratings'!$J$9)))))</f>
        <v>5</v>
      </c>
      <c r="U1091" s="99" t="b">
        <f>IF(AND(N1091&lt;='Product Ratings'!$R$5,N1091&gt;='Product Ratings'!$Q$5),'Product Ratings'!$O$5,IF(AND(N1091&lt;='Product Ratings'!$R$6,N1091&gt;='Product Ratings'!$Q$6),'Product Ratings'!$O$6,IF(AND(N1091&lt;='Product Ratings'!$R$7,N1091&gt;='Product Ratings'!$Q$7),'Product Ratings'!$O$7,IF(AND(N1091&lt;='Product Ratings'!$R$8,N1091&gt;='Product Ratings'!$Q$8),'Product Ratings'!$O$8,IF(N1091&gt;='Product Ratings'!$Q$9,'Product Ratings'!$O$9)))))</f>
        <v>0</v>
      </c>
      <c r="V1091" s="99">
        <f>IF(AND(P1091&lt;='Product Ratings'!$V$5,P1091&gt;='Product Ratings'!$U$5),'Product Ratings'!$S$5,IF(AND(P1091&lt;='Product Ratings'!$V$6,P1091&gt;='Product Ratings'!$U$6),'Product Ratings'!$S$6,IF(AND(P1091&lt;='Product Ratings'!$V$7,P1091&gt;='Product Ratings'!$U$7),'Product Ratings'!$S$7,IF(AND(P1091&lt;='Product Ratings'!$V$8,P1091&gt;='Product Ratings'!$U$8),'Product Ratings'!$S$8,IF(P1091&gt;='Product Ratings'!$U$9,'Product Ratings'!$S$9)))))</f>
        <v>4</v>
      </c>
      <c r="W1091" s="135">
        <f t="shared" si="6"/>
        <v>12</v>
      </c>
      <c r="X1091" s="90"/>
      <c r="Y1091" s="90"/>
      <c r="Z1091" s="90"/>
      <c r="AA1091" s="90"/>
      <c r="AB1091" s="90"/>
    </row>
    <row r="1092" ht="12.75" customHeight="1">
      <c r="A1092" s="87"/>
      <c r="B1092" s="90"/>
      <c r="C1092" s="90"/>
      <c r="D1092" s="126">
        <v>6.0</v>
      </c>
      <c r="E1092" s="127">
        <v>22.83</v>
      </c>
      <c r="F1092" s="128">
        <f t="shared" si="7"/>
        <v>14.8395</v>
      </c>
      <c r="G1092" s="129">
        <f t="shared" si="1"/>
        <v>7.9905</v>
      </c>
      <c r="H1092" s="130">
        <f t="shared" si="2"/>
        <v>0.35</v>
      </c>
      <c r="I1092" s="131">
        <v>44840.0</v>
      </c>
      <c r="J1092" s="132">
        <v>44876.0</v>
      </c>
      <c r="K1092" s="123"/>
      <c r="L1092" s="90"/>
      <c r="M1092" s="133">
        <f t="shared" si="3"/>
        <v>3.805</v>
      </c>
      <c r="N1092" s="99"/>
      <c r="O1092" s="133">
        <f t="shared" si="5"/>
        <v>2.47325</v>
      </c>
      <c r="P1092" s="134">
        <v>0.45</v>
      </c>
      <c r="Q1092" s="90"/>
      <c r="R1092" s="99">
        <f>IF(AND(H1092&lt;='Product Ratings'!$E$5,H1092&gt;='Product Ratings'!$D$5),'Product Ratings'!$C$5,IF(AND(H1092&lt;='Product Ratings'!$E$6,H1092&gt;='Product Ratings'!$D$6),'Product Ratings'!$C$6,IF(AND(H1092&lt;='Product Ratings'!$E$7,H1092&gt;='Product Ratings'!$D$7),'Product Ratings'!$C$7,IF(AND(H1092&lt;='Product Ratings'!$E$8,H1092&gt;='Product Ratings'!$D$8),'Product Ratings'!$C$8,IF(H1092&gt;='Product Ratings'!$D$9,'Product Ratings'!$C$9)))))</f>
        <v>2</v>
      </c>
      <c r="S1092" s="99">
        <f>IF(AND(D1092&lt;='Product Ratings'!$I$5,D1092&gt;='Product Ratings'!$H$5),'Product Ratings'!$F$5,IF(AND(D1092&lt;='Product Ratings'!$I$6,D1092&gt;='Product Ratings'!$H$6),'Product Ratings'!$F$6,IF(AND(D1092&lt;='Product Ratings'!$I$7,I1092&gt;='Product Ratings'!$H$7),'Product Ratings'!$F$7,IF(AND(D1092&lt;='Product Ratings'!$I$8,D1092&gt;='Product Ratings'!$H$8),'Product Ratings'!$F$8,IF(D1092&gt;='Product Ratings'!$H$9,'Product Ratings'!$F$9)))))</f>
        <v>2</v>
      </c>
      <c r="T1092" s="99">
        <f>IF(AND(O1092&lt;='Product Ratings'!$M$5,O1092&gt;='Product Ratings'!$L$5),'Product Ratings'!$J$5,IF(AND(O1092&lt;='Product Ratings'!$M$6,O1092&gt;='Product Ratings'!$L$6),'Product Ratings'!$J$6,IF(AND(O1092&lt;='Product Ratings'!$M$7,O1092&gt;='Product Ratings'!$L$7),'Product Ratings'!$J$7,IF(AND(O1092&lt;='Product Ratings'!$M$8,O1092&gt;='Product Ratings'!$L$8),'Product Ratings'!$J$8,IF(O1092&gt;='Product Ratings'!$L$9,'Product Ratings'!$J$9)))))</f>
        <v>5</v>
      </c>
      <c r="U1092" s="99" t="b">
        <f>IF(AND(N1092&lt;='Product Ratings'!$R$5,N1092&gt;='Product Ratings'!$Q$5),'Product Ratings'!$O$5,IF(AND(N1092&lt;='Product Ratings'!$R$6,N1092&gt;='Product Ratings'!$Q$6),'Product Ratings'!$O$6,IF(AND(N1092&lt;='Product Ratings'!$R$7,N1092&gt;='Product Ratings'!$Q$7),'Product Ratings'!$O$7,IF(AND(N1092&lt;='Product Ratings'!$R$8,N1092&gt;='Product Ratings'!$Q$8),'Product Ratings'!$O$8,IF(N1092&gt;='Product Ratings'!$Q$9,'Product Ratings'!$O$9)))))</f>
        <v>0</v>
      </c>
      <c r="V1092" s="99">
        <f>IF(AND(P1092&lt;='Product Ratings'!$V$5,P1092&gt;='Product Ratings'!$U$5),'Product Ratings'!$S$5,IF(AND(P1092&lt;='Product Ratings'!$V$6,P1092&gt;='Product Ratings'!$U$6),'Product Ratings'!$S$6,IF(AND(P1092&lt;='Product Ratings'!$V$7,P1092&gt;='Product Ratings'!$U$7),'Product Ratings'!$S$7,IF(AND(P1092&lt;='Product Ratings'!$V$8,P1092&gt;='Product Ratings'!$U$8),'Product Ratings'!$S$8,IF(P1092&gt;='Product Ratings'!$U$9,'Product Ratings'!$S$9)))))</f>
        <v>4</v>
      </c>
      <c r="W1092" s="135">
        <f t="shared" si="6"/>
        <v>13</v>
      </c>
      <c r="X1092" s="90"/>
      <c r="Y1092" s="90"/>
      <c r="Z1092" s="90"/>
      <c r="AA1092" s="90"/>
      <c r="AB1092" s="90"/>
    </row>
    <row r="1093" ht="12.75" customHeight="1">
      <c r="A1093" s="87"/>
      <c r="B1093" s="90"/>
      <c r="C1093" s="90"/>
      <c r="D1093" s="126">
        <v>1.0</v>
      </c>
      <c r="E1093" s="127">
        <v>185.62</v>
      </c>
      <c r="F1093" s="128">
        <f t="shared" si="7"/>
        <v>120.653</v>
      </c>
      <c r="G1093" s="129">
        <f t="shared" si="1"/>
        <v>64.967</v>
      </c>
      <c r="H1093" s="130">
        <f t="shared" si="2"/>
        <v>0.35</v>
      </c>
      <c r="I1093" s="131">
        <v>44841.0</v>
      </c>
      <c r="J1093" s="132">
        <v>44877.0</v>
      </c>
      <c r="K1093" s="123"/>
      <c r="L1093" s="90"/>
      <c r="M1093" s="133">
        <f t="shared" si="3"/>
        <v>185.62</v>
      </c>
      <c r="N1093" s="99"/>
      <c r="O1093" s="133">
        <f t="shared" si="5"/>
        <v>120.653</v>
      </c>
      <c r="P1093" s="134">
        <v>0.46</v>
      </c>
      <c r="Q1093" s="90"/>
      <c r="R1093" s="99">
        <f>IF(AND(H1093&lt;='Product Ratings'!$E$5,H1093&gt;='Product Ratings'!$D$5),'Product Ratings'!$C$5,IF(AND(H1093&lt;='Product Ratings'!$E$6,H1093&gt;='Product Ratings'!$D$6),'Product Ratings'!$C$6,IF(AND(H1093&lt;='Product Ratings'!$E$7,H1093&gt;='Product Ratings'!$D$7),'Product Ratings'!$C$7,IF(AND(H1093&lt;='Product Ratings'!$E$8,H1093&gt;='Product Ratings'!$D$8),'Product Ratings'!$C$8,IF(H1093&gt;='Product Ratings'!$D$9,'Product Ratings'!$C$9)))))</f>
        <v>2</v>
      </c>
      <c r="S1093" s="99">
        <f>IF(AND(D1093&lt;='Product Ratings'!$I$5,D1093&gt;='Product Ratings'!$H$5),'Product Ratings'!$F$5,IF(AND(D1093&lt;='Product Ratings'!$I$6,D1093&gt;='Product Ratings'!$H$6),'Product Ratings'!$F$6,IF(AND(D1093&lt;='Product Ratings'!$I$7,I1093&gt;='Product Ratings'!$H$7),'Product Ratings'!$F$7,IF(AND(D1093&lt;='Product Ratings'!$I$8,D1093&gt;='Product Ratings'!$H$8),'Product Ratings'!$F$8,IF(D1093&gt;='Product Ratings'!$H$9,'Product Ratings'!$F$9)))))</f>
        <v>1</v>
      </c>
      <c r="T1093" s="99">
        <f>IF(AND(O1093&lt;='Product Ratings'!$M$5,O1093&gt;='Product Ratings'!$L$5),'Product Ratings'!$J$5,IF(AND(O1093&lt;='Product Ratings'!$M$6,O1093&gt;='Product Ratings'!$L$6),'Product Ratings'!$J$6,IF(AND(O1093&lt;='Product Ratings'!$M$7,O1093&gt;='Product Ratings'!$L$7),'Product Ratings'!$J$7,IF(AND(O1093&lt;='Product Ratings'!$M$8,O1093&gt;='Product Ratings'!$L$8),'Product Ratings'!$J$8,IF(O1093&gt;='Product Ratings'!$L$9,'Product Ratings'!$J$9)))))</f>
        <v>2</v>
      </c>
      <c r="U1093" s="99" t="b">
        <f>IF(AND(N1093&lt;='Product Ratings'!$R$5,N1093&gt;='Product Ratings'!$Q$5),'Product Ratings'!$O$5,IF(AND(N1093&lt;='Product Ratings'!$R$6,N1093&gt;='Product Ratings'!$Q$6),'Product Ratings'!$O$6,IF(AND(N1093&lt;='Product Ratings'!$R$7,N1093&gt;='Product Ratings'!$Q$7),'Product Ratings'!$O$7,IF(AND(N1093&lt;='Product Ratings'!$R$8,N1093&gt;='Product Ratings'!$Q$8),'Product Ratings'!$O$8,IF(N1093&gt;='Product Ratings'!$Q$9,'Product Ratings'!$O$9)))))</f>
        <v>0</v>
      </c>
      <c r="V1093" s="99">
        <f>IF(AND(P1093&lt;='Product Ratings'!$V$5,P1093&gt;='Product Ratings'!$U$5),'Product Ratings'!$S$5,IF(AND(P1093&lt;='Product Ratings'!$V$6,P1093&gt;='Product Ratings'!$U$6),'Product Ratings'!$S$6,IF(AND(P1093&lt;='Product Ratings'!$V$7,P1093&gt;='Product Ratings'!$U$7),'Product Ratings'!$S$7,IF(AND(P1093&lt;='Product Ratings'!$V$8,P1093&gt;='Product Ratings'!$U$8),'Product Ratings'!$S$8,IF(P1093&gt;='Product Ratings'!$U$9,'Product Ratings'!$S$9)))))</f>
        <v>4</v>
      </c>
      <c r="W1093" s="135">
        <f t="shared" si="6"/>
        <v>9</v>
      </c>
      <c r="X1093" s="90"/>
      <c r="Y1093" s="90"/>
      <c r="Z1093" s="90"/>
      <c r="AA1093" s="90"/>
      <c r="AB1093" s="90"/>
    </row>
    <row r="1094" ht="12.75" customHeight="1">
      <c r="A1094" s="87"/>
      <c r="B1094" s="90"/>
      <c r="C1094" s="90"/>
      <c r="D1094" s="126">
        <v>2.0</v>
      </c>
      <c r="E1094" s="127">
        <v>147.13</v>
      </c>
      <c r="F1094" s="128">
        <f t="shared" si="7"/>
        <v>95.6345</v>
      </c>
      <c r="G1094" s="129">
        <f t="shared" si="1"/>
        <v>51.4955</v>
      </c>
      <c r="H1094" s="130">
        <f t="shared" si="2"/>
        <v>0.35</v>
      </c>
      <c r="I1094" s="131">
        <v>44842.0</v>
      </c>
      <c r="J1094" s="132">
        <v>44878.0</v>
      </c>
      <c r="K1094" s="123"/>
      <c r="L1094" s="90"/>
      <c r="M1094" s="133">
        <f t="shared" si="3"/>
        <v>73.565</v>
      </c>
      <c r="N1094" s="99"/>
      <c r="O1094" s="133">
        <f t="shared" si="5"/>
        <v>47.81725</v>
      </c>
      <c r="P1094" s="134">
        <v>0.48</v>
      </c>
      <c r="Q1094" s="90"/>
      <c r="R1094" s="99">
        <f>IF(AND(H1094&lt;='Product Ratings'!$E$5,H1094&gt;='Product Ratings'!$D$5),'Product Ratings'!$C$5,IF(AND(H1094&lt;='Product Ratings'!$E$6,H1094&gt;='Product Ratings'!$D$6),'Product Ratings'!$C$6,IF(AND(H1094&lt;='Product Ratings'!$E$7,H1094&gt;='Product Ratings'!$D$7),'Product Ratings'!$C$7,IF(AND(H1094&lt;='Product Ratings'!$E$8,H1094&gt;='Product Ratings'!$D$8),'Product Ratings'!$C$8,IF(H1094&gt;='Product Ratings'!$D$9,'Product Ratings'!$C$9)))))</f>
        <v>2</v>
      </c>
      <c r="S1094" s="99">
        <f>IF(AND(D1094&lt;='Product Ratings'!$I$5,D1094&gt;='Product Ratings'!$H$5),'Product Ratings'!$F$5,IF(AND(D1094&lt;='Product Ratings'!$I$6,D1094&gt;='Product Ratings'!$H$6),'Product Ratings'!$F$6,IF(AND(D1094&lt;='Product Ratings'!$I$7,I1094&gt;='Product Ratings'!$H$7),'Product Ratings'!$F$7,IF(AND(D1094&lt;='Product Ratings'!$I$8,D1094&gt;='Product Ratings'!$H$8),'Product Ratings'!$F$8,IF(D1094&gt;='Product Ratings'!$H$9,'Product Ratings'!$F$9)))))</f>
        <v>1</v>
      </c>
      <c r="T1094" s="99">
        <f>IF(AND(O1094&lt;='Product Ratings'!$M$5,O1094&gt;='Product Ratings'!$L$5),'Product Ratings'!$J$5,IF(AND(O1094&lt;='Product Ratings'!$M$6,O1094&gt;='Product Ratings'!$L$6),'Product Ratings'!$J$6,IF(AND(O1094&lt;='Product Ratings'!$M$7,O1094&gt;='Product Ratings'!$L$7),'Product Ratings'!$J$7,IF(AND(O1094&lt;='Product Ratings'!$M$8,O1094&gt;='Product Ratings'!$L$8),'Product Ratings'!$J$8,IF(O1094&gt;='Product Ratings'!$L$9,'Product Ratings'!$J$9)))))</f>
        <v>3</v>
      </c>
      <c r="U1094" s="99" t="b">
        <f>IF(AND(N1094&lt;='Product Ratings'!$R$5,N1094&gt;='Product Ratings'!$Q$5),'Product Ratings'!$O$5,IF(AND(N1094&lt;='Product Ratings'!$R$6,N1094&gt;='Product Ratings'!$Q$6),'Product Ratings'!$O$6,IF(AND(N1094&lt;='Product Ratings'!$R$7,N1094&gt;='Product Ratings'!$Q$7),'Product Ratings'!$O$7,IF(AND(N1094&lt;='Product Ratings'!$R$8,N1094&gt;='Product Ratings'!$Q$8),'Product Ratings'!$O$8,IF(N1094&gt;='Product Ratings'!$Q$9,'Product Ratings'!$O$9)))))</f>
        <v>0</v>
      </c>
      <c r="V1094" s="99">
        <f>IF(AND(P1094&lt;='Product Ratings'!$V$5,P1094&gt;='Product Ratings'!$U$5),'Product Ratings'!$S$5,IF(AND(P1094&lt;='Product Ratings'!$V$6,P1094&gt;='Product Ratings'!$U$6),'Product Ratings'!$S$6,IF(AND(P1094&lt;='Product Ratings'!$V$7,P1094&gt;='Product Ratings'!$U$7),'Product Ratings'!$S$7,IF(AND(P1094&lt;='Product Ratings'!$V$8,P1094&gt;='Product Ratings'!$U$8),'Product Ratings'!$S$8,IF(P1094&gt;='Product Ratings'!$U$9,'Product Ratings'!$S$9)))))</f>
        <v>4</v>
      </c>
      <c r="W1094" s="135">
        <f t="shared" si="6"/>
        <v>10</v>
      </c>
      <c r="X1094" s="90"/>
      <c r="Y1094" s="90"/>
      <c r="Z1094" s="90"/>
      <c r="AA1094" s="90"/>
      <c r="AB1094" s="90"/>
    </row>
    <row r="1095" ht="12.75" customHeight="1">
      <c r="A1095" s="87"/>
      <c r="B1095" s="90"/>
      <c r="C1095" s="90"/>
      <c r="D1095" s="126">
        <v>3.0</v>
      </c>
      <c r="E1095" s="127">
        <v>191.65</v>
      </c>
      <c r="F1095" s="128">
        <f t="shared" si="7"/>
        <v>124.5725</v>
      </c>
      <c r="G1095" s="129">
        <f t="shared" si="1"/>
        <v>67.0775</v>
      </c>
      <c r="H1095" s="130">
        <f t="shared" si="2"/>
        <v>0.35</v>
      </c>
      <c r="I1095" s="131">
        <v>44843.0</v>
      </c>
      <c r="J1095" s="132">
        <v>44879.0</v>
      </c>
      <c r="K1095" s="123"/>
      <c r="L1095" s="90"/>
      <c r="M1095" s="133">
        <f t="shared" si="3"/>
        <v>63.88333333</v>
      </c>
      <c r="N1095" s="99"/>
      <c r="O1095" s="133">
        <f t="shared" si="5"/>
        <v>41.52416667</v>
      </c>
      <c r="P1095" s="134">
        <v>0.5</v>
      </c>
      <c r="Q1095" s="90"/>
      <c r="R1095" s="99">
        <f>IF(AND(H1095&lt;='Product Ratings'!$E$5,H1095&gt;='Product Ratings'!$D$5),'Product Ratings'!$C$5,IF(AND(H1095&lt;='Product Ratings'!$E$6,H1095&gt;='Product Ratings'!$D$6),'Product Ratings'!$C$6,IF(AND(H1095&lt;='Product Ratings'!$E$7,H1095&gt;='Product Ratings'!$D$7),'Product Ratings'!$C$7,IF(AND(H1095&lt;='Product Ratings'!$E$8,H1095&gt;='Product Ratings'!$D$8),'Product Ratings'!$C$8,IF(H1095&gt;='Product Ratings'!$D$9,'Product Ratings'!$C$9)))))</f>
        <v>2</v>
      </c>
      <c r="S1095" s="99">
        <f>IF(AND(D1095&lt;='Product Ratings'!$I$5,D1095&gt;='Product Ratings'!$H$5),'Product Ratings'!$F$5,IF(AND(D1095&lt;='Product Ratings'!$I$6,D1095&gt;='Product Ratings'!$H$6),'Product Ratings'!$F$6,IF(AND(D1095&lt;='Product Ratings'!$I$7,I1095&gt;='Product Ratings'!$H$7),'Product Ratings'!$F$7,IF(AND(D1095&lt;='Product Ratings'!$I$8,D1095&gt;='Product Ratings'!$H$8),'Product Ratings'!$F$8,IF(D1095&gt;='Product Ratings'!$H$9,'Product Ratings'!$F$9)))))</f>
        <v>1</v>
      </c>
      <c r="T1095" s="99">
        <f>IF(AND(O1095&lt;='Product Ratings'!$M$5,O1095&gt;='Product Ratings'!$L$5),'Product Ratings'!$J$5,IF(AND(O1095&lt;='Product Ratings'!$M$6,O1095&gt;='Product Ratings'!$L$6),'Product Ratings'!$J$6,IF(AND(O1095&lt;='Product Ratings'!$M$7,O1095&gt;='Product Ratings'!$L$7),'Product Ratings'!$J$7,IF(AND(O1095&lt;='Product Ratings'!$M$8,O1095&gt;='Product Ratings'!$L$8),'Product Ratings'!$J$8,IF(O1095&gt;='Product Ratings'!$L$9,'Product Ratings'!$J$9)))))</f>
        <v>3</v>
      </c>
      <c r="U1095" s="99" t="b">
        <f>IF(AND(N1095&lt;='Product Ratings'!$R$5,N1095&gt;='Product Ratings'!$Q$5),'Product Ratings'!$O$5,IF(AND(N1095&lt;='Product Ratings'!$R$6,N1095&gt;='Product Ratings'!$Q$6),'Product Ratings'!$O$6,IF(AND(N1095&lt;='Product Ratings'!$R$7,N1095&gt;='Product Ratings'!$Q$7),'Product Ratings'!$O$7,IF(AND(N1095&lt;='Product Ratings'!$R$8,N1095&gt;='Product Ratings'!$Q$8),'Product Ratings'!$O$8,IF(N1095&gt;='Product Ratings'!$Q$9,'Product Ratings'!$O$9)))))</f>
        <v>0</v>
      </c>
      <c r="V1095" s="99">
        <f>IF(AND(P1095&lt;='Product Ratings'!$V$5,P1095&gt;='Product Ratings'!$U$5),'Product Ratings'!$S$5,IF(AND(P1095&lt;='Product Ratings'!$V$6,P1095&gt;='Product Ratings'!$U$6),'Product Ratings'!$S$6,IF(AND(P1095&lt;='Product Ratings'!$V$7,P1095&gt;='Product Ratings'!$U$7),'Product Ratings'!$S$7,IF(AND(P1095&lt;='Product Ratings'!$V$8,P1095&gt;='Product Ratings'!$U$8),'Product Ratings'!$S$8,IF(P1095&gt;='Product Ratings'!$U$9,'Product Ratings'!$S$9)))))</f>
        <v>4</v>
      </c>
      <c r="W1095" s="135">
        <f t="shared" si="6"/>
        <v>10</v>
      </c>
      <c r="X1095" s="90"/>
      <c r="Y1095" s="90"/>
      <c r="Z1095" s="90"/>
      <c r="AA1095" s="90"/>
      <c r="AB1095" s="90"/>
    </row>
    <row r="1096" ht="12.75" customHeight="1">
      <c r="A1096" s="87"/>
      <c r="B1096" s="90"/>
      <c r="C1096" s="90"/>
      <c r="D1096" s="126">
        <v>4.0</v>
      </c>
      <c r="E1096" s="127">
        <v>85.22</v>
      </c>
      <c r="F1096" s="128">
        <f t="shared" si="7"/>
        <v>55.393</v>
      </c>
      <c r="G1096" s="129">
        <f t="shared" si="1"/>
        <v>29.827</v>
      </c>
      <c r="H1096" s="130">
        <f t="shared" si="2"/>
        <v>0.35</v>
      </c>
      <c r="I1096" s="131">
        <v>44844.0</v>
      </c>
      <c r="J1096" s="132">
        <v>44880.0</v>
      </c>
      <c r="K1096" s="123"/>
      <c r="L1096" s="90"/>
      <c r="M1096" s="133">
        <f t="shared" si="3"/>
        <v>21.305</v>
      </c>
      <c r="N1096" s="99"/>
      <c r="O1096" s="133">
        <f t="shared" si="5"/>
        <v>13.84825</v>
      </c>
      <c r="P1096" s="134">
        <v>0.52</v>
      </c>
      <c r="Q1096" s="90"/>
      <c r="R1096" s="99">
        <f>IF(AND(H1096&lt;='Product Ratings'!$E$5,H1096&gt;='Product Ratings'!$D$5),'Product Ratings'!$C$5,IF(AND(H1096&lt;='Product Ratings'!$E$6,H1096&gt;='Product Ratings'!$D$6),'Product Ratings'!$C$6,IF(AND(H1096&lt;='Product Ratings'!$E$7,H1096&gt;='Product Ratings'!$D$7),'Product Ratings'!$C$7,IF(AND(H1096&lt;='Product Ratings'!$E$8,H1096&gt;='Product Ratings'!$D$8),'Product Ratings'!$C$8,IF(H1096&gt;='Product Ratings'!$D$9,'Product Ratings'!$C$9)))))</f>
        <v>2</v>
      </c>
      <c r="S1096" s="99">
        <f>IF(AND(D1096&lt;='Product Ratings'!$I$5,D1096&gt;='Product Ratings'!$H$5),'Product Ratings'!$F$5,IF(AND(D1096&lt;='Product Ratings'!$I$6,D1096&gt;='Product Ratings'!$H$6),'Product Ratings'!$F$6,IF(AND(D1096&lt;='Product Ratings'!$I$7,I1096&gt;='Product Ratings'!$H$7),'Product Ratings'!$F$7,IF(AND(D1096&lt;='Product Ratings'!$I$8,D1096&gt;='Product Ratings'!$H$8),'Product Ratings'!$F$8,IF(D1096&gt;='Product Ratings'!$H$9,'Product Ratings'!$F$9)))))</f>
        <v>1</v>
      </c>
      <c r="T1096" s="99">
        <f>IF(AND(O1096&lt;='Product Ratings'!$M$5,O1096&gt;='Product Ratings'!$L$5),'Product Ratings'!$J$5,IF(AND(O1096&lt;='Product Ratings'!$M$6,O1096&gt;='Product Ratings'!$L$6),'Product Ratings'!$J$6,IF(AND(O1096&lt;='Product Ratings'!$M$7,O1096&gt;='Product Ratings'!$L$7),'Product Ratings'!$J$7,IF(AND(O1096&lt;='Product Ratings'!$M$8,O1096&gt;='Product Ratings'!$L$8),'Product Ratings'!$J$8,IF(O1096&gt;='Product Ratings'!$L$9,'Product Ratings'!$J$9)))))</f>
        <v>5</v>
      </c>
      <c r="U1096" s="99" t="b">
        <f>IF(AND(N1096&lt;='Product Ratings'!$R$5,N1096&gt;='Product Ratings'!$Q$5),'Product Ratings'!$O$5,IF(AND(N1096&lt;='Product Ratings'!$R$6,N1096&gt;='Product Ratings'!$Q$6),'Product Ratings'!$O$6,IF(AND(N1096&lt;='Product Ratings'!$R$7,N1096&gt;='Product Ratings'!$Q$7),'Product Ratings'!$O$7,IF(AND(N1096&lt;='Product Ratings'!$R$8,N1096&gt;='Product Ratings'!$Q$8),'Product Ratings'!$O$8,IF(N1096&gt;='Product Ratings'!$Q$9,'Product Ratings'!$O$9)))))</f>
        <v>0</v>
      </c>
      <c r="V1096" s="99">
        <f>IF(AND(P1096&lt;='Product Ratings'!$V$5,P1096&gt;='Product Ratings'!$U$5),'Product Ratings'!$S$5,IF(AND(P1096&lt;='Product Ratings'!$V$6,P1096&gt;='Product Ratings'!$U$6),'Product Ratings'!$S$6,IF(AND(P1096&lt;='Product Ratings'!$V$7,P1096&gt;='Product Ratings'!$U$7),'Product Ratings'!$S$7,IF(AND(P1096&lt;='Product Ratings'!$V$8,P1096&gt;='Product Ratings'!$U$8),'Product Ratings'!$S$8,IF(P1096&gt;='Product Ratings'!$U$9,'Product Ratings'!$S$9)))))</f>
        <v>4</v>
      </c>
      <c r="W1096" s="135">
        <f t="shared" si="6"/>
        <v>12</v>
      </c>
      <c r="X1096" s="90"/>
      <c r="Y1096" s="90"/>
      <c r="Z1096" s="90"/>
      <c r="AA1096" s="90"/>
      <c r="AB1096" s="90"/>
    </row>
    <row r="1097" ht="12.75" customHeight="1">
      <c r="A1097" s="87"/>
      <c r="B1097" s="90"/>
      <c r="C1097" s="90"/>
      <c r="D1097" s="126">
        <v>5.0</v>
      </c>
      <c r="E1097" s="127">
        <v>813.04</v>
      </c>
      <c r="F1097" s="128">
        <f t="shared" si="7"/>
        <v>528.476</v>
      </c>
      <c r="G1097" s="129">
        <f t="shared" si="1"/>
        <v>284.564</v>
      </c>
      <c r="H1097" s="130">
        <f t="shared" si="2"/>
        <v>0.35</v>
      </c>
      <c r="I1097" s="131">
        <v>44845.0</v>
      </c>
      <c r="J1097" s="132">
        <v>44881.0</v>
      </c>
      <c r="K1097" s="123"/>
      <c r="L1097" s="90"/>
      <c r="M1097" s="133">
        <f t="shared" si="3"/>
        <v>162.608</v>
      </c>
      <c r="N1097" s="99"/>
      <c r="O1097" s="133">
        <f t="shared" si="5"/>
        <v>105.6952</v>
      </c>
      <c r="P1097" s="134">
        <v>0.56</v>
      </c>
      <c r="Q1097" s="90"/>
      <c r="R1097" s="99">
        <f>IF(AND(H1097&lt;='Product Ratings'!$E$5,H1097&gt;='Product Ratings'!$D$5),'Product Ratings'!$C$5,IF(AND(H1097&lt;='Product Ratings'!$E$6,H1097&gt;='Product Ratings'!$D$6),'Product Ratings'!$C$6,IF(AND(H1097&lt;='Product Ratings'!$E$7,H1097&gt;='Product Ratings'!$D$7),'Product Ratings'!$C$7,IF(AND(H1097&lt;='Product Ratings'!$E$8,H1097&gt;='Product Ratings'!$D$8),'Product Ratings'!$C$8,IF(H1097&gt;='Product Ratings'!$D$9,'Product Ratings'!$C$9)))))</f>
        <v>2</v>
      </c>
      <c r="S1097" s="99">
        <f>IF(AND(D1097&lt;='Product Ratings'!$I$5,D1097&gt;='Product Ratings'!$H$5),'Product Ratings'!$F$5,IF(AND(D1097&lt;='Product Ratings'!$I$6,D1097&gt;='Product Ratings'!$H$6),'Product Ratings'!$F$6,IF(AND(D1097&lt;='Product Ratings'!$I$7,I1097&gt;='Product Ratings'!$H$7),'Product Ratings'!$F$7,IF(AND(D1097&lt;='Product Ratings'!$I$8,D1097&gt;='Product Ratings'!$H$8),'Product Ratings'!$F$8,IF(D1097&gt;='Product Ratings'!$H$9,'Product Ratings'!$F$9)))))</f>
        <v>1</v>
      </c>
      <c r="T1097" s="99">
        <f>IF(AND(O1097&lt;='Product Ratings'!$M$5,O1097&gt;='Product Ratings'!$L$5),'Product Ratings'!$J$5,IF(AND(O1097&lt;='Product Ratings'!$M$6,O1097&gt;='Product Ratings'!$L$6),'Product Ratings'!$J$6,IF(AND(O1097&lt;='Product Ratings'!$M$7,O1097&gt;='Product Ratings'!$L$7),'Product Ratings'!$J$7,IF(AND(O1097&lt;='Product Ratings'!$M$8,O1097&gt;='Product Ratings'!$L$8),'Product Ratings'!$J$8,IF(O1097&gt;='Product Ratings'!$L$9,'Product Ratings'!$J$9)))))</f>
        <v>2</v>
      </c>
      <c r="U1097" s="99" t="b">
        <f>IF(AND(N1097&lt;='Product Ratings'!$R$5,N1097&gt;='Product Ratings'!$Q$5),'Product Ratings'!$O$5,IF(AND(N1097&lt;='Product Ratings'!$R$6,N1097&gt;='Product Ratings'!$Q$6),'Product Ratings'!$O$6,IF(AND(N1097&lt;='Product Ratings'!$R$7,N1097&gt;='Product Ratings'!$Q$7),'Product Ratings'!$O$7,IF(AND(N1097&lt;='Product Ratings'!$R$8,N1097&gt;='Product Ratings'!$Q$8),'Product Ratings'!$O$8,IF(N1097&gt;='Product Ratings'!$Q$9,'Product Ratings'!$O$9)))))</f>
        <v>0</v>
      </c>
      <c r="V1097" s="99">
        <f>IF(AND(P1097&lt;='Product Ratings'!$V$5,P1097&gt;='Product Ratings'!$U$5),'Product Ratings'!$S$5,IF(AND(P1097&lt;='Product Ratings'!$V$6,P1097&gt;='Product Ratings'!$U$6),'Product Ratings'!$S$6,IF(AND(P1097&lt;='Product Ratings'!$V$7,P1097&gt;='Product Ratings'!$U$7),'Product Ratings'!$S$7,IF(AND(P1097&lt;='Product Ratings'!$V$8,P1097&gt;='Product Ratings'!$U$8),'Product Ratings'!$S$8,IF(P1097&gt;='Product Ratings'!$U$9,'Product Ratings'!$S$9)))))</f>
        <v>4</v>
      </c>
      <c r="W1097" s="135">
        <f t="shared" si="6"/>
        <v>9</v>
      </c>
      <c r="X1097" s="90"/>
      <c r="Y1097" s="90"/>
      <c r="Z1097" s="90"/>
      <c r="AA1097" s="90"/>
      <c r="AB1097" s="90"/>
    </row>
    <row r="1098" ht="12.75" customHeight="1">
      <c r="A1098" s="87"/>
      <c r="B1098" s="90"/>
      <c r="C1098" s="90"/>
      <c r="D1098" s="126">
        <v>6.0</v>
      </c>
      <c r="E1098" s="127">
        <v>50.36</v>
      </c>
      <c r="F1098" s="128">
        <f t="shared" si="7"/>
        <v>32.734</v>
      </c>
      <c r="G1098" s="129">
        <f t="shared" si="1"/>
        <v>17.626</v>
      </c>
      <c r="H1098" s="130">
        <f t="shared" si="2"/>
        <v>0.35</v>
      </c>
      <c r="I1098" s="131">
        <v>44846.0</v>
      </c>
      <c r="J1098" s="132">
        <v>44882.0</v>
      </c>
      <c r="K1098" s="123"/>
      <c r="L1098" s="90"/>
      <c r="M1098" s="133">
        <f t="shared" si="3"/>
        <v>8.393333333</v>
      </c>
      <c r="N1098" s="99"/>
      <c r="O1098" s="133">
        <f t="shared" si="5"/>
        <v>5.455666667</v>
      </c>
      <c r="P1098" s="134">
        <v>0.53</v>
      </c>
      <c r="Q1098" s="90"/>
      <c r="R1098" s="99">
        <f>IF(AND(H1098&lt;='Product Ratings'!$E$5,H1098&gt;='Product Ratings'!$D$5),'Product Ratings'!$C$5,IF(AND(H1098&lt;='Product Ratings'!$E$6,H1098&gt;='Product Ratings'!$D$6),'Product Ratings'!$C$6,IF(AND(H1098&lt;='Product Ratings'!$E$7,H1098&gt;='Product Ratings'!$D$7),'Product Ratings'!$C$7,IF(AND(H1098&lt;='Product Ratings'!$E$8,H1098&gt;='Product Ratings'!$D$8),'Product Ratings'!$C$8,IF(H1098&gt;='Product Ratings'!$D$9,'Product Ratings'!$C$9)))))</f>
        <v>2</v>
      </c>
      <c r="S1098" s="99">
        <f>IF(AND(D1098&lt;='Product Ratings'!$I$5,D1098&gt;='Product Ratings'!$H$5),'Product Ratings'!$F$5,IF(AND(D1098&lt;='Product Ratings'!$I$6,D1098&gt;='Product Ratings'!$H$6),'Product Ratings'!$F$6,IF(AND(D1098&lt;='Product Ratings'!$I$7,I1098&gt;='Product Ratings'!$H$7),'Product Ratings'!$F$7,IF(AND(D1098&lt;='Product Ratings'!$I$8,D1098&gt;='Product Ratings'!$H$8),'Product Ratings'!$F$8,IF(D1098&gt;='Product Ratings'!$H$9,'Product Ratings'!$F$9)))))</f>
        <v>2</v>
      </c>
      <c r="T1098" s="99">
        <f>IF(AND(O1098&lt;='Product Ratings'!$M$5,O1098&gt;='Product Ratings'!$L$5),'Product Ratings'!$J$5,IF(AND(O1098&lt;='Product Ratings'!$M$6,O1098&gt;='Product Ratings'!$L$6),'Product Ratings'!$J$6,IF(AND(O1098&lt;='Product Ratings'!$M$7,O1098&gt;='Product Ratings'!$L$7),'Product Ratings'!$J$7,IF(AND(O1098&lt;='Product Ratings'!$M$8,O1098&gt;='Product Ratings'!$L$8),'Product Ratings'!$J$8,IF(O1098&gt;='Product Ratings'!$L$9,'Product Ratings'!$J$9)))))</f>
        <v>5</v>
      </c>
      <c r="U1098" s="99" t="b">
        <f>IF(AND(N1098&lt;='Product Ratings'!$R$5,N1098&gt;='Product Ratings'!$Q$5),'Product Ratings'!$O$5,IF(AND(N1098&lt;='Product Ratings'!$R$6,N1098&gt;='Product Ratings'!$Q$6),'Product Ratings'!$O$6,IF(AND(N1098&lt;='Product Ratings'!$R$7,N1098&gt;='Product Ratings'!$Q$7),'Product Ratings'!$O$7,IF(AND(N1098&lt;='Product Ratings'!$R$8,N1098&gt;='Product Ratings'!$Q$8),'Product Ratings'!$O$8,IF(N1098&gt;='Product Ratings'!$Q$9,'Product Ratings'!$O$9)))))</f>
        <v>0</v>
      </c>
      <c r="V1098" s="99">
        <f>IF(AND(P1098&lt;='Product Ratings'!$V$5,P1098&gt;='Product Ratings'!$U$5),'Product Ratings'!$S$5,IF(AND(P1098&lt;='Product Ratings'!$V$6,P1098&gt;='Product Ratings'!$U$6),'Product Ratings'!$S$6,IF(AND(P1098&lt;='Product Ratings'!$V$7,P1098&gt;='Product Ratings'!$U$7),'Product Ratings'!$S$7,IF(AND(P1098&lt;='Product Ratings'!$V$8,P1098&gt;='Product Ratings'!$U$8),'Product Ratings'!$S$8,IF(P1098&gt;='Product Ratings'!$U$9,'Product Ratings'!$S$9)))))</f>
        <v>4</v>
      </c>
      <c r="W1098" s="135">
        <f t="shared" si="6"/>
        <v>13</v>
      </c>
      <c r="X1098" s="90"/>
      <c r="Y1098" s="90"/>
      <c r="Z1098" s="90"/>
      <c r="AA1098" s="90"/>
      <c r="AB1098" s="90"/>
    </row>
    <row r="1099" ht="12.75" customHeight="1">
      <c r="A1099" s="87"/>
      <c r="B1099" s="90"/>
      <c r="C1099" s="90"/>
      <c r="D1099" s="126">
        <v>1.0</v>
      </c>
      <c r="E1099" s="127">
        <v>93.91</v>
      </c>
      <c r="F1099" s="128">
        <f t="shared" si="7"/>
        <v>61.0415</v>
      </c>
      <c r="G1099" s="129">
        <f t="shared" si="1"/>
        <v>32.8685</v>
      </c>
      <c r="H1099" s="130">
        <f t="shared" si="2"/>
        <v>0.35</v>
      </c>
      <c r="I1099" s="131">
        <v>44847.0</v>
      </c>
      <c r="J1099" s="132">
        <v>44883.0</v>
      </c>
      <c r="K1099" s="123"/>
      <c r="L1099" s="90"/>
      <c r="M1099" s="133">
        <f t="shared" si="3"/>
        <v>93.91</v>
      </c>
      <c r="N1099" s="99"/>
      <c r="O1099" s="133">
        <f t="shared" si="5"/>
        <v>61.0415</v>
      </c>
      <c r="P1099" s="134">
        <v>0.51</v>
      </c>
      <c r="Q1099" s="90"/>
      <c r="R1099" s="99">
        <f>IF(AND(H1099&lt;='Product Ratings'!$E$5,H1099&gt;='Product Ratings'!$D$5),'Product Ratings'!$C$5,IF(AND(H1099&lt;='Product Ratings'!$E$6,H1099&gt;='Product Ratings'!$D$6),'Product Ratings'!$C$6,IF(AND(H1099&lt;='Product Ratings'!$E$7,H1099&gt;='Product Ratings'!$D$7),'Product Ratings'!$C$7,IF(AND(H1099&lt;='Product Ratings'!$E$8,H1099&gt;='Product Ratings'!$D$8),'Product Ratings'!$C$8,IF(H1099&gt;='Product Ratings'!$D$9,'Product Ratings'!$C$9)))))</f>
        <v>2</v>
      </c>
      <c r="S1099" s="99">
        <f>IF(AND(D1099&lt;='Product Ratings'!$I$5,D1099&gt;='Product Ratings'!$H$5),'Product Ratings'!$F$5,IF(AND(D1099&lt;='Product Ratings'!$I$6,D1099&gt;='Product Ratings'!$H$6),'Product Ratings'!$F$6,IF(AND(D1099&lt;='Product Ratings'!$I$7,I1099&gt;='Product Ratings'!$H$7),'Product Ratings'!$F$7,IF(AND(D1099&lt;='Product Ratings'!$I$8,D1099&gt;='Product Ratings'!$H$8),'Product Ratings'!$F$8,IF(D1099&gt;='Product Ratings'!$H$9,'Product Ratings'!$F$9)))))</f>
        <v>1</v>
      </c>
      <c r="T1099" s="99">
        <f>IF(AND(O1099&lt;='Product Ratings'!$M$5,O1099&gt;='Product Ratings'!$L$5),'Product Ratings'!$J$5,IF(AND(O1099&lt;='Product Ratings'!$M$6,O1099&gt;='Product Ratings'!$L$6),'Product Ratings'!$J$6,IF(AND(O1099&lt;='Product Ratings'!$M$7,O1099&gt;='Product Ratings'!$L$7),'Product Ratings'!$J$7,IF(AND(O1099&lt;='Product Ratings'!$M$8,O1099&gt;='Product Ratings'!$L$8),'Product Ratings'!$J$8,IF(O1099&gt;='Product Ratings'!$L$9,'Product Ratings'!$J$9)))))</f>
        <v>3</v>
      </c>
      <c r="U1099" s="99" t="b">
        <f>IF(AND(N1099&lt;='Product Ratings'!$R$5,N1099&gt;='Product Ratings'!$Q$5),'Product Ratings'!$O$5,IF(AND(N1099&lt;='Product Ratings'!$R$6,N1099&gt;='Product Ratings'!$Q$6),'Product Ratings'!$O$6,IF(AND(N1099&lt;='Product Ratings'!$R$7,N1099&gt;='Product Ratings'!$Q$7),'Product Ratings'!$O$7,IF(AND(N1099&lt;='Product Ratings'!$R$8,N1099&gt;='Product Ratings'!$Q$8),'Product Ratings'!$O$8,IF(N1099&gt;='Product Ratings'!$Q$9,'Product Ratings'!$O$9)))))</f>
        <v>0</v>
      </c>
      <c r="V1099" s="99">
        <f>IF(AND(P1099&lt;='Product Ratings'!$V$5,P1099&gt;='Product Ratings'!$U$5),'Product Ratings'!$S$5,IF(AND(P1099&lt;='Product Ratings'!$V$6,P1099&gt;='Product Ratings'!$U$6),'Product Ratings'!$S$6,IF(AND(P1099&lt;='Product Ratings'!$V$7,P1099&gt;='Product Ratings'!$U$7),'Product Ratings'!$S$7,IF(AND(P1099&lt;='Product Ratings'!$V$8,P1099&gt;='Product Ratings'!$U$8),'Product Ratings'!$S$8,IF(P1099&gt;='Product Ratings'!$U$9,'Product Ratings'!$S$9)))))</f>
        <v>4</v>
      </c>
      <c r="W1099" s="135">
        <f t="shared" si="6"/>
        <v>10</v>
      </c>
      <c r="X1099" s="90"/>
      <c r="Y1099" s="90"/>
      <c r="Z1099" s="90"/>
      <c r="AA1099" s="90"/>
      <c r="AB1099" s="90"/>
    </row>
    <row r="1100" ht="12.75" customHeight="1">
      <c r="A1100" s="87"/>
      <c r="B1100" s="90"/>
      <c r="C1100" s="90"/>
      <c r="D1100" s="126">
        <v>2.0</v>
      </c>
      <c r="E1100" s="127">
        <v>191.3</v>
      </c>
      <c r="F1100" s="128">
        <f t="shared" si="7"/>
        <v>124.345</v>
      </c>
      <c r="G1100" s="129">
        <f t="shared" si="1"/>
        <v>66.955</v>
      </c>
      <c r="H1100" s="130">
        <f t="shared" si="2"/>
        <v>0.35</v>
      </c>
      <c r="I1100" s="131">
        <v>44848.0</v>
      </c>
      <c r="J1100" s="132">
        <v>44884.0</v>
      </c>
      <c r="K1100" s="123"/>
      <c r="L1100" s="90"/>
      <c r="M1100" s="133">
        <f t="shared" si="3"/>
        <v>95.65</v>
      </c>
      <c r="N1100" s="99"/>
      <c r="O1100" s="133">
        <f t="shared" si="5"/>
        <v>62.1725</v>
      </c>
      <c r="P1100" s="134">
        <v>0.57</v>
      </c>
      <c r="Q1100" s="90"/>
      <c r="R1100" s="99">
        <f>IF(AND(H1100&lt;='Product Ratings'!$E$5,H1100&gt;='Product Ratings'!$D$5),'Product Ratings'!$C$5,IF(AND(H1100&lt;='Product Ratings'!$E$6,H1100&gt;='Product Ratings'!$D$6),'Product Ratings'!$C$6,IF(AND(H1100&lt;='Product Ratings'!$E$7,H1100&gt;='Product Ratings'!$D$7),'Product Ratings'!$C$7,IF(AND(H1100&lt;='Product Ratings'!$E$8,H1100&gt;='Product Ratings'!$D$8),'Product Ratings'!$C$8,IF(H1100&gt;='Product Ratings'!$D$9,'Product Ratings'!$C$9)))))</f>
        <v>2</v>
      </c>
      <c r="S1100" s="99">
        <f>IF(AND(D1100&lt;='Product Ratings'!$I$5,D1100&gt;='Product Ratings'!$H$5),'Product Ratings'!$F$5,IF(AND(D1100&lt;='Product Ratings'!$I$6,D1100&gt;='Product Ratings'!$H$6),'Product Ratings'!$F$6,IF(AND(D1100&lt;='Product Ratings'!$I$7,I1100&gt;='Product Ratings'!$H$7),'Product Ratings'!$F$7,IF(AND(D1100&lt;='Product Ratings'!$I$8,D1100&gt;='Product Ratings'!$H$8),'Product Ratings'!$F$8,IF(D1100&gt;='Product Ratings'!$H$9,'Product Ratings'!$F$9)))))</f>
        <v>1</v>
      </c>
      <c r="T1100" s="99">
        <f>IF(AND(O1100&lt;='Product Ratings'!$M$5,O1100&gt;='Product Ratings'!$L$5),'Product Ratings'!$J$5,IF(AND(O1100&lt;='Product Ratings'!$M$6,O1100&gt;='Product Ratings'!$L$6),'Product Ratings'!$J$6,IF(AND(O1100&lt;='Product Ratings'!$M$7,O1100&gt;='Product Ratings'!$L$7),'Product Ratings'!$J$7,IF(AND(O1100&lt;='Product Ratings'!$M$8,O1100&gt;='Product Ratings'!$L$8),'Product Ratings'!$J$8,IF(O1100&gt;='Product Ratings'!$L$9,'Product Ratings'!$J$9)))))</f>
        <v>3</v>
      </c>
      <c r="U1100" s="99" t="b">
        <f>IF(AND(N1100&lt;='Product Ratings'!$R$5,N1100&gt;='Product Ratings'!$Q$5),'Product Ratings'!$O$5,IF(AND(N1100&lt;='Product Ratings'!$R$6,N1100&gt;='Product Ratings'!$Q$6),'Product Ratings'!$O$6,IF(AND(N1100&lt;='Product Ratings'!$R$7,N1100&gt;='Product Ratings'!$Q$7),'Product Ratings'!$O$7,IF(AND(N1100&lt;='Product Ratings'!$R$8,N1100&gt;='Product Ratings'!$Q$8),'Product Ratings'!$O$8,IF(N1100&gt;='Product Ratings'!$Q$9,'Product Ratings'!$O$9)))))</f>
        <v>0</v>
      </c>
      <c r="V1100" s="99">
        <f>IF(AND(P1100&lt;='Product Ratings'!$V$5,P1100&gt;='Product Ratings'!$U$5),'Product Ratings'!$S$5,IF(AND(P1100&lt;='Product Ratings'!$V$6,P1100&gt;='Product Ratings'!$U$6),'Product Ratings'!$S$6,IF(AND(P1100&lt;='Product Ratings'!$V$7,P1100&gt;='Product Ratings'!$U$7),'Product Ratings'!$S$7,IF(AND(P1100&lt;='Product Ratings'!$V$8,P1100&gt;='Product Ratings'!$U$8),'Product Ratings'!$S$8,IF(P1100&gt;='Product Ratings'!$U$9,'Product Ratings'!$S$9)))))</f>
        <v>4</v>
      </c>
      <c r="W1100" s="135">
        <f t="shared" si="6"/>
        <v>10</v>
      </c>
      <c r="X1100" s="90"/>
      <c r="Y1100" s="90"/>
      <c r="Z1100" s="90"/>
      <c r="AA1100" s="90"/>
      <c r="AB1100" s="90"/>
    </row>
    <row r="1101" ht="12.75" customHeight="1">
      <c r="A1101" s="87"/>
      <c r="B1101" s="90"/>
      <c r="C1101" s="90"/>
      <c r="D1101" s="126">
        <v>3.0</v>
      </c>
      <c r="E1101" s="127">
        <v>28.7</v>
      </c>
      <c r="F1101" s="128">
        <f t="shared" si="7"/>
        <v>18.655</v>
      </c>
      <c r="G1101" s="129">
        <f t="shared" si="1"/>
        <v>10.045</v>
      </c>
      <c r="H1101" s="130">
        <f t="shared" si="2"/>
        <v>0.35</v>
      </c>
      <c r="I1101" s="131">
        <v>44849.0</v>
      </c>
      <c r="J1101" s="132">
        <v>44885.0</v>
      </c>
      <c r="K1101" s="123"/>
      <c r="L1101" s="90"/>
      <c r="M1101" s="133">
        <f t="shared" si="3"/>
        <v>9.566666667</v>
      </c>
      <c r="N1101" s="99"/>
      <c r="O1101" s="133">
        <f t="shared" si="5"/>
        <v>6.218333333</v>
      </c>
      <c r="P1101" s="134">
        <v>0.58</v>
      </c>
      <c r="Q1101" s="90"/>
      <c r="R1101" s="99">
        <f>IF(AND(H1101&lt;='Product Ratings'!$E$5,H1101&gt;='Product Ratings'!$D$5),'Product Ratings'!$C$5,IF(AND(H1101&lt;='Product Ratings'!$E$6,H1101&gt;='Product Ratings'!$D$6),'Product Ratings'!$C$6,IF(AND(H1101&lt;='Product Ratings'!$E$7,H1101&gt;='Product Ratings'!$D$7),'Product Ratings'!$C$7,IF(AND(H1101&lt;='Product Ratings'!$E$8,H1101&gt;='Product Ratings'!$D$8),'Product Ratings'!$C$8,IF(H1101&gt;='Product Ratings'!$D$9,'Product Ratings'!$C$9)))))</f>
        <v>2</v>
      </c>
      <c r="S1101" s="99">
        <f>IF(AND(D1101&lt;='Product Ratings'!$I$5,D1101&gt;='Product Ratings'!$H$5),'Product Ratings'!$F$5,IF(AND(D1101&lt;='Product Ratings'!$I$6,D1101&gt;='Product Ratings'!$H$6),'Product Ratings'!$F$6,IF(AND(D1101&lt;='Product Ratings'!$I$7,I1101&gt;='Product Ratings'!$H$7),'Product Ratings'!$F$7,IF(AND(D1101&lt;='Product Ratings'!$I$8,D1101&gt;='Product Ratings'!$H$8),'Product Ratings'!$F$8,IF(D1101&gt;='Product Ratings'!$H$9,'Product Ratings'!$F$9)))))</f>
        <v>1</v>
      </c>
      <c r="T1101" s="99">
        <f>IF(AND(O1101&lt;='Product Ratings'!$M$5,O1101&gt;='Product Ratings'!$L$5),'Product Ratings'!$J$5,IF(AND(O1101&lt;='Product Ratings'!$M$6,O1101&gt;='Product Ratings'!$L$6),'Product Ratings'!$J$6,IF(AND(O1101&lt;='Product Ratings'!$M$7,O1101&gt;='Product Ratings'!$L$7),'Product Ratings'!$J$7,IF(AND(O1101&lt;='Product Ratings'!$M$8,O1101&gt;='Product Ratings'!$L$8),'Product Ratings'!$J$8,IF(O1101&gt;='Product Ratings'!$L$9,'Product Ratings'!$J$9)))))</f>
        <v>5</v>
      </c>
      <c r="U1101" s="99" t="b">
        <f>IF(AND(N1101&lt;='Product Ratings'!$R$5,N1101&gt;='Product Ratings'!$Q$5),'Product Ratings'!$O$5,IF(AND(N1101&lt;='Product Ratings'!$R$6,N1101&gt;='Product Ratings'!$Q$6),'Product Ratings'!$O$6,IF(AND(N1101&lt;='Product Ratings'!$R$7,N1101&gt;='Product Ratings'!$Q$7),'Product Ratings'!$O$7,IF(AND(N1101&lt;='Product Ratings'!$R$8,N1101&gt;='Product Ratings'!$Q$8),'Product Ratings'!$O$8,IF(N1101&gt;='Product Ratings'!$Q$9,'Product Ratings'!$O$9)))))</f>
        <v>0</v>
      </c>
      <c r="V1101" s="99">
        <f>IF(AND(P1101&lt;='Product Ratings'!$V$5,P1101&gt;='Product Ratings'!$U$5),'Product Ratings'!$S$5,IF(AND(P1101&lt;='Product Ratings'!$V$6,P1101&gt;='Product Ratings'!$U$6),'Product Ratings'!$S$6,IF(AND(P1101&lt;='Product Ratings'!$V$7,P1101&gt;='Product Ratings'!$U$7),'Product Ratings'!$S$7,IF(AND(P1101&lt;='Product Ratings'!$V$8,P1101&gt;='Product Ratings'!$U$8),'Product Ratings'!$S$8,IF(P1101&gt;='Product Ratings'!$U$9,'Product Ratings'!$S$9)))))</f>
        <v>4</v>
      </c>
      <c r="W1101" s="135">
        <f t="shared" si="6"/>
        <v>12</v>
      </c>
      <c r="X1101" s="90"/>
      <c r="Y1101" s="90"/>
      <c r="Z1101" s="90"/>
      <c r="AA1101" s="90"/>
      <c r="AB1101" s="90"/>
    </row>
    <row r="1102" ht="12.75" customHeight="1">
      <c r="A1102" s="87"/>
      <c r="B1102" s="90"/>
      <c r="C1102" s="90"/>
      <c r="D1102" s="126">
        <v>4.0</v>
      </c>
      <c r="E1102" s="127">
        <v>180.17</v>
      </c>
      <c r="F1102" s="128">
        <f t="shared" si="7"/>
        <v>117.1105</v>
      </c>
      <c r="G1102" s="129">
        <f t="shared" si="1"/>
        <v>63.0595</v>
      </c>
      <c r="H1102" s="130">
        <f t="shared" si="2"/>
        <v>0.35</v>
      </c>
      <c r="I1102" s="131">
        <v>44850.0</v>
      </c>
      <c r="J1102" s="132">
        <v>44886.0</v>
      </c>
      <c r="K1102" s="123"/>
      <c r="L1102" s="90"/>
      <c r="M1102" s="133">
        <f t="shared" si="3"/>
        <v>45.0425</v>
      </c>
      <c r="N1102" s="99"/>
      <c r="O1102" s="133">
        <f t="shared" si="5"/>
        <v>29.277625</v>
      </c>
      <c r="P1102" s="134">
        <v>0.59</v>
      </c>
      <c r="Q1102" s="90"/>
      <c r="R1102" s="99">
        <f>IF(AND(H1102&lt;='Product Ratings'!$E$5,H1102&gt;='Product Ratings'!$D$5),'Product Ratings'!$C$5,IF(AND(H1102&lt;='Product Ratings'!$E$6,H1102&gt;='Product Ratings'!$D$6),'Product Ratings'!$C$6,IF(AND(H1102&lt;='Product Ratings'!$E$7,H1102&gt;='Product Ratings'!$D$7),'Product Ratings'!$C$7,IF(AND(H1102&lt;='Product Ratings'!$E$8,H1102&gt;='Product Ratings'!$D$8),'Product Ratings'!$C$8,IF(H1102&gt;='Product Ratings'!$D$9,'Product Ratings'!$C$9)))))</f>
        <v>2</v>
      </c>
      <c r="S1102" s="99">
        <f>IF(AND(D1102&lt;='Product Ratings'!$I$5,D1102&gt;='Product Ratings'!$H$5),'Product Ratings'!$F$5,IF(AND(D1102&lt;='Product Ratings'!$I$6,D1102&gt;='Product Ratings'!$H$6),'Product Ratings'!$F$6,IF(AND(D1102&lt;='Product Ratings'!$I$7,I1102&gt;='Product Ratings'!$H$7),'Product Ratings'!$F$7,IF(AND(D1102&lt;='Product Ratings'!$I$8,D1102&gt;='Product Ratings'!$H$8),'Product Ratings'!$F$8,IF(D1102&gt;='Product Ratings'!$H$9,'Product Ratings'!$F$9)))))</f>
        <v>1</v>
      </c>
      <c r="T1102" s="99">
        <f>IF(AND(O1102&lt;='Product Ratings'!$M$5,O1102&gt;='Product Ratings'!$L$5),'Product Ratings'!$J$5,IF(AND(O1102&lt;='Product Ratings'!$M$6,O1102&gt;='Product Ratings'!$L$6),'Product Ratings'!$J$6,IF(AND(O1102&lt;='Product Ratings'!$M$7,O1102&gt;='Product Ratings'!$L$7),'Product Ratings'!$J$7,IF(AND(O1102&lt;='Product Ratings'!$M$8,O1102&gt;='Product Ratings'!$L$8),'Product Ratings'!$J$8,IF(O1102&gt;='Product Ratings'!$L$9,'Product Ratings'!$J$9)))))</f>
        <v>4</v>
      </c>
      <c r="U1102" s="99" t="b">
        <f>IF(AND(N1102&lt;='Product Ratings'!$R$5,N1102&gt;='Product Ratings'!$Q$5),'Product Ratings'!$O$5,IF(AND(N1102&lt;='Product Ratings'!$R$6,N1102&gt;='Product Ratings'!$Q$6),'Product Ratings'!$O$6,IF(AND(N1102&lt;='Product Ratings'!$R$7,N1102&gt;='Product Ratings'!$Q$7),'Product Ratings'!$O$7,IF(AND(N1102&lt;='Product Ratings'!$R$8,N1102&gt;='Product Ratings'!$Q$8),'Product Ratings'!$O$8,IF(N1102&gt;='Product Ratings'!$Q$9,'Product Ratings'!$O$9)))))</f>
        <v>0</v>
      </c>
      <c r="V1102" s="99">
        <f>IF(AND(P1102&lt;='Product Ratings'!$V$5,P1102&gt;='Product Ratings'!$U$5),'Product Ratings'!$S$5,IF(AND(P1102&lt;='Product Ratings'!$V$6,P1102&gt;='Product Ratings'!$U$6),'Product Ratings'!$S$6,IF(AND(P1102&lt;='Product Ratings'!$V$7,P1102&gt;='Product Ratings'!$U$7),'Product Ratings'!$S$7,IF(AND(P1102&lt;='Product Ratings'!$V$8,P1102&gt;='Product Ratings'!$U$8),'Product Ratings'!$S$8,IF(P1102&gt;='Product Ratings'!$U$9,'Product Ratings'!$S$9)))))</f>
        <v>5</v>
      </c>
      <c r="W1102" s="135">
        <f t="shared" si="6"/>
        <v>12</v>
      </c>
      <c r="X1102" s="90"/>
      <c r="Y1102" s="90"/>
      <c r="Z1102" s="90"/>
      <c r="AA1102" s="90"/>
      <c r="AB1102" s="90"/>
    </row>
    <row r="1103" ht="12.75" customHeight="1">
      <c r="A1103" s="87"/>
      <c r="B1103" s="90"/>
      <c r="C1103" s="90"/>
      <c r="D1103" s="126">
        <v>5.0</v>
      </c>
      <c r="E1103" s="127">
        <v>40.46</v>
      </c>
      <c r="F1103" s="128">
        <f t="shared" si="7"/>
        <v>26.299</v>
      </c>
      <c r="G1103" s="129">
        <f t="shared" si="1"/>
        <v>14.161</v>
      </c>
      <c r="H1103" s="130">
        <f t="shared" si="2"/>
        <v>0.35</v>
      </c>
      <c r="I1103" s="131">
        <v>44851.0</v>
      </c>
      <c r="J1103" s="132">
        <v>44887.0</v>
      </c>
      <c r="K1103" s="123"/>
      <c r="L1103" s="90"/>
      <c r="M1103" s="133">
        <f t="shared" si="3"/>
        <v>8.092</v>
      </c>
      <c r="N1103" s="99"/>
      <c r="O1103" s="133">
        <f t="shared" si="5"/>
        <v>5.2598</v>
      </c>
      <c r="P1103" s="134">
        <v>0.6</v>
      </c>
      <c r="Q1103" s="90"/>
      <c r="R1103" s="99">
        <f>IF(AND(H1103&lt;='Product Ratings'!$E$5,H1103&gt;='Product Ratings'!$D$5),'Product Ratings'!$C$5,IF(AND(H1103&lt;='Product Ratings'!$E$6,H1103&gt;='Product Ratings'!$D$6),'Product Ratings'!$C$6,IF(AND(H1103&lt;='Product Ratings'!$E$7,H1103&gt;='Product Ratings'!$D$7),'Product Ratings'!$C$7,IF(AND(H1103&lt;='Product Ratings'!$E$8,H1103&gt;='Product Ratings'!$D$8),'Product Ratings'!$C$8,IF(H1103&gt;='Product Ratings'!$D$9,'Product Ratings'!$C$9)))))</f>
        <v>2</v>
      </c>
      <c r="S1103" s="99">
        <f>IF(AND(D1103&lt;='Product Ratings'!$I$5,D1103&gt;='Product Ratings'!$H$5),'Product Ratings'!$F$5,IF(AND(D1103&lt;='Product Ratings'!$I$6,D1103&gt;='Product Ratings'!$H$6),'Product Ratings'!$F$6,IF(AND(D1103&lt;='Product Ratings'!$I$7,I1103&gt;='Product Ratings'!$H$7),'Product Ratings'!$F$7,IF(AND(D1103&lt;='Product Ratings'!$I$8,D1103&gt;='Product Ratings'!$H$8),'Product Ratings'!$F$8,IF(D1103&gt;='Product Ratings'!$H$9,'Product Ratings'!$F$9)))))</f>
        <v>1</v>
      </c>
      <c r="T1103" s="99">
        <f>IF(AND(O1103&lt;='Product Ratings'!$M$5,O1103&gt;='Product Ratings'!$L$5),'Product Ratings'!$J$5,IF(AND(O1103&lt;='Product Ratings'!$M$6,O1103&gt;='Product Ratings'!$L$6),'Product Ratings'!$J$6,IF(AND(O1103&lt;='Product Ratings'!$M$7,O1103&gt;='Product Ratings'!$L$7),'Product Ratings'!$J$7,IF(AND(O1103&lt;='Product Ratings'!$M$8,O1103&gt;='Product Ratings'!$L$8),'Product Ratings'!$J$8,IF(O1103&gt;='Product Ratings'!$L$9,'Product Ratings'!$J$9)))))</f>
        <v>5</v>
      </c>
      <c r="U1103" s="99" t="b">
        <f>IF(AND(N1103&lt;='Product Ratings'!$R$5,N1103&gt;='Product Ratings'!$Q$5),'Product Ratings'!$O$5,IF(AND(N1103&lt;='Product Ratings'!$R$6,N1103&gt;='Product Ratings'!$Q$6),'Product Ratings'!$O$6,IF(AND(N1103&lt;='Product Ratings'!$R$7,N1103&gt;='Product Ratings'!$Q$7),'Product Ratings'!$O$7,IF(AND(N1103&lt;='Product Ratings'!$R$8,N1103&gt;='Product Ratings'!$Q$8),'Product Ratings'!$O$8,IF(N1103&gt;='Product Ratings'!$Q$9,'Product Ratings'!$O$9)))))</f>
        <v>0</v>
      </c>
      <c r="V1103" s="99">
        <f>IF(AND(P1103&lt;='Product Ratings'!$V$5,P1103&gt;='Product Ratings'!$U$5),'Product Ratings'!$S$5,IF(AND(P1103&lt;='Product Ratings'!$V$6,P1103&gt;='Product Ratings'!$U$6),'Product Ratings'!$S$6,IF(AND(P1103&lt;='Product Ratings'!$V$7,P1103&gt;='Product Ratings'!$U$7),'Product Ratings'!$S$7,IF(AND(P1103&lt;='Product Ratings'!$V$8,P1103&gt;='Product Ratings'!$U$8),'Product Ratings'!$S$8,IF(P1103&gt;='Product Ratings'!$U$9,'Product Ratings'!$S$9)))))</f>
        <v>5</v>
      </c>
      <c r="W1103" s="135">
        <f t="shared" si="6"/>
        <v>13</v>
      </c>
      <c r="X1103" s="90"/>
      <c r="Y1103" s="90"/>
      <c r="Z1103" s="90"/>
      <c r="AA1103" s="90"/>
      <c r="AB1103" s="90"/>
    </row>
    <row r="1104" ht="12.75" customHeight="1">
      <c r="A1104" s="87"/>
      <c r="B1104" s="90"/>
      <c r="C1104" s="90"/>
      <c r="D1104" s="126">
        <v>6.0</v>
      </c>
      <c r="E1104" s="127">
        <v>1548.48</v>
      </c>
      <c r="F1104" s="128">
        <f t="shared" si="7"/>
        <v>1006.512</v>
      </c>
      <c r="G1104" s="129">
        <f t="shared" si="1"/>
        <v>541.968</v>
      </c>
      <c r="H1104" s="130">
        <f t="shared" si="2"/>
        <v>0.35</v>
      </c>
      <c r="I1104" s="131">
        <v>44852.0</v>
      </c>
      <c r="J1104" s="132">
        <v>44888.0</v>
      </c>
      <c r="K1104" s="123"/>
      <c r="L1104" s="90"/>
      <c r="M1104" s="133">
        <f t="shared" si="3"/>
        <v>258.08</v>
      </c>
      <c r="N1104" s="99"/>
      <c r="O1104" s="133">
        <f t="shared" si="5"/>
        <v>167.752</v>
      </c>
      <c r="P1104" s="134">
        <v>0.64</v>
      </c>
      <c r="Q1104" s="90"/>
      <c r="R1104" s="99">
        <f>IF(AND(H1104&lt;='Product Ratings'!$E$5,H1104&gt;='Product Ratings'!$D$5),'Product Ratings'!$C$5,IF(AND(H1104&lt;='Product Ratings'!$E$6,H1104&gt;='Product Ratings'!$D$6),'Product Ratings'!$C$6,IF(AND(H1104&lt;='Product Ratings'!$E$7,H1104&gt;='Product Ratings'!$D$7),'Product Ratings'!$C$7,IF(AND(H1104&lt;='Product Ratings'!$E$8,H1104&gt;='Product Ratings'!$D$8),'Product Ratings'!$C$8,IF(H1104&gt;='Product Ratings'!$D$9,'Product Ratings'!$C$9)))))</f>
        <v>2</v>
      </c>
      <c r="S1104" s="99">
        <f>IF(AND(D1104&lt;='Product Ratings'!$I$5,D1104&gt;='Product Ratings'!$H$5),'Product Ratings'!$F$5,IF(AND(D1104&lt;='Product Ratings'!$I$6,D1104&gt;='Product Ratings'!$H$6),'Product Ratings'!$F$6,IF(AND(D1104&lt;='Product Ratings'!$I$7,I1104&gt;='Product Ratings'!$H$7),'Product Ratings'!$F$7,IF(AND(D1104&lt;='Product Ratings'!$I$8,D1104&gt;='Product Ratings'!$H$8),'Product Ratings'!$F$8,IF(D1104&gt;='Product Ratings'!$H$9,'Product Ratings'!$F$9)))))</f>
        <v>2</v>
      </c>
      <c r="T1104" s="99">
        <f>IF(AND(O1104&lt;='Product Ratings'!$M$5,O1104&gt;='Product Ratings'!$L$5),'Product Ratings'!$J$5,IF(AND(O1104&lt;='Product Ratings'!$M$6,O1104&gt;='Product Ratings'!$L$6),'Product Ratings'!$J$6,IF(AND(O1104&lt;='Product Ratings'!$M$7,O1104&gt;='Product Ratings'!$L$7),'Product Ratings'!$J$7,IF(AND(O1104&lt;='Product Ratings'!$M$8,O1104&gt;='Product Ratings'!$L$8),'Product Ratings'!$J$8,IF(O1104&gt;='Product Ratings'!$L$9,'Product Ratings'!$J$9)))))</f>
        <v>2</v>
      </c>
      <c r="U1104" s="99" t="b">
        <f>IF(AND(N1104&lt;='Product Ratings'!$R$5,N1104&gt;='Product Ratings'!$Q$5),'Product Ratings'!$O$5,IF(AND(N1104&lt;='Product Ratings'!$R$6,N1104&gt;='Product Ratings'!$Q$6),'Product Ratings'!$O$6,IF(AND(N1104&lt;='Product Ratings'!$R$7,N1104&gt;='Product Ratings'!$Q$7),'Product Ratings'!$O$7,IF(AND(N1104&lt;='Product Ratings'!$R$8,N1104&gt;='Product Ratings'!$Q$8),'Product Ratings'!$O$8,IF(N1104&gt;='Product Ratings'!$Q$9,'Product Ratings'!$O$9)))))</f>
        <v>0</v>
      </c>
      <c r="V1104" s="99">
        <f>IF(AND(P1104&lt;='Product Ratings'!$V$5,P1104&gt;='Product Ratings'!$U$5),'Product Ratings'!$S$5,IF(AND(P1104&lt;='Product Ratings'!$V$6,P1104&gt;='Product Ratings'!$U$6),'Product Ratings'!$S$6,IF(AND(P1104&lt;='Product Ratings'!$V$7,P1104&gt;='Product Ratings'!$U$7),'Product Ratings'!$S$7,IF(AND(P1104&lt;='Product Ratings'!$V$8,P1104&gt;='Product Ratings'!$U$8),'Product Ratings'!$S$8,IF(P1104&gt;='Product Ratings'!$U$9,'Product Ratings'!$S$9)))))</f>
        <v>5</v>
      </c>
      <c r="W1104" s="135">
        <f t="shared" si="6"/>
        <v>11</v>
      </c>
      <c r="X1104" s="90"/>
      <c r="Y1104" s="90"/>
      <c r="Z1104" s="90"/>
      <c r="AA1104" s="90"/>
      <c r="AB1104" s="90"/>
    </row>
    <row r="1105" ht="12.75" customHeight="1">
      <c r="A1105" s="87"/>
      <c r="B1105" s="90"/>
      <c r="C1105" s="90"/>
      <c r="D1105" s="126">
        <v>1.0</v>
      </c>
      <c r="E1105" s="127">
        <v>367.83</v>
      </c>
      <c r="F1105" s="128">
        <f t="shared" si="7"/>
        <v>239.0895</v>
      </c>
      <c r="G1105" s="129">
        <f t="shared" si="1"/>
        <v>128.7405</v>
      </c>
      <c r="H1105" s="130">
        <f t="shared" si="2"/>
        <v>0.35</v>
      </c>
      <c r="I1105" s="131">
        <v>44853.0</v>
      </c>
      <c r="J1105" s="132">
        <v>44889.0</v>
      </c>
      <c r="K1105" s="123"/>
      <c r="L1105" s="90"/>
      <c r="M1105" s="133">
        <f t="shared" si="3"/>
        <v>367.83</v>
      </c>
      <c r="N1105" s="99"/>
      <c r="O1105" s="133">
        <f t="shared" si="5"/>
        <v>239.0895</v>
      </c>
      <c r="P1105" s="134">
        <v>0.67</v>
      </c>
      <c r="Q1105" s="90"/>
      <c r="R1105" s="99">
        <f>IF(AND(H1105&lt;='Product Ratings'!$E$5,H1105&gt;='Product Ratings'!$D$5),'Product Ratings'!$C$5,IF(AND(H1105&lt;='Product Ratings'!$E$6,H1105&gt;='Product Ratings'!$D$6),'Product Ratings'!$C$6,IF(AND(H1105&lt;='Product Ratings'!$E$7,H1105&gt;='Product Ratings'!$D$7),'Product Ratings'!$C$7,IF(AND(H1105&lt;='Product Ratings'!$E$8,H1105&gt;='Product Ratings'!$D$8),'Product Ratings'!$C$8,IF(H1105&gt;='Product Ratings'!$D$9,'Product Ratings'!$C$9)))))</f>
        <v>2</v>
      </c>
      <c r="S1105" s="99">
        <f>IF(AND(D1105&lt;='Product Ratings'!$I$5,D1105&gt;='Product Ratings'!$H$5),'Product Ratings'!$F$5,IF(AND(D1105&lt;='Product Ratings'!$I$6,D1105&gt;='Product Ratings'!$H$6),'Product Ratings'!$F$6,IF(AND(D1105&lt;='Product Ratings'!$I$7,I1105&gt;='Product Ratings'!$H$7),'Product Ratings'!$F$7,IF(AND(D1105&lt;='Product Ratings'!$I$8,D1105&gt;='Product Ratings'!$H$8),'Product Ratings'!$F$8,IF(D1105&gt;='Product Ratings'!$H$9,'Product Ratings'!$F$9)))))</f>
        <v>1</v>
      </c>
      <c r="T1105" s="99">
        <f>IF(AND(O1105&lt;='Product Ratings'!$M$5,O1105&gt;='Product Ratings'!$L$5),'Product Ratings'!$J$5,IF(AND(O1105&lt;='Product Ratings'!$M$6,O1105&gt;='Product Ratings'!$L$6),'Product Ratings'!$J$6,IF(AND(O1105&lt;='Product Ratings'!$M$7,O1105&gt;='Product Ratings'!$L$7),'Product Ratings'!$J$7,IF(AND(O1105&lt;='Product Ratings'!$M$8,O1105&gt;='Product Ratings'!$L$8),'Product Ratings'!$J$8,IF(O1105&gt;='Product Ratings'!$L$9,'Product Ratings'!$J$9)))))</f>
        <v>1</v>
      </c>
      <c r="U1105" s="99" t="b">
        <f>IF(AND(N1105&lt;='Product Ratings'!$R$5,N1105&gt;='Product Ratings'!$Q$5),'Product Ratings'!$O$5,IF(AND(N1105&lt;='Product Ratings'!$R$6,N1105&gt;='Product Ratings'!$Q$6),'Product Ratings'!$O$6,IF(AND(N1105&lt;='Product Ratings'!$R$7,N1105&gt;='Product Ratings'!$Q$7),'Product Ratings'!$O$7,IF(AND(N1105&lt;='Product Ratings'!$R$8,N1105&gt;='Product Ratings'!$Q$8),'Product Ratings'!$O$8,IF(N1105&gt;='Product Ratings'!$Q$9,'Product Ratings'!$O$9)))))</f>
        <v>0</v>
      </c>
      <c r="V1105" s="99">
        <f>IF(AND(P1105&lt;='Product Ratings'!$V$5,P1105&gt;='Product Ratings'!$U$5),'Product Ratings'!$S$5,IF(AND(P1105&lt;='Product Ratings'!$V$6,P1105&gt;='Product Ratings'!$U$6),'Product Ratings'!$S$6,IF(AND(P1105&lt;='Product Ratings'!$V$7,P1105&gt;='Product Ratings'!$U$7),'Product Ratings'!$S$7,IF(AND(P1105&lt;='Product Ratings'!$V$8,P1105&gt;='Product Ratings'!$U$8),'Product Ratings'!$S$8,IF(P1105&gt;='Product Ratings'!$U$9,'Product Ratings'!$S$9)))))</f>
        <v>5</v>
      </c>
      <c r="W1105" s="135">
        <f t="shared" si="6"/>
        <v>9</v>
      </c>
      <c r="X1105" s="90"/>
      <c r="Y1105" s="90"/>
      <c r="Z1105" s="90"/>
      <c r="AA1105" s="90"/>
      <c r="AB1105" s="90"/>
    </row>
    <row r="1106" ht="12.75" customHeight="1">
      <c r="A1106" s="87"/>
      <c r="B1106" s="90"/>
      <c r="C1106" s="90"/>
      <c r="D1106" s="126">
        <v>2.0</v>
      </c>
      <c r="E1106" s="127">
        <v>682.04</v>
      </c>
      <c r="F1106" s="128">
        <f t="shared" si="7"/>
        <v>443.326</v>
      </c>
      <c r="G1106" s="129">
        <f t="shared" si="1"/>
        <v>238.714</v>
      </c>
      <c r="H1106" s="130">
        <f t="shared" si="2"/>
        <v>0.35</v>
      </c>
      <c r="I1106" s="131">
        <v>44854.0</v>
      </c>
      <c r="J1106" s="132">
        <v>44890.0</v>
      </c>
      <c r="K1106" s="123"/>
      <c r="L1106" s="90"/>
      <c r="M1106" s="133">
        <f t="shared" si="3"/>
        <v>341.02</v>
      </c>
      <c r="N1106" s="99"/>
      <c r="O1106" s="133">
        <f t="shared" si="5"/>
        <v>221.663</v>
      </c>
      <c r="P1106" s="134">
        <v>0.68</v>
      </c>
      <c r="Q1106" s="90"/>
      <c r="R1106" s="99">
        <f>IF(AND(H1106&lt;='Product Ratings'!$E$5,H1106&gt;='Product Ratings'!$D$5),'Product Ratings'!$C$5,IF(AND(H1106&lt;='Product Ratings'!$E$6,H1106&gt;='Product Ratings'!$D$6),'Product Ratings'!$C$6,IF(AND(H1106&lt;='Product Ratings'!$E$7,H1106&gt;='Product Ratings'!$D$7),'Product Ratings'!$C$7,IF(AND(H1106&lt;='Product Ratings'!$E$8,H1106&gt;='Product Ratings'!$D$8),'Product Ratings'!$C$8,IF(H1106&gt;='Product Ratings'!$D$9,'Product Ratings'!$C$9)))))</f>
        <v>2</v>
      </c>
      <c r="S1106" s="99">
        <f>IF(AND(D1106&lt;='Product Ratings'!$I$5,D1106&gt;='Product Ratings'!$H$5),'Product Ratings'!$F$5,IF(AND(D1106&lt;='Product Ratings'!$I$6,D1106&gt;='Product Ratings'!$H$6),'Product Ratings'!$F$6,IF(AND(D1106&lt;='Product Ratings'!$I$7,I1106&gt;='Product Ratings'!$H$7),'Product Ratings'!$F$7,IF(AND(D1106&lt;='Product Ratings'!$I$8,D1106&gt;='Product Ratings'!$H$8),'Product Ratings'!$F$8,IF(D1106&gt;='Product Ratings'!$H$9,'Product Ratings'!$F$9)))))</f>
        <v>1</v>
      </c>
      <c r="T1106" s="99">
        <f>IF(AND(O1106&lt;='Product Ratings'!$M$5,O1106&gt;='Product Ratings'!$L$5),'Product Ratings'!$J$5,IF(AND(O1106&lt;='Product Ratings'!$M$6,O1106&gt;='Product Ratings'!$L$6),'Product Ratings'!$J$6,IF(AND(O1106&lt;='Product Ratings'!$M$7,O1106&gt;='Product Ratings'!$L$7),'Product Ratings'!$J$7,IF(AND(O1106&lt;='Product Ratings'!$M$8,O1106&gt;='Product Ratings'!$L$8),'Product Ratings'!$J$8,IF(O1106&gt;='Product Ratings'!$L$9,'Product Ratings'!$J$9)))))</f>
        <v>1</v>
      </c>
      <c r="U1106" s="99" t="b">
        <f>IF(AND(N1106&lt;='Product Ratings'!$R$5,N1106&gt;='Product Ratings'!$Q$5),'Product Ratings'!$O$5,IF(AND(N1106&lt;='Product Ratings'!$R$6,N1106&gt;='Product Ratings'!$Q$6),'Product Ratings'!$O$6,IF(AND(N1106&lt;='Product Ratings'!$R$7,N1106&gt;='Product Ratings'!$Q$7),'Product Ratings'!$O$7,IF(AND(N1106&lt;='Product Ratings'!$R$8,N1106&gt;='Product Ratings'!$Q$8),'Product Ratings'!$O$8,IF(N1106&gt;='Product Ratings'!$Q$9,'Product Ratings'!$O$9)))))</f>
        <v>0</v>
      </c>
      <c r="V1106" s="99">
        <f>IF(AND(P1106&lt;='Product Ratings'!$V$5,P1106&gt;='Product Ratings'!$U$5),'Product Ratings'!$S$5,IF(AND(P1106&lt;='Product Ratings'!$V$6,P1106&gt;='Product Ratings'!$U$6),'Product Ratings'!$S$6,IF(AND(P1106&lt;='Product Ratings'!$V$7,P1106&gt;='Product Ratings'!$U$7),'Product Ratings'!$S$7,IF(AND(P1106&lt;='Product Ratings'!$V$8,P1106&gt;='Product Ratings'!$U$8),'Product Ratings'!$S$8,IF(P1106&gt;='Product Ratings'!$U$9,'Product Ratings'!$S$9)))))</f>
        <v>5</v>
      </c>
      <c r="W1106" s="135">
        <f t="shared" si="6"/>
        <v>9</v>
      </c>
      <c r="X1106" s="90"/>
      <c r="Y1106" s="90"/>
      <c r="Z1106" s="90"/>
      <c r="AA1106" s="90"/>
      <c r="AB1106" s="90"/>
    </row>
    <row r="1107" ht="12.75" customHeight="1">
      <c r="A1107" s="87"/>
      <c r="B1107" s="90"/>
      <c r="C1107" s="90"/>
      <c r="D1107" s="126">
        <v>3.0</v>
      </c>
      <c r="E1107" s="127">
        <v>668.96</v>
      </c>
      <c r="F1107" s="128">
        <f t="shared" si="7"/>
        <v>434.824</v>
      </c>
      <c r="G1107" s="129">
        <f t="shared" si="1"/>
        <v>234.136</v>
      </c>
      <c r="H1107" s="130">
        <f t="shared" si="2"/>
        <v>0.35</v>
      </c>
      <c r="I1107" s="131">
        <v>44855.0</v>
      </c>
      <c r="J1107" s="132">
        <v>44891.0</v>
      </c>
      <c r="K1107" s="123"/>
      <c r="L1107" s="90"/>
      <c r="M1107" s="133">
        <f t="shared" si="3"/>
        <v>222.9866667</v>
      </c>
      <c r="N1107" s="99"/>
      <c r="O1107" s="133">
        <f t="shared" si="5"/>
        <v>144.9413333</v>
      </c>
      <c r="P1107" s="134">
        <v>0.62</v>
      </c>
      <c r="Q1107" s="90"/>
      <c r="R1107" s="99">
        <f>IF(AND(H1107&lt;='Product Ratings'!$E$5,H1107&gt;='Product Ratings'!$D$5),'Product Ratings'!$C$5,IF(AND(H1107&lt;='Product Ratings'!$E$6,H1107&gt;='Product Ratings'!$D$6),'Product Ratings'!$C$6,IF(AND(H1107&lt;='Product Ratings'!$E$7,H1107&gt;='Product Ratings'!$D$7),'Product Ratings'!$C$7,IF(AND(H1107&lt;='Product Ratings'!$E$8,H1107&gt;='Product Ratings'!$D$8),'Product Ratings'!$C$8,IF(H1107&gt;='Product Ratings'!$D$9,'Product Ratings'!$C$9)))))</f>
        <v>2</v>
      </c>
      <c r="S1107" s="99">
        <f>IF(AND(D1107&lt;='Product Ratings'!$I$5,D1107&gt;='Product Ratings'!$H$5),'Product Ratings'!$F$5,IF(AND(D1107&lt;='Product Ratings'!$I$6,D1107&gt;='Product Ratings'!$H$6),'Product Ratings'!$F$6,IF(AND(D1107&lt;='Product Ratings'!$I$7,I1107&gt;='Product Ratings'!$H$7),'Product Ratings'!$F$7,IF(AND(D1107&lt;='Product Ratings'!$I$8,D1107&gt;='Product Ratings'!$H$8),'Product Ratings'!$F$8,IF(D1107&gt;='Product Ratings'!$H$9,'Product Ratings'!$F$9)))))</f>
        <v>1</v>
      </c>
      <c r="T1107" s="99">
        <f>IF(AND(O1107&lt;='Product Ratings'!$M$5,O1107&gt;='Product Ratings'!$L$5),'Product Ratings'!$J$5,IF(AND(O1107&lt;='Product Ratings'!$M$6,O1107&gt;='Product Ratings'!$L$6),'Product Ratings'!$J$6,IF(AND(O1107&lt;='Product Ratings'!$M$7,O1107&gt;='Product Ratings'!$L$7),'Product Ratings'!$J$7,IF(AND(O1107&lt;='Product Ratings'!$M$8,O1107&gt;='Product Ratings'!$L$8),'Product Ratings'!$J$8,IF(O1107&gt;='Product Ratings'!$L$9,'Product Ratings'!$J$9)))))</f>
        <v>2</v>
      </c>
      <c r="U1107" s="99" t="b">
        <f>IF(AND(N1107&lt;='Product Ratings'!$R$5,N1107&gt;='Product Ratings'!$Q$5),'Product Ratings'!$O$5,IF(AND(N1107&lt;='Product Ratings'!$R$6,N1107&gt;='Product Ratings'!$Q$6),'Product Ratings'!$O$6,IF(AND(N1107&lt;='Product Ratings'!$R$7,N1107&gt;='Product Ratings'!$Q$7),'Product Ratings'!$O$7,IF(AND(N1107&lt;='Product Ratings'!$R$8,N1107&gt;='Product Ratings'!$Q$8),'Product Ratings'!$O$8,IF(N1107&gt;='Product Ratings'!$Q$9,'Product Ratings'!$O$9)))))</f>
        <v>0</v>
      </c>
      <c r="V1107" s="99">
        <f>IF(AND(P1107&lt;='Product Ratings'!$V$5,P1107&gt;='Product Ratings'!$U$5),'Product Ratings'!$S$5,IF(AND(P1107&lt;='Product Ratings'!$V$6,P1107&gt;='Product Ratings'!$U$6),'Product Ratings'!$S$6,IF(AND(P1107&lt;='Product Ratings'!$V$7,P1107&gt;='Product Ratings'!$U$7),'Product Ratings'!$S$7,IF(AND(P1107&lt;='Product Ratings'!$V$8,P1107&gt;='Product Ratings'!$U$8),'Product Ratings'!$S$8,IF(P1107&gt;='Product Ratings'!$U$9,'Product Ratings'!$S$9)))))</f>
        <v>5</v>
      </c>
      <c r="W1107" s="135">
        <f t="shared" si="6"/>
        <v>10</v>
      </c>
      <c r="X1107" s="90"/>
      <c r="Y1107" s="90"/>
      <c r="Z1107" s="90"/>
      <c r="AA1107" s="90"/>
      <c r="AB1107" s="90"/>
    </row>
    <row r="1108" ht="12.75" customHeight="1">
      <c r="A1108" s="87"/>
      <c r="B1108" s="90"/>
      <c r="C1108" s="90"/>
      <c r="D1108" s="126">
        <v>4.0</v>
      </c>
      <c r="E1108" s="127">
        <v>40.0</v>
      </c>
      <c r="F1108" s="128">
        <f t="shared" si="7"/>
        <v>26</v>
      </c>
      <c r="G1108" s="129">
        <f t="shared" si="1"/>
        <v>14</v>
      </c>
      <c r="H1108" s="130">
        <f t="shared" si="2"/>
        <v>0.35</v>
      </c>
      <c r="I1108" s="131">
        <v>44856.0</v>
      </c>
      <c r="J1108" s="132">
        <v>44892.0</v>
      </c>
      <c r="K1108" s="123"/>
      <c r="L1108" s="90"/>
      <c r="M1108" s="133">
        <f t="shared" si="3"/>
        <v>10</v>
      </c>
      <c r="N1108" s="99"/>
      <c r="O1108" s="133">
        <f t="shared" si="5"/>
        <v>6.5</v>
      </c>
      <c r="P1108" s="134">
        <v>0.69</v>
      </c>
      <c r="Q1108" s="90"/>
      <c r="R1108" s="99">
        <f>IF(AND(H1108&lt;='Product Ratings'!$E$5,H1108&gt;='Product Ratings'!$D$5),'Product Ratings'!$C$5,IF(AND(H1108&lt;='Product Ratings'!$E$6,H1108&gt;='Product Ratings'!$D$6),'Product Ratings'!$C$6,IF(AND(H1108&lt;='Product Ratings'!$E$7,H1108&gt;='Product Ratings'!$D$7),'Product Ratings'!$C$7,IF(AND(H1108&lt;='Product Ratings'!$E$8,H1108&gt;='Product Ratings'!$D$8),'Product Ratings'!$C$8,IF(H1108&gt;='Product Ratings'!$D$9,'Product Ratings'!$C$9)))))</f>
        <v>2</v>
      </c>
      <c r="S1108" s="99">
        <f>IF(AND(D1108&lt;='Product Ratings'!$I$5,D1108&gt;='Product Ratings'!$H$5),'Product Ratings'!$F$5,IF(AND(D1108&lt;='Product Ratings'!$I$6,D1108&gt;='Product Ratings'!$H$6),'Product Ratings'!$F$6,IF(AND(D1108&lt;='Product Ratings'!$I$7,I1108&gt;='Product Ratings'!$H$7),'Product Ratings'!$F$7,IF(AND(D1108&lt;='Product Ratings'!$I$8,D1108&gt;='Product Ratings'!$H$8),'Product Ratings'!$F$8,IF(D1108&gt;='Product Ratings'!$H$9,'Product Ratings'!$F$9)))))</f>
        <v>1</v>
      </c>
      <c r="T1108" s="99">
        <f>IF(AND(O1108&lt;='Product Ratings'!$M$5,O1108&gt;='Product Ratings'!$L$5),'Product Ratings'!$J$5,IF(AND(O1108&lt;='Product Ratings'!$M$6,O1108&gt;='Product Ratings'!$L$6),'Product Ratings'!$J$6,IF(AND(O1108&lt;='Product Ratings'!$M$7,O1108&gt;='Product Ratings'!$L$7),'Product Ratings'!$J$7,IF(AND(O1108&lt;='Product Ratings'!$M$8,O1108&gt;='Product Ratings'!$L$8),'Product Ratings'!$J$8,IF(O1108&gt;='Product Ratings'!$L$9,'Product Ratings'!$J$9)))))</f>
        <v>5</v>
      </c>
      <c r="U1108" s="99" t="b">
        <f>IF(AND(N1108&lt;='Product Ratings'!$R$5,N1108&gt;='Product Ratings'!$Q$5),'Product Ratings'!$O$5,IF(AND(N1108&lt;='Product Ratings'!$R$6,N1108&gt;='Product Ratings'!$Q$6),'Product Ratings'!$O$6,IF(AND(N1108&lt;='Product Ratings'!$R$7,N1108&gt;='Product Ratings'!$Q$7),'Product Ratings'!$O$7,IF(AND(N1108&lt;='Product Ratings'!$R$8,N1108&gt;='Product Ratings'!$Q$8),'Product Ratings'!$O$8,IF(N1108&gt;='Product Ratings'!$Q$9,'Product Ratings'!$O$9)))))</f>
        <v>0</v>
      </c>
      <c r="V1108" s="99">
        <f>IF(AND(P1108&lt;='Product Ratings'!$V$5,P1108&gt;='Product Ratings'!$U$5),'Product Ratings'!$S$5,IF(AND(P1108&lt;='Product Ratings'!$V$6,P1108&gt;='Product Ratings'!$U$6),'Product Ratings'!$S$6,IF(AND(P1108&lt;='Product Ratings'!$V$7,P1108&gt;='Product Ratings'!$U$7),'Product Ratings'!$S$7,IF(AND(P1108&lt;='Product Ratings'!$V$8,P1108&gt;='Product Ratings'!$U$8),'Product Ratings'!$S$8,IF(P1108&gt;='Product Ratings'!$U$9,'Product Ratings'!$S$9)))))</f>
        <v>5</v>
      </c>
      <c r="W1108" s="135">
        <f t="shared" si="6"/>
        <v>13</v>
      </c>
      <c r="X1108" s="90"/>
      <c r="Y1108" s="90"/>
      <c r="Z1108" s="90"/>
      <c r="AA1108" s="90"/>
      <c r="AB1108" s="90"/>
    </row>
    <row r="1109" ht="12.75" customHeight="1">
      <c r="A1109" s="87"/>
      <c r="B1109" s="90"/>
      <c r="C1109" s="90"/>
      <c r="D1109" s="126">
        <v>5.0</v>
      </c>
      <c r="E1109" s="127">
        <v>40.0</v>
      </c>
      <c r="F1109" s="128">
        <f t="shared" si="7"/>
        <v>26</v>
      </c>
      <c r="G1109" s="129">
        <f t="shared" si="1"/>
        <v>14</v>
      </c>
      <c r="H1109" s="130">
        <f t="shared" si="2"/>
        <v>0.35</v>
      </c>
      <c r="I1109" s="131">
        <v>44857.0</v>
      </c>
      <c r="J1109" s="132">
        <v>44893.0</v>
      </c>
      <c r="K1109" s="123"/>
      <c r="L1109" s="90"/>
      <c r="M1109" s="133">
        <f t="shared" si="3"/>
        <v>8</v>
      </c>
      <c r="N1109" s="99"/>
      <c r="O1109" s="133">
        <f t="shared" si="5"/>
        <v>5.2</v>
      </c>
      <c r="P1109" s="134">
        <v>0.64</v>
      </c>
      <c r="Q1109" s="90"/>
      <c r="R1109" s="99">
        <f>IF(AND(H1109&lt;='Product Ratings'!$E$5,H1109&gt;='Product Ratings'!$D$5),'Product Ratings'!$C$5,IF(AND(H1109&lt;='Product Ratings'!$E$6,H1109&gt;='Product Ratings'!$D$6),'Product Ratings'!$C$6,IF(AND(H1109&lt;='Product Ratings'!$E$7,H1109&gt;='Product Ratings'!$D$7),'Product Ratings'!$C$7,IF(AND(H1109&lt;='Product Ratings'!$E$8,H1109&gt;='Product Ratings'!$D$8),'Product Ratings'!$C$8,IF(H1109&gt;='Product Ratings'!$D$9,'Product Ratings'!$C$9)))))</f>
        <v>2</v>
      </c>
      <c r="S1109" s="99">
        <f>IF(AND(D1109&lt;='Product Ratings'!$I$5,D1109&gt;='Product Ratings'!$H$5),'Product Ratings'!$F$5,IF(AND(D1109&lt;='Product Ratings'!$I$6,D1109&gt;='Product Ratings'!$H$6),'Product Ratings'!$F$6,IF(AND(D1109&lt;='Product Ratings'!$I$7,I1109&gt;='Product Ratings'!$H$7),'Product Ratings'!$F$7,IF(AND(D1109&lt;='Product Ratings'!$I$8,D1109&gt;='Product Ratings'!$H$8),'Product Ratings'!$F$8,IF(D1109&gt;='Product Ratings'!$H$9,'Product Ratings'!$F$9)))))</f>
        <v>1</v>
      </c>
      <c r="T1109" s="99">
        <f>IF(AND(O1109&lt;='Product Ratings'!$M$5,O1109&gt;='Product Ratings'!$L$5),'Product Ratings'!$J$5,IF(AND(O1109&lt;='Product Ratings'!$M$6,O1109&gt;='Product Ratings'!$L$6),'Product Ratings'!$J$6,IF(AND(O1109&lt;='Product Ratings'!$M$7,O1109&gt;='Product Ratings'!$L$7),'Product Ratings'!$J$7,IF(AND(O1109&lt;='Product Ratings'!$M$8,O1109&gt;='Product Ratings'!$L$8),'Product Ratings'!$J$8,IF(O1109&gt;='Product Ratings'!$L$9,'Product Ratings'!$J$9)))))</f>
        <v>5</v>
      </c>
      <c r="U1109" s="99" t="b">
        <f>IF(AND(N1109&lt;='Product Ratings'!$R$5,N1109&gt;='Product Ratings'!$Q$5),'Product Ratings'!$O$5,IF(AND(N1109&lt;='Product Ratings'!$R$6,N1109&gt;='Product Ratings'!$Q$6),'Product Ratings'!$O$6,IF(AND(N1109&lt;='Product Ratings'!$R$7,N1109&gt;='Product Ratings'!$Q$7),'Product Ratings'!$O$7,IF(AND(N1109&lt;='Product Ratings'!$R$8,N1109&gt;='Product Ratings'!$Q$8),'Product Ratings'!$O$8,IF(N1109&gt;='Product Ratings'!$Q$9,'Product Ratings'!$O$9)))))</f>
        <v>0</v>
      </c>
      <c r="V1109" s="99">
        <f>IF(AND(P1109&lt;='Product Ratings'!$V$5,P1109&gt;='Product Ratings'!$U$5),'Product Ratings'!$S$5,IF(AND(P1109&lt;='Product Ratings'!$V$6,P1109&gt;='Product Ratings'!$U$6),'Product Ratings'!$S$6,IF(AND(P1109&lt;='Product Ratings'!$V$7,P1109&gt;='Product Ratings'!$U$7),'Product Ratings'!$S$7,IF(AND(P1109&lt;='Product Ratings'!$V$8,P1109&gt;='Product Ratings'!$U$8),'Product Ratings'!$S$8,IF(P1109&gt;='Product Ratings'!$U$9,'Product Ratings'!$S$9)))))</f>
        <v>5</v>
      </c>
      <c r="W1109" s="135">
        <f t="shared" si="6"/>
        <v>13</v>
      </c>
      <c r="X1109" s="90"/>
      <c r="Y1109" s="90"/>
      <c r="Z1109" s="90"/>
      <c r="AA1109" s="90"/>
      <c r="AB1109" s="90"/>
    </row>
    <row r="1110" ht="12.75" customHeight="1">
      <c r="A1110" s="87"/>
      <c r="B1110" s="90"/>
      <c r="C1110" s="90"/>
      <c r="D1110" s="126">
        <v>6.0</v>
      </c>
      <c r="E1110" s="127">
        <v>20.0</v>
      </c>
      <c r="F1110" s="128">
        <f t="shared" si="7"/>
        <v>13</v>
      </c>
      <c r="G1110" s="129">
        <f t="shared" si="1"/>
        <v>7</v>
      </c>
      <c r="H1110" s="130">
        <f t="shared" si="2"/>
        <v>0.35</v>
      </c>
      <c r="I1110" s="131">
        <v>44858.0</v>
      </c>
      <c r="J1110" s="132">
        <v>44894.0</v>
      </c>
      <c r="K1110" s="123"/>
      <c r="L1110" s="90"/>
      <c r="M1110" s="133">
        <f t="shared" si="3"/>
        <v>3.333333333</v>
      </c>
      <c r="N1110" s="99"/>
      <c r="O1110" s="133">
        <f t="shared" si="5"/>
        <v>2.166666667</v>
      </c>
      <c r="P1110" s="134">
        <v>0.15</v>
      </c>
      <c r="Q1110" s="90"/>
      <c r="R1110" s="99">
        <f>IF(AND(H1110&lt;='Product Ratings'!$E$5,H1110&gt;='Product Ratings'!$D$5),'Product Ratings'!$C$5,IF(AND(H1110&lt;='Product Ratings'!$E$6,H1110&gt;='Product Ratings'!$D$6),'Product Ratings'!$C$6,IF(AND(H1110&lt;='Product Ratings'!$E$7,H1110&gt;='Product Ratings'!$D$7),'Product Ratings'!$C$7,IF(AND(H1110&lt;='Product Ratings'!$E$8,H1110&gt;='Product Ratings'!$D$8),'Product Ratings'!$C$8,IF(H1110&gt;='Product Ratings'!$D$9,'Product Ratings'!$C$9)))))</f>
        <v>2</v>
      </c>
      <c r="S1110" s="99">
        <f>IF(AND(D1110&lt;='Product Ratings'!$I$5,D1110&gt;='Product Ratings'!$H$5),'Product Ratings'!$F$5,IF(AND(D1110&lt;='Product Ratings'!$I$6,D1110&gt;='Product Ratings'!$H$6),'Product Ratings'!$F$6,IF(AND(D1110&lt;='Product Ratings'!$I$7,I1110&gt;='Product Ratings'!$H$7),'Product Ratings'!$F$7,IF(AND(D1110&lt;='Product Ratings'!$I$8,D1110&gt;='Product Ratings'!$H$8),'Product Ratings'!$F$8,IF(D1110&gt;='Product Ratings'!$H$9,'Product Ratings'!$F$9)))))</f>
        <v>2</v>
      </c>
      <c r="T1110" s="99">
        <f>IF(AND(O1110&lt;='Product Ratings'!$M$5,O1110&gt;='Product Ratings'!$L$5),'Product Ratings'!$J$5,IF(AND(O1110&lt;='Product Ratings'!$M$6,O1110&gt;='Product Ratings'!$L$6),'Product Ratings'!$J$6,IF(AND(O1110&lt;='Product Ratings'!$M$7,O1110&gt;='Product Ratings'!$L$7),'Product Ratings'!$J$7,IF(AND(O1110&lt;='Product Ratings'!$M$8,O1110&gt;='Product Ratings'!$L$8),'Product Ratings'!$J$8,IF(O1110&gt;='Product Ratings'!$L$9,'Product Ratings'!$J$9)))))</f>
        <v>5</v>
      </c>
      <c r="U1110" s="99" t="b">
        <f>IF(AND(N1110&lt;='Product Ratings'!$R$5,N1110&gt;='Product Ratings'!$Q$5),'Product Ratings'!$O$5,IF(AND(N1110&lt;='Product Ratings'!$R$6,N1110&gt;='Product Ratings'!$Q$6),'Product Ratings'!$O$6,IF(AND(N1110&lt;='Product Ratings'!$R$7,N1110&gt;='Product Ratings'!$Q$7),'Product Ratings'!$O$7,IF(AND(N1110&lt;='Product Ratings'!$R$8,N1110&gt;='Product Ratings'!$Q$8),'Product Ratings'!$O$8,IF(N1110&gt;='Product Ratings'!$Q$9,'Product Ratings'!$O$9)))))</f>
        <v>0</v>
      </c>
      <c r="V1110" s="99">
        <f>IF(AND(P1110&lt;='Product Ratings'!$V$5,P1110&gt;='Product Ratings'!$U$5),'Product Ratings'!$S$5,IF(AND(P1110&lt;='Product Ratings'!$V$6,P1110&gt;='Product Ratings'!$U$6),'Product Ratings'!$S$6,IF(AND(P1110&lt;='Product Ratings'!$V$7,P1110&gt;='Product Ratings'!$U$7),'Product Ratings'!$S$7,IF(AND(P1110&lt;='Product Ratings'!$V$8,P1110&gt;='Product Ratings'!$U$8),'Product Ratings'!$S$8,IF(P1110&gt;='Product Ratings'!$U$9,'Product Ratings'!$S$9)))))</f>
        <v>3</v>
      </c>
      <c r="W1110" s="135">
        <f t="shared" si="6"/>
        <v>12</v>
      </c>
      <c r="X1110" s="90"/>
      <c r="Y1110" s="90"/>
      <c r="Z1110" s="90"/>
      <c r="AA1110" s="90"/>
      <c r="AB1110" s="90"/>
    </row>
    <row r="1111" ht="12.75" customHeight="1">
      <c r="A1111" s="87"/>
      <c r="B1111" s="90"/>
      <c r="C1111" s="90"/>
      <c r="D1111" s="126">
        <v>1.0</v>
      </c>
      <c r="E1111" s="127">
        <v>808.39</v>
      </c>
      <c r="F1111" s="128">
        <f t="shared" si="7"/>
        <v>525.4535</v>
      </c>
      <c r="G1111" s="129">
        <f t="shared" si="1"/>
        <v>282.9365</v>
      </c>
      <c r="H1111" s="130">
        <f t="shared" si="2"/>
        <v>0.35</v>
      </c>
      <c r="I1111" s="131">
        <v>44859.0</v>
      </c>
      <c r="J1111" s="132">
        <v>44895.0</v>
      </c>
      <c r="K1111" s="123"/>
      <c r="L1111" s="90"/>
      <c r="M1111" s="133">
        <f t="shared" si="3"/>
        <v>808.39</v>
      </c>
      <c r="N1111" s="99"/>
      <c r="O1111" s="133">
        <f t="shared" si="5"/>
        <v>525.4535</v>
      </c>
      <c r="P1111" s="134">
        <v>0.85</v>
      </c>
      <c r="Q1111" s="90"/>
      <c r="R1111" s="99">
        <f>IF(AND(H1111&lt;='Product Ratings'!$E$5,H1111&gt;='Product Ratings'!$D$5),'Product Ratings'!$C$5,IF(AND(H1111&lt;='Product Ratings'!$E$6,H1111&gt;='Product Ratings'!$D$6),'Product Ratings'!$C$6,IF(AND(H1111&lt;='Product Ratings'!$E$7,H1111&gt;='Product Ratings'!$D$7),'Product Ratings'!$C$7,IF(AND(H1111&lt;='Product Ratings'!$E$8,H1111&gt;='Product Ratings'!$D$8),'Product Ratings'!$C$8,IF(H1111&gt;='Product Ratings'!$D$9,'Product Ratings'!$C$9)))))</f>
        <v>2</v>
      </c>
      <c r="S1111" s="99">
        <f>IF(AND(D1111&lt;='Product Ratings'!$I$5,D1111&gt;='Product Ratings'!$H$5),'Product Ratings'!$F$5,IF(AND(D1111&lt;='Product Ratings'!$I$6,D1111&gt;='Product Ratings'!$H$6),'Product Ratings'!$F$6,IF(AND(D1111&lt;='Product Ratings'!$I$7,I1111&gt;='Product Ratings'!$H$7),'Product Ratings'!$F$7,IF(AND(D1111&lt;='Product Ratings'!$I$8,D1111&gt;='Product Ratings'!$H$8),'Product Ratings'!$F$8,IF(D1111&gt;='Product Ratings'!$H$9,'Product Ratings'!$F$9)))))</f>
        <v>1</v>
      </c>
      <c r="T1111" s="99">
        <f>IF(AND(O1111&lt;='Product Ratings'!$M$5,O1111&gt;='Product Ratings'!$L$5),'Product Ratings'!$J$5,IF(AND(O1111&lt;='Product Ratings'!$M$6,O1111&gt;='Product Ratings'!$L$6),'Product Ratings'!$J$6,IF(AND(O1111&lt;='Product Ratings'!$M$7,O1111&gt;='Product Ratings'!$L$7),'Product Ratings'!$J$7,IF(AND(O1111&lt;='Product Ratings'!$M$8,O1111&gt;='Product Ratings'!$L$8),'Product Ratings'!$J$8,IF(O1111&gt;='Product Ratings'!$L$9,'Product Ratings'!$J$9)))))</f>
        <v>1</v>
      </c>
      <c r="U1111" s="99" t="b">
        <f>IF(AND(N1111&lt;='Product Ratings'!$R$5,N1111&gt;='Product Ratings'!$Q$5),'Product Ratings'!$O$5,IF(AND(N1111&lt;='Product Ratings'!$R$6,N1111&gt;='Product Ratings'!$Q$6),'Product Ratings'!$O$6,IF(AND(N1111&lt;='Product Ratings'!$R$7,N1111&gt;='Product Ratings'!$Q$7),'Product Ratings'!$O$7,IF(AND(N1111&lt;='Product Ratings'!$R$8,N1111&gt;='Product Ratings'!$Q$8),'Product Ratings'!$O$8,IF(N1111&gt;='Product Ratings'!$Q$9,'Product Ratings'!$O$9)))))</f>
        <v>0</v>
      </c>
      <c r="V1111" s="99">
        <f>IF(AND(P1111&lt;='Product Ratings'!$V$5,P1111&gt;='Product Ratings'!$U$5),'Product Ratings'!$S$5,IF(AND(P1111&lt;='Product Ratings'!$V$6,P1111&gt;='Product Ratings'!$U$6),'Product Ratings'!$S$6,IF(AND(P1111&lt;='Product Ratings'!$V$7,P1111&gt;='Product Ratings'!$U$7),'Product Ratings'!$S$7,IF(AND(P1111&lt;='Product Ratings'!$V$8,P1111&gt;='Product Ratings'!$U$8),'Product Ratings'!$S$8,IF(P1111&gt;='Product Ratings'!$U$9,'Product Ratings'!$S$9)))))</f>
        <v>5</v>
      </c>
      <c r="W1111" s="135">
        <f t="shared" si="6"/>
        <v>9</v>
      </c>
      <c r="X1111" s="90"/>
      <c r="Y1111" s="90"/>
      <c r="Z1111" s="90"/>
      <c r="AA1111" s="90"/>
      <c r="AB1111" s="90"/>
    </row>
    <row r="1112" ht="12.75" customHeight="1">
      <c r="A1112" s="87"/>
      <c r="B1112" s="90"/>
      <c r="C1112" s="90"/>
      <c r="D1112" s="126">
        <v>2.0</v>
      </c>
      <c r="E1112" s="127">
        <v>120.52</v>
      </c>
      <c r="F1112" s="128">
        <f t="shared" si="7"/>
        <v>78.338</v>
      </c>
      <c r="G1112" s="129">
        <f t="shared" si="1"/>
        <v>42.182</v>
      </c>
      <c r="H1112" s="130">
        <f t="shared" si="2"/>
        <v>0.35</v>
      </c>
      <c r="I1112" s="131">
        <v>44860.0</v>
      </c>
      <c r="J1112" s="132">
        <v>44896.0</v>
      </c>
      <c r="K1112" s="123"/>
      <c r="L1112" s="90"/>
      <c r="M1112" s="133">
        <f t="shared" si="3"/>
        <v>60.26</v>
      </c>
      <c r="N1112" s="99"/>
      <c r="O1112" s="133">
        <f t="shared" si="5"/>
        <v>39.169</v>
      </c>
      <c r="P1112" s="134">
        <v>0.87</v>
      </c>
      <c r="Q1112" s="90"/>
      <c r="R1112" s="99">
        <f>IF(AND(H1112&lt;='Product Ratings'!$E$5,H1112&gt;='Product Ratings'!$D$5),'Product Ratings'!$C$5,IF(AND(H1112&lt;='Product Ratings'!$E$6,H1112&gt;='Product Ratings'!$D$6),'Product Ratings'!$C$6,IF(AND(H1112&lt;='Product Ratings'!$E$7,H1112&gt;='Product Ratings'!$D$7),'Product Ratings'!$C$7,IF(AND(H1112&lt;='Product Ratings'!$E$8,H1112&gt;='Product Ratings'!$D$8),'Product Ratings'!$C$8,IF(H1112&gt;='Product Ratings'!$D$9,'Product Ratings'!$C$9)))))</f>
        <v>2</v>
      </c>
      <c r="S1112" s="99">
        <f>IF(AND(D1112&lt;='Product Ratings'!$I$5,D1112&gt;='Product Ratings'!$H$5),'Product Ratings'!$F$5,IF(AND(D1112&lt;='Product Ratings'!$I$6,D1112&gt;='Product Ratings'!$H$6),'Product Ratings'!$F$6,IF(AND(D1112&lt;='Product Ratings'!$I$7,I1112&gt;='Product Ratings'!$H$7),'Product Ratings'!$F$7,IF(AND(D1112&lt;='Product Ratings'!$I$8,D1112&gt;='Product Ratings'!$H$8),'Product Ratings'!$F$8,IF(D1112&gt;='Product Ratings'!$H$9,'Product Ratings'!$F$9)))))</f>
        <v>1</v>
      </c>
      <c r="T1112" s="99">
        <f>IF(AND(O1112&lt;='Product Ratings'!$M$5,O1112&gt;='Product Ratings'!$L$5),'Product Ratings'!$J$5,IF(AND(O1112&lt;='Product Ratings'!$M$6,O1112&gt;='Product Ratings'!$L$6),'Product Ratings'!$J$6,IF(AND(O1112&lt;='Product Ratings'!$M$7,O1112&gt;='Product Ratings'!$L$7),'Product Ratings'!$J$7,IF(AND(O1112&lt;='Product Ratings'!$M$8,O1112&gt;='Product Ratings'!$L$8),'Product Ratings'!$J$8,IF(O1112&gt;='Product Ratings'!$L$9,'Product Ratings'!$J$9)))))</f>
        <v>4</v>
      </c>
      <c r="U1112" s="99" t="b">
        <f>IF(AND(N1112&lt;='Product Ratings'!$R$5,N1112&gt;='Product Ratings'!$Q$5),'Product Ratings'!$O$5,IF(AND(N1112&lt;='Product Ratings'!$R$6,N1112&gt;='Product Ratings'!$Q$6),'Product Ratings'!$O$6,IF(AND(N1112&lt;='Product Ratings'!$R$7,N1112&gt;='Product Ratings'!$Q$7),'Product Ratings'!$O$7,IF(AND(N1112&lt;='Product Ratings'!$R$8,N1112&gt;='Product Ratings'!$Q$8),'Product Ratings'!$O$8,IF(N1112&gt;='Product Ratings'!$Q$9,'Product Ratings'!$O$9)))))</f>
        <v>0</v>
      </c>
      <c r="V1112" s="99">
        <f>IF(AND(P1112&lt;='Product Ratings'!$V$5,P1112&gt;='Product Ratings'!$U$5),'Product Ratings'!$S$5,IF(AND(P1112&lt;='Product Ratings'!$V$6,P1112&gt;='Product Ratings'!$U$6),'Product Ratings'!$S$6,IF(AND(P1112&lt;='Product Ratings'!$V$7,P1112&gt;='Product Ratings'!$U$7),'Product Ratings'!$S$7,IF(AND(P1112&lt;='Product Ratings'!$V$8,P1112&gt;='Product Ratings'!$U$8),'Product Ratings'!$S$8,IF(P1112&gt;='Product Ratings'!$U$9,'Product Ratings'!$S$9)))))</f>
        <v>5</v>
      </c>
      <c r="W1112" s="135">
        <f t="shared" si="6"/>
        <v>12</v>
      </c>
      <c r="X1112" s="90"/>
      <c r="Y1112" s="90"/>
      <c r="Z1112" s="90"/>
      <c r="AA1112" s="90"/>
      <c r="AB1112" s="90"/>
    </row>
    <row r="1113" ht="12.75" customHeight="1">
      <c r="A1113" s="87"/>
      <c r="B1113" s="90"/>
      <c r="C1113" s="90"/>
      <c r="D1113" s="126">
        <v>3.0</v>
      </c>
      <c r="E1113" s="127">
        <v>13.04</v>
      </c>
      <c r="F1113" s="128">
        <f t="shared" si="7"/>
        <v>8.476</v>
      </c>
      <c r="G1113" s="129">
        <f t="shared" si="1"/>
        <v>4.564</v>
      </c>
      <c r="H1113" s="130">
        <f t="shared" si="2"/>
        <v>0.35</v>
      </c>
      <c r="I1113" s="131">
        <v>44861.0</v>
      </c>
      <c r="J1113" s="132">
        <v>44897.0</v>
      </c>
      <c r="K1113" s="123"/>
      <c r="L1113" s="90"/>
      <c r="M1113" s="133">
        <f t="shared" si="3"/>
        <v>4.346666667</v>
      </c>
      <c r="N1113" s="99"/>
      <c r="O1113" s="133">
        <f t="shared" si="5"/>
        <v>2.825333333</v>
      </c>
      <c r="P1113" s="134">
        <v>0.88</v>
      </c>
      <c r="Q1113" s="90"/>
      <c r="R1113" s="99">
        <f>IF(AND(H1113&lt;='Product Ratings'!$E$5,H1113&gt;='Product Ratings'!$D$5),'Product Ratings'!$C$5,IF(AND(H1113&lt;='Product Ratings'!$E$6,H1113&gt;='Product Ratings'!$D$6),'Product Ratings'!$C$6,IF(AND(H1113&lt;='Product Ratings'!$E$7,H1113&gt;='Product Ratings'!$D$7),'Product Ratings'!$C$7,IF(AND(H1113&lt;='Product Ratings'!$E$8,H1113&gt;='Product Ratings'!$D$8),'Product Ratings'!$C$8,IF(H1113&gt;='Product Ratings'!$D$9,'Product Ratings'!$C$9)))))</f>
        <v>2</v>
      </c>
      <c r="S1113" s="99">
        <f>IF(AND(D1113&lt;='Product Ratings'!$I$5,D1113&gt;='Product Ratings'!$H$5),'Product Ratings'!$F$5,IF(AND(D1113&lt;='Product Ratings'!$I$6,D1113&gt;='Product Ratings'!$H$6),'Product Ratings'!$F$6,IF(AND(D1113&lt;='Product Ratings'!$I$7,I1113&gt;='Product Ratings'!$H$7),'Product Ratings'!$F$7,IF(AND(D1113&lt;='Product Ratings'!$I$8,D1113&gt;='Product Ratings'!$H$8),'Product Ratings'!$F$8,IF(D1113&gt;='Product Ratings'!$H$9,'Product Ratings'!$F$9)))))</f>
        <v>1</v>
      </c>
      <c r="T1113" s="99">
        <f>IF(AND(O1113&lt;='Product Ratings'!$M$5,O1113&gt;='Product Ratings'!$L$5),'Product Ratings'!$J$5,IF(AND(O1113&lt;='Product Ratings'!$M$6,O1113&gt;='Product Ratings'!$L$6),'Product Ratings'!$J$6,IF(AND(O1113&lt;='Product Ratings'!$M$7,O1113&gt;='Product Ratings'!$L$7),'Product Ratings'!$J$7,IF(AND(O1113&lt;='Product Ratings'!$M$8,O1113&gt;='Product Ratings'!$L$8),'Product Ratings'!$J$8,IF(O1113&gt;='Product Ratings'!$L$9,'Product Ratings'!$J$9)))))</f>
        <v>5</v>
      </c>
      <c r="U1113" s="99" t="b">
        <f>IF(AND(N1113&lt;='Product Ratings'!$R$5,N1113&gt;='Product Ratings'!$Q$5),'Product Ratings'!$O$5,IF(AND(N1113&lt;='Product Ratings'!$R$6,N1113&gt;='Product Ratings'!$Q$6),'Product Ratings'!$O$6,IF(AND(N1113&lt;='Product Ratings'!$R$7,N1113&gt;='Product Ratings'!$Q$7),'Product Ratings'!$O$7,IF(AND(N1113&lt;='Product Ratings'!$R$8,N1113&gt;='Product Ratings'!$Q$8),'Product Ratings'!$O$8,IF(N1113&gt;='Product Ratings'!$Q$9,'Product Ratings'!$O$9)))))</f>
        <v>0</v>
      </c>
      <c r="V1113" s="99">
        <f>IF(AND(P1113&lt;='Product Ratings'!$V$5,P1113&gt;='Product Ratings'!$U$5),'Product Ratings'!$S$5,IF(AND(P1113&lt;='Product Ratings'!$V$6,P1113&gt;='Product Ratings'!$U$6),'Product Ratings'!$S$6,IF(AND(P1113&lt;='Product Ratings'!$V$7,P1113&gt;='Product Ratings'!$U$7),'Product Ratings'!$S$7,IF(AND(P1113&lt;='Product Ratings'!$V$8,P1113&gt;='Product Ratings'!$U$8),'Product Ratings'!$S$8,IF(P1113&gt;='Product Ratings'!$U$9,'Product Ratings'!$S$9)))))</f>
        <v>5</v>
      </c>
      <c r="W1113" s="135">
        <f t="shared" si="6"/>
        <v>13</v>
      </c>
      <c r="X1113" s="90"/>
      <c r="Y1113" s="90"/>
      <c r="Z1113" s="90"/>
      <c r="AA1113" s="90"/>
      <c r="AB1113" s="90"/>
    </row>
    <row r="1114" ht="12.75" customHeight="1">
      <c r="A1114" s="87"/>
      <c r="B1114" s="90"/>
      <c r="C1114" s="90"/>
      <c r="D1114" s="126">
        <v>4.0</v>
      </c>
      <c r="E1114" s="127">
        <v>990.13</v>
      </c>
      <c r="F1114" s="128">
        <f t="shared" si="7"/>
        <v>643.5845</v>
      </c>
      <c r="G1114" s="129">
        <f t="shared" si="1"/>
        <v>346.5455</v>
      </c>
      <c r="H1114" s="130">
        <f t="shared" si="2"/>
        <v>0.35</v>
      </c>
      <c r="I1114" s="131">
        <v>44862.0</v>
      </c>
      <c r="J1114" s="132">
        <v>44898.0</v>
      </c>
      <c r="K1114" s="123"/>
      <c r="L1114" s="90"/>
      <c r="M1114" s="133">
        <f t="shared" si="3"/>
        <v>247.5325</v>
      </c>
      <c r="N1114" s="99"/>
      <c r="O1114" s="133">
        <f t="shared" si="5"/>
        <v>160.896125</v>
      </c>
      <c r="P1114" s="134">
        <v>0.89</v>
      </c>
      <c r="Q1114" s="90"/>
      <c r="R1114" s="99">
        <f>IF(AND(H1114&lt;='Product Ratings'!$E$5,H1114&gt;='Product Ratings'!$D$5),'Product Ratings'!$C$5,IF(AND(H1114&lt;='Product Ratings'!$E$6,H1114&gt;='Product Ratings'!$D$6),'Product Ratings'!$C$6,IF(AND(H1114&lt;='Product Ratings'!$E$7,H1114&gt;='Product Ratings'!$D$7),'Product Ratings'!$C$7,IF(AND(H1114&lt;='Product Ratings'!$E$8,H1114&gt;='Product Ratings'!$D$8),'Product Ratings'!$C$8,IF(H1114&gt;='Product Ratings'!$D$9,'Product Ratings'!$C$9)))))</f>
        <v>2</v>
      </c>
      <c r="S1114" s="99">
        <f>IF(AND(D1114&lt;='Product Ratings'!$I$5,D1114&gt;='Product Ratings'!$H$5),'Product Ratings'!$F$5,IF(AND(D1114&lt;='Product Ratings'!$I$6,D1114&gt;='Product Ratings'!$H$6),'Product Ratings'!$F$6,IF(AND(D1114&lt;='Product Ratings'!$I$7,I1114&gt;='Product Ratings'!$H$7),'Product Ratings'!$F$7,IF(AND(D1114&lt;='Product Ratings'!$I$8,D1114&gt;='Product Ratings'!$H$8),'Product Ratings'!$F$8,IF(D1114&gt;='Product Ratings'!$H$9,'Product Ratings'!$F$9)))))</f>
        <v>1</v>
      </c>
      <c r="T1114" s="99">
        <f>IF(AND(O1114&lt;='Product Ratings'!$M$5,O1114&gt;='Product Ratings'!$L$5),'Product Ratings'!$J$5,IF(AND(O1114&lt;='Product Ratings'!$M$6,O1114&gt;='Product Ratings'!$L$6),'Product Ratings'!$J$6,IF(AND(O1114&lt;='Product Ratings'!$M$7,O1114&gt;='Product Ratings'!$L$7),'Product Ratings'!$J$7,IF(AND(O1114&lt;='Product Ratings'!$M$8,O1114&gt;='Product Ratings'!$L$8),'Product Ratings'!$J$8,IF(O1114&gt;='Product Ratings'!$L$9,'Product Ratings'!$J$9)))))</f>
        <v>2</v>
      </c>
      <c r="U1114" s="99" t="b">
        <f>IF(AND(N1114&lt;='Product Ratings'!$R$5,N1114&gt;='Product Ratings'!$Q$5),'Product Ratings'!$O$5,IF(AND(N1114&lt;='Product Ratings'!$R$6,N1114&gt;='Product Ratings'!$Q$6),'Product Ratings'!$O$6,IF(AND(N1114&lt;='Product Ratings'!$R$7,N1114&gt;='Product Ratings'!$Q$7),'Product Ratings'!$O$7,IF(AND(N1114&lt;='Product Ratings'!$R$8,N1114&gt;='Product Ratings'!$Q$8),'Product Ratings'!$O$8,IF(N1114&gt;='Product Ratings'!$Q$9,'Product Ratings'!$O$9)))))</f>
        <v>0</v>
      </c>
      <c r="V1114" s="99">
        <f>IF(AND(P1114&lt;='Product Ratings'!$V$5,P1114&gt;='Product Ratings'!$U$5),'Product Ratings'!$S$5,IF(AND(P1114&lt;='Product Ratings'!$V$6,P1114&gt;='Product Ratings'!$U$6),'Product Ratings'!$S$6,IF(AND(P1114&lt;='Product Ratings'!$V$7,P1114&gt;='Product Ratings'!$U$7),'Product Ratings'!$S$7,IF(AND(P1114&lt;='Product Ratings'!$V$8,P1114&gt;='Product Ratings'!$U$8),'Product Ratings'!$S$8,IF(P1114&gt;='Product Ratings'!$U$9,'Product Ratings'!$S$9)))))</f>
        <v>5</v>
      </c>
      <c r="W1114" s="135">
        <f t="shared" si="6"/>
        <v>10</v>
      </c>
      <c r="X1114" s="90"/>
      <c r="Y1114" s="90"/>
      <c r="Z1114" s="90"/>
      <c r="AA1114" s="90"/>
      <c r="AB1114" s="90"/>
    </row>
    <row r="1115" ht="12.75" customHeight="1">
      <c r="A1115" s="87"/>
      <c r="B1115" s="90"/>
      <c r="C1115" s="90"/>
      <c r="D1115" s="126">
        <v>5.0</v>
      </c>
      <c r="E1115" s="127">
        <v>720.56</v>
      </c>
      <c r="F1115" s="128">
        <f t="shared" si="7"/>
        <v>468.364</v>
      </c>
      <c r="G1115" s="129">
        <f t="shared" si="1"/>
        <v>252.196</v>
      </c>
      <c r="H1115" s="130">
        <f t="shared" si="2"/>
        <v>0.35</v>
      </c>
      <c r="I1115" s="131">
        <v>44863.0</v>
      </c>
      <c r="J1115" s="132">
        <v>44899.0</v>
      </c>
      <c r="K1115" s="123"/>
      <c r="L1115" s="90"/>
      <c r="M1115" s="133">
        <f t="shared" si="3"/>
        <v>144.112</v>
      </c>
      <c r="N1115" s="99"/>
      <c r="O1115" s="133">
        <f t="shared" si="5"/>
        <v>93.6728</v>
      </c>
      <c r="P1115" s="134">
        <v>0.9</v>
      </c>
      <c r="Q1115" s="90"/>
      <c r="R1115" s="99">
        <f>IF(AND(H1115&lt;='Product Ratings'!$E$5,H1115&gt;='Product Ratings'!$D$5),'Product Ratings'!$C$5,IF(AND(H1115&lt;='Product Ratings'!$E$6,H1115&gt;='Product Ratings'!$D$6),'Product Ratings'!$C$6,IF(AND(H1115&lt;='Product Ratings'!$E$7,H1115&gt;='Product Ratings'!$D$7),'Product Ratings'!$C$7,IF(AND(H1115&lt;='Product Ratings'!$E$8,H1115&gt;='Product Ratings'!$D$8),'Product Ratings'!$C$8,IF(H1115&gt;='Product Ratings'!$D$9,'Product Ratings'!$C$9)))))</f>
        <v>2</v>
      </c>
      <c r="S1115" s="99">
        <f>IF(AND(D1115&lt;='Product Ratings'!$I$5,D1115&gt;='Product Ratings'!$H$5),'Product Ratings'!$F$5,IF(AND(D1115&lt;='Product Ratings'!$I$6,D1115&gt;='Product Ratings'!$H$6),'Product Ratings'!$F$6,IF(AND(D1115&lt;='Product Ratings'!$I$7,I1115&gt;='Product Ratings'!$H$7),'Product Ratings'!$F$7,IF(AND(D1115&lt;='Product Ratings'!$I$8,D1115&gt;='Product Ratings'!$H$8),'Product Ratings'!$F$8,IF(D1115&gt;='Product Ratings'!$H$9,'Product Ratings'!$F$9)))))</f>
        <v>1</v>
      </c>
      <c r="T1115" s="99">
        <f>IF(AND(O1115&lt;='Product Ratings'!$M$5,O1115&gt;='Product Ratings'!$L$5),'Product Ratings'!$J$5,IF(AND(O1115&lt;='Product Ratings'!$M$6,O1115&gt;='Product Ratings'!$L$6),'Product Ratings'!$J$6,IF(AND(O1115&lt;='Product Ratings'!$M$7,O1115&gt;='Product Ratings'!$L$7),'Product Ratings'!$J$7,IF(AND(O1115&lt;='Product Ratings'!$M$8,O1115&gt;='Product Ratings'!$L$8),'Product Ratings'!$J$8,IF(O1115&gt;='Product Ratings'!$L$9,'Product Ratings'!$J$9)))))</f>
        <v>2</v>
      </c>
      <c r="U1115" s="99" t="b">
        <f>IF(AND(N1115&lt;='Product Ratings'!$R$5,N1115&gt;='Product Ratings'!$Q$5),'Product Ratings'!$O$5,IF(AND(N1115&lt;='Product Ratings'!$R$6,N1115&gt;='Product Ratings'!$Q$6),'Product Ratings'!$O$6,IF(AND(N1115&lt;='Product Ratings'!$R$7,N1115&gt;='Product Ratings'!$Q$7),'Product Ratings'!$O$7,IF(AND(N1115&lt;='Product Ratings'!$R$8,N1115&gt;='Product Ratings'!$Q$8),'Product Ratings'!$O$8,IF(N1115&gt;='Product Ratings'!$Q$9,'Product Ratings'!$O$9)))))</f>
        <v>0</v>
      </c>
      <c r="V1115" s="99">
        <f>IF(AND(P1115&lt;='Product Ratings'!$V$5,P1115&gt;='Product Ratings'!$U$5),'Product Ratings'!$S$5,IF(AND(P1115&lt;='Product Ratings'!$V$6,P1115&gt;='Product Ratings'!$U$6),'Product Ratings'!$S$6,IF(AND(P1115&lt;='Product Ratings'!$V$7,P1115&gt;='Product Ratings'!$U$7),'Product Ratings'!$S$7,IF(AND(P1115&lt;='Product Ratings'!$V$8,P1115&gt;='Product Ratings'!$U$8),'Product Ratings'!$S$8,IF(P1115&gt;='Product Ratings'!$U$9,'Product Ratings'!$S$9)))))</f>
        <v>5</v>
      </c>
      <c r="W1115" s="135">
        <f t="shared" si="6"/>
        <v>10</v>
      </c>
      <c r="X1115" s="90"/>
      <c r="Y1115" s="90"/>
      <c r="Z1115" s="90"/>
      <c r="AA1115" s="90"/>
      <c r="AB1115" s="90"/>
    </row>
    <row r="1116" ht="12.75" customHeight="1">
      <c r="A1116" s="87"/>
      <c r="B1116" s="90"/>
      <c r="C1116" s="90"/>
      <c r="D1116" s="126">
        <v>6.0</v>
      </c>
      <c r="E1116" s="127">
        <v>156.35</v>
      </c>
      <c r="F1116" s="128">
        <f t="shared" si="7"/>
        <v>101.6275</v>
      </c>
      <c r="G1116" s="129">
        <f t="shared" si="1"/>
        <v>54.7225</v>
      </c>
      <c r="H1116" s="130">
        <f t="shared" si="2"/>
        <v>0.35</v>
      </c>
      <c r="I1116" s="131">
        <v>44864.0</v>
      </c>
      <c r="J1116" s="132">
        <v>44900.0</v>
      </c>
      <c r="K1116" s="123"/>
      <c r="L1116" s="90"/>
      <c r="M1116" s="133">
        <f t="shared" si="3"/>
        <v>26.05833333</v>
      </c>
      <c r="N1116" s="99"/>
      <c r="O1116" s="133">
        <f t="shared" si="5"/>
        <v>16.93791667</v>
      </c>
      <c r="P1116" s="134">
        <v>0.91</v>
      </c>
      <c r="Q1116" s="90"/>
      <c r="R1116" s="99">
        <f>IF(AND(H1116&lt;='Product Ratings'!$E$5,H1116&gt;='Product Ratings'!$D$5),'Product Ratings'!$C$5,IF(AND(H1116&lt;='Product Ratings'!$E$6,H1116&gt;='Product Ratings'!$D$6),'Product Ratings'!$C$6,IF(AND(H1116&lt;='Product Ratings'!$E$7,H1116&gt;='Product Ratings'!$D$7),'Product Ratings'!$C$7,IF(AND(H1116&lt;='Product Ratings'!$E$8,H1116&gt;='Product Ratings'!$D$8),'Product Ratings'!$C$8,IF(H1116&gt;='Product Ratings'!$D$9,'Product Ratings'!$C$9)))))</f>
        <v>2</v>
      </c>
      <c r="S1116" s="99">
        <f>IF(AND(D1116&lt;='Product Ratings'!$I$5,D1116&gt;='Product Ratings'!$H$5),'Product Ratings'!$F$5,IF(AND(D1116&lt;='Product Ratings'!$I$6,D1116&gt;='Product Ratings'!$H$6),'Product Ratings'!$F$6,IF(AND(D1116&lt;='Product Ratings'!$I$7,I1116&gt;='Product Ratings'!$H$7),'Product Ratings'!$F$7,IF(AND(D1116&lt;='Product Ratings'!$I$8,D1116&gt;='Product Ratings'!$H$8),'Product Ratings'!$F$8,IF(D1116&gt;='Product Ratings'!$H$9,'Product Ratings'!$F$9)))))</f>
        <v>2</v>
      </c>
      <c r="T1116" s="99">
        <f>IF(AND(O1116&lt;='Product Ratings'!$M$5,O1116&gt;='Product Ratings'!$L$5),'Product Ratings'!$J$5,IF(AND(O1116&lt;='Product Ratings'!$M$6,O1116&gt;='Product Ratings'!$L$6),'Product Ratings'!$J$6,IF(AND(O1116&lt;='Product Ratings'!$M$7,O1116&gt;='Product Ratings'!$L$7),'Product Ratings'!$J$7,IF(AND(O1116&lt;='Product Ratings'!$M$8,O1116&gt;='Product Ratings'!$L$8),'Product Ratings'!$J$8,IF(O1116&gt;='Product Ratings'!$L$9,'Product Ratings'!$J$9)))))</f>
        <v>5</v>
      </c>
      <c r="U1116" s="99" t="b">
        <f>IF(AND(N1116&lt;='Product Ratings'!$R$5,N1116&gt;='Product Ratings'!$Q$5),'Product Ratings'!$O$5,IF(AND(N1116&lt;='Product Ratings'!$R$6,N1116&gt;='Product Ratings'!$Q$6),'Product Ratings'!$O$6,IF(AND(N1116&lt;='Product Ratings'!$R$7,N1116&gt;='Product Ratings'!$Q$7),'Product Ratings'!$O$7,IF(AND(N1116&lt;='Product Ratings'!$R$8,N1116&gt;='Product Ratings'!$Q$8),'Product Ratings'!$O$8,IF(N1116&gt;='Product Ratings'!$Q$9,'Product Ratings'!$O$9)))))</f>
        <v>0</v>
      </c>
      <c r="V1116" s="99">
        <f>IF(AND(P1116&lt;='Product Ratings'!$V$5,P1116&gt;='Product Ratings'!$U$5),'Product Ratings'!$S$5,IF(AND(P1116&lt;='Product Ratings'!$V$6,P1116&gt;='Product Ratings'!$U$6),'Product Ratings'!$S$6,IF(AND(P1116&lt;='Product Ratings'!$V$7,P1116&gt;='Product Ratings'!$U$7),'Product Ratings'!$S$7,IF(AND(P1116&lt;='Product Ratings'!$V$8,P1116&gt;='Product Ratings'!$U$8),'Product Ratings'!$S$8,IF(P1116&gt;='Product Ratings'!$U$9,'Product Ratings'!$S$9)))))</f>
        <v>5</v>
      </c>
      <c r="W1116" s="135">
        <f t="shared" si="6"/>
        <v>14</v>
      </c>
      <c r="X1116" s="90"/>
      <c r="Y1116" s="90"/>
      <c r="Z1116" s="90"/>
      <c r="AA1116" s="90"/>
      <c r="AB1116" s="90"/>
    </row>
    <row r="1117" ht="12.75" customHeight="1">
      <c r="A1117" s="87"/>
      <c r="B1117" s="90"/>
      <c r="C1117" s="90"/>
      <c r="D1117" s="126">
        <v>1.0</v>
      </c>
      <c r="E1117" s="127">
        <v>38.26</v>
      </c>
      <c r="F1117" s="128">
        <f t="shared" si="7"/>
        <v>24.869</v>
      </c>
      <c r="G1117" s="129">
        <f t="shared" si="1"/>
        <v>13.391</v>
      </c>
      <c r="H1117" s="130">
        <f t="shared" si="2"/>
        <v>0.35</v>
      </c>
      <c r="I1117" s="131">
        <v>44865.0</v>
      </c>
      <c r="J1117" s="132">
        <v>44901.0</v>
      </c>
      <c r="K1117" s="123"/>
      <c r="L1117" s="90"/>
      <c r="M1117" s="133">
        <f t="shared" si="3"/>
        <v>38.26</v>
      </c>
      <c r="N1117" s="99"/>
      <c r="O1117" s="133">
        <f t="shared" si="5"/>
        <v>24.869</v>
      </c>
      <c r="P1117" s="134">
        <v>0.94</v>
      </c>
      <c r="Q1117" s="90"/>
      <c r="R1117" s="99">
        <f>IF(AND(H1117&lt;='Product Ratings'!$E$5,H1117&gt;='Product Ratings'!$D$5),'Product Ratings'!$C$5,IF(AND(H1117&lt;='Product Ratings'!$E$6,H1117&gt;='Product Ratings'!$D$6),'Product Ratings'!$C$6,IF(AND(H1117&lt;='Product Ratings'!$E$7,H1117&gt;='Product Ratings'!$D$7),'Product Ratings'!$C$7,IF(AND(H1117&lt;='Product Ratings'!$E$8,H1117&gt;='Product Ratings'!$D$8),'Product Ratings'!$C$8,IF(H1117&gt;='Product Ratings'!$D$9,'Product Ratings'!$C$9)))))</f>
        <v>2</v>
      </c>
      <c r="S1117" s="99">
        <f>IF(AND(D1117&lt;='Product Ratings'!$I$5,D1117&gt;='Product Ratings'!$H$5),'Product Ratings'!$F$5,IF(AND(D1117&lt;='Product Ratings'!$I$6,D1117&gt;='Product Ratings'!$H$6),'Product Ratings'!$F$6,IF(AND(D1117&lt;='Product Ratings'!$I$7,I1117&gt;='Product Ratings'!$H$7),'Product Ratings'!$F$7,IF(AND(D1117&lt;='Product Ratings'!$I$8,D1117&gt;='Product Ratings'!$H$8),'Product Ratings'!$F$8,IF(D1117&gt;='Product Ratings'!$H$9,'Product Ratings'!$F$9)))))</f>
        <v>1</v>
      </c>
      <c r="T1117" s="99">
        <f>IF(AND(O1117&lt;='Product Ratings'!$M$5,O1117&gt;='Product Ratings'!$L$5),'Product Ratings'!$J$5,IF(AND(O1117&lt;='Product Ratings'!$M$6,O1117&gt;='Product Ratings'!$L$6),'Product Ratings'!$J$6,IF(AND(O1117&lt;='Product Ratings'!$M$7,O1117&gt;='Product Ratings'!$L$7),'Product Ratings'!$J$7,IF(AND(O1117&lt;='Product Ratings'!$M$8,O1117&gt;='Product Ratings'!$L$8),'Product Ratings'!$J$8,IF(O1117&gt;='Product Ratings'!$L$9,'Product Ratings'!$J$9)))))</f>
        <v>5</v>
      </c>
      <c r="U1117" s="99" t="b">
        <f>IF(AND(N1117&lt;='Product Ratings'!$R$5,N1117&gt;='Product Ratings'!$Q$5),'Product Ratings'!$O$5,IF(AND(N1117&lt;='Product Ratings'!$R$6,N1117&gt;='Product Ratings'!$Q$6),'Product Ratings'!$O$6,IF(AND(N1117&lt;='Product Ratings'!$R$7,N1117&gt;='Product Ratings'!$Q$7),'Product Ratings'!$O$7,IF(AND(N1117&lt;='Product Ratings'!$R$8,N1117&gt;='Product Ratings'!$Q$8),'Product Ratings'!$O$8,IF(N1117&gt;='Product Ratings'!$Q$9,'Product Ratings'!$O$9)))))</f>
        <v>0</v>
      </c>
      <c r="V1117" s="99">
        <f>IF(AND(P1117&lt;='Product Ratings'!$V$5,P1117&gt;='Product Ratings'!$U$5),'Product Ratings'!$S$5,IF(AND(P1117&lt;='Product Ratings'!$V$6,P1117&gt;='Product Ratings'!$U$6),'Product Ratings'!$S$6,IF(AND(P1117&lt;='Product Ratings'!$V$7,P1117&gt;='Product Ratings'!$U$7),'Product Ratings'!$S$7,IF(AND(P1117&lt;='Product Ratings'!$V$8,P1117&gt;='Product Ratings'!$U$8),'Product Ratings'!$S$8,IF(P1117&gt;='Product Ratings'!$U$9,'Product Ratings'!$S$9)))))</f>
        <v>5</v>
      </c>
      <c r="W1117" s="135">
        <f t="shared" si="6"/>
        <v>13</v>
      </c>
      <c r="X1117" s="90"/>
      <c r="Y1117" s="90"/>
      <c r="Z1117" s="90"/>
      <c r="AA1117" s="90"/>
      <c r="AB1117" s="90"/>
    </row>
    <row r="1118" ht="12.75" customHeight="1">
      <c r="A1118" s="87"/>
      <c r="B1118" s="90"/>
      <c r="C1118" s="90"/>
      <c r="D1118" s="126">
        <v>2.0</v>
      </c>
      <c r="E1118" s="127">
        <v>332.87</v>
      </c>
      <c r="F1118" s="128">
        <f t="shared" si="7"/>
        <v>216.3655</v>
      </c>
      <c r="G1118" s="129">
        <f t="shared" si="1"/>
        <v>116.5045</v>
      </c>
      <c r="H1118" s="130">
        <f t="shared" si="2"/>
        <v>0.35</v>
      </c>
      <c r="I1118" s="131">
        <v>44866.0</v>
      </c>
      <c r="J1118" s="132">
        <v>44902.0</v>
      </c>
      <c r="K1118" s="123"/>
      <c r="L1118" s="90"/>
      <c r="M1118" s="133">
        <f t="shared" si="3"/>
        <v>166.435</v>
      </c>
      <c r="N1118" s="99"/>
      <c r="O1118" s="133">
        <f t="shared" si="5"/>
        <v>108.18275</v>
      </c>
      <c r="P1118" s="134">
        <v>0.97</v>
      </c>
      <c r="Q1118" s="90"/>
      <c r="R1118" s="99">
        <f>IF(AND(H1118&lt;='Product Ratings'!$E$5,H1118&gt;='Product Ratings'!$D$5),'Product Ratings'!$C$5,IF(AND(H1118&lt;='Product Ratings'!$E$6,H1118&gt;='Product Ratings'!$D$6),'Product Ratings'!$C$6,IF(AND(H1118&lt;='Product Ratings'!$E$7,H1118&gt;='Product Ratings'!$D$7),'Product Ratings'!$C$7,IF(AND(H1118&lt;='Product Ratings'!$E$8,H1118&gt;='Product Ratings'!$D$8),'Product Ratings'!$C$8,IF(H1118&gt;='Product Ratings'!$D$9,'Product Ratings'!$C$9)))))</f>
        <v>2</v>
      </c>
      <c r="S1118" s="99">
        <f>IF(AND(D1118&lt;='Product Ratings'!$I$5,D1118&gt;='Product Ratings'!$H$5),'Product Ratings'!$F$5,IF(AND(D1118&lt;='Product Ratings'!$I$6,D1118&gt;='Product Ratings'!$H$6),'Product Ratings'!$F$6,IF(AND(D1118&lt;='Product Ratings'!$I$7,I1118&gt;='Product Ratings'!$H$7),'Product Ratings'!$F$7,IF(AND(D1118&lt;='Product Ratings'!$I$8,D1118&gt;='Product Ratings'!$H$8),'Product Ratings'!$F$8,IF(D1118&gt;='Product Ratings'!$H$9,'Product Ratings'!$F$9)))))</f>
        <v>1</v>
      </c>
      <c r="T1118" s="99">
        <f>IF(AND(O1118&lt;='Product Ratings'!$M$5,O1118&gt;='Product Ratings'!$L$5),'Product Ratings'!$J$5,IF(AND(O1118&lt;='Product Ratings'!$M$6,O1118&gt;='Product Ratings'!$L$6),'Product Ratings'!$J$6,IF(AND(O1118&lt;='Product Ratings'!$M$7,O1118&gt;='Product Ratings'!$L$7),'Product Ratings'!$J$7,IF(AND(O1118&lt;='Product Ratings'!$M$8,O1118&gt;='Product Ratings'!$L$8),'Product Ratings'!$J$8,IF(O1118&gt;='Product Ratings'!$L$9,'Product Ratings'!$J$9)))))</f>
        <v>2</v>
      </c>
      <c r="U1118" s="99" t="b">
        <f>IF(AND(N1118&lt;='Product Ratings'!$R$5,N1118&gt;='Product Ratings'!$Q$5),'Product Ratings'!$O$5,IF(AND(N1118&lt;='Product Ratings'!$R$6,N1118&gt;='Product Ratings'!$Q$6),'Product Ratings'!$O$6,IF(AND(N1118&lt;='Product Ratings'!$R$7,N1118&gt;='Product Ratings'!$Q$7),'Product Ratings'!$O$7,IF(AND(N1118&lt;='Product Ratings'!$R$8,N1118&gt;='Product Ratings'!$Q$8),'Product Ratings'!$O$8,IF(N1118&gt;='Product Ratings'!$Q$9,'Product Ratings'!$O$9)))))</f>
        <v>0</v>
      </c>
      <c r="V1118" s="99">
        <f>IF(AND(P1118&lt;='Product Ratings'!$V$5,P1118&gt;='Product Ratings'!$U$5),'Product Ratings'!$S$5,IF(AND(P1118&lt;='Product Ratings'!$V$6,P1118&gt;='Product Ratings'!$U$6),'Product Ratings'!$S$6,IF(AND(P1118&lt;='Product Ratings'!$V$7,P1118&gt;='Product Ratings'!$U$7),'Product Ratings'!$S$7,IF(AND(P1118&lt;='Product Ratings'!$V$8,P1118&gt;='Product Ratings'!$U$8),'Product Ratings'!$S$8,IF(P1118&gt;='Product Ratings'!$U$9,'Product Ratings'!$S$9)))))</f>
        <v>5</v>
      </c>
      <c r="W1118" s="135">
        <f t="shared" si="6"/>
        <v>10</v>
      </c>
      <c r="X1118" s="90"/>
      <c r="Y1118" s="90"/>
      <c r="Z1118" s="90"/>
      <c r="AA1118" s="90"/>
      <c r="AB1118" s="90"/>
    </row>
    <row r="1119" ht="12.75" customHeight="1">
      <c r="A1119" s="87"/>
      <c r="B1119" s="90"/>
      <c r="C1119" s="90"/>
      <c r="D1119" s="126">
        <v>3.0</v>
      </c>
      <c r="E1119" s="127">
        <v>48.21</v>
      </c>
      <c r="F1119" s="128">
        <f t="shared" si="7"/>
        <v>31.3365</v>
      </c>
      <c r="G1119" s="129">
        <f t="shared" si="1"/>
        <v>16.8735</v>
      </c>
      <c r="H1119" s="130">
        <f t="shared" si="2"/>
        <v>0.35</v>
      </c>
      <c r="I1119" s="131">
        <v>44867.0</v>
      </c>
      <c r="J1119" s="132">
        <v>44903.0</v>
      </c>
      <c r="K1119" s="123"/>
      <c r="L1119" s="90"/>
      <c r="M1119" s="133">
        <f t="shared" si="3"/>
        <v>16.07</v>
      </c>
      <c r="N1119" s="99"/>
      <c r="O1119" s="133">
        <f t="shared" si="5"/>
        <v>10.4455</v>
      </c>
      <c r="P1119" s="134">
        <v>0.93</v>
      </c>
      <c r="Q1119" s="90"/>
      <c r="R1119" s="99">
        <f>IF(AND(H1119&lt;='Product Ratings'!$E$5,H1119&gt;='Product Ratings'!$D$5),'Product Ratings'!$C$5,IF(AND(H1119&lt;='Product Ratings'!$E$6,H1119&gt;='Product Ratings'!$D$6),'Product Ratings'!$C$6,IF(AND(H1119&lt;='Product Ratings'!$E$7,H1119&gt;='Product Ratings'!$D$7),'Product Ratings'!$C$7,IF(AND(H1119&lt;='Product Ratings'!$E$8,H1119&gt;='Product Ratings'!$D$8),'Product Ratings'!$C$8,IF(H1119&gt;='Product Ratings'!$D$9,'Product Ratings'!$C$9)))))</f>
        <v>2</v>
      </c>
      <c r="S1119" s="99">
        <f>IF(AND(D1119&lt;='Product Ratings'!$I$5,D1119&gt;='Product Ratings'!$H$5),'Product Ratings'!$F$5,IF(AND(D1119&lt;='Product Ratings'!$I$6,D1119&gt;='Product Ratings'!$H$6),'Product Ratings'!$F$6,IF(AND(D1119&lt;='Product Ratings'!$I$7,I1119&gt;='Product Ratings'!$H$7),'Product Ratings'!$F$7,IF(AND(D1119&lt;='Product Ratings'!$I$8,D1119&gt;='Product Ratings'!$H$8),'Product Ratings'!$F$8,IF(D1119&gt;='Product Ratings'!$H$9,'Product Ratings'!$F$9)))))</f>
        <v>1</v>
      </c>
      <c r="T1119" s="99">
        <f>IF(AND(O1119&lt;='Product Ratings'!$M$5,O1119&gt;='Product Ratings'!$L$5),'Product Ratings'!$J$5,IF(AND(O1119&lt;='Product Ratings'!$M$6,O1119&gt;='Product Ratings'!$L$6),'Product Ratings'!$J$6,IF(AND(O1119&lt;='Product Ratings'!$M$7,O1119&gt;='Product Ratings'!$L$7),'Product Ratings'!$J$7,IF(AND(O1119&lt;='Product Ratings'!$M$8,O1119&gt;='Product Ratings'!$L$8),'Product Ratings'!$J$8,IF(O1119&gt;='Product Ratings'!$L$9,'Product Ratings'!$J$9)))))</f>
        <v>5</v>
      </c>
      <c r="U1119" s="99" t="b">
        <f>IF(AND(N1119&lt;='Product Ratings'!$R$5,N1119&gt;='Product Ratings'!$Q$5),'Product Ratings'!$O$5,IF(AND(N1119&lt;='Product Ratings'!$R$6,N1119&gt;='Product Ratings'!$Q$6),'Product Ratings'!$O$6,IF(AND(N1119&lt;='Product Ratings'!$R$7,N1119&gt;='Product Ratings'!$Q$7),'Product Ratings'!$O$7,IF(AND(N1119&lt;='Product Ratings'!$R$8,N1119&gt;='Product Ratings'!$Q$8),'Product Ratings'!$O$8,IF(N1119&gt;='Product Ratings'!$Q$9,'Product Ratings'!$O$9)))))</f>
        <v>0</v>
      </c>
      <c r="V1119" s="99">
        <f>IF(AND(P1119&lt;='Product Ratings'!$V$5,P1119&gt;='Product Ratings'!$U$5),'Product Ratings'!$S$5,IF(AND(P1119&lt;='Product Ratings'!$V$6,P1119&gt;='Product Ratings'!$U$6),'Product Ratings'!$S$6,IF(AND(P1119&lt;='Product Ratings'!$V$7,P1119&gt;='Product Ratings'!$U$7),'Product Ratings'!$S$7,IF(AND(P1119&lt;='Product Ratings'!$V$8,P1119&gt;='Product Ratings'!$U$8),'Product Ratings'!$S$8,IF(P1119&gt;='Product Ratings'!$U$9,'Product Ratings'!$S$9)))))</f>
        <v>5</v>
      </c>
      <c r="W1119" s="135">
        <f t="shared" si="6"/>
        <v>13</v>
      </c>
      <c r="X1119" s="90"/>
      <c r="Y1119" s="90"/>
      <c r="Z1119" s="90"/>
      <c r="AA1119" s="90"/>
      <c r="AB1119" s="90"/>
    </row>
    <row r="1120" ht="12.75" customHeight="1">
      <c r="A1120" s="87"/>
      <c r="B1120" s="90"/>
      <c r="C1120" s="90"/>
      <c r="D1120" s="126">
        <v>4.0</v>
      </c>
      <c r="E1120" s="127">
        <v>213.04</v>
      </c>
      <c r="F1120" s="128">
        <f t="shared" si="7"/>
        <v>138.476</v>
      </c>
      <c r="G1120" s="129">
        <f t="shared" si="1"/>
        <v>74.564</v>
      </c>
      <c r="H1120" s="130">
        <f t="shared" si="2"/>
        <v>0.35</v>
      </c>
      <c r="I1120" s="131">
        <v>44868.0</v>
      </c>
      <c r="J1120" s="132">
        <v>44904.0</v>
      </c>
      <c r="K1120" s="123"/>
      <c r="L1120" s="90"/>
      <c r="M1120" s="133">
        <f t="shared" si="3"/>
        <v>53.26</v>
      </c>
      <c r="N1120" s="99"/>
      <c r="O1120" s="133">
        <f t="shared" si="5"/>
        <v>34.619</v>
      </c>
      <c r="P1120" s="134">
        <v>0.65</v>
      </c>
      <c r="Q1120" s="90"/>
      <c r="R1120" s="99">
        <f>IF(AND(H1120&lt;='Product Ratings'!$E$5,H1120&gt;='Product Ratings'!$D$5),'Product Ratings'!$C$5,IF(AND(H1120&lt;='Product Ratings'!$E$6,H1120&gt;='Product Ratings'!$D$6),'Product Ratings'!$C$6,IF(AND(H1120&lt;='Product Ratings'!$E$7,H1120&gt;='Product Ratings'!$D$7),'Product Ratings'!$C$7,IF(AND(H1120&lt;='Product Ratings'!$E$8,H1120&gt;='Product Ratings'!$D$8),'Product Ratings'!$C$8,IF(H1120&gt;='Product Ratings'!$D$9,'Product Ratings'!$C$9)))))</f>
        <v>2</v>
      </c>
      <c r="S1120" s="99">
        <f>IF(AND(D1120&lt;='Product Ratings'!$I$5,D1120&gt;='Product Ratings'!$H$5),'Product Ratings'!$F$5,IF(AND(D1120&lt;='Product Ratings'!$I$6,D1120&gt;='Product Ratings'!$H$6),'Product Ratings'!$F$6,IF(AND(D1120&lt;='Product Ratings'!$I$7,I1120&gt;='Product Ratings'!$H$7),'Product Ratings'!$F$7,IF(AND(D1120&lt;='Product Ratings'!$I$8,D1120&gt;='Product Ratings'!$H$8),'Product Ratings'!$F$8,IF(D1120&gt;='Product Ratings'!$H$9,'Product Ratings'!$F$9)))))</f>
        <v>1</v>
      </c>
      <c r="T1120" s="99">
        <f>IF(AND(O1120&lt;='Product Ratings'!$M$5,O1120&gt;='Product Ratings'!$L$5),'Product Ratings'!$J$5,IF(AND(O1120&lt;='Product Ratings'!$M$6,O1120&gt;='Product Ratings'!$L$6),'Product Ratings'!$J$6,IF(AND(O1120&lt;='Product Ratings'!$M$7,O1120&gt;='Product Ratings'!$L$7),'Product Ratings'!$J$7,IF(AND(O1120&lt;='Product Ratings'!$M$8,O1120&gt;='Product Ratings'!$L$8),'Product Ratings'!$J$8,IF(O1120&gt;='Product Ratings'!$L$9,'Product Ratings'!$J$9)))))</f>
        <v>4</v>
      </c>
      <c r="U1120" s="99" t="b">
        <f>IF(AND(N1120&lt;='Product Ratings'!$R$5,N1120&gt;='Product Ratings'!$Q$5),'Product Ratings'!$O$5,IF(AND(N1120&lt;='Product Ratings'!$R$6,N1120&gt;='Product Ratings'!$Q$6),'Product Ratings'!$O$6,IF(AND(N1120&lt;='Product Ratings'!$R$7,N1120&gt;='Product Ratings'!$Q$7),'Product Ratings'!$O$7,IF(AND(N1120&lt;='Product Ratings'!$R$8,N1120&gt;='Product Ratings'!$Q$8),'Product Ratings'!$O$8,IF(N1120&gt;='Product Ratings'!$Q$9,'Product Ratings'!$O$9)))))</f>
        <v>0</v>
      </c>
      <c r="V1120" s="99">
        <f>IF(AND(P1120&lt;='Product Ratings'!$V$5,P1120&gt;='Product Ratings'!$U$5),'Product Ratings'!$S$5,IF(AND(P1120&lt;='Product Ratings'!$V$6,P1120&gt;='Product Ratings'!$U$6),'Product Ratings'!$S$6,IF(AND(P1120&lt;='Product Ratings'!$V$7,P1120&gt;='Product Ratings'!$U$7),'Product Ratings'!$S$7,IF(AND(P1120&lt;='Product Ratings'!$V$8,P1120&gt;='Product Ratings'!$U$8),'Product Ratings'!$S$8,IF(P1120&gt;='Product Ratings'!$U$9,'Product Ratings'!$S$9)))))</f>
        <v>5</v>
      </c>
      <c r="W1120" s="135">
        <f t="shared" si="6"/>
        <v>12</v>
      </c>
      <c r="X1120" s="90"/>
      <c r="Y1120" s="90"/>
      <c r="Z1120" s="90"/>
      <c r="AA1120" s="90"/>
      <c r="AB1120" s="90"/>
    </row>
    <row r="1121" ht="12.75" customHeight="1">
      <c r="A1121" s="87"/>
      <c r="B1121" s="90"/>
      <c r="C1121" s="90"/>
      <c r="D1121" s="126">
        <v>5.0</v>
      </c>
      <c r="E1121" s="127">
        <v>126.09</v>
      </c>
      <c r="F1121" s="128">
        <f t="shared" si="7"/>
        <v>81.9585</v>
      </c>
      <c r="G1121" s="129">
        <f t="shared" si="1"/>
        <v>44.1315</v>
      </c>
      <c r="H1121" s="130">
        <f t="shared" si="2"/>
        <v>0.35</v>
      </c>
      <c r="I1121" s="131">
        <v>44869.0</v>
      </c>
      <c r="J1121" s="132">
        <v>44905.0</v>
      </c>
      <c r="K1121" s="123"/>
      <c r="L1121" s="90"/>
      <c r="M1121" s="133">
        <f t="shared" si="3"/>
        <v>25.218</v>
      </c>
      <c r="N1121" s="99"/>
      <c r="O1121" s="133">
        <f t="shared" si="5"/>
        <v>16.3917</v>
      </c>
      <c r="P1121" s="134">
        <v>0.45</v>
      </c>
      <c r="Q1121" s="90"/>
      <c r="R1121" s="99">
        <f>IF(AND(H1121&lt;='Product Ratings'!$E$5,H1121&gt;='Product Ratings'!$D$5),'Product Ratings'!$C$5,IF(AND(H1121&lt;='Product Ratings'!$E$6,H1121&gt;='Product Ratings'!$D$6),'Product Ratings'!$C$6,IF(AND(H1121&lt;='Product Ratings'!$E$7,H1121&gt;='Product Ratings'!$D$7),'Product Ratings'!$C$7,IF(AND(H1121&lt;='Product Ratings'!$E$8,H1121&gt;='Product Ratings'!$D$8),'Product Ratings'!$C$8,IF(H1121&gt;='Product Ratings'!$D$9,'Product Ratings'!$C$9)))))</f>
        <v>2</v>
      </c>
      <c r="S1121" s="99">
        <f>IF(AND(D1121&lt;='Product Ratings'!$I$5,D1121&gt;='Product Ratings'!$H$5),'Product Ratings'!$F$5,IF(AND(D1121&lt;='Product Ratings'!$I$6,D1121&gt;='Product Ratings'!$H$6),'Product Ratings'!$F$6,IF(AND(D1121&lt;='Product Ratings'!$I$7,I1121&gt;='Product Ratings'!$H$7),'Product Ratings'!$F$7,IF(AND(D1121&lt;='Product Ratings'!$I$8,D1121&gt;='Product Ratings'!$H$8),'Product Ratings'!$F$8,IF(D1121&gt;='Product Ratings'!$H$9,'Product Ratings'!$F$9)))))</f>
        <v>1</v>
      </c>
      <c r="T1121" s="99">
        <f>IF(AND(O1121&lt;='Product Ratings'!$M$5,O1121&gt;='Product Ratings'!$L$5),'Product Ratings'!$J$5,IF(AND(O1121&lt;='Product Ratings'!$M$6,O1121&gt;='Product Ratings'!$L$6),'Product Ratings'!$J$6,IF(AND(O1121&lt;='Product Ratings'!$M$7,O1121&gt;='Product Ratings'!$L$7),'Product Ratings'!$J$7,IF(AND(O1121&lt;='Product Ratings'!$M$8,O1121&gt;='Product Ratings'!$L$8),'Product Ratings'!$J$8,IF(O1121&gt;='Product Ratings'!$L$9,'Product Ratings'!$J$9)))))</f>
        <v>5</v>
      </c>
      <c r="U1121" s="99" t="b">
        <f>IF(AND(N1121&lt;='Product Ratings'!$R$5,N1121&gt;='Product Ratings'!$Q$5),'Product Ratings'!$O$5,IF(AND(N1121&lt;='Product Ratings'!$R$6,N1121&gt;='Product Ratings'!$Q$6),'Product Ratings'!$O$6,IF(AND(N1121&lt;='Product Ratings'!$R$7,N1121&gt;='Product Ratings'!$Q$7),'Product Ratings'!$O$7,IF(AND(N1121&lt;='Product Ratings'!$R$8,N1121&gt;='Product Ratings'!$Q$8),'Product Ratings'!$O$8,IF(N1121&gt;='Product Ratings'!$Q$9,'Product Ratings'!$O$9)))))</f>
        <v>0</v>
      </c>
      <c r="V1121" s="99">
        <f>IF(AND(P1121&lt;='Product Ratings'!$V$5,P1121&gt;='Product Ratings'!$U$5),'Product Ratings'!$S$5,IF(AND(P1121&lt;='Product Ratings'!$V$6,P1121&gt;='Product Ratings'!$U$6),'Product Ratings'!$S$6,IF(AND(P1121&lt;='Product Ratings'!$V$7,P1121&gt;='Product Ratings'!$U$7),'Product Ratings'!$S$7,IF(AND(P1121&lt;='Product Ratings'!$V$8,P1121&gt;='Product Ratings'!$U$8),'Product Ratings'!$S$8,IF(P1121&gt;='Product Ratings'!$U$9,'Product Ratings'!$S$9)))))</f>
        <v>4</v>
      </c>
      <c r="W1121" s="135">
        <f t="shared" si="6"/>
        <v>12</v>
      </c>
      <c r="X1121" s="90"/>
      <c r="Y1121" s="90"/>
      <c r="Z1121" s="90"/>
      <c r="AA1121" s="90"/>
      <c r="AB1121" s="90"/>
    </row>
    <row r="1122" ht="12.75" customHeight="1">
      <c r="A1122" s="87"/>
      <c r="B1122" s="90"/>
      <c r="C1122" s="90"/>
      <c r="D1122" s="126">
        <v>6.0</v>
      </c>
      <c r="E1122" s="127">
        <v>180.87</v>
      </c>
      <c r="F1122" s="128">
        <f t="shared" si="7"/>
        <v>117.5655</v>
      </c>
      <c r="G1122" s="129">
        <f t="shared" si="1"/>
        <v>63.3045</v>
      </c>
      <c r="H1122" s="130">
        <f t="shared" si="2"/>
        <v>0.35</v>
      </c>
      <c r="I1122" s="131">
        <v>44870.0</v>
      </c>
      <c r="J1122" s="132">
        <v>44906.0</v>
      </c>
      <c r="K1122" s="123"/>
      <c r="L1122" s="90"/>
      <c r="M1122" s="133">
        <f t="shared" si="3"/>
        <v>30.145</v>
      </c>
      <c r="N1122" s="99"/>
      <c r="O1122" s="133">
        <f t="shared" si="5"/>
        <v>19.59425</v>
      </c>
      <c r="P1122" s="134">
        <v>0.48</v>
      </c>
      <c r="Q1122" s="90"/>
      <c r="R1122" s="99">
        <f>IF(AND(H1122&lt;='Product Ratings'!$E$5,H1122&gt;='Product Ratings'!$D$5),'Product Ratings'!$C$5,IF(AND(H1122&lt;='Product Ratings'!$E$6,H1122&gt;='Product Ratings'!$D$6),'Product Ratings'!$C$6,IF(AND(H1122&lt;='Product Ratings'!$E$7,H1122&gt;='Product Ratings'!$D$7),'Product Ratings'!$C$7,IF(AND(H1122&lt;='Product Ratings'!$E$8,H1122&gt;='Product Ratings'!$D$8),'Product Ratings'!$C$8,IF(H1122&gt;='Product Ratings'!$D$9,'Product Ratings'!$C$9)))))</f>
        <v>2</v>
      </c>
      <c r="S1122" s="99">
        <f>IF(AND(D1122&lt;='Product Ratings'!$I$5,D1122&gt;='Product Ratings'!$H$5),'Product Ratings'!$F$5,IF(AND(D1122&lt;='Product Ratings'!$I$6,D1122&gt;='Product Ratings'!$H$6),'Product Ratings'!$F$6,IF(AND(D1122&lt;='Product Ratings'!$I$7,I1122&gt;='Product Ratings'!$H$7),'Product Ratings'!$F$7,IF(AND(D1122&lt;='Product Ratings'!$I$8,D1122&gt;='Product Ratings'!$H$8),'Product Ratings'!$F$8,IF(D1122&gt;='Product Ratings'!$H$9,'Product Ratings'!$F$9)))))</f>
        <v>2</v>
      </c>
      <c r="T1122" s="99">
        <f>IF(AND(O1122&lt;='Product Ratings'!$M$5,O1122&gt;='Product Ratings'!$L$5),'Product Ratings'!$J$5,IF(AND(O1122&lt;='Product Ratings'!$M$6,O1122&gt;='Product Ratings'!$L$6),'Product Ratings'!$J$6,IF(AND(O1122&lt;='Product Ratings'!$M$7,O1122&gt;='Product Ratings'!$L$7),'Product Ratings'!$J$7,IF(AND(O1122&lt;='Product Ratings'!$M$8,O1122&gt;='Product Ratings'!$L$8),'Product Ratings'!$J$8,IF(O1122&gt;='Product Ratings'!$L$9,'Product Ratings'!$J$9)))))</f>
        <v>5</v>
      </c>
      <c r="U1122" s="99" t="b">
        <f>IF(AND(N1122&lt;='Product Ratings'!$R$5,N1122&gt;='Product Ratings'!$Q$5),'Product Ratings'!$O$5,IF(AND(N1122&lt;='Product Ratings'!$R$6,N1122&gt;='Product Ratings'!$Q$6),'Product Ratings'!$O$6,IF(AND(N1122&lt;='Product Ratings'!$R$7,N1122&gt;='Product Ratings'!$Q$7),'Product Ratings'!$O$7,IF(AND(N1122&lt;='Product Ratings'!$R$8,N1122&gt;='Product Ratings'!$Q$8),'Product Ratings'!$O$8,IF(N1122&gt;='Product Ratings'!$Q$9,'Product Ratings'!$O$9)))))</f>
        <v>0</v>
      </c>
      <c r="V1122" s="99">
        <f>IF(AND(P1122&lt;='Product Ratings'!$V$5,P1122&gt;='Product Ratings'!$U$5),'Product Ratings'!$S$5,IF(AND(P1122&lt;='Product Ratings'!$V$6,P1122&gt;='Product Ratings'!$U$6),'Product Ratings'!$S$6,IF(AND(P1122&lt;='Product Ratings'!$V$7,P1122&gt;='Product Ratings'!$U$7),'Product Ratings'!$S$7,IF(AND(P1122&lt;='Product Ratings'!$V$8,P1122&gt;='Product Ratings'!$U$8),'Product Ratings'!$S$8,IF(P1122&gt;='Product Ratings'!$U$9,'Product Ratings'!$S$9)))))</f>
        <v>4</v>
      </c>
      <c r="W1122" s="135">
        <f t="shared" si="6"/>
        <v>13</v>
      </c>
      <c r="X1122" s="90"/>
      <c r="Y1122" s="90"/>
      <c r="Z1122" s="90"/>
      <c r="AA1122" s="90"/>
      <c r="AB1122" s="90"/>
    </row>
    <row r="1123" ht="12.75" customHeight="1">
      <c r="A1123" s="87"/>
      <c r="B1123" s="90"/>
      <c r="C1123" s="90"/>
      <c r="D1123" s="126">
        <v>1.0</v>
      </c>
      <c r="E1123" s="127">
        <v>17.3</v>
      </c>
      <c r="F1123" s="128">
        <f t="shared" si="7"/>
        <v>11.245</v>
      </c>
      <c r="G1123" s="129">
        <f t="shared" si="1"/>
        <v>6.055</v>
      </c>
      <c r="H1123" s="130">
        <f t="shared" si="2"/>
        <v>0.35</v>
      </c>
      <c r="I1123" s="131">
        <v>44871.0</v>
      </c>
      <c r="J1123" s="132">
        <v>44907.0</v>
      </c>
      <c r="K1123" s="123"/>
      <c r="L1123" s="90"/>
      <c r="M1123" s="133">
        <f t="shared" si="3"/>
        <v>17.3</v>
      </c>
      <c r="N1123" s="99"/>
      <c r="O1123" s="133">
        <f t="shared" si="5"/>
        <v>11.245</v>
      </c>
      <c r="P1123" s="134">
        <v>0.43</v>
      </c>
      <c r="Q1123" s="90"/>
      <c r="R1123" s="99">
        <f>IF(AND(H1123&lt;='Product Ratings'!$E$5,H1123&gt;='Product Ratings'!$D$5),'Product Ratings'!$C$5,IF(AND(H1123&lt;='Product Ratings'!$E$6,H1123&gt;='Product Ratings'!$D$6),'Product Ratings'!$C$6,IF(AND(H1123&lt;='Product Ratings'!$E$7,H1123&gt;='Product Ratings'!$D$7),'Product Ratings'!$C$7,IF(AND(H1123&lt;='Product Ratings'!$E$8,H1123&gt;='Product Ratings'!$D$8),'Product Ratings'!$C$8,IF(H1123&gt;='Product Ratings'!$D$9,'Product Ratings'!$C$9)))))</f>
        <v>2</v>
      </c>
      <c r="S1123" s="99">
        <f>IF(AND(D1123&lt;='Product Ratings'!$I$5,D1123&gt;='Product Ratings'!$H$5),'Product Ratings'!$F$5,IF(AND(D1123&lt;='Product Ratings'!$I$6,D1123&gt;='Product Ratings'!$H$6),'Product Ratings'!$F$6,IF(AND(D1123&lt;='Product Ratings'!$I$7,I1123&gt;='Product Ratings'!$H$7),'Product Ratings'!$F$7,IF(AND(D1123&lt;='Product Ratings'!$I$8,D1123&gt;='Product Ratings'!$H$8),'Product Ratings'!$F$8,IF(D1123&gt;='Product Ratings'!$H$9,'Product Ratings'!$F$9)))))</f>
        <v>1</v>
      </c>
      <c r="T1123" s="99">
        <f>IF(AND(O1123&lt;='Product Ratings'!$M$5,O1123&gt;='Product Ratings'!$L$5),'Product Ratings'!$J$5,IF(AND(O1123&lt;='Product Ratings'!$M$6,O1123&gt;='Product Ratings'!$L$6),'Product Ratings'!$J$6,IF(AND(O1123&lt;='Product Ratings'!$M$7,O1123&gt;='Product Ratings'!$L$7),'Product Ratings'!$J$7,IF(AND(O1123&lt;='Product Ratings'!$M$8,O1123&gt;='Product Ratings'!$L$8),'Product Ratings'!$J$8,IF(O1123&gt;='Product Ratings'!$L$9,'Product Ratings'!$J$9)))))</f>
        <v>5</v>
      </c>
      <c r="U1123" s="99" t="b">
        <f>IF(AND(N1123&lt;='Product Ratings'!$R$5,N1123&gt;='Product Ratings'!$Q$5),'Product Ratings'!$O$5,IF(AND(N1123&lt;='Product Ratings'!$R$6,N1123&gt;='Product Ratings'!$Q$6),'Product Ratings'!$O$6,IF(AND(N1123&lt;='Product Ratings'!$R$7,N1123&gt;='Product Ratings'!$Q$7),'Product Ratings'!$O$7,IF(AND(N1123&lt;='Product Ratings'!$R$8,N1123&gt;='Product Ratings'!$Q$8),'Product Ratings'!$O$8,IF(N1123&gt;='Product Ratings'!$Q$9,'Product Ratings'!$O$9)))))</f>
        <v>0</v>
      </c>
      <c r="V1123" s="99">
        <f>IF(AND(P1123&lt;='Product Ratings'!$V$5,P1123&gt;='Product Ratings'!$U$5),'Product Ratings'!$S$5,IF(AND(P1123&lt;='Product Ratings'!$V$6,P1123&gt;='Product Ratings'!$U$6),'Product Ratings'!$S$6,IF(AND(P1123&lt;='Product Ratings'!$V$7,P1123&gt;='Product Ratings'!$U$7),'Product Ratings'!$S$7,IF(AND(P1123&lt;='Product Ratings'!$V$8,P1123&gt;='Product Ratings'!$U$8),'Product Ratings'!$S$8,IF(P1123&gt;='Product Ratings'!$U$9,'Product Ratings'!$S$9)))))</f>
        <v>4</v>
      </c>
      <c r="W1123" s="135">
        <f t="shared" si="6"/>
        <v>12</v>
      </c>
      <c r="X1123" s="90"/>
      <c r="Y1123" s="90"/>
      <c r="Z1123" s="90"/>
      <c r="AA1123" s="90"/>
      <c r="AB1123" s="90"/>
    </row>
    <row r="1124" ht="12.75" customHeight="1">
      <c r="A1124" s="87"/>
      <c r="B1124" s="90"/>
      <c r="C1124" s="90"/>
      <c r="D1124" s="126">
        <v>2.0</v>
      </c>
      <c r="E1124" s="127">
        <v>17.3</v>
      </c>
      <c r="F1124" s="128">
        <f t="shared" si="7"/>
        <v>11.245</v>
      </c>
      <c r="G1124" s="129">
        <f t="shared" si="1"/>
        <v>6.055</v>
      </c>
      <c r="H1124" s="130">
        <f t="shared" si="2"/>
        <v>0.35</v>
      </c>
      <c r="I1124" s="131">
        <v>44872.0</v>
      </c>
      <c r="J1124" s="132">
        <v>44908.0</v>
      </c>
      <c r="K1124" s="123"/>
      <c r="L1124" s="90"/>
      <c r="M1124" s="133">
        <f t="shared" si="3"/>
        <v>8.65</v>
      </c>
      <c r="N1124" s="99"/>
      <c r="O1124" s="133">
        <f t="shared" si="5"/>
        <v>5.6225</v>
      </c>
      <c r="P1124" s="134">
        <v>0.65</v>
      </c>
      <c r="Q1124" s="90"/>
      <c r="R1124" s="99">
        <f>IF(AND(H1124&lt;='Product Ratings'!$E$5,H1124&gt;='Product Ratings'!$D$5),'Product Ratings'!$C$5,IF(AND(H1124&lt;='Product Ratings'!$E$6,H1124&gt;='Product Ratings'!$D$6),'Product Ratings'!$C$6,IF(AND(H1124&lt;='Product Ratings'!$E$7,H1124&gt;='Product Ratings'!$D$7),'Product Ratings'!$C$7,IF(AND(H1124&lt;='Product Ratings'!$E$8,H1124&gt;='Product Ratings'!$D$8),'Product Ratings'!$C$8,IF(H1124&gt;='Product Ratings'!$D$9,'Product Ratings'!$C$9)))))</f>
        <v>2</v>
      </c>
      <c r="S1124" s="99">
        <f>IF(AND(D1124&lt;='Product Ratings'!$I$5,D1124&gt;='Product Ratings'!$H$5),'Product Ratings'!$F$5,IF(AND(D1124&lt;='Product Ratings'!$I$6,D1124&gt;='Product Ratings'!$H$6),'Product Ratings'!$F$6,IF(AND(D1124&lt;='Product Ratings'!$I$7,I1124&gt;='Product Ratings'!$H$7),'Product Ratings'!$F$7,IF(AND(D1124&lt;='Product Ratings'!$I$8,D1124&gt;='Product Ratings'!$H$8),'Product Ratings'!$F$8,IF(D1124&gt;='Product Ratings'!$H$9,'Product Ratings'!$F$9)))))</f>
        <v>1</v>
      </c>
      <c r="T1124" s="99">
        <f>IF(AND(O1124&lt;='Product Ratings'!$M$5,O1124&gt;='Product Ratings'!$L$5),'Product Ratings'!$J$5,IF(AND(O1124&lt;='Product Ratings'!$M$6,O1124&gt;='Product Ratings'!$L$6),'Product Ratings'!$J$6,IF(AND(O1124&lt;='Product Ratings'!$M$7,O1124&gt;='Product Ratings'!$L$7),'Product Ratings'!$J$7,IF(AND(O1124&lt;='Product Ratings'!$M$8,O1124&gt;='Product Ratings'!$L$8),'Product Ratings'!$J$8,IF(O1124&gt;='Product Ratings'!$L$9,'Product Ratings'!$J$9)))))</f>
        <v>5</v>
      </c>
      <c r="U1124" s="99" t="b">
        <f>IF(AND(N1124&lt;='Product Ratings'!$R$5,N1124&gt;='Product Ratings'!$Q$5),'Product Ratings'!$O$5,IF(AND(N1124&lt;='Product Ratings'!$R$6,N1124&gt;='Product Ratings'!$Q$6),'Product Ratings'!$O$6,IF(AND(N1124&lt;='Product Ratings'!$R$7,N1124&gt;='Product Ratings'!$Q$7),'Product Ratings'!$O$7,IF(AND(N1124&lt;='Product Ratings'!$R$8,N1124&gt;='Product Ratings'!$Q$8),'Product Ratings'!$O$8,IF(N1124&gt;='Product Ratings'!$Q$9,'Product Ratings'!$O$9)))))</f>
        <v>0</v>
      </c>
      <c r="V1124" s="99">
        <f>IF(AND(P1124&lt;='Product Ratings'!$V$5,P1124&gt;='Product Ratings'!$U$5),'Product Ratings'!$S$5,IF(AND(P1124&lt;='Product Ratings'!$V$6,P1124&gt;='Product Ratings'!$U$6),'Product Ratings'!$S$6,IF(AND(P1124&lt;='Product Ratings'!$V$7,P1124&gt;='Product Ratings'!$U$7),'Product Ratings'!$S$7,IF(AND(P1124&lt;='Product Ratings'!$V$8,P1124&gt;='Product Ratings'!$U$8),'Product Ratings'!$S$8,IF(P1124&gt;='Product Ratings'!$U$9,'Product Ratings'!$S$9)))))</f>
        <v>5</v>
      </c>
      <c r="W1124" s="135">
        <f t="shared" si="6"/>
        <v>13</v>
      </c>
      <c r="X1124" s="90"/>
      <c r="Y1124" s="90"/>
      <c r="Z1124" s="90"/>
      <c r="AA1124" s="90"/>
      <c r="AB1124" s="90"/>
    </row>
    <row r="1125" ht="12.75" customHeight="1">
      <c r="A1125" s="87"/>
      <c r="B1125" s="90"/>
      <c r="C1125" s="90"/>
      <c r="D1125" s="126">
        <v>3.0</v>
      </c>
      <c r="E1125" s="127">
        <v>17.3</v>
      </c>
      <c r="F1125" s="128">
        <f t="shared" si="7"/>
        <v>11.245</v>
      </c>
      <c r="G1125" s="129">
        <f t="shared" si="1"/>
        <v>6.055</v>
      </c>
      <c r="H1125" s="130">
        <f t="shared" si="2"/>
        <v>0.35</v>
      </c>
      <c r="I1125" s="131">
        <v>44873.0</v>
      </c>
      <c r="J1125" s="132">
        <v>44909.0</v>
      </c>
      <c r="K1125" s="123"/>
      <c r="L1125" s="90"/>
      <c r="M1125" s="133">
        <f t="shared" si="3"/>
        <v>5.766666667</v>
      </c>
      <c r="N1125" s="99"/>
      <c r="O1125" s="133">
        <f t="shared" si="5"/>
        <v>3.748333333</v>
      </c>
      <c r="P1125" s="134">
        <v>0.67</v>
      </c>
      <c r="Q1125" s="90"/>
      <c r="R1125" s="99">
        <f>IF(AND(H1125&lt;='Product Ratings'!$E$5,H1125&gt;='Product Ratings'!$D$5),'Product Ratings'!$C$5,IF(AND(H1125&lt;='Product Ratings'!$E$6,H1125&gt;='Product Ratings'!$D$6),'Product Ratings'!$C$6,IF(AND(H1125&lt;='Product Ratings'!$E$7,H1125&gt;='Product Ratings'!$D$7),'Product Ratings'!$C$7,IF(AND(H1125&lt;='Product Ratings'!$E$8,H1125&gt;='Product Ratings'!$D$8),'Product Ratings'!$C$8,IF(H1125&gt;='Product Ratings'!$D$9,'Product Ratings'!$C$9)))))</f>
        <v>2</v>
      </c>
      <c r="S1125" s="99">
        <f>IF(AND(D1125&lt;='Product Ratings'!$I$5,D1125&gt;='Product Ratings'!$H$5),'Product Ratings'!$F$5,IF(AND(D1125&lt;='Product Ratings'!$I$6,D1125&gt;='Product Ratings'!$H$6),'Product Ratings'!$F$6,IF(AND(D1125&lt;='Product Ratings'!$I$7,I1125&gt;='Product Ratings'!$H$7),'Product Ratings'!$F$7,IF(AND(D1125&lt;='Product Ratings'!$I$8,D1125&gt;='Product Ratings'!$H$8),'Product Ratings'!$F$8,IF(D1125&gt;='Product Ratings'!$H$9,'Product Ratings'!$F$9)))))</f>
        <v>1</v>
      </c>
      <c r="T1125" s="99">
        <f>IF(AND(O1125&lt;='Product Ratings'!$M$5,O1125&gt;='Product Ratings'!$L$5),'Product Ratings'!$J$5,IF(AND(O1125&lt;='Product Ratings'!$M$6,O1125&gt;='Product Ratings'!$L$6),'Product Ratings'!$J$6,IF(AND(O1125&lt;='Product Ratings'!$M$7,O1125&gt;='Product Ratings'!$L$7),'Product Ratings'!$J$7,IF(AND(O1125&lt;='Product Ratings'!$M$8,O1125&gt;='Product Ratings'!$L$8),'Product Ratings'!$J$8,IF(O1125&gt;='Product Ratings'!$L$9,'Product Ratings'!$J$9)))))</f>
        <v>5</v>
      </c>
      <c r="U1125" s="99" t="b">
        <f>IF(AND(N1125&lt;='Product Ratings'!$R$5,N1125&gt;='Product Ratings'!$Q$5),'Product Ratings'!$O$5,IF(AND(N1125&lt;='Product Ratings'!$R$6,N1125&gt;='Product Ratings'!$Q$6),'Product Ratings'!$O$6,IF(AND(N1125&lt;='Product Ratings'!$R$7,N1125&gt;='Product Ratings'!$Q$7),'Product Ratings'!$O$7,IF(AND(N1125&lt;='Product Ratings'!$R$8,N1125&gt;='Product Ratings'!$Q$8),'Product Ratings'!$O$8,IF(N1125&gt;='Product Ratings'!$Q$9,'Product Ratings'!$O$9)))))</f>
        <v>0</v>
      </c>
      <c r="V1125" s="99">
        <f>IF(AND(P1125&lt;='Product Ratings'!$V$5,P1125&gt;='Product Ratings'!$U$5),'Product Ratings'!$S$5,IF(AND(P1125&lt;='Product Ratings'!$V$6,P1125&gt;='Product Ratings'!$U$6),'Product Ratings'!$S$6,IF(AND(P1125&lt;='Product Ratings'!$V$7,P1125&gt;='Product Ratings'!$U$7),'Product Ratings'!$S$7,IF(AND(P1125&lt;='Product Ratings'!$V$8,P1125&gt;='Product Ratings'!$U$8),'Product Ratings'!$S$8,IF(P1125&gt;='Product Ratings'!$U$9,'Product Ratings'!$S$9)))))</f>
        <v>5</v>
      </c>
      <c r="W1125" s="135">
        <f t="shared" si="6"/>
        <v>13</v>
      </c>
      <c r="X1125" s="90"/>
      <c r="Y1125" s="90"/>
      <c r="Z1125" s="90"/>
      <c r="AA1125" s="90"/>
      <c r="AB1125" s="90"/>
    </row>
    <row r="1126" ht="12.75" customHeight="1">
      <c r="A1126" s="87"/>
      <c r="B1126" s="90"/>
      <c r="C1126" s="90"/>
      <c r="D1126" s="126">
        <v>4.0</v>
      </c>
      <c r="E1126" s="127">
        <v>8.65</v>
      </c>
      <c r="F1126" s="128">
        <f t="shared" si="7"/>
        <v>5.6225</v>
      </c>
      <c r="G1126" s="129">
        <f t="shared" si="1"/>
        <v>3.0275</v>
      </c>
      <c r="H1126" s="130">
        <f t="shared" si="2"/>
        <v>0.35</v>
      </c>
      <c r="I1126" s="131">
        <v>44874.0</v>
      </c>
      <c r="J1126" s="132">
        <v>44910.0</v>
      </c>
      <c r="K1126" s="123"/>
      <c r="L1126" s="90"/>
      <c r="M1126" s="133">
        <f t="shared" si="3"/>
        <v>2.1625</v>
      </c>
      <c r="N1126" s="99"/>
      <c r="O1126" s="133">
        <f t="shared" si="5"/>
        <v>1.405625</v>
      </c>
      <c r="P1126" s="134">
        <v>0.71</v>
      </c>
      <c r="Q1126" s="90"/>
      <c r="R1126" s="99">
        <f>IF(AND(H1126&lt;='Product Ratings'!$E$5,H1126&gt;='Product Ratings'!$D$5),'Product Ratings'!$C$5,IF(AND(H1126&lt;='Product Ratings'!$E$6,H1126&gt;='Product Ratings'!$D$6),'Product Ratings'!$C$6,IF(AND(H1126&lt;='Product Ratings'!$E$7,H1126&gt;='Product Ratings'!$D$7),'Product Ratings'!$C$7,IF(AND(H1126&lt;='Product Ratings'!$E$8,H1126&gt;='Product Ratings'!$D$8),'Product Ratings'!$C$8,IF(H1126&gt;='Product Ratings'!$D$9,'Product Ratings'!$C$9)))))</f>
        <v>2</v>
      </c>
      <c r="S1126" s="99">
        <f>IF(AND(D1126&lt;='Product Ratings'!$I$5,D1126&gt;='Product Ratings'!$H$5),'Product Ratings'!$F$5,IF(AND(D1126&lt;='Product Ratings'!$I$6,D1126&gt;='Product Ratings'!$H$6),'Product Ratings'!$F$6,IF(AND(D1126&lt;='Product Ratings'!$I$7,I1126&gt;='Product Ratings'!$H$7),'Product Ratings'!$F$7,IF(AND(D1126&lt;='Product Ratings'!$I$8,D1126&gt;='Product Ratings'!$H$8),'Product Ratings'!$F$8,IF(D1126&gt;='Product Ratings'!$H$9,'Product Ratings'!$F$9)))))</f>
        <v>1</v>
      </c>
      <c r="T1126" s="99">
        <f>IF(AND(O1126&lt;='Product Ratings'!$M$5,O1126&gt;='Product Ratings'!$L$5),'Product Ratings'!$J$5,IF(AND(O1126&lt;='Product Ratings'!$M$6,O1126&gt;='Product Ratings'!$L$6),'Product Ratings'!$J$6,IF(AND(O1126&lt;='Product Ratings'!$M$7,O1126&gt;='Product Ratings'!$L$7),'Product Ratings'!$J$7,IF(AND(O1126&lt;='Product Ratings'!$M$8,O1126&gt;='Product Ratings'!$L$8),'Product Ratings'!$J$8,IF(O1126&gt;='Product Ratings'!$L$9,'Product Ratings'!$J$9)))))</f>
        <v>5</v>
      </c>
      <c r="U1126" s="99" t="b">
        <f>IF(AND(N1126&lt;='Product Ratings'!$R$5,N1126&gt;='Product Ratings'!$Q$5),'Product Ratings'!$O$5,IF(AND(N1126&lt;='Product Ratings'!$R$6,N1126&gt;='Product Ratings'!$Q$6),'Product Ratings'!$O$6,IF(AND(N1126&lt;='Product Ratings'!$R$7,N1126&gt;='Product Ratings'!$Q$7),'Product Ratings'!$O$7,IF(AND(N1126&lt;='Product Ratings'!$R$8,N1126&gt;='Product Ratings'!$Q$8),'Product Ratings'!$O$8,IF(N1126&gt;='Product Ratings'!$Q$9,'Product Ratings'!$O$9)))))</f>
        <v>0</v>
      </c>
      <c r="V1126" s="99">
        <f>IF(AND(P1126&lt;='Product Ratings'!$V$5,P1126&gt;='Product Ratings'!$U$5),'Product Ratings'!$S$5,IF(AND(P1126&lt;='Product Ratings'!$V$6,P1126&gt;='Product Ratings'!$U$6),'Product Ratings'!$S$6,IF(AND(P1126&lt;='Product Ratings'!$V$7,P1126&gt;='Product Ratings'!$U$7),'Product Ratings'!$S$7,IF(AND(P1126&lt;='Product Ratings'!$V$8,P1126&gt;='Product Ratings'!$U$8),'Product Ratings'!$S$8,IF(P1126&gt;='Product Ratings'!$U$9,'Product Ratings'!$S$9)))))</f>
        <v>5</v>
      </c>
      <c r="W1126" s="135">
        <f t="shared" si="6"/>
        <v>13</v>
      </c>
      <c r="X1126" s="90"/>
      <c r="Y1126" s="90"/>
      <c r="Z1126" s="90"/>
      <c r="AA1126" s="90"/>
      <c r="AB1126" s="90"/>
    </row>
    <row r="1127" ht="12.75" customHeight="1">
      <c r="A1127" s="87"/>
      <c r="B1127" s="90"/>
      <c r="C1127" s="90"/>
      <c r="D1127" s="126">
        <v>5.0</v>
      </c>
      <c r="E1127" s="127">
        <v>378.26</v>
      </c>
      <c r="F1127" s="128">
        <f t="shared" si="7"/>
        <v>245.869</v>
      </c>
      <c r="G1127" s="129">
        <f t="shared" si="1"/>
        <v>132.391</v>
      </c>
      <c r="H1127" s="130">
        <f t="shared" si="2"/>
        <v>0.35</v>
      </c>
      <c r="I1127" s="131">
        <v>44875.0</v>
      </c>
      <c r="J1127" s="132">
        <v>44911.0</v>
      </c>
      <c r="K1127" s="123"/>
      <c r="L1127" s="90"/>
      <c r="M1127" s="133">
        <f t="shared" si="3"/>
        <v>75.652</v>
      </c>
      <c r="N1127" s="99"/>
      <c r="O1127" s="133">
        <f t="shared" si="5"/>
        <v>49.1738</v>
      </c>
      <c r="P1127" s="134">
        <v>0.92</v>
      </c>
      <c r="Q1127" s="90"/>
      <c r="R1127" s="99">
        <f>IF(AND(H1127&lt;='Product Ratings'!$E$5,H1127&gt;='Product Ratings'!$D$5),'Product Ratings'!$C$5,IF(AND(H1127&lt;='Product Ratings'!$E$6,H1127&gt;='Product Ratings'!$D$6),'Product Ratings'!$C$6,IF(AND(H1127&lt;='Product Ratings'!$E$7,H1127&gt;='Product Ratings'!$D$7),'Product Ratings'!$C$7,IF(AND(H1127&lt;='Product Ratings'!$E$8,H1127&gt;='Product Ratings'!$D$8),'Product Ratings'!$C$8,IF(H1127&gt;='Product Ratings'!$D$9,'Product Ratings'!$C$9)))))</f>
        <v>2</v>
      </c>
      <c r="S1127" s="99">
        <f>IF(AND(D1127&lt;='Product Ratings'!$I$5,D1127&gt;='Product Ratings'!$H$5),'Product Ratings'!$F$5,IF(AND(D1127&lt;='Product Ratings'!$I$6,D1127&gt;='Product Ratings'!$H$6),'Product Ratings'!$F$6,IF(AND(D1127&lt;='Product Ratings'!$I$7,I1127&gt;='Product Ratings'!$H$7),'Product Ratings'!$F$7,IF(AND(D1127&lt;='Product Ratings'!$I$8,D1127&gt;='Product Ratings'!$H$8),'Product Ratings'!$F$8,IF(D1127&gt;='Product Ratings'!$H$9,'Product Ratings'!$F$9)))))</f>
        <v>1</v>
      </c>
      <c r="T1127" s="99">
        <f>IF(AND(O1127&lt;='Product Ratings'!$M$5,O1127&gt;='Product Ratings'!$L$5),'Product Ratings'!$J$5,IF(AND(O1127&lt;='Product Ratings'!$M$6,O1127&gt;='Product Ratings'!$L$6),'Product Ratings'!$J$6,IF(AND(O1127&lt;='Product Ratings'!$M$7,O1127&gt;='Product Ratings'!$L$7),'Product Ratings'!$J$7,IF(AND(O1127&lt;='Product Ratings'!$M$8,O1127&gt;='Product Ratings'!$L$8),'Product Ratings'!$J$8,IF(O1127&gt;='Product Ratings'!$L$9,'Product Ratings'!$J$9)))))</f>
        <v>3</v>
      </c>
      <c r="U1127" s="99" t="b">
        <f>IF(AND(N1127&lt;='Product Ratings'!$R$5,N1127&gt;='Product Ratings'!$Q$5),'Product Ratings'!$O$5,IF(AND(N1127&lt;='Product Ratings'!$R$6,N1127&gt;='Product Ratings'!$Q$6),'Product Ratings'!$O$6,IF(AND(N1127&lt;='Product Ratings'!$R$7,N1127&gt;='Product Ratings'!$Q$7),'Product Ratings'!$O$7,IF(AND(N1127&lt;='Product Ratings'!$R$8,N1127&gt;='Product Ratings'!$Q$8),'Product Ratings'!$O$8,IF(N1127&gt;='Product Ratings'!$Q$9,'Product Ratings'!$O$9)))))</f>
        <v>0</v>
      </c>
      <c r="V1127" s="99">
        <f>IF(AND(P1127&lt;='Product Ratings'!$V$5,P1127&gt;='Product Ratings'!$U$5),'Product Ratings'!$S$5,IF(AND(P1127&lt;='Product Ratings'!$V$6,P1127&gt;='Product Ratings'!$U$6),'Product Ratings'!$S$6,IF(AND(P1127&lt;='Product Ratings'!$V$7,P1127&gt;='Product Ratings'!$U$7),'Product Ratings'!$S$7,IF(AND(P1127&lt;='Product Ratings'!$V$8,P1127&gt;='Product Ratings'!$U$8),'Product Ratings'!$S$8,IF(P1127&gt;='Product Ratings'!$U$9,'Product Ratings'!$S$9)))))</f>
        <v>5</v>
      </c>
      <c r="W1127" s="135">
        <f t="shared" si="6"/>
        <v>11</v>
      </c>
      <c r="X1127" s="90"/>
      <c r="Y1127" s="90"/>
      <c r="Z1127" s="90"/>
      <c r="AA1127" s="90"/>
      <c r="AB1127" s="90"/>
    </row>
    <row r="1128" ht="12.75" customHeight="1">
      <c r="A1128" s="87"/>
      <c r="B1128" s="90"/>
      <c r="C1128" s="90"/>
      <c r="D1128" s="126">
        <v>6.0</v>
      </c>
      <c r="E1128" s="127">
        <v>25.96</v>
      </c>
      <c r="F1128" s="128">
        <f t="shared" si="7"/>
        <v>16.874</v>
      </c>
      <c r="G1128" s="129">
        <f t="shared" si="1"/>
        <v>9.086</v>
      </c>
      <c r="H1128" s="130">
        <f t="shared" si="2"/>
        <v>0.35</v>
      </c>
      <c r="I1128" s="131">
        <v>44876.0</v>
      </c>
      <c r="J1128" s="132">
        <v>44912.0</v>
      </c>
      <c r="K1128" s="123"/>
      <c r="L1128" s="90"/>
      <c r="M1128" s="133">
        <f t="shared" si="3"/>
        <v>4.326666667</v>
      </c>
      <c r="N1128" s="99"/>
      <c r="O1128" s="133">
        <f t="shared" si="5"/>
        <v>2.812333333</v>
      </c>
      <c r="P1128" s="134">
        <v>0.26</v>
      </c>
      <c r="Q1128" s="90"/>
      <c r="R1128" s="99">
        <f>IF(AND(H1128&lt;='Product Ratings'!$E$5,H1128&gt;='Product Ratings'!$D$5),'Product Ratings'!$C$5,IF(AND(H1128&lt;='Product Ratings'!$E$6,H1128&gt;='Product Ratings'!$D$6),'Product Ratings'!$C$6,IF(AND(H1128&lt;='Product Ratings'!$E$7,H1128&gt;='Product Ratings'!$D$7),'Product Ratings'!$C$7,IF(AND(H1128&lt;='Product Ratings'!$E$8,H1128&gt;='Product Ratings'!$D$8),'Product Ratings'!$C$8,IF(H1128&gt;='Product Ratings'!$D$9,'Product Ratings'!$C$9)))))</f>
        <v>2</v>
      </c>
      <c r="S1128" s="99">
        <f>IF(AND(D1128&lt;='Product Ratings'!$I$5,D1128&gt;='Product Ratings'!$H$5),'Product Ratings'!$F$5,IF(AND(D1128&lt;='Product Ratings'!$I$6,D1128&gt;='Product Ratings'!$H$6),'Product Ratings'!$F$6,IF(AND(D1128&lt;='Product Ratings'!$I$7,I1128&gt;='Product Ratings'!$H$7),'Product Ratings'!$F$7,IF(AND(D1128&lt;='Product Ratings'!$I$8,D1128&gt;='Product Ratings'!$H$8),'Product Ratings'!$F$8,IF(D1128&gt;='Product Ratings'!$H$9,'Product Ratings'!$F$9)))))</f>
        <v>2</v>
      </c>
      <c r="T1128" s="99">
        <f>IF(AND(O1128&lt;='Product Ratings'!$M$5,O1128&gt;='Product Ratings'!$L$5),'Product Ratings'!$J$5,IF(AND(O1128&lt;='Product Ratings'!$M$6,O1128&gt;='Product Ratings'!$L$6),'Product Ratings'!$J$6,IF(AND(O1128&lt;='Product Ratings'!$M$7,O1128&gt;='Product Ratings'!$L$7),'Product Ratings'!$J$7,IF(AND(O1128&lt;='Product Ratings'!$M$8,O1128&gt;='Product Ratings'!$L$8),'Product Ratings'!$J$8,IF(O1128&gt;='Product Ratings'!$L$9,'Product Ratings'!$J$9)))))</f>
        <v>5</v>
      </c>
      <c r="U1128" s="99" t="b">
        <f>IF(AND(N1128&lt;='Product Ratings'!$R$5,N1128&gt;='Product Ratings'!$Q$5),'Product Ratings'!$O$5,IF(AND(N1128&lt;='Product Ratings'!$R$6,N1128&gt;='Product Ratings'!$Q$6),'Product Ratings'!$O$6,IF(AND(N1128&lt;='Product Ratings'!$R$7,N1128&gt;='Product Ratings'!$Q$7),'Product Ratings'!$O$7,IF(AND(N1128&lt;='Product Ratings'!$R$8,N1128&gt;='Product Ratings'!$Q$8),'Product Ratings'!$O$8,IF(N1128&gt;='Product Ratings'!$Q$9,'Product Ratings'!$O$9)))))</f>
        <v>0</v>
      </c>
      <c r="V1128" s="99">
        <f>IF(AND(P1128&lt;='Product Ratings'!$V$5,P1128&gt;='Product Ratings'!$U$5),'Product Ratings'!$S$5,IF(AND(P1128&lt;='Product Ratings'!$V$6,P1128&gt;='Product Ratings'!$U$6),'Product Ratings'!$S$6,IF(AND(P1128&lt;='Product Ratings'!$V$7,P1128&gt;='Product Ratings'!$U$7),'Product Ratings'!$S$7,IF(AND(P1128&lt;='Product Ratings'!$V$8,P1128&gt;='Product Ratings'!$U$8),'Product Ratings'!$S$8,IF(P1128&gt;='Product Ratings'!$U$9,'Product Ratings'!$S$9)))))</f>
        <v>3</v>
      </c>
      <c r="W1128" s="135">
        <f t="shared" si="6"/>
        <v>12</v>
      </c>
      <c r="X1128" s="90"/>
      <c r="Y1128" s="90"/>
      <c r="Z1128" s="90"/>
      <c r="AA1128" s="90"/>
      <c r="AB1128" s="90"/>
    </row>
    <row r="1129" ht="12.75" customHeight="1">
      <c r="A1129" s="87"/>
      <c r="B1129" s="90"/>
      <c r="C1129" s="90"/>
      <c r="D1129" s="126">
        <v>1.0</v>
      </c>
      <c r="E1129" s="127">
        <v>71.1</v>
      </c>
      <c r="F1129" s="128">
        <f t="shared" si="7"/>
        <v>46.215</v>
      </c>
      <c r="G1129" s="129">
        <f t="shared" si="1"/>
        <v>24.885</v>
      </c>
      <c r="H1129" s="130">
        <f t="shared" si="2"/>
        <v>0.35</v>
      </c>
      <c r="I1129" s="131">
        <v>44877.0</v>
      </c>
      <c r="J1129" s="132">
        <v>44913.0</v>
      </c>
      <c r="K1129" s="123"/>
      <c r="L1129" s="90"/>
      <c r="M1129" s="133">
        <f t="shared" si="3"/>
        <v>71.1</v>
      </c>
      <c r="N1129" s="99"/>
      <c r="O1129" s="133">
        <f t="shared" si="5"/>
        <v>46.215</v>
      </c>
      <c r="P1129" s="134">
        <v>0.15</v>
      </c>
      <c r="Q1129" s="90"/>
      <c r="R1129" s="99">
        <f>IF(AND(H1129&lt;='Product Ratings'!$E$5,H1129&gt;='Product Ratings'!$D$5),'Product Ratings'!$C$5,IF(AND(H1129&lt;='Product Ratings'!$E$6,H1129&gt;='Product Ratings'!$D$6),'Product Ratings'!$C$6,IF(AND(H1129&lt;='Product Ratings'!$E$7,H1129&gt;='Product Ratings'!$D$7),'Product Ratings'!$C$7,IF(AND(H1129&lt;='Product Ratings'!$E$8,H1129&gt;='Product Ratings'!$D$8),'Product Ratings'!$C$8,IF(H1129&gt;='Product Ratings'!$D$9,'Product Ratings'!$C$9)))))</f>
        <v>2</v>
      </c>
      <c r="S1129" s="99">
        <f>IF(AND(D1129&lt;='Product Ratings'!$I$5,D1129&gt;='Product Ratings'!$H$5),'Product Ratings'!$F$5,IF(AND(D1129&lt;='Product Ratings'!$I$6,D1129&gt;='Product Ratings'!$H$6),'Product Ratings'!$F$6,IF(AND(D1129&lt;='Product Ratings'!$I$7,I1129&gt;='Product Ratings'!$H$7),'Product Ratings'!$F$7,IF(AND(D1129&lt;='Product Ratings'!$I$8,D1129&gt;='Product Ratings'!$H$8),'Product Ratings'!$F$8,IF(D1129&gt;='Product Ratings'!$H$9,'Product Ratings'!$F$9)))))</f>
        <v>1</v>
      </c>
      <c r="T1129" s="99">
        <f>IF(AND(O1129&lt;='Product Ratings'!$M$5,O1129&gt;='Product Ratings'!$L$5),'Product Ratings'!$J$5,IF(AND(O1129&lt;='Product Ratings'!$M$6,O1129&gt;='Product Ratings'!$L$6),'Product Ratings'!$J$6,IF(AND(O1129&lt;='Product Ratings'!$M$7,O1129&gt;='Product Ratings'!$L$7),'Product Ratings'!$J$7,IF(AND(O1129&lt;='Product Ratings'!$M$8,O1129&gt;='Product Ratings'!$L$8),'Product Ratings'!$J$8,IF(O1129&gt;='Product Ratings'!$L$9,'Product Ratings'!$J$9)))))</f>
        <v>3</v>
      </c>
      <c r="U1129" s="99" t="b">
        <f>IF(AND(N1129&lt;='Product Ratings'!$R$5,N1129&gt;='Product Ratings'!$Q$5),'Product Ratings'!$O$5,IF(AND(N1129&lt;='Product Ratings'!$R$6,N1129&gt;='Product Ratings'!$Q$6),'Product Ratings'!$O$6,IF(AND(N1129&lt;='Product Ratings'!$R$7,N1129&gt;='Product Ratings'!$Q$7),'Product Ratings'!$O$7,IF(AND(N1129&lt;='Product Ratings'!$R$8,N1129&gt;='Product Ratings'!$Q$8),'Product Ratings'!$O$8,IF(N1129&gt;='Product Ratings'!$Q$9,'Product Ratings'!$O$9)))))</f>
        <v>0</v>
      </c>
      <c r="V1129" s="99">
        <f>IF(AND(P1129&lt;='Product Ratings'!$V$5,P1129&gt;='Product Ratings'!$U$5),'Product Ratings'!$S$5,IF(AND(P1129&lt;='Product Ratings'!$V$6,P1129&gt;='Product Ratings'!$U$6),'Product Ratings'!$S$6,IF(AND(P1129&lt;='Product Ratings'!$V$7,P1129&gt;='Product Ratings'!$U$7),'Product Ratings'!$S$7,IF(AND(P1129&lt;='Product Ratings'!$V$8,P1129&gt;='Product Ratings'!$U$8),'Product Ratings'!$S$8,IF(P1129&gt;='Product Ratings'!$U$9,'Product Ratings'!$S$9)))))</f>
        <v>3</v>
      </c>
      <c r="W1129" s="135">
        <f t="shared" si="6"/>
        <v>9</v>
      </c>
      <c r="X1129" s="90"/>
      <c r="Y1129" s="90"/>
      <c r="Z1129" s="90"/>
      <c r="AA1129" s="90"/>
      <c r="AB1129" s="90"/>
    </row>
    <row r="1130" ht="12.75" customHeight="1">
      <c r="A1130" s="87"/>
      <c r="B1130" s="90"/>
      <c r="C1130" s="90"/>
      <c r="D1130" s="126">
        <v>2.0</v>
      </c>
      <c r="E1130" s="127">
        <v>1156.78</v>
      </c>
      <c r="F1130" s="128">
        <f t="shared" si="7"/>
        <v>751.907</v>
      </c>
      <c r="G1130" s="129">
        <f t="shared" si="1"/>
        <v>404.873</v>
      </c>
      <c r="H1130" s="130">
        <f t="shared" si="2"/>
        <v>0.35</v>
      </c>
      <c r="I1130" s="131">
        <v>44878.0</v>
      </c>
      <c r="J1130" s="132">
        <v>44914.0</v>
      </c>
      <c r="K1130" s="123"/>
      <c r="L1130" s="90"/>
      <c r="M1130" s="133">
        <f t="shared" si="3"/>
        <v>578.39</v>
      </c>
      <c r="N1130" s="99"/>
      <c r="O1130" s="133">
        <f t="shared" si="5"/>
        <v>375.9535</v>
      </c>
      <c r="P1130" s="134">
        <v>0.34</v>
      </c>
      <c r="Q1130" s="90"/>
      <c r="R1130" s="99">
        <f>IF(AND(H1130&lt;='Product Ratings'!$E$5,H1130&gt;='Product Ratings'!$D$5),'Product Ratings'!$C$5,IF(AND(H1130&lt;='Product Ratings'!$E$6,H1130&gt;='Product Ratings'!$D$6),'Product Ratings'!$C$6,IF(AND(H1130&lt;='Product Ratings'!$E$7,H1130&gt;='Product Ratings'!$D$7),'Product Ratings'!$C$7,IF(AND(H1130&lt;='Product Ratings'!$E$8,H1130&gt;='Product Ratings'!$D$8),'Product Ratings'!$C$8,IF(H1130&gt;='Product Ratings'!$D$9,'Product Ratings'!$C$9)))))</f>
        <v>2</v>
      </c>
      <c r="S1130" s="99">
        <f>IF(AND(D1130&lt;='Product Ratings'!$I$5,D1130&gt;='Product Ratings'!$H$5),'Product Ratings'!$F$5,IF(AND(D1130&lt;='Product Ratings'!$I$6,D1130&gt;='Product Ratings'!$H$6),'Product Ratings'!$F$6,IF(AND(D1130&lt;='Product Ratings'!$I$7,I1130&gt;='Product Ratings'!$H$7),'Product Ratings'!$F$7,IF(AND(D1130&lt;='Product Ratings'!$I$8,D1130&gt;='Product Ratings'!$H$8),'Product Ratings'!$F$8,IF(D1130&gt;='Product Ratings'!$H$9,'Product Ratings'!$F$9)))))</f>
        <v>1</v>
      </c>
      <c r="T1130" s="99">
        <f>IF(AND(O1130&lt;='Product Ratings'!$M$5,O1130&gt;='Product Ratings'!$L$5),'Product Ratings'!$J$5,IF(AND(O1130&lt;='Product Ratings'!$M$6,O1130&gt;='Product Ratings'!$L$6),'Product Ratings'!$J$6,IF(AND(O1130&lt;='Product Ratings'!$M$7,O1130&gt;='Product Ratings'!$L$7),'Product Ratings'!$J$7,IF(AND(O1130&lt;='Product Ratings'!$M$8,O1130&gt;='Product Ratings'!$L$8),'Product Ratings'!$J$8,IF(O1130&gt;='Product Ratings'!$L$9,'Product Ratings'!$J$9)))))</f>
        <v>1</v>
      </c>
      <c r="U1130" s="99" t="b">
        <f>IF(AND(N1130&lt;='Product Ratings'!$R$5,N1130&gt;='Product Ratings'!$Q$5),'Product Ratings'!$O$5,IF(AND(N1130&lt;='Product Ratings'!$R$6,N1130&gt;='Product Ratings'!$Q$6),'Product Ratings'!$O$6,IF(AND(N1130&lt;='Product Ratings'!$R$7,N1130&gt;='Product Ratings'!$Q$7),'Product Ratings'!$O$7,IF(AND(N1130&lt;='Product Ratings'!$R$8,N1130&gt;='Product Ratings'!$Q$8),'Product Ratings'!$O$8,IF(N1130&gt;='Product Ratings'!$Q$9,'Product Ratings'!$O$9)))))</f>
        <v>0</v>
      </c>
      <c r="V1130" s="99">
        <f>IF(AND(P1130&lt;='Product Ratings'!$V$5,P1130&gt;='Product Ratings'!$U$5),'Product Ratings'!$S$5,IF(AND(P1130&lt;='Product Ratings'!$V$6,P1130&gt;='Product Ratings'!$U$6),'Product Ratings'!$S$6,IF(AND(P1130&lt;='Product Ratings'!$V$7,P1130&gt;='Product Ratings'!$U$7),'Product Ratings'!$S$7,IF(AND(P1130&lt;='Product Ratings'!$V$8,P1130&gt;='Product Ratings'!$U$8),'Product Ratings'!$S$8,IF(P1130&gt;='Product Ratings'!$U$9,'Product Ratings'!$S$9)))))</f>
        <v>4</v>
      </c>
      <c r="W1130" s="135">
        <f t="shared" si="6"/>
        <v>8</v>
      </c>
      <c r="X1130" s="90"/>
      <c r="Y1130" s="90"/>
      <c r="Z1130" s="90"/>
      <c r="AA1130" s="90"/>
      <c r="AB1130" s="90"/>
    </row>
    <row r="1131" ht="12.75" customHeight="1">
      <c r="A1131" s="87"/>
      <c r="B1131" s="90"/>
      <c r="C1131" s="90"/>
      <c r="D1131" s="126">
        <v>3.0</v>
      </c>
      <c r="E1131" s="127">
        <v>174.0</v>
      </c>
      <c r="F1131" s="128">
        <f t="shared" si="7"/>
        <v>113.1</v>
      </c>
      <c r="G1131" s="129">
        <f t="shared" si="1"/>
        <v>60.9</v>
      </c>
      <c r="H1131" s="130">
        <f t="shared" si="2"/>
        <v>0.35</v>
      </c>
      <c r="I1131" s="131">
        <v>44879.0</v>
      </c>
      <c r="J1131" s="132">
        <v>44915.0</v>
      </c>
      <c r="K1131" s="123"/>
      <c r="L1131" s="90"/>
      <c r="M1131" s="133">
        <f t="shared" si="3"/>
        <v>58</v>
      </c>
      <c r="N1131" s="99"/>
      <c r="O1131" s="133">
        <f t="shared" si="5"/>
        <v>37.7</v>
      </c>
      <c r="P1131" s="134">
        <v>0.35</v>
      </c>
      <c r="Q1131" s="90"/>
      <c r="R1131" s="99">
        <f>IF(AND(H1131&lt;='Product Ratings'!$E$5,H1131&gt;='Product Ratings'!$D$5),'Product Ratings'!$C$5,IF(AND(H1131&lt;='Product Ratings'!$E$6,H1131&gt;='Product Ratings'!$D$6),'Product Ratings'!$C$6,IF(AND(H1131&lt;='Product Ratings'!$E$7,H1131&gt;='Product Ratings'!$D$7),'Product Ratings'!$C$7,IF(AND(H1131&lt;='Product Ratings'!$E$8,H1131&gt;='Product Ratings'!$D$8),'Product Ratings'!$C$8,IF(H1131&gt;='Product Ratings'!$D$9,'Product Ratings'!$C$9)))))</f>
        <v>2</v>
      </c>
      <c r="S1131" s="99">
        <f>IF(AND(D1131&lt;='Product Ratings'!$I$5,D1131&gt;='Product Ratings'!$H$5),'Product Ratings'!$F$5,IF(AND(D1131&lt;='Product Ratings'!$I$6,D1131&gt;='Product Ratings'!$H$6),'Product Ratings'!$F$6,IF(AND(D1131&lt;='Product Ratings'!$I$7,I1131&gt;='Product Ratings'!$H$7),'Product Ratings'!$F$7,IF(AND(D1131&lt;='Product Ratings'!$I$8,D1131&gt;='Product Ratings'!$H$8),'Product Ratings'!$F$8,IF(D1131&gt;='Product Ratings'!$H$9,'Product Ratings'!$F$9)))))</f>
        <v>1</v>
      </c>
      <c r="T1131" s="99">
        <f>IF(AND(O1131&lt;='Product Ratings'!$M$5,O1131&gt;='Product Ratings'!$L$5),'Product Ratings'!$J$5,IF(AND(O1131&lt;='Product Ratings'!$M$6,O1131&gt;='Product Ratings'!$L$6),'Product Ratings'!$J$6,IF(AND(O1131&lt;='Product Ratings'!$M$7,O1131&gt;='Product Ratings'!$L$7),'Product Ratings'!$J$7,IF(AND(O1131&lt;='Product Ratings'!$M$8,O1131&gt;='Product Ratings'!$L$8),'Product Ratings'!$J$8,IF(O1131&gt;='Product Ratings'!$L$9,'Product Ratings'!$J$9)))))</f>
        <v>4</v>
      </c>
      <c r="U1131" s="99" t="b">
        <f>IF(AND(N1131&lt;='Product Ratings'!$R$5,N1131&gt;='Product Ratings'!$Q$5),'Product Ratings'!$O$5,IF(AND(N1131&lt;='Product Ratings'!$R$6,N1131&gt;='Product Ratings'!$Q$6),'Product Ratings'!$O$6,IF(AND(N1131&lt;='Product Ratings'!$R$7,N1131&gt;='Product Ratings'!$Q$7),'Product Ratings'!$O$7,IF(AND(N1131&lt;='Product Ratings'!$R$8,N1131&gt;='Product Ratings'!$Q$8),'Product Ratings'!$O$8,IF(N1131&gt;='Product Ratings'!$Q$9,'Product Ratings'!$O$9)))))</f>
        <v>0</v>
      </c>
      <c r="V1131" s="99">
        <f>IF(AND(P1131&lt;='Product Ratings'!$V$5,P1131&gt;='Product Ratings'!$U$5),'Product Ratings'!$S$5,IF(AND(P1131&lt;='Product Ratings'!$V$6,P1131&gt;='Product Ratings'!$U$6),'Product Ratings'!$S$6,IF(AND(P1131&lt;='Product Ratings'!$V$7,P1131&gt;='Product Ratings'!$U$7),'Product Ratings'!$S$7,IF(AND(P1131&lt;='Product Ratings'!$V$8,P1131&gt;='Product Ratings'!$U$8),'Product Ratings'!$S$8,IF(P1131&gt;='Product Ratings'!$U$9,'Product Ratings'!$S$9)))))</f>
        <v>4</v>
      </c>
      <c r="W1131" s="135">
        <f t="shared" si="6"/>
        <v>11</v>
      </c>
      <c r="X1131" s="90"/>
      <c r="Y1131" s="90"/>
      <c r="Z1131" s="90"/>
      <c r="AA1131" s="90"/>
      <c r="AB1131" s="90"/>
    </row>
    <row r="1132" ht="12.75" customHeight="1">
      <c r="A1132" s="87"/>
      <c r="B1132" s="90"/>
      <c r="C1132" s="90"/>
      <c r="D1132" s="126">
        <v>4.0</v>
      </c>
      <c r="E1132" s="127">
        <v>353.04</v>
      </c>
      <c r="F1132" s="128">
        <f t="shared" si="7"/>
        <v>229.476</v>
      </c>
      <c r="G1132" s="129">
        <f t="shared" si="1"/>
        <v>123.564</v>
      </c>
      <c r="H1132" s="130">
        <f t="shared" si="2"/>
        <v>0.35</v>
      </c>
      <c r="I1132" s="131">
        <v>44880.0</v>
      </c>
      <c r="J1132" s="132">
        <v>44916.0</v>
      </c>
      <c r="K1132" s="123"/>
      <c r="L1132" s="90"/>
      <c r="M1132" s="133">
        <f t="shared" si="3"/>
        <v>88.26</v>
      </c>
      <c r="N1132" s="99"/>
      <c r="O1132" s="133">
        <f t="shared" si="5"/>
        <v>57.369</v>
      </c>
      <c r="P1132" s="134">
        <v>0.65</v>
      </c>
      <c r="Q1132" s="90"/>
      <c r="R1132" s="99">
        <f>IF(AND(H1132&lt;='Product Ratings'!$E$5,H1132&gt;='Product Ratings'!$D$5),'Product Ratings'!$C$5,IF(AND(H1132&lt;='Product Ratings'!$E$6,H1132&gt;='Product Ratings'!$D$6),'Product Ratings'!$C$6,IF(AND(H1132&lt;='Product Ratings'!$E$7,H1132&gt;='Product Ratings'!$D$7),'Product Ratings'!$C$7,IF(AND(H1132&lt;='Product Ratings'!$E$8,H1132&gt;='Product Ratings'!$D$8),'Product Ratings'!$C$8,IF(H1132&gt;='Product Ratings'!$D$9,'Product Ratings'!$C$9)))))</f>
        <v>2</v>
      </c>
      <c r="S1132" s="99">
        <f>IF(AND(D1132&lt;='Product Ratings'!$I$5,D1132&gt;='Product Ratings'!$H$5),'Product Ratings'!$F$5,IF(AND(D1132&lt;='Product Ratings'!$I$6,D1132&gt;='Product Ratings'!$H$6),'Product Ratings'!$F$6,IF(AND(D1132&lt;='Product Ratings'!$I$7,I1132&gt;='Product Ratings'!$H$7),'Product Ratings'!$F$7,IF(AND(D1132&lt;='Product Ratings'!$I$8,D1132&gt;='Product Ratings'!$H$8),'Product Ratings'!$F$8,IF(D1132&gt;='Product Ratings'!$H$9,'Product Ratings'!$F$9)))))</f>
        <v>1</v>
      </c>
      <c r="T1132" s="99">
        <f>IF(AND(O1132&lt;='Product Ratings'!$M$5,O1132&gt;='Product Ratings'!$L$5),'Product Ratings'!$J$5,IF(AND(O1132&lt;='Product Ratings'!$M$6,O1132&gt;='Product Ratings'!$L$6),'Product Ratings'!$J$6,IF(AND(O1132&lt;='Product Ratings'!$M$7,O1132&gt;='Product Ratings'!$L$7),'Product Ratings'!$J$7,IF(AND(O1132&lt;='Product Ratings'!$M$8,O1132&gt;='Product Ratings'!$L$8),'Product Ratings'!$J$8,IF(O1132&gt;='Product Ratings'!$L$9,'Product Ratings'!$J$9)))))</f>
        <v>3</v>
      </c>
      <c r="U1132" s="99" t="b">
        <f>IF(AND(N1132&lt;='Product Ratings'!$R$5,N1132&gt;='Product Ratings'!$Q$5),'Product Ratings'!$O$5,IF(AND(N1132&lt;='Product Ratings'!$R$6,N1132&gt;='Product Ratings'!$Q$6),'Product Ratings'!$O$6,IF(AND(N1132&lt;='Product Ratings'!$R$7,N1132&gt;='Product Ratings'!$Q$7),'Product Ratings'!$O$7,IF(AND(N1132&lt;='Product Ratings'!$R$8,N1132&gt;='Product Ratings'!$Q$8),'Product Ratings'!$O$8,IF(N1132&gt;='Product Ratings'!$Q$9,'Product Ratings'!$O$9)))))</f>
        <v>0</v>
      </c>
      <c r="V1132" s="99">
        <f>IF(AND(P1132&lt;='Product Ratings'!$V$5,P1132&gt;='Product Ratings'!$U$5),'Product Ratings'!$S$5,IF(AND(P1132&lt;='Product Ratings'!$V$6,P1132&gt;='Product Ratings'!$U$6),'Product Ratings'!$S$6,IF(AND(P1132&lt;='Product Ratings'!$V$7,P1132&gt;='Product Ratings'!$U$7),'Product Ratings'!$S$7,IF(AND(P1132&lt;='Product Ratings'!$V$8,P1132&gt;='Product Ratings'!$U$8),'Product Ratings'!$S$8,IF(P1132&gt;='Product Ratings'!$U$9,'Product Ratings'!$S$9)))))</f>
        <v>5</v>
      </c>
      <c r="W1132" s="135">
        <f t="shared" si="6"/>
        <v>11</v>
      </c>
      <c r="X1132" s="90"/>
      <c r="Y1132" s="90"/>
      <c r="Z1132" s="90"/>
      <c r="AA1132" s="90"/>
      <c r="AB1132" s="90"/>
    </row>
    <row r="1133" ht="12.75" customHeight="1">
      <c r="A1133" s="87"/>
      <c r="B1133" s="90"/>
      <c r="C1133" s="90"/>
      <c r="D1133" s="126">
        <v>5.0</v>
      </c>
      <c r="E1133" s="127">
        <v>23.48</v>
      </c>
      <c r="F1133" s="128">
        <f t="shared" si="7"/>
        <v>15.262</v>
      </c>
      <c r="G1133" s="129">
        <f t="shared" si="1"/>
        <v>8.218</v>
      </c>
      <c r="H1133" s="130">
        <f t="shared" si="2"/>
        <v>0.35</v>
      </c>
      <c r="I1133" s="131">
        <v>44881.0</v>
      </c>
      <c r="J1133" s="132">
        <v>44917.0</v>
      </c>
      <c r="K1133" s="123"/>
      <c r="L1133" s="90"/>
      <c r="M1133" s="133">
        <f t="shared" si="3"/>
        <v>4.696</v>
      </c>
      <c r="N1133" s="99"/>
      <c r="O1133" s="133">
        <f t="shared" si="5"/>
        <v>3.0524</v>
      </c>
      <c r="P1133" s="134">
        <v>0.45</v>
      </c>
      <c r="Q1133" s="90"/>
      <c r="R1133" s="99">
        <f>IF(AND(H1133&lt;='Product Ratings'!$E$5,H1133&gt;='Product Ratings'!$D$5),'Product Ratings'!$C$5,IF(AND(H1133&lt;='Product Ratings'!$E$6,H1133&gt;='Product Ratings'!$D$6),'Product Ratings'!$C$6,IF(AND(H1133&lt;='Product Ratings'!$E$7,H1133&gt;='Product Ratings'!$D$7),'Product Ratings'!$C$7,IF(AND(H1133&lt;='Product Ratings'!$E$8,H1133&gt;='Product Ratings'!$D$8),'Product Ratings'!$C$8,IF(H1133&gt;='Product Ratings'!$D$9,'Product Ratings'!$C$9)))))</f>
        <v>2</v>
      </c>
      <c r="S1133" s="99">
        <f>IF(AND(D1133&lt;='Product Ratings'!$I$5,D1133&gt;='Product Ratings'!$H$5),'Product Ratings'!$F$5,IF(AND(D1133&lt;='Product Ratings'!$I$6,D1133&gt;='Product Ratings'!$H$6),'Product Ratings'!$F$6,IF(AND(D1133&lt;='Product Ratings'!$I$7,I1133&gt;='Product Ratings'!$H$7),'Product Ratings'!$F$7,IF(AND(D1133&lt;='Product Ratings'!$I$8,D1133&gt;='Product Ratings'!$H$8),'Product Ratings'!$F$8,IF(D1133&gt;='Product Ratings'!$H$9,'Product Ratings'!$F$9)))))</f>
        <v>1</v>
      </c>
      <c r="T1133" s="99">
        <f>IF(AND(O1133&lt;='Product Ratings'!$M$5,O1133&gt;='Product Ratings'!$L$5),'Product Ratings'!$J$5,IF(AND(O1133&lt;='Product Ratings'!$M$6,O1133&gt;='Product Ratings'!$L$6),'Product Ratings'!$J$6,IF(AND(O1133&lt;='Product Ratings'!$M$7,O1133&gt;='Product Ratings'!$L$7),'Product Ratings'!$J$7,IF(AND(O1133&lt;='Product Ratings'!$M$8,O1133&gt;='Product Ratings'!$L$8),'Product Ratings'!$J$8,IF(O1133&gt;='Product Ratings'!$L$9,'Product Ratings'!$J$9)))))</f>
        <v>5</v>
      </c>
      <c r="U1133" s="99" t="b">
        <f>IF(AND(N1133&lt;='Product Ratings'!$R$5,N1133&gt;='Product Ratings'!$Q$5),'Product Ratings'!$O$5,IF(AND(N1133&lt;='Product Ratings'!$R$6,N1133&gt;='Product Ratings'!$Q$6),'Product Ratings'!$O$6,IF(AND(N1133&lt;='Product Ratings'!$R$7,N1133&gt;='Product Ratings'!$Q$7),'Product Ratings'!$O$7,IF(AND(N1133&lt;='Product Ratings'!$R$8,N1133&gt;='Product Ratings'!$Q$8),'Product Ratings'!$O$8,IF(N1133&gt;='Product Ratings'!$Q$9,'Product Ratings'!$O$9)))))</f>
        <v>0</v>
      </c>
      <c r="V1133" s="99">
        <f>IF(AND(P1133&lt;='Product Ratings'!$V$5,P1133&gt;='Product Ratings'!$U$5),'Product Ratings'!$S$5,IF(AND(P1133&lt;='Product Ratings'!$V$6,P1133&gt;='Product Ratings'!$U$6),'Product Ratings'!$S$6,IF(AND(P1133&lt;='Product Ratings'!$V$7,P1133&gt;='Product Ratings'!$U$7),'Product Ratings'!$S$7,IF(AND(P1133&lt;='Product Ratings'!$V$8,P1133&gt;='Product Ratings'!$U$8),'Product Ratings'!$S$8,IF(P1133&gt;='Product Ratings'!$U$9,'Product Ratings'!$S$9)))))</f>
        <v>4</v>
      </c>
      <c r="W1133" s="135">
        <f t="shared" si="6"/>
        <v>12</v>
      </c>
      <c r="X1133" s="90"/>
      <c r="Y1133" s="90"/>
      <c r="Z1133" s="90"/>
      <c r="AA1133" s="90"/>
      <c r="AB1133" s="90"/>
    </row>
    <row r="1134" ht="12.75" customHeight="1">
      <c r="A1134" s="87"/>
      <c r="B1134" s="90"/>
      <c r="C1134" s="90"/>
      <c r="D1134" s="126">
        <v>6.0</v>
      </c>
      <c r="E1134" s="127">
        <v>1050.0</v>
      </c>
      <c r="F1134" s="128">
        <f t="shared" si="7"/>
        <v>682.5</v>
      </c>
      <c r="G1134" s="129">
        <f t="shared" si="1"/>
        <v>367.5</v>
      </c>
      <c r="H1134" s="130">
        <f t="shared" si="2"/>
        <v>0.35</v>
      </c>
      <c r="I1134" s="131">
        <v>44882.0</v>
      </c>
      <c r="J1134" s="132">
        <v>44918.0</v>
      </c>
      <c r="K1134" s="123"/>
      <c r="L1134" s="90"/>
      <c r="M1134" s="133">
        <f t="shared" si="3"/>
        <v>175</v>
      </c>
      <c r="N1134" s="99"/>
      <c r="O1134" s="133">
        <f t="shared" si="5"/>
        <v>113.75</v>
      </c>
      <c r="P1134" s="134">
        <v>0.12</v>
      </c>
      <c r="Q1134" s="90"/>
      <c r="R1134" s="99">
        <f>IF(AND(H1134&lt;='Product Ratings'!$E$5,H1134&gt;='Product Ratings'!$D$5),'Product Ratings'!$C$5,IF(AND(H1134&lt;='Product Ratings'!$E$6,H1134&gt;='Product Ratings'!$D$6),'Product Ratings'!$C$6,IF(AND(H1134&lt;='Product Ratings'!$E$7,H1134&gt;='Product Ratings'!$D$7),'Product Ratings'!$C$7,IF(AND(H1134&lt;='Product Ratings'!$E$8,H1134&gt;='Product Ratings'!$D$8),'Product Ratings'!$C$8,IF(H1134&gt;='Product Ratings'!$D$9,'Product Ratings'!$C$9)))))</f>
        <v>2</v>
      </c>
      <c r="S1134" s="99">
        <f>IF(AND(D1134&lt;='Product Ratings'!$I$5,D1134&gt;='Product Ratings'!$H$5),'Product Ratings'!$F$5,IF(AND(D1134&lt;='Product Ratings'!$I$6,D1134&gt;='Product Ratings'!$H$6),'Product Ratings'!$F$6,IF(AND(D1134&lt;='Product Ratings'!$I$7,I1134&gt;='Product Ratings'!$H$7),'Product Ratings'!$F$7,IF(AND(D1134&lt;='Product Ratings'!$I$8,D1134&gt;='Product Ratings'!$H$8),'Product Ratings'!$F$8,IF(D1134&gt;='Product Ratings'!$H$9,'Product Ratings'!$F$9)))))</f>
        <v>2</v>
      </c>
      <c r="T1134" s="99">
        <f>IF(AND(O1134&lt;='Product Ratings'!$M$5,O1134&gt;='Product Ratings'!$L$5),'Product Ratings'!$J$5,IF(AND(O1134&lt;='Product Ratings'!$M$6,O1134&gt;='Product Ratings'!$L$6),'Product Ratings'!$J$6,IF(AND(O1134&lt;='Product Ratings'!$M$7,O1134&gt;='Product Ratings'!$L$7),'Product Ratings'!$J$7,IF(AND(O1134&lt;='Product Ratings'!$M$8,O1134&gt;='Product Ratings'!$L$8),'Product Ratings'!$J$8,IF(O1134&gt;='Product Ratings'!$L$9,'Product Ratings'!$J$9)))))</f>
        <v>2</v>
      </c>
      <c r="U1134" s="99" t="b">
        <f>IF(AND(N1134&lt;='Product Ratings'!$R$5,N1134&gt;='Product Ratings'!$Q$5),'Product Ratings'!$O$5,IF(AND(N1134&lt;='Product Ratings'!$R$6,N1134&gt;='Product Ratings'!$Q$6),'Product Ratings'!$O$6,IF(AND(N1134&lt;='Product Ratings'!$R$7,N1134&gt;='Product Ratings'!$Q$7),'Product Ratings'!$O$7,IF(AND(N1134&lt;='Product Ratings'!$R$8,N1134&gt;='Product Ratings'!$Q$8),'Product Ratings'!$O$8,IF(N1134&gt;='Product Ratings'!$Q$9,'Product Ratings'!$O$9)))))</f>
        <v>0</v>
      </c>
      <c r="V1134" s="99">
        <f>IF(AND(P1134&lt;='Product Ratings'!$V$5,P1134&gt;='Product Ratings'!$U$5),'Product Ratings'!$S$5,IF(AND(P1134&lt;='Product Ratings'!$V$6,P1134&gt;='Product Ratings'!$U$6),'Product Ratings'!$S$6,IF(AND(P1134&lt;='Product Ratings'!$V$7,P1134&gt;='Product Ratings'!$U$7),'Product Ratings'!$S$7,IF(AND(P1134&lt;='Product Ratings'!$V$8,P1134&gt;='Product Ratings'!$U$8),'Product Ratings'!$S$8,IF(P1134&gt;='Product Ratings'!$U$9,'Product Ratings'!$S$9)))))</f>
        <v>2</v>
      </c>
      <c r="W1134" s="135">
        <f t="shared" si="6"/>
        <v>8</v>
      </c>
      <c r="X1134" s="90"/>
      <c r="Y1134" s="90"/>
      <c r="Z1134" s="90"/>
      <c r="AA1134" s="90"/>
      <c r="AB1134" s="90"/>
    </row>
    <row r="1135" ht="12.75" customHeight="1">
      <c r="A1135" s="87"/>
      <c r="B1135" s="90"/>
      <c r="C1135" s="90"/>
      <c r="D1135" s="126">
        <v>1.0</v>
      </c>
      <c r="E1135" s="127">
        <v>66.0</v>
      </c>
      <c r="F1135" s="128">
        <f t="shared" si="7"/>
        <v>42.9</v>
      </c>
      <c r="G1135" s="129">
        <f t="shared" si="1"/>
        <v>23.1</v>
      </c>
      <c r="H1135" s="130">
        <f t="shared" si="2"/>
        <v>0.35</v>
      </c>
      <c r="I1135" s="131">
        <v>44883.0</v>
      </c>
      <c r="J1135" s="132">
        <v>44919.0</v>
      </c>
      <c r="K1135" s="123"/>
      <c r="L1135" s="90"/>
      <c r="M1135" s="133">
        <f t="shared" si="3"/>
        <v>66</v>
      </c>
      <c r="N1135" s="99"/>
      <c r="O1135" s="133">
        <f t="shared" si="5"/>
        <v>42.9</v>
      </c>
      <c r="P1135" s="134">
        <v>0.65</v>
      </c>
      <c r="Q1135" s="90"/>
      <c r="R1135" s="99">
        <f>IF(AND(H1135&lt;='Product Ratings'!$E$5,H1135&gt;='Product Ratings'!$D$5),'Product Ratings'!$C$5,IF(AND(H1135&lt;='Product Ratings'!$E$6,H1135&gt;='Product Ratings'!$D$6),'Product Ratings'!$C$6,IF(AND(H1135&lt;='Product Ratings'!$E$7,H1135&gt;='Product Ratings'!$D$7),'Product Ratings'!$C$7,IF(AND(H1135&lt;='Product Ratings'!$E$8,H1135&gt;='Product Ratings'!$D$8),'Product Ratings'!$C$8,IF(H1135&gt;='Product Ratings'!$D$9,'Product Ratings'!$C$9)))))</f>
        <v>2</v>
      </c>
      <c r="S1135" s="99">
        <f>IF(AND(D1135&lt;='Product Ratings'!$I$5,D1135&gt;='Product Ratings'!$H$5),'Product Ratings'!$F$5,IF(AND(D1135&lt;='Product Ratings'!$I$6,D1135&gt;='Product Ratings'!$H$6),'Product Ratings'!$F$6,IF(AND(D1135&lt;='Product Ratings'!$I$7,I1135&gt;='Product Ratings'!$H$7),'Product Ratings'!$F$7,IF(AND(D1135&lt;='Product Ratings'!$I$8,D1135&gt;='Product Ratings'!$H$8),'Product Ratings'!$F$8,IF(D1135&gt;='Product Ratings'!$H$9,'Product Ratings'!$F$9)))))</f>
        <v>1</v>
      </c>
      <c r="T1135" s="99">
        <f>IF(AND(O1135&lt;='Product Ratings'!$M$5,O1135&gt;='Product Ratings'!$L$5),'Product Ratings'!$J$5,IF(AND(O1135&lt;='Product Ratings'!$M$6,O1135&gt;='Product Ratings'!$L$6),'Product Ratings'!$J$6,IF(AND(O1135&lt;='Product Ratings'!$M$7,O1135&gt;='Product Ratings'!$L$7),'Product Ratings'!$J$7,IF(AND(O1135&lt;='Product Ratings'!$M$8,O1135&gt;='Product Ratings'!$L$8),'Product Ratings'!$J$8,IF(O1135&gt;='Product Ratings'!$L$9,'Product Ratings'!$J$9)))))</f>
        <v>3</v>
      </c>
      <c r="U1135" s="99" t="b">
        <f>IF(AND(N1135&lt;='Product Ratings'!$R$5,N1135&gt;='Product Ratings'!$Q$5),'Product Ratings'!$O$5,IF(AND(N1135&lt;='Product Ratings'!$R$6,N1135&gt;='Product Ratings'!$Q$6),'Product Ratings'!$O$6,IF(AND(N1135&lt;='Product Ratings'!$R$7,N1135&gt;='Product Ratings'!$Q$7),'Product Ratings'!$O$7,IF(AND(N1135&lt;='Product Ratings'!$R$8,N1135&gt;='Product Ratings'!$Q$8),'Product Ratings'!$O$8,IF(N1135&gt;='Product Ratings'!$Q$9,'Product Ratings'!$O$9)))))</f>
        <v>0</v>
      </c>
      <c r="V1135" s="99">
        <f>IF(AND(P1135&lt;='Product Ratings'!$V$5,P1135&gt;='Product Ratings'!$U$5),'Product Ratings'!$S$5,IF(AND(P1135&lt;='Product Ratings'!$V$6,P1135&gt;='Product Ratings'!$U$6),'Product Ratings'!$S$6,IF(AND(P1135&lt;='Product Ratings'!$V$7,P1135&gt;='Product Ratings'!$U$7),'Product Ratings'!$S$7,IF(AND(P1135&lt;='Product Ratings'!$V$8,P1135&gt;='Product Ratings'!$U$8),'Product Ratings'!$S$8,IF(P1135&gt;='Product Ratings'!$U$9,'Product Ratings'!$S$9)))))</f>
        <v>5</v>
      </c>
      <c r="W1135" s="135">
        <f t="shared" si="6"/>
        <v>11</v>
      </c>
      <c r="X1135" s="90"/>
      <c r="Y1135" s="90"/>
      <c r="Z1135" s="90"/>
      <c r="AA1135" s="90"/>
      <c r="AB1135" s="90"/>
    </row>
    <row r="1136" ht="12.75" customHeight="1">
      <c r="A1136" s="87"/>
      <c r="B1136" s="90"/>
      <c r="C1136" s="90"/>
      <c r="D1136" s="126">
        <v>2.0</v>
      </c>
      <c r="E1136" s="127">
        <v>66.0</v>
      </c>
      <c r="F1136" s="128">
        <f t="shared" si="7"/>
        <v>42.9</v>
      </c>
      <c r="G1136" s="129">
        <f t="shared" si="1"/>
        <v>23.1</v>
      </c>
      <c r="H1136" s="130">
        <f t="shared" si="2"/>
        <v>0.35</v>
      </c>
      <c r="I1136" s="131">
        <v>44884.0</v>
      </c>
      <c r="J1136" s="132">
        <v>44920.0</v>
      </c>
      <c r="K1136" s="123"/>
      <c r="L1136" s="90"/>
      <c r="M1136" s="133">
        <f t="shared" si="3"/>
        <v>33</v>
      </c>
      <c r="N1136" s="99"/>
      <c r="O1136" s="133">
        <f t="shared" si="5"/>
        <v>21.45</v>
      </c>
      <c r="P1136" s="134">
        <v>0.32</v>
      </c>
      <c r="Q1136" s="90"/>
      <c r="R1136" s="99">
        <f>IF(AND(H1136&lt;='Product Ratings'!$E$5,H1136&gt;='Product Ratings'!$D$5),'Product Ratings'!$C$5,IF(AND(H1136&lt;='Product Ratings'!$E$6,H1136&gt;='Product Ratings'!$D$6),'Product Ratings'!$C$6,IF(AND(H1136&lt;='Product Ratings'!$E$7,H1136&gt;='Product Ratings'!$D$7),'Product Ratings'!$C$7,IF(AND(H1136&lt;='Product Ratings'!$E$8,H1136&gt;='Product Ratings'!$D$8),'Product Ratings'!$C$8,IF(H1136&gt;='Product Ratings'!$D$9,'Product Ratings'!$C$9)))))</f>
        <v>2</v>
      </c>
      <c r="S1136" s="99">
        <f>IF(AND(D1136&lt;='Product Ratings'!$I$5,D1136&gt;='Product Ratings'!$H$5),'Product Ratings'!$F$5,IF(AND(D1136&lt;='Product Ratings'!$I$6,D1136&gt;='Product Ratings'!$H$6),'Product Ratings'!$F$6,IF(AND(D1136&lt;='Product Ratings'!$I$7,I1136&gt;='Product Ratings'!$H$7),'Product Ratings'!$F$7,IF(AND(D1136&lt;='Product Ratings'!$I$8,D1136&gt;='Product Ratings'!$H$8),'Product Ratings'!$F$8,IF(D1136&gt;='Product Ratings'!$H$9,'Product Ratings'!$F$9)))))</f>
        <v>1</v>
      </c>
      <c r="T1136" s="99">
        <f>IF(AND(O1136&lt;='Product Ratings'!$M$5,O1136&gt;='Product Ratings'!$L$5),'Product Ratings'!$J$5,IF(AND(O1136&lt;='Product Ratings'!$M$6,O1136&gt;='Product Ratings'!$L$6),'Product Ratings'!$J$6,IF(AND(O1136&lt;='Product Ratings'!$M$7,O1136&gt;='Product Ratings'!$L$7),'Product Ratings'!$J$7,IF(AND(O1136&lt;='Product Ratings'!$M$8,O1136&gt;='Product Ratings'!$L$8),'Product Ratings'!$J$8,IF(O1136&gt;='Product Ratings'!$L$9,'Product Ratings'!$J$9)))))</f>
        <v>5</v>
      </c>
      <c r="U1136" s="99" t="b">
        <f>IF(AND(N1136&lt;='Product Ratings'!$R$5,N1136&gt;='Product Ratings'!$Q$5),'Product Ratings'!$O$5,IF(AND(N1136&lt;='Product Ratings'!$R$6,N1136&gt;='Product Ratings'!$Q$6),'Product Ratings'!$O$6,IF(AND(N1136&lt;='Product Ratings'!$R$7,N1136&gt;='Product Ratings'!$Q$7),'Product Ratings'!$O$7,IF(AND(N1136&lt;='Product Ratings'!$R$8,N1136&gt;='Product Ratings'!$Q$8),'Product Ratings'!$O$8,IF(N1136&gt;='Product Ratings'!$Q$9,'Product Ratings'!$O$9)))))</f>
        <v>0</v>
      </c>
      <c r="V1136" s="99">
        <f>IF(AND(P1136&lt;='Product Ratings'!$V$5,P1136&gt;='Product Ratings'!$U$5),'Product Ratings'!$S$5,IF(AND(P1136&lt;='Product Ratings'!$V$6,P1136&gt;='Product Ratings'!$U$6),'Product Ratings'!$S$6,IF(AND(P1136&lt;='Product Ratings'!$V$7,P1136&gt;='Product Ratings'!$U$7),'Product Ratings'!$S$7,IF(AND(P1136&lt;='Product Ratings'!$V$8,P1136&gt;='Product Ratings'!$U$8),'Product Ratings'!$S$8,IF(P1136&gt;='Product Ratings'!$U$9,'Product Ratings'!$S$9)))))</f>
        <v>3</v>
      </c>
      <c r="W1136" s="135">
        <f t="shared" si="6"/>
        <v>11</v>
      </c>
      <c r="X1136" s="90"/>
      <c r="Y1136" s="90"/>
      <c r="Z1136" s="90"/>
      <c r="AA1136" s="90"/>
      <c r="AB1136" s="90"/>
    </row>
    <row r="1137" ht="12.75" customHeight="1">
      <c r="A1137" s="87"/>
      <c r="B1137" s="90"/>
      <c r="C1137" s="90"/>
      <c r="D1137" s="126">
        <v>3.0</v>
      </c>
      <c r="E1137" s="127">
        <v>130.57</v>
      </c>
      <c r="F1137" s="128">
        <f t="shared" si="7"/>
        <v>84.8705</v>
      </c>
      <c r="G1137" s="129">
        <f t="shared" si="1"/>
        <v>45.6995</v>
      </c>
      <c r="H1137" s="130">
        <f t="shared" si="2"/>
        <v>0.35</v>
      </c>
      <c r="I1137" s="131">
        <v>44885.0</v>
      </c>
      <c r="J1137" s="132">
        <v>44921.0</v>
      </c>
      <c r="K1137" s="123"/>
      <c r="L1137" s="90"/>
      <c r="M1137" s="133">
        <f t="shared" si="3"/>
        <v>43.52333333</v>
      </c>
      <c r="N1137" s="99"/>
      <c r="O1137" s="133">
        <f t="shared" si="5"/>
        <v>28.29016667</v>
      </c>
      <c r="P1137" s="134">
        <v>0.45</v>
      </c>
      <c r="Q1137" s="90"/>
      <c r="R1137" s="99">
        <f>IF(AND(H1137&lt;='Product Ratings'!$E$5,H1137&gt;='Product Ratings'!$D$5),'Product Ratings'!$C$5,IF(AND(H1137&lt;='Product Ratings'!$E$6,H1137&gt;='Product Ratings'!$D$6),'Product Ratings'!$C$6,IF(AND(H1137&lt;='Product Ratings'!$E$7,H1137&gt;='Product Ratings'!$D$7),'Product Ratings'!$C$7,IF(AND(H1137&lt;='Product Ratings'!$E$8,H1137&gt;='Product Ratings'!$D$8),'Product Ratings'!$C$8,IF(H1137&gt;='Product Ratings'!$D$9,'Product Ratings'!$C$9)))))</f>
        <v>2</v>
      </c>
      <c r="S1137" s="99">
        <f>IF(AND(D1137&lt;='Product Ratings'!$I$5,D1137&gt;='Product Ratings'!$H$5),'Product Ratings'!$F$5,IF(AND(D1137&lt;='Product Ratings'!$I$6,D1137&gt;='Product Ratings'!$H$6),'Product Ratings'!$F$6,IF(AND(D1137&lt;='Product Ratings'!$I$7,I1137&gt;='Product Ratings'!$H$7),'Product Ratings'!$F$7,IF(AND(D1137&lt;='Product Ratings'!$I$8,D1137&gt;='Product Ratings'!$H$8),'Product Ratings'!$F$8,IF(D1137&gt;='Product Ratings'!$H$9,'Product Ratings'!$F$9)))))</f>
        <v>1</v>
      </c>
      <c r="T1137" s="99">
        <f>IF(AND(O1137&lt;='Product Ratings'!$M$5,O1137&gt;='Product Ratings'!$L$5),'Product Ratings'!$J$5,IF(AND(O1137&lt;='Product Ratings'!$M$6,O1137&gt;='Product Ratings'!$L$6),'Product Ratings'!$J$6,IF(AND(O1137&lt;='Product Ratings'!$M$7,O1137&gt;='Product Ratings'!$L$7),'Product Ratings'!$J$7,IF(AND(O1137&lt;='Product Ratings'!$M$8,O1137&gt;='Product Ratings'!$L$8),'Product Ratings'!$J$8,IF(O1137&gt;='Product Ratings'!$L$9,'Product Ratings'!$J$9)))))</f>
        <v>4</v>
      </c>
      <c r="U1137" s="99" t="b">
        <f>IF(AND(N1137&lt;='Product Ratings'!$R$5,N1137&gt;='Product Ratings'!$Q$5),'Product Ratings'!$O$5,IF(AND(N1137&lt;='Product Ratings'!$R$6,N1137&gt;='Product Ratings'!$Q$6),'Product Ratings'!$O$6,IF(AND(N1137&lt;='Product Ratings'!$R$7,N1137&gt;='Product Ratings'!$Q$7),'Product Ratings'!$O$7,IF(AND(N1137&lt;='Product Ratings'!$R$8,N1137&gt;='Product Ratings'!$Q$8),'Product Ratings'!$O$8,IF(N1137&gt;='Product Ratings'!$Q$9,'Product Ratings'!$O$9)))))</f>
        <v>0</v>
      </c>
      <c r="V1137" s="99">
        <f>IF(AND(P1137&lt;='Product Ratings'!$V$5,P1137&gt;='Product Ratings'!$U$5),'Product Ratings'!$S$5,IF(AND(P1137&lt;='Product Ratings'!$V$6,P1137&gt;='Product Ratings'!$U$6),'Product Ratings'!$S$6,IF(AND(P1137&lt;='Product Ratings'!$V$7,P1137&gt;='Product Ratings'!$U$7),'Product Ratings'!$S$7,IF(AND(P1137&lt;='Product Ratings'!$V$8,P1137&gt;='Product Ratings'!$U$8),'Product Ratings'!$S$8,IF(P1137&gt;='Product Ratings'!$U$9,'Product Ratings'!$S$9)))))</f>
        <v>4</v>
      </c>
      <c r="W1137" s="135">
        <f t="shared" si="6"/>
        <v>11</v>
      </c>
      <c r="X1137" s="90"/>
      <c r="Y1137" s="90"/>
      <c r="Z1137" s="90"/>
      <c r="AA1137" s="90"/>
      <c r="AB1137" s="90"/>
    </row>
    <row r="1138" ht="12.75" customHeight="1">
      <c r="A1138" s="87"/>
      <c r="B1138" s="90"/>
      <c r="C1138" s="90"/>
      <c r="D1138" s="126">
        <v>4.0</v>
      </c>
      <c r="E1138" s="127">
        <v>538.86</v>
      </c>
      <c r="F1138" s="128">
        <f t="shared" si="7"/>
        <v>350.259</v>
      </c>
      <c r="G1138" s="129">
        <f t="shared" si="1"/>
        <v>188.601</v>
      </c>
      <c r="H1138" s="130">
        <f t="shared" si="2"/>
        <v>0.35</v>
      </c>
      <c r="I1138" s="131">
        <v>44886.0</v>
      </c>
      <c r="J1138" s="132">
        <v>44922.0</v>
      </c>
      <c r="K1138" s="123"/>
      <c r="L1138" s="90"/>
      <c r="M1138" s="133">
        <f t="shared" si="3"/>
        <v>134.715</v>
      </c>
      <c r="N1138" s="99"/>
      <c r="O1138" s="133">
        <f t="shared" si="5"/>
        <v>87.56475</v>
      </c>
      <c r="P1138" s="134">
        <v>0.12</v>
      </c>
      <c r="Q1138" s="90"/>
      <c r="R1138" s="99">
        <f>IF(AND(H1138&lt;='Product Ratings'!$E$5,H1138&gt;='Product Ratings'!$D$5),'Product Ratings'!$C$5,IF(AND(H1138&lt;='Product Ratings'!$E$6,H1138&gt;='Product Ratings'!$D$6),'Product Ratings'!$C$6,IF(AND(H1138&lt;='Product Ratings'!$E$7,H1138&gt;='Product Ratings'!$D$7),'Product Ratings'!$C$7,IF(AND(H1138&lt;='Product Ratings'!$E$8,H1138&gt;='Product Ratings'!$D$8),'Product Ratings'!$C$8,IF(H1138&gt;='Product Ratings'!$D$9,'Product Ratings'!$C$9)))))</f>
        <v>2</v>
      </c>
      <c r="S1138" s="99">
        <f>IF(AND(D1138&lt;='Product Ratings'!$I$5,D1138&gt;='Product Ratings'!$H$5),'Product Ratings'!$F$5,IF(AND(D1138&lt;='Product Ratings'!$I$6,D1138&gt;='Product Ratings'!$H$6),'Product Ratings'!$F$6,IF(AND(D1138&lt;='Product Ratings'!$I$7,I1138&gt;='Product Ratings'!$H$7),'Product Ratings'!$F$7,IF(AND(D1138&lt;='Product Ratings'!$I$8,D1138&gt;='Product Ratings'!$H$8),'Product Ratings'!$F$8,IF(D1138&gt;='Product Ratings'!$H$9,'Product Ratings'!$F$9)))))</f>
        <v>1</v>
      </c>
      <c r="T1138" s="99">
        <f>IF(AND(O1138&lt;='Product Ratings'!$M$5,O1138&gt;='Product Ratings'!$L$5),'Product Ratings'!$J$5,IF(AND(O1138&lt;='Product Ratings'!$M$6,O1138&gt;='Product Ratings'!$L$6),'Product Ratings'!$J$6,IF(AND(O1138&lt;='Product Ratings'!$M$7,O1138&gt;='Product Ratings'!$L$7),'Product Ratings'!$J$7,IF(AND(O1138&lt;='Product Ratings'!$M$8,O1138&gt;='Product Ratings'!$L$8),'Product Ratings'!$J$8,IF(O1138&gt;='Product Ratings'!$L$9,'Product Ratings'!$J$9)))))</f>
        <v>2</v>
      </c>
      <c r="U1138" s="99" t="b">
        <f>IF(AND(N1138&lt;='Product Ratings'!$R$5,N1138&gt;='Product Ratings'!$Q$5),'Product Ratings'!$O$5,IF(AND(N1138&lt;='Product Ratings'!$R$6,N1138&gt;='Product Ratings'!$Q$6),'Product Ratings'!$O$6,IF(AND(N1138&lt;='Product Ratings'!$R$7,N1138&gt;='Product Ratings'!$Q$7),'Product Ratings'!$O$7,IF(AND(N1138&lt;='Product Ratings'!$R$8,N1138&gt;='Product Ratings'!$Q$8),'Product Ratings'!$O$8,IF(N1138&gt;='Product Ratings'!$Q$9,'Product Ratings'!$O$9)))))</f>
        <v>0</v>
      </c>
      <c r="V1138" s="99">
        <f>IF(AND(P1138&lt;='Product Ratings'!$V$5,P1138&gt;='Product Ratings'!$U$5),'Product Ratings'!$S$5,IF(AND(P1138&lt;='Product Ratings'!$V$6,P1138&gt;='Product Ratings'!$U$6),'Product Ratings'!$S$6,IF(AND(P1138&lt;='Product Ratings'!$V$7,P1138&gt;='Product Ratings'!$U$7),'Product Ratings'!$S$7,IF(AND(P1138&lt;='Product Ratings'!$V$8,P1138&gt;='Product Ratings'!$U$8),'Product Ratings'!$S$8,IF(P1138&gt;='Product Ratings'!$U$9,'Product Ratings'!$S$9)))))</f>
        <v>2</v>
      </c>
      <c r="W1138" s="135">
        <f t="shared" si="6"/>
        <v>7</v>
      </c>
      <c r="X1138" s="90"/>
      <c r="Y1138" s="90"/>
      <c r="Z1138" s="90"/>
      <c r="AA1138" s="90"/>
      <c r="AB1138" s="90"/>
    </row>
    <row r="1139" ht="12.75" customHeight="1">
      <c r="A1139" s="87"/>
      <c r="B1139" s="90"/>
      <c r="C1139" s="90"/>
      <c r="D1139" s="126">
        <v>5.0</v>
      </c>
      <c r="E1139" s="127">
        <v>302.61</v>
      </c>
      <c r="F1139" s="128">
        <f t="shared" si="7"/>
        <v>196.6965</v>
      </c>
      <c r="G1139" s="129">
        <f t="shared" si="1"/>
        <v>105.9135</v>
      </c>
      <c r="H1139" s="130">
        <f t="shared" si="2"/>
        <v>0.35</v>
      </c>
      <c r="I1139" s="131">
        <v>44887.0</v>
      </c>
      <c r="J1139" s="132">
        <v>44923.0</v>
      </c>
      <c r="K1139" s="123"/>
      <c r="L1139" s="90"/>
      <c r="M1139" s="133">
        <f t="shared" si="3"/>
        <v>60.522</v>
      </c>
      <c r="N1139" s="99"/>
      <c r="O1139" s="133">
        <f t="shared" si="5"/>
        <v>39.3393</v>
      </c>
      <c r="P1139" s="134">
        <v>0.87</v>
      </c>
      <c r="Q1139" s="90"/>
      <c r="R1139" s="99">
        <f>IF(AND(H1139&lt;='Product Ratings'!$E$5,H1139&gt;='Product Ratings'!$D$5),'Product Ratings'!$C$5,IF(AND(H1139&lt;='Product Ratings'!$E$6,H1139&gt;='Product Ratings'!$D$6),'Product Ratings'!$C$6,IF(AND(H1139&lt;='Product Ratings'!$E$7,H1139&gt;='Product Ratings'!$D$7),'Product Ratings'!$C$7,IF(AND(H1139&lt;='Product Ratings'!$E$8,H1139&gt;='Product Ratings'!$D$8),'Product Ratings'!$C$8,IF(H1139&gt;='Product Ratings'!$D$9,'Product Ratings'!$C$9)))))</f>
        <v>2</v>
      </c>
      <c r="S1139" s="99">
        <f>IF(AND(D1139&lt;='Product Ratings'!$I$5,D1139&gt;='Product Ratings'!$H$5),'Product Ratings'!$F$5,IF(AND(D1139&lt;='Product Ratings'!$I$6,D1139&gt;='Product Ratings'!$H$6),'Product Ratings'!$F$6,IF(AND(D1139&lt;='Product Ratings'!$I$7,I1139&gt;='Product Ratings'!$H$7),'Product Ratings'!$F$7,IF(AND(D1139&lt;='Product Ratings'!$I$8,D1139&gt;='Product Ratings'!$H$8),'Product Ratings'!$F$8,IF(D1139&gt;='Product Ratings'!$H$9,'Product Ratings'!$F$9)))))</f>
        <v>1</v>
      </c>
      <c r="T1139" s="99">
        <f>IF(AND(O1139&lt;='Product Ratings'!$M$5,O1139&gt;='Product Ratings'!$L$5),'Product Ratings'!$J$5,IF(AND(O1139&lt;='Product Ratings'!$M$6,O1139&gt;='Product Ratings'!$L$6),'Product Ratings'!$J$6,IF(AND(O1139&lt;='Product Ratings'!$M$7,O1139&gt;='Product Ratings'!$L$7),'Product Ratings'!$J$7,IF(AND(O1139&lt;='Product Ratings'!$M$8,O1139&gt;='Product Ratings'!$L$8),'Product Ratings'!$J$8,IF(O1139&gt;='Product Ratings'!$L$9,'Product Ratings'!$J$9)))))</f>
        <v>4</v>
      </c>
      <c r="U1139" s="99" t="b">
        <f>IF(AND(N1139&lt;='Product Ratings'!$R$5,N1139&gt;='Product Ratings'!$Q$5),'Product Ratings'!$O$5,IF(AND(N1139&lt;='Product Ratings'!$R$6,N1139&gt;='Product Ratings'!$Q$6),'Product Ratings'!$O$6,IF(AND(N1139&lt;='Product Ratings'!$R$7,N1139&gt;='Product Ratings'!$Q$7),'Product Ratings'!$O$7,IF(AND(N1139&lt;='Product Ratings'!$R$8,N1139&gt;='Product Ratings'!$Q$8),'Product Ratings'!$O$8,IF(N1139&gt;='Product Ratings'!$Q$9,'Product Ratings'!$O$9)))))</f>
        <v>0</v>
      </c>
      <c r="V1139" s="99">
        <f>IF(AND(P1139&lt;='Product Ratings'!$V$5,P1139&gt;='Product Ratings'!$U$5),'Product Ratings'!$S$5,IF(AND(P1139&lt;='Product Ratings'!$V$6,P1139&gt;='Product Ratings'!$U$6),'Product Ratings'!$S$6,IF(AND(P1139&lt;='Product Ratings'!$V$7,P1139&gt;='Product Ratings'!$U$7),'Product Ratings'!$S$7,IF(AND(P1139&lt;='Product Ratings'!$V$8,P1139&gt;='Product Ratings'!$U$8),'Product Ratings'!$S$8,IF(P1139&gt;='Product Ratings'!$U$9,'Product Ratings'!$S$9)))))</f>
        <v>5</v>
      </c>
      <c r="W1139" s="135">
        <f t="shared" si="6"/>
        <v>12</v>
      </c>
      <c r="X1139" s="90"/>
      <c r="Y1139" s="90"/>
      <c r="Z1139" s="90"/>
      <c r="AA1139" s="90"/>
      <c r="AB1139" s="90"/>
    </row>
    <row r="1140" ht="12.75" customHeight="1">
      <c r="A1140" s="87"/>
      <c r="B1140" s="90"/>
      <c r="C1140" s="90"/>
      <c r="D1140" s="126">
        <v>6.0</v>
      </c>
      <c r="E1140" s="127">
        <v>47.83</v>
      </c>
      <c r="F1140" s="128">
        <f t="shared" si="7"/>
        <v>31.0895</v>
      </c>
      <c r="G1140" s="129">
        <f t="shared" si="1"/>
        <v>16.7405</v>
      </c>
      <c r="H1140" s="130">
        <f t="shared" si="2"/>
        <v>0.35</v>
      </c>
      <c r="I1140" s="131">
        <v>44888.0</v>
      </c>
      <c r="J1140" s="132">
        <v>44924.0</v>
      </c>
      <c r="K1140" s="123"/>
      <c r="L1140" s="90"/>
      <c r="M1140" s="133">
        <f t="shared" si="3"/>
        <v>7.971666667</v>
      </c>
      <c r="N1140" s="99"/>
      <c r="O1140" s="133">
        <f t="shared" si="5"/>
        <v>5.181583333</v>
      </c>
      <c r="P1140" s="134">
        <v>0.89</v>
      </c>
      <c r="Q1140" s="90"/>
      <c r="R1140" s="99">
        <f>IF(AND(H1140&lt;='Product Ratings'!$E$5,H1140&gt;='Product Ratings'!$D$5),'Product Ratings'!$C$5,IF(AND(H1140&lt;='Product Ratings'!$E$6,H1140&gt;='Product Ratings'!$D$6),'Product Ratings'!$C$6,IF(AND(H1140&lt;='Product Ratings'!$E$7,H1140&gt;='Product Ratings'!$D$7),'Product Ratings'!$C$7,IF(AND(H1140&lt;='Product Ratings'!$E$8,H1140&gt;='Product Ratings'!$D$8),'Product Ratings'!$C$8,IF(H1140&gt;='Product Ratings'!$D$9,'Product Ratings'!$C$9)))))</f>
        <v>2</v>
      </c>
      <c r="S1140" s="99">
        <f>IF(AND(D1140&lt;='Product Ratings'!$I$5,D1140&gt;='Product Ratings'!$H$5),'Product Ratings'!$F$5,IF(AND(D1140&lt;='Product Ratings'!$I$6,D1140&gt;='Product Ratings'!$H$6),'Product Ratings'!$F$6,IF(AND(D1140&lt;='Product Ratings'!$I$7,I1140&gt;='Product Ratings'!$H$7),'Product Ratings'!$F$7,IF(AND(D1140&lt;='Product Ratings'!$I$8,D1140&gt;='Product Ratings'!$H$8),'Product Ratings'!$F$8,IF(D1140&gt;='Product Ratings'!$H$9,'Product Ratings'!$F$9)))))</f>
        <v>2</v>
      </c>
      <c r="T1140" s="99">
        <f>IF(AND(O1140&lt;='Product Ratings'!$M$5,O1140&gt;='Product Ratings'!$L$5),'Product Ratings'!$J$5,IF(AND(O1140&lt;='Product Ratings'!$M$6,O1140&gt;='Product Ratings'!$L$6),'Product Ratings'!$J$6,IF(AND(O1140&lt;='Product Ratings'!$M$7,O1140&gt;='Product Ratings'!$L$7),'Product Ratings'!$J$7,IF(AND(O1140&lt;='Product Ratings'!$M$8,O1140&gt;='Product Ratings'!$L$8),'Product Ratings'!$J$8,IF(O1140&gt;='Product Ratings'!$L$9,'Product Ratings'!$J$9)))))</f>
        <v>5</v>
      </c>
      <c r="U1140" s="99" t="b">
        <f>IF(AND(N1140&lt;='Product Ratings'!$R$5,N1140&gt;='Product Ratings'!$Q$5),'Product Ratings'!$O$5,IF(AND(N1140&lt;='Product Ratings'!$R$6,N1140&gt;='Product Ratings'!$Q$6),'Product Ratings'!$O$6,IF(AND(N1140&lt;='Product Ratings'!$R$7,N1140&gt;='Product Ratings'!$Q$7),'Product Ratings'!$O$7,IF(AND(N1140&lt;='Product Ratings'!$R$8,N1140&gt;='Product Ratings'!$Q$8),'Product Ratings'!$O$8,IF(N1140&gt;='Product Ratings'!$Q$9,'Product Ratings'!$O$9)))))</f>
        <v>0</v>
      </c>
      <c r="V1140" s="99">
        <f>IF(AND(P1140&lt;='Product Ratings'!$V$5,P1140&gt;='Product Ratings'!$U$5),'Product Ratings'!$S$5,IF(AND(P1140&lt;='Product Ratings'!$V$6,P1140&gt;='Product Ratings'!$U$6),'Product Ratings'!$S$6,IF(AND(P1140&lt;='Product Ratings'!$V$7,P1140&gt;='Product Ratings'!$U$7),'Product Ratings'!$S$7,IF(AND(P1140&lt;='Product Ratings'!$V$8,P1140&gt;='Product Ratings'!$U$8),'Product Ratings'!$S$8,IF(P1140&gt;='Product Ratings'!$U$9,'Product Ratings'!$S$9)))))</f>
        <v>5</v>
      </c>
      <c r="W1140" s="135">
        <f t="shared" si="6"/>
        <v>14</v>
      </c>
      <c r="X1140" s="90"/>
      <c r="Y1140" s="90"/>
      <c r="Z1140" s="90"/>
      <c r="AA1140" s="90"/>
      <c r="AB1140" s="90"/>
    </row>
    <row r="1141" ht="12.75" customHeight="1">
      <c r="A1141" s="87"/>
      <c r="B1141" s="90"/>
      <c r="C1141" s="90"/>
      <c r="D1141" s="126">
        <v>1.0</v>
      </c>
      <c r="E1141" s="127">
        <v>66.96</v>
      </c>
      <c r="F1141" s="128">
        <f t="shared" si="7"/>
        <v>43.524</v>
      </c>
      <c r="G1141" s="129">
        <f t="shared" si="1"/>
        <v>23.436</v>
      </c>
      <c r="H1141" s="130">
        <f t="shared" si="2"/>
        <v>0.35</v>
      </c>
      <c r="I1141" s="131">
        <v>44889.0</v>
      </c>
      <c r="J1141" s="132">
        <v>44925.0</v>
      </c>
      <c r="K1141" s="123"/>
      <c r="L1141" s="90"/>
      <c r="M1141" s="133">
        <f t="shared" si="3"/>
        <v>66.96</v>
      </c>
      <c r="N1141" s="99"/>
      <c r="O1141" s="133">
        <f t="shared" si="5"/>
        <v>43.524</v>
      </c>
      <c r="P1141" s="134">
        <v>0.65</v>
      </c>
      <c r="Q1141" s="90"/>
      <c r="R1141" s="99">
        <f>IF(AND(H1141&lt;='Product Ratings'!$E$5,H1141&gt;='Product Ratings'!$D$5),'Product Ratings'!$C$5,IF(AND(H1141&lt;='Product Ratings'!$E$6,H1141&gt;='Product Ratings'!$D$6),'Product Ratings'!$C$6,IF(AND(H1141&lt;='Product Ratings'!$E$7,H1141&gt;='Product Ratings'!$D$7),'Product Ratings'!$C$7,IF(AND(H1141&lt;='Product Ratings'!$E$8,H1141&gt;='Product Ratings'!$D$8),'Product Ratings'!$C$8,IF(H1141&gt;='Product Ratings'!$D$9,'Product Ratings'!$C$9)))))</f>
        <v>2</v>
      </c>
      <c r="S1141" s="99">
        <f>IF(AND(D1141&lt;='Product Ratings'!$I$5,D1141&gt;='Product Ratings'!$H$5),'Product Ratings'!$F$5,IF(AND(D1141&lt;='Product Ratings'!$I$6,D1141&gt;='Product Ratings'!$H$6),'Product Ratings'!$F$6,IF(AND(D1141&lt;='Product Ratings'!$I$7,I1141&gt;='Product Ratings'!$H$7),'Product Ratings'!$F$7,IF(AND(D1141&lt;='Product Ratings'!$I$8,D1141&gt;='Product Ratings'!$H$8),'Product Ratings'!$F$8,IF(D1141&gt;='Product Ratings'!$H$9,'Product Ratings'!$F$9)))))</f>
        <v>1</v>
      </c>
      <c r="T1141" s="99">
        <f>IF(AND(O1141&lt;='Product Ratings'!$M$5,O1141&gt;='Product Ratings'!$L$5),'Product Ratings'!$J$5,IF(AND(O1141&lt;='Product Ratings'!$M$6,O1141&gt;='Product Ratings'!$L$6),'Product Ratings'!$J$6,IF(AND(O1141&lt;='Product Ratings'!$M$7,O1141&gt;='Product Ratings'!$L$7),'Product Ratings'!$J$7,IF(AND(O1141&lt;='Product Ratings'!$M$8,O1141&gt;='Product Ratings'!$L$8),'Product Ratings'!$J$8,IF(O1141&gt;='Product Ratings'!$L$9,'Product Ratings'!$J$9)))))</f>
        <v>3</v>
      </c>
      <c r="U1141" s="99" t="b">
        <f>IF(AND(N1141&lt;='Product Ratings'!$R$5,N1141&gt;='Product Ratings'!$Q$5),'Product Ratings'!$O$5,IF(AND(N1141&lt;='Product Ratings'!$R$6,N1141&gt;='Product Ratings'!$Q$6),'Product Ratings'!$O$6,IF(AND(N1141&lt;='Product Ratings'!$R$7,N1141&gt;='Product Ratings'!$Q$7),'Product Ratings'!$O$7,IF(AND(N1141&lt;='Product Ratings'!$R$8,N1141&gt;='Product Ratings'!$Q$8),'Product Ratings'!$O$8,IF(N1141&gt;='Product Ratings'!$Q$9,'Product Ratings'!$O$9)))))</f>
        <v>0</v>
      </c>
      <c r="V1141" s="99">
        <f>IF(AND(P1141&lt;='Product Ratings'!$V$5,P1141&gt;='Product Ratings'!$U$5),'Product Ratings'!$S$5,IF(AND(P1141&lt;='Product Ratings'!$V$6,P1141&gt;='Product Ratings'!$U$6),'Product Ratings'!$S$6,IF(AND(P1141&lt;='Product Ratings'!$V$7,P1141&gt;='Product Ratings'!$U$7),'Product Ratings'!$S$7,IF(AND(P1141&lt;='Product Ratings'!$V$8,P1141&gt;='Product Ratings'!$U$8),'Product Ratings'!$S$8,IF(P1141&gt;='Product Ratings'!$U$9,'Product Ratings'!$S$9)))))</f>
        <v>5</v>
      </c>
      <c r="W1141" s="135">
        <f t="shared" si="6"/>
        <v>11</v>
      </c>
      <c r="X1141" s="90"/>
      <c r="Y1141" s="90"/>
      <c r="Z1141" s="90"/>
      <c r="AA1141" s="90"/>
      <c r="AB1141" s="90"/>
    </row>
    <row r="1142" ht="12.75" customHeight="1">
      <c r="A1142" s="87"/>
      <c r="B1142" s="90"/>
      <c r="C1142" s="90"/>
      <c r="D1142" s="126">
        <v>2.0</v>
      </c>
      <c r="E1142" s="127">
        <v>218.81</v>
      </c>
      <c r="F1142" s="128">
        <f t="shared" si="7"/>
        <v>142.2265</v>
      </c>
      <c r="G1142" s="129">
        <f t="shared" si="1"/>
        <v>76.5835</v>
      </c>
      <c r="H1142" s="130">
        <f t="shared" si="2"/>
        <v>0.35</v>
      </c>
      <c r="I1142" s="131">
        <v>44890.0</v>
      </c>
      <c r="J1142" s="132">
        <v>44926.0</v>
      </c>
      <c r="K1142" s="123"/>
      <c r="L1142" s="90"/>
      <c r="M1142" s="133">
        <f t="shared" si="3"/>
        <v>109.405</v>
      </c>
      <c r="N1142" s="99"/>
      <c r="O1142" s="133">
        <f t="shared" si="5"/>
        <v>71.11325</v>
      </c>
      <c r="P1142" s="134">
        <v>0.23</v>
      </c>
      <c r="Q1142" s="90"/>
      <c r="R1142" s="99">
        <f>IF(AND(H1142&lt;='Product Ratings'!$E$5,H1142&gt;='Product Ratings'!$D$5),'Product Ratings'!$C$5,IF(AND(H1142&lt;='Product Ratings'!$E$6,H1142&gt;='Product Ratings'!$D$6),'Product Ratings'!$C$6,IF(AND(H1142&lt;='Product Ratings'!$E$7,H1142&gt;='Product Ratings'!$D$7),'Product Ratings'!$C$7,IF(AND(H1142&lt;='Product Ratings'!$E$8,H1142&gt;='Product Ratings'!$D$8),'Product Ratings'!$C$8,IF(H1142&gt;='Product Ratings'!$D$9,'Product Ratings'!$C$9)))))</f>
        <v>2</v>
      </c>
      <c r="S1142" s="99">
        <f>IF(AND(D1142&lt;='Product Ratings'!$I$5,D1142&gt;='Product Ratings'!$H$5),'Product Ratings'!$F$5,IF(AND(D1142&lt;='Product Ratings'!$I$6,D1142&gt;='Product Ratings'!$H$6),'Product Ratings'!$F$6,IF(AND(D1142&lt;='Product Ratings'!$I$7,I1142&gt;='Product Ratings'!$H$7),'Product Ratings'!$F$7,IF(AND(D1142&lt;='Product Ratings'!$I$8,D1142&gt;='Product Ratings'!$H$8),'Product Ratings'!$F$8,IF(D1142&gt;='Product Ratings'!$H$9,'Product Ratings'!$F$9)))))</f>
        <v>1</v>
      </c>
      <c r="T1142" s="99">
        <f>IF(AND(O1142&lt;='Product Ratings'!$M$5,O1142&gt;='Product Ratings'!$L$5),'Product Ratings'!$J$5,IF(AND(O1142&lt;='Product Ratings'!$M$6,O1142&gt;='Product Ratings'!$L$6),'Product Ratings'!$J$6,IF(AND(O1142&lt;='Product Ratings'!$M$7,O1142&gt;='Product Ratings'!$L$7),'Product Ratings'!$J$7,IF(AND(O1142&lt;='Product Ratings'!$M$8,O1142&gt;='Product Ratings'!$L$8),'Product Ratings'!$J$8,IF(O1142&gt;='Product Ratings'!$L$9,'Product Ratings'!$J$9)))))</f>
        <v>3</v>
      </c>
      <c r="U1142" s="99" t="b">
        <f>IF(AND(N1142&lt;='Product Ratings'!$R$5,N1142&gt;='Product Ratings'!$Q$5),'Product Ratings'!$O$5,IF(AND(N1142&lt;='Product Ratings'!$R$6,N1142&gt;='Product Ratings'!$Q$6),'Product Ratings'!$O$6,IF(AND(N1142&lt;='Product Ratings'!$R$7,N1142&gt;='Product Ratings'!$Q$7),'Product Ratings'!$O$7,IF(AND(N1142&lt;='Product Ratings'!$R$8,N1142&gt;='Product Ratings'!$Q$8),'Product Ratings'!$O$8,IF(N1142&gt;='Product Ratings'!$Q$9,'Product Ratings'!$O$9)))))</f>
        <v>0</v>
      </c>
      <c r="V1142" s="99">
        <f>IF(AND(P1142&lt;='Product Ratings'!$V$5,P1142&gt;='Product Ratings'!$U$5),'Product Ratings'!$S$5,IF(AND(P1142&lt;='Product Ratings'!$V$6,P1142&gt;='Product Ratings'!$U$6),'Product Ratings'!$S$6,IF(AND(P1142&lt;='Product Ratings'!$V$7,P1142&gt;='Product Ratings'!$U$7),'Product Ratings'!$S$7,IF(AND(P1142&lt;='Product Ratings'!$V$8,P1142&gt;='Product Ratings'!$U$8),'Product Ratings'!$S$8,IF(P1142&gt;='Product Ratings'!$U$9,'Product Ratings'!$S$9)))))</f>
        <v>3</v>
      </c>
      <c r="W1142" s="135">
        <f t="shared" si="6"/>
        <v>9</v>
      </c>
      <c r="X1142" s="90"/>
      <c r="Y1142" s="90"/>
      <c r="Z1142" s="90"/>
      <c r="AA1142" s="90"/>
      <c r="AB1142" s="90"/>
    </row>
    <row r="1143" ht="12.75" customHeight="1">
      <c r="A1143" s="87"/>
      <c r="B1143" s="90"/>
      <c r="C1143" s="90"/>
      <c r="D1143" s="126">
        <v>3.0</v>
      </c>
      <c r="E1143" s="127">
        <v>1105.02</v>
      </c>
      <c r="F1143" s="128">
        <f t="shared" si="7"/>
        <v>718.263</v>
      </c>
      <c r="G1143" s="129">
        <f t="shared" si="1"/>
        <v>386.757</v>
      </c>
      <c r="H1143" s="130">
        <f t="shared" si="2"/>
        <v>0.35</v>
      </c>
      <c r="I1143" s="131">
        <v>44891.0</v>
      </c>
      <c r="J1143" s="132">
        <v>44927.0</v>
      </c>
      <c r="K1143" s="123"/>
      <c r="L1143" s="90"/>
      <c r="M1143" s="133">
        <f t="shared" si="3"/>
        <v>368.34</v>
      </c>
      <c r="N1143" s="99"/>
      <c r="O1143" s="133">
        <f t="shared" si="5"/>
        <v>239.421</v>
      </c>
      <c r="P1143" s="134">
        <v>0.21</v>
      </c>
      <c r="Q1143" s="90"/>
      <c r="R1143" s="99">
        <f>IF(AND(H1143&lt;='Product Ratings'!$E$5,H1143&gt;='Product Ratings'!$D$5),'Product Ratings'!$C$5,IF(AND(H1143&lt;='Product Ratings'!$E$6,H1143&gt;='Product Ratings'!$D$6),'Product Ratings'!$C$6,IF(AND(H1143&lt;='Product Ratings'!$E$7,H1143&gt;='Product Ratings'!$D$7),'Product Ratings'!$C$7,IF(AND(H1143&lt;='Product Ratings'!$E$8,H1143&gt;='Product Ratings'!$D$8),'Product Ratings'!$C$8,IF(H1143&gt;='Product Ratings'!$D$9,'Product Ratings'!$C$9)))))</f>
        <v>2</v>
      </c>
      <c r="S1143" s="99">
        <f>IF(AND(D1143&lt;='Product Ratings'!$I$5,D1143&gt;='Product Ratings'!$H$5),'Product Ratings'!$F$5,IF(AND(D1143&lt;='Product Ratings'!$I$6,D1143&gt;='Product Ratings'!$H$6),'Product Ratings'!$F$6,IF(AND(D1143&lt;='Product Ratings'!$I$7,I1143&gt;='Product Ratings'!$H$7),'Product Ratings'!$F$7,IF(AND(D1143&lt;='Product Ratings'!$I$8,D1143&gt;='Product Ratings'!$H$8),'Product Ratings'!$F$8,IF(D1143&gt;='Product Ratings'!$H$9,'Product Ratings'!$F$9)))))</f>
        <v>1</v>
      </c>
      <c r="T1143" s="99">
        <f>IF(AND(O1143&lt;='Product Ratings'!$M$5,O1143&gt;='Product Ratings'!$L$5),'Product Ratings'!$J$5,IF(AND(O1143&lt;='Product Ratings'!$M$6,O1143&gt;='Product Ratings'!$L$6),'Product Ratings'!$J$6,IF(AND(O1143&lt;='Product Ratings'!$M$7,O1143&gt;='Product Ratings'!$L$7),'Product Ratings'!$J$7,IF(AND(O1143&lt;='Product Ratings'!$M$8,O1143&gt;='Product Ratings'!$L$8),'Product Ratings'!$J$8,IF(O1143&gt;='Product Ratings'!$L$9,'Product Ratings'!$J$9)))))</f>
        <v>1</v>
      </c>
      <c r="U1143" s="99" t="b">
        <f>IF(AND(N1143&lt;='Product Ratings'!$R$5,N1143&gt;='Product Ratings'!$Q$5),'Product Ratings'!$O$5,IF(AND(N1143&lt;='Product Ratings'!$R$6,N1143&gt;='Product Ratings'!$Q$6),'Product Ratings'!$O$6,IF(AND(N1143&lt;='Product Ratings'!$R$7,N1143&gt;='Product Ratings'!$Q$7),'Product Ratings'!$O$7,IF(AND(N1143&lt;='Product Ratings'!$R$8,N1143&gt;='Product Ratings'!$Q$8),'Product Ratings'!$O$8,IF(N1143&gt;='Product Ratings'!$Q$9,'Product Ratings'!$O$9)))))</f>
        <v>0</v>
      </c>
      <c r="V1143" s="99">
        <f>IF(AND(P1143&lt;='Product Ratings'!$V$5,P1143&gt;='Product Ratings'!$U$5),'Product Ratings'!$S$5,IF(AND(P1143&lt;='Product Ratings'!$V$6,P1143&gt;='Product Ratings'!$U$6),'Product Ratings'!$S$6,IF(AND(P1143&lt;='Product Ratings'!$V$7,P1143&gt;='Product Ratings'!$U$7),'Product Ratings'!$S$7,IF(AND(P1143&lt;='Product Ratings'!$V$8,P1143&gt;='Product Ratings'!$U$8),'Product Ratings'!$S$8,IF(P1143&gt;='Product Ratings'!$U$9,'Product Ratings'!$S$9)))))</f>
        <v>3</v>
      </c>
      <c r="W1143" s="135">
        <f t="shared" si="6"/>
        <v>7</v>
      </c>
      <c r="X1143" s="90"/>
      <c r="Y1143" s="90"/>
      <c r="Z1143" s="90"/>
      <c r="AA1143" s="90"/>
      <c r="AB1143" s="90"/>
    </row>
    <row r="1144" ht="12.75" customHeight="1">
      <c r="A1144" s="87"/>
      <c r="B1144" s="90"/>
      <c r="C1144" s="90"/>
      <c r="D1144" s="126">
        <v>4.0</v>
      </c>
      <c r="E1144" s="127">
        <v>9.62</v>
      </c>
      <c r="F1144" s="128">
        <f t="shared" si="7"/>
        <v>6.253</v>
      </c>
      <c r="G1144" s="129">
        <f t="shared" si="1"/>
        <v>3.367</v>
      </c>
      <c r="H1144" s="130">
        <f t="shared" si="2"/>
        <v>0.35</v>
      </c>
      <c r="I1144" s="131">
        <v>44892.0</v>
      </c>
      <c r="J1144" s="132">
        <v>44928.0</v>
      </c>
      <c r="K1144" s="123"/>
      <c r="L1144" s="90"/>
      <c r="M1144" s="133">
        <f t="shared" si="3"/>
        <v>2.405</v>
      </c>
      <c r="N1144" s="99"/>
      <c r="O1144" s="133">
        <f t="shared" si="5"/>
        <v>1.56325</v>
      </c>
      <c r="P1144" s="134">
        <v>0.45</v>
      </c>
      <c r="Q1144" s="90"/>
      <c r="R1144" s="99">
        <f>IF(AND(H1144&lt;='Product Ratings'!$E$5,H1144&gt;='Product Ratings'!$D$5),'Product Ratings'!$C$5,IF(AND(H1144&lt;='Product Ratings'!$E$6,H1144&gt;='Product Ratings'!$D$6),'Product Ratings'!$C$6,IF(AND(H1144&lt;='Product Ratings'!$E$7,H1144&gt;='Product Ratings'!$D$7),'Product Ratings'!$C$7,IF(AND(H1144&lt;='Product Ratings'!$E$8,H1144&gt;='Product Ratings'!$D$8),'Product Ratings'!$C$8,IF(H1144&gt;='Product Ratings'!$D$9,'Product Ratings'!$C$9)))))</f>
        <v>2</v>
      </c>
      <c r="S1144" s="99">
        <f>IF(AND(D1144&lt;='Product Ratings'!$I$5,D1144&gt;='Product Ratings'!$H$5),'Product Ratings'!$F$5,IF(AND(D1144&lt;='Product Ratings'!$I$6,D1144&gt;='Product Ratings'!$H$6),'Product Ratings'!$F$6,IF(AND(D1144&lt;='Product Ratings'!$I$7,I1144&gt;='Product Ratings'!$H$7),'Product Ratings'!$F$7,IF(AND(D1144&lt;='Product Ratings'!$I$8,D1144&gt;='Product Ratings'!$H$8),'Product Ratings'!$F$8,IF(D1144&gt;='Product Ratings'!$H$9,'Product Ratings'!$F$9)))))</f>
        <v>1</v>
      </c>
      <c r="T1144" s="99">
        <f>IF(AND(O1144&lt;='Product Ratings'!$M$5,O1144&gt;='Product Ratings'!$L$5),'Product Ratings'!$J$5,IF(AND(O1144&lt;='Product Ratings'!$M$6,O1144&gt;='Product Ratings'!$L$6),'Product Ratings'!$J$6,IF(AND(O1144&lt;='Product Ratings'!$M$7,O1144&gt;='Product Ratings'!$L$7),'Product Ratings'!$J$7,IF(AND(O1144&lt;='Product Ratings'!$M$8,O1144&gt;='Product Ratings'!$L$8),'Product Ratings'!$J$8,IF(O1144&gt;='Product Ratings'!$L$9,'Product Ratings'!$J$9)))))</f>
        <v>5</v>
      </c>
      <c r="U1144" s="99" t="b">
        <f>IF(AND(N1144&lt;='Product Ratings'!$R$5,N1144&gt;='Product Ratings'!$Q$5),'Product Ratings'!$O$5,IF(AND(N1144&lt;='Product Ratings'!$R$6,N1144&gt;='Product Ratings'!$Q$6),'Product Ratings'!$O$6,IF(AND(N1144&lt;='Product Ratings'!$R$7,N1144&gt;='Product Ratings'!$Q$7),'Product Ratings'!$O$7,IF(AND(N1144&lt;='Product Ratings'!$R$8,N1144&gt;='Product Ratings'!$Q$8),'Product Ratings'!$O$8,IF(N1144&gt;='Product Ratings'!$Q$9,'Product Ratings'!$O$9)))))</f>
        <v>0</v>
      </c>
      <c r="V1144" s="99">
        <f>IF(AND(P1144&lt;='Product Ratings'!$V$5,P1144&gt;='Product Ratings'!$U$5),'Product Ratings'!$S$5,IF(AND(P1144&lt;='Product Ratings'!$V$6,P1144&gt;='Product Ratings'!$U$6),'Product Ratings'!$S$6,IF(AND(P1144&lt;='Product Ratings'!$V$7,P1144&gt;='Product Ratings'!$U$7),'Product Ratings'!$S$7,IF(AND(P1144&lt;='Product Ratings'!$V$8,P1144&gt;='Product Ratings'!$U$8),'Product Ratings'!$S$8,IF(P1144&gt;='Product Ratings'!$U$9,'Product Ratings'!$S$9)))))</f>
        <v>4</v>
      </c>
      <c r="W1144" s="135">
        <f t="shared" si="6"/>
        <v>12</v>
      </c>
      <c r="X1144" s="90"/>
      <c r="Y1144" s="90"/>
      <c r="Z1144" s="90"/>
      <c r="AA1144" s="90"/>
      <c r="AB1144" s="90"/>
    </row>
    <row r="1145" ht="12.75" customHeight="1">
      <c r="A1145" s="87"/>
      <c r="B1145" s="90"/>
      <c r="C1145" s="90"/>
      <c r="D1145" s="126">
        <v>5.0</v>
      </c>
      <c r="E1145" s="127">
        <v>666.96</v>
      </c>
      <c r="F1145" s="128">
        <f t="shared" si="7"/>
        <v>433.524</v>
      </c>
      <c r="G1145" s="129">
        <f t="shared" si="1"/>
        <v>233.436</v>
      </c>
      <c r="H1145" s="130">
        <f t="shared" si="2"/>
        <v>0.35</v>
      </c>
      <c r="I1145" s="131">
        <v>44893.0</v>
      </c>
      <c r="J1145" s="132">
        <v>44929.0</v>
      </c>
      <c r="K1145" s="123"/>
      <c r="L1145" s="90"/>
      <c r="M1145" s="133">
        <f t="shared" si="3"/>
        <v>133.392</v>
      </c>
      <c r="N1145" s="99"/>
      <c r="O1145" s="133">
        <f t="shared" si="5"/>
        <v>86.7048</v>
      </c>
      <c r="P1145" s="134">
        <v>0.87</v>
      </c>
      <c r="Q1145" s="90"/>
      <c r="R1145" s="99">
        <f>IF(AND(H1145&lt;='Product Ratings'!$E$5,H1145&gt;='Product Ratings'!$D$5),'Product Ratings'!$C$5,IF(AND(H1145&lt;='Product Ratings'!$E$6,H1145&gt;='Product Ratings'!$D$6),'Product Ratings'!$C$6,IF(AND(H1145&lt;='Product Ratings'!$E$7,H1145&gt;='Product Ratings'!$D$7),'Product Ratings'!$C$7,IF(AND(H1145&lt;='Product Ratings'!$E$8,H1145&gt;='Product Ratings'!$D$8),'Product Ratings'!$C$8,IF(H1145&gt;='Product Ratings'!$D$9,'Product Ratings'!$C$9)))))</f>
        <v>2</v>
      </c>
      <c r="S1145" s="99">
        <f>IF(AND(D1145&lt;='Product Ratings'!$I$5,D1145&gt;='Product Ratings'!$H$5),'Product Ratings'!$F$5,IF(AND(D1145&lt;='Product Ratings'!$I$6,D1145&gt;='Product Ratings'!$H$6),'Product Ratings'!$F$6,IF(AND(D1145&lt;='Product Ratings'!$I$7,I1145&gt;='Product Ratings'!$H$7),'Product Ratings'!$F$7,IF(AND(D1145&lt;='Product Ratings'!$I$8,D1145&gt;='Product Ratings'!$H$8),'Product Ratings'!$F$8,IF(D1145&gt;='Product Ratings'!$H$9,'Product Ratings'!$F$9)))))</f>
        <v>1</v>
      </c>
      <c r="T1145" s="99">
        <f>IF(AND(O1145&lt;='Product Ratings'!$M$5,O1145&gt;='Product Ratings'!$L$5),'Product Ratings'!$J$5,IF(AND(O1145&lt;='Product Ratings'!$M$6,O1145&gt;='Product Ratings'!$L$6),'Product Ratings'!$J$6,IF(AND(O1145&lt;='Product Ratings'!$M$7,O1145&gt;='Product Ratings'!$L$7),'Product Ratings'!$J$7,IF(AND(O1145&lt;='Product Ratings'!$M$8,O1145&gt;='Product Ratings'!$L$8),'Product Ratings'!$J$8,IF(O1145&gt;='Product Ratings'!$L$9,'Product Ratings'!$J$9)))))</f>
        <v>2</v>
      </c>
      <c r="U1145" s="99" t="b">
        <f>IF(AND(N1145&lt;='Product Ratings'!$R$5,N1145&gt;='Product Ratings'!$Q$5),'Product Ratings'!$O$5,IF(AND(N1145&lt;='Product Ratings'!$R$6,N1145&gt;='Product Ratings'!$Q$6),'Product Ratings'!$O$6,IF(AND(N1145&lt;='Product Ratings'!$R$7,N1145&gt;='Product Ratings'!$Q$7),'Product Ratings'!$O$7,IF(AND(N1145&lt;='Product Ratings'!$R$8,N1145&gt;='Product Ratings'!$Q$8),'Product Ratings'!$O$8,IF(N1145&gt;='Product Ratings'!$Q$9,'Product Ratings'!$O$9)))))</f>
        <v>0</v>
      </c>
      <c r="V1145" s="99">
        <f>IF(AND(P1145&lt;='Product Ratings'!$V$5,P1145&gt;='Product Ratings'!$U$5),'Product Ratings'!$S$5,IF(AND(P1145&lt;='Product Ratings'!$V$6,P1145&gt;='Product Ratings'!$U$6),'Product Ratings'!$S$6,IF(AND(P1145&lt;='Product Ratings'!$V$7,P1145&gt;='Product Ratings'!$U$7),'Product Ratings'!$S$7,IF(AND(P1145&lt;='Product Ratings'!$V$8,P1145&gt;='Product Ratings'!$U$8),'Product Ratings'!$S$8,IF(P1145&gt;='Product Ratings'!$U$9,'Product Ratings'!$S$9)))))</f>
        <v>5</v>
      </c>
      <c r="W1145" s="135">
        <f t="shared" si="6"/>
        <v>10</v>
      </c>
      <c r="X1145" s="90"/>
      <c r="Y1145" s="90"/>
      <c r="Z1145" s="90"/>
      <c r="AA1145" s="90"/>
      <c r="AB1145" s="90"/>
    </row>
    <row r="1146" ht="12.75" customHeight="1">
      <c r="A1146" s="87"/>
      <c r="B1146" s="90"/>
      <c r="C1146" s="90"/>
      <c r="D1146" s="126">
        <v>6.0</v>
      </c>
      <c r="E1146" s="127">
        <v>49.57</v>
      </c>
      <c r="F1146" s="128">
        <f t="shared" si="7"/>
        <v>32.2205</v>
      </c>
      <c r="G1146" s="129">
        <f t="shared" si="1"/>
        <v>17.3495</v>
      </c>
      <c r="H1146" s="130">
        <f t="shared" si="2"/>
        <v>0.35</v>
      </c>
      <c r="I1146" s="131">
        <v>44894.0</v>
      </c>
      <c r="J1146" s="132">
        <v>44930.0</v>
      </c>
      <c r="K1146" s="123"/>
      <c r="L1146" s="90"/>
      <c r="M1146" s="133">
        <f t="shared" si="3"/>
        <v>8.261666667</v>
      </c>
      <c r="N1146" s="99"/>
      <c r="O1146" s="133">
        <f t="shared" si="5"/>
        <v>5.370083333</v>
      </c>
      <c r="P1146" s="134">
        <v>0.89</v>
      </c>
      <c r="Q1146" s="90"/>
      <c r="R1146" s="99">
        <f>IF(AND(H1146&lt;='Product Ratings'!$E$5,H1146&gt;='Product Ratings'!$D$5),'Product Ratings'!$C$5,IF(AND(H1146&lt;='Product Ratings'!$E$6,H1146&gt;='Product Ratings'!$D$6),'Product Ratings'!$C$6,IF(AND(H1146&lt;='Product Ratings'!$E$7,H1146&gt;='Product Ratings'!$D$7),'Product Ratings'!$C$7,IF(AND(H1146&lt;='Product Ratings'!$E$8,H1146&gt;='Product Ratings'!$D$8),'Product Ratings'!$C$8,IF(H1146&gt;='Product Ratings'!$D$9,'Product Ratings'!$C$9)))))</f>
        <v>2</v>
      </c>
      <c r="S1146" s="99">
        <f>IF(AND(D1146&lt;='Product Ratings'!$I$5,D1146&gt;='Product Ratings'!$H$5),'Product Ratings'!$F$5,IF(AND(D1146&lt;='Product Ratings'!$I$6,D1146&gt;='Product Ratings'!$H$6),'Product Ratings'!$F$6,IF(AND(D1146&lt;='Product Ratings'!$I$7,I1146&gt;='Product Ratings'!$H$7),'Product Ratings'!$F$7,IF(AND(D1146&lt;='Product Ratings'!$I$8,D1146&gt;='Product Ratings'!$H$8),'Product Ratings'!$F$8,IF(D1146&gt;='Product Ratings'!$H$9,'Product Ratings'!$F$9)))))</f>
        <v>2</v>
      </c>
      <c r="T1146" s="99">
        <f>IF(AND(O1146&lt;='Product Ratings'!$M$5,O1146&gt;='Product Ratings'!$L$5),'Product Ratings'!$J$5,IF(AND(O1146&lt;='Product Ratings'!$M$6,O1146&gt;='Product Ratings'!$L$6),'Product Ratings'!$J$6,IF(AND(O1146&lt;='Product Ratings'!$M$7,O1146&gt;='Product Ratings'!$L$7),'Product Ratings'!$J$7,IF(AND(O1146&lt;='Product Ratings'!$M$8,O1146&gt;='Product Ratings'!$L$8),'Product Ratings'!$J$8,IF(O1146&gt;='Product Ratings'!$L$9,'Product Ratings'!$J$9)))))</f>
        <v>5</v>
      </c>
      <c r="U1146" s="99" t="b">
        <f>IF(AND(N1146&lt;='Product Ratings'!$R$5,N1146&gt;='Product Ratings'!$Q$5),'Product Ratings'!$O$5,IF(AND(N1146&lt;='Product Ratings'!$R$6,N1146&gt;='Product Ratings'!$Q$6),'Product Ratings'!$O$6,IF(AND(N1146&lt;='Product Ratings'!$R$7,N1146&gt;='Product Ratings'!$Q$7),'Product Ratings'!$O$7,IF(AND(N1146&lt;='Product Ratings'!$R$8,N1146&gt;='Product Ratings'!$Q$8),'Product Ratings'!$O$8,IF(N1146&gt;='Product Ratings'!$Q$9,'Product Ratings'!$O$9)))))</f>
        <v>0</v>
      </c>
      <c r="V1146" s="99">
        <f>IF(AND(P1146&lt;='Product Ratings'!$V$5,P1146&gt;='Product Ratings'!$U$5),'Product Ratings'!$S$5,IF(AND(P1146&lt;='Product Ratings'!$V$6,P1146&gt;='Product Ratings'!$U$6),'Product Ratings'!$S$6,IF(AND(P1146&lt;='Product Ratings'!$V$7,P1146&gt;='Product Ratings'!$U$7),'Product Ratings'!$S$7,IF(AND(P1146&lt;='Product Ratings'!$V$8,P1146&gt;='Product Ratings'!$U$8),'Product Ratings'!$S$8,IF(P1146&gt;='Product Ratings'!$U$9,'Product Ratings'!$S$9)))))</f>
        <v>5</v>
      </c>
      <c r="W1146" s="135">
        <f t="shared" si="6"/>
        <v>14</v>
      </c>
      <c r="X1146" s="90"/>
      <c r="Y1146" s="90"/>
      <c r="Z1146" s="90"/>
      <c r="AA1146" s="90"/>
      <c r="AB1146" s="90"/>
    </row>
    <row r="1147" ht="12.75" customHeight="1">
      <c r="A1147" s="87"/>
      <c r="B1147" s="90"/>
      <c r="C1147" s="90"/>
      <c r="D1147" s="126">
        <v>1.0</v>
      </c>
      <c r="E1147" s="127">
        <v>513.04</v>
      </c>
      <c r="F1147" s="128">
        <f t="shared" si="7"/>
        <v>333.476</v>
      </c>
      <c r="G1147" s="129">
        <f t="shared" si="1"/>
        <v>179.564</v>
      </c>
      <c r="H1147" s="130">
        <f t="shared" si="2"/>
        <v>0.35</v>
      </c>
      <c r="I1147" s="131">
        <v>44895.0</v>
      </c>
      <c r="J1147" s="132">
        <v>44931.0</v>
      </c>
      <c r="K1147" s="123"/>
      <c r="L1147" s="90"/>
      <c r="M1147" s="133">
        <f t="shared" si="3"/>
        <v>513.04</v>
      </c>
      <c r="N1147" s="99"/>
      <c r="O1147" s="133">
        <f t="shared" si="5"/>
        <v>333.476</v>
      </c>
      <c r="P1147" s="134">
        <v>0.03</v>
      </c>
      <c r="Q1147" s="90"/>
      <c r="R1147" s="99">
        <f>IF(AND(H1147&lt;='Product Ratings'!$E$5,H1147&gt;='Product Ratings'!$D$5),'Product Ratings'!$C$5,IF(AND(H1147&lt;='Product Ratings'!$E$6,H1147&gt;='Product Ratings'!$D$6),'Product Ratings'!$C$6,IF(AND(H1147&lt;='Product Ratings'!$E$7,H1147&gt;='Product Ratings'!$D$7),'Product Ratings'!$C$7,IF(AND(H1147&lt;='Product Ratings'!$E$8,H1147&gt;='Product Ratings'!$D$8),'Product Ratings'!$C$8,IF(H1147&gt;='Product Ratings'!$D$9,'Product Ratings'!$C$9)))))</f>
        <v>2</v>
      </c>
      <c r="S1147" s="99">
        <f>IF(AND(D1147&lt;='Product Ratings'!$I$5,D1147&gt;='Product Ratings'!$H$5),'Product Ratings'!$F$5,IF(AND(D1147&lt;='Product Ratings'!$I$6,D1147&gt;='Product Ratings'!$H$6),'Product Ratings'!$F$6,IF(AND(D1147&lt;='Product Ratings'!$I$7,I1147&gt;='Product Ratings'!$H$7),'Product Ratings'!$F$7,IF(AND(D1147&lt;='Product Ratings'!$I$8,D1147&gt;='Product Ratings'!$H$8),'Product Ratings'!$F$8,IF(D1147&gt;='Product Ratings'!$H$9,'Product Ratings'!$F$9)))))</f>
        <v>1</v>
      </c>
      <c r="T1147" s="99">
        <f>IF(AND(O1147&lt;='Product Ratings'!$M$5,O1147&gt;='Product Ratings'!$L$5),'Product Ratings'!$J$5,IF(AND(O1147&lt;='Product Ratings'!$M$6,O1147&gt;='Product Ratings'!$L$6),'Product Ratings'!$J$6,IF(AND(O1147&lt;='Product Ratings'!$M$7,O1147&gt;='Product Ratings'!$L$7),'Product Ratings'!$J$7,IF(AND(O1147&lt;='Product Ratings'!$M$8,O1147&gt;='Product Ratings'!$L$8),'Product Ratings'!$J$8,IF(O1147&gt;='Product Ratings'!$L$9,'Product Ratings'!$J$9)))))</f>
        <v>1</v>
      </c>
      <c r="U1147" s="99" t="b">
        <f>IF(AND(N1147&lt;='Product Ratings'!$R$5,N1147&gt;='Product Ratings'!$Q$5),'Product Ratings'!$O$5,IF(AND(N1147&lt;='Product Ratings'!$R$6,N1147&gt;='Product Ratings'!$Q$6),'Product Ratings'!$O$6,IF(AND(N1147&lt;='Product Ratings'!$R$7,N1147&gt;='Product Ratings'!$Q$7),'Product Ratings'!$O$7,IF(AND(N1147&lt;='Product Ratings'!$R$8,N1147&gt;='Product Ratings'!$Q$8),'Product Ratings'!$O$8,IF(N1147&gt;='Product Ratings'!$Q$9,'Product Ratings'!$O$9)))))</f>
        <v>0</v>
      </c>
      <c r="V1147" s="99">
        <f>IF(AND(P1147&lt;='Product Ratings'!$V$5,P1147&gt;='Product Ratings'!$U$5),'Product Ratings'!$S$5,IF(AND(P1147&lt;='Product Ratings'!$V$6,P1147&gt;='Product Ratings'!$U$6),'Product Ratings'!$S$6,IF(AND(P1147&lt;='Product Ratings'!$V$7,P1147&gt;='Product Ratings'!$U$7),'Product Ratings'!$S$7,IF(AND(P1147&lt;='Product Ratings'!$V$8,P1147&gt;='Product Ratings'!$U$8),'Product Ratings'!$S$8,IF(P1147&gt;='Product Ratings'!$U$9,'Product Ratings'!$S$9)))))</f>
        <v>1</v>
      </c>
      <c r="W1147" s="135">
        <f t="shared" si="6"/>
        <v>5</v>
      </c>
      <c r="X1147" s="90"/>
      <c r="Y1147" s="90"/>
      <c r="Z1147" s="90"/>
      <c r="AA1147" s="90"/>
      <c r="AB1147" s="90"/>
    </row>
    <row r="1148" ht="12.75" customHeight="1">
      <c r="A1148" s="87"/>
      <c r="B1148" s="90"/>
      <c r="C1148" s="90"/>
      <c r="D1148" s="126">
        <v>2.0</v>
      </c>
      <c r="E1148" s="127">
        <v>1379.35</v>
      </c>
      <c r="F1148" s="128">
        <f t="shared" si="7"/>
        <v>896.5775</v>
      </c>
      <c r="G1148" s="129">
        <f t="shared" si="1"/>
        <v>482.7725</v>
      </c>
      <c r="H1148" s="130">
        <f t="shared" si="2"/>
        <v>0.35</v>
      </c>
      <c r="I1148" s="131">
        <v>44896.0</v>
      </c>
      <c r="J1148" s="132">
        <v>44932.0</v>
      </c>
      <c r="K1148" s="123"/>
      <c r="L1148" s="90"/>
      <c r="M1148" s="133">
        <f t="shared" si="3"/>
        <v>689.675</v>
      </c>
      <c r="N1148" s="99"/>
      <c r="O1148" s="133">
        <f t="shared" si="5"/>
        <v>448.28875</v>
      </c>
      <c r="P1148" s="134">
        <v>0.04</v>
      </c>
      <c r="Q1148" s="90"/>
      <c r="R1148" s="99">
        <f>IF(AND(H1148&lt;='Product Ratings'!$E$5,H1148&gt;='Product Ratings'!$D$5),'Product Ratings'!$C$5,IF(AND(H1148&lt;='Product Ratings'!$E$6,H1148&gt;='Product Ratings'!$D$6),'Product Ratings'!$C$6,IF(AND(H1148&lt;='Product Ratings'!$E$7,H1148&gt;='Product Ratings'!$D$7),'Product Ratings'!$C$7,IF(AND(H1148&lt;='Product Ratings'!$E$8,H1148&gt;='Product Ratings'!$D$8),'Product Ratings'!$C$8,IF(H1148&gt;='Product Ratings'!$D$9,'Product Ratings'!$C$9)))))</f>
        <v>2</v>
      </c>
      <c r="S1148" s="99">
        <f>IF(AND(D1148&lt;='Product Ratings'!$I$5,D1148&gt;='Product Ratings'!$H$5),'Product Ratings'!$F$5,IF(AND(D1148&lt;='Product Ratings'!$I$6,D1148&gt;='Product Ratings'!$H$6),'Product Ratings'!$F$6,IF(AND(D1148&lt;='Product Ratings'!$I$7,I1148&gt;='Product Ratings'!$H$7),'Product Ratings'!$F$7,IF(AND(D1148&lt;='Product Ratings'!$I$8,D1148&gt;='Product Ratings'!$H$8),'Product Ratings'!$F$8,IF(D1148&gt;='Product Ratings'!$H$9,'Product Ratings'!$F$9)))))</f>
        <v>1</v>
      </c>
      <c r="T1148" s="99">
        <f>IF(AND(O1148&lt;='Product Ratings'!$M$5,O1148&gt;='Product Ratings'!$L$5),'Product Ratings'!$J$5,IF(AND(O1148&lt;='Product Ratings'!$M$6,O1148&gt;='Product Ratings'!$L$6),'Product Ratings'!$J$6,IF(AND(O1148&lt;='Product Ratings'!$M$7,O1148&gt;='Product Ratings'!$L$7),'Product Ratings'!$J$7,IF(AND(O1148&lt;='Product Ratings'!$M$8,O1148&gt;='Product Ratings'!$L$8),'Product Ratings'!$J$8,IF(O1148&gt;='Product Ratings'!$L$9,'Product Ratings'!$J$9)))))</f>
        <v>1</v>
      </c>
      <c r="U1148" s="99" t="b">
        <f>IF(AND(N1148&lt;='Product Ratings'!$R$5,N1148&gt;='Product Ratings'!$Q$5),'Product Ratings'!$O$5,IF(AND(N1148&lt;='Product Ratings'!$R$6,N1148&gt;='Product Ratings'!$Q$6),'Product Ratings'!$O$6,IF(AND(N1148&lt;='Product Ratings'!$R$7,N1148&gt;='Product Ratings'!$Q$7),'Product Ratings'!$O$7,IF(AND(N1148&lt;='Product Ratings'!$R$8,N1148&gt;='Product Ratings'!$Q$8),'Product Ratings'!$O$8,IF(N1148&gt;='Product Ratings'!$Q$9,'Product Ratings'!$O$9)))))</f>
        <v>0</v>
      </c>
      <c r="V1148" s="99">
        <f>IF(AND(P1148&lt;='Product Ratings'!$V$5,P1148&gt;='Product Ratings'!$U$5),'Product Ratings'!$S$5,IF(AND(P1148&lt;='Product Ratings'!$V$6,P1148&gt;='Product Ratings'!$U$6),'Product Ratings'!$S$6,IF(AND(P1148&lt;='Product Ratings'!$V$7,P1148&gt;='Product Ratings'!$U$7),'Product Ratings'!$S$7,IF(AND(P1148&lt;='Product Ratings'!$V$8,P1148&gt;='Product Ratings'!$U$8),'Product Ratings'!$S$8,IF(P1148&gt;='Product Ratings'!$U$9,'Product Ratings'!$S$9)))))</f>
        <v>1</v>
      </c>
      <c r="W1148" s="135">
        <f t="shared" si="6"/>
        <v>5</v>
      </c>
      <c r="X1148" s="90"/>
      <c r="Y1148" s="90"/>
      <c r="Z1148" s="90"/>
      <c r="AA1148" s="90"/>
      <c r="AB1148" s="90"/>
    </row>
    <row r="1149" ht="12.75" customHeight="1">
      <c r="A1149" s="87"/>
      <c r="B1149" s="90"/>
      <c r="C1149" s="90"/>
      <c r="D1149" s="126">
        <v>3.0</v>
      </c>
      <c r="E1149" s="127">
        <v>137.3</v>
      </c>
      <c r="F1149" s="128">
        <f t="shared" si="7"/>
        <v>89.245</v>
      </c>
      <c r="G1149" s="129">
        <f t="shared" si="1"/>
        <v>48.055</v>
      </c>
      <c r="H1149" s="130">
        <f t="shared" si="2"/>
        <v>0.35</v>
      </c>
      <c r="I1149" s="131">
        <v>44897.0</v>
      </c>
      <c r="J1149" s="132">
        <v>44933.0</v>
      </c>
      <c r="K1149" s="123"/>
      <c r="L1149" s="90"/>
      <c r="M1149" s="133">
        <f t="shared" si="3"/>
        <v>45.76666667</v>
      </c>
      <c r="N1149" s="99"/>
      <c r="O1149" s="133">
        <f t="shared" si="5"/>
        <v>29.74833333</v>
      </c>
      <c r="P1149" s="134">
        <v>0.05</v>
      </c>
      <c r="Q1149" s="90"/>
      <c r="R1149" s="99">
        <f>IF(AND(H1149&lt;='Product Ratings'!$E$5,H1149&gt;='Product Ratings'!$D$5),'Product Ratings'!$C$5,IF(AND(H1149&lt;='Product Ratings'!$E$6,H1149&gt;='Product Ratings'!$D$6),'Product Ratings'!$C$6,IF(AND(H1149&lt;='Product Ratings'!$E$7,H1149&gt;='Product Ratings'!$D$7),'Product Ratings'!$C$7,IF(AND(H1149&lt;='Product Ratings'!$E$8,H1149&gt;='Product Ratings'!$D$8),'Product Ratings'!$C$8,IF(H1149&gt;='Product Ratings'!$D$9,'Product Ratings'!$C$9)))))</f>
        <v>2</v>
      </c>
      <c r="S1149" s="99">
        <f>IF(AND(D1149&lt;='Product Ratings'!$I$5,D1149&gt;='Product Ratings'!$H$5),'Product Ratings'!$F$5,IF(AND(D1149&lt;='Product Ratings'!$I$6,D1149&gt;='Product Ratings'!$H$6),'Product Ratings'!$F$6,IF(AND(D1149&lt;='Product Ratings'!$I$7,I1149&gt;='Product Ratings'!$H$7),'Product Ratings'!$F$7,IF(AND(D1149&lt;='Product Ratings'!$I$8,D1149&gt;='Product Ratings'!$H$8),'Product Ratings'!$F$8,IF(D1149&gt;='Product Ratings'!$H$9,'Product Ratings'!$F$9)))))</f>
        <v>1</v>
      </c>
      <c r="T1149" s="99">
        <f>IF(AND(O1149&lt;='Product Ratings'!$M$5,O1149&gt;='Product Ratings'!$L$5),'Product Ratings'!$J$5,IF(AND(O1149&lt;='Product Ratings'!$M$6,O1149&gt;='Product Ratings'!$L$6),'Product Ratings'!$J$6,IF(AND(O1149&lt;='Product Ratings'!$M$7,O1149&gt;='Product Ratings'!$L$7),'Product Ratings'!$J$7,IF(AND(O1149&lt;='Product Ratings'!$M$8,O1149&gt;='Product Ratings'!$L$8),'Product Ratings'!$J$8,IF(O1149&gt;='Product Ratings'!$L$9,'Product Ratings'!$J$9)))))</f>
        <v>4</v>
      </c>
      <c r="U1149" s="99" t="b">
        <f>IF(AND(N1149&lt;='Product Ratings'!$R$5,N1149&gt;='Product Ratings'!$Q$5),'Product Ratings'!$O$5,IF(AND(N1149&lt;='Product Ratings'!$R$6,N1149&gt;='Product Ratings'!$Q$6),'Product Ratings'!$O$6,IF(AND(N1149&lt;='Product Ratings'!$R$7,N1149&gt;='Product Ratings'!$Q$7),'Product Ratings'!$O$7,IF(AND(N1149&lt;='Product Ratings'!$R$8,N1149&gt;='Product Ratings'!$Q$8),'Product Ratings'!$O$8,IF(N1149&gt;='Product Ratings'!$Q$9,'Product Ratings'!$O$9)))))</f>
        <v>0</v>
      </c>
      <c r="V1149" s="99">
        <f>IF(AND(P1149&lt;='Product Ratings'!$V$5,P1149&gt;='Product Ratings'!$U$5),'Product Ratings'!$S$5,IF(AND(P1149&lt;='Product Ratings'!$V$6,P1149&gt;='Product Ratings'!$U$6),'Product Ratings'!$S$6,IF(AND(P1149&lt;='Product Ratings'!$V$7,P1149&gt;='Product Ratings'!$U$7),'Product Ratings'!$S$7,IF(AND(P1149&lt;='Product Ratings'!$V$8,P1149&gt;='Product Ratings'!$U$8),'Product Ratings'!$S$8,IF(P1149&gt;='Product Ratings'!$U$9,'Product Ratings'!$S$9)))))</f>
        <v>1</v>
      </c>
      <c r="W1149" s="135">
        <f t="shared" si="6"/>
        <v>8</v>
      </c>
      <c r="X1149" s="90"/>
      <c r="Y1149" s="90"/>
      <c r="Z1149" s="90"/>
      <c r="AA1149" s="90"/>
      <c r="AB1149" s="90"/>
    </row>
    <row r="1150" ht="12.75" customHeight="1">
      <c r="A1150" s="87"/>
      <c r="B1150" s="90"/>
      <c r="C1150" s="90"/>
      <c r="D1150" s="126">
        <v>4.0</v>
      </c>
      <c r="E1150" s="127">
        <v>391.3</v>
      </c>
      <c r="F1150" s="128">
        <f t="shared" si="7"/>
        <v>254.345</v>
      </c>
      <c r="G1150" s="129">
        <f t="shared" si="1"/>
        <v>136.955</v>
      </c>
      <c r="H1150" s="130">
        <f t="shared" si="2"/>
        <v>0.35</v>
      </c>
      <c r="I1150" s="131">
        <v>44898.0</v>
      </c>
      <c r="J1150" s="132">
        <v>44934.0</v>
      </c>
      <c r="K1150" s="123"/>
      <c r="L1150" s="90"/>
      <c r="M1150" s="133">
        <f t="shared" si="3"/>
        <v>97.825</v>
      </c>
      <c r="N1150" s="99"/>
      <c r="O1150" s="133">
        <f t="shared" si="5"/>
        <v>63.58625</v>
      </c>
      <c r="P1150" s="134">
        <v>0.06</v>
      </c>
      <c r="Q1150" s="90"/>
      <c r="R1150" s="99">
        <f>IF(AND(H1150&lt;='Product Ratings'!$E$5,H1150&gt;='Product Ratings'!$D$5),'Product Ratings'!$C$5,IF(AND(H1150&lt;='Product Ratings'!$E$6,H1150&gt;='Product Ratings'!$D$6),'Product Ratings'!$C$6,IF(AND(H1150&lt;='Product Ratings'!$E$7,H1150&gt;='Product Ratings'!$D$7),'Product Ratings'!$C$7,IF(AND(H1150&lt;='Product Ratings'!$E$8,H1150&gt;='Product Ratings'!$D$8),'Product Ratings'!$C$8,IF(H1150&gt;='Product Ratings'!$D$9,'Product Ratings'!$C$9)))))</f>
        <v>2</v>
      </c>
      <c r="S1150" s="99">
        <f>IF(AND(D1150&lt;='Product Ratings'!$I$5,D1150&gt;='Product Ratings'!$H$5),'Product Ratings'!$F$5,IF(AND(D1150&lt;='Product Ratings'!$I$6,D1150&gt;='Product Ratings'!$H$6),'Product Ratings'!$F$6,IF(AND(D1150&lt;='Product Ratings'!$I$7,I1150&gt;='Product Ratings'!$H$7),'Product Ratings'!$F$7,IF(AND(D1150&lt;='Product Ratings'!$I$8,D1150&gt;='Product Ratings'!$H$8),'Product Ratings'!$F$8,IF(D1150&gt;='Product Ratings'!$H$9,'Product Ratings'!$F$9)))))</f>
        <v>1</v>
      </c>
      <c r="T1150" s="99">
        <f>IF(AND(O1150&lt;='Product Ratings'!$M$5,O1150&gt;='Product Ratings'!$L$5),'Product Ratings'!$J$5,IF(AND(O1150&lt;='Product Ratings'!$M$6,O1150&gt;='Product Ratings'!$L$6),'Product Ratings'!$J$6,IF(AND(O1150&lt;='Product Ratings'!$M$7,O1150&gt;='Product Ratings'!$L$7),'Product Ratings'!$J$7,IF(AND(O1150&lt;='Product Ratings'!$M$8,O1150&gt;='Product Ratings'!$L$8),'Product Ratings'!$J$8,IF(O1150&gt;='Product Ratings'!$L$9,'Product Ratings'!$J$9)))))</f>
        <v>3</v>
      </c>
      <c r="U1150" s="99" t="b">
        <f>IF(AND(N1150&lt;='Product Ratings'!$R$5,N1150&gt;='Product Ratings'!$Q$5),'Product Ratings'!$O$5,IF(AND(N1150&lt;='Product Ratings'!$R$6,N1150&gt;='Product Ratings'!$Q$6),'Product Ratings'!$O$6,IF(AND(N1150&lt;='Product Ratings'!$R$7,N1150&gt;='Product Ratings'!$Q$7),'Product Ratings'!$O$7,IF(AND(N1150&lt;='Product Ratings'!$R$8,N1150&gt;='Product Ratings'!$Q$8),'Product Ratings'!$O$8,IF(N1150&gt;='Product Ratings'!$Q$9,'Product Ratings'!$O$9)))))</f>
        <v>0</v>
      </c>
      <c r="V1150" s="99">
        <f>IF(AND(P1150&lt;='Product Ratings'!$V$5,P1150&gt;='Product Ratings'!$U$5),'Product Ratings'!$S$5,IF(AND(P1150&lt;='Product Ratings'!$V$6,P1150&gt;='Product Ratings'!$U$6),'Product Ratings'!$S$6,IF(AND(P1150&lt;='Product Ratings'!$V$7,P1150&gt;='Product Ratings'!$U$7),'Product Ratings'!$S$7,IF(AND(P1150&lt;='Product Ratings'!$V$8,P1150&gt;='Product Ratings'!$U$8),'Product Ratings'!$S$8,IF(P1150&gt;='Product Ratings'!$U$9,'Product Ratings'!$S$9)))))</f>
        <v>2</v>
      </c>
      <c r="W1150" s="135">
        <f t="shared" si="6"/>
        <v>8</v>
      </c>
      <c r="X1150" s="90"/>
      <c r="Y1150" s="90"/>
      <c r="Z1150" s="90"/>
      <c r="AA1150" s="90"/>
      <c r="AB1150" s="90"/>
    </row>
    <row r="1151" ht="12.75" customHeight="1">
      <c r="A1151" s="87"/>
      <c r="B1151" s="90"/>
      <c r="C1151" s="90"/>
      <c r="D1151" s="126">
        <v>5.0</v>
      </c>
      <c r="E1151" s="127">
        <v>1452.26</v>
      </c>
      <c r="F1151" s="128">
        <f t="shared" si="7"/>
        <v>943.969</v>
      </c>
      <c r="G1151" s="129">
        <f t="shared" si="1"/>
        <v>508.291</v>
      </c>
      <c r="H1151" s="130">
        <f t="shared" si="2"/>
        <v>0.35</v>
      </c>
      <c r="I1151" s="131">
        <v>44899.0</v>
      </c>
      <c r="J1151" s="132">
        <v>44935.0</v>
      </c>
      <c r="K1151" s="123"/>
      <c r="L1151" s="90"/>
      <c r="M1151" s="133">
        <f t="shared" si="3"/>
        <v>290.452</v>
      </c>
      <c r="N1151" s="99"/>
      <c r="O1151" s="133">
        <f t="shared" si="5"/>
        <v>188.7938</v>
      </c>
      <c r="P1151" s="134">
        <v>0.07</v>
      </c>
      <c r="Q1151" s="90"/>
      <c r="R1151" s="99">
        <f>IF(AND(H1151&lt;='Product Ratings'!$E$5,H1151&gt;='Product Ratings'!$D$5),'Product Ratings'!$C$5,IF(AND(H1151&lt;='Product Ratings'!$E$6,H1151&gt;='Product Ratings'!$D$6),'Product Ratings'!$C$6,IF(AND(H1151&lt;='Product Ratings'!$E$7,H1151&gt;='Product Ratings'!$D$7),'Product Ratings'!$C$7,IF(AND(H1151&lt;='Product Ratings'!$E$8,H1151&gt;='Product Ratings'!$D$8),'Product Ratings'!$C$8,IF(H1151&gt;='Product Ratings'!$D$9,'Product Ratings'!$C$9)))))</f>
        <v>2</v>
      </c>
      <c r="S1151" s="99">
        <f>IF(AND(D1151&lt;='Product Ratings'!$I$5,D1151&gt;='Product Ratings'!$H$5),'Product Ratings'!$F$5,IF(AND(D1151&lt;='Product Ratings'!$I$6,D1151&gt;='Product Ratings'!$H$6),'Product Ratings'!$F$6,IF(AND(D1151&lt;='Product Ratings'!$I$7,I1151&gt;='Product Ratings'!$H$7),'Product Ratings'!$F$7,IF(AND(D1151&lt;='Product Ratings'!$I$8,D1151&gt;='Product Ratings'!$H$8),'Product Ratings'!$F$8,IF(D1151&gt;='Product Ratings'!$H$9,'Product Ratings'!$F$9)))))</f>
        <v>1</v>
      </c>
      <c r="T1151" s="99">
        <f>IF(AND(O1151&lt;='Product Ratings'!$M$5,O1151&gt;='Product Ratings'!$L$5),'Product Ratings'!$J$5,IF(AND(O1151&lt;='Product Ratings'!$M$6,O1151&gt;='Product Ratings'!$L$6),'Product Ratings'!$J$6,IF(AND(O1151&lt;='Product Ratings'!$M$7,O1151&gt;='Product Ratings'!$L$7),'Product Ratings'!$J$7,IF(AND(O1151&lt;='Product Ratings'!$M$8,O1151&gt;='Product Ratings'!$L$8),'Product Ratings'!$J$8,IF(O1151&gt;='Product Ratings'!$L$9,'Product Ratings'!$J$9)))))</f>
        <v>1</v>
      </c>
      <c r="U1151" s="99" t="b">
        <f>IF(AND(N1151&lt;='Product Ratings'!$R$5,N1151&gt;='Product Ratings'!$Q$5),'Product Ratings'!$O$5,IF(AND(N1151&lt;='Product Ratings'!$R$6,N1151&gt;='Product Ratings'!$Q$6),'Product Ratings'!$O$6,IF(AND(N1151&lt;='Product Ratings'!$R$7,N1151&gt;='Product Ratings'!$Q$7),'Product Ratings'!$O$7,IF(AND(N1151&lt;='Product Ratings'!$R$8,N1151&gt;='Product Ratings'!$Q$8),'Product Ratings'!$O$8,IF(N1151&gt;='Product Ratings'!$Q$9,'Product Ratings'!$O$9)))))</f>
        <v>0</v>
      </c>
      <c r="V1151" s="99">
        <f>IF(AND(P1151&lt;='Product Ratings'!$V$5,P1151&gt;='Product Ratings'!$U$5),'Product Ratings'!$S$5,IF(AND(P1151&lt;='Product Ratings'!$V$6,P1151&gt;='Product Ratings'!$U$6),'Product Ratings'!$S$6,IF(AND(P1151&lt;='Product Ratings'!$V$7,P1151&gt;='Product Ratings'!$U$7),'Product Ratings'!$S$7,IF(AND(P1151&lt;='Product Ratings'!$V$8,P1151&gt;='Product Ratings'!$U$8),'Product Ratings'!$S$8,IF(P1151&gt;='Product Ratings'!$U$9,'Product Ratings'!$S$9)))))</f>
        <v>2</v>
      </c>
      <c r="W1151" s="135">
        <f t="shared" si="6"/>
        <v>6</v>
      </c>
      <c r="X1151" s="90"/>
      <c r="Y1151" s="90"/>
      <c r="Z1151" s="90"/>
      <c r="AA1151" s="90"/>
      <c r="AB1151" s="90"/>
    </row>
    <row r="1152" ht="12.75" customHeight="1">
      <c r="A1152" s="87"/>
      <c r="B1152" s="90"/>
      <c r="C1152" s="90"/>
      <c r="D1152" s="126">
        <v>6.0</v>
      </c>
      <c r="E1152" s="127">
        <v>477.83</v>
      </c>
      <c r="F1152" s="128">
        <f t="shared" si="7"/>
        <v>310.5895</v>
      </c>
      <c r="G1152" s="129">
        <f t="shared" si="1"/>
        <v>167.2405</v>
      </c>
      <c r="H1152" s="130">
        <f t="shared" si="2"/>
        <v>0.35</v>
      </c>
      <c r="I1152" s="131">
        <v>44900.0</v>
      </c>
      <c r="J1152" s="132">
        <v>44936.0</v>
      </c>
      <c r="K1152" s="123"/>
      <c r="L1152" s="90"/>
      <c r="M1152" s="133">
        <f t="shared" si="3"/>
        <v>79.63833333</v>
      </c>
      <c r="N1152" s="99"/>
      <c r="O1152" s="133">
        <f t="shared" si="5"/>
        <v>51.76491667</v>
      </c>
      <c r="P1152" s="134">
        <v>0.08</v>
      </c>
      <c r="Q1152" s="90"/>
      <c r="R1152" s="99">
        <f>IF(AND(H1152&lt;='Product Ratings'!$E$5,H1152&gt;='Product Ratings'!$D$5),'Product Ratings'!$C$5,IF(AND(H1152&lt;='Product Ratings'!$E$6,H1152&gt;='Product Ratings'!$D$6),'Product Ratings'!$C$6,IF(AND(H1152&lt;='Product Ratings'!$E$7,H1152&gt;='Product Ratings'!$D$7),'Product Ratings'!$C$7,IF(AND(H1152&lt;='Product Ratings'!$E$8,H1152&gt;='Product Ratings'!$D$8),'Product Ratings'!$C$8,IF(H1152&gt;='Product Ratings'!$D$9,'Product Ratings'!$C$9)))))</f>
        <v>2</v>
      </c>
      <c r="S1152" s="99">
        <f>IF(AND(D1152&lt;='Product Ratings'!$I$5,D1152&gt;='Product Ratings'!$H$5),'Product Ratings'!$F$5,IF(AND(D1152&lt;='Product Ratings'!$I$6,D1152&gt;='Product Ratings'!$H$6),'Product Ratings'!$F$6,IF(AND(D1152&lt;='Product Ratings'!$I$7,I1152&gt;='Product Ratings'!$H$7),'Product Ratings'!$F$7,IF(AND(D1152&lt;='Product Ratings'!$I$8,D1152&gt;='Product Ratings'!$H$8),'Product Ratings'!$F$8,IF(D1152&gt;='Product Ratings'!$H$9,'Product Ratings'!$F$9)))))</f>
        <v>2</v>
      </c>
      <c r="T1152" s="99">
        <f>IF(AND(O1152&lt;='Product Ratings'!$M$5,O1152&gt;='Product Ratings'!$L$5),'Product Ratings'!$J$5,IF(AND(O1152&lt;='Product Ratings'!$M$6,O1152&gt;='Product Ratings'!$L$6),'Product Ratings'!$J$6,IF(AND(O1152&lt;='Product Ratings'!$M$7,O1152&gt;='Product Ratings'!$L$7),'Product Ratings'!$J$7,IF(AND(O1152&lt;='Product Ratings'!$M$8,O1152&gt;='Product Ratings'!$L$8),'Product Ratings'!$J$8,IF(O1152&gt;='Product Ratings'!$L$9,'Product Ratings'!$J$9)))))</f>
        <v>3</v>
      </c>
      <c r="U1152" s="99" t="b">
        <f>IF(AND(N1152&lt;='Product Ratings'!$R$5,N1152&gt;='Product Ratings'!$Q$5),'Product Ratings'!$O$5,IF(AND(N1152&lt;='Product Ratings'!$R$6,N1152&gt;='Product Ratings'!$Q$6),'Product Ratings'!$O$6,IF(AND(N1152&lt;='Product Ratings'!$R$7,N1152&gt;='Product Ratings'!$Q$7),'Product Ratings'!$O$7,IF(AND(N1152&lt;='Product Ratings'!$R$8,N1152&gt;='Product Ratings'!$Q$8),'Product Ratings'!$O$8,IF(N1152&gt;='Product Ratings'!$Q$9,'Product Ratings'!$O$9)))))</f>
        <v>0</v>
      </c>
      <c r="V1152" s="99">
        <f>IF(AND(P1152&lt;='Product Ratings'!$V$5,P1152&gt;='Product Ratings'!$U$5),'Product Ratings'!$S$5,IF(AND(P1152&lt;='Product Ratings'!$V$6,P1152&gt;='Product Ratings'!$U$6),'Product Ratings'!$S$6,IF(AND(P1152&lt;='Product Ratings'!$V$7,P1152&gt;='Product Ratings'!$U$7),'Product Ratings'!$S$7,IF(AND(P1152&lt;='Product Ratings'!$V$8,P1152&gt;='Product Ratings'!$U$8),'Product Ratings'!$S$8,IF(P1152&gt;='Product Ratings'!$U$9,'Product Ratings'!$S$9)))))</f>
        <v>2</v>
      </c>
      <c r="W1152" s="135">
        <f t="shared" si="6"/>
        <v>9</v>
      </c>
      <c r="X1152" s="90"/>
      <c r="Y1152" s="90"/>
      <c r="Z1152" s="90"/>
      <c r="AA1152" s="90"/>
      <c r="AB1152" s="90"/>
    </row>
    <row r="1153" ht="12.75" customHeight="1">
      <c r="A1153" s="87"/>
      <c r="B1153" s="90"/>
      <c r="C1153" s="90"/>
      <c r="D1153" s="126">
        <v>1.0</v>
      </c>
      <c r="E1153" s="127">
        <v>391.3</v>
      </c>
      <c r="F1153" s="128">
        <f t="shared" si="7"/>
        <v>254.345</v>
      </c>
      <c r="G1153" s="129">
        <f t="shared" si="1"/>
        <v>136.955</v>
      </c>
      <c r="H1153" s="130">
        <f t="shared" si="2"/>
        <v>0.35</v>
      </c>
      <c r="I1153" s="131">
        <v>44901.0</v>
      </c>
      <c r="J1153" s="132">
        <v>44937.0</v>
      </c>
      <c r="K1153" s="123"/>
      <c r="L1153" s="90"/>
      <c r="M1153" s="133">
        <f t="shared" si="3"/>
        <v>391.3</v>
      </c>
      <c r="N1153" s="99"/>
      <c r="O1153" s="133">
        <f t="shared" si="5"/>
        <v>254.345</v>
      </c>
      <c r="P1153" s="134">
        <v>0.09</v>
      </c>
      <c r="Q1153" s="90"/>
      <c r="R1153" s="99">
        <f>IF(AND(H1153&lt;='Product Ratings'!$E$5,H1153&gt;='Product Ratings'!$D$5),'Product Ratings'!$C$5,IF(AND(H1153&lt;='Product Ratings'!$E$6,H1153&gt;='Product Ratings'!$D$6),'Product Ratings'!$C$6,IF(AND(H1153&lt;='Product Ratings'!$E$7,H1153&gt;='Product Ratings'!$D$7),'Product Ratings'!$C$7,IF(AND(H1153&lt;='Product Ratings'!$E$8,H1153&gt;='Product Ratings'!$D$8),'Product Ratings'!$C$8,IF(H1153&gt;='Product Ratings'!$D$9,'Product Ratings'!$C$9)))))</f>
        <v>2</v>
      </c>
      <c r="S1153" s="99">
        <f>IF(AND(D1153&lt;='Product Ratings'!$I$5,D1153&gt;='Product Ratings'!$H$5),'Product Ratings'!$F$5,IF(AND(D1153&lt;='Product Ratings'!$I$6,D1153&gt;='Product Ratings'!$H$6),'Product Ratings'!$F$6,IF(AND(D1153&lt;='Product Ratings'!$I$7,I1153&gt;='Product Ratings'!$H$7),'Product Ratings'!$F$7,IF(AND(D1153&lt;='Product Ratings'!$I$8,D1153&gt;='Product Ratings'!$H$8),'Product Ratings'!$F$8,IF(D1153&gt;='Product Ratings'!$H$9,'Product Ratings'!$F$9)))))</f>
        <v>1</v>
      </c>
      <c r="T1153" s="99">
        <f>IF(AND(O1153&lt;='Product Ratings'!$M$5,O1153&gt;='Product Ratings'!$L$5),'Product Ratings'!$J$5,IF(AND(O1153&lt;='Product Ratings'!$M$6,O1153&gt;='Product Ratings'!$L$6),'Product Ratings'!$J$6,IF(AND(O1153&lt;='Product Ratings'!$M$7,O1153&gt;='Product Ratings'!$L$7),'Product Ratings'!$J$7,IF(AND(O1153&lt;='Product Ratings'!$M$8,O1153&gt;='Product Ratings'!$L$8),'Product Ratings'!$J$8,IF(O1153&gt;='Product Ratings'!$L$9,'Product Ratings'!$J$9)))))</f>
        <v>1</v>
      </c>
      <c r="U1153" s="99" t="b">
        <f>IF(AND(N1153&lt;='Product Ratings'!$R$5,N1153&gt;='Product Ratings'!$Q$5),'Product Ratings'!$O$5,IF(AND(N1153&lt;='Product Ratings'!$R$6,N1153&gt;='Product Ratings'!$Q$6),'Product Ratings'!$O$6,IF(AND(N1153&lt;='Product Ratings'!$R$7,N1153&gt;='Product Ratings'!$Q$7),'Product Ratings'!$O$7,IF(AND(N1153&lt;='Product Ratings'!$R$8,N1153&gt;='Product Ratings'!$Q$8),'Product Ratings'!$O$8,IF(N1153&gt;='Product Ratings'!$Q$9,'Product Ratings'!$O$9)))))</f>
        <v>0</v>
      </c>
      <c r="V1153" s="99">
        <f>IF(AND(P1153&lt;='Product Ratings'!$V$5,P1153&gt;='Product Ratings'!$U$5),'Product Ratings'!$S$5,IF(AND(P1153&lt;='Product Ratings'!$V$6,P1153&gt;='Product Ratings'!$U$6),'Product Ratings'!$S$6,IF(AND(P1153&lt;='Product Ratings'!$V$7,P1153&gt;='Product Ratings'!$U$7),'Product Ratings'!$S$7,IF(AND(P1153&lt;='Product Ratings'!$V$8,P1153&gt;='Product Ratings'!$U$8),'Product Ratings'!$S$8,IF(P1153&gt;='Product Ratings'!$U$9,'Product Ratings'!$S$9)))))</f>
        <v>2</v>
      </c>
      <c r="W1153" s="135">
        <f t="shared" si="6"/>
        <v>6</v>
      </c>
      <c r="X1153" s="90"/>
      <c r="Y1153" s="90"/>
      <c r="Z1153" s="90"/>
      <c r="AA1153" s="90"/>
      <c r="AB1153" s="90"/>
    </row>
    <row r="1154" ht="12.75" customHeight="1">
      <c r="A1154" s="87"/>
      <c r="B1154" s="90"/>
      <c r="C1154" s="90"/>
      <c r="D1154" s="126">
        <v>2.0</v>
      </c>
      <c r="E1154" s="127">
        <v>309.57</v>
      </c>
      <c r="F1154" s="128">
        <f t="shared" si="7"/>
        <v>201.2205</v>
      </c>
      <c r="G1154" s="129">
        <f t="shared" si="1"/>
        <v>108.3495</v>
      </c>
      <c r="H1154" s="130">
        <f t="shared" si="2"/>
        <v>0.35</v>
      </c>
      <c r="I1154" s="131">
        <v>44902.0</v>
      </c>
      <c r="J1154" s="132">
        <v>44938.0</v>
      </c>
      <c r="K1154" s="123"/>
      <c r="L1154" s="90"/>
      <c r="M1154" s="133">
        <f t="shared" si="3"/>
        <v>154.785</v>
      </c>
      <c r="N1154" s="99"/>
      <c r="O1154" s="133">
        <f t="shared" si="5"/>
        <v>100.61025</v>
      </c>
      <c r="P1154" s="134">
        <v>0.12</v>
      </c>
      <c r="Q1154" s="90"/>
      <c r="R1154" s="99">
        <f>IF(AND(H1154&lt;='Product Ratings'!$E$5,H1154&gt;='Product Ratings'!$D$5),'Product Ratings'!$C$5,IF(AND(H1154&lt;='Product Ratings'!$E$6,H1154&gt;='Product Ratings'!$D$6),'Product Ratings'!$C$6,IF(AND(H1154&lt;='Product Ratings'!$E$7,H1154&gt;='Product Ratings'!$D$7),'Product Ratings'!$C$7,IF(AND(H1154&lt;='Product Ratings'!$E$8,H1154&gt;='Product Ratings'!$D$8),'Product Ratings'!$C$8,IF(H1154&gt;='Product Ratings'!$D$9,'Product Ratings'!$C$9)))))</f>
        <v>2</v>
      </c>
      <c r="S1154" s="99">
        <f>IF(AND(D1154&lt;='Product Ratings'!$I$5,D1154&gt;='Product Ratings'!$H$5),'Product Ratings'!$F$5,IF(AND(D1154&lt;='Product Ratings'!$I$6,D1154&gt;='Product Ratings'!$H$6),'Product Ratings'!$F$6,IF(AND(D1154&lt;='Product Ratings'!$I$7,I1154&gt;='Product Ratings'!$H$7),'Product Ratings'!$F$7,IF(AND(D1154&lt;='Product Ratings'!$I$8,D1154&gt;='Product Ratings'!$H$8),'Product Ratings'!$F$8,IF(D1154&gt;='Product Ratings'!$H$9,'Product Ratings'!$F$9)))))</f>
        <v>1</v>
      </c>
      <c r="T1154" s="99">
        <f>IF(AND(O1154&lt;='Product Ratings'!$M$5,O1154&gt;='Product Ratings'!$L$5),'Product Ratings'!$J$5,IF(AND(O1154&lt;='Product Ratings'!$M$6,O1154&gt;='Product Ratings'!$L$6),'Product Ratings'!$J$6,IF(AND(O1154&lt;='Product Ratings'!$M$7,O1154&gt;='Product Ratings'!$L$7),'Product Ratings'!$J$7,IF(AND(O1154&lt;='Product Ratings'!$M$8,O1154&gt;='Product Ratings'!$L$8),'Product Ratings'!$J$8,IF(O1154&gt;='Product Ratings'!$L$9,'Product Ratings'!$J$9)))))</f>
        <v>2</v>
      </c>
      <c r="U1154" s="99" t="b">
        <f>IF(AND(N1154&lt;='Product Ratings'!$R$5,N1154&gt;='Product Ratings'!$Q$5),'Product Ratings'!$O$5,IF(AND(N1154&lt;='Product Ratings'!$R$6,N1154&gt;='Product Ratings'!$Q$6),'Product Ratings'!$O$6,IF(AND(N1154&lt;='Product Ratings'!$R$7,N1154&gt;='Product Ratings'!$Q$7),'Product Ratings'!$O$7,IF(AND(N1154&lt;='Product Ratings'!$R$8,N1154&gt;='Product Ratings'!$Q$8),'Product Ratings'!$O$8,IF(N1154&gt;='Product Ratings'!$Q$9,'Product Ratings'!$O$9)))))</f>
        <v>0</v>
      </c>
      <c r="V1154" s="99">
        <f>IF(AND(P1154&lt;='Product Ratings'!$V$5,P1154&gt;='Product Ratings'!$U$5),'Product Ratings'!$S$5,IF(AND(P1154&lt;='Product Ratings'!$V$6,P1154&gt;='Product Ratings'!$U$6),'Product Ratings'!$S$6,IF(AND(P1154&lt;='Product Ratings'!$V$7,P1154&gt;='Product Ratings'!$U$7),'Product Ratings'!$S$7,IF(AND(P1154&lt;='Product Ratings'!$V$8,P1154&gt;='Product Ratings'!$U$8),'Product Ratings'!$S$8,IF(P1154&gt;='Product Ratings'!$U$9,'Product Ratings'!$S$9)))))</f>
        <v>2</v>
      </c>
      <c r="W1154" s="135">
        <f t="shared" si="6"/>
        <v>7</v>
      </c>
      <c r="X1154" s="90"/>
      <c r="Y1154" s="90"/>
      <c r="Z1154" s="90"/>
      <c r="AA1154" s="90"/>
      <c r="AB1154" s="90"/>
    </row>
    <row r="1155" ht="12.75" customHeight="1">
      <c r="A1155" s="87"/>
      <c r="B1155" s="90"/>
      <c r="C1155" s="90"/>
      <c r="D1155" s="126">
        <v>3.0</v>
      </c>
      <c r="E1155" s="127">
        <v>130.44</v>
      </c>
      <c r="F1155" s="128">
        <f t="shared" si="7"/>
        <v>84.786</v>
      </c>
      <c r="G1155" s="129">
        <f t="shared" si="1"/>
        <v>45.654</v>
      </c>
      <c r="H1155" s="130">
        <f t="shared" si="2"/>
        <v>0.35</v>
      </c>
      <c r="I1155" s="131">
        <v>44903.0</v>
      </c>
      <c r="J1155" s="132">
        <v>44939.0</v>
      </c>
      <c r="K1155" s="123"/>
      <c r="L1155" s="90"/>
      <c r="M1155" s="133">
        <f t="shared" si="3"/>
        <v>43.48</v>
      </c>
      <c r="N1155" s="99"/>
      <c r="O1155" s="133">
        <f t="shared" si="5"/>
        <v>28.262</v>
      </c>
      <c r="P1155" s="134">
        <v>0.13</v>
      </c>
      <c r="Q1155" s="90"/>
      <c r="R1155" s="99">
        <f>IF(AND(H1155&lt;='Product Ratings'!$E$5,H1155&gt;='Product Ratings'!$D$5),'Product Ratings'!$C$5,IF(AND(H1155&lt;='Product Ratings'!$E$6,H1155&gt;='Product Ratings'!$D$6),'Product Ratings'!$C$6,IF(AND(H1155&lt;='Product Ratings'!$E$7,H1155&gt;='Product Ratings'!$D$7),'Product Ratings'!$C$7,IF(AND(H1155&lt;='Product Ratings'!$E$8,H1155&gt;='Product Ratings'!$D$8),'Product Ratings'!$C$8,IF(H1155&gt;='Product Ratings'!$D$9,'Product Ratings'!$C$9)))))</f>
        <v>2</v>
      </c>
      <c r="S1155" s="99">
        <f>IF(AND(D1155&lt;='Product Ratings'!$I$5,D1155&gt;='Product Ratings'!$H$5),'Product Ratings'!$F$5,IF(AND(D1155&lt;='Product Ratings'!$I$6,D1155&gt;='Product Ratings'!$H$6),'Product Ratings'!$F$6,IF(AND(D1155&lt;='Product Ratings'!$I$7,I1155&gt;='Product Ratings'!$H$7),'Product Ratings'!$F$7,IF(AND(D1155&lt;='Product Ratings'!$I$8,D1155&gt;='Product Ratings'!$H$8),'Product Ratings'!$F$8,IF(D1155&gt;='Product Ratings'!$H$9,'Product Ratings'!$F$9)))))</f>
        <v>1</v>
      </c>
      <c r="T1155" s="99">
        <f>IF(AND(O1155&lt;='Product Ratings'!$M$5,O1155&gt;='Product Ratings'!$L$5),'Product Ratings'!$J$5,IF(AND(O1155&lt;='Product Ratings'!$M$6,O1155&gt;='Product Ratings'!$L$6),'Product Ratings'!$J$6,IF(AND(O1155&lt;='Product Ratings'!$M$7,O1155&gt;='Product Ratings'!$L$7),'Product Ratings'!$J$7,IF(AND(O1155&lt;='Product Ratings'!$M$8,O1155&gt;='Product Ratings'!$L$8),'Product Ratings'!$J$8,IF(O1155&gt;='Product Ratings'!$L$9,'Product Ratings'!$J$9)))))</f>
        <v>4</v>
      </c>
      <c r="U1155" s="99" t="b">
        <f>IF(AND(N1155&lt;='Product Ratings'!$R$5,N1155&gt;='Product Ratings'!$Q$5),'Product Ratings'!$O$5,IF(AND(N1155&lt;='Product Ratings'!$R$6,N1155&gt;='Product Ratings'!$Q$6),'Product Ratings'!$O$6,IF(AND(N1155&lt;='Product Ratings'!$R$7,N1155&gt;='Product Ratings'!$Q$7),'Product Ratings'!$O$7,IF(AND(N1155&lt;='Product Ratings'!$R$8,N1155&gt;='Product Ratings'!$Q$8),'Product Ratings'!$O$8,IF(N1155&gt;='Product Ratings'!$Q$9,'Product Ratings'!$O$9)))))</f>
        <v>0</v>
      </c>
      <c r="V1155" s="99" t="b">
        <f>IF(AND(P1155&lt;='Product Ratings'!$V$5,P1155&gt;='Product Ratings'!$U$5),'Product Ratings'!$S$5,IF(AND(P1155&lt;='Product Ratings'!$V$6,P1155&gt;='Product Ratings'!$U$6),'Product Ratings'!$S$6,IF(AND(P1155&lt;='Product Ratings'!$V$7,P1155&gt;='Product Ratings'!$U$7),'Product Ratings'!$S$7,IF(AND(P1155&lt;='Product Ratings'!$V$8,P1155&gt;='Product Ratings'!$U$8),'Product Ratings'!$S$8,IF(P1155&gt;='Product Ratings'!$U$9,'Product Ratings'!$S$9)))))</f>
        <v>0</v>
      </c>
      <c r="W1155" s="135">
        <f t="shared" si="6"/>
        <v>7</v>
      </c>
      <c r="X1155" s="90"/>
      <c r="Y1155" s="90"/>
      <c r="Z1155" s="90"/>
      <c r="AA1155" s="90"/>
      <c r="AB1155" s="90"/>
    </row>
    <row r="1156" ht="12.75" customHeight="1">
      <c r="A1156" s="87"/>
      <c r="B1156" s="90"/>
      <c r="C1156" s="90"/>
      <c r="D1156" s="126">
        <v>4.0</v>
      </c>
      <c r="E1156" s="127">
        <v>893.04</v>
      </c>
      <c r="F1156" s="128">
        <f t="shared" si="7"/>
        <v>580.476</v>
      </c>
      <c r="G1156" s="129">
        <f t="shared" si="1"/>
        <v>312.564</v>
      </c>
      <c r="H1156" s="130">
        <f t="shared" si="2"/>
        <v>0.35</v>
      </c>
      <c r="I1156" s="131">
        <v>44904.0</v>
      </c>
      <c r="J1156" s="132">
        <v>44940.0</v>
      </c>
      <c r="K1156" s="123"/>
      <c r="L1156" s="90"/>
      <c r="M1156" s="133">
        <f t="shared" si="3"/>
        <v>223.26</v>
      </c>
      <c r="N1156" s="99"/>
      <c r="O1156" s="133">
        <f t="shared" si="5"/>
        <v>145.119</v>
      </c>
      <c r="P1156" s="134">
        <v>0.125</v>
      </c>
      <c r="Q1156" s="90"/>
      <c r="R1156" s="99">
        <f>IF(AND(H1156&lt;='Product Ratings'!$E$5,H1156&gt;='Product Ratings'!$D$5),'Product Ratings'!$C$5,IF(AND(H1156&lt;='Product Ratings'!$E$6,H1156&gt;='Product Ratings'!$D$6),'Product Ratings'!$C$6,IF(AND(H1156&lt;='Product Ratings'!$E$7,H1156&gt;='Product Ratings'!$D$7),'Product Ratings'!$C$7,IF(AND(H1156&lt;='Product Ratings'!$E$8,H1156&gt;='Product Ratings'!$D$8),'Product Ratings'!$C$8,IF(H1156&gt;='Product Ratings'!$D$9,'Product Ratings'!$C$9)))))</f>
        <v>2</v>
      </c>
      <c r="S1156" s="99">
        <f>IF(AND(D1156&lt;='Product Ratings'!$I$5,D1156&gt;='Product Ratings'!$H$5),'Product Ratings'!$F$5,IF(AND(D1156&lt;='Product Ratings'!$I$6,D1156&gt;='Product Ratings'!$H$6),'Product Ratings'!$F$6,IF(AND(D1156&lt;='Product Ratings'!$I$7,I1156&gt;='Product Ratings'!$H$7),'Product Ratings'!$F$7,IF(AND(D1156&lt;='Product Ratings'!$I$8,D1156&gt;='Product Ratings'!$H$8),'Product Ratings'!$F$8,IF(D1156&gt;='Product Ratings'!$H$9,'Product Ratings'!$F$9)))))</f>
        <v>1</v>
      </c>
      <c r="T1156" s="99">
        <f>IF(AND(O1156&lt;='Product Ratings'!$M$5,O1156&gt;='Product Ratings'!$L$5),'Product Ratings'!$J$5,IF(AND(O1156&lt;='Product Ratings'!$M$6,O1156&gt;='Product Ratings'!$L$6),'Product Ratings'!$J$6,IF(AND(O1156&lt;='Product Ratings'!$M$7,O1156&gt;='Product Ratings'!$L$7),'Product Ratings'!$J$7,IF(AND(O1156&lt;='Product Ratings'!$M$8,O1156&gt;='Product Ratings'!$L$8),'Product Ratings'!$J$8,IF(O1156&gt;='Product Ratings'!$L$9,'Product Ratings'!$J$9)))))</f>
        <v>2</v>
      </c>
      <c r="U1156" s="99" t="b">
        <f>IF(AND(N1156&lt;='Product Ratings'!$R$5,N1156&gt;='Product Ratings'!$Q$5),'Product Ratings'!$O$5,IF(AND(N1156&lt;='Product Ratings'!$R$6,N1156&gt;='Product Ratings'!$Q$6),'Product Ratings'!$O$6,IF(AND(N1156&lt;='Product Ratings'!$R$7,N1156&gt;='Product Ratings'!$Q$7),'Product Ratings'!$O$7,IF(AND(N1156&lt;='Product Ratings'!$R$8,N1156&gt;='Product Ratings'!$Q$8),'Product Ratings'!$O$8,IF(N1156&gt;='Product Ratings'!$Q$9,'Product Ratings'!$O$9)))))</f>
        <v>0</v>
      </c>
      <c r="V1156" s="99">
        <f>IF(AND(P1156&lt;='Product Ratings'!$V$5,P1156&gt;='Product Ratings'!$U$5),'Product Ratings'!$S$5,IF(AND(P1156&lt;='Product Ratings'!$V$6,P1156&gt;='Product Ratings'!$U$6),'Product Ratings'!$S$6,IF(AND(P1156&lt;='Product Ratings'!$V$7,P1156&gt;='Product Ratings'!$U$7),'Product Ratings'!$S$7,IF(AND(P1156&lt;='Product Ratings'!$V$8,P1156&gt;='Product Ratings'!$U$8),'Product Ratings'!$S$8,IF(P1156&gt;='Product Ratings'!$U$9,'Product Ratings'!$S$9)))))</f>
        <v>2</v>
      </c>
      <c r="W1156" s="135">
        <f t="shared" si="6"/>
        <v>7</v>
      </c>
      <c r="X1156" s="90"/>
      <c r="Y1156" s="90"/>
      <c r="Z1156" s="90"/>
      <c r="AA1156" s="90"/>
      <c r="AB1156" s="90"/>
    </row>
    <row r="1157" ht="12.75" customHeight="1">
      <c r="A1157" s="87"/>
      <c r="B1157" s="90"/>
      <c r="C1157" s="90"/>
      <c r="D1157" s="126">
        <v>5.0</v>
      </c>
      <c r="E1157" s="127">
        <v>86.09</v>
      </c>
      <c r="F1157" s="128">
        <f t="shared" si="7"/>
        <v>55.9585</v>
      </c>
      <c r="G1157" s="129">
        <f t="shared" si="1"/>
        <v>30.1315</v>
      </c>
      <c r="H1157" s="130">
        <f t="shared" si="2"/>
        <v>0.35</v>
      </c>
      <c r="I1157" s="131">
        <v>44905.0</v>
      </c>
      <c r="J1157" s="132">
        <v>44941.0</v>
      </c>
      <c r="K1157" s="123"/>
      <c r="L1157" s="90"/>
      <c r="M1157" s="133">
        <f t="shared" si="3"/>
        <v>17.218</v>
      </c>
      <c r="N1157" s="99"/>
      <c r="O1157" s="133">
        <f t="shared" si="5"/>
        <v>11.1917</v>
      </c>
      <c r="P1157" s="134">
        <v>0.15</v>
      </c>
      <c r="Q1157" s="90"/>
      <c r="R1157" s="99">
        <f>IF(AND(H1157&lt;='Product Ratings'!$E$5,H1157&gt;='Product Ratings'!$D$5),'Product Ratings'!$C$5,IF(AND(H1157&lt;='Product Ratings'!$E$6,H1157&gt;='Product Ratings'!$D$6),'Product Ratings'!$C$6,IF(AND(H1157&lt;='Product Ratings'!$E$7,H1157&gt;='Product Ratings'!$D$7),'Product Ratings'!$C$7,IF(AND(H1157&lt;='Product Ratings'!$E$8,H1157&gt;='Product Ratings'!$D$8),'Product Ratings'!$C$8,IF(H1157&gt;='Product Ratings'!$D$9,'Product Ratings'!$C$9)))))</f>
        <v>2</v>
      </c>
      <c r="S1157" s="99">
        <f>IF(AND(D1157&lt;='Product Ratings'!$I$5,D1157&gt;='Product Ratings'!$H$5),'Product Ratings'!$F$5,IF(AND(D1157&lt;='Product Ratings'!$I$6,D1157&gt;='Product Ratings'!$H$6),'Product Ratings'!$F$6,IF(AND(D1157&lt;='Product Ratings'!$I$7,I1157&gt;='Product Ratings'!$H$7),'Product Ratings'!$F$7,IF(AND(D1157&lt;='Product Ratings'!$I$8,D1157&gt;='Product Ratings'!$H$8),'Product Ratings'!$F$8,IF(D1157&gt;='Product Ratings'!$H$9,'Product Ratings'!$F$9)))))</f>
        <v>1</v>
      </c>
      <c r="T1157" s="99">
        <f>IF(AND(O1157&lt;='Product Ratings'!$M$5,O1157&gt;='Product Ratings'!$L$5),'Product Ratings'!$J$5,IF(AND(O1157&lt;='Product Ratings'!$M$6,O1157&gt;='Product Ratings'!$L$6),'Product Ratings'!$J$6,IF(AND(O1157&lt;='Product Ratings'!$M$7,O1157&gt;='Product Ratings'!$L$7),'Product Ratings'!$J$7,IF(AND(O1157&lt;='Product Ratings'!$M$8,O1157&gt;='Product Ratings'!$L$8),'Product Ratings'!$J$8,IF(O1157&gt;='Product Ratings'!$L$9,'Product Ratings'!$J$9)))))</f>
        <v>5</v>
      </c>
      <c r="U1157" s="99" t="b">
        <f>IF(AND(N1157&lt;='Product Ratings'!$R$5,N1157&gt;='Product Ratings'!$Q$5),'Product Ratings'!$O$5,IF(AND(N1157&lt;='Product Ratings'!$R$6,N1157&gt;='Product Ratings'!$Q$6),'Product Ratings'!$O$6,IF(AND(N1157&lt;='Product Ratings'!$R$7,N1157&gt;='Product Ratings'!$Q$7),'Product Ratings'!$O$7,IF(AND(N1157&lt;='Product Ratings'!$R$8,N1157&gt;='Product Ratings'!$Q$8),'Product Ratings'!$O$8,IF(N1157&gt;='Product Ratings'!$Q$9,'Product Ratings'!$O$9)))))</f>
        <v>0</v>
      </c>
      <c r="V1157" s="99">
        <f>IF(AND(P1157&lt;='Product Ratings'!$V$5,P1157&gt;='Product Ratings'!$U$5),'Product Ratings'!$S$5,IF(AND(P1157&lt;='Product Ratings'!$V$6,P1157&gt;='Product Ratings'!$U$6),'Product Ratings'!$S$6,IF(AND(P1157&lt;='Product Ratings'!$V$7,P1157&gt;='Product Ratings'!$U$7),'Product Ratings'!$S$7,IF(AND(P1157&lt;='Product Ratings'!$V$8,P1157&gt;='Product Ratings'!$U$8),'Product Ratings'!$S$8,IF(P1157&gt;='Product Ratings'!$U$9,'Product Ratings'!$S$9)))))</f>
        <v>3</v>
      </c>
      <c r="W1157" s="135">
        <f t="shared" si="6"/>
        <v>11</v>
      </c>
      <c r="X1157" s="90"/>
      <c r="Y1157" s="90"/>
      <c r="Z1157" s="90"/>
      <c r="AA1157" s="90"/>
      <c r="AB1157" s="90"/>
    </row>
    <row r="1158" ht="12.75" customHeight="1">
      <c r="A1158" s="87"/>
      <c r="B1158" s="90"/>
      <c r="C1158" s="90"/>
      <c r="D1158" s="126">
        <v>6.0</v>
      </c>
      <c r="E1158" s="127">
        <v>78.26</v>
      </c>
      <c r="F1158" s="128">
        <f t="shared" si="7"/>
        <v>50.869</v>
      </c>
      <c r="G1158" s="129">
        <f t="shared" si="1"/>
        <v>27.391</v>
      </c>
      <c r="H1158" s="130">
        <f t="shared" si="2"/>
        <v>0.35</v>
      </c>
      <c r="I1158" s="131">
        <v>44906.0</v>
      </c>
      <c r="J1158" s="132">
        <v>44942.0</v>
      </c>
      <c r="K1158" s="123"/>
      <c r="L1158" s="90"/>
      <c r="M1158" s="133">
        <f t="shared" si="3"/>
        <v>13.04333333</v>
      </c>
      <c r="N1158" s="99"/>
      <c r="O1158" s="133">
        <f t="shared" si="5"/>
        <v>8.478166667</v>
      </c>
      <c r="P1158" s="134">
        <v>0.18</v>
      </c>
      <c r="Q1158" s="90"/>
      <c r="R1158" s="99">
        <f>IF(AND(H1158&lt;='Product Ratings'!$E$5,H1158&gt;='Product Ratings'!$D$5),'Product Ratings'!$C$5,IF(AND(H1158&lt;='Product Ratings'!$E$6,H1158&gt;='Product Ratings'!$D$6),'Product Ratings'!$C$6,IF(AND(H1158&lt;='Product Ratings'!$E$7,H1158&gt;='Product Ratings'!$D$7),'Product Ratings'!$C$7,IF(AND(H1158&lt;='Product Ratings'!$E$8,H1158&gt;='Product Ratings'!$D$8),'Product Ratings'!$C$8,IF(H1158&gt;='Product Ratings'!$D$9,'Product Ratings'!$C$9)))))</f>
        <v>2</v>
      </c>
      <c r="S1158" s="99">
        <f>IF(AND(D1158&lt;='Product Ratings'!$I$5,D1158&gt;='Product Ratings'!$H$5),'Product Ratings'!$F$5,IF(AND(D1158&lt;='Product Ratings'!$I$6,D1158&gt;='Product Ratings'!$H$6),'Product Ratings'!$F$6,IF(AND(D1158&lt;='Product Ratings'!$I$7,I1158&gt;='Product Ratings'!$H$7),'Product Ratings'!$F$7,IF(AND(D1158&lt;='Product Ratings'!$I$8,D1158&gt;='Product Ratings'!$H$8),'Product Ratings'!$F$8,IF(D1158&gt;='Product Ratings'!$H$9,'Product Ratings'!$F$9)))))</f>
        <v>2</v>
      </c>
      <c r="T1158" s="99">
        <f>IF(AND(O1158&lt;='Product Ratings'!$M$5,O1158&gt;='Product Ratings'!$L$5),'Product Ratings'!$J$5,IF(AND(O1158&lt;='Product Ratings'!$M$6,O1158&gt;='Product Ratings'!$L$6),'Product Ratings'!$J$6,IF(AND(O1158&lt;='Product Ratings'!$M$7,O1158&gt;='Product Ratings'!$L$7),'Product Ratings'!$J$7,IF(AND(O1158&lt;='Product Ratings'!$M$8,O1158&gt;='Product Ratings'!$L$8),'Product Ratings'!$J$8,IF(O1158&gt;='Product Ratings'!$L$9,'Product Ratings'!$J$9)))))</f>
        <v>5</v>
      </c>
      <c r="U1158" s="99" t="b">
        <f>IF(AND(N1158&lt;='Product Ratings'!$R$5,N1158&gt;='Product Ratings'!$Q$5),'Product Ratings'!$O$5,IF(AND(N1158&lt;='Product Ratings'!$R$6,N1158&gt;='Product Ratings'!$Q$6),'Product Ratings'!$O$6,IF(AND(N1158&lt;='Product Ratings'!$R$7,N1158&gt;='Product Ratings'!$Q$7),'Product Ratings'!$O$7,IF(AND(N1158&lt;='Product Ratings'!$R$8,N1158&gt;='Product Ratings'!$Q$8),'Product Ratings'!$O$8,IF(N1158&gt;='Product Ratings'!$Q$9,'Product Ratings'!$O$9)))))</f>
        <v>0</v>
      </c>
      <c r="V1158" s="99">
        <f>IF(AND(P1158&lt;='Product Ratings'!$V$5,P1158&gt;='Product Ratings'!$U$5),'Product Ratings'!$S$5,IF(AND(P1158&lt;='Product Ratings'!$V$6,P1158&gt;='Product Ratings'!$U$6),'Product Ratings'!$S$6,IF(AND(P1158&lt;='Product Ratings'!$V$7,P1158&gt;='Product Ratings'!$U$7),'Product Ratings'!$S$7,IF(AND(P1158&lt;='Product Ratings'!$V$8,P1158&gt;='Product Ratings'!$U$8),'Product Ratings'!$S$8,IF(P1158&gt;='Product Ratings'!$U$9,'Product Ratings'!$S$9)))))</f>
        <v>3</v>
      </c>
      <c r="W1158" s="135">
        <f t="shared" si="6"/>
        <v>12</v>
      </c>
      <c r="X1158" s="90"/>
      <c r="Y1158" s="90"/>
      <c r="Z1158" s="90"/>
      <c r="AA1158" s="90"/>
      <c r="AB1158" s="90"/>
    </row>
    <row r="1159" ht="12.75" customHeight="1">
      <c r="A1159" s="87"/>
      <c r="B1159" s="90"/>
      <c r="C1159" s="90"/>
      <c r="D1159" s="126">
        <v>1.0</v>
      </c>
      <c r="E1159" s="127">
        <v>660.0</v>
      </c>
      <c r="F1159" s="128">
        <f t="shared" si="7"/>
        <v>429</v>
      </c>
      <c r="G1159" s="129">
        <f t="shared" si="1"/>
        <v>231</v>
      </c>
      <c r="H1159" s="130">
        <f t="shared" si="2"/>
        <v>0.35</v>
      </c>
      <c r="I1159" s="131">
        <v>44907.0</v>
      </c>
      <c r="J1159" s="132">
        <v>44943.0</v>
      </c>
      <c r="K1159" s="123"/>
      <c r="L1159" s="90"/>
      <c r="M1159" s="133">
        <f t="shared" si="3"/>
        <v>660</v>
      </c>
      <c r="N1159" s="99"/>
      <c r="O1159" s="133">
        <f t="shared" si="5"/>
        <v>429</v>
      </c>
      <c r="P1159" s="134">
        <v>0.22</v>
      </c>
      <c r="Q1159" s="90"/>
      <c r="R1159" s="99">
        <f>IF(AND(H1159&lt;='Product Ratings'!$E$5,H1159&gt;='Product Ratings'!$D$5),'Product Ratings'!$C$5,IF(AND(H1159&lt;='Product Ratings'!$E$6,H1159&gt;='Product Ratings'!$D$6),'Product Ratings'!$C$6,IF(AND(H1159&lt;='Product Ratings'!$E$7,H1159&gt;='Product Ratings'!$D$7),'Product Ratings'!$C$7,IF(AND(H1159&lt;='Product Ratings'!$E$8,H1159&gt;='Product Ratings'!$D$8),'Product Ratings'!$C$8,IF(H1159&gt;='Product Ratings'!$D$9,'Product Ratings'!$C$9)))))</f>
        <v>2</v>
      </c>
      <c r="S1159" s="99">
        <f>IF(AND(D1159&lt;='Product Ratings'!$I$5,D1159&gt;='Product Ratings'!$H$5),'Product Ratings'!$F$5,IF(AND(D1159&lt;='Product Ratings'!$I$6,D1159&gt;='Product Ratings'!$H$6),'Product Ratings'!$F$6,IF(AND(D1159&lt;='Product Ratings'!$I$7,I1159&gt;='Product Ratings'!$H$7),'Product Ratings'!$F$7,IF(AND(D1159&lt;='Product Ratings'!$I$8,D1159&gt;='Product Ratings'!$H$8),'Product Ratings'!$F$8,IF(D1159&gt;='Product Ratings'!$H$9,'Product Ratings'!$F$9)))))</f>
        <v>1</v>
      </c>
      <c r="T1159" s="99">
        <f>IF(AND(O1159&lt;='Product Ratings'!$M$5,O1159&gt;='Product Ratings'!$L$5),'Product Ratings'!$J$5,IF(AND(O1159&lt;='Product Ratings'!$M$6,O1159&gt;='Product Ratings'!$L$6),'Product Ratings'!$J$6,IF(AND(O1159&lt;='Product Ratings'!$M$7,O1159&gt;='Product Ratings'!$L$7),'Product Ratings'!$J$7,IF(AND(O1159&lt;='Product Ratings'!$M$8,O1159&gt;='Product Ratings'!$L$8),'Product Ratings'!$J$8,IF(O1159&gt;='Product Ratings'!$L$9,'Product Ratings'!$J$9)))))</f>
        <v>1</v>
      </c>
      <c r="U1159" s="99" t="b">
        <f>IF(AND(N1159&lt;='Product Ratings'!$R$5,N1159&gt;='Product Ratings'!$Q$5),'Product Ratings'!$O$5,IF(AND(N1159&lt;='Product Ratings'!$R$6,N1159&gt;='Product Ratings'!$Q$6),'Product Ratings'!$O$6,IF(AND(N1159&lt;='Product Ratings'!$R$7,N1159&gt;='Product Ratings'!$Q$7),'Product Ratings'!$O$7,IF(AND(N1159&lt;='Product Ratings'!$R$8,N1159&gt;='Product Ratings'!$Q$8),'Product Ratings'!$O$8,IF(N1159&gt;='Product Ratings'!$Q$9,'Product Ratings'!$O$9)))))</f>
        <v>0</v>
      </c>
      <c r="V1159" s="99">
        <f>IF(AND(P1159&lt;='Product Ratings'!$V$5,P1159&gt;='Product Ratings'!$U$5),'Product Ratings'!$S$5,IF(AND(P1159&lt;='Product Ratings'!$V$6,P1159&gt;='Product Ratings'!$U$6),'Product Ratings'!$S$6,IF(AND(P1159&lt;='Product Ratings'!$V$7,P1159&gt;='Product Ratings'!$U$7),'Product Ratings'!$S$7,IF(AND(P1159&lt;='Product Ratings'!$V$8,P1159&gt;='Product Ratings'!$U$8),'Product Ratings'!$S$8,IF(P1159&gt;='Product Ratings'!$U$9,'Product Ratings'!$S$9)))))</f>
        <v>3</v>
      </c>
      <c r="W1159" s="135">
        <f t="shared" si="6"/>
        <v>7</v>
      </c>
      <c r="X1159" s="90"/>
      <c r="Y1159" s="90"/>
      <c r="Z1159" s="90"/>
      <c r="AA1159" s="90"/>
      <c r="AB1159" s="90"/>
    </row>
    <row r="1160" ht="12.75" customHeight="1">
      <c r="A1160" s="87"/>
      <c r="B1160" s="90"/>
      <c r="C1160" s="90"/>
      <c r="D1160" s="126">
        <v>2.0</v>
      </c>
      <c r="E1160" s="127">
        <v>600.0</v>
      </c>
      <c r="F1160" s="128">
        <f t="shared" si="7"/>
        <v>390</v>
      </c>
      <c r="G1160" s="129">
        <f t="shared" si="1"/>
        <v>210</v>
      </c>
      <c r="H1160" s="130">
        <f t="shared" si="2"/>
        <v>0.35</v>
      </c>
      <c r="I1160" s="131">
        <v>44908.0</v>
      </c>
      <c r="J1160" s="132">
        <v>44944.0</v>
      </c>
      <c r="K1160" s="123"/>
      <c r="L1160" s="90"/>
      <c r="M1160" s="133">
        <f t="shared" si="3"/>
        <v>300</v>
      </c>
      <c r="N1160" s="99"/>
      <c r="O1160" s="133">
        <f t="shared" si="5"/>
        <v>195</v>
      </c>
      <c r="P1160" s="134">
        <v>0.26</v>
      </c>
      <c r="Q1160" s="90"/>
      <c r="R1160" s="99">
        <f>IF(AND(H1160&lt;='Product Ratings'!$E$5,H1160&gt;='Product Ratings'!$D$5),'Product Ratings'!$C$5,IF(AND(H1160&lt;='Product Ratings'!$E$6,H1160&gt;='Product Ratings'!$D$6),'Product Ratings'!$C$6,IF(AND(H1160&lt;='Product Ratings'!$E$7,H1160&gt;='Product Ratings'!$D$7),'Product Ratings'!$C$7,IF(AND(H1160&lt;='Product Ratings'!$E$8,H1160&gt;='Product Ratings'!$D$8),'Product Ratings'!$C$8,IF(H1160&gt;='Product Ratings'!$D$9,'Product Ratings'!$C$9)))))</f>
        <v>2</v>
      </c>
      <c r="S1160" s="99">
        <f>IF(AND(D1160&lt;='Product Ratings'!$I$5,D1160&gt;='Product Ratings'!$H$5),'Product Ratings'!$F$5,IF(AND(D1160&lt;='Product Ratings'!$I$6,D1160&gt;='Product Ratings'!$H$6),'Product Ratings'!$F$6,IF(AND(D1160&lt;='Product Ratings'!$I$7,I1160&gt;='Product Ratings'!$H$7),'Product Ratings'!$F$7,IF(AND(D1160&lt;='Product Ratings'!$I$8,D1160&gt;='Product Ratings'!$H$8),'Product Ratings'!$F$8,IF(D1160&gt;='Product Ratings'!$H$9,'Product Ratings'!$F$9)))))</f>
        <v>1</v>
      </c>
      <c r="T1160" s="99">
        <f>IF(AND(O1160&lt;='Product Ratings'!$M$5,O1160&gt;='Product Ratings'!$L$5),'Product Ratings'!$J$5,IF(AND(O1160&lt;='Product Ratings'!$M$6,O1160&gt;='Product Ratings'!$L$6),'Product Ratings'!$J$6,IF(AND(O1160&lt;='Product Ratings'!$M$7,O1160&gt;='Product Ratings'!$L$7),'Product Ratings'!$J$7,IF(AND(O1160&lt;='Product Ratings'!$M$8,O1160&gt;='Product Ratings'!$L$8),'Product Ratings'!$J$8,IF(O1160&gt;='Product Ratings'!$L$9,'Product Ratings'!$J$9)))))</f>
        <v>1</v>
      </c>
      <c r="U1160" s="99" t="b">
        <f>IF(AND(N1160&lt;='Product Ratings'!$R$5,N1160&gt;='Product Ratings'!$Q$5),'Product Ratings'!$O$5,IF(AND(N1160&lt;='Product Ratings'!$R$6,N1160&gt;='Product Ratings'!$Q$6),'Product Ratings'!$O$6,IF(AND(N1160&lt;='Product Ratings'!$R$7,N1160&gt;='Product Ratings'!$Q$7),'Product Ratings'!$O$7,IF(AND(N1160&lt;='Product Ratings'!$R$8,N1160&gt;='Product Ratings'!$Q$8),'Product Ratings'!$O$8,IF(N1160&gt;='Product Ratings'!$Q$9,'Product Ratings'!$O$9)))))</f>
        <v>0</v>
      </c>
      <c r="V1160" s="99">
        <f>IF(AND(P1160&lt;='Product Ratings'!$V$5,P1160&gt;='Product Ratings'!$U$5),'Product Ratings'!$S$5,IF(AND(P1160&lt;='Product Ratings'!$V$6,P1160&gt;='Product Ratings'!$U$6),'Product Ratings'!$S$6,IF(AND(P1160&lt;='Product Ratings'!$V$7,P1160&gt;='Product Ratings'!$U$7),'Product Ratings'!$S$7,IF(AND(P1160&lt;='Product Ratings'!$V$8,P1160&gt;='Product Ratings'!$U$8),'Product Ratings'!$S$8,IF(P1160&gt;='Product Ratings'!$U$9,'Product Ratings'!$S$9)))))</f>
        <v>3</v>
      </c>
      <c r="W1160" s="135">
        <f t="shared" si="6"/>
        <v>7</v>
      </c>
      <c r="X1160" s="90"/>
      <c r="Y1160" s="90"/>
      <c r="Z1160" s="90"/>
      <c r="AA1160" s="90"/>
      <c r="AB1160" s="90"/>
    </row>
    <row r="1161" ht="12.75" customHeight="1">
      <c r="A1161" s="87"/>
      <c r="B1161" s="90"/>
      <c r="C1161" s="90"/>
      <c r="D1161" s="126">
        <v>3.0</v>
      </c>
      <c r="E1161" s="127">
        <v>46.96</v>
      </c>
      <c r="F1161" s="128">
        <f t="shared" si="7"/>
        <v>30.524</v>
      </c>
      <c r="G1161" s="129">
        <f t="shared" si="1"/>
        <v>16.436</v>
      </c>
      <c r="H1161" s="130">
        <f t="shared" si="2"/>
        <v>0.35</v>
      </c>
      <c r="I1161" s="131">
        <v>44909.0</v>
      </c>
      <c r="J1161" s="132">
        <v>44945.0</v>
      </c>
      <c r="K1161" s="123"/>
      <c r="L1161" s="90"/>
      <c r="M1161" s="133">
        <f t="shared" si="3"/>
        <v>15.65333333</v>
      </c>
      <c r="N1161" s="99"/>
      <c r="O1161" s="133">
        <f t="shared" si="5"/>
        <v>10.17466667</v>
      </c>
      <c r="P1161" s="134">
        <v>0.28</v>
      </c>
      <c r="Q1161" s="90"/>
      <c r="R1161" s="99">
        <f>IF(AND(H1161&lt;='Product Ratings'!$E$5,H1161&gt;='Product Ratings'!$D$5),'Product Ratings'!$C$5,IF(AND(H1161&lt;='Product Ratings'!$E$6,H1161&gt;='Product Ratings'!$D$6),'Product Ratings'!$C$6,IF(AND(H1161&lt;='Product Ratings'!$E$7,H1161&gt;='Product Ratings'!$D$7),'Product Ratings'!$C$7,IF(AND(H1161&lt;='Product Ratings'!$E$8,H1161&gt;='Product Ratings'!$D$8),'Product Ratings'!$C$8,IF(H1161&gt;='Product Ratings'!$D$9,'Product Ratings'!$C$9)))))</f>
        <v>2</v>
      </c>
      <c r="S1161" s="99">
        <f>IF(AND(D1161&lt;='Product Ratings'!$I$5,D1161&gt;='Product Ratings'!$H$5),'Product Ratings'!$F$5,IF(AND(D1161&lt;='Product Ratings'!$I$6,D1161&gt;='Product Ratings'!$H$6),'Product Ratings'!$F$6,IF(AND(D1161&lt;='Product Ratings'!$I$7,I1161&gt;='Product Ratings'!$H$7),'Product Ratings'!$F$7,IF(AND(D1161&lt;='Product Ratings'!$I$8,D1161&gt;='Product Ratings'!$H$8),'Product Ratings'!$F$8,IF(D1161&gt;='Product Ratings'!$H$9,'Product Ratings'!$F$9)))))</f>
        <v>1</v>
      </c>
      <c r="T1161" s="99">
        <f>IF(AND(O1161&lt;='Product Ratings'!$M$5,O1161&gt;='Product Ratings'!$L$5),'Product Ratings'!$J$5,IF(AND(O1161&lt;='Product Ratings'!$M$6,O1161&gt;='Product Ratings'!$L$6),'Product Ratings'!$J$6,IF(AND(O1161&lt;='Product Ratings'!$M$7,O1161&gt;='Product Ratings'!$L$7),'Product Ratings'!$J$7,IF(AND(O1161&lt;='Product Ratings'!$M$8,O1161&gt;='Product Ratings'!$L$8),'Product Ratings'!$J$8,IF(O1161&gt;='Product Ratings'!$L$9,'Product Ratings'!$J$9)))))</f>
        <v>5</v>
      </c>
      <c r="U1161" s="99" t="b">
        <f>IF(AND(N1161&lt;='Product Ratings'!$R$5,N1161&gt;='Product Ratings'!$Q$5),'Product Ratings'!$O$5,IF(AND(N1161&lt;='Product Ratings'!$R$6,N1161&gt;='Product Ratings'!$Q$6),'Product Ratings'!$O$6,IF(AND(N1161&lt;='Product Ratings'!$R$7,N1161&gt;='Product Ratings'!$Q$7),'Product Ratings'!$O$7,IF(AND(N1161&lt;='Product Ratings'!$R$8,N1161&gt;='Product Ratings'!$Q$8),'Product Ratings'!$O$8,IF(N1161&gt;='Product Ratings'!$Q$9,'Product Ratings'!$O$9)))))</f>
        <v>0</v>
      </c>
      <c r="V1161" s="99">
        <f>IF(AND(P1161&lt;='Product Ratings'!$V$5,P1161&gt;='Product Ratings'!$U$5),'Product Ratings'!$S$5,IF(AND(P1161&lt;='Product Ratings'!$V$6,P1161&gt;='Product Ratings'!$U$6),'Product Ratings'!$S$6,IF(AND(P1161&lt;='Product Ratings'!$V$7,P1161&gt;='Product Ratings'!$U$7),'Product Ratings'!$S$7,IF(AND(P1161&lt;='Product Ratings'!$V$8,P1161&gt;='Product Ratings'!$U$8),'Product Ratings'!$S$8,IF(P1161&gt;='Product Ratings'!$U$9,'Product Ratings'!$S$9)))))</f>
        <v>3</v>
      </c>
      <c r="W1161" s="135">
        <f t="shared" si="6"/>
        <v>11</v>
      </c>
      <c r="X1161" s="90"/>
      <c r="Y1161" s="90"/>
      <c r="Z1161" s="90"/>
      <c r="AA1161" s="90"/>
      <c r="AB1161" s="90"/>
    </row>
    <row r="1162" ht="12.75" customHeight="1">
      <c r="A1162" s="87"/>
      <c r="B1162" s="90"/>
      <c r="C1162" s="90"/>
      <c r="D1162" s="126">
        <v>4.0</v>
      </c>
      <c r="E1162" s="127">
        <v>412.17</v>
      </c>
      <c r="F1162" s="128">
        <f t="shared" si="7"/>
        <v>267.9105</v>
      </c>
      <c r="G1162" s="129">
        <f t="shared" si="1"/>
        <v>144.2595</v>
      </c>
      <c r="H1162" s="130">
        <f t="shared" si="2"/>
        <v>0.35</v>
      </c>
      <c r="I1162" s="131">
        <v>44910.0</v>
      </c>
      <c r="J1162" s="132">
        <v>44946.0</v>
      </c>
      <c r="K1162" s="123"/>
      <c r="L1162" s="90"/>
      <c r="M1162" s="133">
        <f t="shared" si="3"/>
        <v>103.0425</v>
      </c>
      <c r="N1162" s="99"/>
      <c r="O1162" s="133">
        <f t="shared" si="5"/>
        <v>66.977625</v>
      </c>
      <c r="P1162" s="134">
        <v>0.3</v>
      </c>
      <c r="Q1162" s="90"/>
      <c r="R1162" s="99">
        <f>IF(AND(H1162&lt;='Product Ratings'!$E$5,H1162&gt;='Product Ratings'!$D$5),'Product Ratings'!$C$5,IF(AND(H1162&lt;='Product Ratings'!$E$6,H1162&gt;='Product Ratings'!$D$6),'Product Ratings'!$C$6,IF(AND(H1162&lt;='Product Ratings'!$E$7,H1162&gt;='Product Ratings'!$D$7),'Product Ratings'!$C$7,IF(AND(H1162&lt;='Product Ratings'!$E$8,H1162&gt;='Product Ratings'!$D$8),'Product Ratings'!$C$8,IF(H1162&gt;='Product Ratings'!$D$9,'Product Ratings'!$C$9)))))</f>
        <v>2</v>
      </c>
      <c r="S1162" s="99">
        <f>IF(AND(D1162&lt;='Product Ratings'!$I$5,D1162&gt;='Product Ratings'!$H$5),'Product Ratings'!$F$5,IF(AND(D1162&lt;='Product Ratings'!$I$6,D1162&gt;='Product Ratings'!$H$6),'Product Ratings'!$F$6,IF(AND(D1162&lt;='Product Ratings'!$I$7,I1162&gt;='Product Ratings'!$H$7),'Product Ratings'!$F$7,IF(AND(D1162&lt;='Product Ratings'!$I$8,D1162&gt;='Product Ratings'!$H$8),'Product Ratings'!$F$8,IF(D1162&gt;='Product Ratings'!$H$9,'Product Ratings'!$F$9)))))</f>
        <v>1</v>
      </c>
      <c r="T1162" s="99">
        <f>IF(AND(O1162&lt;='Product Ratings'!$M$5,O1162&gt;='Product Ratings'!$L$5),'Product Ratings'!$J$5,IF(AND(O1162&lt;='Product Ratings'!$M$6,O1162&gt;='Product Ratings'!$L$6),'Product Ratings'!$J$6,IF(AND(O1162&lt;='Product Ratings'!$M$7,O1162&gt;='Product Ratings'!$L$7),'Product Ratings'!$J$7,IF(AND(O1162&lt;='Product Ratings'!$M$8,O1162&gt;='Product Ratings'!$L$8),'Product Ratings'!$J$8,IF(O1162&gt;='Product Ratings'!$L$9,'Product Ratings'!$J$9)))))</f>
        <v>3</v>
      </c>
      <c r="U1162" s="99" t="b">
        <f>IF(AND(N1162&lt;='Product Ratings'!$R$5,N1162&gt;='Product Ratings'!$Q$5),'Product Ratings'!$O$5,IF(AND(N1162&lt;='Product Ratings'!$R$6,N1162&gt;='Product Ratings'!$Q$6),'Product Ratings'!$O$6,IF(AND(N1162&lt;='Product Ratings'!$R$7,N1162&gt;='Product Ratings'!$Q$7),'Product Ratings'!$O$7,IF(AND(N1162&lt;='Product Ratings'!$R$8,N1162&gt;='Product Ratings'!$Q$8),'Product Ratings'!$O$8,IF(N1162&gt;='Product Ratings'!$Q$9,'Product Ratings'!$O$9)))))</f>
        <v>0</v>
      </c>
      <c r="V1162" s="99">
        <f>IF(AND(P1162&lt;='Product Ratings'!$V$5,P1162&gt;='Product Ratings'!$U$5),'Product Ratings'!$S$5,IF(AND(P1162&lt;='Product Ratings'!$V$6,P1162&gt;='Product Ratings'!$U$6),'Product Ratings'!$S$6,IF(AND(P1162&lt;='Product Ratings'!$V$7,P1162&gt;='Product Ratings'!$U$7),'Product Ratings'!$S$7,IF(AND(P1162&lt;='Product Ratings'!$V$8,P1162&gt;='Product Ratings'!$U$8),'Product Ratings'!$S$8,IF(P1162&gt;='Product Ratings'!$U$9,'Product Ratings'!$S$9)))))</f>
        <v>3</v>
      </c>
      <c r="W1162" s="135">
        <f t="shared" si="6"/>
        <v>9</v>
      </c>
      <c r="X1162" s="90"/>
      <c r="Y1162" s="90"/>
      <c r="Z1162" s="90"/>
      <c r="AA1162" s="90"/>
      <c r="AB1162" s="90"/>
    </row>
    <row r="1163" ht="12.75" customHeight="1">
      <c r="A1163" s="87"/>
      <c r="B1163" s="90"/>
      <c r="C1163" s="90"/>
      <c r="D1163" s="126">
        <v>5.0</v>
      </c>
      <c r="E1163" s="127">
        <v>343.48</v>
      </c>
      <c r="F1163" s="128">
        <f t="shared" si="7"/>
        <v>223.262</v>
      </c>
      <c r="G1163" s="129">
        <f t="shared" si="1"/>
        <v>120.218</v>
      </c>
      <c r="H1163" s="130">
        <f t="shared" si="2"/>
        <v>0.35</v>
      </c>
      <c r="I1163" s="131">
        <v>44911.0</v>
      </c>
      <c r="J1163" s="132">
        <v>44947.0</v>
      </c>
      <c r="K1163" s="123"/>
      <c r="L1163" s="90"/>
      <c r="M1163" s="133">
        <f t="shared" si="3"/>
        <v>68.696</v>
      </c>
      <c r="N1163" s="99"/>
      <c r="O1163" s="133">
        <f t="shared" si="5"/>
        <v>44.6524</v>
      </c>
      <c r="P1163" s="134">
        <v>0.31</v>
      </c>
      <c r="Q1163" s="90"/>
      <c r="R1163" s="99">
        <f>IF(AND(H1163&lt;='Product Ratings'!$E$5,H1163&gt;='Product Ratings'!$D$5),'Product Ratings'!$C$5,IF(AND(H1163&lt;='Product Ratings'!$E$6,H1163&gt;='Product Ratings'!$D$6),'Product Ratings'!$C$6,IF(AND(H1163&lt;='Product Ratings'!$E$7,H1163&gt;='Product Ratings'!$D$7),'Product Ratings'!$C$7,IF(AND(H1163&lt;='Product Ratings'!$E$8,H1163&gt;='Product Ratings'!$D$8),'Product Ratings'!$C$8,IF(H1163&gt;='Product Ratings'!$D$9,'Product Ratings'!$C$9)))))</f>
        <v>2</v>
      </c>
      <c r="S1163" s="99">
        <f>IF(AND(D1163&lt;='Product Ratings'!$I$5,D1163&gt;='Product Ratings'!$H$5),'Product Ratings'!$F$5,IF(AND(D1163&lt;='Product Ratings'!$I$6,D1163&gt;='Product Ratings'!$H$6),'Product Ratings'!$F$6,IF(AND(D1163&lt;='Product Ratings'!$I$7,I1163&gt;='Product Ratings'!$H$7),'Product Ratings'!$F$7,IF(AND(D1163&lt;='Product Ratings'!$I$8,D1163&gt;='Product Ratings'!$H$8),'Product Ratings'!$F$8,IF(D1163&gt;='Product Ratings'!$H$9,'Product Ratings'!$F$9)))))</f>
        <v>1</v>
      </c>
      <c r="T1163" s="99">
        <f>IF(AND(O1163&lt;='Product Ratings'!$M$5,O1163&gt;='Product Ratings'!$L$5),'Product Ratings'!$J$5,IF(AND(O1163&lt;='Product Ratings'!$M$6,O1163&gt;='Product Ratings'!$L$6),'Product Ratings'!$J$6,IF(AND(O1163&lt;='Product Ratings'!$M$7,O1163&gt;='Product Ratings'!$L$7),'Product Ratings'!$J$7,IF(AND(O1163&lt;='Product Ratings'!$M$8,O1163&gt;='Product Ratings'!$L$8),'Product Ratings'!$J$8,IF(O1163&gt;='Product Ratings'!$L$9,'Product Ratings'!$J$9)))))</f>
        <v>3</v>
      </c>
      <c r="U1163" s="99" t="b">
        <f>IF(AND(N1163&lt;='Product Ratings'!$R$5,N1163&gt;='Product Ratings'!$Q$5),'Product Ratings'!$O$5,IF(AND(N1163&lt;='Product Ratings'!$R$6,N1163&gt;='Product Ratings'!$Q$6),'Product Ratings'!$O$6,IF(AND(N1163&lt;='Product Ratings'!$R$7,N1163&gt;='Product Ratings'!$Q$7),'Product Ratings'!$O$7,IF(AND(N1163&lt;='Product Ratings'!$R$8,N1163&gt;='Product Ratings'!$Q$8),'Product Ratings'!$O$8,IF(N1163&gt;='Product Ratings'!$Q$9,'Product Ratings'!$O$9)))))</f>
        <v>0</v>
      </c>
      <c r="V1163" s="99">
        <f>IF(AND(P1163&lt;='Product Ratings'!$V$5,P1163&gt;='Product Ratings'!$U$5),'Product Ratings'!$S$5,IF(AND(P1163&lt;='Product Ratings'!$V$6,P1163&gt;='Product Ratings'!$U$6),'Product Ratings'!$S$6,IF(AND(P1163&lt;='Product Ratings'!$V$7,P1163&gt;='Product Ratings'!$U$7),'Product Ratings'!$S$7,IF(AND(P1163&lt;='Product Ratings'!$V$8,P1163&gt;='Product Ratings'!$U$8),'Product Ratings'!$S$8,IF(P1163&gt;='Product Ratings'!$U$9,'Product Ratings'!$S$9)))))</f>
        <v>3</v>
      </c>
      <c r="W1163" s="135">
        <f t="shared" si="6"/>
        <v>9</v>
      </c>
      <c r="X1163" s="90"/>
      <c r="Y1163" s="90"/>
      <c r="Z1163" s="90"/>
      <c r="AA1163" s="90"/>
      <c r="AB1163" s="90"/>
    </row>
    <row r="1164" ht="12.75" customHeight="1">
      <c r="A1164" s="87"/>
      <c r="B1164" s="90"/>
      <c r="C1164" s="90"/>
      <c r="D1164" s="126">
        <v>6.0</v>
      </c>
      <c r="E1164" s="127">
        <v>343.48</v>
      </c>
      <c r="F1164" s="128">
        <f t="shared" si="7"/>
        <v>223.262</v>
      </c>
      <c r="G1164" s="129">
        <f t="shared" si="1"/>
        <v>120.218</v>
      </c>
      <c r="H1164" s="130">
        <f t="shared" si="2"/>
        <v>0.35</v>
      </c>
      <c r="I1164" s="131">
        <v>44912.0</v>
      </c>
      <c r="J1164" s="132">
        <v>44948.0</v>
      </c>
      <c r="K1164" s="123"/>
      <c r="L1164" s="90"/>
      <c r="M1164" s="133">
        <f t="shared" si="3"/>
        <v>57.24666667</v>
      </c>
      <c r="N1164" s="99"/>
      <c r="O1164" s="133">
        <f t="shared" si="5"/>
        <v>37.21033333</v>
      </c>
      <c r="P1164" s="134">
        <v>0.32</v>
      </c>
      <c r="Q1164" s="90"/>
      <c r="R1164" s="99">
        <f>IF(AND(H1164&lt;='Product Ratings'!$E$5,H1164&gt;='Product Ratings'!$D$5),'Product Ratings'!$C$5,IF(AND(H1164&lt;='Product Ratings'!$E$6,H1164&gt;='Product Ratings'!$D$6),'Product Ratings'!$C$6,IF(AND(H1164&lt;='Product Ratings'!$E$7,H1164&gt;='Product Ratings'!$D$7),'Product Ratings'!$C$7,IF(AND(H1164&lt;='Product Ratings'!$E$8,H1164&gt;='Product Ratings'!$D$8),'Product Ratings'!$C$8,IF(H1164&gt;='Product Ratings'!$D$9,'Product Ratings'!$C$9)))))</f>
        <v>2</v>
      </c>
      <c r="S1164" s="99">
        <f>IF(AND(D1164&lt;='Product Ratings'!$I$5,D1164&gt;='Product Ratings'!$H$5),'Product Ratings'!$F$5,IF(AND(D1164&lt;='Product Ratings'!$I$6,D1164&gt;='Product Ratings'!$H$6),'Product Ratings'!$F$6,IF(AND(D1164&lt;='Product Ratings'!$I$7,I1164&gt;='Product Ratings'!$H$7),'Product Ratings'!$F$7,IF(AND(D1164&lt;='Product Ratings'!$I$8,D1164&gt;='Product Ratings'!$H$8),'Product Ratings'!$F$8,IF(D1164&gt;='Product Ratings'!$H$9,'Product Ratings'!$F$9)))))</f>
        <v>2</v>
      </c>
      <c r="T1164" s="99">
        <f>IF(AND(O1164&lt;='Product Ratings'!$M$5,O1164&gt;='Product Ratings'!$L$5),'Product Ratings'!$J$5,IF(AND(O1164&lt;='Product Ratings'!$M$6,O1164&gt;='Product Ratings'!$L$6),'Product Ratings'!$J$6,IF(AND(O1164&lt;='Product Ratings'!$M$7,O1164&gt;='Product Ratings'!$L$7),'Product Ratings'!$J$7,IF(AND(O1164&lt;='Product Ratings'!$M$8,O1164&gt;='Product Ratings'!$L$8),'Product Ratings'!$J$8,IF(O1164&gt;='Product Ratings'!$L$9,'Product Ratings'!$J$9)))))</f>
        <v>4</v>
      </c>
      <c r="U1164" s="99" t="b">
        <f>IF(AND(N1164&lt;='Product Ratings'!$R$5,N1164&gt;='Product Ratings'!$Q$5),'Product Ratings'!$O$5,IF(AND(N1164&lt;='Product Ratings'!$R$6,N1164&gt;='Product Ratings'!$Q$6),'Product Ratings'!$O$6,IF(AND(N1164&lt;='Product Ratings'!$R$7,N1164&gt;='Product Ratings'!$Q$7),'Product Ratings'!$O$7,IF(AND(N1164&lt;='Product Ratings'!$R$8,N1164&gt;='Product Ratings'!$Q$8),'Product Ratings'!$O$8,IF(N1164&gt;='Product Ratings'!$Q$9,'Product Ratings'!$O$9)))))</f>
        <v>0</v>
      </c>
      <c r="V1164" s="99">
        <f>IF(AND(P1164&lt;='Product Ratings'!$V$5,P1164&gt;='Product Ratings'!$U$5),'Product Ratings'!$S$5,IF(AND(P1164&lt;='Product Ratings'!$V$6,P1164&gt;='Product Ratings'!$U$6),'Product Ratings'!$S$6,IF(AND(P1164&lt;='Product Ratings'!$V$7,P1164&gt;='Product Ratings'!$U$7),'Product Ratings'!$S$7,IF(AND(P1164&lt;='Product Ratings'!$V$8,P1164&gt;='Product Ratings'!$U$8),'Product Ratings'!$S$8,IF(P1164&gt;='Product Ratings'!$U$9,'Product Ratings'!$S$9)))))</f>
        <v>3</v>
      </c>
      <c r="W1164" s="135">
        <f t="shared" si="6"/>
        <v>11</v>
      </c>
      <c r="X1164" s="90"/>
      <c r="Y1164" s="90"/>
      <c r="Z1164" s="90"/>
      <c r="AA1164" s="90"/>
      <c r="AB1164" s="90"/>
    </row>
    <row r="1165" ht="12.75" customHeight="1">
      <c r="A1165" s="87"/>
      <c r="B1165" s="90"/>
      <c r="C1165" s="90"/>
      <c r="D1165" s="126">
        <v>1.0</v>
      </c>
      <c r="E1165" s="127">
        <v>300.0</v>
      </c>
      <c r="F1165" s="128">
        <f t="shared" si="7"/>
        <v>195</v>
      </c>
      <c r="G1165" s="129">
        <f t="shared" si="1"/>
        <v>105</v>
      </c>
      <c r="H1165" s="130">
        <f t="shared" si="2"/>
        <v>0.35</v>
      </c>
      <c r="I1165" s="131">
        <v>44913.0</v>
      </c>
      <c r="J1165" s="132">
        <v>44949.0</v>
      </c>
      <c r="K1165" s="123"/>
      <c r="L1165" s="90"/>
      <c r="M1165" s="133">
        <f t="shared" si="3"/>
        <v>300</v>
      </c>
      <c r="N1165" s="99"/>
      <c r="O1165" s="133">
        <f t="shared" si="5"/>
        <v>195</v>
      </c>
      <c r="P1165" s="134">
        <v>0.33</v>
      </c>
      <c r="Q1165" s="90"/>
      <c r="R1165" s="99">
        <f>IF(AND(H1165&lt;='Product Ratings'!$E$5,H1165&gt;='Product Ratings'!$D$5),'Product Ratings'!$C$5,IF(AND(H1165&lt;='Product Ratings'!$E$6,H1165&gt;='Product Ratings'!$D$6),'Product Ratings'!$C$6,IF(AND(H1165&lt;='Product Ratings'!$E$7,H1165&gt;='Product Ratings'!$D$7),'Product Ratings'!$C$7,IF(AND(H1165&lt;='Product Ratings'!$E$8,H1165&gt;='Product Ratings'!$D$8),'Product Ratings'!$C$8,IF(H1165&gt;='Product Ratings'!$D$9,'Product Ratings'!$C$9)))))</f>
        <v>2</v>
      </c>
      <c r="S1165" s="99">
        <f>IF(AND(D1165&lt;='Product Ratings'!$I$5,D1165&gt;='Product Ratings'!$H$5),'Product Ratings'!$F$5,IF(AND(D1165&lt;='Product Ratings'!$I$6,D1165&gt;='Product Ratings'!$H$6),'Product Ratings'!$F$6,IF(AND(D1165&lt;='Product Ratings'!$I$7,I1165&gt;='Product Ratings'!$H$7),'Product Ratings'!$F$7,IF(AND(D1165&lt;='Product Ratings'!$I$8,D1165&gt;='Product Ratings'!$H$8),'Product Ratings'!$F$8,IF(D1165&gt;='Product Ratings'!$H$9,'Product Ratings'!$F$9)))))</f>
        <v>1</v>
      </c>
      <c r="T1165" s="99">
        <f>IF(AND(O1165&lt;='Product Ratings'!$M$5,O1165&gt;='Product Ratings'!$L$5),'Product Ratings'!$J$5,IF(AND(O1165&lt;='Product Ratings'!$M$6,O1165&gt;='Product Ratings'!$L$6),'Product Ratings'!$J$6,IF(AND(O1165&lt;='Product Ratings'!$M$7,O1165&gt;='Product Ratings'!$L$7),'Product Ratings'!$J$7,IF(AND(O1165&lt;='Product Ratings'!$M$8,O1165&gt;='Product Ratings'!$L$8),'Product Ratings'!$J$8,IF(O1165&gt;='Product Ratings'!$L$9,'Product Ratings'!$J$9)))))</f>
        <v>1</v>
      </c>
      <c r="U1165" s="99" t="b">
        <f>IF(AND(N1165&lt;='Product Ratings'!$R$5,N1165&gt;='Product Ratings'!$Q$5),'Product Ratings'!$O$5,IF(AND(N1165&lt;='Product Ratings'!$R$6,N1165&gt;='Product Ratings'!$Q$6),'Product Ratings'!$O$6,IF(AND(N1165&lt;='Product Ratings'!$R$7,N1165&gt;='Product Ratings'!$Q$7),'Product Ratings'!$O$7,IF(AND(N1165&lt;='Product Ratings'!$R$8,N1165&gt;='Product Ratings'!$Q$8),'Product Ratings'!$O$8,IF(N1165&gt;='Product Ratings'!$Q$9,'Product Ratings'!$O$9)))))</f>
        <v>0</v>
      </c>
      <c r="V1165" s="99">
        <f>IF(AND(P1165&lt;='Product Ratings'!$V$5,P1165&gt;='Product Ratings'!$U$5),'Product Ratings'!$S$5,IF(AND(P1165&lt;='Product Ratings'!$V$6,P1165&gt;='Product Ratings'!$U$6),'Product Ratings'!$S$6,IF(AND(P1165&lt;='Product Ratings'!$V$7,P1165&gt;='Product Ratings'!$U$7),'Product Ratings'!$S$7,IF(AND(P1165&lt;='Product Ratings'!$V$8,P1165&gt;='Product Ratings'!$U$8),'Product Ratings'!$S$8,IF(P1165&gt;='Product Ratings'!$U$9,'Product Ratings'!$S$9)))))</f>
        <v>3</v>
      </c>
      <c r="W1165" s="135">
        <f t="shared" si="6"/>
        <v>7</v>
      </c>
      <c r="X1165" s="90"/>
      <c r="Y1165" s="90"/>
      <c r="Z1165" s="90"/>
      <c r="AA1165" s="90"/>
      <c r="AB1165" s="90"/>
    </row>
    <row r="1166" ht="12.75" customHeight="1">
      <c r="A1166" s="87"/>
      <c r="B1166" s="90"/>
      <c r="C1166" s="90"/>
      <c r="D1166" s="126">
        <v>2.0</v>
      </c>
      <c r="E1166" s="127">
        <v>51.91</v>
      </c>
      <c r="F1166" s="128">
        <f t="shared" si="7"/>
        <v>33.7415</v>
      </c>
      <c r="G1166" s="129">
        <f t="shared" si="1"/>
        <v>18.1685</v>
      </c>
      <c r="H1166" s="130">
        <f t="shared" si="2"/>
        <v>0.35</v>
      </c>
      <c r="I1166" s="131">
        <v>44914.0</v>
      </c>
      <c r="J1166" s="132">
        <v>44950.0</v>
      </c>
      <c r="K1166" s="123"/>
      <c r="L1166" s="90"/>
      <c r="M1166" s="133">
        <f t="shared" si="3"/>
        <v>25.955</v>
      </c>
      <c r="N1166" s="99"/>
      <c r="O1166" s="133">
        <f t="shared" si="5"/>
        <v>16.87075</v>
      </c>
      <c r="P1166" s="134">
        <v>0.34</v>
      </c>
      <c r="Q1166" s="90"/>
      <c r="R1166" s="99">
        <f>IF(AND(H1166&lt;='Product Ratings'!$E$5,H1166&gt;='Product Ratings'!$D$5),'Product Ratings'!$C$5,IF(AND(H1166&lt;='Product Ratings'!$E$6,H1166&gt;='Product Ratings'!$D$6),'Product Ratings'!$C$6,IF(AND(H1166&lt;='Product Ratings'!$E$7,H1166&gt;='Product Ratings'!$D$7),'Product Ratings'!$C$7,IF(AND(H1166&lt;='Product Ratings'!$E$8,H1166&gt;='Product Ratings'!$D$8),'Product Ratings'!$C$8,IF(H1166&gt;='Product Ratings'!$D$9,'Product Ratings'!$C$9)))))</f>
        <v>2</v>
      </c>
      <c r="S1166" s="99">
        <f>IF(AND(D1166&lt;='Product Ratings'!$I$5,D1166&gt;='Product Ratings'!$H$5),'Product Ratings'!$F$5,IF(AND(D1166&lt;='Product Ratings'!$I$6,D1166&gt;='Product Ratings'!$H$6),'Product Ratings'!$F$6,IF(AND(D1166&lt;='Product Ratings'!$I$7,I1166&gt;='Product Ratings'!$H$7),'Product Ratings'!$F$7,IF(AND(D1166&lt;='Product Ratings'!$I$8,D1166&gt;='Product Ratings'!$H$8),'Product Ratings'!$F$8,IF(D1166&gt;='Product Ratings'!$H$9,'Product Ratings'!$F$9)))))</f>
        <v>1</v>
      </c>
      <c r="T1166" s="99">
        <f>IF(AND(O1166&lt;='Product Ratings'!$M$5,O1166&gt;='Product Ratings'!$L$5),'Product Ratings'!$J$5,IF(AND(O1166&lt;='Product Ratings'!$M$6,O1166&gt;='Product Ratings'!$L$6),'Product Ratings'!$J$6,IF(AND(O1166&lt;='Product Ratings'!$M$7,O1166&gt;='Product Ratings'!$L$7),'Product Ratings'!$J$7,IF(AND(O1166&lt;='Product Ratings'!$M$8,O1166&gt;='Product Ratings'!$L$8),'Product Ratings'!$J$8,IF(O1166&gt;='Product Ratings'!$L$9,'Product Ratings'!$J$9)))))</f>
        <v>5</v>
      </c>
      <c r="U1166" s="99" t="b">
        <f>IF(AND(N1166&lt;='Product Ratings'!$R$5,N1166&gt;='Product Ratings'!$Q$5),'Product Ratings'!$O$5,IF(AND(N1166&lt;='Product Ratings'!$R$6,N1166&gt;='Product Ratings'!$Q$6),'Product Ratings'!$O$6,IF(AND(N1166&lt;='Product Ratings'!$R$7,N1166&gt;='Product Ratings'!$Q$7),'Product Ratings'!$O$7,IF(AND(N1166&lt;='Product Ratings'!$R$8,N1166&gt;='Product Ratings'!$Q$8),'Product Ratings'!$O$8,IF(N1166&gt;='Product Ratings'!$Q$9,'Product Ratings'!$O$9)))))</f>
        <v>0</v>
      </c>
      <c r="V1166" s="99">
        <f>IF(AND(P1166&lt;='Product Ratings'!$V$5,P1166&gt;='Product Ratings'!$U$5),'Product Ratings'!$S$5,IF(AND(P1166&lt;='Product Ratings'!$V$6,P1166&gt;='Product Ratings'!$U$6),'Product Ratings'!$S$6,IF(AND(P1166&lt;='Product Ratings'!$V$7,P1166&gt;='Product Ratings'!$U$7),'Product Ratings'!$S$7,IF(AND(P1166&lt;='Product Ratings'!$V$8,P1166&gt;='Product Ratings'!$U$8),'Product Ratings'!$S$8,IF(P1166&gt;='Product Ratings'!$U$9,'Product Ratings'!$S$9)))))</f>
        <v>4</v>
      </c>
      <c r="W1166" s="135">
        <f t="shared" si="6"/>
        <v>12</v>
      </c>
      <c r="X1166" s="90"/>
      <c r="Y1166" s="90"/>
      <c r="Z1166" s="90"/>
      <c r="AA1166" s="90"/>
      <c r="AB1166" s="90"/>
    </row>
    <row r="1167" ht="12.75" customHeight="1">
      <c r="A1167" s="87"/>
      <c r="B1167" s="90"/>
      <c r="C1167" s="90"/>
      <c r="D1167" s="126">
        <v>3.0</v>
      </c>
      <c r="E1167" s="127">
        <v>480.0</v>
      </c>
      <c r="F1167" s="128">
        <f t="shared" si="7"/>
        <v>312</v>
      </c>
      <c r="G1167" s="129">
        <f t="shared" si="1"/>
        <v>168</v>
      </c>
      <c r="H1167" s="130">
        <f t="shared" si="2"/>
        <v>0.35</v>
      </c>
      <c r="I1167" s="131">
        <v>44915.0</v>
      </c>
      <c r="J1167" s="132">
        <v>44951.0</v>
      </c>
      <c r="K1167" s="123"/>
      <c r="L1167" s="90"/>
      <c r="M1167" s="133">
        <f t="shared" si="3"/>
        <v>160</v>
      </c>
      <c r="N1167" s="99"/>
      <c r="O1167" s="133">
        <f t="shared" si="5"/>
        <v>104</v>
      </c>
      <c r="P1167" s="134">
        <v>0.35</v>
      </c>
      <c r="Q1167" s="90"/>
      <c r="R1167" s="99">
        <f>IF(AND(H1167&lt;='Product Ratings'!$E$5,H1167&gt;='Product Ratings'!$D$5),'Product Ratings'!$C$5,IF(AND(H1167&lt;='Product Ratings'!$E$6,H1167&gt;='Product Ratings'!$D$6),'Product Ratings'!$C$6,IF(AND(H1167&lt;='Product Ratings'!$E$7,H1167&gt;='Product Ratings'!$D$7),'Product Ratings'!$C$7,IF(AND(H1167&lt;='Product Ratings'!$E$8,H1167&gt;='Product Ratings'!$D$8),'Product Ratings'!$C$8,IF(H1167&gt;='Product Ratings'!$D$9,'Product Ratings'!$C$9)))))</f>
        <v>2</v>
      </c>
      <c r="S1167" s="99">
        <f>IF(AND(D1167&lt;='Product Ratings'!$I$5,D1167&gt;='Product Ratings'!$H$5),'Product Ratings'!$F$5,IF(AND(D1167&lt;='Product Ratings'!$I$6,D1167&gt;='Product Ratings'!$H$6),'Product Ratings'!$F$6,IF(AND(D1167&lt;='Product Ratings'!$I$7,I1167&gt;='Product Ratings'!$H$7),'Product Ratings'!$F$7,IF(AND(D1167&lt;='Product Ratings'!$I$8,D1167&gt;='Product Ratings'!$H$8),'Product Ratings'!$F$8,IF(D1167&gt;='Product Ratings'!$H$9,'Product Ratings'!$F$9)))))</f>
        <v>1</v>
      </c>
      <c r="T1167" s="99">
        <f>IF(AND(O1167&lt;='Product Ratings'!$M$5,O1167&gt;='Product Ratings'!$L$5),'Product Ratings'!$J$5,IF(AND(O1167&lt;='Product Ratings'!$M$6,O1167&gt;='Product Ratings'!$L$6),'Product Ratings'!$J$6,IF(AND(O1167&lt;='Product Ratings'!$M$7,O1167&gt;='Product Ratings'!$L$7),'Product Ratings'!$J$7,IF(AND(O1167&lt;='Product Ratings'!$M$8,O1167&gt;='Product Ratings'!$L$8),'Product Ratings'!$J$8,IF(O1167&gt;='Product Ratings'!$L$9,'Product Ratings'!$J$9)))))</f>
        <v>2</v>
      </c>
      <c r="U1167" s="99" t="b">
        <f>IF(AND(N1167&lt;='Product Ratings'!$R$5,N1167&gt;='Product Ratings'!$Q$5),'Product Ratings'!$O$5,IF(AND(N1167&lt;='Product Ratings'!$R$6,N1167&gt;='Product Ratings'!$Q$6),'Product Ratings'!$O$6,IF(AND(N1167&lt;='Product Ratings'!$R$7,N1167&gt;='Product Ratings'!$Q$7),'Product Ratings'!$O$7,IF(AND(N1167&lt;='Product Ratings'!$R$8,N1167&gt;='Product Ratings'!$Q$8),'Product Ratings'!$O$8,IF(N1167&gt;='Product Ratings'!$Q$9,'Product Ratings'!$O$9)))))</f>
        <v>0</v>
      </c>
      <c r="V1167" s="99">
        <f>IF(AND(P1167&lt;='Product Ratings'!$V$5,P1167&gt;='Product Ratings'!$U$5),'Product Ratings'!$S$5,IF(AND(P1167&lt;='Product Ratings'!$V$6,P1167&gt;='Product Ratings'!$U$6),'Product Ratings'!$S$6,IF(AND(P1167&lt;='Product Ratings'!$V$7,P1167&gt;='Product Ratings'!$U$7),'Product Ratings'!$S$7,IF(AND(P1167&lt;='Product Ratings'!$V$8,P1167&gt;='Product Ratings'!$U$8),'Product Ratings'!$S$8,IF(P1167&gt;='Product Ratings'!$U$9,'Product Ratings'!$S$9)))))</f>
        <v>4</v>
      </c>
      <c r="W1167" s="135">
        <f t="shared" si="6"/>
        <v>9</v>
      </c>
      <c r="X1167" s="90"/>
      <c r="Y1167" s="90"/>
      <c r="Z1167" s="90"/>
      <c r="AA1167" s="90"/>
      <c r="AB1167" s="90"/>
    </row>
    <row r="1168" ht="12.75" customHeight="1">
      <c r="A1168" s="87"/>
      <c r="B1168" s="90"/>
      <c r="C1168" s="90"/>
      <c r="D1168" s="126">
        <v>4.0</v>
      </c>
      <c r="E1168" s="127">
        <v>34.7</v>
      </c>
      <c r="F1168" s="128">
        <f t="shared" si="7"/>
        <v>22.555</v>
      </c>
      <c r="G1168" s="129">
        <f t="shared" si="1"/>
        <v>12.145</v>
      </c>
      <c r="H1168" s="130">
        <f t="shared" si="2"/>
        <v>0.35</v>
      </c>
      <c r="I1168" s="131">
        <v>44916.0</v>
      </c>
      <c r="J1168" s="132">
        <v>44952.0</v>
      </c>
      <c r="K1168" s="123"/>
      <c r="L1168" s="90"/>
      <c r="M1168" s="133">
        <f t="shared" si="3"/>
        <v>8.675</v>
      </c>
      <c r="N1168" s="99"/>
      <c r="O1168" s="133">
        <f t="shared" si="5"/>
        <v>5.63875</v>
      </c>
      <c r="P1168" s="134">
        <v>0.45</v>
      </c>
      <c r="Q1168" s="90"/>
      <c r="R1168" s="99">
        <f>IF(AND(H1168&lt;='Product Ratings'!$E$5,H1168&gt;='Product Ratings'!$D$5),'Product Ratings'!$C$5,IF(AND(H1168&lt;='Product Ratings'!$E$6,H1168&gt;='Product Ratings'!$D$6),'Product Ratings'!$C$6,IF(AND(H1168&lt;='Product Ratings'!$E$7,H1168&gt;='Product Ratings'!$D$7),'Product Ratings'!$C$7,IF(AND(H1168&lt;='Product Ratings'!$E$8,H1168&gt;='Product Ratings'!$D$8),'Product Ratings'!$C$8,IF(H1168&gt;='Product Ratings'!$D$9,'Product Ratings'!$C$9)))))</f>
        <v>2</v>
      </c>
      <c r="S1168" s="99">
        <f>IF(AND(D1168&lt;='Product Ratings'!$I$5,D1168&gt;='Product Ratings'!$H$5),'Product Ratings'!$F$5,IF(AND(D1168&lt;='Product Ratings'!$I$6,D1168&gt;='Product Ratings'!$H$6),'Product Ratings'!$F$6,IF(AND(D1168&lt;='Product Ratings'!$I$7,I1168&gt;='Product Ratings'!$H$7),'Product Ratings'!$F$7,IF(AND(D1168&lt;='Product Ratings'!$I$8,D1168&gt;='Product Ratings'!$H$8),'Product Ratings'!$F$8,IF(D1168&gt;='Product Ratings'!$H$9,'Product Ratings'!$F$9)))))</f>
        <v>1</v>
      </c>
      <c r="T1168" s="99">
        <f>IF(AND(O1168&lt;='Product Ratings'!$M$5,O1168&gt;='Product Ratings'!$L$5),'Product Ratings'!$J$5,IF(AND(O1168&lt;='Product Ratings'!$M$6,O1168&gt;='Product Ratings'!$L$6),'Product Ratings'!$J$6,IF(AND(O1168&lt;='Product Ratings'!$M$7,O1168&gt;='Product Ratings'!$L$7),'Product Ratings'!$J$7,IF(AND(O1168&lt;='Product Ratings'!$M$8,O1168&gt;='Product Ratings'!$L$8),'Product Ratings'!$J$8,IF(O1168&gt;='Product Ratings'!$L$9,'Product Ratings'!$J$9)))))</f>
        <v>5</v>
      </c>
      <c r="U1168" s="99" t="b">
        <f>IF(AND(N1168&lt;='Product Ratings'!$R$5,N1168&gt;='Product Ratings'!$Q$5),'Product Ratings'!$O$5,IF(AND(N1168&lt;='Product Ratings'!$R$6,N1168&gt;='Product Ratings'!$Q$6),'Product Ratings'!$O$6,IF(AND(N1168&lt;='Product Ratings'!$R$7,N1168&gt;='Product Ratings'!$Q$7),'Product Ratings'!$O$7,IF(AND(N1168&lt;='Product Ratings'!$R$8,N1168&gt;='Product Ratings'!$Q$8),'Product Ratings'!$O$8,IF(N1168&gt;='Product Ratings'!$Q$9,'Product Ratings'!$O$9)))))</f>
        <v>0</v>
      </c>
      <c r="V1168" s="99">
        <f>IF(AND(P1168&lt;='Product Ratings'!$V$5,P1168&gt;='Product Ratings'!$U$5),'Product Ratings'!$S$5,IF(AND(P1168&lt;='Product Ratings'!$V$6,P1168&gt;='Product Ratings'!$U$6),'Product Ratings'!$S$6,IF(AND(P1168&lt;='Product Ratings'!$V$7,P1168&gt;='Product Ratings'!$U$7),'Product Ratings'!$S$7,IF(AND(P1168&lt;='Product Ratings'!$V$8,P1168&gt;='Product Ratings'!$U$8),'Product Ratings'!$S$8,IF(P1168&gt;='Product Ratings'!$U$9,'Product Ratings'!$S$9)))))</f>
        <v>4</v>
      </c>
      <c r="W1168" s="135">
        <f t="shared" si="6"/>
        <v>12</v>
      </c>
      <c r="X1168" s="90"/>
      <c r="Y1168" s="90"/>
      <c r="Z1168" s="90"/>
      <c r="AA1168" s="90"/>
      <c r="AB1168" s="90"/>
    </row>
    <row r="1169" ht="12.75" customHeight="1">
      <c r="A1169" s="87"/>
      <c r="B1169" s="90"/>
      <c r="C1169" s="90"/>
      <c r="D1169" s="126">
        <v>5.0</v>
      </c>
      <c r="E1169" s="127">
        <v>241.74</v>
      </c>
      <c r="F1169" s="128">
        <f t="shared" si="7"/>
        <v>157.131</v>
      </c>
      <c r="G1169" s="129">
        <f t="shared" si="1"/>
        <v>84.609</v>
      </c>
      <c r="H1169" s="130">
        <f t="shared" si="2"/>
        <v>0.35</v>
      </c>
      <c r="I1169" s="131">
        <v>44917.0</v>
      </c>
      <c r="J1169" s="132">
        <v>44953.0</v>
      </c>
      <c r="K1169" s="123"/>
      <c r="L1169" s="90"/>
      <c r="M1169" s="133">
        <f t="shared" si="3"/>
        <v>48.348</v>
      </c>
      <c r="N1169" s="99"/>
      <c r="O1169" s="133">
        <f t="shared" si="5"/>
        <v>31.4262</v>
      </c>
      <c r="P1169" s="134">
        <v>0.46</v>
      </c>
      <c r="Q1169" s="90"/>
      <c r="R1169" s="99">
        <f>IF(AND(H1169&lt;='Product Ratings'!$E$5,H1169&gt;='Product Ratings'!$D$5),'Product Ratings'!$C$5,IF(AND(H1169&lt;='Product Ratings'!$E$6,H1169&gt;='Product Ratings'!$D$6),'Product Ratings'!$C$6,IF(AND(H1169&lt;='Product Ratings'!$E$7,H1169&gt;='Product Ratings'!$D$7),'Product Ratings'!$C$7,IF(AND(H1169&lt;='Product Ratings'!$E$8,H1169&gt;='Product Ratings'!$D$8),'Product Ratings'!$C$8,IF(H1169&gt;='Product Ratings'!$D$9,'Product Ratings'!$C$9)))))</f>
        <v>2</v>
      </c>
      <c r="S1169" s="99">
        <f>IF(AND(D1169&lt;='Product Ratings'!$I$5,D1169&gt;='Product Ratings'!$H$5),'Product Ratings'!$F$5,IF(AND(D1169&lt;='Product Ratings'!$I$6,D1169&gt;='Product Ratings'!$H$6),'Product Ratings'!$F$6,IF(AND(D1169&lt;='Product Ratings'!$I$7,I1169&gt;='Product Ratings'!$H$7),'Product Ratings'!$F$7,IF(AND(D1169&lt;='Product Ratings'!$I$8,D1169&gt;='Product Ratings'!$H$8),'Product Ratings'!$F$8,IF(D1169&gt;='Product Ratings'!$H$9,'Product Ratings'!$F$9)))))</f>
        <v>1</v>
      </c>
      <c r="T1169" s="99">
        <f>IF(AND(O1169&lt;='Product Ratings'!$M$5,O1169&gt;='Product Ratings'!$L$5),'Product Ratings'!$J$5,IF(AND(O1169&lt;='Product Ratings'!$M$6,O1169&gt;='Product Ratings'!$L$6),'Product Ratings'!$J$6,IF(AND(O1169&lt;='Product Ratings'!$M$7,O1169&gt;='Product Ratings'!$L$7),'Product Ratings'!$J$7,IF(AND(O1169&lt;='Product Ratings'!$M$8,O1169&gt;='Product Ratings'!$L$8),'Product Ratings'!$J$8,IF(O1169&gt;='Product Ratings'!$L$9,'Product Ratings'!$J$9)))))</f>
        <v>4</v>
      </c>
      <c r="U1169" s="99" t="b">
        <f>IF(AND(N1169&lt;='Product Ratings'!$R$5,N1169&gt;='Product Ratings'!$Q$5),'Product Ratings'!$O$5,IF(AND(N1169&lt;='Product Ratings'!$R$6,N1169&gt;='Product Ratings'!$Q$6),'Product Ratings'!$O$6,IF(AND(N1169&lt;='Product Ratings'!$R$7,N1169&gt;='Product Ratings'!$Q$7),'Product Ratings'!$O$7,IF(AND(N1169&lt;='Product Ratings'!$R$8,N1169&gt;='Product Ratings'!$Q$8),'Product Ratings'!$O$8,IF(N1169&gt;='Product Ratings'!$Q$9,'Product Ratings'!$O$9)))))</f>
        <v>0</v>
      </c>
      <c r="V1169" s="99">
        <f>IF(AND(P1169&lt;='Product Ratings'!$V$5,P1169&gt;='Product Ratings'!$U$5),'Product Ratings'!$S$5,IF(AND(P1169&lt;='Product Ratings'!$V$6,P1169&gt;='Product Ratings'!$U$6),'Product Ratings'!$S$6,IF(AND(P1169&lt;='Product Ratings'!$V$7,P1169&gt;='Product Ratings'!$U$7),'Product Ratings'!$S$7,IF(AND(P1169&lt;='Product Ratings'!$V$8,P1169&gt;='Product Ratings'!$U$8),'Product Ratings'!$S$8,IF(P1169&gt;='Product Ratings'!$U$9,'Product Ratings'!$S$9)))))</f>
        <v>4</v>
      </c>
      <c r="W1169" s="135">
        <f t="shared" si="6"/>
        <v>11</v>
      </c>
      <c r="X1169" s="90"/>
      <c r="Y1169" s="90"/>
      <c r="Z1169" s="90"/>
      <c r="AA1169" s="90"/>
      <c r="AB1169" s="90"/>
    </row>
    <row r="1170" ht="12.75" customHeight="1">
      <c r="A1170" s="87"/>
      <c r="B1170" s="90"/>
      <c r="C1170" s="90"/>
      <c r="D1170" s="126">
        <v>6.0</v>
      </c>
      <c r="E1170" s="127">
        <v>44.35</v>
      </c>
      <c r="F1170" s="128">
        <f t="shared" si="7"/>
        <v>28.8275</v>
      </c>
      <c r="G1170" s="129">
        <f t="shared" si="1"/>
        <v>15.5225</v>
      </c>
      <c r="H1170" s="130">
        <f t="shared" si="2"/>
        <v>0.35</v>
      </c>
      <c r="I1170" s="131">
        <v>44918.0</v>
      </c>
      <c r="J1170" s="132">
        <v>44954.0</v>
      </c>
      <c r="K1170" s="123"/>
      <c r="L1170" s="90"/>
      <c r="M1170" s="133">
        <f t="shared" si="3"/>
        <v>7.391666667</v>
      </c>
      <c r="N1170" s="99"/>
      <c r="O1170" s="133">
        <f t="shared" si="5"/>
        <v>4.804583333</v>
      </c>
      <c r="P1170" s="134">
        <v>0.48</v>
      </c>
      <c r="Q1170" s="90"/>
      <c r="R1170" s="99">
        <f>IF(AND(H1170&lt;='Product Ratings'!$E$5,H1170&gt;='Product Ratings'!$D$5),'Product Ratings'!$C$5,IF(AND(H1170&lt;='Product Ratings'!$E$6,H1170&gt;='Product Ratings'!$D$6),'Product Ratings'!$C$6,IF(AND(H1170&lt;='Product Ratings'!$E$7,H1170&gt;='Product Ratings'!$D$7),'Product Ratings'!$C$7,IF(AND(H1170&lt;='Product Ratings'!$E$8,H1170&gt;='Product Ratings'!$D$8),'Product Ratings'!$C$8,IF(H1170&gt;='Product Ratings'!$D$9,'Product Ratings'!$C$9)))))</f>
        <v>2</v>
      </c>
      <c r="S1170" s="99">
        <f>IF(AND(D1170&lt;='Product Ratings'!$I$5,D1170&gt;='Product Ratings'!$H$5),'Product Ratings'!$F$5,IF(AND(D1170&lt;='Product Ratings'!$I$6,D1170&gt;='Product Ratings'!$H$6),'Product Ratings'!$F$6,IF(AND(D1170&lt;='Product Ratings'!$I$7,I1170&gt;='Product Ratings'!$H$7),'Product Ratings'!$F$7,IF(AND(D1170&lt;='Product Ratings'!$I$8,D1170&gt;='Product Ratings'!$H$8),'Product Ratings'!$F$8,IF(D1170&gt;='Product Ratings'!$H$9,'Product Ratings'!$F$9)))))</f>
        <v>2</v>
      </c>
      <c r="T1170" s="99">
        <f>IF(AND(O1170&lt;='Product Ratings'!$M$5,O1170&gt;='Product Ratings'!$L$5),'Product Ratings'!$J$5,IF(AND(O1170&lt;='Product Ratings'!$M$6,O1170&gt;='Product Ratings'!$L$6),'Product Ratings'!$J$6,IF(AND(O1170&lt;='Product Ratings'!$M$7,O1170&gt;='Product Ratings'!$L$7),'Product Ratings'!$J$7,IF(AND(O1170&lt;='Product Ratings'!$M$8,O1170&gt;='Product Ratings'!$L$8),'Product Ratings'!$J$8,IF(O1170&gt;='Product Ratings'!$L$9,'Product Ratings'!$J$9)))))</f>
        <v>5</v>
      </c>
      <c r="U1170" s="99" t="b">
        <f>IF(AND(N1170&lt;='Product Ratings'!$R$5,N1170&gt;='Product Ratings'!$Q$5),'Product Ratings'!$O$5,IF(AND(N1170&lt;='Product Ratings'!$R$6,N1170&gt;='Product Ratings'!$Q$6),'Product Ratings'!$O$6,IF(AND(N1170&lt;='Product Ratings'!$R$7,N1170&gt;='Product Ratings'!$Q$7),'Product Ratings'!$O$7,IF(AND(N1170&lt;='Product Ratings'!$R$8,N1170&gt;='Product Ratings'!$Q$8),'Product Ratings'!$O$8,IF(N1170&gt;='Product Ratings'!$Q$9,'Product Ratings'!$O$9)))))</f>
        <v>0</v>
      </c>
      <c r="V1170" s="99">
        <f>IF(AND(P1170&lt;='Product Ratings'!$V$5,P1170&gt;='Product Ratings'!$U$5),'Product Ratings'!$S$5,IF(AND(P1170&lt;='Product Ratings'!$V$6,P1170&gt;='Product Ratings'!$U$6),'Product Ratings'!$S$6,IF(AND(P1170&lt;='Product Ratings'!$V$7,P1170&gt;='Product Ratings'!$U$7),'Product Ratings'!$S$7,IF(AND(P1170&lt;='Product Ratings'!$V$8,P1170&gt;='Product Ratings'!$U$8),'Product Ratings'!$S$8,IF(P1170&gt;='Product Ratings'!$U$9,'Product Ratings'!$S$9)))))</f>
        <v>4</v>
      </c>
      <c r="W1170" s="135">
        <f t="shared" si="6"/>
        <v>13</v>
      </c>
      <c r="X1170" s="90"/>
      <c r="Y1170" s="90"/>
      <c r="Z1170" s="90"/>
      <c r="AA1170" s="90"/>
      <c r="AB1170" s="90"/>
    </row>
    <row r="1171" ht="12.75" customHeight="1">
      <c r="A1171" s="87"/>
      <c r="B1171" s="90"/>
      <c r="C1171" s="90"/>
      <c r="D1171" s="126">
        <v>1.0</v>
      </c>
      <c r="E1171" s="127">
        <v>400.01</v>
      </c>
      <c r="F1171" s="128">
        <f t="shared" si="7"/>
        <v>260.0065</v>
      </c>
      <c r="G1171" s="129">
        <f t="shared" si="1"/>
        <v>140.0035</v>
      </c>
      <c r="H1171" s="130">
        <f t="shared" si="2"/>
        <v>0.35</v>
      </c>
      <c r="I1171" s="131">
        <v>44919.0</v>
      </c>
      <c r="J1171" s="132">
        <v>44955.0</v>
      </c>
      <c r="K1171" s="123"/>
      <c r="L1171" s="90"/>
      <c r="M1171" s="133">
        <f t="shared" si="3"/>
        <v>400.01</v>
      </c>
      <c r="N1171" s="99"/>
      <c r="O1171" s="133">
        <f t="shared" si="5"/>
        <v>260.0065</v>
      </c>
      <c r="P1171" s="134">
        <v>0.5</v>
      </c>
      <c r="Q1171" s="90"/>
      <c r="R1171" s="99">
        <f>IF(AND(H1171&lt;='Product Ratings'!$E$5,H1171&gt;='Product Ratings'!$D$5),'Product Ratings'!$C$5,IF(AND(H1171&lt;='Product Ratings'!$E$6,H1171&gt;='Product Ratings'!$D$6),'Product Ratings'!$C$6,IF(AND(H1171&lt;='Product Ratings'!$E$7,H1171&gt;='Product Ratings'!$D$7),'Product Ratings'!$C$7,IF(AND(H1171&lt;='Product Ratings'!$E$8,H1171&gt;='Product Ratings'!$D$8),'Product Ratings'!$C$8,IF(H1171&gt;='Product Ratings'!$D$9,'Product Ratings'!$C$9)))))</f>
        <v>2</v>
      </c>
      <c r="S1171" s="99">
        <f>IF(AND(D1171&lt;='Product Ratings'!$I$5,D1171&gt;='Product Ratings'!$H$5),'Product Ratings'!$F$5,IF(AND(D1171&lt;='Product Ratings'!$I$6,D1171&gt;='Product Ratings'!$H$6),'Product Ratings'!$F$6,IF(AND(D1171&lt;='Product Ratings'!$I$7,I1171&gt;='Product Ratings'!$H$7),'Product Ratings'!$F$7,IF(AND(D1171&lt;='Product Ratings'!$I$8,D1171&gt;='Product Ratings'!$H$8),'Product Ratings'!$F$8,IF(D1171&gt;='Product Ratings'!$H$9,'Product Ratings'!$F$9)))))</f>
        <v>1</v>
      </c>
      <c r="T1171" s="99">
        <f>IF(AND(O1171&lt;='Product Ratings'!$M$5,O1171&gt;='Product Ratings'!$L$5),'Product Ratings'!$J$5,IF(AND(O1171&lt;='Product Ratings'!$M$6,O1171&gt;='Product Ratings'!$L$6),'Product Ratings'!$J$6,IF(AND(O1171&lt;='Product Ratings'!$M$7,O1171&gt;='Product Ratings'!$L$7),'Product Ratings'!$J$7,IF(AND(O1171&lt;='Product Ratings'!$M$8,O1171&gt;='Product Ratings'!$L$8),'Product Ratings'!$J$8,IF(O1171&gt;='Product Ratings'!$L$9,'Product Ratings'!$J$9)))))</f>
        <v>1</v>
      </c>
      <c r="U1171" s="99" t="b">
        <f>IF(AND(N1171&lt;='Product Ratings'!$R$5,N1171&gt;='Product Ratings'!$Q$5),'Product Ratings'!$O$5,IF(AND(N1171&lt;='Product Ratings'!$R$6,N1171&gt;='Product Ratings'!$Q$6),'Product Ratings'!$O$6,IF(AND(N1171&lt;='Product Ratings'!$R$7,N1171&gt;='Product Ratings'!$Q$7),'Product Ratings'!$O$7,IF(AND(N1171&lt;='Product Ratings'!$R$8,N1171&gt;='Product Ratings'!$Q$8),'Product Ratings'!$O$8,IF(N1171&gt;='Product Ratings'!$Q$9,'Product Ratings'!$O$9)))))</f>
        <v>0</v>
      </c>
      <c r="V1171" s="99">
        <f>IF(AND(P1171&lt;='Product Ratings'!$V$5,P1171&gt;='Product Ratings'!$U$5),'Product Ratings'!$S$5,IF(AND(P1171&lt;='Product Ratings'!$V$6,P1171&gt;='Product Ratings'!$U$6),'Product Ratings'!$S$6,IF(AND(P1171&lt;='Product Ratings'!$V$7,P1171&gt;='Product Ratings'!$U$7),'Product Ratings'!$S$7,IF(AND(P1171&lt;='Product Ratings'!$V$8,P1171&gt;='Product Ratings'!$U$8),'Product Ratings'!$S$8,IF(P1171&gt;='Product Ratings'!$U$9,'Product Ratings'!$S$9)))))</f>
        <v>4</v>
      </c>
      <c r="W1171" s="135">
        <f t="shared" si="6"/>
        <v>8</v>
      </c>
      <c r="X1171" s="90"/>
      <c r="Y1171" s="90"/>
      <c r="Z1171" s="90"/>
      <c r="AA1171" s="90"/>
      <c r="AB1171" s="90"/>
    </row>
    <row r="1172" ht="12.75" customHeight="1">
      <c r="A1172" s="87"/>
      <c r="B1172" s="90"/>
      <c r="C1172" s="90"/>
      <c r="D1172" s="126">
        <v>2.0</v>
      </c>
      <c r="E1172" s="127">
        <v>1395.48</v>
      </c>
      <c r="F1172" s="128">
        <f t="shared" si="7"/>
        <v>907.062</v>
      </c>
      <c r="G1172" s="129">
        <f t="shared" si="1"/>
        <v>488.418</v>
      </c>
      <c r="H1172" s="130">
        <f t="shared" si="2"/>
        <v>0.35</v>
      </c>
      <c r="I1172" s="131">
        <v>44920.0</v>
      </c>
      <c r="J1172" s="132">
        <v>44956.0</v>
      </c>
      <c r="K1172" s="123"/>
      <c r="L1172" s="90"/>
      <c r="M1172" s="133">
        <f t="shared" si="3"/>
        <v>697.74</v>
      </c>
      <c r="N1172" s="99"/>
      <c r="O1172" s="133">
        <f t="shared" si="5"/>
        <v>453.531</v>
      </c>
      <c r="P1172" s="134">
        <v>0.52</v>
      </c>
      <c r="Q1172" s="90"/>
      <c r="R1172" s="99">
        <f>IF(AND(H1172&lt;='Product Ratings'!$E$5,H1172&gt;='Product Ratings'!$D$5),'Product Ratings'!$C$5,IF(AND(H1172&lt;='Product Ratings'!$E$6,H1172&gt;='Product Ratings'!$D$6),'Product Ratings'!$C$6,IF(AND(H1172&lt;='Product Ratings'!$E$7,H1172&gt;='Product Ratings'!$D$7),'Product Ratings'!$C$7,IF(AND(H1172&lt;='Product Ratings'!$E$8,H1172&gt;='Product Ratings'!$D$8),'Product Ratings'!$C$8,IF(H1172&gt;='Product Ratings'!$D$9,'Product Ratings'!$C$9)))))</f>
        <v>2</v>
      </c>
      <c r="S1172" s="99">
        <f>IF(AND(D1172&lt;='Product Ratings'!$I$5,D1172&gt;='Product Ratings'!$H$5),'Product Ratings'!$F$5,IF(AND(D1172&lt;='Product Ratings'!$I$6,D1172&gt;='Product Ratings'!$H$6),'Product Ratings'!$F$6,IF(AND(D1172&lt;='Product Ratings'!$I$7,I1172&gt;='Product Ratings'!$H$7),'Product Ratings'!$F$7,IF(AND(D1172&lt;='Product Ratings'!$I$8,D1172&gt;='Product Ratings'!$H$8),'Product Ratings'!$F$8,IF(D1172&gt;='Product Ratings'!$H$9,'Product Ratings'!$F$9)))))</f>
        <v>1</v>
      </c>
      <c r="T1172" s="99">
        <f>IF(AND(O1172&lt;='Product Ratings'!$M$5,O1172&gt;='Product Ratings'!$L$5),'Product Ratings'!$J$5,IF(AND(O1172&lt;='Product Ratings'!$M$6,O1172&gt;='Product Ratings'!$L$6),'Product Ratings'!$J$6,IF(AND(O1172&lt;='Product Ratings'!$M$7,O1172&gt;='Product Ratings'!$L$7),'Product Ratings'!$J$7,IF(AND(O1172&lt;='Product Ratings'!$M$8,O1172&gt;='Product Ratings'!$L$8),'Product Ratings'!$J$8,IF(O1172&gt;='Product Ratings'!$L$9,'Product Ratings'!$J$9)))))</f>
        <v>1</v>
      </c>
      <c r="U1172" s="99" t="b">
        <f>IF(AND(N1172&lt;='Product Ratings'!$R$5,N1172&gt;='Product Ratings'!$Q$5),'Product Ratings'!$O$5,IF(AND(N1172&lt;='Product Ratings'!$R$6,N1172&gt;='Product Ratings'!$Q$6),'Product Ratings'!$O$6,IF(AND(N1172&lt;='Product Ratings'!$R$7,N1172&gt;='Product Ratings'!$Q$7),'Product Ratings'!$O$7,IF(AND(N1172&lt;='Product Ratings'!$R$8,N1172&gt;='Product Ratings'!$Q$8),'Product Ratings'!$O$8,IF(N1172&gt;='Product Ratings'!$Q$9,'Product Ratings'!$O$9)))))</f>
        <v>0</v>
      </c>
      <c r="V1172" s="99">
        <f>IF(AND(P1172&lt;='Product Ratings'!$V$5,P1172&gt;='Product Ratings'!$U$5),'Product Ratings'!$S$5,IF(AND(P1172&lt;='Product Ratings'!$V$6,P1172&gt;='Product Ratings'!$U$6),'Product Ratings'!$S$6,IF(AND(P1172&lt;='Product Ratings'!$V$7,P1172&gt;='Product Ratings'!$U$7),'Product Ratings'!$S$7,IF(AND(P1172&lt;='Product Ratings'!$V$8,P1172&gt;='Product Ratings'!$U$8),'Product Ratings'!$S$8,IF(P1172&gt;='Product Ratings'!$U$9,'Product Ratings'!$S$9)))))</f>
        <v>4</v>
      </c>
      <c r="W1172" s="135">
        <f t="shared" si="6"/>
        <v>8</v>
      </c>
      <c r="X1172" s="90"/>
      <c r="Y1172" s="90"/>
      <c r="Z1172" s="90"/>
      <c r="AA1172" s="90"/>
      <c r="AB1172" s="90"/>
    </row>
    <row r="1173" ht="12.75" customHeight="1">
      <c r="A1173" s="87"/>
      <c r="B1173" s="90"/>
      <c r="C1173" s="90"/>
      <c r="D1173" s="126">
        <v>3.0</v>
      </c>
      <c r="E1173" s="127">
        <v>282.09</v>
      </c>
      <c r="F1173" s="128">
        <f t="shared" si="7"/>
        <v>183.3585</v>
      </c>
      <c r="G1173" s="129">
        <f t="shared" si="1"/>
        <v>98.7315</v>
      </c>
      <c r="H1173" s="130">
        <f t="shared" si="2"/>
        <v>0.35</v>
      </c>
      <c r="I1173" s="131">
        <v>44921.0</v>
      </c>
      <c r="J1173" s="132">
        <v>44957.0</v>
      </c>
      <c r="K1173" s="123"/>
      <c r="L1173" s="90"/>
      <c r="M1173" s="133">
        <f t="shared" si="3"/>
        <v>94.03</v>
      </c>
      <c r="N1173" s="99"/>
      <c r="O1173" s="133">
        <f t="shared" si="5"/>
        <v>61.1195</v>
      </c>
      <c r="P1173" s="134">
        <v>0.56</v>
      </c>
      <c r="Q1173" s="90"/>
      <c r="R1173" s="99">
        <f>IF(AND(H1173&lt;='Product Ratings'!$E$5,H1173&gt;='Product Ratings'!$D$5),'Product Ratings'!$C$5,IF(AND(H1173&lt;='Product Ratings'!$E$6,H1173&gt;='Product Ratings'!$D$6),'Product Ratings'!$C$6,IF(AND(H1173&lt;='Product Ratings'!$E$7,H1173&gt;='Product Ratings'!$D$7),'Product Ratings'!$C$7,IF(AND(H1173&lt;='Product Ratings'!$E$8,H1173&gt;='Product Ratings'!$D$8),'Product Ratings'!$C$8,IF(H1173&gt;='Product Ratings'!$D$9,'Product Ratings'!$C$9)))))</f>
        <v>2</v>
      </c>
      <c r="S1173" s="99">
        <f>IF(AND(D1173&lt;='Product Ratings'!$I$5,D1173&gt;='Product Ratings'!$H$5),'Product Ratings'!$F$5,IF(AND(D1173&lt;='Product Ratings'!$I$6,D1173&gt;='Product Ratings'!$H$6),'Product Ratings'!$F$6,IF(AND(D1173&lt;='Product Ratings'!$I$7,I1173&gt;='Product Ratings'!$H$7),'Product Ratings'!$F$7,IF(AND(D1173&lt;='Product Ratings'!$I$8,D1173&gt;='Product Ratings'!$H$8),'Product Ratings'!$F$8,IF(D1173&gt;='Product Ratings'!$H$9,'Product Ratings'!$F$9)))))</f>
        <v>1</v>
      </c>
      <c r="T1173" s="99">
        <f>IF(AND(O1173&lt;='Product Ratings'!$M$5,O1173&gt;='Product Ratings'!$L$5),'Product Ratings'!$J$5,IF(AND(O1173&lt;='Product Ratings'!$M$6,O1173&gt;='Product Ratings'!$L$6),'Product Ratings'!$J$6,IF(AND(O1173&lt;='Product Ratings'!$M$7,O1173&gt;='Product Ratings'!$L$7),'Product Ratings'!$J$7,IF(AND(O1173&lt;='Product Ratings'!$M$8,O1173&gt;='Product Ratings'!$L$8),'Product Ratings'!$J$8,IF(O1173&gt;='Product Ratings'!$L$9,'Product Ratings'!$J$9)))))</f>
        <v>3</v>
      </c>
      <c r="U1173" s="99" t="b">
        <f>IF(AND(N1173&lt;='Product Ratings'!$R$5,N1173&gt;='Product Ratings'!$Q$5),'Product Ratings'!$O$5,IF(AND(N1173&lt;='Product Ratings'!$R$6,N1173&gt;='Product Ratings'!$Q$6),'Product Ratings'!$O$6,IF(AND(N1173&lt;='Product Ratings'!$R$7,N1173&gt;='Product Ratings'!$Q$7),'Product Ratings'!$O$7,IF(AND(N1173&lt;='Product Ratings'!$R$8,N1173&gt;='Product Ratings'!$Q$8),'Product Ratings'!$O$8,IF(N1173&gt;='Product Ratings'!$Q$9,'Product Ratings'!$O$9)))))</f>
        <v>0</v>
      </c>
      <c r="V1173" s="99">
        <f>IF(AND(P1173&lt;='Product Ratings'!$V$5,P1173&gt;='Product Ratings'!$U$5),'Product Ratings'!$S$5,IF(AND(P1173&lt;='Product Ratings'!$V$6,P1173&gt;='Product Ratings'!$U$6),'Product Ratings'!$S$6,IF(AND(P1173&lt;='Product Ratings'!$V$7,P1173&gt;='Product Ratings'!$U$7),'Product Ratings'!$S$7,IF(AND(P1173&lt;='Product Ratings'!$V$8,P1173&gt;='Product Ratings'!$U$8),'Product Ratings'!$S$8,IF(P1173&gt;='Product Ratings'!$U$9,'Product Ratings'!$S$9)))))</f>
        <v>4</v>
      </c>
      <c r="W1173" s="135">
        <f t="shared" si="6"/>
        <v>10</v>
      </c>
      <c r="X1173" s="90"/>
      <c r="Y1173" s="90"/>
      <c r="Z1173" s="90"/>
      <c r="AA1173" s="90"/>
      <c r="AB1173" s="90"/>
    </row>
    <row r="1174" ht="12.75" customHeight="1">
      <c r="A1174" s="87"/>
      <c r="B1174" s="90"/>
      <c r="C1174" s="90"/>
      <c r="D1174" s="126">
        <v>4.0</v>
      </c>
      <c r="E1174" s="127">
        <v>766.08</v>
      </c>
      <c r="F1174" s="128">
        <f t="shared" si="7"/>
        <v>497.952</v>
      </c>
      <c r="G1174" s="129">
        <f t="shared" si="1"/>
        <v>268.128</v>
      </c>
      <c r="H1174" s="130">
        <f t="shared" si="2"/>
        <v>0.35</v>
      </c>
      <c r="I1174" s="131">
        <v>44922.0</v>
      </c>
      <c r="J1174" s="132">
        <v>44958.0</v>
      </c>
      <c r="K1174" s="123"/>
      <c r="L1174" s="90"/>
      <c r="M1174" s="133">
        <f t="shared" si="3"/>
        <v>191.52</v>
      </c>
      <c r="N1174" s="99"/>
      <c r="O1174" s="133">
        <f t="shared" si="5"/>
        <v>124.488</v>
      </c>
      <c r="P1174" s="134">
        <v>0.53</v>
      </c>
      <c r="Q1174" s="90"/>
      <c r="R1174" s="99">
        <f>IF(AND(H1174&lt;='Product Ratings'!$E$5,H1174&gt;='Product Ratings'!$D$5),'Product Ratings'!$C$5,IF(AND(H1174&lt;='Product Ratings'!$E$6,H1174&gt;='Product Ratings'!$D$6),'Product Ratings'!$C$6,IF(AND(H1174&lt;='Product Ratings'!$E$7,H1174&gt;='Product Ratings'!$D$7),'Product Ratings'!$C$7,IF(AND(H1174&lt;='Product Ratings'!$E$8,H1174&gt;='Product Ratings'!$D$8),'Product Ratings'!$C$8,IF(H1174&gt;='Product Ratings'!$D$9,'Product Ratings'!$C$9)))))</f>
        <v>2</v>
      </c>
      <c r="S1174" s="99">
        <f>IF(AND(D1174&lt;='Product Ratings'!$I$5,D1174&gt;='Product Ratings'!$H$5),'Product Ratings'!$F$5,IF(AND(D1174&lt;='Product Ratings'!$I$6,D1174&gt;='Product Ratings'!$H$6),'Product Ratings'!$F$6,IF(AND(D1174&lt;='Product Ratings'!$I$7,I1174&gt;='Product Ratings'!$H$7),'Product Ratings'!$F$7,IF(AND(D1174&lt;='Product Ratings'!$I$8,D1174&gt;='Product Ratings'!$H$8),'Product Ratings'!$F$8,IF(D1174&gt;='Product Ratings'!$H$9,'Product Ratings'!$F$9)))))</f>
        <v>1</v>
      </c>
      <c r="T1174" s="99">
        <f>IF(AND(O1174&lt;='Product Ratings'!$M$5,O1174&gt;='Product Ratings'!$L$5),'Product Ratings'!$J$5,IF(AND(O1174&lt;='Product Ratings'!$M$6,O1174&gt;='Product Ratings'!$L$6),'Product Ratings'!$J$6,IF(AND(O1174&lt;='Product Ratings'!$M$7,O1174&gt;='Product Ratings'!$L$7),'Product Ratings'!$J$7,IF(AND(O1174&lt;='Product Ratings'!$M$8,O1174&gt;='Product Ratings'!$L$8),'Product Ratings'!$J$8,IF(O1174&gt;='Product Ratings'!$L$9,'Product Ratings'!$J$9)))))</f>
        <v>2</v>
      </c>
      <c r="U1174" s="99" t="b">
        <f>IF(AND(N1174&lt;='Product Ratings'!$R$5,N1174&gt;='Product Ratings'!$Q$5),'Product Ratings'!$O$5,IF(AND(N1174&lt;='Product Ratings'!$R$6,N1174&gt;='Product Ratings'!$Q$6),'Product Ratings'!$O$6,IF(AND(N1174&lt;='Product Ratings'!$R$7,N1174&gt;='Product Ratings'!$Q$7),'Product Ratings'!$O$7,IF(AND(N1174&lt;='Product Ratings'!$R$8,N1174&gt;='Product Ratings'!$Q$8),'Product Ratings'!$O$8,IF(N1174&gt;='Product Ratings'!$Q$9,'Product Ratings'!$O$9)))))</f>
        <v>0</v>
      </c>
      <c r="V1174" s="99">
        <f>IF(AND(P1174&lt;='Product Ratings'!$V$5,P1174&gt;='Product Ratings'!$U$5),'Product Ratings'!$S$5,IF(AND(P1174&lt;='Product Ratings'!$V$6,P1174&gt;='Product Ratings'!$U$6),'Product Ratings'!$S$6,IF(AND(P1174&lt;='Product Ratings'!$V$7,P1174&gt;='Product Ratings'!$U$7),'Product Ratings'!$S$7,IF(AND(P1174&lt;='Product Ratings'!$V$8,P1174&gt;='Product Ratings'!$U$8),'Product Ratings'!$S$8,IF(P1174&gt;='Product Ratings'!$U$9,'Product Ratings'!$S$9)))))</f>
        <v>4</v>
      </c>
      <c r="W1174" s="135">
        <f t="shared" si="6"/>
        <v>9</v>
      </c>
      <c r="X1174" s="90"/>
      <c r="Y1174" s="90"/>
      <c r="Z1174" s="90"/>
      <c r="AA1174" s="90"/>
      <c r="AB1174" s="90"/>
    </row>
    <row r="1175" ht="12.75" customHeight="1">
      <c r="A1175" s="87"/>
      <c r="B1175" s="90"/>
      <c r="C1175" s="90"/>
      <c r="D1175" s="126">
        <v>5.0</v>
      </c>
      <c r="E1175" s="127">
        <v>652.17</v>
      </c>
      <c r="F1175" s="128">
        <f t="shared" si="7"/>
        <v>423.9105</v>
      </c>
      <c r="G1175" s="129">
        <f t="shared" si="1"/>
        <v>228.2595</v>
      </c>
      <c r="H1175" s="130">
        <f t="shared" si="2"/>
        <v>0.35</v>
      </c>
      <c r="I1175" s="131">
        <v>44923.0</v>
      </c>
      <c r="J1175" s="132">
        <v>44959.0</v>
      </c>
      <c r="K1175" s="123"/>
      <c r="L1175" s="90"/>
      <c r="M1175" s="133">
        <f t="shared" si="3"/>
        <v>130.434</v>
      </c>
      <c r="N1175" s="99"/>
      <c r="O1175" s="133">
        <f t="shared" si="5"/>
        <v>84.7821</v>
      </c>
      <c r="P1175" s="134">
        <v>0.51</v>
      </c>
      <c r="Q1175" s="90"/>
      <c r="R1175" s="99">
        <f>IF(AND(H1175&lt;='Product Ratings'!$E$5,H1175&gt;='Product Ratings'!$D$5),'Product Ratings'!$C$5,IF(AND(H1175&lt;='Product Ratings'!$E$6,H1175&gt;='Product Ratings'!$D$6),'Product Ratings'!$C$6,IF(AND(H1175&lt;='Product Ratings'!$E$7,H1175&gt;='Product Ratings'!$D$7),'Product Ratings'!$C$7,IF(AND(H1175&lt;='Product Ratings'!$E$8,H1175&gt;='Product Ratings'!$D$8),'Product Ratings'!$C$8,IF(H1175&gt;='Product Ratings'!$D$9,'Product Ratings'!$C$9)))))</f>
        <v>2</v>
      </c>
      <c r="S1175" s="99">
        <f>IF(AND(D1175&lt;='Product Ratings'!$I$5,D1175&gt;='Product Ratings'!$H$5),'Product Ratings'!$F$5,IF(AND(D1175&lt;='Product Ratings'!$I$6,D1175&gt;='Product Ratings'!$H$6),'Product Ratings'!$F$6,IF(AND(D1175&lt;='Product Ratings'!$I$7,I1175&gt;='Product Ratings'!$H$7),'Product Ratings'!$F$7,IF(AND(D1175&lt;='Product Ratings'!$I$8,D1175&gt;='Product Ratings'!$H$8),'Product Ratings'!$F$8,IF(D1175&gt;='Product Ratings'!$H$9,'Product Ratings'!$F$9)))))</f>
        <v>1</v>
      </c>
      <c r="T1175" s="99">
        <f>IF(AND(O1175&lt;='Product Ratings'!$M$5,O1175&gt;='Product Ratings'!$L$5),'Product Ratings'!$J$5,IF(AND(O1175&lt;='Product Ratings'!$M$6,O1175&gt;='Product Ratings'!$L$6),'Product Ratings'!$J$6,IF(AND(O1175&lt;='Product Ratings'!$M$7,O1175&gt;='Product Ratings'!$L$7),'Product Ratings'!$J$7,IF(AND(O1175&lt;='Product Ratings'!$M$8,O1175&gt;='Product Ratings'!$L$8),'Product Ratings'!$J$8,IF(O1175&gt;='Product Ratings'!$L$9,'Product Ratings'!$J$9)))))</f>
        <v>2</v>
      </c>
      <c r="U1175" s="99" t="b">
        <f>IF(AND(N1175&lt;='Product Ratings'!$R$5,N1175&gt;='Product Ratings'!$Q$5),'Product Ratings'!$O$5,IF(AND(N1175&lt;='Product Ratings'!$R$6,N1175&gt;='Product Ratings'!$Q$6),'Product Ratings'!$O$6,IF(AND(N1175&lt;='Product Ratings'!$R$7,N1175&gt;='Product Ratings'!$Q$7),'Product Ratings'!$O$7,IF(AND(N1175&lt;='Product Ratings'!$R$8,N1175&gt;='Product Ratings'!$Q$8),'Product Ratings'!$O$8,IF(N1175&gt;='Product Ratings'!$Q$9,'Product Ratings'!$O$9)))))</f>
        <v>0</v>
      </c>
      <c r="V1175" s="99">
        <f>IF(AND(P1175&lt;='Product Ratings'!$V$5,P1175&gt;='Product Ratings'!$U$5),'Product Ratings'!$S$5,IF(AND(P1175&lt;='Product Ratings'!$V$6,P1175&gt;='Product Ratings'!$U$6),'Product Ratings'!$S$6,IF(AND(P1175&lt;='Product Ratings'!$V$7,P1175&gt;='Product Ratings'!$U$7),'Product Ratings'!$S$7,IF(AND(P1175&lt;='Product Ratings'!$V$8,P1175&gt;='Product Ratings'!$U$8),'Product Ratings'!$S$8,IF(P1175&gt;='Product Ratings'!$U$9,'Product Ratings'!$S$9)))))</f>
        <v>4</v>
      </c>
      <c r="W1175" s="135">
        <f t="shared" si="6"/>
        <v>9</v>
      </c>
      <c r="X1175" s="90"/>
      <c r="Y1175" s="90"/>
      <c r="Z1175" s="90"/>
      <c r="AA1175" s="90"/>
      <c r="AB1175" s="90"/>
    </row>
    <row r="1176" ht="12.75" customHeight="1">
      <c r="A1176" s="87"/>
      <c r="B1176" s="90"/>
      <c r="C1176" s="90"/>
      <c r="D1176" s="126">
        <v>6.0</v>
      </c>
      <c r="E1176" s="127">
        <v>123.57</v>
      </c>
      <c r="F1176" s="128">
        <f t="shared" si="7"/>
        <v>80.3205</v>
      </c>
      <c r="G1176" s="129">
        <f t="shared" si="1"/>
        <v>43.2495</v>
      </c>
      <c r="H1176" s="130">
        <f t="shared" si="2"/>
        <v>0.35</v>
      </c>
      <c r="I1176" s="131">
        <v>44924.0</v>
      </c>
      <c r="J1176" s="132">
        <v>44960.0</v>
      </c>
      <c r="K1176" s="123"/>
      <c r="L1176" s="90"/>
      <c r="M1176" s="133">
        <f t="shared" si="3"/>
        <v>20.595</v>
      </c>
      <c r="N1176" s="99"/>
      <c r="O1176" s="133">
        <f t="shared" si="5"/>
        <v>13.38675</v>
      </c>
      <c r="P1176" s="134">
        <v>0.57</v>
      </c>
      <c r="Q1176" s="90"/>
      <c r="R1176" s="99">
        <f>IF(AND(H1176&lt;='Product Ratings'!$E$5,H1176&gt;='Product Ratings'!$D$5),'Product Ratings'!$C$5,IF(AND(H1176&lt;='Product Ratings'!$E$6,H1176&gt;='Product Ratings'!$D$6),'Product Ratings'!$C$6,IF(AND(H1176&lt;='Product Ratings'!$E$7,H1176&gt;='Product Ratings'!$D$7),'Product Ratings'!$C$7,IF(AND(H1176&lt;='Product Ratings'!$E$8,H1176&gt;='Product Ratings'!$D$8),'Product Ratings'!$C$8,IF(H1176&gt;='Product Ratings'!$D$9,'Product Ratings'!$C$9)))))</f>
        <v>2</v>
      </c>
      <c r="S1176" s="99">
        <f>IF(AND(D1176&lt;='Product Ratings'!$I$5,D1176&gt;='Product Ratings'!$H$5),'Product Ratings'!$F$5,IF(AND(D1176&lt;='Product Ratings'!$I$6,D1176&gt;='Product Ratings'!$H$6),'Product Ratings'!$F$6,IF(AND(D1176&lt;='Product Ratings'!$I$7,I1176&gt;='Product Ratings'!$H$7),'Product Ratings'!$F$7,IF(AND(D1176&lt;='Product Ratings'!$I$8,D1176&gt;='Product Ratings'!$H$8),'Product Ratings'!$F$8,IF(D1176&gt;='Product Ratings'!$H$9,'Product Ratings'!$F$9)))))</f>
        <v>2</v>
      </c>
      <c r="T1176" s="99">
        <f>IF(AND(O1176&lt;='Product Ratings'!$M$5,O1176&gt;='Product Ratings'!$L$5),'Product Ratings'!$J$5,IF(AND(O1176&lt;='Product Ratings'!$M$6,O1176&gt;='Product Ratings'!$L$6),'Product Ratings'!$J$6,IF(AND(O1176&lt;='Product Ratings'!$M$7,O1176&gt;='Product Ratings'!$L$7),'Product Ratings'!$J$7,IF(AND(O1176&lt;='Product Ratings'!$M$8,O1176&gt;='Product Ratings'!$L$8),'Product Ratings'!$J$8,IF(O1176&gt;='Product Ratings'!$L$9,'Product Ratings'!$J$9)))))</f>
        <v>5</v>
      </c>
      <c r="U1176" s="99" t="b">
        <f>IF(AND(N1176&lt;='Product Ratings'!$R$5,N1176&gt;='Product Ratings'!$Q$5),'Product Ratings'!$O$5,IF(AND(N1176&lt;='Product Ratings'!$R$6,N1176&gt;='Product Ratings'!$Q$6),'Product Ratings'!$O$6,IF(AND(N1176&lt;='Product Ratings'!$R$7,N1176&gt;='Product Ratings'!$Q$7),'Product Ratings'!$O$7,IF(AND(N1176&lt;='Product Ratings'!$R$8,N1176&gt;='Product Ratings'!$Q$8),'Product Ratings'!$O$8,IF(N1176&gt;='Product Ratings'!$Q$9,'Product Ratings'!$O$9)))))</f>
        <v>0</v>
      </c>
      <c r="V1176" s="99">
        <f>IF(AND(P1176&lt;='Product Ratings'!$V$5,P1176&gt;='Product Ratings'!$U$5),'Product Ratings'!$S$5,IF(AND(P1176&lt;='Product Ratings'!$V$6,P1176&gt;='Product Ratings'!$U$6),'Product Ratings'!$S$6,IF(AND(P1176&lt;='Product Ratings'!$V$7,P1176&gt;='Product Ratings'!$U$7),'Product Ratings'!$S$7,IF(AND(P1176&lt;='Product Ratings'!$V$8,P1176&gt;='Product Ratings'!$U$8),'Product Ratings'!$S$8,IF(P1176&gt;='Product Ratings'!$U$9,'Product Ratings'!$S$9)))))</f>
        <v>4</v>
      </c>
      <c r="W1176" s="135">
        <f t="shared" si="6"/>
        <v>13</v>
      </c>
      <c r="X1176" s="90"/>
      <c r="Y1176" s="90"/>
      <c r="Z1176" s="90"/>
      <c r="AA1176" s="90"/>
      <c r="AB1176" s="90"/>
    </row>
    <row r="1177" ht="12.75" customHeight="1">
      <c r="A1177" s="87"/>
      <c r="B1177" s="90"/>
      <c r="C1177" s="90"/>
      <c r="D1177" s="126">
        <v>1.0</v>
      </c>
      <c r="E1177" s="127">
        <v>63.0</v>
      </c>
      <c r="F1177" s="128">
        <f t="shared" si="7"/>
        <v>40.95</v>
      </c>
      <c r="G1177" s="129">
        <f t="shared" si="1"/>
        <v>22.05</v>
      </c>
      <c r="H1177" s="130">
        <f t="shared" si="2"/>
        <v>0.35</v>
      </c>
      <c r="I1177" s="131">
        <v>44925.0</v>
      </c>
      <c r="J1177" s="132">
        <v>44961.0</v>
      </c>
      <c r="K1177" s="123"/>
      <c r="L1177" s="90"/>
      <c r="M1177" s="133">
        <f t="shared" si="3"/>
        <v>63</v>
      </c>
      <c r="N1177" s="99"/>
      <c r="O1177" s="133">
        <f t="shared" si="5"/>
        <v>40.95</v>
      </c>
      <c r="P1177" s="134">
        <v>0.58</v>
      </c>
      <c r="Q1177" s="90"/>
      <c r="R1177" s="99">
        <f>IF(AND(H1177&lt;='Product Ratings'!$E$5,H1177&gt;='Product Ratings'!$D$5),'Product Ratings'!$C$5,IF(AND(H1177&lt;='Product Ratings'!$E$6,H1177&gt;='Product Ratings'!$D$6),'Product Ratings'!$C$6,IF(AND(H1177&lt;='Product Ratings'!$E$7,H1177&gt;='Product Ratings'!$D$7),'Product Ratings'!$C$7,IF(AND(H1177&lt;='Product Ratings'!$E$8,H1177&gt;='Product Ratings'!$D$8),'Product Ratings'!$C$8,IF(H1177&gt;='Product Ratings'!$D$9,'Product Ratings'!$C$9)))))</f>
        <v>2</v>
      </c>
      <c r="S1177" s="99">
        <f>IF(AND(D1177&lt;='Product Ratings'!$I$5,D1177&gt;='Product Ratings'!$H$5),'Product Ratings'!$F$5,IF(AND(D1177&lt;='Product Ratings'!$I$6,D1177&gt;='Product Ratings'!$H$6),'Product Ratings'!$F$6,IF(AND(D1177&lt;='Product Ratings'!$I$7,I1177&gt;='Product Ratings'!$H$7),'Product Ratings'!$F$7,IF(AND(D1177&lt;='Product Ratings'!$I$8,D1177&gt;='Product Ratings'!$H$8),'Product Ratings'!$F$8,IF(D1177&gt;='Product Ratings'!$H$9,'Product Ratings'!$F$9)))))</f>
        <v>1</v>
      </c>
      <c r="T1177" s="99" t="b">
        <f>IF(AND(O1177&lt;='Product Ratings'!$M$5,O1177&gt;='Product Ratings'!$L$5),'Product Ratings'!$J$5,IF(AND(O1177&lt;='Product Ratings'!$M$6,O1177&gt;='Product Ratings'!$L$6),'Product Ratings'!$J$6,IF(AND(O1177&lt;='Product Ratings'!$M$7,O1177&gt;='Product Ratings'!$L$7),'Product Ratings'!$J$7,IF(AND(O1177&lt;='Product Ratings'!$M$8,O1177&gt;='Product Ratings'!$L$8),'Product Ratings'!$J$8,IF(O1177&gt;='Product Ratings'!$L$9,'Product Ratings'!$J$9)))))</f>
        <v>0</v>
      </c>
      <c r="U1177" s="99" t="b">
        <f>IF(AND(N1177&lt;='Product Ratings'!$R$5,N1177&gt;='Product Ratings'!$Q$5),'Product Ratings'!$O$5,IF(AND(N1177&lt;='Product Ratings'!$R$6,N1177&gt;='Product Ratings'!$Q$6),'Product Ratings'!$O$6,IF(AND(N1177&lt;='Product Ratings'!$R$7,N1177&gt;='Product Ratings'!$Q$7),'Product Ratings'!$O$7,IF(AND(N1177&lt;='Product Ratings'!$R$8,N1177&gt;='Product Ratings'!$Q$8),'Product Ratings'!$O$8,IF(N1177&gt;='Product Ratings'!$Q$9,'Product Ratings'!$O$9)))))</f>
        <v>0</v>
      </c>
      <c r="V1177" s="99">
        <f>IF(AND(P1177&lt;='Product Ratings'!$V$5,P1177&gt;='Product Ratings'!$U$5),'Product Ratings'!$S$5,IF(AND(P1177&lt;='Product Ratings'!$V$6,P1177&gt;='Product Ratings'!$U$6),'Product Ratings'!$S$6,IF(AND(P1177&lt;='Product Ratings'!$V$7,P1177&gt;='Product Ratings'!$U$7),'Product Ratings'!$S$7,IF(AND(P1177&lt;='Product Ratings'!$V$8,P1177&gt;='Product Ratings'!$U$8),'Product Ratings'!$S$8,IF(P1177&gt;='Product Ratings'!$U$9,'Product Ratings'!$S$9)))))</f>
        <v>4</v>
      </c>
      <c r="W1177" s="135">
        <f t="shared" si="6"/>
        <v>7</v>
      </c>
      <c r="X1177" s="90"/>
      <c r="Y1177" s="90"/>
      <c r="Z1177" s="90"/>
      <c r="AA1177" s="90"/>
      <c r="AB1177" s="90"/>
    </row>
    <row r="1178" ht="12.75" customHeight="1">
      <c r="A1178" s="87"/>
      <c r="B1178" s="90"/>
      <c r="C1178" s="90"/>
      <c r="D1178" s="126">
        <v>2.0</v>
      </c>
      <c r="E1178" s="127">
        <v>43.46</v>
      </c>
      <c r="F1178" s="128">
        <f t="shared" si="7"/>
        <v>28.249</v>
      </c>
      <c r="G1178" s="129">
        <f t="shared" si="1"/>
        <v>15.211</v>
      </c>
      <c r="H1178" s="130">
        <f t="shared" si="2"/>
        <v>0.35</v>
      </c>
      <c r="I1178" s="131">
        <v>44926.0</v>
      </c>
      <c r="J1178" s="132">
        <v>44962.0</v>
      </c>
      <c r="K1178" s="123"/>
      <c r="L1178" s="90"/>
      <c r="M1178" s="133">
        <f t="shared" si="3"/>
        <v>21.73</v>
      </c>
      <c r="N1178" s="99"/>
      <c r="O1178" s="133">
        <f t="shared" si="5"/>
        <v>14.1245</v>
      </c>
      <c r="P1178" s="134">
        <v>0.59</v>
      </c>
      <c r="Q1178" s="90"/>
      <c r="R1178" s="99">
        <f>IF(AND(H1178&lt;='Product Ratings'!$E$5,H1178&gt;='Product Ratings'!$D$5),'Product Ratings'!$C$5,IF(AND(H1178&lt;='Product Ratings'!$E$6,H1178&gt;='Product Ratings'!$D$6),'Product Ratings'!$C$6,IF(AND(H1178&lt;='Product Ratings'!$E$7,H1178&gt;='Product Ratings'!$D$7),'Product Ratings'!$C$7,IF(AND(H1178&lt;='Product Ratings'!$E$8,H1178&gt;='Product Ratings'!$D$8),'Product Ratings'!$C$8,IF(H1178&gt;='Product Ratings'!$D$9,'Product Ratings'!$C$9)))))</f>
        <v>2</v>
      </c>
      <c r="S1178" s="99">
        <f>IF(AND(D1178&lt;='Product Ratings'!$I$5,D1178&gt;='Product Ratings'!$H$5),'Product Ratings'!$F$5,IF(AND(D1178&lt;='Product Ratings'!$I$6,D1178&gt;='Product Ratings'!$H$6),'Product Ratings'!$F$6,IF(AND(D1178&lt;='Product Ratings'!$I$7,I1178&gt;='Product Ratings'!$H$7),'Product Ratings'!$F$7,IF(AND(D1178&lt;='Product Ratings'!$I$8,D1178&gt;='Product Ratings'!$H$8),'Product Ratings'!$F$8,IF(D1178&gt;='Product Ratings'!$H$9,'Product Ratings'!$F$9)))))</f>
        <v>1</v>
      </c>
      <c r="T1178" s="99">
        <f>IF(AND(O1178&lt;='Product Ratings'!$M$5,O1178&gt;='Product Ratings'!$L$5),'Product Ratings'!$J$5,IF(AND(O1178&lt;='Product Ratings'!$M$6,O1178&gt;='Product Ratings'!$L$6),'Product Ratings'!$J$6,IF(AND(O1178&lt;='Product Ratings'!$M$7,O1178&gt;='Product Ratings'!$L$7),'Product Ratings'!$J$7,IF(AND(O1178&lt;='Product Ratings'!$M$8,O1178&gt;='Product Ratings'!$L$8),'Product Ratings'!$J$8,IF(O1178&gt;='Product Ratings'!$L$9,'Product Ratings'!$J$9)))))</f>
        <v>5</v>
      </c>
      <c r="U1178" s="99" t="b">
        <f>IF(AND(N1178&lt;='Product Ratings'!$R$5,N1178&gt;='Product Ratings'!$Q$5),'Product Ratings'!$O$5,IF(AND(N1178&lt;='Product Ratings'!$R$6,N1178&gt;='Product Ratings'!$Q$6),'Product Ratings'!$O$6,IF(AND(N1178&lt;='Product Ratings'!$R$7,N1178&gt;='Product Ratings'!$Q$7),'Product Ratings'!$O$7,IF(AND(N1178&lt;='Product Ratings'!$R$8,N1178&gt;='Product Ratings'!$Q$8),'Product Ratings'!$O$8,IF(N1178&gt;='Product Ratings'!$Q$9,'Product Ratings'!$O$9)))))</f>
        <v>0</v>
      </c>
      <c r="V1178" s="99">
        <f>IF(AND(P1178&lt;='Product Ratings'!$V$5,P1178&gt;='Product Ratings'!$U$5),'Product Ratings'!$S$5,IF(AND(P1178&lt;='Product Ratings'!$V$6,P1178&gt;='Product Ratings'!$U$6),'Product Ratings'!$S$6,IF(AND(P1178&lt;='Product Ratings'!$V$7,P1178&gt;='Product Ratings'!$U$7),'Product Ratings'!$S$7,IF(AND(P1178&lt;='Product Ratings'!$V$8,P1178&gt;='Product Ratings'!$U$8),'Product Ratings'!$S$8,IF(P1178&gt;='Product Ratings'!$U$9,'Product Ratings'!$S$9)))))</f>
        <v>5</v>
      </c>
      <c r="W1178" s="135">
        <f t="shared" si="6"/>
        <v>13</v>
      </c>
      <c r="X1178" s="90"/>
      <c r="Y1178" s="90"/>
      <c r="Z1178" s="90"/>
      <c r="AA1178" s="90"/>
      <c r="AB1178" s="90"/>
    </row>
    <row r="1179" ht="12.75" customHeight="1">
      <c r="A1179" s="87"/>
      <c r="B1179" s="90"/>
      <c r="C1179" s="90"/>
      <c r="D1179" s="126">
        <v>3.0</v>
      </c>
      <c r="E1179" s="127">
        <v>120.0</v>
      </c>
      <c r="F1179" s="128">
        <f t="shared" si="7"/>
        <v>78</v>
      </c>
      <c r="G1179" s="129">
        <f t="shared" si="1"/>
        <v>42</v>
      </c>
      <c r="H1179" s="130">
        <f t="shared" si="2"/>
        <v>0.35</v>
      </c>
      <c r="I1179" s="131">
        <v>44927.0</v>
      </c>
      <c r="J1179" s="132">
        <v>44963.0</v>
      </c>
      <c r="K1179" s="123"/>
      <c r="L1179" s="90"/>
      <c r="M1179" s="133">
        <f t="shared" si="3"/>
        <v>40</v>
      </c>
      <c r="N1179" s="99"/>
      <c r="O1179" s="133">
        <f t="shared" si="5"/>
        <v>26</v>
      </c>
      <c r="P1179" s="134">
        <v>0.6</v>
      </c>
      <c r="Q1179" s="90"/>
      <c r="R1179" s="99">
        <f>IF(AND(H1179&lt;='Product Ratings'!$E$5,H1179&gt;='Product Ratings'!$D$5),'Product Ratings'!$C$5,IF(AND(H1179&lt;='Product Ratings'!$E$6,H1179&gt;='Product Ratings'!$D$6),'Product Ratings'!$C$6,IF(AND(H1179&lt;='Product Ratings'!$E$7,H1179&gt;='Product Ratings'!$D$7),'Product Ratings'!$C$7,IF(AND(H1179&lt;='Product Ratings'!$E$8,H1179&gt;='Product Ratings'!$D$8),'Product Ratings'!$C$8,IF(H1179&gt;='Product Ratings'!$D$9,'Product Ratings'!$C$9)))))</f>
        <v>2</v>
      </c>
      <c r="S1179" s="99">
        <f>IF(AND(D1179&lt;='Product Ratings'!$I$5,D1179&gt;='Product Ratings'!$H$5),'Product Ratings'!$F$5,IF(AND(D1179&lt;='Product Ratings'!$I$6,D1179&gt;='Product Ratings'!$H$6),'Product Ratings'!$F$6,IF(AND(D1179&lt;='Product Ratings'!$I$7,I1179&gt;='Product Ratings'!$H$7),'Product Ratings'!$F$7,IF(AND(D1179&lt;='Product Ratings'!$I$8,D1179&gt;='Product Ratings'!$H$8),'Product Ratings'!$F$8,IF(D1179&gt;='Product Ratings'!$H$9,'Product Ratings'!$F$9)))))</f>
        <v>1</v>
      </c>
      <c r="T1179" s="99">
        <f>IF(AND(O1179&lt;='Product Ratings'!$M$5,O1179&gt;='Product Ratings'!$L$5),'Product Ratings'!$J$5,IF(AND(O1179&lt;='Product Ratings'!$M$6,O1179&gt;='Product Ratings'!$L$6),'Product Ratings'!$J$6,IF(AND(O1179&lt;='Product Ratings'!$M$7,O1179&gt;='Product Ratings'!$L$7),'Product Ratings'!$J$7,IF(AND(O1179&lt;='Product Ratings'!$M$8,O1179&gt;='Product Ratings'!$L$8),'Product Ratings'!$J$8,IF(O1179&gt;='Product Ratings'!$L$9,'Product Ratings'!$J$9)))))</f>
        <v>4</v>
      </c>
      <c r="U1179" s="99" t="b">
        <f>IF(AND(N1179&lt;='Product Ratings'!$R$5,N1179&gt;='Product Ratings'!$Q$5),'Product Ratings'!$O$5,IF(AND(N1179&lt;='Product Ratings'!$R$6,N1179&gt;='Product Ratings'!$Q$6),'Product Ratings'!$O$6,IF(AND(N1179&lt;='Product Ratings'!$R$7,N1179&gt;='Product Ratings'!$Q$7),'Product Ratings'!$O$7,IF(AND(N1179&lt;='Product Ratings'!$R$8,N1179&gt;='Product Ratings'!$Q$8),'Product Ratings'!$O$8,IF(N1179&gt;='Product Ratings'!$Q$9,'Product Ratings'!$O$9)))))</f>
        <v>0</v>
      </c>
      <c r="V1179" s="99">
        <f>IF(AND(P1179&lt;='Product Ratings'!$V$5,P1179&gt;='Product Ratings'!$U$5),'Product Ratings'!$S$5,IF(AND(P1179&lt;='Product Ratings'!$V$6,P1179&gt;='Product Ratings'!$U$6),'Product Ratings'!$S$6,IF(AND(P1179&lt;='Product Ratings'!$V$7,P1179&gt;='Product Ratings'!$U$7),'Product Ratings'!$S$7,IF(AND(P1179&lt;='Product Ratings'!$V$8,P1179&gt;='Product Ratings'!$U$8),'Product Ratings'!$S$8,IF(P1179&gt;='Product Ratings'!$U$9,'Product Ratings'!$S$9)))))</f>
        <v>5</v>
      </c>
      <c r="W1179" s="135">
        <f t="shared" si="6"/>
        <v>12</v>
      </c>
      <c r="X1179" s="90"/>
      <c r="Y1179" s="90"/>
      <c r="Z1179" s="90"/>
      <c r="AA1179" s="90"/>
      <c r="AB1179" s="90"/>
    </row>
    <row r="1180" ht="12.75" customHeight="1">
      <c r="A1180" s="87"/>
      <c r="B1180" s="90"/>
      <c r="C1180" s="90"/>
      <c r="D1180" s="126">
        <v>4.0</v>
      </c>
      <c r="E1180" s="127">
        <v>689.39</v>
      </c>
      <c r="F1180" s="128">
        <f t="shared" si="7"/>
        <v>448.1035</v>
      </c>
      <c r="G1180" s="129">
        <f t="shared" si="1"/>
        <v>241.2865</v>
      </c>
      <c r="H1180" s="130">
        <f t="shared" si="2"/>
        <v>0.35</v>
      </c>
      <c r="I1180" s="131">
        <v>44928.0</v>
      </c>
      <c r="J1180" s="132">
        <v>44964.0</v>
      </c>
      <c r="K1180" s="123"/>
      <c r="L1180" s="90"/>
      <c r="M1180" s="133">
        <f t="shared" si="3"/>
        <v>172.3475</v>
      </c>
      <c r="N1180" s="99"/>
      <c r="O1180" s="133">
        <f t="shared" si="5"/>
        <v>112.025875</v>
      </c>
      <c r="P1180" s="134">
        <v>0.64</v>
      </c>
      <c r="Q1180" s="90"/>
      <c r="R1180" s="99">
        <f>IF(AND(H1180&lt;='Product Ratings'!$E$5,H1180&gt;='Product Ratings'!$D$5),'Product Ratings'!$C$5,IF(AND(H1180&lt;='Product Ratings'!$E$6,H1180&gt;='Product Ratings'!$D$6),'Product Ratings'!$C$6,IF(AND(H1180&lt;='Product Ratings'!$E$7,H1180&gt;='Product Ratings'!$D$7),'Product Ratings'!$C$7,IF(AND(H1180&lt;='Product Ratings'!$E$8,H1180&gt;='Product Ratings'!$D$8),'Product Ratings'!$C$8,IF(H1180&gt;='Product Ratings'!$D$9,'Product Ratings'!$C$9)))))</f>
        <v>2</v>
      </c>
      <c r="S1180" s="99">
        <f>IF(AND(D1180&lt;='Product Ratings'!$I$5,D1180&gt;='Product Ratings'!$H$5),'Product Ratings'!$F$5,IF(AND(D1180&lt;='Product Ratings'!$I$6,D1180&gt;='Product Ratings'!$H$6),'Product Ratings'!$F$6,IF(AND(D1180&lt;='Product Ratings'!$I$7,I1180&gt;='Product Ratings'!$H$7),'Product Ratings'!$F$7,IF(AND(D1180&lt;='Product Ratings'!$I$8,D1180&gt;='Product Ratings'!$H$8),'Product Ratings'!$F$8,IF(D1180&gt;='Product Ratings'!$H$9,'Product Ratings'!$F$9)))))</f>
        <v>1</v>
      </c>
      <c r="T1180" s="99">
        <f>IF(AND(O1180&lt;='Product Ratings'!$M$5,O1180&gt;='Product Ratings'!$L$5),'Product Ratings'!$J$5,IF(AND(O1180&lt;='Product Ratings'!$M$6,O1180&gt;='Product Ratings'!$L$6),'Product Ratings'!$J$6,IF(AND(O1180&lt;='Product Ratings'!$M$7,O1180&gt;='Product Ratings'!$L$7),'Product Ratings'!$J$7,IF(AND(O1180&lt;='Product Ratings'!$M$8,O1180&gt;='Product Ratings'!$L$8),'Product Ratings'!$J$8,IF(O1180&gt;='Product Ratings'!$L$9,'Product Ratings'!$J$9)))))</f>
        <v>2</v>
      </c>
      <c r="U1180" s="99" t="b">
        <f>IF(AND(N1180&lt;='Product Ratings'!$R$5,N1180&gt;='Product Ratings'!$Q$5),'Product Ratings'!$O$5,IF(AND(N1180&lt;='Product Ratings'!$R$6,N1180&gt;='Product Ratings'!$Q$6),'Product Ratings'!$O$6,IF(AND(N1180&lt;='Product Ratings'!$R$7,N1180&gt;='Product Ratings'!$Q$7),'Product Ratings'!$O$7,IF(AND(N1180&lt;='Product Ratings'!$R$8,N1180&gt;='Product Ratings'!$Q$8),'Product Ratings'!$O$8,IF(N1180&gt;='Product Ratings'!$Q$9,'Product Ratings'!$O$9)))))</f>
        <v>0</v>
      </c>
      <c r="V1180" s="99">
        <f>IF(AND(P1180&lt;='Product Ratings'!$V$5,P1180&gt;='Product Ratings'!$U$5),'Product Ratings'!$S$5,IF(AND(P1180&lt;='Product Ratings'!$V$6,P1180&gt;='Product Ratings'!$U$6),'Product Ratings'!$S$6,IF(AND(P1180&lt;='Product Ratings'!$V$7,P1180&gt;='Product Ratings'!$U$7),'Product Ratings'!$S$7,IF(AND(P1180&lt;='Product Ratings'!$V$8,P1180&gt;='Product Ratings'!$U$8),'Product Ratings'!$S$8,IF(P1180&gt;='Product Ratings'!$U$9,'Product Ratings'!$S$9)))))</f>
        <v>5</v>
      </c>
      <c r="W1180" s="135">
        <f t="shared" si="6"/>
        <v>10</v>
      </c>
      <c r="X1180" s="90"/>
      <c r="Y1180" s="90"/>
      <c r="Z1180" s="90"/>
      <c r="AA1180" s="90"/>
      <c r="AB1180" s="90"/>
    </row>
    <row r="1181" ht="12.75" customHeight="1">
      <c r="A1181" s="87"/>
      <c r="B1181" s="90"/>
      <c r="C1181" s="90"/>
      <c r="D1181" s="126">
        <v>5.0</v>
      </c>
      <c r="E1181" s="127">
        <v>322.0</v>
      </c>
      <c r="F1181" s="128">
        <f t="shared" si="7"/>
        <v>209.3</v>
      </c>
      <c r="G1181" s="129">
        <f t="shared" si="1"/>
        <v>112.7</v>
      </c>
      <c r="H1181" s="130">
        <f t="shared" si="2"/>
        <v>0.35</v>
      </c>
      <c r="I1181" s="131">
        <v>44929.0</v>
      </c>
      <c r="J1181" s="132">
        <v>44965.0</v>
      </c>
      <c r="K1181" s="123"/>
      <c r="L1181" s="90"/>
      <c r="M1181" s="133">
        <f t="shared" si="3"/>
        <v>64.4</v>
      </c>
      <c r="N1181" s="99"/>
      <c r="O1181" s="133">
        <f t="shared" si="5"/>
        <v>41.86</v>
      </c>
      <c r="P1181" s="134">
        <v>0.67</v>
      </c>
      <c r="Q1181" s="90"/>
      <c r="R1181" s="99">
        <f>IF(AND(H1181&lt;='Product Ratings'!$E$5,H1181&gt;='Product Ratings'!$D$5),'Product Ratings'!$C$5,IF(AND(H1181&lt;='Product Ratings'!$E$6,H1181&gt;='Product Ratings'!$D$6),'Product Ratings'!$C$6,IF(AND(H1181&lt;='Product Ratings'!$E$7,H1181&gt;='Product Ratings'!$D$7),'Product Ratings'!$C$7,IF(AND(H1181&lt;='Product Ratings'!$E$8,H1181&gt;='Product Ratings'!$D$8),'Product Ratings'!$C$8,IF(H1181&gt;='Product Ratings'!$D$9,'Product Ratings'!$C$9)))))</f>
        <v>2</v>
      </c>
      <c r="S1181" s="99">
        <f>IF(AND(D1181&lt;='Product Ratings'!$I$5,D1181&gt;='Product Ratings'!$H$5),'Product Ratings'!$F$5,IF(AND(D1181&lt;='Product Ratings'!$I$6,D1181&gt;='Product Ratings'!$H$6),'Product Ratings'!$F$6,IF(AND(D1181&lt;='Product Ratings'!$I$7,I1181&gt;='Product Ratings'!$H$7),'Product Ratings'!$F$7,IF(AND(D1181&lt;='Product Ratings'!$I$8,D1181&gt;='Product Ratings'!$H$8),'Product Ratings'!$F$8,IF(D1181&gt;='Product Ratings'!$H$9,'Product Ratings'!$F$9)))))</f>
        <v>1</v>
      </c>
      <c r="T1181" s="99">
        <f>IF(AND(O1181&lt;='Product Ratings'!$M$5,O1181&gt;='Product Ratings'!$L$5),'Product Ratings'!$J$5,IF(AND(O1181&lt;='Product Ratings'!$M$6,O1181&gt;='Product Ratings'!$L$6),'Product Ratings'!$J$6,IF(AND(O1181&lt;='Product Ratings'!$M$7,O1181&gt;='Product Ratings'!$L$7),'Product Ratings'!$J$7,IF(AND(O1181&lt;='Product Ratings'!$M$8,O1181&gt;='Product Ratings'!$L$8),'Product Ratings'!$J$8,IF(O1181&gt;='Product Ratings'!$L$9,'Product Ratings'!$J$9)))))</f>
        <v>3</v>
      </c>
      <c r="U1181" s="99" t="b">
        <f>IF(AND(N1181&lt;='Product Ratings'!$R$5,N1181&gt;='Product Ratings'!$Q$5),'Product Ratings'!$O$5,IF(AND(N1181&lt;='Product Ratings'!$R$6,N1181&gt;='Product Ratings'!$Q$6),'Product Ratings'!$O$6,IF(AND(N1181&lt;='Product Ratings'!$R$7,N1181&gt;='Product Ratings'!$Q$7),'Product Ratings'!$O$7,IF(AND(N1181&lt;='Product Ratings'!$R$8,N1181&gt;='Product Ratings'!$Q$8),'Product Ratings'!$O$8,IF(N1181&gt;='Product Ratings'!$Q$9,'Product Ratings'!$O$9)))))</f>
        <v>0</v>
      </c>
      <c r="V1181" s="99">
        <f>IF(AND(P1181&lt;='Product Ratings'!$V$5,P1181&gt;='Product Ratings'!$U$5),'Product Ratings'!$S$5,IF(AND(P1181&lt;='Product Ratings'!$V$6,P1181&gt;='Product Ratings'!$U$6),'Product Ratings'!$S$6,IF(AND(P1181&lt;='Product Ratings'!$V$7,P1181&gt;='Product Ratings'!$U$7),'Product Ratings'!$S$7,IF(AND(P1181&lt;='Product Ratings'!$V$8,P1181&gt;='Product Ratings'!$U$8),'Product Ratings'!$S$8,IF(P1181&gt;='Product Ratings'!$U$9,'Product Ratings'!$S$9)))))</f>
        <v>5</v>
      </c>
      <c r="W1181" s="135">
        <f t="shared" si="6"/>
        <v>11</v>
      </c>
      <c r="X1181" s="90"/>
      <c r="Y1181" s="90"/>
      <c r="Z1181" s="90"/>
      <c r="AA1181" s="90"/>
      <c r="AB1181" s="90"/>
    </row>
    <row r="1182" ht="12.75" customHeight="1">
      <c r="A1182" s="87"/>
      <c r="B1182" s="90"/>
      <c r="C1182" s="90"/>
      <c r="D1182" s="126">
        <v>6.0</v>
      </c>
      <c r="E1182" s="127">
        <v>1173.91</v>
      </c>
      <c r="F1182" s="128">
        <f t="shared" si="7"/>
        <v>763.0415</v>
      </c>
      <c r="G1182" s="129">
        <f t="shared" si="1"/>
        <v>410.8685</v>
      </c>
      <c r="H1182" s="130">
        <f t="shared" si="2"/>
        <v>0.35</v>
      </c>
      <c r="I1182" s="131">
        <v>44930.0</v>
      </c>
      <c r="J1182" s="132">
        <v>44966.0</v>
      </c>
      <c r="K1182" s="123"/>
      <c r="L1182" s="90"/>
      <c r="M1182" s="133">
        <f t="shared" si="3"/>
        <v>195.6516667</v>
      </c>
      <c r="N1182" s="99"/>
      <c r="O1182" s="133">
        <f t="shared" si="5"/>
        <v>127.1735833</v>
      </c>
      <c r="P1182" s="134">
        <v>0.68</v>
      </c>
      <c r="Q1182" s="90"/>
      <c r="R1182" s="99">
        <f>IF(AND(H1182&lt;='Product Ratings'!$E$5,H1182&gt;='Product Ratings'!$D$5),'Product Ratings'!$C$5,IF(AND(H1182&lt;='Product Ratings'!$E$6,H1182&gt;='Product Ratings'!$D$6),'Product Ratings'!$C$6,IF(AND(H1182&lt;='Product Ratings'!$E$7,H1182&gt;='Product Ratings'!$D$7),'Product Ratings'!$C$7,IF(AND(H1182&lt;='Product Ratings'!$E$8,H1182&gt;='Product Ratings'!$D$8),'Product Ratings'!$C$8,IF(H1182&gt;='Product Ratings'!$D$9,'Product Ratings'!$C$9)))))</f>
        <v>2</v>
      </c>
      <c r="S1182" s="99">
        <f>IF(AND(D1182&lt;='Product Ratings'!$I$5,D1182&gt;='Product Ratings'!$H$5),'Product Ratings'!$F$5,IF(AND(D1182&lt;='Product Ratings'!$I$6,D1182&gt;='Product Ratings'!$H$6),'Product Ratings'!$F$6,IF(AND(D1182&lt;='Product Ratings'!$I$7,I1182&gt;='Product Ratings'!$H$7),'Product Ratings'!$F$7,IF(AND(D1182&lt;='Product Ratings'!$I$8,D1182&gt;='Product Ratings'!$H$8),'Product Ratings'!$F$8,IF(D1182&gt;='Product Ratings'!$H$9,'Product Ratings'!$F$9)))))</f>
        <v>2</v>
      </c>
      <c r="T1182" s="99">
        <f>IF(AND(O1182&lt;='Product Ratings'!$M$5,O1182&gt;='Product Ratings'!$L$5),'Product Ratings'!$J$5,IF(AND(O1182&lt;='Product Ratings'!$M$6,O1182&gt;='Product Ratings'!$L$6),'Product Ratings'!$J$6,IF(AND(O1182&lt;='Product Ratings'!$M$7,O1182&gt;='Product Ratings'!$L$7),'Product Ratings'!$J$7,IF(AND(O1182&lt;='Product Ratings'!$M$8,O1182&gt;='Product Ratings'!$L$8),'Product Ratings'!$J$8,IF(O1182&gt;='Product Ratings'!$L$9,'Product Ratings'!$J$9)))))</f>
        <v>2</v>
      </c>
      <c r="U1182" s="99" t="b">
        <f>IF(AND(N1182&lt;='Product Ratings'!$R$5,N1182&gt;='Product Ratings'!$Q$5),'Product Ratings'!$O$5,IF(AND(N1182&lt;='Product Ratings'!$R$6,N1182&gt;='Product Ratings'!$Q$6),'Product Ratings'!$O$6,IF(AND(N1182&lt;='Product Ratings'!$R$7,N1182&gt;='Product Ratings'!$Q$7),'Product Ratings'!$O$7,IF(AND(N1182&lt;='Product Ratings'!$R$8,N1182&gt;='Product Ratings'!$Q$8),'Product Ratings'!$O$8,IF(N1182&gt;='Product Ratings'!$Q$9,'Product Ratings'!$O$9)))))</f>
        <v>0</v>
      </c>
      <c r="V1182" s="99">
        <f>IF(AND(P1182&lt;='Product Ratings'!$V$5,P1182&gt;='Product Ratings'!$U$5),'Product Ratings'!$S$5,IF(AND(P1182&lt;='Product Ratings'!$V$6,P1182&gt;='Product Ratings'!$U$6),'Product Ratings'!$S$6,IF(AND(P1182&lt;='Product Ratings'!$V$7,P1182&gt;='Product Ratings'!$U$7),'Product Ratings'!$S$7,IF(AND(P1182&lt;='Product Ratings'!$V$8,P1182&gt;='Product Ratings'!$U$8),'Product Ratings'!$S$8,IF(P1182&gt;='Product Ratings'!$U$9,'Product Ratings'!$S$9)))))</f>
        <v>5</v>
      </c>
      <c r="W1182" s="135">
        <f t="shared" si="6"/>
        <v>11</v>
      </c>
      <c r="X1182" s="90"/>
      <c r="Y1182" s="90"/>
      <c r="Z1182" s="90"/>
      <c r="AA1182" s="90"/>
      <c r="AB1182" s="90"/>
    </row>
    <row r="1183" ht="12.75" customHeight="1">
      <c r="A1183" s="87"/>
      <c r="B1183" s="90"/>
      <c r="C1183" s="90"/>
      <c r="D1183" s="126">
        <v>1.0</v>
      </c>
      <c r="E1183" s="127">
        <v>313.04</v>
      </c>
      <c r="F1183" s="128">
        <f t="shared" si="7"/>
        <v>203.476</v>
      </c>
      <c r="G1183" s="129">
        <f t="shared" si="1"/>
        <v>109.564</v>
      </c>
      <c r="H1183" s="130">
        <f t="shared" si="2"/>
        <v>0.35</v>
      </c>
      <c r="I1183" s="131">
        <v>44931.0</v>
      </c>
      <c r="J1183" s="132">
        <v>44967.0</v>
      </c>
      <c r="K1183" s="123"/>
      <c r="L1183" s="90"/>
      <c r="M1183" s="133">
        <f t="shared" si="3"/>
        <v>313.04</v>
      </c>
      <c r="N1183" s="99"/>
      <c r="O1183" s="133">
        <f t="shared" si="5"/>
        <v>203.476</v>
      </c>
      <c r="P1183" s="134">
        <v>0.62</v>
      </c>
      <c r="Q1183" s="90"/>
      <c r="R1183" s="99">
        <f>IF(AND(H1183&lt;='Product Ratings'!$E$5,H1183&gt;='Product Ratings'!$D$5),'Product Ratings'!$C$5,IF(AND(H1183&lt;='Product Ratings'!$E$6,H1183&gt;='Product Ratings'!$D$6),'Product Ratings'!$C$6,IF(AND(H1183&lt;='Product Ratings'!$E$7,H1183&gt;='Product Ratings'!$D$7),'Product Ratings'!$C$7,IF(AND(H1183&lt;='Product Ratings'!$E$8,H1183&gt;='Product Ratings'!$D$8),'Product Ratings'!$C$8,IF(H1183&gt;='Product Ratings'!$D$9,'Product Ratings'!$C$9)))))</f>
        <v>2</v>
      </c>
      <c r="S1183" s="99">
        <f>IF(AND(D1183&lt;='Product Ratings'!$I$5,D1183&gt;='Product Ratings'!$H$5),'Product Ratings'!$F$5,IF(AND(D1183&lt;='Product Ratings'!$I$6,D1183&gt;='Product Ratings'!$H$6),'Product Ratings'!$F$6,IF(AND(D1183&lt;='Product Ratings'!$I$7,I1183&gt;='Product Ratings'!$H$7),'Product Ratings'!$F$7,IF(AND(D1183&lt;='Product Ratings'!$I$8,D1183&gt;='Product Ratings'!$H$8),'Product Ratings'!$F$8,IF(D1183&gt;='Product Ratings'!$H$9,'Product Ratings'!$F$9)))))</f>
        <v>1</v>
      </c>
      <c r="T1183" s="99">
        <f>IF(AND(O1183&lt;='Product Ratings'!$M$5,O1183&gt;='Product Ratings'!$L$5),'Product Ratings'!$J$5,IF(AND(O1183&lt;='Product Ratings'!$M$6,O1183&gt;='Product Ratings'!$L$6),'Product Ratings'!$J$6,IF(AND(O1183&lt;='Product Ratings'!$M$7,O1183&gt;='Product Ratings'!$L$7),'Product Ratings'!$J$7,IF(AND(O1183&lt;='Product Ratings'!$M$8,O1183&gt;='Product Ratings'!$L$8),'Product Ratings'!$J$8,IF(O1183&gt;='Product Ratings'!$L$9,'Product Ratings'!$J$9)))))</f>
        <v>1</v>
      </c>
      <c r="U1183" s="99" t="b">
        <f>IF(AND(N1183&lt;='Product Ratings'!$R$5,N1183&gt;='Product Ratings'!$Q$5),'Product Ratings'!$O$5,IF(AND(N1183&lt;='Product Ratings'!$R$6,N1183&gt;='Product Ratings'!$Q$6),'Product Ratings'!$O$6,IF(AND(N1183&lt;='Product Ratings'!$R$7,N1183&gt;='Product Ratings'!$Q$7),'Product Ratings'!$O$7,IF(AND(N1183&lt;='Product Ratings'!$R$8,N1183&gt;='Product Ratings'!$Q$8),'Product Ratings'!$O$8,IF(N1183&gt;='Product Ratings'!$Q$9,'Product Ratings'!$O$9)))))</f>
        <v>0</v>
      </c>
      <c r="V1183" s="99">
        <f>IF(AND(P1183&lt;='Product Ratings'!$V$5,P1183&gt;='Product Ratings'!$U$5),'Product Ratings'!$S$5,IF(AND(P1183&lt;='Product Ratings'!$V$6,P1183&gt;='Product Ratings'!$U$6),'Product Ratings'!$S$6,IF(AND(P1183&lt;='Product Ratings'!$V$7,P1183&gt;='Product Ratings'!$U$7),'Product Ratings'!$S$7,IF(AND(P1183&lt;='Product Ratings'!$V$8,P1183&gt;='Product Ratings'!$U$8),'Product Ratings'!$S$8,IF(P1183&gt;='Product Ratings'!$U$9,'Product Ratings'!$S$9)))))</f>
        <v>5</v>
      </c>
      <c r="W1183" s="135">
        <f t="shared" si="6"/>
        <v>9</v>
      </c>
      <c r="X1183" s="90"/>
      <c r="Y1183" s="90"/>
      <c r="Z1183" s="90"/>
      <c r="AA1183" s="90"/>
      <c r="AB1183" s="90"/>
    </row>
    <row r="1184" ht="12.75" customHeight="1">
      <c r="A1184" s="87"/>
      <c r="B1184" s="90"/>
      <c r="C1184" s="90"/>
      <c r="D1184" s="126">
        <v>2.0</v>
      </c>
      <c r="E1184" s="127">
        <v>156.52</v>
      </c>
      <c r="F1184" s="128">
        <f t="shared" si="7"/>
        <v>101.738</v>
      </c>
      <c r="G1184" s="129">
        <f t="shared" si="1"/>
        <v>54.782</v>
      </c>
      <c r="H1184" s="130">
        <f t="shared" si="2"/>
        <v>0.35</v>
      </c>
      <c r="I1184" s="131">
        <v>44932.0</v>
      </c>
      <c r="J1184" s="132">
        <v>44968.0</v>
      </c>
      <c r="K1184" s="123"/>
      <c r="L1184" s="90"/>
      <c r="M1184" s="133">
        <f t="shared" si="3"/>
        <v>78.26</v>
      </c>
      <c r="N1184" s="99"/>
      <c r="O1184" s="133">
        <f t="shared" si="5"/>
        <v>50.869</v>
      </c>
      <c r="P1184" s="134">
        <v>0.69</v>
      </c>
      <c r="Q1184" s="90"/>
      <c r="R1184" s="99">
        <f>IF(AND(H1184&lt;='Product Ratings'!$E$5,H1184&gt;='Product Ratings'!$D$5),'Product Ratings'!$C$5,IF(AND(H1184&lt;='Product Ratings'!$E$6,H1184&gt;='Product Ratings'!$D$6),'Product Ratings'!$C$6,IF(AND(H1184&lt;='Product Ratings'!$E$7,H1184&gt;='Product Ratings'!$D$7),'Product Ratings'!$C$7,IF(AND(H1184&lt;='Product Ratings'!$E$8,H1184&gt;='Product Ratings'!$D$8),'Product Ratings'!$C$8,IF(H1184&gt;='Product Ratings'!$D$9,'Product Ratings'!$C$9)))))</f>
        <v>2</v>
      </c>
      <c r="S1184" s="99">
        <f>IF(AND(D1184&lt;='Product Ratings'!$I$5,D1184&gt;='Product Ratings'!$H$5),'Product Ratings'!$F$5,IF(AND(D1184&lt;='Product Ratings'!$I$6,D1184&gt;='Product Ratings'!$H$6),'Product Ratings'!$F$6,IF(AND(D1184&lt;='Product Ratings'!$I$7,I1184&gt;='Product Ratings'!$H$7),'Product Ratings'!$F$7,IF(AND(D1184&lt;='Product Ratings'!$I$8,D1184&gt;='Product Ratings'!$H$8),'Product Ratings'!$F$8,IF(D1184&gt;='Product Ratings'!$H$9,'Product Ratings'!$F$9)))))</f>
        <v>1</v>
      </c>
      <c r="T1184" s="99">
        <f>IF(AND(O1184&lt;='Product Ratings'!$M$5,O1184&gt;='Product Ratings'!$L$5),'Product Ratings'!$J$5,IF(AND(O1184&lt;='Product Ratings'!$M$6,O1184&gt;='Product Ratings'!$L$6),'Product Ratings'!$J$6,IF(AND(O1184&lt;='Product Ratings'!$M$7,O1184&gt;='Product Ratings'!$L$7),'Product Ratings'!$J$7,IF(AND(O1184&lt;='Product Ratings'!$M$8,O1184&gt;='Product Ratings'!$L$8),'Product Ratings'!$J$8,IF(O1184&gt;='Product Ratings'!$L$9,'Product Ratings'!$J$9)))))</f>
        <v>3</v>
      </c>
      <c r="U1184" s="99" t="b">
        <f>IF(AND(N1184&lt;='Product Ratings'!$R$5,N1184&gt;='Product Ratings'!$Q$5),'Product Ratings'!$O$5,IF(AND(N1184&lt;='Product Ratings'!$R$6,N1184&gt;='Product Ratings'!$Q$6),'Product Ratings'!$O$6,IF(AND(N1184&lt;='Product Ratings'!$R$7,N1184&gt;='Product Ratings'!$Q$7),'Product Ratings'!$O$7,IF(AND(N1184&lt;='Product Ratings'!$R$8,N1184&gt;='Product Ratings'!$Q$8),'Product Ratings'!$O$8,IF(N1184&gt;='Product Ratings'!$Q$9,'Product Ratings'!$O$9)))))</f>
        <v>0</v>
      </c>
      <c r="V1184" s="99">
        <f>IF(AND(P1184&lt;='Product Ratings'!$V$5,P1184&gt;='Product Ratings'!$U$5),'Product Ratings'!$S$5,IF(AND(P1184&lt;='Product Ratings'!$V$6,P1184&gt;='Product Ratings'!$U$6),'Product Ratings'!$S$6,IF(AND(P1184&lt;='Product Ratings'!$V$7,P1184&gt;='Product Ratings'!$U$7),'Product Ratings'!$S$7,IF(AND(P1184&lt;='Product Ratings'!$V$8,P1184&gt;='Product Ratings'!$U$8),'Product Ratings'!$S$8,IF(P1184&gt;='Product Ratings'!$U$9,'Product Ratings'!$S$9)))))</f>
        <v>5</v>
      </c>
      <c r="W1184" s="135">
        <f t="shared" si="6"/>
        <v>11</v>
      </c>
      <c r="X1184" s="90"/>
      <c r="Y1184" s="90"/>
      <c r="Z1184" s="90"/>
      <c r="AA1184" s="90"/>
      <c r="AB1184" s="90"/>
    </row>
    <row r="1185" ht="12.75" customHeight="1">
      <c r="A1185" s="87"/>
      <c r="B1185" s="90"/>
      <c r="C1185" s="90"/>
      <c r="D1185" s="126">
        <v>3.0</v>
      </c>
      <c r="E1185" s="127">
        <v>365.22</v>
      </c>
      <c r="F1185" s="128">
        <f t="shared" si="7"/>
        <v>237.393</v>
      </c>
      <c r="G1185" s="129">
        <f t="shared" si="1"/>
        <v>127.827</v>
      </c>
      <c r="H1185" s="130">
        <f t="shared" si="2"/>
        <v>0.35</v>
      </c>
      <c r="I1185" s="131">
        <v>44933.0</v>
      </c>
      <c r="J1185" s="132">
        <v>44969.0</v>
      </c>
      <c r="K1185" s="123"/>
      <c r="L1185" s="90"/>
      <c r="M1185" s="133">
        <f t="shared" si="3"/>
        <v>121.74</v>
      </c>
      <c r="N1185" s="99"/>
      <c r="O1185" s="133">
        <f t="shared" si="5"/>
        <v>79.131</v>
      </c>
      <c r="P1185" s="134">
        <v>0.64</v>
      </c>
      <c r="Q1185" s="90"/>
      <c r="R1185" s="99">
        <f>IF(AND(H1185&lt;='Product Ratings'!$E$5,H1185&gt;='Product Ratings'!$D$5),'Product Ratings'!$C$5,IF(AND(H1185&lt;='Product Ratings'!$E$6,H1185&gt;='Product Ratings'!$D$6),'Product Ratings'!$C$6,IF(AND(H1185&lt;='Product Ratings'!$E$7,H1185&gt;='Product Ratings'!$D$7),'Product Ratings'!$C$7,IF(AND(H1185&lt;='Product Ratings'!$E$8,H1185&gt;='Product Ratings'!$D$8),'Product Ratings'!$C$8,IF(H1185&gt;='Product Ratings'!$D$9,'Product Ratings'!$C$9)))))</f>
        <v>2</v>
      </c>
      <c r="S1185" s="99">
        <f>IF(AND(D1185&lt;='Product Ratings'!$I$5,D1185&gt;='Product Ratings'!$H$5),'Product Ratings'!$F$5,IF(AND(D1185&lt;='Product Ratings'!$I$6,D1185&gt;='Product Ratings'!$H$6),'Product Ratings'!$F$6,IF(AND(D1185&lt;='Product Ratings'!$I$7,I1185&gt;='Product Ratings'!$H$7),'Product Ratings'!$F$7,IF(AND(D1185&lt;='Product Ratings'!$I$8,D1185&gt;='Product Ratings'!$H$8),'Product Ratings'!$F$8,IF(D1185&gt;='Product Ratings'!$H$9,'Product Ratings'!$F$9)))))</f>
        <v>1</v>
      </c>
      <c r="T1185" s="99">
        <f>IF(AND(O1185&lt;='Product Ratings'!$M$5,O1185&gt;='Product Ratings'!$L$5),'Product Ratings'!$J$5,IF(AND(O1185&lt;='Product Ratings'!$M$6,O1185&gt;='Product Ratings'!$L$6),'Product Ratings'!$J$6,IF(AND(O1185&lt;='Product Ratings'!$M$7,O1185&gt;='Product Ratings'!$L$7),'Product Ratings'!$J$7,IF(AND(O1185&lt;='Product Ratings'!$M$8,O1185&gt;='Product Ratings'!$L$8),'Product Ratings'!$J$8,IF(O1185&gt;='Product Ratings'!$L$9,'Product Ratings'!$J$9)))))</f>
        <v>2</v>
      </c>
      <c r="U1185" s="99" t="b">
        <f>IF(AND(N1185&lt;='Product Ratings'!$R$5,N1185&gt;='Product Ratings'!$Q$5),'Product Ratings'!$O$5,IF(AND(N1185&lt;='Product Ratings'!$R$6,N1185&gt;='Product Ratings'!$Q$6),'Product Ratings'!$O$6,IF(AND(N1185&lt;='Product Ratings'!$R$7,N1185&gt;='Product Ratings'!$Q$7),'Product Ratings'!$O$7,IF(AND(N1185&lt;='Product Ratings'!$R$8,N1185&gt;='Product Ratings'!$Q$8),'Product Ratings'!$O$8,IF(N1185&gt;='Product Ratings'!$Q$9,'Product Ratings'!$O$9)))))</f>
        <v>0</v>
      </c>
      <c r="V1185" s="99">
        <f>IF(AND(P1185&lt;='Product Ratings'!$V$5,P1185&gt;='Product Ratings'!$U$5),'Product Ratings'!$S$5,IF(AND(P1185&lt;='Product Ratings'!$V$6,P1185&gt;='Product Ratings'!$U$6),'Product Ratings'!$S$6,IF(AND(P1185&lt;='Product Ratings'!$V$7,P1185&gt;='Product Ratings'!$U$7),'Product Ratings'!$S$7,IF(AND(P1185&lt;='Product Ratings'!$V$8,P1185&gt;='Product Ratings'!$U$8),'Product Ratings'!$S$8,IF(P1185&gt;='Product Ratings'!$U$9,'Product Ratings'!$S$9)))))</f>
        <v>5</v>
      </c>
      <c r="W1185" s="135">
        <f t="shared" si="6"/>
        <v>10</v>
      </c>
      <c r="X1185" s="90"/>
      <c r="Y1185" s="90"/>
      <c r="Z1185" s="90"/>
      <c r="AA1185" s="90"/>
      <c r="AB1185" s="90"/>
    </row>
    <row r="1186" ht="12.75" customHeight="1">
      <c r="A1186" s="87"/>
      <c r="B1186" s="90"/>
      <c r="C1186" s="90"/>
      <c r="D1186" s="126">
        <v>4.0</v>
      </c>
      <c r="E1186" s="127">
        <v>56.01</v>
      </c>
      <c r="F1186" s="128">
        <f t="shared" si="7"/>
        <v>36.4065</v>
      </c>
      <c r="G1186" s="129">
        <f t="shared" si="1"/>
        <v>19.6035</v>
      </c>
      <c r="H1186" s="130">
        <f t="shared" si="2"/>
        <v>0.35</v>
      </c>
      <c r="I1186" s="131">
        <v>44934.0</v>
      </c>
      <c r="J1186" s="132">
        <v>44970.0</v>
      </c>
      <c r="K1186" s="123"/>
      <c r="L1186" s="90"/>
      <c r="M1186" s="133">
        <f t="shared" si="3"/>
        <v>14.0025</v>
      </c>
      <c r="N1186" s="99"/>
      <c r="O1186" s="133">
        <f t="shared" si="5"/>
        <v>9.101625</v>
      </c>
      <c r="P1186" s="134">
        <v>0.15</v>
      </c>
      <c r="Q1186" s="90"/>
      <c r="R1186" s="99">
        <f>IF(AND(H1186&lt;='Product Ratings'!$E$5,H1186&gt;='Product Ratings'!$D$5),'Product Ratings'!$C$5,IF(AND(H1186&lt;='Product Ratings'!$E$6,H1186&gt;='Product Ratings'!$D$6),'Product Ratings'!$C$6,IF(AND(H1186&lt;='Product Ratings'!$E$7,H1186&gt;='Product Ratings'!$D$7),'Product Ratings'!$C$7,IF(AND(H1186&lt;='Product Ratings'!$E$8,H1186&gt;='Product Ratings'!$D$8),'Product Ratings'!$C$8,IF(H1186&gt;='Product Ratings'!$D$9,'Product Ratings'!$C$9)))))</f>
        <v>2</v>
      </c>
      <c r="S1186" s="99">
        <f>IF(AND(D1186&lt;='Product Ratings'!$I$5,D1186&gt;='Product Ratings'!$H$5),'Product Ratings'!$F$5,IF(AND(D1186&lt;='Product Ratings'!$I$6,D1186&gt;='Product Ratings'!$H$6),'Product Ratings'!$F$6,IF(AND(D1186&lt;='Product Ratings'!$I$7,I1186&gt;='Product Ratings'!$H$7),'Product Ratings'!$F$7,IF(AND(D1186&lt;='Product Ratings'!$I$8,D1186&gt;='Product Ratings'!$H$8),'Product Ratings'!$F$8,IF(D1186&gt;='Product Ratings'!$H$9,'Product Ratings'!$F$9)))))</f>
        <v>1</v>
      </c>
      <c r="T1186" s="99">
        <f>IF(AND(O1186&lt;='Product Ratings'!$M$5,O1186&gt;='Product Ratings'!$L$5),'Product Ratings'!$J$5,IF(AND(O1186&lt;='Product Ratings'!$M$6,O1186&gt;='Product Ratings'!$L$6),'Product Ratings'!$J$6,IF(AND(O1186&lt;='Product Ratings'!$M$7,O1186&gt;='Product Ratings'!$L$7),'Product Ratings'!$J$7,IF(AND(O1186&lt;='Product Ratings'!$M$8,O1186&gt;='Product Ratings'!$L$8),'Product Ratings'!$J$8,IF(O1186&gt;='Product Ratings'!$L$9,'Product Ratings'!$J$9)))))</f>
        <v>5</v>
      </c>
      <c r="U1186" s="99" t="b">
        <f>IF(AND(N1186&lt;='Product Ratings'!$R$5,N1186&gt;='Product Ratings'!$Q$5),'Product Ratings'!$O$5,IF(AND(N1186&lt;='Product Ratings'!$R$6,N1186&gt;='Product Ratings'!$Q$6),'Product Ratings'!$O$6,IF(AND(N1186&lt;='Product Ratings'!$R$7,N1186&gt;='Product Ratings'!$Q$7),'Product Ratings'!$O$7,IF(AND(N1186&lt;='Product Ratings'!$R$8,N1186&gt;='Product Ratings'!$Q$8),'Product Ratings'!$O$8,IF(N1186&gt;='Product Ratings'!$Q$9,'Product Ratings'!$O$9)))))</f>
        <v>0</v>
      </c>
      <c r="V1186" s="99">
        <f>IF(AND(P1186&lt;='Product Ratings'!$V$5,P1186&gt;='Product Ratings'!$U$5),'Product Ratings'!$S$5,IF(AND(P1186&lt;='Product Ratings'!$V$6,P1186&gt;='Product Ratings'!$U$6),'Product Ratings'!$S$6,IF(AND(P1186&lt;='Product Ratings'!$V$7,P1186&gt;='Product Ratings'!$U$7),'Product Ratings'!$S$7,IF(AND(P1186&lt;='Product Ratings'!$V$8,P1186&gt;='Product Ratings'!$U$8),'Product Ratings'!$S$8,IF(P1186&gt;='Product Ratings'!$U$9,'Product Ratings'!$S$9)))))</f>
        <v>3</v>
      </c>
      <c r="W1186" s="135">
        <f t="shared" si="6"/>
        <v>11</v>
      </c>
      <c r="X1186" s="90"/>
      <c r="Y1186" s="90"/>
      <c r="Z1186" s="90"/>
      <c r="AA1186" s="90"/>
      <c r="AB1186" s="90"/>
    </row>
    <row r="1187" ht="12.75" customHeight="1">
      <c r="A1187" s="87"/>
      <c r="B1187" s="90"/>
      <c r="C1187" s="90"/>
      <c r="D1187" s="126">
        <v>5.0</v>
      </c>
      <c r="E1187" s="127">
        <v>406.96</v>
      </c>
      <c r="F1187" s="128">
        <f t="shared" si="7"/>
        <v>264.524</v>
      </c>
      <c r="G1187" s="129">
        <f t="shared" si="1"/>
        <v>142.436</v>
      </c>
      <c r="H1187" s="130">
        <f t="shared" si="2"/>
        <v>0.35</v>
      </c>
      <c r="I1187" s="131">
        <v>44935.0</v>
      </c>
      <c r="J1187" s="132">
        <v>44971.0</v>
      </c>
      <c r="K1187" s="123"/>
      <c r="L1187" s="90"/>
      <c r="M1187" s="133">
        <f t="shared" si="3"/>
        <v>81.392</v>
      </c>
      <c r="N1187" s="99"/>
      <c r="O1187" s="133">
        <f t="shared" si="5"/>
        <v>52.9048</v>
      </c>
      <c r="P1187" s="134">
        <v>0.85</v>
      </c>
      <c r="Q1187" s="90"/>
      <c r="R1187" s="99">
        <f>IF(AND(H1187&lt;='Product Ratings'!$E$5,H1187&gt;='Product Ratings'!$D$5),'Product Ratings'!$C$5,IF(AND(H1187&lt;='Product Ratings'!$E$6,H1187&gt;='Product Ratings'!$D$6),'Product Ratings'!$C$6,IF(AND(H1187&lt;='Product Ratings'!$E$7,H1187&gt;='Product Ratings'!$D$7),'Product Ratings'!$C$7,IF(AND(H1187&lt;='Product Ratings'!$E$8,H1187&gt;='Product Ratings'!$D$8),'Product Ratings'!$C$8,IF(H1187&gt;='Product Ratings'!$D$9,'Product Ratings'!$C$9)))))</f>
        <v>2</v>
      </c>
      <c r="S1187" s="99">
        <f>IF(AND(D1187&lt;='Product Ratings'!$I$5,D1187&gt;='Product Ratings'!$H$5),'Product Ratings'!$F$5,IF(AND(D1187&lt;='Product Ratings'!$I$6,D1187&gt;='Product Ratings'!$H$6),'Product Ratings'!$F$6,IF(AND(D1187&lt;='Product Ratings'!$I$7,I1187&gt;='Product Ratings'!$H$7),'Product Ratings'!$F$7,IF(AND(D1187&lt;='Product Ratings'!$I$8,D1187&gt;='Product Ratings'!$H$8),'Product Ratings'!$F$8,IF(D1187&gt;='Product Ratings'!$H$9,'Product Ratings'!$F$9)))))</f>
        <v>1</v>
      </c>
      <c r="T1187" s="99">
        <f>IF(AND(O1187&lt;='Product Ratings'!$M$5,O1187&gt;='Product Ratings'!$L$5),'Product Ratings'!$J$5,IF(AND(O1187&lt;='Product Ratings'!$M$6,O1187&gt;='Product Ratings'!$L$6),'Product Ratings'!$J$6,IF(AND(O1187&lt;='Product Ratings'!$M$7,O1187&gt;='Product Ratings'!$L$7),'Product Ratings'!$J$7,IF(AND(O1187&lt;='Product Ratings'!$M$8,O1187&gt;='Product Ratings'!$L$8),'Product Ratings'!$J$8,IF(O1187&gt;='Product Ratings'!$L$9,'Product Ratings'!$J$9)))))</f>
        <v>3</v>
      </c>
      <c r="U1187" s="99" t="b">
        <f>IF(AND(N1187&lt;='Product Ratings'!$R$5,N1187&gt;='Product Ratings'!$Q$5),'Product Ratings'!$O$5,IF(AND(N1187&lt;='Product Ratings'!$R$6,N1187&gt;='Product Ratings'!$Q$6),'Product Ratings'!$O$6,IF(AND(N1187&lt;='Product Ratings'!$R$7,N1187&gt;='Product Ratings'!$Q$7),'Product Ratings'!$O$7,IF(AND(N1187&lt;='Product Ratings'!$R$8,N1187&gt;='Product Ratings'!$Q$8),'Product Ratings'!$O$8,IF(N1187&gt;='Product Ratings'!$Q$9,'Product Ratings'!$O$9)))))</f>
        <v>0</v>
      </c>
      <c r="V1187" s="99">
        <f>IF(AND(P1187&lt;='Product Ratings'!$V$5,P1187&gt;='Product Ratings'!$U$5),'Product Ratings'!$S$5,IF(AND(P1187&lt;='Product Ratings'!$V$6,P1187&gt;='Product Ratings'!$U$6),'Product Ratings'!$S$6,IF(AND(P1187&lt;='Product Ratings'!$V$7,P1187&gt;='Product Ratings'!$U$7),'Product Ratings'!$S$7,IF(AND(P1187&lt;='Product Ratings'!$V$8,P1187&gt;='Product Ratings'!$U$8),'Product Ratings'!$S$8,IF(P1187&gt;='Product Ratings'!$U$9,'Product Ratings'!$S$9)))))</f>
        <v>5</v>
      </c>
      <c r="W1187" s="135">
        <f t="shared" si="6"/>
        <v>11</v>
      </c>
      <c r="X1187" s="90"/>
      <c r="Y1187" s="90"/>
      <c r="Z1187" s="90"/>
      <c r="AA1187" s="90"/>
      <c r="AB1187" s="90"/>
    </row>
    <row r="1188" ht="12.75" customHeight="1">
      <c r="A1188" s="87"/>
      <c r="B1188" s="90"/>
      <c r="C1188" s="90"/>
      <c r="D1188" s="126">
        <v>6.0</v>
      </c>
      <c r="E1188" s="127">
        <v>34.61</v>
      </c>
      <c r="F1188" s="128">
        <f t="shared" si="7"/>
        <v>22.4965</v>
      </c>
      <c r="G1188" s="129">
        <f t="shared" si="1"/>
        <v>12.1135</v>
      </c>
      <c r="H1188" s="130">
        <f t="shared" si="2"/>
        <v>0.35</v>
      </c>
      <c r="I1188" s="131">
        <v>44936.0</v>
      </c>
      <c r="J1188" s="132">
        <v>44972.0</v>
      </c>
      <c r="K1188" s="123"/>
      <c r="L1188" s="90"/>
      <c r="M1188" s="133">
        <f t="shared" si="3"/>
        <v>5.768333333</v>
      </c>
      <c r="N1188" s="99"/>
      <c r="O1188" s="133">
        <f t="shared" si="5"/>
        <v>3.749416667</v>
      </c>
      <c r="P1188" s="134">
        <v>0.87</v>
      </c>
      <c r="Q1188" s="90"/>
      <c r="R1188" s="99">
        <f>IF(AND(H1188&lt;='Product Ratings'!$E$5,H1188&gt;='Product Ratings'!$D$5),'Product Ratings'!$C$5,IF(AND(H1188&lt;='Product Ratings'!$E$6,H1188&gt;='Product Ratings'!$D$6),'Product Ratings'!$C$6,IF(AND(H1188&lt;='Product Ratings'!$E$7,H1188&gt;='Product Ratings'!$D$7),'Product Ratings'!$C$7,IF(AND(H1188&lt;='Product Ratings'!$E$8,H1188&gt;='Product Ratings'!$D$8),'Product Ratings'!$C$8,IF(H1188&gt;='Product Ratings'!$D$9,'Product Ratings'!$C$9)))))</f>
        <v>2</v>
      </c>
      <c r="S1188" s="99">
        <f>IF(AND(D1188&lt;='Product Ratings'!$I$5,D1188&gt;='Product Ratings'!$H$5),'Product Ratings'!$F$5,IF(AND(D1188&lt;='Product Ratings'!$I$6,D1188&gt;='Product Ratings'!$H$6),'Product Ratings'!$F$6,IF(AND(D1188&lt;='Product Ratings'!$I$7,I1188&gt;='Product Ratings'!$H$7),'Product Ratings'!$F$7,IF(AND(D1188&lt;='Product Ratings'!$I$8,D1188&gt;='Product Ratings'!$H$8),'Product Ratings'!$F$8,IF(D1188&gt;='Product Ratings'!$H$9,'Product Ratings'!$F$9)))))</f>
        <v>2</v>
      </c>
      <c r="T1188" s="99">
        <f>IF(AND(O1188&lt;='Product Ratings'!$M$5,O1188&gt;='Product Ratings'!$L$5),'Product Ratings'!$J$5,IF(AND(O1188&lt;='Product Ratings'!$M$6,O1188&gt;='Product Ratings'!$L$6),'Product Ratings'!$J$6,IF(AND(O1188&lt;='Product Ratings'!$M$7,O1188&gt;='Product Ratings'!$L$7),'Product Ratings'!$J$7,IF(AND(O1188&lt;='Product Ratings'!$M$8,O1188&gt;='Product Ratings'!$L$8),'Product Ratings'!$J$8,IF(O1188&gt;='Product Ratings'!$L$9,'Product Ratings'!$J$9)))))</f>
        <v>5</v>
      </c>
      <c r="U1188" s="99" t="b">
        <f>IF(AND(N1188&lt;='Product Ratings'!$R$5,N1188&gt;='Product Ratings'!$Q$5),'Product Ratings'!$O$5,IF(AND(N1188&lt;='Product Ratings'!$R$6,N1188&gt;='Product Ratings'!$Q$6),'Product Ratings'!$O$6,IF(AND(N1188&lt;='Product Ratings'!$R$7,N1188&gt;='Product Ratings'!$Q$7),'Product Ratings'!$O$7,IF(AND(N1188&lt;='Product Ratings'!$R$8,N1188&gt;='Product Ratings'!$Q$8),'Product Ratings'!$O$8,IF(N1188&gt;='Product Ratings'!$Q$9,'Product Ratings'!$O$9)))))</f>
        <v>0</v>
      </c>
      <c r="V1188" s="99">
        <f>IF(AND(P1188&lt;='Product Ratings'!$V$5,P1188&gt;='Product Ratings'!$U$5),'Product Ratings'!$S$5,IF(AND(P1188&lt;='Product Ratings'!$V$6,P1188&gt;='Product Ratings'!$U$6),'Product Ratings'!$S$6,IF(AND(P1188&lt;='Product Ratings'!$V$7,P1188&gt;='Product Ratings'!$U$7),'Product Ratings'!$S$7,IF(AND(P1188&lt;='Product Ratings'!$V$8,P1188&gt;='Product Ratings'!$U$8),'Product Ratings'!$S$8,IF(P1188&gt;='Product Ratings'!$U$9,'Product Ratings'!$S$9)))))</f>
        <v>5</v>
      </c>
      <c r="W1188" s="135">
        <f t="shared" si="6"/>
        <v>14</v>
      </c>
      <c r="X1188" s="90"/>
      <c r="Y1188" s="90"/>
      <c r="Z1188" s="90"/>
      <c r="AA1188" s="90"/>
      <c r="AB1188" s="90"/>
    </row>
    <row r="1189" ht="12.75" customHeight="1">
      <c r="A1189" s="87"/>
      <c r="B1189" s="90"/>
      <c r="C1189" s="90"/>
      <c r="D1189" s="126">
        <v>1.0</v>
      </c>
      <c r="E1189" s="127">
        <v>187.83</v>
      </c>
      <c r="F1189" s="128">
        <f t="shared" si="7"/>
        <v>122.0895</v>
      </c>
      <c r="G1189" s="129">
        <f t="shared" si="1"/>
        <v>65.7405</v>
      </c>
      <c r="H1189" s="130">
        <f t="shared" si="2"/>
        <v>0.35</v>
      </c>
      <c r="I1189" s="131">
        <v>44937.0</v>
      </c>
      <c r="J1189" s="132">
        <v>44973.0</v>
      </c>
      <c r="K1189" s="123"/>
      <c r="L1189" s="90"/>
      <c r="M1189" s="133">
        <f t="shared" si="3"/>
        <v>187.83</v>
      </c>
      <c r="N1189" s="99"/>
      <c r="O1189" s="133">
        <f t="shared" si="5"/>
        <v>122.0895</v>
      </c>
      <c r="P1189" s="134">
        <v>0.88</v>
      </c>
      <c r="Q1189" s="90"/>
      <c r="R1189" s="99">
        <f>IF(AND(H1189&lt;='Product Ratings'!$E$5,H1189&gt;='Product Ratings'!$D$5),'Product Ratings'!$C$5,IF(AND(H1189&lt;='Product Ratings'!$E$6,H1189&gt;='Product Ratings'!$D$6),'Product Ratings'!$C$6,IF(AND(H1189&lt;='Product Ratings'!$E$7,H1189&gt;='Product Ratings'!$D$7),'Product Ratings'!$C$7,IF(AND(H1189&lt;='Product Ratings'!$E$8,H1189&gt;='Product Ratings'!$D$8),'Product Ratings'!$C$8,IF(H1189&gt;='Product Ratings'!$D$9,'Product Ratings'!$C$9)))))</f>
        <v>2</v>
      </c>
      <c r="S1189" s="99">
        <f>IF(AND(D1189&lt;='Product Ratings'!$I$5,D1189&gt;='Product Ratings'!$H$5),'Product Ratings'!$F$5,IF(AND(D1189&lt;='Product Ratings'!$I$6,D1189&gt;='Product Ratings'!$H$6),'Product Ratings'!$F$6,IF(AND(D1189&lt;='Product Ratings'!$I$7,I1189&gt;='Product Ratings'!$H$7),'Product Ratings'!$F$7,IF(AND(D1189&lt;='Product Ratings'!$I$8,D1189&gt;='Product Ratings'!$H$8),'Product Ratings'!$F$8,IF(D1189&gt;='Product Ratings'!$H$9,'Product Ratings'!$F$9)))))</f>
        <v>1</v>
      </c>
      <c r="T1189" s="99">
        <f>IF(AND(O1189&lt;='Product Ratings'!$M$5,O1189&gt;='Product Ratings'!$L$5),'Product Ratings'!$J$5,IF(AND(O1189&lt;='Product Ratings'!$M$6,O1189&gt;='Product Ratings'!$L$6),'Product Ratings'!$J$6,IF(AND(O1189&lt;='Product Ratings'!$M$7,O1189&gt;='Product Ratings'!$L$7),'Product Ratings'!$J$7,IF(AND(O1189&lt;='Product Ratings'!$M$8,O1189&gt;='Product Ratings'!$L$8),'Product Ratings'!$J$8,IF(O1189&gt;='Product Ratings'!$L$9,'Product Ratings'!$J$9)))))</f>
        <v>2</v>
      </c>
      <c r="U1189" s="99" t="b">
        <f>IF(AND(N1189&lt;='Product Ratings'!$R$5,N1189&gt;='Product Ratings'!$Q$5),'Product Ratings'!$O$5,IF(AND(N1189&lt;='Product Ratings'!$R$6,N1189&gt;='Product Ratings'!$Q$6),'Product Ratings'!$O$6,IF(AND(N1189&lt;='Product Ratings'!$R$7,N1189&gt;='Product Ratings'!$Q$7),'Product Ratings'!$O$7,IF(AND(N1189&lt;='Product Ratings'!$R$8,N1189&gt;='Product Ratings'!$Q$8),'Product Ratings'!$O$8,IF(N1189&gt;='Product Ratings'!$Q$9,'Product Ratings'!$O$9)))))</f>
        <v>0</v>
      </c>
      <c r="V1189" s="99">
        <f>IF(AND(P1189&lt;='Product Ratings'!$V$5,P1189&gt;='Product Ratings'!$U$5),'Product Ratings'!$S$5,IF(AND(P1189&lt;='Product Ratings'!$V$6,P1189&gt;='Product Ratings'!$U$6),'Product Ratings'!$S$6,IF(AND(P1189&lt;='Product Ratings'!$V$7,P1189&gt;='Product Ratings'!$U$7),'Product Ratings'!$S$7,IF(AND(P1189&lt;='Product Ratings'!$V$8,P1189&gt;='Product Ratings'!$U$8),'Product Ratings'!$S$8,IF(P1189&gt;='Product Ratings'!$U$9,'Product Ratings'!$S$9)))))</f>
        <v>5</v>
      </c>
      <c r="W1189" s="135">
        <f t="shared" si="6"/>
        <v>10</v>
      </c>
      <c r="X1189" s="90"/>
      <c r="Y1189" s="90"/>
      <c r="Z1189" s="90"/>
      <c r="AA1189" s="90"/>
      <c r="AB1189" s="90"/>
    </row>
    <row r="1190" ht="12.75" customHeight="1">
      <c r="A1190" s="87"/>
      <c r="B1190" s="90"/>
      <c r="C1190" s="90"/>
      <c r="D1190" s="126">
        <v>2.0</v>
      </c>
      <c r="E1190" s="127">
        <v>5.65</v>
      </c>
      <c r="F1190" s="128">
        <f t="shared" si="7"/>
        <v>3.6725</v>
      </c>
      <c r="G1190" s="129">
        <f t="shared" si="1"/>
        <v>1.9775</v>
      </c>
      <c r="H1190" s="130">
        <f t="shared" si="2"/>
        <v>0.35</v>
      </c>
      <c r="I1190" s="131">
        <v>44938.0</v>
      </c>
      <c r="J1190" s="132">
        <v>44974.0</v>
      </c>
      <c r="K1190" s="123"/>
      <c r="L1190" s="90"/>
      <c r="M1190" s="133">
        <f t="shared" si="3"/>
        <v>2.825</v>
      </c>
      <c r="N1190" s="99"/>
      <c r="O1190" s="133">
        <f t="shared" si="5"/>
        <v>1.83625</v>
      </c>
      <c r="P1190" s="134">
        <v>0.89</v>
      </c>
      <c r="Q1190" s="90"/>
      <c r="R1190" s="99">
        <f>IF(AND(H1190&lt;='Product Ratings'!$E$5,H1190&gt;='Product Ratings'!$D$5),'Product Ratings'!$C$5,IF(AND(H1190&lt;='Product Ratings'!$E$6,H1190&gt;='Product Ratings'!$D$6),'Product Ratings'!$C$6,IF(AND(H1190&lt;='Product Ratings'!$E$7,H1190&gt;='Product Ratings'!$D$7),'Product Ratings'!$C$7,IF(AND(H1190&lt;='Product Ratings'!$E$8,H1190&gt;='Product Ratings'!$D$8),'Product Ratings'!$C$8,IF(H1190&gt;='Product Ratings'!$D$9,'Product Ratings'!$C$9)))))</f>
        <v>2</v>
      </c>
      <c r="S1190" s="99">
        <f>IF(AND(D1190&lt;='Product Ratings'!$I$5,D1190&gt;='Product Ratings'!$H$5),'Product Ratings'!$F$5,IF(AND(D1190&lt;='Product Ratings'!$I$6,D1190&gt;='Product Ratings'!$H$6),'Product Ratings'!$F$6,IF(AND(D1190&lt;='Product Ratings'!$I$7,I1190&gt;='Product Ratings'!$H$7),'Product Ratings'!$F$7,IF(AND(D1190&lt;='Product Ratings'!$I$8,D1190&gt;='Product Ratings'!$H$8),'Product Ratings'!$F$8,IF(D1190&gt;='Product Ratings'!$H$9,'Product Ratings'!$F$9)))))</f>
        <v>1</v>
      </c>
      <c r="T1190" s="99">
        <f>IF(AND(O1190&lt;='Product Ratings'!$M$5,O1190&gt;='Product Ratings'!$L$5),'Product Ratings'!$J$5,IF(AND(O1190&lt;='Product Ratings'!$M$6,O1190&gt;='Product Ratings'!$L$6),'Product Ratings'!$J$6,IF(AND(O1190&lt;='Product Ratings'!$M$7,O1190&gt;='Product Ratings'!$L$7),'Product Ratings'!$J$7,IF(AND(O1190&lt;='Product Ratings'!$M$8,O1190&gt;='Product Ratings'!$L$8),'Product Ratings'!$J$8,IF(O1190&gt;='Product Ratings'!$L$9,'Product Ratings'!$J$9)))))</f>
        <v>5</v>
      </c>
      <c r="U1190" s="99" t="b">
        <f>IF(AND(N1190&lt;='Product Ratings'!$R$5,N1190&gt;='Product Ratings'!$Q$5),'Product Ratings'!$O$5,IF(AND(N1190&lt;='Product Ratings'!$R$6,N1190&gt;='Product Ratings'!$Q$6),'Product Ratings'!$O$6,IF(AND(N1190&lt;='Product Ratings'!$R$7,N1190&gt;='Product Ratings'!$Q$7),'Product Ratings'!$O$7,IF(AND(N1190&lt;='Product Ratings'!$R$8,N1190&gt;='Product Ratings'!$Q$8),'Product Ratings'!$O$8,IF(N1190&gt;='Product Ratings'!$Q$9,'Product Ratings'!$O$9)))))</f>
        <v>0</v>
      </c>
      <c r="V1190" s="99">
        <f>IF(AND(P1190&lt;='Product Ratings'!$V$5,P1190&gt;='Product Ratings'!$U$5),'Product Ratings'!$S$5,IF(AND(P1190&lt;='Product Ratings'!$V$6,P1190&gt;='Product Ratings'!$U$6),'Product Ratings'!$S$6,IF(AND(P1190&lt;='Product Ratings'!$V$7,P1190&gt;='Product Ratings'!$U$7),'Product Ratings'!$S$7,IF(AND(P1190&lt;='Product Ratings'!$V$8,P1190&gt;='Product Ratings'!$U$8),'Product Ratings'!$S$8,IF(P1190&gt;='Product Ratings'!$U$9,'Product Ratings'!$S$9)))))</f>
        <v>5</v>
      </c>
      <c r="W1190" s="135">
        <f t="shared" si="6"/>
        <v>13</v>
      </c>
      <c r="X1190" s="90"/>
      <c r="Y1190" s="90"/>
      <c r="Z1190" s="90"/>
      <c r="AA1190" s="90"/>
      <c r="AB1190" s="90"/>
    </row>
    <row r="1191" ht="12.75" customHeight="1">
      <c r="A1191" s="87"/>
      <c r="B1191" s="90"/>
      <c r="C1191" s="90"/>
      <c r="D1191" s="126">
        <v>3.0</v>
      </c>
      <c r="E1191" s="127">
        <v>281.74</v>
      </c>
      <c r="F1191" s="128">
        <f t="shared" si="7"/>
        <v>183.131</v>
      </c>
      <c r="G1191" s="129">
        <f t="shared" si="1"/>
        <v>98.609</v>
      </c>
      <c r="H1191" s="130">
        <f t="shared" si="2"/>
        <v>0.35</v>
      </c>
      <c r="I1191" s="131">
        <v>44939.0</v>
      </c>
      <c r="J1191" s="132">
        <v>44975.0</v>
      </c>
      <c r="K1191" s="123"/>
      <c r="L1191" s="90"/>
      <c r="M1191" s="133">
        <f t="shared" si="3"/>
        <v>93.91333333</v>
      </c>
      <c r="N1191" s="99"/>
      <c r="O1191" s="133">
        <f t="shared" si="5"/>
        <v>61.04366667</v>
      </c>
      <c r="P1191" s="134">
        <v>0.9</v>
      </c>
      <c r="Q1191" s="90"/>
      <c r="R1191" s="99">
        <f>IF(AND(H1191&lt;='Product Ratings'!$E$5,H1191&gt;='Product Ratings'!$D$5),'Product Ratings'!$C$5,IF(AND(H1191&lt;='Product Ratings'!$E$6,H1191&gt;='Product Ratings'!$D$6),'Product Ratings'!$C$6,IF(AND(H1191&lt;='Product Ratings'!$E$7,H1191&gt;='Product Ratings'!$D$7),'Product Ratings'!$C$7,IF(AND(H1191&lt;='Product Ratings'!$E$8,H1191&gt;='Product Ratings'!$D$8),'Product Ratings'!$C$8,IF(H1191&gt;='Product Ratings'!$D$9,'Product Ratings'!$C$9)))))</f>
        <v>2</v>
      </c>
      <c r="S1191" s="99">
        <f>IF(AND(D1191&lt;='Product Ratings'!$I$5,D1191&gt;='Product Ratings'!$H$5),'Product Ratings'!$F$5,IF(AND(D1191&lt;='Product Ratings'!$I$6,D1191&gt;='Product Ratings'!$H$6),'Product Ratings'!$F$6,IF(AND(D1191&lt;='Product Ratings'!$I$7,I1191&gt;='Product Ratings'!$H$7),'Product Ratings'!$F$7,IF(AND(D1191&lt;='Product Ratings'!$I$8,D1191&gt;='Product Ratings'!$H$8),'Product Ratings'!$F$8,IF(D1191&gt;='Product Ratings'!$H$9,'Product Ratings'!$F$9)))))</f>
        <v>1</v>
      </c>
      <c r="T1191" s="99">
        <f>IF(AND(O1191&lt;='Product Ratings'!$M$5,O1191&gt;='Product Ratings'!$L$5),'Product Ratings'!$J$5,IF(AND(O1191&lt;='Product Ratings'!$M$6,O1191&gt;='Product Ratings'!$L$6),'Product Ratings'!$J$6,IF(AND(O1191&lt;='Product Ratings'!$M$7,O1191&gt;='Product Ratings'!$L$7),'Product Ratings'!$J$7,IF(AND(O1191&lt;='Product Ratings'!$M$8,O1191&gt;='Product Ratings'!$L$8),'Product Ratings'!$J$8,IF(O1191&gt;='Product Ratings'!$L$9,'Product Ratings'!$J$9)))))</f>
        <v>3</v>
      </c>
      <c r="U1191" s="99" t="b">
        <f>IF(AND(N1191&lt;='Product Ratings'!$R$5,N1191&gt;='Product Ratings'!$Q$5),'Product Ratings'!$O$5,IF(AND(N1191&lt;='Product Ratings'!$R$6,N1191&gt;='Product Ratings'!$Q$6),'Product Ratings'!$O$6,IF(AND(N1191&lt;='Product Ratings'!$R$7,N1191&gt;='Product Ratings'!$Q$7),'Product Ratings'!$O$7,IF(AND(N1191&lt;='Product Ratings'!$R$8,N1191&gt;='Product Ratings'!$Q$8),'Product Ratings'!$O$8,IF(N1191&gt;='Product Ratings'!$Q$9,'Product Ratings'!$O$9)))))</f>
        <v>0</v>
      </c>
      <c r="V1191" s="99">
        <f>IF(AND(P1191&lt;='Product Ratings'!$V$5,P1191&gt;='Product Ratings'!$U$5),'Product Ratings'!$S$5,IF(AND(P1191&lt;='Product Ratings'!$V$6,P1191&gt;='Product Ratings'!$U$6),'Product Ratings'!$S$6,IF(AND(P1191&lt;='Product Ratings'!$V$7,P1191&gt;='Product Ratings'!$U$7),'Product Ratings'!$S$7,IF(AND(P1191&lt;='Product Ratings'!$V$8,P1191&gt;='Product Ratings'!$U$8),'Product Ratings'!$S$8,IF(P1191&gt;='Product Ratings'!$U$9,'Product Ratings'!$S$9)))))</f>
        <v>5</v>
      </c>
      <c r="W1191" s="135">
        <f t="shared" si="6"/>
        <v>11</v>
      </c>
      <c r="X1191" s="90"/>
      <c r="Y1191" s="90"/>
      <c r="Z1191" s="90"/>
      <c r="AA1191" s="90"/>
      <c r="AB1191" s="90"/>
    </row>
    <row r="1192" ht="12.75" customHeight="1">
      <c r="A1192" s="87"/>
      <c r="B1192" s="90"/>
      <c r="C1192" s="90"/>
      <c r="D1192" s="126">
        <v>4.0</v>
      </c>
      <c r="E1192" s="127">
        <v>28.06</v>
      </c>
      <c r="F1192" s="128">
        <f t="shared" si="7"/>
        <v>18.239</v>
      </c>
      <c r="G1192" s="129">
        <f t="shared" si="1"/>
        <v>9.821</v>
      </c>
      <c r="H1192" s="130">
        <f t="shared" si="2"/>
        <v>0.35</v>
      </c>
      <c r="I1192" s="131">
        <v>44940.0</v>
      </c>
      <c r="J1192" s="132">
        <v>44976.0</v>
      </c>
      <c r="K1192" s="123"/>
      <c r="L1192" s="90"/>
      <c r="M1192" s="133">
        <f t="shared" si="3"/>
        <v>7.015</v>
      </c>
      <c r="N1192" s="99"/>
      <c r="O1192" s="133">
        <f t="shared" si="5"/>
        <v>4.55975</v>
      </c>
      <c r="P1192" s="134">
        <v>0.91</v>
      </c>
      <c r="Q1192" s="90"/>
      <c r="R1192" s="99">
        <f>IF(AND(H1192&lt;='Product Ratings'!$E$5,H1192&gt;='Product Ratings'!$D$5),'Product Ratings'!$C$5,IF(AND(H1192&lt;='Product Ratings'!$E$6,H1192&gt;='Product Ratings'!$D$6),'Product Ratings'!$C$6,IF(AND(H1192&lt;='Product Ratings'!$E$7,H1192&gt;='Product Ratings'!$D$7),'Product Ratings'!$C$7,IF(AND(H1192&lt;='Product Ratings'!$E$8,H1192&gt;='Product Ratings'!$D$8),'Product Ratings'!$C$8,IF(H1192&gt;='Product Ratings'!$D$9,'Product Ratings'!$C$9)))))</f>
        <v>2</v>
      </c>
      <c r="S1192" s="99">
        <f>IF(AND(D1192&lt;='Product Ratings'!$I$5,D1192&gt;='Product Ratings'!$H$5),'Product Ratings'!$F$5,IF(AND(D1192&lt;='Product Ratings'!$I$6,D1192&gt;='Product Ratings'!$H$6),'Product Ratings'!$F$6,IF(AND(D1192&lt;='Product Ratings'!$I$7,I1192&gt;='Product Ratings'!$H$7),'Product Ratings'!$F$7,IF(AND(D1192&lt;='Product Ratings'!$I$8,D1192&gt;='Product Ratings'!$H$8),'Product Ratings'!$F$8,IF(D1192&gt;='Product Ratings'!$H$9,'Product Ratings'!$F$9)))))</f>
        <v>1</v>
      </c>
      <c r="T1192" s="99">
        <f>IF(AND(O1192&lt;='Product Ratings'!$M$5,O1192&gt;='Product Ratings'!$L$5),'Product Ratings'!$J$5,IF(AND(O1192&lt;='Product Ratings'!$M$6,O1192&gt;='Product Ratings'!$L$6),'Product Ratings'!$J$6,IF(AND(O1192&lt;='Product Ratings'!$M$7,O1192&gt;='Product Ratings'!$L$7),'Product Ratings'!$J$7,IF(AND(O1192&lt;='Product Ratings'!$M$8,O1192&gt;='Product Ratings'!$L$8),'Product Ratings'!$J$8,IF(O1192&gt;='Product Ratings'!$L$9,'Product Ratings'!$J$9)))))</f>
        <v>5</v>
      </c>
      <c r="U1192" s="99" t="b">
        <f>IF(AND(N1192&lt;='Product Ratings'!$R$5,N1192&gt;='Product Ratings'!$Q$5),'Product Ratings'!$O$5,IF(AND(N1192&lt;='Product Ratings'!$R$6,N1192&gt;='Product Ratings'!$Q$6),'Product Ratings'!$O$6,IF(AND(N1192&lt;='Product Ratings'!$R$7,N1192&gt;='Product Ratings'!$Q$7),'Product Ratings'!$O$7,IF(AND(N1192&lt;='Product Ratings'!$R$8,N1192&gt;='Product Ratings'!$Q$8),'Product Ratings'!$O$8,IF(N1192&gt;='Product Ratings'!$Q$9,'Product Ratings'!$O$9)))))</f>
        <v>0</v>
      </c>
      <c r="V1192" s="99">
        <f>IF(AND(P1192&lt;='Product Ratings'!$V$5,P1192&gt;='Product Ratings'!$U$5),'Product Ratings'!$S$5,IF(AND(P1192&lt;='Product Ratings'!$V$6,P1192&gt;='Product Ratings'!$U$6),'Product Ratings'!$S$6,IF(AND(P1192&lt;='Product Ratings'!$V$7,P1192&gt;='Product Ratings'!$U$7),'Product Ratings'!$S$7,IF(AND(P1192&lt;='Product Ratings'!$V$8,P1192&gt;='Product Ratings'!$U$8),'Product Ratings'!$S$8,IF(P1192&gt;='Product Ratings'!$U$9,'Product Ratings'!$S$9)))))</f>
        <v>5</v>
      </c>
      <c r="W1192" s="135">
        <f t="shared" si="6"/>
        <v>13</v>
      </c>
      <c r="X1192" s="90"/>
      <c r="Y1192" s="90"/>
      <c r="Z1192" s="90"/>
      <c r="AA1192" s="90"/>
      <c r="AB1192" s="90"/>
    </row>
    <row r="1193" ht="12.75" customHeight="1">
      <c r="A1193" s="87"/>
      <c r="B1193" s="90"/>
      <c r="C1193" s="90"/>
      <c r="D1193" s="126">
        <v>5.0</v>
      </c>
      <c r="E1193" s="127">
        <v>85.64</v>
      </c>
      <c r="F1193" s="128">
        <f t="shared" si="7"/>
        <v>55.666</v>
      </c>
      <c r="G1193" s="129">
        <f t="shared" si="1"/>
        <v>29.974</v>
      </c>
      <c r="H1193" s="130">
        <f t="shared" si="2"/>
        <v>0.35</v>
      </c>
      <c r="I1193" s="131">
        <v>44941.0</v>
      </c>
      <c r="J1193" s="132">
        <v>44977.0</v>
      </c>
      <c r="K1193" s="123"/>
      <c r="L1193" s="90"/>
      <c r="M1193" s="133">
        <f t="shared" si="3"/>
        <v>17.128</v>
      </c>
      <c r="N1193" s="99"/>
      <c r="O1193" s="133">
        <f t="shared" si="5"/>
        <v>11.1332</v>
      </c>
      <c r="P1193" s="134">
        <v>0.94</v>
      </c>
      <c r="Q1193" s="90"/>
      <c r="R1193" s="99">
        <f>IF(AND(H1193&lt;='Product Ratings'!$E$5,H1193&gt;='Product Ratings'!$D$5),'Product Ratings'!$C$5,IF(AND(H1193&lt;='Product Ratings'!$E$6,H1193&gt;='Product Ratings'!$D$6),'Product Ratings'!$C$6,IF(AND(H1193&lt;='Product Ratings'!$E$7,H1193&gt;='Product Ratings'!$D$7),'Product Ratings'!$C$7,IF(AND(H1193&lt;='Product Ratings'!$E$8,H1193&gt;='Product Ratings'!$D$8),'Product Ratings'!$C$8,IF(H1193&gt;='Product Ratings'!$D$9,'Product Ratings'!$C$9)))))</f>
        <v>2</v>
      </c>
      <c r="S1193" s="99">
        <f>IF(AND(D1193&lt;='Product Ratings'!$I$5,D1193&gt;='Product Ratings'!$H$5),'Product Ratings'!$F$5,IF(AND(D1193&lt;='Product Ratings'!$I$6,D1193&gt;='Product Ratings'!$H$6),'Product Ratings'!$F$6,IF(AND(D1193&lt;='Product Ratings'!$I$7,I1193&gt;='Product Ratings'!$H$7),'Product Ratings'!$F$7,IF(AND(D1193&lt;='Product Ratings'!$I$8,D1193&gt;='Product Ratings'!$H$8),'Product Ratings'!$F$8,IF(D1193&gt;='Product Ratings'!$H$9,'Product Ratings'!$F$9)))))</f>
        <v>1</v>
      </c>
      <c r="T1193" s="99">
        <f>IF(AND(O1193&lt;='Product Ratings'!$M$5,O1193&gt;='Product Ratings'!$L$5),'Product Ratings'!$J$5,IF(AND(O1193&lt;='Product Ratings'!$M$6,O1193&gt;='Product Ratings'!$L$6),'Product Ratings'!$J$6,IF(AND(O1193&lt;='Product Ratings'!$M$7,O1193&gt;='Product Ratings'!$L$7),'Product Ratings'!$J$7,IF(AND(O1193&lt;='Product Ratings'!$M$8,O1193&gt;='Product Ratings'!$L$8),'Product Ratings'!$J$8,IF(O1193&gt;='Product Ratings'!$L$9,'Product Ratings'!$J$9)))))</f>
        <v>5</v>
      </c>
      <c r="U1193" s="99" t="b">
        <f>IF(AND(N1193&lt;='Product Ratings'!$R$5,N1193&gt;='Product Ratings'!$Q$5),'Product Ratings'!$O$5,IF(AND(N1193&lt;='Product Ratings'!$R$6,N1193&gt;='Product Ratings'!$Q$6),'Product Ratings'!$O$6,IF(AND(N1193&lt;='Product Ratings'!$R$7,N1193&gt;='Product Ratings'!$Q$7),'Product Ratings'!$O$7,IF(AND(N1193&lt;='Product Ratings'!$R$8,N1193&gt;='Product Ratings'!$Q$8),'Product Ratings'!$O$8,IF(N1193&gt;='Product Ratings'!$Q$9,'Product Ratings'!$O$9)))))</f>
        <v>0</v>
      </c>
      <c r="V1193" s="99">
        <f>IF(AND(P1193&lt;='Product Ratings'!$V$5,P1193&gt;='Product Ratings'!$U$5),'Product Ratings'!$S$5,IF(AND(P1193&lt;='Product Ratings'!$V$6,P1193&gt;='Product Ratings'!$U$6),'Product Ratings'!$S$6,IF(AND(P1193&lt;='Product Ratings'!$V$7,P1193&gt;='Product Ratings'!$U$7),'Product Ratings'!$S$7,IF(AND(P1193&lt;='Product Ratings'!$V$8,P1193&gt;='Product Ratings'!$U$8),'Product Ratings'!$S$8,IF(P1193&gt;='Product Ratings'!$U$9,'Product Ratings'!$S$9)))))</f>
        <v>5</v>
      </c>
      <c r="W1193" s="135">
        <f t="shared" si="6"/>
        <v>13</v>
      </c>
      <c r="X1193" s="90"/>
      <c r="Y1193" s="90"/>
      <c r="Z1193" s="90"/>
      <c r="AA1193" s="90"/>
      <c r="AB1193" s="90"/>
    </row>
    <row r="1194" ht="12.75" customHeight="1">
      <c r="A1194" s="87"/>
      <c r="B1194" s="90"/>
      <c r="C1194" s="90"/>
      <c r="D1194" s="126">
        <v>6.0</v>
      </c>
      <c r="E1194" s="127">
        <v>286.96</v>
      </c>
      <c r="F1194" s="128">
        <f t="shared" si="7"/>
        <v>186.524</v>
      </c>
      <c r="G1194" s="129">
        <f t="shared" si="1"/>
        <v>100.436</v>
      </c>
      <c r="H1194" s="130">
        <f t="shared" si="2"/>
        <v>0.35</v>
      </c>
      <c r="I1194" s="131">
        <v>44942.0</v>
      </c>
      <c r="J1194" s="132">
        <v>44978.0</v>
      </c>
      <c r="K1194" s="123"/>
      <c r="L1194" s="90"/>
      <c r="M1194" s="133">
        <f t="shared" si="3"/>
        <v>47.82666667</v>
      </c>
      <c r="N1194" s="99"/>
      <c r="O1194" s="133">
        <f t="shared" si="5"/>
        <v>31.08733333</v>
      </c>
      <c r="P1194" s="134">
        <v>0.97</v>
      </c>
      <c r="Q1194" s="90"/>
      <c r="R1194" s="99">
        <f>IF(AND(H1194&lt;='Product Ratings'!$E$5,H1194&gt;='Product Ratings'!$D$5),'Product Ratings'!$C$5,IF(AND(H1194&lt;='Product Ratings'!$E$6,H1194&gt;='Product Ratings'!$D$6),'Product Ratings'!$C$6,IF(AND(H1194&lt;='Product Ratings'!$E$7,H1194&gt;='Product Ratings'!$D$7),'Product Ratings'!$C$7,IF(AND(H1194&lt;='Product Ratings'!$E$8,H1194&gt;='Product Ratings'!$D$8),'Product Ratings'!$C$8,IF(H1194&gt;='Product Ratings'!$D$9,'Product Ratings'!$C$9)))))</f>
        <v>2</v>
      </c>
      <c r="S1194" s="99">
        <f>IF(AND(D1194&lt;='Product Ratings'!$I$5,D1194&gt;='Product Ratings'!$H$5),'Product Ratings'!$F$5,IF(AND(D1194&lt;='Product Ratings'!$I$6,D1194&gt;='Product Ratings'!$H$6),'Product Ratings'!$F$6,IF(AND(D1194&lt;='Product Ratings'!$I$7,I1194&gt;='Product Ratings'!$H$7),'Product Ratings'!$F$7,IF(AND(D1194&lt;='Product Ratings'!$I$8,D1194&gt;='Product Ratings'!$H$8),'Product Ratings'!$F$8,IF(D1194&gt;='Product Ratings'!$H$9,'Product Ratings'!$F$9)))))</f>
        <v>2</v>
      </c>
      <c r="T1194" s="99">
        <f>IF(AND(O1194&lt;='Product Ratings'!$M$5,O1194&gt;='Product Ratings'!$L$5),'Product Ratings'!$J$5,IF(AND(O1194&lt;='Product Ratings'!$M$6,O1194&gt;='Product Ratings'!$L$6),'Product Ratings'!$J$6,IF(AND(O1194&lt;='Product Ratings'!$M$7,O1194&gt;='Product Ratings'!$L$7),'Product Ratings'!$J$7,IF(AND(O1194&lt;='Product Ratings'!$M$8,O1194&gt;='Product Ratings'!$L$8),'Product Ratings'!$J$8,IF(O1194&gt;='Product Ratings'!$L$9,'Product Ratings'!$J$9)))))</f>
        <v>4</v>
      </c>
      <c r="U1194" s="99" t="b">
        <f>IF(AND(N1194&lt;='Product Ratings'!$R$5,N1194&gt;='Product Ratings'!$Q$5),'Product Ratings'!$O$5,IF(AND(N1194&lt;='Product Ratings'!$R$6,N1194&gt;='Product Ratings'!$Q$6),'Product Ratings'!$O$6,IF(AND(N1194&lt;='Product Ratings'!$R$7,N1194&gt;='Product Ratings'!$Q$7),'Product Ratings'!$O$7,IF(AND(N1194&lt;='Product Ratings'!$R$8,N1194&gt;='Product Ratings'!$Q$8),'Product Ratings'!$O$8,IF(N1194&gt;='Product Ratings'!$Q$9,'Product Ratings'!$O$9)))))</f>
        <v>0</v>
      </c>
      <c r="V1194" s="99">
        <f>IF(AND(P1194&lt;='Product Ratings'!$V$5,P1194&gt;='Product Ratings'!$U$5),'Product Ratings'!$S$5,IF(AND(P1194&lt;='Product Ratings'!$V$6,P1194&gt;='Product Ratings'!$U$6),'Product Ratings'!$S$6,IF(AND(P1194&lt;='Product Ratings'!$V$7,P1194&gt;='Product Ratings'!$U$7),'Product Ratings'!$S$7,IF(AND(P1194&lt;='Product Ratings'!$V$8,P1194&gt;='Product Ratings'!$U$8),'Product Ratings'!$S$8,IF(P1194&gt;='Product Ratings'!$U$9,'Product Ratings'!$S$9)))))</f>
        <v>5</v>
      </c>
      <c r="W1194" s="135">
        <f t="shared" si="6"/>
        <v>13</v>
      </c>
      <c r="X1194" s="90"/>
      <c r="Y1194" s="90"/>
      <c r="Z1194" s="90"/>
      <c r="AA1194" s="90"/>
      <c r="AB1194" s="90"/>
    </row>
    <row r="1195" ht="12.75" customHeight="1">
      <c r="A1195" s="87"/>
      <c r="B1195" s="90"/>
      <c r="C1195" s="90"/>
      <c r="D1195" s="126">
        <v>1.0</v>
      </c>
      <c r="E1195" s="127">
        <v>430.43</v>
      </c>
      <c r="F1195" s="128">
        <f t="shared" si="7"/>
        <v>279.7795</v>
      </c>
      <c r="G1195" s="129">
        <f t="shared" si="1"/>
        <v>150.6505</v>
      </c>
      <c r="H1195" s="130">
        <f t="shared" si="2"/>
        <v>0.35</v>
      </c>
      <c r="I1195" s="131">
        <v>44943.0</v>
      </c>
      <c r="J1195" s="132">
        <v>44979.0</v>
      </c>
      <c r="K1195" s="123"/>
      <c r="L1195" s="90"/>
      <c r="M1195" s="133">
        <f t="shared" si="3"/>
        <v>430.43</v>
      </c>
      <c r="N1195" s="99"/>
      <c r="O1195" s="133">
        <f t="shared" si="5"/>
        <v>279.7795</v>
      </c>
      <c r="P1195" s="134">
        <v>0.93</v>
      </c>
      <c r="Q1195" s="90"/>
      <c r="R1195" s="99">
        <f>IF(AND(H1195&lt;='Product Ratings'!$E$5,H1195&gt;='Product Ratings'!$D$5),'Product Ratings'!$C$5,IF(AND(H1195&lt;='Product Ratings'!$E$6,H1195&gt;='Product Ratings'!$D$6),'Product Ratings'!$C$6,IF(AND(H1195&lt;='Product Ratings'!$E$7,H1195&gt;='Product Ratings'!$D$7),'Product Ratings'!$C$7,IF(AND(H1195&lt;='Product Ratings'!$E$8,H1195&gt;='Product Ratings'!$D$8),'Product Ratings'!$C$8,IF(H1195&gt;='Product Ratings'!$D$9,'Product Ratings'!$C$9)))))</f>
        <v>2</v>
      </c>
      <c r="S1195" s="99">
        <f>IF(AND(D1195&lt;='Product Ratings'!$I$5,D1195&gt;='Product Ratings'!$H$5),'Product Ratings'!$F$5,IF(AND(D1195&lt;='Product Ratings'!$I$6,D1195&gt;='Product Ratings'!$H$6),'Product Ratings'!$F$6,IF(AND(D1195&lt;='Product Ratings'!$I$7,I1195&gt;='Product Ratings'!$H$7),'Product Ratings'!$F$7,IF(AND(D1195&lt;='Product Ratings'!$I$8,D1195&gt;='Product Ratings'!$H$8),'Product Ratings'!$F$8,IF(D1195&gt;='Product Ratings'!$H$9,'Product Ratings'!$F$9)))))</f>
        <v>1</v>
      </c>
      <c r="T1195" s="99">
        <f>IF(AND(O1195&lt;='Product Ratings'!$M$5,O1195&gt;='Product Ratings'!$L$5),'Product Ratings'!$J$5,IF(AND(O1195&lt;='Product Ratings'!$M$6,O1195&gt;='Product Ratings'!$L$6),'Product Ratings'!$J$6,IF(AND(O1195&lt;='Product Ratings'!$M$7,O1195&gt;='Product Ratings'!$L$7),'Product Ratings'!$J$7,IF(AND(O1195&lt;='Product Ratings'!$M$8,O1195&gt;='Product Ratings'!$L$8),'Product Ratings'!$J$8,IF(O1195&gt;='Product Ratings'!$L$9,'Product Ratings'!$J$9)))))</f>
        <v>1</v>
      </c>
      <c r="U1195" s="99" t="b">
        <f>IF(AND(N1195&lt;='Product Ratings'!$R$5,N1195&gt;='Product Ratings'!$Q$5),'Product Ratings'!$O$5,IF(AND(N1195&lt;='Product Ratings'!$R$6,N1195&gt;='Product Ratings'!$Q$6),'Product Ratings'!$O$6,IF(AND(N1195&lt;='Product Ratings'!$R$7,N1195&gt;='Product Ratings'!$Q$7),'Product Ratings'!$O$7,IF(AND(N1195&lt;='Product Ratings'!$R$8,N1195&gt;='Product Ratings'!$Q$8),'Product Ratings'!$O$8,IF(N1195&gt;='Product Ratings'!$Q$9,'Product Ratings'!$O$9)))))</f>
        <v>0</v>
      </c>
      <c r="V1195" s="99">
        <f>IF(AND(P1195&lt;='Product Ratings'!$V$5,P1195&gt;='Product Ratings'!$U$5),'Product Ratings'!$S$5,IF(AND(P1195&lt;='Product Ratings'!$V$6,P1195&gt;='Product Ratings'!$U$6),'Product Ratings'!$S$6,IF(AND(P1195&lt;='Product Ratings'!$V$7,P1195&gt;='Product Ratings'!$U$7),'Product Ratings'!$S$7,IF(AND(P1195&lt;='Product Ratings'!$V$8,P1195&gt;='Product Ratings'!$U$8),'Product Ratings'!$S$8,IF(P1195&gt;='Product Ratings'!$U$9,'Product Ratings'!$S$9)))))</f>
        <v>5</v>
      </c>
      <c r="W1195" s="135">
        <f t="shared" si="6"/>
        <v>9</v>
      </c>
      <c r="X1195" s="90"/>
      <c r="Y1195" s="90"/>
      <c r="Z1195" s="90"/>
      <c r="AA1195" s="90"/>
      <c r="AB1195" s="90"/>
    </row>
    <row r="1196" ht="12.75" customHeight="1">
      <c r="A1196" s="87"/>
      <c r="B1196" s="90"/>
      <c r="C1196" s="90"/>
      <c r="D1196" s="126">
        <v>2.0</v>
      </c>
      <c r="E1196" s="127">
        <v>268.45</v>
      </c>
      <c r="F1196" s="128">
        <f t="shared" si="7"/>
        <v>174.4925</v>
      </c>
      <c r="G1196" s="129">
        <f t="shared" si="1"/>
        <v>93.9575</v>
      </c>
      <c r="H1196" s="130">
        <f t="shared" si="2"/>
        <v>0.35</v>
      </c>
      <c r="I1196" s="131">
        <v>44944.0</v>
      </c>
      <c r="J1196" s="132">
        <v>44980.0</v>
      </c>
      <c r="K1196" s="123"/>
      <c r="L1196" s="90"/>
      <c r="M1196" s="133">
        <f t="shared" si="3"/>
        <v>134.225</v>
      </c>
      <c r="N1196" s="99"/>
      <c r="O1196" s="133">
        <f t="shared" si="5"/>
        <v>87.24625</v>
      </c>
      <c r="P1196" s="134">
        <v>0.65</v>
      </c>
      <c r="Q1196" s="90"/>
      <c r="R1196" s="99">
        <f>IF(AND(H1196&lt;='Product Ratings'!$E$5,H1196&gt;='Product Ratings'!$D$5),'Product Ratings'!$C$5,IF(AND(H1196&lt;='Product Ratings'!$E$6,H1196&gt;='Product Ratings'!$D$6),'Product Ratings'!$C$6,IF(AND(H1196&lt;='Product Ratings'!$E$7,H1196&gt;='Product Ratings'!$D$7),'Product Ratings'!$C$7,IF(AND(H1196&lt;='Product Ratings'!$E$8,H1196&gt;='Product Ratings'!$D$8),'Product Ratings'!$C$8,IF(H1196&gt;='Product Ratings'!$D$9,'Product Ratings'!$C$9)))))</f>
        <v>2</v>
      </c>
      <c r="S1196" s="99">
        <f>IF(AND(D1196&lt;='Product Ratings'!$I$5,D1196&gt;='Product Ratings'!$H$5),'Product Ratings'!$F$5,IF(AND(D1196&lt;='Product Ratings'!$I$6,D1196&gt;='Product Ratings'!$H$6),'Product Ratings'!$F$6,IF(AND(D1196&lt;='Product Ratings'!$I$7,I1196&gt;='Product Ratings'!$H$7),'Product Ratings'!$F$7,IF(AND(D1196&lt;='Product Ratings'!$I$8,D1196&gt;='Product Ratings'!$H$8),'Product Ratings'!$F$8,IF(D1196&gt;='Product Ratings'!$H$9,'Product Ratings'!$F$9)))))</f>
        <v>1</v>
      </c>
      <c r="T1196" s="99">
        <f>IF(AND(O1196&lt;='Product Ratings'!$M$5,O1196&gt;='Product Ratings'!$L$5),'Product Ratings'!$J$5,IF(AND(O1196&lt;='Product Ratings'!$M$6,O1196&gt;='Product Ratings'!$L$6),'Product Ratings'!$J$6,IF(AND(O1196&lt;='Product Ratings'!$M$7,O1196&gt;='Product Ratings'!$L$7),'Product Ratings'!$J$7,IF(AND(O1196&lt;='Product Ratings'!$M$8,O1196&gt;='Product Ratings'!$L$8),'Product Ratings'!$J$8,IF(O1196&gt;='Product Ratings'!$L$9,'Product Ratings'!$J$9)))))</f>
        <v>2</v>
      </c>
      <c r="U1196" s="99" t="b">
        <f>IF(AND(N1196&lt;='Product Ratings'!$R$5,N1196&gt;='Product Ratings'!$Q$5),'Product Ratings'!$O$5,IF(AND(N1196&lt;='Product Ratings'!$R$6,N1196&gt;='Product Ratings'!$Q$6),'Product Ratings'!$O$6,IF(AND(N1196&lt;='Product Ratings'!$R$7,N1196&gt;='Product Ratings'!$Q$7),'Product Ratings'!$O$7,IF(AND(N1196&lt;='Product Ratings'!$R$8,N1196&gt;='Product Ratings'!$Q$8),'Product Ratings'!$O$8,IF(N1196&gt;='Product Ratings'!$Q$9,'Product Ratings'!$O$9)))))</f>
        <v>0</v>
      </c>
      <c r="V1196" s="99">
        <f>IF(AND(P1196&lt;='Product Ratings'!$V$5,P1196&gt;='Product Ratings'!$U$5),'Product Ratings'!$S$5,IF(AND(P1196&lt;='Product Ratings'!$V$6,P1196&gt;='Product Ratings'!$U$6),'Product Ratings'!$S$6,IF(AND(P1196&lt;='Product Ratings'!$V$7,P1196&gt;='Product Ratings'!$U$7),'Product Ratings'!$S$7,IF(AND(P1196&lt;='Product Ratings'!$V$8,P1196&gt;='Product Ratings'!$U$8),'Product Ratings'!$S$8,IF(P1196&gt;='Product Ratings'!$U$9,'Product Ratings'!$S$9)))))</f>
        <v>5</v>
      </c>
      <c r="W1196" s="135">
        <f t="shared" si="6"/>
        <v>10</v>
      </c>
      <c r="X1196" s="90"/>
      <c r="Y1196" s="90"/>
      <c r="Z1196" s="90"/>
      <c r="AA1196" s="90"/>
      <c r="AB1196" s="90"/>
    </row>
    <row r="1197" ht="12.75" customHeight="1">
      <c r="A1197" s="87"/>
      <c r="B1197" s="90"/>
      <c r="C1197" s="90"/>
      <c r="D1197" s="126">
        <v>3.0</v>
      </c>
      <c r="E1197" s="127">
        <v>148.52</v>
      </c>
      <c r="F1197" s="128">
        <f t="shared" si="7"/>
        <v>96.538</v>
      </c>
      <c r="G1197" s="129">
        <f t="shared" si="1"/>
        <v>51.982</v>
      </c>
      <c r="H1197" s="130">
        <f t="shared" si="2"/>
        <v>0.35</v>
      </c>
      <c r="I1197" s="131">
        <v>44945.0</v>
      </c>
      <c r="J1197" s="132">
        <v>44981.0</v>
      </c>
      <c r="K1197" s="123"/>
      <c r="L1197" s="90"/>
      <c r="M1197" s="133">
        <f t="shared" si="3"/>
        <v>49.50666667</v>
      </c>
      <c r="N1197" s="99"/>
      <c r="O1197" s="133">
        <f t="shared" si="5"/>
        <v>32.17933333</v>
      </c>
      <c r="P1197" s="134">
        <v>0.45</v>
      </c>
      <c r="Q1197" s="90"/>
      <c r="R1197" s="99">
        <f>IF(AND(H1197&lt;='Product Ratings'!$E$5,H1197&gt;='Product Ratings'!$D$5),'Product Ratings'!$C$5,IF(AND(H1197&lt;='Product Ratings'!$E$6,H1197&gt;='Product Ratings'!$D$6),'Product Ratings'!$C$6,IF(AND(H1197&lt;='Product Ratings'!$E$7,H1197&gt;='Product Ratings'!$D$7),'Product Ratings'!$C$7,IF(AND(H1197&lt;='Product Ratings'!$E$8,H1197&gt;='Product Ratings'!$D$8),'Product Ratings'!$C$8,IF(H1197&gt;='Product Ratings'!$D$9,'Product Ratings'!$C$9)))))</f>
        <v>2</v>
      </c>
      <c r="S1197" s="99">
        <f>IF(AND(D1197&lt;='Product Ratings'!$I$5,D1197&gt;='Product Ratings'!$H$5),'Product Ratings'!$F$5,IF(AND(D1197&lt;='Product Ratings'!$I$6,D1197&gt;='Product Ratings'!$H$6),'Product Ratings'!$F$6,IF(AND(D1197&lt;='Product Ratings'!$I$7,I1197&gt;='Product Ratings'!$H$7),'Product Ratings'!$F$7,IF(AND(D1197&lt;='Product Ratings'!$I$8,D1197&gt;='Product Ratings'!$H$8),'Product Ratings'!$F$8,IF(D1197&gt;='Product Ratings'!$H$9,'Product Ratings'!$F$9)))))</f>
        <v>1</v>
      </c>
      <c r="T1197" s="99">
        <f>IF(AND(O1197&lt;='Product Ratings'!$M$5,O1197&gt;='Product Ratings'!$L$5),'Product Ratings'!$J$5,IF(AND(O1197&lt;='Product Ratings'!$M$6,O1197&gt;='Product Ratings'!$L$6),'Product Ratings'!$J$6,IF(AND(O1197&lt;='Product Ratings'!$M$7,O1197&gt;='Product Ratings'!$L$7),'Product Ratings'!$J$7,IF(AND(O1197&lt;='Product Ratings'!$M$8,O1197&gt;='Product Ratings'!$L$8),'Product Ratings'!$J$8,IF(O1197&gt;='Product Ratings'!$L$9,'Product Ratings'!$J$9)))))</f>
        <v>4</v>
      </c>
      <c r="U1197" s="99" t="b">
        <f>IF(AND(N1197&lt;='Product Ratings'!$R$5,N1197&gt;='Product Ratings'!$Q$5),'Product Ratings'!$O$5,IF(AND(N1197&lt;='Product Ratings'!$R$6,N1197&gt;='Product Ratings'!$Q$6),'Product Ratings'!$O$6,IF(AND(N1197&lt;='Product Ratings'!$R$7,N1197&gt;='Product Ratings'!$Q$7),'Product Ratings'!$O$7,IF(AND(N1197&lt;='Product Ratings'!$R$8,N1197&gt;='Product Ratings'!$Q$8),'Product Ratings'!$O$8,IF(N1197&gt;='Product Ratings'!$Q$9,'Product Ratings'!$O$9)))))</f>
        <v>0</v>
      </c>
      <c r="V1197" s="99">
        <f>IF(AND(P1197&lt;='Product Ratings'!$V$5,P1197&gt;='Product Ratings'!$U$5),'Product Ratings'!$S$5,IF(AND(P1197&lt;='Product Ratings'!$V$6,P1197&gt;='Product Ratings'!$U$6),'Product Ratings'!$S$6,IF(AND(P1197&lt;='Product Ratings'!$V$7,P1197&gt;='Product Ratings'!$U$7),'Product Ratings'!$S$7,IF(AND(P1197&lt;='Product Ratings'!$V$8,P1197&gt;='Product Ratings'!$U$8),'Product Ratings'!$S$8,IF(P1197&gt;='Product Ratings'!$U$9,'Product Ratings'!$S$9)))))</f>
        <v>4</v>
      </c>
      <c r="W1197" s="135">
        <f t="shared" si="6"/>
        <v>11</v>
      </c>
      <c r="X1197" s="90"/>
      <c r="Y1197" s="90"/>
      <c r="Z1197" s="90"/>
      <c r="AA1197" s="90"/>
      <c r="AB1197" s="90"/>
    </row>
    <row r="1198" ht="12.75" customHeight="1">
      <c r="A1198" s="87"/>
      <c r="B1198" s="90"/>
      <c r="C1198" s="90"/>
      <c r="D1198" s="126">
        <v>4.0</v>
      </c>
      <c r="E1198" s="127">
        <v>169.57</v>
      </c>
      <c r="F1198" s="128">
        <f t="shared" si="7"/>
        <v>110.2205</v>
      </c>
      <c r="G1198" s="129">
        <f t="shared" si="1"/>
        <v>59.3495</v>
      </c>
      <c r="H1198" s="130">
        <f t="shared" si="2"/>
        <v>0.35</v>
      </c>
      <c r="I1198" s="131">
        <v>44946.0</v>
      </c>
      <c r="J1198" s="132">
        <v>44982.0</v>
      </c>
      <c r="K1198" s="123"/>
      <c r="L1198" s="90"/>
      <c r="M1198" s="133">
        <f t="shared" si="3"/>
        <v>42.3925</v>
      </c>
      <c r="N1198" s="99"/>
      <c r="O1198" s="133">
        <f t="shared" si="5"/>
        <v>27.555125</v>
      </c>
      <c r="P1198" s="134">
        <v>0.48</v>
      </c>
      <c r="Q1198" s="90"/>
      <c r="R1198" s="99">
        <f>IF(AND(H1198&lt;='Product Ratings'!$E$5,H1198&gt;='Product Ratings'!$D$5),'Product Ratings'!$C$5,IF(AND(H1198&lt;='Product Ratings'!$E$6,H1198&gt;='Product Ratings'!$D$6),'Product Ratings'!$C$6,IF(AND(H1198&lt;='Product Ratings'!$E$7,H1198&gt;='Product Ratings'!$D$7),'Product Ratings'!$C$7,IF(AND(H1198&lt;='Product Ratings'!$E$8,H1198&gt;='Product Ratings'!$D$8),'Product Ratings'!$C$8,IF(H1198&gt;='Product Ratings'!$D$9,'Product Ratings'!$C$9)))))</f>
        <v>2</v>
      </c>
      <c r="S1198" s="99">
        <f>IF(AND(D1198&lt;='Product Ratings'!$I$5,D1198&gt;='Product Ratings'!$H$5),'Product Ratings'!$F$5,IF(AND(D1198&lt;='Product Ratings'!$I$6,D1198&gt;='Product Ratings'!$H$6),'Product Ratings'!$F$6,IF(AND(D1198&lt;='Product Ratings'!$I$7,I1198&gt;='Product Ratings'!$H$7),'Product Ratings'!$F$7,IF(AND(D1198&lt;='Product Ratings'!$I$8,D1198&gt;='Product Ratings'!$H$8),'Product Ratings'!$F$8,IF(D1198&gt;='Product Ratings'!$H$9,'Product Ratings'!$F$9)))))</f>
        <v>1</v>
      </c>
      <c r="T1198" s="99">
        <f>IF(AND(O1198&lt;='Product Ratings'!$M$5,O1198&gt;='Product Ratings'!$L$5),'Product Ratings'!$J$5,IF(AND(O1198&lt;='Product Ratings'!$M$6,O1198&gt;='Product Ratings'!$L$6),'Product Ratings'!$J$6,IF(AND(O1198&lt;='Product Ratings'!$M$7,O1198&gt;='Product Ratings'!$L$7),'Product Ratings'!$J$7,IF(AND(O1198&lt;='Product Ratings'!$M$8,O1198&gt;='Product Ratings'!$L$8),'Product Ratings'!$J$8,IF(O1198&gt;='Product Ratings'!$L$9,'Product Ratings'!$J$9)))))</f>
        <v>4</v>
      </c>
      <c r="U1198" s="99" t="b">
        <f>IF(AND(N1198&lt;='Product Ratings'!$R$5,N1198&gt;='Product Ratings'!$Q$5),'Product Ratings'!$O$5,IF(AND(N1198&lt;='Product Ratings'!$R$6,N1198&gt;='Product Ratings'!$Q$6),'Product Ratings'!$O$6,IF(AND(N1198&lt;='Product Ratings'!$R$7,N1198&gt;='Product Ratings'!$Q$7),'Product Ratings'!$O$7,IF(AND(N1198&lt;='Product Ratings'!$R$8,N1198&gt;='Product Ratings'!$Q$8),'Product Ratings'!$O$8,IF(N1198&gt;='Product Ratings'!$Q$9,'Product Ratings'!$O$9)))))</f>
        <v>0</v>
      </c>
      <c r="V1198" s="99">
        <f>IF(AND(P1198&lt;='Product Ratings'!$V$5,P1198&gt;='Product Ratings'!$U$5),'Product Ratings'!$S$5,IF(AND(P1198&lt;='Product Ratings'!$V$6,P1198&gt;='Product Ratings'!$U$6),'Product Ratings'!$S$6,IF(AND(P1198&lt;='Product Ratings'!$V$7,P1198&gt;='Product Ratings'!$U$7),'Product Ratings'!$S$7,IF(AND(P1198&lt;='Product Ratings'!$V$8,P1198&gt;='Product Ratings'!$U$8),'Product Ratings'!$S$8,IF(P1198&gt;='Product Ratings'!$U$9,'Product Ratings'!$S$9)))))</f>
        <v>4</v>
      </c>
      <c r="W1198" s="135">
        <f t="shared" si="6"/>
        <v>11</v>
      </c>
      <c r="X1198" s="90"/>
      <c r="Y1198" s="90"/>
      <c r="Z1198" s="90"/>
      <c r="AA1198" s="90"/>
      <c r="AB1198" s="90"/>
    </row>
    <row r="1199" ht="12.75" customHeight="1">
      <c r="A1199" s="87"/>
      <c r="B1199" s="90"/>
      <c r="C1199" s="90"/>
      <c r="D1199" s="126">
        <v>5.0</v>
      </c>
      <c r="E1199" s="127">
        <v>169.57</v>
      </c>
      <c r="F1199" s="128">
        <f t="shared" si="7"/>
        <v>110.2205</v>
      </c>
      <c r="G1199" s="129">
        <f t="shared" si="1"/>
        <v>59.3495</v>
      </c>
      <c r="H1199" s="130">
        <f t="shared" si="2"/>
        <v>0.35</v>
      </c>
      <c r="I1199" s="131">
        <v>44947.0</v>
      </c>
      <c r="J1199" s="132">
        <v>44983.0</v>
      </c>
      <c r="K1199" s="123"/>
      <c r="L1199" s="90"/>
      <c r="M1199" s="133">
        <f t="shared" si="3"/>
        <v>33.914</v>
      </c>
      <c r="N1199" s="99"/>
      <c r="O1199" s="133">
        <f t="shared" si="5"/>
        <v>22.0441</v>
      </c>
      <c r="P1199" s="134">
        <v>0.43</v>
      </c>
      <c r="Q1199" s="90"/>
      <c r="R1199" s="99">
        <f>IF(AND(H1199&lt;='Product Ratings'!$E$5,H1199&gt;='Product Ratings'!$D$5),'Product Ratings'!$C$5,IF(AND(H1199&lt;='Product Ratings'!$E$6,H1199&gt;='Product Ratings'!$D$6),'Product Ratings'!$C$6,IF(AND(H1199&lt;='Product Ratings'!$E$7,H1199&gt;='Product Ratings'!$D$7),'Product Ratings'!$C$7,IF(AND(H1199&lt;='Product Ratings'!$E$8,H1199&gt;='Product Ratings'!$D$8),'Product Ratings'!$C$8,IF(H1199&gt;='Product Ratings'!$D$9,'Product Ratings'!$C$9)))))</f>
        <v>2</v>
      </c>
      <c r="S1199" s="99">
        <f>IF(AND(D1199&lt;='Product Ratings'!$I$5,D1199&gt;='Product Ratings'!$H$5),'Product Ratings'!$F$5,IF(AND(D1199&lt;='Product Ratings'!$I$6,D1199&gt;='Product Ratings'!$H$6),'Product Ratings'!$F$6,IF(AND(D1199&lt;='Product Ratings'!$I$7,I1199&gt;='Product Ratings'!$H$7),'Product Ratings'!$F$7,IF(AND(D1199&lt;='Product Ratings'!$I$8,D1199&gt;='Product Ratings'!$H$8),'Product Ratings'!$F$8,IF(D1199&gt;='Product Ratings'!$H$9,'Product Ratings'!$F$9)))))</f>
        <v>1</v>
      </c>
      <c r="T1199" s="99">
        <f>IF(AND(O1199&lt;='Product Ratings'!$M$5,O1199&gt;='Product Ratings'!$L$5),'Product Ratings'!$J$5,IF(AND(O1199&lt;='Product Ratings'!$M$6,O1199&gt;='Product Ratings'!$L$6),'Product Ratings'!$J$6,IF(AND(O1199&lt;='Product Ratings'!$M$7,O1199&gt;='Product Ratings'!$L$7),'Product Ratings'!$J$7,IF(AND(O1199&lt;='Product Ratings'!$M$8,O1199&gt;='Product Ratings'!$L$8),'Product Ratings'!$J$8,IF(O1199&gt;='Product Ratings'!$L$9,'Product Ratings'!$J$9)))))</f>
        <v>5</v>
      </c>
      <c r="U1199" s="99" t="b">
        <f>IF(AND(N1199&lt;='Product Ratings'!$R$5,N1199&gt;='Product Ratings'!$Q$5),'Product Ratings'!$O$5,IF(AND(N1199&lt;='Product Ratings'!$R$6,N1199&gt;='Product Ratings'!$Q$6),'Product Ratings'!$O$6,IF(AND(N1199&lt;='Product Ratings'!$R$7,N1199&gt;='Product Ratings'!$Q$7),'Product Ratings'!$O$7,IF(AND(N1199&lt;='Product Ratings'!$R$8,N1199&gt;='Product Ratings'!$Q$8),'Product Ratings'!$O$8,IF(N1199&gt;='Product Ratings'!$Q$9,'Product Ratings'!$O$9)))))</f>
        <v>0</v>
      </c>
      <c r="V1199" s="99">
        <f>IF(AND(P1199&lt;='Product Ratings'!$V$5,P1199&gt;='Product Ratings'!$U$5),'Product Ratings'!$S$5,IF(AND(P1199&lt;='Product Ratings'!$V$6,P1199&gt;='Product Ratings'!$U$6),'Product Ratings'!$S$6,IF(AND(P1199&lt;='Product Ratings'!$V$7,P1199&gt;='Product Ratings'!$U$7),'Product Ratings'!$S$7,IF(AND(P1199&lt;='Product Ratings'!$V$8,P1199&gt;='Product Ratings'!$U$8),'Product Ratings'!$S$8,IF(P1199&gt;='Product Ratings'!$U$9,'Product Ratings'!$S$9)))))</f>
        <v>4</v>
      </c>
      <c r="W1199" s="135">
        <f t="shared" si="6"/>
        <v>12</v>
      </c>
      <c r="X1199" s="90"/>
      <c r="Y1199" s="90"/>
      <c r="Z1199" s="90"/>
      <c r="AA1199" s="90"/>
      <c r="AB1199" s="90"/>
    </row>
    <row r="1200" ht="12.75" customHeight="1">
      <c r="A1200" s="87"/>
      <c r="B1200" s="90"/>
      <c r="C1200" s="90"/>
      <c r="D1200" s="126">
        <v>6.0</v>
      </c>
      <c r="E1200" s="127">
        <v>339.13</v>
      </c>
      <c r="F1200" s="128">
        <f t="shared" si="7"/>
        <v>220.4345</v>
      </c>
      <c r="G1200" s="129">
        <f t="shared" si="1"/>
        <v>118.6955</v>
      </c>
      <c r="H1200" s="130">
        <f t="shared" si="2"/>
        <v>0.35</v>
      </c>
      <c r="I1200" s="131">
        <v>44948.0</v>
      </c>
      <c r="J1200" s="132">
        <v>44984.0</v>
      </c>
      <c r="K1200" s="123"/>
      <c r="L1200" s="90"/>
      <c r="M1200" s="133">
        <f t="shared" si="3"/>
        <v>56.52166667</v>
      </c>
      <c r="N1200" s="99"/>
      <c r="O1200" s="133">
        <f t="shared" si="5"/>
        <v>36.73908333</v>
      </c>
      <c r="P1200" s="134">
        <v>0.65</v>
      </c>
      <c r="Q1200" s="90"/>
      <c r="R1200" s="99">
        <f>IF(AND(H1200&lt;='Product Ratings'!$E$5,H1200&gt;='Product Ratings'!$D$5),'Product Ratings'!$C$5,IF(AND(H1200&lt;='Product Ratings'!$E$6,H1200&gt;='Product Ratings'!$D$6),'Product Ratings'!$C$6,IF(AND(H1200&lt;='Product Ratings'!$E$7,H1200&gt;='Product Ratings'!$D$7),'Product Ratings'!$C$7,IF(AND(H1200&lt;='Product Ratings'!$E$8,H1200&gt;='Product Ratings'!$D$8),'Product Ratings'!$C$8,IF(H1200&gt;='Product Ratings'!$D$9,'Product Ratings'!$C$9)))))</f>
        <v>2</v>
      </c>
      <c r="S1200" s="99">
        <f>IF(AND(D1200&lt;='Product Ratings'!$I$5,D1200&gt;='Product Ratings'!$H$5),'Product Ratings'!$F$5,IF(AND(D1200&lt;='Product Ratings'!$I$6,D1200&gt;='Product Ratings'!$H$6),'Product Ratings'!$F$6,IF(AND(D1200&lt;='Product Ratings'!$I$7,I1200&gt;='Product Ratings'!$H$7),'Product Ratings'!$F$7,IF(AND(D1200&lt;='Product Ratings'!$I$8,D1200&gt;='Product Ratings'!$H$8),'Product Ratings'!$F$8,IF(D1200&gt;='Product Ratings'!$H$9,'Product Ratings'!$F$9)))))</f>
        <v>2</v>
      </c>
      <c r="T1200" s="99">
        <f>IF(AND(O1200&lt;='Product Ratings'!$M$5,O1200&gt;='Product Ratings'!$L$5),'Product Ratings'!$J$5,IF(AND(O1200&lt;='Product Ratings'!$M$6,O1200&gt;='Product Ratings'!$L$6),'Product Ratings'!$J$6,IF(AND(O1200&lt;='Product Ratings'!$M$7,O1200&gt;='Product Ratings'!$L$7),'Product Ratings'!$J$7,IF(AND(O1200&lt;='Product Ratings'!$M$8,O1200&gt;='Product Ratings'!$L$8),'Product Ratings'!$J$8,IF(O1200&gt;='Product Ratings'!$L$9,'Product Ratings'!$J$9)))))</f>
        <v>4</v>
      </c>
      <c r="U1200" s="99" t="b">
        <f>IF(AND(N1200&lt;='Product Ratings'!$R$5,N1200&gt;='Product Ratings'!$Q$5),'Product Ratings'!$O$5,IF(AND(N1200&lt;='Product Ratings'!$R$6,N1200&gt;='Product Ratings'!$Q$6),'Product Ratings'!$O$6,IF(AND(N1200&lt;='Product Ratings'!$R$7,N1200&gt;='Product Ratings'!$Q$7),'Product Ratings'!$O$7,IF(AND(N1200&lt;='Product Ratings'!$R$8,N1200&gt;='Product Ratings'!$Q$8),'Product Ratings'!$O$8,IF(N1200&gt;='Product Ratings'!$Q$9,'Product Ratings'!$O$9)))))</f>
        <v>0</v>
      </c>
      <c r="V1200" s="99">
        <f>IF(AND(P1200&lt;='Product Ratings'!$V$5,P1200&gt;='Product Ratings'!$U$5),'Product Ratings'!$S$5,IF(AND(P1200&lt;='Product Ratings'!$V$6,P1200&gt;='Product Ratings'!$U$6),'Product Ratings'!$S$6,IF(AND(P1200&lt;='Product Ratings'!$V$7,P1200&gt;='Product Ratings'!$U$7),'Product Ratings'!$S$7,IF(AND(P1200&lt;='Product Ratings'!$V$8,P1200&gt;='Product Ratings'!$U$8),'Product Ratings'!$S$8,IF(P1200&gt;='Product Ratings'!$U$9,'Product Ratings'!$S$9)))))</f>
        <v>5</v>
      </c>
      <c r="W1200" s="135">
        <f t="shared" si="6"/>
        <v>13</v>
      </c>
      <c r="X1200" s="90"/>
      <c r="Y1200" s="90"/>
      <c r="Z1200" s="90"/>
      <c r="AA1200" s="90"/>
      <c r="AB1200" s="90"/>
    </row>
    <row r="1201" ht="12.75" customHeight="1">
      <c r="A1201" s="87"/>
      <c r="B1201" s="90"/>
      <c r="C1201" s="90"/>
      <c r="D1201" s="126">
        <v>1.0</v>
      </c>
      <c r="E1201" s="127">
        <v>326.09</v>
      </c>
      <c r="F1201" s="128">
        <f t="shared" si="7"/>
        <v>211.9585</v>
      </c>
      <c r="G1201" s="129">
        <f t="shared" si="1"/>
        <v>114.1315</v>
      </c>
      <c r="H1201" s="130">
        <f t="shared" si="2"/>
        <v>0.35</v>
      </c>
      <c r="I1201" s="131">
        <v>44949.0</v>
      </c>
      <c r="J1201" s="132">
        <v>44985.0</v>
      </c>
      <c r="K1201" s="123"/>
      <c r="L1201" s="90"/>
      <c r="M1201" s="133">
        <f t="shared" si="3"/>
        <v>326.09</v>
      </c>
      <c r="N1201" s="99"/>
      <c r="O1201" s="133">
        <f t="shared" si="5"/>
        <v>211.9585</v>
      </c>
      <c r="P1201" s="134">
        <v>0.67</v>
      </c>
      <c r="Q1201" s="90"/>
      <c r="R1201" s="99">
        <f>IF(AND(H1201&lt;='Product Ratings'!$E$5,H1201&gt;='Product Ratings'!$D$5),'Product Ratings'!$C$5,IF(AND(H1201&lt;='Product Ratings'!$E$6,H1201&gt;='Product Ratings'!$D$6),'Product Ratings'!$C$6,IF(AND(H1201&lt;='Product Ratings'!$E$7,H1201&gt;='Product Ratings'!$D$7),'Product Ratings'!$C$7,IF(AND(H1201&lt;='Product Ratings'!$E$8,H1201&gt;='Product Ratings'!$D$8),'Product Ratings'!$C$8,IF(H1201&gt;='Product Ratings'!$D$9,'Product Ratings'!$C$9)))))</f>
        <v>2</v>
      </c>
      <c r="S1201" s="99">
        <f>IF(AND(D1201&lt;='Product Ratings'!$I$5,D1201&gt;='Product Ratings'!$H$5),'Product Ratings'!$F$5,IF(AND(D1201&lt;='Product Ratings'!$I$6,D1201&gt;='Product Ratings'!$H$6),'Product Ratings'!$F$6,IF(AND(D1201&lt;='Product Ratings'!$I$7,I1201&gt;='Product Ratings'!$H$7),'Product Ratings'!$F$7,IF(AND(D1201&lt;='Product Ratings'!$I$8,D1201&gt;='Product Ratings'!$H$8),'Product Ratings'!$F$8,IF(D1201&gt;='Product Ratings'!$H$9,'Product Ratings'!$F$9)))))</f>
        <v>1</v>
      </c>
      <c r="T1201" s="99">
        <f>IF(AND(O1201&lt;='Product Ratings'!$M$5,O1201&gt;='Product Ratings'!$L$5),'Product Ratings'!$J$5,IF(AND(O1201&lt;='Product Ratings'!$M$6,O1201&gt;='Product Ratings'!$L$6),'Product Ratings'!$J$6,IF(AND(O1201&lt;='Product Ratings'!$M$7,O1201&gt;='Product Ratings'!$L$7),'Product Ratings'!$J$7,IF(AND(O1201&lt;='Product Ratings'!$M$8,O1201&gt;='Product Ratings'!$L$8),'Product Ratings'!$J$8,IF(O1201&gt;='Product Ratings'!$L$9,'Product Ratings'!$J$9)))))</f>
        <v>1</v>
      </c>
      <c r="U1201" s="99" t="b">
        <f>IF(AND(N1201&lt;='Product Ratings'!$R$5,N1201&gt;='Product Ratings'!$Q$5),'Product Ratings'!$O$5,IF(AND(N1201&lt;='Product Ratings'!$R$6,N1201&gt;='Product Ratings'!$Q$6),'Product Ratings'!$O$6,IF(AND(N1201&lt;='Product Ratings'!$R$7,N1201&gt;='Product Ratings'!$Q$7),'Product Ratings'!$O$7,IF(AND(N1201&lt;='Product Ratings'!$R$8,N1201&gt;='Product Ratings'!$Q$8),'Product Ratings'!$O$8,IF(N1201&gt;='Product Ratings'!$Q$9,'Product Ratings'!$O$9)))))</f>
        <v>0</v>
      </c>
      <c r="V1201" s="99">
        <f>IF(AND(P1201&lt;='Product Ratings'!$V$5,P1201&gt;='Product Ratings'!$U$5),'Product Ratings'!$S$5,IF(AND(P1201&lt;='Product Ratings'!$V$6,P1201&gt;='Product Ratings'!$U$6),'Product Ratings'!$S$6,IF(AND(P1201&lt;='Product Ratings'!$V$7,P1201&gt;='Product Ratings'!$U$7),'Product Ratings'!$S$7,IF(AND(P1201&lt;='Product Ratings'!$V$8,P1201&gt;='Product Ratings'!$U$8),'Product Ratings'!$S$8,IF(P1201&gt;='Product Ratings'!$U$9,'Product Ratings'!$S$9)))))</f>
        <v>5</v>
      </c>
      <c r="W1201" s="135">
        <f t="shared" si="6"/>
        <v>9</v>
      </c>
      <c r="X1201" s="90"/>
      <c r="Y1201" s="90"/>
      <c r="Z1201" s="90"/>
      <c r="AA1201" s="90"/>
      <c r="AB1201" s="90"/>
    </row>
    <row r="1202" ht="12.75" customHeight="1">
      <c r="A1202" s="87"/>
      <c r="B1202" s="90"/>
      <c r="C1202" s="90"/>
      <c r="D1202" s="126">
        <v>2.0</v>
      </c>
      <c r="E1202" s="127">
        <v>156.52</v>
      </c>
      <c r="F1202" s="128">
        <f t="shared" si="7"/>
        <v>101.738</v>
      </c>
      <c r="G1202" s="129">
        <f t="shared" si="1"/>
        <v>54.782</v>
      </c>
      <c r="H1202" s="130">
        <f t="shared" si="2"/>
        <v>0.35</v>
      </c>
      <c r="I1202" s="131">
        <v>44950.0</v>
      </c>
      <c r="J1202" s="132">
        <v>44986.0</v>
      </c>
      <c r="K1202" s="123"/>
      <c r="L1202" s="90"/>
      <c r="M1202" s="133">
        <f t="shared" si="3"/>
        <v>78.26</v>
      </c>
      <c r="N1202" s="99"/>
      <c r="O1202" s="133">
        <f t="shared" si="5"/>
        <v>50.869</v>
      </c>
      <c r="P1202" s="134">
        <v>0.71</v>
      </c>
      <c r="Q1202" s="90"/>
      <c r="R1202" s="99">
        <f>IF(AND(H1202&lt;='Product Ratings'!$E$5,H1202&gt;='Product Ratings'!$D$5),'Product Ratings'!$C$5,IF(AND(H1202&lt;='Product Ratings'!$E$6,H1202&gt;='Product Ratings'!$D$6),'Product Ratings'!$C$6,IF(AND(H1202&lt;='Product Ratings'!$E$7,H1202&gt;='Product Ratings'!$D$7),'Product Ratings'!$C$7,IF(AND(H1202&lt;='Product Ratings'!$E$8,H1202&gt;='Product Ratings'!$D$8),'Product Ratings'!$C$8,IF(H1202&gt;='Product Ratings'!$D$9,'Product Ratings'!$C$9)))))</f>
        <v>2</v>
      </c>
      <c r="S1202" s="99">
        <f>IF(AND(D1202&lt;='Product Ratings'!$I$5,D1202&gt;='Product Ratings'!$H$5),'Product Ratings'!$F$5,IF(AND(D1202&lt;='Product Ratings'!$I$6,D1202&gt;='Product Ratings'!$H$6),'Product Ratings'!$F$6,IF(AND(D1202&lt;='Product Ratings'!$I$7,I1202&gt;='Product Ratings'!$H$7),'Product Ratings'!$F$7,IF(AND(D1202&lt;='Product Ratings'!$I$8,D1202&gt;='Product Ratings'!$H$8),'Product Ratings'!$F$8,IF(D1202&gt;='Product Ratings'!$H$9,'Product Ratings'!$F$9)))))</f>
        <v>1</v>
      </c>
      <c r="T1202" s="99">
        <f>IF(AND(O1202&lt;='Product Ratings'!$M$5,O1202&gt;='Product Ratings'!$L$5),'Product Ratings'!$J$5,IF(AND(O1202&lt;='Product Ratings'!$M$6,O1202&gt;='Product Ratings'!$L$6),'Product Ratings'!$J$6,IF(AND(O1202&lt;='Product Ratings'!$M$7,O1202&gt;='Product Ratings'!$L$7),'Product Ratings'!$J$7,IF(AND(O1202&lt;='Product Ratings'!$M$8,O1202&gt;='Product Ratings'!$L$8),'Product Ratings'!$J$8,IF(O1202&gt;='Product Ratings'!$L$9,'Product Ratings'!$J$9)))))</f>
        <v>3</v>
      </c>
      <c r="U1202" s="99" t="b">
        <f>IF(AND(N1202&lt;='Product Ratings'!$R$5,N1202&gt;='Product Ratings'!$Q$5),'Product Ratings'!$O$5,IF(AND(N1202&lt;='Product Ratings'!$R$6,N1202&gt;='Product Ratings'!$Q$6),'Product Ratings'!$O$6,IF(AND(N1202&lt;='Product Ratings'!$R$7,N1202&gt;='Product Ratings'!$Q$7),'Product Ratings'!$O$7,IF(AND(N1202&lt;='Product Ratings'!$R$8,N1202&gt;='Product Ratings'!$Q$8),'Product Ratings'!$O$8,IF(N1202&gt;='Product Ratings'!$Q$9,'Product Ratings'!$O$9)))))</f>
        <v>0</v>
      </c>
      <c r="V1202" s="99">
        <f>IF(AND(P1202&lt;='Product Ratings'!$V$5,P1202&gt;='Product Ratings'!$U$5),'Product Ratings'!$S$5,IF(AND(P1202&lt;='Product Ratings'!$V$6,P1202&gt;='Product Ratings'!$U$6),'Product Ratings'!$S$6,IF(AND(P1202&lt;='Product Ratings'!$V$7,P1202&gt;='Product Ratings'!$U$7),'Product Ratings'!$S$7,IF(AND(P1202&lt;='Product Ratings'!$V$8,P1202&gt;='Product Ratings'!$U$8),'Product Ratings'!$S$8,IF(P1202&gt;='Product Ratings'!$U$9,'Product Ratings'!$S$9)))))</f>
        <v>5</v>
      </c>
      <c r="W1202" s="135">
        <f t="shared" si="6"/>
        <v>11</v>
      </c>
      <c r="X1202" s="90"/>
      <c r="Y1202" s="90"/>
      <c r="Z1202" s="90"/>
      <c r="AA1202" s="90"/>
      <c r="AB1202" s="90"/>
    </row>
    <row r="1203" ht="12.75" customHeight="1">
      <c r="A1203" s="87"/>
      <c r="B1203" s="90"/>
      <c r="C1203" s="90"/>
      <c r="D1203" s="126">
        <v>3.0</v>
      </c>
      <c r="E1203" s="127">
        <v>954.13</v>
      </c>
      <c r="F1203" s="128">
        <f t="shared" si="7"/>
        <v>620.1845</v>
      </c>
      <c r="G1203" s="129">
        <f t="shared" si="1"/>
        <v>333.9455</v>
      </c>
      <c r="H1203" s="130">
        <f t="shared" si="2"/>
        <v>0.35</v>
      </c>
      <c r="I1203" s="131">
        <v>44951.0</v>
      </c>
      <c r="J1203" s="132">
        <v>44987.0</v>
      </c>
      <c r="K1203" s="123"/>
      <c r="L1203" s="90"/>
      <c r="M1203" s="133">
        <f t="shared" si="3"/>
        <v>318.0433333</v>
      </c>
      <c r="N1203" s="99"/>
      <c r="O1203" s="133">
        <f t="shared" si="5"/>
        <v>206.7281667</v>
      </c>
      <c r="P1203" s="134">
        <v>0.92</v>
      </c>
      <c r="Q1203" s="90"/>
      <c r="R1203" s="99">
        <f>IF(AND(H1203&lt;='Product Ratings'!$E$5,H1203&gt;='Product Ratings'!$D$5),'Product Ratings'!$C$5,IF(AND(H1203&lt;='Product Ratings'!$E$6,H1203&gt;='Product Ratings'!$D$6),'Product Ratings'!$C$6,IF(AND(H1203&lt;='Product Ratings'!$E$7,H1203&gt;='Product Ratings'!$D$7),'Product Ratings'!$C$7,IF(AND(H1203&lt;='Product Ratings'!$E$8,H1203&gt;='Product Ratings'!$D$8),'Product Ratings'!$C$8,IF(H1203&gt;='Product Ratings'!$D$9,'Product Ratings'!$C$9)))))</f>
        <v>2</v>
      </c>
      <c r="S1203" s="99">
        <f>IF(AND(D1203&lt;='Product Ratings'!$I$5,D1203&gt;='Product Ratings'!$H$5),'Product Ratings'!$F$5,IF(AND(D1203&lt;='Product Ratings'!$I$6,D1203&gt;='Product Ratings'!$H$6),'Product Ratings'!$F$6,IF(AND(D1203&lt;='Product Ratings'!$I$7,I1203&gt;='Product Ratings'!$H$7),'Product Ratings'!$F$7,IF(AND(D1203&lt;='Product Ratings'!$I$8,D1203&gt;='Product Ratings'!$H$8),'Product Ratings'!$F$8,IF(D1203&gt;='Product Ratings'!$H$9,'Product Ratings'!$F$9)))))</f>
        <v>1</v>
      </c>
      <c r="T1203" s="99">
        <f>IF(AND(O1203&lt;='Product Ratings'!$M$5,O1203&gt;='Product Ratings'!$L$5),'Product Ratings'!$J$5,IF(AND(O1203&lt;='Product Ratings'!$M$6,O1203&gt;='Product Ratings'!$L$6),'Product Ratings'!$J$6,IF(AND(O1203&lt;='Product Ratings'!$M$7,O1203&gt;='Product Ratings'!$L$7),'Product Ratings'!$J$7,IF(AND(O1203&lt;='Product Ratings'!$M$8,O1203&gt;='Product Ratings'!$L$8),'Product Ratings'!$J$8,IF(O1203&gt;='Product Ratings'!$L$9,'Product Ratings'!$J$9)))))</f>
        <v>1</v>
      </c>
      <c r="U1203" s="99" t="b">
        <f>IF(AND(N1203&lt;='Product Ratings'!$R$5,N1203&gt;='Product Ratings'!$Q$5),'Product Ratings'!$O$5,IF(AND(N1203&lt;='Product Ratings'!$R$6,N1203&gt;='Product Ratings'!$Q$6),'Product Ratings'!$O$6,IF(AND(N1203&lt;='Product Ratings'!$R$7,N1203&gt;='Product Ratings'!$Q$7),'Product Ratings'!$O$7,IF(AND(N1203&lt;='Product Ratings'!$R$8,N1203&gt;='Product Ratings'!$Q$8),'Product Ratings'!$O$8,IF(N1203&gt;='Product Ratings'!$Q$9,'Product Ratings'!$O$9)))))</f>
        <v>0</v>
      </c>
      <c r="V1203" s="99">
        <f>IF(AND(P1203&lt;='Product Ratings'!$V$5,P1203&gt;='Product Ratings'!$U$5),'Product Ratings'!$S$5,IF(AND(P1203&lt;='Product Ratings'!$V$6,P1203&gt;='Product Ratings'!$U$6),'Product Ratings'!$S$6,IF(AND(P1203&lt;='Product Ratings'!$V$7,P1203&gt;='Product Ratings'!$U$7),'Product Ratings'!$S$7,IF(AND(P1203&lt;='Product Ratings'!$V$8,P1203&gt;='Product Ratings'!$U$8),'Product Ratings'!$S$8,IF(P1203&gt;='Product Ratings'!$U$9,'Product Ratings'!$S$9)))))</f>
        <v>5</v>
      </c>
      <c r="W1203" s="135">
        <f t="shared" si="6"/>
        <v>9</v>
      </c>
      <c r="X1203" s="90"/>
      <c r="Y1203" s="90"/>
      <c r="Z1203" s="90"/>
      <c r="AA1203" s="90"/>
      <c r="AB1203" s="90"/>
    </row>
    <row r="1204" ht="12.75" customHeight="1">
      <c r="A1204" s="87"/>
      <c r="B1204" s="90"/>
      <c r="C1204" s="90"/>
      <c r="D1204" s="126">
        <v>4.0</v>
      </c>
      <c r="E1204" s="127">
        <v>434.78</v>
      </c>
      <c r="F1204" s="128">
        <f t="shared" si="7"/>
        <v>282.607</v>
      </c>
      <c r="G1204" s="129">
        <f t="shared" si="1"/>
        <v>152.173</v>
      </c>
      <c r="H1204" s="130">
        <f t="shared" si="2"/>
        <v>0.35</v>
      </c>
      <c r="I1204" s="131">
        <v>44952.0</v>
      </c>
      <c r="J1204" s="132">
        <v>44988.0</v>
      </c>
      <c r="K1204" s="123"/>
      <c r="L1204" s="90"/>
      <c r="M1204" s="133">
        <f t="shared" si="3"/>
        <v>108.695</v>
      </c>
      <c r="N1204" s="99"/>
      <c r="O1204" s="133">
        <f t="shared" si="5"/>
        <v>70.65175</v>
      </c>
      <c r="P1204" s="134">
        <v>0.26</v>
      </c>
      <c r="Q1204" s="90"/>
      <c r="R1204" s="99">
        <f>IF(AND(H1204&lt;='Product Ratings'!$E$5,H1204&gt;='Product Ratings'!$D$5),'Product Ratings'!$C$5,IF(AND(H1204&lt;='Product Ratings'!$E$6,H1204&gt;='Product Ratings'!$D$6),'Product Ratings'!$C$6,IF(AND(H1204&lt;='Product Ratings'!$E$7,H1204&gt;='Product Ratings'!$D$7),'Product Ratings'!$C$7,IF(AND(H1204&lt;='Product Ratings'!$E$8,H1204&gt;='Product Ratings'!$D$8),'Product Ratings'!$C$8,IF(H1204&gt;='Product Ratings'!$D$9,'Product Ratings'!$C$9)))))</f>
        <v>2</v>
      </c>
      <c r="S1204" s="99">
        <f>IF(AND(D1204&lt;='Product Ratings'!$I$5,D1204&gt;='Product Ratings'!$H$5),'Product Ratings'!$F$5,IF(AND(D1204&lt;='Product Ratings'!$I$6,D1204&gt;='Product Ratings'!$H$6),'Product Ratings'!$F$6,IF(AND(D1204&lt;='Product Ratings'!$I$7,I1204&gt;='Product Ratings'!$H$7),'Product Ratings'!$F$7,IF(AND(D1204&lt;='Product Ratings'!$I$8,D1204&gt;='Product Ratings'!$H$8),'Product Ratings'!$F$8,IF(D1204&gt;='Product Ratings'!$H$9,'Product Ratings'!$F$9)))))</f>
        <v>1</v>
      </c>
      <c r="T1204" s="99">
        <f>IF(AND(O1204&lt;='Product Ratings'!$M$5,O1204&gt;='Product Ratings'!$L$5),'Product Ratings'!$J$5,IF(AND(O1204&lt;='Product Ratings'!$M$6,O1204&gt;='Product Ratings'!$L$6),'Product Ratings'!$J$6,IF(AND(O1204&lt;='Product Ratings'!$M$7,O1204&gt;='Product Ratings'!$L$7),'Product Ratings'!$J$7,IF(AND(O1204&lt;='Product Ratings'!$M$8,O1204&gt;='Product Ratings'!$L$8),'Product Ratings'!$J$8,IF(O1204&gt;='Product Ratings'!$L$9,'Product Ratings'!$J$9)))))</f>
        <v>3</v>
      </c>
      <c r="U1204" s="99" t="b">
        <f>IF(AND(N1204&lt;='Product Ratings'!$R$5,N1204&gt;='Product Ratings'!$Q$5),'Product Ratings'!$O$5,IF(AND(N1204&lt;='Product Ratings'!$R$6,N1204&gt;='Product Ratings'!$Q$6),'Product Ratings'!$O$6,IF(AND(N1204&lt;='Product Ratings'!$R$7,N1204&gt;='Product Ratings'!$Q$7),'Product Ratings'!$O$7,IF(AND(N1204&lt;='Product Ratings'!$R$8,N1204&gt;='Product Ratings'!$Q$8),'Product Ratings'!$O$8,IF(N1204&gt;='Product Ratings'!$Q$9,'Product Ratings'!$O$9)))))</f>
        <v>0</v>
      </c>
      <c r="V1204" s="99">
        <f>IF(AND(P1204&lt;='Product Ratings'!$V$5,P1204&gt;='Product Ratings'!$U$5),'Product Ratings'!$S$5,IF(AND(P1204&lt;='Product Ratings'!$V$6,P1204&gt;='Product Ratings'!$U$6),'Product Ratings'!$S$6,IF(AND(P1204&lt;='Product Ratings'!$V$7,P1204&gt;='Product Ratings'!$U$7),'Product Ratings'!$S$7,IF(AND(P1204&lt;='Product Ratings'!$V$8,P1204&gt;='Product Ratings'!$U$8),'Product Ratings'!$S$8,IF(P1204&gt;='Product Ratings'!$U$9,'Product Ratings'!$S$9)))))</f>
        <v>3</v>
      </c>
      <c r="W1204" s="135">
        <f t="shared" si="6"/>
        <v>9</v>
      </c>
      <c r="X1204" s="90"/>
      <c r="Y1204" s="90"/>
      <c r="Z1204" s="90"/>
      <c r="AA1204" s="90"/>
      <c r="AB1204" s="90"/>
    </row>
    <row r="1205" ht="12.75" customHeight="1">
      <c r="A1205" s="87"/>
      <c r="B1205" s="90"/>
      <c r="C1205" s="90"/>
      <c r="D1205" s="126">
        <v>5.0</v>
      </c>
      <c r="E1205" s="127">
        <v>98.35</v>
      </c>
      <c r="F1205" s="128">
        <f t="shared" si="7"/>
        <v>63.9275</v>
      </c>
      <c r="G1205" s="129">
        <f t="shared" si="1"/>
        <v>34.4225</v>
      </c>
      <c r="H1205" s="130">
        <f t="shared" si="2"/>
        <v>0.35</v>
      </c>
      <c r="I1205" s="131">
        <v>44953.0</v>
      </c>
      <c r="J1205" s="132">
        <v>44989.0</v>
      </c>
      <c r="K1205" s="123"/>
      <c r="L1205" s="90"/>
      <c r="M1205" s="133">
        <f t="shared" si="3"/>
        <v>19.67</v>
      </c>
      <c r="N1205" s="99"/>
      <c r="O1205" s="133">
        <f t="shared" si="5"/>
        <v>12.7855</v>
      </c>
      <c r="P1205" s="134">
        <v>0.15</v>
      </c>
      <c r="Q1205" s="90"/>
      <c r="R1205" s="99">
        <f>IF(AND(H1205&lt;='Product Ratings'!$E$5,H1205&gt;='Product Ratings'!$D$5),'Product Ratings'!$C$5,IF(AND(H1205&lt;='Product Ratings'!$E$6,H1205&gt;='Product Ratings'!$D$6),'Product Ratings'!$C$6,IF(AND(H1205&lt;='Product Ratings'!$E$7,H1205&gt;='Product Ratings'!$D$7),'Product Ratings'!$C$7,IF(AND(H1205&lt;='Product Ratings'!$E$8,H1205&gt;='Product Ratings'!$D$8),'Product Ratings'!$C$8,IF(H1205&gt;='Product Ratings'!$D$9,'Product Ratings'!$C$9)))))</f>
        <v>2</v>
      </c>
      <c r="S1205" s="99">
        <f>IF(AND(D1205&lt;='Product Ratings'!$I$5,D1205&gt;='Product Ratings'!$H$5),'Product Ratings'!$F$5,IF(AND(D1205&lt;='Product Ratings'!$I$6,D1205&gt;='Product Ratings'!$H$6),'Product Ratings'!$F$6,IF(AND(D1205&lt;='Product Ratings'!$I$7,I1205&gt;='Product Ratings'!$H$7),'Product Ratings'!$F$7,IF(AND(D1205&lt;='Product Ratings'!$I$8,D1205&gt;='Product Ratings'!$H$8),'Product Ratings'!$F$8,IF(D1205&gt;='Product Ratings'!$H$9,'Product Ratings'!$F$9)))))</f>
        <v>1</v>
      </c>
      <c r="T1205" s="99">
        <f>IF(AND(O1205&lt;='Product Ratings'!$M$5,O1205&gt;='Product Ratings'!$L$5),'Product Ratings'!$J$5,IF(AND(O1205&lt;='Product Ratings'!$M$6,O1205&gt;='Product Ratings'!$L$6),'Product Ratings'!$J$6,IF(AND(O1205&lt;='Product Ratings'!$M$7,O1205&gt;='Product Ratings'!$L$7),'Product Ratings'!$J$7,IF(AND(O1205&lt;='Product Ratings'!$M$8,O1205&gt;='Product Ratings'!$L$8),'Product Ratings'!$J$8,IF(O1205&gt;='Product Ratings'!$L$9,'Product Ratings'!$J$9)))))</f>
        <v>5</v>
      </c>
      <c r="U1205" s="99" t="b">
        <f>IF(AND(N1205&lt;='Product Ratings'!$R$5,N1205&gt;='Product Ratings'!$Q$5),'Product Ratings'!$O$5,IF(AND(N1205&lt;='Product Ratings'!$R$6,N1205&gt;='Product Ratings'!$Q$6),'Product Ratings'!$O$6,IF(AND(N1205&lt;='Product Ratings'!$R$7,N1205&gt;='Product Ratings'!$Q$7),'Product Ratings'!$O$7,IF(AND(N1205&lt;='Product Ratings'!$R$8,N1205&gt;='Product Ratings'!$Q$8),'Product Ratings'!$O$8,IF(N1205&gt;='Product Ratings'!$Q$9,'Product Ratings'!$O$9)))))</f>
        <v>0</v>
      </c>
      <c r="V1205" s="99">
        <f>IF(AND(P1205&lt;='Product Ratings'!$V$5,P1205&gt;='Product Ratings'!$U$5),'Product Ratings'!$S$5,IF(AND(P1205&lt;='Product Ratings'!$V$6,P1205&gt;='Product Ratings'!$U$6),'Product Ratings'!$S$6,IF(AND(P1205&lt;='Product Ratings'!$V$7,P1205&gt;='Product Ratings'!$U$7),'Product Ratings'!$S$7,IF(AND(P1205&lt;='Product Ratings'!$V$8,P1205&gt;='Product Ratings'!$U$8),'Product Ratings'!$S$8,IF(P1205&gt;='Product Ratings'!$U$9,'Product Ratings'!$S$9)))))</f>
        <v>3</v>
      </c>
      <c r="W1205" s="135">
        <f t="shared" si="6"/>
        <v>11</v>
      </c>
      <c r="X1205" s="90"/>
      <c r="Y1205" s="90"/>
      <c r="Z1205" s="90"/>
      <c r="AA1205" s="90"/>
      <c r="AB1205" s="90"/>
    </row>
    <row r="1206" ht="12.75" customHeight="1">
      <c r="A1206" s="87"/>
      <c r="B1206" s="90"/>
      <c r="C1206" s="90"/>
      <c r="D1206" s="126">
        <v>6.0</v>
      </c>
      <c r="E1206" s="127">
        <v>339.13</v>
      </c>
      <c r="F1206" s="128">
        <f t="shared" si="7"/>
        <v>220.4345</v>
      </c>
      <c r="G1206" s="129">
        <f t="shared" si="1"/>
        <v>118.6955</v>
      </c>
      <c r="H1206" s="130">
        <f t="shared" si="2"/>
        <v>0.35</v>
      </c>
      <c r="I1206" s="131">
        <v>44954.0</v>
      </c>
      <c r="J1206" s="132">
        <v>44990.0</v>
      </c>
      <c r="K1206" s="123"/>
      <c r="L1206" s="90"/>
      <c r="M1206" s="133">
        <f t="shared" si="3"/>
        <v>56.52166667</v>
      </c>
      <c r="N1206" s="99"/>
      <c r="O1206" s="133">
        <f t="shared" si="5"/>
        <v>36.73908333</v>
      </c>
      <c r="P1206" s="134">
        <v>0.34</v>
      </c>
      <c r="Q1206" s="90"/>
      <c r="R1206" s="99">
        <f>IF(AND(H1206&lt;='Product Ratings'!$E$5,H1206&gt;='Product Ratings'!$D$5),'Product Ratings'!$C$5,IF(AND(H1206&lt;='Product Ratings'!$E$6,H1206&gt;='Product Ratings'!$D$6),'Product Ratings'!$C$6,IF(AND(H1206&lt;='Product Ratings'!$E$7,H1206&gt;='Product Ratings'!$D$7),'Product Ratings'!$C$7,IF(AND(H1206&lt;='Product Ratings'!$E$8,H1206&gt;='Product Ratings'!$D$8),'Product Ratings'!$C$8,IF(H1206&gt;='Product Ratings'!$D$9,'Product Ratings'!$C$9)))))</f>
        <v>2</v>
      </c>
      <c r="S1206" s="99">
        <f>IF(AND(D1206&lt;='Product Ratings'!$I$5,D1206&gt;='Product Ratings'!$H$5),'Product Ratings'!$F$5,IF(AND(D1206&lt;='Product Ratings'!$I$6,D1206&gt;='Product Ratings'!$H$6),'Product Ratings'!$F$6,IF(AND(D1206&lt;='Product Ratings'!$I$7,I1206&gt;='Product Ratings'!$H$7),'Product Ratings'!$F$7,IF(AND(D1206&lt;='Product Ratings'!$I$8,D1206&gt;='Product Ratings'!$H$8),'Product Ratings'!$F$8,IF(D1206&gt;='Product Ratings'!$H$9,'Product Ratings'!$F$9)))))</f>
        <v>2</v>
      </c>
      <c r="T1206" s="99">
        <f>IF(AND(O1206&lt;='Product Ratings'!$M$5,O1206&gt;='Product Ratings'!$L$5),'Product Ratings'!$J$5,IF(AND(O1206&lt;='Product Ratings'!$M$6,O1206&gt;='Product Ratings'!$L$6),'Product Ratings'!$J$6,IF(AND(O1206&lt;='Product Ratings'!$M$7,O1206&gt;='Product Ratings'!$L$7),'Product Ratings'!$J$7,IF(AND(O1206&lt;='Product Ratings'!$M$8,O1206&gt;='Product Ratings'!$L$8),'Product Ratings'!$J$8,IF(O1206&gt;='Product Ratings'!$L$9,'Product Ratings'!$J$9)))))</f>
        <v>4</v>
      </c>
      <c r="U1206" s="99" t="b">
        <f>IF(AND(N1206&lt;='Product Ratings'!$R$5,N1206&gt;='Product Ratings'!$Q$5),'Product Ratings'!$O$5,IF(AND(N1206&lt;='Product Ratings'!$R$6,N1206&gt;='Product Ratings'!$Q$6),'Product Ratings'!$O$6,IF(AND(N1206&lt;='Product Ratings'!$R$7,N1206&gt;='Product Ratings'!$Q$7),'Product Ratings'!$O$7,IF(AND(N1206&lt;='Product Ratings'!$R$8,N1206&gt;='Product Ratings'!$Q$8),'Product Ratings'!$O$8,IF(N1206&gt;='Product Ratings'!$Q$9,'Product Ratings'!$O$9)))))</f>
        <v>0</v>
      </c>
      <c r="V1206" s="99">
        <f>IF(AND(P1206&lt;='Product Ratings'!$V$5,P1206&gt;='Product Ratings'!$U$5),'Product Ratings'!$S$5,IF(AND(P1206&lt;='Product Ratings'!$V$6,P1206&gt;='Product Ratings'!$U$6),'Product Ratings'!$S$6,IF(AND(P1206&lt;='Product Ratings'!$V$7,P1206&gt;='Product Ratings'!$U$7),'Product Ratings'!$S$7,IF(AND(P1206&lt;='Product Ratings'!$V$8,P1206&gt;='Product Ratings'!$U$8),'Product Ratings'!$S$8,IF(P1206&gt;='Product Ratings'!$U$9,'Product Ratings'!$S$9)))))</f>
        <v>4</v>
      </c>
      <c r="W1206" s="135">
        <f t="shared" si="6"/>
        <v>12</v>
      </c>
      <c r="X1206" s="90"/>
      <c r="Y1206" s="90"/>
      <c r="Z1206" s="90"/>
      <c r="AA1206" s="90"/>
      <c r="AB1206" s="90"/>
    </row>
    <row r="1207" ht="12.75" customHeight="1">
      <c r="A1207" s="87"/>
      <c r="B1207" s="90"/>
      <c r="C1207" s="90"/>
      <c r="D1207" s="126">
        <v>1.0</v>
      </c>
      <c r="E1207" s="127">
        <v>269.57</v>
      </c>
      <c r="F1207" s="128">
        <f t="shared" si="7"/>
        <v>175.2205</v>
      </c>
      <c r="G1207" s="129">
        <f t="shared" si="1"/>
        <v>94.3495</v>
      </c>
      <c r="H1207" s="130">
        <f t="shared" si="2"/>
        <v>0.35</v>
      </c>
      <c r="I1207" s="131">
        <v>44355.0</v>
      </c>
      <c r="J1207" s="132">
        <v>44391.0</v>
      </c>
      <c r="K1207" s="123"/>
      <c r="L1207" s="90"/>
      <c r="M1207" s="133">
        <f t="shared" si="3"/>
        <v>269.57</v>
      </c>
      <c r="N1207" s="99"/>
      <c r="O1207" s="133">
        <f t="shared" si="5"/>
        <v>175.2205</v>
      </c>
      <c r="P1207" s="134">
        <v>0.35</v>
      </c>
      <c r="Q1207" s="90"/>
      <c r="R1207" s="99">
        <f>IF(AND(H1207&lt;='Product Ratings'!$E$5,H1207&gt;='Product Ratings'!$D$5),'Product Ratings'!$C$5,IF(AND(H1207&lt;='Product Ratings'!$E$6,H1207&gt;='Product Ratings'!$D$6),'Product Ratings'!$C$6,IF(AND(H1207&lt;='Product Ratings'!$E$7,H1207&gt;='Product Ratings'!$D$7),'Product Ratings'!$C$7,IF(AND(H1207&lt;='Product Ratings'!$E$8,H1207&gt;='Product Ratings'!$D$8),'Product Ratings'!$C$8,IF(H1207&gt;='Product Ratings'!$D$9,'Product Ratings'!$C$9)))))</f>
        <v>2</v>
      </c>
      <c r="S1207" s="99">
        <f>IF(AND(D1207&lt;='Product Ratings'!$I$5,D1207&gt;='Product Ratings'!$H$5),'Product Ratings'!$F$5,IF(AND(D1207&lt;='Product Ratings'!$I$6,D1207&gt;='Product Ratings'!$H$6),'Product Ratings'!$F$6,IF(AND(D1207&lt;='Product Ratings'!$I$7,I1207&gt;='Product Ratings'!$H$7),'Product Ratings'!$F$7,IF(AND(D1207&lt;='Product Ratings'!$I$8,D1207&gt;='Product Ratings'!$H$8),'Product Ratings'!$F$8,IF(D1207&gt;='Product Ratings'!$H$9,'Product Ratings'!$F$9)))))</f>
        <v>1</v>
      </c>
      <c r="T1207" s="99" t="b">
        <f>IF(AND(O1207&lt;='Product Ratings'!$M$5,O1207&gt;='Product Ratings'!$L$5),'Product Ratings'!$J$5,IF(AND(O1207&lt;='Product Ratings'!$M$6,O1207&gt;='Product Ratings'!$L$6),'Product Ratings'!$J$6,IF(AND(O1207&lt;='Product Ratings'!$M$7,O1207&gt;='Product Ratings'!$L$7),'Product Ratings'!$J$7,IF(AND(O1207&lt;='Product Ratings'!$M$8,O1207&gt;='Product Ratings'!$L$8),'Product Ratings'!$J$8,IF(O1207&gt;='Product Ratings'!$L$9,'Product Ratings'!$J$9)))))</f>
        <v>0</v>
      </c>
      <c r="U1207" s="99" t="b">
        <f>IF(AND(N1207&lt;='Product Ratings'!$R$5,N1207&gt;='Product Ratings'!$Q$5),'Product Ratings'!$O$5,IF(AND(N1207&lt;='Product Ratings'!$R$6,N1207&gt;='Product Ratings'!$Q$6),'Product Ratings'!$O$6,IF(AND(N1207&lt;='Product Ratings'!$R$7,N1207&gt;='Product Ratings'!$Q$7),'Product Ratings'!$O$7,IF(AND(N1207&lt;='Product Ratings'!$R$8,N1207&gt;='Product Ratings'!$Q$8),'Product Ratings'!$O$8,IF(N1207&gt;='Product Ratings'!$Q$9,'Product Ratings'!$O$9)))))</f>
        <v>0</v>
      </c>
      <c r="V1207" s="99">
        <f>IF(AND(P1207&lt;='Product Ratings'!$V$5,P1207&gt;='Product Ratings'!$U$5),'Product Ratings'!$S$5,IF(AND(P1207&lt;='Product Ratings'!$V$6,P1207&gt;='Product Ratings'!$U$6),'Product Ratings'!$S$6,IF(AND(P1207&lt;='Product Ratings'!$V$7,P1207&gt;='Product Ratings'!$U$7),'Product Ratings'!$S$7,IF(AND(P1207&lt;='Product Ratings'!$V$8,P1207&gt;='Product Ratings'!$U$8),'Product Ratings'!$S$8,IF(P1207&gt;='Product Ratings'!$U$9,'Product Ratings'!$S$9)))))</f>
        <v>4</v>
      </c>
      <c r="W1207" s="135">
        <f t="shared" si="6"/>
        <v>7</v>
      </c>
      <c r="X1207" s="90"/>
      <c r="Y1207" s="90"/>
      <c r="Z1207" s="90"/>
      <c r="AA1207" s="90"/>
      <c r="AB1207" s="90"/>
    </row>
    <row r="1208" ht="12.75" customHeight="1">
      <c r="A1208" s="87"/>
      <c r="B1208" s="90"/>
      <c r="C1208" s="90"/>
      <c r="D1208" s="126">
        <v>2.0</v>
      </c>
      <c r="E1208" s="127">
        <v>834.78</v>
      </c>
      <c r="F1208" s="128">
        <f t="shared" si="7"/>
        <v>542.607</v>
      </c>
      <c r="G1208" s="129">
        <f t="shared" si="1"/>
        <v>292.173</v>
      </c>
      <c r="H1208" s="130">
        <f t="shared" si="2"/>
        <v>0.35</v>
      </c>
      <c r="I1208" s="131">
        <v>44356.0</v>
      </c>
      <c r="J1208" s="132">
        <v>44392.0</v>
      </c>
      <c r="K1208" s="123"/>
      <c r="L1208" s="90"/>
      <c r="M1208" s="133">
        <f t="shared" si="3"/>
        <v>417.39</v>
      </c>
      <c r="N1208" s="99"/>
      <c r="O1208" s="133">
        <f t="shared" si="5"/>
        <v>271.3035</v>
      </c>
      <c r="P1208" s="134">
        <v>0.65</v>
      </c>
      <c r="Q1208" s="90"/>
      <c r="R1208" s="99">
        <f>IF(AND(H1208&lt;='Product Ratings'!$E$5,H1208&gt;='Product Ratings'!$D$5),'Product Ratings'!$C$5,IF(AND(H1208&lt;='Product Ratings'!$E$6,H1208&gt;='Product Ratings'!$D$6),'Product Ratings'!$C$6,IF(AND(H1208&lt;='Product Ratings'!$E$7,H1208&gt;='Product Ratings'!$D$7),'Product Ratings'!$C$7,IF(AND(H1208&lt;='Product Ratings'!$E$8,H1208&gt;='Product Ratings'!$D$8),'Product Ratings'!$C$8,IF(H1208&gt;='Product Ratings'!$D$9,'Product Ratings'!$C$9)))))</f>
        <v>2</v>
      </c>
      <c r="S1208" s="99">
        <f>IF(AND(D1208&lt;='Product Ratings'!$I$5,D1208&gt;='Product Ratings'!$H$5),'Product Ratings'!$F$5,IF(AND(D1208&lt;='Product Ratings'!$I$6,D1208&gt;='Product Ratings'!$H$6),'Product Ratings'!$F$6,IF(AND(D1208&lt;='Product Ratings'!$I$7,I1208&gt;='Product Ratings'!$H$7),'Product Ratings'!$F$7,IF(AND(D1208&lt;='Product Ratings'!$I$8,D1208&gt;='Product Ratings'!$H$8),'Product Ratings'!$F$8,IF(D1208&gt;='Product Ratings'!$H$9,'Product Ratings'!$F$9)))))</f>
        <v>1</v>
      </c>
      <c r="T1208" s="99">
        <f>IF(AND(O1208&lt;='Product Ratings'!$M$5,O1208&gt;='Product Ratings'!$L$5),'Product Ratings'!$J$5,IF(AND(O1208&lt;='Product Ratings'!$M$6,O1208&gt;='Product Ratings'!$L$6),'Product Ratings'!$J$6,IF(AND(O1208&lt;='Product Ratings'!$M$7,O1208&gt;='Product Ratings'!$L$7),'Product Ratings'!$J$7,IF(AND(O1208&lt;='Product Ratings'!$M$8,O1208&gt;='Product Ratings'!$L$8),'Product Ratings'!$J$8,IF(O1208&gt;='Product Ratings'!$L$9,'Product Ratings'!$J$9)))))</f>
        <v>1</v>
      </c>
      <c r="U1208" s="99" t="b">
        <f>IF(AND(N1208&lt;='Product Ratings'!$R$5,N1208&gt;='Product Ratings'!$Q$5),'Product Ratings'!$O$5,IF(AND(N1208&lt;='Product Ratings'!$R$6,N1208&gt;='Product Ratings'!$Q$6),'Product Ratings'!$O$6,IF(AND(N1208&lt;='Product Ratings'!$R$7,N1208&gt;='Product Ratings'!$Q$7),'Product Ratings'!$O$7,IF(AND(N1208&lt;='Product Ratings'!$R$8,N1208&gt;='Product Ratings'!$Q$8),'Product Ratings'!$O$8,IF(N1208&gt;='Product Ratings'!$Q$9,'Product Ratings'!$O$9)))))</f>
        <v>0</v>
      </c>
      <c r="V1208" s="99">
        <f>IF(AND(P1208&lt;='Product Ratings'!$V$5,P1208&gt;='Product Ratings'!$U$5),'Product Ratings'!$S$5,IF(AND(P1208&lt;='Product Ratings'!$V$6,P1208&gt;='Product Ratings'!$U$6),'Product Ratings'!$S$6,IF(AND(P1208&lt;='Product Ratings'!$V$7,P1208&gt;='Product Ratings'!$U$7),'Product Ratings'!$S$7,IF(AND(P1208&lt;='Product Ratings'!$V$8,P1208&gt;='Product Ratings'!$U$8),'Product Ratings'!$S$8,IF(P1208&gt;='Product Ratings'!$U$9,'Product Ratings'!$S$9)))))</f>
        <v>5</v>
      </c>
      <c r="W1208" s="135">
        <f t="shared" si="6"/>
        <v>9</v>
      </c>
      <c r="X1208" s="90"/>
      <c r="Y1208" s="90"/>
      <c r="Z1208" s="90"/>
      <c r="AA1208" s="90"/>
      <c r="AB1208" s="90"/>
    </row>
    <row r="1209" ht="12.75" customHeight="1">
      <c r="A1209" s="87"/>
      <c r="B1209" s="90"/>
      <c r="C1209" s="90"/>
      <c r="D1209" s="126">
        <v>3.0</v>
      </c>
      <c r="E1209" s="127">
        <v>834.78</v>
      </c>
      <c r="F1209" s="128">
        <f t="shared" si="7"/>
        <v>542.607</v>
      </c>
      <c r="G1209" s="129">
        <f t="shared" si="1"/>
        <v>292.173</v>
      </c>
      <c r="H1209" s="130">
        <f t="shared" si="2"/>
        <v>0.35</v>
      </c>
      <c r="I1209" s="131">
        <v>44357.0</v>
      </c>
      <c r="J1209" s="132">
        <v>44393.0</v>
      </c>
      <c r="K1209" s="123"/>
      <c r="L1209" s="90"/>
      <c r="M1209" s="133">
        <f t="shared" si="3"/>
        <v>278.26</v>
      </c>
      <c r="N1209" s="99"/>
      <c r="O1209" s="133">
        <f t="shared" si="5"/>
        <v>180.869</v>
      </c>
      <c r="P1209" s="134">
        <v>0.45</v>
      </c>
      <c r="Q1209" s="90"/>
      <c r="R1209" s="99">
        <f>IF(AND(H1209&lt;='Product Ratings'!$E$5,H1209&gt;='Product Ratings'!$D$5),'Product Ratings'!$C$5,IF(AND(H1209&lt;='Product Ratings'!$E$6,H1209&gt;='Product Ratings'!$D$6),'Product Ratings'!$C$6,IF(AND(H1209&lt;='Product Ratings'!$E$7,H1209&gt;='Product Ratings'!$D$7),'Product Ratings'!$C$7,IF(AND(H1209&lt;='Product Ratings'!$E$8,H1209&gt;='Product Ratings'!$D$8),'Product Ratings'!$C$8,IF(H1209&gt;='Product Ratings'!$D$9,'Product Ratings'!$C$9)))))</f>
        <v>2</v>
      </c>
      <c r="S1209" s="99">
        <f>IF(AND(D1209&lt;='Product Ratings'!$I$5,D1209&gt;='Product Ratings'!$H$5),'Product Ratings'!$F$5,IF(AND(D1209&lt;='Product Ratings'!$I$6,D1209&gt;='Product Ratings'!$H$6),'Product Ratings'!$F$6,IF(AND(D1209&lt;='Product Ratings'!$I$7,I1209&gt;='Product Ratings'!$H$7),'Product Ratings'!$F$7,IF(AND(D1209&lt;='Product Ratings'!$I$8,D1209&gt;='Product Ratings'!$H$8),'Product Ratings'!$F$8,IF(D1209&gt;='Product Ratings'!$H$9,'Product Ratings'!$F$9)))))</f>
        <v>1</v>
      </c>
      <c r="T1209" s="99">
        <f>IF(AND(O1209&lt;='Product Ratings'!$M$5,O1209&gt;='Product Ratings'!$L$5),'Product Ratings'!$J$5,IF(AND(O1209&lt;='Product Ratings'!$M$6,O1209&gt;='Product Ratings'!$L$6),'Product Ratings'!$J$6,IF(AND(O1209&lt;='Product Ratings'!$M$7,O1209&gt;='Product Ratings'!$L$7),'Product Ratings'!$J$7,IF(AND(O1209&lt;='Product Ratings'!$M$8,O1209&gt;='Product Ratings'!$L$8),'Product Ratings'!$J$8,IF(O1209&gt;='Product Ratings'!$L$9,'Product Ratings'!$J$9)))))</f>
        <v>1</v>
      </c>
      <c r="U1209" s="99" t="b">
        <f>IF(AND(N1209&lt;='Product Ratings'!$R$5,N1209&gt;='Product Ratings'!$Q$5),'Product Ratings'!$O$5,IF(AND(N1209&lt;='Product Ratings'!$R$6,N1209&gt;='Product Ratings'!$Q$6),'Product Ratings'!$O$6,IF(AND(N1209&lt;='Product Ratings'!$R$7,N1209&gt;='Product Ratings'!$Q$7),'Product Ratings'!$O$7,IF(AND(N1209&lt;='Product Ratings'!$R$8,N1209&gt;='Product Ratings'!$Q$8),'Product Ratings'!$O$8,IF(N1209&gt;='Product Ratings'!$Q$9,'Product Ratings'!$O$9)))))</f>
        <v>0</v>
      </c>
      <c r="V1209" s="99">
        <f>IF(AND(P1209&lt;='Product Ratings'!$V$5,P1209&gt;='Product Ratings'!$U$5),'Product Ratings'!$S$5,IF(AND(P1209&lt;='Product Ratings'!$V$6,P1209&gt;='Product Ratings'!$U$6),'Product Ratings'!$S$6,IF(AND(P1209&lt;='Product Ratings'!$V$7,P1209&gt;='Product Ratings'!$U$7),'Product Ratings'!$S$7,IF(AND(P1209&lt;='Product Ratings'!$V$8,P1209&gt;='Product Ratings'!$U$8),'Product Ratings'!$S$8,IF(P1209&gt;='Product Ratings'!$U$9,'Product Ratings'!$S$9)))))</f>
        <v>4</v>
      </c>
      <c r="W1209" s="135">
        <f t="shared" si="6"/>
        <v>8</v>
      </c>
      <c r="X1209" s="90"/>
      <c r="Y1209" s="90"/>
      <c r="Z1209" s="90"/>
      <c r="AA1209" s="90"/>
      <c r="AB1209" s="90"/>
    </row>
    <row r="1210" ht="12.75" customHeight="1">
      <c r="A1210" s="87"/>
      <c r="B1210" s="90"/>
      <c r="C1210" s="90"/>
      <c r="D1210" s="126">
        <v>4.0</v>
      </c>
      <c r="E1210" s="127">
        <v>434.78</v>
      </c>
      <c r="F1210" s="128">
        <f t="shared" si="7"/>
        <v>282.607</v>
      </c>
      <c r="G1210" s="129">
        <f t="shared" si="1"/>
        <v>152.173</v>
      </c>
      <c r="H1210" s="130">
        <f t="shared" si="2"/>
        <v>0.35</v>
      </c>
      <c r="I1210" s="131">
        <v>44358.0</v>
      </c>
      <c r="J1210" s="132">
        <v>44394.0</v>
      </c>
      <c r="K1210" s="123"/>
      <c r="L1210" s="90"/>
      <c r="M1210" s="133">
        <f t="shared" si="3"/>
        <v>108.695</v>
      </c>
      <c r="N1210" s="99"/>
      <c r="O1210" s="133">
        <f t="shared" si="5"/>
        <v>70.65175</v>
      </c>
      <c r="P1210" s="134">
        <v>0.12</v>
      </c>
      <c r="Q1210" s="90"/>
      <c r="R1210" s="99">
        <f>IF(AND(H1210&lt;='Product Ratings'!$E$5,H1210&gt;='Product Ratings'!$D$5),'Product Ratings'!$C$5,IF(AND(H1210&lt;='Product Ratings'!$E$6,H1210&gt;='Product Ratings'!$D$6),'Product Ratings'!$C$6,IF(AND(H1210&lt;='Product Ratings'!$E$7,H1210&gt;='Product Ratings'!$D$7),'Product Ratings'!$C$7,IF(AND(H1210&lt;='Product Ratings'!$E$8,H1210&gt;='Product Ratings'!$D$8),'Product Ratings'!$C$8,IF(H1210&gt;='Product Ratings'!$D$9,'Product Ratings'!$C$9)))))</f>
        <v>2</v>
      </c>
      <c r="S1210" s="99">
        <f>IF(AND(D1210&lt;='Product Ratings'!$I$5,D1210&gt;='Product Ratings'!$H$5),'Product Ratings'!$F$5,IF(AND(D1210&lt;='Product Ratings'!$I$6,D1210&gt;='Product Ratings'!$H$6),'Product Ratings'!$F$6,IF(AND(D1210&lt;='Product Ratings'!$I$7,I1210&gt;='Product Ratings'!$H$7),'Product Ratings'!$F$7,IF(AND(D1210&lt;='Product Ratings'!$I$8,D1210&gt;='Product Ratings'!$H$8),'Product Ratings'!$F$8,IF(D1210&gt;='Product Ratings'!$H$9,'Product Ratings'!$F$9)))))</f>
        <v>1</v>
      </c>
      <c r="T1210" s="99">
        <f>IF(AND(O1210&lt;='Product Ratings'!$M$5,O1210&gt;='Product Ratings'!$L$5),'Product Ratings'!$J$5,IF(AND(O1210&lt;='Product Ratings'!$M$6,O1210&gt;='Product Ratings'!$L$6),'Product Ratings'!$J$6,IF(AND(O1210&lt;='Product Ratings'!$M$7,O1210&gt;='Product Ratings'!$L$7),'Product Ratings'!$J$7,IF(AND(O1210&lt;='Product Ratings'!$M$8,O1210&gt;='Product Ratings'!$L$8),'Product Ratings'!$J$8,IF(O1210&gt;='Product Ratings'!$L$9,'Product Ratings'!$J$9)))))</f>
        <v>3</v>
      </c>
      <c r="U1210" s="99" t="b">
        <f>IF(AND(N1210&lt;='Product Ratings'!$R$5,N1210&gt;='Product Ratings'!$Q$5),'Product Ratings'!$O$5,IF(AND(N1210&lt;='Product Ratings'!$R$6,N1210&gt;='Product Ratings'!$Q$6),'Product Ratings'!$O$6,IF(AND(N1210&lt;='Product Ratings'!$R$7,N1210&gt;='Product Ratings'!$Q$7),'Product Ratings'!$O$7,IF(AND(N1210&lt;='Product Ratings'!$R$8,N1210&gt;='Product Ratings'!$Q$8),'Product Ratings'!$O$8,IF(N1210&gt;='Product Ratings'!$Q$9,'Product Ratings'!$O$9)))))</f>
        <v>0</v>
      </c>
      <c r="V1210" s="99">
        <f>IF(AND(P1210&lt;='Product Ratings'!$V$5,P1210&gt;='Product Ratings'!$U$5),'Product Ratings'!$S$5,IF(AND(P1210&lt;='Product Ratings'!$V$6,P1210&gt;='Product Ratings'!$U$6),'Product Ratings'!$S$6,IF(AND(P1210&lt;='Product Ratings'!$V$7,P1210&gt;='Product Ratings'!$U$7),'Product Ratings'!$S$7,IF(AND(P1210&lt;='Product Ratings'!$V$8,P1210&gt;='Product Ratings'!$U$8),'Product Ratings'!$S$8,IF(P1210&gt;='Product Ratings'!$U$9,'Product Ratings'!$S$9)))))</f>
        <v>2</v>
      </c>
      <c r="W1210" s="135">
        <f t="shared" si="6"/>
        <v>8</v>
      </c>
      <c r="X1210" s="90"/>
      <c r="Y1210" s="90"/>
      <c r="Z1210" s="90"/>
      <c r="AA1210" s="90"/>
      <c r="AB1210" s="90"/>
    </row>
    <row r="1211" ht="12.75" customHeight="1">
      <c r="A1211" s="87"/>
      <c r="B1211" s="90"/>
      <c r="C1211" s="90"/>
      <c r="D1211" s="126">
        <v>5.0</v>
      </c>
      <c r="E1211" s="127">
        <v>399.13</v>
      </c>
      <c r="F1211" s="128">
        <f t="shared" si="7"/>
        <v>259.4345</v>
      </c>
      <c r="G1211" s="129">
        <f t="shared" si="1"/>
        <v>139.6955</v>
      </c>
      <c r="H1211" s="130">
        <f t="shared" si="2"/>
        <v>0.35</v>
      </c>
      <c r="I1211" s="131">
        <v>44359.0</v>
      </c>
      <c r="J1211" s="132">
        <v>44395.0</v>
      </c>
      <c r="K1211" s="123"/>
      <c r="L1211" s="90"/>
      <c r="M1211" s="133">
        <f t="shared" si="3"/>
        <v>79.826</v>
      </c>
      <c r="N1211" s="99"/>
      <c r="O1211" s="133">
        <f t="shared" si="5"/>
        <v>51.8869</v>
      </c>
      <c r="P1211" s="134">
        <v>0.65</v>
      </c>
      <c r="Q1211" s="90"/>
      <c r="R1211" s="99">
        <f>IF(AND(H1211&lt;='Product Ratings'!$E$5,H1211&gt;='Product Ratings'!$D$5),'Product Ratings'!$C$5,IF(AND(H1211&lt;='Product Ratings'!$E$6,H1211&gt;='Product Ratings'!$D$6),'Product Ratings'!$C$6,IF(AND(H1211&lt;='Product Ratings'!$E$7,H1211&gt;='Product Ratings'!$D$7),'Product Ratings'!$C$7,IF(AND(H1211&lt;='Product Ratings'!$E$8,H1211&gt;='Product Ratings'!$D$8),'Product Ratings'!$C$8,IF(H1211&gt;='Product Ratings'!$D$9,'Product Ratings'!$C$9)))))</f>
        <v>2</v>
      </c>
      <c r="S1211" s="99">
        <f>IF(AND(D1211&lt;='Product Ratings'!$I$5,D1211&gt;='Product Ratings'!$H$5),'Product Ratings'!$F$5,IF(AND(D1211&lt;='Product Ratings'!$I$6,D1211&gt;='Product Ratings'!$H$6),'Product Ratings'!$F$6,IF(AND(D1211&lt;='Product Ratings'!$I$7,I1211&gt;='Product Ratings'!$H$7),'Product Ratings'!$F$7,IF(AND(D1211&lt;='Product Ratings'!$I$8,D1211&gt;='Product Ratings'!$H$8),'Product Ratings'!$F$8,IF(D1211&gt;='Product Ratings'!$H$9,'Product Ratings'!$F$9)))))</f>
        <v>1</v>
      </c>
      <c r="T1211" s="99">
        <f>IF(AND(O1211&lt;='Product Ratings'!$M$5,O1211&gt;='Product Ratings'!$L$5),'Product Ratings'!$J$5,IF(AND(O1211&lt;='Product Ratings'!$M$6,O1211&gt;='Product Ratings'!$L$6),'Product Ratings'!$J$6,IF(AND(O1211&lt;='Product Ratings'!$M$7,O1211&gt;='Product Ratings'!$L$7),'Product Ratings'!$J$7,IF(AND(O1211&lt;='Product Ratings'!$M$8,O1211&gt;='Product Ratings'!$L$8),'Product Ratings'!$J$8,IF(O1211&gt;='Product Ratings'!$L$9,'Product Ratings'!$J$9)))))</f>
        <v>3</v>
      </c>
      <c r="U1211" s="99" t="b">
        <f>IF(AND(N1211&lt;='Product Ratings'!$R$5,N1211&gt;='Product Ratings'!$Q$5),'Product Ratings'!$O$5,IF(AND(N1211&lt;='Product Ratings'!$R$6,N1211&gt;='Product Ratings'!$Q$6),'Product Ratings'!$O$6,IF(AND(N1211&lt;='Product Ratings'!$R$7,N1211&gt;='Product Ratings'!$Q$7),'Product Ratings'!$O$7,IF(AND(N1211&lt;='Product Ratings'!$R$8,N1211&gt;='Product Ratings'!$Q$8),'Product Ratings'!$O$8,IF(N1211&gt;='Product Ratings'!$Q$9,'Product Ratings'!$O$9)))))</f>
        <v>0</v>
      </c>
      <c r="V1211" s="99">
        <f>IF(AND(P1211&lt;='Product Ratings'!$V$5,P1211&gt;='Product Ratings'!$U$5),'Product Ratings'!$S$5,IF(AND(P1211&lt;='Product Ratings'!$V$6,P1211&gt;='Product Ratings'!$U$6),'Product Ratings'!$S$6,IF(AND(P1211&lt;='Product Ratings'!$V$7,P1211&gt;='Product Ratings'!$U$7),'Product Ratings'!$S$7,IF(AND(P1211&lt;='Product Ratings'!$V$8,P1211&gt;='Product Ratings'!$U$8),'Product Ratings'!$S$8,IF(P1211&gt;='Product Ratings'!$U$9,'Product Ratings'!$S$9)))))</f>
        <v>5</v>
      </c>
      <c r="W1211" s="135">
        <f t="shared" si="6"/>
        <v>11</v>
      </c>
      <c r="X1211" s="90"/>
      <c r="Y1211" s="90"/>
      <c r="Z1211" s="90"/>
      <c r="AA1211" s="90"/>
      <c r="AB1211" s="90"/>
    </row>
    <row r="1212" ht="12.75" customHeight="1">
      <c r="A1212" s="87"/>
      <c r="B1212" s="90"/>
      <c r="C1212" s="90"/>
      <c r="D1212" s="126">
        <v>6.0</v>
      </c>
      <c r="E1212" s="127">
        <v>152.91</v>
      </c>
      <c r="F1212" s="128">
        <f t="shared" si="7"/>
        <v>99.3915</v>
      </c>
      <c r="G1212" s="129">
        <f t="shared" si="1"/>
        <v>53.5185</v>
      </c>
      <c r="H1212" s="130">
        <f t="shared" si="2"/>
        <v>0.35</v>
      </c>
      <c r="I1212" s="131">
        <v>44360.0</v>
      </c>
      <c r="J1212" s="132">
        <v>44396.0</v>
      </c>
      <c r="K1212" s="123"/>
      <c r="L1212" s="90"/>
      <c r="M1212" s="133">
        <f t="shared" si="3"/>
        <v>25.485</v>
      </c>
      <c r="N1212" s="99"/>
      <c r="O1212" s="133">
        <f t="shared" si="5"/>
        <v>16.56525</v>
      </c>
      <c r="P1212" s="134">
        <v>0.32</v>
      </c>
      <c r="Q1212" s="90"/>
      <c r="R1212" s="99">
        <f>IF(AND(H1212&lt;='Product Ratings'!$E$5,H1212&gt;='Product Ratings'!$D$5),'Product Ratings'!$C$5,IF(AND(H1212&lt;='Product Ratings'!$E$6,H1212&gt;='Product Ratings'!$D$6),'Product Ratings'!$C$6,IF(AND(H1212&lt;='Product Ratings'!$E$7,H1212&gt;='Product Ratings'!$D$7),'Product Ratings'!$C$7,IF(AND(H1212&lt;='Product Ratings'!$E$8,H1212&gt;='Product Ratings'!$D$8),'Product Ratings'!$C$8,IF(H1212&gt;='Product Ratings'!$D$9,'Product Ratings'!$C$9)))))</f>
        <v>2</v>
      </c>
      <c r="S1212" s="99">
        <f>IF(AND(D1212&lt;='Product Ratings'!$I$5,D1212&gt;='Product Ratings'!$H$5),'Product Ratings'!$F$5,IF(AND(D1212&lt;='Product Ratings'!$I$6,D1212&gt;='Product Ratings'!$H$6),'Product Ratings'!$F$6,IF(AND(D1212&lt;='Product Ratings'!$I$7,I1212&gt;='Product Ratings'!$H$7),'Product Ratings'!$F$7,IF(AND(D1212&lt;='Product Ratings'!$I$8,D1212&gt;='Product Ratings'!$H$8),'Product Ratings'!$F$8,IF(D1212&gt;='Product Ratings'!$H$9,'Product Ratings'!$F$9)))))</f>
        <v>2</v>
      </c>
      <c r="T1212" s="99">
        <f>IF(AND(O1212&lt;='Product Ratings'!$M$5,O1212&gt;='Product Ratings'!$L$5),'Product Ratings'!$J$5,IF(AND(O1212&lt;='Product Ratings'!$M$6,O1212&gt;='Product Ratings'!$L$6),'Product Ratings'!$J$6,IF(AND(O1212&lt;='Product Ratings'!$M$7,O1212&gt;='Product Ratings'!$L$7),'Product Ratings'!$J$7,IF(AND(O1212&lt;='Product Ratings'!$M$8,O1212&gt;='Product Ratings'!$L$8),'Product Ratings'!$J$8,IF(O1212&gt;='Product Ratings'!$L$9,'Product Ratings'!$J$9)))))</f>
        <v>5</v>
      </c>
      <c r="U1212" s="99" t="b">
        <f>IF(AND(N1212&lt;='Product Ratings'!$R$5,N1212&gt;='Product Ratings'!$Q$5),'Product Ratings'!$O$5,IF(AND(N1212&lt;='Product Ratings'!$R$6,N1212&gt;='Product Ratings'!$Q$6),'Product Ratings'!$O$6,IF(AND(N1212&lt;='Product Ratings'!$R$7,N1212&gt;='Product Ratings'!$Q$7),'Product Ratings'!$O$7,IF(AND(N1212&lt;='Product Ratings'!$R$8,N1212&gt;='Product Ratings'!$Q$8),'Product Ratings'!$O$8,IF(N1212&gt;='Product Ratings'!$Q$9,'Product Ratings'!$O$9)))))</f>
        <v>0</v>
      </c>
      <c r="V1212" s="99">
        <f>IF(AND(P1212&lt;='Product Ratings'!$V$5,P1212&gt;='Product Ratings'!$U$5),'Product Ratings'!$S$5,IF(AND(P1212&lt;='Product Ratings'!$V$6,P1212&gt;='Product Ratings'!$U$6),'Product Ratings'!$S$6,IF(AND(P1212&lt;='Product Ratings'!$V$7,P1212&gt;='Product Ratings'!$U$7),'Product Ratings'!$S$7,IF(AND(P1212&lt;='Product Ratings'!$V$8,P1212&gt;='Product Ratings'!$U$8),'Product Ratings'!$S$8,IF(P1212&gt;='Product Ratings'!$U$9,'Product Ratings'!$S$9)))))</f>
        <v>3</v>
      </c>
      <c r="W1212" s="135">
        <f t="shared" si="6"/>
        <v>12</v>
      </c>
      <c r="X1212" s="90"/>
      <c r="Y1212" s="90"/>
      <c r="Z1212" s="90"/>
      <c r="AA1212" s="90"/>
      <c r="AB1212" s="90"/>
    </row>
    <row r="1213" ht="12.75" customHeight="1">
      <c r="A1213" s="87"/>
      <c r="B1213" s="90"/>
      <c r="C1213" s="90"/>
      <c r="D1213" s="126">
        <v>1.0</v>
      </c>
      <c r="E1213" s="127">
        <v>39.6</v>
      </c>
      <c r="F1213" s="128">
        <f t="shared" si="7"/>
        <v>25.74</v>
      </c>
      <c r="G1213" s="129">
        <f t="shared" si="1"/>
        <v>13.86</v>
      </c>
      <c r="H1213" s="130">
        <f t="shared" si="2"/>
        <v>0.35</v>
      </c>
      <c r="I1213" s="131">
        <v>44361.0</v>
      </c>
      <c r="J1213" s="132">
        <v>44397.0</v>
      </c>
      <c r="K1213" s="123"/>
      <c r="L1213" s="90"/>
      <c r="M1213" s="133">
        <f t="shared" si="3"/>
        <v>39.6</v>
      </c>
      <c r="N1213" s="99"/>
      <c r="O1213" s="133">
        <f t="shared" si="5"/>
        <v>25.74</v>
      </c>
      <c r="P1213" s="134">
        <v>0.45</v>
      </c>
      <c r="Q1213" s="90"/>
      <c r="R1213" s="99">
        <f>IF(AND(H1213&lt;='Product Ratings'!$E$5,H1213&gt;='Product Ratings'!$D$5),'Product Ratings'!$C$5,IF(AND(H1213&lt;='Product Ratings'!$E$6,H1213&gt;='Product Ratings'!$D$6),'Product Ratings'!$C$6,IF(AND(H1213&lt;='Product Ratings'!$E$7,H1213&gt;='Product Ratings'!$D$7),'Product Ratings'!$C$7,IF(AND(H1213&lt;='Product Ratings'!$E$8,H1213&gt;='Product Ratings'!$D$8),'Product Ratings'!$C$8,IF(H1213&gt;='Product Ratings'!$D$9,'Product Ratings'!$C$9)))))</f>
        <v>2</v>
      </c>
      <c r="S1213" s="99">
        <f>IF(AND(D1213&lt;='Product Ratings'!$I$5,D1213&gt;='Product Ratings'!$H$5),'Product Ratings'!$F$5,IF(AND(D1213&lt;='Product Ratings'!$I$6,D1213&gt;='Product Ratings'!$H$6),'Product Ratings'!$F$6,IF(AND(D1213&lt;='Product Ratings'!$I$7,I1213&gt;='Product Ratings'!$H$7),'Product Ratings'!$F$7,IF(AND(D1213&lt;='Product Ratings'!$I$8,D1213&gt;='Product Ratings'!$H$8),'Product Ratings'!$F$8,IF(D1213&gt;='Product Ratings'!$H$9,'Product Ratings'!$F$9)))))</f>
        <v>1</v>
      </c>
      <c r="T1213" s="99" t="b">
        <f>IF(AND(O1213&lt;='Product Ratings'!$M$5,O1213&gt;='Product Ratings'!$L$5),'Product Ratings'!$J$5,IF(AND(O1213&lt;='Product Ratings'!$M$6,O1213&gt;='Product Ratings'!$L$6),'Product Ratings'!$J$6,IF(AND(O1213&lt;='Product Ratings'!$M$7,O1213&gt;='Product Ratings'!$L$7),'Product Ratings'!$J$7,IF(AND(O1213&lt;='Product Ratings'!$M$8,O1213&gt;='Product Ratings'!$L$8),'Product Ratings'!$J$8,IF(O1213&gt;='Product Ratings'!$L$9,'Product Ratings'!$J$9)))))</f>
        <v>0</v>
      </c>
      <c r="U1213" s="99" t="b">
        <f>IF(AND(N1213&lt;='Product Ratings'!$R$5,N1213&gt;='Product Ratings'!$Q$5),'Product Ratings'!$O$5,IF(AND(N1213&lt;='Product Ratings'!$R$6,N1213&gt;='Product Ratings'!$Q$6),'Product Ratings'!$O$6,IF(AND(N1213&lt;='Product Ratings'!$R$7,N1213&gt;='Product Ratings'!$Q$7),'Product Ratings'!$O$7,IF(AND(N1213&lt;='Product Ratings'!$R$8,N1213&gt;='Product Ratings'!$Q$8),'Product Ratings'!$O$8,IF(N1213&gt;='Product Ratings'!$Q$9,'Product Ratings'!$O$9)))))</f>
        <v>0</v>
      </c>
      <c r="V1213" s="99">
        <f>IF(AND(P1213&lt;='Product Ratings'!$V$5,P1213&gt;='Product Ratings'!$U$5),'Product Ratings'!$S$5,IF(AND(P1213&lt;='Product Ratings'!$V$6,P1213&gt;='Product Ratings'!$U$6),'Product Ratings'!$S$6,IF(AND(P1213&lt;='Product Ratings'!$V$7,P1213&gt;='Product Ratings'!$U$7),'Product Ratings'!$S$7,IF(AND(P1213&lt;='Product Ratings'!$V$8,P1213&gt;='Product Ratings'!$U$8),'Product Ratings'!$S$8,IF(P1213&gt;='Product Ratings'!$U$9,'Product Ratings'!$S$9)))))</f>
        <v>4</v>
      </c>
      <c r="W1213" s="135">
        <f t="shared" si="6"/>
        <v>7</v>
      </c>
      <c r="X1213" s="90"/>
      <c r="Y1213" s="90"/>
      <c r="Z1213" s="90"/>
      <c r="AA1213" s="90"/>
      <c r="AB1213" s="90"/>
    </row>
    <row r="1214" ht="12.75" customHeight="1">
      <c r="A1214" s="87"/>
      <c r="B1214" s="90"/>
      <c r="C1214" s="90"/>
      <c r="D1214" s="126">
        <v>2.0</v>
      </c>
      <c r="E1214" s="127">
        <v>1108.7</v>
      </c>
      <c r="F1214" s="128">
        <f t="shared" si="7"/>
        <v>720.655</v>
      </c>
      <c r="G1214" s="129">
        <f t="shared" si="1"/>
        <v>388.045</v>
      </c>
      <c r="H1214" s="130">
        <f t="shared" si="2"/>
        <v>0.35</v>
      </c>
      <c r="I1214" s="131">
        <v>44362.0</v>
      </c>
      <c r="J1214" s="132">
        <v>44398.0</v>
      </c>
      <c r="K1214" s="123"/>
      <c r="L1214" s="90"/>
      <c r="M1214" s="133">
        <f t="shared" si="3"/>
        <v>554.35</v>
      </c>
      <c r="N1214" s="99"/>
      <c r="O1214" s="133">
        <f t="shared" si="5"/>
        <v>360.3275</v>
      </c>
      <c r="P1214" s="134">
        <v>0.12</v>
      </c>
      <c r="Q1214" s="90"/>
      <c r="R1214" s="99">
        <f>IF(AND(H1214&lt;='Product Ratings'!$E$5,H1214&gt;='Product Ratings'!$D$5),'Product Ratings'!$C$5,IF(AND(H1214&lt;='Product Ratings'!$E$6,H1214&gt;='Product Ratings'!$D$6),'Product Ratings'!$C$6,IF(AND(H1214&lt;='Product Ratings'!$E$7,H1214&gt;='Product Ratings'!$D$7),'Product Ratings'!$C$7,IF(AND(H1214&lt;='Product Ratings'!$E$8,H1214&gt;='Product Ratings'!$D$8),'Product Ratings'!$C$8,IF(H1214&gt;='Product Ratings'!$D$9,'Product Ratings'!$C$9)))))</f>
        <v>2</v>
      </c>
      <c r="S1214" s="99">
        <f>IF(AND(D1214&lt;='Product Ratings'!$I$5,D1214&gt;='Product Ratings'!$H$5),'Product Ratings'!$F$5,IF(AND(D1214&lt;='Product Ratings'!$I$6,D1214&gt;='Product Ratings'!$H$6),'Product Ratings'!$F$6,IF(AND(D1214&lt;='Product Ratings'!$I$7,I1214&gt;='Product Ratings'!$H$7),'Product Ratings'!$F$7,IF(AND(D1214&lt;='Product Ratings'!$I$8,D1214&gt;='Product Ratings'!$H$8),'Product Ratings'!$F$8,IF(D1214&gt;='Product Ratings'!$H$9,'Product Ratings'!$F$9)))))</f>
        <v>1</v>
      </c>
      <c r="T1214" s="99">
        <f>IF(AND(O1214&lt;='Product Ratings'!$M$5,O1214&gt;='Product Ratings'!$L$5),'Product Ratings'!$J$5,IF(AND(O1214&lt;='Product Ratings'!$M$6,O1214&gt;='Product Ratings'!$L$6),'Product Ratings'!$J$6,IF(AND(O1214&lt;='Product Ratings'!$M$7,O1214&gt;='Product Ratings'!$L$7),'Product Ratings'!$J$7,IF(AND(O1214&lt;='Product Ratings'!$M$8,O1214&gt;='Product Ratings'!$L$8),'Product Ratings'!$J$8,IF(O1214&gt;='Product Ratings'!$L$9,'Product Ratings'!$J$9)))))</f>
        <v>1</v>
      </c>
      <c r="U1214" s="99" t="b">
        <f>IF(AND(N1214&lt;='Product Ratings'!$R$5,N1214&gt;='Product Ratings'!$Q$5),'Product Ratings'!$O$5,IF(AND(N1214&lt;='Product Ratings'!$R$6,N1214&gt;='Product Ratings'!$Q$6),'Product Ratings'!$O$6,IF(AND(N1214&lt;='Product Ratings'!$R$7,N1214&gt;='Product Ratings'!$Q$7),'Product Ratings'!$O$7,IF(AND(N1214&lt;='Product Ratings'!$R$8,N1214&gt;='Product Ratings'!$Q$8),'Product Ratings'!$O$8,IF(N1214&gt;='Product Ratings'!$Q$9,'Product Ratings'!$O$9)))))</f>
        <v>0</v>
      </c>
      <c r="V1214" s="99">
        <f>IF(AND(P1214&lt;='Product Ratings'!$V$5,P1214&gt;='Product Ratings'!$U$5),'Product Ratings'!$S$5,IF(AND(P1214&lt;='Product Ratings'!$V$6,P1214&gt;='Product Ratings'!$U$6),'Product Ratings'!$S$6,IF(AND(P1214&lt;='Product Ratings'!$V$7,P1214&gt;='Product Ratings'!$U$7),'Product Ratings'!$S$7,IF(AND(P1214&lt;='Product Ratings'!$V$8,P1214&gt;='Product Ratings'!$U$8),'Product Ratings'!$S$8,IF(P1214&gt;='Product Ratings'!$U$9,'Product Ratings'!$S$9)))))</f>
        <v>2</v>
      </c>
      <c r="W1214" s="135">
        <f t="shared" si="6"/>
        <v>6</v>
      </c>
      <c r="X1214" s="90"/>
      <c r="Y1214" s="90"/>
      <c r="Z1214" s="90"/>
      <c r="AA1214" s="90"/>
      <c r="AB1214" s="90"/>
    </row>
    <row r="1215" ht="12.75" customHeight="1">
      <c r="A1215" s="87"/>
      <c r="B1215" s="90"/>
      <c r="C1215" s="90"/>
      <c r="D1215" s="126">
        <v>3.0</v>
      </c>
      <c r="E1215" s="127">
        <v>217.39</v>
      </c>
      <c r="F1215" s="128">
        <f t="shared" si="7"/>
        <v>141.3035</v>
      </c>
      <c r="G1215" s="129">
        <f t="shared" si="1"/>
        <v>76.0865</v>
      </c>
      <c r="H1215" s="130">
        <f t="shared" si="2"/>
        <v>0.35</v>
      </c>
      <c r="I1215" s="131">
        <v>44363.0</v>
      </c>
      <c r="J1215" s="132">
        <v>44399.0</v>
      </c>
      <c r="K1215" s="123"/>
      <c r="L1215" s="90"/>
      <c r="M1215" s="133">
        <f t="shared" si="3"/>
        <v>72.46333333</v>
      </c>
      <c r="N1215" s="99"/>
      <c r="O1215" s="133">
        <f t="shared" si="5"/>
        <v>47.10116667</v>
      </c>
      <c r="P1215" s="134">
        <v>0.87</v>
      </c>
      <c r="Q1215" s="90"/>
      <c r="R1215" s="99">
        <f>IF(AND(H1215&lt;='Product Ratings'!$E$5,H1215&gt;='Product Ratings'!$D$5),'Product Ratings'!$C$5,IF(AND(H1215&lt;='Product Ratings'!$E$6,H1215&gt;='Product Ratings'!$D$6),'Product Ratings'!$C$6,IF(AND(H1215&lt;='Product Ratings'!$E$7,H1215&gt;='Product Ratings'!$D$7),'Product Ratings'!$C$7,IF(AND(H1215&lt;='Product Ratings'!$E$8,H1215&gt;='Product Ratings'!$D$8),'Product Ratings'!$C$8,IF(H1215&gt;='Product Ratings'!$D$9,'Product Ratings'!$C$9)))))</f>
        <v>2</v>
      </c>
      <c r="S1215" s="99">
        <f>IF(AND(D1215&lt;='Product Ratings'!$I$5,D1215&gt;='Product Ratings'!$H$5),'Product Ratings'!$F$5,IF(AND(D1215&lt;='Product Ratings'!$I$6,D1215&gt;='Product Ratings'!$H$6),'Product Ratings'!$F$6,IF(AND(D1215&lt;='Product Ratings'!$I$7,I1215&gt;='Product Ratings'!$H$7),'Product Ratings'!$F$7,IF(AND(D1215&lt;='Product Ratings'!$I$8,D1215&gt;='Product Ratings'!$H$8),'Product Ratings'!$F$8,IF(D1215&gt;='Product Ratings'!$H$9,'Product Ratings'!$F$9)))))</f>
        <v>1</v>
      </c>
      <c r="T1215" s="99">
        <f>IF(AND(O1215&lt;='Product Ratings'!$M$5,O1215&gt;='Product Ratings'!$L$5),'Product Ratings'!$J$5,IF(AND(O1215&lt;='Product Ratings'!$M$6,O1215&gt;='Product Ratings'!$L$6),'Product Ratings'!$J$6,IF(AND(O1215&lt;='Product Ratings'!$M$7,O1215&gt;='Product Ratings'!$L$7),'Product Ratings'!$J$7,IF(AND(O1215&lt;='Product Ratings'!$M$8,O1215&gt;='Product Ratings'!$L$8),'Product Ratings'!$J$8,IF(O1215&gt;='Product Ratings'!$L$9,'Product Ratings'!$J$9)))))</f>
        <v>3</v>
      </c>
      <c r="U1215" s="99" t="b">
        <f>IF(AND(N1215&lt;='Product Ratings'!$R$5,N1215&gt;='Product Ratings'!$Q$5),'Product Ratings'!$O$5,IF(AND(N1215&lt;='Product Ratings'!$R$6,N1215&gt;='Product Ratings'!$Q$6),'Product Ratings'!$O$6,IF(AND(N1215&lt;='Product Ratings'!$R$7,N1215&gt;='Product Ratings'!$Q$7),'Product Ratings'!$O$7,IF(AND(N1215&lt;='Product Ratings'!$R$8,N1215&gt;='Product Ratings'!$Q$8),'Product Ratings'!$O$8,IF(N1215&gt;='Product Ratings'!$Q$9,'Product Ratings'!$O$9)))))</f>
        <v>0</v>
      </c>
      <c r="V1215" s="99">
        <f>IF(AND(P1215&lt;='Product Ratings'!$V$5,P1215&gt;='Product Ratings'!$U$5),'Product Ratings'!$S$5,IF(AND(P1215&lt;='Product Ratings'!$V$6,P1215&gt;='Product Ratings'!$U$6),'Product Ratings'!$S$6,IF(AND(P1215&lt;='Product Ratings'!$V$7,P1215&gt;='Product Ratings'!$U$7),'Product Ratings'!$S$7,IF(AND(P1215&lt;='Product Ratings'!$V$8,P1215&gt;='Product Ratings'!$U$8),'Product Ratings'!$S$8,IF(P1215&gt;='Product Ratings'!$U$9,'Product Ratings'!$S$9)))))</f>
        <v>5</v>
      </c>
      <c r="W1215" s="135">
        <f t="shared" si="6"/>
        <v>11</v>
      </c>
      <c r="X1215" s="90"/>
      <c r="Y1215" s="90"/>
      <c r="Z1215" s="90"/>
      <c r="AA1215" s="90"/>
      <c r="AB1215" s="90"/>
    </row>
    <row r="1216" ht="12.75" customHeight="1">
      <c r="A1216" s="87"/>
      <c r="B1216" s="90"/>
      <c r="C1216" s="90"/>
      <c r="D1216" s="126">
        <v>4.0</v>
      </c>
      <c r="E1216" s="127">
        <v>208.7</v>
      </c>
      <c r="F1216" s="128">
        <f t="shared" si="7"/>
        <v>135.655</v>
      </c>
      <c r="G1216" s="129">
        <f t="shared" si="1"/>
        <v>73.045</v>
      </c>
      <c r="H1216" s="130">
        <f t="shared" si="2"/>
        <v>0.35</v>
      </c>
      <c r="I1216" s="131">
        <v>44364.0</v>
      </c>
      <c r="J1216" s="132">
        <v>44400.0</v>
      </c>
      <c r="K1216" s="123"/>
      <c r="L1216" s="90"/>
      <c r="M1216" s="133">
        <f t="shared" si="3"/>
        <v>52.175</v>
      </c>
      <c r="N1216" s="99"/>
      <c r="O1216" s="133">
        <f t="shared" si="5"/>
        <v>33.91375</v>
      </c>
      <c r="P1216" s="134">
        <v>0.89</v>
      </c>
      <c r="Q1216" s="90"/>
      <c r="R1216" s="99">
        <f>IF(AND(H1216&lt;='Product Ratings'!$E$5,H1216&gt;='Product Ratings'!$D$5),'Product Ratings'!$C$5,IF(AND(H1216&lt;='Product Ratings'!$E$6,H1216&gt;='Product Ratings'!$D$6),'Product Ratings'!$C$6,IF(AND(H1216&lt;='Product Ratings'!$E$7,H1216&gt;='Product Ratings'!$D$7),'Product Ratings'!$C$7,IF(AND(H1216&lt;='Product Ratings'!$E$8,H1216&gt;='Product Ratings'!$D$8),'Product Ratings'!$C$8,IF(H1216&gt;='Product Ratings'!$D$9,'Product Ratings'!$C$9)))))</f>
        <v>2</v>
      </c>
      <c r="S1216" s="99">
        <f>IF(AND(D1216&lt;='Product Ratings'!$I$5,D1216&gt;='Product Ratings'!$H$5),'Product Ratings'!$F$5,IF(AND(D1216&lt;='Product Ratings'!$I$6,D1216&gt;='Product Ratings'!$H$6),'Product Ratings'!$F$6,IF(AND(D1216&lt;='Product Ratings'!$I$7,I1216&gt;='Product Ratings'!$H$7),'Product Ratings'!$F$7,IF(AND(D1216&lt;='Product Ratings'!$I$8,D1216&gt;='Product Ratings'!$H$8),'Product Ratings'!$F$8,IF(D1216&gt;='Product Ratings'!$H$9,'Product Ratings'!$F$9)))))</f>
        <v>1</v>
      </c>
      <c r="T1216" s="99">
        <f>IF(AND(O1216&lt;='Product Ratings'!$M$5,O1216&gt;='Product Ratings'!$L$5),'Product Ratings'!$J$5,IF(AND(O1216&lt;='Product Ratings'!$M$6,O1216&gt;='Product Ratings'!$L$6),'Product Ratings'!$J$6,IF(AND(O1216&lt;='Product Ratings'!$M$7,O1216&gt;='Product Ratings'!$L$7),'Product Ratings'!$J$7,IF(AND(O1216&lt;='Product Ratings'!$M$8,O1216&gt;='Product Ratings'!$L$8),'Product Ratings'!$J$8,IF(O1216&gt;='Product Ratings'!$L$9,'Product Ratings'!$J$9)))))</f>
        <v>4</v>
      </c>
      <c r="U1216" s="99" t="b">
        <f>IF(AND(N1216&lt;='Product Ratings'!$R$5,N1216&gt;='Product Ratings'!$Q$5),'Product Ratings'!$O$5,IF(AND(N1216&lt;='Product Ratings'!$R$6,N1216&gt;='Product Ratings'!$Q$6),'Product Ratings'!$O$6,IF(AND(N1216&lt;='Product Ratings'!$R$7,N1216&gt;='Product Ratings'!$Q$7),'Product Ratings'!$O$7,IF(AND(N1216&lt;='Product Ratings'!$R$8,N1216&gt;='Product Ratings'!$Q$8),'Product Ratings'!$O$8,IF(N1216&gt;='Product Ratings'!$Q$9,'Product Ratings'!$O$9)))))</f>
        <v>0</v>
      </c>
      <c r="V1216" s="99">
        <f>IF(AND(P1216&lt;='Product Ratings'!$V$5,P1216&gt;='Product Ratings'!$U$5),'Product Ratings'!$S$5,IF(AND(P1216&lt;='Product Ratings'!$V$6,P1216&gt;='Product Ratings'!$U$6),'Product Ratings'!$S$6,IF(AND(P1216&lt;='Product Ratings'!$V$7,P1216&gt;='Product Ratings'!$U$7),'Product Ratings'!$S$7,IF(AND(P1216&lt;='Product Ratings'!$V$8,P1216&gt;='Product Ratings'!$U$8),'Product Ratings'!$S$8,IF(P1216&gt;='Product Ratings'!$U$9,'Product Ratings'!$S$9)))))</f>
        <v>5</v>
      </c>
      <c r="W1216" s="135">
        <f t="shared" si="6"/>
        <v>12</v>
      </c>
      <c r="X1216" s="90"/>
      <c r="Y1216" s="90"/>
      <c r="Z1216" s="90"/>
      <c r="AA1216" s="90"/>
      <c r="AB1216" s="90"/>
    </row>
    <row r="1217" ht="12.75" customHeight="1">
      <c r="A1217" s="87"/>
      <c r="B1217" s="90"/>
      <c r="C1217" s="90"/>
      <c r="D1217" s="126">
        <v>5.0</v>
      </c>
      <c r="E1217" s="127">
        <v>269.57</v>
      </c>
      <c r="F1217" s="128">
        <f t="shared" si="7"/>
        <v>175.2205</v>
      </c>
      <c r="G1217" s="129">
        <f t="shared" si="1"/>
        <v>94.3495</v>
      </c>
      <c r="H1217" s="130">
        <f t="shared" si="2"/>
        <v>0.35</v>
      </c>
      <c r="I1217" s="131">
        <v>44365.0</v>
      </c>
      <c r="J1217" s="132">
        <v>44401.0</v>
      </c>
      <c r="K1217" s="123"/>
      <c r="L1217" s="90"/>
      <c r="M1217" s="133">
        <f t="shared" si="3"/>
        <v>53.914</v>
      </c>
      <c r="N1217" s="99"/>
      <c r="O1217" s="133">
        <f t="shared" si="5"/>
        <v>35.0441</v>
      </c>
      <c r="P1217" s="134">
        <v>0.65</v>
      </c>
      <c r="Q1217" s="90"/>
      <c r="R1217" s="99">
        <f>IF(AND(H1217&lt;='Product Ratings'!$E$5,H1217&gt;='Product Ratings'!$D$5),'Product Ratings'!$C$5,IF(AND(H1217&lt;='Product Ratings'!$E$6,H1217&gt;='Product Ratings'!$D$6),'Product Ratings'!$C$6,IF(AND(H1217&lt;='Product Ratings'!$E$7,H1217&gt;='Product Ratings'!$D$7),'Product Ratings'!$C$7,IF(AND(H1217&lt;='Product Ratings'!$E$8,H1217&gt;='Product Ratings'!$D$8),'Product Ratings'!$C$8,IF(H1217&gt;='Product Ratings'!$D$9,'Product Ratings'!$C$9)))))</f>
        <v>2</v>
      </c>
      <c r="S1217" s="99">
        <f>IF(AND(D1217&lt;='Product Ratings'!$I$5,D1217&gt;='Product Ratings'!$H$5),'Product Ratings'!$F$5,IF(AND(D1217&lt;='Product Ratings'!$I$6,D1217&gt;='Product Ratings'!$H$6),'Product Ratings'!$F$6,IF(AND(D1217&lt;='Product Ratings'!$I$7,I1217&gt;='Product Ratings'!$H$7),'Product Ratings'!$F$7,IF(AND(D1217&lt;='Product Ratings'!$I$8,D1217&gt;='Product Ratings'!$H$8),'Product Ratings'!$F$8,IF(D1217&gt;='Product Ratings'!$H$9,'Product Ratings'!$F$9)))))</f>
        <v>1</v>
      </c>
      <c r="T1217" s="99">
        <f>IF(AND(O1217&lt;='Product Ratings'!$M$5,O1217&gt;='Product Ratings'!$L$5),'Product Ratings'!$J$5,IF(AND(O1217&lt;='Product Ratings'!$M$6,O1217&gt;='Product Ratings'!$L$6),'Product Ratings'!$J$6,IF(AND(O1217&lt;='Product Ratings'!$M$7,O1217&gt;='Product Ratings'!$L$7),'Product Ratings'!$J$7,IF(AND(O1217&lt;='Product Ratings'!$M$8,O1217&gt;='Product Ratings'!$L$8),'Product Ratings'!$J$8,IF(O1217&gt;='Product Ratings'!$L$9,'Product Ratings'!$J$9)))))</f>
        <v>4</v>
      </c>
      <c r="U1217" s="99" t="b">
        <f>IF(AND(N1217&lt;='Product Ratings'!$R$5,N1217&gt;='Product Ratings'!$Q$5),'Product Ratings'!$O$5,IF(AND(N1217&lt;='Product Ratings'!$R$6,N1217&gt;='Product Ratings'!$Q$6),'Product Ratings'!$O$6,IF(AND(N1217&lt;='Product Ratings'!$R$7,N1217&gt;='Product Ratings'!$Q$7),'Product Ratings'!$O$7,IF(AND(N1217&lt;='Product Ratings'!$R$8,N1217&gt;='Product Ratings'!$Q$8),'Product Ratings'!$O$8,IF(N1217&gt;='Product Ratings'!$Q$9,'Product Ratings'!$O$9)))))</f>
        <v>0</v>
      </c>
      <c r="V1217" s="99">
        <f>IF(AND(P1217&lt;='Product Ratings'!$V$5,P1217&gt;='Product Ratings'!$U$5),'Product Ratings'!$S$5,IF(AND(P1217&lt;='Product Ratings'!$V$6,P1217&gt;='Product Ratings'!$U$6),'Product Ratings'!$S$6,IF(AND(P1217&lt;='Product Ratings'!$V$7,P1217&gt;='Product Ratings'!$U$7),'Product Ratings'!$S$7,IF(AND(P1217&lt;='Product Ratings'!$V$8,P1217&gt;='Product Ratings'!$U$8),'Product Ratings'!$S$8,IF(P1217&gt;='Product Ratings'!$U$9,'Product Ratings'!$S$9)))))</f>
        <v>5</v>
      </c>
      <c r="W1217" s="135">
        <f t="shared" si="6"/>
        <v>12</v>
      </c>
      <c r="X1217" s="90"/>
      <c r="Y1217" s="90"/>
      <c r="Z1217" s="90"/>
      <c r="AA1217" s="90"/>
      <c r="AB1217" s="90"/>
    </row>
    <row r="1218" ht="12.75" customHeight="1">
      <c r="A1218" s="87"/>
      <c r="B1218" s="90"/>
      <c r="C1218" s="90"/>
      <c r="D1218" s="126">
        <v>6.0</v>
      </c>
      <c r="E1218" s="127">
        <v>183.84</v>
      </c>
      <c r="F1218" s="128">
        <f t="shared" si="7"/>
        <v>119.496</v>
      </c>
      <c r="G1218" s="129">
        <f t="shared" si="1"/>
        <v>64.344</v>
      </c>
      <c r="H1218" s="130">
        <f t="shared" si="2"/>
        <v>0.35</v>
      </c>
      <c r="I1218" s="131">
        <v>44366.0</v>
      </c>
      <c r="J1218" s="132">
        <v>44402.0</v>
      </c>
      <c r="K1218" s="123"/>
      <c r="L1218" s="90"/>
      <c r="M1218" s="133">
        <f t="shared" si="3"/>
        <v>30.64</v>
      </c>
      <c r="N1218" s="99"/>
      <c r="O1218" s="133">
        <f t="shared" si="5"/>
        <v>19.916</v>
      </c>
      <c r="P1218" s="134">
        <v>0.23</v>
      </c>
      <c r="Q1218" s="90"/>
      <c r="R1218" s="99">
        <f>IF(AND(H1218&lt;='Product Ratings'!$E$5,H1218&gt;='Product Ratings'!$D$5),'Product Ratings'!$C$5,IF(AND(H1218&lt;='Product Ratings'!$E$6,H1218&gt;='Product Ratings'!$D$6),'Product Ratings'!$C$6,IF(AND(H1218&lt;='Product Ratings'!$E$7,H1218&gt;='Product Ratings'!$D$7),'Product Ratings'!$C$7,IF(AND(H1218&lt;='Product Ratings'!$E$8,H1218&gt;='Product Ratings'!$D$8),'Product Ratings'!$C$8,IF(H1218&gt;='Product Ratings'!$D$9,'Product Ratings'!$C$9)))))</f>
        <v>2</v>
      </c>
      <c r="S1218" s="99">
        <f>IF(AND(D1218&lt;='Product Ratings'!$I$5,D1218&gt;='Product Ratings'!$H$5),'Product Ratings'!$F$5,IF(AND(D1218&lt;='Product Ratings'!$I$6,D1218&gt;='Product Ratings'!$H$6),'Product Ratings'!$F$6,IF(AND(D1218&lt;='Product Ratings'!$I$7,I1218&gt;='Product Ratings'!$H$7),'Product Ratings'!$F$7,IF(AND(D1218&lt;='Product Ratings'!$I$8,D1218&gt;='Product Ratings'!$H$8),'Product Ratings'!$F$8,IF(D1218&gt;='Product Ratings'!$H$9,'Product Ratings'!$F$9)))))</f>
        <v>2</v>
      </c>
      <c r="T1218" s="99">
        <f>IF(AND(O1218&lt;='Product Ratings'!$M$5,O1218&gt;='Product Ratings'!$L$5),'Product Ratings'!$J$5,IF(AND(O1218&lt;='Product Ratings'!$M$6,O1218&gt;='Product Ratings'!$L$6),'Product Ratings'!$J$6,IF(AND(O1218&lt;='Product Ratings'!$M$7,O1218&gt;='Product Ratings'!$L$7),'Product Ratings'!$J$7,IF(AND(O1218&lt;='Product Ratings'!$M$8,O1218&gt;='Product Ratings'!$L$8),'Product Ratings'!$J$8,IF(O1218&gt;='Product Ratings'!$L$9,'Product Ratings'!$J$9)))))</f>
        <v>5</v>
      </c>
      <c r="U1218" s="99" t="b">
        <f>IF(AND(N1218&lt;='Product Ratings'!$R$5,N1218&gt;='Product Ratings'!$Q$5),'Product Ratings'!$O$5,IF(AND(N1218&lt;='Product Ratings'!$R$6,N1218&gt;='Product Ratings'!$Q$6),'Product Ratings'!$O$6,IF(AND(N1218&lt;='Product Ratings'!$R$7,N1218&gt;='Product Ratings'!$Q$7),'Product Ratings'!$O$7,IF(AND(N1218&lt;='Product Ratings'!$R$8,N1218&gt;='Product Ratings'!$Q$8),'Product Ratings'!$O$8,IF(N1218&gt;='Product Ratings'!$Q$9,'Product Ratings'!$O$9)))))</f>
        <v>0</v>
      </c>
      <c r="V1218" s="99">
        <f>IF(AND(P1218&lt;='Product Ratings'!$V$5,P1218&gt;='Product Ratings'!$U$5),'Product Ratings'!$S$5,IF(AND(P1218&lt;='Product Ratings'!$V$6,P1218&gt;='Product Ratings'!$U$6),'Product Ratings'!$S$6,IF(AND(P1218&lt;='Product Ratings'!$V$7,P1218&gt;='Product Ratings'!$U$7),'Product Ratings'!$S$7,IF(AND(P1218&lt;='Product Ratings'!$V$8,P1218&gt;='Product Ratings'!$U$8),'Product Ratings'!$S$8,IF(P1218&gt;='Product Ratings'!$U$9,'Product Ratings'!$S$9)))))</f>
        <v>3</v>
      </c>
      <c r="W1218" s="135">
        <f t="shared" si="6"/>
        <v>12</v>
      </c>
      <c r="X1218" s="90"/>
      <c r="Y1218" s="90"/>
      <c r="Z1218" s="90"/>
      <c r="AA1218" s="90"/>
      <c r="AB1218" s="90"/>
    </row>
    <row r="1219" ht="12.75" customHeight="1">
      <c r="A1219" s="87"/>
      <c r="B1219" s="90"/>
      <c r="C1219" s="90"/>
      <c r="D1219" s="126">
        <v>1.0</v>
      </c>
      <c r="E1219" s="127">
        <v>1043.48</v>
      </c>
      <c r="F1219" s="128">
        <f t="shared" si="7"/>
        <v>678.262</v>
      </c>
      <c r="G1219" s="129">
        <f t="shared" si="1"/>
        <v>365.218</v>
      </c>
      <c r="H1219" s="130">
        <f t="shared" si="2"/>
        <v>0.35</v>
      </c>
      <c r="I1219" s="131">
        <v>44367.0</v>
      </c>
      <c r="J1219" s="132">
        <v>44403.0</v>
      </c>
      <c r="K1219" s="123"/>
      <c r="L1219" s="90"/>
      <c r="M1219" s="133">
        <f t="shared" si="3"/>
        <v>1043.48</v>
      </c>
      <c r="N1219" s="99"/>
      <c r="O1219" s="133">
        <f t="shared" si="5"/>
        <v>678.262</v>
      </c>
      <c r="P1219" s="134">
        <v>0.21</v>
      </c>
      <c r="Q1219" s="90"/>
      <c r="R1219" s="99">
        <f>IF(AND(H1219&lt;='Product Ratings'!$E$5,H1219&gt;='Product Ratings'!$D$5),'Product Ratings'!$C$5,IF(AND(H1219&lt;='Product Ratings'!$E$6,H1219&gt;='Product Ratings'!$D$6),'Product Ratings'!$C$6,IF(AND(H1219&lt;='Product Ratings'!$E$7,H1219&gt;='Product Ratings'!$D$7),'Product Ratings'!$C$7,IF(AND(H1219&lt;='Product Ratings'!$E$8,H1219&gt;='Product Ratings'!$D$8),'Product Ratings'!$C$8,IF(H1219&gt;='Product Ratings'!$D$9,'Product Ratings'!$C$9)))))</f>
        <v>2</v>
      </c>
      <c r="S1219" s="99">
        <f>IF(AND(D1219&lt;='Product Ratings'!$I$5,D1219&gt;='Product Ratings'!$H$5),'Product Ratings'!$F$5,IF(AND(D1219&lt;='Product Ratings'!$I$6,D1219&gt;='Product Ratings'!$H$6),'Product Ratings'!$F$6,IF(AND(D1219&lt;='Product Ratings'!$I$7,I1219&gt;='Product Ratings'!$H$7),'Product Ratings'!$F$7,IF(AND(D1219&lt;='Product Ratings'!$I$8,D1219&gt;='Product Ratings'!$H$8),'Product Ratings'!$F$8,IF(D1219&gt;='Product Ratings'!$H$9,'Product Ratings'!$F$9)))))</f>
        <v>1</v>
      </c>
      <c r="T1219" s="99">
        <f>IF(AND(O1219&lt;='Product Ratings'!$M$5,O1219&gt;='Product Ratings'!$L$5),'Product Ratings'!$J$5,IF(AND(O1219&lt;='Product Ratings'!$M$6,O1219&gt;='Product Ratings'!$L$6),'Product Ratings'!$J$6,IF(AND(O1219&lt;='Product Ratings'!$M$7,O1219&gt;='Product Ratings'!$L$7),'Product Ratings'!$J$7,IF(AND(O1219&lt;='Product Ratings'!$M$8,O1219&gt;='Product Ratings'!$L$8),'Product Ratings'!$J$8,IF(O1219&gt;='Product Ratings'!$L$9,'Product Ratings'!$J$9)))))</f>
        <v>1</v>
      </c>
      <c r="U1219" s="99" t="b">
        <f>IF(AND(N1219&lt;='Product Ratings'!$R$5,N1219&gt;='Product Ratings'!$Q$5),'Product Ratings'!$O$5,IF(AND(N1219&lt;='Product Ratings'!$R$6,N1219&gt;='Product Ratings'!$Q$6),'Product Ratings'!$O$6,IF(AND(N1219&lt;='Product Ratings'!$R$7,N1219&gt;='Product Ratings'!$Q$7),'Product Ratings'!$O$7,IF(AND(N1219&lt;='Product Ratings'!$R$8,N1219&gt;='Product Ratings'!$Q$8),'Product Ratings'!$O$8,IF(N1219&gt;='Product Ratings'!$Q$9,'Product Ratings'!$O$9)))))</f>
        <v>0</v>
      </c>
      <c r="V1219" s="99">
        <f>IF(AND(P1219&lt;='Product Ratings'!$V$5,P1219&gt;='Product Ratings'!$U$5),'Product Ratings'!$S$5,IF(AND(P1219&lt;='Product Ratings'!$V$6,P1219&gt;='Product Ratings'!$U$6),'Product Ratings'!$S$6,IF(AND(P1219&lt;='Product Ratings'!$V$7,P1219&gt;='Product Ratings'!$U$7),'Product Ratings'!$S$7,IF(AND(P1219&lt;='Product Ratings'!$V$8,P1219&gt;='Product Ratings'!$U$8),'Product Ratings'!$S$8,IF(P1219&gt;='Product Ratings'!$U$9,'Product Ratings'!$S$9)))))</f>
        <v>3</v>
      </c>
      <c r="W1219" s="135">
        <f t="shared" si="6"/>
        <v>7</v>
      </c>
      <c r="X1219" s="90"/>
      <c r="Y1219" s="90"/>
      <c r="Z1219" s="90"/>
      <c r="AA1219" s="90"/>
      <c r="AB1219" s="90"/>
    </row>
    <row r="1220" ht="12.75" customHeight="1">
      <c r="A1220" s="87"/>
      <c r="B1220" s="90"/>
      <c r="C1220" s="90"/>
      <c r="D1220" s="126">
        <v>2.0</v>
      </c>
      <c r="E1220" s="127">
        <v>468.7</v>
      </c>
      <c r="F1220" s="128">
        <f t="shared" si="7"/>
        <v>304.655</v>
      </c>
      <c r="G1220" s="129">
        <f t="shared" si="1"/>
        <v>164.045</v>
      </c>
      <c r="H1220" s="130">
        <f t="shared" si="2"/>
        <v>0.35</v>
      </c>
      <c r="I1220" s="131">
        <v>44368.0</v>
      </c>
      <c r="J1220" s="132">
        <v>44404.0</v>
      </c>
      <c r="K1220" s="123"/>
      <c r="L1220" s="90"/>
      <c r="M1220" s="133">
        <f t="shared" si="3"/>
        <v>234.35</v>
      </c>
      <c r="N1220" s="99"/>
      <c r="O1220" s="133">
        <f t="shared" si="5"/>
        <v>152.3275</v>
      </c>
      <c r="P1220" s="134">
        <v>0.45</v>
      </c>
      <c r="Q1220" s="90"/>
      <c r="R1220" s="99">
        <f>IF(AND(H1220&lt;='Product Ratings'!$E$5,H1220&gt;='Product Ratings'!$D$5),'Product Ratings'!$C$5,IF(AND(H1220&lt;='Product Ratings'!$E$6,H1220&gt;='Product Ratings'!$D$6),'Product Ratings'!$C$6,IF(AND(H1220&lt;='Product Ratings'!$E$7,H1220&gt;='Product Ratings'!$D$7),'Product Ratings'!$C$7,IF(AND(H1220&lt;='Product Ratings'!$E$8,H1220&gt;='Product Ratings'!$D$8),'Product Ratings'!$C$8,IF(H1220&gt;='Product Ratings'!$D$9,'Product Ratings'!$C$9)))))</f>
        <v>2</v>
      </c>
      <c r="S1220" s="99">
        <f>IF(AND(D1220&lt;='Product Ratings'!$I$5,D1220&gt;='Product Ratings'!$H$5),'Product Ratings'!$F$5,IF(AND(D1220&lt;='Product Ratings'!$I$6,D1220&gt;='Product Ratings'!$H$6),'Product Ratings'!$F$6,IF(AND(D1220&lt;='Product Ratings'!$I$7,I1220&gt;='Product Ratings'!$H$7),'Product Ratings'!$F$7,IF(AND(D1220&lt;='Product Ratings'!$I$8,D1220&gt;='Product Ratings'!$H$8),'Product Ratings'!$F$8,IF(D1220&gt;='Product Ratings'!$H$9,'Product Ratings'!$F$9)))))</f>
        <v>1</v>
      </c>
      <c r="T1220" s="99">
        <f>IF(AND(O1220&lt;='Product Ratings'!$M$5,O1220&gt;='Product Ratings'!$L$5),'Product Ratings'!$J$5,IF(AND(O1220&lt;='Product Ratings'!$M$6,O1220&gt;='Product Ratings'!$L$6),'Product Ratings'!$J$6,IF(AND(O1220&lt;='Product Ratings'!$M$7,O1220&gt;='Product Ratings'!$L$7),'Product Ratings'!$J$7,IF(AND(O1220&lt;='Product Ratings'!$M$8,O1220&gt;='Product Ratings'!$L$8),'Product Ratings'!$J$8,IF(O1220&gt;='Product Ratings'!$L$9,'Product Ratings'!$J$9)))))</f>
        <v>2</v>
      </c>
      <c r="U1220" s="99" t="b">
        <f>IF(AND(N1220&lt;='Product Ratings'!$R$5,N1220&gt;='Product Ratings'!$Q$5),'Product Ratings'!$O$5,IF(AND(N1220&lt;='Product Ratings'!$R$6,N1220&gt;='Product Ratings'!$Q$6),'Product Ratings'!$O$6,IF(AND(N1220&lt;='Product Ratings'!$R$7,N1220&gt;='Product Ratings'!$Q$7),'Product Ratings'!$O$7,IF(AND(N1220&lt;='Product Ratings'!$R$8,N1220&gt;='Product Ratings'!$Q$8),'Product Ratings'!$O$8,IF(N1220&gt;='Product Ratings'!$Q$9,'Product Ratings'!$O$9)))))</f>
        <v>0</v>
      </c>
      <c r="V1220" s="99">
        <f>IF(AND(P1220&lt;='Product Ratings'!$V$5,P1220&gt;='Product Ratings'!$U$5),'Product Ratings'!$S$5,IF(AND(P1220&lt;='Product Ratings'!$V$6,P1220&gt;='Product Ratings'!$U$6),'Product Ratings'!$S$6,IF(AND(P1220&lt;='Product Ratings'!$V$7,P1220&gt;='Product Ratings'!$U$7),'Product Ratings'!$S$7,IF(AND(P1220&lt;='Product Ratings'!$V$8,P1220&gt;='Product Ratings'!$U$8),'Product Ratings'!$S$8,IF(P1220&gt;='Product Ratings'!$U$9,'Product Ratings'!$S$9)))))</f>
        <v>4</v>
      </c>
      <c r="W1220" s="135">
        <f t="shared" si="6"/>
        <v>9</v>
      </c>
      <c r="X1220" s="90"/>
      <c r="Y1220" s="90"/>
      <c r="Z1220" s="90"/>
      <c r="AA1220" s="90"/>
      <c r="AB1220" s="90"/>
    </row>
    <row r="1221" ht="12.75" customHeight="1">
      <c r="A1221" s="87"/>
      <c r="B1221" s="90"/>
      <c r="C1221" s="90"/>
      <c r="D1221" s="126">
        <v>3.0</v>
      </c>
      <c r="E1221" s="127">
        <v>295.65</v>
      </c>
      <c r="F1221" s="128">
        <f t="shared" si="7"/>
        <v>192.1725</v>
      </c>
      <c r="G1221" s="129">
        <f t="shared" si="1"/>
        <v>103.4775</v>
      </c>
      <c r="H1221" s="130">
        <f t="shared" si="2"/>
        <v>0.35</v>
      </c>
      <c r="I1221" s="131">
        <v>44369.0</v>
      </c>
      <c r="J1221" s="132">
        <v>44405.0</v>
      </c>
      <c r="K1221" s="123"/>
      <c r="L1221" s="90"/>
      <c r="M1221" s="133">
        <f t="shared" si="3"/>
        <v>98.55</v>
      </c>
      <c r="N1221" s="99"/>
      <c r="O1221" s="133">
        <f t="shared" si="5"/>
        <v>64.0575</v>
      </c>
      <c r="P1221" s="134">
        <v>0.87</v>
      </c>
      <c r="Q1221" s="90"/>
      <c r="R1221" s="99">
        <f>IF(AND(H1221&lt;='Product Ratings'!$E$5,H1221&gt;='Product Ratings'!$D$5),'Product Ratings'!$C$5,IF(AND(H1221&lt;='Product Ratings'!$E$6,H1221&gt;='Product Ratings'!$D$6),'Product Ratings'!$C$6,IF(AND(H1221&lt;='Product Ratings'!$E$7,H1221&gt;='Product Ratings'!$D$7),'Product Ratings'!$C$7,IF(AND(H1221&lt;='Product Ratings'!$E$8,H1221&gt;='Product Ratings'!$D$8),'Product Ratings'!$C$8,IF(H1221&gt;='Product Ratings'!$D$9,'Product Ratings'!$C$9)))))</f>
        <v>2</v>
      </c>
      <c r="S1221" s="99">
        <f>IF(AND(D1221&lt;='Product Ratings'!$I$5,D1221&gt;='Product Ratings'!$H$5),'Product Ratings'!$F$5,IF(AND(D1221&lt;='Product Ratings'!$I$6,D1221&gt;='Product Ratings'!$H$6),'Product Ratings'!$F$6,IF(AND(D1221&lt;='Product Ratings'!$I$7,I1221&gt;='Product Ratings'!$H$7),'Product Ratings'!$F$7,IF(AND(D1221&lt;='Product Ratings'!$I$8,D1221&gt;='Product Ratings'!$H$8),'Product Ratings'!$F$8,IF(D1221&gt;='Product Ratings'!$H$9,'Product Ratings'!$F$9)))))</f>
        <v>1</v>
      </c>
      <c r="T1221" s="99">
        <f>IF(AND(O1221&lt;='Product Ratings'!$M$5,O1221&gt;='Product Ratings'!$L$5),'Product Ratings'!$J$5,IF(AND(O1221&lt;='Product Ratings'!$M$6,O1221&gt;='Product Ratings'!$L$6),'Product Ratings'!$J$6,IF(AND(O1221&lt;='Product Ratings'!$M$7,O1221&gt;='Product Ratings'!$L$7),'Product Ratings'!$J$7,IF(AND(O1221&lt;='Product Ratings'!$M$8,O1221&gt;='Product Ratings'!$L$8),'Product Ratings'!$J$8,IF(O1221&gt;='Product Ratings'!$L$9,'Product Ratings'!$J$9)))))</f>
        <v>3</v>
      </c>
      <c r="U1221" s="99" t="b">
        <f>IF(AND(N1221&lt;='Product Ratings'!$R$5,N1221&gt;='Product Ratings'!$Q$5),'Product Ratings'!$O$5,IF(AND(N1221&lt;='Product Ratings'!$R$6,N1221&gt;='Product Ratings'!$Q$6),'Product Ratings'!$O$6,IF(AND(N1221&lt;='Product Ratings'!$R$7,N1221&gt;='Product Ratings'!$Q$7),'Product Ratings'!$O$7,IF(AND(N1221&lt;='Product Ratings'!$R$8,N1221&gt;='Product Ratings'!$Q$8),'Product Ratings'!$O$8,IF(N1221&gt;='Product Ratings'!$Q$9,'Product Ratings'!$O$9)))))</f>
        <v>0</v>
      </c>
      <c r="V1221" s="99">
        <f>IF(AND(P1221&lt;='Product Ratings'!$V$5,P1221&gt;='Product Ratings'!$U$5),'Product Ratings'!$S$5,IF(AND(P1221&lt;='Product Ratings'!$V$6,P1221&gt;='Product Ratings'!$U$6),'Product Ratings'!$S$6,IF(AND(P1221&lt;='Product Ratings'!$V$7,P1221&gt;='Product Ratings'!$U$7),'Product Ratings'!$S$7,IF(AND(P1221&lt;='Product Ratings'!$V$8,P1221&gt;='Product Ratings'!$U$8),'Product Ratings'!$S$8,IF(P1221&gt;='Product Ratings'!$U$9,'Product Ratings'!$S$9)))))</f>
        <v>5</v>
      </c>
      <c r="W1221" s="135">
        <f t="shared" si="6"/>
        <v>11</v>
      </c>
      <c r="X1221" s="90"/>
      <c r="Y1221" s="90"/>
      <c r="Z1221" s="90"/>
      <c r="AA1221" s="90"/>
      <c r="AB1221" s="90"/>
    </row>
    <row r="1222" ht="12.75" customHeight="1">
      <c r="A1222" s="87"/>
      <c r="B1222" s="90"/>
      <c r="C1222" s="90"/>
      <c r="D1222" s="126">
        <v>4.0</v>
      </c>
      <c r="E1222" s="127">
        <v>521.74</v>
      </c>
      <c r="F1222" s="128">
        <f t="shared" si="7"/>
        <v>339.131</v>
      </c>
      <c r="G1222" s="129">
        <f t="shared" si="1"/>
        <v>182.609</v>
      </c>
      <c r="H1222" s="130">
        <f t="shared" si="2"/>
        <v>0.35</v>
      </c>
      <c r="I1222" s="131">
        <v>44370.0</v>
      </c>
      <c r="J1222" s="132">
        <v>44406.0</v>
      </c>
      <c r="K1222" s="123"/>
      <c r="L1222" s="90"/>
      <c r="M1222" s="133">
        <f t="shared" si="3"/>
        <v>130.435</v>
      </c>
      <c r="N1222" s="99"/>
      <c r="O1222" s="133">
        <f t="shared" si="5"/>
        <v>84.78275</v>
      </c>
      <c r="P1222" s="134">
        <v>0.89</v>
      </c>
      <c r="Q1222" s="90"/>
      <c r="R1222" s="99">
        <f>IF(AND(H1222&lt;='Product Ratings'!$E$5,H1222&gt;='Product Ratings'!$D$5),'Product Ratings'!$C$5,IF(AND(H1222&lt;='Product Ratings'!$E$6,H1222&gt;='Product Ratings'!$D$6),'Product Ratings'!$C$6,IF(AND(H1222&lt;='Product Ratings'!$E$7,H1222&gt;='Product Ratings'!$D$7),'Product Ratings'!$C$7,IF(AND(H1222&lt;='Product Ratings'!$E$8,H1222&gt;='Product Ratings'!$D$8),'Product Ratings'!$C$8,IF(H1222&gt;='Product Ratings'!$D$9,'Product Ratings'!$C$9)))))</f>
        <v>2</v>
      </c>
      <c r="S1222" s="99">
        <f>IF(AND(D1222&lt;='Product Ratings'!$I$5,D1222&gt;='Product Ratings'!$H$5),'Product Ratings'!$F$5,IF(AND(D1222&lt;='Product Ratings'!$I$6,D1222&gt;='Product Ratings'!$H$6),'Product Ratings'!$F$6,IF(AND(D1222&lt;='Product Ratings'!$I$7,I1222&gt;='Product Ratings'!$H$7),'Product Ratings'!$F$7,IF(AND(D1222&lt;='Product Ratings'!$I$8,D1222&gt;='Product Ratings'!$H$8),'Product Ratings'!$F$8,IF(D1222&gt;='Product Ratings'!$H$9,'Product Ratings'!$F$9)))))</f>
        <v>1</v>
      </c>
      <c r="T1222" s="99">
        <f>IF(AND(O1222&lt;='Product Ratings'!$M$5,O1222&gt;='Product Ratings'!$L$5),'Product Ratings'!$J$5,IF(AND(O1222&lt;='Product Ratings'!$M$6,O1222&gt;='Product Ratings'!$L$6),'Product Ratings'!$J$6,IF(AND(O1222&lt;='Product Ratings'!$M$7,O1222&gt;='Product Ratings'!$L$7),'Product Ratings'!$J$7,IF(AND(O1222&lt;='Product Ratings'!$M$8,O1222&gt;='Product Ratings'!$L$8),'Product Ratings'!$J$8,IF(O1222&gt;='Product Ratings'!$L$9,'Product Ratings'!$J$9)))))</f>
        <v>2</v>
      </c>
      <c r="U1222" s="99" t="b">
        <f>IF(AND(N1222&lt;='Product Ratings'!$R$5,N1222&gt;='Product Ratings'!$Q$5),'Product Ratings'!$O$5,IF(AND(N1222&lt;='Product Ratings'!$R$6,N1222&gt;='Product Ratings'!$Q$6),'Product Ratings'!$O$6,IF(AND(N1222&lt;='Product Ratings'!$R$7,N1222&gt;='Product Ratings'!$Q$7),'Product Ratings'!$O$7,IF(AND(N1222&lt;='Product Ratings'!$R$8,N1222&gt;='Product Ratings'!$Q$8),'Product Ratings'!$O$8,IF(N1222&gt;='Product Ratings'!$Q$9,'Product Ratings'!$O$9)))))</f>
        <v>0</v>
      </c>
      <c r="V1222" s="99">
        <f>IF(AND(P1222&lt;='Product Ratings'!$V$5,P1222&gt;='Product Ratings'!$U$5),'Product Ratings'!$S$5,IF(AND(P1222&lt;='Product Ratings'!$V$6,P1222&gt;='Product Ratings'!$U$6),'Product Ratings'!$S$6,IF(AND(P1222&lt;='Product Ratings'!$V$7,P1222&gt;='Product Ratings'!$U$7),'Product Ratings'!$S$7,IF(AND(P1222&lt;='Product Ratings'!$V$8,P1222&gt;='Product Ratings'!$U$8),'Product Ratings'!$S$8,IF(P1222&gt;='Product Ratings'!$U$9,'Product Ratings'!$S$9)))))</f>
        <v>5</v>
      </c>
      <c r="W1222" s="135">
        <f t="shared" si="6"/>
        <v>10</v>
      </c>
      <c r="X1222" s="90"/>
      <c r="Y1222" s="90"/>
      <c r="Z1222" s="90"/>
      <c r="AA1222" s="90"/>
      <c r="AB1222" s="90"/>
    </row>
    <row r="1223" ht="12.75" customHeight="1">
      <c r="A1223" s="87"/>
      <c r="B1223" s="90"/>
      <c r="C1223" s="90"/>
      <c r="D1223" s="126">
        <v>5.0</v>
      </c>
      <c r="E1223" s="127">
        <v>173.04</v>
      </c>
      <c r="F1223" s="128">
        <f t="shared" si="7"/>
        <v>112.476</v>
      </c>
      <c r="G1223" s="129">
        <f t="shared" si="1"/>
        <v>60.564</v>
      </c>
      <c r="H1223" s="130">
        <f t="shared" si="2"/>
        <v>0.35</v>
      </c>
      <c r="I1223" s="131">
        <v>44371.0</v>
      </c>
      <c r="J1223" s="132">
        <v>44407.0</v>
      </c>
      <c r="K1223" s="123"/>
      <c r="L1223" s="90"/>
      <c r="M1223" s="133">
        <f t="shared" si="3"/>
        <v>34.608</v>
      </c>
      <c r="N1223" s="99"/>
      <c r="O1223" s="133">
        <f t="shared" si="5"/>
        <v>22.4952</v>
      </c>
      <c r="P1223" s="134">
        <v>0.03</v>
      </c>
      <c r="Q1223" s="90"/>
      <c r="R1223" s="99">
        <f>IF(AND(H1223&lt;='Product Ratings'!$E$5,H1223&gt;='Product Ratings'!$D$5),'Product Ratings'!$C$5,IF(AND(H1223&lt;='Product Ratings'!$E$6,H1223&gt;='Product Ratings'!$D$6),'Product Ratings'!$C$6,IF(AND(H1223&lt;='Product Ratings'!$E$7,H1223&gt;='Product Ratings'!$D$7),'Product Ratings'!$C$7,IF(AND(H1223&lt;='Product Ratings'!$E$8,H1223&gt;='Product Ratings'!$D$8),'Product Ratings'!$C$8,IF(H1223&gt;='Product Ratings'!$D$9,'Product Ratings'!$C$9)))))</f>
        <v>2</v>
      </c>
      <c r="S1223" s="99">
        <f>IF(AND(D1223&lt;='Product Ratings'!$I$5,D1223&gt;='Product Ratings'!$H$5),'Product Ratings'!$F$5,IF(AND(D1223&lt;='Product Ratings'!$I$6,D1223&gt;='Product Ratings'!$H$6),'Product Ratings'!$F$6,IF(AND(D1223&lt;='Product Ratings'!$I$7,I1223&gt;='Product Ratings'!$H$7),'Product Ratings'!$F$7,IF(AND(D1223&lt;='Product Ratings'!$I$8,D1223&gt;='Product Ratings'!$H$8),'Product Ratings'!$F$8,IF(D1223&gt;='Product Ratings'!$H$9,'Product Ratings'!$F$9)))))</f>
        <v>1</v>
      </c>
      <c r="T1223" s="99">
        <f>IF(AND(O1223&lt;='Product Ratings'!$M$5,O1223&gt;='Product Ratings'!$L$5),'Product Ratings'!$J$5,IF(AND(O1223&lt;='Product Ratings'!$M$6,O1223&gt;='Product Ratings'!$L$6),'Product Ratings'!$J$6,IF(AND(O1223&lt;='Product Ratings'!$M$7,O1223&gt;='Product Ratings'!$L$7),'Product Ratings'!$J$7,IF(AND(O1223&lt;='Product Ratings'!$M$8,O1223&gt;='Product Ratings'!$L$8),'Product Ratings'!$J$8,IF(O1223&gt;='Product Ratings'!$L$9,'Product Ratings'!$J$9)))))</f>
        <v>5</v>
      </c>
      <c r="U1223" s="99" t="b">
        <f>IF(AND(N1223&lt;='Product Ratings'!$R$5,N1223&gt;='Product Ratings'!$Q$5),'Product Ratings'!$O$5,IF(AND(N1223&lt;='Product Ratings'!$R$6,N1223&gt;='Product Ratings'!$Q$6),'Product Ratings'!$O$6,IF(AND(N1223&lt;='Product Ratings'!$R$7,N1223&gt;='Product Ratings'!$Q$7),'Product Ratings'!$O$7,IF(AND(N1223&lt;='Product Ratings'!$R$8,N1223&gt;='Product Ratings'!$Q$8),'Product Ratings'!$O$8,IF(N1223&gt;='Product Ratings'!$Q$9,'Product Ratings'!$O$9)))))</f>
        <v>0</v>
      </c>
      <c r="V1223" s="99">
        <f>IF(AND(P1223&lt;='Product Ratings'!$V$5,P1223&gt;='Product Ratings'!$U$5),'Product Ratings'!$S$5,IF(AND(P1223&lt;='Product Ratings'!$V$6,P1223&gt;='Product Ratings'!$U$6),'Product Ratings'!$S$6,IF(AND(P1223&lt;='Product Ratings'!$V$7,P1223&gt;='Product Ratings'!$U$7),'Product Ratings'!$S$7,IF(AND(P1223&lt;='Product Ratings'!$V$8,P1223&gt;='Product Ratings'!$U$8),'Product Ratings'!$S$8,IF(P1223&gt;='Product Ratings'!$U$9,'Product Ratings'!$S$9)))))</f>
        <v>1</v>
      </c>
      <c r="W1223" s="135">
        <f t="shared" si="6"/>
        <v>9</v>
      </c>
      <c r="X1223" s="90"/>
      <c r="Y1223" s="90"/>
      <c r="Z1223" s="90"/>
      <c r="AA1223" s="90"/>
      <c r="AB1223" s="90"/>
    </row>
    <row r="1224" ht="12.75" customHeight="1">
      <c r="A1224" s="87"/>
      <c r="B1224" s="90"/>
      <c r="C1224" s="90"/>
      <c r="D1224" s="126">
        <v>6.0</v>
      </c>
      <c r="E1224" s="127">
        <v>173.04</v>
      </c>
      <c r="F1224" s="128">
        <f t="shared" si="7"/>
        <v>112.476</v>
      </c>
      <c r="G1224" s="129">
        <f t="shared" si="1"/>
        <v>60.564</v>
      </c>
      <c r="H1224" s="130">
        <f t="shared" si="2"/>
        <v>0.35</v>
      </c>
      <c r="I1224" s="131">
        <v>44372.0</v>
      </c>
      <c r="J1224" s="132">
        <v>44408.0</v>
      </c>
      <c r="K1224" s="123"/>
      <c r="L1224" s="90"/>
      <c r="M1224" s="133">
        <f t="shared" si="3"/>
        <v>28.84</v>
      </c>
      <c r="N1224" s="99"/>
      <c r="O1224" s="133">
        <f t="shared" si="5"/>
        <v>18.746</v>
      </c>
      <c r="P1224" s="134">
        <v>0.04</v>
      </c>
      <c r="Q1224" s="90"/>
      <c r="R1224" s="99">
        <f>IF(AND(H1224&lt;='Product Ratings'!$E$5,H1224&gt;='Product Ratings'!$D$5),'Product Ratings'!$C$5,IF(AND(H1224&lt;='Product Ratings'!$E$6,H1224&gt;='Product Ratings'!$D$6),'Product Ratings'!$C$6,IF(AND(H1224&lt;='Product Ratings'!$E$7,H1224&gt;='Product Ratings'!$D$7),'Product Ratings'!$C$7,IF(AND(H1224&lt;='Product Ratings'!$E$8,H1224&gt;='Product Ratings'!$D$8),'Product Ratings'!$C$8,IF(H1224&gt;='Product Ratings'!$D$9,'Product Ratings'!$C$9)))))</f>
        <v>2</v>
      </c>
      <c r="S1224" s="99">
        <f>IF(AND(D1224&lt;='Product Ratings'!$I$5,D1224&gt;='Product Ratings'!$H$5),'Product Ratings'!$F$5,IF(AND(D1224&lt;='Product Ratings'!$I$6,D1224&gt;='Product Ratings'!$H$6),'Product Ratings'!$F$6,IF(AND(D1224&lt;='Product Ratings'!$I$7,I1224&gt;='Product Ratings'!$H$7),'Product Ratings'!$F$7,IF(AND(D1224&lt;='Product Ratings'!$I$8,D1224&gt;='Product Ratings'!$H$8),'Product Ratings'!$F$8,IF(D1224&gt;='Product Ratings'!$H$9,'Product Ratings'!$F$9)))))</f>
        <v>2</v>
      </c>
      <c r="T1224" s="99">
        <f>IF(AND(O1224&lt;='Product Ratings'!$M$5,O1224&gt;='Product Ratings'!$L$5),'Product Ratings'!$J$5,IF(AND(O1224&lt;='Product Ratings'!$M$6,O1224&gt;='Product Ratings'!$L$6),'Product Ratings'!$J$6,IF(AND(O1224&lt;='Product Ratings'!$M$7,O1224&gt;='Product Ratings'!$L$7),'Product Ratings'!$J$7,IF(AND(O1224&lt;='Product Ratings'!$M$8,O1224&gt;='Product Ratings'!$L$8),'Product Ratings'!$J$8,IF(O1224&gt;='Product Ratings'!$L$9,'Product Ratings'!$J$9)))))</f>
        <v>5</v>
      </c>
      <c r="U1224" s="99" t="b">
        <f>IF(AND(N1224&lt;='Product Ratings'!$R$5,N1224&gt;='Product Ratings'!$Q$5),'Product Ratings'!$O$5,IF(AND(N1224&lt;='Product Ratings'!$R$6,N1224&gt;='Product Ratings'!$Q$6),'Product Ratings'!$O$6,IF(AND(N1224&lt;='Product Ratings'!$R$7,N1224&gt;='Product Ratings'!$Q$7),'Product Ratings'!$O$7,IF(AND(N1224&lt;='Product Ratings'!$R$8,N1224&gt;='Product Ratings'!$Q$8),'Product Ratings'!$O$8,IF(N1224&gt;='Product Ratings'!$Q$9,'Product Ratings'!$O$9)))))</f>
        <v>0</v>
      </c>
      <c r="V1224" s="99">
        <f>IF(AND(P1224&lt;='Product Ratings'!$V$5,P1224&gt;='Product Ratings'!$U$5),'Product Ratings'!$S$5,IF(AND(P1224&lt;='Product Ratings'!$V$6,P1224&gt;='Product Ratings'!$U$6),'Product Ratings'!$S$6,IF(AND(P1224&lt;='Product Ratings'!$V$7,P1224&gt;='Product Ratings'!$U$7),'Product Ratings'!$S$7,IF(AND(P1224&lt;='Product Ratings'!$V$8,P1224&gt;='Product Ratings'!$U$8),'Product Ratings'!$S$8,IF(P1224&gt;='Product Ratings'!$U$9,'Product Ratings'!$S$9)))))</f>
        <v>1</v>
      </c>
      <c r="W1224" s="135">
        <f t="shared" si="6"/>
        <v>10</v>
      </c>
      <c r="X1224" s="90"/>
      <c r="Y1224" s="90"/>
      <c r="Z1224" s="90"/>
      <c r="AA1224" s="90"/>
      <c r="AB1224" s="90"/>
    </row>
    <row r="1225" ht="12.75" customHeight="1">
      <c r="A1225" s="87"/>
      <c r="B1225" s="90"/>
      <c r="C1225" s="90"/>
      <c r="D1225" s="126">
        <v>1.0</v>
      </c>
      <c r="E1225" s="127">
        <v>447.61</v>
      </c>
      <c r="F1225" s="128">
        <f t="shared" si="7"/>
        <v>290.9465</v>
      </c>
      <c r="G1225" s="129">
        <f t="shared" si="1"/>
        <v>156.6635</v>
      </c>
      <c r="H1225" s="130">
        <f t="shared" si="2"/>
        <v>0.35</v>
      </c>
      <c r="I1225" s="131">
        <v>44373.0</v>
      </c>
      <c r="J1225" s="132">
        <v>44409.0</v>
      </c>
      <c r="K1225" s="123"/>
      <c r="L1225" s="90"/>
      <c r="M1225" s="133">
        <f t="shared" si="3"/>
        <v>447.61</v>
      </c>
      <c r="N1225" s="99"/>
      <c r="O1225" s="133">
        <f t="shared" si="5"/>
        <v>290.9465</v>
      </c>
      <c r="P1225" s="134">
        <v>0.05</v>
      </c>
      <c r="Q1225" s="90"/>
      <c r="R1225" s="99">
        <f>IF(AND(H1225&lt;='Product Ratings'!$E$5,H1225&gt;='Product Ratings'!$D$5),'Product Ratings'!$C$5,IF(AND(H1225&lt;='Product Ratings'!$E$6,H1225&gt;='Product Ratings'!$D$6),'Product Ratings'!$C$6,IF(AND(H1225&lt;='Product Ratings'!$E$7,H1225&gt;='Product Ratings'!$D$7),'Product Ratings'!$C$7,IF(AND(H1225&lt;='Product Ratings'!$E$8,H1225&gt;='Product Ratings'!$D$8),'Product Ratings'!$C$8,IF(H1225&gt;='Product Ratings'!$D$9,'Product Ratings'!$C$9)))))</f>
        <v>2</v>
      </c>
      <c r="S1225" s="99">
        <f>IF(AND(D1225&lt;='Product Ratings'!$I$5,D1225&gt;='Product Ratings'!$H$5),'Product Ratings'!$F$5,IF(AND(D1225&lt;='Product Ratings'!$I$6,D1225&gt;='Product Ratings'!$H$6),'Product Ratings'!$F$6,IF(AND(D1225&lt;='Product Ratings'!$I$7,I1225&gt;='Product Ratings'!$H$7),'Product Ratings'!$F$7,IF(AND(D1225&lt;='Product Ratings'!$I$8,D1225&gt;='Product Ratings'!$H$8),'Product Ratings'!$F$8,IF(D1225&gt;='Product Ratings'!$H$9,'Product Ratings'!$F$9)))))</f>
        <v>1</v>
      </c>
      <c r="T1225" s="99">
        <f>IF(AND(O1225&lt;='Product Ratings'!$M$5,O1225&gt;='Product Ratings'!$L$5),'Product Ratings'!$J$5,IF(AND(O1225&lt;='Product Ratings'!$M$6,O1225&gt;='Product Ratings'!$L$6),'Product Ratings'!$J$6,IF(AND(O1225&lt;='Product Ratings'!$M$7,O1225&gt;='Product Ratings'!$L$7),'Product Ratings'!$J$7,IF(AND(O1225&lt;='Product Ratings'!$M$8,O1225&gt;='Product Ratings'!$L$8),'Product Ratings'!$J$8,IF(O1225&gt;='Product Ratings'!$L$9,'Product Ratings'!$J$9)))))</f>
        <v>1</v>
      </c>
      <c r="U1225" s="99" t="b">
        <f>IF(AND(N1225&lt;='Product Ratings'!$R$5,N1225&gt;='Product Ratings'!$Q$5),'Product Ratings'!$O$5,IF(AND(N1225&lt;='Product Ratings'!$R$6,N1225&gt;='Product Ratings'!$Q$6),'Product Ratings'!$O$6,IF(AND(N1225&lt;='Product Ratings'!$R$7,N1225&gt;='Product Ratings'!$Q$7),'Product Ratings'!$O$7,IF(AND(N1225&lt;='Product Ratings'!$R$8,N1225&gt;='Product Ratings'!$Q$8),'Product Ratings'!$O$8,IF(N1225&gt;='Product Ratings'!$Q$9,'Product Ratings'!$O$9)))))</f>
        <v>0</v>
      </c>
      <c r="V1225" s="99">
        <f>IF(AND(P1225&lt;='Product Ratings'!$V$5,P1225&gt;='Product Ratings'!$U$5),'Product Ratings'!$S$5,IF(AND(P1225&lt;='Product Ratings'!$V$6,P1225&gt;='Product Ratings'!$U$6),'Product Ratings'!$S$6,IF(AND(P1225&lt;='Product Ratings'!$V$7,P1225&gt;='Product Ratings'!$U$7),'Product Ratings'!$S$7,IF(AND(P1225&lt;='Product Ratings'!$V$8,P1225&gt;='Product Ratings'!$U$8),'Product Ratings'!$S$8,IF(P1225&gt;='Product Ratings'!$U$9,'Product Ratings'!$S$9)))))</f>
        <v>1</v>
      </c>
      <c r="W1225" s="135">
        <f t="shared" si="6"/>
        <v>5</v>
      </c>
      <c r="X1225" s="90"/>
      <c r="Y1225" s="90"/>
      <c r="Z1225" s="90"/>
      <c r="AA1225" s="90"/>
      <c r="AB1225" s="90"/>
    </row>
    <row r="1226" ht="12.75" customHeight="1">
      <c r="A1226" s="87"/>
      <c r="B1226" s="90"/>
      <c r="C1226" s="90"/>
      <c r="D1226" s="126">
        <v>2.0</v>
      </c>
      <c r="E1226" s="127">
        <v>1159.13</v>
      </c>
      <c r="F1226" s="128">
        <f t="shared" si="7"/>
        <v>753.4345</v>
      </c>
      <c r="G1226" s="129">
        <f t="shared" si="1"/>
        <v>405.6955</v>
      </c>
      <c r="H1226" s="130">
        <f t="shared" si="2"/>
        <v>0.35</v>
      </c>
      <c r="I1226" s="131">
        <v>44374.0</v>
      </c>
      <c r="J1226" s="132">
        <v>44410.0</v>
      </c>
      <c r="K1226" s="123"/>
      <c r="L1226" s="90"/>
      <c r="M1226" s="133">
        <f t="shared" si="3"/>
        <v>579.565</v>
      </c>
      <c r="N1226" s="99"/>
      <c r="O1226" s="133">
        <f t="shared" si="5"/>
        <v>376.71725</v>
      </c>
      <c r="P1226" s="134">
        <v>0.06</v>
      </c>
      <c r="Q1226" s="90"/>
      <c r="R1226" s="99">
        <f>IF(AND(H1226&lt;='Product Ratings'!$E$5,H1226&gt;='Product Ratings'!$D$5),'Product Ratings'!$C$5,IF(AND(H1226&lt;='Product Ratings'!$E$6,H1226&gt;='Product Ratings'!$D$6),'Product Ratings'!$C$6,IF(AND(H1226&lt;='Product Ratings'!$E$7,H1226&gt;='Product Ratings'!$D$7),'Product Ratings'!$C$7,IF(AND(H1226&lt;='Product Ratings'!$E$8,H1226&gt;='Product Ratings'!$D$8),'Product Ratings'!$C$8,IF(H1226&gt;='Product Ratings'!$D$9,'Product Ratings'!$C$9)))))</f>
        <v>2</v>
      </c>
      <c r="S1226" s="99">
        <f>IF(AND(D1226&lt;='Product Ratings'!$I$5,D1226&gt;='Product Ratings'!$H$5),'Product Ratings'!$F$5,IF(AND(D1226&lt;='Product Ratings'!$I$6,D1226&gt;='Product Ratings'!$H$6),'Product Ratings'!$F$6,IF(AND(D1226&lt;='Product Ratings'!$I$7,I1226&gt;='Product Ratings'!$H$7),'Product Ratings'!$F$7,IF(AND(D1226&lt;='Product Ratings'!$I$8,D1226&gt;='Product Ratings'!$H$8),'Product Ratings'!$F$8,IF(D1226&gt;='Product Ratings'!$H$9,'Product Ratings'!$F$9)))))</f>
        <v>1</v>
      </c>
      <c r="T1226" s="99">
        <f>IF(AND(O1226&lt;='Product Ratings'!$M$5,O1226&gt;='Product Ratings'!$L$5),'Product Ratings'!$J$5,IF(AND(O1226&lt;='Product Ratings'!$M$6,O1226&gt;='Product Ratings'!$L$6),'Product Ratings'!$J$6,IF(AND(O1226&lt;='Product Ratings'!$M$7,O1226&gt;='Product Ratings'!$L$7),'Product Ratings'!$J$7,IF(AND(O1226&lt;='Product Ratings'!$M$8,O1226&gt;='Product Ratings'!$L$8),'Product Ratings'!$J$8,IF(O1226&gt;='Product Ratings'!$L$9,'Product Ratings'!$J$9)))))</f>
        <v>1</v>
      </c>
      <c r="U1226" s="99" t="b">
        <f>IF(AND(N1226&lt;='Product Ratings'!$R$5,N1226&gt;='Product Ratings'!$Q$5),'Product Ratings'!$O$5,IF(AND(N1226&lt;='Product Ratings'!$R$6,N1226&gt;='Product Ratings'!$Q$6),'Product Ratings'!$O$6,IF(AND(N1226&lt;='Product Ratings'!$R$7,N1226&gt;='Product Ratings'!$Q$7),'Product Ratings'!$O$7,IF(AND(N1226&lt;='Product Ratings'!$R$8,N1226&gt;='Product Ratings'!$Q$8),'Product Ratings'!$O$8,IF(N1226&gt;='Product Ratings'!$Q$9,'Product Ratings'!$O$9)))))</f>
        <v>0</v>
      </c>
      <c r="V1226" s="99">
        <f>IF(AND(P1226&lt;='Product Ratings'!$V$5,P1226&gt;='Product Ratings'!$U$5),'Product Ratings'!$S$5,IF(AND(P1226&lt;='Product Ratings'!$V$6,P1226&gt;='Product Ratings'!$U$6),'Product Ratings'!$S$6,IF(AND(P1226&lt;='Product Ratings'!$V$7,P1226&gt;='Product Ratings'!$U$7),'Product Ratings'!$S$7,IF(AND(P1226&lt;='Product Ratings'!$V$8,P1226&gt;='Product Ratings'!$U$8),'Product Ratings'!$S$8,IF(P1226&gt;='Product Ratings'!$U$9,'Product Ratings'!$S$9)))))</f>
        <v>2</v>
      </c>
      <c r="W1226" s="135">
        <f t="shared" si="6"/>
        <v>6</v>
      </c>
      <c r="X1226" s="90"/>
      <c r="Y1226" s="90"/>
      <c r="Z1226" s="90"/>
      <c r="AA1226" s="90"/>
      <c r="AB1226" s="90"/>
    </row>
    <row r="1227" ht="12.75" customHeight="1">
      <c r="A1227" s="87"/>
      <c r="B1227" s="90"/>
      <c r="C1227" s="90"/>
      <c r="D1227" s="126">
        <v>3.0</v>
      </c>
      <c r="E1227" s="127">
        <v>147.83</v>
      </c>
      <c r="F1227" s="128">
        <f t="shared" si="7"/>
        <v>96.0895</v>
      </c>
      <c r="G1227" s="129">
        <f t="shared" si="1"/>
        <v>51.7405</v>
      </c>
      <c r="H1227" s="130">
        <f t="shared" si="2"/>
        <v>0.35</v>
      </c>
      <c r="I1227" s="131">
        <v>44375.0</v>
      </c>
      <c r="J1227" s="132">
        <v>44411.0</v>
      </c>
      <c r="K1227" s="123"/>
      <c r="L1227" s="90"/>
      <c r="M1227" s="133">
        <f t="shared" si="3"/>
        <v>49.27666667</v>
      </c>
      <c r="N1227" s="99"/>
      <c r="O1227" s="133">
        <f t="shared" si="5"/>
        <v>32.02983333</v>
      </c>
      <c r="P1227" s="134">
        <v>0.07</v>
      </c>
      <c r="Q1227" s="90"/>
      <c r="R1227" s="99">
        <f>IF(AND(H1227&lt;='Product Ratings'!$E$5,H1227&gt;='Product Ratings'!$D$5),'Product Ratings'!$C$5,IF(AND(H1227&lt;='Product Ratings'!$E$6,H1227&gt;='Product Ratings'!$D$6),'Product Ratings'!$C$6,IF(AND(H1227&lt;='Product Ratings'!$E$7,H1227&gt;='Product Ratings'!$D$7),'Product Ratings'!$C$7,IF(AND(H1227&lt;='Product Ratings'!$E$8,H1227&gt;='Product Ratings'!$D$8),'Product Ratings'!$C$8,IF(H1227&gt;='Product Ratings'!$D$9,'Product Ratings'!$C$9)))))</f>
        <v>2</v>
      </c>
      <c r="S1227" s="99">
        <f>IF(AND(D1227&lt;='Product Ratings'!$I$5,D1227&gt;='Product Ratings'!$H$5),'Product Ratings'!$F$5,IF(AND(D1227&lt;='Product Ratings'!$I$6,D1227&gt;='Product Ratings'!$H$6),'Product Ratings'!$F$6,IF(AND(D1227&lt;='Product Ratings'!$I$7,I1227&gt;='Product Ratings'!$H$7),'Product Ratings'!$F$7,IF(AND(D1227&lt;='Product Ratings'!$I$8,D1227&gt;='Product Ratings'!$H$8),'Product Ratings'!$F$8,IF(D1227&gt;='Product Ratings'!$H$9,'Product Ratings'!$F$9)))))</f>
        <v>1</v>
      </c>
      <c r="T1227" s="99">
        <f>IF(AND(O1227&lt;='Product Ratings'!$M$5,O1227&gt;='Product Ratings'!$L$5),'Product Ratings'!$J$5,IF(AND(O1227&lt;='Product Ratings'!$M$6,O1227&gt;='Product Ratings'!$L$6),'Product Ratings'!$J$6,IF(AND(O1227&lt;='Product Ratings'!$M$7,O1227&gt;='Product Ratings'!$L$7),'Product Ratings'!$J$7,IF(AND(O1227&lt;='Product Ratings'!$M$8,O1227&gt;='Product Ratings'!$L$8),'Product Ratings'!$J$8,IF(O1227&gt;='Product Ratings'!$L$9,'Product Ratings'!$J$9)))))</f>
        <v>4</v>
      </c>
      <c r="U1227" s="99" t="b">
        <f>IF(AND(N1227&lt;='Product Ratings'!$R$5,N1227&gt;='Product Ratings'!$Q$5),'Product Ratings'!$O$5,IF(AND(N1227&lt;='Product Ratings'!$R$6,N1227&gt;='Product Ratings'!$Q$6),'Product Ratings'!$O$6,IF(AND(N1227&lt;='Product Ratings'!$R$7,N1227&gt;='Product Ratings'!$Q$7),'Product Ratings'!$O$7,IF(AND(N1227&lt;='Product Ratings'!$R$8,N1227&gt;='Product Ratings'!$Q$8),'Product Ratings'!$O$8,IF(N1227&gt;='Product Ratings'!$Q$9,'Product Ratings'!$O$9)))))</f>
        <v>0</v>
      </c>
      <c r="V1227" s="99">
        <f>IF(AND(P1227&lt;='Product Ratings'!$V$5,P1227&gt;='Product Ratings'!$U$5),'Product Ratings'!$S$5,IF(AND(P1227&lt;='Product Ratings'!$V$6,P1227&gt;='Product Ratings'!$U$6),'Product Ratings'!$S$6,IF(AND(P1227&lt;='Product Ratings'!$V$7,P1227&gt;='Product Ratings'!$U$7),'Product Ratings'!$S$7,IF(AND(P1227&lt;='Product Ratings'!$V$8,P1227&gt;='Product Ratings'!$U$8),'Product Ratings'!$S$8,IF(P1227&gt;='Product Ratings'!$U$9,'Product Ratings'!$S$9)))))</f>
        <v>2</v>
      </c>
      <c r="W1227" s="135">
        <f t="shared" si="6"/>
        <v>9</v>
      </c>
      <c r="X1227" s="90"/>
      <c r="Y1227" s="90"/>
      <c r="Z1227" s="90"/>
      <c r="AA1227" s="90"/>
      <c r="AB1227" s="90"/>
    </row>
    <row r="1228" ht="12.75" customHeight="1">
      <c r="A1228" s="87"/>
      <c r="B1228" s="90"/>
      <c r="C1228" s="90"/>
      <c r="D1228" s="126">
        <v>4.0</v>
      </c>
      <c r="E1228" s="127">
        <v>15.22</v>
      </c>
      <c r="F1228" s="128">
        <f t="shared" si="7"/>
        <v>9.893</v>
      </c>
      <c r="G1228" s="129">
        <f t="shared" si="1"/>
        <v>5.327</v>
      </c>
      <c r="H1228" s="130">
        <f t="shared" si="2"/>
        <v>0.35</v>
      </c>
      <c r="I1228" s="131">
        <v>44376.0</v>
      </c>
      <c r="J1228" s="132">
        <v>44412.0</v>
      </c>
      <c r="K1228" s="123"/>
      <c r="L1228" s="90"/>
      <c r="M1228" s="133">
        <f t="shared" si="3"/>
        <v>3.805</v>
      </c>
      <c r="N1228" s="99"/>
      <c r="O1228" s="133">
        <f t="shared" si="5"/>
        <v>2.47325</v>
      </c>
      <c r="P1228" s="134">
        <v>0.08</v>
      </c>
      <c r="Q1228" s="90"/>
      <c r="R1228" s="99">
        <f>IF(AND(H1228&lt;='Product Ratings'!$E$5,H1228&gt;='Product Ratings'!$D$5),'Product Ratings'!$C$5,IF(AND(H1228&lt;='Product Ratings'!$E$6,H1228&gt;='Product Ratings'!$D$6),'Product Ratings'!$C$6,IF(AND(H1228&lt;='Product Ratings'!$E$7,H1228&gt;='Product Ratings'!$D$7),'Product Ratings'!$C$7,IF(AND(H1228&lt;='Product Ratings'!$E$8,H1228&gt;='Product Ratings'!$D$8),'Product Ratings'!$C$8,IF(H1228&gt;='Product Ratings'!$D$9,'Product Ratings'!$C$9)))))</f>
        <v>2</v>
      </c>
      <c r="S1228" s="99">
        <f>IF(AND(D1228&lt;='Product Ratings'!$I$5,D1228&gt;='Product Ratings'!$H$5),'Product Ratings'!$F$5,IF(AND(D1228&lt;='Product Ratings'!$I$6,D1228&gt;='Product Ratings'!$H$6),'Product Ratings'!$F$6,IF(AND(D1228&lt;='Product Ratings'!$I$7,I1228&gt;='Product Ratings'!$H$7),'Product Ratings'!$F$7,IF(AND(D1228&lt;='Product Ratings'!$I$8,D1228&gt;='Product Ratings'!$H$8),'Product Ratings'!$F$8,IF(D1228&gt;='Product Ratings'!$H$9,'Product Ratings'!$F$9)))))</f>
        <v>1</v>
      </c>
      <c r="T1228" s="99">
        <f>IF(AND(O1228&lt;='Product Ratings'!$M$5,O1228&gt;='Product Ratings'!$L$5),'Product Ratings'!$J$5,IF(AND(O1228&lt;='Product Ratings'!$M$6,O1228&gt;='Product Ratings'!$L$6),'Product Ratings'!$J$6,IF(AND(O1228&lt;='Product Ratings'!$M$7,O1228&gt;='Product Ratings'!$L$7),'Product Ratings'!$J$7,IF(AND(O1228&lt;='Product Ratings'!$M$8,O1228&gt;='Product Ratings'!$L$8),'Product Ratings'!$J$8,IF(O1228&gt;='Product Ratings'!$L$9,'Product Ratings'!$J$9)))))</f>
        <v>5</v>
      </c>
      <c r="U1228" s="99" t="b">
        <f>IF(AND(N1228&lt;='Product Ratings'!$R$5,N1228&gt;='Product Ratings'!$Q$5),'Product Ratings'!$O$5,IF(AND(N1228&lt;='Product Ratings'!$R$6,N1228&gt;='Product Ratings'!$Q$6),'Product Ratings'!$O$6,IF(AND(N1228&lt;='Product Ratings'!$R$7,N1228&gt;='Product Ratings'!$Q$7),'Product Ratings'!$O$7,IF(AND(N1228&lt;='Product Ratings'!$R$8,N1228&gt;='Product Ratings'!$Q$8),'Product Ratings'!$O$8,IF(N1228&gt;='Product Ratings'!$Q$9,'Product Ratings'!$O$9)))))</f>
        <v>0</v>
      </c>
      <c r="V1228" s="99">
        <f>IF(AND(P1228&lt;='Product Ratings'!$V$5,P1228&gt;='Product Ratings'!$U$5),'Product Ratings'!$S$5,IF(AND(P1228&lt;='Product Ratings'!$V$6,P1228&gt;='Product Ratings'!$U$6),'Product Ratings'!$S$6,IF(AND(P1228&lt;='Product Ratings'!$V$7,P1228&gt;='Product Ratings'!$U$7),'Product Ratings'!$S$7,IF(AND(P1228&lt;='Product Ratings'!$V$8,P1228&gt;='Product Ratings'!$U$8),'Product Ratings'!$S$8,IF(P1228&gt;='Product Ratings'!$U$9,'Product Ratings'!$S$9)))))</f>
        <v>2</v>
      </c>
      <c r="W1228" s="135">
        <f t="shared" si="6"/>
        <v>10</v>
      </c>
      <c r="X1228" s="90"/>
      <c r="Y1228" s="90"/>
      <c r="Z1228" s="90"/>
      <c r="AA1228" s="90"/>
      <c r="AB1228" s="90"/>
    </row>
    <row r="1229" ht="12.75" customHeight="1">
      <c r="A1229" s="87"/>
      <c r="B1229" s="90"/>
      <c r="C1229" s="90"/>
      <c r="D1229" s="126">
        <v>5.0</v>
      </c>
      <c r="E1229" s="127">
        <v>195.65</v>
      </c>
      <c r="F1229" s="128">
        <f t="shared" si="7"/>
        <v>127.1725</v>
      </c>
      <c r="G1229" s="129">
        <f t="shared" si="1"/>
        <v>68.4775</v>
      </c>
      <c r="H1229" s="130">
        <f t="shared" si="2"/>
        <v>0.35</v>
      </c>
      <c r="I1229" s="131">
        <v>44377.0</v>
      </c>
      <c r="J1229" s="132">
        <v>44413.0</v>
      </c>
      <c r="K1229" s="123"/>
      <c r="L1229" s="90"/>
      <c r="M1229" s="133">
        <f t="shared" si="3"/>
        <v>39.13</v>
      </c>
      <c r="N1229" s="99"/>
      <c r="O1229" s="133">
        <f t="shared" si="5"/>
        <v>25.4345</v>
      </c>
      <c r="P1229" s="134">
        <v>0.09</v>
      </c>
      <c r="Q1229" s="90"/>
      <c r="R1229" s="99">
        <f>IF(AND(H1229&lt;='Product Ratings'!$E$5,H1229&gt;='Product Ratings'!$D$5),'Product Ratings'!$C$5,IF(AND(H1229&lt;='Product Ratings'!$E$6,H1229&gt;='Product Ratings'!$D$6),'Product Ratings'!$C$6,IF(AND(H1229&lt;='Product Ratings'!$E$7,H1229&gt;='Product Ratings'!$D$7),'Product Ratings'!$C$7,IF(AND(H1229&lt;='Product Ratings'!$E$8,H1229&gt;='Product Ratings'!$D$8),'Product Ratings'!$C$8,IF(H1229&gt;='Product Ratings'!$D$9,'Product Ratings'!$C$9)))))</f>
        <v>2</v>
      </c>
      <c r="S1229" s="99">
        <f>IF(AND(D1229&lt;='Product Ratings'!$I$5,D1229&gt;='Product Ratings'!$H$5),'Product Ratings'!$F$5,IF(AND(D1229&lt;='Product Ratings'!$I$6,D1229&gt;='Product Ratings'!$H$6),'Product Ratings'!$F$6,IF(AND(D1229&lt;='Product Ratings'!$I$7,I1229&gt;='Product Ratings'!$H$7),'Product Ratings'!$F$7,IF(AND(D1229&lt;='Product Ratings'!$I$8,D1229&gt;='Product Ratings'!$H$8),'Product Ratings'!$F$8,IF(D1229&gt;='Product Ratings'!$H$9,'Product Ratings'!$F$9)))))</f>
        <v>1</v>
      </c>
      <c r="T1229" s="99" t="b">
        <f>IF(AND(O1229&lt;='Product Ratings'!$M$5,O1229&gt;='Product Ratings'!$L$5),'Product Ratings'!$J$5,IF(AND(O1229&lt;='Product Ratings'!$M$6,O1229&gt;='Product Ratings'!$L$6),'Product Ratings'!$J$6,IF(AND(O1229&lt;='Product Ratings'!$M$7,O1229&gt;='Product Ratings'!$L$7),'Product Ratings'!$J$7,IF(AND(O1229&lt;='Product Ratings'!$M$8,O1229&gt;='Product Ratings'!$L$8),'Product Ratings'!$J$8,IF(O1229&gt;='Product Ratings'!$L$9,'Product Ratings'!$J$9)))))</f>
        <v>0</v>
      </c>
      <c r="U1229" s="99" t="b">
        <f>IF(AND(N1229&lt;='Product Ratings'!$R$5,N1229&gt;='Product Ratings'!$Q$5),'Product Ratings'!$O$5,IF(AND(N1229&lt;='Product Ratings'!$R$6,N1229&gt;='Product Ratings'!$Q$6),'Product Ratings'!$O$6,IF(AND(N1229&lt;='Product Ratings'!$R$7,N1229&gt;='Product Ratings'!$Q$7),'Product Ratings'!$O$7,IF(AND(N1229&lt;='Product Ratings'!$R$8,N1229&gt;='Product Ratings'!$Q$8),'Product Ratings'!$O$8,IF(N1229&gt;='Product Ratings'!$Q$9,'Product Ratings'!$O$9)))))</f>
        <v>0</v>
      </c>
      <c r="V1229" s="99">
        <f>IF(AND(P1229&lt;='Product Ratings'!$V$5,P1229&gt;='Product Ratings'!$U$5),'Product Ratings'!$S$5,IF(AND(P1229&lt;='Product Ratings'!$V$6,P1229&gt;='Product Ratings'!$U$6),'Product Ratings'!$S$6,IF(AND(P1229&lt;='Product Ratings'!$V$7,P1229&gt;='Product Ratings'!$U$7),'Product Ratings'!$S$7,IF(AND(P1229&lt;='Product Ratings'!$V$8,P1229&gt;='Product Ratings'!$U$8),'Product Ratings'!$S$8,IF(P1229&gt;='Product Ratings'!$U$9,'Product Ratings'!$S$9)))))</f>
        <v>2</v>
      </c>
      <c r="W1229" s="135">
        <f t="shared" si="6"/>
        <v>5</v>
      </c>
      <c r="X1229" s="90"/>
      <c r="Y1229" s="90"/>
      <c r="Z1229" s="90"/>
      <c r="AA1229" s="90"/>
      <c r="AB1229" s="90"/>
    </row>
    <row r="1230" ht="12.75" customHeight="1">
      <c r="A1230" s="87"/>
      <c r="B1230" s="90"/>
      <c r="C1230" s="90"/>
      <c r="D1230" s="126">
        <v>6.0</v>
      </c>
      <c r="E1230" s="127">
        <v>17.3</v>
      </c>
      <c r="F1230" s="128">
        <f t="shared" si="7"/>
        <v>11.245</v>
      </c>
      <c r="G1230" s="129">
        <f t="shared" si="1"/>
        <v>6.055</v>
      </c>
      <c r="H1230" s="130">
        <f t="shared" si="2"/>
        <v>0.35</v>
      </c>
      <c r="I1230" s="131">
        <v>44378.0</v>
      </c>
      <c r="J1230" s="132">
        <v>44414.0</v>
      </c>
      <c r="K1230" s="123"/>
      <c r="L1230" s="90"/>
      <c r="M1230" s="133">
        <f t="shared" si="3"/>
        <v>2.883333333</v>
      </c>
      <c r="N1230" s="99"/>
      <c r="O1230" s="133">
        <f t="shared" si="5"/>
        <v>1.874166667</v>
      </c>
      <c r="P1230" s="134">
        <v>0.12</v>
      </c>
      <c r="Q1230" s="90"/>
      <c r="R1230" s="99">
        <f>IF(AND(H1230&lt;='Product Ratings'!$E$5,H1230&gt;='Product Ratings'!$D$5),'Product Ratings'!$C$5,IF(AND(H1230&lt;='Product Ratings'!$E$6,H1230&gt;='Product Ratings'!$D$6),'Product Ratings'!$C$6,IF(AND(H1230&lt;='Product Ratings'!$E$7,H1230&gt;='Product Ratings'!$D$7),'Product Ratings'!$C$7,IF(AND(H1230&lt;='Product Ratings'!$E$8,H1230&gt;='Product Ratings'!$D$8),'Product Ratings'!$C$8,IF(H1230&gt;='Product Ratings'!$D$9,'Product Ratings'!$C$9)))))</f>
        <v>2</v>
      </c>
      <c r="S1230" s="99">
        <f>IF(AND(D1230&lt;='Product Ratings'!$I$5,D1230&gt;='Product Ratings'!$H$5),'Product Ratings'!$F$5,IF(AND(D1230&lt;='Product Ratings'!$I$6,D1230&gt;='Product Ratings'!$H$6),'Product Ratings'!$F$6,IF(AND(D1230&lt;='Product Ratings'!$I$7,I1230&gt;='Product Ratings'!$H$7),'Product Ratings'!$F$7,IF(AND(D1230&lt;='Product Ratings'!$I$8,D1230&gt;='Product Ratings'!$H$8),'Product Ratings'!$F$8,IF(D1230&gt;='Product Ratings'!$H$9,'Product Ratings'!$F$9)))))</f>
        <v>2</v>
      </c>
      <c r="T1230" s="99">
        <f>IF(AND(O1230&lt;='Product Ratings'!$M$5,O1230&gt;='Product Ratings'!$L$5),'Product Ratings'!$J$5,IF(AND(O1230&lt;='Product Ratings'!$M$6,O1230&gt;='Product Ratings'!$L$6),'Product Ratings'!$J$6,IF(AND(O1230&lt;='Product Ratings'!$M$7,O1230&gt;='Product Ratings'!$L$7),'Product Ratings'!$J$7,IF(AND(O1230&lt;='Product Ratings'!$M$8,O1230&gt;='Product Ratings'!$L$8),'Product Ratings'!$J$8,IF(O1230&gt;='Product Ratings'!$L$9,'Product Ratings'!$J$9)))))</f>
        <v>5</v>
      </c>
      <c r="U1230" s="99" t="b">
        <f>IF(AND(N1230&lt;='Product Ratings'!$R$5,N1230&gt;='Product Ratings'!$Q$5),'Product Ratings'!$O$5,IF(AND(N1230&lt;='Product Ratings'!$R$6,N1230&gt;='Product Ratings'!$Q$6),'Product Ratings'!$O$6,IF(AND(N1230&lt;='Product Ratings'!$R$7,N1230&gt;='Product Ratings'!$Q$7),'Product Ratings'!$O$7,IF(AND(N1230&lt;='Product Ratings'!$R$8,N1230&gt;='Product Ratings'!$Q$8),'Product Ratings'!$O$8,IF(N1230&gt;='Product Ratings'!$Q$9,'Product Ratings'!$O$9)))))</f>
        <v>0</v>
      </c>
      <c r="V1230" s="99">
        <f>IF(AND(P1230&lt;='Product Ratings'!$V$5,P1230&gt;='Product Ratings'!$U$5),'Product Ratings'!$S$5,IF(AND(P1230&lt;='Product Ratings'!$V$6,P1230&gt;='Product Ratings'!$U$6),'Product Ratings'!$S$6,IF(AND(P1230&lt;='Product Ratings'!$V$7,P1230&gt;='Product Ratings'!$U$7),'Product Ratings'!$S$7,IF(AND(P1230&lt;='Product Ratings'!$V$8,P1230&gt;='Product Ratings'!$U$8),'Product Ratings'!$S$8,IF(P1230&gt;='Product Ratings'!$U$9,'Product Ratings'!$S$9)))))</f>
        <v>2</v>
      </c>
      <c r="W1230" s="135">
        <f t="shared" si="6"/>
        <v>11</v>
      </c>
      <c r="X1230" s="90"/>
      <c r="Y1230" s="90"/>
      <c r="Z1230" s="90"/>
      <c r="AA1230" s="90"/>
      <c r="AB1230" s="90"/>
    </row>
    <row r="1231" ht="12.75" customHeight="1">
      <c r="A1231" s="87"/>
      <c r="B1231" s="90"/>
      <c r="C1231" s="90"/>
      <c r="D1231" s="126">
        <v>1.0</v>
      </c>
      <c r="E1231" s="127">
        <v>188.35</v>
      </c>
      <c r="F1231" s="128">
        <f t="shared" si="7"/>
        <v>122.4275</v>
      </c>
      <c r="G1231" s="129">
        <f t="shared" si="1"/>
        <v>65.9225</v>
      </c>
      <c r="H1231" s="130">
        <f t="shared" si="2"/>
        <v>0.35</v>
      </c>
      <c r="I1231" s="131">
        <v>44379.0</v>
      </c>
      <c r="J1231" s="132">
        <v>44415.0</v>
      </c>
      <c r="K1231" s="123"/>
      <c r="L1231" s="90"/>
      <c r="M1231" s="133">
        <f t="shared" si="3"/>
        <v>188.35</v>
      </c>
      <c r="N1231" s="99"/>
      <c r="O1231" s="133">
        <f t="shared" si="5"/>
        <v>122.4275</v>
      </c>
      <c r="P1231" s="134">
        <v>0.13</v>
      </c>
      <c r="Q1231" s="90"/>
      <c r="R1231" s="99">
        <f>IF(AND(H1231&lt;='Product Ratings'!$E$5,H1231&gt;='Product Ratings'!$D$5),'Product Ratings'!$C$5,IF(AND(H1231&lt;='Product Ratings'!$E$6,H1231&gt;='Product Ratings'!$D$6),'Product Ratings'!$C$6,IF(AND(H1231&lt;='Product Ratings'!$E$7,H1231&gt;='Product Ratings'!$D$7),'Product Ratings'!$C$7,IF(AND(H1231&lt;='Product Ratings'!$E$8,H1231&gt;='Product Ratings'!$D$8),'Product Ratings'!$C$8,IF(H1231&gt;='Product Ratings'!$D$9,'Product Ratings'!$C$9)))))</f>
        <v>2</v>
      </c>
      <c r="S1231" s="99">
        <f>IF(AND(D1231&lt;='Product Ratings'!$I$5,D1231&gt;='Product Ratings'!$H$5),'Product Ratings'!$F$5,IF(AND(D1231&lt;='Product Ratings'!$I$6,D1231&gt;='Product Ratings'!$H$6),'Product Ratings'!$F$6,IF(AND(D1231&lt;='Product Ratings'!$I$7,I1231&gt;='Product Ratings'!$H$7),'Product Ratings'!$F$7,IF(AND(D1231&lt;='Product Ratings'!$I$8,D1231&gt;='Product Ratings'!$H$8),'Product Ratings'!$F$8,IF(D1231&gt;='Product Ratings'!$H$9,'Product Ratings'!$F$9)))))</f>
        <v>1</v>
      </c>
      <c r="T1231" s="99">
        <f>IF(AND(O1231&lt;='Product Ratings'!$M$5,O1231&gt;='Product Ratings'!$L$5),'Product Ratings'!$J$5,IF(AND(O1231&lt;='Product Ratings'!$M$6,O1231&gt;='Product Ratings'!$L$6),'Product Ratings'!$J$6,IF(AND(O1231&lt;='Product Ratings'!$M$7,O1231&gt;='Product Ratings'!$L$7),'Product Ratings'!$J$7,IF(AND(O1231&lt;='Product Ratings'!$M$8,O1231&gt;='Product Ratings'!$L$8),'Product Ratings'!$J$8,IF(O1231&gt;='Product Ratings'!$L$9,'Product Ratings'!$J$9)))))</f>
        <v>2</v>
      </c>
      <c r="U1231" s="99" t="b">
        <f>IF(AND(N1231&lt;='Product Ratings'!$R$5,N1231&gt;='Product Ratings'!$Q$5),'Product Ratings'!$O$5,IF(AND(N1231&lt;='Product Ratings'!$R$6,N1231&gt;='Product Ratings'!$Q$6),'Product Ratings'!$O$6,IF(AND(N1231&lt;='Product Ratings'!$R$7,N1231&gt;='Product Ratings'!$Q$7),'Product Ratings'!$O$7,IF(AND(N1231&lt;='Product Ratings'!$R$8,N1231&gt;='Product Ratings'!$Q$8),'Product Ratings'!$O$8,IF(N1231&gt;='Product Ratings'!$Q$9,'Product Ratings'!$O$9)))))</f>
        <v>0</v>
      </c>
      <c r="V1231" s="99" t="b">
        <f>IF(AND(P1231&lt;='Product Ratings'!$V$5,P1231&gt;='Product Ratings'!$U$5),'Product Ratings'!$S$5,IF(AND(P1231&lt;='Product Ratings'!$V$6,P1231&gt;='Product Ratings'!$U$6),'Product Ratings'!$S$6,IF(AND(P1231&lt;='Product Ratings'!$V$7,P1231&gt;='Product Ratings'!$U$7),'Product Ratings'!$S$7,IF(AND(P1231&lt;='Product Ratings'!$V$8,P1231&gt;='Product Ratings'!$U$8),'Product Ratings'!$S$8,IF(P1231&gt;='Product Ratings'!$U$9,'Product Ratings'!$S$9)))))</f>
        <v>0</v>
      </c>
      <c r="W1231" s="135">
        <f t="shared" si="6"/>
        <v>5</v>
      </c>
      <c r="X1231" s="90"/>
      <c r="Y1231" s="90"/>
      <c r="Z1231" s="90"/>
      <c r="AA1231" s="90"/>
      <c r="AB1231" s="90"/>
    </row>
    <row r="1232" ht="12.75" customHeight="1">
      <c r="A1232" s="87"/>
      <c r="B1232" s="90"/>
      <c r="C1232" s="90"/>
      <c r="D1232" s="126">
        <v>2.0</v>
      </c>
      <c r="E1232" s="127">
        <v>611.39</v>
      </c>
      <c r="F1232" s="128">
        <f t="shared" si="7"/>
        <v>397.4035</v>
      </c>
      <c r="G1232" s="129">
        <f t="shared" si="1"/>
        <v>213.9865</v>
      </c>
      <c r="H1232" s="130">
        <f t="shared" si="2"/>
        <v>0.35</v>
      </c>
      <c r="I1232" s="131">
        <v>44380.0</v>
      </c>
      <c r="J1232" s="132">
        <v>44416.0</v>
      </c>
      <c r="K1232" s="123"/>
      <c r="L1232" s="90"/>
      <c r="M1232" s="133">
        <f t="shared" si="3"/>
        <v>305.695</v>
      </c>
      <c r="N1232" s="99"/>
      <c r="O1232" s="133">
        <f t="shared" si="5"/>
        <v>198.70175</v>
      </c>
      <c r="P1232" s="134">
        <v>0.125</v>
      </c>
      <c r="Q1232" s="90"/>
      <c r="R1232" s="99">
        <f>IF(AND(H1232&lt;='Product Ratings'!$E$5,H1232&gt;='Product Ratings'!$D$5),'Product Ratings'!$C$5,IF(AND(H1232&lt;='Product Ratings'!$E$6,H1232&gt;='Product Ratings'!$D$6),'Product Ratings'!$C$6,IF(AND(H1232&lt;='Product Ratings'!$E$7,H1232&gt;='Product Ratings'!$D$7),'Product Ratings'!$C$7,IF(AND(H1232&lt;='Product Ratings'!$E$8,H1232&gt;='Product Ratings'!$D$8),'Product Ratings'!$C$8,IF(H1232&gt;='Product Ratings'!$D$9,'Product Ratings'!$C$9)))))</f>
        <v>2</v>
      </c>
      <c r="S1232" s="99">
        <f>IF(AND(D1232&lt;='Product Ratings'!$I$5,D1232&gt;='Product Ratings'!$H$5),'Product Ratings'!$F$5,IF(AND(D1232&lt;='Product Ratings'!$I$6,D1232&gt;='Product Ratings'!$H$6),'Product Ratings'!$F$6,IF(AND(D1232&lt;='Product Ratings'!$I$7,I1232&gt;='Product Ratings'!$H$7),'Product Ratings'!$F$7,IF(AND(D1232&lt;='Product Ratings'!$I$8,D1232&gt;='Product Ratings'!$H$8),'Product Ratings'!$F$8,IF(D1232&gt;='Product Ratings'!$H$9,'Product Ratings'!$F$9)))))</f>
        <v>1</v>
      </c>
      <c r="T1232" s="99">
        <f>IF(AND(O1232&lt;='Product Ratings'!$M$5,O1232&gt;='Product Ratings'!$L$5),'Product Ratings'!$J$5,IF(AND(O1232&lt;='Product Ratings'!$M$6,O1232&gt;='Product Ratings'!$L$6),'Product Ratings'!$J$6,IF(AND(O1232&lt;='Product Ratings'!$M$7,O1232&gt;='Product Ratings'!$L$7),'Product Ratings'!$J$7,IF(AND(O1232&lt;='Product Ratings'!$M$8,O1232&gt;='Product Ratings'!$L$8),'Product Ratings'!$J$8,IF(O1232&gt;='Product Ratings'!$L$9,'Product Ratings'!$J$9)))))</f>
        <v>1</v>
      </c>
      <c r="U1232" s="99" t="b">
        <f>IF(AND(N1232&lt;='Product Ratings'!$R$5,N1232&gt;='Product Ratings'!$Q$5),'Product Ratings'!$O$5,IF(AND(N1232&lt;='Product Ratings'!$R$6,N1232&gt;='Product Ratings'!$Q$6),'Product Ratings'!$O$6,IF(AND(N1232&lt;='Product Ratings'!$R$7,N1232&gt;='Product Ratings'!$Q$7),'Product Ratings'!$O$7,IF(AND(N1232&lt;='Product Ratings'!$R$8,N1232&gt;='Product Ratings'!$Q$8),'Product Ratings'!$O$8,IF(N1232&gt;='Product Ratings'!$Q$9,'Product Ratings'!$O$9)))))</f>
        <v>0</v>
      </c>
      <c r="V1232" s="99">
        <f>IF(AND(P1232&lt;='Product Ratings'!$V$5,P1232&gt;='Product Ratings'!$U$5),'Product Ratings'!$S$5,IF(AND(P1232&lt;='Product Ratings'!$V$6,P1232&gt;='Product Ratings'!$U$6),'Product Ratings'!$S$6,IF(AND(P1232&lt;='Product Ratings'!$V$7,P1232&gt;='Product Ratings'!$U$7),'Product Ratings'!$S$7,IF(AND(P1232&lt;='Product Ratings'!$V$8,P1232&gt;='Product Ratings'!$U$8),'Product Ratings'!$S$8,IF(P1232&gt;='Product Ratings'!$U$9,'Product Ratings'!$S$9)))))</f>
        <v>2</v>
      </c>
      <c r="W1232" s="135">
        <f t="shared" si="6"/>
        <v>6</v>
      </c>
      <c r="X1232" s="90"/>
      <c r="Y1232" s="90"/>
      <c r="Z1232" s="90"/>
      <c r="AA1232" s="90"/>
      <c r="AB1232" s="90"/>
    </row>
    <row r="1233" ht="12.75" customHeight="1">
      <c r="A1233" s="87"/>
      <c r="B1233" s="90"/>
      <c r="C1233" s="90"/>
      <c r="D1233" s="126">
        <v>3.0</v>
      </c>
      <c r="E1233" s="127">
        <v>269.57</v>
      </c>
      <c r="F1233" s="128">
        <f t="shared" si="7"/>
        <v>175.2205</v>
      </c>
      <c r="G1233" s="129">
        <f t="shared" si="1"/>
        <v>94.3495</v>
      </c>
      <c r="H1233" s="130">
        <f t="shared" si="2"/>
        <v>0.35</v>
      </c>
      <c r="I1233" s="131">
        <v>44381.0</v>
      </c>
      <c r="J1233" s="132">
        <v>44417.0</v>
      </c>
      <c r="K1233" s="123"/>
      <c r="L1233" s="90"/>
      <c r="M1233" s="133">
        <f t="shared" si="3"/>
        <v>89.85666667</v>
      </c>
      <c r="N1233" s="99"/>
      <c r="O1233" s="133">
        <f t="shared" si="5"/>
        <v>58.40683333</v>
      </c>
      <c r="P1233" s="134">
        <v>0.15</v>
      </c>
      <c r="Q1233" s="90"/>
      <c r="R1233" s="99">
        <f>IF(AND(H1233&lt;='Product Ratings'!$E$5,H1233&gt;='Product Ratings'!$D$5),'Product Ratings'!$C$5,IF(AND(H1233&lt;='Product Ratings'!$E$6,H1233&gt;='Product Ratings'!$D$6),'Product Ratings'!$C$6,IF(AND(H1233&lt;='Product Ratings'!$E$7,H1233&gt;='Product Ratings'!$D$7),'Product Ratings'!$C$7,IF(AND(H1233&lt;='Product Ratings'!$E$8,H1233&gt;='Product Ratings'!$D$8),'Product Ratings'!$C$8,IF(H1233&gt;='Product Ratings'!$D$9,'Product Ratings'!$C$9)))))</f>
        <v>2</v>
      </c>
      <c r="S1233" s="99">
        <f>IF(AND(D1233&lt;='Product Ratings'!$I$5,D1233&gt;='Product Ratings'!$H$5),'Product Ratings'!$F$5,IF(AND(D1233&lt;='Product Ratings'!$I$6,D1233&gt;='Product Ratings'!$H$6),'Product Ratings'!$F$6,IF(AND(D1233&lt;='Product Ratings'!$I$7,I1233&gt;='Product Ratings'!$H$7),'Product Ratings'!$F$7,IF(AND(D1233&lt;='Product Ratings'!$I$8,D1233&gt;='Product Ratings'!$H$8),'Product Ratings'!$F$8,IF(D1233&gt;='Product Ratings'!$H$9,'Product Ratings'!$F$9)))))</f>
        <v>1</v>
      </c>
      <c r="T1233" s="99">
        <f>IF(AND(O1233&lt;='Product Ratings'!$M$5,O1233&gt;='Product Ratings'!$L$5),'Product Ratings'!$J$5,IF(AND(O1233&lt;='Product Ratings'!$M$6,O1233&gt;='Product Ratings'!$L$6),'Product Ratings'!$J$6,IF(AND(O1233&lt;='Product Ratings'!$M$7,O1233&gt;='Product Ratings'!$L$7),'Product Ratings'!$J$7,IF(AND(O1233&lt;='Product Ratings'!$M$8,O1233&gt;='Product Ratings'!$L$8),'Product Ratings'!$J$8,IF(O1233&gt;='Product Ratings'!$L$9,'Product Ratings'!$J$9)))))</f>
        <v>3</v>
      </c>
      <c r="U1233" s="99" t="b">
        <f>IF(AND(N1233&lt;='Product Ratings'!$R$5,N1233&gt;='Product Ratings'!$Q$5),'Product Ratings'!$O$5,IF(AND(N1233&lt;='Product Ratings'!$R$6,N1233&gt;='Product Ratings'!$Q$6),'Product Ratings'!$O$6,IF(AND(N1233&lt;='Product Ratings'!$R$7,N1233&gt;='Product Ratings'!$Q$7),'Product Ratings'!$O$7,IF(AND(N1233&lt;='Product Ratings'!$R$8,N1233&gt;='Product Ratings'!$Q$8),'Product Ratings'!$O$8,IF(N1233&gt;='Product Ratings'!$Q$9,'Product Ratings'!$O$9)))))</f>
        <v>0</v>
      </c>
      <c r="V1233" s="99">
        <f>IF(AND(P1233&lt;='Product Ratings'!$V$5,P1233&gt;='Product Ratings'!$U$5),'Product Ratings'!$S$5,IF(AND(P1233&lt;='Product Ratings'!$V$6,P1233&gt;='Product Ratings'!$U$6),'Product Ratings'!$S$6,IF(AND(P1233&lt;='Product Ratings'!$V$7,P1233&gt;='Product Ratings'!$U$7),'Product Ratings'!$S$7,IF(AND(P1233&lt;='Product Ratings'!$V$8,P1233&gt;='Product Ratings'!$U$8),'Product Ratings'!$S$8,IF(P1233&gt;='Product Ratings'!$U$9,'Product Ratings'!$S$9)))))</f>
        <v>3</v>
      </c>
      <c r="W1233" s="135">
        <f t="shared" si="6"/>
        <v>9</v>
      </c>
      <c r="X1233" s="90"/>
      <c r="Y1233" s="90"/>
      <c r="Z1233" s="90"/>
      <c r="AA1233" s="90"/>
      <c r="AB1233" s="90"/>
    </row>
    <row r="1234" ht="12.75" customHeight="1">
      <c r="A1234" s="87"/>
      <c r="B1234" s="90"/>
      <c r="C1234" s="90"/>
      <c r="D1234" s="126">
        <v>4.0</v>
      </c>
      <c r="E1234" s="127">
        <v>391.3</v>
      </c>
      <c r="F1234" s="128">
        <f t="shared" si="7"/>
        <v>254.345</v>
      </c>
      <c r="G1234" s="129">
        <f t="shared" si="1"/>
        <v>136.955</v>
      </c>
      <c r="H1234" s="130">
        <f t="shared" si="2"/>
        <v>0.35</v>
      </c>
      <c r="I1234" s="131">
        <v>44382.0</v>
      </c>
      <c r="J1234" s="132">
        <v>44418.0</v>
      </c>
      <c r="K1234" s="123"/>
      <c r="L1234" s="90"/>
      <c r="M1234" s="133">
        <f t="shared" si="3"/>
        <v>97.825</v>
      </c>
      <c r="N1234" s="99"/>
      <c r="O1234" s="133">
        <f t="shared" si="5"/>
        <v>63.58625</v>
      </c>
      <c r="P1234" s="134">
        <v>0.18</v>
      </c>
      <c r="Q1234" s="90"/>
      <c r="R1234" s="99">
        <f>IF(AND(H1234&lt;='Product Ratings'!$E$5,H1234&gt;='Product Ratings'!$D$5),'Product Ratings'!$C$5,IF(AND(H1234&lt;='Product Ratings'!$E$6,H1234&gt;='Product Ratings'!$D$6),'Product Ratings'!$C$6,IF(AND(H1234&lt;='Product Ratings'!$E$7,H1234&gt;='Product Ratings'!$D$7),'Product Ratings'!$C$7,IF(AND(H1234&lt;='Product Ratings'!$E$8,H1234&gt;='Product Ratings'!$D$8),'Product Ratings'!$C$8,IF(H1234&gt;='Product Ratings'!$D$9,'Product Ratings'!$C$9)))))</f>
        <v>2</v>
      </c>
      <c r="S1234" s="99">
        <f>IF(AND(D1234&lt;='Product Ratings'!$I$5,D1234&gt;='Product Ratings'!$H$5),'Product Ratings'!$F$5,IF(AND(D1234&lt;='Product Ratings'!$I$6,D1234&gt;='Product Ratings'!$H$6),'Product Ratings'!$F$6,IF(AND(D1234&lt;='Product Ratings'!$I$7,I1234&gt;='Product Ratings'!$H$7),'Product Ratings'!$F$7,IF(AND(D1234&lt;='Product Ratings'!$I$8,D1234&gt;='Product Ratings'!$H$8),'Product Ratings'!$F$8,IF(D1234&gt;='Product Ratings'!$H$9,'Product Ratings'!$F$9)))))</f>
        <v>1</v>
      </c>
      <c r="T1234" s="99">
        <f>IF(AND(O1234&lt;='Product Ratings'!$M$5,O1234&gt;='Product Ratings'!$L$5),'Product Ratings'!$J$5,IF(AND(O1234&lt;='Product Ratings'!$M$6,O1234&gt;='Product Ratings'!$L$6),'Product Ratings'!$J$6,IF(AND(O1234&lt;='Product Ratings'!$M$7,O1234&gt;='Product Ratings'!$L$7),'Product Ratings'!$J$7,IF(AND(O1234&lt;='Product Ratings'!$M$8,O1234&gt;='Product Ratings'!$L$8),'Product Ratings'!$J$8,IF(O1234&gt;='Product Ratings'!$L$9,'Product Ratings'!$J$9)))))</f>
        <v>3</v>
      </c>
      <c r="U1234" s="99" t="b">
        <f>IF(AND(N1234&lt;='Product Ratings'!$R$5,N1234&gt;='Product Ratings'!$Q$5),'Product Ratings'!$O$5,IF(AND(N1234&lt;='Product Ratings'!$R$6,N1234&gt;='Product Ratings'!$Q$6),'Product Ratings'!$O$6,IF(AND(N1234&lt;='Product Ratings'!$R$7,N1234&gt;='Product Ratings'!$Q$7),'Product Ratings'!$O$7,IF(AND(N1234&lt;='Product Ratings'!$R$8,N1234&gt;='Product Ratings'!$Q$8),'Product Ratings'!$O$8,IF(N1234&gt;='Product Ratings'!$Q$9,'Product Ratings'!$O$9)))))</f>
        <v>0</v>
      </c>
      <c r="V1234" s="99">
        <f>IF(AND(P1234&lt;='Product Ratings'!$V$5,P1234&gt;='Product Ratings'!$U$5),'Product Ratings'!$S$5,IF(AND(P1234&lt;='Product Ratings'!$V$6,P1234&gt;='Product Ratings'!$U$6),'Product Ratings'!$S$6,IF(AND(P1234&lt;='Product Ratings'!$V$7,P1234&gt;='Product Ratings'!$U$7),'Product Ratings'!$S$7,IF(AND(P1234&lt;='Product Ratings'!$V$8,P1234&gt;='Product Ratings'!$U$8),'Product Ratings'!$S$8,IF(P1234&gt;='Product Ratings'!$U$9,'Product Ratings'!$S$9)))))</f>
        <v>3</v>
      </c>
      <c r="W1234" s="135">
        <f t="shared" si="6"/>
        <v>9</v>
      </c>
      <c r="X1234" s="90"/>
      <c r="Y1234" s="90"/>
      <c r="Z1234" s="90"/>
      <c r="AA1234" s="90"/>
      <c r="AB1234" s="90"/>
    </row>
    <row r="1235" ht="12.75" customHeight="1">
      <c r="A1235" s="87"/>
      <c r="B1235" s="90"/>
      <c r="C1235" s="90"/>
      <c r="D1235" s="126">
        <v>5.0</v>
      </c>
      <c r="E1235" s="127">
        <v>20.87</v>
      </c>
      <c r="F1235" s="128">
        <f t="shared" si="7"/>
        <v>13.5655</v>
      </c>
      <c r="G1235" s="129">
        <f t="shared" si="1"/>
        <v>7.3045</v>
      </c>
      <c r="H1235" s="130">
        <f t="shared" si="2"/>
        <v>0.35</v>
      </c>
      <c r="I1235" s="131">
        <v>44383.0</v>
      </c>
      <c r="J1235" s="132">
        <v>44419.0</v>
      </c>
      <c r="K1235" s="123"/>
      <c r="L1235" s="90"/>
      <c r="M1235" s="133">
        <f t="shared" si="3"/>
        <v>4.174</v>
      </c>
      <c r="N1235" s="99"/>
      <c r="O1235" s="133">
        <f t="shared" si="5"/>
        <v>2.7131</v>
      </c>
      <c r="P1235" s="134">
        <v>0.22</v>
      </c>
      <c r="Q1235" s="90"/>
      <c r="R1235" s="99">
        <f>IF(AND(H1235&lt;='Product Ratings'!$E$5,H1235&gt;='Product Ratings'!$D$5),'Product Ratings'!$C$5,IF(AND(H1235&lt;='Product Ratings'!$E$6,H1235&gt;='Product Ratings'!$D$6),'Product Ratings'!$C$6,IF(AND(H1235&lt;='Product Ratings'!$E$7,H1235&gt;='Product Ratings'!$D$7),'Product Ratings'!$C$7,IF(AND(H1235&lt;='Product Ratings'!$E$8,H1235&gt;='Product Ratings'!$D$8),'Product Ratings'!$C$8,IF(H1235&gt;='Product Ratings'!$D$9,'Product Ratings'!$C$9)))))</f>
        <v>2</v>
      </c>
      <c r="S1235" s="99">
        <f>IF(AND(D1235&lt;='Product Ratings'!$I$5,D1235&gt;='Product Ratings'!$H$5),'Product Ratings'!$F$5,IF(AND(D1235&lt;='Product Ratings'!$I$6,D1235&gt;='Product Ratings'!$H$6),'Product Ratings'!$F$6,IF(AND(D1235&lt;='Product Ratings'!$I$7,I1235&gt;='Product Ratings'!$H$7),'Product Ratings'!$F$7,IF(AND(D1235&lt;='Product Ratings'!$I$8,D1235&gt;='Product Ratings'!$H$8),'Product Ratings'!$F$8,IF(D1235&gt;='Product Ratings'!$H$9,'Product Ratings'!$F$9)))))</f>
        <v>1</v>
      </c>
      <c r="T1235" s="99">
        <f>IF(AND(O1235&lt;='Product Ratings'!$M$5,O1235&gt;='Product Ratings'!$L$5),'Product Ratings'!$J$5,IF(AND(O1235&lt;='Product Ratings'!$M$6,O1235&gt;='Product Ratings'!$L$6),'Product Ratings'!$J$6,IF(AND(O1235&lt;='Product Ratings'!$M$7,O1235&gt;='Product Ratings'!$L$7),'Product Ratings'!$J$7,IF(AND(O1235&lt;='Product Ratings'!$M$8,O1235&gt;='Product Ratings'!$L$8),'Product Ratings'!$J$8,IF(O1235&gt;='Product Ratings'!$L$9,'Product Ratings'!$J$9)))))</f>
        <v>5</v>
      </c>
      <c r="U1235" s="99" t="b">
        <f>IF(AND(N1235&lt;='Product Ratings'!$R$5,N1235&gt;='Product Ratings'!$Q$5),'Product Ratings'!$O$5,IF(AND(N1235&lt;='Product Ratings'!$R$6,N1235&gt;='Product Ratings'!$Q$6),'Product Ratings'!$O$6,IF(AND(N1235&lt;='Product Ratings'!$R$7,N1235&gt;='Product Ratings'!$Q$7),'Product Ratings'!$O$7,IF(AND(N1235&lt;='Product Ratings'!$R$8,N1235&gt;='Product Ratings'!$Q$8),'Product Ratings'!$O$8,IF(N1235&gt;='Product Ratings'!$Q$9,'Product Ratings'!$O$9)))))</f>
        <v>0</v>
      </c>
      <c r="V1235" s="99">
        <f>IF(AND(P1235&lt;='Product Ratings'!$V$5,P1235&gt;='Product Ratings'!$U$5),'Product Ratings'!$S$5,IF(AND(P1235&lt;='Product Ratings'!$V$6,P1235&gt;='Product Ratings'!$U$6),'Product Ratings'!$S$6,IF(AND(P1235&lt;='Product Ratings'!$V$7,P1235&gt;='Product Ratings'!$U$7),'Product Ratings'!$S$7,IF(AND(P1235&lt;='Product Ratings'!$V$8,P1235&gt;='Product Ratings'!$U$8),'Product Ratings'!$S$8,IF(P1235&gt;='Product Ratings'!$U$9,'Product Ratings'!$S$9)))))</f>
        <v>3</v>
      </c>
      <c r="W1235" s="135">
        <f t="shared" si="6"/>
        <v>11</v>
      </c>
      <c r="X1235" s="90"/>
      <c r="Y1235" s="90"/>
      <c r="Z1235" s="90"/>
      <c r="AA1235" s="90"/>
      <c r="AB1235" s="90"/>
    </row>
    <row r="1236" ht="12.75" customHeight="1">
      <c r="A1236" s="87"/>
      <c r="B1236" s="90"/>
      <c r="C1236" s="90"/>
      <c r="D1236" s="126">
        <v>6.0</v>
      </c>
      <c r="E1236" s="127">
        <v>132.17</v>
      </c>
      <c r="F1236" s="128">
        <f t="shared" si="7"/>
        <v>85.9105</v>
      </c>
      <c r="G1236" s="129">
        <f t="shared" si="1"/>
        <v>46.2595</v>
      </c>
      <c r="H1236" s="130">
        <f t="shared" si="2"/>
        <v>0.35</v>
      </c>
      <c r="I1236" s="131">
        <v>44384.0</v>
      </c>
      <c r="J1236" s="132">
        <v>44420.0</v>
      </c>
      <c r="K1236" s="123"/>
      <c r="L1236" s="90"/>
      <c r="M1236" s="133">
        <f t="shared" si="3"/>
        <v>22.02833333</v>
      </c>
      <c r="N1236" s="99"/>
      <c r="O1236" s="133">
        <f t="shared" si="5"/>
        <v>14.31841667</v>
      </c>
      <c r="P1236" s="134">
        <v>0.26</v>
      </c>
      <c r="Q1236" s="90"/>
      <c r="R1236" s="99">
        <f>IF(AND(H1236&lt;='Product Ratings'!$E$5,H1236&gt;='Product Ratings'!$D$5),'Product Ratings'!$C$5,IF(AND(H1236&lt;='Product Ratings'!$E$6,H1236&gt;='Product Ratings'!$D$6),'Product Ratings'!$C$6,IF(AND(H1236&lt;='Product Ratings'!$E$7,H1236&gt;='Product Ratings'!$D$7),'Product Ratings'!$C$7,IF(AND(H1236&lt;='Product Ratings'!$E$8,H1236&gt;='Product Ratings'!$D$8),'Product Ratings'!$C$8,IF(H1236&gt;='Product Ratings'!$D$9,'Product Ratings'!$C$9)))))</f>
        <v>2</v>
      </c>
      <c r="S1236" s="99">
        <f>IF(AND(D1236&lt;='Product Ratings'!$I$5,D1236&gt;='Product Ratings'!$H$5),'Product Ratings'!$F$5,IF(AND(D1236&lt;='Product Ratings'!$I$6,D1236&gt;='Product Ratings'!$H$6),'Product Ratings'!$F$6,IF(AND(D1236&lt;='Product Ratings'!$I$7,I1236&gt;='Product Ratings'!$H$7),'Product Ratings'!$F$7,IF(AND(D1236&lt;='Product Ratings'!$I$8,D1236&gt;='Product Ratings'!$H$8),'Product Ratings'!$F$8,IF(D1236&gt;='Product Ratings'!$H$9,'Product Ratings'!$F$9)))))</f>
        <v>2</v>
      </c>
      <c r="T1236" s="99">
        <f>IF(AND(O1236&lt;='Product Ratings'!$M$5,O1236&gt;='Product Ratings'!$L$5),'Product Ratings'!$J$5,IF(AND(O1236&lt;='Product Ratings'!$M$6,O1236&gt;='Product Ratings'!$L$6),'Product Ratings'!$J$6,IF(AND(O1236&lt;='Product Ratings'!$M$7,O1236&gt;='Product Ratings'!$L$7),'Product Ratings'!$J$7,IF(AND(O1236&lt;='Product Ratings'!$M$8,O1236&gt;='Product Ratings'!$L$8),'Product Ratings'!$J$8,IF(O1236&gt;='Product Ratings'!$L$9,'Product Ratings'!$J$9)))))</f>
        <v>5</v>
      </c>
      <c r="U1236" s="99" t="b">
        <f>IF(AND(N1236&lt;='Product Ratings'!$R$5,N1236&gt;='Product Ratings'!$Q$5),'Product Ratings'!$O$5,IF(AND(N1236&lt;='Product Ratings'!$R$6,N1236&gt;='Product Ratings'!$Q$6),'Product Ratings'!$O$6,IF(AND(N1236&lt;='Product Ratings'!$R$7,N1236&gt;='Product Ratings'!$Q$7),'Product Ratings'!$O$7,IF(AND(N1236&lt;='Product Ratings'!$R$8,N1236&gt;='Product Ratings'!$Q$8),'Product Ratings'!$O$8,IF(N1236&gt;='Product Ratings'!$Q$9,'Product Ratings'!$O$9)))))</f>
        <v>0</v>
      </c>
      <c r="V1236" s="99">
        <f>IF(AND(P1236&lt;='Product Ratings'!$V$5,P1236&gt;='Product Ratings'!$U$5),'Product Ratings'!$S$5,IF(AND(P1236&lt;='Product Ratings'!$V$6,P1236&gt;='Product Ratings'!$U$6),'Product Ratings'!$S$6,IF(AND(P1236&lt;='Product Ratings'!$V$7,P1236&gt;='Product Ratings'!$U$7),'Product Ratings'!$S$7,IF(AND(P1236&lt;='Product Ratings'!$V$8,P1236&gt;='Product Ratings'!$U$8),'Product Ratings'!$S$8,IF(P1236&gt;='Product Ratings'!$U$9,'Product Ratings'!$S$9)))))</f>
        <v>3</v>
      </c>
      <c r="W1236" s="135">
        <f t="shared" si="6"/>
        <v>12</v>
      </c>
      <c r="X1236" s="90"/>
      <c r="Y1236" s="90"/>
      <c r="Z1236" s="90"/>
      <c r="AA1236" s="90"/>
      <c r="AB1236" s="90"/>
    </row>
    <row r="1237" ht="12.75" customHeight="1">
      <c r="A1237" s="87"/>
      <c r="B1237" s="90"/>
      <c r="C1237" s="90"/>
      <c r="D1237" s="126">
        <v>1.0</v>
      </c>
      <c r="E1237" s="127">
        <v>915.0</v>
      </c>
      <c r="F1237" s="128">
        <f t="shared" si="7"/>
        <v>594.75</v>
      </c>
      <c r="G1237" s="129">
        <f t="shared" si="1"/>
        <v>320.25</v>
      </c>
      <c r="H1237" s="130">
        <f t="shared" si="2"/>
        <v>0.35</v>
      </c>
      <c r="I1237" s="131">
        <v>44385.0</v>
      </c>
      <c r="J1237" s="132">
        <v>44421.0</v>
      </c>
      <c r="K1237" s="123"/>
      <c r="L1237" s="90"/>
      <c r="M1237" s="133">
        <f t="shared" si="3"/>
        <v>915</v>
      </c>
      <c r="N1237" s="99"/>
      <c r="O1237" s="133">
        <f t="shared" si="5"/>
        <v>594.75</v>
      </c>
      <c r="P1237" s="134">
        <v>0.28</v>
      </c>
      <c r="Q1237" s="90"/>
      <c r="R1237" s="99">
        <f>IF(AND(H1237&lt;='Product Ratings'!$E$5,H1237&gt;='Product Ratings'!$D$5),'Product Ratings'!$C$5,IF(AND(H1237&lt;='Product Ratings'!$E$6,H1237&gt;='Product Ratings'!$D$6),'Product Ratings'!$C$6,IF(AND(H1237&lt;='Product Ratings'!$E$7,H1237&gt;='Product Ratings'!$D$7),'Product Ratings'!$C$7,IF(AND(H1237&lt;='Product Ratings'!$E$8,H1237&gt;='Product Ratings'!$D$8),'Product Ratings'!$C$8,IF(H1237&gt;='Product Ratings'!$D$9,'Product Ratings'!$C$9)))))</f>
        <v>2</v>
      </c>
      <c r="S1237" s="99">
        <f>IF(AND(D1237&lt;='Product Ratings'!$I$5,D1237&gt;='Product Ratings'!$H$5),'Product Ratings'!$F$5,IF(AND(D1237&lt;='Product Ratings'!$I$6,D1237&gt;='Product Ratings'!$H$6),'Product Ratings'!$F$6,IF(AND(D1237&lt;='Product Ratings'!$I$7,I1237&gt;='Product Ratings'!$H$7),'Product Ratings'!$F$7,IF(AND(D1237&lt;='Product Ratings'!$I$8,D1237&gt;='Product Ratings'!$H$8),'Product Ratings'!$F$8,IF(D1237&gt;='Product Ratings'!$H$9,'Product Ratings'!$F$9)))))</f>
        <v>1</v>
      </c>
      <c r="T1237" s="99">
        <f>IF(AND(O1237&lt;='Product Ratings'!$M$5,O1237&gt;='Product Ratings'!$L$5),'Product Ratings'!$J$5,IF(AND(O1237&lt;='Product Ratings'!$M$6,O1237&gt;='Product Ratings'!$L$6),'Product Ratings'!$J$6,IF(AND(O1237&lt;='Product Ratings'!$M$7,O1237&gt;='Product Ratings'!$L$7),'Product Ratings'!$J$7,IF(AND(O1237&lt;='Product Ratings'!$M$8,O1237&gt;='Product Ratings'!$L$8),'Product Ratings'!$J$8,IF(O1237&gt;='Product Ratings'!$L$9,'Product Ratings'!$J$9)))))</f>
        <v>1</v>
      </c>
      <c r="U1237" s="99" t="b">
        <f>IF(AND(N1237&lt;='Product Ratings'!$R$5,N1237&gt;='Product Ratings'!$Q$5),'Product Ratings'!$O$5,IF(AND(N1237&lt;='Product Ratings'!$R$6,N1237&gt;='Product Ratings'!$Q$6),'Product Ratings'!$O$6,IF(AND(N1237&lt;='Product Ratings'!$R$7,N1237&gt;='Product Ratings'!$Q$7),'Product Ratings'!$O$7,IF(AND(N1237&lt;='Product Ratings'!$R$8,N1237&gt;='Product Ratings'!$Q$8),'Product Ratings'!$O$8,IF(N1237&gt;='Product Ratings'!$Q$9,'Product Ratings'!$O$9)))))</f>
        <v>0</v>
      </c>
      <c r="V1237" s="99">
        <f>IF(AND(P1237&lt;='Product Ratings'!$V$5,P1237&gt;='Product Ratings'!$U$5),'Product Ratings'!$S$5,IF(AND(P1237&lt;='Product Ratings'!$V$6,P1237&gt;='Product Ratings'!$U$6),'Product Ratings'!$S$6,IF(AND(P1237&lt;='Product Ratings'!$V$7,P1237&gt;='Product Ratings'!$U$7),'Product Ratings'!$S$7,IF(AND(P1237&lt;='Product Ratings'!$V$8,P1237&gt;='Product Ratings'!$U$8),'Product Ratings'!$S$8,IF(P1237&gt;='Product Ratings'!$U$9,'Product Ratings'!$S$9)))))</f>
        <v>3</v>
      </c>
      <c r="W1237" s="135">
        <f t="shared" si="6"/>
        <v>7</v>
      </c>
      <c r="X1237" s="90"/>
      <c r="Y1237" s="90"/>
      <c r="Z1237" s="90"/>
      <c r="AA1237" s="90"/>
      <c r="AB1237" s="90"/>
    </row>
    <row r="1238" ht="12.75" customHeight="1">
      <c r="A1238" s="87"/>
      <c r="B1238" s="90"/>
      <c r="C1238" s="90"/>
      <c r="D1238" s="126">
        <v>2.0</v>
      </c>
      <c r="E1238" s="127">
        <v>264.35</v>
      </c>
      <c r="F1238" s="128">
        <f t="shared" si="7"/>
        <v>171.8275</v>
      </c>
      <c r="G1238" s="129">
        <f t="shared" si="1"/>
        <v>92.5225</v>
      </c>
      <c r="H1238" s="130">
        <f t="shared" si="2"/>
        <v>0.35</v>
      </c>
      <c r="I1238" s="131">
        <v>44386.0</v>
      </c>
      <c r="J1238" s="132">
        <v>44422.0</v>
      </c>
      <c r="K1238" s="123"/>
      <c r="L1238" s="90"/>
      <c r="M1238" s="133">
        <f t="shared" si="3"/>
        <v>132.175</v>
      </c>
      <c r="N1238" s="99"/>
      <c r="O1238" s="133">
        <f t="shared" si="5"/>
        <v>85.91375</v>
      </c>
      <c r="P1238" s="134">
        <v>0.3</v>
      </c>
      <c r="Q1238" s="90"/>
      <c r="R1238" s="99">
        <f>IF(AND(H1238&lt;='Product Ratings'!$E$5,H1238&gt;='Product Ratings'!$D$5),'Product Ratings'!$C$5,IF(AND(H1238&lt;='Product Ratings'!$E$6,H1238&gt;='Product Ratings'!$D$6),'Product Ratings'!$C$6,IF(AND(H1238&lt;='Product Ratings'!$E$7,H1238&gt;='Product Ratings'!$D$7),'Product Ratings'!$C$7,IF(AND(H1238&lt;='Product Ratings'!$E$8,H1238&gt;='Product Ratings'!$D$8),'Product Ratings'!$C$8,IF(H1238&gt;='Product Ratings'!$D$9,'Product Ratings'!$C$9)))))</f>
        <v>2</v>
      </c>
      <c r="S1238" s="99">
        <f>IF(AND(D1238&lt;='Product Ratings'!$I$5,D1238&gt;='Product Ratings'!$H$5),'Product Ratings'!$F$5,IF(AND(D1238&lt;='Product Ratings'!$I$6,D1238&gt;='Product Ratings'!$H$6),'Product Ratings'!$F$6,IF(AND(D1238&lt;='Product Ratings'!$I$7,I1238&gt;='Product Ratings'!$H$7),'Product Ratings'!$F$7,IF(AND(D1238&lt;='Product Ratings'!$I$8,D1238&gt;='Product Ratings'!$H$8),'Product Ratings'!$F$8,IF(D1238&gt;='Product Ratings'!$H$9,'Product Ratings'!$F$9)))))</f>
        <v>1</v>
      </c>
      <c r="T1238" s="99">
        <f>IF(AND(O1238&lt;='Product Ratings'!$M$5,O1238&gt;='Product Ratings'!$L$5),'Product Ratings'!$J$5,IF(AND(O1238&lt;='Product Ratings'!$M$6,O1238&gt;='Product Ratings'!$L$6),'Product Ratings'!$J$6,IF(AND(O1238&lt;='Product Ratings'!$M$7,O1238&gt;='Product Ratings'!$L$7),'Product Ratings'!$J$7,IF(AND(O1238&lt;='Product Ratings'!$M$8,O1238&gt;='Product Ratings'!$L$8),'Product Ratings'!$J$8,IF(O1238&gt;='Product Ratings'!$L$9,'Product Ratings'!$J$9)))))</f>
        <v>2</v>
      </c>
      <c r="U1238" s="99" t="b">
        <f>IF(AND(N1238&lt;='Product Ratings'!$R$5,N1238&gt;='Product Ratings'!$Q$5),'Product Ratings'!$O$5,IF(AND(N1238&lt;='Product Ratings'!$R$6,N1238&gt;='Product Ratings'!$Q$6),'Product Ratings'!$O$6,IF(AND(N1238&lt;='Product Ratings'!$R$7,N1238&gt;='Product Ratings'!$Q$7),'Product Ratings'!$O$7,IF(AND(N1238&lt;='Product Ratings'!$R$8,N1238&gt;='Product Ratings'!$Q$8),'Product Ratings'!$O$8,IF(N1238&gt;='Product Ratings'!$Q$9,'Product Ratings'!$O$9)))))</f>
        <v>0</v>
      </c>
      <c r="V1238" s="99">
        <f>IF(AND(P1238&lt;='Product Ratings'!$V$5,P1238&gt;='Product Ratings'!$U$5),'Product Ratings'!$S$5,IF(AND(P1238&lt;='Product Ratings'!$V$6,P1238&gt;='Product Ratings'!$U$6),'Product Ratings'!$S$6,IF(AND(P1238&lt;='Product Ratings'!$V$7,P1238&gt;='Product Ratings'!$U$7),'Product Ratings'!$S$7,IF(AND(P1238&lt;='Product Ratings'!$V$8,P1238&gt;='Product Ratings'!$U$8),'Product Ratings'!$S$8,IF(P1238&gt;='Product Ratings'!$U$9,'Product Ratings'!$S$9)))))</f>
        <v>3</v>
      </c>
      <c r="W1238" s="135">
        <f t="shared" si="6"/>
        <v>8</v>
      </c>
      <c r="X1238" s="90"/>
      <c r="Y1238" s="90"/>
      <c r="Z1238" s="90"/>
      <c r="AA1238" s="90"/>
      <c r="AB1238" s="90"/>
    </row>
    <row r="1239" ht="12.75" customHeight="1">
      <c r="A1239" s="87"/>
      <c r="B1239" s="90"/>
      <c r="C1239" s="90"/>
      <c r="D1239" s="126">
        <v>3.0</v>
      </c>
      <c r="E1239" s="127">
        <v>330.44</v>
      </c>
      <c r="F1239" s="128">
        <f t="shared" si="7"/>
        <v>214.786</v>
      </c>
      <c r="G1239" s="129">
        <f t="shared" si="1"/>
        <v>115.654</v>
      </c>
      <c r="H1239" s="130">
        <f t="shared" si="2"/>
        <v>0.35</v>
      </c>
      <c r="I1239" s="131">
        <v>44387.0</v>
      </c>
      <c r="J1239" s="132">
        <v>44423.0</v>
      </c>
      <c r="K1239" s="123"/>
      <c r="L1239" s="90"/>
      <c r="M1239" s="133">
        <f t="shared" si="3"/>
        <v>110.1466667</v>
      </c>
      <c r="N1239" s="99"/>
      <c r="O1239" s="133">
        <f t="shared" si="5"/>
        <v>71.59533333</v>
      </c>
      <c r="P1239" s="134">
        <v>0.31</v>
      </c>
      <c r="Q1239" s="90"/>
      <c r="R1239" s="99">
        <f>IF(AND(H1239&lt;='Product Ratings'!$E$5,H1239&gt;='Product Ratings'!$D$5),'Product Ratings'!$C$5,IF(AND(H1239&lt;='Product Ratings'!$E$6,H1239&gt;='Product Ratings'!$D$6),'Product Ratings'!$C$6,IF(AND(H1239&lt;='Product Ratings'!$E$7,H1239&gt;='Product Ratings'!$D$7),'Product Ratings'!$C$7,IF(AND(H1239&lt;='Product Ratings'!$E$8,H1239&gt;='Product Ratings'!$D$8),'Product Ratings'!$C$8,IF(H1239&gt;='Product Ratings'!$D$9,'Product Ratings'!$C$9)))))</f>
        <v>2</v>
      </c>
      <c r="S1239" s="99">
        <f>IF(AND(D1239&lt;='Product Ratings'!$I$5,D1239&gt;='Product Ratings'!$H$5),'Product Ratings'!$F$5,IF(AND(D1239&lt;='Product Ratings'!$I$6,D1239&gt;='Product Ratings'!$H$6),'Product Ratings'!$F$6,IF(AND(D1239&lt;='Product Ratings'!$I$7,I1239&gt;='Product Ratings'!$H$7),'Product Ratings'!$F$7,IF(AND(D1239&lt;='Product Ratings'!$I$8,D1239&gt;='Product Ratings'!$H$8),'Product Ratings'!$F$8,IF(D1239&gt;='Product Ratings'!$H$9,'Product Ratings'!$F$9)))))</f>
        <v>1</v>
      </c>
      <c r="T1239" s="99">
        <f>IF(AND(O1239&lt;='Product Ratings'!$M$5,O1239&gt;='Product Ratings'!$L$5),'Product Ratings'!$J$5,IF(AND(O1239&lt;='Product Ratings'!$M$6,O1239&gt;='Product Ratings'!$L$6),'Product Ratings'!$J$6,IF(AND(O1239&lt;='Product Ratings'!$M$7,O1239&gt;='Product Ratings'!$L$7),'Product Ratings'!$J$7,IF(AND(O1239&lt;='Product Ratings'!$M$8,O1239&gt;='Product Ratings'!$L$8),'Product Ratings'!$J$8,IF(O1239&gt;='Product Ratings'!$L$9,'Product Ratings'!$J$9)))))</f>
        <v>3</v>
      </c>
      <c r="U1239" s="99" t="b">
        <f>IF(AND(N1239&lt;='Product Ratings'!$R$5,N1239&gt;='Product Ratings'!$Q$5),'Product Ratings'!$O$5,IF(AND(N1239&lt;='Product Ratings'!$R$6,N1239&gt;='Product Ratings'!$Q$6),'Product Ratings'!$O$6,IF(AND(N1239&lt;='Product Ratings'!$R$7,N1239&gt;='Product Ratings'!$Q$7),'Product Ratings'!$O$7,IF(AND(N1239&lt;='Product Ratings'!$R$8,N1239&gt;='Product Ratings'!$Q$8),'Product Ratings'!$O$8,IF(N1239&gt;='Product Ratings'!$Q$9,'Product Ratings'!$O$9)))))</f>
        <v>0</v>
      </c>
      <c r="V1239" s="99">
        <f>IF(AND(P1239&lt;='Product Ratings'!$V$5,P1239&gt;='Product Ratings'!$U$5),'Product Ratings'!$S$5,IF(AND(P1239&lt;='Product Ratings'!$V$6,P1239&gt;='Product Ratings'!$U$6),'Product Ratings'!$S$6,IF(AND(P1239&lt;='Product Ratings'!$V$7,P1239&gt;='Product Ratings'!$U$7),'Product Ratings'!$S$7,IF(AND(P1239&lt;='Product Ratings'!$V$8,P1239&gt;='Product Ratings'!$U$8),'Product Ratings'!$S$8,IF(P1239&gt;='Product Ratings'!$U$9,'Product Ratings'!$S$9)))))</f>
        <v>3</v>
      </c>
      <c r="W1239" s="135">
        <f t="shared" si="6"/>
        <v>9</v>
      </c>
      <c r="X1239" s="90"/>
      <c r="Y1239" s="90"/>
      <c r="Z1239" s="90"/>
      <c r="AA1239" s="90"/>
      <c r="AB1239" s="90"/>
    </row>
    <row r="1240" ht="12.75" customHeight="1">
      <c r="A1240" s="87"/>
      <c r="B1240" s="90"/>
      <c r="C1240" s="90"/>
      <c r="D1240" s="126">
        <v>4.0</v>
      </c>
      <c r="E1240" s="127">
        <v>46.65</v>
      </c>
      <c r="F1240" s="128">
        <f t="shared" si="7"/>
        <v>30.3225</v>
      </c>
      <c r="G1240" s="129">
        <f t="shared" si="1"/>
        <v>16.3275</v>
      </c>
      <c r="H1240" s="130">
        <f t="shared" si="2"/>
        <v>0.35</v>
      </c>
      <c r="I1240" s="131">
        <v>44388.0</v>
      </c>
      <c r="J1240" s="132">
        <v>44424.0</v>
      </c>
      <c r="K1240" s="123"/>
      <c r="L1240" s="90"/>
      <c r="M1240" s="133">
        <f t="shared" si="3"/>
        <v>11.6625</v>
      </c>
      <c r="N1240" s="99"/>
      <c r="O1240" s="133">
        <f t="shared" si="5"/>
        <v>7.580625</v>
      </c>
      <c r="P1240" s="134">
        <v>0.32</v>
      </c>
      <c r="Q1240" s="90"/>
      <c r="R1240" s="99">
        <f>IF(AND(H1240&lt;='Product Ratings'!$E$5,H1240&gt;='Product Ratings'!$D$5),'Product Ratings'!$C$5,IF(AND(H1240&lt;='Product Ratings'!$E$6,H1240&gt;='Product Ratings'!$D$6),'Product Ratings'!$C$6,IF(AND(H1240&lt;='Product Ratings'!$E$7,H1240&gt;='Product Ratings'!$D$7),'Product Ratings'!$C$7,IF(AND(H1240&lt;='Product Ratings'!$E$8,H1240&gt;='Product Ratings'!$D$8),'Product Ratings'!$C$8,IF(H1240&gt;='Product Ratings'!$D$9,'Product Ratings'!$C$9)))))</f>
        <v>2</v>
      </c>
      <c r="S1240" s="99">
        <f>IF(AND(D1240&lt;='Product Ratings'!$I$5,D1240&gt;='Product Ratings'!$H$5),'Product Ratings'!$F$5,IF(AND(D1240&lt;='Product Ratings'!$I$6,D1240&gt;='Product Ratings'!$H$6),'Product Ratings'!$F$6,IF(AND(D1240&lt;='Product Ratings'!$I$7,I1240&gt;='Product Ratings'!$H$7),'Product Ratings'!$F$7,IF(AND(D1240&lt;='Product Ratings'!$I$8,D1240&gt;='Product Ratings'!$H$8),'Product Ratings'!$F$8,IF(D1240&gt;='Product Ratings'!$H$9,'Product Ratings'!$F$9)))))</f>
        <v>1</v>
      </c>
      <c r="T1240" s="99">
        <f>IF(AND(O1240&lt;='Product Ratings'!$M$5,O1240&gt;='Product Ratings'!$L$5),'Product Ratings'!$J$5,IF(AND(O1240&lt;='Product Ratings'!$M$6,O1240&gt;='Product Ratings'!$L$6),'Product Ratings'!$J$6,IF(AND(O1240&lt;='Product Ratings'!$M$7,O1240&gt;='Product Ratings'!$L$7),'Product Ratings'!$J$7,IF(AND(O1240&lt;='Product Ratings'!$M$8,O1240&gt;='Product Ratings'!$L$8),'Product Ratings'!$J$8,IF(O1240&gt;='Product Ratings'!$L$9,'Product Ratings'!$J$9)))))</f>
        <v>5</v>
      </c>
      <c r="U1240" s="99" t="b">
        <f>IF(AND(N1240&lt;='Product Ratings'!$R$5,N1240&gt;='Product Ratings'!$Q$5),'Product Ratings'!$O$5,IF(AND(N1240&lt;='Product Ratings'!$R$6,N1240&gt;='Product Ratings'!$Q$6),'Product Ratings'!$O$6,IF(AND(N1240&lt;='Product Ratings'!$R$7,N1240&gt;='Product Ratings'!$Q$7),'Product Ratings'!$O$7,IF(AND(N1240&lt;='Product Ratings'!$R$8,N1240&gt;='Product Ratings'!$Q$8),'Product Ratings'!$O$8,IF(N1240&gt;='Product Ratings'!$Q$9,'Product Ratings'!$O$9)))))</f>
        <v>0</v>
      </c>
      <c r="V1240" s="99">
        <f>IF(AND(P1240&lt;='Product Ratings'!$V$5,P1240&gt;='Product Ratings'!$U$5),'Product Ratings'!$S$5,IF(AND(P1240&lt;='Product Ratings'!$V$6,P1240&gt;='Product Ratings'!$U$6),'Product Ratings'!$S$6,IF(AND(P1240&lt;='Product Ratings'!$V$7,P1240&gt;='Product Ratings'!$U$7),'Product Ratings'!$S$7,IF(AND(P1240&lt;='Product Ratings'!$V$8,P1240&gt;='Product Ratings'!$U$8),'Product Ratings'!$S$8,IF(P1240&gt;='Product Ratings'!$U$9,'Product Ratings'!$S$9)))))</f>
        <v>3</v>
      </c>
      <c r="W1240" s="135">
        <f t="shared" si="6"/>
        <v>11</v>
      </c>
      <c r="X1240" s="90"/>
      <c r="Y1240" s="90"/>
      <c r="Z1240" s="90"/>
      <c r="AA1240" s="90"/>
      <c r="AB1240" s="90"/>
    </row>
    <row r="1241" ht="12.75" customHeight="1">
      <c r="A1241" s="87"/>
      <c r="B1241" s="90"/>
      <c r="C1241" s="90"/>
      <c r="D1241" s="126">
        <v>5.0</v>
      </c>
      <c r="E1241" s="127">
        <v>172.17</v>
      </c>
      <c r="F1241" s="128">
        <f t="shared" si="7"/>
        <v>111.9105</v>
      </c>
      <c r="G1241" s="129">
        <f t="shared" si="1"/>
        <v>60.2595</v>
      </c>
      <c r="H1241" s="130">
        <f t="shared" si="2"/>
        <v>0.35</v>
      </c>
      <c r="I1241" s="131">
        <v>44389.0</v>
      </c>
      <c r="J1241" s="132">
        <v>44425.0</v>
      </c>
      <c r="K1241" s="123"/>
      <c r="L1241" s="90"/>
      <c r="M1241" s="133">
        <f t="shared" si="3"/>
        <v>34.434</v>
      </c>
      <c r="N1241" s="99"/>
      <c r="O1241" s="133">
        <f t="shared" si="5"/>
        <v>22.3821</v>
      </c>
      <c r="P1241" s="134">
        <v>0.33</v>
      </c>
      <c r="Q1241" s="90"/>
      <c r="R1241" s="99">
        <f>IF(AND(H1241&lt;='Product Ratings'!$E$5,H1241&gt;='Product Ratings'!$D$5),'Product Ratings'!$C$5,IF(AND(H1241&lt;='Product Ratings'!$E$6,H1241&gt;='Product Ratings'!$D$6),'Product Ratings'!$C$6,IF(AND(H1241&lt;='Product Ratings'!$E$7,H1241&gt;='Product Ratings'!$D$7),'Product Ratings'!$C$7,IF(AND(H1241&lt;='Product Ratings'!$E$8,H1241&gt;='Product Ratings'!$D$8),'Product Ratings'!$C$8,IF(H1241&gt;='Product Ratings'!$D$9,'Product Ratings'!$C$9)))))</f>
        <v>2</v>
      </c>
      <c r="S1241" s="99">
        <f>IF(AND(D1241&lt;='Product Ratings'!$I$5,D1241&gt;='Product Ratings'!$H$5),'Product Ratings'!$F$5,IF(AND(D1241&lt;='Product Ratings'!$I$6,D1241&gt;='Product Ratings'!$H$6),'Product Ratings'!$F$6,IF(AND(D1241&lt;='Product Ratings'!$I$7,I1241&gt;='Product Ratings'!$H$7),'Product Ratings'!$F$7,IF(AND(D1241&lt;='Product Ratings'!$I$8,D1241&gt;='Product Ratings'!$H$8),'Product Ratings'!$F$8,IF(D1241&gt;='Product Ratings'!$H$9,'Product Ratings'!$F$9)))))</f>
        <v>1</v>
      </c>
      <c r="T1241" s="99">
        <f>IF(AND(O1241&lt;='Product Ratings'!$M$5,O1241&gt;='Product Ratings'!$L$5),'Product Ratings'!$J$5,IF(AND(O1241&lt;='Product Ratings'!$M$6,O1241&gt;='Product Ratings'!$L$6),'Product Ratings'!$J$6,IF(AND(O1241&lt;='Product Ratings'!$M$7,O1241&gt;='Product Ratings'!$L$7),'Product Ratings'!$J$7,IF(AND(O1241&lt;='Product Ratings'!$M$8,O1241&gt;='Product Ratings'!$L$8),'Product Ratings'!$J$8,IF(O1241&gt;='Product Ratings'!$L$9,'Product Ratings'!$J$9)))))</f>
        <v>5</v>
      </c>
      <c r="U1241" s="99" t="b">
        <f>IF(AND(N1241&lt;='Product Ratings'!$R$5,N1241&gt;='Product Ratings'!$Q$5),'Product Ratings'!$O$5,IF(AND(N1241&lt;='Product Ratings'!$R$6,N1241&gt;='Product Ratings'!$Q$6),'Product Ratings'!$O$6,IF(AND(N1241&lt;='Product Ratings'!$R$7,N1241&gt;='Product Ratings'!$Q$7),'Product Ratings'!$O$7,IF(AND(N1241&lt;='Product Ratings'!$R$8,N1241&gt;='Product Ratings'!$Q$8),'Product Ratings'!$O$8,IF(N1241&gt;='Product Ratings'!$Q$9,'Product Ratings'!$O$9)))))</f>
        <v>0</v>
      </c>
      <c r="V1241" s="99">
        <f>IF(AND(P1241&lt;='Product Ratings'!$V$5,P1241&gt;='Product Ratings'!$U$5),'Product Ratings'!$S$5,IF(AND(P1241&lt;='Product Ratings'!$V$6,P1241&gt;='Product Ratings'!$U$6),'Product Ratings'!$S$6,IF(AND(P1241&lt;='Product Ratings'!$V$7,P1241&gt;='Product Ratings'!$U$7),'Product Ratings'!$S$7,IF(AND(P1241&lt;='Product Ratings'!$V$8,P1241&gt;='Product Ratings'!$U$8),'Product Ratings'!$S$8,IF(P1241&gt;='Product Ratings'!$U$9,'Product Ratings'!$S$9)))))</f>
        <v>3</v>
      </c>
      <c r="W1241" s="135">
        <f t="shared" si="6"/>
        <v>11</v>
      </c>
      <c r="X1241" s="90"/>
      <c r="Y1241" s="90"/>
      <c r="Z1241" s="90"/>
      <c r="AA1241" s="90"/>
      <c r="AB1241" s="90"/>
    </row>
    <row r="1242" ht="12.75" customHeight="1">
      <c r="A1242" s="87"/>
      <c r="B1242" s="90"/>
      <c r="C1242" s="90"/>
      <c r="D1242" s="126">
        <v>6.0</v>
      </c>
      <c r="E1242" s="127">
        <v>95.35</v>
      </c>
      <c r="F1242" s="128">
        <f t="shared" si="7"/>
        <v>61.9775</v>
      </c>
      <c r="G1242" s="129">
        <f t="shared" si="1"/>
        <v>33.3725</v>
      </c>
      <c r="H1242" s="130">
        <f t="shared" si="2"/>
        <v>0.35</v>
      </c>
      <c r="I1242" s="131">
        <v>44390.0</v>
      </c>
      <c r="J1242" s="132">
        <v>44426.0</v>
      </c>
      <c r="K1242" s="123"/>
      <c r="L1242" s="90"/>
      <c r="M1242" s="133">
        <f t="shared" si="3"/>
        <v>15.89166667</v>
      </c>
      <c r="N1242" s="99"/>
      <c r="O1242" s="133">
        <f t="shared" si="5"/>
        <v>10.32958333</v>
      </c>
      <c r="P1242" s="134">
        <v>0.34</v>
      </c>
      <c r="Q1242" s="90"/>
      <c r="R1242" s="99">
        <f>IF(AND(H1242&lt;='Product Ratings'!$E$5,H1242&gt;='Product Ratings'!$D$5),'Product Ratings'!$C$5,IF(AND(H1242&lt;='Product Ratings'!$E$6,H1242&gt;='Product Ratings'!$D$6),'Product Ratings'!$C$6,IF(AND(H1242&lt;='Product Ratings'!$E$7,H1242&gt;='Product Ratings'!$D$7),'Product Ratings'!$C$7,IF(AND(H1242&lt;='Product Ratings'!$E$8,H1242&gt;='Product Ratings'!$D$8),'Product Ratings'!$C$8,IF(H1242&gt;='Product Ratings'!$D$9,'Product Ratings'!$C$9)))))</f>
        <v>2</v>
      </c>
      <c r="S1242" s="99">
        <f>IF(AND(D1242&lt;='Product Ratings'!$I$5,D1242&gt;='Product Ratings'!$H$5),'Product Ratings'!$F$5,IF(AND(D1242&lt;='Product Ratings'!$I$6,D1242&gt;='Product Ratings'!$H$6),'Product Ratings'!$F$6,IF(AND(D1242&lt;='Product Ratings'!$I$7,I1242&gt;='Product Ratings'!$H$7),'Product Ratings'!$F$7,IF(AND(D1242&lt;='Product Ratings'!$I$8,D1242&gt;='Product Ratings'!$H$8),'Product Ratings'!$F$8,IF(D1242&gt;='Product Ratings'!$H$9,'Product Ratings'!$F$9)))))</f>
        <v>2</v>
      </c>
      <c r="T1242" s="99">
        <f>IF(AND(O1242&lt;='Product Ratings'!$M$5,O1242&gt;='Product Ratings'!$L$5),'Product Ratings'!$J$5,IF(AND(O1242&lt;='Product Ratings'!$M$6,O1242&gt;='Product Ratings'!$L$6),'Product Ratings'!$J$6,IF(AND(O1242&lt;='Product Ratings'!$M$7,O1242&gt;='Product Ratings'!$L$7),'Product Ratings'!$J$7,IF(AND(O1242&lt;='Product Ratings'!$M$8,O1242&gt;='Product Ratings'!$L$8),'Product Ratings'!$J$8,IF(O1242&gt;='Product Ratings'!$L$9,'Product Ratings'!$J$9)))))</f>
        <v>5</v>
      </c>
      <c r="U1242" s="99" t="b">
        <f>IF(AND(N1242&lt;='Product Ratings'!$R$5,N1242&gt;='Product Ratings'!$Q$5),'Product Ratings'!$O$5,IF(AND(N1242&lt;='Product Ratings'!$R$6,N1242&gt;='Product Ratings'!$Q$6),'Product Ratings'!$O$6,IF(AND(N1242&lt;='Product Ratings'!$R$7,N1242&gt;='Product Ratings'!$Q$7),'Product Ratings'!$O$7,IF(AND(N1242&lt;='Product Ratings'!$R$8,N1242&gt;='Product Ratings'!$Q$8),'Product Ratings'!$O$8,IF(N1242&gt;='Product Ratings'!$Q$9,'Product Ratings'!$O$9)))))</f>
        <v>0</v>
      </c>
      <c r="V1242" s="99">
        <f>IF(AND(P1242&lt;='Product Ratings'!$V$5,P1242&gt;='Product Ratings'!$U$5),'Product Ratings'!$S$5,IF(AND(P1242&lt;='Product Ratings'!$V$6,P1242&gt;='Product Ratings'!$U$6),'Product Ratings'!$S$6,IF(AND(P1242&lt;='Product Ratings'!$V$7,P1242&gt;='Product Ratings'!$U$7),'Product Ratings'!$S$7,IF(AND(P1242&lt;='Product Ratings'!$V$8,P1242&gt;='Product Ratings'!$U$8),'Product Ratings'!$S$8,IF(P1242&gt;='Product Ratings'!$U$9,'Product Ratings'!$S$9)))))</f>
        <v>4</v>
      </c>
      <c r="W1242" s="135">
        <f t="shared" si="6"/>
        <v>13</v>
      </c>
      <c r="X1242" s="90"/>
      <c r="Y1242" s="90"/>
      <c r="Z1242" s="90"/>
      <c r="AA1242" s="90"/>
      <c r="AB1242" s="90"/>
    </row>
    <row r="1243" ht="12.75" customHeight="1">
      <c r="A1243" s="87"/>
      <c r="B1243" s="90"/>
      <c r="C1243" s="90"/>
      <c r="D1243" s="126">
        <v>1.0</v>
      </c>
      <c r="E1243" s="127">
        <v>123.39</v>
      </c>
      <c r="F1243" s="128">
        <f t="shared" si="7"/>
        <v>80.2035</v>
      </c>
      <c r="G1243" s="129">
        <f t="shared" si="1"/>
        <v>43.1865</v>
      </c>
      <c r="H1243" s="130">
        <f t="shared" si="2"/>
        <v>0.35</v>
      </c>
      <c r="I1243" s="131">
        <v>44391.0</v>
      </c>
      <c r="J1243" s="132">
        <v>44427.0</v>
      </c>
      <c r="K1243" s="123"/>
      <c r="L1243" s="90"/>
      <c r="M1243" s="133">
        <f t="shared" si="3"/>
        <v>123.39</v>
      </c>
      <c r="N1243" s="99"/>
      <c r="O1243" s="133">
        <f t="shared" si="5"/>
        <v>80.2035</v>
      </c>
      <c r="P1243" s="134">
        <v>0.35</v>
      </c>
      <c r="Q1243" s="90"/>
      <c r="R1243" s="99">
        <f>IF(AND(H1243&lt;='Product Ratings'!$E$5,H1243&gt;='Product Ratings'!$D$5),'Product Ratings'!$C$5,IF(AND(H1243&lt;='Product Ratings'!$E$6,H1243&gt;='Product Ratings'!$D$6),'Product Ratings'!$C$6,IF(AND(H1243&lt;='Product Ratings'!$E$7,H1243&gt;='Product Ratings'!$D$7),'Product Ratings'!$C$7,IF(AND(H1243&lt;='Product Ratings'!$E$8,H1243&gt;='Product Ratings'!$D$8),'Product Ratings'!$C$8,IF(H1243&gt;='Product Ratings'!$D$9,'Product Ratings'!$C$9)))))</f>
        <v>2</v>
      </c>
      <c r="S1243" s="99">
        <f>IF(AND(D1243&lt;='Product Ratings'!$I$5,D1243&gt;='Product Ratings'!$H$5),'Product Ratings'!$F$5,IF(AND(D1243&lt;='Product Ratings'!$I$6,D1243&gt;='Product Ratings'!$H$6),'Product Ratings'!$F$6,IF(AND(D1243&lt;='Product Ratings'!$I$7,I1243&gt;='Product Ratings'!$H$7),'Product Ratings'!$F$7,IF(AND(D1243&lt;='Product Ratings'!$I$8,D1243&gt;='Product Ratings'!$H$8),'Product Ratings'!$F$8,IF(D1243&gt;='Product Ratings'!$H$9,'Product Ratings'!$F$9)))))</f>
        <v>1</v>
      </c>
      <c r="T1243" s="99">
        <f>IF(AND(O1243&lt;='Product Ratings'!$M$5,O1243&gt;='Product Ratings'!$L$5),'Product Ratings'!$J$5,IF(AND(O1243&lt;='Product Ratings'!$M$6,O1243&gt;='Product Ratings'!$L$6),'Product Ratings'!$J$6,IF(AND(O1243&lt;='Product Ratings'!$M$7,O1243&gt;='Product Ratings'!$L$7),'Product Ratings'!$J$7,IF(AND(O1243&lt;='Product Ratings'!$M$8,O1243&gt;='Product Ratings'!$L$8),'Product Ratings'!$J$8,IF(O1243&gt;='Product Ratings'!$L$9,'Product Ratings'!$J$9)))))</f>
        <v>2</v>
      </c>
      <c r="U1243" s="99" t="b">
        <f>IF(AND(N1243&lt;='Product Ratings'!$R$5,N1243&gt;='Product Ratings'!$Q$5),'Product Ratings'!$O$5,IF(AND(N1243&lt;='Product Ratings'!$R$6,N1243&gt;='Product Ratings'!$Q$6),'Product Ratings'!$O$6,IF(AND(N1243&lt;='Product Ratings'!$R$7,N1243&gt;='Product Ratings'!$Q$7),'Product Ratings'!$O$7,IF(AND(N1243&lt;='Product Ratings'!$R$8,N1243&gt;='Product Ratings'!$Q$8),'Product Ratings'!$O$8,IF(N1243&gt;='Product Ratings'!$Q$9,'Product Ratings'!$O$9)))))</f>
        <v>0</v>
      </c>
      <c r="V1243" s="99">
        <f>IF(AND(P1243&lt;='Product Ratings'!$V$5,P1243&gt;='Product Ratings'!$U$5),'Product Ratings'!$S$5,IF(AND(P1243&lt;='Product Ratings'!$V$6,P1243&gt;='Product Ratings'!$U$6),'Product Ratings'!$S$6,IF(AND(P1243&lt;='Product Ratings'!$V$7,P1243&gt;='Product Ratings'!$U$7),'Product Ratings'!$S$7,IF(AND(P1243&lt;='Product Ratings'!$V$8,P1243&gt;='Product Ratings'!$U$8),'Product Ratings'!$S$8,IF(P1243&gt;='Product Ratings'!$U$9,'Product Ratings'!$S$9)))))</f>
        <v>4</v>
      </c>
      <c r="W1243" s="135">
        <f t="shared" si="6"/>
        <v>9</v>
      </c>
      <c r="X1243" s="90"/>
      <c r="Y1243" s="90"/>
      <c r="Z1243" s="90"/>
      <c r="AA1243" s="90"/>
      <c r="AB1243" s="90"/>
    </row>
    <row r="1244" ht="12.75" customHeight="1">
      <c r="A1244" s="87"/>
      <c r="B1244" s="90"/>
      <c r="C1244" s="90"/>
      <c r="D1244" s="126">
        <v>2.0</v>
      </c>
      <c r="E1244" s="127">
        <v>81.35</v>
      </c>
      <c r="F1244" s="128">
        <f t="shared" si="7"/>
        <v>52.8775</v>
      </c>
      <c r="G1244" s="129">
        <f t="shared" si="1"/>
        <v>28.4725</v>
      </c>
      <c r="H1244" s="130">
        <f t="shared" si="2"/>
        <v>0.35</v>
      </c>
      <c r="I1244" s="131">
        <v>44392.0</v>
      </c>
      <c r="J1244" s="132">
        <v>44428.0</v>
      </c>
      <c r="K1244" s="123"/>
      <c r="L1244" s="90"/>
      <c r="M1244" s="133">
        <f t="shared" si="3"/>
        <v>40.675</v>
      </c>
      <c r="N1244" s="99"/>
      <c r="O1244" s="133">
        <f t="shared" si="5"/>
        <v>26.43875</v>
      </c>
      <c r="P1244" s="134">
        <v>0.45</v>
      </c>
      <c r="Q1244" s="90"/>
      <c r="R1244" s="99">
        <f>IF(AND(H1244&lt;='Product Ratings'!$E$5,H1244&gt;='Product Ratings'!$D$5),'Product Ratings'!$C$5,IF(AND(H1244&lt;='Product Ratings'!$E$6,H1244&gt;='Product Ratings'!$D$6),'Product Ratings'!$C$6,IF(AND(H1244&lt;='Product Ratings'!$E$7,H1244&gt;='Product Ratings'!$D$7),'Product Ratings'!$C$7,IF(AND(H1244&lt;='Product Ratings'!$E$8,H1244&gt;='Product Ratings'!$D$8),'Product Ratings'!$C$8,IF(H1244&gt;='Product Ratings'!$D$9,'Product Ratings'!$C$9)))))</f>
        <v>2</v>
      </c>
      <c r="S1244" s="99">
        <f>IF(AND(D1244&lt;='Product Ratings'!$I$5,D1244&gt;='Product Ratings'!$H$5),'Product Ratings'!$F$5,IF(AND(D1244&lt;='Product Ratings'!$I$6,D1244&gt;='Product Ratings'!$H$6),'Product Ratings'!$F$6,IF(AND(D1244&lt;='Product Ratings'!$I$7,I1244&gt;='Product Ratings'!$H$7),'Product Ratings'!$F$7,IF(AND(D1244&lt;='Product Ratings'!$I$8,D1244&gt;='Product Ratings'!$H$8),'Product Ratings'!$F$8,IF(D1244&gt;='Product Ratings'!$H$9,'Product Ratings'!$F$9)))))</f>
        <v>1</v>
      </c>
      <c r="T1244" s="99">
        <f>IF(AND(O1244&lt;='Product Ratings'!$M$5,O1244&gt;='Product Ratings'!$L$5),'Product Ratings'!$J$5,IF(AND(O1244&lt;='Product Ratings'!$M$6,O1244&gt;='Product Ratings'!$L$6),'Product Ratings'!$J$6,IF(AND(O1244&lt;='Product Ratings'!$M$7,O1244&gt;='Product Ratings'!$L$7),'Product Ratings'!$J$7,IF(AND(O1244&lt;='Product Ratings'!$M$8,O1244&gt;='Product Ratings'!$L$8),'Product Ratings'!$J$8,IF(O1244&gt;='Product Ratings'!$L$9,'Product Ratings'!$J$9)))))</f>
        <v>4</v>
      </c>
      <c r="U1244" s="99" t="b">
        <f>IF(AND(N1244&lt;='Product Ratings'!$R$5,N1244&gt;='Product Ratings'!$Q$5),'Product Ratings'!$O$5,IF(AND(N1244&lt;='Product Ratings'!$R$6,N1244&gt;='Product Ratings'!$Q$6),'Product Ratings'!$O$6,IF(AND(N1244&lt;='Product Ratings'!$R$7,N1244&gt;='Product Ratings'!$Q$7),'Product Ratings'!$O$7,IF(AND(N1244&lt;='Product Ratings'!$R$8,N1244&gt;='Product Ratings'!$Q$8),'Product Ratings'!$O$8,IF(N1244&gt;='Product Ratings'!$Q$9,'Product Ratings'!$O$9)))))</f>
        <v>0</v>
      </c>
      <c r="V1244" s="99">
        <f>IF(AND(P1244&lt;='Product Ratings'!$V$5,P1244&gt;='Product Ratings'!$U$5),'Product Ratings'!$S$5,IF(AND(P1244&lt;='Product Ratings'!$V$6,P1244&gt;='Product Ratings'!$U$6),'Product Ratings'!$S$6,IF(AND(P1244&lt;='Product Ratings'!$V$7,P1244&gt;='Product Ratings'!$U$7),'Product Ratings'!$S$7,IF(AND(P1244&lt;='Product Ratings'!$V$8,P1244&gt;='Product Ratings'!$U$8),'Product Ratings'!$S$8,IF(P1244&gt;='Product Ratings'!$U$9,'Product Ratings'!$S$9)))))</f>
        <v>4</v>
      </c>
      <c r="W1244" s="135">
        <f t="shared" si="6"/>
        <v>11</v>
      </c>
      <c r="X1244" s="90"/>
      <c r="Y1244" s="90"/>
      <c r="Z1244" s="90"/>
      <c r="AA1244" s="90"/>
      <c r="AB1244" s="90"/>
    </row>
    <row r="1245" ht="12.75" customHeight="1">
      <c r="A1245" s="87"/>
      <c r="B1245" s="90"/>
      <c r="C1245" s="90"/>
      <c r="D1245" s="126">
        <v>3.0</v>
      </c>
      <c r="E1245" s="127">
        <v>75.65</v>
      </c>
      <c r="F1245" s="128">
        <f t="shared" si="7"/>
        <v>49.1725</v>
      </c>
      <c r="G1245" s="129">
        <f t="shared" si="1"/>
        <v>26.4775</v>
      </c>
      <c r="H1245" s="130">
        <f t="shared" si="2"/>
        <v>0.35</v>
      </c>
      <c r="I1245" s="131">
        <v>44393.0</v>
      </c>
      <c r="J1245" s="132">
        <v>44429.0</v>
      </c>
      <c r="K1245" s="123"/>
      <c r="L1245" s="90"/>
      <c r="M1245" s="133">
        <f t="shared" si="3"/>
        <v>25.21666667</v>
      </c>
      <c r="N1245" s="99"/>
      <c r="O1245" s="133">
        <f t="shared" si="5"/>
        <v>16.39083333</v>
      </c>
      <c r="P1245" s="134">
        <v>0.46</v>
      </c>
      <c r="Q1245" s="90"/>
      <c r="R1245" s="99">
        <f>IF(AND(H1245&lt;='Product Ratings'!$E$5,H1245&gt;='Product Ratings'!$D$5),'Product Ratings'!$C$5,IF(AND(H1245&lt;='Product Ratings'!$E$6,H1245&gt;='Product Ratings'!$D$6),'Product Ratings'!$C$6,IF(AND(H1245&lt;='Product Ratings'!$E$7,H1245&gt;='Product Ratings'!$D$7),'Product Ratings'!$C$7,IF(AND(H1245&lt;='Product Ratings'!$E$8,H1245&gt;='Product Ratings'!$D$8),'Product Ratings'!$C$8,IF(H1245&gt;='Product Ratings'!$D$9,'Product Ratings'!$C$9)))))</f>
        <v>2</v>
      </c>
      <c r="S1245" s="99">
        <f>IF(AND(D1245&lt;='Product Ratings'!$I$5,D1245&gt;='Product Ratings'!$H$5),'Product Ratings'!$F$5,IF(AND(D1245&lt;='Product Ratings'!$I$6,D1245&gt;='Product Ratings'!$H$6),'Product Ratings'!$F$6,IF(AND(D1245&lt;='Product Ratings'!$I$7,I1245&gt;='Product Ratings'!$H$7),'Product Ratings'!$F$7,IF(AND(D1245&lt;='Product Ratings'!$I$8,D1245&gt;='Product Ratings'!$H$8),'Product Ratings'!$F$8,IF(D1245&gt;='Product Ratings'!$H$9,'Product Ratings'!$F$9)))))</f>
        <v>1</v>
      </c>
      <c r="T1245" s="99">
        <f>IF(AND(O1245&lt;='Product Ratings'!$M$5,O1245&gt;='Product Ratings'!$L$5),'Product Ratings'!$J$5,IF(AND(O1245&lt;='Product Ratings'!$M$6,O1245&gt;='Product Ratings'!$L$6),'Product Ratings'!$J$6,IF(AND(O1245&lt;='Product Ratings'!$M$7,O1245&gt;='Product Ratings'!$L$7),'Product Ratings'!$J$7,IF(AND(O1245&lt;='Product Ratings'!$M$8,O1245&gt;='Product Ratings'!$L$8),'Product Ratings'!$J$8,IF(O1245&gt;='Product Ratings'!$L$9,'Product Ratings'!$J$9)))))</f>
        <v>5</v>
      </c>
      <c r="U1245" s="99" t="b">
        <f>IF(AND(N1245&lt;='Product Ratings'!$R$5,N1245&gt;='Product Ratings'!$Q$5),'Product Ratings'!$O$5,IF(AND(N1245&lt;='Product Ratings'!$R$6,N1245&gt;='Product Ratings'!$Q$6),'Product Ratings'!$O$6,IF(AND(N1245&lt;='Product Ratings'!$R$7,N1245&gt;='Product Ratings'!$Q$7),'Product Ratings'!$O$7,IF(AND(N1245&lt;='Product Ratings'!$R$8,N1245&gt;='Product Ratings'!$Q$8),'Product Ratings'!$O$8,IF(N1245&gt;='Product Ratings'!$Q$9,'Product Ratings'!$O$9)))))</f>
        <v>0</v>
      </c>
      <c r="V1245" s="99">
        <f>IF(AND(P1245&lt;='Product Ratings'!$V$5,P1245&gt;='Product Ratings'!$U$5),'Product Ratings'!$S$5,IF(AND(P1245&lt;='Product Ratings'!$V$6,P1245&gt;='Product Ratings'!$U$6),'Product Ratings'!$S$6,IF(AND(P1245&lt;='Product Ratings'!$V$7,P1245&gt;='Product Ratings'!$U$7),'Product Ratings'!$S$7,IF(AND(P1245&lt;='Product Ratings'!$V$8,P1245&gt;='Product Ratings'!$U$8),'Product Ratings'!$S$8,IF(P1245&gt;='Product Ratings'!$U$9,'Product Ratings'!$S$9)))))</f>
        <v>4</v>
      </c>
      <c r="W1245" s="135">
        <f t="shared" si="6"/>
        <v>12</v>
      </c>
      <c r="X1245" s="90"/>
      <c r="Y1245" s="90"/>
      <c r="Z1245" s="90"/>
      <c r="AA1245" s="90"/>
      <c r="AB1245" s="90"/>
    </row>
    <row r="1246" ht="12.75" customHeight="1">
      <c r="A1246" s="87"/>
      <c r="B1246" s="90"/>
      <c r="C1246" s="90"/>
      <c r="D1246" s="126">
        <v>4.0</v>
      </c>
      <c r="E1246" s="127">
        <v>50.43</v>
      </c>
      <c r="F1246" s="128">
        <f t="shared" si="7"/>
        <v>32.7795</v>
      </c>
      <c r="G1246" s="129">
        <f t="shared" si="1"/>
        <v>17.6505</v>
      </c>
      <c r="H1246" s="130">
        <f t="shared" si="2"/>
        <v>0.35</v>
      </c>
      <c r="I1246" s="131">
        <v>44394.0</v>
      </c>
      <c r="J1246" s="132">
        <v>44430.0</v>
      </c>
      <c r="K1246" s="123"/>
      <c r="L1246" s="90"/>
      <c r="M1246" s="133">
        <f t="shared" si="3"/>
        <v>12.6075</v>
      </c>
      <c r="N1246" s="99"/>
      <c r="O1246" s="133">
        <f t="shared" si="5"/>
        <v>8.194875</v>
      </c>
      <c r="P1246" s="134">
        <v>0.48</v>
      </c>
      <c r="Q1246" s="90"/>
      <c r="R1246" s="99">
        <f>IF(AND(H1246&lt;='Product Ratings'!$E$5,H1246&gt;='Product Ratings'!$D$5),'Product Ratings'!$C$5,IF(AND(H1246&lt;='Product Ratings'!$E$6,H1246&gt;='Product Ratings'!$D$6),'Product Ratings'!$C$6,IF(AND(H1246&lt;='Product Ratings'!$E$7,H1246&gt;='Product Ratings'!$D$7),'Product Ratings'!$C$7,IF(AND(H1246&lt;='Product Ratings'!$E$8,H1246&gt;='Product Ratings'!$D$8),'Product Ratings'!$C$8,IF(H1246&gt;='Product Ratings'!$D$9,'Product Ratings'!$C$9)))))</f>
        <v>2</v>
      </c>
      <c r="S1246" s="99">
        <f>IF(AND(D1246&lt;='Product Ratings'!$I$5,D1246&gt;='Product Ratings'!$H$5),'Product Ratings'!$F$5,IF(AND(D1246&lt;='Product Ratings'!$I$6,D1246&gt;='Product Ratings'!$H$6),'Product Ratings'!$F$6,IF(AND(D1246&lt;='Product Ratings'!$I$7,I1246&gt;='Product Ratings'!$H$7),'Product Ratings'!$F$7,IF(AND(D1246&lt;='Product Ratings'!$I$8,D1246&gt;='Product Ratings'!$H$8),'Product Ratings'!$F$8,IF(D1246&gt;='Product Ratings'!$H$9,'Product Ratings'!$F$9)))))</f>
        <v>1</v>
      </c>
      <c r="T1246" s="99">
        <f>IF(AND(O1246&lt;='Product Ratings'!$M$5,O1246&gt;='Product Ratings'!$L$5),'Product Ratings'!$J$5,IF(AND(O1246&lt;='Product Ratings'!$M$6,O1246&gt;='Product Ratings'!$L$6),'Product Ratings'!$J$6,IF(AND(O1246&lt;='Product Ratings'!$M$7,O1246&gt;='Product Ratings'!$L$7),'Product Ratings'!$J$7,IF(AND(O1246&lt;='Product Ratings'!$M$8,O1246&gt;='Product Ratings'!$L$8),'Product Ratings'!$J$8,IF(O1246&gt;='Product Ratings'!$L$9,'Product Ratings'!$J$9)))))</f>
        <v>5</v>
      </c>
      <c r="U1246" s="99" t="b">
        <f>IF(AND(N1246&lt;='Product Ratings'!$R$5,N1246&gt;='Product Ratings'!$Q$5),'Product Ratings'!$O$5,IF(AND(N1246&lt;='Product Ratings'!$R$6,N1246&gt;='Product Ratings'!$Q$6),'Product Ratings'!$O$6,IF(AND(N1246&lt;='Product Ratings'!$R$7,N1246&gt;='Product Ratings'!$Q$7),'Product Ratings'!$O$7,IF(AND(N1246&lt;='Product Ratings'!$R$8,N1246&gt;='Product Ratings'!$Q$8),'Product Ratings'!$O$8,IF(N1246&gt;='Product Ratings'!$Q$9,'Product Ratings'!$O$9)))))</f>
        <v>0</v>
      </c>
      <c r="V1246" s="99">
        <f>IF(AND(P1246&lt;='Product Ratings'!$V$5,P1246&gt;='Product Ratings'!$U$5),'Product Ratings'!$S$5,IF(AND(P1246&lt;='Product Ratings'!$V$6,P1246&gt;='Product Ratings'!$U$6),'Product Ratings'!$S$6,IF(AND(P1246&lt;='Product Ratings'!$V$7,P1246&gt;='Product Ratings'!$U$7),'Product Ratings'!$S$7,IF(AND(P1246&lt;='Product Ratings'!$V$8,P1246&gt;='Product Ratings'!$U$8),'Product Ratings'!$S$8,IF(P1246&gt;='Product Ratings'!$U$9,'Product Ratings'!$S$9)))))</f>
        <v>4</v>
      </c>
      <c r="W1246" s="135">
        <f t="shared" si="6"/>
        <v>12</v>
      </c>
      <c r="X1246" s="90"/>
      <c r="Y1246" s="90"/>
      <c r="Z1246" s="90"/>
      <c r="AA1246" s="90"/>
      <c r="AB1246" s="90"/>
    </row>
    <row r="1247" ht="12.75" customHeight="1">
      <c r="A1247" s="87"/>
      <c r="B1247" s="90"/>
      <c r="C1247" s="90"/>
      <c r="D1247" s="126">
        <v>5.0</v>
      </c>
      <c r="E1247" s="127">
        <v>172.17</v>
      </c>
      <c r="F1247" s="128">
        <f t="shared" si="7"/>
        <v>111.9105</v>
      </c>
      <c r="G1247" s="129">
        <f t="shared" si="1"/>
        <v>60.2595</v>
      </c>
      <c r="H1247" s="130">
        <f t="shared" si="2"/>
        <v>0.35</v>
      </c>
      <c r="I1247" s="131">
        <v>44395.0</v>
      </c>
      <c r="J1247" s="132">
        <v>44431.0</v>
      </c>
      <c r="K1247" s="123"/>
      <c r="L1247" s="90"/>
      <c r="M1247" s="133">
        <f t="shared" si="3"/>
        <v>34.434</v>
      </c>
      <c r="N1247" s="99"/>
      <c r="O1247" s="133">
        <f t="shared" si="5"/>
        <v>22.3821</v>
      </c>
      <c r="P1247" s="134">
        <v>0.5</v>
      </c>
      <c r="Q1247" s="90"/>
      <c r="R1247" s="99">
        <f>IF(AND(H1247&lt;='Product Ratings'!$E$5,H1247&gt;='Product Ratings'!$D$5),'Product Ratings'!$C$5,IF(AND(H1247&lt;='Product Ratings'!$E$6,H1247&gt;='Product Ratings'!$D$6),'Product Ratings'!$C$6,IF(AND(H1247&lt;='Product Ratings'!$E$7,H1247&gt;='Product Ratings'!$D$7),'Product Ratings'!$C$7,IF(AND(H1247&lt;='Product Ratings'!$E$8,H1247&gt;='Product Ratings'!$D$8),'Product Ratings'!$C$8,IF(H1247&gt;='Product Ratings'!$D$9,'Product Ratings'!$C$9)))))</f>
        <v>2</v>
      </c>
      <c r="S1247" s="99">
        <f>IF(AND(D1247&lt;='Product Ratings'!$I$5,D1247&gt;='Product Ratings'!$H$5),'Product Ratings'!$F$5,IF(AND(D1247&lt;='Product Ratings'!$I$6,D1247&gt;='Product Ratings'!$H$6),'Product Ratings'!$F$6,IF(AND(D1247&lt;='Product Ratings'!$I$7,I1247&gt;='Product Ratings'!$H$7),'Product Ratings'!$F$7,IF(AND(D1247&lt;='Product Ratings'!$I$8,D1247&gt;='Product Ratings'!$H$8),'Product Ratings'!$F$8,IF(D1247&gt;='Product Ratings'!$H$9,'Product Ratings'!$F$9)))))</f>
        <v>1</v>
      </c>
      <c r="T1247" s="99">
        <f>IF(AND(O1247&lt;='Product Ratings'!$M$5,O1247&gt;='Product Ratings'!$L$5),'Product Ratings'!$J$5,IF(AND(O1247&lt;='Product Ratings'!$M$6,O1247&gt;='Product Ratings'!$L$6),'Product Ratings'!$J$6,IF(AND(O1247&lt;='Product Ratings'!$M$7,O1247&gt;='Product Ratings'!$L$7),'Product Ratings'!$J$7,IF(AND(O1247&lt;='Product Ratings'!$M$8,O1247&gt;='Product Ratings'!$L$8),'Product Ratings'!$J$8,IF(O1247&gt;='Product Ratings'!$L$9,'Product Ratings'!$J$9)))))</f>
        <v>5</v>
      </c>
      <c r="U1247" s="99" t="b">
        <f>IF(AND(N1247&lt;='Product Ratings'!$R$5,N1247&gt;='Product Ratings'!$Q$5),'Product Ratings'!$O$5,IF(AND(N1247&lt;='Product Ratings'!$R$6,N1247&gt;='Product Ratings'!$Q$6),'Product Ratings'!$O$6,IF(AND(N1247&lt;='Product Ratings'!$R$7,N1247&gt;='Product Ratings'!$Q$7),'Product Ratings'!$O$7,IF(AND(N1247&lt;='Product Ratings'!$R$8,N1247&gt;='Product Ratings'!$Q$8),'Product Ratings'!$O$8,IF(N1247&gt;='Product Ratings'!$Q$9,'Product Ratings'!$O$9)))))</f>
        <v>0</v>
      </c>
      <c r="V1247" s="99">
        <f>IF(AND(P1247&lt;='Product Ratings'!$V$5,P1247&gt;='Product Ratings'!$U$5),'Product Ratings'!$S$5,IF(AND(P1247&lt;='Product Ratings'!$V$6,P1247&gt;='Product Ratings'!$U$6),'Product Ratings'!$S$6,IF(AND(P1247&lt;='Product Ratings'!$V$7,P1247&gt;='Product Ratings'!$U$7),'Product Ratings'!$S$7,IF(AND(P1247&lt;='Product Ratings'!$V$8,P1247&gt;='Product Ratings'!$U$8),'Product Ratings'!$S$8,IF(P1247&gt;='Product Ratings'!$U$9,'Product Ratings'!$S$9)))))</f>
        <v>4</v>
      </c>
      <c r="W1247" s="135">
        <f t="shared" si="6"/>
        <v>12</v>
      </c>
      <c r="X1247" s="90"/>
      <c r="Y1247" s="90"/>
      <c r="Z1247" s="90"/>
      <c r="AA1247" s="90"/>
      <c r="AB1247" s="90"/>
    </row>
    <row r="1248" ht="12.75" customHeight="1">
      <c r="A1248" s="87"/>
      <c r="B1248" s="90"/>
      <c r="C1248" s="90"/>
      <c r="D1248" s="126">
        <v>6.0</v>
      </c>
      <c r="E1248" s="127">
        <v>460.76</v>
      </c>
      <c r="F1248" s="128">
        <f t="shared" si="7"/>
        <v>299.494</v>
      </c>
      <c r="G1248" s="129">
        <f t="shared" si="1"/>
        <v>161.266</v>
      </c>
      <c r="H1248" s="130">
        <f t="shared" si="2"/>
        <v>0.35</v>
      </c>
      <c r="I1248" s="131">
        <v>44396.0</v>
      </c>
      <c r="J1248" s="132">
        <v>44432.0</v>
      </c>
      <c r="K1248" s="123"/>
      <c r="L1248" s="90"/>
      <c r="M1248" s="133">
        <f t="shared" si="3"/>
        <v>76.79333333</v>
      </c>
      <c r="N1248" s="99"/>
      <c r="O1248" s="133">
        <f t="shared" si="5"/>
        <v>49.91566667</v>
      </c>
      <c r="P1248" s="134">
        <v>0.52</v>
      </c>
      <c r="Q1248" s="90"/>
      <c r="R1248" s="99">
        <f>IF(AND(H1248&lt;='Product Ratings'!$E$5,H1248&gt;='Product Ratings'!$D$5),'Product Ratings'!$C$5,IF(AND(H1248&lt;='Product Ratings'!$E$6,H1248&gt;='Product Ratings'!$D$6),'Product Ratings'!$C$6,IF(AND(H1248&lt;='Product Ratings'!$E$7,H1248&gt;='Product Ratings'!$D$7),'Product Ratings'!$C$7,IF(AND(H1248&lt;='Product Ratings'!$E$8,H1248&gt;='Product Ratings'!$D$8),'Product Ratings'!$C$8,IF(H1248&gt;='Product Ratings'!$D$9,'Product Ratings'!$C$9)))))</f>
        <v>2</v>
      </c>
      <c r="S1248" s="99">
        <f>IF(AND(D1248&lt;='Product Ratings'!$I$5,D1248&gt;='Product Ratings'!$H$5),'Product Ratings'!$F$5,IF(AND(D1248&lt;='Product Ratings'!$I$6,D1248&gt;='Product Ratings'!$H$6),'Product Ratings'!$F$6,IF(AND(D1248&lt;='Product Ratings'!$I$7,I1248&gt;='Product Ratings'!$H$7),'Product Ratings'!$F$7,IF(AND(D1248&lt;='Product Ratings'!$I$8,D1248&gt;='Product Ratings'!$H$8),'Product Ratings'!$F$8,IF(D1248&gt;='Product Ratings'!$H$9,'Product Ratings'!$F$9)))))</f>
        <v>2</v>
      </c>
      <c r="T1248" s="99">
        <f>IF(AND(O1248&lt;='Product Ratings'!$M$5,O1248&gt;='Product Ratings'!$L$5),'Product Ratings'!$J$5,IF(AND(O1248&lt;='Product Ratings'!$M$6,O1248&gt;='Product Ratings'!$L$6),'Product Ratings'!$J$6,IF(AND(O1248&lt;='Product Ratings'!$M$7,O1248&gt;='Product Ratings'!$L$7),'Product Ratings'!$J$7,IF(AND(O1248&lt;='Product Ratings'!$M$8,O1248&gt;='Product Ratings'!$L$8),'Product Ratings'!$J$8,IF(O1248&gt;='Product Ratings'!$L$9,'Product Ratings'!$J$9)))))</f>
        <v>3</v>
      </c>
      <c r="U1248" s="99" t="b">
        <f>IF(AND(N1248&lt;='Product Ratings'!$R$5,N1248&gt;='Product Ratings'!$Q$5),'Product Ratings'!$O$5,IF(AND(N1248&lt;='Product Ratings'!$R$6,N1248&gt;='Product Ratings'!$Q$6),'Product Ratings'!$O$6,IF(AND(N1248&lt;='Product Ratings'!$R$7,N1248&gt;='Product Ratings'!$Q$7),'Product Ratings'!$O$7,IF(AND(N1248&lt;='Product Ratings'!$R$8,N1248&gt;='Product Ratings'!$Q$8),'Product Ratings'!$O$8,IF(N1248&gt;='Product Ratings'!$Q$9,'Product Ratings'!$O$9)))))</f>
        <v>0</v>
      </c>
      <c r="V1248" s="99">
        <f>IF(AND(P1248&lt;='Product Ratings'!$V$5,P1248&gt;='Product Ratings'!$U$5),'Product Ratings'!$S$5,IF(AND(P1248&lt;='Product Ratings'!$V$6,P1248&gt;='Product Ratings'!$U$6),'Product Ratings'!$S$6,IF(AND(P1248&lt;='Product Ratings'!$V$7,P1248&gt;='Product Ratings'!$U$7),'Product Ratings'!$S$7,IF(AND(P1248&lt;='Product Ratings'!$V$8,P1248&gt;='Product Ratings'!$U$8),'Product Ratings'!$S$8,IF(P1248&gt;='Product Ratings'!$U$9,'Product Ratings'!$S$9)))))</f>
        <v>4</v>
      </c>
      <c r="W1248" s="135">
        <f t="shared" si="6"/>
        <v>11</v>
      </c>
      <c r="X1248" s="90"/>
      <c r="Y1248" s="90"/>
      <c r="Z1248" s="90"/>
      <c r="AA1248" s="90"/>
      <c r="AB1248" s="90"/>
    </row>
    <row r="1249" ht="12.75" customHeight="1">
      <c r="A1249" s="87"/>
      <c r="B1249" s="90"/>
      <c r="C1249" s="90"/>
      <c r="D1249" s="126">
        <v>1.0</v>
      </c>
      <c r="E1249" s="127">
        <v>39.13</v>
      </c>
      <c r="F1249" s="128">
        <f t="shared" si="7"/>
        <v>25.4345</v>
      </c>
      <c r="G1249" s="129">
        <f t="shared" si="1"/>
        <v>13.6955</v>
      </c>
      <c r="H1249" s="130">
        <f t="shared" si="2"/>
        <v>0.35</v>
      </c>
      <c r="I1249" s="131">
        <v>44397.0</v>
      </c>
      <c r="J1249" s="132">
        <v>44433.0</v>
      </c>
      <c r="K1249" s="123"/>
      <c r="L1249" s="90"/>
      <c r="M1249" s="133">
        <f t="shared" si="3"/>
        <v>39.13</v>
      </c>
      <c r="N1249" s="99"/>
      <c r="O1249" s="133">
        <f t="shared" si="5"/>
        <v>25.4345</v>
      </c>
      <c r="P1249" s="134">
        <v>0.56</v>
      </c>
      <c r="Q1249" s="90"/>
      <c r="R1249" s="99">
        <f>IF(AND(H1249&lt;='Product Ratings'!$E$5,H1249&gt;='Product Ratings'!$D$5),'Product Ratings'!$C$5,IF(AND(H1249&lt;='Product Ratings'!$E$6,H1249&gt;='Product Ratings'!$D$6),'Product Ratings'!$C$6,IF(AND(H1249&lt;='Product Ratings'!$E$7,H1249&gt;='Product Ratings'!$D$7),'Product Ratings'!$C$7,IF(AND(H1249&lt;='Product Ratings'!$E$8,H1249&gt;='Product Ratings'!$D$8),'Product Ratings'!$C$8,IF(H1249&gt;='Product Ratings'!$D$9,'Product Ratings'!$C$9)))))</f>
        <v>2</v>
      </c>
      <c r="S1249" s="99">
        <f>IF(AND(D1249&lt;='Product Ratings'!$I$5,D1249&gt;='Product Ratings'!$H$5),'Product Ratings'!$F$5,IF(AND(D1249&lt;='Product Ratings'!$I$6,D1249&gt;='Product Ratings'!$H$6),'Product Ratings'!$F$6,IF(AND(D1249&lt;='Product Ratings'!$I$7,I1249&gt;='Product Ratings'!$H$7),'Product Ratings'!$F$7,IF(AND(D1249&lt;='Product Ratings'!$I$8,D1249&gt;='Product Ratings'!$H$8),'Product Ratings'!$F$8,IF(D1249&gt;='Product Ratings'!$H$9,'Product Ratings'!$F$9)))))</f>
        <v>1</v>
      </c>
      <c r="T1249" s="99" t="b">
        <f>IF(AND(O1249&lt;='Product Ratings'!$M$5,O1249&gt;='Product Ratings'!$L$5),'Product Ratings'!$J$5,IF(AND(O1249&lt;='Product Ratings'!$M$6,O1249&gt;='Product Ratings'!$L$6),'Product Ratings'!$J$6,IF(AND(O1249&lt;='Product Ratings'!$M$7,O1249&gt;='Product Ratings'!$L$7),'Product Ratings'!$J$7,IF(AND(O1249&lt;='Product Ratings'!$M$8,O1249&gt;='Product Ratings'!$L$8),'Product Ratings'!$J$8,IF(O1249&gt;='Product Ratings'!$L$9,'Product Ratings'!$J$9)))))</f>
        <v>0</v>
      </c>
      <c r="U1249" s="99" t="b">
        <f>IF(AND(N1249&lt;='Product Ratings'!$R$5,N1249&gt;='Product Ratings'!$Q$5),'Product Ratings'!$O$5,IF(AND(N1249&lt;='Product Ratings'!$R$6,N1249&gt;='Product Ratings'!$Q$6),'Product Ratings'!$O$6,IF(AND(N1249&lt;='Product Ratings'!$R$7,N1249&gt;='Product Ratings'!$Q$7),'Product Ratings'!$O$7,IF(AND(N1249&lt;='Product Ratings'!$R$8,N1249&gt;='Product Ratings'!$Q$8),'Product Ratings'!$O$8,IF(N1249&gt;='Product Ratings'!$Q$9,'Product Ratings'!$O$9)))))</f>
        <v>0</v>
      </c>
      <c r="V1249" s="99">
        <f>IF(AND(P1249&lt;='Product Ratings'!$V$5,P1249&gt;='Product Ratings'!$U$5),'Product Ratings'!$S$5,IF(AND(P1249&lt;='Product Ratings'!$V$6,P1249&gt;='Product Ratings'!$U$6),'Product Ratings'!$S$6,IF(AND(P1249&lt;='Product Ratings'!$V$7,P1249&gt;='Product Ratings'!$U$7),'Product Ratings'!$S$7,IF(AND(P1249&lt;='Product Ratings'!$V$8,P1249&gt;='Product Ratings'!$U$8),'Product Ratings'!$S$8,IF(P1249&gt;='Product Ratings'!$U$9,'Product Ratings'!$S$9)))))</f>
        <v>4</v>
      </c>
      <c r="W1249" s="135">
        <f t="shared" si="6"/>
        <v>7</v>
      </c>
      <c r="X1249" s="90"/>
      <c r="Y1249" s="90"/>
      <c r="Z1249" s="90"/>
      <c r="AA1249" s="90"/>
      <c r="AB1249" s="90"/>
    </row>
    <row r="1250" ht="12.75" customHeight="1">
      <c r="A1250" s="87"/>
      <c r="B1250" s="90"/>
      <c r="C1250" s="90"/>
      <c r="D1250" s="126">
        <v>2.0</v>
      </c>
      <c r="E1250" s="127">
        <v>1446.96</v>
      </c>
      <c r="F1250" s="128">
        <f t="shared" si="7"/>
        <v>940.524</v>
      </c>
      <c r="G1250" s="129">
        <f t="shared" si="1"/>
        <v>506.436</v>
      </c>
      <c r="H1250" s="130">
        <f t="shared" si="2"/>
        <v>0.35</v>
      </c>
      <c r="I1250" s="131">
        <v>44398.0</v>
      </c>
      <c r="J1250" s="132">
        <v>44434.0</v>
      </c>
      <c r="K1250" s="123"/>
      <c r="L1250" s="90"/>
      <c r="M1250" s="133">
        <f t="shared" si="3"/>
        <v>723.48</v>
      </c>
      <c r="N1250" s="99"/>
      <c r="O1250" s="133">
        <f t="shared" si="5"/>
        <v>470.262</v>
      </c>
      <c r="P1250" s="134">
        <v>0.53</v>
      </c>
      <c r="Q1250" s="90"/>
      <c r="R1250" s="99">
        <f>IF(AND(H1250&lt;='Product Ratings'!$E$5,H1250&gt;='Product Ratings'!$D$5),'Product Ratings'!$C$5,IF(AND(H1250&lt;='Product Ratings'!$E$6,H1250&gt;='Product Ratings'!$D$6),'Product Ratings'!$C$6,IF(AND(H1250&lt;='Product Ratings'!$E$7,H1250&gt;='Product Ratings'!$D$7),'Product Ratings'!$C$7,IF(AND(H1250&lt;='Product Ratings'!$E$8,H1250&gt;='Product Ratings'!$D$8),'Product Ratings'!$C$8,IF(H1250&gt;='Product Ratings'!$D$9,'Product Ratings'!$C$9)))))</f>
        <v>2</v>
      </c>
      <c r="S1250" s="99">
        <f>IF(AND(D1250&lt;='Product Ratings'!$I$5,D1250&gt;='Product Ratings'!$H$5),'Product Ratings'!$F$5,IF(AND(D1250&lt;='Product Ratings'!$I$6,D1250&gt;='Product Ratings'!$H$6),'Product Ratings'!$F$6,IF(AND(D1250&lt;='Product Ratings'!$I$7,I1250&gt;='Product Ratings'!$H$7),'Product Ratings'!$F$7,IF(AND(D1250&lt;='Product Ratings'!$I$8,D1250&gt;='Product Ratings'!$H$8),'Product Ratings'!$F$8,IF(D1250&gt;='Product Ratings'!$H$9,'Product Ratings'!$F$9)))))</f>
        <v>1</v>
      </c>
      <c r="T1250" s="99">
        <f>IF(AND(O1250&lt;='Product Ratings'!$M$5,O1250&gt;='Product Ratings'!$L$5),'Product Ratings'!$J$5,IF(AND(O1250&lt;='Product Ratings'!$M$6,O1250&gt;='Product Ratings'!$L$6),'Product Ratings'!$J$6,IF(AND(O1250&lt;='Product Ratings'!$M$7,O1250&gt;='Product Ratings'!$L$7),'Product Ratings'!$J$7,IF(AND(O1250&lt;='Product Ratings'!$M$8,O1250&gt;='Product Ratings'!$L$8),'Product Ratings'!$J$8,IF(O1250&gt;='Product Ratings'!$L$9,'Product Ratings'!$J$9)))))</f>
        <v>1</v>
      </c>
      <c r="U1250" s="99" t="b">
        <f>IF(AND(N1250&lt;='Product Ratings'!$R$5,N1250&gt;='Product Ratings'!$Q$5),'Product Ratings'!$O$5,IF(AND(N1250&lt;='Product Ratings'!$R$6,N1250&gt;='Product Ratings'!$Q$6),'Product Ratings'!$O$6,IF(AND(N1250&lt;='Product Ratings'!$R$7,N1250&gt;='Product Ratings'!$Q$7),'Product Ratings'!$O$7,IF(AND(N1250&lt;='Product Ratings'!$R$8,N1250&gt;='Product Ratings'!$Q$8),'Product Ratings'!$O$8,IF(N1250&gt;='Product Ratings'!$Q$9,'Product Ratings'!$O$9)))))</f>
        <v>0</v>
      </c>
      <c r="V1250" s="99">
        <f>IF(AND(P1250&lt;='Product Ratings'!$V$5,P1250&gt;='Product Ratings'!$U$5),'Product Ratings'!$S$5,IF(AND(P1250&lt;='Product Ratings'!$V$6,P1250&gt;='Product Ratings'!$U$6),'Product Ratings'!$S$6,IF(AND(P1250&lt;='Product Ratings'!$V$7,P1250&gt;='Product Ratings'!$U$7),'Product Ratings'!$S$7,IF(AND(P1250&lt;='Product Ratings'!$V$8,P1250&gt;='Product Ratings'!$U$8),'Product Ratings'!$S$8,IF(P1250&gt;='Product Ratings'!$U$9,'Product Ratings'!$S$9)))))</f>
        <v>4</v>
      </c>
      <c r="W1250" s="135">
        <f t="shared" si="6"/>
        <v>8</v>
      </c>
      <c r="X1250" s="90"/>
      <c r="Y1250" s="90"/>
      <c r="Z1250" s="90"/>
      <c r="AA1250" s="90"/>
      <c r="AB1250" s="90"/>
    </row>
    <row r="1251" ht="12.75" customHeight="1">
      <c r="A1251" s="87"/>
      <c r="B1251" s="90"/>
      <c r="C1251" s="90"/>
      <c r="D1251" s="126">
        <v>3.0</v>
      </c>
      <c r="E1251" s="127">
        <v>144.87</v>
      </c>
      <c r="F1251" s="128">
        <f t="shared" si="7"/>
        <v>94.1655</v>
      </c>
      <c r="G1251" s="129">
        <f t="shared" si="1"/>
        <v>50.7045</v>
      </c>
      <c r="H1251" s="130">
        <f t="shared" si="2"/>
        <v>0.35</v>
      </c>
      <c r="I1251" s="131">
        <v>44399.0</v>
      </c>
      <c r="J1251" s="132">
        <v>44435.0</v>
      </c>
      <c r="K1251" s="123"/>
      <c r="L1251" s="90"/>
      <c r="M1251" s="133">
        <f t="shared" si="3"/>
        <v>48.29</v>
      </c>
      <c r="N1251" s="99"/>
      <c r="O1251" s="133">
        <f t="shared" si="5"/>
        <v>31.3885</v>
      </c>
      <c r="P1251" s="134">
        <v>0.51</v>
      </c>
      <c r="Q1251" s="90"/>
      <c r="R1251" s="99">
        <f>IF(AND(H1251&lt;='Product Ratings'!$E$5,H1251&gt;='Product Ratings'!$D$5),'Product Ratings'!$C$5,IF(AND(H1251&lt;='Product Ratings'!$E$6,H1251&gt;='Product Ratings'!$D$6),'Product Ratings'!$C$6,IF(AND(H1251&lt;='Product Ratings'!$E$7,H1251&gt;='Product Ratings'!$D$7),'Product Ratings'!$C$7,IF(AND(H1251&lt;='Product Ratings'!$E$8,H1251&gt;='Product Ratings'!$D$8),'Product Ratings'!$C$8,IF(H1251&gt;='Product Ratings'!$D$9,'Product Ratings'!$C$9)))))</f>
        <v>2</v>
      </c>
      <c r="S1251" s="99">
        <f>IF(AND(D1251&lt;='Product Ratings'!$I$5,D1251&gt;='Product Ratings'!$H$5),'Product Ratings'!$F$5,IF(AND(D1251&lt;='Product Ratings'!$I$6,D1251&gt;='Product Ratings'!$H$6),'Product Ratings'!$F$6,IF(AND(D1251&lt;='Product Ratings'!$I$7,I1251&gt;='Product Ratings'!$H$7),'Product Ratings'!$F$7,IF(AND(D1251&lt;='Product Ratings'!$I$8,D1251&gt;='Product Ratings'!$H$8),'Product Ratings'!$F$8,IF(D1251&gt;='Product Ratings'!$H$9,'Product Ratings'!$F$9)))))</f>
        <v>1</v>
      </c>
      <c r="T1251" s="99">
        <f>IF(AND(O1251&lt;='Product Ratings'!$M$5,O1251&gt;='Product Ratings'!$L$5),'Product Ratings'!$J$5,IF(AND(O1251&lt;='Product Ratings'!$M$6,O1251&gt;='Product Ratings'!$L$6),'Product Ratings'!$J$6,IF(AND(O1251&lt;='Product Ratings'!$M$7,O1251&gt;='Product Ratings'!$L$7),'Product Ratings'!$J$7,IF(AND(O1251&lt;='Product Ratings'!$M$8,O1251&gt;='Product Ratings'!$L$8),'Product Ratings'!$J$8,IF(O1251&gt;='Product Ratings'!$L$9,'Product Ratings'!$J$9)))))</f>
        <v>4</v>
      </c>
      <c r="U1251" s="99" t="b">
        <f>IF(AND(N1251&lt;='Product Ratings'!$R$5,N1251&gt;='Product Ratings'!$Q$5),'Product Ratings'!$O$5,IF(AND(N1251&lt;='Product Ratings'!$R$6,N1251&gt;='Product Ratings'!$Q$6),'Product Ratings'!$O$6,IF(AND(N1251&lt;='Product Ratings'!$R$7,N1251&gt;='Product Ratings'!$Q$7),'Product Ratings'!$O$7,IF(AND(N1251&lt;='Product Ratings'!$R$8,N1251&gt;='Product Ratings'!$Q$8),'Product Ratings'!$O$8,IF(N1251&gt;='Product Ratings'!$Q$9,'Product Ratings'!$O$9)))))</f>
        <v>0</v>
      </c>
      <c r="V1251" s="99">
        <f>IF(AND(P1251&lt;='Product Ratings'!$V$5,P1251&gt;='Product Ratings'!$U$5),'Product Ratings'!$S$5,IF(AND(P1251&lt;='Product Ratings'!$V$6,P1251&gt;='Product Ratings'!$U$6),'Product Ratings'!$S$6,IF(AND(P1251&lt;='Product Ratings'!$V$7,P1251&gt;='Product Ratings'!$U$7),'Product Ratings'!$S$7,IF(AND(P1251&lt;='Product Ratings'!$V$8,P1251&gt;='Product Ratings'!$U$8),'Product Ratings'!$S$8,IF(P1251&gt;='Product Ratings'!$U$9,'Product Ratings'!$S$9)))))</f>
        <v>4</v>
      </c>
      <c r="W1251" s="135">
        <f t="shared" si="6"/>
        <v>11</v>
      </c>
      <c r="X1251" s="90"/>
      <c r="Y1251" s="90"/>
      <c r="Z1251" s="90"/>
      <c r="AA1251" s="90"/>
      <c r="AB1251" s="90"/>
    </row>
    <row r="1252" ht="12.75" customHeight="1">
      <c r="A1252" s="87"/>
      <c r="B1252" s="90"/>
      <c r="C1252" s="90"/>
      <c r="D1252" s="126">
        <v>4.0</v>
      </c>
      <c r="E1252" s="127">
        <v>240.87</v>
      </c>
      <c r="F1252" s="128">
        <f t="shared" si="7"/>
        <v>156.5655</v>
      </c>
      <c r="G1252" s="129">
        <f t="shared" si="1"/>
        <v>84.3045</v>
      </c>
      <c r="H1252" s="130">
        <f t="shared" si="2"/>
        <v>0.35</v>
      </c>
      <c r="I1252" s="131">
        <v>44400.0</v>
      </c>
      <c r="J1252" s="132">
        <v>44436.0</v>
      </c>
      <c r="K1252" s="123"/>
      <c r="L1252" s="90"/>
      <c r="M1252" s="133">
        <f t="shared" si="3"/>
        <v>60.2175</v>
      </c>
      <c r="N1252" s="99"/>
      <c r="O1252" s="133">
        <f t="shared" si="5"/>
        <v>39.141375</v>
      </c>
      <c r="P1252" s="134">
        <v>0.57</v>
      </c>
      <c r="Q1252" s="90"/>
      <c r="R1252" s="99">
        <f>IF(AND(H1252&lt;='Product Ratings'!$E$5,H1252&gt;='Product Ratings'!$D$5),'Product Ratings'!$C$5,IF(AND(H1252&lt;='Product Ratings'!$E$6,H1252&gt;='Product Ratings'!$D$6),'Product Ratings'!$C$6,IF(AND(H1252&lt;='Product Ratings'!$E$7,H1252&gt;='Product Ratings'!$D$7),'Product Ratings'!$C$7,IF(AND(H1252&lt;='Product Ratings'!$E$8,H1252&gt;='Product Ratings'!$D$8),'Product Ratings'!$C$8,IF(H1252&gt;='Product Ratings'!$D$9,'Product Ratings'!$C$9)))))</f>
        <v>2</v>
      </c>
      <c r="S1252" s="99">
        <f>IF(AND(D1252&lt;='Product Ratings'!$I$5,D1252&gt;='Product Ratings'!$H$5),'Product Ratings'!$F$5,IF(AND(D1252&lt;='Product Ratings'!$I$6,D1252&gt;='Product Ratings'!$H$6),'Product Ratings'!$F$6,IF(AND(D1252&lt;='Product Ratings'!$I$7,I1252&gt;='Product Ratings'!$H$7),'Product Ratings'!$F$7,IF(AND(D1252&lt;='Product Ratings'!$I$8,D1252&gt;='Product Ratings'!$H$8),'Product Ratings'!$F$8,IF(D1252&gt;='Product Ratings'!$H$9,'Product Ratings'!$F$9)))))</f>
        <v>1</v>
      </c>
      <c r="T1252" s="99">
        <f>IF(AND(O1252&lt;='Product Ratings'!$M$5,O1252&gt;='Product Ratings'!$L$5),'Product Ratings'!$J$5,IF(AND(O1252&lt;='Product Ratings'!$M$6,O1252&gt;='Product Ratings'!$L$6),'Product Ratings'!$J$6,IF(AND(O1252&lt;='Product Ratings'!$M$7,O1252&gt;='Product Ratings'!$L$7),'Product Ratings'!$J$7,IF(AND(O1252&lt;='Product Ratings'!$M$8,O1252&gt;='Product Ratings'!$L$8),'Product Ratings'!$J$8,IF(O1252&gt;='Product Ratings'!$L$9,'Product Ratings'!$J$9)))))</f>
        <v>4</v>
      </c>
      <c r="U1252" s="99" t="b">
        <f>IF(AND(N1252&lt;='Product Ratings'!$R$5,N1252&gt;='Product Ratings'!$Q$5),'Product Ratings'!$O$5,IF(AND(N1252&lt;='Product Ratings'!$R$6,N1252&gt;='Product Ratings'!$Q$6),'Product Ratings'!$O$6,IF(AND(N1252&lt;='Product Ratings'!$R$7,N1252&gt;='Product Ratings'!$Q$7),'Product Ratings'!$O$7,IF(AND(N1252&lt;='Product Ratings'!$R$8,N1252&gt;='Product Ratings'!$Q$8),'Product Ratings'!$O$8,IF(N1252&gt;='Product Ratings'!$Q$9,'Product Ratings'!$O$9)))))</f>
        <v>0</v>
      </c>
      <c r="V1252" s="99">
        <f>IF(AND(P1252&lt;='Product Ratings'!$V$5,P1252&gt;='Product Ratings'!$U$5),'Product Ratings'!$S$5,IF(AND(P1252&lt;='Product Ratings'!$V$6,P1252&gt;='Product Ratings'!$U$6),'Product Ratings'!$S$6,IF(AND(P1252&lt;='Product Ratings'!$V$7,P1252&gt;='Product Ratings'!$U$7),'Product Ratings'!$S$7,IF(AND(P1252&lt;='Product Ratings'!$V$8,P1252&gt;='Product Ratings'!$U$8),'Product Ratings'!$S$8,IF(P1252&gt;='Product Ratings'!$U$9,'Product Ratings'!$S$9)))))</f>
        <v>4</v>
      </c>
      <c r="W1252" s="135">
        <f t="shared" si="6"/>
        <v>11</v>
      </c>
      <c r="X1252" s="90"/>
      <c r="Y1252" s="90"/>
      <c r="Z1252" s="90"/>
      <c r="AA1252" s="90"/>
      <c r="AB1252" s="90"/>
    </row>
    <row r="1253" ht="12.75" customHeight="1">
      <c r="A1253" s="87"/>
      <c r="B1253" s="90"/>
      <c r="C1253" s="90"/>
      <c r="D1253" s="126">
        <v>5.0</v>
      </c>
      <c r="E1253" s="127">
        <v>73.13</v>
      </c>
      <c r="F1253" s="128">
        <f t="shared" si="7"/>
        <v>47.5345</v>
      </c>
      <c r="G1253" s="129">
        <f t="shared" si="1"/>
        <v>25.5955</v>
      </c>
      <c r="H1253" s="130">
        <f t="shared" si="2"/>
        <v>0.35</v>
      </c>
      <c r="I1253" s="131">
        <v>44401.0</v>
      </c>
      <c r="J1253" s="132">
        <v>44437.0</v>
      </c>
      <c r="K1253" s="123"/>
      <c r="L1253" s="90"/>
      <c r="M1253" s="133">
        <f t="shared" si="3"/>
        <v>14.626</v>
      </c>
      <c r="N1253" s="99"/>
      <c r="O1253" s="133">
        <f t="shared" si="5"/>
        <v>9.5069</v>
      </c>
      <c r="P1253" s="134">
        <v>0.58</v>
      </c>
      <c r="Q1253" s="90"/>
      <c r="R1253" s="99">
        <f>IF(AND(H1253&lt;='Product Ratings'!$E$5,H1253&gt;='Product Ratings'!$D$5),'Product Ratings'!$C$5,IF(AND(H1253&lt;='Product Ratings'!$E$6,H1253&gt;='Product Ratings'!$D$6),'Product Ratings'!$C$6,IF(AND(H1253&lt;='Product Ratings'!$E$7,H1253&gt;='Product Ratings'!$D$7),'Product Ratings'!$C$7,IF(AND(H1253&lt;='Product Ratings'!$E$8,H1253&gt;='Product Ratings'!$D$8),'Product Ratings'!$C$8,IF(H1253&gt;='Product Ratings'!$D$9,'Product Ratings'!$C$9)))))</f>
        <v>2</v>
      </c>
      <c r="S1253" s="99">
        <f>IF(AND(D1253&lt;='Product Ratings'!$I$5,D1253&gt;='Product Ratings'!$H$5),'Product Ratings'!$F$5,IF(AND(D1253&lt;='Product Ratings'!$I$6,D1253&gt;='Product Ratings'!$H$6),'Product Ratings'!$F$6,IF(AND(D1253&lt;='Product Ratings'!$I$7,I1253&gt;='Product Ratings'!$H$7),'Product Ratings'!$F$7,IF(AND(D1253&lt;='Product Ratings'!$I$8,D1253&gt;='Product Ratings'!$H$8),'Product Ratings'!$F$8,IF(D1253&gt;='Product Ratings'!$H$9,'Product Ratings'!$F$9)))))</f>
        <v>1</v>
      </c>
      <c r="T1253" s="99">
        <f>IF(AND(O1253&lt;='Product Ratings'!$M$5,O1253&gt;='Product Ratings'!$L$5),'Product Ratings'!$J$5,IF(AND(O1253&lt;='Product Ratings'!$M$6,O1253&gt;='Product Ratings'!$L$6),'Product Ratings'!$J$6,IF(AND(O1253&lt;='Product Ratings'!$M$7,O1253&gt;='Product Ratings'!$L$7),'Product Ratings'!$J$7,IF(AND(O1253&lt;='Product Ratings'!$M$8,O1253&gt;='Product Ratings'!$L$8),'Product Ratings'!$J$8,IF(O1253&gt;='Product Ratings'!$L$9,'Product Ratings'!$J$9)))))</f>
        <v>5</v>
      </c>
      <c r="U1253" s="99" t="b">
        <f>IF(AND(N1253&lt;='Product Ratings'!$R$5,N1253&gt;='Product Ratings'!$Q$5),'Product Ratings'!$O$5,IF(AND(N1253&lt;='Product Ratings'!$R$6,N1253&gt;='Product Ratings'!$Q$6),'Product Ratings'!$O$6,IF(AND(N1253&lt;='Product Ratings'!$R$7,N1253&gt;='Product Ratings'!$Q$7),'Product Ratings'!$O$7,IF(AND(N1253&lt;='Product Ratings'!$R$8,N1253&gt;='Product Ratings'!$Q$8),'Product Ratings'!$O$8,IF(N1253&gt;='Product Ratings'!$Q$9,'Product Ratings'!$O$9)))))</f>
        <v>0</v>
      </c>
      <c r="V1253" s="99">
        <f>IF(AND(P1253&lt;='Product Ratings'!$V$5,P1253&gt;='Product Ratings'!$U$5),'Product Ratings'!$S$5,IF(AND(P1253&lt;='Product Ratings'!$V$6,P1253&gt;='Product Ratings'!$U$6),'Product Ratings'!$S$6,IF(AND(P1253&lt;='Product Ratings'!$V$7,P1253&gt;='Product Ratings'!$U$7),'Product Ratings'!$S$7,IF(AND(P1253&lt;='Product Ratings'!$V$8,P1253&gt;='Product Ratings'!$U$8),'Product Ratings'!$S$8,IF(P1253&gt;='Product Ratings'!$U$9,'Product Ratings'!$S$9)))))</f>
        <v>4</v>
      </c>
      <c r="W1253" s="135">
        <f t="shared" si="6"/>
        <v>12</v>
      </c>
      <c r="X1253" s="90"/>
      <c r="Y1253" s="90"/>
      <c r="Z1253" s="90"/>
      <c r="AA1253" s="90"/>
      <c r="AB1253" s="90"/>
    </row>
    <row r="1254" ht="12.75" customHeight="1">
      <c r="A1254" s="87"/>
      <c r="B1254" s="90"/>
      <c r="C1254" s="90"/>
      <c r="D1254" s="126">
        <v>6.0</v>
      </c>
      <c r="E1254" s="127">
        <v>73.13</v>
      </c>
      <c r="F1254" s="128">
        <f t="shared" si="7"/>
        <v>47.5345</v>
      </c>
      <c r="G1254" s="129">
        <f t="shared" si="1"/>
        <v>25.5955</v>
      </c>
      <c r="H1254" s="130">
        <f t="shared" si="2"/>
        <v>0.35</v>
      </c>
      <c r="I1254" s="131">
        <v>44402.0</v>
      </c>
      <c r="J1254" s="132">
        <v>44438.0</v>
      </c>
      <c r="K1254" s="123"/>
      <c r="L1254" s="90"/>
      <c r="M1254" s="133">
        <f t="shared" si="3"/>
        <v>12.18833333</v>
      </c>
      <c r="N1254" s="99"/>
      <c r="O1254" s="133">
        <f t="shared" si="5"/>
        <v>7.922416667</v>
      </c>
      <c r="P1254" s="134">
        <v>0.59</v>
      </c>
      <c r="Q1254" s="90"/>
      <c r="R1254" s="99">
        <f>IF(AND(H1254&lt;='Product Ratings'!$E$5,H1254&gt;='Product Ratings'!$D$5),'Product Ratings'!$C$5,IF(AND(H1254&lt;='Product Ratings'!$E$6,H1254&gt;='Product Ratings'!$D$6),'Product Ratings'!$C$6,IF(AND(H1254&lt;='Product Ratings'!$E$7,H1254&gt;='Product Ratings'!$D$7),'Product Ratings'!$C$7,IF(AND(H1254&lt;='Product Ratings'!$E$8,H1254&gt;='Product Ratings'!$D$8),'Product Ratings'!$C$8,IF(H1254&gt;='Product Ratings'!$D$9,'Product Ratings'!$C$9)))))</f>
        <v>2</v>
      </c>
      <c r="S1254" s="99">
        <f>IF(AND(D1254&lt;='Product Ratings'!$I$5,D1254&gt;='Product Ratings'!$H$5),'Product Ratings'!$F$5,IF(AND(D1254&lt;='Product Ratings'!$I$6,D1254&gt;='Product Ratings'!$H$6),'Product Ratings'!$F$6,IF(AND(D1254&lt;='Product Ratings'!$I$7,I1254&gt;='Product Ratings'!$H$7),'Product Ratings'!$F$7,IF(AND(D1254&lt;='Product Ratings'!$I$8,D1254&gt;='Product Ratings'!$H$8),'Product Ratings'!$F$8,IF(D1254&gt;='Product Ratings'!$H$9,'Product Ratings'!$F$9)))))</f>
        <v>2</v>
      </c>
      <c r="T1254" s="99">
        <f>IF(AND(O1254&lt;='Product Ratings'!$M$5,O1254&gt;='Product Ratings'!$L$5),'Product Ratings'!$J$5,IF(AND(O1254&lt;='Product Ratings'!$M$6,O1254&gt;='Product Ratings'!$L$6),'Product Ratings'!$J$6,IF(AND(O1254&lt;='Product Ratings'!$M$7,O1254&gt;='Product Ratings'!$L$7),'Product Ratings'!$J$7,IF(AND(O1254&lt;='Product Ratings'!$M$8,O1254&gt;='Product Ratings'!$L$8),'Product Ratings'!$J$8,IF(O1254&gt;='Product Ratings'!$L$9,'Product Ratings'!$J$9)))))</f>
        <v>5</v>
      </c>
      <c r="U1254" s="99" t="b">
        <f>IF(AND(N1254&lt;='Product Ratings'!$R$5,N1254&gt;='Product Ratings'!$Q$5),'Product Ratings'!$O$5,IF(AND(N1254&lt;='Product Ratings'!$R$6,N1254&gt;='Product Ratings'!$Q$6),'Product Ratings'!$O$6,IF(AND(N1254&lt;='Product Ratings'!$R$7,N1254&gt;='Product Ratings'!$Q$7),'Product Ratings'!$O$7,IF(AND(N1254&lt;='Product Ratings'!$R$8,N1254&gt;='Product Ratings'!$Q$8),'Product Ratings'!$O$8,IF(N1254&gt;='Product Ratings'!$Q$9,'Product Ratings'!$O$9)))))</f>
        <v>0</v>
      </c>
      <c r="V1254" s="99">
        <f>IF(AND(P1254&lt;='Product Ratings'!$V$5,P1254&gt;='Product Ratings'!$U$5),'Product Ratings'!$S$5,IF(AND(P1254&lt;='Product Ratings'!$V$6,P1254&gt;='Product Ratings'!$U$6),'Product Ratings'!$S$6,IF(AND(P1254&lt;='Product Ratings'!$V$7,P1254&gt;='Product Ratings'!$U$7),'Product Ratings'!$S$7,IF(AND(P1254&lt;='Product Ratings'!$V$8,P1254&gt;='Product Ratings'!$U$8),'Product Ratings'!$S$8,IF(P1254&gt;='Product Ratings'!$U$9,'Product Ratings'!$S$9)))))</f>
        <v>5</v>
      </c>
      <c r="W1254" s="135">
        <f t="shared" si="6"/>
        <v>14</v>
      </c>
      <c r="X1254" s="90"/>
      <c r="Y1254" s="90"/>
      <c r="Z1254" s="90"/>
      <c r="AA1254" s="90"/>
      <c r="AB1254" s="90"/>
    </row>
    <row r="1255" ht="12.75" customHeight="1">
      <c r="A1255" s="87"/>
      <c r="B1255" s="90"/>
      <c r="C1255" s="90"/>
      <c r="D1255" s="126">
        <v>1.0</v>
      </c>
      <c r="E1255" s="127">
        <v>59.13</v>
      </c>
      <c r="F1255" s="128">
        <f t="shared" si="7"/>
        <v>38.4345</v>
      </c>
      <c r="G1255" s="129">
        <f t="shared" si="1"/>
        <v>20.6955</v>
      </c>
      <c r="H1255" s="130">
        <f t="shared" si="2"/>
        <v>0.35</v>
      </c>
      <c r="I1255" s="131">
        <v>44403.0</v>
      </c>
      <c r="J1255" s="132">
        <v>44439.0</v>
      </c>
      <c r="K1255" s="123"/>
      <c r="L1255" s="90"/>
      <c r="M1255" s="133">
        <f t="shared" si="3"/>
        <v>59.13</v>
      </c>
      <c r="N1255" s="99"/>
      <c r="O1255" s="133">
        <f t="shared" si="5"/>
        <v>38.4345</v>
      </c>
      <c r="P1255" s="134">
        <v>0.6</v>
      </c>
      <c r="Q1255" s="90"/>
      <c r="R1255" s="99">
        <f>IF(AND(H1255&lt;='Product Ratings'!$E$5,H1255&gt;='Product Ratings'!$D$5),'Product Ratings'!$C$5,IF(AND(H1255&lt;='Product Ratings'!$E$6,H1255&gt;='Product Ratings'!$D$6),'Product Ratings'!$C$6,IF(AND(H1255&lt;='Product Ratings'!$E$7,H1255&gt;='Product Ratings'!$D$7),'Product Ratings'!$C$7,IF(AND(H1255&lt;='Product Ratings'!$E$8,H1255&gt;='Product Ratings'!$D$8),'Product Ratings'!$C$8,IF(H1255&gt;='Product Ratings'!$D$9,'Product Ratings'!$C$9)))))</f>
        <v>2</v>
      </c>
      <c r="S1255" s="99">
        <f>IF(AND(D1255&lt;='Product Ratings'!$I$5,D1255&gt;='Product Ratings'!$H$5),'Product Ratings'!$F$5,IF(AND(D1255&lt;='Product Ratings'!$I$6,D1255&gt;='Product Ratings'!$H$6),'Product Ratings'!$F$6,IF(AND(D1255&lt;='Product Ratings'!$I$7,I1255&gt;='Product Ratings'!$H$7),'Product Ratings'!$F$7,IF(AND(D1255&lt;='Product Ratings'!$I$8,D1255&gt;='Product Ratings'!$H$8),'Product Ratings'!$F$8,IF(D1255&gt;='Product Ratings'!$H$9,'Product Ratings'!$F$9)))))</f>
        <v>1</v>
      </c>
      <c r="T1255" s="99">
        <f>IF(AND(O1255&lt;='Product Ratings'!$M$5,O1255&gt;='Product Ratings'!$L$5),'Product Ratings'!$J$5,IF(AND(O1255&lt;='Product Ratings'!$M$6,O1255&gt;='Product Ratings'!$L$6),'Product Ratings'!$J$6,IF(AND(O1255&lt;='Product Ratings'!$M$7,O1255&gt;='Product Ratings'!$L$7),'Product Ratings'!$J$7,IF(AND(O1255&lt;='Product Ratings'!$M$8,O1255&gt;='Product Ratings'!$L$8),'Product Ratings'!$J$8,IF(O1255&gt;='Product Ratings'!$L$9,'Product Ratings'!$J$9)))))</f>
        <v>4</v>
      </c>
      <c r="U1255" s="99" t="b">
        <f>IF(AND(N1255&lt;='Product Ratings'!$R$5,N1255&gt;='Product Ratings'!$Q$5),'Product Ratings'!$O$5,IF(AND(N1255&lt;='Product Ratings'!$R$6,N1255&gt;='Product Ratings'!$Q$6),'Product Ratings'!$O$6,IF(AND(N1255&lt;='Product Ratings'!$R$7,N1255&gt;='Product Ratings'!$Q$7),'Product Ratings'!$O$7,IF(AND(N1255&lt;='Product Ratings'!$R$8,N1255&gt;='Product Ratings'!$Q$8),'Product Ratings'!$O$8,IF(N1255&gt;='Product Ratings'!$Q$9,'Product Ratings'!$O$9)))))</f>
        <v>0</v>
      </c>
      <c r="V1255" s="99">
        <f>IF(AND(P1255&lt;='Product Ratings'!$V$5,P1255&gt;='Product Ratings'!$U$5),'Product Ratings'!$S$5,IF(AND(P1255&lt;='Product Ratings'!$V$6,P1255&gt;='Product Ratings'!$U$6),'Product Ratings'!$S$6,IF(AND(P1255&lt;='Product Ratings'!$V$7,P1255&gt;='Product Ratings'!$U$7),'Product Ratings'!$S$7,IF(AND(P1255&lt;='Product Ratings'!$V$8,P1255&gt;='Product Ratings'!$U$8),'Product Ratings'!$S$8,IF(P1255&gt;='Product Ratings'!$U$9,'Product Ratings'!$S$9)))))</f>
        <v>5</v>
      </c>
      <c r="W1255" s="135">
        <f t="shared" si="6"/>
        <v>12</v>
      </c>
      <c r="X1255" s="90"/>
      <c r="Y1255" s="90"/>
      <c r="Z1255" s="90"/>
      <c r="AA1255" s="90"/>
      <c r="AB1255" s="90"/>
    </row>
    <row r="1256" ht="12.75" customHeight="1">
      <c r="A1256" s="87"/>
      <c r="B1256" s="90"/>
      <c r="C1256" s="90"/>
      <c r="D1256" s="126">
        <v>2.0</v>
      </c>
      <c r="E1256" s="127">
        <v>57.42</v>
      </c>
      <c r="F1256" s="128">
        <f t="shared" si="7"/>
        <v>37.323</v>
      </c>
      <c r="G1256" s="129">
        <f t="shared" si="1"/>
        <v>20.097</v>
      </c>
      <c r="H1256" s="130">
        <f t="shared" si="2"/>
        <v>0.35</v>
      </c>
      <c r="I1256" s="131">
        <v>44404.0</v>
      </c>
      <c r="J1256" s="132">
        <v>44440.0</v>
      </c>
      <c r="K1256" s="123"/>
      <c r="L1256" s="90"/>
      <c r="M1256" s="133">
        <f t="shared" si="3"/>
        <v>28.71</v>
      </c>
      <c r="N1256" s="99"/>
      <c r="O1256" s="133">
        <f t="shared" si="5"/>
        <v>18.6615</v>
      </c>
      <c r="P1256" s="134">
        <v>0.64</v>
      </c>
      <c r="Q1256" s="90"/>
      <c r="R1256" s="99">
        <f>IF(AND(H1256&lt;='Product Ratings'!$E$5,H1256&gt;='Product Ratings'!$D$5),'Product Ratings'!$C$5,IF(AND(H1256&lt;='Product Ratings'!$E$6,H1256&gt;='Product Ratings'!$D$6),'Product Ratings'!$C$6,IF(AND(H1256&lt;='Product Ratings'!$E$7,H1256&gt;='Product Ratings'!$D$7),'Product Ratings'!$C$7,IF(AND(H1256&lt;='Product Ratings'!$E$8,H1256&gt;='Product Ratings'!$D$8),'Product Ratings'!$C$8,IF(H1256&gt;='Product Ratings'!$D$9,'Product Ratings'!$C$9)))))</f>
        <v>2</v>
      </c>
      <c r="S1256" s="99">
        <f>IF(AND(D1256&lt;='Product Ratings'!$I$5,D1256&gt;='Product Ratings'!$H$5),'Product Ratings'!$F$5,IF(AND(D1256&lt;='Product Ratings'!$I$6,D1256&gt;='Product Ratings'!$H$6),'Product Ratings'!$F$6,IF(AND(D1256&lt;='Product Ratings'!$I$7,I1256&gt;='Product Ratings'!$H$7),'Product Ratings'!$F$7,IF(AND(D1256&lt;='Product Ratings'!$I$8,D1256&gt;='Product Ratings'!$H$8),'Product Ratings'!$F$8,IF(D1256&gt;='Product Ratings'!$H$9,'Product Ratings'!$F$9)))))</f>
        <v>1</v>
      </c>
      <c r="T1256" s="99">
        <f>IF(AND(O1256&lt;='Product Ratings'!$M$5,O1256&gt;='Product Ratings'!$L$5),'Product Ratings'!$J$5,IF(AND(O1256&lt;='Product Ratings'!$M$6,O1256&gt;='Product Ratings'!$L$6),'Product Ratings'!$J$6,IF(AND(O1256&lt;='Product Ratings'!$M$7,O1256&gt;='Product Ratings'!$L$7),'Product Ratings'!$J$7,IF(AND(O1256&lt;='Product Ratings'!$M$8,O1256&gt;='Product Ratings'!$L$8),'Product Ratings'!$J$8,IF(O1256&gt;='Product Ratings'!$L$9,'Product Ratings'!$J$9)))))</f>
        <v>5</v>
      </c>
      <c r="U1256" s="99" t="b">
        <f>IF(AND(N1256&lt;='Product Ratings'!$R$5,N1256&gt;='Product Ratings'!$Q$5),'Product Ratings'!$O$5,IF(AND(N1256&lt;='Product Ratings'!$R$6,N1256&gt;='Product Ratings'!$Q$6),'Product Ratings'!$O$6,IF(AND(N1256&lt;='Product Ratings'!$R$7,N1256&gt;='Product Ratings'!$Q$7),'Product Ratings'!$O$7,IF(AND(N1256&lt;='Product Ratings'!$R$8,N1256&gt;='Product Ratings'!$Q$8),'Product Ratings'!$O$8,IF(N1256&gt;='Product Ratings'!$Q$9,'Product Ratings'!$O$9)))))</f>
        <v>0</v>
      </c>
      <c r="V1256" s="99">
        <f>IF(AND(P1256&lt;='Product Ratings'!$V$5,P1256&gt;='Product Ratings'!$U$5),'Product Ratings'!$S$5,IF(AND(P1256&lt;='Product Ratings'!$V$6,P1256&gt;='Product Ratings'!$U$6),'Product Ratings'!$S$6,IF(AND(P1256&lt;='Product Ratings'!$V$7,P1256&gt;='Product Ratings'!$U$7),'Product Ratings'!$S$7,IF(AND(P1256&lt;='Product Ratings'!$V$8,P1256&gt;='Product Ratings'!$U$8),'Product Ratings'!$S$8,IF(P1256&gt;='Product Ratings'!$U$9,'Product Ratings'!$S$9)))))</f>
        <v>5</v>
      </c>
      <c r="W1256" s="135">
        <f t="shared" si="6"/>
        <v>13</v>
      </c>
      <c r="X1256" s="90"/>
      <c r="Y1256" s="90"/>
      <c r="Z1256" s="90"/>
      <c r="AA1256" s="90"/>
      <c r="AB1256" s="90"/>
    </row>
    <row r="1257" ht="12.75" customHeight="1">
      <c r="A1257" s="87"/>
      <c r="B1257" s="90"/>
      <c r="C1257" s="90"/>
      <c r="D1257" s="126">
        <v>3.0</v>
      </c>
      <c r="E1257" s="127">
        <v>117.31</v>
      </c>
      <c r="F1257" s="128">
        <f t="shared" si="7"/>
        <v>76.2515</v>
      </c>
      <c r="G1257" s="129">
        <f t="shared" si="1"/>
        <v>41.0585</v>
      </c>
      <c r="H1257" s="130">
        <f t="shared" si="2"/>
        <v>0.35</v>
      </c>
      <c r="I1257" s="131">
        <v>44405.0</v>
      </c>
      <c r="J1257" s="132">
        <v>44441.0</v>
      </c>
      <c r="K1257" s="123"/>
      <c r="L1257" s="90"/>
      <c r="M1257" s="133">
        <f t="shared" si="3"/>
        <v>39.10333333</v>
      </c>
      <c r="N1257" s="99"/>
      <c r="O1257" s="133">
        <f t="shared" si="5"/>
        <v>25.41716667</v>
      </c>
      <c r="P1257" s="134">
        <v>0.67</v>
      </c>
      <c r="Q1257" s="90"/>
      <c r="R1257" s="99">
        <f>IF(AND(H1257&lt;='Product Ratings'!$E$5,H1257&gt;='Product Ratings'!$D$5),'Product Ratings'!$C$5,IF(AND(H1257&lt;='Product Ratings'!$E$6,H1257&gt;='Product Ratings'!$D$6),'Product Ratings'!$C$6,IF(AND(H1257&lt;='Product Ratings'!$E$7,H1257&gt;='Product Ratings'!$D$7),'Product Ratings'!$C$7,IF(AND(H1257&lt;='Product Ratings'!$E$8,H1257&gt;='Product Ratings'!$D$8),'Product Ratings'!$C$8,IF(H1257&gt;='Product Ratings'!$D$9,'Product Ratings'!$C$9)))))</f>
        <v>2</v>
      </c>
      <c r="S1257" s="99">
        <f>IF(AND(D1257&lt;='Product Ratings'!$I$5,D1257&gt;='Product Ratings'!$H$5),'Product Ratings'!$F$5,IF(AND(D1257&lt;='Product Ratings'!$I$6,D1257&gt;='Product Ratings'!$H$6),'Product Ratings'!$F$6,IF(AND(D1257&lt;='Product Ratings'!$I$7,I1257&gt;='Product Ratings'!$H$7),'Product Ratings'!$F$7,IF(AND(D1257&lt;='Product Ratings'!$I$8,D1257&gt;='Product Ratings'!$H$8),'Product Ratings'!$F$8,IF(D1257&gt;='Product Ratings'!$H$9,'Product Ratings'!$F$9)))))</f>
        <v>1</v>
      </c>
      <c r="T1257" s="99" t="b">
        <f>IF(AND(O1257&lt;='Product Ratings'!$M$5,O1257&gt;='Product Ratings'!$L$5),'Product Ratings'!$J$5,IF(AND(O1257&lt;='Product Ratings'!$M$6,O1257&gt;='Product Ratings'!$L$6),'Product Ratings'!$J$6,IF(AND(O1257&lt;='Product Ratings'!$M$7,O1257&gt;='Product Ratings'!$L$7),'Product Ratings'!$J$7,IF(AND(O1257&lt;='Product Ratings'!$M$8,O1257&gt;='Product Ratings'!$L$8),'Product Ratings'!$J$8,IF(O1257&gt;='Product Ratings'!$L$9,'Product Ratings'!$J$9)))))</f>
        <v>0</v>
      </c>
      <c r="U1257" s="99" t="b">
        <f>IF(AND(N1257&lt;='Product Ratings'!$R$5,N1257&gt;='Product Ratings'!$Q$5),'Product Ratings'!$O$5,IF(AND(N1257&lt;='Product Ratings'!$R$6,N1257&gt;='Product Ratings'!$Q$6),'Product Ratings'!$O$6,IF(AND(N1257&lt;='Product Ratings'!$R$7,N1257&gt;='Product Ratings'!$Q$7),'Product Ratings'!$O$7,IF(AND(N1257&lt;='Product Ratings'!$R$8,N1257&gt;='Product Ratings'!$Q$8),'Product Ratings'!$O$8,IF(N1257&gt;='Product Ratings'!$Q$9,'Product Ratings'!$O$9)))))</f>
        <v>0</v>
      </c>
      <c r="V1257" s="99">
        <f>IF(AND(P1257&lt;='Product Ratings'!$V$5,P1257&gt;='Product Ratings'!$U$5),'Product Ratings'!$S$5,IF(AND(P1257&lt;='Product Ratings'!$V$6,P1257&gt;='Product Ratings'!$U$6),'Product Ratings'!$S$6,IF(AND(P1257&lt;='Product Ratings'!$V$7,P1257&gt;='Product Ratings'!$U$7),'Product Ratings'!$S$7,IF(AND(P1257&lt;='Product Ratings'!$V$8,P1257&gt;='Product Ratings'!$U$8),'Product Ratings'!$S$8,IF(P1257&gt;='Product Ratings'!$U$9,'Product Ratings'!$S$9)))))</f>
        <v>5</v>
      </c>
      <c r="W1257" s="135">
        <f t="shared" si="6"/>
        <v>8</v>
      </c>
      <c r="X1257" s="90"/>
      <c r="Y1257" s="90"/>
      <c r="Z1257" s="90"/>
      <c r="AA1257" s="90"/>
      <c r="AB1257" s="90"/>
    </row>
    <row r="1258" ht="12.75" customHeight="1">
      <c r="A1258" s="87"/>
      <c r="B1258" s="90"/>
      <c r="C1258" s="90"/>
      <c r="D1258" s="126">
        <v>4.0</v>
      </c>
      <c r="E1258" s="127">
        <v>58.5</v>
      </c>
      <c r="F1258" s="128">
        <f t="shared" si="7"/>
        <v>38.025</v>
      </c>
      <c r="G1258" s="129">
        <f t="shared" si="1"/>
        <v>20.475</v>
      </c>
      <c r="H1258" s="130">
        <f t="shared" si="2"/>
        <v>0.35</v>
      </c>
      <c r="I1258" s="131">
        <v>44406.0</v>
      </c>
      <c r="J1258" s="132">
        <v>44442.0</v>
      </c>
      <c r="K1258" s="123"/>
      <c r="L1258" s="90"/>
      <c r="M1258" s="133">
        <f t="shared" si="3"/>
        <v>14.625</v>
      </c>
      <c r="N1258" s="99"/>
      <c r="O1258" s="133">
        <f t="shared" si="5"/>
        <v>9.50625</v>
      </c>
      <c r="P1258" s="134">
        <v>0.68</v>
      </c>
      <c r="Q1258" s="90"/>
      <c r="R1258" s="99">
        <f>IF(AND(H1258&lt;='Product Ratings'!$E$5,H1258&gt;='Product Ratings'!$D$5),'Product Ratings'!$C$5,IF(AND(H1258&lt;='Product Ratings'!$E$6,H1258&gt;='Product Ratings'!$D$6),'Product Ratings'!$C$6,IF(AND(H1258&lt;='Product Ratings'!$E$7,H1258&gt;='Product Ratings'!$D$7),'Product Ratings'!$C$7,IF(AND(H1258&lt;='Product Ratings'!$E$8,H1258&gt;='Product Ratings'!$D$8),'Product Ratings'!$C$8,IF(H1258&gt;='Product Ratings'!$D$9,'Product Ratings'!$C$9)))))</f>
        <v>2</v>
      </c>
      <c r="S1258" s="99">
        <f>IF(AND(D1258&lt;='Product Ratings'!$I$5,D1258&gt;='Product Ratings'!$H$5),'Product Ratings'!$F$5,IF(AND(D1258&lt;='Product Ratings'!$I$6,D1258&gt;='Product Ratings'!$H$6),'Product Ratings'!$F$6,IF(AND(D1258&lt;='Product Ratings'!$I$7,I1258&gt;='Product Ratings'!$H$7),'Product Ratings'!$F$7,IF(AND(D1258&lt;='Product Ratings'!$I$8,D1258&gt;='Product Ratings'!$H$8),'Product Ratings'!$F$8,IF(D1258&gt;='Product Ratings'!$H$9,'Product Ratings'!$F$9)))))</f>
        <v>1</v>
      </c>
      <c r="T1258" s="99">
        <f>IF(AND(O1258&lt;='Product Ratings'!$M$5,O1258&gt;='Product Ratings'!$L$5),'Product Ratings'!$J$5,IF(AND(O1258&lt;='Product Ratings'!$M$6,O1258&gt;='Product Ratings'!$L$6),'Product Ratings'!$J$6,IF(AND(O1258&lt;='Product Ratings'!$M$7,O1258&gt;='Product Ratings'!$L$7),'Product Ratings'!$J$7,IF(AND(O1258&lt;='Product Ratings'!$M$8,O1258&gt;='Product Ratings'!$L$8),'Product Ratings'!$J$8,IF(O1258&gt;='Product Ratings'!$L$9,'Product Ratings'!$J$9)))))</f>
        <v>5</v>
      </c>
      <c r="U1258" s="99" t="b">
        <f>IF(AND(N1258&lt;='Product Ratings'!$R$5,N1258&gt;='Product Ratings'!$Q$5),'Product Ratings'!$O$5,IF(AND(N1258&lt;='Product Ratings'!$R$6,N1258&gt;='Product Ratings'!$Q$6),'Product Ratings'!$O$6,IF(AND(N1258&lt;='Product Ratings'!$R$7,N1258&gt;='Product Ratings'!$Q$7),'Product Ratings'!$O$7,IF(AND(N1258&lt;='Product Ratings'!$R$8,N1258&gt;='Product Ratings'!$Q$8),'Product Ratings'!$O$8,IF(N1258&gt;='Product Ratings'!$Q$9,'Product Ratings'!$O$9)))))</f>
        <v>0</v>
      </c>
      <c r="V1258" s="99">
        <f>IF(AND(P1258&lt;='Product Ratings'!$V$5,P1258&gt;='Product Ratings'!$U$5),'Product Ratings'!$S$5,IF(AND(P1258&lt;='Product Ratings'!$V$6,P1258&gt;='Product Ratings'!$U$6),'Product Ratings'!$S$6,IF(AND(P1258&lt;='Product Ratings'!$V$7,P1258&gt;='Product Ratings'!$U$7),'Product Ratings'!$S$7,IF(AND(P1258&lt;='Product Ratings'!$V$8,P1258&gt;='Product Ratings'!$U$8),'Product Ratings'!$S$8,IF(P1258&gt;='Product Ratings'!$U$9,'Product Ratings'!$S$9)))))</f>
        <v>5</v>
      </c>
      <c r="W1258" s="135">
        <f t="shared" si="6"/>
        <v>13</v>
      </c>
      <c r="X1258" s="90"/>
      <c r="Y1258" s="90"/>
      <c r="Z1258" s="90"/>
      <c r="AA1258" s="90"/>
      <c r="AB1258" s="90"/>
    </row>
    <row r="1259" ht="12.75" customHeight="1">
      <c r="A1259" s="87"/>
      <c r="B1259" s="90"/>
      <c r="C1259" s="90"/>
      <c r="D1259" s="126">
        <v>5.0</v>
      </c>
      <c r="E1259" s="127">
        <v>216.0</v>
      </c>
      <c r="F1259" s="128">
        <f t="shared" si="7"/>
        <v>140.4</v>
      </c>
      <c r="G1259" s="129">
        <f t="shared" si="1"/>
        <v>75.6</v>
      </c>
      <c r="H1259" s="130">
        <f t="shared" si="2"/>
        <v>0.35</v>
      </c>
      <c r="I1259" s="131">
        <v>44407.0</v>
      </c>
      <c r="J1259" s="132">
        <v>44443.0</v>
      </c>
      <c r="K1259" s="123"/>
      <c r="L1259" s="90"/>
      <c r="M1259" s="133">
        <f t="shared" si="3"/>
        <v>43.2</v>
      </c>
      <c r="N1259" s="99"/>
      <c r="O1259" s="133">
        <f t="shared" si="5"/>
        <v>28.08</v>
      </c>
      <c r="P1259" s="134">
        <v>0.62</v>
      </c>
      <c r="Q1259" s="90"/>
      <c r="R1259" s="99">
        <f>IF(AND(H1259&lt;='Product Ratings'!$E$5,H1259&gt;='Product Ratings'!$D$5),'Product Ratings'!$C$5,IF(AND(H1259&lt;='Product Ratings'!$E$6,H1259&gt;='Product Ratings'!$D$6),'Product Ratings'!$C$6,IF(AND(H1259&lt;='Product Ratings'!$E$7,H1259&gt;='Product Ratings'!$D$7),'Product Ratings'!$C$7,IF(AND(H1259&lt;='Product Ratings'!$E$8,H1259&gt;='Product Ratings'!$D$8),'Product Ratings'!$C$8,IF(H1259&gt;='Product Ratings'!$D$9,'Product Ratings'!$C$9)))))</f>
        <v>2</v>
      </c>
      <c r="S1259" s="99">
        <f>IF(AND(D1259&lt;='Product Ratings'!$I$5,D1259&gt;='Product Ratings'!$H$5),'Product Ratings'!$F$5,IF(AND(D1259&lt;='Product Ratings'!$I$6,D1259&gt;='Product Ratings'!$H$6),'Product Ratings'!$F$6,IF(AND(D1259&lt;='Product Ratings'!$I$7,I1259&gt;='Product Ratings'!$H$7),'Product Ratings'!$F$7,IF(AND(D1259&lt;='Product Ratings'!$I$8,D1259&gt;='Product Ratings'!$H$8),'Product Ratings'!$F$8,IF(D1259&gt;='Product Ratings'!$H$9,'Product Ratings'!$F$9)))))</f>
        <v>1</v>
      </c>
      <c r="T1259" s="99">
        <f>IF(AND(O1259&lt;='Product Ratings'!$M$5,O1259&gt;='Product Ratings'!$L$5),'Product Ratings'!$J$5,IF(AND(O1259&lt;='Product Ratings'!$M$6,O1259&gt;='Product Ratings'!$L$6),'Product Ratings'!$J$6,IF(AND(O1259&lt;='Product Ratings'!$M$7,O1259&gt;='Product Ratings'!$L$7),'Product Ratings'!$J$7,IF(AND(O1259&lt;='Product Ratings'!$M$8,O1259&gt;='Product Ratings'!$L$8),'Product Ratings'!$J$8,IF(O1259&gt;='Product Ratings'!$L$9,'Product Ratings'!$J$9)))))</f>
        <v>4</v>
      </c>
      <c r="U1259" s="99" t="b">
        <f>IF(AND(N1259&lt;='Product Ratings'!$R$5,N1259&gt;='Product Ratings'!$Q$5),'Product Ratings'!$O$5,IF(AND(N1259&lt;='Product Ratings'!$R$6,N1259&gt;='Product Ratings'!$Q$6),'Product Ratings'!$O$6,IF(AND(N1259&lt;='Product Ratings'!$R$7,N1259&gt;='Product Ratings'!$Q$7),'Product Ratings'!$O$7,IF(AND(N1259&lt;='Product Ratings'!$R$8,N1259&gt;='Product Ratings'!$Q$8),'Product Ratings'!$O$8,IF(N1259&gt;='Product Ratings'!$Q$9,'Product Ratings'!$O$9)))))</f>
        <v>0</v>
      </c>
      <c r="V1259" s="99">
        <f>IF(AND(P1259&lt;='Product Ratings'!$V$5,P1259&gt;='Product Ratings'!$U$5),'Product Ratings'!$S$5,IF(AND(P1259&lt;='Product Ratings'!$V$6,P1259&gt;='Product Ratings'!$U$6),'Product Ratings'!$S$6,IF(AND(P1259&lt;='Product Ratings'!$V$7,P1259&gt;='Product Ratings'!$U$7),'Product Ratings'!$S$7,IF(AND(P1259&lt;='Product Ratings'!$V$8,P1259&gt;='Product Ratings'!$U$8),'Product Ratings'!$S$8,IF(P1259&gt;='Product Ratings'!$U$9,'Product Ratings'!$S$9)))))</f>
        <v>5</v>
      </c>
      <c r="W1259" s="135">
        <f t="shared" si="6"/>
        <v>12</v>
      </c>
      <c r="X1259" s="90"/>
      <c r="Y1259" s="90"/>
      <c r="Z1259" s="90"/>
      <c r="AA1259" s="90"/>
      <c r="AB1259" s="90"/>
    </row>
    <row r="1260" ht="12.75" customHeight="1">
      <c r="A1260" s="87"/>
      <c r="B1260" s="90"/>
      <c r="C1260" s="90"/>
      <c r="D1260" s="126">
        <v>6.0</v>
      </c>
      <c r="E1260" s="127">
        <v>593.07</v>
      </c>
      <c r="F1260" s="128">
        <f t="shared" si="7"/>
        <v>385.4955</v>
      </c>
      <c r="G1260" s="129">
        <f t="shared" si="1"/>
        <v>207.5745</v>
      </c>
      <c r="H1260" s="130">
        <f t="shared" si="2"/>
        <v>0.35</v>
      </c>
      <c r="I1260" s="131">
        <v>44408.0</v>
      </c>
      <c r="J1260" s="132">
        <v>44444.0</v>
      </c>
      <c r="K1260" s="123"/>
      <c r="L1260" s="90"/>
      <c r="M1260" s="133">
        <f t="shared" si="3"/>
        <v>98.845</v>
      </c>
      <c r="N1260" s="99"/>
      <c r="O1260" s="133">
        <f t="shared" si="5"/>
        <v>64.24925</v>
      </c>
      <c r="P1260" s="134">
        <v>0.69</v>
      </c>
      <c r="Q1260" s="90"/>
      <c r="R1260" s="99">
        <f>IF(AND(H1260&lt;='Product Ratings'!$E$5,H1260&gt;='Product Ratings'!$D$5),'Product Ratings'!$C$5,IF(AND(H1260&lt;='Product Ratings'!$E$6,H1260&gt;='Product Ratings'!$D$6),'Product Ratings'!$C$6,IF(AND(H1260&lt;='Product Ratings'!$E$7,H1260&gt;='Product Ratings'!$D$7),'Product Ratings'!$C$7,IF(AND(H1260&lt;='Product Ratings'!$E$8,H1260&gt;='Product Ratings'!$D$8),'Product Ratings'!$C$8,IF(H1260&gt;='Product Ratings'!$D$9,'Product Ratings'!$C$9)))))</f>
        <v>2</v>
      </c>
      <c r="S1260" s="99">
        <f>IF(AND(D1260&lt;='Product Ratings'!$I$5,D1260&gt;='Product Ratings'!$H$5),'Product Ratings'!$F$5,IF(AND(D1260&lt;='Product Ratings'!$I$6,D1260&gt;='Product Ratings'!$H$6),'Product Ratings'!$F$6,IF(AND(D1260&lt;='Product Ratings'!$I$7,I1260&gt;='Product Ratings'!$H$7),'Product Ratings'!$F$7,IF(AND(D1260&lt;='Product Ratings'!$I$8,D1260&gt;='Product Ratings'!$H$8),'Product Ratings'!$F$8,IF(D1260&gt;='Product Ratings'!$H$9,'Product Ratings'!$F$9)))))</f>
        <v>2</v>
      </c>
      <c r="T1260" s="99">
        <f>IF(AND(O1260&lt;='Product Ratings'!$M$5,O1260&gt;='Product Ratings'!$L$5),'Product Ratings'!$J$5,IF(AND(O1260&lt;='Product Ratings'!$M$6,O1260&gt;='Product Ratings'!$L$6),'Product Ratings'!$J$6,IF(AND(O1260&lt;='Product Ratings'!$M$7,O1260&gt;='Product Ratings'!$L$7),'Product Ratings'!$J$7,IF(AND(O1260&lt;='Product Ratings'!$M$8,O1260&gt;='Product Ratings'!$L$8),'Product Ratings'!$J$8,IF(O1260&gt;='Product Ratings'!$L$9,'Product Ratings'!$J$9)))))</f>
        <v>3</v>
      </c>
      <c r="U1260" s="99" t="b">
        <f>IF(AND(N1260&lt;='Product Ratings'!$R$5,N1260&gt;='Product Ratings'!$Q$5),'Product Ratings'!$O$5,IF(AND(N1260&lt;='Product Ratings'!$R$6,N1260&gt;='Product Ratings'!$Q$6),'Product Ratings'!$O$6,IF(AND(N1260&lt;='Product Ratings'!$R$7,N1260&gt;='Product Ratings'!$Q$7),'Product Ratings'!$O$7,IF(AND(N1260&lt;='Product Ratings'!$R$8,N1260&gt;='Product Ratings'!$Q$8),'Product Ratings'!$O$8,IF(N1260&gt;='Product Ratings'!$Q$9,'Product Ratings'!$O$9)))))</f>
        <v>0</v>
      </c>
      <c r="V1260" s="99">
        <f>IF(AND(P1260&lt;='Product Ratings'!$V$5,P1260&gt;='Product Ratings'!$U$5),'Product Ratings'!$S$5,IF(AND(P1260&lt;='Product Ratings'!$V$6,P1260&gt;='Product Ratings'!$U$6),'Product Ratings'!$S$6,IF(AND(P1260&lt;='Product Ratings'!$V$7,P1260&gt;='Product Ratings'!$U$7),'Product Ratings'!$S$7,IF(AND(P1260&lt;='Product Ratings'!$V$8,P1260&gt;='Product Ratings'!$U$8),'Product Ratings'!$S$8,IF(P1260&gt;='Product Ratings'!$U$9,'Product Ratings'!$S$9)))))</f>
        <v>5</v>
      </c>
      <c r="W1260" s="135">
        <f t="shared" si="6"/>
        <v>12</v>
      </c>
      <c r="X1260" s="90"/>
      <c r="Y1260" s="90"/>
      <c r="Z1260" s="90"/>
      <c r="AA1260" s="90"/>
      <c r="AB1260" s="90"/>
    </row>
    <row r="1261" ht="12.75" customHeight="1">
      <c r="A1261" s="87"/>
      <c r="B1261" s="90"/>
      <c r="C1261" s="90"/>
      <c r="D1261" s="126">
        <v>1.0</v>
      </c>
      <c r="E1261" s="127">
        <v>142.26</v>
      </c>
      <c r="F1261" s="128">
        <f t="shared" si="7"/>
        <v>92.469</v>
      </c>
      <c r="G1261" s="129">
        <f t="shared" si="1"/>
        <v>49.791</v>
      </c>
      <c r="H1261" s="130">
        <f t="shared" si="2"/>
        <v>0.35</v>
      </c>
      <c r="I1261" s="131">
        <v>44409.0</v>
      </c>
      <c r="J1261" s="132">
        <v>44445.0</v>
      </c>
      <c r="K1261" s="123"/>
      <c r="L1261" s="90"/>
      <c r="M1261" s="133">
        <f t="shared" si="3"/>
        <v>142.26</v>
      </c>
      <c r="N1261" s="99"/>
      <c r="O1261" s="133">
        <f t="shared" si="5"/>
        <v>92.469</v>
      </c>
      <c r="P1261" s="134">
        <v>0.64</v>
      </c>
      <c r="Q1261" s="90"/>
      <c r="R1261" s="99">
        <f>IF(AND(H1261&lt;='Product Ratings'!$E$5,H1261&gt;='Product Ratings'!$D$5),'Product Ratings'!$C$5,IF(AND(H1261&lt;='Product Ratings'!$E$6,H1261&gt;='Product Ratings'!$D$6),'Product Ratings'!$C$6,IF(AND(H1261&lt;='Product Ratings'!$E$7,H1261&gt;='Product Ratings'!$D$7),'Product Ratings'!$C$7,IF(AND(H1261&lt;='Product Ratings'!$E$8,H1261&gt;='Product Ratings'!$D$8),'Product Ratings'!$C$8,IF(H1261&gt;='Product Ratings'!$D$9,'Product Ratings'!$C$9)))))</f>
        <v>2</v>
      </c>
      <c r="S1261" s="99">
        <f>IF(AND(D1261&lt;='Product Ratings'!$I$5,D1261&gt;='Product Ratings'!$H$5),'Product Ratings'!$F$5,IF(AND(D1261&lt;='Product Ratings'!$I$6,D1261&gt;='Product Ratings'!$H$6),'Product Ratings'!$F$6,IF(AND(D1261&lt;='Product Ratings'!$I$7,I1261&gt;='Product Ratings'!$H$7),'Product Ratings'!$F$7,IF(AND(D1261&lt;='Product Ratings'!$I$8,D1261&gt;='Product Ratings'!$H$8),'Product Ratings'!$F$8,IF(D1261&gt;='Product Ratings'!$H$9,'Product Ratings'!$F$9)))))</f>
        <v>1</v>
      </c>
      <c r="T1261" s="99">
        <f>IF(AND(O1261&lt;='Product Ratings'!$M$5,O1261&gt;='Product Ratings'!$L$5),'Product Ratings'!$J$5,IF(AND(O1261&lt;='Product Ratings'!$M$6,O1261&gt;='Product Ratings'!$L$6),'Product Ratings'!$J$6,IF(AND(O1261&lt;='Product Ratings'!$M$7,O1261&gt;='Product Ratings'!$L$7),'Product Ratings'!$J$7,IF(AND(O1261&lt;='Product Ratings'!$M$8,O1261&gt;='Product Ratings'!$L$8),'Product Ratings'!$J$8,IF(O1261&gt;='Product Ratings'!$L$9,'Product Ratings'!$J$9)))))</f>
        <v>2</v>
      </c>
      <c r="U1261" s="99" t="b">
        <f>IF(AND(N1261&lt;='Product Ratings'!$R$5,N1261&gt;='Product Ratings'!$Q$5),'Product Ratings'!$O$5,IF(AND(N1261&lt;='Product Ratings'!$R$6,N1261&gt;='Product Ratings'!$Q$6),'Product Ratings'!$O$6,IF(AND(N1261&lt;='Product Ratings'!$R$7,N1261&gt;='Product Ratings'!$Q$7),'Product Ratings'!$O$7,IF(AND(N1261&lt;='Product Ratings'!$R$8,N1261&gt;='Product Ratings'!$Q$8),'Product Ratings'!$O$8,IF(N1261&gt;='Product Ratings'!$Q$9,'Product Ratings'!$O$9)))))</f>
        <v>0</v>
      </c>
      <c r="V1261" s="99">
        <f>IF(AND(P1261&lt;='Product Ratings'!$V$5,P1261&gt;='Product Ratings'!$U$5),'Product Ratings'!$S$5,IF(AND(P1261&lt;='Product Ratings'!$V$6,P1261&gt;='Product Ratings'!$U$6),'Product Ratings'!$S$6,IF(AND(P1261&lt;='Product Ratings'!$V$7,P1261&gt;='Product Ratings'!$U$7),'Product Ratings'!$S$7,IF(AND(P1261&lt;='Product Ratings'!$V$8,P1261&gt;='Product Ratings'!$U$8),'Product Ratings'!$S$8,IF(P1261&gt;='Product Ratings'!$U$9,'Product Ratings'!$S$9)))))</f>
        <v>5</v>
      </c>
      <c r="W1261" s="135">
        <f t="shared" si="6"/>
        <v>10</v>
      </c>
      <c r="X1261" s="90"/>
      <c r="Y1261" s="90"/>
      <c r="Z1261" s="90"/>
      <c r="AA1261" s="90"/>
      <c r="AB1261" s="90"/>
    </row>
    <row r="1262" ht="12.75" customHeight="1">
      <c r="A1262" s="87"/>
      <c r="B1262" s="90"/>
      <c r="C1262" s="90"/>
      <c r="D1262" s="126">
        <v>2.0</v>
      </c>
      <c r="E1262" s="127">
        <v>121.74</v>
      </c>
      <c r="F1262" s="128">
        <f t="shared" si="7"/>
        <v>79.131</v>
      </c>
      <c r="G1262" s="129">
        <f t="shared" si="1"/>
        <v>42.609</v>
      </c>
      <c r="H1262" s="130">
        <f t="shared" si="2"/>
        <v>0.35</v>
      </c>
      <c r="I1262" s="131">
        <v>44410.0</v>
      </c>
      <c r="J1262" s="132">
        <v>44446.0</v>
      </c>
      <c r="K1262" s="123"/>
      <c r="L1262" s="90"/>
      <c r="M1262" s="133">
        <f t="shared" si="3"/>
        <v>60.87</v>
      </c>
      <c r="N1262" s="99"/>
      <c r="O1262" s="133">
        <f t="shared" si="5"/>
        <v>39.5655</v>
      </c>
      <c r="P1262" s="134">
        <v>0.15</v>
      </c>
      <c r="Q1262" s="90"/>
      <c r="R1262" s="99">
        <f>IF(AND(H1262&lt;='Product Ratings'!$E$5,H1262&gt;='Product Ratings'!$D$5),'Product Ratings'!$C$5,IF(AND(H1262&lt;='Product Ratings'!$E$6,H1262&gt;='Product Ratings'!$D$6),'Product Ratings'!$C$6,IF(AND(H1262&lt;='Product Ratings'!$E$7,H1262&gt;='Product Ratings'!$D$7),'Product Ratings'!$C$7,IF(AND(H1262&lt;='Product Ratings'!$E$8,H1262&gt;='Product Ratings'!$D$8),'Product Ratings'!$C$8,IF(H1262&gt;='Product Ratings'!$D$9,'Product Ratings'!$C$9)))))</f>
        <v>2</v>
      </c>
      <c r="S1262" s="99">
        <f>IF(AND(D1262&lt;='Product Ratings'!$I$5,D1262&gt;='Product Ratings'!$H$5),'Product Ratings'!$F$5,IF(AND(D1262&lt;='Product Ratings'!$I$6,D1262&gt;='Product Ratings'!$H$6),'Product Ratings'!$F$6,IF(AND(D1262&lt;='Product Ratings'!$I$7,I1262&gt;='Product Ratings'!$H$7),'Product Ratings'!$F$7,IF(AND(D1262&lt;='Product Ratings'!$I$8,D1262&gt;='Product Ratings'!$H$8),'Product Ratings'!$F$8,IF(D1262&gt;='Product Ratings'!$H$9,'Product Ratings'!$F$9)))))</f>
        <v>1</v>
      </c>
      <c r="T1262" s="99">
        <f>IF(AND(O1262&lt;='Product Ratings'!$M$5,O1262&gt;='Product Ratings'!$L$5),'Product Ratings'!$J$5,IF(AND(O1262&lt;='Product Ratings'!$M$6,O1262&gt;='Product Ratings'!$L$6),'Product Ratings'!$J$6,IF(AND(O1262&lt;='Product Ratings'!$M$7,O1262&gt;='Product Ratings'!$L$7),'Product Ratings'!$J$7,IF(AND(O1262&lt;='Product Ratings'!$M$8,O1262&gt;='Product Ratings'!$L$8),'Product Ratings'!$J$8,IF(O1262&gt;='Product Ratings'!$L$9,'Product Ratings'!$J$9)))))</f>
        <v>4</v>
      </c>
      <c r="U1262" s="99" t="b">
        <f>IF(AND(N1262&lt;='Product Ratings'!$R$5,N1262&gt;='Product Ratings'!$Q$5),'Product Ratings'!$O$5,IF(AND(N1262&lt;='Product Ratings'!$R$6,N1262&gt;='Product Ratings'!$Q$6),'Product Ratings'!$O$6,IF(AND(N1262&lt;='Product Ratings'!$R$7,N1262&gt;='Product Ratings'!$Q$7),'Product Ratings'!$O$7,IF(AND(N1262&lt;='Product Ratings'!$R$8,N1262&gt;='Product Ratings'!$Q$8),'Product Ratings'!$O$8,IF(N1262&gt;='Product Ratings'!$Q$9,'Product Ratings'!$O$9)))))</f>
        <v>0</v>
      </c>
      <c r="V1262" s="99">
        <f>IF(AND(P1262&lt;='Product Ratings'!$V$5,P1262&gt;='Product Ratings'!$U$5),'Product Ratings'!$S$5,IF(AND(P1262&lt;='Product Ratings'!$V$6,P1262&gt;='Product Ratings'!$U$6),'Product Ratings'!$S$6,IF(AND(P1262&lt;='Product Ratings'!$V$7,P1262&gt;='Product Ratings'!$U$7),'Product Ratings'!$S$7,IF(AND(P1262&lt;='Product Ratings'!$V$8,P1262&gt;='Product Ratings'!$U$8),'Product Ratings'!$S$8,IF(P1262&gt;='Product Ratings'!$U$9,'Product Ratings'!$S$9)))))</f>
        <v>3</v>
      </c>
      <c r="W1262" s="135">
        <f t="shared" si="6"/>
        <v>10</v>
      </c>
      <c r="X1262" s="90"/>
      <c r="Y1262" s="90"/>
      <c r="Z1262" s="90"/>
      <c r="AA1262" s="90"/>
      <c r="AB1262" s="90"/>
    </row>
    <row r="1263" ht="12.75" customHeight="1">
      <c r="A1263" s="87"/>
      <c r="B1263" s="90"/>
      <c r="C1263" s="90"/>
      <c r="D1263" s="126">
        <v>3.0</v>
      </c>
      <c r="E1263" s="127">
        <v>450.43</v>
      </c>
      <c r="F1263" s="128">
        <f t="shared" si="7"/>
        <v>292.7795</v>
      </c>
      <c r="G1263" s="129">
        <f t="shared" si="1"/>
        <v>157.6505</v>
      </c>
      <c r="H1263" s="130">
        <f t="shared" si="2"/>
        <v>0.35</v>
      </c>
      <c r="I1263" s="131">
        <v>44411.0</v>
      </c>
      <c r="J1263" s="132">
        <v>44447.0</v>
      </c>
      <c r="K1263" s="123"/>
      <c r="L1263" s="90"/>
      <c r="M1263" s="133">
        <f t="shared" si="3"/>
        <v>150.1433333</v>
      </c>
      <c r="N1263" s="99"/>
      <c r="O1263" s="133">
        <f t="shared" si="5"/>
        <v>97.59316667</v>
      </c>
      <c r="P1263" s="134">
        <v>0.85</v>
      </c>
      <c r="Q1263" s="90"/>
      <c r="R1263" s="99">
        <f>IF(AND(H1263&lt;='Product Ratings'!$E$5,H1263&gt;='Product Ratings'!$D$5),'Product Ratings'!$C$5,IF(AND(H1263&lt;='Product Ratings'!$E$6,H1263&gt;='Product Ratings'!$D$6),'Product Ratings'!$C$6,IF(AND(H1263&lt;='Product Ratings'!$E$7,H1263&gt;='Product Ratings'!$D$7),'Product Ratings'!$C$7,IF(AND(H1263&lt;='Product Ratings'!$E$8,H1263&gt;='Product Ratings'!$D$8),'Product Ratings'!$C$8,IF(H1263&gt;='Product Ratings'!$D$9,'Product Ratings'!$C$9)))))</f>
        <v>2</v>
      </c>
      <c r="S1263" s="99">
        <f>IF(AND(D1263&lt;='Product Ratings'!$I$5,D1263&gt;='Product Ratings'!$H$5),'Product Ratings'!$F$5,IF(AND(D1263&lt;='Product Ratings'!$I$6,D1263&gt;='Product Ratings'!$H$6),'Product Ratings'!$F$6,IF(AND(D1263&lt;='Product Ratings'!$I$7,I1263&gt;='Product Ratings'!$H$7),'Product Ratings'!$F$7,IF(AND(D1263&lt;='Product Ratings'!$I$8,D1263&gt;='Product Ratings'!$H$8),'Product Ratings'!$F$8,IF(D1263&gt;='Product Ratings'!$H$9,'Product Ratings'!$F$9)))))</f>
        <v>1</v>
      </c>
      <c r="T1263" s="99">
        <f>IF(AND(O1263&lt;='Product Ratings'!$M$5,O1263&gt;='Product Ratings'!$L$5),'Product Ratings'!$J$5,IF(AND(O1263&lt;='Product Ratings'!$M$6,O1263&gt;='Product Ratings'!$L$6),'Product Ratings'!$J$6,IF(AND(O1263&lt;='Product Ratings'!$M$7,O1263&gt;='Product Ratings'!$L$7),'Product Ratings'!$J$7,IF(AND(O1263&lt;='Product Ratings'!$M$8,O1263&gt;='Product Ratings'!$L$8),'Product Ratings'!$J$8,IF(O1263&gt;='Product Ratings'!$L$9,'Product Ratings'!$J$9)))))</f>
        <v>2</v>
      </c>
      <c r="U1263" s="99" t="b">
        <f>IF(AND(N1263&lt;='Product Ratings'!$R$5,N1263&gt;='Product Ratings'!$Q$5),'Product Ratings'!$O$5,IF(AND(N1263&lt;='Product Ratings'!$R$6,N1263&gt;='Product Ratings'!$Q$6),'Product Ratings'!$O$6,IF(AND(N1263&lt;='Product Ratings'!$R$7,N1263&gt;='Product Ratings'!$Q$7),'Product Ratings'!$O$7,IF(AND(N1263&lt;='Product Ratings'!$R$8,N1263&gt;='Product Ratings'!$Q$8),'Product Ratings'!$O$8,IF(N1263&gt;='Product Ratings'!$Q$9,'Product Ratings'!$O$9)))))</f>
        <v>0</v>
      </c>
      <c r="V1263" s="99">
        <f>IF(AND(P1263&lt;='Product Ratings'!$V$5,P1263&gt;='Product Ratings'!$U$5),'Product Ratings'!$S$5,IF(AND(P1263&lt;='Product Ratings'!$V$6,P1263&gt;='Product Ratings'!$U$6),'Product Ratings'!$S$6,IF(AND(P1263&lt;='Product Ratings'!$V$7,P1263&gt;='Product Ratings'!$U$7),'Product Ratings'!$S$7,IF(AND(P1263&lt;='Product Ratings'!$V$8,P1263&gt;='Product Ratings'!$U$8),'Product Ratings'!$S$8,IF(P1263&gt;='Product Ratings'!$U$9,'Product Ratings'!$S$9)))))</f>
        <v>5</v>
      </c>
      <c r="W1263" s="135">
        <f t="shared" si="6"/>
        <v>10</v>
      </c>
      <c r="X1263" s="90"/>
      <c r="Y1263" s="90"/>
      <c r="Z1263" s="90"/>
      <c r="AA1263" s="90"/>
      <c r="AB1263" s="90"/>
    </row>
    <row r="1264" ht="12.75" customHeight="1">
      <c r="A1264" s="87"/>
      <c r="B1264" s="90"/>
      <c r="C1264" s="90"/>
      <c r="D1264" s="126">
        <v>4.0</v>
      </c>
      <c r="E1264" s="127">
        <v>297.39</v>
      </c>
      <c r="F1264" s="128">
        <f t="shared" si="7"/>
        <v>193.3035</v>
      </c>
      <c r="G1264" s="129">
        <f t="shared" si="1"/>
        <v>104.0865</v>
      </c>
      <c r="H1264" s="130">
        <f t="shared" si="2"/>
        <v>0.35</v>
      </c>
      <c r="I1264" s="131">
        <v>44412.0</v>
      </c>
      <c r="J1264" s="132">
        <v>44448.0</v>
      </c>
      <c r="K1264" s="123"/>
      <c r="L1264" s="90"/>
      <c r="M1264" s="133">
        <f t="shared" si="3"/>
        <v>74.3475</v>
      </c>
      <c r="N1264" s="99"/>
      <c r="O1264" s="133">
        <f t="shared" si="5"/>
        <v>48.325875</v>
      </c>
      <c r="P1264" s="134">
        <v>0.87</v>
      </c>
      <c r="Q1264" s="90"/>
      <c r="R1264" s="99">
        <f>IF(AND(H1264&lt;='Product Ratings'!$E$5,H1264&gt;='Product Ratings'!$D$5),'Product Ratings'!$C$5,IF(AND(H1264&lt;='Product Ratings'!$E$6,H1264&gt;='Product Ratings'!$D$6),'Product Ratings'!$C$6,IF(AND(H1264&lt;='Product Ratings'!$E$7,H1264&gt;='Product Ratings'!$D$7),'Product Ratings'!$C$7,IF(AND(H1264&lt;='Product Ratings'!$E$8,H1264&gt;='Product Ratings'!$D$8),'Product Ratings'!$C$8,IF(H1264&gt;='Product Ratings'!$D$9,'Product Ratings'!$C$9)))))</f>
        <v>2</v>
      </c>
      <c r="S1264" s="99">
        <f>IF(AND(D1264&lt;='Product Ratings'!$I$5,D1264&gt;='Product Ratings'!$H$5),'Product Ratings'!$F$5,IF(AND(D1264&lt;='Product Ratings'!$I$6,D1264&gt;='Product Ratings'!$H$6),'Product Ratings'!$F$6,IF(AND(D1264&lt;='Product Ratings'!$I$7,I1264&gt;='Product Ratings'!$H$7),'Product Ratings'!$F$7,IF(AND(D1264&lt;='Product Ratings'!$I$8,D1264&gt;='Product Ratings'!$H$8),'Product Ratings'!$F$8,IF(D1264&gt;='Product Ratings'!$H$9,'Product Ratings'!$F$9)))))</f>
        <v>1</v>
      </c>
      <c r="T1264" s="99">
        <f>IF(AND(O1264&lt;='Product Ratings'!$M$5,O1264&gt;='Product Ratings'!$L$5),'Product Ratings'!$J$5,IF(AND(O1264&lt;='Product Ratings'!$M$6,O1264&gt;='Product Ratings'!$L$6),'Product Ratings'!$J$6,IF(AND(O1264&lt;='Product Ratings'!$M$7,O1264&gt;='Product Ratings'!$L$7),'Product Ratings'!$J$7,IF(AND(O1264&lt;='Product Ratings'!$M$8,O1264&gt;='Product Ratings'!$L$8),'Product Ratings'!$J$8,IF(O1264&gt;='Product Ratings'!$L$9,'Product Ratings'!$J$9)))))</f>
        <v>3</v>
      </c>
      <c r="U1264" s="99" t="b">
        <f>IF(AND(N1264&lt;='Product Ratings'!$R$5,N1264&gt;='Product Ratings'!$Q$5),'Product Ratings'!$O$5,IF(AND(N1264&lt;='Product Ratings'!$R$6,N1264&gt;='Product Ratings'!$Q$6),'Product Ratings'!$O$6,IF(AND(N1264&lt;='Product Ratings'!$R$7,N1264&gt;='Product Ratings'!$Q$7),'Product Ratings'!$O$7,IF(AND(N1264&lt;='Product Ratings'!$R$8,N1264&gt;='Product Ratings'!$Q$8),'Product Ratings'!$O$8,IF(N1264&gt;='Product Ratings'!$Q$9,'Product Ratings'!$O$9)))))</f>
        <v>0</v>
      </c>
      <c r="V1264" s="99">
        <f>IF(AND(P1264&lt;='Product Ratings'!$V$5,P1264&gt;='Product Ratings'!$U$5),'Product Ratings'!$S$5,IF(AND(P1264&lt;='Product Ratings'!$V$6,P1264&gt;='Product Ratings'!$U$6),'Product Ratings'!$S$6,IF(AND(P1264&lt;='Product Ratings'!$V$7,P1264&gt;='Product Ratings'!$U$7),'Product Ratings'!$S$7,IF(AND(P1264&lt;='Product Ratings'!$V$8,P1264&gt;='Product Ratings'!$U$8),'Product Ratings'!$S$8,IF(P1264&gt;='Product Ratings'!$U$9,'Product Ratings'!$S$9)))))</f>
        <v>5</v>
      </c>
      <c r="W1264" s="135">
        <f t="shared" si="6"/>
        <v>11</v>
      </c>
      <c r="X1264" s="90"/>
      <c r="Y1264" s="90"/>
      <c r="Z1264" s="90"/>
      <c r="AA1264" s="90"/>
      <c r="AB1264" s="90"/>
    </row>
    <row r="1265" ht="12.75" customHeight="1">
      <c r="A1265" s="87"/>
      <c r="B1265" s="90"/>
      <c r="C1265" s="90"/>
      <c r="D1265" s="126">
        <v>5.0</v>
      </c>
      <c r="E1265" s="127">
        <v>151.3</v>
      </c>
      <c r="F1265" s="128">
        <f t="shared" si="7"/>
        <v>98.345</v>
      </c>
      <c r="G1265" s="129">
        <f t="shared" si="1"/>
        <v>52.955</v>
      </c>
      <c r="H1265" s="130">
        <f t="shared" si="2"/>
        <v>0.35</v>
      </c>
      <c r="I1265" s="131">
        <v>44413.0</v>
      </c>
      <c r="J1265" s="132">
        <v>44449.0</v>
      </c>
      <c r="K1265" s="123"/>
      <c r="L1265" s="90"/>
      <c r="M1265" s="133">
        <f t="shared" si="3"/>
        <v>30.26</v>
      </c>
      <c r="N1265" s="99"/>
      <c r="O1265" s="133">
        <f t="shared" si="5"/>
        <v>19.669</v>
      </c>
      <c r="P1265" s="134">
        <v>0.88</v>
      </c>
      <c r="Q1265" s="90"/>
      <c r="R1265" s="99">
        <f>IF(AND(H1265&lt;='Product Ratings'!$E$5,H1265&gt;='Product Ratings'!$D$5),'Product Ratings'!$C$5,IF(AND(H1265&lt;='Product Ratings'!$E$6,H1265&gt;='Product Ratings'!$D$6),'Product Ratings'!$C$6,IF(AND(H1265&lt;='Product Ratings'!$E$7,H1265&gt;='Product Ratings'!$D$7),'Product Ratings'!$C$7,IF(AND(H1265&lt;='Product Ratings'!$E$8,H1265&gt;='Product Ratings'!$D$8),'Product Ratings'!$C$8,IF(H1265&gt;='Product Ratings'!$D$9,'Product Ratings'!$C$9)))))</f>
        <v>2</v>
      </c>
      <c r="S1265" s="99">
        <f>IF(AND(D1265&lt;='Product Ratings'!$I$5,D1265&gt;='Product Ratings'!$H$5),'Product Ratings'!$F$5,IF(AND(D1265&lt;='Product Ratings'!$I$6,D1265&gt;='Product Ratings'!$H$6),'Product Ratings'!$F$6,IF(AND(D1265&lt;='Product Ratings'!$I$7,I1265&gt;='Product Ratings'!$H$7),'Product Ratings'!$F$7,IF(AND(D1265&lt;='Product Ratings'!$I$8,D1265&gt;='Product Ratings'!$H$8),'Product Ratings'!$F$8,IF(D1265&gt;='Product Ratings'!$H$9,'Product Ratings'!$F$9)))))</f>
        <v>1</v>
      </c>
      <c r="T1265" s="99">
        <f>IF(AND(O1265&lt;='Product Ratings'!$M$5,O1265&gt;='Product Ratings'!$L$5),'Product Ratings'!$J$5,IF(AND(O1265&lt;='Product Ratings'!$M$6,O1265&gt;='Product Ratings'!$L$6),'Product Ratings'!$J$6,IF(AND(O1265&lt;='Product Ratings'!$M$7,O1265&gt;='Product Ratings'!$L$7),'Product Ratings'!$J$7,IF(AND(O1265&lt;='Product Ratings'!$M$8,O1265&gt;='Product Ratings'!$L$8),'Product Ratings'!$J$8,IF(O1265&gt;='Product Ratings'!$L$9,'Product Ratings'!$J$9)))))</f>
        <v>5</v>
      </c>
      <c r="U1265" s="99" t="b">
        <f>IF(AND(N1265&lt;='Product Ratings'!$R$5,N1265&gt;='Product Ratings'!$Q$5),'Product Ratings'!$O$5,IF(AND(N1265&lt;='Product Ratings'!$R$6,N1265&gt;='Product Ratings'!$Q$6),'Product Ratings'!$O$6,IF(AND(N1265&lt;='Product Ratings'!$R$7,N1265&gt;='Product Ratings'!$Q$7),'Product Ratings'!$O$7,IF(AND(N1265&lt;='Product Ratings'!$R$8,N1265&gt;='Product Ratings'!$Q$8),'Product Ratings'!$O$8,IF(N1265&gt;='Product Ratings'!$Q$9,'Product Ratings'!$O$9)))))</f>
        <v>0</v>
      </c>
      <c r="V1265" s="99">
        <f>IF(AND(P1265&lt;='Product Ratings'!$V$5,P1265&gt;='Product Ratings'!$U$5),'Product Ratings'!$S$5,IF(AND(P1265&lt;='Product Ratings'!$V$6,P1265&gt;='Product Ratings'!$U$6),'Product Ratings'!$S$6,IF(AND(P1265&lt;='Product Ratings'!$V$7,P1265&gt;='Product Ratings'!$U$7),'Product Ratings'!$S$7,IF(AND(P1265&lt;='Product Ratings'!$V$8,P1265&gt;='Product Ratings'!$U$8),'Product Ratings'!$S$8,IF(P1265&gt;='Product Ratings'!$U$9,'Product Ratings'!$S$9)))))</f>
        <v>5</v>
      </c>
      <c r="W1265" s="135">
        <f t="shared" si="6"/>
        <v>13</v>
      </c>
      <c r="X1265" s="90"/>
      <c r="Y1265" s="90"/>
      <c r="Z1265" s="90"/>
      <c r="AA1265" s="90"/>
      <c r="AB1265" s="90"/>
    </row>
    <row r="1266" ht="12.75" customHeight="1">
      <c r="A1266" s="87"/>
      <c r="B1266" s="90"/>
      <c r="C1266" s="90"/>
      <c r="D1266" s="126">
        <v>6.0</v>
      </c>
      <c r="E1266" s="127">
        <v>340.87</v>
      </c>
      <c r="F1266" s="128">
        <f t="shared" si="7"/>
        <v>221.5655</v>
      </c>
      <c r="G1266" s="129">
        <f t="shared" si="1"/>
        <v>119.3045</v>
      </c>
      <c r="H1266" s="130">
        <f t="shared" si="2"/>
        <v>0.35</v>
      </c>
      <c r="I1266" s="131">
        <v>44414.0</v>
      </c>
      <c r="J1266" s="132">
        <v>44450.0</v>
      </c>
      <c r="K1266" s="123"/>
      <c r="L1266" s="90"/>
      <c r="M1266" s="133">
        <f t="shared" si="3"/>
        <v>56.81166667</v>
      </c>
      <c r="N1266" s="99"/>
      <c r="O1266" s="133">
        <f t="shared" si="5"/>
        <v>36.92758333</v>
      </c>
      <c r="P1266" s="134">
        <v>0.89</v>
      </c>
      <c r="Q1266" s="90"/>
      <c r="R1266" s="99">
        <f>IF(AND(H1266&lt;='Product Ratings'!$E$5,H1266&gt;='Product Ratings'!$D$5),'Product Ratings'!$C$5,IF(AND(H1266&lt;='Product Ratings'!$E$6,H1266&gt;='Product Ratings'!$D$6),'Product Ratings'!$C$6,IF(AND(H1266&lt;='Product Ratings'!$E$7,H1266&gt;='Product Ratings'!$D$7),'Product Ratings'!$C$7,IF(AND(H1266&lt;='Product Ratings'!$E$8,H1266&gt;='Product Ratings'!$D$8),'Product Ratings'!$C$8,IF(H1266&gt;='Product Ratings'!$D$9,'Product Ratings'!$C$9)))))</f>
        <v>2</v>
      </c>
      <c r="S1266" s="99">
        <f>IF(AND(D1266&lt;='Product Ratings'!$I$5,D1266&gt;='Product Ratings'!$H$5),'Product Ratings'!$F$5,IF(AND(D1266&lt;='Product Ratings'!$I$6,D1266&gt;='Product Ratings'!$H$6),'Product Ratings'!$F$6,IF(AND(D1266&lt;='Product Ratings'!$I$7,I1266&gt;='Product Ratings'!$H$7),'Product Ratings'!$F$7,IF(AND(D1266&lt;='Product Ratings'!$I$8,D1266&gt;='Product Ratings'!$H$8),'Product Ratings'!$F$8,IF(D1266&gt;='Product Ratings'!$H$9,'Product Ratings'!$F$9)))))</f>
        <v>2</v>
      </c>
      <c r="T1266" s="99">
        <f>IF(AND(O1266&lt;='Product Ratings'!$M$5,O1266&gt;='Product Ratings'!$L$5),'Product Ratings'!$J$5,IF(AND(O1266&lt;='Product Ratings'!$M$6,O1266&gt;='Product Ratings'!$L$6),'Product Ratings'!$J$6,IF(AND(O1266&lt;='Product Ratings'!$M$7,O1266&gt;='Product Ratings'!$L$7),'Product Ratings'!$J$7,IF(AND(O1266&lt;='Product Ratings'!$M$8,O1266&gt;='Product Ratings'!$L$8),'Product Ratings'!$J$8,IF(O1266&gt;='Product Ratings'!$L$9,'Product Ratings'!$J$9)))))</f>
        <v>4</v>
      </c>
      <c r="U1266" s="99" t="b">
        <f>IF(AND(N1266&lt;='Product Ratings'!$R$5,N1266&gt;='Product Ratings'!$Q$5),'Product Ratings'!$O$5,IF(AND(N1266&lt;='Product Ratings'!$R$6,N1266&gt;='Product Ratings'!$Q$6),'Product Ratings'!$O$6,IF(AND(N1266&lt;='Product Ratings'!$R$7,N1266&gt;='Product Ratings'!$Q$7),'Product Ratings'!$O$7,IF(AND(N1266&lt;='Product Ratings'!$R$8,N1266&gt;='Product Ratings'!$Q$8),'Product Ratings'!$O$8,IF(N1266&gt;='Product Ratings'!$Q$9,'Product Ratings'!$O$9)))))</f>
        <v>0</v>
      </c>
      <c r="V1266" s="99">
        <f>IF(AND(P1266&lt;='Product Ratings'!$V$5,P1266&gt;='Product Ratings'!$U$5),'Product Ratings'!$S$5,IF(AND(P1266&lt;='Product Ratings'!$V$6,P1266&gt;='Product Ratings'!$U$6),'Product Ratings'!$S$6,IF(AND(P1266&lt;='Product Ratings'!$V$7,P1266&gt;='Product Ratings'!$U$7),'Product Ratings'!$S$7,IF(AND(P1266&lt;='Product Ratings'!$V$8,P1266&gt;='Product Ratings'!$U$8),'Product Ratings'!$S$8,IF(P1266&gt;='Product Ratings'!$U$9,'Product Ratings'!$S$9)))))</f>
        <v>5</v>
      </c>
      <c r="W1266" s="135">
        <f t="shared" si="6"/>
        <v>13</v>
      </c>
      <c r="X1266" s="90"/>
      <c r="Y1266" s="90"/>
      <c r="Z1266" s="90"/>
      <c r="AA1266" s="90"/>
      <c r="AB1266" s="90"/>
    </row>
    <row r="1267" ht="12.75" customHeight="1">
      <c r="A1267" s="87"/>
      <c r="B1267" s="90"/>
      <c r="C1267" s="90"/>
      <c r="D1267" s="126">
        <v>1.0</v>
      </c>
      <c r="E1267" s="127">
        <v>55.43</v>
      </c>
      <c r="F1267" s="128">
        <f t="shared" si="7"/>
        <v>36.0295</v>
      </c>
      <c r="G1267" s="129">
        <f t="shared" si="1"/>
        <v>19.4005</v>
      </c>
      <c r="H1267" s="130">
        <f t="shared" si="2"/>
        <v>0.35</v>
      </c>
      <c r="I1267" s="131">
        <v>44415.0</v>
      </c>
      <c r="J1267" s="132">
        <v>44451.0</v>
      </c>
      <c r="K1267" s="123"/>
      <c r="L1267" s="90"/>
      <c r="M1267" s="133">
        <f t="shared" si="3"/>
        <v>55.43</v>
      </c>
      <c r="N1267" s="99"/>
      <c r="O1267" s="133">
        <f t="shared" si="5"/>
        <v>36.0295</v>
      </c>
      <c r="P1267" s="134">
        <v>0.9</v>
      </c>
      <c r="Q1267" s="90"/>
      <c r="R1267" s="99">
        <f>IF(AND(H1267&lt;='Product Ratings'!$E$5,H1267&gt;='Product Ratings'!$D$5),'Product Ratings'!$C$5,IF(AND(H1267&lt;='Product Ratings'!$E$6,H1267&gt;='Product Ratings'!$D$6),'Product Ratings'!$C$6,IF(AND(H1267&lt;='Product Ratings'!$E$7,H1267&gt;='Product Ratings'!$D$7),'Product Ratings'!$C$7,IF(AND(H1267&lt;='Product Ratings'!$E$8,H1267&gt;='Product Ratings'!$D$8),'Product Ratings'!$C$8,IF(H1267&gt;='Product Ratings'!$D$9,'Product Ratings'!$C$9)))))</f>
        <v>2</v>
      </c>
      <c r="S1267" s="99">
        <f>IF(AND(D1267&lt;='Product Ratings'!$I$5,D1267&gt;='Product Ratings'!$H$5),'Product Ratings'!$F$5,IF(AND(D1267&lt;='Product Ratings'!$I$6,D1267&gt;='Product Ratings'!$H$6),'Product Ratings'!$F$6,IF(AND(D1267&lt;='Product Ratings'!$I$7,I1267&gt;='Product Ratings'!$H$7),'Product Ratings'!$F$7,IF(AND(D1267&lt;='Product Ratings'!$I$8,D1267&gt;='Product Ratings'!$H$8),'Product Ratings'!$F$8,IF(D1267&gt;='Product Ratings'!$H$9,'Product Ratings'!$F$9)))))</f>
        <v>1</v>
      </c>
      <c r="T1267" s="99">
        <f>IF(AND(O1267&lt;='Product Ratings'!$M$5,O1267&gt;='Product Ratings'!$L$5),'Product Ratings'!$J$5,IF(AND(O1267&lt;='Product Ratings'!$M$6,O1267&gt;='Product Ratings'!$L$6),'Product Ratings'!$J$6,IF(AND(O1267&lt;='Product Ratings'!$M$7,O1267&gt;='Product Ratings'!$L$7),'Product Ratings'!$J$7,IF(AND(O1267&lt;='Product Ratings'!$M$8,O1267&gt;='Product Ratings'!$L$8),'Product Ratings'!$J$8,IF(O1267&gt;='Product Ratings'!$L$9,'Product Ratings'!$J$9)))))</f>
        <v>4</v>
      </c>
      <c r="U1267" s="99" t="b">
        <f>IF(AND(N1267&lt;='Product Ratings'!$R$5,N1267&gt;='Product Ratings'!$Q$5),'Product Ratings'!$O$5,IF(AND(N1267&lt;='Product Ratings'!$R$6,N1267&gt;='Product Ratings'!$Q$6),'Product Ratings'!$O$6,IF(AND(N1267&lt;='Product Ratings'!$R$7,N1267&gt;='Product Ratings'!$Q$7),'Product Ratings'!$O$7,IF(AND(N1267&lt;='Product Ratings'!$R$8,N1267&gt;='Product Ratings'!$Q$8),'Product Ratings'!$O$8,IF(N1267&gt;='Product Ratings'!$Q$9,'Product Ratings'!$O$9)))))</f>
        <v>0</v>
      </c>
      <c r="V1267" s="99">
        <f>IF(AND(P1267&lt;='Product Ratings'!$V$5,P1267&gt;='Product Ratings'!$U$5),'Product Ratings'!$S$5,IF(AND(P1267&lt;='Product Ratings'!$V$6,P1267&gt;='Product Ratings'!$U$6),'Product Ratings'!$S$6,IF(AND(P1267&lt;='Product Ratings'!$V$7,P1267&gt;='Product Ratings'!$U$7),'Product Ratings'!$S$7,IF(AND(P1267&lt;='Product Ratings'!$V$8,P1267&gt;='Product Ratings'!$U$8),'Product Ratings'!$S$8,IF(P1267&gt;='Product Ratings'!$U$9,'Product Ratings'!$S$9)))))</f>
        <v>5</v>
      </c>
      <c r="W1267" s="135">
        <f t="shared" si="6"/>
        <v>12</v>
      </c>
      <c r="X1267" s="90"/>
      <c r="Y1267" s="90"/>
      <c r="Z1267" s="90"/>
      <c r="AA1267" s="90"/>
      <c r="AB1267" s="90"/>
    </row>
    <row r="1268" ht="12.75" customHeight="1">
      <c r="A1268" s="87"/>
      <c r="B1268" s="90"/>
      <c r="C1268" s="90"/>
      <c r="D1268" s="126">
        <v>2.0</v>
      </c>
      <c r="E1268" s="127">
        <v>52.17</v>
      </c>
      <c r="F1268" s="128">
        <f t="shared" si="7"/>
        <v>33.9105</v>
      </c>
      <c r="G1268" s="129">
        <f t="shared" si="1"/>
        <v>18.2595</v>
      </c>
      <c r="H1268" s="130">
        <f t="shared" si="2"/>
        <v>0.35</v>
      </c>
      <c r="I1268" s="131">
        <v>44416.0</v>
      </c>
      <c r="J1268" s="132">
        <v>44452.0</v>
      </c>
      <c r="K1268" s="123"/>
      <c r="L1268" s="90"/>
      <c r="M1268" s="133">
        <f t="shared" si="3"/>
        <v>26.085</v>
      </c>
      <c r="N1268" s="99"/>
      <c r="O1268" s="133">
        <f t="shared" si="5"/>
        <v>16.95525</v>
      </c>
      <c r="P1268" s="134">
        <v>0.91</v>
      </c>
      <c r="Q1268" s="90"/>
      <c r="R1268" s="99">
        <f>IF(AND(H1268&lt;='Product Ratings'!$E$5,H1268&gt;='Product Ratings'!$D$5),'Product Ratings'!$C$5,IF(AND(H1268&lt;='Product Ratings'!$E$6,H1268&gt;='Product Ratings'!$D$6),'Product Ratings'!$C$6,IF(AND(H1268&lt;='Product Ratings'!$E$7,H1268&gt;='Product Ratings'!$D$7),'Product Ratings'!$C$7,IF(AND(H1268&lt;='Product Ratings'!$E$8,H1268&gt;='Product Ratings'!$D$8),'Product Ratings'!$C$8,IF(H1268&gt;='Product Ratings'!$D$9,'Product Ratings'!$C$9)))))</f>
        <v>2</v>
      </c>
      <c r="S1268" s="99">
        <f>IF(AND(D1268&lt;='Product Ratings'!$I$5,D1268&gt;='Product Ratings'!$H$5),'Product Ratings'!$F$5,IF(AND(D1268&lt;='Product Ratings'!$I$6,D1268&gt;='Product Ratings'!$H$6),'Product Ratings'!$F$6,IF(AND(D1268&lt;='Product Ratings'!$I$7,I1268&gt;='Product Ratings'!$H$7),'Product Ratings'!$F$7,IF(AND(D1268&lt;='Product Ratings'!$I$8,D1268&gt;='Product Ratings'!$H$8),'Product Ratings'!$F$8,IF(D1268&gt;='Product Ratings'!$H$9,'Product Ratings'!$F$9)))))</f>
        <v>1</v>
      </c>
      <c r="T1268" s="99">
        <f>IF(AND(O1268&lt;='Product Ratings'!$M$5,O1268&gt;='Product Ratings'!$L$5),'Product Ratings'!$J$5,IF(AND(O1268&lt;='Product Ratings'!$M$6,O1268&gt;='Product Ratings'!$L$6),'Product Ratings'!$J$6,IF(AND(O1268&lt;='Product Ratings'!$M$7,O1268&gt;='Product Ratings'!$L$7),'Product Ratings'!$J$7,IF(AND(O1268&lt;='Product Ratings'!$M$8,O1268&gt;='Product Ratings'!$L$8),'Product Ratings'!$J$8,IF(O1268&gt;='Product Ratings'!$L$9,'Product Ratings'!$J$9)))))</f>
        <v>5</v>
      </c>
      <c r="U1268" s="99" t="b">
        <f>IF(AND(N1268&lt;='Product Ratings'!$R$5,N1268&gt;='Product Ratings'!$Q$5),'Product Ratings'!$O$5,IF(AND(N1268&lt;='Product Ratings'!$R$6,N1268&gt;='Product Ratings'!$Q$6),'Product Ratings'!$O$6,IF(AND(N1268&lt;='Product Ratings'!$R$7,N1268&gt;='Product Ratings'!$Q$7),'Product Ratings'!$O$7,IF(AND(N1268&lt;='Product Ratings'!$R$8,N1268&gt;='Product Ratings'!$Q$8),'Product Ratings'!$O$8,IF(N1268&gt;='Product Ratings'!$Q$9,'Product Ratings'!$O$9)))))</f>
        <v>0</v>
      </c>
      <c r="V1268" s="99">
        <f>IF(AND(P1268&lt;='Product Ratings'!$V$5,P1268&gt;='Product Ratings'!$U$5),'Product Ratings'!$S$5,IF(AND(P1268&lt;='Product Ratings'!$V$6,P1268&gt;='Product Ratings'!$U$6),'Product Ratings'!$S$6,IF(AND(P1268&lt;='Product Ratings'!$V$7,P1268&gt;='Product Ratings'!$U$7),'Product Ratings'!$S$7,IF(AND(P1268&lt;='Product Ratings'!$V$8,P1268&gt;='Product Ratings'!$U$8),'Product Ratings'!$S$8,IF(P1268&gt;='Product Ratings'!$U$9,'Product Ratings'!$S$9)))))</f>
        <v>5</v>
      </c>
      <c r="W1268" s="135">
        <f t="shared" si="6"/>
        <v>13</v>
      </c>
      <c r="X1268" s="90"/>
      <c r="Y1268" s="90"/>
      <c r="Z1268" s="90"/>
      <c r="AA1268" s="90"/>
      <c r="AB1268" s="90"/>
    </row>
    <row r="1269" ht="12.75" customHeight="1">
      <c r="A1269" s="87"/>
      <c r="B1269" s="90"/>
      <c r="C1269" s="90"/>
      <c r="D1269" s="126">
        <v>3.0</v>
      </c>
      <c r="E1269" s="127">
        <v>274.78</v>
      </c>
      <c r="F1269" s="128">
        <f t="shared" si="7"/>
        <v>178.607</v>
      </c>
      <c r="G1269" s="129">
        <f t="shared" si="1"/>
        <v>96.173</v>
      </c>
      <c r="H1269" s="130">
        <f t="shared" si="2"/>
        <v>0.35</v>
      </c>
      <c r="I1269" s="131">
        <v>44417.0</v>
      </c>
      <c r="J1269" s="132">
        <v>44453.0</v>
      </c>
      <c r="K1269" s="123"/>
      <c r="L1269" s="90"/>
      <c r="M1269" s="133">
        <f t="shared" si="3"/>
        <v>91.59333333</v>
      </c>
      <c r="N1269" s="99"/>
      <c r="O1269" s="133">
        <f t="shared" si="5"/>
        <v>59.53566667</v>
      </c>
      <c r="P1269" s="134">
        <v>0.94</v>
      </c>
      <c r="Q1269" s="90"/>
      <c r="R1269" s="99">
        <f>IF(AND(H1269&lt;='Product Ratings'!$E$5,H1269&gt;='Product Ratings'!$D$5),'Product Ratings'!$C$5,IF(AND(H1269&lt;='Product Ratings'!$E$6,H1269&gt;='Product Ratings'!$D$6),'Product Ratings'!$C$6,IF(AND(H1269&lt;='Product Ratings'!$E$7,H1269&gt;='Product Ratings'!$D$7),'Product Ratings'!$C$7,IF(AND(H1269&lt;='Product Ratings'!$E$8,H1269&gt;='Product Ratings'!$D$8),'Product Ratings'!$C$8,IF(H1269&gt;='Product Ratings'!$D$9,'Product Ratings'!$C$9)))))</f>
        <v>2</v>
      </c>
      <c r="S1269" s="99">
        <f>IF(AND(D1269&lt;='Product Ratings'!$I$5,D1269&gt;='Product Ratings'!$H$5),'Product Ratings'!$F$5,IF(AND(D1269&lt;='Product Ratings'!$I$6,D1269&gt;='Product Ratings'!$H$6),'Product Ratings'!$F$6,IF(AND(D1269&lt;='Product Ratings'!$I$7,I1269&gt;='Product Ratings'!$H$7),'Product Ratings'!$F$7,IF(AND(D1269&lt;='Product Ratings'!$I$8,D1269&gt;='Product Ratings'!$H$8),'Product Ratings'!$F$8,IF(D1269&gt;='Product Ratings'!$H$9,'Product Ratings'!$F$9)))))</f>
        <v>1</v>
      </c>
      <c r="T1269" s="99">
        <f>IF(AND(O1269&lt;='Product Ratings'!$M$5,O1269&gt;='Product Ratings'!$L$5),'Product Ratings'!$J$5,IF(AND(O1269&lt;='Product Ratings'!$M$6,O1269&gt;='Product Ratings'!$L$6),'Product Ratings'!$J$6,IF(AND(O1269&lt;='Product Ratings'!$M$7,O1269&gt;='Product Ratings'!$L$7),'Product Ratings'!$J$7,IF(AND(O1269&lt;='Product Ratings'!$M$8,O1269&gt;='Product Ratings'!$L$8),'Product Ratings'!$J$8,IF(O1269&gt;='Product Ratings'!$L$9,'Product Ratings'!$J$9)))))</f>
        <v>3</v>
      </c>
      <c r="U1269" s="99" t="b">
        <f>IF(AND(N1269&lt;='Product Ratings'!$R$5,N1269&gt;='Product Ratings'!$Q$5),'Product Ratings'!$O$5,IF(AND(N1269&lt;='Product Ratings'!$R$6,N1269&gt;='Product Ratings'!$Q$6),'Product Ratings'!$O$6,IF(AND(N1269&lt;='Product Ratings'!$R$7,N1269&gt;='Product Ratings'!$Q$7),'Product Ratings'!$O$7,IF(AND(N1269&lt;='Product Ratings'!$R$8,N1269&gt;='Product Ratings'!$Q$8),'Product Ratings'!$O$8,IF(N1269&gt;='Product Ratings'!$Q$9,'Product Ratings'!$O$9)))))</f>
        <v>0</v>
      </c>
      <c r="V1269" s="99">
        <f>IF(AND(P1269&lt;='Product Ratings'!$V$5,P1269&gt;='Product Ratings'!$U$5),'Product Ratings'!$S$5,IF(AND(P1269&lt;='Product Ratings'!$V$6,P1269&gt;='Product Ratings'!$U$6),'Product Ratings'!$S$6,IF(AND(P1269&lt;='Product Ratings'!$V$7,P1269&gt;='Product Ratings'!$U$7),'Product Ratings'!$S$7,IF(AND(P1269&lt;='Product Ratings'!$V$8,P1269&gt;='Product Ratings'!$U$8),'Product Ratings'!$S$8,IF(P1269&gt;='Product Ratings'!$U$9,'Product Ratings'!$S$9)))))</f>
        <v>5</v>
      </c>
      <c r="W1269" s="135">
        <f t="shared" si="6"/>
        <v>11</v>
      </c>
      <c r="X1269" s="90"/>
      <c r="Y1269" s="90"/>
      <c r="Z1269" s="90"/>
      <c r="AA1269" s="90"/>
      <c r="AB1269" s="90"/>
    </row>
    <row r="1270" ht="12.75" customHeight="1">
      <c r="A1270" s="87"/>
      <c r="B1270" s="90"/>
      <c r="C1270" s="90"/>
      <c r="D1270" s="126">
        <v>4.0</v>
      </c>
      <c r="E1270" s="127">
        <v>703.04</v>
      </c>
      <c r="F1270" s="128">
        <f t="shared" si="7"/>
        <v>456.976</v>
      </c>
      <c r="G1270" s="129">
        <f t="shared" si="1"/>
        <v>246.064</v>
      </c>
      <c r="H1270" s="130">
        <f t="shared" si="2"/>
        <v>0.35</v>
      </c>
      <c r="I1270" s="131">
        <v>44418.0</v>
      </c>
      <c r="J1270" s="132">
        <v>44454.0</v>
      </c>
      <c r="K1270" s="123"/>
      <c r="L1270" s="90"/>
      <c r="M1270" s="133">
        <f t="shared" si="3"/>
        <v>175.76</v>
      </c>
      <c r="N1270" s="99"/>
      <c r="O1270" s="133">
        <f t="shared" si="5"/>
        <v>114.244</v>
      </c>
      <c r="P1270" s="134">
        <v>0.97</v>
      </c>
      <c r="Q1270" s="90"/>
      <c r="R1270" s="99">
        <f>IF(AND(H1270&lt;='Product Ratings'!$E$5,H1270&gt;='Product Ratings'!$D$5),'Product Ratings'!$C$5,IF(AND(H1270&lt;='Product Ratings'!$E$6,H1270&gt;='Product Ratings'!$D$6),'Product Ratings'!$C$6,IF(AND(H1270&lt;='Product Ratings'!$E$7,H1270&gt;='Product Ratings'!$D$7),'Product Ratings'!$C$7,IF(AND(H1270&lt;='Product Ratings'!$E$8,H1270&gt;='Product Ratings'!$D$8),'Product Ratings'!$C$8,IF(H1270&gt;='Product Ratings'!$D$9,'Product Ratings'!$C$9)))))</f>
        <v>2</v>
      </c>
      <c r="S1270" s="99">
        <f>IF(AND(D1270&lt;='Product Ratings'!$I$5,D1270&gt;='Product Ratings'!$H$5),'Product Ratings'!$F$5,IF(AND(D1270&lt;='Product Ratings'!$I$6,D1270&gt;='Product Ratings'!$H$6),'Product Ratings'!$F$6,IF(AND(D1270&lt;='Product Ratings'!$I$7,I1270&gt;='Product Ratings'!$H$7),'Product Ratings'!$F$7,IF(AND(D1270&lt;='Product Ratings'!$I$8,D1270&gt;='Product Ratings'!$H$8),'Product Ratings'!$F$8,IF(D1270&gt;='Product Ratings'!$H$9,'Product Ratings'!$F$9)))))</f>
        <v>1</v>
      </c>
      <c r="T1270" s="99">
        <f>IF(AND(O1270&lt;='Product Ratings'!$M$5,O1270&gt;='Product Ratings'!$L$5),'Product Ratings'!$J$5,IF(AND(O1270&lt;='Product Ratings'!$M$6,O1270&gt;='Product Ratings'!$L$6),'Product Ratings'!$J$6,IF(AND(O1270&lt;='Product Ratings'!$M$7,O1270&gt;='Product Ratings'!$L$7),'Product Ratings'!$J$7,IF(AND(O1270&lt;='Product Ratings'!$M$8,O1270&gt;='Product Ratings'!$L$8),'Product Ratings'!$J$8,IF(O1270&gt;='Product Ratings'!$L$9,'Product Ratings'!$J$9)))))</f>
        <v>2</v>
      </c>
      <c r="U1270" s="99" t="b">
        <f>IF(AND(N1270&lt;='Product Ratings'!$R$5,N1270&gt;='Product Ratings'!$Q$5),'Product Ratings'!$O$5,IF(AND(N1270&lt;='Product Ratings'!$R$6,N1270&gt;='Product Ratings'!$Q$6),'Product Ratings'!$O$6,IF(AND(N1270&lt;='Product Ratings'!$R$7,N1270&gt;='Product Ratings'!$Q$7),'Product Ratings'!$O$7,IF(AND(N1270&lt;='Product Ratings'!$R$8,N1270&gt;='Product Ratings'!$Q$8),'Product Ratings'!$O$8,IF(N1270&gt;='Product Ratings'!$Q$9,'Product Ratings'!$O$9)))))</f>
        <v>0</v>
      </c>
      <c r="V1270" s="99">
        <f>IF(AND(P1270&lt;='Product Ratings'!$V$5,P1270&gt;='Product Ratings'!$U$5),'Product Ratings'!$S$5,IF(AND(P1270&lt;='Product Ratings'!$V$6,P1270&gt;='Product Ratings'!$U$6),'Product Ratings'!$S$6,IF(AND(P1270&lt;='Product Ratings'!$V$7,P1270&gt;='Product Ratings'!$U$7),'Product Ratings'!$S$7,IF(AND(P1270&lt;='Product Ratings'!$V$8,P1270&gt;='Product Ratings'!$U$8),'Product Ratings'!$S$8,IF(P1270&gt;='Product Ratings'!$U$9,'Product Ratings'!$S$9)))))</f>
        <v>5</v>
      </c>
      <c r="W1270" s="135">
        <f t="shared" si="6"/>
        <v>10</v>
      </c>
      <c r="X1270" s="90"/>
      <c r="Y1270" s="90"/>
      <c r="Z1270" s="90"/>
      <c r="AA1270" s="90"/>
      <c r="AB1270" s="90"/>
    </row>
    <row r="1271" ht="12.75" customHeight="1">
      <c r="A1271" s="87"/>
      <c r="B1271" s="90"/>
      <c r="C1271" s="90"/>
      <c r="D1271" s="126">
        <v>5.0</v>
      </c>
      <c r="E1271" s="127">
        <v>114.78</v>
      </c>
      <c r="F1271" s="128">
        <f t="shared" si="7"/>
        <v>74.607</v>
      </c>
      <c r="G1271" s="129">
        <f t="shared" si="1"/>
        <v>40.173</v>
      </c>
      <c r="H1271" s="130">
        <f t="shared" si="2"/>
        <v>0.35</v>
      </c>
      <c r="I1271" s="131">
        <v>44419.0</v>
      </c>
      <c r="J1271" s="132">
        <v>44455.0</v>
      </c>
      <c r="K1271" s="123"/>
      <c r="L1271" s="90"/>
      <c r="M1271" s="133">
        <f t="shared" si="3"/>
        <v>22.956</v>
      </c>
      <c r="N1271" s="99"/>
      <c r="O1271" s="133">
        <f t="shared" si="5"/>
        <v>14.9214</v>
      </c>
      <c r="P1271" s="134">
        <v>0.93</v>
      </c>
      <c r="Q1271" s="90"/>
      <c r="R1271" s="99">
        <f>IF(AND(H1271&lt;='Product Ratings'!$E$5,H1271&gt;='Product Ratings'!$D$5),'Product Ratings'!$C$5,IF(AND(H1271&lt;='Product Ratings'!$E$6,H1271&gt;='Product Ratings'!$D$6),'Product Ratings'!$C$6,IF(AND(H1271&lt;='Product Ratings'!$E$7,H1271&gt;='Product Ratings'!$D$7),'Product Ratings'!$C$7,IF(AND(H1271&lt;='Product Ratings'!$E$8,H1271&gt;='Product Ratings'!$D$8),'Product Ratings'!$C$8,IF(H1271&gt;='Product Ratings'!$D$9,'Product Ratings'!$C$9)))))</f>
        <v>2</v>
      </c>
      <c r="S1271" s="99">
        <f>IF(AND(D1271&lt;='Product Ratings'!$I$5,D1271&gt;='Product Ratings'!$H$5),'Product Ratings'!$F$5,IF(AND(D1271&lt;='Product Ratings'!$I$6,D1271&gt;='Product Ratings'!$H$6),'Product Ratings'!$F$6,IF(AND(D1271&lt;='Product Ratings'!$I$7,I1271&gt;='Product Ratings'!$H$7),'Product Ratings'!$F$7,IF(AND(D1271&lt;='Product Ratings'!$I$8,D1271&gt;='Product Ratings'!$H$8),'Product Ratings'!$F$8,IF(D1271&gt;='Product Ratings'!$H$9,'Product Ratings'!$F$9)))))</f>
        <v>1</v>
      </c>
      <c r="T1271" s="99">
        <f>IF(AND(O1271&lt;='Product Ratings'!$M$5,O1271&gt;='Product Ratings'!$L$5),'Product Ratings'!$J$5,IF(AND(O1271&lt;='Product Ratings'!$M$6,O1271&gt;='Product Ratings'!$L$6),'Product Ratings'!$J$6,IF(AND(O1271&lt;='Product Ratings'!$M$7,O1271&gt;='Product Ratings'!$L$7),'Product Ratings'!$J$7,IF(AND(O1271&lt;='Product Ratings'!$M$8,O1271&gt;='Product Ratings'!$L$8),'Product Ratings'!$J$8,IF(O1271&gt;='Product Ratings'!$L$9,'Product Ratings'!$J$9)))))</f>
        <v>5</v>
      </c>
      <c r="U1271" s="99" t="b">
        <f>IF(AND(N1271&lt;='Product Ratings'!$R$5,N1271&gt;='Product Ratings'!$Q$5),'Product Ratings'!$O$5,IF(AND(N1271&lt;='Product Ratings'!$R$6,N1271&gt;='Product Ratings'!$Q$6),'Product Ratings'!$O$6,IF(AND(N1271&lt;='Product Ratings'!$R$7,N1271&gt;='Product Ratings'!$Q$7),'Product Ratings'!$O$7,IF(AND(N1271&lt;='Product Ratings'!$R$8,N1271&gt;='Product Ratings'!$Q$8),'Product Ratings'!$O$8,IF(N1271&gt;='Product Ratings'!$Q$9,'Product Ratings'!$O$9)))))</f>
        <v>0</v>
      </c>
      <c r="V1271" s="99">
        <f>IF(AND(P1271&lt;='Product Ratings'!$V$5,P1271&gt;='Product Ratings'!$U$5),'Product Ratings'!$S$5,IF(AND(P1271&lt;='Product Ratings'!$V$6,P1271&gt;='Product Ratings'!$U$6),'Product Ratings'!$S$6,IF(AND(P1271&lt;='Product Ratings'!$V$7,P1271&gt;='Product Ratings'!$U$7),'Product Ratings'!$S$7,IF(AND(P1271&lt;='Product Ratings'!$V$8,P1271&gt;='Product Ratings'!$U$8),'Product Ratings'!$S$8,IF(P1271&gt;='Product Ratings'!$U$9,'Product Ratings'!$S$9)))))</f>
        <v>5</v>
      </c>
      <c r="W1271" s="135">
        <f t="shared" si="6"/>
        <v>13</v>
      </c>
      <c r="X1271" s="90"/>
      <c r="Y1271" s="90"/>
      <c r="Z1271" s="90"/>
      <c r="AA1271" s="90"/>
      <c r="AB1271" s="90"/>
    </row>
    <row r="1272" ht="12.75" customHeight="1">
      <c r="A1272" s="87"/>
      <c r="B1272" s="90"/>
      <c r="C1272" s="90"/>
      <c r="D1272" s="126">
        <v>6.0</v>
      </c>
      <c r="E1272" s="127">
        <v>346.96</v>
      </c>
      <c r="F1272" s="128">
        <f t="shared" si="7"/>
        <v>225.524</v>
      </c>
      <c r="G1272" s="129">
        <f t="shared" si="1"/>
        <v>121.436</v>
      </c>
      <c r="H1272" s="130">
        <f t="shared" si="2"/>
        <v>0.35</v>
      </c>
      <c r="I1272" s="131">
        <v>44420.0</v>
      </c>
      <c r="J1272" s="132">
        <v>44456.0</v>
      </c>
      <c r="K1272" s="123"/>
      <c r="L1272" s="90"/>
      <c r="M1272" s="133">
        <f t="shared" si="3"/>
        <v>57.82666667</v>
      </c>
      <c r="N1272" s="99"/>
      <c r="O1272" s="133">
        <f t="shared" si="5"/>
        <v>37.58733333</v>
      </c>
      <c r="P1272" s="134">
        <v>0.65</v>
      </c>
      <c r="Q1272" s="90"/>
      <c r="R1272" s="99">
        <f>IF(AND(H1272&lt;='Product Ratings'!$E$5,H1272&gt;='Product Ratings'!$D$5),'Product Ratings'!$C$5,IF(AND(H1272&lt;='Product Ratings'!$E$6,H1272&gt;='Product Ratings'!$D$6),'Product Ratings'!$C$6,IF(AND(H1272&lt;='Product Ratings'!$E$7,H1272&gt;='Product Ratings'!$D$7),'Product Ratings'!$C$7,IF(AND(H1272&lt;='Product Ratings'!$E$8,H1272&gt;='Product Ratings'!$D$8),'Product Ratings'!$C$8,IF(H1272&gt;='Product Ratings'!$D$9,'Product Ratings'!$C$9)))))</f>
        <v>2</v>
      </c>
      <c r="S1272" s="99">
        <f>IF(AND(D1272&lt;='Product Ratings'!$I$5,D1272&gt;='Product Ratings'!$H$5),'Product Ratings'!$F$5,IF(AND(D1272&lt;='Product Ratings'!$I$6,D1272&gt;='Product Ratings'!$H$6),'Product Ratings'!$F$6,IF(AND(D1272&lt;='Product Ratings'!$I$7,I1272&gt;='Product Ratings'!$H$7),'Product Ratings'!$F$7,IF(AND(D1272&lt;='Product Ratings'!$I$8,D1272&gt;='Product Ratings'!$H$8),'Product Ratings'!$F$8,IF(D1272&gt;='Product Ratings'!$H$9,'Product Ratings'!$F$9)))))</f>
        <v>2</v>
      </c>
      <c r="T1272" s="99">
        <f>IF(AND(O1272&lt;='Product Ratings'!$M$5,O1272&gt;='Product Ratings'!$L$5),'Product Ratings'!$J$5,IF(AND(O1272&lt;='Product Ratings'!$M$6,O1272&gt;='Product Ratings'!$L$6),'Product Ratings'!$J$6,IF(AND(O1272&lt;='Product Ratings'!$M$7,O1272&gt;='Product Ratings'!$L$7),'Product Ratings'!$J$7,IF(AND(O1272&lt;='Product Ratings'!$M$8,O1272&gt;='Product Ratings'!$L$8),'Product Ratings'!$J$8,IF(O1272&gt;='Product Ratings'!$L$9,'Product Ratings'!$J$9)))))</f>
        <v>4</v>
      </c>
      <c r="U1272" s="99" t="b">
        <f>IF(AND(N1272&lt;='Product Ratings'!$R$5,N1272&gt;='Product Ratings'!$Q$5),'Product Ratings'!$O$5,IF(AND(N1272&lt;='Product Ratings'!$R$6,N1272&gt;='Product Ratings'!$Q$6),'Product Ratings'!$O$6,IF(AND(N1272&lt;='Product Ratings'!$R$7,N1272&gt;='Product Ratings'!$Q$7),'Product Ratings'!$O$7,IF(AND(N1272&lt;='Product Ratings'!$R$8,N1272&gt;='Product Ratings'!$Q$8),'Product Ratings'!$O$8,IF(N1272&gt;='Product Ratings'!$Q$9,'Product Ratings'!$O$9)))))</f>
        <v>0</v>
      </c>
      <c r="V1272" s="99">
        <f>IF(AND(P1272&lt;='Product Ratings'!$V$5,P1272&gt;='Product Ratings'!$U$5),'Product Ratings'!$S$5,IF(AND(P1272&lt;='Product Ratings'!$V$6,P1272&gt;='Product Ratings'!$U$6),'Product Ratings'!$S$6,IF(AND(P1272&lt;='Product Ratings'!$V$7,P1272&gt;='Product Ratings'!$U$7),'Product Ratings'!$S$7,IF(AND(P1272&lt;='Product Ratings'!$V$8,P1272&gt;='Product Ratings'!$U$8),'Product Ratings'!$S$8,IF(P1272&gt;='Product Ratings'!$U$9,'Product Ratings'!$S$9)))))</f>
        <v>5</v>
      </c>
      <c r="W1272" s="135">
        <f t="shared" si="6"/>
        <v>13</v>
      </c>
      <c r="X1272" s="90"/>
      <c r="Y1272" s="90"/>
      <c r="Z1272" s="90"/>
      <c r="AA1272" s="90"/>
      <c r="AB1272" s="90"/>
    </row>
    <row r="1273" ht="12.75" customHeight="1">
      <c r="A1273" s="87"/>
      <c r="B1273" s="90"/>
      <c r="C1273" s="90"/>
      <c r="D1273" s="126">
        <v>1.0</v>
      </c>
      <c r="E1273" s="127">
        <v>433.04</v>
      </c>
      <c r="F1273" s="128">
        <f t="shared" si="7"/>
        <v>281.476</v>
      </c>
      <c r="G1273" s="129">
        <f t="shared" si="1"/>
        <v>151.564</v>
      </c>
      <c r="H1273" s="130">
        <f t="shared" si="2"/>
        <v>0.35</v>
      </c>
      <c r="I1273" s="131">
        <v>44421.0</v>
      </c>
      <c r="J1273" s="132">
        <v>44457.0</v>
      </c>
      <c r="K1273" s="123"/>
      <c r="L1273" s="90"/>
      <c r="M1273" s="133">
        <f t="shared" si="3"/>
        <v>433.04</v>
      </c>
      <c r="N1273" s="99"/>
      <c r="O1273" s="133">
        <f t="shared" si="5"/>
        <v>281.476</v>
      </c>
      <c r="P1273" s="134">
        <v>0.45</v>
      </c>
      <c r="Q1273" s="90"/>
      <c r="R1273" s="99">
        <f>IF(AND(H1273&lt;='Product Ratings'!$E$5,H1273&gt;='Product Ratings'!$D$5),'Product Ratings'!$C$5,IF(AND(H1273&lt;='Product Ratings'!$E$6,H1273&gt;='Product Ratings'!$D$6),'Product Ratings'!$C$6,IF(AND(H1273&lt;='Product Ratings'!$E$7,H1273&gt;='Product Ratings'!$D$7),'Product Ratings'!$C$7,IF(AND(H1273&lt;='Product Ratings'!$E$8,H1273&gt;='Product Ratings'!$D$8),'Product Ratings'!$C$8,IF(H1273&gt;='Product Ratings'!$D$9,'Product Ratings'!$C$9)))))</f>
        <v>2</v>
      </c>
      <c r="S1273" s="99">
        <f>IF(AND(D1273&lt;='Product Ratings'!$I$5,D1273&gt;='Product Ratings'!$H$5),'Product Ratings'!$F$5,IF(AND(D1273&lt;='Product Ratings'!$I$6,D1273&gt;='Product Ratings'!$H$6),'Product Ratings'!$F$6,IF(AND(D1273&lt;='Product Ratings'!$I$7,I1273&gt;='Product Ratings'!$H$7),'Product Ratings'!$F$7,IF(AND(D1273&lt;='Product Ratings'!$I$8,D1273&gt;='Product Ratings'!$H$8),'Product Ratings'!$F$8,IF(D1273&gt;='Product Ratings'!$H$9,'Product Ratings'!$F$9)))))</f>
        <v>1</v>
      </c>
      <c r="T1273" s="99">
        <f>IF(AND(O1273&lt;='Product Ratings'!$M$5,O1273&gt;='Product Ratings'!$L$5),'Product Ratings'!$J$5,IF(AND(O1273&lt;='Product Ratings'!$M$6,O1273&gt;='Product Ratings'!$L$6),'Product Ratings'!$J$6,IF(AND(O1273&lt;='Product Ratings'!$M$7,O1273&gt;='Product Ratings'!$L$7),'Product Ratings'!$J$7,IF(AND(O1273&lt;='Product Ratings'!$M$8,O1273&gt;='Product Ratings'!$L$8),'Product Ratings'!$J$8,IF(O1273&gt;='Product Ratings'!$L$9,'Product Ratings'!$J$9)))))</f>
        <v>1</v>
      </c>
      <c r="U1273" s="99" t="b">
        <f>IF(AND(N1273&lt;='Product Ratings'!$R$5,N1273&gt;='Product Ratings'!$Q$5),'Product Ratings'!$O$5,IF(AND(N1273&lt;='Product Ratings'!$R$6,N1273&gt;='Product Ratings'!$Q$6),'Product Ratings'!$O$6,IF(AND(N1273&lt;='Product Ratings'!$R$7,N1273&gt;='Product Ratings'!$Q$7),'Product Ratings'!$O$7,IF(AND(N1273&lt;='Product Ratings'!$R$8,N1273&gt;='Product Ratings'!$Q$8),'Product Ratings'!$O$8,IF(N1273&gt;='Product Ratings'!$Q$9,'Product Ratings'!$O$9)))))</f>
        <v>0</v>
      </c>
      <c r="V1273" s="99">
        <f>IF(AND(P1273&lt;='Product Ratings'!$V$5,P1273&gt;='Product Ratings'!$U$5),'Product Ratings'!$S$5,IF(AND(P1273&lt;='Product Ratings'!$V$6,P1273&gt;='Product Ratings'!$U$6),'Product Ratings'!$S$6,IF(AND(P1273&lt;='Product Ratings'!$V$7,P1273&gt;='Product Ratings'!$U$7),'Product Ratings'!$S$7,IF(AND(P1273&lt;='Product Ratings'!$V$8,P1273&gt;='Product Ratings'!$U$8),'Product Ratings'!$S$8,IF(P1273&gt;='Product Ratings'!$U$9,'Product Ratings'!$S$9)))))</f>
        <v>4</v>
      </c>
      <c r="W1273" s="135">
        <f t="shared" si="6"/>
        <v>8</v>
      </c>
      <c r="X1273" s="90"/>
      <c r="Y1273" s="90"/>
      <c r="Z1273" s="90"/>
      <c r="AA1273" s="90"/>
      <c r="AB1273" s="90"/>
    </row>
    <row r="1274" ht="12.75" customHeight="1">
      <c r="A1274" s="87"/>
      <c r="B1274" s="90"/>
      <c r="C1274" s="90"/>
      <c r="D1274" s="126">
        <v>2.0</v>
      </c>
      <c r="E1274" s="127">
        <v>433.04</v>
      </c>
      <c r="F1274" s="128">
        <f t="shared" si="7"/>
        <v>281.476</v>
      </c>
      <c r="G1274" s="129">
        <f t="shared" si="1"/>
        <v>151.564</v>
      </c>
      <c r="H1274" s="130">
        <f t="shared" si="2"/>
        <v>0.35</v>
      </c>
      <c r="I1274" s="131">
        <v>44422.0</v>
      </c>
      <c r="J1274" s="132">
        <v>44458.0</v>
      </c>
      <c r="K1274" s="123"/>
      <c r="L1274" s="90"/>
      <c r="M1274" s="133">
        <f t="shared" si="3"/>
        <v>216.52</v>
      </c>
      <c r="N1274" s="99"/>
      <c r="O1274" s="133">
        <f t="shared" si="5"/>
        <v>140.738</v>
      </c>
      <c r="P1274" s="134">
        <v>0.48</v>
      </c>
      <c r="Q1274" s="90"/>
      <c r="R1274" s="99">
        <f>IF(AND(H1274&lt;='Product Ratings'!$E$5,H1274&gt;='Product Ratings'!$D$5),'Product Ratings'!$C$5,IF(AND(H1274&lt;='Product Ratings'!$E$6,H1274&gt;='Product Ratings'!$D$6),'Product Ratings'!$C$6,IF(AND(H1274&lt;='Product Ratings'!$E$7,H1274&gt;='Product Ratings'!$D$7),'Product Ratings'!$C$7,IF(AND(H1274&lt;='Product Ratings'!$E$8,H1274&gt;='Product Ratings'!$D$8),'Product Ratings'!$C$8,IF(H1274&gt;='Product Ratings'!$D$9,'Product Ratings'!$C$9)))))</f>
        <v>2</v>
      </c>
      <c r="S1274" s="99">
        <f>IF(AND(D1274&lt;='Product Ratings'!$I$5,D1274&gt;='Product Ratings'!$H$5),'Product Ratings'!$F$5,IF(AND(D1274&lt;='Product Ratings'!$I$6,D1274&gt;='Product Ratings'!$H$6),'Product Ratings'!$F$6,IF(AND(D1274&lt;='Product Ratings'!$I$7,I1274&gt;='Product Ratings'!$H$7),'Product Ratings'!$F$7,IF(AND(D1274&lt;='Product Ratings'!$I$8,D1274&gt;='Product Ratings'!$H$8),'Product Ratings'!$F$8,IF(D1274&gt;='Product Ratings'!$H$9,'Product Ratings'!$F$9)))))</f>
        <v>1</v>
      </c>
      <c r="T1274" s="99">
        <f>IF(AND(O1274&lt;='Product Ratings'!$M$5,O1274&gt;='Product Ratings'!$L$5),'Product Ratings'!$J$5,IF(AND(O1274&lt;='Product Ratings'!$M$6,O1274&gt;='Product Ratings'!$L$6),'Product Ratings'!$J$6,IF(AND(O1274&lt;='Product Ratings'!$M$7,O1274&gt;='Product Ratings'!$L$7),'Product Ratings'!$J$7,IF(AND(O1274&lt;='Product Ratings'!$M$8,O1274&gt;='Product Ratings'!$L$8),'Product Ratings'!$J$8,IF(O1274&gt;='Product Ratings'!$L$9,'Product Ratings'!$J$9)))))</f>
        <v>2</v>
      </c>
      <c r="U1274" s="99" t="b">
        <f>IF(AND(N1274&lt;='Product Ratings'!$R$5,N1274&gt;='Product Ratings'!$Q$5),'Product Ratings'!$O$5,IF(AND(N1274&lt;='Product Ratings'!$R$6,N1274&gt;='Product Ratings'!$Q$6),'Product Ratings'!$O$6,IF(AND(N1274&lt;='Product Ratings'!$R$7,N1274&gt;='Product Ratings'!$Q$7),'Product Ratings'!$O$7,IF(AND(N1274&lt;='Product Ratings'!$R$8,N1274&gt;='Product Ratings'!$Q$8),'Product Ratings'!$O$8,IF(N1274&gt;='Product Ratings'!$Q$9,'Product Ratings'!$O$9)))))</f>
        <v>0</v>
      </c>
      <c r="V1274" s="99">
        <f>IF(AND(P1274&lt;='Product Ratings'!$V$5,P1274&gt;='Product Ratings'!$U$5),'Product Ratings'!$S$5,IF(AND(P1274&lt;='Product Ratings'!$V$6,P1274&gt;='Product Ratings'!$U$6),'Product Ratings'!$S$6,IF(AND(P1274&lt;='Product Ratings'!$V$7,P1274&gt;='Product Ratings'!$U$7),'Product Ratings'!$S$7,IF(AND(P1274&lt;='Product Ratings'!$V$8,P1274&gt;='Product Ratings'!$U$8),'Product Ratings'!$S$8,IF(P1274&gt;='Product Ratings'!$U$9,'Product Ratings'!$S$9)))))</f>
        <v>4</v>
      </c>
      <c r="W1274" s="135">
        <f t="shared" si="6"/>
        <v>9</v>
      </c>
      <c r="X1274" s="90"/>
      <c r="Y1274" s="90"/>
      <c r="Z1274" s="90"/>
      <c r="AA1274" s="90"/>
      <c r="AB1274" s="90"/>
    </row>
    <row r="1275" ht="12.75" customHeight="1">
      <c r="A1275" s="87"/>
      <c r="B1275" s="90"/>
      <c r="C1275" s="90"/>
      <c r="D1275" s="126">
        <v>3.0</v>
      </c>
      <c r="E1275" s="127">
        <v>45.22</v>
      </c>
      <c r="F1275" s="128">
        <f t="shared" si="7"/>
        <v>29.393</v>
      </c>
      <c r="G1275" s="129">
        <f t="shared" si="1"/>
        <v>15.827</v>
      </c>
      <c r="H1275" s="130">
        <f t="shared" si="2"/>
        <v>0.35</v>
      </c>
      <c r="I1275" s="131">
        <v>44423.0</v>
      </c>
      <c r="J1275" s="132">
        <v>44459.0</v>
      </c>
      <c r="K1275" s="123"/>
      <c r="L1275" s="90"/>
      <c r="M1275" s="133">
        <f t="shared" si="3"/>
        <v>15.07333333</v>
      </c>
      <c r="N1275" s="99"/>
      <c r="O1275" s="133">
        <f t="shared" si="5"/>
        <v>9.797666667</v>
      </c>
      <c r="P1275" s="134">
        <v>0.43</v>
      </c>
      <c r="Q1275" s="90"/>
      <c r="R1275" s="99">
        <f>IF(AND(H1275&lt;='Product Ratings'!$E$5,H1275&gt;='Product Ratings'!$D$5),'Product Ratings'!$C$5,IF(AND(H1275&lt;='Product Ratings'!$E$6,H1275&gt;='Product Ratings'!$D$6),'Product Ratings'!$C$6,IF(AND(H1275&lt;='Product Ratings'!$E$7,H1275&gt;='Product Ratings'!$D$7),'Product Ratings'!$C$7,IF(AND(H1275&lt;='Product Ratings'!$E$8,H1275&gt;='Product Ratings'!$D$8),'Product Ratings'!$C$8,IF(H1275&gt;='Product Ratings'!$D$9,'Product Ratings'!$C$9)))))</f>
        <v>2</v>
      </c>
      <c r="S1275" s="99">
        <f>IF(AND(D1275&lt;='Product Ratings'!$I$5,D1275&gt;='Product Ratings'!$H$5),'Product Ratings'!$F$5,IF(AND(D1275&lt;='Product Ratings'!$I$6,D1275&gt;='Product Ratings'!$H$6),'Product Ratings'!$F$6,IF(AND(D1275&lt;='Product Ratings'!$I$7,I1275&gt;='Product Ratings'!$H$7),'Product Ratings'!$F$7,IF(AND(D1275&lt;='Product Ratings'!$I$8,D1275&gt;='Product Ratings'!$H$8),'Product Ratings'!$F$8,IF(D1275&gt;='Product Ratings'!$H$9,'Product Ratings'!$F$9)))))</f>
        <v>1</v>
      </c>
      <c r="T1275" s="99">
        <f>IF(AND(O1275&lt;='Product Ratings'!$M$5,O1275&gt;='Product Ratings'!$L$5),'Product Ratings'!$J$5,IF(AND(O1275&lt;='Product Ratings'!$M$6,O1275&gt;='Product Ratings'!$L$6),'Product Ratings'!$J$6,IF(AND(O1275&lt;='Product Ratings'!$M$7,O1275&gt;='Product Ratings'!$L$7),'Product Ratings'!$J$7,IF(AND(O1275&lt;='Product Ratings'!$M$8,O1275&gt;='Product Ratings'!$L$8),'Product Ratings'!$J$8,IF(O1275&gt;='Product Ratings'!$L$9,'Product Ratings'!$J$9)))))</f>
        <v>5</v>
      </c>
      <c r="U1275" s="99" t="b">
        <f>IF(AND(N1275&lt;='Product Ratings'!$R$5,N1275&gt;='Product Ratings'!$Q$5),'Product Ratings'!$O$5,IF(AND(N1275&lt;='Product Ratings'!$R$6,N1275&gt;='Product Ratings'!$Q$6),'Product Ratings'!$O$6,IF(AND(N1275&lt;='Product Ratings'!$R$7,N1275&gt;='Product Ratings'!$Q$7),'Product Ratings'!$O$7,IF(AND(N1275&lt;='Product Ratings'!$R$8,N1275&gt;='Product Ratings'!$Q$8),'Product Ratings'!$O$8,IF(N1275&gt;='Product Ratings'!$Q$9,'Product Ratings'!$O$9)))))</f>
        <v>0</v>
      </c>
      <c r="V1275" s="99">
        <f>IF(AND(P1275&lt;='Product Ratings'!$V$5,P1275&gt;='Product Ratings'!$U$5),'Product Ratings'!$S$5,IF(AND(P1275&lt;='Product Ratings'!$V$6,P1275&gt;='Product Ratings'!$U$6),'Product Ratings'!$S$6,IF(AND(P1275&lt;='Product Ratings'!$V$7,P1275&gt;='Product Ratings'!$U$7),'Product Ratings'!$S$7,IF(AND(P1275&lt;='Product Ratings'!$V$8,P1275&gt;='Product Ratings'!$U$8),'Product Ratings'!$S$8,IF(P1275&gt;='Product Ratings'!$U$9,'Product Ratings'!$S$9)))))</f>
        <v>4</v>
      </c>
      <c r="W1275" s="135">
        <f t="shared" si="6"/>
        <v>12</v>
      </c>
      <c r="X1275" s="90"/>
      <c r="Y1275" s="90"/>
      <c r="Z1275" s="90"/>
      <c r="AA1275" s="90"/>
      <c r="AB1275" s="90"/>
    </row>
    <row r="1276" ht="12.75" customHeight="1">
      <c r="A1276" s="87"/>
      <c r="B1276" s="90"/>
      <c r="C1276" s="90"/>
      <c r="D1276" s="126">
        <v>4.0</v>
      </c>
      <c r="E1276" s="127">
        <v>927.39</v>
      </c>
      <c r="F1276" s="128">
        <f t="shared" si="7"/>
        <v>602.8035</v>
      </c>
      <c r="G1276" s="129">
        <f t="shared" si="1"/>
        <v>324.5865</v>
      </c>
      <c r="H1276" s="130">
        <f t="shared" si="2"/>
        <v>0.35</v>
      </c>
      <c r="I1276" s="131">
        <v>44424.0</v>
      </c>
      <c r="J1276" s="132">
        <v>44460.0</v>
      </c>
      <c r="K1276" s="123"/>
      <c r="L1276" s="90"/>
      <c r="M1276" s="133">
        <f t="shared" si="3"/>
        <v>231.8475</v>
      </c>
      <c r="N1276" s="99"/>
      <c r="O1276" s="133">
        <f t="shared" si="5"/>
        <v>150.700875</v>
      </c>
      <c r="P1276" s="134">
        <v>0.65</v>
      </c>
      <c r="Q1276" s="90"/>
      <c r="R1276" s="99">
        <f>IF(AND(H1276&lt;='Product Ratings'!$E$5,H1276&gt;='Product Ratings'!$D$5),'Product Ratings'!$C$5,IF(AND(H1276&lt;='Product Ratings'!$E$6,H1276&gt;='Product Ratings'!$D$6),'Product Ratings'!$C$6,IF(AND(H1276&lt;='Product Ratings'!$E$7,H1276&gt;='Product Ratings'!$D$7),'Product Ratings'!$C$7,IF(AND(H1276&lt;='Product Ratings'!$E$8,H1276&gt;='Product Ratings'!$D$8),'Product Ratings'!$C$8,IF(H1276&gt;='Product Ratings'!$D$9,'Product Ratings'!$C$9)))))</f>
        <v>2</v>
      </c>
      <c r="S1276" s="99">
        <f>IF(AND(D1276&lt;='Product Ratings'!$I$5,D1276&gt;='Product Ratings'!$H$5),'Product Ratings'!$F$5,IF(AND(D1276&lt;='Product Ratings'!$I$6,D1276&gt;='Product Ratings'!$H$6),'Product Ratings'!$F$6,IF(AND(D1276&lt;='Product Ratings'!$I$7,I1276&gt;='Product Ratings'!$H$7),'Product Ratings'!$F$7,IF(AND(D1276&lt;='Product Ratings'!$I$8,D1276&gt;='Product Ratings'!$H$8),'Product Ratings'!$F$8,IF(D1276&gt;='Product Ratings'!$H$9,'Product Ratings'!$F$9)))))</f>
        <v>1</v>
      </c>
      <c r="T1276" s="99">
        <f>IF(AND(O1276&lt;='Product Ratings'!$M$5,O1276&gt;='Product Ratings'!$L$5),'Product Ratings'!$J$5,IF(AND(O1276&lt;='Product Ratings'!$M$6,O1276&gt;='Product Ratings'!$L$6),'Product Ratings'!$J$6,IF(AND(O1276&lt;='Product Ratings'!$M$7,O1276&gt;='Product Ratings'!$L$7),'Product Ratings'!$J$7,IF(AND(O1276&lt;='Product Ratings'!$M$8,O1276&gt;='Product Ratings'!$L$8),'Product Ratings'!$J$8,IF(O1276&gt;='Product Ratings'!$L$9,'Product Ratings'!$J$9)))))</f>
        <v>2</v>
      </c>
      <c r="U1276" s="99" t="b">
        <f>IF(AND(N1276&lt;='Product Ratings'!$R$5,N1276&gt;='Product Ratings'!$Q$5),'Product Ratings'!$O$5,IF(AND(N1276&lt;='Product Ratings'!$R$6,N1276&gt;='Product Ratings'!$Q$6),'Product Ratings'!$O$6,IF(AND(N1276&lt;='Product Ratings'!$R$7,N1276&gt;='Product Ratings'!$Q$7),'Product Ratings'!$O$7,IF(AND(N1276&lt;='Product Ratings'!$R$8,N1276&gt;='Product Ratings'!$Q$8),'Product Ratings'!$O$8,IF(N1276&gt;='Product Ratings'!$Q$9,'Product Ratings'!$O$9)))))</f>
        <v>0</v>
      </c>
      <c r="V1276" s="99">
        <f>IF(AND(P1276&lt;='Product Ratings'!$V$5,P1276&gt;='Product Ratings'!$U$5),'Product Ratings'!$S$5,IF(AND(P1276&lt;='Product Ratings'!$V$6,P1276&gt;='Product Ratings'!$U$6),'Product Ratings'!$S$6,IF(AND(P1276&lt;='Product Ratings'!$V$7,P1276&gt;='Product Ratings'!$U$7),'Product Ratings'!$S$7,IF(AND(P1276&lt;='Product Ratings'!$V$8,P1276&gt;='Product Ratings'!$U$8),'Product Ratings'!$S$8,IF(P1276&gt;='Product Ratings'!$U$9,'Product Ratings'!$S$9)))))</f>
        <v>5</v>
      </c>
      <c r="W1276" s="135">
        <f t="shared" si="6"/>
        <v>10</v>
      </c>
      <c r="X1276" s="90"/>
      <c r="Y1276" s="90"/>
      <c r="Z1276" s="90"/>
      <c r="AA1276" s="90"/>
      <c r="AB1276" s="90"/>
    </row>
    <row r="1277" ht="12.75" customHeight="1">
      <c r="A1277" s="87"/>
      <c r="B1277" s="90"/>
      <c r="C1277" s="90"/>
      <c r="D1277" s="126">
        <v>5.0</v>
      </c>
      <c r="E1277" s="127">
        <v>65.22</v>
      </c>
      <c r="F1277" s="128">
        <f t="shared" si="7"/>
        <v>42.393</v>
      </c>
      <c r="G1277" s="129">
        <f t="shared" si="1"/>
        <v>22.827</v>
      </c>
      <c r="H1277" s="130">
        <f t="shared" si="2"/>
        <v>0.35</v>
      </c>
      <c r="I1277" s="131">
        <v>44425.0</v>
      </c>
      <c r="J1277" s="132">
        <v>44461.0</v>
      </c>
      <c r="K1277" s="123"/>
      <c r="L1277" s="90"/>
      <c r="M1277" s="133">
        <f t="shared" si="3"/>
        <v>13.044</v>
      </c>
      <c r="N1277" s="99"/>
      <c r="O1277" s="133">
        <f t="shared" si="5"/>
        <v>8.4786</v>
      </c>
      <c r="P1277" s="134">
        <v>0.67</v>
      </c>
      <c r="Q1277" s="90"/>
      <c r="R1277" s="99">
        <f>IF(AND(H1277&lt;='Product Ratings'!$E$5,H1277&gt;='Product Ratings'!$D$5),'Product Ratings'!$C$5,IF(AND(H1277&lt;='Product Ratings'!$E$6,H1277&gt;='Product Ratings'!$D$6),'Product Ratings'!$C$6,IF(AND(H1277&lt;='Product Ratings'!$E$7,H1277&gt;='Product Ratings'!$D$7),'Product Ratings'!$C$7,IF(AND(H1277&lt;='Product Ratings'!$E$8,H1277&gt;='Product Ratings'!$D$8),'Product Ratings'!$C$8,IF(H1277&gt;='Product Ratings'!$D$9,'Product Ratings'!$C$9)))))</f>
        <v>2</v>
      </c>
      <c r="S1277" s="99">
        <f>IF(AND(D1277&lt;='Product Ratings'!$I$5,D1277&gt;='Product Ratings'!$H$5),'Product Ratings'!$F$5,IF(AND(D1277&lt;='Product Ratings'!$I$6,D1277&gt;='Product Ratings'!$H$6),'Product Ratings'!$F$6,IF(AND(D1277&lt;='Product Ratings'!$I$7,I1277&gt;='Product Ratings'!$H$7),'Product Ratings'!$F$7,IF(AND(D1277&lt;='Product Ratings'!$I$8,D1277&gt;='Product Ratings'!$H$8),'Product Ratings'!$F$8,IF(D1277&gt;='Product Ratings'!$H$9,'Product Ratings'!$F$9)))))</f>
        <v>1</v>
      </c>
      <c r="T1277" s="99">
        <f>IF(AND(O1277&lt;='Product Ratings'!$M$5,O1277&gt;='Product Ratings'!$L$5),'Product Ratings'!$J$5,IF(AND(O1277&lt;='Product Ratings'!$M$6,O1277&gt;='Product Ratings'!$L$6),'Product Ratings'!$J$6,IF(AND(O1277&lt;='Product Ratings'!$M$7,O1277&gt;='Product Ratings'!$L$7),'Product Ratings'!$J$7,IF(AND(O1277&lt;='Product Ratings'!$M$8,O1277&gt;='Product Ratings'!$L$8),'Product Ratings'!$J$8,IF(O1277&gt;='Product Ratings'!$L$9,'Product Ratings'!$J$9)))))</f>
        <v>5</v>
      </c>
      <c r="U1277" s="99" t="b">
        <f>IF(AND(N1277&lt;='Product Ratings'!$R$5,N1277&gt;='Product Ratings'!$Q$5),'Product Ratings'!$O$5,IF(AND(N1277&lt;='Product Ratings'!$R$6,N1277&gt;='Product Ratings'!$Q$6),'Product Ratings'!$O$6,IF(AND(N1277&lt;='Product Ratings'!$R$7,N1277&gt;='Product Ratings'!$Q$7),'Product Ratings'!$O$7,IF(AND(N1277&lt;='Product Ratings'!$R$8,N1277&gt;='Product Ratings'!$Q$8),'Product Ratings'!$O$8,IF(N1277&gt;='Product Ratings'!$Q$9,'Product Ratings'!$O$9)))))</f>
        <v>0</v>
      </c>
      <c r="V1277" s="99">
        <f>IF(AND(P1277&lt;='Product Ratings'!$V$5,P1277&gt;='Product Ratings'!$U$5),'Product Ratings'!$S$5,IF(AND(P1277&lt;='Product Ratings'!$V$6,P1277&gt;='Product Ratings'!$U$6),'Product Ratings'!$S$6,IF(AND(P1277&lt;='Product Ratings'!$V$7,P1277&gt;='Product Ratings'!$U$7),'Product Ratings'!$S$7,IF(AND(P1277&lt;='Product Ratings'!$V$8,P1277&gt;='Product Ratings'!$U$8),'Product Ratings'!$S$8,IF(P1277&gt;='Product Ratings'!$U$9,'Product Ratings'!$S$9)))))</f>
        <v>5</v>
      </c>
      <c r="W1277" s="135">
        <f t="shared" si="6"/>
        <v>13</v>
      </c>
      <c r="X1277" s="90"/>
      <c r="Y1277" s="90"/>
      <c r="Z1277" s="90"/>
      <c r="AA1277" s="90"/>
      <c r="AB1277" s="90"/>
    </row>
    <row r="1278" ht="12.75" customHeight="1">
      <c r="A1278" s="87"/>
      <c r="B1278" s="90"/>
      <c r="C1278" s="90"/>
      <c r="D1278" s="126">
        <v>6.0</v>
      </c>
      <c r="E1278" s="127">
        <v>274.87</v>
      </c>
      <c r="F1278" s="128">
        <f t="shared" si="7"/>
        <v>178.6655</v>
      </c>
      <c r="G1278" s="129">
        <f t="shared" si="1"/>
        <v>96.2045</v>
      </c>
      <c r="H1278" s="130">
        <f t="shared" si="2"/>
        <v>0.35</v>
      </c>
      <c r="I1278" s="131">
        <v>44426.0</v>
      </c>
      <c r="J1278" s="132">
        <v>44462.0</v>
      </c>
      <c r="K1278" s="123"/>
      <c r="L1278" s="90"/>
      <c r="M1278" s="133">
        <f t="shared" si="3"/>
        <v>45.81166667</v>
      </c>
      <c r="N1278" s="99"/>
      <c r="O1278" s="133">
        <f t="shared" si="5"/>
        <v>29.77758333</v>
      </c>
      <c r="P1278" s="134">
        <v>0.71</v>
      </c>
      <c r="Q1278" s="90"/>
      <c r="R1278" s="99">
        <f>IF(AND(H1278&lt;='Product Ratings'!$E$5,H1278&gt;='Product Ratings'!$D$5),'Product Ratings'!$C$5,IF(AND(H1278&lt;='Product Ratings'!$E$6,H1278&gt;='Product Ratings'!$D$6),'Product Ratings'!$C$6,IF(AND(H1278&lt;='Product Ratings'!$E$7,H1278&gt;='Product Ratings'!$D$7),'Product Ratings'!$C$7,IF(AND(H1278&lt;='Product Ratings'!$E$8,H1278&gt;='Product Ratings'!$D$8),'Product Ratings'!$C$8,IF(H1278&gt;='Product Ratings'!$D$9,'Product Ratings'!$C$9)))))</f>
        <v>2</v>
      </c>
      <c r="S1278" s="99">
        <f>IF(AND(D1278&lt;='Product Ratings'!$I$5,D1278&gt;='Product Ratings'!$H$5),'Product Ratings'!$F$5,IF(AND(D1278&lt;='Product Ratings'!$I$6,D1278&gt;='Product Ratings'!$H$6),'Product Ratings'!$F$6,IF(AND(D1278&lt;='Product Ratings'!$I$7,I1278&gt;='Product Ratings'!$H$7),'Product Ratings'!$F$7,IF(AND(D1278&lt;='Product Ratings'!$I$8,D1278&gt;='Product Ratings'!$H$8),'Product Ratings'!$F$8,IF(D1278&gt;='Product Ratings'!$H$9,'Product Ratings'!$F$9)))))</f>
        <v>2</v>
      </c>
      <c r="T1278" s="99">
        <f>IF(AND(O1278&lt;='Product Ratings'!$M$5,O1278&gt;='Product Ratings'!$L$5),'Product Ratings'!$J$5,IF(AND(O1278&lt;='Product Ratings'!$M$6,O1278&gt;='Product Ratings'!$L$6),'Product Ratings'!$J$6,IF(AND(O1278&lt;='Product Ratings'!$M$7,O1278&gt;='Product Ratings'!$L$7),'Product Ratings'!$J$7,IF(AND(O1278&lt;='Product Ratings'!$M$8,O1278&gt;='Product Ratings'!$L$8),'Product Ratings'!$J$8,IF(O1278&gt;='Product Ratings'!$L$9,'Product Ratings'!$J$9)))))</f>
        <v>4</v>
      </c>
      <c r="U1278" s="99" t="b">
        <f>IF(AND(N1278&lt;='Product Ratings'!$R$5,N1278&gt;='Product Ratings'!$Q$5),'Product Ratings'!$O$5,IF(AND(N1278&lt;='Product Ratings'!$R$6,N1278&gt;='Product Ratings'!$Q$6),'Product Ratings'!$O$6,IF(AND(N1278&lt;='Product Ratings'!$R$7,N1278&gt;='Product Ratings'!$Q$7),'Product Ratings'!$O$7,IF(AND(N1278&lt;='Product Ratings'!$R$8,N1278&gt;='Product Ratings'!$Q$8),'Product Ratings'!$O$8,IF(N1278&gt;='Product Ratings'!$Q$9,'Product Ratings'!$O$9)))))</f>
        <v>0</v>
      </c>
      <c r="V1278" s="99">
        <f>IF(AND(P1278&lt;='Product Ratings'!$V$5,P1278&gt;='Product Ratings'!$U$5),'Product Ratings'!$S$5,IF(AND(P1278&lt;='Product Ratings'!$V$6,P1278&gt;='Product Ratings'!$U$6),'Product Ratings'!$S$6,IF(AND(P1278&lt;='Product Ratings'!$V$7,P1278&gt;='Product Ratings'!$U$7),'Product Ratings'!$S$7,IF(AND(P1278&lt;='Product Ratings'!$V$8,P1278&gt;='Product Ratings'!$U$8),'Product Ratings'!$S$8,IF(P1278&gt;='Product Ratings'!$U$9,'Product Ratings'!$S$9)))))</f>
        <v>5</v>
      </c>
      <c r="W1278" s="135">
        <f t="shared" si="6"/>
        <v>13</v>
      </c>
      <c r="X1278" s="90"/>
      <c r="Y1278" s="90"/>
      <c r="Z1278" s="90"/>
      <c r="AA1278" s="90"/>
      <c r="AB1278" s="90"/>
    </row>
    <row r="1279" ht="12.75" customHeight="1">
      <c r="A1279" s="87"/>
      <c r="B1279" s="90"/>
      <c r="C1279" s="90"/>
      <c r="D1279" s="126">
        <v>1.0</v>
      </c>
      <c r="E1279" s="127">
        <v>970.43</v>
      </c>
      <c r="F1279" s="128">
        <f t="shared" si="7"/>
        <v>630.7795</v>
      </c>
      <c r="G1279" s="129">
        <f t="shared" si="1"/>
        <v>339.6505</v>
      </c>
      <c r="H1279" s="130">
        <f t="shared" si="2"/>
        <v>0.35</v>
      </c>
      <c r="I1279" s="131">
        <v>44427.0</v>
      </c>
      <c r="J1279" s="132">
        <v>44463.0</v>
      </c>
      <c r="K1279" s="123"/>
      <c r="L1279" s="90"/>
      <c r="M1279" s="133">
        <f t="shared" si="3"/>
        <v>970.43</v>
      </c>
      <c r="N1279" s="99"/>
      <c r="O1279" s="133">
        <f t="shared" si="5"/>
        <v>630.7795</v>
      </c>
      <c r="P1279" s="134">
        <v>0.92</v>
      </c>
      <c r="Q1279" s="90"/>
      <c r="R1279" s="99">
        <f>IF(AND(H1279&lt;='Product Ratings'!$E$5,H1279&gt;='Product Ratings'!$D$5),'Product Ratings'!$C$5,IF(AND(H1279&lt;='Product Ratings'!$E$6,H1279&gt;='Product Ratings'!$D$6),'Product Ratings'!$C$6,IF(AND(H1279&lt;='Product Ratings'!$E$7,H1279&gt;='Product Ratings'!$D$7),'Product Ratings'!$C$7,IF(AND(H1279&lt;='Product Ratings'!$E$8,H1279&gt;='Product Ratings'!$D$8),'Product Ratings'!$C$8,IF(H1279&gt;='Product Ratings'!$D$9,'Product Ratings'!$C$9)))))</f>
        <v>2</v>
      </c>
      <c r="S1279" s="99">
        <f>IF(AND(D1279&lt;='Product Ratings'!$I$5,D1279&gt;='Product Ratings'!$H$5),'Product Ratings'!$F$5,IF(AND(D1279&lt;='Product Ratings'!$I$6,D1279&gt;='Product Ratings'!$H$6),'Product Ratings'!$F$6,IF(AND(D1279&lt;='Product Ratings'!$I$7,I1279&gt;='Product Ratings'!$H$7),'Product Ratings'!$F$7,IF(AND(D1279&lt;='Product Ratings'!$I$8,D1279&gt;='Product Ratings'!$H$8),'Product Ratings'!$F$8,IF(D1279&gt;='Product Ratings'!$H$9,'Product Ratings'!$F$9)))))</f>
        <v>1</v>
      </c>
      <c r="T1279" s="99">
        <f>IF(AND(O1279&lt;='Product Ratings'!$M$5,O1279&gt;='Product Ratings'!$L$5),'Product Ratings'!$J$5,IF(AND(O1279&lt;='Product Ratings'!$M$6,O1279&gt;='Product Ratings'!$L$6),'Product Ratings'!$J$6,IF(AND(O1279&lt;='Product Ratings'!$M$7,O1279&gt;='Product Ratings'!$L$7),'Product Ratings'!$J$7,IF(AND(O1279&lt;='Product Ratings'!$M$8,O1279&gt;='Product Ratings'!$L$8),'Product Ratings'!$J$8,IF(O1279&gt;='Product Ratings'!$L$9,'Product Ratings'!$J$9)))))</f>
        <v>1</v>
      </c>
      <c r="U1279" s="99" t="b">
        <f>IF(AND(N1279&lt;='Product Ratings'!$R$5,N1279&gt;='Product Ratings'!$Q$5),'Product Ratings'!$O$5,IF(AND(N1279&lt;='Product Ratings'!$R$6,N1279&gt;='Product Ratings'!$Q$6),'Product Ratings'!$O$6,IF(AND(N1279&lt;='Product Ratings'!$R$7,N1279&gt;='Product Ratings'!$Q$7),'Product Ratings'!$O$7,IF(AND(N1279&lt;='Product Ratings'!$R$8,N1279&gt;='Product Ratings'!$Q$8),'Product Ratings'!$O$8,IF(N1279&gt;='Product Ratings'!$Q$9,'Product Ratings'!$O$9)))))</f>
        <v>0</v>
      </c>
      <c r="V1279" s="99">
        <f>IF(AND(P1279&lt;='Product Ratings'!$V$5,P1279&gt;='Product Ratings'!$U$5),'Product Ratings'!$S$5,IF(AND(P1279&lt;='Product Ratings'!$V$6,P1279&gt;='Product Ratings'!$U$6),'Product Ratings'!$S$6,IF(AND(P1279&lt;='Product Ratings'!$V$7,P1279&gt;='Product Ratings'!$U$7),'Product Ratings'!$S$7,IF(AND(P1279&lt;='Product Ratings'!$V$8,P1279&gt;='Product Ratings'!$U$8),'Product Ratings'!$S$8,IF(P1279&gt;='Product Ratings'!$U$9,'Product Ratings'!$S$9)))))</f>
        <v>5</v>
      </c>
      <c r="W1279" s="135">
        <f t="shared" si="6"/>
        <v>9</v>
      </c>
      <c r="X1279" s="90"/>
      <c r="Y1279" s="90"/>
      <c r="Z1279" s="90"/>
      <c r="AA1279" s="90"/>
      <c r="AB1279" s="90"/>
    </row>
    <row r="1280" ht="12.75" customHeight="1">
      <c r="A1280" s="87"/>
      <c r="B1280" s="90"/>
      <c r="C1280" s="90"/>
      <c r="D1280" s="126">
        <v>2.0</v>
      </c>
      <c r="E1280" s="127">
        <v>242.61</v>
      </c>
      <c r="F1280" s="128">
        <f t="shared" si="7"/>
        <v>157.6965</v>
      </c>
      <c r="G1280" s="129">
        <f t="shared" si="1"/>
        <v>84.9135</v>
      </c>
      <c r="H1280" s="130">
        <f t="shared" si="2"/>
        <v>0.35</v>
      </c>
      <c r="I1280" s="131">
        <v>44428.0</v>
      </c>
      <c r="J1280" s="132">
        <v>44464.0</v>
      </c>
      <c r="K1280" s="123"/>
      <c r="L1280" s="90"/>
      <c r="M1280" s="133">
        <f t="shared" si="3"/>
        <v>121.305</v>
      </c>
      <c r="N1280" s="99"/>
      <c r="O1280" s="133">
        <f t="shared" si="5"/>
        <v>78.84825</v>
      </c>
      <c r="P1280" s="134">
        <v>0.26</v>
      </c>
      <c r="Q1280" s="90"/>
      <c r="R1280" s="99">
        <f>IF(AND(H1280&lt;='Product Ratings'!$E$5,H1280&gt;='Product Ratings'!$D$5),'Product Ratings'!$C$5,IF(AND(H1280&lt;='Product Ratings'!$E$6,H1280&gt;='Product Ratings'!$D$6),'Product Ratings'!$C$6,IF(AND(H1280&lt;='Product Ratings'!$E$7,H1280&gt;='Product Ratings'!$D$7),'Product Ratings'!$C$7,IF(AND(H1280&lt;='Product Ratings'!$E$8,H1280&gt;='Product Ratings'!$D$8),'Product Ratings'!$C$8,IF(H1280&gt;='Product Ratings'!$D$9,'Product Ratings'!$C$9)))))</f>
        <v>2</v>
      </c>
      <c r="S1280" s="99">
        <f>IF(AND(D1280&lt;='Product Ratings'!$I$5,D1280&gt;='Product Ratings'!$H$5),'Product Ratings'!$F$5,IF(AND(D1280&lt;='Product Ratings'!$I$6,D1280&gt;='Product Ratings'!$H$6),'Product Ratings'!$F$6,IF(AND(D1280&lt;='Product Ratings'!$I$7,I1280&gt;='Product Ratings'!$H$7),'Product Ratings'!$F$7,IF(AND(D1280&lt;='Product Ratings'!$I$8,D1280&gt;='Product Ratings'!$H$8),'Product Ratings'!$F$8,IF(D1280&gt;='Product Ratings'!$H$9,'Product Ratings'!$F$9)))))</f>
        <v>1</v>
      </c>
      <c r="T1280" s="99">
        <f>IF(AND(O1280&lt;='Product Ratings'!$M$5,O1280&gt;='Product Ratings'!$L$5),'Product Ratings'!$J$5,IF(AND(O1280&lt;='Product Ratings'!$M$6,O1280&gt;='Product Ratings'!$L$6),'Product Ratings'!$J$6,IF(AND(O1280&lt;='Product Ratings'!$M$7,O1280&gt;='Product Ratings'!$L$7),'Product Ratings'!$J$7,IF(AND(O1280&lt;='Product Ratings'!$M$8,O1280&gt;='Product Ratings'!$L$8),'Product Ratings'!$J$8,IF(O1280&gt;='Product Ratings'!$L$9,'Product Ratings'!$J$9)))))</f>
        <v>2</v>
      </c>
      <c r="U1280" s="99" t="b">
        <f>IF(AND(N1280&lt;='Product Ratings'!$R$5,N1280&gt;='Product Ratings'!$Q$5),'Product Ratings'!$O$5,IF(AND(N1280&lt;='Product Ratings'!$R$6,N1280&gt;='Product Ratings'!$Q$6),'Product Ratings'!$O$6,IF(AND(N1280&lt;='Product Ratings'!$R$7,N1280&gt;='Product Ratings'!$Q$7),'Product Ratings'!$O$7,IF(AND(N1280&lt;='Product Ratings'!$R$8,N1280&gt;='Product Ratings'!$Q$8),'Product Ratings'!$O$8,IF(N1280&gt;='Product Ratings'!$Q$9,'Product Ratings'!$O$9)))))</f>
        <v>0</v>
      </c>
      <c r="V1280" s="99">
        <f>IF(AND(P1280&lt;='Product Ratings'!$V$5,P1280&gt;='Product Ratings'!$U$5),'Product Ratings'!$S$5,IF(AND(P1280&lt;='Product Ratings'!$V$6,P1280&gt;='Product Ratings'!$U$6),'Product Ratings'!$S$6,IF(AND(P1280&lt;='Product Ratings'!$V$7,P1280&gt;='Product Ratings'!$U$7),'Product Ratings'!$S$7,IF(AND(P1280&lt;='Product Ratings'!$V$8,P1280&gt;='Product Ratings'!$U$8),'Product Ratings'!$S$8,IF(P1280&gt;='Product Ratings'!$U$9,'Product Ratings'!$S$9)))))</f>
        <v>3</v>
      </c>
      <c r="W1280" s="135">
        <f t="shared" si="6"/>
        <v>8</v>
      </c>
      <c r="X1280" s="90"/>
      <c r="Y1280" s="90"/>
      <c r="Z1280" s="90"/>
      <c r="AA1280" s="90"/>
      <c r="AB1280" s="90"/>
    </row>
    <row r="1281" ht="12.75" customHeight="1">
      <c r="A1281" s="87"/>
      <c r="B1281" s="90"/>
      <c r="C1281" s="90"/>
      <c r="D1281" s="126">
        <v>3.0</v>
      </c>
      <c r="E1281" s="127">
        <v>153.39</v>
      </c>
      <c r="F1281" s="128">
        <f t="shared" si="7"/>
        <v>99.7035</v>
      </c>
      <c r="G1281" s="129">
        <f t="shared" si="1"/>
        <v>53.6865</v>
      </c>
      <c r="H1281" s="130">
        <f t="shared" si="2"/>
        <v>0.35</v>
      </c>
      <c r="I1281" s="131">
        <v>44429.0</v>
      </c>
      <c r="J1281" s="132">
        <v>44465.0</v>
      </c>
      <c r="K1281" s="123"/>
      <c r="L1281" s="90"/>
      <c r="M1281" s="133">
        <f t="shared" si="3"/>
        <v>51.13</v>
      </c>
      <c r="N1281" s="99"/>
      <c r="O1281" s="133">
        <f t="shared" si="5"/>
        <v>33.2345</v>
      </c>
      <c r="P1281" s="134">
        <v>0.15</v>
      </c>
      <c r="Q1281" s="90"/>
      <c r="R1281" s="99">
        <f>IF(AND(H1281&lt;='Product Ratings'!$E$5,H1281&gt;='Product Ratings'!$D$5),'Product Ratings'!$C$5,IF(AND(H1281&lt;='Product Ratings'!$E$6,H1281&gt;='Product Ratings'!$D$6),'Product Ratings'!$C$6,IF(AND(H1281&lt;='Product Ratings'!$E$7,H1281&gt;='Product Ratings'!$D$7),'Product Ratings'!$C$7,IF(AND(H1281&lt;='Product Ratings'!$E$8,H1281&gt;='Product Ratings'!$D$8),'Product Ratings'!$C$8,IF(H1281&gt;='Product Ratings'!$D$9,'Product Ratings'!$C$9)))))</f>
        <v>2</v>
      </c>
      <c r="S1281" s="99">
        <f>IF(AND(D1281&lt;='Product Ratings'!$I$5,D1281&gt;='Product Ratings'!$H$5),'Product Ratings'!$F$5,IF(AND(D1281&lt;='Product Ratings'!$I$6,D1281&gt;='Product Ratings'!$H$6),'Product Ratings'!$F$6,IF(AND(D1281&lt;='Product Ratings'!$I$7,I1281&gt;='Product Ratings'!$H$7),'Product Ratings'!$F$7,IF(AND(D1281&lt;='Product Ratings'!$I$8,D1281&gt;='Product Ratings'!$H$8),'Product Ratings'!$F$8,IF(D1281&gt;='Product Ratings'!$H$9,'Product Ratings'!$F$9)))))</f>
        <v>1</v>
      </c>
      <c r="T1281" s="99">
        <f>IF(AND(O1281&lt;='Product Ratings'!$M$5,O1281&gt;='Product Ratings'!$L$5),'Product Ratings'!$J$5,IF(AND(O1281&lt;='Product Ratings'!$M$6,O1281&gt;='Product Ratings'!$L$6),'Product Ratings'!$J$6,IF(AND(O1281&lt;='Product Ratings'!$M$7,O1281&gt;='Product Ratings'!$L$7),'Product Ratings'!$J$7,IF(AND(O1281&lt;='Product Ratings'!$M$8,O1281&gt;='Product Ratings'!$L$8),'Product Ratings'!$J$8,IF(O1281&gt;='Product Ratings'!$L$9,'Product Ratings'!$J$9)))))</f>
        <v>4</v>
      </c>
      <c r="U1281" s="99" t="b">
        <f>IF(AND(N1281&lt;='Product Ratings'!$R$5,N1281&gt;='Product Ratings'!$Q$5),'Product Ratings'!$O$5,IF(AND(N1281&lt;='Product Ratings'!$R$6,N1281&gt;='Product Ratings'!$Q$6),'Product Ratings'!$O$6,IF(AND(N1281&lt;='Product Ratings'!$R$7,N1281&gt;='Product Ratings'!$Q$7),'Product Ratings'!$O$7,IF(AND(N1281&lt;='Product Ratings'!$R$8,N1281&gt;='Product Ratings'!$Q$8),'Product Ratings'!$O$8,IF(N1281&gt;='Product Ratings'!$Q$9,'Product Ratings'!$O$9)))))</f>
        <v>0</v>
      </c>
      <c r="V1281" s="99">
        <f>IF(AND(P1281&lt;='Product Ratings'!$V$5,P1281&gt;='Product Ratings'!$U$5),'Product Ratings'!$S$5,IF(AND(P1281&lt;='Product Ratings'!$V$6,P1281&gt;='Product Ratings'!$U$6),'Product Ratings'!$S$6,IF(AND(P1281&lt;='Product Ratings'!$V$7,P1281&gt;='Product Ratings'!$U$7),'Product Ratings'!$S$7,IF(AND(P1281&lt;='Product Ratings'!$V$8,P1281&gt;='Product Ratings'!$U$8),'Product Ratings'!$S$8,IF(P1281&gt;='Product Ratings'!$U$9,'Product Ratings'!$S$9)))))</f>
        <v>3</v>
      </c>
      <c r="W1281" s="135">
        <f t="shared" si="6"/>
        <v>10</v>
      </c>
      <c r="X1281" s="90"/>
      <c r="Y1281" s="90"/>
      <c r="Z1281" s="90"/>
      <c r="AA1281" s="90"/>
      <c r="AB1281" s="90"/>
    </row>
    <row r="1282" ht="12.75" customHeight="1">
      <c r="A1282" s="87"/>
      <c r="B1282" s="90"/>
      <c r="C1282" s="90"/>
      <c r="D1282" s="126">
        <v>4.0</v>
      </c>
      <c r="E1282" s="127">
        <v>1246.96</v>
      </c>
      <c r="F1282" s="128">
        <f t="shared" si="7"/>
        <v>810.524</v>
      </c>
      <c r="G1282" s="129">
        <f t="shared" si="1"/>
        <v>436.436</v>
      </c>
      <c r="H1282" s="130">
        <f t="shared" si="2"/>
        <v>0.35</v>
      </c>
      <c r="I1282" s="131">
        <v>44430.0</v>
      </c>
      <c r="J1282" s="132">
        <v>44466.0</v>
      </c>
      <c r="K1282" s="123"/>
      <c r="L1282" s="90"/>
      <c r="M1282" s="133">
        <f t="shared" si="3"/>
        <v>311.74</v>
      </c>
      <c r="N1282" s="99"/>
      <c r="O1282" s="133">
        <f t="shared" si="5"/>
        <v>202.631</v>
      </c>
      <c r="P1282" s="134">
        <v>0.34</v>
      </c>
      <c r="Q1282" s="90"/>
      <c r="R1282" s="99">
        <f>IF(AND(H1282&lt;='Product Ratings'!$E$5,H1282&gt;='Product Ratings'!$D$5),'Product Ratings'!$C$5,IF(AND(H1282&lt;='Product Ratings'!$E$6,H1282&gt;='Product Ratings'!$D$6),'Product Ratings'!$C$6,IF(AND(H1282&lt;='Product Ratings'!$E$7,H1282&gt;='Product Ratings'!$D$7),'Product Ratings'!$C$7,IF(AND(H1282&lt;='Product Ratings'!$E$8,H1282&gt;='Product Ratings'!$D$8),'Product Ratings'!$C$8,IF(H1282&gt;='Product Ratings'!$D$9,'Product Ratings'!$C$9)))))</f>
        <v>2</v>
      </c>
      <c r="S1282" s="99">
        <f>IF(AND(D1282&lt;='Product Ratings'!$I$5,D1282&gt;='Product Ratings'!$H$5),'Product Ratings'!$F$5,IF(AND(D1282&lt;='Product Ratings'!$I$6,D1282&gt;='Product Ratings'!$H$6),'Product Ratings'!$F$6,IF(AND(D1282&lt;='Product Ratings'!$I$7,I1282&gt;='Product Ratings'!$H$7),'Product Ratings'!$F$7,IF(AND(D1282&lt;='Product Ratings'!$I$8,D1282&gt;='Product Ratings'!$H$8),'Product Ratings'!$F$8,IF(D1282&gt;='Product Ratings'!$H$9,'Product Ratings'!$F$9)))))</f>
        <v>1</v>
      </c>
      <c r="T1282" s="99">
        <f>IF(AND(O1282&lt;='Product Ratings'!$M$5,O1282&gt;='Product Ratings'!$L$5),'Product Ratings'!$J$5,IF(AND(O1282&lt;='Product Ratings'!$M$6,O1282&gt;='Product Ratings'!$L$6),'Product Ratings'!$J$6,IF(AND(O1282&lt;='Product Ratings'!$M$7,O1282&gt;='Product Ratings'!$L$7),'Product Ratings'!$J$7,IF(AND(O1282&lt;='Product Ratings'!$M$8,O1282&gt;='Product Ratings'!$L$8),'Product Ratings'!$J$8,IF(O1282&gt;='Product Ratings'!$L$9,'Product Ratings'!$J$9)))))</f>
        <v>1</v>
      </c>
      <c r="U1282" s="99" t="b">
        <f>IF(AND(N1282&lt;='Product Ratings'!$R$5,N1282&gt;='Product Ratings'!$Q$5),'Product Ratings'!$O$5,IF(AND(N1282&lt;='Product Ratings'!$R$6,N1282&gt;='Product Ratings'!$Q$6),'Product Ratings'!$O$6,IF(AND(N1282&lt;='Product Ratings'!$R$7,N1282&gt;='Product Ratings'!$Q$7),'Product Ratings'!$O$7,IF(AND(N1282&lt;='Product Ratings'!$R$8,N1282&gt;='Product Ratings'!$Q$8),'Product Ratings'!$O$8,IF(N1282&gt;='Product Ratings'!$Q$9,'Product Ratings'!$O$9)))))</f>
        <v>0</v>
      </c>
      <c r="V1282" s="99">
        <f>IF(AND(P1282&lt;='Product Ratings'!$V$5,P1282&gt;='Product Ratings'!$U$5),'Product Ratings'!$S$5,IF(AND(P1282&lt;='Product Ratings'!$V$6,P1282&gt;='Product Ratings'!$U$6),'Product Ratings'!$S$6,IF(AND(P1282&lt;='Product Ratings'!$V$7,P1282&gt;='Product Ratings'!$U$7),'Product Ratings'!$S$7,IF(AND(P1282&lt;='Product Ratings'!$V$8,P1282&gt;='Product Ratings'!$U$8),'Product Ratings'!$S$8,IF(P1282&gt;='Product Ratings'!$U$9,'Product Ratings'!$S$9)))))</f>
        <v>4</v>
      </c>
      <c r="W1282" s="135">
        <f t="shared" si="6"/>
        <v>8</v>
      </c>
      <c r="X1282" s="90"/>
      <c r="Y1282" s="90"/>
      <c r="Z1282" s="90"/>
      <c r="AA1282" s="90"/>
      <c r="AB1282" s="90"/>
    </row>
    <row r="1283" ht="12.75" customHeight="1">
      <c r="A1283" s="87"/>
      <c r="B1283" s="90"/>
      <c r="C1283" s="90"/>
      <c r="D1283" s="126">
        <v>5.0</v>
      </c>
      <c r="E1283" s="127">
        <v>10.39</v>
      </c>
      <c r="F1283" s="128">
        <f t="shared" si="7"/>
        <v>6.7535</v>
      </c>
      <c r="G1283" s="129">
        <f t="shared" si="1"/>
        <v>3.6365</v>
      </c>
      <c r="H1283" s="130">
        <f t="shared" si="2"/>
        <v>0.35</v>
      </c>
      <c r="I1283" s="131">
        <v>44431.0</v>
      </c>
      <c r="J1283" s="132">
        <v>44467.0</v>
      </c>
      <c r="K1283" s="123"/>
      <c r="L1283" s="90"/>
      <c r="M1283" s="133">
        <f t="shared" si="3"/>
        <v>2.078</v>
      </c>
      <c r="N1283" s="99"/>
      <c r="O1283" s="133">
        <f t="shared" si="5"/>
        <v>1.3507</v>
      </c>
      <c r="P1283" s="134">
        <v>0.35</v>
      </c>
      <c r="Q1283" s="90"/>
      <c r="R1283" s="99">
        <f>IF(AND(H1283&lt;='Product Ratings'!$E$5,H1283&gt;='Product Ratings'!$D$5),'Product Ratings'!$C$5,IF(AND(H1283&lt;='Product Ratings'!$E$6,H1283&gt;='Product Ratings'!$D$6),'Product Ratings'!$C$6,IF(AND(H1283&lt;='Product Ratings'!$E$7,H1283&gt;='Product Ratings'!$D$7),'Product Ratings'!$C$7,IF(AND(H1283&lt;='Product Ratings'!$E$8,H1283&gt;='Product Ratings'!$D$8),'Product Ratings'!$C$8,IF(H1283&gt;='Product Ratings'!$D$9,'Product Ratings'!$C$9)))))</f>
        <v>2</v>
      </c>
      <c r="S1283" s="99">
        <f>IF(AND(D1283&lt;='Product Ratings'!$I$5,D1283&gt;='Product Ratings'!$H$5),'Product Ratings'!$F$5,IF(AND(D1283&lt;='Product Ratings'!$I$6,D1283&gt;='Product Ratings'!$H$6),'Product Ratings'!$F$6,IF(AND(D1283&lt;='Product Ratings'!$I$7,I1283&gt;='Product Ratings'!$H$7),'Product Ratings'!$F$7,IF(AND(D1283&lt;='Product Ratings'!$I$8,D1283&gt;='Product Ratings'!$H$8),'Product Ratings'!$F$8,IF(D1283&gt;='Product Ratings'!$H$9,'Product Ratings'!$F$9)))))</f>
        <v>1</v>
      </c>
      <c r="T1283" s="99">
        <f>IF(AND(O1283&lt;='Product Ratings'!$M$5,O1283&gt;='Product Ratings'!$L$5),'Product Ratings'!$J$5,IF(AND(O1283&lt;='Product Ratings'!$M$6,O1283&gt;='Product Ratings'!$L$6),'Product Ratings'!$J$6,IF(AND(O1283&lt;='Product Ratings'!$M$7,O1283&gt;='Product Ratings'!$L$7),'Product Ratings'!$J$7,IF(AND(O1283&lt;='Product Ratings'!$M$8,O1283&gt;='Product Ratings'!$L$8),'Product Ratings'!$J$8,IF(O1283&gt;='Product Ratings'!$L$9,'Product Ratings'!$J$9)))))</f>
        <v>5</v>
      </c>
      <c r="U1283" s="99" t="b">
        <f>IF(AND(N1283&lt;='Product Ratings'!$R$5,N1283&gt;='Product Ratings'!$Q$5),'Product Ratings'!$O$5,IF(AND(N1283&lt;='Product Ratings'!$R$6,N1283&gt;='Product Ratings'!$Q$6),'Product Ratings'!$O$6,IF(AND(N1283&lt;='Product Ratings'!$R$7,N1283&gt;='Product Ratings'!$Q$7),'Product Ratings'!$O$7,IF(AND(N1283&lt;='Product Ratings'!$R$8,N1283&gt;='Product Ratings'!$Q$8),'Product Ratings'!$O$8,IF(N1283&gt;='Product Ratings'!$Q$9,'Product Ratings'!$O$9)))))</f>
        <v>0</v>
      </c>
      <c r="V1283" s="99">
        <f>IF(AND(P1283&lt;='Product Ratings'!$V$5,P1283&gt;='Product Ratings'!$U$5),'Product Ratings'!$S$5,IF(AND(P1283&lt;='Product Ratings'!$V$6,P1283&gt;='Product Ratings'!$U$6),'Product Ratings'!$S$6,IF(AND(P1283&lt;='Product Ratings'!$V$7,P1283&gt;='Product Ratings'!$U$7),'Product Ratings'!$S$7,IF(AND(P1283&lt;='Product Ratings'!$V$8,P1283&gt;='Product Ratings'!$U$8),'Product Ratings'!$S$8,IF(P1283&gt;='Product Ratings'!$U$9,'Product Ratings'!$S$9)))))</f>
        <v>4</v>
      </c>
      <c r="W1283" s="135">
        <f t="shared" si="6"/>
        <v>12</v>
      </c>
      <c r="X1283" s="90"/>
      <c r="Y1283" s="90"/>
      <c r="Z1283" s="90"/>
      <c r="AA1283" s="90"/>
      <c r="AB1283" s="90"/>
    </row>
    <row r="1284" ht="12.75" customHeight="1">
      <c r="A1284" s="87"/>
      <c r="B1284" s="90"/>
      <c r="C1284" s="90"/>
      <c r="D1284" s="126">
        <v>6.0</v>
      </c>
      <c r="E1284" s="127">
        <v>207.83</v>
      </c>
      <c r="F1284" s="128">
        <f t="shared" si="7"/>
        <v>135.0895</v>
      </c>
      <c r="G1284" s="129">
        <f t="shared" si="1"/>
        <v>72.7405</v>
      </c>
      <c r="H1284" s="130">
        <f t="shared" si="2"/>
        <v>0.35</v>
      </c>
      <c r="I1284" s="131">
        <v>44432.0</v>
      </c>
      <c r="J1284" s="132">
        <v>44468.0</v>
      </c>
      <c r="K1284" s="123"/>
      <c r="L1284" s="90"/>
      <c r="M1284" s="133">
        <f t="shared" si="3"/>
        <v>34.63833333</v>
      </c>
      <c r="N1284" s="99"/>
      <c r="O1284" s="133">
        <f t="shared" si="5"/>
        <v>22.51491667</v>
      </c>
      <c r="P1284" s="134">
        <v>0.65</v>
      </c>
      <c r="Q1284" s="90"/>
      <c r="R1284" s="99">
        <f>IF(AND(H1284&lt;='Product Ratings'!$E$5,H1284&gt;='Product Ratings'!$D$5),'Product Ratings'!$C$5,IF(AND(H1284&lt;='Product Ratings'!$E$6,H1284&gt;='Product Ratings'!$D$6),'Product Ratings'!$C$6,IF(AND(H1284&lt;='Product Ratings'!$E$7,H1284&gt;='Product Ratings'!$D$7),'Product Ratings'!$C$7,IF(AND(H1284&lt;='Product Ratings'!$E$8,H1284&gt;='Product Ratings'!$D$8),'Product Ratings'!$C$8,IF(H1284&gt;='Product Ratings'!$D$9,'Product Ratings'!$C$9)))))</f>
        <v>2</v>
      </c>
      <c r="S1284" s="99">
        <f>IF(AND(D1284&lt;='Product Ratings'!$I$5,D1284&gt;='Product Ratings'!$H$5),'Product Ratings'!$F$5,IF(AND(D1284&lt;='Product Ratings'!$I$6,D1284&gt;='Product Ratings'!$H$6),'Product Ratings'!$F$6,IF(AND(D1284&lt;='Product Ratings'!$I$7,I1284&gt;='Product Ratings'!$H$7),'Product Ratings'!$F$7,IF(AND(D1284&lt;='Product Ratings'!$I$8,D1284&gt;='Product Ratings'!$H$8),'Product Ratings'!$F$8,IF(D1284&gt;='Product Ratings'!$H$9,'Product Ratings'!$F$9)))))</f>
        <v>2</v>
      </c>
      <c r="T1284" s="99">
        <f>IF(AND(O1284&lt;='Product Ratings'!$M$5,O1284&gt;='Product Ratings'!$L$5),'Product Ratings'!$J$5,IF(AND(O1284&lt;='Product Ratings'!$M$6,O1284&gt;='Product Ratings'!$L$6),'Product Ratings'!$J$6,IF(AND(O1284&lt;='Product Ratings'!$M$7,O1284&gt;='Product Ratings'!$L$7),'Product Ratings'!$J$7,IF(AND(O1284&lt;='Product Ratings'!$M$8,O1284&gt;='Product Ratings'!$L$8),'Product Ratings'!$J$8,IF(O1284&gt;='Product Ratings'!$L$9,'Product Ratings'!$J$9)))))</f>
        <v>5</v>
      </c>
      <c r="U1284" s="99" t="b">
        <f>IF(AND(N1284&lt;='Product Ratings'!$R$5,N1284&gt;='Product Ratings'!$Q$5),'Product Ratings'!$O$5,IF(AND(N1284&lt;='Product Ratings'!$R$6,N1284&gt;='Product Ratings'!$Q$6),'Product Ratings'!$O$6,IF(AND(N1284&lt;='Product Ratings'!$R$7,N1284&gt;='Product Ratings'!$Q$7),'Product Ratings'!$O$7,IF(AND(N1284&lt;='Product Ratings'!$R$8,N1284&gt;='Product Ratings'!$Q$8),'Product Ratings'!$O$8,IF(N1284&gt;='Product Ratings'!$Q$9,'Product Ratings'!$O$9)))))</f>
        <v>0</v>
      </c>
      <c r="V1284" s="99">
        <f>IF(AND(P1284&lt;='Product Ratings'!$V$5,P1284&gt;='Product Ratings'!$U$5),'Product Ratings'!$S$5,IF(AND(P1284&lt;='Product Ratings'!$V$6,P1284&gt;='Product Ratings'!$U$6),'Product Ratings'!$S$6,IF(AND(P1284&lt;='Product Ratings'!$V$7,P1284&gt;='Product Ratings'!$U$7),'Product Ratings'!$S$7,IF(AND(P1284&lt;='Product Ratings'!$V$8,P1284&gt;='Product Ratings'!$U$8),'Product Ratings'!$S$8,IF(P1284&gt;='Product Ratings'!$U$9,'Product Ratings'!$S$9)))))</f>
        <v>5</v>
      </c>
      <c r="W1284" s="135">
        <f t="shared" si="6"/>
        <v>14</v>
      </c>
      <c r="X1284" s="90"/>
      <c r="Y1284" s="90"/>
      <c r="Z1284" s="90"/>
      <c r="AA1284" s="90"/>
      <c r="AB1284" s="90"/>
    </row>
    <row r="1285" ht="12.75" customHeight="1">
      <c r="A1285" s="87"/>
      <c r="B1285" s="90"/>
      <c r="C1285" s="90"/>
      <c r="D1285" s="126">
        <v>1.0</v>
      </c>
      <c r="E1285" s="127">
        <v>443.61</v>
      </c>
      <c r="F1285" s="128">
        <f t="shared" si="7"/>
        <v>288.3465</v>
      </c>
      <c r="G1285" s="129">
        <f t="shared" si="1"/>
        <v>155.2635</v>
      </c>
      <c r="H1285" s="130">
        <f t="shared" si="2"/>
        <v>0.35</v>
      </c>
      <c r="I1285" s="131">
        <v>44433.0</v>
      </c>
      <c r="J1285" s="132">
        <v>44469.0</v>
      </c>
      <c r="K1285" s="123"/>
      <c r="L1285" s="90"/>
      <c r="M1285" s="133">
        <f t="shared" si="3"/>
        <v>443.61</v>
      </c>
      <c r="N1285" s="99"/>
      <c r="O1285" s="133">
        <f t="shared" si="5"/>
        <v>288.3465</v>
      </c>
      <c r="P1285" s="134">
        <v>0.45</v>
      </c>
      <c r="Q1285" s="90"/>
      <c r="R1285" s="99">
        <f>IF(AND(H1285&lt;='Product Ratings'!$E$5,H1285&gt;='Product Ratings'!$D$5),'Product Ratings'!$C$5,IF(AND(H1285&lt;='Product Ratings'!$E$6,H1285&gt;='Product Ratings'!$D$6),'Product Ratings'!$C$6,IF(AND(H1285&lt;='Product Ratings'!$E$7,H1285&gt;='Product Ratings'!$D$7),'Product Ratings'!$C$7,IF(AND(H1285&lt;='Product Ratings'!$E$8,H1285&gt;='Product Ratings'!$D$8),'Product Ratings'!$C$8,IF(H1285&gt;='Product Ratings'!$D$9,'Product Ratings'!$C$9)))))</f>
        <v>2</v>
      </c>
      <c r="S1285" s="99">
        <f>IF(AND(D1285&lt;='Product Ratings'!$I$5,D1285&gt;='Product Ratings'!$H$5),'Product Ratings'!$F$5,IF(AND(D1285&lt;='Product Ratings'!$I$6,D1285&gt;='Product Ratings'!$H$6),'Product Ratings'!$F$6,IF(AND(D1285&lt;='Product Ratings'!$I$7,I1285&gt;='Product Ratings'!$H$7),'Product Ratings'!$F$7,IF(AND(D1285&lt;='Product Ratings'!$I$8,D1285&gt;='Product Ratings'!$H$8),'Product Ratings'!$F$8,IF(D1285&gt;='Product Ratings'!$H$9,'Product Ratings'!$F$9)))))</f>
        <v>1</v>
      </c>
      <c r="T1285" s="99">
        <f>IF(AND(O1285&lt;='Product Ratings'!$M$5,O1285&gt;='Product Ratings'!$L$5),'Product Ratings'!$J$5,IF(AND(O1285&lt;='Product Ratings'!$M$6,O1285&gt;='Product Ratings'!$L$6),'Product Ratings'!$J$6,IF(AND(O1285&lt;='Product Ratings'!$M$7,O1285&gt;='Product Ratings'!$L$7),'Product Ratings'!$J$7,IF(AND(O1285&lt;='Product Ratings'!$M$8,O1285&gt;='Product Ratings'!$L$8),'Product Ratings'!$J$8,IF(O1285&gt;='Product Ratings'!$L$9,'Product Ratings'!$J$9)))))</f>
        <v>1</v>
      </c>
      <c r="U1285" s="99" t="b">
        <f>IF(AND(N1285&lt;='Product Ratings'!$R$5,N1285&gt;='Product Ratings'!$Q$5),'Product Ratings'!$O$5,IF(AND(N1285&lt;='Product Ratings'!$R$6,N1285&gt;='Product Ratings'!$Q$6),'Product Ratings'!$O$6,IF(AND(N1285&lt;='Product Ratings'!$R$7,N1285&gt;='Product Ratings'!$Q$7),'Product Ratings'!$O$7,IF(AND(N1285&lt;='Product Ratings'!$R$8,N1285&gt;='Product Ratings'!$Q$8),'Product Ratings'!$O$8,IF(N1285&gt;='Product Ratings'!$Q$9,'Product Ratings'!$O$9)))))</f>
        <v>0</v>
      </c>
      <c r="V1285" s="99">
        <f>IF(AND(P1285&lt;='Product Ratings'!$V$5,P1285&gt;='Product Ratings'!$U$5),'Product Ratings'!$S$5,IF(AND(P1285&lt;='Product Ratings'!$V$6,P1285&gt;='Product Ratings'!$U$6),'Product Ratings'!$S$6,IF(AND(P1285&lt;='Product Ratings'!$V$7,P1285&gt;='Product Ratings'!$U$7),'Product Ratings'!$S$7,IF(AND(P1285&lt;='Product Ratings'!$V$8,P1285&gt;='Product Ratings'!$U$8),'Product Ratings'!$S$8,IF(P1285&gt;='Product Ratings'!$U$9,'Product Ratings'!$S$9)))))</f>
        <v>4</v>
      </c>
      <c r="W1285" s="135">
        <f t="shared" si="6"/>
        <v>8</v>
      </c>
      <c r="X1285" s="90"/>
      <c r="Y1285" s="90"/>
      <c r="Z1285" s="90"/>
      <c r="AA1285" s="90"/>
      <c r="AB1285" s="90"/>
    </row>
    <row r="1286" ht="12.75" customHeight="1">
      <c r="A1286" s="87"/>
      <c r="B1286" s="90"/>
      <c r="C1286" s="90"/>
      <c r="D1286" s="126">
        <v>2.0</v>
      </c>
      <c r="E1286" s="127">
        <v>1632.0</v>
      </c>
      <c r="F1286" s="128">
        <f t="shared" si="7"/>
        <v>1060.8</v>
      </c>
      <c r="G1286" s="129">
        <f t="shared" si="1"/>
        <v>571.2</v>
      </c>
      <c r="H1286" s="130">
        <f t="shared" si="2"/>
        <v>0.35</v>
      </c>
      <c r="I1286" s="131">
        <v>44434.0</v>
      </c>
      <c r="J1286" s="132">
        <v>44470.0</v>
      </c>
      <c r="K1286" s="123"/>
      <c r="L1286" s="90"/>
      <c r="M1286" s="133">
        <f t="shared" si="3"/>
        <v>816</v>
      </c>
      <c r="N1286" s="99"/>
      <c r="O1286" s="133">
        <f t="shared" si="5"/>
        <v>530.4</v>
      </c>
      <c r="P1286" s="134">
        <v>0.12</v>
      </c>
      <c r="Q1286" s="90"/>
      <c r="R1286" s="99">
        <f>IF(AND(H1286&lt;='Product Ratings'!$E$5,H1286&gt;='Product Ratings'!$D$5),'Product Ratings'!$C$5,IF(AND(H1286&lt;='Product Ratings'!$E$6,H1286&gt;='Product Ratings'!$D$6),'Product Ratings'!$C$6,IF(AND(H1286&lt;='Product Ratings'!$E$7,H1286&gt;='Product Ratings'!$D$7),'Product Ratings'!$C$7,IF(AND(H1286&lt;='Product Ratings'!$E$8,H1286&gt;='Product Ratings'!$D$8),'Product Ratings'!$C$8,IF(H1286&gt;='Product Ratings'!$D$9,'Product Ratings'!$C$9)))))</f>
        <v>2</v>
      </c>
      <c r="S1286" s="99">
        <f>IF(AND(D1286&lt;='Product Ratings'!$I$5,D1286&gt;='Product Ratings'!$H$5),'Product Ratings'!$F$5,IF(AND(D1286&lt;='Product Ratings'!$I$6,D1286&gt;='Product Ratings'!$H$6),'Product Ratings'!$F$6,IF(AND(D1286&lt;='Product Ratings'!$I$7,I1286&gt;='Product Ratings'!$H$7),'Product Ratings'!$F$7,IF(AND(D1286&lt;='Product Ratings'!$I$8,D1286&gt;='Product Ratings'!$H$8),'Product Ratings'!$F$8,IF(D1286&gt;='Product Ratings'!$H$9,'Product Ratings'!$F$9)))))</f>
        <v>1</v>
      </c>
      <c r="T1286" s="99">
        <f>IF(AND(O1286&lt;='Product Ratings'!$M$5,O1286&gt;='Product Ratings'!$L$5),'Product Ratings'!$J$5,IF(AND(O1286&lt;='Product Ratings'!$M$6,O1286&gt;='Product Ratings'!$L$6),'Product Ratings'!$J$6,IF(AND(O1286&lt;='Product Ratings'!$M$7,O1286&gt;='Product Ratings'!$L$7),'Product Ratings'!$J$7,IF(AND(O1286&lt;='Product Ratings'!$M$8,O1286&gt;='Product Ratings'!$L$8),'Product Ratings'!$J$8,IF(O1286&gt;='Product Ratings'!$L$9,'Product Ratings'!$J$9)))))</f>
        <v>1</v>
      </c>
      <c r="U1286" s="99" t="b">
        <f>IF(AND(N1286&lt;='Product Ratings'!$R$5,N1286&gt;='Product Ratings'!$Q$5),'Product Ratings'!$O$5,IF(AND(N1286&lt;='Product Ratings'!$R$6,N1286&gt;='Product Ratings'!$Q$6),'Product Ratings'!$O$6,IF(AND(N1286&lt;='Product Ratings'!$R$7,N1286&gt;='Product Ratings'!$Q$7),'Product Ratings'!$O$7,IF(AND(N1286&lt;='Product Ratings'!$R$8,N1286&gt;='Product Ratings'!$Q$8),'Product Ratings'!$O$8,IF(N1286&gt;='Product Ratings'!$Q$9,'Product Ratings'!$O$9)))))</f>
        <v>0</v>
      </c>
      <c r="V1286" s="99">
        <f>IF(AND(P1286&lt;='Product Ratings'!$V$5,P1286&gt;='Product Ratings'!$U$5),'Product Ratings'!$S$5,IF(AND(P1286&lt;='Product Ratings'!$V$6,P1286&gt;='Product Ratings'!$U$6),'Product Ratings'!$S$6,IF(AND(P1286&lt;='Product Ratings'!$V$7,P1286&gt;='Product Ratings'!$U$7),'Product Ratings'!$S$7,IF(AND(P1286&lt;='Product Ratings'!$V$8,P1286&gt;='Product Ratings'!$U$8),'Product Ratings'!$S$8,IF(P1286&gt;='Product Ratings'!$U$9,'Product Ratings'!$S$9)))))</f>
        <v>2</v>
      </c>
      <c r="W1286" s="135">
        <f t="shared" si="6"/>
        <v>6</v>
      </c>
      <c r="X1286" s="90"/>
      <c r="Y1286" s="90"/>
      <c r="Z1286" s="90"/>
      <c r="AA1286" s="90"/>
      <c r="AB1286" s="90"/>
    </row>
    <row r="1287" ht="12.75" customHeight="1">
      <c r="A1287" s="87"/>
      <c r="B1287" s="90"/>
      <c r="C1287" s="90"/>
      <c r="D1287" s="126">
        <v>3.0</v>
      </c>
      <c r="E1287" s="127">
        <v>239.13</v>
      </c>
      <c r="F1287" s="128">
        <f t="shared" si="7"/>
        <v>155.4345</v>
      </c>
      <c r="G1287" s="129">
        <f t="shared" si="1"/>
        <v>83.6955</v>
      </c>
      <c r="H1287" s="130">
        <f t="shared" si="2"/>
        <v>0.35</v>
      </c>
      <c r="I1287" s="131">
        <v>44435.0</v>
      </c>
      <c r="J1287" s="132">
        <v>44471.0</v>
      </c>
      <c r="K1287" s="123"/>
      <c r="L1287" s="90"/>
      <c r="M1287" s="133">
        <f t="shared" si="3"/>
        <v>79.71</v>
      </c>
      <c r="N1287" s="99"/>
      <c r="O1287" s="133">
        <f t="shared" si="5"/>
        <v>51.8115</v>
      </c>
      <c r="P1287" s="134">
        <v>0.65</v>
      </c>
      <c r="Q1287" s="90"/>
      <c r="R1287" s="99">
        <f>IF(AND(H1287&lt;='Product Ratings'!$E$5,H1287&gt;='Product Ratings'!$D$5),'Product Ratings'!$C$5,IF(AND(H1287&lt;='Product Ratings'!$E$6,H1287&gt;='Product Ratings'!$D$6),'Product Ratings'!$C$6,IF(AND(H1287&lt;='Product Ratings'!$E$7,H1287&gt;='Product Ratings'!$D$7),'Product Ratings'!$C$7,IF(AND(H1287&lt;='Product Ratings'!$E$8,H1287&gt;='Product Ratings'!$D$8),'Product Ratings'!$C$8,IF(H1287&gt;='Product Ratings'!$D$9,'Product Ratings'!$C$9)))))</f>
        <v>2</v>
      </c>
      <c r="S1287" s="99">
        <f>IF(AND(D1287&lt;='Product Ratings'!$I$5,D1287&gt;='Product Ratings'!$H$5),'Product Ratings'!$F$5,IF(AND(D1287&lt;='Product Ratings'!$I$6,D1287&gt;='Product Ratings'!$H$6),'Product Ratings'!$F$6,IF(AND(D1287&lt;='Product Ratings'!$I$7,I1287&gt;='Product Ratings'!$H$7),'Product Ratings'!$F$7,IF(AND(D1287&lt;='Product Ratings'!$I$8,D1287&gt;='Product Ratings'!$H$8),'Product Ratings'!$F$8,IF(D1287&gt;='Product Ratings'!$H$9,'Product Ratings'!$F$9)))))</f>
        <v>1</v>
      </c>
      <c r="T1287" s="99">
        <f>IF(AND(O1287&lt;='Product Ratings'!$M$5,O1287&gt;='Product Ratings'!$L$5),'Product Ratings'!$J$5,IF(AND(O1287&lt;='Product Ratings'!$M$6,O1287&gt;='Product Ratings'!$L$6),'Product Ratings'!$J$6,IF(AND(O1287&lt;='Product Ratings'!$M$7,O1287&gt;='Product Ratings'!$L$7),'Product Ratings'!$J$7,IF(AND(O1287&lt;='Product Ratings'!$M$8,O1287&gt;='Product Ratings'!$L$8),'Product Ratings'!$J$8,IF(O1287&gt;='Product Ratings'!$L$9,'Product Ratings'!$J$9)))))</f>
        <v>3</v>
      </c>
      <c r="U1287" s="99" t="b">
        <f>IF(AND(N1287&lt;='Product Ratings'!$R$5,N1287&gt;='Product Ratings'!$Q$5),'Product Ratings'!$O$5,IF(AND(N1287&lt;='Product Ratings'!$R$6,N1287&gt;='Product Ratings'!$Q$6),'Product Ratings'!$O$6,IF(AND(N1287&lt;='Product Ratings'!$R$7,N1287&gt;='Product Ratings'!$Q$7),'Product Ratings'!$O$7,IF(AND(N1287&lt;='Product Ratings'!$R$8,N1287&gt;='Product Ratings'!$Q$8),'Product Ratings'!$O$8,IF(N1287&gt;='Product Ratings'!$Q$9,'Product Ratings'!$O$9)))))</f>
        <v>0</v>
      </c>
      <c r="V1287" s="99">
        <f>IF(AND(P1287&lt;='Product Ratings'!$V$5,P1287&gt;='Product Ratings'!$U$5),'Product Ratings'!$S$5,IF(AND(P1287&lt;='Product Ratings'!$V$6,P1287&gt;='Product Ratings'!$U$6),'Product Ratings'!$S$6,IF(AND(P1287&lt;='Product Ratings'!$V$7,P1287&gt;='Product Ratings'!$U$7),'Product Ratings'!$S$7,IF(AND(P1287&lt;='Product Ratings'!$V$8,P1287&gt;='Product Ratings'!$U$8),'Product Ratings'!$S$8,IF(P1287&gt;='Product Ratings'!$U$9,'Product Ratings'!$S$9)))))</f>
        <v>5</v>
      </c>
      <c r="W1287" s="135">
        <f t="shared" si="6"/>
        <v>11</v>
      </c>
      <c r="X1287" s="90"/>
      <c r="Y1287" s="90"/>
      <c r="Z1287" s="90"/>
      <c r="AA1287" s="90"/>
      <c r="AB1287" s="90"/>
    </row>
    <row r="1288" ht="12.75" customHeight="1">
      <c r="A1288" s="87"/>
      <c r="B1288" s="90"/>
      <c r="C1288" s="90"/>
      <c r="D1288" s="126">
        <v>4.0</v>
      </c>
      <c r="E1288" s="127">
        <v>545.22</v>
      </c>
      <c r="F1288" s="128">
        <f t="shared" si="7"/>
        <v>354.393</v>
      </c>
      <c r="G1288" s="129">
        <f t="shared" si="1"/>
        <v>190.827</v>
      </c>
      <c r="H1288" s="130">
        <f t="shared" si="2"/>
        <v>0.35</v>
      </c>
      <c r="I1288" s="131">
        <v>44436.0</v>
      </c>
      <c r="J1288" s="132">
        <v>44472.0</v>
      </c>
      <c r="K1288" s="123"/>
      <c r="L1288" s="90"/>
      <c r="M1288" s="133">
        <f t="shared" si="3"/>
        <v>136.305</v>
      </c>
      <c r="N1288" s="99"/>
      <c r="O1288" s="133">
        <f t="shared" si="5"/>
        <v>88.59825</v>
      </c>
      <c r="P1288" s="134">
        <v>0.32</v>
      </c>
      <c r="Q1288" s="90"/>
      <c r="R1288" s="99">
        <f>IF(AND(H1288&lt;='Product Ratings'!$E$5,H1288&gt;='Product Ratings'!$D$5),'Product Ratings'!$C$5,IF(AND(H1288&lt;='Product Ratings'!$E$6,H1288&gt;='Product Ratings'!$D$6),'Product Ratings'!$C$6,IF(AND(H1288&lt;='Product Ratings'!$E$7,H1288&gt;='Product Ratings'!$D$7),'Product Ratings'!$C$7,IF(AND(H1288&lt;='Product Ratings'!$E$8,H1288&gt;='Product Ratings'!$D$8),'Product Ratings'!$C$8,IF(H1288&gt;='Product Ratings'!$D$9,'Product Ratings'!$C$9)))))</f>
        <v>2</v>
      </c>
      <c r="S1288" s="99">
        <f>IF(AND(D1288&lt;='Product Ratings'!$I$5,D1288&gt;='Product Ratings'!$H$5),'Product Ratings'!$F$5,IF(AND(D1288&lt;='Product Ratings'!$I$6,D1288&gt;='Product Ratings'!$H$6),'Product Ratings'!$F$6,IF(AND(D1288&lt;='Product Ratings'!$I$7,I1288&gt;='Product Ratings'!$H$7),'Product Ratings'!$F$7,IF(AND(D1288&lt;='Product Ratings'!$I$8,D1288&gt;='Product Ratings'!$H$8),'Product Ratings'!$F$8,IF(D1288&gt;='Product Ratings'!$H$9,'Product Ratings'!$F$9)))))</f>
        <v>1</v>
      </c>
      <c r="T1288" s="99">
        <f>IF(AND(O1288&lt;='Product Ratings'!$M$5,O1288&gt;='Product Ratings'!$L$5),'Product Ratings'!$J$5,IF(AND(O1288&lt;='Product Ratings'!$M$6,O1288&gt;='Product Ratings'!$L$6),'Product Ratings'!$J$6,IF(AND(O1288&lt;='Product Ratings'!$M$7,O1288&gt;='Product Ratings'!$L$7),'Product Ratings'!$J$7,IF(AND(O1288&lt;='Product Ratings'!$M$8,O1288&gt;='Product Ratings'!$L$8),'Product Ratings'!$J$8,IF(O1288&gt;='Product Ratings'!$L$9,'Product Ratings'!$J$9)))))</f>
        <v>2</v>
      </c>
      <c r="U1288" s="99" t="b">
        <f>IF(AND(N1288&lt;='Product Ratings'!$R$5,N1288&gt;='Product Ratings'!$Q$5),'Product Ratings'!$O$5,IF(AND(N1288&lt;='Product Ratings'!$R$6,N1288&gt;='Product Ratings'!$Q$6),'Product Ratings'!$O$6,IF(AND(N1288&lt;='Product Ratings'!$R$7,N1288&gt;='Product Ratings'!$Q$7),'Product Ratings'!$O$7,IF(AND(N1288&lt;='Product Ratings'!$R$8,N1288&gt;='Product Ratings'!$Q$8),'Product Ratings'!$O$8,IF(N1288&gt;='Product Ratings'!$Q$9,'Product Ratings'!$O$9)))))</f>
        <v>0</v>
      </c>
      <c r="V1288" s="99">
        <f>IF(AND(P1288&lt;='Product Ratings'!$V$5,P1288&gt;='Product Ratings'!$U$5),'Product Ratings'!$S$5,IF(AND(P1288&lt;='Product Ratings'!$V$6,P1288&gt;='Product Ratings'!$U$6),'Product Ratings'!$S$6,IF(AND(P1288&lt;='Product Ratings'!$V$7,P1288&gt;='Product Ratings'!$U$7),'Product Ratings'!$S$7,IF(AND(P1288&lt;='Product Ratings'!$V$8,P1288&gt;='Product Ratings'!$U$8),'Product Ratings'!$S$8,IF(P1288&gt;='Product Ratings'!$U$9,'Product Ratings'!$S$9)))))</f>
        <v>3</v>
      </c>
      <c r="W1288" s="135">
        <f t="shared" si="6"/>
        <v>8</v>
      </c>
      <c r="X1288" s="90"/>
      <c r="Y1288" s="90"/>
      <c r="Z1288" s="90"/>
      <c r="AA1288" s="90"/>
      <c r="AB1288" s="90"/>
    </row>
    <row r="1289" ht="12.75" customHeight="1">
      <c r="A1289" s="87"/>
      <c r="B1289" s="90"/>
      <c r="C1289" s="90"/>
      <c r="D1289" s="126">
        <v>5.0</v>
      </c>
      <c r="E1289" s="127">
        <v>569.74</v>
      </c>
      <c r="F1289" s="128">
        <f t="shared" si="7"/>
        <v>370.331</v>
      </c>
      <c r="G1289" s="129">
        <f t="shared" si="1"/>
        <v>199.409</v>
      </c>
      <c r="H1289" s="130">
        <f t="shared" si="2"/>
        <v>0.35</v>
      </c>
      <c r="I1289" s="131">
        <v>44437.0</v>
      </c>
      <c r="J1289" s="132">
        <v>44473.0</v>
      </c>
      <c r="K1289" s="123"/>
      <c r="L1289" s="90"/>
      <c r="M1289" s="133">
        <f t="shared" si="3"/>
        <v>113.948</v>
      </c>
      <c r="N1289" s="99"/>
      <c r="O1289" s="133">
        <f t="shared" si="5"/>
        <v>74.0662</v>
      </c>
      <c r="P1289" s="134">
        <v>0.45</v>
      </c>
      <c r="Q1289" s="90"/>
      <c r="R1289" s="99">
        <f>IF(AND(H1289&lt;='Product Ratings'!$E$5,H1289&gt;='Product Ratings'!$D$5),'Product Ratings'!$C$5,IF(AND(H1289&lt;='Product Ratings'!$E$6,H1289&gt;='Product Ratings'!$D$6),'Product Ratings'!$C$6,IF(AND(H1289&lt;='Product Ratings'!$E$7,H1289&gt;='Product Ratings'!$D$7),'Product Ratings'!$C$7,IF(AND(H1289&lt;='Product Ratings'!$E$8,H1289&gt;='Product Ratings'!$D$8),'Product Ratings'!$C$8,IF(H1289&gt;='Product Ratings'!$D$9,'Product Ratings'!$C$9)))))</f>
        <v>2</v>
      </c>
      <c r="S1289" s="99">
        <f>IF(AND(D1289&lt;='Product Ratings'!$I$5,D1289&gt;='Product Ratings'!$H$5),'Product Ratings'!$F$5,IF(AND(D1289&lt;='Product Ratings'!$I$6,D1289&gt;='Product Ratings'!$H$6),'Product Ratings'!$F$6,IF(AND(D1289&lt;='Product Ratings'!$I$7,I1289&gt;='Product Ratings'!$H$7),'Product Ratings'!$F$7,IF(AND(D1289&lt;='Product Ratings'!$I$8,D1289&gt;='Product Ratings'!$H$8),'Product Ratings'!$F$8,IF(D1289&gt;='Product Ratings'!$H$9,'Product Ratings'!$F$9)))))</f>
        <v>1</v>
      </c>
      <c r="T1289" s="99">
        <f>IF(AND(O1289&lt;='Product Ratings'!$M$5,O1289&gt;='Product Ratings'!$L$5),'Product Ratings'!$J$5,IF(AND(O1289&lt;='Product Ratings'!$M$6,O1289&gt;='Product Ratings'!$L$6),'Product Ratings'!$J$6,IF(AND(O1289&lt;='Product Ratings'!$M$7,O1289&gt;='Product Ratings'!$L$7),'Product Ratings'!$J$7,IF(AND(O1289&lt;='Product Ratings'!$M$8,O1289&gt;='Product Ratings'!$L$8),'Product Ratings'!$J$8,IF(O1289&gt;='Product Ratings'!$L$9,'Product Ratings'!$J$9)))))</f>
        <v>3</v>
      </c>
      <c r="U1289" s="99" t="b">
        <f>IF(AND(N1289&lt;='Product Ratings'!$R$5,N1289&gt;='Product Ratings'!$Q$5),'Product Ratings'!$O$5,IF(AND(N1289&lt;='Product Ratings'!$R$6,N1289&gt;='Product Ratings'!$Q$6),'Product Ratings'!$O$6,IF(AND(N1289&lt;='Product Ratings'!$R$7,N1289&gt;='Product Ratings'!$Q$7),'Product Ratings'!$O$7,IF(AND(N1289&lt;='Product Ratings'!$R$8,N1289&gt;='Product Ratings'!$Q$8),'Product Ratings'!$O$8,IF(N1289&gt;='Product Ratings'!$Q$9,'Product Ratings'!$O$9)))))</f>
        <v>0</v>
      </c>
      <c r="V1289" s="99">
        <f>IF(AND(P1289&lt;='Product Ratings'!$V$5,P1289&gt;='Product Ratings'!$U$5),'Product Ratings'!$S$5,IF(AND(P1289&lt;='Product Ratings'!$V$6,P1289&gt;='Product Ratings'!$U$6),'Product Ratings'!$S$6,IF(AND(P1289&lt;='Product Ratings'!$V$7,P1289&gt;='Product Ratings'!$U$7),'Product Ratings'!$S$7,IF(AND(P1289&lt;='Product Ratings'!$V$8,P1289&gt;='Product Ratings'!$U$8),'Product Ratings'!$S$8,IF(P1289&gt;='Product Ratings'!$U$9,'Product Ratings'!$S$9)))))</f>
        <v>4</v>
      </c>
      <c r="W1289" s="135">
        <f t="shared" si="6"/>
        <v>10</v>
      </c>
      <c r="X1289" s="90"/>
      <c r="Y1289" s="90"/>
      <c r="Z1289" s="90"/>
      <c r="AA1289" s="90"/>
      <c r="AB1289" s="90"/>
    </row>
    <row r="1290" ht="12.75" customHeight="1">
      <c r="A1290" s="87"/>
      <c r="B1290" s="90"/>
      <c r="C1290" s="90"/>
      <c r="D1290" s="126">
        <v>6.0</v>
      </c>
      <c r="E1290" s="127">
        <v>317.57</v>
      </c>
      <c r="F1290" s="128">
        <f t="shared" si="7"/>
        <v>206.4205</v>
      </c>
      <c r="G1290" s="129">
        <f t="shared" si="1"/>
        <v>111.1495</v>
      </c>
      <c r="H1290" s="130">
        <f t="shared" si="2"/>
        <v>0.35</v>
      </c>
      <c r="I1290" s="131">
        <v>44438.0</v>
      </c>
      <c r="J1290" s="132">
        <v>44474.0</v>
      </c>
      <c r="K1290" s="123"/>
      <c r="L1290" s="90"/>
      <c r="M1290" s="133">
        <f t="shared" si="3"/>
        <v>52.92833333</v>
      </c>
      <c r="N1290" s="99"/>
      <c r="O1290" s="133">
        <f t="shared" si="5"/>
        <v>34.40341667</v>
      </c>
      <c r="P1290" s="134">
        <v>0.12</v>
      </c>
      <c r="Q1290" s="90"/>
      <c r="R1290" s="99">
        <f>IF(AND(H1290&lt;='Product Ratings'!$E$5,H1290&gt;='Product Ratings'!$D$5),'Product Ratings'!$C$5,IF(AND(H1290&lt;='Product Ratings'!$E$6,H1290&gt;='Product Ratings'!$D$6),'Product Ratings'!$C$6,IF(AND(H1290&lt;='Product Ratings'!$E$7,H1290&gt;='Product Ratings'!$D$7),'Product Ratings'!$C$7,IF(AND(H1290&lt;='Product Ratings'!$E$8,H1290&gt;='Product Ratings'!$D$8),'Product Ratings'!$C$8,IF(H1290&gt;='Product Ratings'!$D$9,'Product Ratings'!$C$9)))))</f>
        <v>2</v>
      </c>
      <c r="S1290" s="99">
        <f>IF(AND(D1290&lt;='Product Ratings'!$I$5,D1290&gt;='Product Ratings'!$H$5),'Product Ratings'!$F$5,IF(AND(D1290&lt;='Product Ratings'!$I$6,D1290&gt;='Product Ratings'!$H$6),'Product Ratings'!$F$6,IF(AND(D1290&lt;='Product Ratings'!$I$7,I1290&gt;='Product Ratings'!$H$7),'Product Ratings'!$F$7,IF(AND(D1290&lt;='Product Ratings'!$I$8,D1290&gt;='Product Ratings'!$H$8),'Product Ratings'!$F$8,IF(D1290&gt;='Product Ratings'!$H$9,'Product Ratings'!$F$9)))))</f>
        <v>2</v>
      </c>
      <c r="T1290" s="99">
        <f>IF(AND(O1290&lt;='Product Ratings'!$M$5,O1290&gt;='Product Ratings'!$L$5),'Product Ratings'!$J$5,IF(AND(O1290&lt;='Product Ratings'!$M$6,O1290&gt;='Product Ratings'!$L$6),'Product Ratings'!$J$6,IF(AND(O1290&lt;='Product Ratings'!$M$7,O1290&gt;='Product Ratings'!$L$7),'Product Ratings'!$J$7,IF(AND(O1290&lt;='Product Ratings'!$M$8,O1290&gt;='Product Ratings'!$L$8),'Product Ratings'!$J$8,IF(O1290&gt;='Product Ratings'!$L$9,'Product Ratings'!$J$9)))))</f>
        <v>4</v>
      </c>
      <c r="U1290" s="99" t="b">
        <f>IF(AND(N1290&lt;='Product Ratings'!$R$5,N1290&gt;='Product Ratings'!$Q$5),'Product Ratings'!$O$5,IF(AND(N1290&lt;='Product Ratings'!$R$6,N1290&gt;='Product Ratings'!$Q$6),'Product Ratings'!$O$6,IF(AND(N1290&lt;='Product Ratings'!$R$7,N1290&gt;='Product Ratings'!$Q$7),'Product Ratings'!$O$7,IF(AND(N1290&lt;='Product Ratings'!$R$8,N1290&gt;='Product Ratings'!$Q$8),'Product Ratings'!$O$8,IF(N1290&gt;='Product Ratings'!$Q$9,'Product Ratings'!$O$9)))))</f>
        <v>0</v>
      </c>
      <c r="V1290" s="99">
        <f>IF(AND(P1290&lt;='Product Ratings'!$V$5,P1290&gt;='Product Ratings'!$U$5),'Product Ratings'!$S$5,IF(AND(P1290&lt;='Product Ratings'!$V$6,P1290&gt;='Product Ratings'!$U$6),'Product Ratings'!$S$6,IF(AND(P1290&lt;='Product Ratings'!$V$7,P1290&gt;='Product Ratings'!$U$7),'Product Ratings'!$S$7,IF(AND(P1290&lt;='Product Ratings'!$V$8,P1290&gt;='Product Ratings'!$U$8),'Product Ratings'!$S$8,IF(P1290&gt;='Product Ratings'!$U$9,'Product Ratings'!$S$9)))))</f>
        <v>2</v>
      </c>
      <c r="W1290" s="135">
        <f t="shared" si="6"/>
        <v>10</v>
      </c>
      <c r="X1290" s="90"/>
      <c r="Y1290" s="90"/>
      <c r="Z1290" s="90"/>
      <c r="AA1290" s="90"/>
      <c r="AB1290" s="90"/>
    </row>
    <row r="1291" ht="12.75" customHeight="1">
      <c r="A1291" s="87"/>
      <c r="B1291" s="90"/>
      <c r="C1291" s="90"/>
      <c r="D1291" s="126">
        <v>1.0</v>
      </c>
      <c r="E1291" s="127">
        <v>156.52</v>
      </c>
      <c r="F1291" s="128">
        <f t="shared" si="7"/>
        <v>101.738</v>
      </c>
      <c r="G1291" s="129">
        <f t="shared" si="1"/>
        <v>54.782</v>
      </c>
      <c r="H1291" s="130">
        <f t="shared" si="2"/>
        <v>0.35</v>
      </c>
      <c r="I1291" s="131">
        <v>44439.0</v>
      </c>
      <c r="J1291" s="132">
        <v>44475.0</v>
      </c>
      <c r="K1291" s="123"/>
      <c r="L1291" s="90"/>
      <c r="M1291" s="133">
        <f t="shared" si="3"/>
        <v>156.52</v>
      </c>
      <c r="N1291" s="99"/>
      <c r="O1291" s="133">
        <f t="shared" si="5"/>
        <v>101.738</v>
      </c>
      <c r="P1291" s="134">
        <v>0.87</v>
      </c>
      <c r="Q1291" s="90"/>
      <c r="R1291" s="99">
        <f>IF(AND(H1291&lt;='Product Ratings'!$E$5,H1291&gt;='Product Ratings'!$D$5),'Product Ratings'!$C$5,IF(AND(H1291&lt;='Product Ratings'!$E$6,H1291&gt;='Product Ratings'!$D$6),'Product Ratings'!$C$6,IF(AND(H1291&lt;='Product Ratings'!$E$7,H1291&gt;='Product Ratings'!$D$7),'Product Ratings'!$C$7,IF(AND(H1291&lt;='Product Ratings'!$E$8,H1291&gt;='Product Ratings'!$D$8),'Product Ratings'!$C$8,IF(H1291&gt;='Product Ratings'!$D$9,'Product Ratings'!$C$9)))))</f>
        <v>2</v>
      </c>
      <c r="S1291" s="99">
        <f>IF(AND(D1291&lt;='Product Ratings'!$I$5,D1291&gt;='Product Ratings'!$H$5),'Product Ratings'!$F$5,IF(AND(D1291&lt;='Product Ratings'!$I$6,D1291&gt;='Product Ratings'!$H$6),'Product Ratings'!$F$6,IF(AND(D1291&lt;='Product Ratings'!$I$7,I1291&gt;='Product Ratings'!$H$7),'Product Ratings'!$F$7,IF(AND(D1291&lt;='Product Ratings'!$I$8,D1291&gt;='Product Ratings'!$H$8),'Product Ratings'!$F$8,IF(D1291&gt;='Product Ratings'!$H$9,'Product Ratings'!$F$9)))))</f>
        <v>1</v>
      </c>
      <c r="T1291" s="99">
        <f>IF(AND(O1291&lt;='Product Ratings'!$M$5,O1291&gt;='Product Ratings'!$L$5),'Product Ratings'!$J$5,IF(AND(O1291&lt;='Product Ratings'!$M$6,O1291&gt;='Product Ratings'!$L$6),'Product Ratings'!$J$6,IF(AND(O1291&lt;='Product Ratings'!$M$7,O1291&gt;='Product Ratings'!$L$7),'Product Ratings'!$J$7,IF(AND(O1291&lt;='Product Ratings'!$M$8,O1291&gt;='Product Ratings'!$L$8),'Product Ratings'!$J$8,IF(O1291&gt;='Product Ratings'!$L$9,'Product Ratings'!$J$9)))))</f>
        <v>2</v>
      </c>
      <c r="U1291" s="99" t="b">
        <f>IF(AND(N1291&lt;='Product Ratings'!$R$5,N1291&gt;='Product Ratings'!$Q$5),'Product Ratings'!$O$5,IF(AND(N1291&lt;='Product Ratings'!$R$6,N1291&gt;='Product Ratings'!$Q$6),'Product Ratings'!$O$6,IF(AND(N1291&lt;='Product Ratings'!$R$7,N1291&gt;='Product Ratings'!$Q$7),'Product Ratings'!$O$7,IF(AND(N1291&lt;='Product Ratings'!$R$8,N1291&gt;='Product Ratings'!$Q$8),'Product Ratings'!$O$8,IF(N1291&gt;='Product Ratings'!$Q$9,'Product Ratings'!$O$9)))))</f>
        <v>0</v>
      </c>
      <c r="V1291" s="99">
        <f>IF(AND(P1291&lt;='Product Ratings'!$V$5,P1291&gt;='Product Ratings'!$U$5),'Product Ratings'!$S$5,IF(AND(P1291&lt;='Product Ratings'!$V$6,P1291&gt;='Product Ratings'!$U$6),'Product Ratings'!$S$6,IF(AND(P1291&lt;='Product Ratings'!$V$7,P1291&gt;='Product Ratings'!$U$7),'Product Ratings'!$S$7,IF(AND(P1291&lt;='Product Ratings'!$V$8,P1291&gt;='Product Ratings'!$U$8),'Product Ratings'!$S$8,IF(P1291&gt;='Product Ratings'!$U$9,'Product Ratings'!$S$9)))))</f>
        <v>5</v>
      </c>
      <c r="W1291" s="135">
        <f t="shared" si="6"/>
        <v>10</v>
      </c>
      <c r="X1291" s="90"/>
      <c r="Y1291" s="90"/>
      <c r="Z1291" s="90"/>
      <c r="AA1291" s="90"/>
      <c r="AB1291" s="90"/>
    </row>
    <row r="1292" ht="12.75" customHeight="1">
      <c r="A1292" s="87"/>
      <c r="B1292" s="90"/>
      <c r="C1292" s="90"/>
      <c r="D1292" s="126">
        <v>2.0</v>
      </c>
      <c r="E1292" s="127">
        <v>479.3</v>
      </c>
      <c r="F1292" s="128">
        <f t="shared" si="7"/>
        <v>311.545</v>
      </c>
      <c r="G1292" s="129">
        <f t="shared" si="1"/>
        <v>167.755</v>
      </c>
      <c r="H1292" s="130">
        <f t="shared" si="2"/>
        <v>0.35</v>
      </c>
      <c r="I1292" s="131">
        <v>44440.0</v>
      </c>
      <c r="J1292" s="132">
        <v>44476.0</v>
      </c>
      <c r="K1292" s="123"/>
      <c r="L1292" s="90"/>
      <c r="M1292" s="133">
        <f t="shared" si="3"/>
        <v>239.65</v>
      </c>
      <c r="N1292" s="99"/>
      <c r="O1292" s="133">
        <f t="shared" si="5"/>
        <v>155.7725</v>
      </c>
      <c r="P1292" s="134">
        <v>0.89</v>
      </c>
      <c r="Q1292" s="90"/>
      <c r="R1292" s="99">
        <f>IF(AND(H1292&lt;='Product Ratings'!$E$5,H1292&gt;='Product Ratings'!$D$5),'Product Ratings'!$C$5,IF(AND(H1292&lt;='Product Ratings'!$E$6,H1292&gt;='Product Ratings'!$D$6),'Product Ratings'!$C$6,IF(AND(H1292&lt;='Product Ratings'!$E$7,H1292&gt;='Product Ratings'!$D$7),'Product Ratings'!$C$7,IF(AND(H1292&lt;='Product Ratings'!$E$8,H1292&gt;='Product Ratings'!$D$8),'Product Ratings'!$C$8,IF(H1292&gt;='Product Ratings'!$D$9,'Product Ratings'!$C$9)))))</f>
        <v>2</v>
      </c>
      <c r="S1292" s="99">
        <f>IF(AND(D1292&lt;='Product Ratings'!$I$5,D1292&gt;='Product Ratings'!$H$5),'Product Ratings'!$F$5,IF(AND(D1292&lt;='Product Ratings'!$I$6,D1292&gt;='Product Ratings'!$H$6),'Product Ratings'!$F$6,IF(AND(D1292&lt;='Product Ratings'!$I$7,I1292&gt;='Product Ratings'!$H$7),'Product Ratings'!$F$7,IF(AND(D1292&lt;='Product Ratings'!$I$8,D1292&gt;='Product Ratings'!$H$8),'Product Ratings'!$F$8,IF(D1292&gt;='Product Ratings'!$H$9,'Product Ratings'!$F$9)))))</f>
        <v>1</v>
      </c>
      <c r="T1292" s="99">
        <f>IF(AND(O1292&lt;='Product Ratings'!$M$5,O1292&gt;='Product Ratings'!$L$5),'Product Ratings'!$J$5,IF(AND(O1292&lt;='Product Ratings'!$M$6,O1292&gt;='Product Ratings'!$L$6),'Product Ratings'!$J$6,IF(AND(O1292&lt;='Product Ratings'!$M$7,O1292&gt;='Product Ratings'!$L$7),'Product Ratings'!$J$7,IF(AND(O1292&lt;='Product Ratings'!$M$8,O1292&gt;='Product Ratings'!$L$8),'Product Ratings'!$J$8,IF(O1292&gt;='Product Ratings'!$L$9,'Product Ratings'!$J$9)))))</f>
        <v>2</v>
      </c>
      <c r="U1292" s="99" t="b">
        <f>IF(AND(N1292&lt;='Product Ratings'!$R$5,N1292&gt;='Product Ratings'!$Q$5),'Product Ratings'!$O$5,IF(AND(N1292&lt;='Product Ratings'!$R$6,N1292&gt;='Product Ratings'!$Q$6),'Product Ratings'!$O$6,IF(AND(N1292&lt;='Product Ratings'!$R$7,N1292&gt;='Product Ratings'!$Q$7),'Product Ratings'!$O$7,IF(AND(N1292&lt;='Product Ratings'!$R$8,N1292&gt;='Product Ratings'!$Q$8),'Product Ratings'!$O$8,IF(N1292&gt;='Product Ratings'!$Q$9,'Product Ratings'!$O$9)))))</f>
        <v>0</v>
      </c>
      <c r="V1292" s="99">
        <f>IF(AND(P1292&lt;='Product Ratings'!$V$5,P1292&gt;='Product Ratings'!$U$5),'Product Ratings'!$S$5,IF(AND(P1292&lt;='Product Ratings'!$V$6,P1292&gt;='Product Ratings'!$U$6),'Product Ratings'!$S$6,IF(AND(P1292&lt;='Product Ratings'!$V$7,P1292&gt;='Product Ratings'!$U$7),'Product Ratings'!$S$7,IF(AND(P1292&lt;='Product Ratings'!$V$8,P1292&gt;='Product Ratings'!$U$8),'Product Ratings'!$S$8,IF(P1292&gt;='Product Ratings'!$U$9,'Product Ratings'!$S$9)))))</f>
        <v>5</v>
      </c>
      <c r="W1292" s="135">
        <f t="shared" si="6"/>
        <v>10</v>
      </c>
      <c r="X1292" s="90"/>
      <c r="Y1292" s="90"/>
      <c r="Z1292" s="90"/>
      <c r="AA1292" s="90"/>
      <c r="AB1292" s="90"/>
    </row>
    <row r="1293" ht="12.75" customHeight="1">
      <c r="A1293" s="87"/>
      <c r="B1293" s="90"/>
      <c r="C1293" s="90"/>
      <c r="D1293" s="126">
        <v>3.0</v>
      </c>
      <c r="E1293" s="127">
        <v>17.3</v>
      </c>
      <c r="F1293" s="128">
        <f t="shared" si="7"/>
        <v>11.245</v>
      </c>
      <c r="G1293" s="129">
        <f t="shared" si="1"/>
        <v>6.055</v>
      </c>
      <c r="H1293" s="130">
        <f t="shared" si="2"/>
        <v>0.35</v>
      </c>
      <c r="I1293" s="131">
        <v>44441.0</v>
      </c>
      <c r="J1293" s="132">
        <v>44477.0</v>
      </c>
      <c r="K1293" s="123"/>
      <c r="L1293" s="90"/>
      <c r="M1293" s="133">
        <f t="shared" si="3"/>
        <v>5.766666667</v>
      </c>
      <c r="N1293" s="99"/>
      <c r="O1293" s="133">
        <f t="shared" si="5"/>
        <v>3.748333333</v>
      </c>
      <c r="P1293" s="134">
        <v>0.65</v>
      </c>
      <c r="Q1293" s="90"/>
      <c r="R1293" s="99">
        <f>IF(AND(H1293&lt;='Product Ratings'!$E$5,H1293&gt;='Product Ratings'!$D$5),'Product Ratings'!$C$5,IF(AND(H1293&lt;='Product Ratings'!$E$6,H1293&gt;='Product Ratings'!$D$6),'Product Ratings'!$C$6,IF(AND(H1293&lt;='Product Ratings'!$E$7,H1293&gt;='Product Ratings'!$D$7),'Product Ratings'!$C$7,IF(AND(H1293&lt;='Product Ratings'!$E$8,H1293&gt;='Product Ratings'!$D$8),'Product Ratings'!$C$8,IF(H1293&gt;='Product Ratings'!$D$9,'Product Ratings'!$C$9)))))</f>
        <v>2</v>
      </c>
      <c r="S1293" s="99">
        <f>IF(AND(D1293&lt;='Product Ratings'!$I$5,D1293&gt;='Product Ratings'!$H$5),'Product Ratings'!$F$5,IF(AND(D1293&lt;='Product Ratings'!$I$6,D1293&gt;='Product Ratings'!$H$6),'Product Ratings'!$F$6,IF(AND(D1293&lt;='Product Ratings'!$I$7,I1293&gt;='Product Ratings'!$H$7),'Product Ratings'!$F$7,IF(AND(D1293&lt;='Product Ratings'!$I$8,D1293&gt;='Product Ratings'!$H$8),'Product Ratings'!$F$8,IF(D1293&gt;='Product Ratings'!$H$9,'Product Ratings'!$F$9)))))</f>
        <v>1</v>
      </c>
      <c r="T1293" s="99">
        <f>IF(AND(O1293&lt;='Product Ratings'!$M$5,O1293&gt;='Product Ratings'!$L$5),'Product Ratings'!$J$5,IF(AND(O1293&lt;='Product Ratings'!$M$6,O1293&gt;='Product Ratings'!$L$6),'Product Ratings'!$J$6,IF(AND(O1293&lt;='Product Ratings'!$M$7,O1293&gt;='Product Ratings'!$L$7),'Product Ratings'!$J$7,IF(AND(O1293&lt;='Product Ratings'!$M$8,O1293&gt;='Product Ratings'!$L$8),'Product Ratings'!$J$8,IF(O1293&gt;='Product Ratings'!$L$9,'Product Ratings'!$J$9)))))</f>
        <v>5</v>
      </c>
      <c r="U1293" s="99" t="b">
        <f>IF(AND(N1293&lt;='Product Ratings'!$R$5,N1293&gt;='Product Ratings'!$Q$5),'Product Ratings'!$O$5,IF(AND(N1293&lt;='Product Ratings'!$R$6,N1293&gt;='Product Ratings'!$Q$6),'Product Ratings'!$O$6,IF(AND(N1293&lt;='Product Ratings'!$R$7,N1293&gt;='Product Ratings'!$Q$7),'Product Ratings'!$O$7,IF(AND(N1293&lt;='Product Ratings'!$R$8,N1293&gt;='Product Ratings'!$Q$8),'Product Ratings'!$O$8,IF(N1293&gt;='Product Ratings'!$Q$9,'Product Ratings'!$O$9)))))</f>
        <v>0</v>
      </c>
      <c r="V1293" s="99">
        <f>IF(AND(P1293&lt;='Product Ratings'!$V$5,P1293&gt;='Product Ratings'!$U$5),'Product Ratings'!$S$5,IF(AND(P1293&lt;='Product Ratings'!$V$6,P1293&gt;='Product Ratings'!$U$6),'Product Ratings'!$S$6,IF(AND(P1293&lt;='Product Ratings'!$V$7,P1293&gt;='Product Ratings'!$U$7),'Product Ratings'!$S$7,IF(AND(P1293&lt;='Product Ratings'!$V$8,P1293&gt;='Product Ratings'!$U$8),'Product Ratings'!$S$8,IF(P1293&gt;='Product Ratings'!$U$9,'Product Ratings'!$S$9)))))</f>
        <v>5</v>
      </c>
      <c r="W1293" s="135">
        <f t="shared" si="6"/>
        <v>13</v>
      </c>
      <c r="X1293" s="90"/>
      <c r="Y1293" s="90"/>
      <c r="Z1293" s="90"/>
      <c r="AA1293" s="90"/>
      <c r="AB1293" s="90"/>
    </row>
    <row r="1294" ht="12.75" customHeight="1">
      <c r="A1294" s="87"/>
      <c r="B1294" s="90"/>
      <c r="C1294" s="90"/>
      <c r="D1294" s="126">
        <v>4.0</v>
      </c>
      <c r="E1294" s="127">
        <v>34.61</v>
      </c>
      <c r="F1294" s="128">
        <f t="shared" si="7"/>
        <v>22.4965</v>
      </c>
      <c r="G1294" s="129">
        <f t="shared" si="1"/>
        <v>12.1135</v>
      </c>
      <c r="H1294" s="130">
        <f t="shared" si="2"/>
        <v>0.35</v>
      </c>
      <c r="I1294" s="131">
        <v>44442.0</v>
      </c>
      <c r="J1294" s="132">
        <v>44478.0</v>
      </c>
      <c r="K1294" s="123"/>
      <c r="L1294" s="90"/>
      <c r="M1294" s="133">
        <f t="shared" si="3"/>
        <v>8.6525</v>
      </c>
      <c r="N1294" s="99"/>
      <c r="O1294" s="133">
        <f t="shared" si="5"/>
        <v>5.624125</v>
      </c>
      <c r="P1294" s="134">
        <v>0.23</v>
      </c>
      <c r="Q1294" s="90"/>
      <c r="R1294" s="99">
        <f>IF(AND(H1294&lt;='Product Ratings'!$E$5,H1294&gt;='Product Ratings'!$D$5),'Product Ratings'!$C$5,IF(AND(H1294&lt;='Product Ratings'!$E$6,H1294&gt;='Product Ratings'!$D$6),'Product Ratings'!$C$6,IF(AND(H1294&lt;='Product Ratings'!$E$7,H1294&gt;='Product Ratings'!$D$7),'Product Ratings'!$C$7,IF(AND(H1294&lt;='Product Ratings'!$E$8,H1294&gt;='Product Ratings'!$D$8),'Product Ratings'!$C$8,IF(H1294&gt;='Product Ratings'!$D$9,'Product Ratings'!$C$9)))))</f>
        <v>2</v>
      </c>
      <c r="S1294" s="99">
        <f>IF(AND(D1294&lt;='Product Ratings'!$I$5,D1294&gt;='Product Ratings'!$H$5),'Product Ratings'!$F$5,IF(AND(D1294&lt;='Product Ratings'!$I$6,D1294&gt;='Product Ratings'!$H$6),'Product Ratings'!$F$6,IF(AND(D1294&lt;='Product Ratings'!$I$7,I1294&gt;='Product Ratings'!$H$7),'Product Ratings'!$F$7,IF(AND(D1294&lt;='Product Ratings'!$I$8,D1294&gt;='Product Ratings'!$H$8),'Product Ratings'!$F$8,IF(D1294&gt;='Product Ratings'!$H$9,'Product Ratings'!$F$9)))))</f>
        <v>1</v>
      </c>
      <c r="T1294" s="99">
        <f>IF(AND(O1294&lt;='Product Ratings'!$M$5,O1294&gt;='Product Ratings'!$L$5),'Product Ratings'!$J$5,IF(AND(O1294&lt;='Product Ratings'!$M$6,O1294&gt;='Product Ratings'!$L$6),'Product Ratings'!$J$6,IF(AND(O1294&lt;='Product Ratings'!$M$7,O1294&gt;='Product Ratings'!$L$7),'Product Ratings'!$J$7,IF(AND(O1294&lt;='Product Ratings'!$M$8,O1294&gt;='Product Ratings'!$L$8),'Product Ratings'!$J$8,IF(O1294&gt;='Product Ratings'!$L$9,'Product Ratings'!$J$9)))))</f>
        <v>5</v>
      </c>
      <c r="U1294" s="99" t="b">
        <f>IF(AND(N1294&lt;='Product Ratings'!$R$5,N1294&gt;='Product Ratings'!$Q$5),'Product Ratings'!$O$5,IF(AND(N1294&lt;='Product Ratings'!$R$6,N1294&gt;='Product Ratings'!$Q$6),'Product Ratings'!$O$6,IF(AND(N1294&lt;='Product Ratings'!$R$7,N1294&gt;='Product Ratings'!$Q$7),'Product Ratings'!$O$7,IF(AND(N1294&lt;='Product Ratings'!$R$8,N1294&gt;='Product Ratings'!$Q$8),'Product Ratings'!$O$8,IF(N1294&gt;='Product Ratings'!$Q$9,'Product Ratings'!$O$9)))))</f>
        <v>0</v>
      </c>
      <c r="V1294" s="99">
        <f>IF(AND(P1294&lt;='Product Ratings'!$V$5,P1294&gt;='Product Ratings'!$U$5),'Product Ratings'!$S$5,IF(AND(P1294&lt;='Product Ratings'!$V$6,P1294&gt;='Product Ratings'!$U$6),'Product Ratings'!$S$6,IF(AND(P1294&lt;='Product Ratings'!$V$7,P1294&gt;='Product Ratings'!$U$7),'Product Ratings'!$S$7,IF(AND(P1294&lt;='Product Ratings'!$V$8,P1294&gt;='Product Ratings'!$U$8),'Product Ratings'!$S$8,IF(P1294&gt;='Product Ratings'!$U$9,'Product Ratings'!$S$9)))))</f>
        <v>3</v>
      </c>
      <c r="W1294" s="135">
        <f t="shared" si="6"/>
        <v>11</v>
      </c>
      <c r="X1294" s="90"/>
      <c r="Y1294" s="90"/>
      <c r="Z1294" s="90"/>
      <c r="AA1294" s="90"/>
      <c r="AB1294" s="90"/>
    </row>
    <row r="1295" ht="12.75" customHeight="1">
      <c r="A1295" s="87"/>
      <c r="B1295" s="90"/>
      <c r="C1295" s="90"/>
      <c r="D1295" s="126">
        <v>5.0</v>
      </c>
      <c r="E1295" s="127">
        <v>91.0</v>
      </c>
      <c r="F1295" s="128">
        <f t="shared" si="7"/>
        <v>59.15</v>
      </c>
      <c r="G1295" s="129">
        <f t="shared" si="1"/>
        <v>31.85</v>
      </c>
      <c r="H1295" s="130">
        <f t="shared" si="2"/>
        <v>0.35</v>
      </c>
      <c r="I1295" s="131">
        <v>44443.0</v>
      </c>
      <c r="J1295" s="132">
        <v>44479.0</v>
      </c>
      <c r="K1295" s="123"/>
      <c r="L1295" s="90"/>
      <c r="M1295" s="133">
        <f t="shared" si="3"/>
        <v>18.2</v>
      </c>
      <c r="N1295" s="99"/>
      <c r="O1295" s="133">
        <f t="shared" si="5"/>
        <v>11.83</v>
      </c>
      <c r="P1295" s="134">
        <v>0.21</v>
      </c>
      <c r="Q1295" s="90"/>
      <c r="R1295" s="99">
        <f>IF(AND(H1295&lt;='Product Ratings'!$E$5,H1295&gt;='Product Ratings'!$D$5),'Product Ratings'!$C$5,IF(AND(H1295&lt;='Product Ratings'!$E$6,H1295&gt;='Product Ratings'!$D$6),'Product Ratings'!$C$6,IF(AND(H1295&lt;='Product Ratings'!$E$7,H1295&gt;='Product Ratings'!$D$7),'Product Ratings'!$C$7,IF(AND(H1295&lt;='Product Ratings'!$E$8,H1295&gt;='Product Ratings'!$D$8),'Product Ratings'!$C$8,IF(H1295&gt;='Product Ratings'!$D$9,'Product Ratings'!$C$9)))))</f>
        <v>2</v>
      </c>
      <c r="S1295" s="99">
        <f>IF(AND(D1295&lt;='Product Ratings'!$I$5,D1295&gt;='Product Ratings'!$H$5),'Product Ratings'!$F$5,IF(AND(D1295&lt;='Product Ratings'!$I$6,D1295&gt;='Product Ratings'!$H$6),'Product Ratings'!$F$6,IF(AND(D1295&lt;='Product Ratings'!$I$7,I1295&gt;='Product Ratings'!$H$7),'Product Ratings'!$F$7,IF(AND(D1295&lt;='Product Ratings'!$I$8,D1295&gt;='Product Ratings'!$H$8),'Product Ratings'!$F$8,IF(D1295&gt;='Product Ratings'!$H$9,'Product Ratings'!$F$9)))))</f>
        <v>1</v>
      </c>
      <c r="T1295" s="99">
        <f>IF(AND(O1295&lt;='Product Ratings'!$M$5,O1295&gt;='Product Ratings'!$L$5),'Product Ratings'!$J$5,IF(AND(O1295&lt;='Product Ratings'!$M$6,O1295&gt;='Product Ratings'!$L$6),'Product Ratings'!$J$6,IF(AND(O1295&lt;='Product Ratings'!$M$7,O1295&gt;='Product Ratings'!$L$7),'Product Ratings'!$J$7,IF(AND(O1295&lt;='Product Ratings'!$M$8,O1295&gt;='Product Ratings'!$L$8),'Product Ratings'!$J$8,IF(O1295&gt;='Product Ratings'!$L$9,'Product Ratings'!$J$9)))))</f>
        <v>5</v>
      </c>
      <c r="U1295" s="99" t="b">
        <f>IF(AND(N1295&lt;='Product Ratings'!$R$5,N1295&gt;='Product Ratings'!$Q$5),'Product Ratings'!$O$5,IF(AND(N1295&lt;='Product Ratings'!$R$6,N1295&gt;='Product Ratings'!$Q$6),'Product Ratings'!$O$6,IF(AND(N1295&lt;='Product Ratings'!$R$7,N1295&gt;='Product Ratings'!$Q$7),'Product Ratings'!$O$7,IF(AND(N1295&lt;='Product Ratings'!$R$8,N1295&gt;='Product Ratings'!$Q$8),'Product Ratings'!$O$8,IF(N1295&gt;='Product Ratings'!$Q$9,'Product Ratings'!$O$9)))))</f>
        <v>0</v>
      </c>
      <c r="V1295" s="99">
        <f>IF(AND(P1295&lt;='Product Ratings'!$V$5,P1295&gt;='Product Ratings'!$U$5),'Product Ratings'!$S$5,IF(AND(P1295&lt;='Product Ratings'!$V$6,P1295&gt;='Product Ratings'!$U$6),'Product Ratings'!$S$6,IF(AND(P1295&lt;='Product Ratings'!$V$7,P1295&gt;='Product Ratings'!$U$7),'Product Ratings'!$S$7,IF(AND(P1295&lt;='Product Ratings'!$V$8,P1295&gt;='Product Ratings'!$U$8),'Product Ratings'!$S$8,IF(P1295&gt;='Product Ratings'!$U$9,'Product Ratings'!$S$9)))))</f>
        <v>3</v>
      </c>
      <c r="W1295" s="135">
        <f t="shared" si="6"/>
        <v>11</v>
      </c>
      <c r="X1295" s="90"/>
      <c r="Y1295" s="90"/>
      <c r="Z1295" s="90"/>
      <c r="AA1295" s="90"/>
      <c r="AB1295" s="90"/>
    </row>
    <row r="1296" ht="12.75" customHeight="1">
      <c r="A1296" s="87"/>
      <c r="B1296" s="90"/>
      <c r="C1296" s="90"/>
      <c r="D1296" s="126">
        <v>6.0</v>
      </c>
      <c r="E1296" s="127">
        <v>65.0</v>
      </c>
      <c r="F1296" s="128">
        <f t="shared" si="7"/>
        <v>42.25</v>
      </c>
      <c r="G1296" s="129">
        <f t="shared" si="1"/>
        <v>22.75</v>
      </c>
      <c r="H1296" s="130">
        <f t="shared" si="2"/>
        <v>0.35</v>
      </c>
      <c r="I1296" s="131">
        <v>44444.0</v>
      </c>
      <c r="J1296" s="132">
        <v>44480.0</v>
      </c>
      <c r="K1296" s="123"/>
      <c r="L1296" s="90"/>
      <c r="M1296" s="133">
        <f t="shared" si="3"/>
        <v>10.83333333</v>
      </c>
      <c r="N1296" s="99"/>
      <c r="O1296" s="133">
        <f t="shared" si="5"/>
        <v>7.041666667</v>
      </c>
      <c r="P1296" s="134">
        <v>0.45</v>
      </c>
      <c r="Q1296" s="90"/>
      <c r="R1296" s="99">
        <f>IF(AND(H1296&lt;='Product Ratings'!$E$5,H1296&gt;='Product Ratings'!$D$5),'Product Ratings'!$C$5,IF(AND(H1296&lt;='Product Ratings'!$E$6,H1296&gt;='Product Ratings'!$D$6),'Product Ratings'!$C$6,IF(AND(H1296&lt;='Product Ratings'!$E$7,H1296&gt;='Product Ratings'!$D$7),'Product Ratings'!$C$7,IF(AND(H1296&lt;='Product Ratings'!$E$8,H1296&gt;='Product Ratings'!$D$8),'Product Ratings'!$C$8,IF(H1296&gt;='Product Ratings'!$D$9,'Product Ratings'!$C$9)))))</f>
        <v>2</v>
      </c>
      <c r="S1296" s="99">
        <f>IF(AND(D1296&lt;='Product Ratings'!$I$5,D1296&gt;='Product Ratings'!$H$5),'Product Ratings'!$F$5,IF(AND(D1296&lt;='Product Ratings'!$I$6,D1296&gt;='Product Ratings'!$H$6),'Product Ratings'!$F$6,IF(AND(D1296&lt;='Product Ratings'!$I$7,I1296&gt;='Product Ratings'!$H$7),'Product Ratings'!$F$7,IF(AND(D1296&lt;='Product Ratings'!$I$8,D1296&gt;='Product Ratings'!$H$8),'Product Ratings'!$F$8,IF(D1296&gt;='Product Ratings'!$H$9,'Product Ratings'!$F$9)))))</f>
        <v>2</v>
      </c>
      <c r="T1296" s="99">
        <f>IF(AND(O1296&lt;='Product Ratings'!$M$5,O1296&gt;='Product Ratings'!$L$5),'Product Ratings'!$J$5,IF(AND(O1296&lt;='Product Ratings'!$M$6,O1296&gt;='Product Ratings'!$L$6),'Product Ratings'!$J$6,IF(AND(O1296&lt;='Product Ratings'!$M$7,O1296&gt;='Product Ratings'!$L$7),'Product Ratings'!$J$7,IF(AND(O1296&lt;='Product Ratings'!$M$8,O1296&gt;='Product Ratings'!$L$8),'Product Ratings'!$J$8,IF(O1296&gt;='Product Ratings'!$L$9,'Product Ratings'!$J$9)))))</f>
        <v>5</v>
      </c>
      <c r="U1296" s="99" t="b">
        <f>IF(AND(N1296&lt;='Product Ratings'!$R$5,N1296&gt;='Product Ratings'!$Q$5),'Product Ratings'!$O$5,IF(AND(N1296&lt;='Product Ratings'!$R$6,N1296&gt;='Product Ratings'!$Q$6),'Product Ratings'!$O$6,IF(AND(N1296&lt;='Product Ratings'!$R$7,N1296&gt;='Product Ratings'!$Q$7),'Product Ratings'!$O$7,IF(AND(N1296&lt;='Product Ratings'!$R$8,N1296&gt;='Product Ratings'!$Q$8),'Product Ratings'!$O$8,IF(N1296&gt;='Product Ratings'!$Q$9,'Product Ratings'!$O$9)))))</f>
        <v>0</v>
      </c>
      <c r="V1296" s="99">
        <f>IF(AND(P1296&lt;='Product Ratings'!$V$5,P1296&gt;='Product Ratings'!$U$5),'Product Ratings'!$S$5,IF(AND(P1296&lt;='Product Ratings'!$V$6,P1296&gt;='Product Ratings'!$U$6),'Product Ratings'!$S$6,IF(AND(P1296&lt;='Product Ratings'!$V$7,P1296&gt;='Product Ratings'!$U$7),'Product Ratings'!$S$7,IF(AND(P1296&lt;='Product Ratings'!$V$8,P1296&gt;='Product Ratings'!$U$8),'Product Ratings'!$S$8,IF(P1296&gt;='Product Ratings'!$U$9,'Product Ratings'!$S$9)))))</f>
        <v>4</v>
      </c>
      <c r="W1296" s="135">
        <f t="shared" si="6"/>
        <v>13</v>
      </c>
      <c r="X1296" s="90"/>
      <c r="Y1296" s="90"/>
      <c r="Z1296" s="90"/>
      <c r="AA1296" s="90"/>
      <c r="AB1296" s="90"/>
    </row>
    <row r="1297" ht="12.75" customHeight="1">
      <c r="A1297" s="87"/>
      <c r="B1297" s="90"/>
      <c r="C1297" s="90"/>
      <c r="D1297" s="126">
        <v>1.0</v>
      </c>
      <c r="E1297" s="127">
        <v>52.0</v>
      </c>
      <c r="F1297" s="128">
        <f t="shared" si="7"/>
        <v>33.8</v>
      </c>
      <c r="G1297" s="129">
        <f t="shared" si="1"/>
        <v>18.2</v>
      </c>
      <c r="H1297" s="130">
        <f t="shared" si="2"/>
        <v>0.35</v>
      </c>
      <c r="I1297" s="131">
        <v>44445.0</v>
      </c>
      <c r="J1297" s="132">
        <v>44481.0</v>
      </c>
      <c r="K1297" s="123"/>
      <c r="L1297" s="90"/>
      <c r="M1297" s="133">
        <f t="shared" si="3"/>
        <v>52</v>
      </c>
      <c r="N1297" s="99"/>
      <c r="O1297" s="133">
        <f t="shared" si="5"/>
        <v>33.8</v>
      </c>
      <c r="P1297" s="134">
        <v>0.87</v>
      </c>
      <c r="Q1297" s="90"/>
      <c r="R1297" s="99">
        <f>IF(AND(H1297&lt;='Product Ratings'!$E$5,H1297&gt;='Product Ratings'!$D$5),'Product Ratings'!$C$5,IF(AND(H1297&lt;='Product Ratings'!$E$6,H1297&gt;='Product Ratings'!$D$6),'Product Ratings'!$C$6,IF(AND(H1297&lt;='Product Ratings'!$E$7,H1297&gt;='Product Ratings'!$D$7),'Product Ratings'!$C$7,IF(AND(H1297&lt;='Product Ratings'!$E$8,H1297&gt;='Product Ratings'!$D$8),'Product Ratings'!$C$8,IF(H1297&gt;='Product Ratings'!$D$9,'Product Ratings'!$C$9)))))</f>
        <v>2</v>
      </c>
      <c r="S1297" s="99">
        <f>IF(AND(D1297&lt;='Product Ratings'!$I$5,D1297&gt;='Product Ratings'!$H$5),'Product Ratings'!$F$5,IF(AND(D1297&lt;='Product Ratings'!$I$6,D1297&gt;='Product Ratings'!$H$6),'Product Ratings'!$F$6,IF(AND(D1297&lt;='Product Ratings'!$I$7,I1297&gt;='Product Ratings'!$H$7),'Product Ratings'!$F$7,IF(AND(D1297&lt;='Product Ratings'!$I$8,D1297&gt;='Product Ratings'!$H$8),'Product Ratings'!$F$8,IF(D1297&gt;='Product Ratings'!$H$9,'Product Ratings'!$F$9)))))</f>
        <v>1</v>
      </c>
      <c r="T1297" s="99">
        <f>IF(AND(O1297&lt;='Product Ratings'!$M$5,O1297&gt;='Product Ratings'!$L$5),'Product Ratings'!$J$5,IF(AND(O1297&lt;='Product Ratings'!$M$6,O1297&gt;='Product Ratings'!$L$6),'Product Ratings'!$J$6,IF(AND(O1297&lt;='Product Ratings'!$M$7,O1297&gt;='Product Ratings'!$L$7),'Product Ratings'!$J$7,IF(AND(O1297&lt;='Product Ratings'!$M$8,O1297&gt;='Product Ratings'!$L$8),'Product Ratings'!$J$8,IF(O1297&gt;='Product Ratings'!$L$9,'Product Ratings'!$J$9)))))</f>
        <v>4</v>
      </c>
      <c r="U1297" s="99" t="b">
        <f>IF(AND(N1297&lt;='Product Ratings'!$R$5,N1297&gt;='Product Ratings'!$Q$5),'Product Ratings'!$O$5,IF(AND(N1297&lt;='Product Ratings'!$R$6,N1297&gt;='Product Ratings'!$Q$6),'Product Ratings'!$O$6,IF(AND(N1297&lt;='Product Ratings'!$R$7,N1297&gt;='Product Ratings'!$Q$7),'Product Ratings'!$O$7,IF(AND(N1297&lt;='Product Ratings'!$R$8,N1297&gt;='Product Ratings'!$Q$8),'Product Ratings'!$O$8,IF(N1297&gt;='Product Ratings'!$Q$9,'Product Ratings'!$O$9)))))</f>
        <v>0</v>
      </c>
      <c r="V1297" s="99">
        <f>IF(AND(P1297&lt;='Product Ratings'!$V$5,P1297&gt;='Product Ratings'!$U$5),'Product Ratings'!$S$5,IF(AND(P1297&lt;='Product Ratings'!$V$6,P1297&gt;='Product Ratings'!$U$6),'Product Ratings'!$S$6,IF(AND(P1297&lt;='Product Ratings'!$V$7,P1297&gt;='Product Ratings'!$U$7),'Product Ratings'!$S$7,IF(AND(P1297&lt;='Product Ratings'!$V$8,P1297&gt;='Product Ratings'!$U$8),'Product Ratings'!$S$8,IF(P1297&gt;='Product Ratings'!$U$9,'Product Ratings'!$S$9)))))</f>
        <v>5</v>
      </c>
      <c r="W1297" s="135">
        <f t="shared" si="6"/>
        <v>12</v>
      </c>
      <c r="X1297" s="90"/>
      <c r="Y1297" s="90"/>
      <c r="Z1297" s="90"/>
      <c r="AA1297" s="90"/>
      <c r="AB1297" s="90"/>
    </row>
    <row r="1298" ht="12.75" customHeight="1">
      <c r="A1298" s="87"/>
      <c r="B1298" s="90"/>
      <c r="C1298" s="90"/>
      <c r="D1298" s="126">
        <v>2.0</v>
      </c>
      <c r="E1298" s="127">
        <v>127.83</v>
      </c>
      <c r="F1298" s="128">
        <f t="shared" si="7"/>
        <v>83.0895</v>
      </c>
      <c r="G1298" s="129">
        <f t="shared" si="1"/>
        <v>44.7405</v>
      </c>
      <c r="H1298" s="130">
        <f t="shared" si="2"/>
        <v>0.35</v>
      </c>
      <c r="I1298" s="131">
        <v>44446.0</v>
      </c>
      <c r="J1298" s="132">
        <v>44482.0</v>
      </c>
      <c r="K1298" s="123"/>
      <c r="L1298" s="90"/>
      <c r="M1298" s="133">
        <f t="shared" si="3"/>
        <v>63.915</v>
      </c>
      <c r="N1298" s="99"/>
      <c r="O1298" s="133">
        <f t="shared" si="5"/>
        <v>41.54475</v>
      </c>
      <c r="P1298" s="134">
        <v>0.89</v>
      </c>
      <c r="Q1298" s="90"/>
      <c r="R1298" s="99">
        <f>IF(AND(H1298&lt;='Product Ratings'!$E$5,H1298&gt;='Product Ratings'!$D$5),'Product Ratings'!$C$5,IF(AND(H1298&lt;='Product Ratings'!$E$6,H1298&gt;='Product Ratings'!$D$6),'Product Ratings'!$C$6,IF(AND(H1298&lt;='Product Ratings'!$E$7,H1298&gt;='Product Ratings'!$D$7),'Product Ratings'!$C$7,IF(AND(H1298&lt;='Product Ratings'!$E$8,H1298&gt;='Product Ratings'!$D$8),'Product Ratings'!$C$8,IF(H1298&gt;='Product Ratings'!$D$9,'Product Ratings'!$C$9)))))</f>
        <v>2</v>
      </c>
      <c r="S1298" s="99">
        <f>IF(AND(D1298&lt;='Product Ratings'!$I$5,D1298&gt;='Product Ratings'!$H$5),'Product Ratings'!$F$5,IF(AND(D1298&lt;='Product Ratings'!$I$6,D1298&gt;='Product Ratings'!$H$6),'Product Ratings'!$F$6,IF(AND(D1298&lt;='Product Ratings'!$I$7,I1298&gt;='Product Ratings'!$H$7),'Product Ratings'!$F$7,IF(AND(D1298&lt;='Product Ratings'!$I$8,D1298&gt;='Product Ratings'!$H$8),'Product Ratings'!$F$8,IF(D1298&gt;='Product Ratings'!$H$9,'Product Ratings'!$F$9)))))</f>
        <v>1</v>
      </c>
      <c r="T1298" s="99">
        <f>IF(AND(O1298&lt;='Product Ratings'!$M$5,O1298&gt;='Product Ratings'!$L$5),'Product Ratings'!$J$5,IF(AND(O1298&lt;='Product Ratings'!$M$6,O1298&gt;='Product Ratings'!$L$6),'Product Ratings'!$J$6,IF(AND(O1298&lt;='Product Ratings'!$M$7,O1298&gt;='Product Ratings'!$L$7),'Product Ratings'!$J$7,IF(AND(O1298&lt;='Product Ratings'!$M$8,O1298&gt;='Product Ratings'!$L$8),'Product Ratings'!$J$8,IF(O1298&gt;='Product Ratings'!$L$9,'Product Ratings'!$J$9)))))</f>
        <v>3</v>
      </c>
      <c r="U1298" s="99" t="b">
        <f>IF(AND(N1298&lt;='Product Ratings'!$R$5,N1298&gt;='Product Ratings'!$Q$5),'Product Ratings'!$O$5,IF(AND(N1298&lt;='Product Ratings'!$R$6,N1298&gt;='Product Ratings'!$Q$6),'Product Ratings'!$O$6,IF(AND(N1298&lt;='Product Ratings'!$R$7,N1298&gt;='Product Ratings'!$Q$7),'Product Ratings'!$O$7,IF(AND(N1298&lt;='Product Ratings'!$R$8,N1298&gt;='Product Ratings'!$Q$8),'Product Ratings'!$O$8,IF(N1298&gt;='Product Ratings'!$Q$9,'Product Ratings'!$O$9)))))</f>
        <v>0</v>
      </c>
      <c r="V1298" s="99">
        <f>IF(AND(P1298&lt;='Product Ratings'!$V$5,P1298&gt;='Product Ratings'!$U$5),'Product Ratings'!$S$5,IF(AND(P1298&lt;='Product Ratings'!$V$6,P1298&gt;='Product Ratings'!$U$6),'Product Ratings'!$S$6,IF(AND(P1298&lt;='Product Ratings'!$V$7,P1298&gt;='Product Ratings'!$U$7),'Product Ratings'!$S$7,IF(AND(P1298&lt;='Product Ratings'!$V$8,P1298&gt;='Product Ratings'!$U$8),'Product Ratings'!$S$8,IF(P1298&gt;='Product Ratings'!$U$9,'Product Ratings'!$S$9)))))</f>
        <v>5</v>
      </c>
      <c r="W1298" s="135">
        <f t="shared" si="6"/>
        <v>11</v>
      </c>
      <c r="X1298" s="90"/>
      <c r="Y1298" s="90"/>
      <c r="Z1298" s="90"/>
      <c r="AA1298" s="90"/>
      <c r="AB1298" s="90"/>
    </row>
    <row r="1299" ht="12.75" customHeight="1">
      <c r="A1299" s="87"/>
      <c r="B1299" s="90"/>
      <c r="C1299" s="90"/>
      <c r="D1299" s="126">
        <v>3.0</v>
      </c>
      <c r="E1299" s="127">
        <v>86.96</v>
      </c>
      <c r="F1299" s="128">
        <f t="shared" si="7"/>
        <v>56.524</v>
      </c>
      <c r="G1299" s="129">
        <f t="shared" si="1"/>
        <v>30.436</v>
      </c>
      <c r="H1299" s="130">
        <f t="shared" si="2"/>
        <v>0.35</v>
      </c>
      <c r="I1299" s="131">
        <v>44447.0</v>
      </c>
      <c r="J1299" s="132">
        <v>44483.0</v>
      </c>
      <c r="K1299" s="123"/>
      <c r="L1299" s="90"/>
      <c r="M1299" s="133">
        <f t="shared" si="3"/>
        <v>28.98666667</v>
      </c>
      <c r="N1299" s="99"/>
      <c r="O1299" s="133">
        <f t="shared" si="5"/>
        <v>18.84133333</v>
      </c>
      <c r="P1299" s="134">
        <v>0.03</v>
      </c>
      <c r="Q1299" s="90"/>
      <c r="R1299" s="99">
        <f>IF(AND(H1299&lt;='Product Ratings'!$E$5,H1299&gt;='Product Ratings'!$D$5),'Product Ratings'!$C$5,IF(AND(H1299&lt;='Product Ratings'!$E$6,H1299&gt;='Product Ratings'!$D$6),'Product Ratings'!$C$6,IF(AND(H1299&lt;='Product Ratings'!$E$7,H1299&gt;='Product Ratings'!$D$7),'Product Ratings'!$C$7,IF(AND(H1299&lt;='Product Ratings'!$E$8,H1299&gt;='Product Ratings'!$D$8),'Product Ratings'!$C$8,IF(H1299&gt;='Product Ratings'!$D$9,'Product Ratings'!$C$9)))))</f>
        <v>2</v>
      </c>
      <c r="S1299" s="99">
        <f>IF(AND(D1299&lt;='Product Ratings'!$I$5,D1299&gt;='Product Ratings'!$H$5),'Product Ratings'!$F$5,IF(AND(D1299&lt;='Product Ratings'!$I$6,D1299&gt;='Product Ratings'!$H$6),'Product Ratings'!$F$6,IF(AND(D1299&lt;='Product Ratings'!$I$7,I1299&gt;='Product Ratings'!$H$7),'Product Ratings'!$F$7,IF(AND(D1299&lt;='Product Ratings'!$I$8,D1299&gt;='Product Ratings'!$H$8),'Product Ratings'!$F$8,IF(D1299&gt;='Product Ratings'!$H$9,'Product Ratings'!$F$9)))))</f>
        <v>1</v>
      </c>
      <c r="T1299" s="99">
        <f>IF(AND(O1299&lt;='Product Ratings'!$M$5,O1299&gt;='Product Ratings'!$L$5),'Product Ratings'!$J$5,IF(AND(O1299&lt;='Product Ratings'!$M$6,O1299&gt;='Product Ratings'!$L$6),'Product Ratings'!$J$6,IF(AND(O1299&lt;='Product Ratings'!$M$7,O1299&gt;='Product Ratings'!$L$7),'Product Ratings'!$J$7,IF(AND(O1299&lt;='Product Ratings'!$M$8,O1299&gt;='Product Ratings'!$L$8),'Product Ratings'!$J$8,IF(O1299&gt;='Product Ratings'!$L$9,'Product Ratings'!$J$9)))))</f>
        <v>5</v>
      </c>
      <c r="U1299" s="99" t="b">
        <f>IF(AND(N1299&lt;='Product Ratings'!$R$5,N1299&gt;='Product Ratings'!$Q$5),'Product Ratings'!$O$5,IF(AND(N1299&lt;='Product Ratings'!$R$6,N1299&gt;='Product Ratings'!$Q$6),'Product Ratings'!$O$6,IF(AND(N1299&lt;='Product Ratings'!$R$7,N1299&gt;='Product Ratings'!$Q$7),'Product Ratings'!$O$7,IF(AND(N1299&lt;='Product Ratings'!$R$8,N1299&gt;='Product Ratings'!$Q$8),'Product Ratings'!$O$8,IF(N1299&gt;='Product Ratings'!$Q$9,'Product Ratings'!$O$9)))))</f>
        <v>0</v>
      </c>
      <c r="V1299" s="99">
        <f>IF(AND(P1299&lt;='Product Ratings'!$V$5,P1299&gt;='Product Ratings'!$U$5),'Product Ratings'!$S$5,IF(AND(P1299&lt;='Product Ratings'!$V$6,P1299&gt;='Product Ratings'!$U$6),'Product Ratings'!$S$6,IF(AND(P1299&lt;='Product Ratings'!$V$7,P1299&gt;='Product Ratings'!$U$7),'Product Ratings'!$S$7,IF(AND(P1299&lt;='Product Ratings'!$V$8,P1299&gt;='Product Ratings'!$U$8),'Product Ratings'!$S$8,IF(P1299&gt;='Product Ratings'!$U$9,'Product Ratings'!$S$9)))))</f>
        <v>1</v>
      </c>
      <c r="W1299" s="135">
        <f t="shared" si="6"/>
        <v>9</v>
      </c>
      <c r="X1299" s="90"/>
      <c r="Y1299" s="90"/>
      <c r="Z1299" s="90"/>
      <c r="AA1299" s="90"/>
      <c r="AB1299" s="90"/>
    </row>
    <row r="1300" ht="12.75" customHeight="1">
      <c r="A1300" s="87"/>
      <c r="B1300" s="90"/>
      <c r="C1300" s="90"/>
      <c r="D1300" s="126">
        <v>4.0</v>
      </c>
      <c r="E1300" s="127">
        <v>15.65</v>
      </c>
      <c r="F1300" s="128">
        <f t="shared" si="7"/>
        <v>10.1725</v>
      </c>
      <c r="G1300" s="129">
        <f t="shared" si="1"/>
        <v>5.4775</v>
      </c>
      <c r="H1300" s="130">
        <f t="shared" si="2"/>
        <v>0.35</v>
      </c>
      <c r="I1300" s="131">
        <v>44448.0</v>
      </c>
      <c r="J1300" s="132">
        <v>44484.0</v>
      </c>
      <c r="K1300" s="123"/>
      <c r="L1300" s="90"/>
      <c r="M1300" s="133">
        <f t="shared" si="3"/>
        <v>3.9125</v>
      </c>
      <c r="N1300" s="99"/>
      <c r="O1300" s="133">
        <f t="shared" si="5"/>
        <v>2.543125</v>
      </c>
      <c r="P1300" s="134">
        <v>0.04</v>
      </c>
      <c r="Q1300" s="90"/>
      <c r="R1300" s="99">
        <f>IF(AND(H1300&lt;='Product Ratings'!$E$5,H1300&gt;='Product Ratings'!$D$5),'Product Ratings'!$C$5,IF(AND(H1300&lt;='Product Ratings'!$E$6,H1300&gt;='Product Ratings'!$D$6),'Product Ratings'!$C$6,IF(AND(H1300&lt;='Product Ratings'!$E$7,H1300&gt;='Product Ratings'!$D$7),'Product Ratings'!$C$7,IF(AND(H1300&lt;='Product Ratings'!$E$8,H1300&gt;='Product Ratings'!$D$8),'Product Ratings'!$C$8,IF(H1300&gt;='Product Ratings'!$D$9,'Product Ratings'!$C$9)))))</f>
        <v>2</v>
      </c>
      <c r="S1300" s="99">
        <f>IF(AND(D1300&lt;='Product Ratings'!$I$5,D1300&gt;='Product Ratings'!$H$5),'Product Ratings'!$F$5,IF(AND(D1300&lt;='Product Ratings'!$I$6,D1300&gt;='Product Ratings'!$H$6),'Product Ratings'!$F$6,IF(AND(D1300&lt;='Product Ratings'!$I$7,I1300&gt;='Product Ratings'!$H$7),'Product Ratings'!$F$7,IF(AND(D1300&lt;='Product Ratings'!$I$8,D1300&gt;='Product Ratings'!$H$8),'Product Ratings'!$F$8,IF(D1300&gt;='Product Ratings'!$H$9,'Product Ratings'!$F$9)))))</f>
        <v>1</v>
      </c>
      <c r="T1300" s="99">
        <f>IF(AND(O1300&lt;='Product Ratings'!$M$5,O1300&gt;='Product Ratings'!$L$5),'Product Ratings'!$J$5,IF(AND(O1300&lt;='Product Ratings'!$M$6,O1300&gt;='Product Ratings'!$L$6),'Product Ratings'!$J$6,IF(AND(O1300&lt;='Product Ratings'!$M$7,O1300&gt;='Product Ratings'!$L$7),'Product Ratings'!$J$7,IF(AND(O1300&lt;='Product Ratings'!$M$8,O1300&gt;='Product Ratings'!$L$8),'Product Ratings'!$J$8,IF(O1300&gt;='Product Ratings'!$L$9,'Product Ratings'!$J$9)))))</f>
        <v>5</v>
      </c>
      <c r="U1300" s="99" t="b">
        <f>IF(AND(N1300&lt;='Product Ratings'!$R$5,N1300&gt;='Product Ratings'!$Q$5),'Product Ratings'!$O$5,IF(AND(N1300&lt;='Product Ratings'!$R$6,N1300&gt;='Product Ratings'!$Q$6),'Product Ratings'!$O$6,IF(AND(N1300&lt;='Product Ratings'!$R$7,N1300&gt;='Product Ratings'!$Q$7),'Product Ratings'!$O$7,IF(AND(N1300&lt;='Product Ratings'!$R$8,N1300&gt;='Product Ratings'!$Q$8),'Product Ratings'!$O$8,IF(N1300&gt;='Product Ratings'!$Q$9,'Product Ratings'!$O$9)))))</f>
        <v>0</v>
      </c>
      <c r="V1300" s="99">
        <f>IF(AND(P1300&lt;='Product Ratings'!$V$5,P1300&gt;='Product Ratings'!$U$5),'Product Ratings'!$S$5,IF(AND(P1300&lt;='Product Ratings'!$V$6,P1300&gt;='Product Ratings'!$U$6),'Product Ratings'!$S$6,IF(AND(P1300&lt;='Product Ratings'!$V$7,P1300&gt;='Product Ratings'!$U$7),'Product Ratings'!$S$7,IF(AND(P1300&lt;='Product Ratings'!$V$8,P1300&gt;='Product Ratings'!$U$8),'Product Ratings'!$S$8,IF(P1300&gt;='Product Ratings'!$U$9,'Product Ratings'!$S$9)))))</f>
        <v>1</v>
      </c>
      <c r="W1300" s="135">
        <f t="shared" si="6"/>
        <v>9</v>
      </c>
      <c r="X1300" s="90"/>
      <c r="Y1300" s="90"/>
      <c r="Z1300" s="90"/>
      <c r="AA1300" s="90"/>
      <c r="AB1300" s="90"/>
    </row>
    <row r="1301" ht="12.75" customHeight="1">
      <c r="A1301" s="87"/>
      <c r="B1301" s="90"/>
      <c r="C1301" s="90"/>
      <c r="D1301" s="126">
        <v>5.0</v>
      </c>
      <c r="E1301" s="127">
        <v>42.61</v>
      </c>
      <c r="F1301" s="128">
        <f t="shared" si="7"/>
        <v>27.6965</v>
      </c>
      <c r="G1301" s="129">
        <f t="shared" si="1"/>
        <v>14.9135</v>
      </c>
      <c r="H1301" s="130">
        <f t="shared" si="2"/>
        <v>0.35</v>
      </c>
      <c r="I1301" s="131">
        <v>44449.0</v>
      </c>
      <c r="J1301" s="132">
        <v>44485.0</v>
      </c>
      <c r="K1301" s="123"/>
      <c r="L1301" s="90"/>
      <c r="M1301" s="133">
        <f t="shared" si="3"/>
        <v>8.522</v>
      </c>
      <c r="N1301" s="99"/>
      <c r="O1301" s="133">
        <f t="shared" si="5"/>
        <v>5.5393</v>
      </c>
      <c r="P1301" s="134">
        <v>0.05</v>
      </c>
      <c r="Q1301" s="90"/>
      <c r="R1301" s="99">
        <f>IF(AND(H1301&lt;='Product Ratings'!$E$5,H1301&gt;='Product Ratings'!$D$5),'Product Ratings'!$C$5,IF(AND(H1301&lt;='Product Ratings'!$E$6,H1301&gt;='Product Ratings'!$D$6),'Product Ratings'!$C$6,IF(AND(H1301&lt;='Product Ratings'!$E$7,H1301&gt;='Product Ratings'!$D$7),'Product Ratings'!$C$7,IF(AND(H1301&lt;='Product Ratings'!$E$8,H1301&gt;='Product Ratings'!$D$8),'Product Ratings'!$C$8,IF(H1301&gt;='Product Ratings'!$D$9,'Product Ratings'!$C$9)))))</f>
        <v>2</v>
      </c>
      <c r="S1301" s="99">
        <f>IF(AND(D1301&lt;='Product Ratings'!$I$5,D1301&gt;='Product Ratings'!$H$5),'Product Ratings'!$F$5,IF(AND(D1301&lt;='Product Ratings'!$I$6,D1301&gt;='Product Ratings'!$H$6),'Product Ratings'!$F$6,IF(AND(D1301&lt;='Product Ratings'!$I$7,I1301&gt;='Product Ratings'!$H$7),'Product Ratings'!$F$7,IF(AND(D1301&lt;='Product Ratings'!$I$8,D1301&gt;='Product Ratings'!$H$8),'Product Ratings'!$F$8,IF(D1301&gt;='Product Ratings'!$H$9,'Product Ratings'!$F$9)))))</f>
        <v>1</v>
      </c>
      <c r="T1301" s="99">
        <f>IF(AND(O1301&lt;='Product Ratings'!$M$5,O1301&gt;='Product Ratings'!$L$5),'Product Ratings'!$J$5,IF(AND(O1301&lt;='Product Ratings'!$M$6,O1301&gt;='Product Ratings'!$L$6),'Product Ratings'!$J$6,IF(AND(O1301&lt;='Product Ratings'!$M$7,O1301&gt;='Product Ratings'!$L$7),'Product Ratings'!$J$7,IF(AND(O1301&lt;='Product Ratings'!$M$8,O1301&gt;='Product Ratings'!$L$8),'Product Ratings'!$J$8,IF(O1301&gt;='Product Ratings'!$L$9,'Product Ratings'!$J$9)))))</f>
        <v>5</v>
      </c>
      <c r="U1301" s="99" t="b">
        <f>IF(AND(N1301&lt;='Product Ratings'!$R$5,N1301&gt;='Product Ratings'!$Q$5),'Product Ratings'!$O$5,IF(AND(N1301&lt;='Product Ratings'!$R$6,N1301&gt;='Product Ratings'!$Q$6),'Product Ratings'!$O$6,IF(AND(N1301&lt;='Product Ratings'!$R$7,N1301&gt;='Product Ratings'!$Q$7),'Product Ratings'!$O$7,IF(AND(N1301&lt;='Product Ratings'!$R$8,N1301&gt;='Product Ratings'!$Q$8),'Product Ratings'!$O$8,IF(N1301&gt;='Product Ratings'!$Q$9,'Product Ratings'!$O$9)))))</f>
        <v>0</v>
      </c>
      <c r="V1301" s="99">
        <f>IF(AND(P1301&lt;='Product Ratings'!$V$5,P1301&gt;='Product Ratings'!$U$5),'Product Ratings'!$S$5,IF(AND(P1301&lt;='Product Ratings'!$V$6,P1301&gt;='Product Ratings'!$U$6),'Product Ratings'!$S$6,IF(AND(P1301&lt;='Product Ratings'!$V$7,P1301&gt;='Product Ratings'!$U$7),'Product Ratings'!$S$7,IF(AND(P1301&lt;='Product Ratings'!$V$8,P1301&gt;='Product Ratings'!$U$8),'Product Ratings'!$S$8,IF(P1301&gt;='Product Ratings'!$U$9,'Product Ratings'!$S$9)))))</f>
        <v>1</v>
      </c>
      <c r="W1301" s="135">
        <f t="shared" si="6"/>
        <v>9</v>
      </c>
      <c r="X1301" s="90"/>
      <c r="Y1301" s="90"/>
      <c r="Z1301" s="90"/>
      <c r="AA1301" s="90"/>
      <c r="AB1301" s="90"/>
    </row>
    <row r="1302" ht="12.75" customHeight="1">
      <c r="A1302" s="87"/>
      <c r="B1302" s="90"/>
      <c r="C1302" s="90"/>
      <c r="D1302" s="126">
        <v>6.0</v>
      </c>
      <c r="E1302" s="127">
        <v>3179.14</v>
      </c>
      <c r="F1302" s="128">
        <f t="shared" si="7"/>
        <v>2066.441</v>
      </c>
      <c r="G1302" s="129">
        <f t="shared" si="1"/>
        <v>1112.699</v>
      </c>
      <c r="H1302" s="130">
        <f t="shared" si="2"/>
        <v>0.35</v>
      </c>
      <c r="I1302" s="131">
        <v>44450.0</v>
      </c>
      <c r="J1302" s="132">
        <v>44486.0</v>
      </c>
      <c r="K1302" s="123"/>
      <c r="L1302" s="90"/>
      <c r="M1302" s="133">
        <f t="shared" si="3"/>
        <v>529.8566667</v>
      </c>
      <c r="N1302" s="99"/>
      <c r="O1302" s="133">
        <f t="shared" si="5"/>
        <v>344.4068333</v>
      </c>
      <c r="P1302" s="134">
        <v>0.06</v>
      </c>
      <c r="Q1302" s="90"/>
      <c r="R1302" s="99">
        <f>IF(AND(H1302&lt;='Product Ratings'!$E$5,H1302&gt;='Product Ratings'!$D$5),'Product Ratings'!$C$5,IF(AND(H1302&lt;='Product Ratings'!$E$6,H1302&gt;='Product Ratings'!$D$6),'Product Ratings'!$C$6,IF(AND(H1302&lt;='Product Ratings'!$E$7,H1302&gt;='Product Ratings'!$D$7),'Product Ratings'!$C$7,IF(AND(H1302&lt;='Product Ratings'!$E$8,H1302&gt;='Product Ratings'!$D$8),'Product Ratings'!$C$8,IF(H1302&gt;='Product Ratings'!$D$9,'Product Ratings'!$C$9)))))</f>
        <v>2</v>
      </c>
      <c r="S1302" s="99">
        <f>IF(AND(D1302&lt;='Product Ratings'!$I$5,D1302&gt;='Product Ratings'!$H$5),'Product Ratings'!$F$5,IF(AND(D1302&lt;='Product Ratings'!$I$6,D1302&gt;='Product Ratings'!$H$6),'Product Ratings'!$F$6,IF(AND(D1302&lt;='Product Ratings'!$I$7,I1302&gt;='Product Ratings'!$H$7),'Product Ratings'!$F$7,IF(AND(D1302&lt;='Product Ratings'!$I$8,D1302&gt;='Product Ratings'!$H$8),'Product Ratings'!$F$8,IF(D1302&gt;='Product Ratings'!$H$9,'Product Ratings'!$F$9)))))</f>
        <v>2</v>
      </c>
      <c r="T1302" s="99">
        <f>IF(AND(O1302&lt;='Product Ratings'!$M$5,O1302&gt;='Product Ratings'!$L$5),'Product Ratings'!$J$5,IF(AND(O1302&lt;='Product Ratings'!$M$6,O1302&gt;='Product Ratings'!$L$6),'Product Ratings'!$J$6,IF(AND(O1302&lt;='Product Ratings'!$M$7,O1302&gt;='Product Ratings'!$L$7),'Product Ratings'!$J$7,IF(AND(O1302&lt;='Product Ratings'!$M$8,O1302&gt;='Product Ratings'!$L$8),'Product Ratings'!$J$8,IF(O1302&gt;='Product Ratings'!$L$9,'Product Ratings'!$J$9)))))</f>
        <v>1</v>
      </c>
      <c r="U1302" s="99" t="b">
        <f>IF(AND(N1302&lt;='Product Ratings'!$R$5,N1302&gt;='Product Ratings'!$Q$5),'Product Ratings'!$O$5,IF(AND(N1302&lt;='Product Ratings'!$R$6,N1302&gt;='Product Ratings'!$Q$6),'Product Ratings'!$O$6,IF(AND(N1302&lt;='Product Ratings'!$R$7,N1302&gt;='Product Ratings'!$Q$7),'Product Ratings'!$O$7,IF(AND(N1302&lt;='Product Ratings'!$R$8,N1302&gt;='Product Ratings'!$Q$8),'Product Ratings'!$O$8,IF(N1302&gt;='Product Ratings'!$Q$9,'Product Ratings'!$O$9)))))</f>
        <v>0</v>
      </c>
      <c r="V1302" s="99">
        <f>IF(AND(P1302&lt;='Product Ratings'!$V$5,P1302&gt;='Product Ratings'!$U$5),'Product Ratings'!$S$5,IF(AND(P1302&lt;='Product Ratings'!$V$6,P1302&gt;='Product Ratings'!$U$6),'Product Ratings'!$S$6,IF(AND(P1302&lt;='Product Ratings'!$V$7,P1302&gt;='Product Ratings'!$U$7),'Product Ratings'!$S$7,IF(AND(P1302&lt;='Product Ratings'!$V$8,P1302&gt;='Product Ratings'!$U$8),'Product Ratings'!$S$8,IF(P1302&gt;='Product Ratings'!$U$9,'Product Ratings'!$S$9)))))</f>
        <v>2</v>
      </c>
      <c r="W1302" s="135">
        <f t="shared" si="6"/>
        <v>7</v>
      </c>
      <c r="X1302" s="90"/>
      <c r="Y1302" s="90"/>
      <c r="Z1302" s="90"/>
      <c r="AA1302" s="90"/>
      <c r="AB1302" s="90"/>
    </row>
    <row r="1303" ht="12.75" customHeight="1">
      <c r="A1303" s="87"/>
      <c r="B1303" s="90"/>
      <c r="C1303" s="90"/>
      <c r="D1303" s="126">
        <v>1.0</v>
      </c>
      <c r="E1303" s="127">
        <v>169.45</v>
      </c>
      <c r="F1303" s="128">
        <f t="shared" si="7"/>
        <v>110.1425</v>
      </c>
      <c r="G1303" s="129">
        <f t="shared" si="1"/>
        <v>59.3075</v>
      </c>
      <c r="H1303" s="130">
        <f t="shared" si="2"/>
        <v>0.35</v>
      </c>
      <c r="I1303" s="131">
        <v>44451.0</v>
      </c>
      <c r="J1303" s="132">
        <v>44487.0</v>
      </c>
      <c r="K1303" s="123"/>
      <c r="L1303" s="90"/>
      <c r="M1303" s="133">
        <f t="shared" si="3"/>
        <v>169.45</v>
      </c>
      <c r="N1303" s="99"/>
      <c r="O1303" s="133">
        <f t="shared" si="5"/>
        <v>110.1425</v>
      </c>
      <c r="P1303" s="134">
        <v>0.07</v>
      </c>
      <c r="Q1303" s="90"/>
      <c r="R1303" s="99">
        <f>IF(AND(H1303&lt;='Product Ratings'!$E$5,H1303&gt;='Product Ratings'!$D$5),'Product Ratings'!$C$5,IF(AND(H1303&lt;='Product Ratings'!$E$6,H1303&gt;='Product Ratings'!$D$6),'Product Ratings'!$C$6,IF(AND(H1303&lt;='Product Ratings'!$E$7,H1303&gt;='Product Ratings'!$D$7),'Product Ratings'!$C$7,IF(AND(H1303&lt;='Product Ratings'!$E$8,H1303&gt;='Product Ratings'!$D$8),'Product Ratings'!$C$8,IF(H1303&gt;='Product Ratings'!$D$9,'Product Ratings'!$C$9)))))</f>
        <v>2</v>
      </c>
      <c r="S1303" s="99">
        <f>IF(AND(D1303&lt;='Product Ratings'!$I$5,D1303&gt;='Product Ratings'!$H$5),'Product Ratings'!$F$5,IF(AND(D1303&lt;='Product Ratings'!$I$6,D1303&gt;='Product Ratings'!$H$6),'Product Ratings'!$F$6,IF(AND(D1303&lt;='Product Ratings'!$I$7,I1303&gt;='Product Ratings'!$H$7),'Product Ratings'!$F$7,IF(AND(D1303&lt;='Product Ratings'!$I$8,D1303&gt;='Product Ratings'!$H$8),'Product Ratings'!$F$8,IF(D1303&gt;='Product Ratings'!$H$9,'Product Ratings'!$F$9)))))</f>
        <v>1</v>
      </c>
      <c r="T1303" s="99">
        <f>IF(AND(O1303&lt;='Product Ratings'!$M$5,O1303&gt;='Product Ratings'!$L$5),'Product Ratings'!$J$5,IF(AND(O1303&lt;='Product Ratings'!$M$6,O1303&gt;='Product Ratings'!$L$6),'Product Ratings'!$J$6,IF(AND(O1303&lt;='Product Ratings'!$M$7,O1303&gt;='Product Ratings'!$L$7),'Product Ratings'!$J$7,IF(AND(O1303&lt;='Product Ratings'!$M$8,O1303&gt;='Product Ratings'!$L$8),'Product Ratings'!$J$8,IF(O1303&gt;='Product Ratings'!$L$9,'Product Ratings'!$J$9)))))</f>
        <v>2</v>
      </c>
      <c r="U1303" s="99" t="b">
        <f>IF(AND(N1303&lt;='Product Ratings'!$R$5,N1303&gt;='Product Ratings'!$Q$5),'Product Ratings'!$O$5,IF(AND(N1303&lt;='Product Ratings'!$R$6,N1303&gt;='Product Ratings'!$Q$6),'Product Ratings'!$O$6,IF(AND(N1303&lt;='Product Ratings'!$R$7,N1303&gt;='Product Ratings'!$Q$7),'Product Ratings'!$O$7,IF(AND(N1303&lt;='Product Ratings'!$R$8,N1303&gt;='Product Ratings'!$Q$8),'Product Ratings'!$O$8,IF(N1303&gt;='Product Ratings'!$Q$9,'Product Ratings'!$O$9)))))</f>
        <v>0</v>
      </c>
      <c r="V1303" s="99">
        <f>IF(AND(P1303&lt;='Product Ratings'!$V$5,P1303&gt;='Product Ratings'!$U$5),'Product Ratings'!$S$5,IF(AND(P1303&lt;='Product Ratings'!$V$6,P1303&gt;='Product Ratings'!$U$6),'Product Ratings'!$S$6,IF(AND(P1303&lt;='Product Ratings'!$V$7,P1303&gt;='Product Ratings'!$U$7),'Product Ratings'!$S$7,IF(AND(P1303&lt;='Product Ratings'!$V$8,P1303&gt;='Product Ratings'!$U$8),'Product Ratings'!$S$8,IF(P1303&gt;='Product Ratings'!$U$9,'Product Ratings'!$S$9)))))</f>
        <v>2</v>
      </c>
      <c r="W1303" s="135">
        <f t="shared" si="6"/>
        <v>7</v>
      </c>
      <c r="X1303" s="90"/>
      <c r="Y1303" s="90"/>
      <c r="Z1303" s="90"/>
      <c r="AA1303" s="90"/>
      <c r="AB1303" s="90"/>
    </row>
    <row r="1304" ht="12.75" customHeight="1">
      <c r="A1304" s="87"/>
      <c r="B1304" s="90"/>
      <c r="C1304" s="90"/>
      <c r="D1304" s="126">
        <v>2.0</v>
      </c>
      <c r="E1304" s="127">
        <v>97.39</v>
      </c>
      <c r="F1304" s="128">
        <f t="shared" si="7"/>
        <v>63.3035</v>
      </c>
      <c r="G1304" s="129">
        <f t="shared" si="1"/>
        <v>34.0865</v>
      </c>
      <c r="H1304" s="130">
        <f t="shared" si="2"/>
        <v>0.35</v>
      </c>
      <c r="I1304" s="131">
        <v>44452.0</v>
      </c>
      <c r="J1304" s="132">
        <v>44488.0</v>
      </c>
      <c r="K1304" s="123"/>
      <c r="L1304" s="90"/>
      <c r="M1304" s="133">
        <f t="shared" si="3"/>
        <v>48.695</v>
      </c>
      <c r="N1304" s="99"/>
      <c r="O1304" s="133">
        <f t="shared" si="5"/>
        <v>31.65175</v>
      </c>
      <c r="P1304" s="134">
        <v>0.08</v>
      </c>
      <c r="Q1304" s="90"/>
      <c r="R1304" s="99">
        <f>IF(AND(H1304&lt;='Product Ratings'!$E$5,H1304&gt;='Product Ratings'!$D$5),'Product Ratings'!$C$5,IF(AND(H1304&lt;='Product Ratings'!$E$6,H1304&gt;='Product Ratings'!$D$6),'Product Ratings'!$C$6,IF(AND(H1304&lt;='Product Ratings'!$E$7,H1304&gt;='Product Ratings'!$D$7),'Product Ratings'!$C$7,IF(AND(H1304&lt;='Product Ratings'!$E$8,H1304&gt;='Product Ratings'!$D$8),'Product Ratings'!$C$8,IF(H1304&gt;='Product Ratings'!$D$9,'Product Ratings'!$C$9)))))</f>
        <v>2</v>
      </c>
      <c r="S1304" s="99">
        <f>IF(AND(D1304&lt;='Product Ratings'!$I$5,D1304&gt;='Product Ratings'!$H$5),'Product Ratings'!$F$5,IF(AND(D1304&lt;='Product Ratings'!$I$6,D1304&gt;='Product Ratings'!$H$6),'Product Ratings'!$F$6,IF(AND(D1304&lt;='Product Ratings'!$I$7,I1304&gt;='Product Ratings'!$H$7),'Product Ratings'!$F$7,IF(AND(D1304&lt;='Product Ratings'!$I$8,D1304&gt;='Product Ratings'!$H$8),'Product Ratings'!$F$8,IF(D1304&gt;='Product Ratings'!$H$9,'Product Ratings'!$F$9)))))</f>
        <v>1</v>
      </c>
      <c r="T1304" s="99">
        <f>IF(AND(O1304&lt;='Product Ratings'!$M$5,O1304&gt;='Product Ratings'!$L$5),'Product Ratings'!$J$5,IF(AND(O1304&lt;='Product Ratings'!$M$6,O1304&gt;='Product Ratings'!$L$6),'Product Ratings'!$J$6,IF(AND(O1304&lt;='Product Ratings'!$M$7,O1304&gt;='Product Ratings'!$L$7),'Product Ratings'!$J$7,IF(AND(O1304&lt;='Product Ratings'!$M$8,O1304&gt;='Product Ratings'!$L$8),'Product Ratings'!$J$8,IF(O1304&gt;='Product Ratings'!$L$9,'Product Ratings'!$J$9)))))</f>
        <v>4</v>
      </c>
      <c r="U1304" s="99" t="b">
        <f>IF(AND(N1304&lt;='Product Ratings'!$R$5,N1304&gt;='Product Ratings'!$Q$5),'Product Ratings'!$O$5,IF(AND(N1304&lt;='Product Ratings'!$R$6,N1304&gt;='Product Ratings'!$Q$6),'Product Ratings'!$O$6,IF(AND(N1304&lt;='Product Ratings'!$R$7,N1304&gt;='Product Ratings'!$Q$7),'Product Ratings'!$O$7,IF(AND(N1304&lt;='Product Ratings'!$R$8,N1304&gt;='Product Ratings'!$Q$8),'Product Ratings'!$O$8,IF(N1304&gt;='Product Ratings'!$Q$9,'Product Ratings'!$O$9)))))</f>
        <v>0</v>
      </c>
      <c r="V1304" s="99">
        <f>IF(AND(P1304&lt;='Product Ratings'!$V$5,P1304&gt;='Product Ratings'!$U$5),'Product Ratings'!$S$5,IF(AND(P1304&lt;='Product Ratings'!$V$6,P1304&gt;='Product Ratings'!$U$6),'Product Ratings'!$S$6,IF(AND(P1304&lt;='Product Ratings'!$V$7,P1304&gt;='Product Ratings'!$U$7),'Product Ratings'!$S$7,IF(AND(P1304&lt;='Product Ratings'!$V$8,P1304&gt;='Product Ratings'!$U$8),'Product Ratings'!$S$8,IF(P1304&gt;='Product Ratings'!$U$9,'Product Ratings'!$S$9)))))</f>
        <v>2</v>
      </c>
      <c r="W1304" s="135">
        <f t="shared" si="6"/>
        <v>9</v>
      </c>
      <c r="X1304" s="90"/>
      <c r="Y1304" s="90"/>
      <c r="Z1304" s="90"/>
      <c r="AA1304" s="90"/>
      <c r="AB1304" s="90"/>
    </row>
    <row r="1305" ht="12.75" customHeight="1">
      <c r="A1305" s="87"/>
      <c r="B1305" s="90"/>
      <c r="C1305" s="90"/>
      <c r="D1305" s="126">
        <v>3.0</v>
      </c>
      <c r="E1305" s="127">
        <v>20.87</v>
      </c>
      <c r="F1305" s="128">
        <f t="shared" si="7"/>
        <v>13.5655</v>
      </c>
      <c r="G1305" s="129">
        <f t="shared" si="1"/>
        <v>7.3045</v>
      </c>
      <c r="H1305" s="130">
        <f t="shared" si="2"/>
        <v>0.35</v>
      </c>
      <c r="I1305" s="131">
        <v>44453.0</v>
      </c>
      <c r="J1305" s="132">
        <v>44489.0</v>
      </c>
      <c r="K1305" s="123"/>
      <c r="L1305" s="90"/>
      <c r="M1305" s="133">
        <f t="shared" si="3"/>
        <v>6.956666667</v>
      </c>
      <c r="N1305" s="99"/>
      <c r="O1305" s="133">
        <f t="shared" si="5"/>
        <v>4.521833333</v>
      </c>
      <c r="P1305" s="134">
        <v>0.09</v>
      </c>
      <c r="Q1305" s="90"/>
      <c r="R1305" s="99">
        <f>IF(AND(H1305&lt;='Product Ratings'!$E$5,H1305&gt;='Product Ratings'!$D$5),'Product Ratings'!$C$5,IF(AND(H1305&lt;='Product Ratings'!$E$6,H1305&gt;='Product Ratings'!$D$6),'Product Ratings'!$C$6,IF(AND(H1305&lt;='Product Ratings'!$E$7,H1305&gt;='Product Ratings'!$D$7),'Product Ratings'!$C$7,IF(AND(H1305&lt;='Product Ratings'!$E$8,H1305&gt;='Product Ratings'!$D$8),'Product Ratings'!$C$8,IF(H1305&gt;='Product Ratings'!$D$9,'Product Ratings'!$C$9)))))</f>
        <v>2</v>
      </c>
      <c r="S1305" s="99">
        <f>IF(AND(D1305&lt;='Product Ratings'!$I$5,D1305&gt;='Product Ratings'!$H$5),'Product Ratings'!$F$5,IF(AND(D1305&lt;='Product Ratings'!$I$6,D1305&gt;='Product Ratings'!$H$6),'Product Ratings'!$F$6,IF(AND(D1305&lt;='Product Ratings'!$I$7,I1305&gt;='Product Ratings'!$H$7),'Product Ratings'!$F$7,IF(AND(D1305&lt;='Product Ratings'!$I$8,D1305&gt;='Product Ratings'!$H$8),'Product Ratings'!$F$8,IF(D1305&gt;='Product Ratings'!$H$9,'Product Ratings'!$F$9)))))</f>
        <v>1</v>
      </c>
      <c r="T1305" s="99">
        <f>IF(AND(O1305&lt;='Product Ratings'!$M$5,O1305&gt;='Product Ratings'!$L$5),'Product Ratings'!$J$5,IF(AND(O1305&lt;='Product Ratings'!$M$6,O1305&gt;='Product Ratings'!$L$6),'Product Ratings'!$J$6,IF(AND(O1305&lt;='Product Ratings'!$M$7,O1305&gt;='Product Ratings'!$L$7),'Product Ratings'!$J$7,IF(AND(O1305&lt;='Product Ratings'!$M$8,O1305&gt;='Product Ratings'!$L$8),'Product Ratings'!$J$8,IF(O1305&gt;='Product Ratings'!$L$9,'Product Ratings'!$J$9)))))</f>
        <v>5</v>
      </c>
      <c r="U1305" s="99" t="b">
        <f>IF(AND(N1305&lt;='Product Ratings'!$R$5,N1305&gt;='Product Ratings'!$Q$5),'Product Ratings'!$O$5,IF(AND(N1305&lt;='Product Ratings'!$R$6,N1305&gt;='Product Ratings'!$Q$6),'Product Ratings'!$O$6,IF(AND(N1305&lt;='Product Ratings'!$R$7,N1305&gt;='Product Ratings'!$Q$7),'Product Ratings'!$O$7,IF(AND(N1305&lt;='Product Ratings'!$R$8,N1305&gt;='Product Ratings'!$Q$8),'Product Ratings'!$O$8,IF(N1305&gt;='Product Ratings'!$Q$9,'Product Ratings'!$O$9)))))</f>
        <v>0</v>
      </c>
      <c r="V1305" s="99">
        <f>IF(AND(P1305&lt;='Product Ratings'!$V$5,P1305&gt;='Product Ratings'!$U$5),'Product Ratings'!$S$5,IF(AND(P1305&lt;='Product Ratings'!$V$6,P1305&gt;='Product Ratings'!$U$6),'Product Ratings'!$S$6,IF(AND(P1305&lt;='Product Ratings'!$V$7,P1305&gt;='Product Ratings'!$U$7),'Product Ratings'!$S$7,IF(AND(P1305&lt;='Product Ratings'!$V$8,P1305&gt;='Product Ratings'!$U$8),'Product Ratings'!$S$8,IF(P1305&gt;='Product Ratings'!$U$9,'Product Ratings'!$S$9)))))</f>
        <v>2</v>
      </c>
      <c r="W1305" s="135">
        <f t="shared" si="6"/>
        <v>10</v>
      </c>
      <c r="X1305" s="90"/>
      <c r="Y1305" s="90"/>
      <c r="Z1305" s="90"/>
      <c r="AA1305" s="90"/>
      <c r="AB1305" s="90"/>
    </row>
    <row r="1306" ht="12.75" customHeight="1">
      <c r="A1306" s="87"/>
      <c r="B1306" s="90"/>
      <c r="C1306" s="90"/>
      <c r="D1306" s="126">
        <v>4.0</v>
      </c>
      <c r="E1306" s="127">
        <v>16.96</v>
      </c>
      <c r="F1306" s="128">
        <f t="shared" si="7"/>
        <v>11.024</v>
      </c>
      <c r="G1306" s="129">
        <f t="shared" si="1"/>
        <v>5.936</v>
      </c>
      <c r="H1306" s="130">
        <f t="shared" si="2"/>
        <v>0.35</v>
      </c>
      <c r="I1306" s="131">
        <v>44454.0</v>
      </c>
      <c r="J1306" s="132">
        <v>44490.0</v>
      </c>
      <c r="K1306" s="123"/>
      <c r="L1306" s="90"/>
      <c r="M1306" s="133">
        <f t="shared" si="3"/>
        <v>4.24</v>
      </c>
      <c r="N1306" s="99"/>
      <c r="O1306" s="133">
        <f t="shared" si="5"/>
        <v>2.756</v>
      </c>
      <c r="P1306" s="134">
        <v>0.12</v>
      </c>
      <c r="Q1306" s="90"/>
      <c r="R1306" s="99">
        <f>IF(AND(H1306&lt;='Product Ratings'!$E$5,H1306&gt;='Product Ratings'!$D$5),'Product Ratings'!$C$5,IF(AND(H1306&lt;='Product Ratings'!$E$6,H1306&gt;='Product Ratings'!$D$6),'Product Ratings'!$C$6,IF(AND(H1306&lt;='Product Ratings'!$E$7,H1306&gt;='Product Ratings'!$D$7),'Product Ratings'!$C$7,IF(AND(H1306&lt;='Product Ratings'!$E$8,H1306&gt;='Product Ratings'!$D$8),'Product Ratings'!$C$8,IF(H1306&gt;='Product Ratings'!$D$9,'Product Ratings'!$C$9)))))</f>
        <v>2</v>
      </c>
      <c r="S1306" s="99">
        <f>IF(AND(D1306&lt;='Product Ratings'!$I$5,D1306&gt;='Product Ratings'!$H$5),'Product Ratings'!$F$5,IF(AND(D1306&lt;='Product Ratings'!$I$6,D1306&gt;='Product Ratings'!$H$6),'Product Ratings'!$F$6,IF(AND(D1306&lt;='Product Ratings'!$I$7,I1306&gt;='Product Ratings'!$H$7),'Product Ratings'!$F$7,IF(AND(D1306&lt;='Product Ratings'!$I$8,D1306&gt;='Product Ratings'!$H$8),'Product Ratings'!$F$8,IF(D1306&gt;='Product Ratings'!$H$9,'Product Ratings'!$F$9)))))</f>
        <v>1</v>
      </c>
      <c r="T1306" s="99">
        <f>IF(AND(O1306&lt;='Product Ratings'!$M$5,O1306&gt;='Product Ratings'!$L$5),'Product Ratings'!$J$5,IF(AND(O1306&lt;='Product Ratings'!$M$6,O1306&gt;='Product Ratings'!$L$6),'Product Ratings'!$J$6,IF(AND(O1306&lt;='Product Ratings'!$M$7,O1306&gt;='Product Ratings'!$L$7),'Product Ratings'!$J$7,IF(AND(O1306&lt;='Product Ratings'!$M$8,O1306&gt;='Product Ratings'!$L$8),'Product Ratings'!$J$8,IF(O1306&gt;='Product Ratings'!$L$9,'Product Ratings'!$J$9)))))</f>
        <v>5</v>
      </c>
      <c r="U1306" s="99" t="b">
        <f>IF(AND(N1306&lt;='Product Ratings'!$R$5,N1306&gt;='Product Ratings'!$Q$5),'Product Ratings'!$O$5,IF(AND(N1306&lt;='Product Ratings'!$R$6,N1306&gt;='Product Ratings'!$Q$6),'Product Ratings'!$O$6,IF(AND(N1306&lt;='Product Ratings'!$R$7,N1306&gt;='Product Ratings'!$Q$7),'Product Ratings'!$O$7,IF(AND(N1306&lt;='Product Ratings'!$R$8,N1306&gt;='Product Ratings'!$Q$8),'Product Ratings'!$O$8,IF(N1306&gt;='Product Ratings'!$Q$9,'Product Ratings'!$O$9)))))</f>
        <v>0</v>
      </c>
      <c r="V1306" s="99">
        <f>IF(AND(P1306&lt;='Product Ratings'!$V$5,P1306&gt;='Product Ratings'!$U$5),'Product Ratings'!$S$5,IF(AND(P1306&lt;='Product Ratings'!$V$6,P1306&gt;='Product Ratings'!$U$6),'Product Ratings'!$S$6,IF(AND(P1306&lt;='Product Ratings'!$V$7,P1306&gt;='Product Ratings'!$U$7),'Product Ratings'!$S$7,IF(AND(P1306&lt;='Product Ratings'!$V$8,P1306&gt;='Product Ratings'!$U$8),'Product Ratings'!$S$8,IF(P1306&gt;='Product Ratings'!$U$9,'Product Ratings'!$S$9)))))</f>
        <v>2</v>
      </c>
      <c r="W1306" s="135">
        <f t="shared" si="6"/>
        <v>10</v>
      </c>
      <c r="X1306" s="90"/>
      <c r="Y1306" s="90"/>
      <c r="Z1306" s="90"/>
      <c r="AA1306" s="90"/>
      <c r="AB1306" s="90"/>
    </row>
    <row r="1307" ht="12.75" customHeight="1">
      <c r="A1307" s="87"/>
      <c r="B1307" s="90"/>
      <c r="C1307" s="90"/>
      <c r="D1307" s="126">
        <v>5.0</v>
      </c>
      <c r="E1307" s="127">
        <v>16.96</v>
      </c>
      <c r="F1307" s="128">
        <f t="shared" si="7"/>
        <v>11.024</v>
      </c>
      <c r="G1307" s="129">
        <f t="shared" si="1"/>
        <v>5.936</v>
      </c>
      <c r="H1307" s="130">
        <f t="shared" si="2"/>
        <v>0.35</v>
      </c>
      <c r="I1307" s="131">
        <v>44455.0</v>
      </c>
      <c r="J1307" s="132">
        <v>44491.0</v>
      </c>
      <c r="K1307" s="123"/>
      <c r="L1307" s="90"/>
      <c r="M1307" s="133">
        <f t="shared" si="3"/>
        <v>3.392</v>
      </c>
      <c r="N1307" s="99"/>
      <c r="O1307" s="133">
        <f t="shared" si="5"/>
        <v>2.2048</v>
      </c>
      <c r="P1307" s="134">
        <v>0.13</v>
      </c>
      <c r="Q1307" s="90"/>
      <c r="R1307" s="99">
        <f>IF(AND(H1307&lt;='Product Ratings'!$E$5,H1307&gt;='Product Ratings'!$D$5),'Product Ratings'!$C$5,IF(AND(H1307&lt;='Product Ratings'!$E$6,H1307&gt;='Product Ratings'!$D$6),'Product Ratings'!$C$6,IF(AND(H1307&lt;='Product Ratings'!$E$7,H1307&gt;='Product Ratings'!$D$7),'Product Ratings'!$C$7,IF(AND(H1307&lt;='Product Ratings'!$E$8,H1307&gt;='Product Ratings'!$D$8),'Product Ratings'!$C$8,IF(H1307&gt;='Product Ratings'!$D$9,'Product Ratings'!$C$9)))))</f>
        <v>2</v>
      </c>
      <c r="S1307" s="99">
        <f>IF(AND(D1307&lt;='Product Ratings'!$I$5,D1307&gt;='Product Ratings'!$H$5),'Product Ratings'!$F$5,IF(AND(D1307&lt;='Product Ratings'!$I$6,D1307&gt;='Product Ratings'!$H$6),'Product Ratings'!$F$6,IF(AND(D1307&lt;='Product Ratings'!$I$7,I1307&gt;='Product Ratings'!$H$7),'Product Ratings'!$F$7,IF(AND(D1307&lt;='Product Ratings'!$I$8,D1307&gt;='Product Ratings'!$H$8),'Product Ratings'!$F$8,IF(D1307&gt;='Product Ratings'!$H$9,'Product Ratings'!$F$9)))))</f>
        <v>1</v>
      </c>
      <c r="T1307" s="99">
        <f>IF(AND(O1307&lt;='Product Ratings'!$M$5,O1307&gt;='Product Ratings'!$L$5),'Product Ratings'!$J$5,IF(AND(O1307&lt;='Product Ratings'!$M$6,O1307&gt;='Product Ratings'!$L$6),'Product Ratings'!$J$6,IF(AND(O1307&lt;='Product Ratings'!$M$7,O1307&gt;='Product Ratings'!$L$7),'Product Ratings'!$J$7,IF(AND(O1307&lt;='Product Ratings'!$M$8,O1307&gt;='Product Ratings'!$L$8),'Product Ratings'!$J$8,IF(O1307&gt;='Product Ratings'!$L$9,'Product Ratings'!$J$9)))))</f>
        <v>5</v>
      </c>
      <c r="U1307" s="99" t="b">
        <f>IF(AND(N1307&lt;='Product Ratings'!$R$5,N1307&gt;='Product Ratings'!$Q$5),'Product Ratings'!$O$5,IF(AND(N1307&lt;='Product Ratings'!$R$6,N1307&gt;='Product Ratings'!$Q$6),'Product Ratings'!$O$6,IF(AND(N1307&lt;='Product Ratings'!$R$7,N1307&gt;='Product Ratings'!$Q$7),'Product Ratings'!$O$7,IF(AND(N1307&lt;='Product Ratings'!$R$8,N1307&gt;='Product Ratings'!$Q$8),'Product Ratings'!$O$8,IF(N1307&gt;='Product Ratings'!$Q$9,'Product Ratings'!$O$9)))))</f>
        <v>0</v>
      </c>
      <c r="V1307" s="99" t="b">
        <f>IF(AND(P1307&lt;='Product Ratings'!$V$5,P1307&gt;='Product Ratings'!$U$5),'Product Ratings'!$S$5,IF(AND(P1307&lt;='Product Ratings'!$V$6,P1307&gt;='Product Ratings'!$U$6),'Product Ratings'!$S$6,IF(AND(P1307&lt;='Product Ratings'!$V$7,P1307&gt;='Product Ratings'!$U$7),'Product Ratings'!$S$7,IF(AND(P1307&lt;='Product Ratings'!$V$8,P1307&gt;='Product Ratings'!$U$8),'Product Ratings'!$S$8,IF(P1307&gt;='Product Ratings'!$U$9,'Product Ratings'!$S$9)))))</f>
        <v>0</v>
      </c>
      <c r="W1307" s="135">
        <f t="shared" si="6"/>
        <v>8</v>
      </c>
      <c r="X1307" s="90"/>
      <c r="Y1307" s="90"/>
      <c r="Z1307" s="90"/>
      <c r="AA1307" s="90"/>
      <c r="AB1307" s="90"/>
    </row>
    <row r="1308" ht="12.75" customHeight="1">
      <c r="A1308" s="87"/>
      <c r="B1308" s="90"/>
      <c r="C1308" s="90"/>
      <c r="D1308" s="126">
        <v>6.0</v>
      </c>
      <c r="E1308" s="127">
        <v>16.96</v>
      </c>
      <c r="F1308" s="128">
        <f t="shared" si="7"/>
        <v>11.024</v>
      </c>
      <c r="G1308" s="129">
        <f t="shared" si="1"/>
        <v>5.936</v>
      </c>
      <c r="H1308" s="130">
        <f t="shared" si="2"/>
        <v>0.35</v>
      </c>
      <c r="I1308" s="131">
        <v>44456.0</v>
      </c>
      <c r="J1308" s="132">
        <v>44492.0</v>
      </c>
      <c r="K1308" s="123"/>
      <c r="L1308" s="90"/>
      <c r="M1308" s="133">
        <f t="shared" si="3"/>
        <v>2.826666667</v>
      </c>
      <c r="N1308" s="99"/>
      <c r="O1308" s="133">
        <f t="shared" si="5"/>
        <v>1.837333333</v>
      </c>
      <c r="P1308" s="134">
        <v>0.125</v>
      </c>
      <c r="Q1308" s="90"/>
      <c r="R1308" s="99">
        <f>IF(AND(H1308&lt;='Product Ratings'!$E$5,H1308&gt;='Product Ratings'!$D$5),'Product Ratings'!$C$5,IF(AND(H1308&lt;='Product Ratings'!$E$6,H1308&gt;='Product Ratings'!$D$6),'Product Ratings'!$C$6,IF(AND(H1308&lt;='Product Ratings'!$E$7,H1308&gt;='Product Ratings'!$D$7),'Product Ratings'!$C$7,IF(AND(H1308&lt;='Product Ratings'!$E$8,H1308&gt;='Product Ratings'!$D$8),'Product Ratings'!$C$8,IF(H1308&gt;='Product Ratings'!$D$9,'Product Ratings'!$C$9)))))</f>
        <v>2</v>
      </c>
      <c r="S1308" s="99">
        <f>IF(AND(D1308&lt;='Product Ratings'!$I$5,D1308&gt;='Product Ratings'!$H$5),'Product Ratings'!$F$5,IF(AND(D1308&lt;='Product Ratings'!$I$6,D1308&gt;='Product Ratings'!$H$6),'Product Ratings'!$F$6,IF(AND(D1308&lt;='Product Ratings'!$I$7,I1308&gt;='Product Ratings'!$H$7),'Product Ratings'!$F$7,IF(AND(D1308&lt;='Product Ratings'!$I$8,D1308&gt;='Product Ratings'!$H$8),'Product Ratings'!$F$8,IF(D1308&gt;='Product Ratings'!$H$9,'Product Ratings'!$F$9)))))</f>
        <v>2</v>
      </c>
      <c r="T1308" s="99">
        <f>IF(AND(O1308&lt;='Product Ratings'!$M$5,O1308&gt;='Product Ratings'!$L$5),'Product Ratings'!$J$5,IF(AND(O1308&lt;='Product Ratings'!$M$6,O1308&gt;='Product Ratings'!$L$6),'Product Ratings'!$J$6,IF(AND(O1308&lt;='Product Ratings'!$M$7,O1308&gt;='Product Ratings'!$L$7),'Product Ratings'!$J$7,IF(AND(O1308&lt;='Product Ratings'!$M$8,O1308&gt;='Product Ratings'!$L$8),'Product Ratings'!$J$8,IF(O1308&gt;='Product Ratings'!$L$9,'Product Ratings'!$J$9)))))</f>
        <v>5</v>
      </c>
      <c r="U1308" s="99" t="b">
        <f>IF(AND(N1308&lt;='Product Ratings'!$R$5,N1308&gt;='Product Ratings'!$Q$5),'Product Ratings'!$O$5,IF(AND(N1308&lt;='Product Ratings'!$R$6,N1308&gt;='Product Ratings'!$Q$6),'Product Ratings'!$O$6,IF(AND(N1308&lt;='Product Ratings'!$R$7,N1308&gt;='Product Ratings'!$Q$7),'Product Ratings'!$O$7,IF(AND(N1308&lt;='Product Ratings'!$R$8,N1308&gt;='Product Ratings'!$Q$8),'Product Ratings'!$O$8,IF(N1308&gt;='Product Ratings'!$Q$9,'Product Ratings'!$O$9)))))</f>
        <v>0</v>
      </c>
      <c r="V1308" s="99">
        <f>IF(AND(P1308&lt;='Product Ratings'!$V$5,P1308&gt;='Product Ratings'!$U$5),'Product Ratings'!$S$5,IF(AND(P1308&lt;='Product Ratings'!$V$6,P1308&gt;='Product Ratings'!$U$6),'Product Ratings'!$S$6,IF(AND(P1308&lt;='Product Ratings'!$V$7,P1308&gt;='Product Ratings'!$U$7),'Product Ratings'!$S$7,IF(AND(P1308&lt;='Product Ratings'!$V$8,P1308&gt;='Product Ratings'!$U$8),'Product Ratings'!$S$8,IF(P1308&gt;='Product Ratings'!$U$9,'Product Ratings'!$S$9)))))</f>
        <v>2</v>
      </c>
      <c r="W1308" s="135">
        <f t="shared" si="6"/>
        <v>11</v>
      </c>
      <c r="X1308" s="90"/>
      <c r="Y1308" s="90"/>
      <c r="Z1308" s="90"/>
      <c r="AA1308" s="90"/>
      <c r="AB1308" s="90"/>
    </row>
    <row r="1309" ht="12.75" customHeight="1">
      <c r="A1309" s="87"/>
      <c r="B1309" s="90"/>
      <c r="C1309" s="90"/>
      <c r="D1309" s="126">
        <v>1.0</v>
      </c>
      <c r="E1309" s="127">
        <v>86.09</v>
      </c>
      <c r="F1309" s="128">
        <f t="shared" si="7"/>
        <v>55.9585</v>
      </c>
      <c r="G1309" s="129">
        <f t="shared" si="1"/>
        <v>30.1315</v>
      </c>
      <c r="H1309" s="130">
        <f t="shared" si="2"/>
        <v>0.35</v>
      </c>
      <c r="I1309" s="131">
        <v>44457.0</v>
      </c>
      <c r="J1309" s="132">
        <v>44493.0</v>
      </c>
      <c r="K1309" s="123"/>
      <c r="L1309" s="90"/>
      <c r="M1309" s="133">
        <f t="shared" si="3"/>
        <v>86.09</v>
      </c>
      <c r="N1309" s="99"/>
      <c r="O1309" s="133">
        <f t="shared" si="5"/>
        <v>55.9585</v>
      </c>
      <c r="P1309" s="134">
        <v>0.15</v>
      </c>
      <c r="Q1309" s="90"/>
      <c r="R1309" s="99">
        <f>IF(AND(H1309&lt;='Product Ratings'!$E$5,H1309&gt;='Product Ratings'!$D$5),'Product Ratings'!$C$5,IF(AND(H1309&lt;='Product Ratings'!$E$6,H1309&gt;='Product Ratings'!$D$6),'Product Ratings'!$C$6,IF(AND(H1309&lt;='Product Ratings'!$E$7,H1309&gt;='Product Ratings'!$D$7),'Product Ratings'!$C$7,IF(AND(H1309&lt;='Product Ratings'!$E$8,H1309&gt;='Product Ratings'!$D$8),'Product Ratings'!$C$8,IF(H1309&gt;='Product Ratings'!$D$9,'Product Ratings'!$C$9)))))</f>
        <v>2</v>
      </c>
      <c r="S1309" s="99">
        <f>IF(AND(D1309&lt;='Product Ratings'!$I$5,D1309&gt;='Product Ratings'!$H$5),'Product Ratings'!$F$5,IF(AND(D1309&lt;='Product Ratings'!$I$6,D1309&gt;='Product Ratings'!$H$6),'Product Ratings'!$F$6,IF(AND(D1309&lt;='Product Ratings'!$I$7,I1309&gt;='Product Ratings'!$H$7),'Product Ratings'!$F$7,IF(AND(D1309&lt;='Product Ratings'!$I$8,D1309&gt;='Product Ratings'!$H$8),'Product Ratings'!$F$8,IF(D1309&gt;='Product Ratings'!$H$9,'Product Ratings'!$F$9)))))</f>
        <v>1</v>
      </c>
      <c r="T1309" s="99">
        <f>IF(AND(O1309&lt;='Product Ratings'!$M$5,O1309&gt;='Product Ratings'!$L$5),'Product Ratings'!$J$5,IF(AND(O1309&lt;='Product Ratings'!$M$6,O1309&gt;='Product Ratings'!$L$6),'Product Ratings'!$J$6,IF(AND(O1309&lt;='Product Ratings'!$M$7,O1309&gt;='Product Ratings'!$L$7),'Product Ratings'!$J$7,IF(AND(O1309&lt;='Product Ratings'!$M$8,O1309&gt;='Product Ratings'!$L$8),'Product Ratings'!$J$8,IF(O1309&gt;='Product Ratings'!$L$9,'Product Ratings'!$J$9)))))</f>
        <v>3</v>
      </c>
      <c r="U1309" s="99" t="b">
        <f>IF(AND(N1309&lt;='Product Ratings'!$R$5,N1309&gt;='Product Ratings'!$Q$5),'Product Ratings'!$O$5,IF(AND(N1309&lt;='Product Ratings'!$R$6,N1309&gt;='Product Ratings'!$Q$6),'Product Ratings'!$O$6,IF(AND(N1309&lt;='Product Ratings'!$R$7,N1309&gt;='Product Ratings'!$Q$7),'Product Ratings'!$O$7,IF(AND(N1309&lt;='Product Ratings'!$R$8,N1309&gt;='Product Ratings'!$Q$8),'Product Ratings'!$O$8,IF(N1309&gt;='Product Ratings'!$Q$9,'Product Ratings'!$O$9)))))</f>
        <v>0</v>
      </c>
      <c r="V1309" s="99">
        <f>IF(AND(P1309&lt;='Product Ratings'!$V$5,P1309&gt;='Product Ratings'!$U$5),'Product Ratings'!$S$5,IF(AND(P1309&lt;='Product Ratings'!$V$6,P1309&gt;='Product Ratings'!$U$6),'Product Ratings'!$S$6,IF(AND(P1309&lt;='Product Ratings'!$V$7,P1309&gt;='Product Ratings'!$U$7),'Product Ratings'!$S$7,IF(AND(P1309&lt;='Product Ratings'!$V$8,P1309&gt;='Product Ratings'!$U$8),'Product Ratings'!$S$8,IF(P1309&gt;='Product Ratings'!$U$9,'Product Ratings'!$S$9)))))</f>
        <v>3</v>
      </c>
      <c r="W1309" s="135">
        <f t="shared" si="6"/>
        <v>9</v>
      </c>
      <c r="X1309" s="90"/>
      <c r="Y1309" s="90"/>
      <c r="Z1309" s="90"/>
      <c r="AA1309" s="90"/>
      <c r="AB1309" s="90"/>
    </row>
    <row r="1310" ht="12.75" customHeight="1">
      <c r="A1310" s="87"/>
      <c r="B1310" s="90"/>
      <c r="C1310" s="90"/>
      <c r="D1310" s="126">
        <v>2.0</v>
      </c>
      <c r="E1310" s="127">
        <v>466.43</v>
      </c>
      <c r="F1310" s="128">
        <f t="shared" si="7"/>
        <v>303.1795</v>
      </c>
      <c r="G1310" s="129">
        <f t="shared" si="1"/>
        <v>163.2505</v>
      </c>
      <c r="H1310" s="130">
        <f t="shared" si="2"/>
        <v>0.35</v>
      </c>
      <c r="I1310" s="131">
        <v>44458.0</v>
      </c>
      <c r="J1310" s="132">
        <v>44494.0</v>
      </c>
      <c r="K1310" s="123"/>
      <c r="L1310" s="90"/>
      <c r="M1310" s="133">
        <f t="shared" si="3"/>
        <v>233.215</v>
      </c>
      <c r="N1310" s="99"/>
      <c r="O1310" s="133">
        <f t="shared" si="5"/>
        <v>151.58975</v>
      </c>
      <c r="P1310" s="134">
        <v>0.18</v>
      </c>
      <c r="Q1310" s="90"/>
      <c r="R1310" s="99">
        <f>IF(AND(H1310&lt;='Product Ratings'!$E$5,H1310&gt;='Product Ratings'!$D$5),'Product Ratings'!$C$5,IF(AND(H1310&lt;='Product Ratings'!$E$6,H1310&gt;='Product Ratings'!$D$6),'Product Ratings'!$C$6,IF(AND(H1310&lt;='Product Ratings'!$E$7,H1310&gt;='Product Ratings'!$D$7),'Product Ratings'!$C$7,IF(AND(H1310&lt;='Product Ratings'!$E$8,H1310&gt;='Product Ratings'!$D$8),'Product Ratings'!$C$8,IF(H1310&gt;='Product Ratings'!$D$9,'Product Ratings'!$C$9)))))</f>
        <v>2</v>
      </c>
      <c r="S1310" s="99">
        <f>IF(AND(D1310&lt;='Product Ratings'!$I$5,D1310&gt;='Product Ratings'!$H$5),'Product Ratings'!$F$5,IF(AND(D1310&lt;='Product Ratings'!$I$6,D1310&gt;='Product Ratings'!$H$6),'Product Ratings'!$F$6,IF(AND(D1310&lt;='Product Ratings'!$I$7,I1310&gt;='Product Ratings'!$H$7),'Product Ratings'!$F$7,IF(AND(D1310&lt;='Product Ratings'!$I$8,D1310&gt;='Product Ratings'!$H$8),'Product Ratings'!$F$8,IF(D1310&gt;='Product Ratings'!$H$9,'Product Ratings'!$F$9)))))</f>
        <v>1</v>
      </c>
      <c r="T1310" s="99">
        <f>IF(AND(O1310&lt;='Product Ratings'!$M$5,O1310&gt;='Product Ratings'!$L$5),'Product Ratings'!$J$5,IF(AND(O1310&lt;='Product Ratings'!$M$6,O1310&gt;='Product Ratings'!$L$6),'Product Ratings'!$J$6,IF(AND(O1310&lt;='Product Ratings'!$M$7,O1310&gt;='Product Ratings'!$L$7),'Product Ratings'!$J$7,IF(AND(O1310&lt;='Product Ratings'!$M$8,O1310&gt;='Product Ratings'!$L$8),'Product Ratings'!$J$8,IF(O1310&gt;='Product Ratings'!$L$9,'Product Ratings'!$J$9)))))</f>
        <v>2</v>
      </c>
      <c r="U1310" s="99" t="b">
        <f>IF(AND(N1310&lt;='Product Ratings'!$R$5,N1310&gt;='Product Ratings'!$Q$5),'Product Ratings'!$O$5,IF(AND(N1310&lt;='Product Ratings'!$R$6,N1310&gt;='Product Ratings'!$Q$6),'Product Ratings'!$O$6,IF(AND(N1310&lt;='Product Ratings'!$R$7,N1310&gt;='Product Ratings'!$Q$7),'Product Ratings'!$O$7,IF(AND(N1310&lt;='Product Ratings'!$R$8,N1310&gt;='Product Ratings'!$Q$8),'Product Ratings'!$O$8,IF(N1310&gt;='Product Ratings'!$Q$9,'Product Ratings'!$O$9)))))</f>
        <v>0</v>
      </c>
      <c r="V1310" s="99">
        <f>IF(AND(P1310&lt;='Product Ratings'!$V$5,P1310&gt;='Product Ratings'!$U$5),'Product Ratings'!$S$5,IF(AND(P1310&lt;='Product Ratings'!$V$6,P1310&gt;='Product Ratings'!$U$6),'Product Ratings'!$S$6,IF(AND(P1310&lt;='Product Ratings'!$V$7,P1310&gt;='Product Ratings'!$U$7),'Product Ratings'!$S$7,IF(AND(P1310&lt;='Product Ratings'!$V$8,P1310&gt;='Product Ratings'!$U$8),'Product Ratings'!$S$8,IF(P1310&gt;='Product Ratings'!$U$9,'Product Ratings'!$S$9)))))</f>
        <v>3</v>
      </c>
      <c r="W1310" s="135">
        <f t="shared" si="6"/>
        <v>8</v>
      </c>
      <c r="X1310" s="90"/>
      <c r="Y1310" s="90"/>
      <c r="Z1310" s="90"/>
      <c r="AA1310" s="90"/>
      <c r="AB1310" s="90"/>
    </row>
    <row r="1311" ht="12.75" customHeight="1">
      <c r="A1311" s="87"/>
      <c r="B1311" s="90"/>
      <c r="C1311" s="90"/>
      <c r="D1311" s="126">
        <v>3.0</v>
      </c>
      <c r="E1311" s="127">
        <v>420.0</v>
      </c>
      <c r="F1311" s="128">
        <f t="shared" si="7"/>
        <v>273</v>
      </c>
      <c r="G1311" s="129">
        <f t="shared" si="1"/>
        <v>147</v>
      </c>
      <c r="H1311" s="130">
        <f t="shared" si="2"/>
        <v>0.35</v>
      </c>
      <c r="I1311" s="131">
        <v>44459.0</v>
      </c>
      <c r="J1311" s="132">
        <v>44495.0</v>
      </c>
      <c r="K1311" s="123"/>
      <c r="L1311" s="90"/>
      <c r="M1311" s="133">
        <f t="shared" si="3"/>
        <v>140</v>
      </c>
      <c r="N1311" s="99"/>
      <c r="O1311" s="133">
        <f t="shared" si="5"/>
        <v>91</v>
      </c>
      <c r="P1311" s="134">
        <v>0.22</v>
      </c>
      <c r="Q1311" s="90"/>
      <c r="R1311" s="99">
        <f>IF(AND(H1311&lt;='Product Ratings'!$E$5,H1311&gt;='Product Ratings'!$D$5),'Product Ratings'!$C$5,IF(AND(H1311&lt;='Product Ratings'!$E$6,H1311&gt;='Product Ratings'!$D$6),'Product Ratings'!$C$6,IF(AND(H1311&lt;='Product Ratings'!$E$7,H1311&gt;='Product Ratings'!$D$7),'Product Ratings'!$C$7,IF(AND(H1311&lt;='Product Ratings'!$E$8,H1311&gt;='Product Ratings'!$D$8),'Product Ratings'!$C$8,IF(H1311&gt;='Product Ratings'!$D$9,'Product Ratings'!$C$9)))))</f>
        <v>2</v>
      </c>
      <c r="S1311" s="99">
        <f>IF(AND(D1311&lt;='Product Ratings'!$I$5,D1311&gt;='Product Ratings'!$H$5),'Product Ratings'!$F$5,IF(AND(D1311&lt;='Product Ratings'!$I$6,D1311&gt;='Product Ratings'!$H$6),'Product Ratings'!$F$6,IF(AND(D1311&lt;='Product Ratings'!$I$7,I1311&gt;='Product Ratings'!$H$7),'Product Ratings'!$F$7,IF(AND(D1311&lt;='Product Ratings'!$I$8,D1311&gt;='Product Ratings'!$H$8),'Product Ratings'!$F$8,IF(D1311&gt;='Product Ratings'!$H$9,'Product Ratings'!$F$9)))))</f>
        <v>1</v>
      </c>
      <c r="T1311" s="99">
        <f>IF(AND(O1311&lt;='Product Ratings'!$M$5,O1311&gt;='Product Ratings'!$L$5),'Product Ratings'!$J$5,IF(AND(O1311&lt;='Product Ratings'!$M$6,O1311&gt;='Product Ratings'!$L$6),'Product Ratings'!$J$6,IF(AND(O1311&lt;='Product Ratings'!$M$7,O1311&gt;='Product Ratings'!$L$7),'Product Ratings'!$J$7,IF(AND(O1311&lt;='Product Ratings'!$M$8,O1311&gt;='Product Ratings'!$L$8),'Product Ratings'!$J$8,IF(O1311&gt;='Product Ratings'!$L$9,'Product Ratings'!$J$9)))))</f>
        <v>2</v>
      </c>
      <c r="U1311" s="99" t="b">
        <f>IF(AND(N1311&lt;='Product Ratings'!$R$5,N1311&gt;='Product Ratings'!$Q$5),'Product Ratings'!$O$5,IF(AND(N1311&lt;='Product Ratings'!$R$6,N1311&gt;='Product Ratings'!$Q$6),'Product Ratings'!$O$6,IF(AND(N1311&lt;='Product Ratings'!$R$7,N1311&gt;='Product Ratings'!$Q$7),'Product Ratings'!$O$7,IF(AND(N1311&lt;='Product Ratings'!$R$8,N1311&gt;='Product Ratings'!$Q$8),'Product Ratings'!$O$8,IF(N1311&gt;='Product Ratings'!$Q$9,'Product Ratings'!$O$9)))))</f>
        <v>0</v>
      </c>
      <c r="V1311" s="99">
        <f>IF(AND(P1311&lt;='Product Ratings'!$V$5,P1311&gt;='Product Ratings'!$U$5),'Product Ratings'!$S$5,IF(AND(P1311&lt;='Product Ratings'!$V$6,P1311&gt;='Product Ratings'!$U$6),'Product Ratings'!$S$6,IF(AND(P1311&lt;='Product Ratings'!$V$7,P1311&gt;='Product Ratings'!$U$7),'Product Ratings'!$S$7,IF(AND(P1311&lt;='Product Ratings'!$V$8,P1311&gt;='Product Ratings'!$U$8),'Product Ratings'!$S$8,IF(P1311&gt;='Product Ratings'!$U$9,'Product Ratings'!$S$9)))))</f>
        <v>3</v>
      </c>
      <c r="W1311" s="135">
        <f t="shared" si="6"/>
        <v>8</v>
      </c>
      <c r="X1311" s="90"/>
      <c r="Y1311" s="90"/>
      <c r="Z1311" s="90"/>
      <c r="AA1311" s="90"/>
      <c r="AB1311" s="90"/>
    </row>
    <row r="1312" ht="12.75" customHeight="1">
      <c r="A1312" s="87"/>
      <c r="B1312" s="90"/>
      <c r="C1312" s="90"/>
      <c r="D1312" s="126">
        <v>4.0</v>
      </c>
      <c r="E1312" s="127">
        <v>30.99</v>
      </c>
      <c r="F1312" s="128">
        <f t="shared" si="7"/>
        <v>20.1435</v>
      </c>
      <c r="G1312" s="129">
        <f t="shared" si="1"/>
        <v>10.8465</v>
      </c>
      <c r="H1312" s="130">
        <f t="shared" si="2"/>
        <v>0.35</v>
      </c>
      <c r="I1312" s="131">
        <v>44460.0</v>
      </c>
      <c r="J1312" s="132">
        <v>44496.0</v>
      </c>
      <c r="K1312" s="123"/>
      <c r="L1312" s="90"/>
      <c r="M1312" s="133">
        <f t="shared" si="3"/>
        <v>7.7475</v>
      </c>
      <c r="N1312" s="99"/>
      <c r="O1312" s="133">
        <f t="shared" si="5"/>
        <v>5.035875</v>
      </c>
      <c r="P1312" s="134">
        <v>0.26</v>
      </c>
      <c r="Q1312" s="90"/>
      <c r="R1312" s="99">
        <f>IF(AND(H1312&lt;='Product Ratings'!$E$5,H1312&gt;='Product Ratings'!$D$5),'Product Ratings'!$C$5,IF(AND(H1312&lt;='Product Ratings'!$E$6,H1312&gt;='Product Ratings'!$D$6),'Product Ratings'!$C$6,IF(AND(H1312&lt;='Product Ratings'!$E$7,H1312&gt;='Product Ratings'!$D$7),'Product Ratings'!$C$7,IF(AND(H1312&lt;='Product Ratings'!$E$8,H1312&gt;='Product Ratings'!$D$8),'Product Ratings'!$C$8,IF(H1312&gt;='Product Ratings'!$D$9,'Product Ratings'!$C$9)))))</f>
        <v>2</v>
      </c>
      <c r="S1312" s="99">
        <f>IF(AND(D1312&lt;='Product Ratings'!$I$5,D1312&gt;='Product Ratings'!$H$5),'Product Ratings'!$F$5,IF(AND(D1312&lt;='Product Ratings'!$I$6,D1312&gt;='Product Ratings'!$H$6),'Product Ratings'!$F$6,IF(AND(D1312&lt;='Product Ratings'!$I$7,I1312&gt;='Product Ratings'!$H$7),'Product Ratings'!$F$7,IF(AND(D1312&lt;='Product Ratings'!$I$8,D1312&gt;='Product Ratings'!$H$8),'Product Ratings'!$F$8,IF(D1312&gt;='Product Ratings'!$H$9,'Product Ratings'!$F$9)))))</f>
        <v>1</v>
      </c>
      <c r="T1312" s="99">
        <f>IF(AND(O1312&lt;='Product Ratings'!$M$5,O1312&gt;='Product Ratings'!$L$5),'Product Ratings'!$J$5,IF(AND(O1312&lt;='Product Ratings'!$M$6,O1312&gt;='Product Ratings'!$L$6),'Product Ratings'!$J$6,IF(AND(O1312&lt;='Product Ratings'!$M$7,O1312&gt;='Product Ratings'!$L$7),'Product Ratings'!$J$7,IF(AND(O1312&lt;='Product Ratings'!$M$8,O1312&gt;='Product Ratings'!$L$8),'Product Ratings'!$J$8,IF(O1312&gt;='Product Ratings'!$L$9,'Product Ratings'!$J$9)))))</f>
        <v>5</v>
      </c>
      <c r="U1312" s="99" t="b">
        <f>IF(AND(N1312&lt;='Product Ratings'!$R$5,N1312&gt;='Product Ratings'!$Q$5),'Product Ratings'!$O$5,IF(AND(N1312&lt;='Product Ratings'!$R$6,N1312&gt;='Product Ratings'!$Q$6),'Product Ratings'!$O$6,IF(AND(N1312&lt;='Product Ratings'!$R$7,N1312&gt;='Product Ratings'!$Q$7),'Product Ratings'!$O$7,IF(AND(N1312&lt;='Product Ratings'!$R$8,N1312&gt;='Product Ratings'!$Q$8),'Product Ratings'!$O$8,IF(N1312&gt;='Product Ratings'!$Q$9,'Product Ratings'!$O$9)))))</f>
        <v>0</v>
      </c>
      <c r="V1312" s="99">
        <f>IF(AND(P1312&lt;='Product Ratings'!$V$5,P1312&gt;='Product Ratings'!$U$5),'Product Ratings'!$S$5,IF(AND(P1312&lt;='Product Ratings'!$V$6,P1312&gt;='Product Ratings'!$U$6),'Product Ratings'!$S$6,IF(AND(P1312&lt;='Product Ratings'!$V$7,P1312&gt;='Product Ratings'!$U$7),'Product Ratings'!$S$7,IF(AND(P1312&lt;='Product Ratings'!$V$8,P1312&gt;='Product Ratings'!$U$8),'Product Ratings'!$S$8,IF(P1312&gt;='Product Ratings'!$U$9,'Product Ratings'!$S$9)))))</f>
        <v>3</v>
      </c>
      <c r="W1312" s="135">
        <f t="shared" si="6"/>
        <v>11</v>
      </c>
      <c r="X1312" s="90"/>
      <c r="Y1312" s="90"/>
      <c r="Z1312" s="90"/>
      <c r="AA1312" s="90"/>
      <c r="AB1312" s="90"/>
    </row>
    <row r="1313" ht="12.75" customHeight="1">
      <c r="A1313" s="87"/>
      <c r="B1313" s="90"/>
      <c r="C1313" s="90"/>
      <c r="D1313" s="126">
        <v>5.0</v>
      </c>
      <c r="E1313" s="127">
        <v>1110.94</v>
      </c>
      <c r="F1313" s="128">
        <f t="shared" si="7"/>
        <v>722.111</v>
      </c>
      <c r="G1313" s="129">
        <f t="shared" si="1"/>
        <v>388.829</v>
      </c>
      <c r="H1313" s="130">
        <f t="shared" si="2"/>
        <v>0.35</v>
      </c>
      <c r="I1313" s="131">
        <v>44461.0</v>
      </c>
      <c r="J1313" s="132">
        <v>44497.0</v>
      </c>
      <c r="K1313" s="123"/>
      <c r="L1313" s="90"/>
      <c r="M1313" s="133">
        <f t="shared" si="3"/>
        <v>222.188</v>
      </c>
      <c r="N1313" s="99"/>
      <c r="O1313" s="133">
        <f t="shared" si="5"/>
        <v>144.4222</v>
      </c>
      <c r="P1313" s="134">
        <v>0.28</v>
      </c>
      <c r="Q1313" s="90"/>
      <c r="R1313" s="99">
        <f>IF(AND(H1313&lt;='Product Ratings'!$E$5,H1313&gt;='Product Ratings'!$D$5),'Product Ratings'!$C$5,IF(AND(H1313&lt;='Product Ratings'!$E$6,H1313&gt;='Product Ratings'!$D$6),'Product Ratings'!$C$6,IF(AND(H1313&lt;='Product Ratings'!$E$7,H1313&gt;='Product Ratings'!$D$7),'Product Ratings'!$C$7,IF(AND(H1313&lt;='Product Ratings'!$E$8,H1313&gt;='Product Ratings'!$D$8),'Product Ratings'!$C$8,IF(H1313&gt;='Product Ratings'!$D$9,'Product Ratings'!$C$9)))))</f>
        <v>2</v>
      </c>
      <c r="S1313" s="99">
        <f>IF(AND(D1313&lt;='Product Ratings'!$I$5,D1313&gt;='Product Ratings'!$H$5),'Product Ratings'!$F$5,IF(AND(D1313&lt;='Product Ratings'!$I$6,D1313&gt;='Product Ratings'!$H$6),'Product Ratings'!$F$6,IF(AND(D1313&lt;='Product Ratings'!$I$7,I1313&gt;='Product Ratings'!$H$7),'Product Ratings'!$F$7,IF(AND(D1313&lt;='Product Ratings'!$I$8,D1313&gt;='Product Ratings'!$H$8),'Product Ratings'!$F$8,IF(D1313&gt;='Product Ratings'!$H$9,'Product Ratings'!$F$9)))))</f>
        <v>1</v>
      </c>
      <c r="T1313" s="99">
        <f>IF(AND(O1313&lt;='Product Ratings'!$M$5,O1313&gt;='Product Ratings'!$L$5),'Product Ratings'!$J$5,IF(AND(O1313&lt;='Product Ratings'!$M$6,O1313&gt;='Product Ratings'!$L$6),'Product Ratings'!$J$6,IF(AND(O1313&lt;='Product Ratings'!$M$7,O1313&gt;='Product Ratings'!$L$7),'Product Ratings'!$J$7,IF(AND(O1313&lt;='Product Ratings'!$M$8,O1313&gt;='Product Ratings'!$L$8),'Product Ratings'!$J$8,IF(O1313&gt;='Product Ratings'!$L$9,'Product Ratings'!$J$9)))))</f>
        <v>2</v>
      </c>
      <c r="U1313" s="99" t="b">
        <f>IF(AND(N1313&lt;='Product Ratings'!$R$5,N1313&gt;='Product Ratings'!$Q$5),'Product Ratings'!$O$5,IF(AND(N1313&lt;='Product Ratings'!$R$6,N1313&gt;='Product Ratings'!$Q$6),'Product Ratings'!$O$6,IF(AND(N1313&lt;='Product Ratings'!$R$7,N1313&gt;='Product Ratings'!$Q$7),'Product Ratings'!$O$7,IF(AND(N1313&lt;='Product Ratings'!$R$8,N1313&gt;='Product Ratings'!$Q$8),'Product Ratings'!$O$8,IF(N1313&gt;='Product Ratings'!$Q$9,'Product Ratings'!$O$9)))))</f>
        <v>0</v>
      </c>
      <c r="V1313" s="99">
        <f>IF(AND(P1313&lt;='Product Ratings'!$V$5,P1313&gt;='Product Ratings'!$U$5),'Product Ratings'!$S$5,IF(AND(P1313&lt;='Product Ratings'!$V$6,P1313&gt;='Product Ratings'!$U$6),'Product Ratings'!$S$6,IF(AND(P1313&lt;='Product Ratings'!$V$7,P1313&gt;='Product Ratings'!$U$7),'Product Ratings'!$S$7,IF(AND(P1313&lt;='Product Ratings'!$V$8,P1313&gt;='Product Ratings'!$U$8),'Product Ratings'!$S$8,IF(P1313&gt;='Product Ratings'!$U$9,'Product Ratings'!$S$9)))))</f>
        <v>3</v>
      </c>
      <c r="W1313" s="135">
        <f t="shared" si="6"/>
        <v>8</v>
      </c>
      <c r="X1313" s="90"/>
      <c r="Y1313" s="90"/>
      <c r="Z1313" s="90"/>
      <c r="AA1313" s="90"/>
      <c r="AB1313" s="90"/>
    </row>
    <row r="1314" ht="12.75" customHeight="1">
      <c r="A1314" s="87"/>
      <c r="B1314" s="90"/>
      <c r="C1314" s="90"/>
      <c r="D1314" s="126">
        <v>6.0</v>
      </c>
      <c r="E1314" s="127">
        <v>117.32</v>
      </c>
      <c r="F1314" s="128">
        <f t="shared" si="7"/>
        <v>76.258</v>
      </c>
      <c r="G1314" s="129">
        <f t="shared" si="1"/>
        <v>41.062</v>
      </c>
      <c r="H1314" s="130">
        <f t="shared" si="2"/>
        <v>0.35</v>
      </c>
      <c r="I1314" s="131">
        <v>44462.0</v>
      </c>
      <c r="J1314" s="132">
        <v>44498.0</v>
      </c>
      <c r="K1314" s="123"/>
      <c r="L1314" s="90"/>
      <c r="M1314" s="133">
        <f t="shared" si="3"/>
        <v>19.55333333</v>
      </c>
      <c r="N1314" s="99"/>
      <c r="O1314" s="133">
        <f t="shared" si="5"/>
        <v>12.70966667</v>
      </c>
      <c r="P1314" s="134">
        <v>0.3</v>
      </c>
      <c r="Q1314" s="90"/>
      <c r="R1314" s="99">
        <f>IF(AND(H1314&lt;='Product Ratings'!$E$5,H1314&gt;='Product Ratings'!$D$5),'Product Ratings'!$C$5,IF(AND(H1314&lt;='Product Ratings'!$E$6,H1314&gt;='Product Ratings'!$D$6),'Product Ratings'!$C$6,IF(AND(H1314&lt;='Product Ratings'!$E$7,H1314&gt;='Product Ratings'!$D$7),'Product Ratings'!$C$7,IF(AND(H1314&lt;='Product Ratings'!$E$8,H1314&gt;='Product Ratings'!$D$8),'Product Ratings'!$C$8,IF(H1314&gt;='Product Ratings'!$D$9,'Product Ratings'!$C$9)))))</f>
        <v>2</v>
      </c>
      <c r="S1314" s="99">
        <f>IF(AND(D1314&lt;='Product Ratings'!$I$5,D1314&gt;='Product Ratings'!$H$5),'Product Ratings'!$F$5,IF(AND(D1314&lt;='Product Ratings'!$I$6,D1314&gt;='Product Ratings'!$H$6),'Product Ratings'!$F$6,IF(AND(D1314&lt;='Product Ratings'!$I$7,I1314&gt;='Product Ratings'!$H$7),'Product Ratings'!$F$7,IF(AND(D1314&lt;='Product Ratings'!$I$8,D1314&gt;='Product Ratings'!$H$8),'Product Ratings'!$F$8,IF(D1314&gt;='Product Ratings'!$H$9,'Product Ratings'!$F$9)))))</f>
        <v>2</v>
      </c>
      <c r="T1314" s="99">
        <f>IF(AND(O1314&lt;='Product Ratings'!$M$5,O1314&gt;='Product Ratings'!$L$5),'Product Ratings'!$J$5,IF(AND(O1314&lt;='Product Ratings'!$M$6,O1314&gt;='Product Ratings'!$L$6),'Product Ratings'!$J$6,IF(AND(O1314&lt;='Product Ratings'!$M$7,O1314&gt;='Product Ratings'!$L$7),'Product Ratings'!$J$7,IF(AND(O1314&lt;='Product Ratings'!$M$8,O1314&gt;='Product Ratings'!$L$8),'Product Ratings'!$J$8,IF(O1314&gt;='Product Ratings'!$L$9,'Product Ratings'!$J$9)))))</f>
        <v>5</v>
      </c>
      <c r="U1314" s="99" t="b">
        <f>IF(AND(N1314&lt;='Product Ratings'!$R$5,N1314&gt;='Product Ratings'!$Q$5),'Product Ratings'!$O$5,IF(AND(N1314&lt;='Product Ratings'!$R$6,N1314&gt;='Product Ratings'!$Q$6),'Product Ratings'!$O$6,IF(AND(N1314&lt;='Product Ratings'!$R$7,N1314&gt;='Product Ratings'!$Q$7),'Product Ratings'!$O$7,IF(AND(N1314&lt;='Product Ratings'!$R$8,N1314&gt;='Product Ratings'!$Q$8),'Product Ratings'!$O$8,IF(N1314&gt;='Product Ratings'!$Q$9,'Product Ratings'!$O$9)))))</f>
        <v>0</v>
      </c>
      <c r="V1314" s="99">
        <f>IF(AND(P1314&lt;='Product Ratings'!$V$5,P1314&gt;='Product Ratings'!$U$5),'Product Ratings'!$S$5,IF(AND(P1314&lt;='Product Ratings'!$V$6,P1314&gt;='Product Ratings'!$U$6),'Product Ratings'!$S$6,IF(AND(P1314&lt;='Product Ratings'!$V$7,P1314&gt;='Product Ratings'!$U$7),'Product Ratings'!$S$7,IF(AND(P1314&lt;='Product Ratings'!$V$8,P1314&gt;='Product Ratings'!$U$8),'Product Ratings'!$S$8,IF(P1314&gt;='Product Ratings'!$U$9,'Product Ratings'!$S$9)))))</f>
        <v>3</v>
      </c>
      <c r="W1314" s="135">
        <f t="shared" si="6"/>
        <v>12</v>
      </c>
      <c r="X1314" s="90"/>
      <c r="Y1314" s="90"/>
      <c r="Z1314" s="90"/>
      <c r="AA1314" s="90"/>
      <c r="AB1314" s="90"/>
    </row>
    <row r="1315" ht="12.75" customHeight="1">
      <c r="A1315" s="87"/>
      <c r="B1315" s="90"/>
      <c r="C1315" s="90"/>
      <c r="D1315" s="126">
        <v>1.0</v>
      </c>
      <c r="E1315" s="127">
        <v>441.35</v>
      </c>
      <c r="F1315" s="128">
        <f t="shared" si="7"/>
        <v>286.8775</v>
      </c>
      <c r="G1315" s="129">
        <f t="shared" si="1"/>
        <v>154.4725</v>
      </c>
      <c r="H1315" s="130">
        <f t="shared" si="2"/>
        <v>0.35</v>
      </c>
      <c r="I1315" s="131">
        <v>44463.0</v>
      </c>
      <c r="J1315" s="132">
        <v>44499.0</v>
      </c>
      <c r="K1315" s="123"/>
      <c r="L1315" s="90"/>
      <c r="M1315" s="133">
        <f t="shared" si="3"/>
        <v>441.35</v>
      </c>
      <c r="N1315" s="99"/>
      <c r="O1315" s="133">
        <f t="shared" si="5"/>
        <v>286.8775</v>
      </c>
      <c r="P1315" s="134">
        <v>0.31</v>
      </c>
      <c r="Q1315" s="90"/>
      <c r="R1315" s="99">
        <f>IF(AND(H1315&lt;='Product Ratings'!$E$5,H1315&gt;='Product Ratings'!$D$5),'Product Ratings'!$C$5,IF(AND(H1315&lt;='Product Ratings'!$E$6,H1315&gt;='Product Ratings'!$D$6),'Product Ratings'!$C$6,IF(AND(H1315&lt;='Product Ratings'!$E$7,H1315&gt;='Product Ratings'!$D$7),'Product Ratings'!$C$7,IF(AND(H1315&lt;='Product Ratings'!$E$8,H1315&gt;='Product Ratings'!$D$8),'Product Ratings'!$C$8,IF(H1315&gt;='Product Ratings'!$D$9,'Product Ratings'!$C$9)))))</f>
        <v>2</v>
      </c>
      <c r="S1315" s="99">
        <f>IF(AND(D1315&lt;='Product Ratings'!$I$5,D1315&gt;='Product Ratings'!$H$5),'Product Ratings'!$F$5,IF(AND(D1315&lt;='Product Ratings'!$I$6,D1315&gt;='Product Ratings'!$H$6),'Product Ratings'!$F$6,IF(AND(D1315&lt;='Product Ratings'!$I$7,I1315&gt;='Product Ratings'!$H$7),'Product Ratings'!$F$7,IF(AND(D1315&lt;='Product Ratings'!$I$8,D1315&gt;='Product Ratings'!$H$8),'Product Ratings'!$F$8,IF(D1315&gt;='Product Ratings'!$H$9,'Product Ratings'!$F$9)))))</f>
        <v>1</v>
      </c>
      <c r="T1315" s="99">
        <f>IF(AND(O1315&lt;='Product Ratings'!$M$5,O1315&gt;='Product Ratings'!$L$5),'Product Ratings'!$J$5,IF(AND(O1315&lt;='Product Ratings'!$M$6,O1315&gt;='Product Ratings'!$L$6),'Product Ratings'!$J$6,IF(AND(O1315&lt;='Product Ratings'!$M$7,O1315&gt;='Product Ratings'!$L$7),'Product Ratings'!$J$7,IF(AND(O1315&lt;='Product Ratings'!$M$8,O1315&gt;='Product Ratings'!$L$8),'Product Ratings'!$J$8,IF(O1315&gt;='Product Ratings'!$L$9,'Product Ratings'!$J$9)))))</f>
        <v>1</v>
      </c>
      <c r="U1315" s="99" t="b">
        <f>IF(AND(N1315&lt;='Product Ratings'!$R$5,N1315&gt;='Product Ratings'!$Q$5),'Product Ratings'!$O$5,IF(AND(N1315&lt;='Product Ratings'!$R$6,N1315&gt;='Product Ratings'!$Q$6),'Product Ratings'!$O$6,IF(AND(N1315&lt;='Product Ratings'!$R$7,N1315&gt;='Product Ratings'!$Q$7),'Product Ratings'!$O$7,IF(AND(N1315&lt;='Product Ratings'!$R$8,N1315&gt;='Product Ratings'!$Q$8),'Product Ratings'!$O$8,IF(N1315&gt;='Product Ratings'!$Q$9,'Product Ratings'!$O$9)))))</f>
        <v>0</v>
      </c>
      <c r="V1315" s="99">
        <f>IF(AND(P1315&lt;='Product Ratings'!$V$5,P1315&gt;='Product Ratings'!$U$5),'Product Ratings'!$S$5,IF(AND(P1315&lt;='Product Ratings'!$V$6,P1315&gt;='Product Ratings'!$U$6),'Product Ratings'!$S$6,IF(AND(P1315&lt;='Product Ratings'!$V$7,P1315&gt;='Product Ratings'!$U$7),'Product Ratings'!$S$7,IF(AND(P1315&lt;='Product Ratings'!$V$8,P1315&gt;='Product Ratings'!$U$8),'Product Ratings'!$S$8,IF(P1315&gt;='Product Ratings'!$U$9,'Product Ratings'!$S$9)))))</f>
        <v>3</v>
      </c>
      <c r="W1315" s="135">
        <f t="shared" si="6"/>
        <v>7</v>
      </c>
      <c r="X1315" s="90"/>
      <c r="Y1315" s="90"/>
      <c r="Z1315" s="90"/>
      <c r="AA1315" s="90"/>
      <c r="AB1315" s="90"/>
    </row>
    <row r="1316" ht="12.75" customHeight="1">
      <c r="A1316" s="87"/>
      <c r="B1316" s="90"/>
      <c r="C1316" s="90"/>
      <c r="D1316" s="126">
        <v>2.0</v>
      </c>
      <c r="E1316" s="127">
        <v>306.96</v>
      </c>
      <c r="F1316" s="128">
        <f t="shared" si="7"/>
        <v>199.524</v>
      </c>
      <c r="G1316" s="129">
        <f t="shared" si="1"/>
        <v>107.436</v>
      </c>
      <c r="H1316" s="130">
        <f t="shared" si="2"/>
        <v>0.35</v>
      </c>
      <c r="I1316" s="131">
        <v>44464.0</v>
      </c>
      <c r="J1316" s="132">
        <v>44500.0</v>
      </c>
      <c r="K1316" s="123"/>
      <c r="L1316" s="90"/>
      <c r="M1316" s="133">
        <f t="shared" si="3"/>
        <v>153.48</v>
      </c>
      <c r="N1316" s="99"/>
      <c r="O1316" s="133">
        <f t="shared" si="5"/>
        <v>99.762</v>
      </c>
      <c r="P1316" s="134">
        <v>0.32</v>
      </c>
      <c r="Q1316" s="90"/>
      <c r="R1316" s="99">
        <f>IF(AND(H1316&lt;='Product Ratings'!$E$5,H1316&gt;='Product Ratings'!$D$5),'Product Ratings'!$C$5,IF(AND(H1316&lt;='Product Ratings'!$E$6,H1316&gt;='Product Ratings'!$D$6),'Product Ratings'!$C$6,IF(AND(H1316&lt;='Product Ratings'!$E$7,H1316&gt;='Product Ratings'!$D$7),'Product Ratings'!$C$7,IF(AND(H1316&lt;='Product Ratings'!$E$8,H1316&gt;='Product Ratings'!$D$8),'Product Ratings'!$C$8,IF(H1316&gt;='Product Ratings'!$D$9,'Product Ratings'!$C$9)))))</f>
        <v>2</v>
      </c>
      <c r="S1316" s="99">
        <f>IF(AND(D1316&lt;='Product Ratings'!$I$5,D1316&gt;='Product Ratings'!$H$5),'Product Ratings'!$F$5,IF(AND(D1316&lt;='Product Ratings'!$I$6,D1316&gt;='Product Ratings'!$H$6),'Product Ratings'!$F$6,IF(AND(D1316&lt;='Product Ratings'!$I$7,I1316&gt;='Product Ratings'!$H$7),'Product Ratings'!$F$7,IF(AND(D1316&lt;='Product Ratings'!$I$8,D1316&gt;='Product Ratings'!$H$8),'Product Ratings'!$F$8,IF(D1316&gt;='Product Ratings'!$H$9,'Product Ratings'!$F$9)))))</f>
        <v>1</v>
      </c>
      <c r="T1316" s="99">
        <f>IF(AND(O1316&lt;='Product Ratings'!$M$5,O1316&gt;='Product Ratings'!$L$5),'Product Ratings'!$J$5,IF(AND(O1316&lt;='Product Ratings'!$M$6,O1316&gt;='Product Ratings'!$L$6),'Product Ratings'!$J$6,IF(AND(O1316&lt;='Product Ratings'!$M$7,O1316&gt;='Product Ratings'!$L$7),'Product Ratings'!$J$7,IF(AND(O1316&lt;='Product Ratings'!$M$8,O1316&gt;='Product Ratings'!$L$8),'Product Ratings'!$J$8,IF(O1316&gt;='Product Ratings'!$L$9,'Product Ratings'!$J$9)))))</f>
        <v>2</v>
      </c>
      <c r="U1316" s="99" t="b">
        <f>IF(AND(N1316&lt;='Product Ratings'!$R$5,N1316&gt;='Product Ratings'!$Q$5),'Product Ratings'!$O$5,IF(AND(N1316&lt;='Product Ratings'!$R$6,N1316&gt;='Product Ratings'!$Q$6),'Product Ratings'!$O$6,IF(AND(N1316&lt;='Product Ratings'!$R$7,N1316&gt;='Product Ratings'!$Q$7),'Product Ratings'!$O$7,IF(AND(N1316&lt;='Product Ratings'!$R$8,N1316&gt;='Product Ratings'!$Q$8),'Product Ratings'!$O$8,IF(N1316&gt;='Product Ratings'!$Q$9,'Product Ratings'!$O$9)))))</f>
        <v>0</v>
      </c>
      <c r="V1316" s="99">
        <f>IF(AND(P1316&lt;='Product Ratings'!$V$5,P1316&gt;='Product Ratings'!$U$5),'Product Ratings'!$S$5,IF(AND(P1316&lt;='Product Ratings'!$V$6,P1316&gt;='Product Ratings'!$U$6),'Product Ratings'!$S$6,IF(AND(P1316&lt;='Product Ratings'!$V$7,P1316&gt;='Product Ratings'!$U$7),'Product Ratings'!$S$7,IF(AND(P1316&lt;='Product Ratings'!$V$8,P1316&gt;='Product Ratings'!$U$8),'Product Ratings'!$S$8,IF(P1316&gt;='Product Ratings'!$U$9,'Product Ratings'!$S$9)))))</f>
        <v>3</v>
      </c>
      <c r="W1316" s="135">
        <f t="shared" si="6"/>
        <v>8</v>
      </c>
      <c r="X1316" s="90"/>
      <c r="Y1316" s="90"/>
      <c r="Z1316" s="90"/>
      <c r="AA1316" s="90"/>
      <c r="AB1316" s="90"/>
    </row>
    <row r="1317" ht="12.75" customHeight="1">
      <c r="A1317" s="87"/>
      <c r="B1317" s="90"/>
      <c r="C1317" s="90"/>
      <c r="D1317" s="126">
        <v>3.0</v>
      </c>
      <c r="E1317" s="127">
        <v>11.3</v>
      </c>
      <c r="F1317" s="128">
        <f t="shared" si="7"/>
        <v>7.345</v>
      </c>
      <c r="G1317" s="129">
        <f t="shared" si="1"/>
        <v>3.955</v>
      </c>
      <c r="H1317" s="130">
        <f t="shared" si="2"/>
        <v>0.35</v>
      </c>
      <c r="I1317" s="131">
        <v>44465.0</v>
      </c>
      <c r="J1317" s="132">
        <v>44501.0</v>
      </c>
      <c r="K1317" s="123"/>
      <c r="L1317" s="90"/>
      <c r="M1317" s="133">
        <f t="shared" si="3"/>
        <v>3.766666667</v>
      </c>
      <c r="N1317" s="99"/>
      <c r="O1317" s="133">
        <f t="shared" si="5"/>
        <v>2.448333333</v>
      </c>
      <c r="P1317" s="134">
        <v>0.33</v>
      </c>
      <c r="Q1317" s="90"/>
      <c r="R1317" s="99">
        <f>IF(AND(H1317&lt;='Product Ratings'!$E$5,H1317&gt;='Product Ratings'!$D$5),'Product Ratings'!$C$5,IF(AND(H1317&lt;='Product Ratings'!$E$6,H1317&gt;='Product Ratings'!$D$6),'Product Ratings'!$C$6,IF(AND(H1317&lt;='Product Ratings'!$E$7,H1317&gt;='Product Ratings'!$D$7),'Product Ratings'!$C$7,IF(AND(H1317&lt;='Product Ratings'!$E$8,H1317&gt;='Product Ratings'!$D$8),'Product Ratings'!$C$8,IF(H1317&gt;='Product Ratings'!$D$9,'Product Ratings'!$C$9)))))</f>
        <v>2</v>
      </c>
      <c r="S1317" s="99">
        <f>IF(AND(D1317&lt;='Product Ratings'!$I$5,D1317&gt;='Product Ratings'!$H$5),'Product Ratings'!$F$5,IF(AND(D1317&lt;='Product Ratings'!$I$6,D1317&gt;='Product Ratings'!$H$6),'Product Ratings'!$F$6,IF(AND(D1317&lt;='Product Ratings'!$I$7,I1317&gt;='Product Ratings'!$H$7),'Product Ratings'!$F$7,IF(AND(D1317&lt;='Product Ratings'!$I$8,D1317&gt;='Product Ratings'!$H$8),'Product Ratings'!$F$8,IF(D1317&gt;='Product Ratings'!$H$9,'Product Ratings'!$F$9)))))</f>
        <v>1</v>
      </c>
      <c r="T1317" s="99">
        <f>IF(AND(O1317&lt;='Product Ratings'!$M$5,O1317&gt;='Product Ratings'!$L$5),'Product Ratings'!$J$5,IF(AND(O1317&lt;='Product Ratings'!$M$6,O1317&gt;='Product Ratings'!$L$6),'Product Ratings'!$J$6,IF(AND(O1317&lt;='Product Ratings'!$M$7,O1317&gt;='Product Ratings'!$L$7),'Product Ratings'!$J$7,IF(AND(O1317&lt;='Product Ratings'!$M$8,O1317&gt;='Product Ratings'!$L$8),'Product Ratings'!$J$8,IF(O1317&gt;='Product Ratings'!$L$9,'Product Ratings'!$J$9)))))</f>
        <v>5</v>
      </c>
      <c r="U1317" s="99" t="b">
        <f>IF(AND(N1317&lt;='Product Ratings'!$R$5,N1317&gt;='Product Ratings'!$Q$5),'Product Ratings'!$O$5,IF(AND(N1317&lt;='Product Ratings'!$R$6,N1317&gt;='Product Ratings'!$Q$6),'Product Ratings'!$O$6,IF(AND(N1317&lt;='Product Ratings'!$R$7,N1317&gt;='Product Ratings'!$Q$7),'Product Ratings'!$O$7,IF(AND(N1317&lt;='Product Ratings'!$R$8,N1317&gt;='Product Ratings'!$Q$8),'Product Ratings'!$O$8,IF(N1317&gt;='Product Ratings'!$Q$9,'Product Ratings'!$O$9)))))</f>
        <v>0</v>
      </c>
      <c r="V1317" s="99">
        <f>IF(AND(P1317&lt;='Product Ratings'!$V$5,P1317&gt;='Product Ratings'!$U$5),'Product Ratings'!$S$5,IF(AND(P1317&lt;='Product Ratings'!$V$6,P1317&gt;='Product Ratings'!$U$6),'Product Ratings'!$S$6,IF(AND(P1317&lt;='Product Ratings'!$V$7,P1317&gt;='Product Ratings'!$U$7),'Product Ratings'!$S$7,IF(AND(P1317&lt;='Product Ratings'!$V$8,P1317&gt;='Product Ratings'!$U$8),'Product Ratings'!$S$8,IF(P1317&gt;='Product Ratings'!$U$9,'Product Ratings'!$S$9)))))</f>
        <v>3</v>
      </c>
      <c r="W1317" s="135">
        <f t="shared" si="6"/>
        <v>11</v>
      </c>
      <c r="X1317" s="90"/>
      <c r="Y1317" s="90"/>
      <c r="Z1317" s="90"/>
      <c r="AA1317" s="90"/>
      <c r="AB1317" s="90"/>
    </row>
    <row r="1318" ht="12.75" customHeight="1">
      <c r="A1318" s="87"/>
      <c r="B1318" s="90"/>
      <c r="C1318" s="90"/>
      <c r="D1318" s="126">
        <v>4.0</v>
      </c>
      <c r="E1318" s="127">
        <v>347.83</v>
      </c>
      <c r="F1318" s="128">
        <f t="shared" si="7"/>
        <v>226.0895</v>
      </c>
      <c r="G1318" s="129">
        <f t="shared" si="1"/>
        <v>121.7405</v>
      </c>
      <c r="H1318" s="130">
        <f t="shared" si="2"/>
        <v>0.35</v>
      </c>
      <c r="I1318" s="131">
        <v>44466.0</v>
      </c>
      <c r="J1318" s="132">
        <v>44502.0</v>
      </c>
      <c r="K1318" s="123"/>
      <c r="L1318" s="90"/>
      <c r="M1318" s="133">
        <f t="shared" si="3"/>
        <v>86.9575</v>
      </c>
      <c r="N1318" s="99"/>
      <c r="O1318" s="133">
        <f t="shared" si="5"/>
        <v>56.522375</v>
      </c>
      <c r="P1318" s="134">
        <v>0.34</v>
      </c>
      <c r="Q1318" s="90"/>
      <c r="R1318" s="99">
        <f>IF(AND(H1318&lt;='Product Ratings'!$E$5,H1318&gt;='Product Ratings'!$D$5),'Product Ratings'!$C$5,IF(AND(H1318&lt;='Product Ratings'!$E$6,H1318&gt;='Product Ratings'!$D$6),'Product Ratings'!$C$6,IF(AND(H1318&lt;='Product Ratings'!$E$7,H1318&gt;='Product Ratings'!$D$7),'Product Ratings'!$C$7,IF(AND(H1318&lt;='Product Ratings'!$E$8,H1318&gt;='Product Ratings'!$D$8),'Product Ratings'!$C$8,IF(H1318&gt;='Product Ratings'!$D$9,'Product Ratings'!$C$9)))))</f>
        <v>2</v>
      </c>
      <c r="S1318" s="99">
        <f>IF(AND(D1318&lt;='Product Ratings'!$I$5,D1318&gt;='Product Ratings'!$H$5),'Product Ratings'!$F$5,IF(AND(D1318&lt;='Product Ratings'!$I$6,D1318&gt;='Product Ratings'!$H$6),'Product Ratings'!$F$6,IF(AND(D1318&lt;='Product Ratings'!$I$7,I1318&gt;='Product Ratings'!$H$7),'Product Ratings'!$F$7,IF(AND(D1318&lt;='Product Ratings'!$I$8,D1318&gt;='Product Ratings'!$H$8),'Product Ratings'!$F$8,IF(D1318&gt;='Product Ratings'!$H$9,'Product Ratings'!$F$9)))))</f>
        <v>1</v>
      </c>
      <c r="T1318" s="99">
        <f>IF(AND(O1318&lt;='Product Ratings'!$M$5,O1318&gt;='Product Ratings'!$L$5),'Product Ratings'!$J$5,IF(AND(O1318&lt;='Product Ratings'!$M$6,O1318&gt;='Product Ratings'!$L$6),'Product Ratings'!$J$6,IF(AND(O1318&lt;='Product Ratings'!$M$7,O1318&gt;='Product Ratings'!$L$7),'Product Ratings'!$J$7,IF(AND(O1318&lt;='Product Ratings'!$M$8,O1318&gt;='Product Ratings'!$L$8),'Product Ratings'!$J$8,IF(O1318&gt;='Product Ratings'!$L$9,'Product Ratings'!$J$9)))))</f>
        <v>3</v>
      </c>
      <c r="U1318" s="99" t="b">
        <f>IF(AND(N1318&lt;='Product Ratings'!$R$5,N1318&gt;='Product Ratings'!$Q$5),'Product Ratings'!$O$5,IF(AND(N1318&lt;='Product Ratings'!$R$6,N1318&gt;='Product Ratings'!$Q$6),'Product Ratings'!$O$6,IF(AND(N1318&lt;='Product Ratings'!$R$7,N1318&gt;='Product Ratings'!$Q$7),'Product Ratings'!$O$7,IF(AND(N1318&lt;='Product Ratings'!$R$8,N1318&gt;='Product Ratings'!$Q$8),'Product Ratings'!$O$8,IF(N1318&gt;='Product Ratings'!$Q$9,'Product Ratings'!$O$9)))))</f>
        <v>0</v>
      </c>
      <c r="V1318" s="99">
        <f>IF(AND(P1318&lt;='Product Ratings'!$V$5,P1318&gt;='Product Ratings'!$U$5),'Product Ratings'!$S$5,IF(AND(P1318&lt;='Product Ratings'!$V$6,P1318&gt;='Product Ratings'!$U$6),'Product Ratings'!$S$6,IF(AND(P1318&lt;='Product Ratings'!$V$7,P1318&gt;='Product Ratings'!$U$7),'Product Ratings'!$S$7,IF(AND(P1318&lt;='Product Ratings'!$V$8,P1318&gt;='Product Ratings'!$U$8),'Product Ratings'!$S$8,IF(P1318&gt;='Product Ratings'!$U$9,'Product Ratings'!$S$9)))))</f>
        <v>4</v>
      </c>
      <c r="W1318" s="135">
        <f t="shared" si="6"/>
        <v>10</v>
      </c>
      <c r="X1318" s="90"/>
      <c r="Y1318" s="90"/>
      <c r="Z1318" s="90"/>
      <c r="AA1318" s="90"/>
      <c r="AB1318" s="90"/>
    </row>
    <row r="1319" ht="12.75" customHeight="1">
      <c r="A1319" s="87"/>
      <c r="B1319" s="90"/>
      <c r="C1319" s="90"/>
      <c r="D1319" s="126">
        <v>5.0</v>
      </c>
      <c r="E1319" s="127">
        <v>2644.43</v>
      </c>
      <c r="F1319" s="128">
        <f t="shared" si="7"/>
        <v>1718.8795</v>
      </c>
      <c r="G1319" s="129">
        <f t="shared" si="1"/>
        <v>925.5505</v>
      </c>
      <c r="H1319" s="130">
        <f t="shared" si="2"/>
        <v>0.35</v>
      </c>
      <c r="I1319" s="131">
        <v>44467.0</v>
      </c>
      <c r="J1319" s="132">
        <v>44503.0</v>
      </c>
      <c r="K1319" s="123"/>
      <c r="L1319" s="90"/>
      <c r="M1319" s="133">
        <f t="shared" si="3"/>
        <v>528.886</v>
      </c>
      <c r="N1319" s="99"/>
      <c r="O1319" s="133">
        <f t="shared" si="5"/>
        <v>343.7759</v>
      </c>
      <c r="P1319" s="134">
        <v>0.35</v>
      </c>
      <c r="Q1319" s="90"/>
      <c r="R1319" s="99">
        <f>IF(AND(H1319&lt;='Product Ratings'!$E$5,H1319&gt;='Product Ratings'!$D$5),'Product Ratings'!$C$5,IF(AND(H1319&lt;='Product Ratings'!$E$6,H1319&gt;='Product Ratings'!$D$6),'Product Ratings'!$C$6,IF(AND(H1319&lt;='Product Ratings'!$E$7,H1319&gt;='Product Ratings'!$D$7),'Product Ratings'!$C$7,IF(AND(H1319&lt;='Product Ratings'!$E$8,H1319&gt;='Product Ratings'!$D$8),'Product Ratings'!$C$8,IF(H1319&gt;='Product Ratings'!$D$9,'Product Ratings'!$C$9)))))</f>
        <v>2</v>
      </c>
      <c r="S1319" s="99">
        <f>IF(AND(D1319&lt;='Product Ratings'!$I$5,D1319&gt;='Product Ratings'!$H$5),'Product Ratings'!$F$5,IF(AND(D1319&lt;='Product Ratings'!$I$6,D1319&gt;='Product Ratings'!$H$6),'Product Ratings'!$F$6,IF(AND(D1319&lt;='Product Ratings'!$I$7,I1319&gt;='Product Ratings'!$H$7),'Product Ratings'!$F$7,IF(AND(D1319&lt;='Product Ratings'!$I$8,D1319&gt;='Product Ratings'!$H$8),'Product Ratings'!$F$8,IF(D1319&gt;='Product Ratings'!$H$9,'Product Ratings'!$F$9)))))</f>
        <v>1</v>
      </c>
      <c r="T1319" s="99">
        <f>IF(AND(O1319&lt;='Product Ratings'!$M$5,O1319&gt;='Product Ratings'!$L$5),'Product Ratings'!$J$5,IF(AND(O1319&lt;='Product Ratings'!$M$6,O1319&gt;='Product Ratings'!$L$6),'Product Ratings'!$J$6,IF(AND(O1319&lt;='Product Ratings'!$M$7,O1319&gt;='Product Ratings'!$L$7),'Product Ratings'!$J$7,IF(AND(O1319&lt;='Product Ratings'!$M$8,O1319&gt;='Product Ratings'!$L$8),'Product Ratings'!$J$8,IF(O1319&gt;='Product Ratings'!$L$9,'Product Ratings'!$J$9)))))</f>
        <v>1</v>
      </c>
      <c r="U1319" s="99" t="b">
        <f>IF(AND(N1319&lt;='Product Ratings'!$R$5,N1319&gt;='Product Ratings'!$Q$5),'Product Ratings'!$O$5,IF(AND(N1319&lt;='Product Ratings'!$R$6,N1319&gt;='Product Ratings'!$Q$6),'Product Ratings'!$O$6,IF(AND(N1319&lt;='Product Ratings'!$R$7,N1319&gt;='Product Ratings'!$Q$7),'Product Ratings'!$O$7,IF(AND(N1319&lt;='Product Ratings'!$R$8,N1319&gt;='Product Ratings'!$Q$8),'Product Ratings'!$O$8,IF(N1319&gt;='Product Ratings'!$Q$9,'Product Ratings'!$O$9)))))</f>
        <v>0</v>
      </c>
      <c r="V1319" s="99">
        <f>IF(AND(P1319&lt;='Product Ratings'!$V$5,P1319&gt;='Product Ratings'!$U$5),'Product Ratings'!$S$5,IF(AND(P1319&lt;='Product Ratings'!$V$6,P1319&gt;='Product Ratings'!$U$6),'Product Ratings'!$S$6,IF(AND(P1319&lt;='Product Ratings'!$V$7,P1319&gt;='Product Ratings'!$U$7),'Product Ratings'!$S$7,IF(AND(P1319&lt;='Product Ratings'!$V$8,P1319&gt;='Product Ratings'!$U$8),'Product Ratings'!$S$8,IF(P1319&gt;='Product Ratings'!$U$9,'Product Ratings'!$S$9)))))</f>
        <v>4</v>
      </c>
      <c r="W1319" s="135">
        <f t="shared" si="6"/>
        <v>8</v>
      </c>
      <c r="X1319" s="90"/>
      <c r="Y1319" s="90"/>
      <c r="Z1319" s="90"/>
      <c r="AA1319" s="90"/>
      <c r="AB1319" s="90"/>
    </row>
    <row r="1320" ht="12.75" customHeight="1">
      <c r="A1320" s="87"/>
      <c r="B1320" s="90"/>
      <c r="C1320" s="90"/>
      <c r="D1320" s="126">
        <v>6.0</v>
      </c>
      <c r="E1320" s="127">
        <v>151.83</v>
      </c>
      <c r="F1320" s="128">
        <f t="shared" si="7"/>
        <v>98.6895</v>
      </c>
      <c r="G1320" s="129">
        <f t="shared" si="1"/>
        <v>53.1405</v>
      </c>
      <c r="H1320" s="130">
        <f t="shared" si="2"/>
        <v>0.35</v>
      </c>
      <c r="I1320" s="131">
        <v>44468.0</v>
      </c>
      <c r="J1320" s="132">
        <v>44504.0</v>
      </c>
      <c r="K1320" s="123"/>
      <c r="L1320" s="90"/>
      <c r="M1320" s="133">
        <f t="shared" si="3"/>
        <v>25.305</v>
      </c>
      <c r="N1320" s="99"/>
      <c r="O1320" s="133">
        <f t="shared" si="5"/>
        <v>16.44825</v>
      </c>
      <c r="P1320" s="134">
        <v>0.45</v>
      </c>
      <c r="Q1320" s="90"/>
      <c r="R1320" s="99">
        <f>IF(AND(H1320&lt;='Product Ratings'!$E$5,H1320&gt;='Product Ratings'!$D$5),'Product Ratings'!$C$5,IF(AND(H1320&lt;='Product Ratings'!$E$6,H1320&gt;='Product Ratings'!$D$6),'Product Ratings'!$C$6,IF(AND(H1320&lt;='Product Ratings'!$E$7,H1320&gt;='Product Ratings'!$D$7),'Product Ratings'!$C$7,IF(AND(H1320&lt;='Product Ratings'!$E$8,H1320&gt;='Product Ratings'!$D$8),'Product Ratings'!$C$8,IF(H1320&gt;='Product Ratings'!$D$9,'Product Ratings'!$C$9)))))</f>
        <v>2</v>
      </c>
      <c r="S1320" s="99">
        <f>IF(AND(D1320&lt;='Product Ratings'!$I$5,D1320&gt;='Product Ratings'!$H$5),'Product Ratings'!$F$5,IF(AND(D1320&lt;='Product Ratings'!$I$6,D1320&gt;='Product Ratings'!$H$6),'Product Ratings'!$F$6,IF(AND(D1320&lt;='Product Ratings'!$I$7,I1320&gt;='Product Ratings'!$H$7),'Product Ratings'!$F$7,IF(AND(D1320&lt;='Product Ratings'!$I$8,D1320&gt;='Product Ratings'!$H$8),'Product Ratings'!$F$8,IF(D1320&gt;='Product Ratings'!$H$9,'Product Ratings'!$F$9)))))</f>
        <v>2</v>
      </c>
      <c r="T1320" s="99">
        <f>IF(AND(O1320&lt;='Product Ratings'!$M$5,O1320&gt;='Product Ratings'!$L$5),'Product Ratings'!$J$5,IF(AND(O1320&lt;='Product Ratings'!$M$6,O1320&gt;='Product Ratings'!$L$6),'Product Ratings'!$J$6,IF(AND(O1320&lt;='Product Ratings'!$M$7,O1320&gt;='Product Ratings'!$L$7),'Product Ratings'!$J$7,IF(AND(O1320&lt;='Product Ratings'!$M$8,O1320&gt;='Product Ratings'!$L$8),'Product Ratings'!$J$8,IF(O1320&gt;='Product Ratings'!$L$9,'Product Ratings'!$J$9)))))</f>
        <v>5</v>
      </c>
      <c r="U1320" s="99" t="b">
        <f>IF(AND(N1320&lt;='Product Ratings'!$R$5,N1320&gt;='Product Ratings'!$Q$5),'Product Ratings'!$O$5,IF(AND(N1320&lt;='Product Ratings'!$R$6,N1320&gt;='Product Ratings'!$Q$6),'Product Ratings'!$O$6,IF(AND(N1320&lt;='Product Ratings'!$R$7,N1320&gt;='Product Ratings'!$Q$7),'Product Ratings'!$O$7,IF(AND(N1320&lt;='Product Ratings'!$R$8,N1320&gt;='Product Ratings'!$Q$8),'Product Ratings'!$O$8,IF(N1320&gt;='Product Ratings'!$Q$9,'Product Ratings'!$O$9)))))</f>
        <v>0</v>
      </c>
      <c r="V1320" s="99">
        <f>IF(AND(P1320&lt;='Product Ratings'!$V$5,P1320&gt;='Product Ratings'!$U$5),'Product Ratings'!$S$5,IF(AND(P1320&lt;='Product Ratings'!$V$6,P1320&gt;='Product Ratings'!$U$6),'Product Ratings'!$S$6,IF(AND(P1320&lt;='Product Ratings'!$V$7,P1320&gt;='Product Ratings'!$U$7),'Product Ratings'!$S$7,IF(AND(P1320&lt;='Product Ratings'!$V$8,P1320&gt;='Product Ratings'!$U$8),'Product Ratings'!$S$8,IF(P1320&gt;='Product Ratings'!$U$9,'Product Ratings'!$S$9)))))</f>
        <v>4</v>
      </c>
      <c r="W1320" s="135">
        <f t="shared" si="6"/>
        <v>13</v>
      </c>
      <c r="X1320" s="90"/>
      <c r="Y1320" s="90"/>
      <c r="Z1320" s="90"/>
      <c r="AA1320" s="90"/>
      <c r="AB1320" s="90"/>
    </row>
    <row r="1321" ht="12.75" customHeight="1">
      <c r="A1321" s="87"/>
      <c r="B1321" s="90"/>
      <c r="C1321" s="90"/>
      <c r="D1321" s="126">
        <v>1.0</v>
      </c>
      <c r="E1321" s="127">
        <v>138.36</v>
      </c>
      <c r="F1321" s="128">
        <f t="shared" si="7"/>
        <v>89.934</v>
      </c>
      <c r="G1321" s="129">
        <f t="shared" si="1"/>
        <v>48.426</v>
      </c>
      <c r="H1321" s="130">
        <f t="shared" si="2"/>
        <v>0.35</v>
      </c>
      <c r="I1321" s="131">
        <v>44469.0</v>
      </c>
      <c r="J1321" s="132">
        <v>44505.0</v>
      </c>
      <c r="K1321" s="123"/>
      <c r="L1321" s="90"/>
      <c r="M1321" s="133">
        <f t="shared" si="3"/>
        <v>138.36</v>
      </c>
      <c r="N1321" s="99"/>
      <c r="O1321" s="133">
        <f t="shared" si="5"/>
        <v>89.934</v>
      </c>
      <c r="P1321" s="134">
        <v>0.46</v>
      </c>
      <c r="Q1321" s="90"/>
      <c r="R1321" s="99">
        <f>IF(AND(H1321&lt;='Product Ratings'!$E$5,H1321&gt;='Product Ratings'!$D$5),'Product Ratings'!$C$5,IF(AND(H1321&lt;='Product Ratings'!$E$6,H1321&gt;='Product Ratings'!$D$6),'Product Ratings'!$C$6,IF(AND(H1321&lt;='Product Ratings'!$E$7,H1321&gt;='Product Ratings'!$D$7),'Product Ratings'!$C$7,IF(AND(H1321&lt;='Product Ratings'!$E$8,H1321&gt;='Product Ratings'!$D$8),'Product Ratings'!$C$8,IF(H1321&gt;='Product Ratings'!$D$9,'Product Ratings'!$C$9)))))</f>
        <v>2</v>
      </c>
      <c r="S1321" s="99">
        <f>IF(AND(D1321&lt;='Product Ratings'!$I$5,D1321&gt;='Product Ratings'!$H$5),'Product Ratings'!$F$5,IF(AND(D1321&lt;='Product Ratings'!$I$6,D1321&gt;='Product Ratings'!$H$6),'Product Ratings'!$F$6,IF(AND(D1321&lt;='Product Ratings'!$I$7,I1321&gt;='Product Ratings'!$H$7),'Product Ratings'!$F$7,IF(AND(D1321&lt;='Product Ratings'!$I$8,D1321&gt;='Product Ratings'!$H$8),'Product Ratings'!$F$8,IF(D1321&gt;='Product Ratings'!$H$9,'Product Ratings'!$F$9)))))</f>
        <v>1</v>
      </c>
      <c r="T1321" s="99">
        <f>IF(AND(O1321&lt;='Product Ratings'!$M$5,O1321&gt;='Product Ratings'!$L$5),'Product Ratings'!$J$5,IF(AND(O1321&lt;='Product Ratings'!$M$6,O1321&gt;='Product Ratings'!$L$6),'Product Ratings'!$J$6,IF(AND(O1321&lt;='Product Ratings'!$M$7,O1321&gt;='Product Ratings'!$L$7),'Product Ratings'!$J$7,IF(AND(O1321&lt;='Product Ratings'!$M$8,O1321&gt;='Product Ratings'!$L$8),'Product Ratings'!$J$8,IF(O1321&gt;='Product Ratings'!$L$9,'Product Ratings'!$J$9)))))</f>
        <v>2</v>
      </c>
      <c r="U1321" s="99" t="b">
        <f>IF(AND(N1321&lt;='Product Ratings'!$R$5,N1321&gt;='Product Ratings'!$Q$5),'Product Ratings'!$O$5,IF(AND(N1321&lt;='Product Ratings'!$R$6,N1321&gt;='Product Ratings'!$Q$6),'Product Ratings'!$O$6,IF(AND(N1321&lt;='Product Ratings'!$R$7,N1321&gt;='Product Ratings'!$Q$7),'Product Ratings'!$O$7,IF(AND(N1321&lt;='Product Ratings'!$R$8,N1321&gt;='Product Ratings'!$Q$8),'Product Ratings'!$O$8,IF(N1321&gt;='Product Ratings'!$Q$9,'Product Ratings'!$O$9)))))</f>
        <v>0</v>
      </c>
      <c r="V1321" s="99">
        <f>IF(AND(P1321&lt;='Product Ratings'!$V$5,P1321&gt;='Product Ratings'!$U$5),'Product Ratings'!$S$5,IF(AND(P1321&lt;='Product Ratings'!$V$6,P1321&gt;='Product Ratings'!$U$6),'Product Ratings'!$S$6,IF(AND(P1321&lt;='Product Ratings'!$V$7,P1321&gt;='Product Ratings'!$U$7),'Product Ratings'!$S$7,IF(AND(P1321&lt;='Product Ratings'!$V$8,P1321&gt;='Product Ratings'!$U$8),'Product Ratings'!$S$8,IF(P1321&gt;='Product Ratings'!$U$9,'Product Ratings'!$S$9)))))</f>
        <v>4</v>
      </c>
      <c r="W1321" s="135">
        <f t="shared" si="6"/>
        <v>9</v>
      </c>
      <c r="X1321" s="90"/>
      <c r="Y1321" s="90"/>
      <c r="Z1321" s="90"/>
      <c r="AA1321" s="90"/>
      <c r="AB1321" s="90"/>
    </row>
    <row r="1322" ht="12.75" customHeight="1">
      <c r="A1322" s="87"/>
      <c r="B1322" s="90"/>
      <c r="C1322" s="90"/>
      <c r="D1322" s="126">
        <v>2.0</v>
      </c>
      <c r="E1322" s="127">
        <v>583.12</v>
      </c>
      <c r="F1322" s="128">
        <f t="shared" si="7"/>
        <v>379.028</v>
      </c>
      <c r="G1322" s="129">
        <f t="shared" si="1"/>
        <v>204.092</v>
      </c>
      <c r="H1322" s="130">
        <f t="shared" si="2"/>
        <v>0.35</v>
      </c>
      <c r="I1322" s="131">
        <v>44470.0</v>
      </c>
      <c r="J1322" s="132">
        <v>44506.0</v>
      </c>
      <c r="K1322" s="123"/>
      <c r="L1322" s="90"/>
      <c r="M1322" s="133">
        <f t="shared" si="3"/>
        <v>291.56</v>
      </c>
      <c r="N1322" s="99"/>
      <c r="O1322" s="133">
        <f t="shared" si="5"/>
        <v>189.514</v>
      </c>
      <c r="P1322" s="134">
        <v>0.48</v>
      </c>
      <c r="Q1322" s="90"/>
      <c r="R1322" s="99">
        <f>IF(AND(H1322&lt;='Product Ratings'!$E$5,H1322&gt;='Product Ratings'!$D$5),'Product Ratings'!$C$5,IF(AND(H1322&lt;='Product Ratings'!$E$6,H1322&gt;='Product Ratings'!$D$6),'Product Ratings'!$C$6,IF(AND(H1322&lt;='Product Ratings'!$E$7,H1322&gt;='Product Ratings'!$D$7),'Product Ratings'!$C$7,IF(AND(H1322&lt;='Product Ratings'!$E$8,H1322&gt;='Product Ratings'!$D$8),'Product Ratings'!$C$8,IF(H1322&gt;='Product Ratings'!$D$9,'Product Ratings'!$C$9)))))</f>
        <v>2</v>
      </c>
      <c r="S1322" s="99">
        <f>IF(AND(D1322&lt;='Product Ratings'!$I$5,D1322&gt;='Product Ratings'!$H$5),'Product Ratings'!$F$5,IF(AND(D1322&lt;='Product Ratings'!$I$6,D1322&gt;='Product Ratings'!$H$6),'Product Ratings'!$F$6,IF(AND(D1322&lt;='Product Ratings'!$I$7,I1322&gt;='Product Ratings'!$H$7),'Product Ratings'!$F$7,IF(AND(D1322&lt;='Product Ratings'!$I$8,D1322&gt;='Product Ratings'!$H$8),'Product Ratings'!$F$8,IF(D1322&gt;='Product Ratings'!$H$9,'Product Ratings'!$F$9)))))</f>
        <v>1</v>
      </c>
      <c r="T1322" s="99">
        <f>IF(AND(O1322&lt;='Product Ratings'!$M$5,O1322&gt;='Product Ratings'!$L$5),'Product Ratings'!$J$5,IF(AND(O1322&lt;='Product Ratings'!$M$6,O1322&gt;='Product Ratings'!$L$6),'Product Ratings'!$J$6,IF(AND(O1322&lt;='Product Ratings'!$M$7,O1322&gt;='Product Ratings'!$L$7),'Product Ratings'!$J$7,IF(AND(O1322&lt;='Product Ratings'!$M$8,O1322&gt;='Product Ratings'!$L$8),'Product Ratings'!$J$8,IF(O1322&gt;='Product Ratings'!$L$9,'Product Ratings'!$J$9)))))</f>
        <v>1</v>
      </c>
      <c r="U1322" s="99" t="b">
        <f>IF(AND(N1322&lt;='Product Ratings'!$R$5,N1322&gt;='Product Ratings'!$Q$5),'Product Ratings'!$O$5,IF(AND(N1322&lt;='Product Ratings'!$R$6,N1322&gt;='Product Ratings'!$Q$6),'Product Ratings'!$O$6,IF(AND(N1322&lt;='Product Ratings'!$R$7,N1322&gt;='Product Ratings'!$Q$7),'Product Ratings'!$O$7,IF(AND(N1322&lt;='Product Ratings'!$R$8,N1322&gt;='Product Ratings'!$Q$8),'Product Ratings'!$O$8,IF(N1322&gt;='Product Ratings'!$Q$9,'Product Ratings'!$O$9)))))</f>
        <v>0</v>
      </c>
      <c r="V1322" s="99">
        <f>IF(AND(P1322&lt;='Product Ratings'!$V$5,P1322&gt;='Product Ratings'!$U$5),'Product Ratings'!$S$5,IF(AND(P1322&lt;='Product Ratings'!$V$6,P1322&gt;='Product Ratings'!$U$6),'Product Ratings'!$S$6,IF(AND(P1322&lt;='Product Ratings'!$V$7,P1322&gt;='Product Ratings'!$U$7),'Product Ratings'!$S$7,IF(AND(P1322&lt;='Product Ratings'!$V$8,P1322&gt;='Product Ratings'!$U$8),'Product Ratings'!$S$8,IF(P1322&gt;='Product Ratings'!$U$9,'Product Ratings'!$S$9)))))</f>
        <v>4</v>
      </c>
      <c r="W1322" s="135">
        <f t="shared" si="6"/>
        <v>8</v>
      </c>
      <c r="X1322" s="90"/>
      <c r="Y1322" s="90"/>
      <c r="Z1322" s="90"/>
      <c r="AA1322" s="90"/>
      <c r="AB1322" s="90"/>
    </row>
    <row r="1323" ht="12.75" customHeight="1">
      <c r="A1323" s="87"/>
      <c r="B1323" s="90"/>
      <c r="C1323" s="90"/>
      <c r="D1323" s="126">
        <v>3.0</v>
      </c>
      <c r="E1323" s="127">
        <v>11.3</v>
      </c>
      <c r="F1323" s="128">
        <f t="shared" si="7"/>
        <v>7.345</v>
      </c>
      <c r="G1323" s="129">
        <f t="shared" si="1"/>
        <v>3.955</v>
      </c>
      <c r="H1323" s="130">
        <f t="shared" si="2"/>
        <v>0.35</v>
      </c>
      <c r="I1323" s="131">
        <v>44471.0</v>
      </c>
      <c r="J1323" s="132">
        <v>44507.0</v>
      </c>
      <c r="K1323" s="123"/>
      <c r="L1323" s="90"/>
      <c r="M1323" s="133">
        <f t="shared" si="3"/>
        <v>3.766666667</v>
      </c>
      <c r="N1323" s="99"/>
      <c r="O1323" s="133">
        <f t="shared" si="5"/>
        <v>2.448333333</v>
      </c>
      <c r="P1323" s="134">
        <v>0.5</v>
      </c>
      <c r="Q1323" s="90"/>
      <c r="R1323" s="99">
        <f>IF(AND(H1323&lt;='Product Ratings'!$E$5,H1323&gt;='Product Ratings'!$D$5),'Product Ratings'!$C$5,IF(AND(H1323&lt;='Product Ratings'!$E$6,H1323&gt;='Product Ratings'!$D$6),'Product Ratings'!$C$6,IF(AND(H1323&lt;='Product Ratings'!$E$7,H1323&gt;='Product Ratings'!$D$7),'Product Ratings'!$C$7,IF(AND(H1323&lt;='Product Ratings'!$E$8,H1323&gt;='Product Ratings'!$D$8),'Product Ratings'!$C$8,IF(H1323&gt;='Product Ratings'!$D$9,'Product Ratings'!$C$9)))))</f>
        <v>2</v>
      </c>
      <c r="S1323" s="99">
        <f>IF(AND(D1323&lt;='Product Ratings'!$I$5,D1323&gt;='Product Ratings'!$H$5),'Product Ratings'!$F$5,IF(AND(D1323&lt;='Product Ratings'!$I$6,D1323&gt;='Product Ratings'!$H$6),'Product Ratings'!$F$6,IF(AND(D1323&lt;='Product Ratings'!$I$7,I1323&gt;='Product Ratings'!$H$7),'Product Ratings'!$F$7,IF(AND(D1323&lt;='Product Ratings'!$I$8,D1323&gt;='Product Ratings'!$H$8),'Product Ratings'!$F$8,IF(D1323&gt;='Product Ratings'!$H$9,'Product Ratings'!$F$9)))))</f>
        <v>1</v>
      </c>
      <c r="T1323" s="99">
        <f>IF(AND(O1323&lt;='Product Ratings'!$M$5,O1323&gt;='Product Ratings'!$L$5),'Product Ratings'!$J$5,IF(AND(O1323&lt;='Product Ratings'!$M$6,O1323&gt;='Product Ratings'!$L$6),'Product Ratings'!$J$6,IF(AND(O1323&lt;='Product Ratings'!$M$7,O1323&gt;='Product Ratings'!$L$7),'Product Ratings'!$J$7,IF(AND(O1323&lt;='Product Ratings'!$M$8,O1323&gt;='Product Ratings'!$L$8),'Product Ratings'!$J$8,IF(O1323&gt;='Product Ratings'!$L$9,'Product Ratings'!$J$9)))))</f>
        <v>5</v>
      </c>
      <c r="U1323" s="99" t="b">
        <f>IF(AND(N1323&lt;='Product Ratings'!$R$5,N1323&gt;='Product Ratings'!$Q$5),'Product Ratings'!$O$5,IF(AND(N1323&lt;='Product Ratings'!$R$6,N1323&gt;='Product Ratings'!$Q$6),'Product Ratings'!$O$6,IF(AND(N1323&lt;='Product Ratings'!$R$7,N1323&gt;='Product Ratings'!$Q$7),'Product Ratings'!$O$7,IF(AND(N1323&lt;='Product Ratings'!$R$8,N1323&gt;='Product Ratings'!$Q$8),'Product Ratings'!$O$8,IF(N1323&gt;='Product Ratings'!$Q$9,'Product Ratings'!$O$9)))))</f>
        <v>0</v>
      </c>
      <c r="V1323" s="99">
        <f>IF(AND(P1323&lt;='Product Ratings'!$V$5,P1323&gt;='Product Ratings'!$U$5),'Product Ratings'!$S$5,IF(AND(P1323&lt;='Product Ratings'!$V$6,P1323&gt;='Product Ratings'!$U$6),'Product Ratings'!$S$6,IF(AND(P1323&lt;='Product Ratings'!$V$7,P1323&gt;='Product Ratings'!$U$7),'Product Ratings'!$S$7,IF(AND(P1323&lt;='Product Ratings'!$V$8,P1323&gt;='Product Ratings'!$U$8),'Product Ratings'!$S$8,IF(P1323&gt;='Product Ratings'!$U$9,'Product Ratings'!$S$9)))))</f>
        <v>4</v>
      </c>
      <c r="W1323" s="135">
        <f t="shared" si="6"/>
        <v>12</v>
      </c>
      <c r="X1323" s="90"/>
      <c r="Y1323" s="90"/>
      <c r="Z1323" s="90"/>
      <c r="AA1323" s="90"/>
      <c r="AB1323" s="90"/>
    </row>
    <row r="1324" ht="12.75" customHeight="1">
      <c r="A1324" s="87"/>
      <c r="B1324" s="90"/>
      <c r="C1324" s="90"/>
      <c r="D1324" s="126">
        <v>4.0</v>
      </c>
      <c r="E1324" s="127">
        <v>275.85</v>
      </c>
      <c r="F1324" s="128">
        <f t="shared" si="7"/>
        <v>179.3025</v>
      </c>
      <c r="G1324" s="129">
        <f t="shared" si="1"/>
        <v>96.5475</v>
      </c>
      <c r="H1324" s="130">
        <f t="shared" si="2"/>
        <v>0.35</v>
      </c>
      <c r="I1324" s="131">
        <v>44472.0</v>
      </c>
      <c r="J1324" s="132">
        <v>44508.0</v>
      </c>
      <c r="K1324" s="123"/>
      <c r="L1324" s="90"/>
      <c r="M1324" s="133">
        <f t="shared" si="3"/>
        <v>68.9625</v>
      </c>
      <c r="N1324" s="99"/>
      <c r="O1324" s="133">
        <f t="shared" si="5"/>
        <v>44.825625</v>
      </c>
      <c r="P1324" s="134">
        <v>0.52</v>
      </c>
      <c r="Q1324" s="90"/>
      <c r="R1324" s="99">
        <f>IF(AND(H1324&lt;='Product Ratings'!$E$5,H1324&gt;='Product Ratings'!$D$5),'Product Ratings'!$C$5,IF(AND(H1324&lt;='Product Ratings'!$E$6,H1324&gt;='Product Ratings'!$D$6),'Product Ratings'!$C$6,IF(AND(H1324&lt;='Product Ratings'!$E$7,H1324&gt;='Product Ratings'!$D$7),'Product Ratings'!$C$7,IF(AND(H1324&lt;='Product Ratings'!$E$8,H1324&gt;='Product Ratings'!$D$8),'Product Ratings'!$C$8,IF(H1324&gt;='Product Ratings'!$D$9,'Product Ratings'!$C$9)))))</f>
        <v>2</v>
      </c>
      <c r="S1324" s="99">
        <f>IF(AND(D1324&lt;='Product Ratings'!$I$5,D1324&gt;='Product Ratings'!$H$5),'Product Ratings'!$F$5,IF(AND(D1324&lt;='Product Ratings'!$I$6,D1324&gt;='Product Ratings'!$H$6),'Product Ratings'!$F$6,IF(AND(D1324&lt;='Product Ratings'!$I$7,I1324&gt;='Product Ratings'!$H$7),'Product Ratings'!$F$7,IF(AND(D1324&lt;='Product Ratings'!$I$8,D1324&gt;='Product Ratings'!$H$8),'Product Ratings'!$F$8,IF(D1324&gt;='Product Ratings'!$H$9,'Product Ratings'!$F$9)))))</f>
        <v>1</v>
      </c>
      <c r="T1324" s="99">
        <f>IF(AND(O1324&lt;='Product Ratings'!$M$5,O1324&gt;='Product Ratings'!$L$5),'Product Ratings'!$J$5,IF(AND(O1324&lt;='Product Ratings'!$M$6,O1324&gt;='Product Ratings'!$L$6),'Product Ratings'!$J$6,IF(AND(O1324&lt;='Product Ratings'!$M$7,O1324&gt;='Product Ratings'!$L$7),'Product Ratings'!$J$7,IF(AND(O1324&lt;='Product Ratings'!$M$8,O1324&gt;='Product Ratings'!$L$8),'Product Ratings'!$J$8,IF(O1324&gt;='Product Ratings'!$L$9,'Product Ratings'!$J$9)))))</f>
        <v>3</v>
      </c>
      <c r="U1324" s="99" t="b">
        <f>IF(AND(N1324&lt;='Product Ratings'!$R$5,N1324&gt;='Product Ratings'!$Q$5),'Product Ratings'!$O$5,IF(AND(N1324&lt;='Product Ratings'!$R$6,N1324&gt;='Product Ratings'!$Q$6),'Product Ratings'!$O$6,IF(AND(N1324&lt;='Product Ratings'!$R$7,N1324&gt;='Product Ratings'!$Q$7),'Product Ratings'!$O$7,IF(AND(N1324&lt;='Product Ratings'!$R$8,N1324&gt;='Product Ratings'!$Q$8),'Product Ratings'!$O$8,IF(N1324&gt;='Product Ratings'!$Q$9,'Product Ratings'!$O$9)))))</f>
        <v>0</v>
      </c>
      <c r="V1324" s="99">
        <f>IF(AND(P1324&lt;='Product Ratings'!$V$5,P1324&gt;='Product Ratings'!$U$5),'Product Ratings'!$S$5,IF(AND(P1324&lt;='Product Ratings'!$V$6,P1324&gt;='Product Ratings'!$U$6),'Product Ratings'!$S$6,IF(AND(P1324&lt;='Product Ratings'!$V$7,P1324&gt;='Product Ratings'!$U$7),'Product Ratings'!$S$7,IF(AND(P1324&lt;='Product Ratings'!$V$8,P1324&gt;='Product Ratings'!$U$8),'Product Ratings'!$S$8,IF(P1324&gt;='Product Ratings'!$U$9,'Product Ratings'!$S$9)))))</f>
        <v>4</v>
      </c>
      <c r="W1324" s="135">
        <f t="shared" si="6"/>
        <v>10</v>
      </c>
      <c r="X1324" s="90"/>
      <c r="Y1324" s="90"/>
      <c r="Z1324" s="90"/>
      <c r="AA1324" s="90"/>
      <c r="AB1324" s="90"/>
    </row>
    <row r="1325" ht="12.75" customHeight="1">
      <c r="A1325" s="87"/>
      <c r="B1325" s="90"/>
      <c r="C1325" s="90"/>
      <c r="D1325" s="126">
        <v>5.0</v>
      </c>
      <c r="E1325" s="127">
        <v>130.38</v>
      </c>
      <c r="F1325" s="128">
        <f t="shared" si="7"/>
        <v>84.747</v>
      </c>
      <c r="G1325" s="129">
        <f t="shared" si="1"/>
        <v>45.633</v>
      </c>
      <c r="H1325" s="130">
        <f t="shared" si="2"/>
        <v>0.35</v>
      </c>
      <c r="I1325" s="131">
        <v>44473.0</v>
      </c>
      <c r="J1325" s="132">
        <v>44509.0</v>
      </c>
      <c r="K1325" s="123"/>
      <c r="L1325" s="90"/>
      <c r="M1325" s="133">
        <f t="shared" si="3"/>
        <v>26.076</v>
      </c>
      <c r="N1325" s="99"/>
      <c r="O1325" s="133">
        <f t="shared" si="5"/>
        <v>16.9494</v>
      </c>
      <c r="P1325" s="134">
        <v>0.56</v>
      </c>
      <c r="Q1325" s="90"/>
      <c r="R1325" s="99">
        <f>IF(AND(H1325&lt;='Product Ratings'!$E$5,H1325&gt;='Product Ratings'!$D$5),'Product Ratings'!$C$5,IF(AND(H1325&lt;='Product Ratings'!$E$6,H1325&gt;='Product Ratings'!$D$6),'Product Ratings'!$C$6,IF(AND(H1325&lt;='Product Ratings'!$E$7,H1325&gt;='Product Ratings'!$D$7),'Product Ratings'!$C$7,IF(AND(H1325&lt;='Product Ratings'!$E$8,H1325&gt;='Product Ratings'!$D$8),'Product Ratings'!$C$8,IF(H1325&gt;='Product Ratings'!$D$9,'Product Ratings'!$C$9)))))</f>
        <v>2</v>
      </c>
      <c r="S1325" s="99">
        <f>IF(AND(D1325&lt;='Product Ratings'!$I$5,D1325&gt;='Product Ratings'!$H$5),'Product Ratings'!$F$5,IF(AND(D1325&lt;='Product Ratings'!$I$6,D1325&gt;='Product Ratings'!$H$6),'Product Ratings'!$F$6,IF(AND(D1325&lt;='Product Ratings'!$I$7,I1325&gt;='Product Ratings'!$H$7),'Product Ratings'!$F$7,IF(AND(D1325&lt;='Product Ratings'!$I$8,D1325&gt;='Product Ratings'!$H$8),'Product Ratings'!$F$8,IF(D1325&gt;='Product Ratings'!$H$9,'Product Ratings'!$F$9)))))</f>
        <v>1</v>
      </c>
      <c r="T1325" s="99">
        <f>IF(AND(O1325&lt;='Product Ratings'!$M$5,O1325&gt;='Product Ratings'!$L$5),'Product Ratings'!$J$5,IF(AND(O1325&lt;='Product Ratings'!$M$6,O1325&gt;='Product Ratings'!$L$6),'Product Ratings'!$J$6,IF(AND(O1325&lt;='Product Ratings'!$M$7,O1325&gt;='Product Ratings'!$L$7),'Product Ratings'!$J$7,IF(AND(O1325&lt;='Product Ratings'!$M$8,O1325&gt;='Product Ratings'!$L$8),'Product Ratings'!$J$8,IF(O1325&gt;='Product Ratings'!$L$9,'Product Ratings'!$J$9)))))</f>
        <v>5</v>
      </c>
      <c r="U1325" s="99" t="b">
        <f>IF(AND(N1325&lt;='Product Ratings'!$R$5,N1325&gt;='Product Ratings'!$Q$5),'Product Ratings'!$O$5,IF(AND(N1325&lt;='Product Ratings'!$R$6,N1325&gt;='Product Ratings'!$Q$6),'Product Ratings'!$O$6,IF(AND(N1325&lt;='Product Ratings'!$R$7,N1325&gt;='Product Ratings'!$Q$7),'Product Ratings'!$O$7,IF(AND(N1325&lt;='Product Ratings'!$R$8,N1325&gt;='Product Ratings'!$Q$8),'Product Ratings'!$O$8,IF(N1325&gt;='Product Ratings'!$Q$9,'Product Ratings'!$O$9)))))</f>
        <v>0</v>
      </c>
      <c r="V1325" s="99">
        <f>IF(AND(P1325&lt;='Product Ratings'!$V$5,P1325&gt;='Product Ratings'!$U$5),'Product Ratings'!$S$5,IF(AND(P1325&lt;='Product Ratings'!$V$6,P1325&gt;='Product Ratings'!$U$6),'Product Ratings'!$S$6,IF(AND(P1325&lt;='Product Ratings'!$V$7,P1325&gt;='Product Ratings'!$U$7),'Product Ratings'!$S$7,IF(AND(P1325&lt;='Product Ratings'!$V$8,P1325&gt;='Product Ratings'!$U$8),'Product Ratings'!$S$8,IF(P1325&gt;='Product Ratings'!$U$9,'Product Ratings'!$S$9)))))</f>
        <v>4</v>
      </c>
      <c r="W1325" s="135">
        <f t="shared" si="6"/>
        <v>12</v>
      </c>
      <c r="X1325" s="90"/>
      <c r="Y1325" s="90"/>
      <c r="Z1325" s="90"/>
      <c r="AA1325" s="90"/>
      <c r="AB1325" s="90"/>
    </row>
    <row r="1326" ht="12.75" customHeight="1">
      <c r="A1326" s="87"/>
      <c r="B1326" s="90"/>
      <c r="C1326" s="90"/>
      <c r="D1326" s="126">
        <v>6.0</v>
      </c>
      <c r="E1326" s="127">
        <v>50.43</v>
      </c>
      <c r="F1326" s="128">
        <f t="shared" si="7"/>
        <v>32.7795</v>
      </c>
      <c r="G1326" s="129">
        <f t="shared" si="1"/>
        <v>17.6505</v>
      </c>
      <c r="H1326" s="130">
        <f t="shared" si="2"/>
        <v>0.35</v>
      </c>
      <c r="I1326" s="131">
        <v>44474.0</v>
      </c>
      <c r="J1326" s="132">
        <v>44510.0</v>
      </c>
      <c r="K1326" s="123"/>
      <c r="L1326" s="90"/>
      <c r="M1326" s="133">
        <f t="shared" si="3"/>
        <v>8.405</v>
      </c>
      <c r="N1326" s="99"/>
      <c r="O1326" s="133">
        <f t="shared" si="5"/>
        <v>5.46325</v>
      </c>
      <c r="P1326" s="134">
        <v>0.53</v>
      </c>
      <c r="Q1326" s="90"/>
      <c r="R1326" s="99">
        <f>IF(AND(H1326&lt;='Product Ratings'!$E$5,H1326&gt;='Product Ratings'!$D$5),'Product Ratings'!$C$5,IF(AND(H1326&lt;='Product Ratings'!$E$6,H1326&gt;='Product Ratings'!$D$6),'Product Ratings'!$C$6,IF(AND(H1326&lt;='Product Ratings'!$E$7,H1326&gt;='Product Ratings'!$D$7),'Product Ratings'!$C$7,IF(AND(H1326&lt;='Product Ratings'!$E$8,H1326&gt;='Product Ratings'!$D$8),'Product Ratings'!$C$8,IF(H1326&gt;='Product Ratings'!$D$9,'Product Ratings'!$C$9)))))</f>
        <v>2</v>
      </c>
      <c r="S1326" s="99">
        <f>IF(AND(D1326&lt;='Product Ratings'!$I$5,D1326&gt;='Product Ratings'!$H$5),'Product Ratings'!$F$5,IF(AND(D1326&lt;='Product Ratings'!$I$6,D1326&gt;='Product Ratings'!$H$6),'Product Ratings'!$F$6,IF(AND(D1326&lt;='Product Ratings'!$I$7,I1326&gt;='Product Ratings'!$H$7),'Product Ratings'!$F$7,IF(AND(D1326&lt;='Product Ratings'!$I$8,D1326&gt;='Product Ratings'!$H$8),'Product Ratings'!$F$8,IF(D1326&gt;='Product Ratings'!$H$9,'Product Ratings'!$F$9)))))</f>
        <v>2</v>
      </c>
      <c r="T1326" s="99">
        <f>IF(AND(O1326&lt;='Product Ratings'!$M$5,O1326&gt;='Product Ratings'!$L$5),'Product Ratings'!$J$5,IF(AND(O1326&lt;='Product Ratings'!$M$6,O1326&gt;='Product Ratings'!$L$6),'Product Ratings'!$J$6,IF(AND(O1326&lt;='Product Ratings'!$M$7,O1326&gt;='Product Ratings'!$L$7),'Product Ratings'!$J$7,IF(AND(O1326&lt;='Product Ratings'!$M$8,O1326&gt;='Product Ratings'!$L$8),'Product Ratings'!$J$8,IF(O1326&gt;='Product Ratings'!$L$9,'Product Ratings'!$J$9)))))</f>
        <v>5</v>
      </c>
      <c r="U1326" s="99" t="b">
        <f>IF(AND(N1326&lt;='Product Ratings'!$R$5,N1326&gt;='Product Ratings'!$Q$5),'Product Ratings'!$O$5,IF(AND(N1326&lt;='Product Ratings'!$R$6,N1326&gt;='Product Ratings'!$Q$6),'Product Ratings'!$O$6,IF(AND(N1326&lt;='Product Ratings'!$R$7,N1326&gt;='Product Ratings'!$Q$7),'Product Ratings'!$O$7,IF(AND(N1326&lt;='Product Ratings'!$R$8,N1326&gt;='Product Ratings'!$Q$8),'Product Ratings'!$O$8,IF(N1326&gt;='Product Ratings'!$Q$9,'Product Ratings'!$O$9)))))</f>
        <v>0</v>
      </c>
      <c r="V1326" s="99">
        <f>IF(AND(P1326&lt;='Product Ratings'!$V$5,P1326&gt;='Product Ratings'!$U$5),'Product Ratings'!$S$5,IF(AND(P1326&lt;='Product Ratings'!$V$6,P1326&gt;='Product Ratings'!$U$6),'Product Ratings'!$S$6,IF(AND(P1326&lt;='Product Ratings'!$V$7,P1326&gt;='Product Ratings'!$U$7),'Product Ratings'!$S$7,IF(AND(P1326&lt;='Product Ratings'!$V$8,P1326&gt;='Product Ratings'!$U$8),'Product Ratings'!$S$8,IF(P1326&gt;='Product Ratings'!$U$9,'Product Ratings'!$S$9)))))</f>
        <v>4</v>
      </c>
      <c r="W1326" s="135">
        <f t="shared" si="6"/>
        <v>13</v>
      </c>
      <c r="X1326" s="90"/>
      <c r="Y1326" s="90"/>
      <c r="Z1326" s="90"/>
      <c r="AA1326" s="90"/>
      <c r="AB1326" s="90"/>
    </row>
    <row r="1327" ht="12.75" customHeight="1">
      <c r="A1327" s="87"/>
      <c r="B1327" s="90"/>
      <c r="C1327" s="90"/>
      <c r="D1327" s="126">
        <v>1.0</v>
      </c>
      <c r="E1327" s="127">
        <v>209.4</v>
      </c>
      <c r="F1327" s="128">
        <f t="shared" si="7"/>
        <v>136.11</v>
      </c>
      <c r="G1327" s="129">
        <f t="shared" si="1"/>
        <v>73.29</v>
      </c>
      <c r="H1327" s="130">
        <f t="shared" si="2"/>
        <v>0.35</v>
      </c>
      <c r="I1327" s="131">
        <v>44475.0</v>
      </c>
      <c r="J1327" s="132">
        <v>44511.0</v>
      </c>
      <c r="K1327" s="123"/>
      <c r="L1327" s="90"/>
      <c r="M1327" s="133">
        <f t="shared" si="3"/>
        <v>209.4</v>
      </c>
      <c r="N1327" s="99"/>
      <c r="O1327" s="133">
        <f t="shared" si="5"/>
        <v>136.11</v>
      </c>
      <c r="P1327" s="134">
        <v>0.51</v>
      </c>
      <c r="Q1327" s="90"/>
      <c r="R1327" s="99">
        <f>IF(AND(H1327&lt;='Product Ratings'!$E$5,H1327&gt;='Product Ratings'!$D$5),'Product Ratings'!$C$5,IF(AND(H1327&lt;='Product Ratings'!$E$6,H1327&gt;='Product Ratings'!$D$6),'Product Ratings'!$C$6,IF(AND(H1327&lt;='Product Ratings'!$E$7,H1327&gt;='Product Ratings'!$D$7),'Product Ratings'!$C$7,IF(AND(H1327&lt;='Product Ratings'!$E$8,H1327&gt;='Product Ratings'!$D$8),'Product Ratings'!$C$8,IF(H1327&gt;='Product Ratings'!$D$9,'Product Ratings'!$C$9)))))</f>
        <v>2</v>
      </c>
      <c r="S1327" s="99">
        <f>IF(AND(D1327&lt;='Product Ratings'!$I$5,D1327&gt;='Product Ratings'!$H$5),'Product Ratings'!$F$5,IF(AND(D1327&lt;='Product Ratings'!$I$6,D1327&gt;='Product Ratings'!$H$6),'Product Ratings'!$F$6,IF(AND(D1327&lt;='Product Ratings'!$I$7,I1327&gt;='Product Ratings'!$H$7),'Product Ratings'!$F$7,IF(AND(D1327&lt;='Product Ratings'!$I$8,D1327&gt;='Product Ratings'!$H$8),'Product Ratings'!$F$8,IF(D1327&gt;='Product Ratings'!$H$9,'Product Ratings'!$F$9)))))</f>
        <v>1</v>
      </c>
      <c r="T1327" s="99">
        <f>IF(AND(O1327&lt;='Product Ratings'!$M$5,O1327&gt;='Product Ratings'!$L$5),'Product Ratings'!$J$5,IF(AND(O1327&lt;='Product Ratings'!$M$6,O1327&gt;='Product Ratings'!$L$6),'Product Ratings'!$J$6,IF(AND(O1327&lt;='Product Ratings'!$M$7,O1327&gt;='Product Ratings'!$L$7),'Product Ratings'!$J$7,IF(AND(O1327&lt;='Product Ratings'!$M$8,O1327&gt;='Product Ratings'!$L$8),'Product Ratings'!$J$8,IF(O1327&gt;='Product Ratings'!$L$9,'Product Ratings'!$J$9)))))</f>
        <v>2</v>
      </c>
      <c r="U1327" s="99" t="b">
        <f>IF(AND(N1327&lt;='Product Ratings'!$R$5,N1327&gt;='Product Ratings'!$Q$5),'Product Ratings'!$O$5,IF(AND(N1327&lt;='Product Ratings'!$R$6,N1327&gt;='Product Ratings'!$Q$6),'Product Ratings'!$O$6,IF(AND(N1327&lt;='Product Ratings'!$R$7,N1327&gt;='Product Ratings'!$Q$7),'Product Ratings'!$O$7,IF(AND(N1327&lt;='Product Ratings'!$R$8,N1327&gt;='Product Ratings'!$Q$8),'Product Ratings'!$O$8,IF(N1327&gt;='Product Ratings'!$Q$9,'Product Ratings'!$O$9)))))</f>
        <v>0</v>
      </c>
      <c r="V1327" s="99">
        <f>IF(AND(P1327&lt;='Product Ratings'!$V$5,P1327&gt;='Product Ratings'!$U$5),'Product Ratings'!$S$5,IF(AND(P1327&lt;='Product Ratings'!$V$6,P1327&gt;='Product Ratings'!$U$6),'Product Ratings'!$S$6,IF(AND(P1327&lt;='Product Ratings'!$V$7,P1327&gt;='Product Ratings'!$U$7),'Product Ratings'!$S$7,IF(AND(P1327&lt;='Product Ratings'!$V$8,P1327&gt;='Product Ratings'!$U$8),'Product Ratings'!$S$8,IF(P1327&gt;='Product Ratings'!$U$9,'Product Ratings'!$S$9)))))</f>
        <v>4</v>
      </c>
      <c r="W1327" s="135">
        <f t="shared" si="6"/>
        <v>9</v>
      </c>
      <c r="X1327" s="90"/>
      <c r="Y1327" s="90"/>
      <c r="Z1327" s="90"/>
      <c r="AA1327" s="90"/>
      <c r="AB1327" s="90"/>
    </row>
    <row r="1328" ht="12.75" customHeight="1">
      <c r="A1328" s="87"/>
      <c r="B1328" s="90"/>
      <c r="C1328" s="90"/>
      <c r="D1328" s="126">
        <v>2.0</v>
      </c>
      <c r="E1328" s="127">
        <v>21.73</v>
      </c>
      <c r="F1328" s="128">
        <f t="shared" si="7"/>
        <v>14.1245</v>
      </c>
      <c r="G1328" s="129">
        <f t="shared" si="1"/>
        <v>7.6055</v>
      </c>
      <c r="H1328" s="130">
        <f t="shared" si="2"/>
        <v>0.35</v>
      </c>
      <c r="I1328" s="131">
        <v>44476.0</v>
      </c>
      <c r="J1328" s="132">
        <v>44512.0</v>
      </c>
      <c r="K1328" s="123"/>
      <c r="L1328" s="90"/>
      <c r="M1328" s="133">
        <f t="shared" si="3"/>
        <v>10.865</v>
      </c>
      <c r="N1328" s="99"/>
      <c r="O1328" s="133">
        <f t="shared" si="5"/>
        <v>7.06225</v>
      </c>
      <c r="P1328" s="134">
        <v>0.57</v>
      </c>
      <c r="Q1328" s="90"/>
      <c r="R1328" s="99">
        <f>IF(AND(H1328&lt;='Product Ratings'!$E$5,H1328&gt;='Product Ratings'!$D$5),'Product Ratings'!$C$5,IF(AND(H1328&lt;='Product Ratings'!$E$6,H1328&gt;='Product Ratings'!$D$6),'Product Ratings'!$C$6,IF(AND(H1328&lt;='Product Ratings'!$E$7,H1328&gt;='Product Ratings'!$D$7),'Product Ratings'!$C$7,IF(AND(H1328&lt;='Product Ratings'!$E$8,H1328&gt;='Product Ratings'!$D$8),'Product Ratings'!$C$8,IF(H1328&gt;='Product Ratings'!$D$9,'Product Ratings'!$C$9)))))</f>
        <v>2</v>
      </c>
      <c r="S1328" s="99">
        <f>IF(AND(D1328&lt;='Product Ratings'!$I$5,D1328&gt;='Product Ratings'!$H$5),'Product Ratings'!$F$5,IF(AND(D1328&lt;='Product Ratings'!$I$6,D1328&gt;='Product Ratings'!$H$6),'Product Ratings'!$F$6,IF(AND(D1328&lt;='Product Ratings'!$I$7,I1328&gt;='Product Ratings'!$H$7),'Product Ratings'!$F$7,IF(AND(D1328&lt;='Product Ratings'!$I$8,D1328&gt;='Product Ratings'!$H$8),'Product Ratings'!$F$8,IF(D1328&gt;='Product Ratings'!$H$9,'Product Ratings'!$F$9)))))</f>
        <v>1</v>
      </c>
      <c r="T1328" s="99">
        <f>IF(AND(O1328&lt;='Product Ratings'!$M$5,O1328&gt;='Product Ratings'!$L$5),'Product Ratings'!$J$5,IF(AND(O1328&lt;='Product Ratings'!$M$6,O1328&gt;='Product Ratings'!$L$6),'Product Ratings'!$J$6,IF(AND(O1328&lt;='Product Ratings'!$M$7,O1328&gt;='Product Ratings'!$L$7),'Product Ratings'!$J$7,IF(AND(O1328&lt;='Product Ratings'!$M$8,O1328&gt;='Product Ratings'!$L$8),'Product Ratings'!$J$8,IF(O1328&gt;='Product Ratings'!$L$9,'Product Ratings'!$J$9)))))</f>
        <v>5</v>
      </c>
      <c r="U1328" s="99" t="b">
        <f>IF(AND(N1328&lt;='Product Ratings'!$R$5,N1328&gt;='Product Ratings'!$Q$5),'Product Ratings'!$O$5,IF(AND(N1328&lt;='Product Ratings'!$R$6,N1328&gt;='Product Ratings'!$Q$6),'Product Ratings'!$O$6,IF(AND(N1328&lt;='Product Ratings'!$R$7,N1328&gt;='Product Ratings'!$Q$7),'Product Ratings'!$O$7,IF(AND(N1328&lt;='Product Ratings'!$R$8,N1328&gt;='Product Ratings'!$Q$8),'Product Ratings'!$O$8,IF(N1328&gt;='Product Ratings'!$Q$9,'Product Ratings'!$O$9)))))</f>
        <v>0</v>
      </c>
      <c r="V1328" s="99">
        <f>IF(AND(P1328&lt;='Product Ratings'!$V$5,P1328&gt;='Product Ratings'!$U$5),'Product Ratings'!$S$5,IF(AND(P1328&lt;='Product Ratings'!$V$6,P1328&gt;='Product Ratings'!$U$6),'Product Ratings'!$S$6,IF(AND(P1328&lt;='Product Ratings'!$V$7,P1328&gt;='Product Ratings'!$U$7),'Product Ratings'!$S$7,IF(AND(P1328&lt;='Product Ratings'!$V$8,P1328&gt;='Product Ratings'!$U$8),'Product Ratings'!$S$8,IF(P1328&gt;='Product Ratings'!$U$9,'Product Ratings'!$S$9)))))</f>
        <v>4</v>
      </c>
      <c r="W1328" s="135">
        <f t="shared" si="6"/>
        <v>12</v>
      </c>
      <c r="X1328" s="90"/>
      <c r="Y1328" s="90"/>
      <c r="Z1328" s="90"/>
      <c r="AA1328" s="90"/>
      <c r="AB1328" s="90"/>
    </row>
    <row r="1329" ht="12.75" customHeight="1">
      <c r="A1329" s="87"/>
      <c r="B1329" s="90"/>
      <c r="C1329" s="90"/>
      <c r="D1329" s="126">
        <v>3.0</v>
      </c>
      <c r="E1329" s="127">
        <v>354.78</v>
      </c>
      <c r="F1329" s="128">
        <f t="shared" si="7"/>
        <v>230.607</v>
      </c>
      <c r="G1329" s="129">
        <f t="shared" si="1"/>
        <v>124.173</v>
      </c>
      <c r="H1329" s="130">
        <f t="shared" si="2"/>
        <v>0.35</v>
      </c>
      <c r="I1329" s="131">
        <v>44477.0</v>
      </c>
      <c r="J1329" s="132">
        <v>44513.0</v>
      </c>
      <c r="K1329" s="123"/>
      <c r="L1329" s="90"/>
      <c r="M1329" s="133">
        <f t="shared" si="3"/>
        <v>118.26</v>
      </c>
      <c r="N1329" s="99"/>
      <c r="O1329" s="133">
        <f t="shared" si="5"/>
        <v>76.869</v>
      </c>
      <c r="P1329" s="134">
        <v>0.58</v>
      </c>
      <c r="Q1329" s="90"/>
      <c r="R1329" s="99">
        <f>IF(AND(H1329&lt;='Product Ratings'!$E$5,H1329&gt;='Product Ratings'!$D$5),'Product Ratings'!$C$5,IF(AND(H1329&lt;='Product Ratings'!$E$6,H1329&gt;='Product Ratings'!$D$6),'Product Ratings'!$C$6,IF(AND(H1329&lt;='Product Ratings'!$E$7,H1329&gt;='Product Ratings'!$D$7),'Product Ratings'!$C$7,IF(AND(H1329&lt;='Product Ratings'!$E$8,H1329&gt;='Product Ratings'!$D$8),'Product Ratings'!$C$8,IF(H1329&gt;='Product Ratings'!$D$9,'Product Ratings'!$C$9)))))</f>
        <v>2</v>
      </c>
      <c r="S1329" s="99">
        <f>IF(AND(D1329&lt;='Product Ratings'!$I$5,D1329&gt;='Product Ratings'!$H$5),'Product Ratings'!$F$5,IF(AND(D1329&lt;='Product Ratings'!$I$6,D1329&gt;='Product Ratings'!$H$6),'Product Ratings'!$F$6,IF(AND(D1329&lt;='Product Ratings'!$I$7,I1329&gt;='Product Ratings'!$H$7),'Product Ratings'!$F$7,IF(AND(D1329&lt;='Product Ratings'!$I$8,D1329&gt;='Product Ratings'!$H$8),'Product Ratings'!$F$8,IF(D1329&gt;='Product Ratings'!$H$9,'Product Ratings'!$F$9)))))</f>
        <v>1</v>
      </c>
      <c r="T1329" s="99">
        <f>IF(AND(O1329&lt;='Product Ratings'!$M$5,O1329&gt;='Product Ratings'!$L$5),'Product Ratings'!$J$5,IF(AND(O1329&lt;='Product Ratings'!$M$6,O1329&gt;='Product Ratings'!$L$6),'Product Ratings'!$J$6,IF(AND(O1329&lt;='Product Ratings'!$M$7,O1329&gt;='Product Ratings'!$L$7),'Product Ratings'!$J$7,IF(AND(O1329&lt;='Product Ratings'!$M$8,O1329&gt;='Product Ratings'!$L$8),'Product Ratings'!$J$8,IF(O1329&gt;='Product Ratings'!$L$9,'Product Ratings'!$J$9)))))</f>
        <v>2</v>
      </c>
      <c r="U1329" s="99" t="b">
        <f>IF(AND(N1329&lt;='Product Ratings'!$R$5,N1329&gt;='Product Ratings'!$Q$5),'Product Ratings'!$O$5,IF(AND(N1329&lt;='Product Ratings'!$R$6,N1329&gt;='Product Ratings'!$Q$6),'Product Ratings'!$O$6,IF(AND(N1329&lt;='Product Ratings'!$R$7,N1329&gt;='Product Ratings'!$Q$7),'Product Ratings'!$O$7,IF(AND(N1329&lt;='Product Ratings'!$R$8,N1329&gt;='Product Ratings'!$Q$8),'Product Ratings'!$O$8,IF(N1329&gt;='Product Ratings'!$Q$9,'Product Ratings'!$O$9)))))</f>
        <v>0</v>
      </c>
      <c r="V1329" s="99">
        <f>IF(AND(P1329&lt;='Product Ratings'!$V$5,P1329&gt;='Product Ratings'!$U$5),'Product Ratings'!$S$5,IF(AND(P1329&lt;='Product Ratings'!$V$6,P1329&gt;='Product Ratings'!$U$6),'Product Ratings'!$S$6,IF(AND(P1329&lt;='Product Ratings'!$V$7,P1329&gt;='Product Ratings'!$U$7),'Product Ratings'!$S$7,IF(AND(P1329&lt;='Product Ratings'!$V$8,P1329&gt;='Product Ratings'!$U$8),'Product Ratings'!$S$8,IF(P1329&gt;='Product Ratings'!$U$9,'Product Ratings'!$S$9)))))</f>
        <v>4</v>
      </c>
      <c r="W1329" s="135">
        <f t="shared" si="6"/>
        <v>9</v>
      </c>
      <c r="X1329" s="90"/>
      <c r="Y1329" s="90"/>
      <c r="Z1329" s="90"/>
      <c r="AA1329" s="90"/>
      <c r="AB1329" s="90"/>
    </row>
    <row r="1330" ht="12.75" customHeight="1">
      <c r="A1330" s="87"/>
      <c r="B1330" s="90"/>
      <c r="C1330" s="90"/>
      <c r="D1330" s="126">
        <v>4.0</v>
      </c>
      <c r="E1330" s="127">
        <v>67.3</v>
      </c>
      <c r="F1330" s="128">
        <f t="shared" si="7"/>
        <v>43.745</v>
      </c>
      <c r="G1330" s="129">
        <f t="shared" si="1"/>
        <v>23.555</v>
      </c>
      <c r="H1330" s="130">
        <f t="shared" si="2"/>
        <v>0.35</v>
      </c>
      <c r="I1330" s="131">
        <v>44478.0</v>
      </c>
      <c r="J1330" s="132">
        <v>44514.0</v>
      </c>
      <c r="K1330" s="123"/>
      <c r="L1330" s="90"/>
      <c r="M1330" s="133">
        <f t="shared" si="3"/>
        <v>16.825</v>
      </c>
      <c r="N1330" s="99"/>
      <c r="O1330" s="133">
        <f t="shared" si="5"/>
        <v>10.93625</v>
      </c>
      <c r="P1330" s="134">
        <v>0.59</v>
      </c>
      <c r="Q1330" s="90"/>
      <c r="R1330" s="99">
        <f>IF(AND(H1330&lt;='Product Ratings'!$E$5,H1330&gt;='Product Ratings'!$D$5),'Product Ratings'!$C$5,IF(AND(H1330&lt;='Product Ratings'!$E$6,H1330&gt;='Product Ratings'!$D$6),'Product Ratings'!$C$6,IF(AND(H1330&lt;='Product Ratings'!$E$7,H1330&gt;='Product Ratings'!$D$7),'Product Ratings'!$C$7,IF(AND(H1330&lt;='Product Ratings'!$E$8,H1330&gt;='Product Ratings'!$D$8),'Product Ratings'!$C$8,IF(H1330&gt;='Product Ratings'!$D$9,'Product Ratings'!$C$9)))))</f>
        <v>2</v>
      </c>
      <c r="S1330" s="99">
        <f>IF(AND(D1330&lt;='Product Ratings'!$I$5,D1330&gt;='Product Ratings'!$H$5),'Product Ratings'!$F$5,IF(AND(D1330&lt;='Product Ratings'!$I$6,D1330&gt;='Product Ratings'!$H$6),'Product Ratings'!$F$6,IF(AND(D1330&lt;='Product Ratings'!$I$7,I1330&gt;='Product Ratings'!$H$7),'Product Ratings'!$F$7,IF(AND(D1330&lt;='Product Ratings'!$I$8,D1330&gt;='Product Ratings'!$H$8),'Product Ratings'!$F$8,IF(D1330&gt;='Product Ratings'!$H$9,'Product Ratings'!$F$9)))))</f>
        <v>1</v>
      </c>
      <c r="T1330" s="99">
        <f>IF(AND(O1330&lt;='Product Ratings'!$M$5,O1330&gt;='Product Ratings'!$L$5),'Product Ratings'!$J$5,IF(AND(O1330&lt;='Product Ratings'!$M$6,O1330&gt;='Product Ratings'!$L$6),'Product Ratings'!$J$6,IF(AND(O1330&lt;='Product Ratings'!$M$7,O1330&gt;='Product Ratings'!$L$7),'Product Ratings'!$J$7,IF(AND(O1330&lt;='Product Ratings'!$M$8,O1330&gt;='Product Ratings'!$L$8),'Product Ratings'!$J$8,IF(O1330&gt;='Product Ratings'!$L$9,'Product Ratings'!$J$9)))))</f>
        <v>5</v>
      </c>
      <c r="U1330" s="99" t="b">
        <f>IF(AND(N1330&lt;='Product Ratings'!$R$5,N1330&gt;='Product Ratings'!$Q$5),'Product Ratings'!$O$5,IF(AND(N1330&lt;='Product Ratings'!$R$6,N1330&gt;='Product Ratings'!$Q$6),'Product Ratings'!$O$6,IF(AND(N1330&lt;='Product Ratings'!$R$7,N1330&gt;='Product Ratings'!$Q$7),'Product Ratings'!$O$7,IF(AND(N1330&lt;='Product Ratings'!$R$8,N1330&gt;='Product Ratings'!$Q$8),'Product Ratings'!$O$8,IF(N1330&gt;='Product Ratings'!$Q$9,'Product Ratings'!$O$9)))))</f>
        <v>0</v>
      </c>
      <c r="V1330" s="99">
        <f>IF(AND(P1330&lt;='Product Ratings'!$V$5,P1330&gt;='Product Ratings'!$U$5),'Product Ratings'!$S$5,IF(AND(P1330&lt;='Product Ratings'!$V$6,P1330&gt;='Product Ratings'!$U$6),'Product Ratings'!$S$6,IF(AND(P1330&lt;='Product Ratings'!$V$7,P1330&gt;='Product Ratings'!$U$7),'Product Ratings'!$S$7,IF(AND(P1330&lt;='Product Ratings'!$V$8,P1330&gt;='Product Ratings'!$U$8),'Product Ratings'!$S$8,IF(P1330&gt;='Product Ratings'!$U$9,'Product Ratings'!$S$9)))))</f>
        <v>5</v>
      </c>
      <c r="W1330" s="135">
        <f t="shared" si="6"/>
        <v>13</v>
      </c>
      <c r="X1330" s="90"/>
      <c r="Y1330" s="90"/>
      <c r="Z1330" s="90"/>
      <c r="AA1330" s="90"/>
      <c r="AB1330" s="90"/>
    </row>
    <row r="1331" ht="12.75" customHeight="1">
      <c r="A1331" s="87"/>
      <c r="B1331" s="90"/>
      <c r="C1331" s="90"/>
      <c r="D1331" s="126">
        <v>5.0</v>
      </c>
      <c r="E1331" s="127">
        <v>85.22</v>
      </c>
      <c r="F1331" s="128">
        <f t="shared" si="7"/>
        <v>55.393</v>
      </c>
      <c r="G1331" s="129">
        <f t="shared" si="1"/>
        <v>29.827</v>
      </c>
      <c r="H1331" s="130">
        <f t="shared" si="2"/>
        <v>0.35</v>
      </c>
      <c r="I1331" s="131">
        <v>44479.0</v>
      </c>
      <c r="J1331" s="132">
        <v>44515.0</v>
      </c>
      <c r="K1331" s="123"/>
      <c r="L1331" s="90"/>
      <c r="M1331" s="133">
        <f t="shared" si="3"/>
        <v>17.044</v>
      </c>
      <c r="N1331" s="99"/>
      <c r="O1331" s="133">
        <f t="shared" si="5"/>
        <v>11.0786</v>
      </c>
      <c r="P1331" s="134">
        <v>0.6</v>
      </c>
      <c r="Q1331" s="90"/>
      <c r="R1331" s="99">
        <f>IF(AND(H1331&lt;='Product Ratings'!$E$5,H1331&gt;='Product Ratings'!$D$5),'Product Ratings'!$C$5,IF(AND(H1331&lt;='Product Ratings'!$E$6,H1331&gt;='Product Ratings'!$D$6),'Product Ratings'!$C$6,IF(AND(H1331&lt;='Product Ratings'!$E$7,H1331&gt;='Product Ratings'!$D$7),'Product Ratings'!$C$7,IF(AND(H1331&lt;='Product Ratings'!$E$8,H1331&gt;='Product Ratings'!$D$8),'Product Ratings'!$C$8,IF(H1331&gt;='Product Ratings'!$D$9,'Product Ratings'!$C$9)))))</f>
        <v>2</v>
      </c>
      <c r="S1331" s="99">
        <f>IF(AND(D1331&lt;='Product Ratings'!$I$5,D1331&gt;='Product Ratings'!$H$5),'Product Ratings'!$F$5,IF(AND(D1331&lt;='Product Ratings'!$I$6,D1331&gt;='Product Ratings'!$H$6),'Product Ratings'!$F$6,IF(AND(D1331&lt;='Product Ratings'!$I$7,I1331&gt;='Product Ratings'!$H$7),'Product Ratings'!$F$7,IF(AND(D1331&lt;='Product Ratings'!$I$8,D1331&gt;='Product Ratings'!$H$8),'Product Ratings'!$F$8,IF(D1331&gt;='Product Ratings'!$H$9,'Product Ratings'!$F$9)))))</f>
        <v>1</v>
      </c>
      <c r="T1331" s="99">
        <f>IF(AND(O1331&lt;='Product Ratings'!$M$5,O1331&gt;='Product Ratings'!$L$5),'Product Ratings'!$J$5,IF(AND(O1331&lt;='Product Ratings'!$M$6,O1331&gt;='Product Ratings'!$L$6),'Product Ratings'!$J$6,IF(AND(O1331&lt;='Product Ratings'!$M$7,O1331&gt;='Product Ratings'!$L$7),'Product Ratings'!$J$7,IF(AND(O1331&lt;='Product Ratings'!$M$8,O1331&gt;='Product Ratings'!$L$8),'Product Ratings'!$J$8,IF(O1331&gt;='Product Ratings'!$L$9,'Product Ratings'!$J$9)))))</f>
        <v>5</v>
      </c>
      <c r="U1331" s="99" t="b">
        <f>IF(AND(N1331&lt;='Product Ratings'!$R$5,N1331&gt;='Product Ratings'!$Q$5),'Product Ratings'!$O$5,IF(AND(N1331&lt;='Product Ratings'!$R$6,N1331&gt;='Product Ratings'!$Q$6),'Product Ratings'!$O$6,IF(AND(N1331&lt;='Product Ratings'!$R$7,N1331&gt;='Product Ratings'!$Q$7),'Product Ratings'!$O$7,IF(AND(N1331&lt;='Product Ratings'!$R$8,N1331&gt;='Product Ratings'!$Q$8),'Product Ratings'!$O$8,IF(N1331&gt;='Product Ratings'!$Q$9,'Product Ratings'!$O$9)))))</f>
        <v>0</v>
      </c>
      <c r="V1331" s="99">
        <f>IF(AND(P1331&lt;='Product Ratings'!$V$5,P1331&gt;='Product Ratings'!$U$5),'Product Ratings'!$S$5,IF(AND(P1331&lt;='Product Ratings'!$V$6,P1331&gt;='Product Ratings'!$U$6),'Product Ratings'!$S$6,IF(AND(P1331&lt;='Product Ratings'!$V$7,P1331&gt;='Product Ratings'!$U$7),'Product Ratings'!$S$7,IF(AND(P1331&lt;='Product Ratings'!$V$8,P1331&gt;='Product Ratings'!$U$8),'Product Ratings'!$S$8,IF(P1331&gt;='Product Ratings'!$U$9,'Product Ratings'!$S$9)))))</f>
        <v>5</v>
      </c>
      <c r="W1331" s="135">
        <f t="shared" si="6"/>
        <v>13</v>
      </c>
      <c r="X1331" s="90"/>
      <c r="Y1331" s="90"/>
      <c r="Z1331" s="90"/>
      <c r="AA1331" s="90"/>
      <c r="AB1331" s="90"/>
    </row>
    <row r="1332" ht="12.75" customHeight="1">
      <c r="A1332" s="87"/>
      <c r="B1332" s="90"/>
      <c r="C1332" s="90"/>
      <c r="D1332" s="126">
        <v>6.0</v>
      </c>
      <c r="E1332" s="127">
        <v>572.17</v>
      </c>
      <c r="F1332" s="128">
        <f t="shared" si="7"/>
        <v>371.9105</v>
      </c>
      <c r="G1332" s="129">
        <f t="shared" si="1"/>
        <v>200.2595</v>
      </c>
      <c r="H1332" s="130">
        <f t="shared" si="2"/>
        <v>0.35</v>
      </c>
      <c r="I1332" s="131">
        <v>44480.0</v>
      </c>
      <c r="J1332" s="132">
        <v>44516.0</v>
      </c>
      <c r="K1332" s="123"/>
      <c r="L1332" s="90"/>
      <c r="M1332" s="133">
        <f t="shared" si="3"/>
        <v>95.36166667</v>
      </c>
      <c r="N1332" s="99"/>
      <c r="O1332" s="133">
        <f t="shared" si="5"/>
        <v>61.98508333</v>
      </c>
      <c r="P1332" s="134">
        <v>0.64</v>
      </c>
      <c r="Q1332" s="90"/>
      <c r="R1332" s="99">
        <f>IF(AND(H1332&lt;='Product Ratings'!$E$5,H1332&gt;='Product Ratings'!$D$5),'Product Ratings'!$C$5,IF(AND(H1332&lt;='Product Ratings'!$E$6,H1332&gt;='Product Ratings'!$D$6),'Product Ratings'!$C$6,IF(AND(H1332&lt;='Product Ratings'!$E$7,H1332&gt;='Product Ratings'!$D$7),'Product Ratings'!$C$7,IF(AND(H1332&lt;='Product Ratings'!$E$8,H1332&gt;='Product Ratings'!$D$8),'Product Ratings'!$C$8,IF(H1332&gt;='Product Ratings'!$D$9,'Product Ratings'!$C$9)))))</f>
        <v>2</v>
      </c>
      <c r="S1332" s="99">
        <f>IF(AND(D1332&lt;='Product Ratings'!$I$5,D1332&gt;='Product Ratings'!$H$5),'Product Ratings'!$F$5,IF(AND(D1332&lt;='Product Ratings'!$I$6,D1332&gt;='Product Ratings'!$H$6),'Product Ratings'!$F$6,IF(AND(D1332&lt;='Product Ratings'!$I$7,I1332&gt;='Product Ratings'!$H$7),'Product Ratings'!$F$7,IF(AND(D1332&lt;='Product Ratings'!$I$8,D1332&gt;='Product Ratings'!$H$8),'Product Ratings'!$F$8,IF(D1332&gt;='Product Ratings'!$H$9,'Product Ratings'!$F$9)))))</f>
        <v>2</v>
      </c>
      <c r="T1332" s="99">
        <f>IF(AND(O1332&lt;='Product Ratings'!$M$5,O1332&gt;='Product Ratings'!$L$5),'Product Ratings'!$J$5,IF(AND(O1332&lt;='Product Ratings'!$M$6,O1332&gt;='Product Ratings'!$L$6),'Product Ratings'!$J$6,IF(AND(O1332&lt;='Product Ratings'!$M$7,O1332&gt;='Product Ratings'!$L$7),'Product Ratings'!$J$7,IF(AND(O1332&lt;='Product Ratings'!$M$8,O1332&gt;='Product Ratings'!$L$8),'Product Ratings'!$J$8,IF(O1332&gt;='Product Ratings'!$L$9,'Product Ratings'!$J$9)))))</f>
        <v>3</v>
      </c>
      <c r="U1332" s="99" t="b">
        <f>IF(AND(N1332&lt;='Product Ratings'!$R$5,N1332&gt;='Product Ratings'!$Q$5),'Product Ratings'!$O$5,IF(AND(N1332&lt;='Product Ratings'!$R$6,N1332&gt;='Product Ratings'!$Q$6),'Product Ratings'!$O$6,IF(AND(N1332&lt;='Product Ratings'!$R$7,N1332&gt;='Product Ratings'!$Q$7),'Product Ratings'!$O$7,IF(AND(N1332&lt;='Product Ratings'!$R$8,N1332&gt;='Product Ratings'!$Q$8),'Product Ratings'!$O$8,IF(N1332&gt;='Product Ratings'!$Q$9,'Product Ratings'!$O$9)))))</f>
        <v>0</v>
      </c>
      <c r="V1332" s="99">
        <f>IF(AND(P1332&lt;='Product Ratings'!$V$5,P1332&gt;='Product Ratings'!$U$5),'Product Ratings'!$S$5,IF(AND(P1332&lt;='Product Ratings'!$V$6,P1332&gt;='Product Ratings'!$U$6),'Product Ratings'!$S$6,IF(AND(P1332&lt;='Product Ratings'!$V$7,P1332&gt;='Product Ratings'!$U$7),'Product Ratings'!$S$7,IF(AND(P1332&lt;='Product Ratings'!$V$8,P1332&gt;='Product Ratings'!$U$8),'Product Ratings'!$S$8,IF(P1332&gt;='Product Ratings'!$U$9,'Product Ratings'!$S$9)))))</f>
        <v>5</v>
      </c>
      <c r="W1332" s="135">
        <f t="shared" si="6"/>
        <v>12</v>
      </c>
      <c r="X1332" s="90"/>
      <c r="Y1332" s="90"/>
      <c r="Z1332" s="90"/>
      <c r="AA1332" s="90"/>
      <c r="AB1332" s="90"/>
    </row>
    <row r="1333" ht="12.75" customHeight="1">
      <c r="A1333" s="87"/>
      <c r="B1333" s="90"/>
      <c r="C1333" s="90"/>
      <c r="D1333" s="126">
        <v>1.0</v>
      </c>
      <c r="E1333" s="127">
        <v>1447.83</v>
      </c>
      <c r="F1333" s="128">
        <f t="shared" si="7"/>
        <v>941.0895</v>
      </c>
      <c r="G1333" s="129">
        <f t="shared" si="1"/>
        <v>506.7405</v>
      </c>
      <c r="H1333" s="130">
        <f t="shared" si="2"/>
        <v>0.35</v>
      </c>
      <c r="I1333" s="131">
        <v>44481.0</v>
      </c>
      <c r="J1333" s="132">
        <v>44517.0</v>
      </c>
      <c r="K1333" s="123"/>
      <c r="L1333" s="90"/>
      <c r="M1333" s="133">
        <f t="shared" si="3"/>
        <v>1447.83</v>
      </c>
      <c r="N1333" s="99"/>
      <c r="O1333" s="133">
        <f t="shared" si="5"/>
        <v>941.0895</v>
      </c>
      <c r="P1333" s="134">
        <v>0.67</v>
      </c>
      <c r="Q1333" s="90"/>
      <c r="R1333" s="99">
        <f>IF(AND(H1333&lt;='Product Ratings'!$E$5,H1333&gt;='Product Ratings'!$D$5),'Product Ratings'!$C$5,IF(AND(H1333&lt;='Product Ratings'!$E$6,H1333&gt;='Product Ratings'!$D$6),'Product Ratings'!$C$6,IF(AND(H1333&lt;='Product Ratings'!$E$7,H1333&gt;='Product Ratings'!$D$7),'Product Ratings'!$C$7,IF(AND(H1333&lt;='Product Ratings'!$E$8,H1333&gt;='Product Ratings'!$D$8),'Product Ratings'!$C$8,IF(H1333&gt;='Product Ratings'!$D$9,'Product Ratings'!$C$9)))))</f>
        <v>2</v>
      </c>
      <c r="S1333" s="99">
        <f>IF(AND(D1333&lt;='Product Ratings'!$I$5,D1333&gt;='Product Ratings'!$H$5),'Product Ratings'!$F$5,IF(AND(D1333&lt;='Product Ratings'!$I$6,D1333&gt;='Product Ratings'!$H$6),'Product Ratings'!$F$6,IF(AND(D1333&lt;='Product Ratings'!$I$7,I1333&gt;='Product Ratings'!$H$7),'Product Ratings'!$F$7,IF(AND(D1333&lt;='Product Ratings'!$I$8,D1333&gt;='Product Ratings'!$H$8),'Product Ratings'!$F$8,IF(D1333&gt;='Product Ratings'!$H$9,'Product Ratings'!$F$9)))))</f>
        <v>1</v>
      </c>
      <c r="T1333" s="99">
        <f>IF(AND(O1333&lt;='Product Ratings'!$M$5,O1333&gt;='Product Ratings'!$L$5),'Product Ratings'!$J$5,IF(AND(O1333&lt;='Product Ratings'!$M$6,O1333&gt;='Product Ratings'!$L$6),'Product Ratings'!$J$6,IF(AND(O1333&lt;='Product Ratings'!$M$7,O1333&gt;='Product Ratings'!$L$7),'Product Ratings'!$J$7,IF(AND(O1333&lt;='Product Ratings'!$M$8,O1333&gt;='Product Ratings'!$L$8),'Product Ratings'!$J$8,IF(O1333&gt;='Product Ratings'!$L$9,'Product Ratings'!$J$9)))))</f>
        <v>1</v>
      </c>
      <c r="U1333" s="99" t="b">
        <f>IF(AND(N1333&lt;='Product Ratings'!$R$5,N1333&gt;='Product Ratings'!$Q$5),'Product Ratings'!$O$5,IF(AND(N1333&lt;='Product Ratings'!$R$6,N1333&gt;='Product Ratings'!$Q$6),'Product Ratings'!$O$6,IF(AND(N1333&lt;='Product Ratings'!$R$7,N1333&gt;='Product Ratings'!$Q$7),'Product Ratings'!$O$7,IF(AND(N1333&lt;='Product Ratings'!$R$8,N1333&gt;='Product Ratings'!$Q$8),'Product Ratings'!$O$8,IF(N1333&gt;='Product Ratings'!$Q$9,'Product Ratings'!$O$9)))))</f>
        <v>0</v>
      </c>
      <c r="V1333" s="99">
        <f>IF(AND(P1333&lt;='Product Ratings'!$V$5,P1333&gt;='Product Ratings'!$U$5),'Product Ratings'!$S$5,IF(AND(P1333&lt;='Product Ratings'!$V$6,P1333&gt;='Product Ratings'!$U$6),'Product Ratings'!$S$6,IF(AND(P1333&lt;='Product Ratings'!$V$7,P1333&gt;='Product Ratings'!$U$7),'Product Ratings'!$S$7,IF(AND(P1333&lt;='Product Ratings'!$V$8,P1333&gt;='Product Ratings'!$U$8),'Product Ratings'!$S$8,IF(P1333&gt;='Product Ratings'!$U$9,'Product Ratings'!$S$9)))))</f>
        <v>5</v>
      </c>
      <c r="W1333" s="135">
        <f t="shared" si="6"/>
        <v>9</v>
      </c>
      <c r="X1333" s="90"/>
      <c r="Y1333" s="90"/>
      <c r="Z1333" s="90"/>
      <c r="AA1333" s="90"/>
      <c r="AB1333" s="90"/>
    </row>
    <row r="1334" ht="12.75" customHeight="1">
      <c r="A1334" s="87"/>
      <c r="B1334" s="90"/>
      <c r="C1334" s="90"/>
      <c r="D1334" s="126">
        <v>2.0</v>
      </c>
      <c r="E1334" s="127">
        <v>236.26</v>
      </c>
      <c r="F1334" s="128">
        <f t="shared" si="7"/>
        <v>153.569</v>
      </c>
      <c r="G1334" s="129">
        <f t="shared" si="1"/>
        <v>82.691</v>
      </c>
      <c r="H1334" s="130">
        <f t="shared" si="2"/>
        <v>0.35</v>
      </c>
      <c r="I1334" s="131">
        <v>44482.0</v>
      </c>
      <c r="J1334" s="132">
        <v>44518.0</v>
      </c>
      <c r="K1334" s="123"/>
      <c r="L1334" s="90"/>
      <c r="M1334" s="133">
        <f t="shared" si="3"/>
        <v>118.13</v>
      </c>
      <c r="N1334" s="99"/>
      <c r="O1334" s="133">
        <f t="shared" si="5"/>
        <v>76.7845</v>
      </c>
      <c r="P1334" s="134">
        <v>0.68</v>
      </c>
      <c r="Q1334" s="90"/>
      <c r="R1334" s="99">
        <f>IF(AND(H1334&lt;='Product Ratings'!$E$5,H1334&gt;='Product Ratings'!$D$5),'Product Ratings'!$C$5,IF(AND(H1334&lt;='Product Ratings'!$E$6,H1334&gt;='Product Ratings'!$D$6),'Product Ratings'!$C$6,IF(AND(H1334&lt;='Product Ratings'!$E$7,H1334&gt;='Product Ratings'!$D$7),'Product Ratings'!$C$7,IF(AND(H1334&lt;='Product Ratings'!$E$8,H1334&gt;='Product Ratings'!$D$8),'Product Ratings'!$C$8,IF(H1334&gt;='Product Ratings'!$D$9,'Product Ratings'!$C$9)))))</f>
        <v>2</v>
      </c>
      <c r="S1334" s="99">
        <f>IF(AND(D1334&lt;='Product Ratings'!$I$5,D1334&gt;='Product Ratings'!$H$5),'Product Ratings'!$F$5,IF(AND(D1334&lt;='Product Ratings'!$I$6,D1334&gt;='Product Ratings'!$H$6),'Product Ratings'!$F$6,IF(AND(D1334&lt;='Product Ratings'!$I$7,I1334&gt;='Product Ratings'!$H$7),'Product Ratings'!$F$7,IF(AND(D1334&lt;='Product Ratings'!$I$8,D1334&gt;='Product Ratings'!$H$8),'Product Ratings'!$F$8,IF(D1334&gt;='Product Ratings'!$H$9,'Product Ratings'!$F$9)))))</f>
        <v>1</v>
      </c>
      <c r="T1334" s="99">
        <f>IF(AND(O1334&lt;='Product Ratings'!$M$5,O1334&gt;='Product Ratings'!$L$5),'Product Ratings'!$J$5,IF(AND(O1334&lt;='Product Ratings'!$M$6,O1334&gt;='Product Ratings'!$L$6),'Product Ratings'!$J$6,IF(AND(O1334&lt;='Product Ratings'!$M$7,O1334&gt;='Product Ratings'!$L$7),'Product Ratings'!$J$7,IF(AND(O1334&lt;='Product Ratings'!$M$8,O1334&gt;='Product Ratings'!$L$8),'Product Ratings'!$J$8,IF(O1334&gt;='Product Ratings'!$L$9,'Product Ratings'!$J$9)))))</f>
        <v>2</v>
      </c>
      <c r="U1334" s="99" t="b">
        <f>IF(AND(N1334&lt;='Product Ratings'!$R$5,N1334&gt;='Product Ratings'!$Q$5),'Product Ratings'!$O$5,IF(AND(N1334&lt;='Product Ratings'!$R$6,N1334&gt;='Product Ratings'!$Q$6),'Product Ratings'!$O$6,IF(AND(N1334&lt;='Product Ratings'!$R$7,N1334&gt;='Product Ratings'!$Q$7),'Product Ratings'!$O$7,IF(AND(N1334&lt;='Product Ratings'!$R$8,N1334&gt;='Product Ratings'!$Q$8),'Product Ratings'!$O$8,IF(N1334&gt;='Product Ratings'!$Q$9,'Product Ratings'!$O$9)))))</f>
        <v>0</v>
      </c>
      <c r="V1334" s="99">
        <f>IF(AND(P1334&lt;='Product Ratings'!$V$5,P1334&gt;='Product Ratings'!$U$5),'Product Ratings'!$S$5,IF(AND(P1334&lt;='Product Ratings'!$V$6,P1334&gt;='Product Ratings'!$U$6),'Product Ratings'!$S$6,IF(AND(P1334&lt;='Product Ratings'!$V$7,P1334&gt;='Product Ratings'!$U$7),'Product Ratings'!$S$7,IF(AND(P1334&lt;='Product Ratings'!$V$8,P1334&gt;='Product Ratings'!$U$8),'Product Ratings'!$S$8,IF(P1334&gt;='Product Ratings'!$U$9,'Product Ratings'!$S$9)))))</f>
        <v>5</v>
      </c>
      <c r="W1334" s="135">
        <f t="shared" si="6"/>
        <v>10</v>
      </c>
      <c r="X1334" s="90"/>
      <c r="Y1334" s="90"/>
      <c r="Z1334" s="90"/>
      <c r="AA1334" s="90"/>
      <c r="AB1334" s="90"/>
    </row>
    <row r="1335" ht="12.75" customHeight="1">
      <c r="A1335" s="87"/>
      <c r="B1335" s="90"/>
      <c r="C1335" s="90"/>
      <c r="D1335" s="126">
        <v>3.0</v>
      </c>
      <c r="E1335" s="127">
        <v>140.87</v>
      </c>
      <c r="F1335" s="128">
        <f t="shared" si="7"/>
        <v>91.5655</v>
      </c>
      <c r="G1335" s="129">
        <f t="shared" si="1"/>
        <v>49.3045</v>
      </c>
      <c r="H1335" s="130">
        <f t="shared" si="2"/>
        <v>0.35</v>
      </c>
      <c r="I1335" s="131">
        <v>44483.0</v>
      </c>
      <c r="J1335" s="132">
        <v>44519.0</v>
      </c>
      <c r="K1335" s="123"/>
      <c r="L1335" s="90"/>
      <c r="M1335" s="133">
        <f t="shared" si="3"/>
        <v>46.95666667</v>
      </c>
      <c r="N1335" s="99"/>
      <c r="O1335" s="133">
        <f t="shared" si="5"/>
        <v>30.52183333</v>
      </c>
      <c r="P1335" s="134">
        <v>0.62</v>
      </c>
      <c r="Q1335" s="90"/>
      <c r="R1335" s="99">
        <f>IF(AND(H1335&lt;='Product Ratings'!$E$5,H1335&gt;='Product Ratings'!$D$5),'Product Ratings'!$C$5,IF(AND(H1335&lt;='Product Ratings'!$E$6,H1335&gt;='Product Ratings'!$D$6),'Product Ratings'!$C$6,IF(AND(H1335&lt;='Product Ratings'!$E$7,H1335&gt;='Product Ratings'!$D$7),'Product Ratings'!$C$7,IF(AND(H1335&lt;='Product Ratings'!$E$8,H1335&gt;='Product Ratings'!$D$8),'Product Ratings'!$C$8,IF(H1335&gt;='Product Ratings'!$D$9,'Product Ratings'!$C$9)))))</f>
        <v>2</v>
      </c>
      <c r="S1335" s="99">
        <f>IF(AND(D1335&lt;='Product Ratings'!$I$5,D1335&gt;='Product Ratings'!$H$5),'Product Ratings'!$F$5,IF(AND(D1335&lt;='Product Ratings'!$I$6,D1335&gt;='Product Ratings'!$H$6),'Product Ratings'!$F$6,IF(AND(D1335&lt;='Product Ratings'!$I$7,I1335&gt;='Product Ratings'!$H$7),'Product Ratings'!$F$7,IF(AND(D1335&lt;='Product Ratings'!$I$8,D1335&gt;='Product Ratings'!$H$8),'Product Ratings'!$F$8,IF(D1335&gt;='Product Ratings'!$H$9,'Product Ratings'!$F$9)))))</f>
        <v>1</v>
      </c>
      <c r="T1335" s="99">
        <f>IF(AND(O1335&lt;='Product Ratings'!$M$5,O1335&gt;='Product Ratings'!$L$5),'Product Ratings'!$J$5,IF(AND(O1335&lt;='Product Ratings'!$M$6,O1335&gt;='Product Ratings'!$L$6),'Product Ratings'!$J$6,IF(AND(O1335&lt;='Product Ratings'!$M$7,O1335&gt;='Product Ratings'!$L$7),'Product Ratings'!$J$7,IF(AND(O1335&lt;='Product Ratings'!$M$8,O1335&gt;='Product Ratings'!$L$8),'Product Ratings'!$J$8,IF(O1335&gt;='Product Ratings'!$L$9,'Product Ratings'!$J$9)))))</f>
        <v>4</v>
      </c>
      <c r="U1335" s="99" t="b">
        <f>IF(AND(N1335&lt;='Product Ratings'!$R$5,N1335&gt;='Product Ratings'!$Q$5),'Product Ratings'!$O$5,IF(AND(N1335&lt;='Product Ratings'!$R$6,N1335&gt;='Product Ratings'!$Q$6),'Product Ratings'!$O$6,IF(AND(N1335&lt;='Product Ratings'!$R$7,N1335&gt;='Product Ratings'!$Q$7),'Product Ratings'!$O$7,IF(AND(N1335&lt;='Product Ratings'!$R$8,N1335&gt;='Product Ratings'!$Q$8),'Product Ratings'!$O$8,IF(N1335&gt;='Product Ratings'!$Q$9,'Product Ratings'!$O$9)))))</f>
        <v>0</v>
      </c>
      <c r="V1335" s="99">
        <f>IF(AND(P1335&lt;='Product Ratings'!$V$5,P1335&gt;='Product Ratings'!$U$5),'Product Ratings'!$S$5,IF(AND(P1335&lt;='Product Ratings'!$V$6,P1335&gt;='Product Ratings'!$U$6),'Product Ratings'!$S$6,IF(AND(P1335&lt;='Product Ratings'!$V$7,P1335&gt;='Product Ratings'!$U$7),'Product Ratings'!$S$7,IF(AND(P1335&lt;='Product Ratings'!$V$8,P1335&gt;='Product Ratings'!$U$8),'Product Ratings'!$S$8,IF(P1335&gt;='Product Ratings'!$U$9,'Product Ratings'!$S$9)))))</f>
        <v>5</v>
      </c>
      <c r="W1335" s="135">
        <f t="shared" si="6"/>
        <v>12</v>
      </c>
      <c r="X1335" s="90"/>
      <c r="Y1335" s="90"/>
      <c r="Z1335" s="90"/>
      <c r="AA1335" s="90"/>
      <c r="AB1335" s="90"/>
    </row>
    <row r="1336" ht="12.75" customHeight="1">
      <c r="A1336" s="87"/>
      <c r="B1336" s="90"/>
      <c r="C1336" s="90"/>
      <c r="D1336" s="126">
        <v>4.0</v>
      </c>
      <c r="E1336" s="127">
        <v>790.22</v>
      </c>
      <c r="F1336" s="128">
        <f t="shared" si="7"/>
        <v>513.643</v>
      </c>
      <c r="G1336" s="129">
        <f t="shared" si="1"/>
        <v>276.577</v>
      </c>
      <c r="H1336" s="130">
        <f t="shared" si="2"/>
        <v>0.35</v>
      </c>
      <c r="I1336" s="131">
        <v>44484.0</v>
      </c>
      <c r="J1336" s="132">
        <v>44520.0</v>
      </c>
      <c r="K1336" s="123"/>
      <c r="L1336" s="90"/>
      <c r="M1336" s="133">
        <f t="shared" si="3"/>
        <v>197.555</v>
      </c>
      <c r="N1336" s="99"/>
      <c r="O1336" s="133">
        <f t="shared" si="5"/>
        <v>128.41075</v>
      </c>
      <c r="P1336" s="134">
        <v>0.69</v>
      </c>
      <c r="Q1336" s="90"/>
      <c r="R1336" s="99">
        <f>IF(AND(H1336&lt;='Product Ratings'!$E$5,H1336&gt;='Product Ratings'!$D$5),'Product Ratings'!$C$5,IF(AND(H1336&lt;='Product Ratings'!$E$6,H1336&gt;='Product Ratings'!$D$6),'Product Ratings'!$C$6,IF(AND(H1336&lt;='Product Ratings'!$E$7,H1336&gt;='Product Ratings'!$D$7),'Product Ratings'!$C$7,IF(AND(H1336&lt;='Product Ratings'!$E$8,H1336&gt;='Product Ratings'!$D$8),'Product Ratings'!$C$8,IF(H1336&gt;='Product Ratings'!$D$9,'Product Ratings'!$C$9)))))</f>
        <v>2</v>
      </c>
      <c r="S1336" s="99">
        <f>IF(AND(D1336&lt;='Product Ratings'!$I$5,D1336&gt;='Product Ratings'!$H$5),'Product Ratings'!$F$5,IF(AND(D1336&lt;='Product Ratings'!$I$6,D1336&gt;='Product Ratings'!$H$6),'Product Ratings'!$F$6,IF(AND(D1336&lt;='Product Ratings'!$I$7,I1336&gt;='Product Ratings'!$H$7),'Product Ratings'!$F$7,IF(AND(D1336&lt;='Product Ratings'!$I$8,D1336&gt;='Product Ratings'!$H$8),'Product Ratings'!$F$8,IF(D1336&gt;='Product Ratings'!$H$9,'Product Ratings'!$F$9)))))</f>
        <v>1</v>
      </c>
      <c r="T1336" s="99">
        <f>IF(AND(O1336&lt;='Product Ratings'!$M$5,O1336&gt;='Product Ratings'!$L$5),'Product Ratings'!$J$5,IF(AND(O1336&lt;='Product Ratings'!$M$6,O1336&gt;='Product Ratings'!$L$6),'Product Ratings'!$J$6,IF(AND(O1336&lt;='Product Ratings'!$M$7,O1336&gt;='Product Ratings'!$L$7),'Product Ratings'!$J$7,IF(AND(O1336&lt;='Product Ratings'!$M$8,O1336&gt;='Product Ratings'!$L$8),'Product Ratings'!$J$8,IF(O1336&gt;='Product Ratings'!$L$9,'Product Ratings'!$J$9)))))</f>
        <v>2</v>
      </c>
      <c r="U1336" s="99" t="b">
        <f>IF(AND(N1336&lt;='Product Ratings'!$R$5,N1336&gt;='Product Ratings'!$Q$5),'Product Ratings'!$O$5,IF(AND(N1336&lt;='Product Ratings'!$R$6,N1336&gt;='Product Ratings'!$Q$6),'Product Ratings'!$O$6,IF(AND(N1336&lt;='Product Ratings'!$R$7,N1336&gt;='Product Ratings'!$Q$7),'Product Ratings'!$O$7,IF(AND(N1336&lt;='Product Ratings'!$R$8,N1336&gt;='Product Ratings'!$Q$8),'Product Ratings'!$O$8,IF(N1336&gt;='Product Ratings'!$Q$9,'Product Ratings'!$O$9)))))</f>
        <v>0</v>
      </c>
      <c r="V1336" s="99">
        <f>IF(AND(P1336&lt;='Product Ratings'!$V$5,P1336&gt;='Product Ratings'!$U$5),'Product Ratings'!$S$5,IF(AND(P1336&lt;='Product Ratings'!$V$6,P1336&gt;='Product Ratings'!$U$6),'Product Ratings'!$S$6,IF(AND(P1336&lt;='Product Ratings'!$V$7,P1336&gt;='Product Ratings'!$U$7),'Product Ratings'!$S$7,IF(AND(P1336&lt;='Product Ratings'!$V$8,P1336&gt;='Product Ratings'!$U$8),'Product Ratings'!$S$8,IF(P1336&gt;='Product Ratings'!$U$9,'Product Ratings'!$S$9)))))</f>
        <v>5</v>
      </c>
      <c r="W1336" s="135">
        <f t="shared" si="6"/>
        <v>10</v>
      </c>
      <c r="X1336" s="90"/>
      <c r="Y1336" s="90"/>
      <c r="Z1336" s="90"/>
      <c r="AA1336" s="90"/>
      <c r="AB1336" s="90"/>
    </row>
    <row r="1337" ht="12.75" customHeight="1">
      <c r="A1337" s="87"/>
      <c r="B1337" s="90"/>
      <c r="C1337" s="90"/>
      <c r="D1337" s="126">
        <v>5.0</v>
      </c>
      <c r="E1337" s="127">
        <v>79.57</v>
      </c>
      <c r="F1337" s="128">
        <f t="shared" si="7"/>
        <v>51.7205</v>
      </c>
      <c r="G1337" s="129">
        <f t="shared" si="1"/>
        <v>27.8495</v>
      </c>
      <c r="H1337" s="130">
        <f t="shared" si="2"/>
        <v>0.35</v>
      </c>
      <c r="I1337" s="131">
        <v>44485.0</v>
      </c>
      <c r="J1337" s="132">
        <v>44521.0</v>
      </c>
      <c r="K1337" s="123"/>
      <c r="L1337" s="90"/>
      <c r="M1337" s="133">
        <f t="shared" si="3"/>
        <v>15.914</v>
      </c>
      <c r="N1337" s="99"/>
      <c r="O1337" s="133">
        <f t="shared" si="5"/>
        <v>10.3441</v>
      </c>
      <c r="P1337" s="134">
        <v>0.64</v>
      </c>
      <c r="Q1337" s="90"/>
      <c r="R1337" s="99">
        <f>IF(AND(H1337&lt;='Product Ratings'!$E$5,H1337&gt;='Product Ratings'!$D$5),'Product Ratings'!$C$5,IF(AND(H1337&lt;='Product Ratings'!$E$6,H1337&gt;='Product Ratings'!$D$6),'Product Ratings'!$C$6,IF(AND(H1337&lt;='Product Ratings'!$E$7,H1337&gt;='Product Ratings'!$D$7),'Product Ratings'!$C$7,IF(AND(H1337&lt;='Product Ratings'!$E$8,H1337&gt;='Product Ratings'!$D$8),'Product Ratings'!$C$8,IF(H1337&gt;='Product Ratings'!$D$9,'Product Ratings'!$C$9)))))</f>
        <v>2</v>
      </c>
      <c r="S1337" s="99">
        <f>IF(AND(D1337&lt;='Product Ratings'!$I$5,D1337&gt;='Product Ratings'!$H$5),'Product Ratings'!$F$5,IF(AND(D1337&lt;='Product Ratings'!$I$6,D1337&gt;='Product Ratings'!$H$6),'Product Ratings'!$F$6,IF(AND(D1337&lt;='Product Ratings'!$I$7,I1337&gt;='Product Ratings'!$H$7),'Product Ratings'!$F$7,IF(AND(D1337&lt;='Product Ratings'!$I$8,D1337&gt;='Product Ratings'!$H$8),'Product Ratings'!$F$8,IF(D1337&gt;='Product Ratings'!$H$9,'Product Ratings'!$F$9)))))</f>
        <v>1</v>
      </c>
      <c r="T1337" s="99">
        <f>IF(AND(O1337&lt;='Product Ratings'!$M$5,O1337&gt;='Product Ratings'!$L$5),'Product Ratings'!$J$5,IF(AND(O1337&lt;='Product Ratings'!$M$6,O1337&gt;='Product Ratings'!$L$6),'Product Ratings'!$J$6,IF(AND(O1337&lt;='Product Ratings'!$M$7,O1337&gt;='Product Ratings'!$L$7),'Product Ratings'!$J$7,IF(AND(O1337&lt;='Product Ratings'!$M$8,O1337&gt;='Product Ratings'!$L$8),'Product Ratings'!$J$8,IF(O1337&gt;='Product Ratings'!$L$9,'Product Ratings'!$J$9)))))</f>
        <v>5</v>
      </c>
      <c r="U1337" s="99" t="b">
        <f>IF(AND(N1337&lt;='Product Ratings'!$R$5,N1337&gt;='Product Ratings'!$Q$5),'Product Ratings'!$O$5,IF(AND(N1337&lt;='Product Ratings'!$R$6,N1337&gt;='Product Ratings'!$Q$6),'Product Ratings'!$O$6,IF(AND(N1337&lt;='Product Ratings'!$R$7,N1337&gt;='Product Ratings'!$Q$7),'Product Ratings'!$O$7,IF(AND(N1337&lt;='Product Ratings'!$R$8,N1337&gt;='Product Ratings'!$Q$8),'Product Ratings'!$O$8,IF(N1337&gt;='Product Ratings'!$Q$9,'Product Ratings'!$O$9)))))</f>
        <v>0</v>
      </c>
      <c r="V1337" s="99">
        <f>IF(AND(P1337&lt;='Product Ratings'!$V$5,P1337&gt;='Product Ratings'!$U$5),'Product Ratings'!$S$5,IF(AND(P1337&lt;='Product Ratings'!$V$6,P1337&gt;='Product Ratings'!$U$6),'Product Ratings'!$S$6,IF(AND(P1337&lt;='Product Ratings'!$V$7,P1337&gt;='Product Ratings'!$U$7),'Product Ratings'!$S$7,IF(AND(P1337&lt;='Product Ratings'!$V$8,P1337&gt;='Product Ratings'!$U$8),'Product Ratings'!$S$8,IF(P1337&gt;='Product Ratings'!$U$9,'Product Ratings'!$S$9)))))</f>
        <v>5</v>
      </c>
      <c r="W1337" s="135">
        <f t="shared" si="6"/>
        <v>13</v>
      </c>
      <c r="X1337" s="90"/>
      <c r="Y1337" s="90"/>
      <c r="Z1337" s="90"/>
      <c r="AA1337" s="90"/>
      <c r="AB1337" s="90"/>
    </row>
    <row r="1338" ht="12.75" customHeight="1">
      <c r="A1338" s="87"/>
      <c r="B1338" s="90"/>
      <c r="C1338" s="90"/>
      <c r="D1338" s="126">
        <v>6.0</v>
      </c>
      <c r="E1338" s="127">
        <v>13.04</v>
      </c>
      <c r="F1338" s="128">
        <f t="shared" si="7"/>
        <v>8.476</v>
      </c>
      <c r="G1338" s="129">
        <f t="shared" si="1"/>
        <v>4.564</v>
      </c>
      <c r="H1338" s="130">
        <f t="shared" si="2"/>
        <v>0.35</v>
      </c>
      <c r="I1338" s="131">
        <v>44486.0</v>
      </c>
      <c r="J1338" s="132">
        <v>44522.0</v>
      </c>
      <c r="K1338" s="123"/>
      <c r="L1338" s="90"/>
      <c r="M1338" s="133">
        <f t="shared" si="3"/>
        <v>2.173333333</v>
      </c>
      <c r="N1338" s="99"/>
      <c r="O1338" s="133">
        <f t="shared" si="5"/>
        <v>1.412666667</v>
      </c>
      <c r="P1338" s="134">
        <v>0.15</v>
      </c>
      <c r="Q1338" s="90"/>
      <c r="R1338" s="99">
        <f>IF(AND(H1338&lt;='Product Ratings'!$E$5,H1338&gt;='Product Ratings'!$D$5),'Product Ratings'!$C$5,IF(AND(H1338&lt;='Product Ratings'!$E$6,H1338&gt;='Product Ratings'!$D$6),'Product Ratings'!$C$6,IF(AND(H1338&lt;='Product Ratings'!$E$7,H1338&gt;='Product Ratings'!$D$7),'Product Ratings'!$C$7,IF(AND(H1338&lt;='Product Ratings'!$E$8,H1338&gt;='Product Ratings'!$D$8),'Product Ratings'!$C$8,IF(H1338&gt;='Product Ratings'!$D$9,'Product Ratings'!$C$9)))))</f>
        <v>2</v>
      </c>
      <c r="S1338" s="99">
        <f>IF(AND(D1338&lt;='Product Ratings'!$I$5,D1338&gt;='Product Ratings'!$H$5),'Product Ratings'!$F$5,IF(AND(D1338&lt;='Product Ratings'!$I$6,D1338&gt;='Product Ratings'!$H$6),'Product Ratings'!$F$6,IF(AND(D1338&lt;='Product Ratings'!$I$7,I1338&gt;='Product Ratings'!$H$7),'Product Ratings'!$F$7,IF(AND(D1338&lt;='Product Ratings'!$I$8,D1338&gt;='Product Ratings'!$H$8),'Product Ratings'!$F$8,IF(D1338&gt;='Product Ratings'!$H$9,'Product Ratings'!$F$9)))))</f>
        <v>2</v>
      </c>
      <c r="T1338" s="99">
        <f>IF(AND(O1338&lt;='Product Ratings'!$M$5,O1338&gt;='Product Ratings'!$L$5),'Product Ratings'!$J$5,IF(AND(O1338&lt;='Product Ratings'!$M$6,O1338&gt;='Product Ratings'!$L$6),'Product Ratings'!$J$6,IF(AND(O1338&lt;='Product Ratings'!$M$7,O1338&gt;='Product Ratings'!$L$7),'Product Ratings'!$J$7,IF(AND(O1338&lt;='Product Ratings'!$M$8,O1338&gt;='Product Ratings'!$L$8),'Product Ratings'!$J$8,IF(O1338&gt;='Product Ratings'!$L$9,'Product Ratings'!$J$9)))))</f>
        <v>5</v>
      </c>
      <c r="U1338" s="99" t="b">
        <f>IF(AND(N1338&lt;='Product Ratings'!$R$5,N1338&gt;='Product Ratings'!$Q$5),'Product Ratings'!$O$5,IF(AND(N1338&lt;='Product Ratings'!$R$6,N1338&gt;='Product Ratings'!$Q$6),'Product Ratings'!$O$6,IF(AND(N1338&lt;='Product Ratings'!$R$7,N1338&gt;='Product Ratings'!$Q$7),'Product Ratings'!$O$7,IF(AND(N1338&lt;='Product Ratings'!$R$8,N1338&gt;='Product Ratings'!$Q$8),'Product Ratings'!$O$8,IF(N1338&gt;='Product Ratings'!$Q$9,'Product Ratings'!$O$9)))))</f>
        <v>0</v>
      </c>
      <c r="V1338" s="99">
        <f>IF(AND(P1338&lt;='Product Ratings'!$V$5,P1338&gt;='Product Ratings'!$U$5),'Product Ratings'!$S$5,IF(AND(P1338&lt;='Product Ratings'!$V$6,P1338&gt;='Product Ratings'!$U$6),'Product Ratings'!$S$6,IF(AND(P1338&lt;='Product Ratings'!$V$7,P1338&gt;='Product Ratings'!$U$7),'Product Ratings'!$S$7,IF(AND(P1338&lt;='Product Ratings'!$V$8,P1338&gt;='Product Ratings'!$U$8),'Product Ratings'!$S$8,IF(P1338&gt;='Product Ratings'!$U$9,'Product Ratings'!$S$9)))))</f>
        <v>3</v>
      </c>
      <c r="W1338" s="135">
        <f t="shared" si="6"/>
        <v>12</v>
      </c>
      <c r="X1338" s="90"/>
      <c r="Y1338" s="90"/>
      <c r="Z1338" s="90"/>
      <c r="AA1338" s="90"/>
      <c r="AB1338" s="90"/>
    </row>
    <row r="1339" ht="12.75" customHeight="1">
      <c r="A1339" s="87"/>
      <c r="B1339" s="90"/>
      <c r="C1339" s="90"/>
      <c r="D1339" s="126">
        <v>1.0</v>
      </c>
      <c r="E1339" s="127">
        <v>13.04</v>
      </c>
      <c r="F1339" s="128">
        <f t="shared" si="7"/>
        <v>8.476</v>
      </c>
      <c r="G1339" s="129">
        <f t="shared" si="1"/>
        <v>4.564</v>
      </c>
      <c r="H1339" s="130">
        <f t="shared" si="2"/>
        <v>0.35</v>
      </c>
      <c r="I1339" s="131">
        <v>44487.0</v>
      </c>
      <c r="J1339" s="132">
        <v>44523.0</v>
      </c>
      <c r="K1339" s="123"/>
      <c r="L1339" s="90"/>
      <c r="M1339" s="133">
        <f t="shared" si="3"/>
        <v>13.04</v>
      </c>
      <c r="N1339" s="99"/>
      <c r="O1339" s="133">
        <f t="shared" si="5"/>
        <v>8.476</v>
      </c>
      <c r="P1339" s="134">
        <v>0.85</v>
      </c>
      <c r="Q1339" s="90"/>
      <c r="R1339" s="99">
        <f>IF(AND(H1339&lt;='Product Ratings'!$E$5,H1339&gt;='Product Ratings'!$D$5),'Product Ratings'!$C$5,IF(AND(H1339&lt;='Product Ratings'!$E$6,H1339&gt;='Product Ratings'!$D$6),'Product Ratings'!$C$6,IF(AND(H1339&lt;='Product Ratings'!$E$7,H1339&gt;='Product Ratings'!$D$7),'Product Ratings'!$C$7,IF(AND(H1339&lt;='Product Ratings'!$E$8,H1339&gt;='Product Ratings'!$D$8),'Product Ratings'!$C$8,IF(H1339&gt;='Product Ratings'!$D$9,'Product Ratings'!$C$9)))))</f>
        <v>2</v>
      </c>
      <c r="S1339" s="99">
        <f>IF(AND(D1339&lt;='Product Ratings'!$I$5,D1339&gt;='Product Ratings'!$H$5),'Product Ratings'!$F$5,IF(AND(D1339&lt;='Product Ratings'!$I$6,D1339&gt;='Product Ratings'!$H$6),'Product Ratings'!$F$6,IF(AND(D1339&lt;='Product Ratings'!$I$7,I1339&gt;='Product Ratings'!$H$7),'Product Ratings'!$F$7,IF(AND(D1339&lt;='Product Ratings'!$I$8,D1339&gt;='Product Ratings'!$H$8),'Product Ratings'!$F$8,IF(D1339&gt;='Product Ratings'!$H$9,'Product Ratings'!$F$9)))))</f>
        <v>1</v>
      </c>
      <c r="T1339" s="99">
        <f>IF(AND(O1339&lt;='Product Ratings'!$M$5,O1339&gt;='Product Ratings'!$L$5),'Product Ratings'!$J$5,IF(AND(O1339&lt;='Product Ratings'!$M$6,O1339&gt;='Product Ratings'!$L$6),'Product Ratings'!$J$6,IF(AND(O1339&lt;='Product Ratings'!$M$7,O1339&gt;='Product Ratings'!$L$7),'Product Ratings'!$J$7,IF(AND(O1339&lt;='Product Ratings'!$M$8,O1339&gt;='Product Ratings'!$L$8),'Product Ratings'!$J$8,IF(O1339&gt;='Product Ratings'!$L$9,'Product Ratings'!$J$9)))))</f>
        <v>5</v>
      </c>
      <c r="U1339" s="99" t="b">
        <f>IF(AND(N1339&lt;='Product Ratings'!$R$5,N1339&gt;='Product Ratings'!$Q$5),'Product Ratings'!$O$5,IF(AND(N1339&lt;='Product Ratings'!$R$6,N1339&gt;='Product Ratings'!$Q$6),'Product Ratings'!$O$6,IF(AND(N1339&lt;='Product Ratings'!$R$7,N1339&gt;='Product Ratings'!$Q$7),'Product Ratings'!$O$7,IF(AND(N1339&lt;='Product Ratings'!$R$8,N1339&gt;='Product Ratings'!$Q$8),'Product Ratings'!$O$8,IF(N1339&gt;='Product Ratings'!$Q$9,'Product Ratings'!$O$9)))))</f>
        <v>0</v>
      </c>
      <c r="V1339" s="99">
        <f>IF(AND(P1339&lt;='Product Ratings'!$V$5,P1339&gt;='Product Ratings'!$U$5),'Product Ratings'!$S$5,IF(AND(P1339&lt;='Product Ratings'!$V$6,P1339&gt;='Product Ratings'!$U$6),'Product Ratings'!$S$6,IF(AND(P1339&lt;='Product Ratings'!$V$7,P1339&gt;='Product Ratings'!$U$7),'Product Ratings'!$S$7,IF(AND(P1339&lt;='Product Ratings'!$V$8,P1339&gt;='Product Ratings'!$U$8),'Product Ratings'!$S$8,IF(P1339&gt;='Product Ratings'!$U$9,'Product Ratings'!$S$9)))))</f>
        <v>5</v>
      </c>
      <c r="W1339" s="135">
        <f t="shared" si="6"/>
        <v>13</v>
      </c>
      <c r="X1339" s="90"/>
      <c r="Y1339" s="90"/>
      <c r="Z1339" s="90"/>
      <c r="AA1339" s="90"/>
      <c r="AB1339" s="90"/>
    </row>
    <row r="1340" ht="12.75" customHeight="1">
      <c r="A1340" s="87"/>
      <c r="B1340" s="90"/>
      <c r="C1340" s="90"/>
      <c r="D1340" s="126">
        <v>2.0</v>
      </c>
      <c r="E1340" s="127">
        <v>78.26</v>
      </c>
      <c r="F1340" s="128">
        <f t="shared" si="7"/>
        <v>50.869</v>
      </c>
      <c r="G1340" s="129">
        <f t="shared" si="1"/>
        <v>27.391</v>
      </c>
      <c r="H1340" s="130">
        <f t="shared" si="2"/>
        <v>0.35</v>
      </c>
      <c r="I1340" s="131">
        <v>44488.0</v>
      </c>
      <c r="J1340" s="132">
        <v>44524.0</v>
      </c>
      <c r="K1340" s="123"/>
      <c r="L1340" s="90"/>
      <c r="M1340" s="133">
        <f t="shared" si="3"/>
        <v>39.13</v>
      </c>
      <c r="N1340" s="99"/>
      <c r="O1340" s="133">
        <f t="shared" si="5"/>
        <v>25.4345</v>
      </c>
      <c r="P1340" s="134">
        <v>0.87</v>
      </c>
      <c r="Q1340" s="90"/>
      <c r="R1340" s="99">
        <f>IF(AND(H1340&lt;='Product Ratings'!$E$5,H1340&gt;='Product Ratings'!$D$5),'Product Ratings'!$C$5,IF(AND(H1340&lt;='Product Ratings'!$E$6,H1340&gt;='Product Ratings'!$D$6),'Product Ratings'!$C$6,IF(AND(H1340&lt;='Product Ratings'!$E$7,H1340&gt;='Product Ratings'!$D$7),'Product Ratings'!$C$7,IF(AND(H1340&lt;='Product Ratings'!$E$8,H1340&gt;='Product Ratings'!$D$8),'Product Ratings'!$C$8,IF(H1340&gt;='Product Ratings'!$D$9,'Product Ratings'!$C$9)))))</f>
        <v>2</v>
      </c>
      <c r="S1340" s="99">
        <f>IF(AND(D1340&lt;='Product Ratings'!$I$5,D1340&gt;='Product Ratings'!$H$5),'Product Ratings'!$F$5,IF(AND(D1340&lt;='Product Ratings'!$I$6,D1340&gt;='Product Ratings'!$H$6),'Product Ratings'!$F$6,IF(AND(D1340&lt;='Product Ratings'!$I$7,I1340&gt;='Product Ratings'!$H$7),'Product Ratings'!$F$7,IF(AND(D1340&lt;='Product Ratings'!$I$8,D1340&gt;='Product Ratings'!$H$8),'Product Ratings'!$F$8,IF(D1340&gt;='Product Ratings'!$H$9,'Product Ratings'!$F$9)))))</f>
        <v>1</v>
      </c>
      <c r="T1340" s="99" t="b">
        <f>IF(AND(O1340&lt;='Product Ratings'!$M$5,O1340&gt;='Product Ratings'!$L$5),'Product Ratings'!$J$5,IF(AND(O1340&lt;='Product Ratings'!$M$6,O1340&gt;='Product Ratings'!$L$6),'Product Ratings'!$J$6,IF(AND(O1340&lt;='Product Ratings'!$M$7,O1340&gt;='Product Ratings'!$L$7),'Product Ratings'!$J$7,IF(AND(O1340&lt;='Product Ratings'!$M$8,O1340&gt;='Product Ratings'!$L$8),'Product Ratings'!$J$8,IF(O1340&gt;='Product Ratings'!$L$9,'Product Ratings'!$J$9)))))</f>
        <v>0</v>
      </c>
      <c r="U1340" s="99" t="b">
        <f>IF(AND(N1340&lt;='Product Ratings'!$R$5,N1340&gt;='Product Ratings'!$Q$5),'Product Ratings'!$O$5,IF(AND(N1340&lt;='Product Ratings'!$R$6,N1340&gt;='Product Ratings'!$Q$6),'Product Ratings'!$O$6,IF(AND(N1340&lt;='Product Ratings'!$R$7,N1340&gt;='Product Ratings'!$Q$7),'Product Ratings'!$O$7,IF(AND(N1340&lt;='Product Ratings'!$R$8,N1340&gt;='Product Ratings'!$Q$8),'Product Ratings'!$O$8,IF(N1340&gt;='Product Ratings'!$Q$9,'Product Ratings'!$O$9)))))</f>
        <v>0</v>
      </c>
      <c r="V1340" s="99">
        <f>IF(AND(P1340&lt;='Product Ratings'!$V$5,P1340&gt;='Product Ratings'!$U$5),'Product Ratings'!$S$5,IF(AND(P1340&lt;='Product Ratings'!$V$6,P1340&gt;='Product Ratings'!$U$6),'Product Ratings'!$S$6,IF(AND(P1340&lt;='Product Ratings'!$V$7,P1340&gt;='Product Ratings'!$U$7),'Product Ratings'!$S$7,IF(AND(P1340&lt;='Product Ratings'!$V$8,P1340&gt;='Product Ratings'!$U$8),'Product Ratings'!$S$8,IF(P1340&gt;='Product Ratings'!$U$9,'Product Ratings'!$S$9)))))</f>
        <v>5</v>
      </c>
      <c r="W1340" s="135">
        <f t="shared" si="6"/>
        <v>8</v>
      </c>
      <c r="X1340" s="90"/>
      <c r="Y1340" s="90"/>
      <c r="Z1340" s="90"/>
      <c r="AA1340" s="90"/>
      <c r="AB1340" s="90"/>
    </row>
    <row r="1341" ht="12.75" customHeight="1">
      <c r="A1341" s="87"/>
      <c r="B1341" s="90"/>
      <c r="C1341" s="90"/>
      <c r="D1341" s="126">
        <v>3.0</v>
      </c>
      <c r="E1341" s="127">
        <v>858.7</v>
      </c>
      <c r="F1341" s="128">
        <f t="shared" si="7"/>
        <v>558.155</v>
      </c>
      <c r="G1341" s="129">
        <f t="shared" si="1"/>
        <v>300.545</v>
      </c>
      <c r="H1341" s="130">
        <f t="shared" si="2"/>
        <v>0.35</v>
      </c>
      <c r="I1341" s="131">
        <v>44489.0</v>
      </c>
      <c r="J1341" s="132">
        <v>44525.0</v>
      </c>
      <c r="K1341" s="123"/>
      <c r="L1341" s="90"/>
      <c r="M1341" s="133">
        <f t="shared" si="3"/>
        <v>286.2333333</v>
      </c>
      <c r="N1341" s="99"/>
      <c r="O1341" s="133">
        <f t="shared" si="5"/>
        <v>186.0516667</v>
      </c>
      <c r="P1341" s="134">
        <v>0.88</v>
      </c>
      <c r="Q1341" s="90"/>
      <c r="R1341" s="99">
        <f>IF(AND(H1341&lt;='Product Ratings'!$E$5,H1341&gt;='Product Ratings'!$D$5),'Product Ratings'!$C$5,IF(AND(H1341&lt;='Product Ratings'!$E$6,H1341&gt;='Product Ratings'!$D$6),'Product Ratings'!$C$6,IF(AND(H1341&lt;='Product Ratings'!$E$7,H1341&gt;='Product Ratings'!$D$7),'Product Ratings'!$C$7,IF(AND(H1341&lt;='Product Ratings'!$E$8,H1341&gt;='Product Ratings'!$D$8),'Product Ratings'!$C$8,IF(H1341&gt;='Product Ratings'!$D$9,'Product Ratings'!$C$9)))))</f>
        <v>2</v>
      </c>
      <c r="S1341" s="99">
        <f>IF(AND(D1341&lt;='Product Ratings'!$I$5,D1341&gt;='Product Ratings'!$H$5),'Product Ratings'!$F$5,IF(AND(D1341&lt;='Product Ratings'!$I$6,D1341&gt;='Product Ratings'!$H$6),'Product Ratings'!$F$6,IF(AND(D1341&lt;='Product Ratings'!$I$7,I1341&gt;='Product Ratings'!$H$7),'Product Ratings'!$F$7,IF(AND(D1341&lt;='Product Ratings'!$I$8,D1341&gt;='Product Ratings'!$H$8),'Product Ratings'!$F$8,IF(D1341&gt;='Product Ratings'!$H$9,'Product Ratings'!$F$9)))))</f>
        <v>1</v>
      </c>
      <c r="T1341" s="99">
        <f>IF(AND(O1341&lt;='Product Ratings'!$M$5,O1341&gt;='Product Ratings'!$L$5),'Product Ratings'!$J$5,IF(AND(O1341&lt;='Product Ratings'!$M$6,O1341&gt;='Product Ratings'!$L$6),'Product Ratings'!$J$6,IF(AND(O1341&lt;='Product Ratings'!$M$7,O1341&gt;='Product Ratings'!$L$7),'Product Ratings'!$J$7,IF(AND(O1341&lt;='Product Ratings'!$M$8,O1341&gt;='Product Ratings'!$L$8),'Product Ratings'!$J$8,IF(O1341&gt;='Product Ratings'!$L$9,'Product Ratings'!$J$9)))))</f>
        <v>1</v>
      </c>
      <c r="U1341" s="99" t="b">
        <f>IF(AND(N1341&lt;='Product Ratings'!$R$5,N1341&gt;='Product Ratings'!$Q$5),'Product Ratings'!$O$5,IF(AND(N1341&lt;='Product Ratings'!$R$6,N1341&gt;='Product Ratings'!$Q$6),'Product Ratings'!$O$6,IF(AND(N1341&lt;='Product Ratings'!$R$7,N1341&gt;='Product Ratings'!$Q$7),'Product Ratings'!$O$7,IF(AND(N1341&lt;='Product Ratings'!$R$8,N1341&gt;='Product Ratings'!$Q$8),'Product Ratings'!$O$8,IF(N1341&gt;='Product Ratings'!$Q$9,'Product Ratings'!$O$9)))))</f>
        <v>0</v>
      </c>
      <c r="V1341" s="99">
        <f>IF(AND(P1341&lt;='Product Ratings'!$V$5,P1341&gt;='Product Ratings'!$U$5),'Product Ratings'!$S$5,IF(AND(P1341&lt;='Product Ratings'!$V$6,P1341&gt;='Product Ratings'!$U$6),'Product Ratings'!$S$6,IF(AND(P1341&lt;='Product Ratings'!$V$7,P1341&gt;='Product Ratings'!$U$7),'Product Ratings'!$S$7,IF(AND(P1341&lt;='Product Ratings'!$V$8,P1341&gt;='Product Ratings'!$U$8),'Product Ratings'!$S$8,IF(P1341&gt;='Product Ratings'!$U$9,'Product Ratings'!$S$9)))))</f>
        <v>5</v>
      </c>
      <c r="W1341" s="135">
        <f t="shared" si="6"/>
        <v>9</v>
      </c>
      <c r="X1341" s="90"/>
      <c r="Y1341" s="90"/>
      <c r="Z1341" s="90"/>
      <c r="AA1341" s="90"/>
      <c r="AB1341" s="90"/>
    </row>
    <row r="1342" ht="12.75" customHeight="1">
      <c r="A1342" s="87"/>
      <c r="B1342" s="90"/>
      <c r="C1342" s="90"/>
      <c r="D1342" s="126">
        <v>4.0</v>
      </c>
      <c r="E1342" s="127">
        <v>72.87</v>
      </c>
      <c r="F1342" s="128">
        <f t="shared" si="7"/>
        <v>47.3655</v>
      </c>
      <c r="G1342" s="129">
        <f t="shared" si="1"/>
        <v>25.5045</v>
      </c>
      <c r="H1342" s="130">
        <f t="shared" si="2"/>
        <v>0.35</v>
      </c>
      <c r="I1342" s="131">
        <v>44490.0</v>
      </c>
      <c r="J1342" s="132">
        <v>44526.0</v>
      </c>
      <c r="K1342" s="123"/>
      <c r="L1342" s="90"/>
      <c r="M1342" s="133">
        <f t="shared" si="3"/>
        <v>18.2175</v>
      </c>
      <c r="N1342" s="99"/>
      <c r="O1342" s="133">
        <f t="shared" si="5"/>
        <v>11.841375</v>
      </c>
      <c r="P1342" s="134">
        <v>0.89</v>
      </c>
      <c r="Q1342" s="90"/>
      <c r="R1342" s="99">
        <f>IF(AND(H1342&lt;='Product Ratings'!$E$5,H1342&gt;='Product Ratings'!$D$5),'Product Ratings'!$C$5,IF(AND(H1342&lt;='Product Ratings'!$E$6,H1342&gt;='Product Ratings'!$D$6),'Product Ratings'!$C$6,IF(AND(H1342&lt;='Product Ratings'!$E$7,H1342&gt;='Product Ratings'!$D$7),'Product Ratings'!$C$7,IF(AND(H1342&lt;='Product Ratings'!$E$8,H1342&gt;='Product Ratings'!$D$8),'Product Ratings'!$C$8,IF(H1342&gt;='Product Ratings'!$D$9,'Product Ratings'!$C$9)))))</f>
        <v>2</v>
      </c>
      <c r="S1342" s="99">
        <f>IF(AND(D1342&lt;='Product Ratings'!$I$5,D1342&gt;='Product Ratings'!$H$5),'Product Ratings'!$F$5,IF(AND(D1342&lt;='Product Ratings'!$I$6,D1342&gt;='Product Ratings'!$H$6),'Product Ratings'!$F$6,IF(AND(D1342&lt;='Product Ratings'!$I$7,I1342&gt;='Product Ratings'!$H$7),'Product Ratings'!$F$7,IF(AND(D1342&lt;='Product Ratings'!$I$8,D1342&gt;='Product Ratings'!$H$8),'Product Ratings'!$F$8,IF(D1342&gt;='Product Ratings'!$H$9,'Product Ratings'!$F$9)))))</f>
        <v>1</v>
      </c>
      <c r="T1342" s="99">
        <f>IF(AND(O1342&lt;='Product Ratings'!$M$5,O1342&gt;='Product Ratings'!$L$5),'Product Ratings'!$J$5,IF(AND(O1342&lt;='Product Ratings'!$M$6,O1342&gt;='Product Ratings'!$L$6),'Product Ratings'!$J$6,IF(AND(O1342&lt;='Product Ratings'!$M$7,O1342&gt;='Product Ratings'!$L$7),'Product Ratings'!$J$7,IF(AND(O1342&lt;='Product Ratings'!$M$8,O1342&gt;='Product Ratings'!$L$8),'Product Ratings'!$J$8,IF(O1342&gt;='Product Ratings'!$L$9,'Product Ratings'!$J$9)))))</f>
        <v>5</v>
      </c>
      <c r="U1342" s="99" t="b">
        <f>IF(AND(N1342&lt;='Product Ratings'!$R$5,N1342&gt;='Product Ratings'!$Q$5),'Product Ratings'!$O$5,IF(AND(N1342&lt;='Product Ratings'!$R$6,N1342&gt;='Product Ratings'!$Q$6),'Product Ratings'!$O$6,IF(AND(N1342&lt;='Product Ratings'!$R$7,N1342&gt;='Product Ratings'!$Q$7),'Product Ratings'!$O$7,IF(AND(N1342&lt;='Product Ratings'!$R$8,N1342&gt;='Product Ratings'!$Q$8),'Product Ratings'!$O$8,IF(N1342&gt;='Product Ratings'!$Q$9,'Product Ratings'!$O$9)))))</f>
        <v>0</v>
      </c>
      <c r="V1342" s="99">
        <f>IF(AND(P1342&lt;='Product Ratings'!$V$5,P1342&gt;='Product Ratings'!$U$5),'Product Ratings'!$S$5,IF(AND(P1342&lt;='Product Ratings'!$V$6,P1342&gt;='Product Ratings'!$U$6),'Product Ratings'!$S$6,IF(AND(P1342&lt;='Product Ratings'!$V$7,P1342&gt;='Product Ratings'!$U$7),'Product Ratings'!$S$7,IF(AND(P1342&lt;='Product Ratings'!$V$8,P1342&gt;='Product Ratings'!$U$8),'Product Ratings'!$S$8,IF(P1342&gt;='Product Ratings'!$U$9,'Product Ratings'!$S$9)))))</f>
        <v>5</v>
      </c>
      <c r="W1342" s="135">
        <f t="shared" si="6"/>
        <v>13</v>
      </c>
      <c r="X1342" s="90"/>
      <c r="Y1342" s="90"/>
      <c r="Z1342" s="90"/>
      <c r="AA1342" s="90"/>
      <c r="AB1342" s="90"/>
    </row>
    <row r="1343" ht="12.75" customHeight="1">
      <c r="A1343" s="87"/>
      <c r="B1343" s="90"/>
      <c r="C1343" s="90"/>
      <c r="D1343" s="126">
        <v>5.0</v>
      </c>
      <c r="E1343" s="127">
        <v>65.22</v>
      </c>
      <c r="F1343" s="128">
        <f t="shared" si="7"/>
        <v>42.393</v>
      </c>
      <c r="G1343" s="129">
        <f t="shared" si="1"/>
        <v>22.827</v>
      </c>
      <c r="H1343" s="130">
        <f t="shared" si="2"/>
        <v>0.35</v>
      </c>
      <c r="I1343" s="131">
        <v>44491.0</v>
      </c>
      <c r="J1343" s="132">
        <v>44527.0</v>
      </c>
      <c r="K1343" s="123"/>
      <c r="L1343" s="90"/>
      <c r="M1343" s="133">
        <f t="shared" si="3"/>
        <v>13.044</v>
      </c>
      <c r="N1343" s="99"/>
      <c r="O1343" s="133">
        <f t="shared" si="5"/>
        <v>8.4786</v>
      </c>
      <c r="P1343" s="134">
        <v>0.9</v>
      </c>
      <c r="Q1343" s="90"/>
      <c r="R1343" s="99">
        <f>IF(AND(H1343&lt;='Product Ratings'!$E$5,H1343&gt;='Product Ratings'!$D$5),'Product Ratings'!$C$5,IF(AND(H1343&lt;='Product Ratings'!$E$6,H1343&gt;='Product Ratings'!$D$6),'Product Ratings'!$C$6,IF(AND(H1343&lt;='Product Ratings'!$E$7,H1343&gt;='Product Ratings'!$D$7),'Product Ratings'!$C$7,IF(AND(H1343&lt;='Product Ratings'!$E$8,H1343&gt;='Product Ratings'!$D$8),'Product Ratings'!$C$8,IF(H1343&gt;='Product Ratings'!$D$9,'Product Ratings'!$C$9)))))</f>
        <v>2</v>
      </c>
      <c r="S1343" s="99">
        <f>IF(AND(D1343&lt;='Product Ratings'!$I$5,D1343&gt;='Product Ratings'!$H$5),'Product Ratings'!$F$5,IF(AND(D1343&lt;='Product Ratings'!$I$6,D1343&gt;='Product Ratings'!$H$6),'Product Ratings'!$F$6,IF(AND(D1343&lt;='Product Ratings'!$I$7,I1343&gt;='Product Ratings'!$H$7),'Product Ratings'!$F$7,IF(AND(D1343&lt;='Product Ratings'!$I$8,D1343&gt;='Product Ratings'!$H$8),'Product Ratings'!$F$8,IF(D1343&gt;='Product Ratings'!$H$9,'Product Ratings'!$F$9)))))</f>
        <v>1</v>
      </c>
      <c r="T1343" s="99">
        <f>IF(AND(O1343&lt;='Product Ratings'!$M$5,O1343&gt;='Product Ratings'!$L$5),'Product Ratings'!$J$5,IF(AND(O1343&lt;='Product Ratings'!$M$6,O1343&gt;='Product Ratings'!$L$6),'Product Ratings'!$J$6,IF(AND(O1343&lt;='Product Ratings'!$M$7,O1343&gt;='Product Ratings'!$L$7),'Product Ratings'!$J$7,IF(AND(O1343&lt;='Product Ratings'!$M$8,O1343&gt;='Product Ratings'!$L$8),'Product Ratings'!$J$8,IF(O1343&gt;='Product Ratings'!$L$9,'Product Ratings'!$J$9)))))</f>
        <v>5</v>
      </c>
      <c r="U1343" s="99" t="b">
        <f>IF(AND(N1343&lt;='Product Ratings'!$R$5,N1343&gt;='Product Ratings'!$Q$5),'Product Ratings'!$O$5,IF(AND(N1343&lt;='Product Ratings'!$R$6,N1343&gt;='Product Ratings'!$Q$6),'Product Ratings'!$O$6,IF(AND(N1343&lt;='Product Ratings'!$R$7,N1343&gt;='Product Ratings'!$Q$7),'Product Ratings'!$O$7,IF(AND(N1343&lt;='Product Ratings'!$R$8,N1343&gt;='Product Ratings'!$Q$8),'Product Ratings'!$O$8,IF(N1343&gt;='Product Ratings'!$Q$9,'Product Ratings'!$O$9)))))</f>
        <v>0</v>
      </c>
      <c r="V1343" s="99">
        <f>IF(AND(P1343&lt;='Product Ratings'!$V$5,P1343&gt;='Product Ratings'!$U$5),'Product Ratings'!$S$5,IF(AND(P1343&lt;='Product Ratings'!$V$6,P1343&gt;='Product Ratings'!$U$6),'Product Ratings'!$S$6,IF(AND(P1343&lt;='Product Ratings'!$V$7,P1343&gt;='Product Ratings'!$U$7),'Product Ratings'!$S$7,IF(AND(P1343&lt;='Product Ratings'!$V$8,P1343&gt;='Product Ratings'!$U$8),'Product Ratings'!$S$8,IF(P1343&gt;='Product Ratings'!$U$9,'Product Ratings'!$S$9)))))</f>
        <v>5</v>
      </c>
      <c r="W1343" s="135">
        <f t="shared" si="6"/>
        <v>13</v>
      </c>
      <c r="X1343" s="90"/>
      <c r="Y1343" s="90"/>
      <c r="Z1343" s="90"/>
      <c r="AA1343" s="90"/>
      <c r="AB1343" s="90"/>
    </row>
    <row r="1344" ht="12.75" customHeight="1">
      <c r="A1344" s="87"/>
      <c r="B1344" s="90"/>
      <c r="C1344" s="90"/>
      <c r="D1344" s="126">
        <v>6.0</v>
      </c>
      <c r="E1344" s="127">
        <v>233.26</v>
      </c>
      <c r="F1344" s="128">
        <f t="shared" si="7"/>
        <v>151.619</v>
      </c>
      <c r="G1344" s="129">
        <f t="shared" si="1"/>
        <v>81.641</v>
      </c>
      <c r="H1344" s="130">
        <f t="shared" si="2"/>
        <v>0.35</v>
      </c>
      <c r="I1344" s="131">
        <v>44492.0</v>
      </c>
      <c r="J1344" s="132">
        <v>44528.0</v>
      </c>
      <c r="K1344" s="123"/>
      <c r="L1344" s="90"/>
      <c r="M1344" s="133">
        <f t="shared" si="3"/>
        <v>38.87666667</v>
      </c>
      <c r="N1344" s="99"/>
      <c r="O1344" s="133">
        <f t="shared" si="5"/>
        <v>25.26983333</v>
      </c>
      <c r="P1344" s="134">
        <v>0.91</v>
      </c>
      <c r="Q1344" s="90"/>
      <c r="R1344" s="99">
        <f>IF(AND(H1344&lt;='Product Ratings'!$E$5,H1344&gt;='Product Ratings'!$D$5),'Product Ratings'!$C$5,IF(AND(H1344&lt;='Product Ratings'!$E$6,H1344&gt;='Product Ratings'!$D$6),'Product Ratings'!$C$6,IF(AND(H1344&lt;='Product Ratings'!$E$7,H1344&gt;='Product Ratings'!$D$7),'Product Ratings'!$C$7,IF(AND(H1344&lt;='Product Ratings'!$E$8,H1344&gt;='Product Ratings'!$D$8),'Product Ratings'!$C$8,IF(H1344&gt;='Product Ratings'!$D$9,'Product Ratings'!$C$9)))))</f>
        <v>2</v>
      </c>
      <c r="S1344" s="99">
        <f>IF(AND(D1344&lt;='Product Ratings'!$I$5,D1344&gt;='Product Ratings'!$H$5),'Product Ratings'!$F$5,IF(AND(D1344&lt;='Product Ratings'!$I$6,D1344&gt;='Product Ratings'!$H$6),'Product Ratings'!$F$6,IF(AND(D1344&lt;='Product Ratings'!$I$7,I1344&gt;='Product Ratings'!$H$7),'Product Ratings'!$F$7,IF(AND(D1344&lt;='Product Ratings'!$I$8,D1344&gt;='Product Ratings'!$H$8),'Product Ratings'!$F$8,IF(D1344&gt;='Product Ratings'!$H$9,'Product Ratings'!$F$9)))))</f>
        <v>2</v>
      </c>
      <c r="T1344" s="99" t="b">
        <f>IF(AND(O1344&lt;='Product Ratings'!$M$5,O1344&gt;='Product Ratings'!$L$5),'Product Ratings'!$J$5,IF(AND(O1344&lt;='Product Ratings'!$M$6,O1344&gt;='Product Ratings'!$L$6),'Product Ratings'!$J$6,IF(AND(O1344&lt;='Product Ratings'!$M$7,O1344&gt;='Product Ratings'!$L$7),'Product Ratings'!$J$7,IF(AND(O1344&lt;='Product Ratings'!$M$8,O1344&gt;='Product Ratings'!$L$8),'Product Ratings'!$J$8,IF(O1344&gt;='Product Ratings'!$L$9,'Product Ratings'!$J$9)))))</f>
        <v>0</v>
      </c>
      <c r="U1344" s="99" t="b">
        <f>IF(AND(N1344&lt;='Product Ratings'!$R$5,N1344&gt;='Product Ratings'!$Q$5),'Product Ratings'!$O$5,IF(AND(N1344&lt;='Product Ratings'!$R$6,N1344&gt;='Product Ratings'!$Q$6),'Product Ratings'!$O$6,IF(AND(N1344&lt;='Product Ratings'!$R$7,N1344&gt;='Product Ratings'!$Q$7),'Product Ratings'!$O$7,IF(AND(N1344&lt;='Product Ratings'!$R$8,N1344&gt;='Product Ratings'!$Q$8),'Product Ratings'!$O$8,IF(N1344&gt;='Product Ratings'!$Q$9,'Product Ratings'!$O$9)))))</f>
        <v>0</v>
      </c>
      <c r="V1344" s="99">
        <f>IF(AND(P1344&lt;='Product Ratings'!$V$5,P1344&gt;='Product Ratings'!$U$5),'Product Ratings'!$S$5,IF(AND(P1344&lt;='Product Ratings'!$V$6,P1344&gt;='Product Ratings'!$U$6),'Product Ratings'!$S$6,IF(AND(P1344&lt;='Product Ratings'!$V$7,P1344&gt;='Product Ratings'!$U$7),'Product Ratings'!$S$7,IF(AND(P1344&lt;='Product Ratings'!$V$8,P1344&gt;='Product Ratings'!$U$8),'Product Ratings'!$S$8,IF(P1344&gt;='Product Ratings'!$U$9,'Product Ratings'!$S$9)))))</f>
        <v>5</v>
      </c>
      <c r="W1344" s="135">
        <f t="shared" si="6"/>
        <v>9</v>
      </c>
      <c r="X1344" s="90"/>
      <c r="Y1344" s="90"/>
      <c r="Z1344" s="90"/>
      <c r="AA1344" s="90"/>
      <c r="AB1344" s="90"/>
    </row>
    <row r="1345" ht="12.75" customHeight="1">
      <c r="A1345" s="87"/>
      <c r="B1345" s="90"/>
      <c r="C1345" s="90"/>
      <c r="D1345" s="126">
        <v>1.0</v>
      </c>
      <c r="E1345" s="127">
        <v>91.98</v>
      </c>
      <c r="F1345" s="128">
        <f t="shared" si="7"/>
        <v>59.787</v>
      </c>
      <c r="G1345" s="129">
        <f t="shared" si="1"/>
        <v>32.193</v>
      </c>
      <c r="H1345" s="130">
        <f t="shared" si="2"/>
        <v>0.35</v>
      </c>
      <c r="I1345" s="131">
        <v>44493.0</v>
      </c>
      <c r="J1345" s="132">
        <v>44529.0</v>
      </c>
      <c r="K1345" s="123"/>
      <c r="L1345" s="90"/>
      <c r="M1345" s="133">
        <f t="shared" si="3"/>
        <v>91.98</v>
      </c>
      <c r="N1345" s="99"/>
      <c r="O1345" s="133">
        <f t="shared" si="5"/>
        <v>59.787</v>
      </c>
      <c r="P1345" s="134">
        <v>0.94</v>
      </c>
      <c r="Q1345" s="90"/>
      <c r="R1345" s="99">
        <f>IF(AND(H1345&lt;='Product Ratings'!$E$5,H1345&gt;='Product Ratings'!$D$5),'Product Ratings'!$C$5,IF(AND(H1345&lt;='Product Ratings'!$E$6,H1345&gt;='Product Ratings'!$D$6),'Product Ratings'!$C$6,IF(AND(H1345&lt;='Product Ratings'!$E$7,H1345&gt;='Product Ratings'!$D$7),'Product Ratings'!$C$7,IF(AND(H1345&lt;='Product Ratings'!$E$8,H1345&gt;='Product Ratings'!$D$8),'Product Ratings'!$C$8,IF(H1345&gt;='Product Ratings'!$D$9,'Product Ratings'!$C$9)))))</f>
        <v>2</v>
      </c>
      <c r="S1345" s="99">
        <f>IF(AND(D1345&lt;='Product Ratings'!$I$5,D1345&gt;='Product Ratings'!$H$5),'Product Ratings'!$F$5,IF(AND(D1345&lt;='Product Ratings'!$I$6,D1345&gt;='Product Ratings'!$H$6),'Product Ratings'!$F$6,IF(AND(D1345&lt;='Product Ratings'!$I$7,I1345&gt;='Product Ratings'!$H$7),'Product Ratings'!$F$7,IF(AND(D1345&lt;='Product Ratings'!$I$8,D1345&gt;='Product Ratings'!$H$8),'Product Ratings'!$F$8,IF(D1345&gt;='Product Ratings'!$H$9,'Product Ratings'!$F$9)))))</f>
        <v>1</v>
      </c>
      <c r="T1345" s="99">
        <f>IF(AND(O1345&lt;='Product Ratings'!$M$5,O1345&gt;='Product Ratings'!$L$5),'Product Ratings'!$J$5,IF(AND(O1345&lt;='Product Ratings'!$M$6,O1345&gt;='Product Ratings'!$L$6),'Product Ratings'!$J$6,IF(AND(O1345&lt;='Product Ratings'!$M$7,O1345&gt;='Product Ratings'!$L$7),'Product Ratings'!$J$7,IF(AND(O1345&lt;='Product Ratings'!$M$8,O1345&gt;='Product Ratings'!$L$8),'Product Ratings'!$J$8,IF(O1345&gt;='Product Ratings'!$L$9,'Product Ratings'!$J$9)))))</f>
        <v>3</v>
      </c>
      <c r="U1345" s="99" t="b">
        <f>IF(AND(N1345&lt;='Product Ratings'!$R$5,N1345&gt;='Product Ratings'!$Q$5),'Product Ratings'!$O$5,IF(AND(N1345&lt;='Product Ratings'!$R$6,N1345&gt;='Product Ratings'!$Q$6),'Product Ratings'!$O$6,IF(AND(N1345&lt;='Product Ratings'!$R$7,N1345&gt;='Product Ratings'!$Q$7),'Product Ratings'!$O$7,IF(AND(N1345&lt;='Product Ratings'!$R$8,N1345&gt;='Product Ratings'!$Q$8),'Product Ratings'!$O$8,IF(N1345&gt;='Product Ratings'!$Q$9,'Product Ratings'!$O$9)))))</f>
        <v>0</v>
      </c>
      <c r="V1345" s="99">
        <f>IF(AND(P1345&lt;='Product Ratings'!$V$5,P1345&gt;='Product Ratings'!$U$5),'Product Ratings'!$S$5,IF(AND(P1345&lt;='Product Ratings'!$V$6,P1345&gt;='Product Ratings'!$U$6),'Product Ratings'!$S$6,IF(AND(P1345&lt;='Product Ratings'!$V$7,P1345&gt;='Product Ratings'!$U$7),'Product Ratings'!$S$7,IF(AND(P1345&lt;='Product Ratings'!$V$8,P1345&gt;='Product Ratings'!$U$8),'Product Ratings'!$S$8,IF(P1345&gt;='Product Ratings'!$U$9,'Product Ratings'!$S$9)))))</f>
        <v>5</v>
      </c>
      <c r="W1345" s="135">
        <f t="shared" si="6"/>
        <v>11</v>
      </c>
      <c r="X1345" s="90"/>
      <c r="Y1345" s="90"/>
      <c r="Z1345" s="90"/>
      <c r="AA1345" s="90"/>
      <c r="AB1345" s="90"/>
    </row>
    <row r="1346" ht="12.75" customHeight="1">
      <c r="A1346" s="87"/>
      <c r="B1346" s="90"/>
      <c r="C1346" s="90"/>
      <c r="D1346" s="126">
        <v>2.0</v>
      </c>
      <c r="E1346" s="127">
        <v>49.57</v>
      </c>
      <c r="F1346" s="128">
        <f t="shared" si="7"/>
        <v>32.2205</v>
      </c>
      <c r="G1346" s="129">
        <f t="shared" si="1"/>
        <v>17.3495</v>
      </c>
      <c r="H1346" s="130">
        <f t="shared" si="2"/>
        <v>0.35</v>
      </c>
      <c r="I1346" s="131">
        <v>44494.0</v>
      </c>
      <c r="J1346" s="132">
        <v>44530.0</v>
      </c>
      <c r="K1346" s="123"/>
      <c r="L1346" s="90"/>
      <c r="M1346" s="133">
        <f t="shared" si="3"/>
        <v>24.785</v>
      </c>
      <c r="N1346" s="99"/>
      <c r="O1346" s="133">
        <f t="shared" si="5"/>
        <v>16.11025</v>
      </c>
      <c r="P1346" s="134">
        <v>0.97</v>
      </c>
      <c r="Q1346" s="90"/>
      <c r="R1346" s="99">
        <f>IF(AND(H1346&lt;='Product Ratings'!$E$5,H1346&gt;='Product Ratings'!$D$5),'Product Ratings'!$C$5,IF(AND(H1346&lt;='Product Ratings'!$E$6,H1346&gt;='Product Ratings'!$D$6),'Product Ratings'!$C$6,IF(AND(H1346&lt;='Product Ratings'!$E$7,H1346&gt;='Product Ratings'!$D$7),'Product Ratings'!$C$7,IF(AND(H1346&lt;='Product Ratings'!$E$8,H1346&gt;='Product Ratings'!$D$8),'Product Ratings'!$C$8,IF(H1346&gt;='Product Ratings'!$D$9,'Product Ratings'!$C$9)))))</f>
        <v>2</v>
      </c>
      <c r="S1346" s="99">
        <f>IF(AND(D1346&lt;='Product Ratings'!$I$5,D1346&gt;='Product Ratings'!$H$5),'Product Ratings'!$F$5,IF(AND(D1346&lt;='Product Ratings'!$I$6,D1346&gt;='Product Ratings'!$H$6),'Product Ratings'!$F$6,IF(AND(D1346&lt;='Product Ratings'!$I$7,I1346&gt;='Product Ratings'!$H$7),'Product Ratings'!$F$7,IF(AND(D1346&lt;='Product Ratings'!$I$8,D1346&gt;='Product Ratings'!$H$8),'Product Ratings'!$F$8,IF(D1346&gt;='Product Ratings'!$H$9,'Product Ratings'!$F$9)))))</f>
        <v>1</v>
      </c>
      <c r="T1346" s="99">
        <f>IF(AND(O1346&lt;='Product Ratings'!$M$5,O1346&gt;='Product Ratings'!$L$5),'Product Ratings'!$J$5,IF(AND(O1346&lt;='Product Ratings'!$M$6,O1346&gt;='Product Ratings'!$L$6),'Product Ratings'!$J$6,IF(AND(O1346&lt;='Product Ratings'!$M$7,O1346&gt;='Product Ratings'!$L$7),'Product Ratings'!$J$7,IF(AND(O1346&lt;='Product Ratings'!$M$8,O1346&gt;='Product Ratings'!$L$8),'Product Ratings'!$J$8,IF(O1346&gt;='Product Ratings'!$L$9,'Product Ratings'!$J$9)))))</f>
        <v>5</v>
      </c>
      <c r="U1346" s="99" t="b">
        <f>IF(AND(N1346&lt;='Product Ratings'!$R$5,N1346&gt;='Product Ratings'!$Q$5),'Product Ratings'!$O$5,IF(AND(N1346&lt;='Product Ratings'!$R$6,N1346&gt;='Product Ratings'!$Q$6),'Product Ratings'!$O$6,IF(AND(N1346&lt;='Product Ratings'!$R$7,N1346&gt;='Product Ratings'!$Q$7),'Product Ratings'!$O$7,IF(AND(N1346&lt;='Product Ratings'!$R$8,N1346&gt;='Product Ratings'!$Q$8),'Product Ratings'!$O$8,IF(N1346&gt;='Product Ratings'!$Q$9,'Product Ratings'!$O$9)))))</f>
        <v>0</v>
      </c>
      <c r="V1346" s="99">
        <f>IF(AND(P1346&lt;='Product Ratings'!$V$5,P1346&gt;='Product Ratings'!$U$5),'Product Ratings'!$S$5,IF(AND(P1346&lt;='Product Ratings'!$V$6,P1346&gt;='Product Ratings'!$U$6),'Product Ratings'!$S$6,IF(AND(P1346&lt;='Product Ratings'!$V$7,P1346&gt;='Product Ratings'!$U$7),'Product Ratings'!$S$7,IF(AND(P1346&lt;='Product Ratings'!$V$8,P1346&gt;='Product Ratings'!$U$8),'Product Ratings'!$S$8,IF(P1346&gt;='Product Ratings'!$U$9,'Product Ratings'!$S$9)))))</f>
        <v>5</v>
      </c>
      <c r="W1346" s="135">
        <f t="shared" si="6"/>
        <v>13</v>
      </c>
      <c r="X1346" s="90"/>
      <c r="Y1346" s="90"/>
      <c r="Z1346" s="90"/>
      <c r="AA1346" s="90"/>
      <c r="AB1346" s="90"/>
    </row>
    <row r="1347" ht="12.75" customHeight="1">
      <c r="A1347" s="87"/>
      <c r="B1347" s="90"/>
      <c r="C1347" s="90"/>
      <c r="D1347" s="126">
        <v>3.0</v>
      </c>
      <c r="E1347" s="127">
        <v>33.04</v>
      </c>
      <c r="F1347" s="128">
        <f t="shared" si="7"/>
        <v>21.476</v>
      </c>
      <c r="G1347" s="129">
        <f t="shared" si="1"/>
        <v>11.564</v>
      </c>
      <c r="H1347" s="130">
        <f t="shared" si="2"/>
        <v>0.35</v>
      </c>
      <c r="I1347" s="131">
        <v>44495.0</v>
      </c>
      <c r="J1347" s="132">
        <v>44531.0</v>
      </c>
      <c r="K1347" s="123"/>
      <c r="L1347" s="90"/>
      <c r="M1347" s="133">
        <f t="shared" si="3"/>
        <v>11.01333333</v>
      </c>
      <c r="N1347" s="99"/>
      <c r="O1347" s="133">
        <f t="shared" si="5"/>
        <v>7.158666667</v>
      </c>
      <c r="P1347" s="134">
        <v>0.93</v>
      </c>
      <c r="Q1347" s="90"/>
      <c r="R1347" s="99">
        <f>IF(AND(H1347&lt;='Product Ratings'!$E$5,H1347&gt;='Product Ratings'!$D$5),'Product Ratings'!$C$5,IF(AND(H1347&lt;='Product Ratings'!$E$6,H1347&gt;='Product Ratings'!$D$6),'Product Ratings'!$C$6,IF(AND(H1347&lt;='Product Ratings'!$E$7,H1347&gt;='Product Ratings'!$D$7),'Product Ratings'!$C$7,IF(AND(H1347&lt;='Product Ratings'!$E$8,H1347&gt;='Product Ratings'!$D$8),'Product Ratings'!$C$8,IF(H1347&gt;='Product Ratings'!$D$9,'Product Ratings'!$C$9)))))</f>
        <v>2</v>
      </c>
      <c r="S1347" s="99">
        <f>IF(AND(D1347&lt;='Product Ratings'!$I$5,D1347&gt;='Product Ratings'!$H$5),'Product Ratings'!$F$5,IF(AND(D1347&lt;='Product Ratings'!$I$6,D1347&gt;='Product Ratings'!$H$6),'Product Ratings'!$F$6,IF(AND(D1347&lt;='Product Ratings'!$I$7,I1347&gt;='Product Ratings'!$H$7),'Product Ratings'!$F$7,IF(AND(D1347&lt;='Product Ratings'!$I$8,D1347&gt;='Product Ratings'!$H$8),'Product Ratings'!$F$8,IF(D1347&gt;='Product Ratings'!$H$9,'Product Ratings'!$F$9)))))</f>
        <v>1</v>
      </c>
      <c r="T1347" s="99">
        <f>IF(AND(O1347&lt;='Product Ratings'!$M$5,O1347&gt;='Product Ratings'!$L$5),'Product Ratings'!$J$5,IF(AND(O1347&lt;='Product Ratings'!$M$6,O1347&gt;='Product Ratings'!$L$6),'Product Ratings'!$J$6,IF(AND(O1347&lt;='Product Ratings'!$M$7,O1347&gt;='Product Ratings'!$L$7),'Product Ratings'!$J$7,IF(AND(O1347&lt;='Product Ratings'!$M$8,O1347&gt;='Product Ratings'!$L$8),'Product Ratings'!$J$8,IF(O1347&gt;='Product Ratings'!$L$9,'Product Ratings'!$J$9)))))</f>
        <v>5</v>
      </c>
      <c r="U1347" s="99" t="b">
        <f>IF(AND(N1347&lt;='Product Ratings'!$R$5,N1347&gt;='Product Ratings'!$Q$5),'Product Ratings'!$O$5,IF(AND(N1347&lt;='Product Ratings'!$R$6,N1347&gt;='Product Ratings'!$Q$6),'Product Ratings'!$O$6,IF(AND(N1347&lt;='Product Ratings'!$R$7,N1347&gt;='Product Ratings'!$Q$7),'Product Ratings'!$O$7,IF(AND(N1347&lt;='Product Ratings'!$R$8,N1347&gt;='Product Ratings'!$Q$8),'Product Ratings'!$O$8,IF(N1347&gt;='Product Ratings'!$Q$9,'Product Ratings'!$O$9)))))</f>
        <v>0</v>
      </c>
      <c r="V1347" s="99">
        <f>IF(AND(P1347&lt;='Product Ratings'!$V$5,P1347&gt;='Product Ratings'!$U$5),'Product Ratings'!$S$5,IF(AND(P1347&lt;='Product Ratings'!$V$6,P1347&gt;='Product Ratings'!$U$6),'Product Ratings'!$S$6,IF(AND(P1347&lt;='Product Ratings'!$V$7,P1347&gt;='Product Ratings'!$U$7),'Product Ratings'!$S$7,IF(AND(P1347&lt;='Product Ratings'!$V$8,P1347&gt;='Product Ratings'!$U$8),'Product Ratings'!$S$8,IF(P1347&gt;='Product Ratings'!$U$9,'Product Ratings'!$S$9)))))</f>
        <v>5</v>
      </c>
      <c r="W1347" s="135">
        <f t="shared" si="6"/>
        <v>13</v>
      </c>
      <c r="X1347" s="90"/>
      <c r="Y1347" s="90"/>
      <c r="Z1347" s="90"/>
      <c r="AA1347" s="90"/>
      <c r="AB1347" s="90"/>
    </row>
    <row r="1348" ht="12.75" customHeight="1">
      <c r="A1348" s="87"/>
      <c r="B1348" s="90"/>
      <c r="C1348" s="90"/>
      <c r="D1348" s="126">
        <v>4.0</v>
      </c>
      <c r="E1348" s="127">
        <v>33.04</v>
      </c>
      <c r="F1348" s="128">
        <f t="shared" si="7"/>
        <v>21.476</v>
      </c>
      <c r="G1348" s="129">
        <f t="shared" si="1"/>
        <v>11.564</v>
      </c>
      <c r="H1348" s="130">
        <f t="shared" si="2"/>
        <v>0.35</v>
      </c>
      <c r="I1348" s="131">
        <v>44496.0</v>
      </c>
      <c r="J1348" s="132">
        <v>44532.0</v>
      </c>
      <c r="K1348" s="123"/>
      <c r="L1348" s="90"/>
      <c r="M1348" s="133">
        <f t="shared" si="3"/>
        <v>8.26</v>
      </c>
      <c r="N1348" s="99"/>
      <c r="O1348" s="133">
        <f t="shared" si="5"/>
        <v>5.369</v>
      </c>
      <c r="P1348" s="134">
        <v>0.65</v>
      </c>
      <c r="Q1348" s="90"/>
      <c r="R1348" s="99">
        <f>IF(AND(H1348&lt;='Product Ratings'!$E$5,H1348&gt;='Product Ratings'!$D$5),'Product Ratings'!$C$5,IF(AND(H1348&lt;='Product Ratings'!$E$6,H1348&gt;='Product Ratings'!$D$6),'Product Ratings'!$C$6,IF(AND(H1348&lt;='Product Ratings'!$E$7,H1348&gt;='Product Ratings'!$D$7),'Product Ratings'!$C$7,IF(AND(H1348&lt;='Product Ratings'!$E$8,H1348&gt;='Product Ratings'!$D$8),'Product Ratings'!$C$8,IF(H1348&gt;='Product Ratings'!$D$9,'Product Ratings'!$C$9)))))</f>
        <v>2</v>
      </c>
      <c r="S1348" s="99">
        <f>IF(AND(D1348&lt;='Product Ratings'!$I$5,D1348&gt;='Product Ratings'!$H$5),'Product Ratings'!$F$5,IF(AND(D1348&lt;='Product Ratings'!$I$6,D1348&gt;='Product Ratings'!$H$6),'Product Ratings'!$F$6,IF(AND(D1348&lt;='Product Ratings'!$I$7,I1348&gt;='Product Ratings'!$H$7),'Product Ratings'!$F$7,IF(AND(D1348&lt;='Product Ratings'!$I$8,D1348&gt;='Product Ratings'!$H$8),'Product Ratings'!$F$8,IF(D1348&gt;='Product Ratings'!$H$9,'Product Ratings'!$F$9)))))</f>
        <v>1</v>
      </c>
      <c r="T1348" s="99">
        <f>IF(AND(O1348&lt;='Product Ratings'!$M$5,O1348&gt;='Product Ratings'!$L$5),'Product Ratings'!$J$5,IF(AND(O1348&lt;='Product Ratings'!$M$6,O1348&gt;='Product Ratings'!$L$6),'Product Ratings'!$J$6,IF(AND(O1348&lt;='Product Ratings'!$M$7,O1348&gt;='Product Ratings'!$L$7),'Product Ratings'!$J$7,IF(AND(O1348&lt;='Product Ratings'!$M$8,O1348&gt;='Product Ratings'!$L$8),'Product Ratings'!$J$8,IF(O1348&gt;='Product Ratings'!$L$9,'Product Ratings'!$J$9)))))</f>
        <v>5</v>
      </c>
      <c r="U1348" s="99" t="b">
        <f>IF(AND(N1348&lt;='Product Ratings'!$R$5,N1348&gt;='Product Ratings'!$Q$5),'Product Ratings'!$O$5,IF(AND(N1348&lt;='Product Ratings'!$R$6,N1348&gt;='Product Ratings'!$Q$6),'Product Ratings'!$O$6,IF(AND(N1348&lt;='Product Ratings'!$R$7,N1348&gt;='Product Ratings'!$Q$7),'Product Ratings'!$O$7,IF(AND(N1348&lt;='Product Ratings'!$R$8,N1348&gt;='Product Ratings'!$Q$8),'Product Ratings'!$O$8,IF(N1348&gt;='Product Ratings'!$Q$9,'Product Ratings'!$O$9)))))</f>
        <v>0</v>
      </c>
      <c r="V1348" s="99">
        <f>IF(AND(P1348&lt;='Product Ratings'!$V$5,P1348&gt;='Product Ratings'!$U$5),'Product Ratings'!$S$5,IF(AND(P1348&lt;='Product Ratings'!$V$6,P1348&gt;='Product Ratings'!$U$6),'Product Ratings'!$S$6,IF(AND(P1348&lt;='Product Ratings'!$V$7,P1348&gt;='Product Ratings'!$U$7),'Product Ratings'!$S$7,IF(AND(P1348&lt;='Product Ratings'!$V$8,P1348&gt;='Product Ratings'!$U$8),'Product Ratings'!$S$8,IF(P1348&gt;='Product Ratings'!$U$9,'Product Ratings'!$S$9)))))</f>
        <v>5</v>
      </c>
      <c r="W1348" s="135">
        <f t="shared" si="6"/>
        <v>13</v>
      </c>
      <c r="X1348" s="90"/>
      <c r="Y1348" s="90"/>
      <c r="Z1348" s="90"/>
      <c r="AA1348" s="90"/>
      <c r="AB1348" s="90"/>
    </row>
    <row r="1349" ht="12.75" customHeight="1">
      <c r="A1349" s="87"/>
      <c r="B1349" s="90"/>
      <c r="C1349" s="90"/>
      <c r="D1349" s="126">
        <v>5.0</v>
      </c>
      <c r="E1349" s="127">
        <v>38.3</v>
      </c>
      <c r="F1349" s="128">
        <f t="shared" si="7"/>
        <v>24.895</v>
      </c>
      <c r="G1349" s="129">
        <f t="shared" si="1"/>
        <v>13.405</v>
      </c>
      <c r="H1349" s="130">
        <f t="shared" si="2"/>
        <v>0.35</v>
      </c>
      <c r="I1349" s="131">
        <v>44497.0</v>
      </c>
      <c r="J1349" s="132">
        <v>44533.0</v>
      </c>
      <c r="K1349" s="123"/>
      <c r="L1349" s="90"/>
      <c r="M1349" s="133">
        <f t="shared" si="3"/>
        <v>7.66</v>
      </c>
      <c r="N1349" s="99"/>
      <c r="O1349" s="133">
        <f t="shared" si="5"/>
        <v>4.979</v>
      </c>
      <c r="P1349" s="134">
        <v>0.45</v>
      </c>
      <c r="Q1349" s="90"/>
      <c r="R1349" s="99">
        <f>IF(AND(H1349&lt;='Product Ratings'!$E$5,H1349&gt;='Product Ratings'!$D$5),'Product Ratings'!$C$5,IF(AND(H1349&lt;='Product Ratings'!$E$6,H1349&gt;='Product Ratings'!$D$6),'Product Ratings'!$C$6,IF(AND(H1349&lt;='Product Ratings'!$E$7,H1349&gt;='Product Ratings'!$D$7),'Product Ratings'!$C$7,IF(AND(H1349&lt;='Product Ratings'!$E$8,H1349&gt;='Product Ratings'!$D$8),'Product Ratings'!$C$8,IF(H1349&gt;='Product Ratings'!$D$9,'Product Ratings'!$C$9)))))</f>
        <v>2</v>
      </c>
      <c r="S1349" s="99">
        <f>IF(AND(D1349&lt;='Product Ratings'!$I$5,D1349&gt;='Product Ratings'!$H$5),'Product Ratings'!$F$5,IF(AND(D1349&lt;='Product Ratings'!$I$6,D1349&gt;='Product Ratings'!$H$6),'Product Ratings'!$F$6,IF(AND(D1349&lt;='Product Ratings'!$I$7,I1349&gt;='Product Ratings'!$H$7),'Product Ratings'!$F$7,IF(AND(D1349&lt;='Product Ratings'!$I$8,D1349&gt;='Product Ratings'!$H$8),'Product Ratings'!$F$8,IF(D1349&gt;='Product Ratings'!$H$9,'Product Ratings'!$F$9)))))</f>
        <v>1</v>
      </c>
      <c r="T1349" s="99">
        <f>IF(AND(O1349&lt;='Product Ratings'!$M$5,O1349&gt;='Product Ratings'!$L$5),'Product Ratings'!$J$5,IF(AND(O1349&lt;='Product Ratings'!$M$6,O1349&gt;='Product Ratings'!$L$6),'Product Ratings'!$J$6,IF(AND(O1349&lt;='Product Ratings'!$M$7,O1349&gt;='Product Ratings'!$L$7),'Product Ratings'!$J$7,IF(AND(O1349&lt;='Product Ratings'!$M$8,O1349&gt;='Product Ratings'!$L$8),'Product Ratings'!$J$8,IF(O1349&gt;='Product Ratings'!$L$9,'Product Ratings'!$J$9)))))</f>
        <v>5</v>
      </c>
      <c r="U1349" s="99" t="b">
        <f>IF(AND(N1349&lt;='Product Ratings'!$R$5,N1349&gt;='Product Ratings'!$Q$5),'Product Ratings'!$O$5,IF(AND(N1349&lt;='Product Ratings'!$R$6,N1349&gt;='Product Ratings'!$Q$6),'Product Ratings'!$O$6,IF(AND(N1349&lt;='Product Ratings'!$R$7,N1349&gt;='Product Ratings'!$Q$7),'Product Ratings'!$O$7,IF(AND(N1349&lt;='Product Ratings'!$R$8,N1349&gt;='Product Ratings'!$Q$8),'Product Ratings'!$O$8,IF(N1349&gt;='Product Ratings'!$Q$9,'Product Ratings'!$O$9)))))</f>
        <v>0</v>
      </c>
      <c r="V1349" s="99">
        <f>IF(AND(P1349&lt;='Product Ratings'!$V$5,P1349&gt;='Product Ratings'!$U$5),'Product Ratings'!$S$5,IF(AND(P1349&lt;='Product Ratings'!$V$6,P1349&gt;='Product Ratings'!$U$6),'Product Ratings'!$S$6,IF(AND(P1349&lt;='Product Ratings'!$V$7,P1349&gt;='Product Ratings'!$U$7),'Product Ratings'!$S$7,IF(AND(P1349&lt;='Product Ratings'!$V$8,P1349&gt;='Product Ratings'!$U$8),'Product Ratings'!$S$8,IF(P1349&gt;='Product Ratings'!$U$9,'Product Ratings'!$S$9)))))</f>
        <v>4</v>
      </c>
      <c r="W1349" s="135">
        <f t="shared" si="6"/>
        <v>12</v>
      </c>
      <c r="X1349" s="90"/>
      <c r="Y1349" s="90"/>
      <c r="Z1349" s="90"/>
      <c r="AA1349" s="90"/>
      <c r="AB1349" s="90"/>
    </row>
    <row r="1350" ht="12.75" customHeight="1">
      <c r="A1350" s="87"/>
      <c r="B1350" s="90"/>
      <c r="C1350" s="90"/>
      <c r="D1350" s="126">
        <v>6.0</v>
      </c>
      <c r="E1350" s="127">
        <v>349.91</v>
      </c>
      <c r="F1350" s="128">
        <f t="shared" si="7"/>
        <v>227.4415</v>
      </c>
      <c r="G1350" s="129">
        <f t="shared" si="1"/>
        <v>122.4685</v>
      </c>
      <c r="H1350" s="130">
        <f t="shared" si="2"/>
        <v>0.35</v>
      </c>
      <c r="I1350" s="131">
        <v>44498.0</v>
      </c>
      <c r="J1350" s="132">
        <v>44534.0</v>
      </c>
      <c r="K1350" s="123"/>
      <c r="L1350" s="90"/>
      <c r="M1350" s="133">
        <f t="shared" si="3"/>
        <v>58.31833333</v>
      </c>
      <c r="N1350" s="99"/>
      <c r="O1350" s="133">
        <f t="shared" si="5"/>
        <v>37.90691667</v>
      </c>
      <c r="P1350" s="134">
        <v>0.48</v>
      </c>
      <c r="Q1350" s="90"/>
      <c r="R1350" s="99">
        <f>IF(AND(H1350&lt;='Product Ratings'!$E$5,H1350&gt;='Product Ratings'!$D$5),'Product Ratings'!$C$5,IF(AND(H1350&lt;='Product Ratings'!$E$6,H1350&gt;='Product Ratings'!$D$6),'Product Ratings'!$C$6,IF(AND(H1350&lt;='Product Ratings'!$E$7,H1350&gt;='Product Ratings'!$D$7),'Product Ratings'!$C$7,IF(AND(H1350&lt;='Product Ratings'!$E$8,H1350&gt;='Product Ratings'!$D$8),'Product Ratings'!$C$8,IF(H1350&gt;='Product Ratings'!$D$9,'Product Ratings'!$C$9)))))</f>
        <v>2</v>
      </c>
      <c r="S1350" s="99">
        <f>IF(AND(D1350&lt;='Product Ratings'!$I$5,D1350&gt;='Product Ratings'!$H$5),'Product Ratings'!$F$5,IF(AND(D1350&lt;='Product Ratings'!$I$6,D1350&gt;='Product Ratings'!$H$6),'Product Ratings'!$F$6,IF(AND(D1350&lt;='Product Ratings'!$I$7,I1350&gt;='Product Ratings'!$H$7),'Product Ratings'!$F$7,IF(AND(D1350&lt;='Product Ratings'!$I$8,D1350&gt;='Product Ratings'!$H$8),'Product Ratings'!$F$8,IF(D1350&gt;='Product Ratings'!$H$9,'Product Ratings'!$F$9)))))</f>
        <v>2</v>
      </c>
      <c r="T1350" s="99">
        <f>IF(AND(O1350&lt;='Product Ratings'!$M$5,O1350&gt;='Product Ratings'!$L$5),'Product Ratings'!$J$5,IF(AND(O1350&lt;='Product Ratings'!$M$6,O1350&gt;='Product Ratings'!$L$6),'Product Ratings'!$J$6,IF(AND(O1350&lt;='Product Ratings'!$M$7,O1350&gt;='Product Ratings'!$L$7),'Product Ratings'!$J$7,IF(AND(O1350&lt;='Product Ratings'!$M$8,O1350&gt;='Product Ratings'!$L$8),'Product Ratings'!$J$8,IF(O1350&gt;='Product Ratings'!$L$9,'Product Ratings'!$J$9)))))</f>
        <v>4</v>
      </c>
      <c r="U1350" s="99" t="b">
        <f>IF(AND(N1350&lt;='Product Ratings'!$R$5,N1350&gt;='Product Ratings'!$Q$5),'Product Ratings'!$O$5,IF(AND(N1350&lt;='Product Ratings'!$R$6,N1350&gt;='Product Ratings'!$Q$6),'Product Ratings'!$O$6,IF(AND(N1350&lt;='Product Ratings'!$R$7,N1350&gt;='Product Ratings'!$Q$7),'Product Ratings'!$O$7,IF(AND(N1350&lt;='Product Ratings'!$R$8,N1350&gt;='Product Ratings'!$Q$8),'Product Ratings'!$O$8,IF(N1350&gt;='Product Ratings'!$Q$9,'Product Ratings'!$O$9)))))</f>
        <v>0</v>
      </c>
      <c r="V1350" s="99">
        <f>IF(AND(P1350&lt;='Product Ratings'!$V$5,P1350&gt;='Product Ratings'!$U$5),'Product Ratings'!$S$5,IF(AND(P1350&lt;='Product Ratings'!$V$6,P1350&gt;='Product Ratings'!$U$6),'Product Ratings'!$S$6,IF(AND(P1350&lt;='Product Ratings'!$V$7,P1350&gt;='Product Ratings'!$U$7),'Product Ratings'!$S$7,IF(AND(P1350&lt;='Product Ratings'!$V$8,P1350&gt;='Product Ratings'!$U$8),'Product Ratings'!$S$8,IF(P1350&gt;='Product Ratings'!$U$9,'Product Ratings'!$S$9)))))</f>
        <v>4</v>
      </c>
      <c r="W1350" s="135">
        <f t="shared" si="6"/>
        <v>12</v>
      </c>
      <c r="X1350" s="90"/>
      <c r="Y1350" s="90"/>
      <c r="Z1350" s="90"/>
      <c r="AA1350" s="90"/>
      <c r="AB1350" s="90"/>
    </row>
    <row r="1351" ht="12.75" customHeight="1">
      <c r="A1351" s="87"/>
      <c r="B1351" s="90"/>
      <c r="C1351" s="90"/>
      <c r="D1351" s="126">
        <v>1.0</v>
      </c>
      <c r="E1351" s="127">
        <v>17.37</v>
      </c>
      <c r="F1351" s="128">
        <f t="shared" si="7"/>
        <v>11.2905</v>
      </c>
      <c r="G1351" s="129">
        <f t="shared" si="1"/>
        <v>6.0795</v>
      </c>
      <c r="H1351" s="130">
        <f t="shared" si="2"/>
        <v>0.35</v>
      </c>
      <c r="I1351" s="131">
        <v>44499.0</v>
      </c>
      <c r="J1351" s="132">
        <v>44535.0</v>
      </c>
      <c r="K1351" s="123"/>
      <c r="L1351" s="90"/>
      <c r="M1351" s="133">
        <f t="shared" si="3"/>
        <v>17.37</v>
      </c>
      <c r="N1351" s="99"/>
      <c r="O1351" s="133">
        <f t="shared" si="5"/>
        <v>11.2905</v>
      </c>
      <c r="P1351" s="134">
        <v>0.43</v>
      </c>
      <c r="Q1351" s="90"/>
      <c r="R1351" s="99">
        <f>IF(AND(H1351&lt;='Product Ratings'!$E$5,H1351&gt;='Product Ratings'!$D$5),'Product Ratings'!$C$5,IF(AND(H1351&lt;='Product Ratings'!$E$6,H1351&gt;='Product Ratings'!$D$6),'Product Ratings'!$C$6,IF(AND(H1351&lt;='Product Ratings'!$E$7,H1351&gt;='Product Ratings'!$D$7),'Product Ratings'!$C$7,IF(AND(H1351&lt;='Product Ratings'!$E$8,H1351&gt;='Product Ratings'!$D$8),'Product Ratings'!$C$8,IF(H1351&gt;='Product Ratings'!$D$9,'Product Ratings'!$C$9)))))</f>
        <v>2</v>
      </c>
      <c r="S1351" s="99">
        <f>IF(AND(D1351&lt;='Product Ratings'!$I$5,D1351&gt;='Product Ratings'!$H$5),'Product Ratings'!$F$5,IF(AND(D1351&lt;='Product Ratings'!$I$6,D1351&gt;='Product Ratings'!$H$6),'Product Ratings'!$F$6,IF(AND(D1351&lt;='Product Ratings'!$I$7,I1351&gt;='Product Ratings'!$H$7),'Product Ratings'!$F$7,IF(AND(D1351&lt;='Product Ratings'!$I$8,D1351&gt;='Product Ratings'!$H$8),'Product Ratings'!$F$8,IF(D1351&gt;='Product Ratings'!$H$9,'Product Ratings'!$F$9)))))</f>
        <v>1</v>
      </c>
      <c r="T1351" s="99">
        <f>IF(AND(O1351&lt;='Product Ratings'!$M$5,O1351&gt;='Product Ratings'!$L$5),'Product Ratings'!$J$5,IF(AND(O1351&lt;='Product Ratings'!$M$6,O1351&gt;='Product Ratings'!$L$6),'Product Ratings'!$J$6,IF(AND(O1351&lt;='Product Ratings'!$M$7,O1351&gt;='Product Ratings'!$L$7),'Product Ratings'!$J$7,IF(AND(O1351&lt;='Product Ratings'!$M$8,O1351&gt;='Product Ratings'!$L$8),'Product Ratings'!$J$8,IF(O1351&gt;='Product Ratings'!$L$9,'Product Ratings'!$J$9)))))</f>
        <v>5</v>
      </c>
      <c r="U1351" s="99" t="b">
        <f>IF(AND(N1351&lt;='Product Ratings'!$R$5,N1351&gt;='Product Ratings'!$Q$5),'Product Ratings'!$O$5,IF(AND(N1351&lt;='Product Ratings'!$R$6,N1351&gt;='Product Ratings'!$Q$6),'Product Ratings'!$O$6,IF(AND(N1351&lt;='Product Ratings'!$R$7,N1351&gt;='Product Ratings'!$Q$7),'Product Ratings'!$O$7,IF(AND(N1351&lt;='Product Ratings'!$R$8,N1351&gt;='Product Ratings'!$Q$8),'Product Ratings'!$O$8,IF(N1351&gt;='Product Ratings'!$Q$9,'Product Ratings'!$O$9)))))</f>
        <v>0</v>
      </c>
      <c r="V1351" s="99">
        <f>IF(AND(P1351&lt;='Product Ratings'!$V$5,P1351&gt;='Product Ratings'!$U$5),'Product Ratings'!$S$5,IF(AND(P1351&lt;='Product Ratings'!$V$6,P1351&gt;='Product Ratings'!$U$6),'Product Ratings'!$S$6,IF(AND(P1351&lt;='Product Ratings'!$V$7,P1351&gt;='Product Ratings'!$U$7),'Product Ratings'!$S$7,IF(AND(P1351&lt;='Product Ratings'!$V$8,P1351&gt;='Product Ratings'!$U$8),'Product Ratings'!$S$8,IF(P1351&gt;='Product Ratings'!$U$9,'Product Ratings'!$S$9)))))</f>
        <v>4</v>
      </c>
      <c r="W1351" s="135">
        <f t="shared" si="6"/>
        <v>12</v>
      </c>
      <c r="X1351" s="90"/>
      <c r="Y1351" s="90"/>
      <c r="Z1351" s="90"/>
      <c r="AA1351" s="90"/>
      <c r="AB1351" s="90"/>
    </row>
    <row r="1352" ht="12.75" customHeight="1">
      <c r="A1352" s="87"/>
      <c r="B1352" s="90"/>
      <c r="C1352" s="90"/>
      <c r="D1352" s="126">
        <v>2.0</v>
      </c>
      <c r="E1352" s="127">
        <v>10.35</v>
      </c>
      <c r="F1352" s="128">
        <f t="shared" si="7"/>
        <v>6.7275</v>
      </c>
      <c r="G1352" s="129">
        <f t="shared" si="1"/>
        <v>3.6225</v>
      </c>
      <c r="H1352" s="130">
        <f t="shared" si="2"/>
        <v>0.35</v>
      </c>
      <c r="I1352" s="131">
        <v>44500.0</v>
      </c>
      <c r="J1352" s="132">
        <v>44536.0</v>
      </c>
      <c r="K1352" s="123"/>
      <c r="L1352" s="90"/>
      <c r="M1352" s="133">
        <f t="shared" si="3"/>
        <v>5.175</v>
      </c>
      <c r="N1352" s="99"/>
      <c r="O1352" s="133">
        <f t="shared" si="5"/>
        <v>3.36375</v>
      </c>
      <c r="P1352" s="134">
        <v>0.65</v>
      </c>
      <c r="Q1352" s="90"/>
      <c r="R1352" s="99">
        <f>IF(AND(H1352&lt;='Product Ratings'!$E$5,H1352&gt;='Product Ratings'!$D$5),'Product Ratings'!$C$5,IF(AND(H1352&lt;='Product Ratings'!$E$6,H1352&gt;='Product Ratings'!$D$6),'Product Ratings'!$C$6,IF(AND(H1352&lt;='Product Ratings'!$E$7,H1352&gt;='Product Ratings'!$D$7),'Product Ratings'!$C$7,IF(AND(H1352&lt;='Product Ratings'!$E$8,H1352&gt;='Product Ratings'!$D$8),'Product Ratings'!$C$8,IF(H1352&gt;='Product Ratings'!$D$9,'Product Ratings'!$C$9)))))</f>
        <v>2</v>
      </c>
      <c r="S1352" s="99">
        <f>IF(AND(D1352&lt;='Product Ratings'!$I$5,D1352&gt;='Product Ratings'!$H$5),'Product Ratings'!$F$5,IF(AND(D1352&lt;='Product Ratings'!$I$6,D1352&gt;='Product Ratings'!$H$6),'Product Ratings'!$F$6,IF(AND(D1352&lt;='Product Ratings'!$I$7,I1352&gt;='Product Ratings'!$H$7),'Product Ratings'!$F$7,IF(AND(D1352&lt;='Product Ratings'!$I$8,D1352&gt;='Product Ratings'!$H$8),'Product Ratings'!$F$8,IF(D1352&gt;='Product Ratings'!$H$9,'Product Ratings'!$F$9)))))</f>
        <v>1</v>
      </c>
      <c r="T1352" s="99">
        <f>IF(AND(O1352&lt;='Product Ratings'!$M$5,O1352&gt;='Product Ratings'!$L$5),'Product Ratings'!$J$5,IF(AND(O1352&lt;='Product Ratings'!$M$6,O1352&gt;='Product Ratings'!$L$6),'Product Ratings'!$J$6,IF(AND(O1352&lt;='Product Ratings'!$M$7,O1352&gt;='Product Ratings'!$L$7),'Product Ratings'!$J$7,IF(AND(O1352&lt;='Product Ratings'!$M$8,O1352&gt;='Product Ratings'!$L$8),'Product Ratings'!$J$8,IF(O1352&gt;='Product Ratings'!$L$9,'Product Ratings'!$J$9)))))</f>
        <v>5</v>
      </c>
      <c r="U1352" s="99" t="b">
        <f>IF(AND(N1352&lt;='Product Ratings'!$R$5,N1352&gt;='Product Ratings'!$Q$5),'Product Ratings'!$O$5,IF(AND(N1352&lt;='Product Ratings'!$R$6,N1352&gt;='Product Ratings'!$Q$6),'Product Ratings'!$O$6,IF(AND(N1352&lt;='Product Ratings'!$R$7,N1352&gt;='Product Ratings'!$Q$7),'Product Ratings'!$O$7,IF(AND(N1352&lt;='Product Ratings'!$R$8,N1352&gt;='Product Ratings'!$Q$8),'Product Ratings'!$O$8,IF(N1352&gt;='Product Ratings'!$Q$9,'Product Ratings'!$O$9)))))</f>
        <v>0</v>
      </c>
      <c r="V1352" s="99">
        <f>IF(AND(P1352&lt;='Product Ratings'!$V$5,P1352&gt;='Product Ratings'!$U$5),'Product Ratings'!$S$5,IF(AND(P1352&lt;='Product Ratings'!$V$6,P1352&gt;='Product Ratings'!$U$6),'Product Ratings'!$S$6,IF(AND(P1352&lt;='Product Ratings'!$V$7,P1352&gt;='Product Ratings'!$U$7),'Product Ratings'!$S$7,IF(AND(P1352&lt;='Product Ratings'!$V$8,P1352&gt;='Product Ratings'!$U$8),'Product Ratings'!$S$8,IF(P1352&gt;='Product Ratings'!$U$9,'Product Ratings'!$S$9)))))</f>
        <v>5</v>
      </c>
      <c r="W1352" s="135">
        <f t="shared" si="6"/>
        <v>13</v>
      </c>
      <c r="X1352" s="90"/>
      <c r="Y1352" s="90"/>
      <c r="Z1352" s="90"/>
      <c r="AA1352" s="90"/>
      <c r="AB1352" s="90"/>
    </row>
    <row r="1353" ht="12.75" customHeight="1">
      <c r="A1353" s="87"/>
      <c r="B1353" s="90"/>
      <c r="C1353" s="90"/>
      <c r="D1353" s="126">
        <v>3.0</v>
      </c>
      <c r="E1353" s="127">
        <v>829.57</v>
      </c>
      <c r="F1353" s="128">
        <f t="shared" si="7"/>
        <v>539.2205</v>
      </c>
      <c r="G1353" s="129">
        <f t="shared" si="1"/>
        <v>290.3495</v>
      </c>
      <c r="H1353" s="130">
        <f t="shared" si="2"/>
        <v>0.35</v>
      </c>
      <c r="I1353" s="131">
        <v>44501.0</v>
      </c>
      <c r="J1353" s="132">
        <v>44537.0</v>
      </c>
      <c r="K1353" s="123"/>
      <c r="L1353" s="90"/>
      <c r="M1353" s="133">
        <f t="shared" si="3"/>
        <v>276.5233333</v>
      </c>
      <c r="N1353" s="99"/>
      <c r="O1353" s="133">
        <f t="shared" si="5"/>
        <v>179.7401667</v>
      </c>
      <c r="P1353" s="134">
        <v>0.67</v>
      </c>
      <c r="Q1353" s="90"/>
      <c r="R1353" s="99">
        <f>IF(AND(H1353&lt;='Product Ratings'!$E$5,H1353&gt;='Product Ratings'!$D$5),'Product Ratings'!$C$5,IF(AND(H1353&lt;='Product Ratings'!$E$6,H1353&gt;='Product Ratings'!$D$6),'Product Ratings'!$C$6,IF(AND(H1353&lt;='Product Ratings'!$E$7,H1353&gt;='Product Ratings'!$D$7),'Product Ratings'!$C$7,IF(AND(H1353&lt;='Product Ratings'!$E$8,H1353&gt;='Product Ratings'!$D$8),'Product Ratings'!$C$8,IF(H1353&gt;='Product Ratings'!$D$9,'Product Ratings'!$C$9)))))</f>
        <v>2</v>
      </c>
      <c r="S1353" s="99">
        <f>IF(AND(D1353&lt;='Product Ratings'!$I$5,D1353&gt;='Product Ratings'!$H$5),'Product Ratings'!$F$5,IF(AND(D1353&lt;='Product Ratings'!$I$6,D1353&gt;='Product Ratings'!$H$6),'Product Ratings'!$F$6,IF(AND(D1353&lt;='Product Ratings'!$I$7,I1353&gt;='Product Ratings'!$H$7),'Product Ratings'!$F$7,IF(AND(D1353&lt;='Product Ratings'!$I$8,D1353&gt;='Product Ratings'!$H$8),'Product Ratings'!$F$8,IF(D1353&gt;='Product Ratings'!$H$9,'Product Ratings'!$F$9)))))</f>
        <v>1</v>
      </c>
      <c r="T1353" s="99">
        <f>IF(AND(O1353&lt;='Product Ratings'!$M$5,O1353&gt;='Product Ratings'!$L$5),'Product Ratings'!$J$5,IF(AND(O1353&lt;='Product Ratings'!$M$6,O1353&gt;='Product Ratings'!$L$6),'Product Ratings'!$J$6,IF(AND(O1353&lt;='Product Ratings'!$M$7,O1353&gt;='Product Ratings'!$L$7),'Product Ratings'!$J$7,IF(AND(O1353&lt;='Product Ratings'!$M$8,O1353&gt;='Product Ratings'!$L$8),'Product Ratings'!$J$8,IF(O1353&gt;='Product Ratings'!$L$9,'Product Ratings'!$J$9)))))</f>
        <v>1</v>
      </c>
      <c r="U1353" s="99" t="b">
        <f>IF(AND(N1353&lt;='Product Ratings'!$R$5,N1353&gt;='Product Ratings'!$Q$5),'Product Ratings'!$O$5,IF(AND(N1353&lt;='Product Ratings'!$R$6,N1353&gt;='Product Ratings'!$Q$6),'Product Ratings'!$O$6,IF(AND(N1353&lt;='Product Ratings'!$R$7,N1353&gt;='Product Ratings'!$Q$7),'Product Ratings'!$O$7,IF(AND(N1353&lt;='Product Ratings'!$R$8,N1353&gt;='Product Ratings'!$Q$8),'Product Ratings'!$O$8,IF(N1353&gt;='Product Ratings'!$Q$9,'Product Ratings'!$O$9)))))</f>
        <v>0</v>
      </c>
      <c r="V1353" s="99">
        <f>IF(AND(P1353&lt;='Product Ratings'!$V$5,P1353&gt;='Product Ratings'!$U$5),'Product Ratings'!$S$5,IF(AND(P1353&lt;='Product Ratings'!$V$6,P1353&gt;='Product Ratings'!$U$6),'Product Ratings'!$S$6,IF(AND(P1353&lt;='Product Ratings'!$V$7,P1353&gt;='Product Ratings'!$U$7),'Product Ratings'!$S$7,IF(AND(P1353&lt;='Product Ratings'!$V$8,P1353&gt;='Product Ratings'!$U$8),'Product Ratings'!$S$8,IF(P1353&gt;='Product Ratings'!$U$9,'Product Ratings'!$S$9)))))</f>
        <v>5</v>
      </c>
      <c r="W1353" s="135">
        <f t="shared" si="6"/>
        <v>9</v>
      </c>
      <c r="X1353" s="90"/>
      <c r="Y1353" s="90"/>
      <c r="Z1353" s="90"/>
      <c r="AA1353" s="90"/>
      <c r="AB1353" s="90"/>
    </row>
    <row r="1354" ht="12.75" customHeight="1">
      <c r="A1354" s="87"/>
      <c r="B1354" s="90"/>
      <c r="C1354" s="90"/>
      <c r="D1354" s="126">
        <v>4.0</v>
      </c>
      <c r="E1354" s="127">
        <v>69.5</v>
      </c>
      <c r="F1354" s="128">
        <f t="shared" si="7"/>
        <v>45.175</v>
      </c>
      <c r="G1354" s="129">
        <f t="shared" si="1"/>
        <v>24.325</v>
      </c>
      <c r="H1354" s="130">
        <f t="shared" si="2"/>
        <v>0.35</v>
      </c>
      <c r="I1354" s="131">
        <v>44502.0</v>
      </c>
      <c r="J1354" s="132">
        <v>44538.0</v>
      </c>
      <c r="K1354" s="123"/>
      <c r="L1354" s="90"/>
      <c r="M1354" s="133">
        <f t="shared" si="3"/>
        <v>17.375</v>
      </c>
      <c r="N1354" s="99"/>
      <c r="O1354" s="133">
        <f t="shared" si="5"/>
        <v>11.29375</v>
      </c>
      <c r="P1354" s="134">
        <v>0.71</v>
      </c>
      <c r="Q1354" s="90"/>
      <c r="R1354" s="99">
        <f>IF(AND(H1354&lt;='Product Ratings'!$E$5,H1354&gt;='Product Ratings'!$D$5),'Product Ratings'!$C$5,IF(AND(H1354&lt;='Product Ratings'!$E$6,H1354&gt;='Product Ratings'!$D$6),'Product Ratings'!$C$6,IF(AND(H1354&lt;='Product Ratings'!$E$7,H1354&gt;='Product Ratings'!$D$7),'Product Ratings'!$C$7,IF(AND(H1354&lt;='Product Ratings'!$E$8,H1354&gt;='Product Ratings'!$D$8),'Product Ratings'!$C$8,IF(H1354&gt;='Product Ratings'!$D$9,'Product Ratings'!$C$9)))))</f>
        <v>2</v>
      </c>
      <c r="S1354" s="99">
        <f>IF(AND(D1354&lt;='Product Ratings'!$I$5,D1354&gt;='Product Ratings'!$H$5),'Product Ratings'!$F$5,IF(AND(D1354&lt;='Product Ratings'!$I$6,D1354&gt;='Product Ratings'!$H$6),'Product Ratings'!$F$6,IF(AND(D1354&lt;='Product Ratings'!$I$7,I1354&gt;='Product Ratings'!$H$7),'Product Ratings'!$F$7,IF(AND(D1354&lt;='Product Ratings'!$I$8,D1354&gt;='Product Ratings'!$H$8),'Product Ratings'!$F$8,IF(D1354&gt;='Product Ratings'!$H$9,'Product Ratings'!$F$9)))))</f>
        <v>1</v>
      </c>
      <c r="T1354" s="99">
        <f>IF(AND(O1354&lt;='Product Ratings'!$M$5,O1354&gt;='Product Ratings'!$L$5),'Product Ratings'!$J$5,IF(AND(O1354&lt;='Product Ratings'!$M$6,O1354&gt;='Product Ratings'!$L$6),'Product Ratings'!$J$6,IF(AND(O1354&lt;='Product Ratings'!$M$7,O1354&gt;='Product Ratings'!$L$7),'Product Ratings'!$J$7,IF(AND(O1354&lt;='Product Ratings'!$M$8,O1354&gt;='Product Ratings'!$L$8),'Product Ratings'!$J$8,IF(O1354&gt;='Product Ratings'!$L$9,'Product Ratings'!$J$9)))))</f>
        <v>5</v>
      </c>
      <c r="U1354" s="99" t="b">
        <f>IF(AND(N1354&lt;='Product Ratings'!$R$5,N1354&gt;='Product Ratings'!$Q$5),'Product Ratings'!$O$5,IF(AND(N1354&lt;='Product Ratings'!$R$6,N1354&gt;='Product Ratings'!$Q$6),'Product Ratings'!$O$6,IF(AND(N1354&lt;='Product Ratings'!$R$7,N1354&gt;='Product Ratings'!$Q$7),'Product Ratings'!$O$7,IF(AND(N1354&lt;='Product Ratings'!$R$8,N1354&gt;='Product Ratings'!$Q$8),'Product Ratings'!$O$8,IF(N1354&gt;='Product Ratings'!$Q$9,'Product Ratings'!$O$9)))))</f>
        <v>0</v>
      </c>
      <c r="V1354" s="99">
        <f>IF(AND(P1354&lt;='Product Ratings'!$V$5,P1354&gt;='Product Ratings'!$U$5),'Product Ratings'!$S$5,IF(AND(P1354&lt;='Product Ratings'!$V$6,P1354&gt;='Product Ratings'!$U$6),'Product Ratings'!$S$6,IF(AND(P1354&lt;='Product Ratings'!$V$7,P1354&gt;='Product Ratings'!$U$7),'Product Ratings'!$S$7,IF(AND(P1354&lt;='Product Ratings'!$V$8,P1354&gt;='Product Ratings'!$U$8),'Product Ratings'!$S$8,IF(P1354&gt;='Product Ratings'!$U$9,'Product Ratings'!$S$9)))))</f>
        <v>5</v>
      </c>
      <c r="W1354" s="135">
        <f t="shared" si="6"/>
        <v>13</v>
      </c>
      <c r="X1354" s="90"/>
      <c r="Y1354" s="90"/>
      <c r="Z1354" s="90"/>
      <c r="AA1354" s="90"/>
      <c r="AB1354" s="90"/>
    </row>
    <row r="1355" ht="12.75" customHeight="1">
      <c r="A1355" s="87"/>
      <c r="B1355" s="90"/>
      <c r="C1355" s="90"/>
      <c r="D1355" s="126">
        <v>5.0</v>
      </c>
      <c r="E1355" s="127">
        <v>34.75</v>
      </c>
      <c r="F1355" s="128">
        <f t="shared" si="7"/>
        <v>22.5875</v>
      </c>
      <c r="G1355" s="129">
        <f t="shared" si="1"/>
        <v>12.1625</v>
      </c>
      <c r="H1355" s="130">
        <f t="shared" si="2"/>
        <v>0.35</v>
      </c>
      <c r="I1355" s="131">
        <v>44503.0</v>
      </c>
      <c r="J1355" s="132">
        <v>44539.0</v>
      </c>
      <c r="K1355" s="123"/>
      <c r="L1355" s="90"/>
      <c r="M1355" s="133">
        <f t="shared" si="3"/>
        <v>6.95</v>
      </c>
      <c r="N1355" s="99"/>
      <c r="O1355" s="133">
        <f t="shared" si="5"/>
        <v>4.5175</v>
      </c>
      <c r="P1355" s="134">
        <v>0.92</v>
      </c>
      <c r="Q1355" s="90"/>
      <c r="R1355" s="99">
        <f>IF(AND(H1355&lt;='Product Ratings'!$E$5,H1355&gt;='Product Ratings'!$D$5),'Product Ratings'!$C$5,IF(AND(H1355&lt;='Product Ratings'!$E$6,H1355&gt;='Product Ratings'!$D$6),'Product Ratings'!$C$6,IF(AND(H1355&lt;='Product Ratings'!$E$7,H1355&gt;='Product Ratings'!$D$7),'Product Ratings'!$C$7,IF(AND(H1355&lt;='Product Ratings'!$E$8,H1355&gt;='Product Ratings'!$D$8),'Product Ratings'!$C$8,IF(H1355&gt;='Product Ratings'!$D$9,'Product Ratings'!$C$9)))))</f>
        <v>2</v>
      </c>
      <c r="S1355" s="99">
        <f>IF(AND(D1355&lt;='Product Ratings'!$I$5,D1355&gt;='Product Ratings'!$H$5),'Product Ratings'!$F$5,IF(AND(D1355&lt;='Product Ratings'!$I$6,D1355&gt;='Product Ratings'!$H$6),'Product Ratings'!$F$6,IF(AND(D1355&lt;='Product Ratings'!$I$7,I1355&gt;='Product Ratings'!$H$7),'Product Ratings'!$F$7,IF(AND(D1355&lt;='Product Ratings'!$I$8,D1355&gt;='Product Ratings'!$H$8),'Product Ratings'!$F$8,IF(D1355&gt;='Product Ratings'!$H$9,'Product Ratings'!$F$9)))))</f>
        <v>1</v>
      </c>
      <c r="T1355" s="99">
        <f>IF(AND(O1355&lt;='Product Ratings'!$M$5,O1355&gt;='Product Ratings'!$L$5),'Product Ratings'!$J$5,IF(AND(O1355&lt;='Product Ratings'!$M$6,O1355&gt;='Product Ratings'!$L$6),'Product Ratings'!$J$6,IF(AND(O1355&lt;='Product Ratings'!$M$7,O1355&gt;='Product Ratings'!$L$7),'Product Ratings'!$J$7,IF(AND(O1355&lt;='Product Ratings'!$M$8,O1355&gt;='Product Ratings'!$L$8),'Product Ratings'!$J$8,IF(O1355&gt;='Product Ratings'!$L$9,'Product Ratings'!$J$9)))))</f>
        <v>5</v>
      </c>
      <c r="U1355" s="99" t="b">
        <f>IF(AND(N1355&lt;='Product Ratings'!$R$5,N1355&gt;='Product Ratings'!$Q$5),'Product Ratings'!$O$5,IF(AND(N1355&lt;='Product Ratings'!$R$6,N1355&gt;='Product Ratings'!$Q$6),'Product Ratings'!$O$6,IF(AND(N1355&lt;='Product Ratings'!$R$7,N1355&gt;='Product Ratings'!$Q$7),'Product Ratings'!$O$7,IF(AND(N1355&lt;='Product Ratings'!$R$8,N1355&gt;='Product Ratings'!$Q$8),'Product Ratings'!$O$8,IF(N1355&gt;='Product Ratings'!$Q$9,'Product Ratings'!$O$9)))))</f>
        <v>0</v>
      </c>
      <c r="V1355" s="99">
        <f>IF(AND(P1355&lt;='Product Ratings'!$V$5,P1355&gt;='Product Ratings'!$U$5),'Product Ratings'!$S$5,IF(AND(P1355&lt;='Product Ratings'!$V$6,P1355&gt;='Product Ratings'!$U$6),'Product Ratings'!$S$6,IF(AND(P1355&lt;='Product Ratings'!$V$7,P1355&gt;='Product Ratings'!$U$7),'Product Ratings'!$S$7,IF(AND(P1355&lt;='Product Ratings'!$V$8,P1355&gt;='Product Ratings'!$U$8),'Product Ratings'!$S$8,IF(P1355&gt;='Product Ratings'!$U$9,'Product Ratings'!$S$9)))))</f>
        <v>5</v>
      </c>
      <c r="W1355" s="135">
        <f t="shared" si="6"/>
        <v>13</v>
      </c>
      <c r="X1355" s="90"/>
      <c r="Y1355" s="90"/>
      <c r="Z1355" s="90"/>
      <c r="AA1355" s="90"/>
      <c r="AB1355" s="90"/>
    </row>
    <row r="1356" ht="12.75" customHeight="1">
      <c r="A1356" s="87"/>
      <c r="B1356" s="90"/>
      <c r="C1356" s="90"/>
      <c r="D1356" s="126">
        <v>6.0</v>
      </c>
      <c r="E1356" s="127">
        <v>502.61</v>
      </c>
      <c r="F1356" s="128">
        <f t="shared" si="7"/>
        <v>326.6965</v>
      </c>
      <c r="G1356" s="129">
        <f t="shared" si="1"/>
        <v>175.9135</v>
      </c>
      <c r="H1356" s="130">
        <f t="shared" si="2"/>
        <v>0.35</v>
      </c>
      <c r="I1356" s="131">
        <v>44504.0</v>
      </c>
      <c r="J1356" s="132">
        <v>44540.0</v>
      </c>
      <c r="K1356" s="123"/>
      <c r="L1356" s="90"/>
      <c r="M1356" s="133">
        <f t="shared" si="3"/>
        <v>83.76833333</v>
      </c>
      <c r="N1356" s="99"/>
      <c r="O1356" s="133">
        <f t="shared" si="5"/>
        <v>54.44941667</v>
      </c>
      <c r="P1356" s="134">
        <v>0.26</v>
      </c>
      <c r="Q1356" s="90"/>
      <c r="R1356" s="99">
        <f>IF(AND(H1356&lt;='Product Ratings'!$E$5,H1356&gt;='Product Ratings'!$D$5),'Product Ratings'!$C$5,IF(AND(H1356&lt;='Product Ratings'!$E$6,H1356&gt;='Product Ratings'!$D$6),'Product Ratings'!$C$6,IF(AND(H1356&lt;='Product Ratings'!$E$7,H1356&gt;='Product Ratings'!$D$7),'Product Ratings'!$C$7,IF(AND(H1356&lt;='Product Ratings'!$E$8,H1356&gt;='Product Ratings'!$D$8),'Product Ratings'!$C$8,IF(H1356&gt;='Product Ratings'!$D$9,'Product Ratings'!$C$9)))))</f>
        <v>2</v>
      </c>
      <c r="S1356" s="99">
        <f>IF(AND(D1356&lt;='Product Ratings'!$I$5,D1356&gt;='Product Ratings'!$H$5),'Product Ratings'!$F$5,IF(AND(D1356&lt;='Product Ratings'!$I$6,D1356&gt;='Product Ratings'!$H$6),'Product Ratings'!$F$6,IF(AND(D1356&lt;='Product Ratings'!$I$7,I1356&gt;='Product Ratings'!$H$7),'Product Ratings'!$F$7,IF(AND(D1356&lt;='Product Ratings'!$I$8,D1356&gt;='Product Ratings'!$H$8),'Product Ratings'!$F$8,IF(D1356&gt;='Product Ratings'!$H$9,'Product Ratings'!$F$9)))))</f>
        <v>2</v>
      </c>
      <c r="T1356" s="99">
        <f>IF(AND(O1356&lt;='Product Ratings'!$M$5,O1356&gt;='Product Ratings'!$L$5),'Product Ratings'!$J$5,IF(AND(O1356&lt;='Product Ratings'!$M$6,O1356&gt;='Product Ratings'!$L$6),'Product Ratings'!$J$6,IF(AND(O1356&lt;='Product Ratings'!$M$7,O1356&gt;='Product Ratings'!$L$7),'Product Ratings'!$J$7,IF(AND(O1356&lt;='Product Ratings'!$M$8,O1356&gt;='Product Ratings'!$L$8),'Product Ratings'!$J$8,IF(O1356&gt;='Product Ratings'!$L$9,'Product Ratings'!$J$9)))))</f>
        <v>3</v>
      </c>
      <c r="U1356" s="99" t="b">
        <f>IF(AND(N1356&lt;='Product Ratings'!$R$5,N1356&gt;='Product Ratings'!$Q$5),'Product Ratings'!$O$5,IF(AND(N1356&lt;='Product Ratings'!$R$6,N1356&gt;='Product Ratings'!$Q$6),'Product Ratings'!$O$6,IF(AND(N1356&lt;='Product Ratings'!$R$7,N1356&gt;='Product Ratings'!$Q$7),'Product Ratings'!$O$7,IF(AND(N1356&lt;='Product Ratings'!$R$8,N1356&gt;='Product Ratings'!$Q$8),'Product Ratings'!$O$8,IF(N1356&gt;='Product Ratings'!$Q$9,'Product Ratings'!$O$9)))))</f>
        <v>0</v>
      </c>
      <c r="V1356" s="99">
        <f>IF(AND(P1356&lt;='Product Ratings'!$V$5,P1356&gt;='Product Ratings'!$U$5),'Product Ratings'!$S$5,IF(AND(P1356&lt;='Product Ratings'!$V$6,P1356&gt;='Product Ratings'!$U$6),'Product Ratings'!$S$6,IF(AND(P1356&lt;='Product Ratings'!$V$7,P1356&gt;='Product Ratings'!$U$7),'Product Ratings'!$S$7,IF(AND(P1356&lt;='Product Ratings'!$V$8,P1356&gt;='Product Ratings'!$U$8),'Product Ratings'!$S$8,IF(P1356&gt;='Product Ratings'!$U$9,'Product Ratings'!$S$9)))))</f>
        <v>3</v>
      </c>
      <c r="W1356" s="135">
        <f t="shared" si="6"/>
        <v>10</v>
      </c>
      <c r="X1356" s="90"/>
      <c r="Y1356" s="90"/>
      <c r="Z1356" s="90"/>
      <c r="AA1356" s="90"/>
      <c r="AB1356" s="90"/>
    </row>
    <row r="1357" ht="12.75" customHeight="1">
      <c r="A1357" s="87"/>
      <c r="B1357" s="90"/>
      <c r="C1357" s="90"/>
      <c r="D1357" s="126">
        <v>1.0</v>
      </c>
      <c r="E1357" s="127">
        <v>251.3</v>
      </c>
      <c r="F1357" s="128">
        <f t="shared" si="7"/>
        <v>163.345</v>
      </c>
      <c r="G1357" s="129">
        <f t="shared" si="1"/>
        <v>87.955</v>
      </c>
      <c r="H1357" s="130">
        <f t="shared" si="2"/>
        <v>0.35</v>
      </c>
      <c r="I1357" s="131">
        <v>44505.0</v>
      </c>
      <c r="J1357" s="132">
        <v>44541.0</v>
      </c>
      <c r="K1357" s="123"/>
      <c r="L1357" s="90"/>
      <c r="M1357" s="133">
        <f t="shared" si="3"/>
        <v>251.3</v>
      </c>
      <c r="N1357" s="99"/>
      <c r="O1357" s="133">
        <f t="shared" si="5"/>
        <v>163.345</v>
      </c>
      <c r="P1357" s="134">
        <v>0.15</v>
      </c>
      <c r="Q1357" s="90"/>
      <c r="R1357" s="99">
        <f>IF(AND(H1357&lt;='Product Ratings'!$E$5,H1357&gt;='Product Ratings'!$D$5),'Product Ratings'!$C$5,IF(AND(H1357&lt;='Product Ratings'!$E$6,H1357&gt;='Product Ratings'!$D$6),'Product Ratings'!$C$6,IF(AND(H1357&lt;='Product Ratings'!$E$7,H1357&gt;='Product Ratings'!$D$7),'Product Ratings'!$C$7,IF(AND(H1357&lt;='Product Ratings'!$E$8,H1357&gt;='Product Ratings'!$D$8),'Product Ratings'!$C$8,IF(H1357&gt;='Product Ratings'!$D$9,'Product Ratings'!$C$9)))))</f>
        <v>2</v>
      </c>
      <c r="S1357" s="99">
        <f>IF(AND(D1357&lt;='Product Ratings'!$I$5,D1357&gt;='Product Ratings'!$H$5),'Product Ratings'!$F$5,IF(AND(D1357&lt;='Product Ratings'!$I$6,D1357&gt;='Product Ratings'!$H$6),'Product Ratings'!$F$6,IF(AND(D1357&lt;='Product Ratings'!$I$7,I1357&gt;='Product Ratings'!$H$7),'Product Ratings'!$F$7,IF(AND(D1357&lt;='Product Ratings'!$I$8,D1357&gt;='Product Ratings'!$H$8),'Product Ratings'!$F$8,IF(D1357&gt;='Product Ratings'!$H$9,'Product Ratings'!$F$9)))))</f>
        <v>1</v>
      </c>
      <c r="T1357" s="99">
        <f>IF(AND(O1357&lt;='Product Ratings'!$M$5,O1357&gt;='Product Ratings'!$L$5),'Product Ratings'!$J$5,IF(AND(O1357&lt;='Product Ratings'!$M$6,O1357&gt;='Product Ratings'!$L$6),'Product Ratings'!$J$6,IF(AND(O1357&lt;='Product Ratings'!$M$7,O1357&gt;='Product Ratings'!$L$7),'Product Ratings'!$J$7,IF(AND(O1357&lt;='Product Ratings'!$M$8,O1357&gt;='Product Ratings'!$L$8),'Product Ratings'!$J$8,IF(O1357&gt;='Product Ratings'!$L$9,'Product Ratings'!$J$9)))))</f>
        <v>2</v>
      </c>
      <c r="U1357" s="99" t="b">
        <f>IF(AND(N1357&lt;='Product Ratings'!$R$5,N1357&gt;='Product Ratings'!$Q$5),'Product Ratings'!$O$5,IF(AND(N1357&lt;='Product Ratings'!$R$6,N1357&gt;='Product Ratings'!$Q$6),'Product Ratings'!$O$6,IF(AND(N1357&lt;='Product Ratings'!$R$7,N1357&gt;='Product Ratings'!$Q$7),'Product Ratings'!$O$7,IF(AND(N1357&lt;='Product Ratings'!$R$8,N1357&gt;='Product Ratings'!$Q$8),'Product Ratings'!$O$8,IF(N1357&gt;='Product Ratings'!$Q$9,'Product Ratings'!$O$9)))))</f>
        <v>0</v>
      </c>
      <c r="V1357" s="99">
        <f>IF(AND(P1357&lt;='Product Ratings'!$V$5,P1357&gt;='Product Ratings'!$U$5),'Product Ratings'!$S$5,IF(AND(P1357&lt;='Product Ratings'!$V$6,P1357&gt;='Product Ratings'!$U$6),'Product Ratings'!$S$6,IF(AND(P1357&lt;='Product Ratings'!$V$7,P1357&gt;='Product Ratings'!$U$7),'Product Ratings'!$S$7,IF(AND(P1357&lt;='Product Ratings'!$V$8,P1357&gt;='Product Ratings'!$U$8),'Product Ratings'!$S$8,IF(P1357&gt;='Product Ratings'!$U$9,'Product Ratings'!$S$9)))))</f>
        <v>3</v>
      </c>
      <c r="W1357" s="135">
        <f t="shared" si="6"/>
        <v>8</v>
      </c>
      <c r="X1357" s="90"/>
      <c r="Y1357" s="90"/>
      <c r="Z1357" s="90"/>
      <c r="AA1357" s="90"/>
      <c r="AB1357" s="90"/>
    </row>
    <row r="1358" ht="12.75" customHeight="1">
      <c r="A1358" s="87"/>
      <c r="B1358" s="90"/>
      <c r="C1358" s="90"/>
      <c r="D1358" s="126">
        <v>2.0</v>
      </c>
      <c r="E1358" s="127">
        <v>155.65</v>
      </c>
      <c r="F1358" s="128">
        <f t="shared" si="7"/>
        <v>101.1725</v>
      </c>
      <c r="G1358" s="129">
        <f t="shared" si="1"/>
        <v>54.4775</v>
      </c>
      <c r="H1358" s="130">
        <f t="shared" si="2"/>
        <v>0.35</v>
      </c>
      <c r="I1358" s="131">
        <v>44506.0</v>
      </c>
      <c r="J1358" s="132">
        <v>44542.0</v>
      </c>
      <c r="K1358" s="123"/>
      <c r="L1358" s="90"/>
      <c r="M1358" s="133">
        <f t="shared" si="3"/>
        <v>77.825</v>
      </c>
      <c r="N1358" s="99"/>
      <c r="O1358" s="133">
        <f t="shared" si="5"/>
        <v>50.58625</v>
      </c>
      <c r="P1358" s="134">
        <v>0.34</v>
      </c>
      <c r="Q1358" s="90"/>
      <c r="R1358" s="99">
        <f>IF(AND(H1358&lt;='Product Ratings'!$E$5,H1358&gt;='Product Ratings'!$D$5),'Product Ratings'!$C$5,IF(AND(H1358&lt;='Product Ratings'!$E$6,H1358&gt;='Product Ratings'!$D$6),'Product Ratings'!$C$6,IF(AND(H1358&lt;='Product Ratings'!$E$7,H1358&gt;='Product Ratings'!$D$7),'Product Ratings'!$C$7,IF(AND(H1358&lt;='Product Ratings'!$E$8,H1358&gt;='Product Ratings'!$D$8),'Product Ratings'!$C$8,IF(H1358&gt;='Product Ratings'!$D$9,'Product Ratings'!$C$9)))))</f>
        <v>2</v>
      </c>
      <c r="S1358" s="99">
        <f>IF(AND(D1358&lt;='Product Ratings'!$I$5,D1358&gt;='Product Ratings'!$H$5),'Product Ratings'!$F$5,IF(AND(D1358&lt;='Product Ratings'!$I$6,D1358&gt;='Product Ratings'!$H$6),'Product Ratings'!$F$6,IF(AND(D1358&lt;='Product Ratings'!$I$7,I1358&gt;='Product Ratings'!$H$7),'Product Ratings'!$F$7,IF(AND(D1358&lt;='Product Ratings'!$I$8,D1358&gt;='Product Ratings'!$H$8),'Product Ratings'!$F$8,IF(D1358&gt;='Product Ratings'!$H$9,'Product Ratings'!$F$9)))))</f>
        <v>1</v>
      </c>
      <c r="T1358" s="99">
        <f>IF(AND(O1358&lt;='Product Ratings'!$M$5,O1358&gt;='Product Ratings'!$L$5),'Product Ratings'!$J$5,IF(AND(O1358&lt;='Product Ratings'!$M$6,O1358&gt;='Product Ratings'!$L$6),'Product Ratings'!$J$6,IF(AND(O1358&lt;='Product Ratings'!$M$7,O1358&gt;='Product Ratings'!$L$7),'Product Ratings'!$J$7,IF(AND(O1358&lt;='Product Ratings'!$M$8,O1358&gt;='Product Ratings'!$L$8),'Product Ratings'!$J$8,IF(O1358&gt;='Product Ratings'!$L$9,'Product Ratings'!$J$9)))))</f>
        <v>3</v>
      </c>
      <c r="U1358" s="99" t="b">
        <f>IF(AND(N1358&lt;='Product Ratings'!$R$5,N1358&gt;='Product Ratings'!$Q$5),'Product Ratings'!$O$5,IF(AND(N1358&lt;='Product Ratings'!$R$6,N1358&gt;='Product Ratings'!$Q$6),'Product Ratings'!$O$6,IF(AND(N1358&lt;='Product Ratings'!$R$7,N1358&gt;='Product Ratings'!$Q$7),'Product Ratings'!$O$7,IF(AND(N1358&lt;='Product Ratings'!$R$8,N1358&gt;='Product Ratings'!$Q$8),'Product Ratings'!$O$8,IF(N1358&gt;='Product Ratings'!$Q$9,'Product Ratings'!$O$9)))))</f>
        <v>0</v>
      </c>
      <c r="V1358" s="99">
        <f>IF(AND(P1358&lt;='Product Ratings'!$V$5,P1358&gt;='Product Ratings'!$U$5),'Product Ratings'!$S$5,IF(AND(P1358&lt;='Product Ratings'!$V$6,P1358&gt;='Product Ratings'!$U$6),'Product Ratings'!$S$6,IF(AND(P1358&lt;='Product Ratings'!$V$7,P1358&gt;='Product Ratings'!$U$7),'Product Ratings'!$S$7,IF(AND(P1358&lt;='Product Ratings'!$V$8,P1358&gt;='Product Ratings'!$U$8),'Product Ratings'!$S$8,IF(P1358&gt;='Product Ratings'!$U$9,'Product Ratings'!$S$9)))))</f>
        <v>4</v>
      </c>
      <c r="W1358" s="135">
        <f t="shared" si="6"/>
        <v>10</v>
      </c>
      <c r="X1358" s="90"/>
      <c r="Y1358" s="90"/>
      <c r="Z1358" s="90"/>
      <c r="AA1358" s="90"/>
      <c r="AB1358" s="90"/>
    </row>
    <row r="1359" ht="12.75" customHeight="1">
      <c r="A1359" s="87"/>
      <c r="B1359" s="90"/>
      <c r="C1359" s="90"/>
      <c r="D1359" s="126">
        <v>3.0</v>
      </c>
      <c r="E1359" s="127">
        <v>155.65</v>
      </c>
      <c r="F1359" s="128">
        <f t="shared" si="7"/>
        <v>101.1725</v>
      </c>
      <c r="G1359" s="129">
        <f t="shared" si="1"/>
        <v>54.4775</v>
      </c>
      <c r="H1359" s="130">
        <f t="shared" si="2"/>
        <v>0.35</v>
      </c>
      <c r="I1359" s="131">
        <v>44507.0</v>
      </c>
      <c r="J1359" s="132">
        <v>44543.0</v>
      </c>
      <c r="K1359" s="123"/>
      <c r="L1359" s="90"/>
      <c r="M1359" s="133">
        <f t="shared" si="3"/>
        <v>51.88333333</v>
      </c>
      <c r="N1359" s="99"/>
      <c r="O1359" s="133">
        <f t="shared" si="5"/>
        <v>33.72416667</v>
      </c>
      <c r="P1359" s="134">
        <v>0.35</v>
      </c>
      <c r="Q1359" s="90"/>
      <c r="R1359" s="99">
        <f>IF(AND(H1359&lt;='Product Ratings'!$E$5,H1359&gt;='Product Ratings'!$D$5),'Product Ratings'!$C$5,IF(AND(H1359&lt;='Product Ratings'!$E$6,H1359&gt;='Product Ratings'!$D$6),'Product Ratings'!$C$6,IF(AND(H1359&lt;='Product Ratings'!$E$7,H1359&gt;='Product Ratings'!$D$7),'Product Ratings'!$C$7,IF(AND(H1359&lt;='Product Ratings'!$E$8,H1359&gt;='Product Ratings'!$D$8),'Product Ratings'!$C$8,IF(H1359&gt;='Product Ratings'!$D$9,'Product Ratings'!$C$9)))))</f>
        <v>2</v>
      </c>
      <c r="S1359" s="99">
        <f>IF(AND(D1359&lt;='Product Ratings'!$I$5,D1359&gt;='Product Ratings'!$H$5),'Product Ratings'!$F$5,IF(AND(D1359&lt;='Product Ratings'!$I$6,D1359&gt;='Product Ratings'!$H$6),'Product Ratings'!$F$6,IF(AND(D1359&lt;='Product Ratings'!$I$7,I1359&gt;='Product Ratings'!$H$7),'Product Ratings'!$F$7,IF(AND(D1359&lt;='Product Ratings'!$I$8,D1359&gt;='Product Ratings'!$H$8),'Product Ratings'!$F$8,IF(D1359&gt;='Product Ratings'!$H$9,'Product Ratings'!$F$9)))))</f>
        <v>1</v>
      </c>
      <c r="T1359" s="99">
        <f>IF(AND(O1359&lt;='Product Ratings'!$M$5,O1359&gt;='Product Ratings'!$L$5),'Product Ratings'!$J$5,IF(AND(O1359&lt;='Product Ratings'!$M$6,O1359&gt;='Product Ratings'!$L$6),'Product Ratings'!$J$6,IF(AND(O1359&lt;='Product Ratings'!$M$7,O1359&gt;='Product Ratings'!$L$7),'Product Ratings'!$J$7,IF(AND(O1359&lt;='Product Ratings'!$M$8,O1359&gt;='Product Ratings'!$L$8),'Product Ratings'!$J$8,IF(O1359&gt;='Product Ratings'!$L$9,'Product Ratings'!$J$9)))))</f>
        <v>4</v>
      </c>
      <c r="U1359" s="99" t="b">
        <f>IF(AND(N1359&lt;='Product Ratings'!$R$5,N1359&gt;='Product Ratings'!$Q$5),'Product Ratings'!$O$5,IF(AND(N1359&lt;='Product Ratings'!$R$6,N1359&gt;='Product Ratings'!$Q$6),'Product Ratings'!$O$6,IF(AND(N1359&lt;='Product Ratings'!$R$7,N1359&gt;='Product Ratings'!$Q$7),'Product Ratings'!$O$7,IF(AND(N1359&lt;='Product Ratings'!$R$8,N1359&gt;='Product Ratings'!$Q$8),'Product Ratings'!$O$8,IF(N1359&gt;='Product Ratings'!$Q$9,'Product Ratings'!$O$9)))))</f>
        <v>0</v>
      </c>
      <c r="V1359" s="99">
        <f>IF(AND(P1359&lt;='Product Ratings'!$V$5,P1359&gt;='Product Ratings'!$U$5),'Product Ratings'!$S$5,IF(AND(P1359&lt;='Product Ratings'!$V$6,P1359&gt;='Product Ratings'!$U$6),'Product Ratings'!$S$6,IF(AND(P1359&lt;='Product Ratings'!$V$7,P1359&gt;='Product Ratings'!$U$7),'Product Ratings'!$S$7,IF(AND(P1359&lt;='Product Ratings'!$V$8,P1359&gt;='Product Ratings'!$U$8),'Product Ratings'!$S$8,IF(P1359&gt;='Product Ratings'!$U$9,'Product Ratings'!$S$9)))))</f>
        <v>4</v>
      </c>
      <c r="W1359" s="135">
        <f t="shared" si="6"/>
        <v>11</v>
      </c>
      <c r="X1359" s="90"/>
      <c r="Y1359" s="90"/>
      <c r="Z1359" s="90"/>
      <c r="AA1359" s="90"/>
      <c r="AB1359" s="90"/>
    </row>
    <row r="1360" ht="12.75" customHeight="1">
      <c r="A1360" s="87"/>
      <c r="B1360" s="90"/>
      <c r="C1360" s="90"/>
      <c r="D1360" s="126">
        <v>4.0</v>
      </c>
      <c r="E1360" s="127">
        <v>155.65</v>
      </c>
      <c r="F1360" s="128">
        <f t="shared" si="7"/>
        <v>101.1725</v>
      </c>
      <c r="G1360" s="129">
        <f t="shared" si="1"/>
        <v>54.4775</v>
      </c>
      <c r="H1360" s="130">
        <f t="shared" si="2"/>
        <v>0.35</v>
      </c>
      <c r="I1360" s="131">
        <v>44508.0</v>
      </c>
      <c r="J1360" s="132">
        <v>44544.0</v>
      </c>
      <c r="K1360" s="123"/>
      <c r="L1360" s="90"/>
      <c r="M1360" s="133">
        <f t="shared" si="3"/>
        <v>38.9125</v>
      </c>
      <c r="N1360" s="99"/>
      <c r="O1360" s="133">
        <f t="shared" si="5"/>
        <v>25.293125</v>
      </c>
      <c r="P1360" s="134">
        <v>0.65</v>
      </c>
      <c r="Q1360" s="90"/>
      <c r="R1360" s="99">
        <f>IF(AND(H1360&lt;='Product Ratings'!$E$5,H1360&gt;='Product Ratings'!$D$5),'Product Ratings'!$C$5,IF(AND(H1360&lt;='Product Ratings'!$E$6,H1360&gt;='Product Ratings'!$D$6),'Product Ratings'!$C$6,IF(AND(H1360&lt;='Product Ratings'!$E$7,H1360&gt;='Product Ratings'!$D$7),'Product Ratings'!$C$7,IF(AND(H1360&lt;='Product Ratings'!$E$8,H1360&gt;='Product Ratings'!$D$8),'Product Ratings'!$C$8,IF(H1360&gt;='Product Ratings'!$D$9,'Product Ratings'!$C$9)))))</f>
        <v>2</v>
      </c>
      <c r="S1360" s="99">
        <f>IF(AND(D1360&lt;='Product Ratings'!$I$5,D1360&gt;='Product Ratings'!$H$5),'Product Ratings'!$F$5,IF(AND(D1360&lt;='Product Ratings'!$I$6,D1360&gt;='Product Ratings'!$H$6),'Product Ratings'!$F$6,IF(AND(D1360&lt;='Product Ratings'!$I$7,I1360&gt;='Product Ratings'!$H$7),'Product Ratings'!$F$7,IF(AND(D1360&lt;='Product Ratings'!$I$8,D1360&gt;='Product Ratings'!$H$8),'Product Ratings'!$F$8,IF(D1360&gt;='Product Ratings'!$H$9,'Product Ratings'!$F$9)))))</f>
        <v>1</v>
      </c>
      <c r="T1360" s="99" t="b">
        <f>IF(AND(O1360&lt;='Product Ratings'!$M$5,O1360&gt;='Product Ratings'!$L$5),'Product Ratings'!$J$5,IF(AND(O1360&lt;='Product Ratings'!$M$6,O1360&gt;='Product Ratings'!$L$6),'Product Ratings'!$J$6,IF(AND(O1360&lt;='Product Ratings'!$M$7,O1360&gt;='Product Ratings'!$L$7),'Product Ratings'!$J$7,IF(AND(O1360&lt;='Product Ratings'!$M$8,O1360&gt;='Product Ratings'!$L$8),'Product Ratings'!$J$8,IF(O1360&gt;='Product Ratings'!$L$9,'Product Ratings'!$J$9)))))</f>
        <v>0</v>
      </c>
      <c r="U1360" s="99" t="b">
        <f>IF(AND(N1360&lt;='Product Ratings'!$R$5,N1360&gt;='Product Ratings'!$Q$5),'Product Ratings'!$O$5,IF(AND(N1360&lt;='Product Ratings'!$R$6,N1360&gt;='Product Ratings'!$Q$6),'Product Ratings'!$O$6,IF(AND(N1360&lt;='Product Ratings'!$R$7,N1360&gt;='Product Ratings'!$Q$7),'Product Ratings'!$O$7,IF(AND(N1360&lt;='Product Ratings'!$R$8,N1360&gt;='Product Ratings'!$Q$8),'Product Ratings'!$O$8,IF(N1360&gt;='Product Ratings'!$Q$9,'Product Ratings'!$O$9)))))</f>
        <v>0</v>
      </c>
      <c r="V1360" s="99">
        <f>IF(AND(P1360&lt;='Product Ratings'!$V$5,P1360&gt;='Product Ratings'!$U$5),'Product Ratings'!$S$5,IF(AND(P1360&lt;='Product Ratings'!$V$6,P1360&gt;='Product Ratings'!$U$6),'Product Ratings'!$S$6,IF(AND(P1360&lt;='Product Ratings'!$V$7,P1360&gt;='Product Ratings'!$U$7),'Product Ratings'!$S$7,IF(AND(P1360&lt;='Product Ratings'!$V$8,P1360&gt;='Product Ratings'!$U$8),'Product Ratings'!$S$8,IF(P1360&gt;='Product Ratings'!$U$9,'Product Ratings'!$S$9)))))</f>
        <v>5</v>
      </c>
      <c r="W1360" s="135">
        <f t="shared" si="6"/>
        <v>8</v>
      </c>
      <c r="X1360" s="90"/>
      <c r="Y1360" s="90"/>
      <c r="Z1360" s="90"/>
      <c r="AA1360" s="90"/>
      <c r="AB1360" s="90"/>
    </row>
    <row r="1361" ht="12.75" customHeight="1">
      <c r="A1361" s="87"/>
      <c r="B1361" s="90"/>
      <c r="C1361" s="90"/>
      <c r="D1361" s="126">
        <v>5.0</v>
      </c>
      <c r="E1361" s="127">
        <v>311.3</v>
      </c>
      <c r="F1361" s="128">
        <f t="shared" si="7"/>
        <v>202.345</v>
      </c>
      <c r="G1361" s="129">
        <f t="shared" si="1"/>
        <v>108.955</v>
      </c>
      <c r="H1361" s="130">
        <f t="shared" si="2"/>
        <v>0.35</v>
      </c>
      <c r="I1361" s="131">
        <v>44509.0</v>
      </c>
      <c r="J1361" s="132">
        <v>44545.0</v>
      </c>
      <c r="K1361" s="123"/>
      <c r="L1361" s="90"/>
      <c r="M1361" s="133">
        <f t="shared" si="3"/>
        <v>62.26</v>
      </c>
      <c r="N1361" s="99"/>
      <c r="O1361" s="133">
        <f t="shared" si="5"/>
        <v>40.469</v>
      </c>
      <c r="P1361" s="134">
        <v>0.45</v>
      </c>
      <c r="Q1361" s="90"/>
      <c r="R1361" s="99">
        <f>IF(AND(H1361&lt;='Product Ratings'!$E$5,H1361&gt;='Product Ratings'!$D$5),'Product Ratings'!$C$5,IF(AND(H1361&lt;='Product Ratings'!$E$6,H1361&gt;='Product Ratings'!$D$6),'Product Ratings'!$C$6,IF(AND(H1361&lt;='Product Ratings'!$E$7,H1361&gt;='Product Ratings'!$D$7),'Product Ratings'!$C$7,IF(AND(H1361&lt;='Product Ratings'!$E$8,H1361&gt;='Product Ratings'!$D$8),'Product Ratings'!$C$8,IF(H1361&gt;='Product Ratings'!$D$9,'Product Ratings'!$C$9)))))</f>
        <v>2</v>
      </c>
      <c r="S1361" s="99">
        <f>IF(AND(D1361&lt;='Product Ratings'!$I$5,D1361&gt;='Product Ratings'!$H$5),'Product Ratings'!$F$5,IF(AND(D1361&lt;='Product Ratings'!$I$6,D1361&gt;='Product Ratings'!$H$6),'Product Ratings'!$F$6,IF(AND(D1361&lt;='Product Ratings'!$I$7,I1361&gt;='Product Ratings'!$H$7),'Product Ratings'!$F$7,IF(AND(D1361&lt;='Product Ratings'!$I$8,D1361&gt;='Product Ratings'!$H$8),'Product Ratings'!$F$8,IF(D1361&gt;='Product Ratings'!$H$9,'Product Ratings'!$F$9)))))</f>
        <v>1</v>
      </c>
      <c r="T1361" s="99" t="b">
        <f>IF(AND(O1361&lt;='Product Ratings'!$M$5,O1361&gt;='Product Ratings'!$L$5),'Product Ratings'!$J$5,IF(AND(O1361&lt;='Product Ratings'!$M$6,O1361&gt;='Product Ratings'!$L$6),'Product Ratings'!$J$6,IF(AND(O1361&lt;='Product Ratings'!$M$7,O1361&gt;='Product Ratings'!$L$7),'Product Ratings'!$J$7,IF(AND(O1361&lt;='Product Ratings'!$M$8,O1361&gt;='Product Ratings'!$L$8),'Product Ratings'!$J$8,IF(O1361&gt;='Product Ratings'!$L$9,'Product Ratings'!$J$9)))))</f>
        <v>0</v>
      </c>
      <c r="U1361" s="99" t="b">
        <f>IF(AND(N1361&lt;='Product Ratings'!$R$5,N1361&gt;='Product Ratings'!$Q$5),'Product Ratings'!$O$5,IF(AND(N1361&lt;='Product Ratings'!$R$6,N1361&gt;='Product Ratings'!$Q$6),'Product Ratings'!$O$6,IF(AND(N1361&lt;='Product Ratings'!$R$7,N1361&gt;='Product Ratings'!$Q$7),'Product Ratings'!$O$7,IF(AND(N1361&lt;='Product Ratings'!$R$8,N1361&gt;='Product Ratings'!$Q$8),'Product Ratings'!$O$8,IF(N1361&gt;='Product Ratings'!$Q$9,'Product Ratings'!$O$9)))))</f>
        <v>0</v>
      </c>
      <c r="V1361" s="99">
        <f>IF(AND(P1361&lt;='Product Ratings'!$V$5,P1361&gt;='Product Ratings'!$U$5),'Product Ratings'!$S$5,IF(AND(P1361&lt;='Product Ratings'!$V$6,P1361&gt;='Product Ratings'!$U$6),'Product Ratings'!$S$6,IF(AND(P1361&lt;='Product Ratings'!$V$7,P1361&gt;='Product Ratings'!$U$7),'Product Ratings'!$S$7,IF(AND(P1361&lt;='Product Ratings'!$V$8,P1361&gt;='Product Ratings'!$U$8),'Product Ratings'!$S$8,IF(P1361&gt;='Product Ratings'!$U$9,'Product Ratings'!$S$9)))))</f>
        <v>4</v>
      </c>
      <c r="W1361" s="135">
        <f t="shared" si="6"/>
        <v>7</v>
      </c>
      <c r="X1361" s="90"/>
      <c r="Y1361" s="90"/>
      <c r="Z1361" s="90"/>
      <c r="AA1361" s="90"/>
      <c r="AB1361" s="90"/>
    </row>
    <row r="1362" ht="12.75" customHeight="1">
      <c r="A1362" s="87"/>
      <c r="B1362" s="90"/>
      <c r="C1362" s="90"/>
      <c r="D1362" s="126">
        <v>6.0</v>
      </c>
      <c r="E1362" s="127">
        <v>311.3</v>
      </c>
      <c r="F1362" s="128">
        <f t="shared" si="7"/>
        <v>202.345</v>
      </c>
      <c r="G1362" s="129">
        <f t="shared" si="1"/>
        <v>108.955</v>
      </c>
      <c r="H1362" s="130">
        <f t="shared" si="2"/>
        <v>0.35</v>
      </c>
      <c r="I1362" s="131">
        <v>44510.0</v>
      </c>
      <c r="J1362" s="132">
        <v>44546.0</v>
      </c>
      <c r="K1362" s="123"/>
      <c r="L1362" s="90"/>
      <c r="M1362" s="133">
        <f t="shared" si="3"/>
        <v>51.88333333</v>
      </c>
      <c r="N1362" s="99"/>
      <c r="O1362" s="133">
        <f t="shared" si="5"/>
        <v>33.72416667</v>
      </c>
      <c r="P1362" s="134">
        <v>0.12</v>
      </c>
      <c r="Q1362" s="90"/>
      <c r="R1362" s="99">
        <f>IF(AND(H1362&lt;='Product Ratings'!$E$5,H1362&gt;='Product Ratings'!$D$5),'Product Ratings'!$C$5,IF(AND(H1362&lt;='Product Ratings'!$E$6,H1362&gt;='Product Ratings'!$D$6),'Product Ratings'!$C$6,IF(AND(H1362&lt;='Product Ratings'!$E$7,H1362&gt;='Product Ratings'!$D$7),'Product Ratings'!$C$7,IF(AND(H1362&lt;='Product Ratings'!$E$8,H1362&gt;='Product Ratings'!$D$8),'Product Ratings'!$C$8,IF(H1362&gt;='Product Ratings'!$D$9,'Product Ratings'!$C$9)))))</f>
        <v>2</v>
      </c>
      <c r="S1362" s="99">
        <f>IF(AND(D1362&lt;='Product Ratings'!$I$5,D1362&gt;='Product Ratings'!$H$5),'Product Ratings'!$F$5,IF(AND(D1362&lt;='Product Ratings'!$I$6,D1362&gt;='Product Ratings'!$H$6),'Product Ratings'!$F$6,IF(AND(D1362&lt;='Product Ratings'!$I$7,I1362&gt;='Product Ratings'!$H$7),'Product Ratings'!$F$7,IF(AND(D1362&lt;='Product Ratings'!$I$8,D1362&gt;='Product Ratings'!$H$8),'Product Ratings'!$F$8,IF(D1362&gt;='Product Ratings'!$H$9,'Product Ratings'!$F$9)))))</f>
        <v>2</v>
      </c>
      <c r="T1362" s="99">
        <f>IF(AND(O1362&lt;='Product Ratings'!$M$5,O1362&gt;='Product Ratings'!$L$5),'Product Ratings'!$J$5,IF(AND(O1362&lt;='Product Ratings'!$M$6,O1362&gt;='Product Ratings'!$L$6),'Product Ratings'!$J$6,IF(AND(O1362&lt;='Product Ratings'!$M$7,O1362&gt;='Product Ratings'!$L$7),'Product Ratings'!$J$7,IF(AND(O1362&lt;='Product Ratings'!$M$8,O1362&gt;='Product Ratings'!$L$8),'Product Ratings'!$J$8,IF(O1362&gt;='Product Ratings'!$L$9,'Product Ratings'!$J$9)))))</f>
        <v>4</v>
      </c>
      <c r="U1362" s="99" t="b">
        <f>IF(AND(N1362&lt;='Product Ratings'!$R$5,N1362&gt;='Product Ratings'!$Q$5),'Product Ratings'!$O$5,IF(AND(N1362&lt;='Product Ratings'!$R$6,N1362&gt;='Product Ratings'!$Q$6),'Product Ratings'!$O$6,IF(AND(N1362&lt;='Product Ratings'!$R$7,N1362&gt;='Product Ratings'!$Q$7),'Product Ratings'!$O$7,IF(AND(N1362&lt;='Product Ratings'!$R$8,N1362&gt;='Product Ratings'!$Q$8),'Product Ratings'!$O$8,IF(N1362&gt;='Product Ratings'!$Q$9,'Product Ratings'!$O$9)))))</f>
        <v>0</v>
      </c>
      <c r="V1362" s="99">
        <f>IF(AND(P1362&lt;='Product Ratings'!$V$5,P1362&gt;='Product Ratings'!$U$5),'Product Ratings'!$S$5,IF(AND(P1362&lt;='Product Ratings'!$V$6,P1362&gt;='Product Ratings'!$U$6),'Product Ratings'!$S$6,IF(AND(P1362&lt;='Product Ratings'!$V$7,P1362&gt;='Product Ratings'!$U$7),'Product Ratings'!$S$7,IF(AND(P1362&lt;='Product Ratings'!$V$8,P1362&gt;='Product Ratings'!$U$8),'Product Ratings'!$S$8,IF(P1362&gt;='Product Ratings'!$U$9,'Product Ratings'!$S$9)))))</f>
        <v>2</v>
      </c>
      <c r="W1362" s="135">
        <f t="shared" si="6"/>
        <v>10</v>
      </c>
      <c r="X1362" s="90"/>
      <c r="Y1362" s="90"/>
      <c r="Z1362" s="90"/>
      <c r="AA1362" s="90"/>
      <c r="AB1362" s="90"/>
    </row>
    <row r="1363" ht="12.75" customHeight="1">
      <c r="A1363" s="87"/>
      <c r="B1363" s="90"/>
      <c r="C1363" s="90"/>
      <c r="D1363" s="126">
        <v>1.0</v>
      </c>
      <c r="E1363" s="127">
        <v>143.48</v>
      </c>
      <c r="F1363" s="128">
        <f t="shared" si="7"/>
        <v>93.262</v>
      </c>
      <c r="G1363" s="129">
        <f t="shared" si="1"/>
        <v>50.218</v>
      </c>
      <c r="H1363" s="130">
        <f t="shared" si="2"/>
        <v>0.35</v>
      </c>
      <c r="I1363" s="131">
        <v>44511.0</v>
      </c>
      <c r="J1363" s="132">
        <v>44547.0</v>
      </c>
      <c r="K1363" s="123"/>
      <c r="L1363" s="90"/>
      <c r="M1363" s="133">
        <f t="shared" si="3"/>
        <v>143.48</v>
      </c>
      <c r="N1363" s="99"/>
      <c r="O1363" s="133">
        <f t="shared" si="5"/>
        <v>93.262</v>
      </c>
      <c r="P1363" s="134">
        <v>0.65</v>
      </c>
      <c r="Q1363" s="90"/>
      <c r="R1363" s="99">
        <f>IF(AND(H1363&lt;='Product Ratings'!$E$5,H1363&gt;='Product Ratings'!$D$5),'Product Ratings'!$C$5,IF(AND(H1363&lt;='Product Ratings'!$E$6,H1363&gt;='Product Ratings'!$D$6),'Product Ratings'!$C$6,IF(AND(H1363&lt;='Product Ratings'!$E$7,H1363&gt;='Product Ratings'!$D$7),'Product Ratings'!$C$7,IF(AND(H1363&lt;='Product Ratings'!$E$8,H1363&gt;='Product Ratings'!$D$8),'Product Ratings'!$C$8,IF(H1363&gt;='Product Ratings'!$D$9,'Product Ratings'!$C$9)))))</f>
        <v>2</v>
      </c>
      <c r="S1363" s="99">
        <f>IF(AND(D1363&lt;='Product Ratings'!$I$5,D1363&gt;='Product Ratings'!$H$5),'Product Ratings'!$F$5,IF(AND(D1363&lt;='Product Ratings'!$I$6,D1363&gt;='Product Ratings'!$H$6),'Product Ratings'!$F$6,IF(AND(D1363&lt;='Product Ratings'!$I$7,I1363&gt;='Product Ratings'!$H$7),'Product Ratings'!$F$7,IF(AND(D1363&lt;='Product Ratings'!$I$8,D1363&gt;='Product Ratings'!$H$8),'Product Ratings'!$F$8,IF(D1363&gt;='Product Ratings'!$H$9,'Product Ratings'!$F$9)))))</f>
        <v>1</v>
      </c>
      <c r="T1363" s="99">
        <f>IF(AND(O1363&lt;='Product Ratings'!$M$5,O1363&gt;='Product Ratings'!$L$5),'Product Ratings'!$J$5,IF(AND(O1363&lt;='Product Ratings'!$M$6,O1363&gt;='Product Ratings'!$L$6),'Product Ratings'!$J$6,IF(AND(O1363&lt;='Product Ratings'!$M$7,O1363&gt;='Product Ratings'!$L$7),'Product Ratings'!$J$7,IF(AND(O1363&lt;='Product Ratings'!$M$8,O1363&gt;='Product Ratings'!$L$8),'Product Ratings'!$J$8,IF(O1363&gt;='Product Ratings'!$L$9,'Product Ratings'!$J$9)))))</f>
        <v>2</v>
      </c>
      <c r="U1363" s="99" t="b">
        <f>IF(AND(N1363&lt;='Product Ratings'!$R$5,N1363&gt;='Product Ratings'!$Q$5),'Product Ratings'!$O$5,IF(AND(N1363&lt;='Product Ratings'!$R$6,N1363&gt;='Product Ratings'!$Q$6),'Product Ratings'!$O$6,IF(AND(N1363&lt;='Product Ratings'!$R$7,N1363&gt;='Product Ratings'!$Q$7),'Product Ratings'!$O$7,IF(AND(N1363&lt;='Product Ratings'!$R$8,N1363&gt;='Product Ratings'!$Q$8),'Product Ratings'!$O$8,IF(N1363&gt;='Product Ratings'!$Q$9,'Product Ratings'!$O$9)))))</f>
        <v>0</v>
      </c>
      <c r="V1363" s="99">
        <f>IF(AND(P1363&lt;='Product Ratings'!$V$5,P1363&gt;='Product Ratings'!$U$5),'Product Ratings'!$S$5,IF(AND(P1363&lt;='Product Ratings'!$V$6,P1363&gt;='Product Ratings'!$U$6),'Product Ratings'!$S$6,IF(AND(P1363&lt;='Product Ratings'!$V$7,P1363&gt;='Product Ratings'!$U$7),'Product Ratings'!$S$7,IF(AND(P1363&lt;='Product Ratings'!$V$8,P1363&gt;='Product Ratings'!$U$8),'Product Ratings'!$S$8,IF(P1363&gt;='Product Ratings'!$U$9,'Product Ratings'!$S$9)))))</f>
        <v>5</v>
      </c>
      <c r="W1363" s="135">
        <f t="shared" si="6"/>
        <v>10</v>
      </c>
      <c r="X1363" s="90"/>
      <c r="Y1363" s="90"/>
      <c r="Z1363" s="90"/>
      <c r="AA1363" s="90"/>
      <c r="AB1363" s="90"/>
    </row>
    <row r="1364" ht="12.75" customHeight="1">
      <c r="A1364" s="87"/>
      <c r="B1364" s="90"/>
      <c r="C1364" s="90"/>
      <c r="D1364" s="126">
        <v>2.0</v>
      </c>
      <c r="E1364" s="127">
        <v>104.17</v>
      </c>
      <c r="F1364" s="128">
        <f t="shared" si="7"/>
        <v>67.7105</v>
      </c>
      <c r="G1364" s="129">
        <f t="shared" si="1"/>
        <v>36.4595</v>
      </c>
      <c r="H1364" s="130">
        <f t="shared" si="2"/>
        <v>0.35</v>
      </c>
      <c r="I1364" s="131">
        <v>44512.0</v>
      </c>
      <c r="J1364" s="132">
        <v>44548.0</v>
      </c>
      <c r="K1364" s="123"/>
      <c r="L1364" s="90"/>
      <c r="M1364" s="133">
        <f t="shared" si="3"/>
        <v>52.085</v>
      </c>
      <c r="N1364" s="99"/>
      <c r="O1364" s="133">
        <f t="shared" si="5"/>
        <v>33.85525</v>
      </c>
      <c r="P1364" s="134">
        <v>0.32</v>
      </c>
      <c r="Q1364" s="90"/>
      <c r="R1364" s="99">
        <f>IF(AND(H1364&lt;='Product Ratings'!$E$5,H1364&gt;='Product Ratings'!$D$5),'Product Ratings'!$C$5,IF(AND(H1364&lt;='Product Ratings'!$E$6,H1364&gt;='Product Ratings'!$D$6),'Product Ratings'!$C$6,IF(AND(H1364&lt;='Product Ratings'!$E$7,H1364&gt;='Product Ratings'!$D$7),'Product Ratings'!$C$7,IF(AND(H1364&lt;='Product Ratings'!$E$8,H1364&gt;='Product Ratings'!$D$8),'Product Ratings'!$C$8,IF(H1364&gt;='Product Ratings'!$D$9,'Product Ratings'!$C$9)))))</f>
        <v>2</v>
      </c>
      <c r="S1364" s="99">
        <f>IF(AND(D1364&lt;='Product Ratings'!$I$5,D1364&gt;='Product Ratings'!$H$5),'Product Ratings'!$F$5,IF(AND(D1364&lt;='Product Ratings'!$I$6,D1364&gt;='Product Ratings'!$H$6),'Product Ratings'!$F$6,IF(AND(D1364&lt;='Product Ratings'!$I$7,I1364&gt;='Product Ratings'!$H$7),'Product Ratings'!$F$7,IF(AND(D1364&lt;='Product Ratings'!$I$8,D1364&gt;='Product Ratings'!$H$8),'Product Ratings'!$F$8,IF(D1364&gt;='Product Ratings'!$H$9,'Product Ratings'!$F$9)))))</f>
        <v>1</v>
      </c>
      <c r="T1364" s="99">
        <f>IF(AND(O1364&lt;='Product Ratings'!$M$5,O1364&gt;='Product Ratings'!$L$5),'Product Ratings'!$J$5,IF(AND(O1364&lt;='Product Ratings'!$M$6,O1364&gt;='Product Ratings'!$L$6),'Product Ratings'!$J$6,IF(AND(O1364&lt;='Product Ratings'!$M$7,O1364&gt;='Product Ratings'!$L$7),'Product Ratings'!$J$7,IF(AND(O1364&lt;='Product Ratings'!$M$8,O1364&gt;='Product Ratings'!$L$8),'Product Ratings'!$J$8,IF(O1364&gt;='Product Ratings'!$L$9,'Product Ratings'!$J$9)))))</f>
        <v>4</v>
      </c>
      <c r="U1364" s="99" t="b">
        <f>IF(AND(N1364&lt;='Product Ratings'!$R$5,N1364&gt;='Product Ratings'!$Q$5),'Product Ratings'!$O$5,IF(AND(N1364&lt;='Product Ratings'!$R$6,N1364&gt;='Product Ratings'!$Q$6),'Product Ratings'!$O$6,IF(AND(N1364&lt;='Product Ratings'!$R$7,N1364&gt;='Product Ratings'!$Q$7),'Product Ratings'!$O$7,IF(AND(N1364&lt;='Product Ratings'!$R$8,N1364&gt;='Product Ratings'!$Q$8),'Product Ratings'!$O$8,IF(N1364&gt;='Product Ratings'!$Q$9,'Product Ratings'!$O$9)))))</f>
        <v>0</v>
      </c>
      <c r="V1364" s="99">
        <f>IF(AND(P1364&lt;='Product Ratings'!$V$5,P1364&gt;='Product Ratings'!$U$5),'Product Ratings'!$S$5,IF(AND(P1364&lt;='Product Ratings'!$V$6,P1364&gt;='Product Ratings'!$U$6),'Product Ratings'!$S$6,IF(AND(P1364&lt;='Product Ratings'!$V$7,P1364&gt;='Product Ratings'!$U$7),'Product Ratings'!$S$7,IF(AND(P1364&lt;='Product Ratings'!$V$8,P1364&gt;='Product Ratings'!$U$8),'Product Ratings'!$S$8,IF(P1364&gt;='Product Ratings'!$U$9,'Product Ratings'!$S$9)))))</f>
        <v>3</v>
      </c>
      <c r="W1364" s="135">
        <f t="shared" si="6"/>
        <v>10</v>
      </c>
      <c r="X1364" s="90"/>
      <c r="Y1364" s="90"/>
      <c r="Z1364" s="90"/>
      <c r="AA1364" s="90"/>
      <c r="AB1364" s="90"/>
    </row>
    <row r="1365" ht="12.75" customHeight="1">
      <c r="A1365" s="87"/>
      <c r="B1365" s="90"/>
      <c r="C1365" s="90"/>
      <c r="D1365" s="126">
        <v>3.0</v>
      </c>
      <c r="E1365" s="127">
        <v>56.43</v>
      </c>
      <c r="F1365" s="128">
        <f t="shared" si="7"/>
        <v>36.6795</v>
      </c>
      <c r="G1365" s="129">
        <f t="shared" si="1"/>
        <v>19.7505</v>
      </c>
      <c r="H1365" s="130">
        <f t="shared" si="2"/>
        <v>0.35</v>
      </c>
      <c r="I1365" s="131">
        <v>44513.0</v>
      </c>
      <c r="J1365" s="132">
        <v>44549.0</v>
      </c>
      <c r="K1365" s="123"/>
      <c r="L1365" s="90"/>
      <c r="M1365" s="133">
        <f t="shared" si="3"/>
        <v>18.81</v>
      </c>
      <c r="N1365" s="99"/>
      <c r="O1365" s="133">
        <f t="shared" si="5"/>
        <v>12.2265</v>
      </c>
      <c r="P1365" s="134">
        <v>0.45</v>
      </c>
      <c r="Q1365" s="90"/>
      <c r="R1365" s="99">
        <f>IF(AND(H1365&lt;='Product Ratings'!$E$5,H1365&gt;='Product Ratings'!$D$5),'Product Ratings'!$C$5,IF(AND(H1365&lt;='Product Ratings'!$E$6,H1365&gt;='Product Ratings'!$D$6),'Product Ratings'!$C$6,IF(AND(H1365&lt;='Product Ratings'!$E$7,H1365&gt;='Product Ratings'!$D$7),'Product Ratings'!$C$7,IF(AND(H1365&lt;='Product Ratings'!$E$8,H1365&gt;='Product Ratings'!$D$8),'Product Ratings'!$C$8,IF(H1365&gt;='Product Ratings'!$D$9,'Product Ratings'!$C$9)))))</f>
        <v>2</v>
      </c>
      <c r="S1365" s="99">
        <f>IF(AND(D1365&lt;='Product Ratings'!$I$5,D1365&gt;='Product Ratings'!$H$5),'Product Ratings'!$F$5,IF(AND(D1365&lt;='Product Ratings'!$I$6,D1365&gt;='Product Ratings'!$H$6),'Product Ratings'!$F$6,IF(AND(D1365&lt;='Product Ratings'!$I$7,I1365&gt;='Product Ratings'!$H$7),'Product Ratings'!$F$7,IF(AND(D1365&lt;='Product Ratings'!$I$8,D1365&gt;='Product Ratings'!$H$8),'Product Ratings'!$F$8,IF(D1365&gt;='Product Ratings'!$H$9,'Product Ratings'!$F$9)))))</f>
        <v>1</v>
      </c>
      <c r="T1365" s="99">
        <f>IF(AND(O1365&lt;='Product Ratings'!$M$5,O1365&gt;='Product Ratings'!$L$5),'Product Ratings'!$J$5,IF(AND(O1365&lt;='Product Ratings'!$M$6,O1365&gt;='Product Ratings'!$L$6),'Product Ratings'!$J$6,IF(AND(O1365&lt;='Product Ratings'!$M$7,O1365&gt;='Product Ratings'!$L$7),'Product Ratings'!$J$7,IF(AND(O1365&lt;='Product Ratings'!$M$8,O1365&gt;='Product Ratings'!$L$8),'Product Ratings'!$J$8,IF(O1365&gt;='Product Ratings'!$L$9,'Product Ratings'!$J$9)))))</f>
        <v>5</v>
      </c>
      <c r="U1365" s="99" t="b">
        <f>IF(AND(N1365&lt;='Product Ratings'!$R$5,N1365&gt;='Product Ratings'!$Q$5),'Product Ratings'!$O$5,IF(AND(N1365&lt;='Product Ratings'!$R$6,N1365&gt;='Product Ratings'!$Q$6),'Product Ratings'!$O$6,IF(AND(N1365&lt;='Product Ratings'!$R$7,N1365&gt;='Product Ratings'!$Q$7),'Product Ratings'!$O$7,IF(AND(N1365&lt;='Product Ratings'!$R$8,N1365&gt;='Product Ratings'!$Q$8),'Product Ratings'!$O$8,IF(N1365&gt;='Product Ratings'!$Q$9,'Product Ratings'!$O$9)))))</f>
        <v>0</v>
      </c>
      <c r="V1365" s="99">
        <f>IF(AND(P1365&lt;='Product Ratings'!$V$5,P1365&gt;='Product Ratings'!$U$5),'Product Ratings'!$S$5,IF(AND(P1365&lt;='Product Ratings'!$V$6,P1365&gt;='Product Ratings'!$U$6),'Product Ratings'!$S$6,IF(AND(P1365&lt;='Product Ratings'!$V$7,P1365&gt;='Product Ratings'!$U$7),'Product Ratings'!$S$7,IF(AND(P1365&lt;='Product Ratings'!$V$8,P1365&gt;='Product Ratings'!$U$8),'Product Ratings'!$S$8,IF(P1365&gt;='Product Ratings'!$U$9,'Product Ratings'!$S$9)))))</f>
        <v>4</v>
      </c>
      <c r="W1365" s="135">
        <f t="shared" si="6"/>
        <v>12</v>
      </c>
      <c r="X1365" s="90"/>
      <c r="Y1365" s="90"/>
      <c r="Z1365" s="90"/>
      <c r="AA1365" s="90"/>
      <c r="AB1365" s="90"/>
    </row>
    <row r="1366" ht="12.75" customHeight="1">
      <c r="A1366" s="87"/>
      <c r="B1366" s="90"/>
      <c r="C1366" s="90"/>
      <c r="D1366" s="126">
        <v>4.0</v>
      </c>
      <c r="E1366" s="127">
        <v>156.52</v>
      </c>
      <c r="F1366" s="128">
        <f t="shared" si="7"/>
        <v>101.738</v>
      </c>
      <c r="G1366" s="129">
        <f t="shared" si="1"/>
        <v>54.782</v>
      </c>
      <c r="H1366" s="130">
        <f t="shared" si="2"/>
        <v>0.35</v>
      </c>
      <c r="I1366" s="131">
        <v>44514.0</v>
      </c>
      <c r="J1366" s="132">
        <v>44550.0</v>
      </c>
      <c r="K1366" s="123"/>
      <c r="L1366" s="90"/>
      <c r="M1366" s="133">
        <f t="shared" si="3"/>
        <v>39.13</v>
      </c>
      <c r="N1366" s="99"/>
      <c r="O1366" s="133">
        <f t="shared" si="5"/>
        <v>25.4345</v>
      </c>
      <c r="P1366" s="134">
        <v>0.12</v>
      </c>
      <c r="Q1366" s="90"/>
      <c r="R1366" s="99">
        <f>IF(AND(H1366&lt;='Product Ratings'!$E$5,H1366&gt;='Product Ratings'!$D$5),'Product Ratings'!$C$5,IF(AND(H1366&lt;='Product Ratings'!$E$6,H1366&gt;='Product Ratings'!$D$6),'Product Ratings'!$C$6,IF(AND(H1366&lt;='Product Ratings'!$E$7,H1366&gt;='Product Ratings'!$D$7),'Product Ratings'!$C$7,IF(AND(H1366&lt;='Product Ratings'!$E$8,H1366&gt;='Product Ratings'!$D$8),'Product Ratings'!$C$8,IF(H1366&gt;='Product Ratings'!$D$9,'Product Ratings'!$C$9)))))</f>
        <v>2</v>
      </c>
      <c r="S1366" s="99">
        <f>IF(AND(D1366&lt;='Product Ratings'!$I$5,D1366&gt;='Product Ratings'!$H$5),'Product Ratings'!$F$5,IF(AND(D1366&lt;='Product Ratings'!$I$6,D1366&gt;='Product Ratings'!$H$6),'Product Ratings'!$F$6,IF(AND(D1366&lt;='Product Ratings'!$I$7,I1366&gt;='Product Ratings'!$H$7),'Product Ratings'!$F$7,IF(AND(D1366&lt;='Product Ratings'!$I$8,D1366&gt;='Product Ratings'!$H$8),'Product Ratings'!$F$8,IF(D1366&gt;='Product Ratings'!$H$9,'Product Ratings'!$F$9)))))</f>
        <v>1</v>
      </c>
      <c r="T1366" s="99" t="b">
        <f>IF(AND(O1366&lt;='Product Ratings'!$M$5,O1366&gt;='Product Ratings'!$L$5),'Product Ratings'!$J$5,IF(AND(O1366&lt;='Product Ratings'!$M$6,O1366&gt;='Product Ratings'!$L$6),'Product Ratings'!$J$6,IF(AND(O1366&lt;='Product Ratings'!$M$7,O1366&gt;='Product Ratings'!$L$7),'Product Ratings'!$J$7,IF(AND(O1366&lt;='Product Ratings'!$M$8,O1366&gt;='Product Ratings'!$L$8),'Product Ratings'!$J$8,IF(O1366&gt;='Product Ratings'!$L$9,'Product Ratings'!$J$9)))))</f>
        <v>0</v>
      </c>
      <c r="U1366" s="99" t="b">
        <f>IF(AND(N1366&lt;='Product Ratings'!$R$5,N1366&gt;='Product Ratings'!$Q$5),'Product Ratings'!$O$5,IF(AND(N1366&lt;='Product Ratings'!$R$6,N1366&gt;='Product Ratings'!$Q$6),'Product Ratings'!$O$6,IF(AND(N1366&lt;='Product Ratings'!$R$7,N1366&gt;='Product Ratings'!$Q$7),'Product Ratings'!$O$7,IF(AND(N1366&lt;='Product Ratings'!$R$8,N1366&gt;='Product Ratings'!$Q$8),'Product Ratings'!$O$8,IF(N1366&gt;='Product Ratings'!$Q$9,'Product Ratings'!$O$9)))))</f>
        <v>0</v>
      </c>
      <c r="V1366" s="99">
        <f>IF(AND(P1366&lt;='Product Ratings'!$V$5,P1366&gt;='Product Ratings'!$U$5),'Product Ratings'!$S$5,IF(AND(P1366&lt;='Product Ratings'!$V$6,P1366&gt;='Product Ratings'!$U$6),'Product Ratings'!$S$6,IF(AND(P1366&lt;='Product Ratings'!$V$7,P1366&gt;='Product Ratings'!$U$7),'Product Ratings'!$S$7,IF(AND(P1366&lt;='Product Ratings'!$V$8,P1366&gt;='Product Ratings'!$U$8),'Product Ratings'!$S$8,IF(P1366&gt;='Product Ratings'!$U$9,'Product Ratings'!$S$9)))))</f>
        <v>2</v>
      </c>
      <c r="W1366" s="135">
        <f t="shared" si="6"/>
        <v>5</v>
      </c>
      <c r="X1366" s="90"/>
      <c r="Y1366" s="90"/>
      <c r="Z1366" s="90"/>
      <c r="AA1366" s="90"/>
      <c r="AB1366" s="90"/>
    </row>
    <row r="1367" ht="12.75" customHeight="1">
      <c r="A1367" s="87"/>
      <c r="B1367" s="90"/>
      <c r="C1367" s="90"/>
      <c r="D1367" s="126">
        <v>5.0</v>
      </c>
      <c r="E1367" s="127">
        <v>112.96</v>
      </c>
      <c r="F1367" s="128">
        <f t="shared" si="7"/>
        <v>73.424</v>
      </c>
      <c r="G1367" s="129">
        <f t="shared" si="1"/>
        <v>39.536</v>
      </c>
      <c r="H1367" s="130">
        <f t="shared" si="2"/>
        <v>0.35</v>
      </c>
      <c r="I1367" s="131">
        <v>44515.0</v>
      </c>
      <c r="J1367" s="132">
        <v>44551.0</v>
      </c>
      <c r="K1367" s="123"/>
      <c r="L1367" s="90"/>
      <c r="M1367" s="133">
        <f t="shared" si="3"/>
        <v>22.592</v>
      </c>
      <c r="N1367" s="99"/>
      <c r="O1367" s="133">
        <f t="shared" si="5"/>
        <v>14.6848</v>
      </c>
      <c r="P1367" s="134">
        <v>0.87</v>
      </c>
      <c r="Q1367" s="90"/>
      <c r="R1367" s="99">
        <f>IF(AND(H1367&lt;='Product Ratings'!$E$5,H1367&gt;='Product Ratings'!$D$5),'Product Ratings'!$C$5,IF(AND(H1367&lt;='Product Ratings'!$E$6,H1367&gt;='Product Ratings'!$D$6),'Product Ratings'!$C$6,IF(AND(H1367&lt;='Product Ratings'!$E$7,H1367&gt;='Product Ratings'!$D$7),'Product Ratings'!$C$7,IF(AND(H1367&lt;='Product Ratings'!$E$8,H1367&gt;='Product Ratings'!$D$8),'Product Ratings'!$C$8,IF(H1367&gt;='Product Ratings'!$D$9,'Product Ratings'!$C$9)))))</f>
        <v>2</v>
      </c>
      <c r="S1367" s="99">
        <f>IF(AND(D1367&lt;='Product Ratings'!$I$5,D1367&gt;='Product Ratings'!$H$5),'Product Ratings'!$F$5,IF(AND(D1367&lt;='Product Ratings'!$I$6,D1367&gt;='Product Ratings'!$H$6),'Product Ratings'!$F$6,IF(AND(D1367&lt;='Product Ratings'!$I$7,I1367&gt;='Product Ratings'!$H$7),'Product Ratings'!$F$7,IF(AND(D1367&lt;='Product Ratings'!$I$8,D1367&gt;='Product Ratings'!$H$8),'Product Ratings'!$F$8,IF(D1367&gt;='Product Ratings'!$H$9,'Product Ratings'!$F$9)))))</f>
        <v>1</v>
      </c>
      <c r="T1367" s="99">
        <f>IF(AND(O1367&lt;='Product Ratings'!$M$5,O1367&gt;='Product Ratings'!$L$5),'Product Ratings'!$J$5,IF(AND(O1367&lt;='Product Ratings'!$M$6,O1367&gt;='Product Ratings'!$L$6),'Product Ratings'!$J$6,IF(AND(O1367&lt;='Product Ratings'!$M$7,O1367&gt;='Product Ratings'!$L$7),'Product Ratings'!$J$7,IF(AND(O1367&lt;='Product Ratings'!$M$8,O1367&gt;='Product Ratings'!$L$8),'Product Ratings'!$J$8,IF(O1367&gt;='Product Ratings'!$L$9,'Product Ratings'!$J$9)))))</f>
        <v>5</v>
      </c>
      <c r="U1367" s="99" t="b">
        <f>IF(AND(N1367&lt;='Product Ratings'!$R$5,N1367&gt;='Product Ratings'!$Q$5),'Product Ratings'!$O$5,IF(AND(N1367&lt;='Product Ratings'!$R$6,N1367&gt;='Product Ratings'!$Q$6),'Product Ratings'!$O$6,IF(AND(N1367&lt;='Product Ratings'!$R$7,N1367&gt;='Product Ratings'!$Q$7),'Product Ratings'!$O$7,IF(AND(N1367&lt;='Product Ratings'!$R$8,N1367&gt;='Product Ratings'!$Q$8),'Product Ratings'!$O$8,IF(N1367&gt;='Product Ratings'!$Q$9,'Product Ratings'!$O$9)))))</f>
        <v>0</v>
      </c>
      <c r="V1367" s="99">
        <f>IF(AND(P1367&lt;='Product Ratings'!$V$5,P1367&gt;='Product Ratings'!$U$5),'Product Ratings'!$S$5,IF(AND(P1367&lt;='Product Ratings'!$V$6,P1367&gt;='Product Ratings'!$U$6),'Product Ratings'!$S$6,IF(AND(P1367&lt;='Product Ratings'!$V$7,P1367&gt;='Product Ratings'!$U$7),'Product Ratings'!$S$7,IF(AND(P1367&lt;='Product Ratings'!$V$8,P1367&gt;='Product Ratings'!$U$8),'Product Ratings'!$S$8,IF(P1367&gt;='Product Ratings'!$U$9,'Product Ratings'!$S$9)))))</f>
        <v>5</v>
      </c>
      <c r="W1367" s="135">
        <f t="shared" si="6"/>
        <v>13</v>
      </c>
      <c r="X1367" s="90"/>
      <c r="Y1367" s="90"/>
      <c r="Z1367" s="90"/>
      <c r="AA1367" s="90"/>
      <c r="AB1367" s="90"/>
    </row>
    <row r="1368" ht="12.75" customHeight="1">
      <c r="A1368" s="87"/>
      <c r="B1368" s="90"/>
      <c r="C1368" s="90"/>
      <c r="D1368" s="126">
        <v>6.0</v>
      </c>
      <c r="E1368" s="127">
        <v>107.57</v>
      </c>
      <c r="F1368" s="128">
        <f t="shared" si="7"/>
        <v>69.9205</v>
      </c>
      <c r="G1368" s="129">
        <f t="shared" si="1"/>
        <v>37.6495</v>
      </c>
      <c r="H1368" s="130">
        <f t="shared" si="2"/>
        <v>0.35</v>
      </c>
      <c r="I1368" s="131">
        <v>44516.0</v>
      </c>
      <c r="J1368" s="132">
        <v>44552.0</v>
      </c>
      <c r="K1368" s="123"/>
      <c r="L1368" s="90"/>
      <c r="M1368" s="133">
        <f t="shared" si="3"/>
        <v>17.92833333</v>
      </c>
      <c r="N1368" s="99"/>
      <c r="O1368" s="133">
        <f t="shared" si="5"/>
        <v>11.65341667</v>
      </c>
      <c r="P1368" s="134">
        <v>0.89</v>
      </c>
      <c r="Q1368" s="90"/>
      <c r="R1368" s="99">
        <f>IF(AND(H1368&lt;='Product Ratings'!$E$5,H1368&gt;='Product Ratings'!$D$5),'Product Ratings'!$C$5,IF(AND(H1368&lt;='Product Ratings'!$E$6,H1368&gt;='Product Ratings'!$D$6),'Product Ratings'!$C$6,IF(AND(H1368&lt;='Product Ratings'!$E$7,H1368&gt;='Product Ratings'!$D$7),'Product Ratings'!$C$7,IF(AND(H1368&lt;='Product Ratings'!$E$8,H1368&gt;='Product Ratings'!$D$8),'Product Ratings'!$C$8,IF(H1368&gt;='Product Ratings'!$D$9,'Product Ratings'!$C$9)))))</f>
        <v>2</v>
      </c>
      <c r="S1368" s="99">
        <f>IF(AND(D1368&lt;='Product Ratings'!$I$5,D1368&gt;='Product Ratings'!$H$5),'Product Ratings'!$F$5,IF(AND(D1368&lt;='Product Ratings'!$I$6,D1368&gt;='Product Ratings'!$H$6),'Product Ratings'!$F$6,IF(AND(D1368&lt;='Product Ratings'!$I$7,I1368&gt;='Product Ratings'!$H$7),'Product Ratings'!$F$7,IF(AND(D1368&lt;='Product Ratings'!$I$8,D1368&gt;='Product Ratings'!$H$8),'Product Ratings'!$F$8,IF(D1368&gt;='Product Ratings'!$H$9,'Product Ratings'!$F$9)))))</f>
        <v>2</v>
      </c>
      <c r="T1368" s="99">
        <f>IF(AND(O1368&lt;='Product Ratings'!$M$5,O1368&gt;='Product Ratings'!$L$5),'Product Ratings'!$J$5,IF(AND(O1368&lt;='Product Ratings'!$M$6,O1368&gt;='Product Ratings'!$L$6),'Product Ratings'!$J$6,IF(AND(O1368&lt;='Product Ratings'!$M$7,O1368&gt;='Product Ratings'!$L$7),'Product Ratings'!$J$7,IF(AND(O1368&lt;='Product Ratings'!$M$8,O1368&gt;='Product Ratings'!$L$8),'Product Ratings'!$J$8,IF(O1368&gt;='Product Ratings'!$L$9,'Product Ratings'!$J$9)))))</f>
        <v>5</v>
      </c>
      <c r="U1368" s="99" t="b">
        <f>IF(AND(N1368&lt;='Product Ratings'!$R$5,N1368&gt;='Product Ratings'!$Q$5),'Product Ratings'!$O$5,IF(AND(N1368&lt;='Product Ratings'!$R$6,N1368&gt;='Product Ratings'!$Q$6),'Product Ratings'!$O$6,IF(AND(N1368&lt;='Product Ratings'!$R$7,N1368&gt;='Product Ratings'!$Q$7),'Product Ratings'!$O$7,IF(AND(N1368&lt;='Product Ratings'!$R$8,N1368&gt;='Product Ratings'!$Q$8),'Product Ratings'!$O$8,IF(N1368&gt;='Product Ratings'!$Q$9,'Product Ratings'!$O$9)))))</f>
        <v>0</v>
      </c>
      <c r="V1368" s="99">
        <f>IF(AND(P1368&lt;='Product Ratings'!$V$5,P1368&gt;='Product Ratings'!$U$5),'Product Ratings'!$S$5,IF(AND(P1368&lt;='Product Ratings'!$V$6,P1368&gt;='Product Ratings'!$U$6),'Product Ratings'!$S$6,IF(AND(P1368&lt;='Product Ratings'!$V$7,P1368&gt;='Product Ratings'!$U$7),'Product Ratings'!$S$7,IF(AND(P1368&lt;='Product Ratings'!$V$8,P1368&gt;='Product Ratings'!$U$8),'Product Ratings'!$S$8,IF(P1368&gt;='Product Ratings'!$U$9,'Product Ratings'!$S$9)))))</f>
        <v>5</v>
      </c>
      <c r="W1368" s="135">
        <f t="shared" si="6"/>
        <v>14</v>
      </c>
      <c r="X1368" s="90"/>
      <c r="Y1368" s="90"/>
      <c r="Z1368" s="90"/>
      <c r="AA1368" s="90"/>
      <c r="AB1368" s="90"/>
    </row>
    <row r="1369" ht="12.75" customHeight="1">
      <c r="A1369" s="87"/>
      <c r="B1369" s="90"/>
      <c r="C1369" s="90"/>
      <c r="D1369" s="126">
        <v>1.0</v>
      </c>
      <c r="E1369" s="127">
        <v>104.33</v>
      </c>
      <c r="F1369" s="128">
        <f t="shared" si="7"/>
        <v>67.8145</v>
      </c>
      <c r="G1369" s="129">
        <f t="shared" si="1"/>
        <v>36.5155</v>
      </c>
      <c r="H1369" s="130">
        <f t="shared" si="2"/>
        <v>0.35</v>
      </c>
      <c r="I1369" s="131">
        <v>44517.0</v>
      </c>
      <c r="J1369" s="132">
        <v>44553.0</v>
      </c>
      <c r="K1369" s="123"/>
      <c r="L1369" s="90"/>
      <c r="M1369" s="133">
        <f t="shared" si="3"/>
        <v>104.33</v>
      </c>
      <c r="N1369" s="99"/>
      <c r="O1369" s="133">
        <f t="shared" si="5"/>
        <v>67.8145</v>
      </c>
      <c r="P1369" s="134">
        <v>0.65</v>
      </c>
      <c r="Q1369" s="90"/>
      <c r="R1369" s="99">
        <f>IF(AND(H1369&lt;='Product Ratings'!$E$5,H1369&gt;='Product Ratings'!$D$5),'Product Ratings'!$C$5,IF(AND(H1369&lt;='Product Ratings'!$E$6,H1369&gt;='Product Ratings'!$D$6),'Product Ratings'!$C$6,IF(AND(H1369&lt;='Product Ratings'!$E$7,H1369&gt;='Product Ratings'!$D$7),'Product Ratings'!$C$7,IF(AND(H1369&lt;='Product Ratings'!$E$8,H1369&gt;='Product Ratings'!$D$8),'Product Ratings'!$C$8,IF(H1369&gt;='Product Ratings'!$D$9,'Product Ratings'!$C$9)))))</f>
        <v>2</v>
      </c>
      <c r="S1369" s="99">
        <f>IF(AND(D1369&lt;='Product Ratings'!$I$5,D1369&gt;='Product Ratings'!$H$5),'Product Ratings'!$F$5,IF(AND(D1369&lt;='Product Ratings'!$I$6,D1369&gt;='Product Ratings'!$H$6),'Product Ratings'!$F$6,IF(AND(D1369&lt;='Product Ratings'!$I$7,I1369&gt;='Product Ratings'!$H$7),'Product Ratings'!$F$7,IF(AND(D1369&lt;='Product Ratings'!$I$8,D1369&gt;='Product Ratings'!$H$8),'Product Ratings'!$F$8,IF(D1369&gt;='Product Ratings'!$H$9,'Product Ratings'!$F$9)))))</f>
        <v>1</v>
      </c>
      <c r="T1369" s="99">
        <f>IF(AND(O1369&lt;='Product Ratings'!$M$5,O1369&gt;='Product Ratings'!$L$5),'Product Ratings'!$J$5,IF(AND(O1369&lt;='Product Ratings'!$M$6,O1369&gt;='Product Ratings'!$L$6),'Product Ratings'!$J$6,IF(AND(O1369&lt;='Product Ratings'!$M$7,O1369&gt;='Product Ratings'!$L$7),'Product Ratings'!$J$7,IF(AND(O1369&lt;='Product Ratings'!$M$8,O1369&gt;='Product Ratings'!$L$8),'Product Ratings'!$J$8,IF(O1369&gt;='Product Ratings'!$L$9,'Product Ratings'!$J$9)))))</f>
        <v>3</v>
      </c>
      <c r="U1369" s="99" t="b">
        <f>IF(AND(N1369&lt;='Product Ratings'!$R$5,N1369&gt;='Product Ratings'!$Q$5),'Product Ratings'!$O$5,IF(AND(N1369&lt;='Product Ratings'!$R$6,N1369&gt;='Product Ratings'!$Q$6),'Product Ratings'!$O$6,IF(AND(N1369&lt;='Product Ratings'!$R$7,N1369&gt;='Product Ratings'!$Q$7),'Product Ratings'!$O$7,IF(AND(N1369&lt;='Product Ratings'!$R$8,N1369&gt;='Product Ratings'!$Q$8),'Product Ratings'!$O$8,IF(N1369&gt;='Product Ratings'!$Q$9,'Product Ratings'!$O$9)))))</f>
        <v>0</v>
      </c>
      <c r="V1369" s="99">
        <f>IF(AND(P1369&lt;='Product Ratings'!$V$5,P1369&gt;='Product Ratings'!$U$5),'Product Ratings'!$S$5,IF(AND(P1369&lt;='Product Ratings'!$V$6,P1369&gt;='Product Ratings'!$U$6),'Product Ratings'!$S$6,IF(AND(P1369&lt;='Product Ratings'!$V$7,P1369&gt;='Product Ratings'!$U$7),'Product Ratings'!$S$7,IF(AND(P1369&lt;='Product Ratings'!$V$8,P1369&gt;='Product Ratings'!$U$8),'Product Ratings'!$S$8,IF(P1369&gt;='Product Ratings'!$U$9,'Product Ratings'!$S$9)))))</f>
        <v>5</v>
      </c>
      <c r="W1369" s="135">
        <f t="shared" si="6"/>
        <v>11</v>
      </c>
      <c r="X1369" s="90"/>
      <c r="Y1369" s="90"/>
      <c r="Z1369" s="90"/>
      <c r="AA1369" s="90"/>
      <c r="AB1369" s="90"/>
    </row>
    <row r="1370" ht="12.75" customHeight="1">
      <c r="A1370" s="87"/>
      <c r="B1370" s="90"/>
      <c r="C1370" s="90"/>
      <c r="D1370" s="126">
        <v>2.0</v>
      </c>
      <c r="E1370" s="127">
        <v>100.0</v>
      </c>
      <c r="F1370" s="128">
        <f t="shared" si="7"/>
        <v>65</v>
      </c>
      <c r="G1370" s="129">
        <f t="shared" si="1"/>
        <v>35</v>
      </c>
      <c r="H1370" s="130">
        <f t="shared" si="2"/>
        <v>0.35</v>
      </c>
      <c r="I1370" s="131">
        <v>44518.0</v>
      </c>
      <c r="J1370" s="132">
        <v>44554.0</v>
      </c>
      <c r="K1370" s="123"/>
      <c r="L1370" s="90"/>
      <c r="M1370" s="133">
        <f t="shared" si="3"/>
        <v>50</v>
      </c>
      <c r="N1370" s="99"/>
      <c r="O1370" s="133">
        <f t="shared" si="5"/>
        <v>32.5</v>
      </c>
      <c r="P1370" s="134">
        <v>0.23</v>
      </c>
      <c r="Q1370" s="90"/>
      <c r="R1370" s="99">
        <f>IF(AND(H1370&lt;='Product Ratings'!$E$5,H1370&gt;='Product Ratings'!$D$5),'Product Ratings'!$C$5,IF(AND(H1370&lt;='Product Ratings'!$E$6,H1370&gt;='Product Ratings'!$D$6),'Product Ratings'!$C$6,IF(AND(H1370&lt;='Product Ratings'!$E$7,H1370&gt;='Product Ratings'!$D$7),'Product Ratings'!$C$7,IF(AND(H1370&lt;='Product Ratings'!$E$8,H1370&gt;='Product Ratings'!$D$8),'Product Ratings'!$C$8,IF(H1370&gt;='Product Ratings'!$D$9,'Product Ratings'!$C$9)))))</f>
        <v>2</v>
      </c>
      <c r="S1370" s="99">
        <f>IF(AND(D1370&lt;='Product Ratings'!$I$5,D1370&gt;='Product Ratings'!$H$5),'Product Ratings'!$F$5,IF(AND(D1370&lt;='Product Ratings'!$I$6,D1370&gt;='Product Ratings'!$H$6),'Product Ratings'!$F$6,IF(AND(D1370&lt;='Product Ratings'!$I$7,I1370&gt;='Product Ratings'!$H$7),'Product Ratings'!$F$7,IF(AND(D1370&lt;='Product Ratings'!$I$8,D1370&gt;='Product Ratings'!$H$8),'Product Ratings'!$F$8,IF(D1370&gt;='Product Ratings'!$H$9,'Product Ratings'!$F$9)))))</f>
        <v>1</v>
      </c>
      <c r="T1370" s="99">
        <f>IF(AND(O1370&lt;='Product Ratings'!$M$5,O1370&gt;='Product Ratings'!$L$5),'Product Ratings'!$J$5,IF(AND(O1370&lt;='Product Ratings'!$M$6,O1370&gt;='Product Ratings'!$L$6),'Product Ratings'!$J$6,IF(AND(O1370&lt;='Product Ratings'!$M$7,O1370&gt;='Product Ratings'!$L$7),'Product Ratings'!$J$7,IF(AND(O1370&lt;='Product Ratings'!$M$8,O1370&gt;='Product Ratings'!$L$8),'Product Ratings'!$J$8,IF(O1370&gt;='Product Ratings'!$L$9,'Product Ratings'!$J$9)))))</f>
        <v>4</v>
      </c>
      <c r="U1370" s="99" t="b">
        <f>IF(AND(N1370&lt;='Product Ratings'!$R$5,N1370&gt;='Product Ratings'!$Q$5),'Product Ratings'!$O$5,IF(AND(N1370&lt;='Product Ratings'!$R$6,N1370&gt;='Product Ratings'!$Q$6),'Product Ratings'!$O$6,IF(AND(N1370&lt;='Product Ratings'!$R$7,N1370&gt;='Product Ratings'!$Q$7),'Product Ratings'!$O$7,IF(AND(N1370&lt;='Product Ratings'!$R$8,N1370&gt;='Product Ratings'!$Q$8),'Product Ratings'!$O$8,IF(N1370&gt;='Product Ratings'!$Q$9,'Product Ratings'!$O$9)))))</f>
        <v>0</v>
      </c>
      <c r="V1370" s="99">
        <f>IF(AND(P1370&lt;='Product Ratings'!$V$5,P1370&gt;='Product Ratings'!$U$5),'Product Ratings'!$S$5,IF(AND(P1370&lt;='Product Ratings'!$V$6,P1370&gt;='Product Ratings'!$U$6),'Product Ratings'!$S$6,IF(AND(P1370&lt;='Product Ratings'!$V$7,P1370&gt;='Product Ratings'!$U$7),'Product Ratings'!$S$7,IF(AND(P1370&lt;='Product Ratings'!$V$8,P1370&gt;='Product Ratings'!$U$8),'Product Ratings'!$S$8,IF(P1370&gt;='Product Ratings'!$U$9,'Product Ratings'!$S$9)))))</f>
        <v>3</v>
      </c>
      <c r="W1370" s="135">
        <f t="shared" si="6"/>
        <v>10</v>
      </c>
      <c r="X1370" s="90"/>
      <c r="Y1370" s="90"/>
      <c r="Z1370" s="90"/>
      <c r="AA1370" s="90"/>
      <c r="AB1370" s="90"/>
    </row>
    <row r="1371" ht="12.75" customHeight="1">
      <c r="A1371" s="87"/>
      <c r="B1371" s="90"/>
      <c r="C1371" s="90"/>
      <c r="D1371" s="126">
        <v>3.0</v>
      </c>
      <c r="E1371" s="127">
        <v>100.0</v>
      </c>
      <c r="F1371" s="128">
        <f t="shared" si="7"/>
        <v>65</v>
      </c>
      <c r="G1371" s="129">
        <f t="shared" si="1"/>
        <v>35</v>
      </c>
      <c r="H1371" s="130">
        <f t="shared" si="2"/>
        <v>0.35</v>
      </c>
      <c r="I1371" s="131">
        <v>44519.0</v>
      </c>
      <c r="J1371" s="132">
        <v>44555.0</v>
      </c>
      <c r="K1371" s="123"/>
      <c r="L1371" s="90"/>
      <c r="M1371" s="133">
        <f t="shared" si="3"/>
        <v>33.33333333</v>
      </c>
      <c r="N1371" s="99"/>
      <c r="O1371" s="133">
        <f t="shared" si="5"/>
        <v>21.66666667</v>
      </c>
      <c r="P1371" s="134">
        <v>0.21</v>
      </c>
      <c r="Q1371" s="90"/>
      <c r="R1371" s="99">
        <f>IF(AND(H1371&lt;='Product Ratings'!$E$5,H1371&gt;='Product Ratings'!$D$5),'Product Ratings'!$C$5,IF(AND(H1371&lt;='Product Ratings'!$E$6,H1371&gt;='Product Ratings'!$D$6),'Product Ratings'!$C$6,IF(AND(H1371&lt;='Product Ratings'!$E$7,H1371&gt;='Product Ratings'!$D$7),'Product Ratings'!$C$7,IF(AND(H1371&lt;='Product Ratings'!$E$8,H1371&gt;='Product Ratings'!$D$8),'Product Ratings'!$C$8,IF(H1371&gt;='Product Ratings'!$D$9,'Product Ratings'!$C$9)))))</f>
        <v>2</v>
      </c>
      <c r="S1371" s="99">
        <f>IF(AND(D1371&lt;='Product Ratings'!$I$5,D1371&gt;='Product Ratings'!$H$5),'Product Ratings'!$F$5,IF(AND(D1371&lt;='Product Ratings'!$I$6,D1371&gt;='Product Ratings'!$H$6),'Product Ratings'!$F$6,IF(AND(D1371&lt;='Product Ratings'!$I$7,I1371&gt;='Product Ratings'!$H$7),'Product Ratings'!$F$7,IF(AND(D1371&lt;='Product Ratings'!$I$8,D1371&gt;='Product Ratings'!$H$8),'Product Ratings'!$F$8,IF(D1371&gt;='Product Ratings'!$H$9,'Product Ratings'!$F$9)))))</f>
        <v>1</v>
      </c>
      <c r="T1371" s="99">
        <f>IF(AND(O1371&lt;='Product Ratings'!$M$5,O1371&gt;='Product Ratings'!$L$5),'Product Ratings'!$J$5,IF(AND(O1371&lt;='Product Ratings'!$M$6,O1371&gt;='Product Ratings'!$L$6),'Product Ratings'!$J$6,IF(AND(O1371&lt;='Product Ratings'!$M$7,O1371&gt;='Product Ratings'!$L$7),'Product Ratings'!$J$7,IF(AND(O1371&lt;='Product Ratings'!$M$8,O1371&gt;='Product Ratings'!$L$8),'Product Ratings'!$J$8,IF(O1371&gt;='Product Ratings'!$L$9,'Product Ratings'!$J$9)))))</f>
        <v>5</v>
      </c>
      <c r="U1371" s="99" t="b">
        <f>IF(AND(N1371&lt;='Product Ratings'!$R$5,N1371&gt;='Product Ratings'!$Q$5),'Product Ratings'!$O$5,IF(AND(N1371&lt;='Product Ratings'!$R$6,N1371&gt;='Product Ratings'!$Q$6),'Product Ratings'!$O$6,IF(AND(N1371&lt;='Product Ratings'!$R$7,N1371&gt;='Product Ratings'!$Q$7),'Product Ratings'!$O$7,IF(AND(N1371&lt;='Product Ratings'!$R$8,N1371&gt;='Product Ratings'!$Q$8),'Product Ratings'!$O$8,IF(N1371&gt;='Product Ratings'!$Q$9,'Product Ratings'!$O$9)))))</f>
        <v>0</v>
      </c>
      <c r="V1371" s="99">
        <f>IF(AND(P1371&lt;='Product Ratings'!$V$5,P1371&gt;='Product Ratings'!$U$5),'Product Ratings'!$S$5,IF(AND(P1371&lt;='Product Ratings'!$V$6,P1371&gt;='Product Ratings'!$U$6),'Product Ratings'!$S$6,IF(AND(P1371&lt;='Product Ratings'!$V$7,P1371&gt;='Product Ratings'!$U$7),'Product Ratings'!$S$7,IF(AND(P1371&lt;='Product Ratings'!$V$8,P1371&gt;='Product Ratings'!$U$8),'Product Ratings'!$S$8,IF(P1371&gt;='Product Ratings'!$U$9,'Product Ratings'!$S$9)))))</f>
        <v>3</v>
      </c>
      <c r="W1371" s="135">
        <f t="shared" si="6"/>
        <v>11</v>
      </c>
      <c r="X1371" s="90"/>
      <c r="Y1371" s="90"/>
      <c r="Z1371" s="90"/>
      <c r="AA1371" s="90"/>
      <c r="AB1371" s="90"/>
    </row>
    <row r="1372" ht="12.75" customHeight="1">
      <c r="A1372" s="87"/>
      <c r="B1372" s="90"/>
      <c r="C1372" s="90"/>
      <c r="D1372" s="126">
        <v>4.0</v>
      </c>
      <c r="E1372" s="127">
        <v>100.0</v>
      </c>
      <c r="F1372" s="128">
        <f t="shared" si="7"/>
        <v>65</v>
      </c>
      <c r="G1372" s="129">
        <f t="shared" si="1"/>
        <v>35</v>
      </c>
      <c r="H1372" s="130">
        <f t="shared" si="2"/>
        <v>0.35</v>
      </c>
      <c r="I1372" s="131">
        <v>44520.0</v>
      </c>
      <c r="J1372" s="132">
        <v>44556.0</v>
      </c>
      <c r="K1372" s="123"/>
      <c r="L1372" s="90"/>
      <c r="M1372" s="133">
        <f t="shared" si="3"/>
        <v>25</v>
      </c>
      <c r="N1372" s="99"/>
      <c r="O1372" s="133">
        <f t="shared" si="5"/>
        <v>16.25</v>
      </c>
      <c r="P1372" s="134">
        <v>0.45</v>
      </c>
      <c r="Q1372" s="90"/>
      <c r="R1372" s="99">
        <f>IF(AND(H1372&lt;='Product Ratings'!$E$5,H1372&gt;='Product Ratings'!$D$5),'Product Ratings'!$C$5,IF(AND(H1372&lt;='Product Ratings'!$E$6,H1372&gt;='Product Ratings'!$D$6),'Product Ratings'!$C$6,IF(AND(H1372&lt;='Product Ratings'!$E$7,H1372&gt;='Product Ratings'!$D$7),'Product Ratings'!$C$7,IF(AND(H1372&lt;='Product Ratings'!$E$8,H1372&gt;='Product Ratings'!$D$8),'Product Ratings'!$C$8,IF(H1372&gt;='Product Ratings'!$D$9,'Product Ratings'!$C$9)))))</f>
        <v>2</v>
      </c>
      <c r="S1372" s="99">
        <f>IF(AND(D1372&lt;='Product Ratings'!$I$5,D1372&gt;='Product Ratings'!$H$5),'Product Ratings'!$F$5,IF(AND(D1372&lt;='Product Ratings'!$I$6,D1372&gt;='Product Ratings'!$H$6),'Product Ratings'!$F$6,IF(AND(D1372&lt;='Product Ratings'!$I$7,I1372&gt;='Product Ratings'!$H$7),'Product Ratings'!$F$7,IF(AND(D1372&lt;='Product Ratings'!$I$8,D1372&gt;='Product Ratings'!$H$8),'Product Ratings'!$F$8,IF(D1372&gt;='Product Ratings'!$H$9,'Product Ratings'!$F$9)))))</f>
        <v>1</v>
      </c>
      <c r="T1372" s="99">
        <f>IF(AND(O1372&lt;='Product Ratings'!$M$5,O1372&gt;='Product Ratings'!$L$5),'Product Ratings'!$J$5,IF(AND(O1372&lt;='Product Ratings'!$M$6,O1372&gt;='Product Ratings'!$L$6),'Product Ratings'!$J$6,IF(AND(O1372&lt;='Product Ratings'!$M$7,O1372&gt;='Product Ratings'!$L$7),'Product Ratings'!$J$7,IF(AND(O1372&lt;='Product Ratings'!$M$8,O1372&gt;='Product Ratings'!$L$8),'Product Ratings'!$J$8,IF(O1372&gt;='Product Ratings'!$L$9,'Product Ratings'!$J$9)))))</f>
        <v>5</v>
      </c>
      <c r="U1372" s="99" t="b">
        <f>IF(AND(N1372&lt;='Product Ratings'!$R$5,N1372&gt;='Product Ratings'!$Q$5),'Product Ratings'!$O$5,IF(AND(N1372&lt;='Product Ratings'!$R$6,N1372&gt;='Product Ratings'!$Q$6),'Product Ratings'!$O$6,IF(AND(N1372&lt;='Product Ratings'!$R$7,N1372&gt;='Product Ratings'!$Q$7),'Product Ratings'!$O$7,IF(AND(N1372&lt;='Product Ratings'!$R$8,N1372&gt;='Product Ratings'!$Q$8),'Product Ratings'!$O$8,IF(N1372&gt;='Product Ratings'!$Q$9,'Product Ratings'!$O$9)))))</f>
        <v>0</v>
      </c>
      <c r="V1372" s="99">
        <f>IF(AND(P1372&lt;='Product Ratings'!$V$5,P1372&gt;='Product Ratings'!$U$5),'Product Ratings'!$S$5,IF(AND(P1372&lt;='Product Ratings'!$V$6,P1372&gt;='Product Ratings'!$U$6),'Product Ratings'!$S$6,IF(AND(P1372&lt;='Product Ratings'!$V$7,P1372&gt;='Product Ratings'!$U$7),'Product Ratings'!$S$7,IF(AND(P1372&lt;='Product Ratings'!$V$8,P1372&gt;='Product Ratings'!$U$8),'Product Ratings'!$S$8,IF(P1372&gt;='Product Ratings'!$U$9,'Product Ratings'!$S$9)))))</f>
        <v>4</v>
      </c>
      <c r="W1372" s="135">
        <f t="shared" si="6"/>
        <v>12</v>
      </c>
      <c r="X1372" s="90"/>
      <c r="Y1372" s="90"/>
      <c r="Z1372" s="90"/>
      <c r="AA1372" s="90"/>
      <c r="AB1372" s="90"/>
    </row>
    <row r="1373" ht="12.75" customHeight="1">
      <c r="A1373" s="87"/>
      <c r="B1373" s="90"/>
      <c r="C1373" s="90"/>
      <c r="D1373" s="126">
        <v>5.0</v>
      </c>
      <c r="E1373" s="127">
        <v>100.0</v>
      </c>
      <c r="F1373" s="128">
        <f t="shared" si="7"/>
        <v>65</v>
      </c>
      <c r="G1373" s="129">
        <f t="shared" si="1"/>
        <v>35</v>
      </c>
      <c r="H1373" s="130">
        <f t="shared" si="2"/>
        <v>0.35</v>
      </c>
      <c r="I1373" s="131">
        <v>44521.0</v>
      </c>
      <c r="J1373" s="132">
        <v>44557.0</v>
      </c>
      <c r="K1373" s="123"/>
      <c r="L1373" s="90"/>
      <c r="M1373" s="133">
        <f t="shared" si="3"/>
        <v>20</v>
      </c>
      <c r="N1373" s="99"/>
      <c r="O1373" s="133">
        <f t="shared" si="5"/>
        <v>13</v>
      </c>
      <c r="P1373" s="134">
        <v>0.87</v>
      </c>
      <c r="Q1373" s="90"/>
      <c r="R1373" s="99">
        <f>IF(AND(H1373&lt;='Product Ratings'!$E$5,H1373&gt;='Product Ratings'!$D$5),'Product Ratings'!$C$5,IF(AND(H1373&lt;='Product Ratings'!$E$6,H1373&gt;='Product Ratings'!$D$6),'Product Ratings'!$C$6,IF(AND(H1373&lt;='Product Ratings'!$E$7,H1373&gt;='Product Ratings'!$D$7),'Product Ratings'!$C$7,IF(AND(H1373&lt;='Product Ratings'!$E$8,H1373&gt;='Product Ratings'!$D$8),'Product Ratings'!$C$8,IF(H1373&gt;='Product Ratings'!$D$9,'Product Ratings'!$C$9)))))</f>
        <v>2</v>
      </c>
      <c r="S1373" s="99">
        <f>IF(AND(D1373&lt;='Product Ratings'!$I$5,D1373&gt;='Product Ratings'!$H$5),'Product Ratings'!$F$5,IF(AND(D1373&lt;='Product Ratings'!$I$6,D1373&gt;='Product Ratings'!$H$6),'Product Ratings'!$F$6,IF(AND(D1373&lt;='Product Ratings'!$I$7,I1373&gt;='Product Ratings'!$H$7),'Product Ratings'!$F$7,IF(AND(D1373&lt;='Product Ratings'!$I$8,D1373&gt;='Product Ratings'!$H$8),'Product Ratings'!$F$8,IF(D1373&gt;='Product Ratings'!$H$9,'Product Ratings'!$F$9)))))</f>
        <v>1</v>
      </c>
      <c r="T1373" s="99">
        <f>IF(AND(O1373&lt;='Product Ratings'!$M$5,O1373&gt;='Product Ratings'!$L$5),'Product Ratings'!$J$5,IF(AND(O1373&lt;='Product Ratings'!$M$6,O1373&gt;='Product Ratings'!$L$6),'Product Ratings'!$J$6,IF(AND(O1373&lt;='Product Ratings'!$M$7,O1373&gt;='Product Ratings'!$L$7),'Product Ratings'!$J$7,IF(AND(O1373&lt;='Product Ratings'!$M$8,O1373&gt;='Product Ratings'!$L$8),'Product Ratings'!$J$8,IF(O1373&gt;='Product Ratings'!$L$9,'Product Ratings'!$J$9)))))</f>
        <v>5</v>
      </c>
      <c r="U1373" s="99" t="b">
        <f>IF(AND(N1373&lt;='Product Ratings'!$R$5,N1373&gt;='Product Ratings'!$Q$5),'Product Ratings'!$O$5,IF(AND(N1373&lt;='Product Ratings'!$R$6,N1373&gt;='Product Ratings'!$Q$6),'Product Ratings'!$O$6,IF(AND(N1373&lt;='Product Ratings'!$R$7,N1373&gt;='Product Ratings'!$Q$7),'Product Ratings'!$O$7,IF(AND(N1373&lt;='Product Ratings'!$R$8,N1373&gt;='Product Ratings'!$Q$8),'Product Ratings'!$O$8,IF(N1373&gt;='Product Ratings'!$Q$9,'Product Ratings'!$O$9)))))</f>
        <v>0</v>
      </c>
      <c r="V1373" s="99">
        <f>IF(AND(P1373&lt;='Product Ratings'!$V$5,P1373&gt;='Product Ratings'!$U$5),'Product Ratings'!$S$5,IF(AND(P1373&lt;='Product Ratings'!$V$6,P1373&gt;='Product Ratings'!$U$6),'Product Ratings'!$S$6,IF(AND(P1373&lt;='Product Ratings'!$V$7,P1373&gt;='Product Ratings'!$U$7),'Product Ratings'!$S$7,IF(AND(P1373&lt;='Product Ratings'!$V$8,P1373&gt;='Product Ratings'!$U$8),'Product Ratings'!$S$8,IF(P1373&gt;='Product Ratings'!$U$9,'Product Ratings'!$S$9)))))</f>
        <v>5</v>
      </c>
      <c r="W1373" s="135">
        <f t="shared" si="6"/>
        <v>13</v>
      </c>
      <c r="X1373" s="90"/>
      <c r="Y1373" s="90"/>
      <c r="Z1373" s="90"/>
      <c r="AA1373" s="90"/>
      <c r="AB1373" s="90"/>
    </row>
    <row r="1374" ht="12.75" customHeight="1">
      <c r="A1374" s="87"/>
      <c r="B1374" s="90"/>
      <c r="C1374" s="90"/>
      <c r="D1374" s="126">
        <v>6.0</v>
      </c>
      <c r="E1374" s="127">
        <v>100.0</v>
      </c>
      <c r="F1374" s="128">
        <f t="shared" si="7"/>
        <v>65</v>
      </c>
      <c r="G1374" s="129">
        <f t="shared" si="1"/>
        <v>35</v>
      </c>
      <c r="H1374" s="130">
        <f t="shared" si="2"/>
        <v>0.35</v>
      </c>
      <c r="I1374" s="131">
        <v>44522.0</v>
      </c>
      <c r="J1374" s="132">
        <v>44558.0</v>
      </c>
      <c r="K1374" s="123"/>
      <c r="L1374" s="90"/>
      <c r="M1374" s="133">
        <f t="shared" si="3"/>
        <v>16.66666667</v>
      </c>
      <c r="N1374" s="99"/>
      <c r="O1374" s="133">
        <f t="shared" si="5"/>
        <v>10.83333333</v>
      </c>
      <c r="P1374" s="134">
        <v>0.89</v>
      </c>
      <c r="Q1374" s="90"/>
      <c r="R1374" s="99">
        <f>IF(AND(H1374&lt;='Product Ratings'!$E$5,H1374&gt;='Product Ratings'!$D$5),'Product Ratings'!$C$5,IF(AND(H1374&lt;='Product Ratings'!$E$6,H1374&gt;='Product Ratings'!$D$6),'Product Ratings'!$C$6,IF(AND(H1374&lt;='Product Ratings'!$E$7,H1374&gt;='Product Ratings'!$D$7),'Product Ratings'!$C$7,IF(AND(H1374&lt;='Product Ratings'!$E$8,H1374&gt;='Product Ratings'!$D$8),'Product Ratings'!$C$8,IF(H1374&gt;='Product Ratings'!$D$9,'Product Ratings'!$C$9)))))</f>
        <v>2</v>
      </c>
      <c r="S1374" s="99">
        <f>IF(AND(D1374&lt;='Product Ratings'!$I$5,D1374&gt;='Product Ratings'!$H$5),'Product Ratings'!$F$5,IF(AND(D1374&lt;='Product Ratings'!$I$6,D1374&gt;='Product Ratings'!$H$6),'Product Ratings'!$F$6,IF(AND(D1374&lt;='Product Ratings'!$I$7,I1374&gt;='Product Ratings'!$H$7),'Product Ratings'!$F$7,IF(AND(D1374&lt;='Product Ratings'!$I$8,D1374&gt;='Product Ratings'!$H$8),'Product Ratings'!$F$8,IF(D1374&gt;='Product Ratings'!$H$9,'Product Ratings'!$F$9)))))</f>
        <v>2</v>
      </c>
      <c r="T1374" s="99">
        <f>IF(AND(O1374&lt;='Product Ratings'!$M$5,O1374&gt;='Product Ratings'!$L$5),'Product Ratings'!$J$5,IF(AND(O1374&lt;='Product Ratings'!$M$6,O1374&gt;='Product Ratings'!$L$6),'Product Ratings'!$J$6,IF(AND(O1374&lt;='Product Ratings'!$M$7,O1374&gt;='Product Ratings'!$L$7),'Product Ratings'!$J$7,IF(AND(O1374&lt;='Product Ratings'!$M$8,O1374&gt;='Product Ratings'!$L$8),'Product Ratings'!$J$8,IF(O1374&gt;='Product Ratings'!$L$9,'Product Ratings'!$J$9)))))</f>
        <v>5</v>
      </c>
      <c r="U1374" s="99" t="b">
        <f>IF(AND(N1374&lt;='Product Ratings'!$R$5,N1374&gt;='Product Ratings'!$Q$5),'Product Ratings'!$O$5,IF(AND(N1374&lt;='Product Ratings'!$R$6,N1374&gt;='Product Ratings'!$Q$6),'Product Ratings'!$O$6,IF(AND(N1374&lt;='Product Ratings'!$R$7,N1374&gt;='Product Ratings'!$Q$7),'Product Ratings'!$O$7,IF(AND(N1374&lt;='Product Ratings'!$R$8,N1374&gt;='Product Ratings'!$Q$8),'Product Ratings'!$O$8,IF(N1374&gt;='Product Ratings'!$Q$9,'Product Ratings'!$O$9)))))</f>
        <v>0</v>
      </c>
      <c r="V1374" s="99">
        <f>IF(AND(P1374&lt;='Product Ratings'!$V$5,P1374&gt;='Product Ratings'!$U$5),'Product Ratings'!$S$5,IF(AND(P1374&lt;='Product Ratings'!$V$6,P1374&gt;='Product Ratings'!$U$6),'Product Ratings'!$S$6,IF(AND(P1374&lt;='Product Ratings'!$V$7,P1374&gt;='Product Ratings'!$U$7),'Product Ratings'!$S$7,IF(AND(P1374&lt;='Product Ratings'!$V$8,P1374&gt;='Product Ratings'!$U$8),'Product Ratings'!$S$8,IF(P1374&gt;='Product Ratings'!$U$9,'Product Ratings'!$S$9)))))</f>
        <v>5</v>
      </c>
      <c r="W1374" s="135">
        <f t="shared" si="6"/>
        <v>14</v>
      </c>
      <c r="X1374" s="90"/>
      <c r="Y1374" s="90"/>
      <c r="Z1374" s="90"/>
      <c r="AA1374" s="90"/>
      <c r="AB1374" s="90"/>
    </row>
    <row r="1375" ht="12.75" customHeight="1">
      <c r="A1375" s="87"/>
      <c r="B1375" s="90"/>
      <c r="C1375" s="90"/>
      <c r="D1375" s="126">
        <v>1.0</v>
      </c>
      <c r="E1375" s="127">
        <v>100.0</v>
      </c>
      <c r="F1375" s="128">
        <f t="shared" si="7"/>
        <v>65</v>
      </c>
      <c r="G1375" s="129">
        <f t="shared" si="1"/>
        <v>35</v>
      </c>
      <c r="H1375" s="130">
        <f t="shared" si="2"/>
        <v>0.35</v>
      </c>
      <c r="I1375" s="131">
        <v>44523.0</v>
      </c>
      <c r="J1375" s="132">
        <v>44559.0</v>
      </c>
      <c r="K1375" s="123"/>
      <c r="L1375" s="90"/>
      <c r="M1375" s="133">
        <f t="shared" si="3"/>
        <v>100</v>
      </c>
      <c r="N1375" s="99"/>
      <c r="O1375" s="133">
        <f t="shared" si="5"/>
        <v>65</v>
      </c>
      <c r="P1375" s="134">
        <v>0.03</v>
      </c>
      <c r="Q1375" s="90"/>
      <c r="R1375" s="99">
        <f>IF(AND(H1375&lt;='Product Ratings'!$E$5,H1375&gt;='Product Ratings'!$D$5),'Product Ratings'!$C$5,IF(AND(H1375&lt;='Product Ratings'!$E$6,H1375&gt;='Product Ratings'!$D$6),'Product Ratings'!$C$6,IF(AND(H1375&lt;='Product Ratings'!$E$7,H1375&gt;='Product Ratings'!$D$7),'Product Ratings'!$C$7,IF(AND(H1375&lt;='Product Ratings'!$E$8,H1375&gt;='Product Ratings'!$D$8),'Product Ratings'!$C$8,IF(H1375&gt;='Product Ratings'!$D$9,'Product Ratings'!$C$9)))))</f>
        <v>2</v>
      </c>
      <c r="S1375" s="99">
        <f>IF(AND(D1375&lt;='Product Ratings'!$I$5,D1375&gt;='Product Ratings'!$H$5),'Product Ratings'!$F$5,IF(AND(D1375&lt;='Product Ratings'!$I$6,D1375&gt;='Product Ratings'!$H$6),'Product Ratings'!$F$6,IF(AND(D1375&lt;='Product Ratings'!$I$7,I1375&gt;='Product Ratings'!$H$7),'Product Ratings'!$F$7,IF(AND(D1375&lt;='Product Ratings'!$I$8,D1375&gt;='Product Ratings'!$H$8),'Product Ratings'!$F$8,IF(D1375&gt;='Product Ratings'!$H$9,'Product Ratings'!$F$9)))))</f>
        <v>1</v>
      </c>
      <c r="T1375" s="99">
        <f>IF(AND(O1375&lt;='Product Ratings'!$M$5,O1375&gt;='Product Ratings'!$L$5),'Product Ratings'!$J$5,IF(AND(O1375&lt;='Product Ratings'!$M$6,O1375&gt;='Product Ratings'!$L$6),'Product Ratings'!$J$6,IF(AND(O1375&lt;='Product Ratings'!$M$7,O1375&gt;='Product Ratings'!$L$7),'Product Ratings'!$J$7,IF(AND(O1375&lt;='Product Ratings'!$M$8,O1375&gt;='Product Ratings'!$L$8),'Product Ratings'!$J$8,IF(O1375&gt;='Product Ratings'!$L$9,'Product Ratings'!$J$9)))))</f>
        <v>3</v>
      </c>
      <c r="U1375" s="99" t="b">
        <f>IF(AND(N1375&lt;='Product Ratings'!$R$5,N1375&gt;='Product Ratings'!$Q$5),'Product Ratings'!$O$5,IF(AND(N1375&lt;='Product Ratings'!$R$6,N1375&gt;='Product Ratings'!$Q$6),'Product Ratings'!$O$6,IF(AND(N1375&lt;='Product Ratings'!$R$7,N1375&gt;='Product Ratings'!$Q$7),'Product Ratings'!$O$7,IF(AND(N1375&lt;='Product Ratings'!$R$8,N1375&gt;='Product Ratings'!$Q$8),'Product Ratings'!$O$8,IF(N1375&gt;='Product Ratings'!$Q$9,'Product Ratings'!$O$9)))))</f>
        <v>0</v>
      </c>
      <c r="V1375" s="99">
        <f>IF(AND(P1375&lt;='Product Ratings'!$V$5,P1375&gt;='Product Ratings'!$U$5),'Product Ratings'!$S$5,IF(AND(P1375&lt;='Product Ratings'!$V$6,P1375&gt;='Product Ratings'!$U$6),'Product Ratings'!$S$6,IF(AND(P1375&lt;='Product Ratings'!$V$7,P1375&gt;='Product Ratings'!$U$7),'Product Ratings'!$S$7,IF(AND(P1375&lt;='Product Ratings'!$V$8,P1375&gt;='Product Ratings'!$U$8),'Product Ratings'!$S$8,IF(P1375&gt;='Product Ratings'!$U$9,'Product Ratings'!$S$9)))))</f>
        <v>1</v>
      </c>
      <c r="W1375" s="135">
        <f t="shared" si="6"/>
        <v>7</v>
      </c>
      <c r="X1375" s="90"/>
      <c r="Y1375" s="90"/>
      <c r="Z1375" s="90"/>
      <c r="AA1375" s="90"/>
      <c r="AB1375" s="90"/>
    </row>
    <row r="1376" ht="12.75" customHeight="1">
      <c r="A1376" s="87"/>
      <c r="B1376" s="90"/>
      <c r="C1376" s="90"/>
      <c r="D1376" s="126">
        <v>2.0</v>
      </c>
      <c r="E1376" s="127">
        <v>78.17</v>
      </c>
      <c r="F1376" s="128">
        <f t="shared" si="7"/>
        <v>50.8105</v>
      </c>
      <c r="G1376" s="129">
        <f t="shared" si="1"/>
        <v>27.3595</v>
      </c>
      <c r="H1376" s="130">
        <f t="shared" si="2"/>
        <v>0.35</v>
      </c>
      <c r="I1376" s="131">
        <v>44524.0</v>
      </c>
      <c r="J1376" s="132">
        <v>44560.0</v>
      </c>
      <c r="K1376" s="123"/>
      <c r="L1376" s="90"/>
      <c r="M1376" s="133">
        <f t="shared" si="3"/>
        <v>39.085</v>
      </c>
      <c r="N1376" s="99"/>
      <c r="O1376" s="133">
        <f t="shared" si="5"/>
        <v>25.40525</v>
      </c>
      <c r="P1376" s="134">
        <v>0.04</v>
      </c>
      <c r="Q1376" s="90"/>
      <c r="R1376" s="99">
        <f>IF(AND(H1376&lt;='Product Ratings'!$E$5,H1376&gt;='Product Ratings'!$D$5),'Product Ratings'!$C$5,IF(AND(H1376&lt;='Product Ratings'!$E$6,H1376&gt;='Product Ratings'!$D$6),'Product Ratings'!$C$6,IF(AND(H1376&lt;='Product Ratings'!$E$7,H1376&gt;='Product Ratings'!$D$7),'Product Ratings'!$C$7,IF(AND(H1376&lt;='Product Ratings'!$E$8,H1376&gt;='Product Ratings'!$D$8),'Product Ratings'!$C$8,IF(H1376&gt;='Product Ratings'!$D$9,'Product Ratings'!$C$9)))))</f>
        <v>2</v>
      </c>
      <c r="S1376" s="99">
        <f>IF(AND(D1376&lt;='Product Ratings'!$I$5,D1376&gt;='Product Ratings'!$H$5),'Product Ratings'!$F$5,IF(AND(D1376&lt;='Product Ratings'!$I$6,D1376&gt;='Product Ratings'!$H$6),'Product Ratings'!$F$6,IF(AND(D1376&lt;='Product Ratings'!$I$7,I1376&gt;='Product Ratings'!$H$7),'Product Ratings'!$F$7,IF(AND(D1376&lt;='Product Ratings'!$I$8,D1376&gt;='Product Ratings'!$H$8),'Product Ratings'!$F$8,IF(D1376&gt;='Product Ratings'!$H$9,'Product Ratings'!$F$9)))))</f>
        <v>1</v>
      </c>
      <c r="T1376" s="99" t="b">
        <f>IF(AND(O1376&lt;='Product Ratings'!$M$5,O1376&gt;='Product Ratings'!$L$5),'Product Ratings'!$J$5,IF(AND(O1376&lt;='Product Ratings'!$M$6,O1376&gt;='Product Ratings'!$L$6),'Product Ratings'!$J$6,IF(AND(O1376&lt;='Product Ratings'!$M$7,O1376&gt;='Product Ratings'!$L$7),'Product Ratings'!$J$7,IF(AND(O1376&lt;='Product Ratings'!$M$8,O1376&gt;='Product Ratings'!$L$8),'Product Ratings'!$J$8,IF(O1376&gt;='Product Ratings'!$L$9,'Product Ratings'!$J$9)))))</f>
        <v>0</v>
      </c>
      <c r="U1376" s="99" t="b">
        <f>IF(AND(N1376&lt;='Product Ratings'!$R$5,N1376&gt;='Product Ratings'!$Q$5),'Product Ratings'!$O$5,IF(AND(N1376&lt;='Product Ratings'!$R$6,N1376&gt;='Product Ratings'!$Q$6),'Product Ratings'!$O$6,IF(AND(N1376&lt;='Product Ratings'!$R$7,N1376&gt;='Product Ratings'!$Q$7),'Product Ratings'!$O$7,IF(AND(N1376&lt;='Product Ratings'!$R$8,N1376&gt;='Product Ratings'!$Q$8),'Product Ratings'!$O$8,IF(N1376&gt;='Product Ratings'!$Q$9,'Product Ratings'!$O$9)))))</f>
        <v>0</v>
      </c>
      <c r="V1376" s="99">
        <f>IF(AND(P1376&lt;='Product Ratings'!$V$5,P1376&gt;='Product Ratings'!$U$5),'Product Ratings'!$S$5,IF(AND(P1376&lt;='Product Ratings'!$V$6,P1376&gt;='Product Ratings'!$U$6),'Product Ratings'!$S$6,IF(AND(P1376&lt;='Product Ratings'!$V$7,P1376&gt;='Product Ratings'!$U$7),'Product Ratings'!$S$7,IF(AND(P1376&lt;='Product Ratings'!$V$8,P1376&gt;='Product Ratings'!$U$8),'Product Ratings'!$S$8,IF(P1376&gt;='Product Ratings'!$U$9,'Product Ratings'!$S$9)))))</f>
        <v>1</v>
      </c>
      <c r="W1376" s="135">
        <f t="shared" si="6"/>
        <v>4</v>
      </c>
      <c r="X1376" s="90"/>
      <c r="Y1376" s="90"/>
      <c r="Z1376" s="90"/>
      <c r="AA1376" s="90"/>
      <c r="AB1376" s="90"/>
    </row>
    <row r="1377" ht="12.75" customHeight="1">
      <c r="A1377" s="87"/>
      <c r="B1377" s="90"/>
      <c r="C1377" s="90"/>
      <c r="D1377" s="126">
        <v>3.0</v>
      </c>
      <c r="E1377" s="127">
        <v>60.0</v>
      </c>
      <c r="F1377" s="128">
        <f t="shared" si="7"/>
        <v>39</v>
      </c>
      <c r="G1377" s="129">
        <f t="shared" si="1"/>
        <v>21</v>
      </c>
      <c r="H1377" s="130">
        <f t="shared" si="2"/>
        <v>0.35</v>
      </c>
      <c r="I1377" s="131">
        <v>44525.0</v>
      </c>
      <c r="J1377" s="132">
        <v>44561.0</v>
      </c>
      <c r="K1377" s="123"/>
      <c r="L1377" s="90"/>
      <c r="M1377" s="133">
        <f t="shared" si="3"/>
        <v>20</v>
      </c>
      <c r="N1377" s="99"/>
      <c r="O1377" s="133">
        <f t="shared" si="5"/>
        <v>13</v>
      </c>
      <c r="P1377" s="134">
        <v>0.05</v>
      </c>
      <c r="Q1377" s="90"/>
      <c r="R1377" s="99">
        <f>IF(AND(H1377&lt;='Product Ratings'!$E$5,H1377&gt;='Product Ratings'!$D$5),'Product Ratings'!$C$5,IF(AND(H1377&lt;='Product Ratings'!$E$6,H1377&gt;='Product Ratings'!$D$6),'Product Ratings'!$C$6,IF(AND(H1377&lt;='Product Ratings'!$E$7,H1377&gt;='Product Ratings'!$D$7),'Product Ratings'!$C$7,IF(AND(H1377&lt;='Product Ratings'!$E$8,H1377&gt;='Product Ratings'!$D$8),'Product Ratings'!$C$8,IF(H1377&gt;='Product Ratings'!$D$9,'Product Ratings'!$C$9)))))</f>
        <v>2</v>
      </c>
      <c r="S1377" s="99">
        <f>IF(AND(D1377&lt;='Product Ratings'!$I$5,D1377&gt;='Product Ratings'!$H$5),'Product Ratings'!$F$5,IF(AND(D1377&lt;='Product Ratings'!$I$6,D1377&gt;='Product Ratings'!$H$6),'Product Ratings'!$F$6,IF(AND(D1377&lt;='Product Ratings'!$I$7,I1377&gt;='Product Ratings'!$H$7),'Product Ratings'!$F$7,IF(AND(D1377&lt;='Product Ratings'!$I$8,D1377&gt;='Product Ratings'!$H$8),'Product Ratings'!$F$8,IF(D1377&gt;='Product Ratings'!$H$9,'Product Ratings'!$F$9)))))</f>
        <v>1</v>
      </c>
      <c r="T1377" s="99">
        <f>IF(AND(O1377&lt;='Product Ratings'!$M$5,O1377&gt;='Product Ratings'!$L$5),'Product Ratings'!$J$5,IF(AND(O1377&lt;='Product Ratings'!$M$6,O1377&gt;='Product Ratings'!$L$6),'Product Ratings'!$J$6,IF(AND(O1377&lt;='Product Ratings'!$M$7,O1377&gt;='Product Ratings'!$L$7),'Product Ratings'!$J$7,IF(AND(O1377&lt;='Product Ratings'!$M$8,O1377&gt;='Product Ratings'!$L$8),'Product Ratings'!$J$8,IF(O1377&gt;='Product Ratings'!$L$9,'Product Ratings'!$J$9)))))</f>
        <v>5</v>
      </c>
      <c r="U1377" s="99" t="b">
        <f>IF(AND(N1377&lt;='Product Ratings'!$R$5,N1377&gt;='Product Ratings'!$Q$5),'Product Ratings'!$O$5,IF(AND(N1377&lt;='Product Ratings'!$R$6,N1377&gt;='Product Ratings'!$Q$6),'Product Ratings'!$O$6,IF(AND(N1377&lt;='Product Ratings'!$R$7,N1377&gt;='Product Ratings'!$Q$7),'Product Ratings'!$O$7,IF(AND(N1377&lt;='Product Ratings'!$R$8,N1377&gt;='Product Ratings'!$Q$8),'Product Ratings'!$O$8,IF(N1377&gt;='Product Ratings'!$Q$9,'Product Ratings'!$O$9)))))</f>
        <v>0</v>
      </c>
      <c r="V1377" s="99">
        <f>IF(AND(P1377&lt;='Product Ratings'!$V$5,P1377&gt;='Product Ratings'!$U$5),'Product Ratings'!$S$5,IF(AND(P1377&lt;='Product Ratings'!$V$6,P1377&gt;='Product Ratings'!$U$6),'Product Ratings'!$S$6,IF(AND(P1377&lt;='Product Ratings'!$V$7,P1377&gt;='Product Ratings'!$U$7),'Product Ratings'!$S$7,IF(AND(P1377&lt;='Product Ratings'!$V$8,P1377&gt;='Product Ratings'!$U$8),'Product Ratings'!$S$8,IF(P1377&gt;='Product Ratings'!$U$9,'Product Ratings'!$S$9)))))</f>
        <v>1</v>
      </c>
      <c r="W1377" s="135">
        <f t="shared" si="6"/>
        <v>9</v>
      </c>
      <c r="X1377" s="90"/>
      <c r="Y1377" s="90"/>
      <c r="Z1377" s="90"/>
      <c r="AA1377" s="90"/>
      <c r="AB1377" s="90"/>
    </row>
    <row r="1378" ht="12.75" customHeight="1">
      <c r="A1378" s="87"/>
      <c r="B1378" s="90"/>
      <c r="C1378" s="90"/>
      <c r="D1378" s="126">
        <v>4.0</v>
      </c>
      <c r="E1378" s="127">
        <v>565.11</v>
      </c>
      <c r="F1378" s="128">
        <f t="shared" si="7"/>
        <v>367.3215</v>
      </c>
      <c r="G1378" s="129">
        <f t="shared" si="1"/>
        <v>197.7885</v>
      </c>
      <c r="H1378" s="130">
        <f t="shared" si="2"/>
        <v>0.35</v>
      </c>
      <c r="I1378" s="131">
        <v>44526.0</v>
      </c>
      <c r="J1378" s="132">
        <v>44562.0</v>
      </c>
      <c r="K1378" s="123"/>
      <c r="L1378" s="90"/>
      <c r="M1378" s="133">
        <f t="shared" si="3"/>
        <v>141.2775</v>
      </c>
      <c r="N1378" s="99"/>
      <c r="O1378" s="133">
        <f t="shared" si="5"/>
        <v>91.830375</v>
      </c>
      <c r="P1378" s="134">
        <v>0.06</v>
      </c>
      <c r="Q1378" s="90"/>
      <c r="R1378" s="99">
        <f>IF(AND(H1378&lt;='Product Ratings'!$E$5,H1378&gt;='Product Ratings'!$D$5),'Product Ratings'!$C$5,IF(AND(H1378&lt;='Product Ratings'!$E$6,H1378&gt;='Product Ratings'!$D$6),'Product Ratings'!$C$6,IF(AND(H1378&lt;='Product Ratings'!$E$7,H1378&gt;='Product Ratings'!$D$7),'Product Ratings'!$C$7,IF(AND(H1378&lt;='Product Ratings'!$E$8,H1378&gt;='Product Ratings'!$D$8),'Product Ratings'!$C$8,IF(H1378&gt;='Product Ratings'!$D$9,'Product Ratings'!$C$9)))))</f>
        <v>2</v>
      </c>
      <c r="S1378" s="99">
        <f>IF(AND(D1378&lt;='Product Ratings'!$I$5,D1378&gt;='Product Ratings'!$H$5),'Product Ratings'!$F$5,IF(AND(D1378&lt;='Product Ratings'!$I$6,D1378&gt;='Product Ratings'!$H$6),'Product Ratings'!$F$6,IF(AND(D1378&lt;='Product Ratings'!$I$7,I1378&gt;='Product Ratings'!$H$7),'Product Ratings'!$F$7,IF(AND(D1378&lt;='Product Ratings'!$I$8,D1378&gt;='Product Ratings'!$H$8),'Product Ratings'!$F$8,IF(D1378&gt;='Product Ratings'!$H$9,'Product Ratings'!$F$9)))))</f>
        <v>1</v>
      </c>
      <c r="T1378" s="99">
        <f>IF(AND(O1378&lt;='Product Ratings'!$M$5,O1378&gt;='Product Ratings'!$L$5),'Product Ratings'!$J$5,IF(AND(O1378&lt;='Product Ratings'!$M$6,O1378&gt;='Product Ratings'!$L$6),'Product Ratings'!$J$6,IF(AND(O1378&lt;='Product Ratings'!$M$7,O1378&gt;='Product Ratings'!$L$7),'Product Ratings'!$J$7,IF(AND(O1378&lt;='Product Ratings'!$M$8,O1378&gt;='Product Ratings'!$L$8),'Product Ratings'!$J$8,IF(O1378&gt;='Product Ratings'!$L$9,'Product Ratings'!$J$9)))))</f>
        <v>2</v>
      </c>
      <c r="U1378" s="99" t="b">
        <f>IF(AND(N1378&lt;='Product Ratings'!$R$5,N1378&gt;='Product Ratings'!$Q$5),'Product Ratings'!$O$5,IF(AND(N1378&lt;='Product Ratings'!$R$6,N1378&gt;='Product Ratings'!$Q$6),'Product Ratings'!$O$6,IF(AND(N1378&lt;='Product Ratings'!$R$7,N1378&gt;='Product Ratings'!$Q$7),'Product Ratings'!$O$7,IF(AND(N1378&lt;='Product Ratings'!$R$8,N1378&gt;='Product Ratings'!$Q$8),'Product Ratings'!$O$8,IF(N1378&gt;='Product Ratings'!$Q$9,'Product Ratings'!$O$9)))))</f>
        <v>0</v>
      </c>
      <c r="V1378" s="99">
        <f>IF(AND(P1378&lt;='Product Ratings'!$V$5,P1378&gt;='Product Ratings'!$U$5),'Product Ratings'!$S$5,IF(AND(P1378&lt;='Product Ratings'!$V$6,P1378&gt;='Product Ratings'!$U$6),'Product Ratings'!$S$6,IF(AND(P1378&lt;='Product Ratings'!$V$7,P1378&gt;='Product Ratings'!$U$7),'Product Ratings'!$S$7,IF(AND(P1378&lt;='Product Ratings'!$V$8,P1378&gt;='Product Ratings'!$U$8),'Product Ratings'!$S$8,IF(P1378&gt;='Product Ratings'!$U$9,'Product Ratings'!$S$9)))))</f>
        <v>2</v>
      </c>
      <c r="W1378" s="135">
        <f t="shared" si="6"/>
        <v>7</v>
      </c>
      <c r="X1378" s="90"/>
      <c r="Y1378" s="90"/>
      <c r="Z1378" s="90"/>
      <c r="AA1378" s="90"/>
      <c r="AB1378" s="90"/>
    </row>
    <row r="1379" ht="12.75" customHeight="1">
      <c r="A1379" s="87"/>
      <c r="B1379" s="90"/>
      <c r="C1379" s="90"/>
      <c r="D1379" s="126">
        <v>5.0</v>
      </c>
      <c r="E1379" s="127">
        <v>493.04</v>
      </c>
      <c r="F1379" s="128">
        <f t="shared" si="7"/>
        <v>320.476</v>
      </c>
      <c r="G1379" s="129">
        <f t="shared" si="1"/>
        <v>172.564</v>
      </c>
      <c r="H1379" s="130">
        <f t="shared" si="2"/>
        <v>0.35</v>
      </c>
      <c r="I1379" s="131">
        <v>44527.0</v>
      </c>
      <c r="J1379" s="132">
        <v>44563.0</v>
      </c>
      <c r="K1379" s="123"/>
      <c r="L1379" s="90"/>
      <c r="M1379" s="133">
        <f t="shared" si="3"/>
        <v>98.608</v>
      </c>
      <c r="N1379" s="99"/>
      <c r="O1379" s="133">
        <f t="shared" si="5"/>
        <v>64.0952</v>
      </c>
      <c r="P1379" s="134">
        <v>0.07</v>
      </c>
      <c r="Q1379" s="90"/>
      <c r="R1379" s="99">
        <f>IF(AND(H1379&lt;='Product Ratings'!$E$5,H1379&gt;='Product Ratings'!$D$5),'Product Ratings'!$C$5,IF(AND(H1379&lt;='Product Ratings'!$E$6,H1379&gt;='Product Ratings'!$D$6),'Product Ratings'!$C$6,IF(AND(H1379&lt;='Product Ratings'!$E$7,H1379&gt;='Product Ratings'!$D$7),'Product Ratings'!$C$7,IF(AND(H1379&lt;='Product Ratings'!$E$8,H1379&gt;='Product Ratings'!$D$8),'Product Ratings'!$C$8,IF(H1379&gt;='Product Ratings'!$D$9,'Product Ratings'!$C$9)))))</f>
        <v>2</v>
      </c>
      <c r="S1379" s="99">
        <f>IF(AND(D1379&lt;='Product Ratings'!$I$5,D1379&gt;='Product Ratings'!$H$5),'Product Ratings'!$F$5,IF(AND(D1379&lt;='Product Ratings'!$I$6,D1379&gt;='Product Ratings'!$H$6),'Product Ratings'!$F$6,IF(AND(D1379&lt;='Product Ratings'!$I$7,I1379&gt;='Product Ratings'!$H$7),'Product Ratings'!$F$7,IF(AND(D1379&lt;='Product Ratings'!$I$8,D1379&gt;='Product Ratings'!$H$8),'Product Ratings'!$F$8,IF(D1379&gt;='Product Ratings'!$H$9,'Product Ratings'!$F$9)))))</f>
        <v>1</v>
      </c>
      <c r="T1379" s="99">
        <f>IF(AND(O1379&lt;='Product Ratings'!$M$5,O1379&gt;='Product Ratings'!$L$5),'Product Ratings'!$J$5,IF(AND(O1379&lt;='Product Ratings'!$M$6,O1379&gt;='Product Ratings'!$L$6),'Product Ratings'!$J$6,IF(AND(O1379&lt;='Product Ratings'!$M$7,O1379&gt;='Product Ratings'!$L$7),'Product Ratings'!$J$7,IF(AND(O1379&lt;='Product Ratings'!$M$8,O1379&gt;='Product Ratings'!$L$8),'Product Ratings'!$J$8,IF(O1379&gt;='Product Ratings'!$L$9,'Product Ratings'!$J$9)))))</f>
        <v>3</v>
      </c>
      <c r="U1379" s="99" t="b">
        <f>IF(AND(N1379&lt;='Product Ratings'!$R$5,N1379&gt;='Product Ratings'!$Q$5),'Product Ratings'!$O$5,IF(AND(N1379&lt;='Product Ratings'!$R$6,N1379&gt;='Product Ratings'!$Q$6),'Product Ratings'!$O$6,IF(AND(N1379&lt;='Product Ratings'!$R$7,N1379&gt;='Product Ratings'!$Q$7),'Product Ratings'!$O$7,IF(AND(N1379&lt;='Product Ratings'!$R$8,N1379&gt;='Product Ratings'!$Q$8),'Product Ratings'!$O$8,IF(N1379&gt;='Product Ratings'!$Q$9,'Product Ratings'!$O$9)))))</f>
        <v>0</v>
      </c>
      <c r="V1379" s="99">
        <f>IF(AND(P1379&lt;='Product Ratings'!$V$5,P1379&gt;='Product Ratings'!$U$5),'Product Ratings'!$S$5,IF(AND(P1379&lt;='Product Ratings'!$V$6,P1379&gt;='Product Ratings'!$U$6),'Product Ratings'!$S$6,IF(AND(P1379&lt;='Product Ratings'!$V$7,P1379&gt;='Product Ratings'!$U$7),'Product Ratings'!$S$7,IF(AND(P1379&lt;='Product Ratings'!$V$8,P1379&gt;='Product Ratings'!$U$8),'Product Ratings'!$S$8,IF(P1379&gt;='Product Ratings'!$U$9,'Product Ratings'!$S$9)))))</f>
        <v>2</v>
      </c>
      <c r="W1379" s="135">
        <f t="shared" si="6"/>
        <v>8</v>
      </c>
      <c r="X1379" s="90"/>
      <c r="Y1379" s="90"/>
      <c r="Z1379" s="90"/>
      <c r="AA1379" s="90"/>
      <c r="AB1379" s="90"/>
    </row>
    <row r="1380" ht="12.75" customHeight="1">
      <c r="A1380" s="87"/>
      <c r="B1380" s="90"/>
      <c r="C1380" s="90"/>
      <c r="D1380" s="126">
        <v>6.0</v>
      </c>
      <c r="E1380" s="127">
        <v>443.48</v>
      </c>
      <c r="F1380" s="128">
        <f t="shared" si="7"/>
        <v>288.262</v>
      </c>
      <c r="G1380" s="129">
        <f t="shared" si="1"/>
        <v>155.218</v>
      </c>
      <c r="H1380" s="130">
        <f t="shared" si="2"/>
        <v>0.35</v>
      </c>
      <c r="I1380" s="131">
        <v>44528.0</v>
      </c>
      <c r="J1380" s="132">
        <v>44564.0</v>
      </c>
      <c r="K1380" s="123"/>
      <c r="L1380" s="90"/>
      <c r="M1380" s="133">
        <f t="shared" si="3"/>
        <v>73.91333333</v>
      </c>
      <c r="N1380" s="99"/>
      <c r="O1380" s="133">
        <f t="shared" si="5"/>
        <v>48.04366667</v>
      </c>
      <c r="P1380" s="134">
        <v>0.08</v>
      </c>
      <c r="Q1380" s="90"/>
      <c r="R1380" s="99">
        <f>IF(AND(H1380&lt;='Product Ratings'!$E$5,H1380&gt;='Product Ratings'!$D$5),'Product Ratings'!$C$5,IF(AND(H1380&lt;='Product Ratings'!$E$6,H1380&gt;='Product Ratings'!$D$6),'Product Ratings'!$C$6,IF(AND(H1380&lt;='Product Ratings'!$E$7,H1380&gt;='Product Ratings'!$D$7),'Product Ratings'!$C$7,IF(AND(H1380&lt;='Product Ratings'!$E$8,H1380&gt;='Product Ratings'!$D$8),'Product Ratings'!$C$8,IF(H1380&gt;='Product Ratings'!$D$9,'Product Ratings'!$C$9)))))</f>
        <v>2</v>
      </c>
      <c r="S1380" s="99">
        <f>IF(AND(D1380&lt;='Product Ratings'!$I$5,D1380&gt;='Product Ratings'!$H$5),'Product Ratings'!$F$5,IF(AND(D1380&lt;='Product Ratings'!$I$6,D1380&gt;='Product Ratings'!$H$6),'Product Ratings'!$F$6,IF(AND(D1380&lt;='Product Ratings'!$I$7,I1380&gt;='Product Ratings'!$H$7),'Product Ratings'!$F$7,IF(AND(D1380&lt;='Product Ratings'!$I$8,D1380&gt;='Product Ratings'!$H$8),'Product Ratings'!$F$8,IF(D1380&gt;='Product Ratings'!$H$9,'Product Ratings'!$F$9)))))</f>
        <v>2</v>
      </c>
      <c r="T1380" s="99">
        <f>IF(AND(O1380&lt;='Product Ratings'!$M$5,O1380&gt;='Product Ratings'!$L$5),'Product Ratings'!$J$5,IF(AND(O1380&lt;='Product Ratings'!$M$6,O1380&gt;='Product Ratings'!$L$6),'Product Ratings'!$J$6,IF(AND(O1380&lt;='Product Ratings'!$M$7,O1380&gt;='Product Ratings'!$L$7),'Product Ratings'!$J$7,IF(AND(O1380&lt;='Product Ratings'!$M$8,O1380&gt;='Product Ratings'!$L$8),'Product Ratings'!$J$8,IF(O1380&gt;='Product Ratings'!$L$9,'Product Ratings'!$J$9)))))</f>
        <v>3</v>
      </c>
      <c r="U1380" s="99" t="b">
        <f>IF(AND(N1380&lt;='Product Ratings'!$R$5,N1380&gt;='Product Ratings'!$Q$5),'Product Ratings'!$O$5,IF(AND(N1380&lt;='Product Ratings'!$R$6,N1380&gt;='Product Ratings'!$Q$6),'Product Ratings'!$O$6,IF(AND(N1380&lt;='Product Ratings'!$R$7,N1380&gt;='Product Ratings'!$Q$7),'Product Ratings'!$O$7,IF(AND(N1380&lt;='Product Ratings'!$R$8,N1380&gt;='Product Ratings'!$Q$8),'Product Ratings'!$O$8,IF(N1380&gt;='Product Ratings'!$Q$9,'Product Ratings'!$O$9)))))</f>
        <v>0</v>
      </c>
      <c r="V1380" s="99">
        <f>IF(AND(P1380&lt;='Product Ratings'!$V$5,P1380&gt;='Product Ratings'!$U$5),'Product Ratings'!$S$5,IF(AND(P1380&lt;='Product Ratings'!$V$6,P1380&gt;='Product Ratings'!$U$6),'Product Ratings'!$S$6,IF(AND(P1380&lt;='Product Ratings'!$V$7,P1380&gt;='Product Ratings'!$U$7),'Product Ratings'!$S$7,IF(AND(P1380&lt;='Product Ratings'!$V$8,P1380&gt;='Product Ratings'!$U$8),'Product Ratings'!$S$8,IF(P1380&gt;='Product Ratings'!$U$9,'Product Ratings'!$S$9)))))</f>
        <v>2</v>
      </c>
      <c r="W1380" s="135">
        <f t="shared" si="6"/>
        <v>9</v>
      </c>
      <c r="X1380" s="90"/>
      <c r="Y1380" s="90"/>
      <c r="Z1380" s="90"/>
      <c r="AA1380" s="90"/>
      <c r="AB1380" s="90"/>
    </row>
    <row r="1381" ht="12.75" customHeight="1">
      <c r="A1381" s="87"/>
      <c r="B1381" s="90"/>
      <c r="C1381" s="90"/>
      <c r="D1381" s="126">
        <v>1.0</v>
      </c>
      <c r="E1381" s="127">
        <v>312.97</v>
      </c>
      <c r="F1381" s="128">
        <f t="shared" si="7"/>
        <v>203.4305</v>
      </c>
      <c r="G1381" s="129">
        <f t="shared" si="1"/>
        <v>109.5395</v>
      </c>
      <c r="H1381" s="130">
        <f t="shared" si="2"/>
        <v>0.35</v>
      </c>
      <c r="I1381" s="131">
        <v>44529.0</v>
      </c>
      <c r="J1381" s="132">
        <v>44565.0</v>
      </c>
      <c r="K1381" s="123"/>
      <c r="L1381" s="90"/>
      <c r="M1381" s="133">
        <f t="shared" si="3"/>
        <v>312.97</v>
      </c>
      <c r="N1381" s="99"/>
      <c r="O1381" s="133">
        <f t="shared" si="5"/>
        <v>203.4305</v>
      </c>
      <c r="P1381" s="134">
        <v>0.09</v>
      </c>
      <c r="Q1381" s="90"/>
      <c r="R1381" s="99">
        <f>IF(AND(H1381&lt;='Product Ratings'!$E$5,H1381&gt;='Product Ratings'!$D$5),'Product Ratings'!$C$5,IF(AND(H1381&lt;='Product Ratings'!$E$6,H1381&gt;='Product Ratings'!$D$6),'Product Ratings'!$C$6,IF(AND(H1381&lt;='Product Ratings'!$E$7,H1381&gt;='Product Ratings'!$D$7),'Product Ratings'!$C$7,IF(AND(H1381&lt;='Product Ratings'!$E$8,H1381&gt;='Product Ratings'!$D$8),'Product Ratings'!$C$8,IF(H1381&gt;='Product Ratings'!$D$9,'Product Ratings'!$C$9)))))</f>
        <v>2</v>
      </c>
      <c r="S1381" s="99">
        <f>IF(AND(D1381&lt;='Product Ratings'!$I$5,D1381&gt;='Product Ratings'!$H$5),'Product Ratings'!$F$5,IF(AND(D1381&lt;='Product Ratings'!$I$6,D1381&gt;='Product Ratings'!$H$6),'Product Ratings'!$F$6,IF(AND(D1381&lt;='Product Ratings'!$I$7,I1381&gt;='Product Ratings'!$H$7),'Product Ratings'!$F$7,IF(AND(D1381&lt;='Product Ratings'!$I$8,D1381&gt;='Product Ratings'!$H$8),'Product Ratings'!$F$8,IF(D1381&gt;='Product Ratings'!$H$9,'Product Ratings'!$F$9)))))</f>
        <v>1</v>
      </c>
      <c r="T1381" s="99">
        <f>IF(AND(O1381&lt;='Product Ratings'!$M$5,O1381&gt;='Product Ratings'!$L$5),'Product Ratings'!$J$5,IF(AND(O1381&lt;='Product Ratings'!$M$6,O1381&gt;='Product Ratings'!$L$6),'Product Ratings'!$J$6,IF(AND(O1381&lt;='Product Ratings'!$M$7,O1381&gt;='Product Ratings'!$L$7),'Product Ratings'!$J$7,IF(AND(O1381&lt;='Product Ratings'!$M$8,O1381&gt;='Product Ratings'!$L$8),'Product Ratings'!$J$8,IF(O1381&gt;='Product Ratings'!$L$9,'Product Ratings'!$J$9)))))</f>
        <v>1</v>
      </c>
      <c r="U1381" s="99" t="b">
        <f>IF(AND(N1381&lt;='Product Ratings'!$R$5,N1381&gt;='Product Ratings'!$Q$5),'Product Ratings'!$O$5,IF(AND(N1381&lt;='Product Ratings'!$R$6,N1381&gt;='Product Ratings'!$Q$6),'Product Ratings'!$O$6,IF(AND(N1381&lt;='Product Ratings'!$R$7,N1381&gt;='Product Ratings'!$Q$7),'Product Ratings'!$O$7,IF(AND(N1381&lt;='Product Ratings'!$R$8,N1381&gt;='Product Ratings'!$Q$8),'Product Ratings'!$O$8,IF(N1381&gt;='Product Ratings'!$Q$9,'Product Ratings'!$O$9)))))</f>
        <v>0</v>
      </c>
      <c r="V1381" s="99">
        <f>IF(AND(P1381&lt;='Product Ratings'!$V$5,P1381&gt;='Product Ratings'!$U$5),'Product Ratings'!$S$5,IF(AND(P1381&lt;='Product Ratings'!$V$6,P1381&gt;='Product Ratings'!$U$6),'Product Ratings'!$S$6,IF(AND(P1381&lt;='Product Ratings'!$V$7,P1381&gt;='Product Ratings'!$U$7),'Product Ratings'!$S$7,IF(AND(P1381&lt;='Product Ratings'!$V$8,P1381&gt;='Product Ratings'!$U$8),'Product Ratings'!$S$8,IF(P1381&gt;='Product Ratings'!$U$9,'Product Ratings'!$S$9)))))</f>
        <v>2</v>
      </c>
      <c r="W1381" s="135">
        <f t="shared" si="6"/>
        <v>6</v>
      </c>
      <c r="X1381" s="90"/>
      <c r="Y1381" s="90"/>
      <c r="Z1381" s="90"/>
      <c r="AA1381" s="90"/>
      <c r="AB1381" s="90"/>
    </row>
    <row r="1382" ht="12.75" customHeight="1">
      <c r="A1382" s="87"/>
      <c r="B1382" s="90"/>
      <c r="C1382" s="90"/>
      <c r="D1382" s="126">
        <v>2.0</v>
      </c>
      <c r="E1382" s="127">
        <v>200.0</v>
      </c>
      <c r="F1382" s="128">
        <f t="shared" si="7"/>
        <v>130</v>
      </c>
      <c r="G1382" s="129">
        <f t="shared" si="1"/>
        <v>70</v>
      </c>
      <c r="H1382" s="130">
        <f t="shared" si="2"/>
        <v>0.35</v>
      </c>
      <c r="I1382" s="131">
        <v>44530.0</v>
      </c>
      <c r="J1382" s="132">
        <v>44566.0</v>
      </c>
      <c r="K1382" s="123"/>
      <c r="L1382" s="90"/>
      <c r="M1382" s="133">
        <f t="shared" si="3"/>
        <v>100</v>
      </c>
      <c r="N1382" s="99"/>
      <c r="O1382" s="133">
        <f t="shared" si="5"/>
        <v>65</v>
      </c>
      <c r="P1382" s="134">
        <v>0.12</v>
      </c>
      <c r="Q1382" s="90"/>
      <c r="R1382" s="99">
        <f>IF(AND(H1382&lt;='Product Ratings'!$E$5,H1382&gt;='Product Ratings'!$D$5),'Product Ratings'!$C$5,IF(AND(H1382&lt;='Product Ratings'!$E$6,H1382&gt;='Product Ratings'!$D$6),'Product Ratings'!$C$6,IF(AND(H1382&lt;='Product Ratings'!$E$7,H1382&gt;='Product Ratings'!$D$7),'Product Ratings'!$C$7,IF(AND(H1382&lt;='Product Ratings'!$E$8,H1382&gt;='Product Ratings'!$D$8),'Product Ratings'!$C$8,IF(H1382&gt;='Product Ratings'!$D$9,'Product Ratings'!$C$9)))))</f>
        <v>2</v>
      </c>
      <c r="S1382" s="99">
        <f>IF(AND(D1382&lt;='Product Ratings'!$I$5,D1382&gt;='Product Ratings'!$H$5),'Product Ratings'!$F$5,IF(AND(D1382&lt;='Product Ratings'!$I$6,D1382&gt;='Product Ratings'!$H$6),'Product Ratings'!$F$6,IF(AND(D1382&lt;='Product Ratings'!$I$7,I1382&gt;='Product Ratings'!$H$7),'Product Ratings'!$F$7,IF(AND(D1382&lt;='Product Ratings'!$I$8,D1382&gt;='Product Ratings'!$H$8),'Product Ratings'!$F$8,IF(D1382&gt;='Product Ratings'!$H$9,'Product Ratings'!$F$9)))))</f>
        <v>1</v>
      </c>
      <c r="T1382" s="99">
        <f>IF(AND(O1382&lt;='Product Ratings'!$M$5,O1382&gt;='Product Ratings'!$L$5),'Product Ratings'!$J$5,IF(AND(O1382&lt;='Product Ratings'!$M$6,O1382&gt;='Product Ratings'!$L$6),'Product Ratings'!$J$6,IF(AND(O1382&lt;='Product Ratings'!$M$7,O1382&gt;='Product Ratings'!$L$7),'Product Ratings'!$J$7,IF(AND(O1382&lt;='Product Ratings'!$M$8,O1382&gt;='Product Ratings'!$L$8),'Product Ratings'!$J$8,IF(O1382&gt;='Product Ratings'!$L$9,'Product Ratings'!$J$9)))))</f>
        <v>3</v>
      </c>
      <c r="U1382" s="99" t="b">
        <f>IF(AND(N1382&lt;='Product Ratings'!$R$5,N1382&gt;='Product Ratings'!$Q$5),'Product Ratings'!$O$5,IF(AND(N1382&lt;='Product Ratings'!$R$6,N1382&gt;='Product Ratings'!$Q$6),'Product Ratings'!$O$6,IF(AND(N1382&lt;='Product Ratings'!$R$7,N1382&gt;='Product Ratings'!$Q$7),'Product Ratings'!$O$7,IF(AND(N1382&lt;='Product Ratings'!$R$8,N1382&gt;='Product Ratings'!$Q$8),'Product Ratings'!$O$8,IF(N1382&gt;='Product Ratings'!$Q$9,'Product Ratings'!$O$9)))))</f>
        <v>0</v>
      </c>
      <c r="V1382" s="99">
        <f>IF(AND(P1382&lt;='Product Ratings'!$V$5,P1382&gt;='Product Ratings'!$U$5),'Product Ratings'!$S$5,IF(AND(P1382&lt;='Product Ratings'!$V$6,P1382&gt;='Product Ratings'!$U$6),'Product Ratings'!$S$6,IF(AND(P1382&lt;='Product Ratings'!$V$7,P1382&gt;='Product Ratings'!$U$7),'Product Ratings'!$S$7,IF(AND(P1382&lt;='Product Ratings'!$V$8,P1382&gt;='Product Ratings'!$U$8),'Product Ratings'!$S$8,IF(P1382&gt;='Product Ratings'!$U$9,'Product Ratings'!$S$9)))))</f>
        <v>2</v>
      </c>
      <c r="W1382" s="135">
        <f t="shared" si="6"/>
        <v>8</v>
      </c>
      <c r="X1382" s="90"/>
      <c r="Y1382" s="90"/>
      <c r="Z1382" s="90"/>
      <c r="AA1382" s="90"/>
      <c r="AB1382" s="90"/>
    </row>
    <row r="1383" ht="12.75" customHeight="1">
      <c r="A1383" s="87"/>
      <c r="B1383" s="90"/>
      <c r="C1383" s="90"/>
      <c r="D1383" s="126">
        <v>3.0</v>
      </c>
      <c r="E1383" s="127">
        <v>200.0</v>
      </c>
      <c r="F1383" s="128">
        <f t="shared" si="7"/>
        <v>130</v>
      </c>
      <c r="G1383" s="129">
        <f t="shared" si="1"/>
        <v>70</v>
      </c>
      <c r="H1383" s="130">
        <f t="shared" si="2"/>
        <v>0.35</v>
      </c>
      <c r="I1383" s="131">
        <v>44531.0</v>
      </c>
      <c r="J1383" s="132">
        <v>44567.0</v>
      </c>
      <c r="K1383" s="123"/>
      <c r="L1383" s="90"/>
      <c r="M1383" s="133">
        <f t="shared" si="3"/>
        <v>66.66666667</v>
      </c>
      <c r="N1383" s="99"/>
      <c r="O1383" s="133">
        <f t="shared" si="5"/>
        <v>43.33333333</v>
      </c>
      <c r="P1383" s="134">
        <v>0.13</v>
      </c>
      <c r="Q1383" s="90"/>
      <c r="R1383" s="99">
        <f>IF(AND(H1383&lt;='Product Ratings'!$E$5,H1383&gt;='Product Ratings'!$D$5),'Product Ratings'!$C$5,IF(AND(H1383&lt;='Product Ratings'!$E$6,H1383&gt;='Product Ratings'!$D$6),'Product Ratings'!$C$6,IF(AND(H1383&lt;='Product Ratings'!$E$7,H1383&gt;='Product Ratings'!$D$7),'Product Ratings'!$C$7,IF(AND(H1383&lt;='Product Ratings'!$E$8,H1383&gt;='Product Ratings'!$D$8),'Product Ratings'!$C$8,IF(H1383&gt;='Product Ratings'!$D$9,'Product Ratings'!$C$9)))))</f>
        <v>2</v>
      </c>
      <c r="S1383" s="99">
        <f>IF(AND(D1383&lt;='Product Ratings'!$I$5,D1383&gt;='Product Ratings'!$H$5),'Product Ratings'!$F$5,IF(AND(D1383&lt;='Product Ratings'!$I$6,D1383&gt;='Product Ratings'!$H$6),'Product Ratings'!$F$6,IF(AND(D1383&lt;='Product Ratings'!$I$7,I1383&gt;='Product Ratings'!$H$7),'Product Ratings'!$F$7,IF(AND(D1383&lt;='Product Ratings'!$I$8,D1383&gt;='Product Ratings'!$H$8),'Product Ratings'!$F$8,IF(D1383&gt;='Product Ratings'!$H$9,'Product Ratings'!$F$9)))))</f>
        <v>1</v>
      </c>
      <c r="T1383" s="99">
        <f>IF(AND(O1383&lt;='Product Ratings'!$M$5,O1383&gt;='Product Ratings'!$L$5),'Product Ratings'!$J$5,IF(AND(O1383&lt;='Product Ratings'!$M$6,O1383&gt;='Product Ratings'!$L$6),'Product Ratings'!$J$6,IF(AND(O1383&lt;='Product Ratings'!$M$7,O1383&gt;='Product Ratings'!$L$7),'Product Ratings'!$J$7,IF(AND(O1383&lt;='Product Ratings'!$M$8,O1383&gt;='Product Ratings'!$L$8),'Product Ratings'!$J$8,IF(O1383&gt;='Product Ratings'!$L$9,'Product Ratings'!$J$9)))))</f>
        <v>3</v>
      </c>
      <c r="U1383" s="99" t="b">
        <f>IF(AND(N1383&lt;='Product Ratings'!$R$5,N1383&gt;='Product Ratings'!$Q$5),'Product Ratings'!$O$5,IF(AND(N1383&lt;='Product Ratings'!$R$6,N1383&gt;='Product Ratings'!$Q$6),'Product Ratings'!$O$6,IF(AND(N1383&lt;='Product Ratings'!$R$7,N1383&gt;='Product Ratings'!$Q$7),'Product Ratings'!$O$7,IF(AND(N1383&lt;='Product Ratings'!$R$8,N1383&gt;='Product Ratings'!$Q$8),'Product Ratings'!$O$8,IF(N1383&gt;='Product Ratings'!$Q$9,'Product Ratings'!$O$9)))))</f>
        <v>0</v>
      </c>
      <c r="V1383" s="99" t="b">
        <f>IF(AND(P1383&lt;='Product Ratings'!$V$5,P1383&gt;='Product Ratings'!$U$5),'Product Ratings'!$S$5,IF(AND(P1383&lt;='Product Ratings'!$V$6,P1383&gt;='Product Ratings'!$U$6),'Product Ratings'!$S$6,IF(AND(P1383&lt;='Product Ratings'!$V$7,P1383&gt;='Product Ratings'!$U$7),'Product Ratings'!$S$7,IF(AND(P1383&lt;='Product Ratings'!$V$8,P1383&gt;='Product Ratings'!$U$8),'Product Ratings'!$S$8,IF(P1383&gt;='Product Ratings'!$U$9,'Product Ratings'!$S$9)))))</f>
        <v>0</v>
      </c>
      <c r="W1383" s="135">
        <f t="shared" si="6"/>
        <v>6</v>
      </c>
      <c r="X1383" s="90"/>
      <c r="Y1383" s="90"/>
      <c r="Z1383" s="90"/>
      <c r="AA1383" s="90"/>
      <c r="AB1383" s="90"/>
    </row>
    <row r="1384" ht="12.75" customHeight="1">
      <c r="A1384" s="87"/>
      <c r="B1384" s="90"/>
      <c r="C1384" s="90"/>
      <c r="D1384" s="126">
        <v>4.0</v>
      </c>
      <c r="E1384" s="127">
        <v>200.0</v>
      </c>
      <c r="F1384" s="128">
        <f t="shared" si="7"/>
        <v>130</v>
      </c>
      <c r="G1384" s="129">
        <f t="shared" si="1"/>
        <v>70</v>
      </c>
      <c r="H1384" s="130">
        <f t="shared" si="2"/>
        <v>0.35</v>
      </c>
      <c r="I1384" s="131">
        <v>44532.0</v>
      </c>
      <c r="J1384" s="132">
        <v>44568.0</v>
      </c>
      <c r="K1384" s="123"/>
      <c r="L1384" s="90"/>
      <c r="M1384" s="133">
        <f t="shared" si="3"/>
        <v>50</v>
      </c>
      <c r="N1384" s="99"/>
      <c r="O1384" s="133">
        <f t="shared" si="5"/>
        <v>32.5</v>
      </c>
      <c r="P1384" s="134">
        <v>0.125</v>
      </c>
      <c r="Q1384" s="90"/>
      <c r="R1384" s="99">
        <f>IF(AND(H1384&lt;='Product Ratings'!$E$5,H1384&gt;='Product Ratings'!$D$5),'Product Ratings'!$C$5,IF(AND(H1384&lt;='Product Ratings'!$E$6,H1384&gt;='Product Ratings'!$D$6),'Product Ratings'!$C$6,IF(AND(H1384&lt;='Product Ratings'!$E$7,H1384&gt;='Product Ratings'!$D$7),'Product Ratings'!$C$7,IF(AND(H1384&lt;='Product Ratings'!$E$8,H1384&gt;='Product Ratings'!$D$8),'Product Ratings'!$C$8,IF(H1384&gt;='Product Ratings'!$D$9,'Product Ratings'!$C$9)))))</f>
        <v>2</v>
      </c>
      <c r="S1384" s="99">
        <f>IF(AND(D1384&lt;='Product Ratings'!$I$5,D1384&gt;='Product Ratings'!$H$5),'Product Ratings'!$F$5,IF(AND(D1384&lt;='Product Ratings'!$I$6,D1384&gt;='Product Ratings'!$H$6),'Product Ratings'!$F$6,IF(AND(D1384&lt;='Product Ratings'!$I$7,I1384&gt;='Product Ratings'!$H$7),'Product Ratings'!$F$7,IF(AND(D1384&lt;='Product Ratings'!$I$8,D1384&gt;='Product Ratings'!$H$8),'Product Ratings'!$F$8,IF(D1384&gt;='Product Ratings'!$H$9,'Product Ratings'!$F$9)))))</f>
        <v>1</v>
      </c>
      <c r="T1384" s="99">
        <f>IF(AND(O1384&lt;='Product Ratings'!$M$5,O1384&gt;='Product Ratings'!$L$5),'Product Ratings'!$J$5,IF(AND(O1384&lt;='Product Ratings'!$M$6,O1384&gt;='Product Ratings'!$L$6),'Product Ratings'!$J$6,IF(AND(O1384&lt;='Product Ratings'!$M$7,O1384&gt;='Product Ratings'!$L$7),'Product Ratings'!$J$7,IF(AND(O1384&lt;='Product Ratings'!$M$8,O1384&gt;='Product Ratings'!$L$8),'Product Ratings'!$J$8,IF(O1384&gt;='Product Ratings'!$L$9,'Product Ratings'!$J$9)))))</f>
        <v>4</v>
      </c>
      <c r="U1384" s="99" t="b">
        <f>IF(AND(N1384&lt;='Product Ratings'!$R$5,N1384&gt;='Product Ratings'!$Q$5),'Product Ratings'!$O$5,IF(AND(N1384&lt;='Product Ratings'!$R$6,N1384&gt;='Product Ratings'!$Q$6),'Product Ratings'!$O$6,IF(AND(N1384&lt;='Product Ratings'!$R$7,N1384&gt;='Product Ratings'!$Q$7),'Product Ratings'!$O$7,IF(AND(N1384&lt;='Product Ratings'!$R$8,N1384&gt;='Product Ratings'!$Q$8),'Product Ratings'!$O$8,IF(N1384&gt;='Product Ratings'!$Q$9,'Product Ratings'!$O$9)))))</f>
        <v>0</v>
      </c>
      <c r="V1384" s="99">
        <f>IF(AND(P1384&lt;='Product Ratings'!$V$5,P1384&gt;='Product Ratings'!$U$5),'Product Ratings'!$S$5,IF(AND(P1384&lt;='Product Ratings'!$V$6,P1384&gt;='Product Ratings'!$U$6),'Product Ratings'!$S$6,IF(AND(P1384&lt;='Product Ratings'!$V$7,P1384&gt;='Product Ratings'!$U$7),'Product Ratings'!$S$7,IF(AND(P1384&lt;='Product Ratings'!$V$8,P1384&gt;='Product Ratings'!$U$8),'Product Ratings'!$S$8,IF(P1384&gt;='Product Ratings'!$U$9,'Product Ratings'!$S$9)))))</f>
        <v>2</v>
      </c>
      <c r="W1384" s="135">
        <f t="shared" si="6"/>
        <v>9</v>
      </c>
      <c r="X1384" s="90"/>
      <c r="Y1384" s="90"/>
      <c r="Z1384" s="90"/>
      <c r="AA1384" s="90"/>
      <c r="AB1384" s="90"/>
    </row>
    <row r="1385" ht="12.75" customHeight="1">
      <c r="A1385" s="87"/>
      <c r="B1385" s="90"/>
      <c r="C1385" s="90"/>
      <c r="D1385" s="126">
        <v>5.0</v>
      </c>
      <c r="E1385" s="127">
        <v>200.0</v>
      </c>
      <c r="F1385" s="128">
        <f t="shared" si="7"/>
        <v>130</v>
      </c>
      <c r="G1385" s="129">
        <f t="shared" si="1"/>
        <v>70</v>
      </c>
      <c r="H1385" s="130">
        <f t="shared" si="2"/>
        <v>0.35</v>
      </c>
      <c r="I1385" s="131">
        <v>44533.0</v>
      </c>
      <c r="J1385" s="132">
        <v>44569.0</v>
      </c>
      <c r="K1385" s="123"/>
      <c r="L1385" s="90"/>
      <c r="M1385" s="133">
        <f t="shared" si="3"/>
        <v>40</v>
      </c>
      <c r="N1385" s="99"/>
      <c r="O1385" s="133">
        <f t="shared" si="5"/>
        <v>26</v>
      </c>
      <c r="P1385" s="134">
        <v>0.15</v>
      </c>
      <c r="Q1385" s="90"/>
      <c r="R1385" s="99">
        <f>IF(AND(H1385&lt;='Product Ratings'!$E$5,H1385&gt;='Product Ratings'!$D$5),'Product Ratings'!$C$5,IF(AND(H1385&lt;='Product Ratings'!$E$6,H1385&gt;='Product Ratings'!$D$6),'Product Ratings'!$C$6,IF(AND(H1385&lt;='Product Ratings'!$E$7,H1385&gt;='Product Ratings'!$D$7),'Product Ratings'!$C$7,IF(AND(H1385&lt;='Product Ratings'!$E$8,H1385&gt;='Product Ratings'!$D$8),'Product Ratings'!$C$8,IF(H1385&gt;='Product Ratings'!$D$9,'Product Ratings'!$C$9)))))</f>
        <v>2</v>
      </c>
      <c r="S1385" s="99">
        <f>IF(AND(D1385&lt;='Product Ratings'!$I$5,D1385&gt;='Product Ratings'!$H$5),'Product Ratings'!$F$5,IF(AND(D1385&lt;='Product Ratings'!$I$6,D1385&gt;='Product Ratings'!$H$6),'Product Ratings'!$F$6,IF(AND(D1385&lt;='Product Ratings'!$I$7,I1385&gt;='Product Ratings'!$H$7),'Product Ratings'!$F$7,IF(AND(D1385&lt;='Product Ratings'!$I$8,D1385&gt;='Product Ratings'!$H$8),'Product Ratings'!$F$8,IF(D1385&gt;='Product Ratings'!$H$9,'Product Ratings'!$F$9)))))</f>
        <v>1</v>
      </c>
      <c r="T1385" s="99">
        <f>IF(AND(O1385&lt;='Product Ratings'!$M$5,O1385&gt;='Product Ratings'!$L$5),'Product Ratings'!$J$5,IF(AND(O1385&lt;='Product Ratings'!$M$6,O1385&gt;='Product Ratings'!$L$6),'Product Ratings'!$J$6,IF(AND(O1385&lt;='Product Ratings'!$M$7,O1385&gt;='Product Ratings'!$L$7),'Product Ratings'!$J$7,IF(AND(O1385&lt;='Product Ratings'!$M$8,O1385&gt;='Product Ratings'!$L$8),'Product Ratings'!$J$8,IF(O1385&gt;='Product Ratings'!$L$9,'Product Ratings'!$J$9)))))</f>
        <v>4</v>
      </c>
      <c r="U1385" s="99" t="b">
        <f>IF(AND(N1385&lt;='Product Ratings'!$R$5,N1385&gt;='Product Ratings'!$Q$5),'Product Ratings'!$O$5,IF(AND(N1385&lt;='Product Ratings'!$R$6,N1385&gt;='Product Ratings'!$Q$6),'Product Ratings'!$O$6,IF(AND(N1385&lt;='Product Ratings'!$R$7,N1385&gt;='Product Ratings'!$Q$7),'Product Ratings'!$O$7,IF(AND(N1385&lt;='Product Ratings'!$R$8,N1385&gt;='Product Ratings'!$Q$8),'Product Ratings'!$O$8,IF(N1385&gt;='Product Ratings'!$Q$9,'Product Ratings'!$O$9)))))</f>
        <v>0</v>
      </c>
      <c r="V1385" s="99">
        <f>IF(AND(P1385&lt;='Product Ratings'!$V$5,P1385&gt;='Product Ratings'!$U$5),'Product Ratings'!$S$5,IF(AND(P1385&lt;='Product Ratings'!$V$6,P1385&gt;='Product Ratings'!$U$6),'Product Ratings'!$S$6,IF(AND(P1385&lt;='Product Ratings'!$V$7,P1385&gt;='Product Ratings'!$U$7),'Product Ratings'!$S$7,IF(AND(P1385&lt;='Product Ratings'!$V$8,P1385&gt;='Product Ratings'!$U$8),'Product Ratings'!$S$8,IF(P1385&gt;='Product Ratings'!$U$9,'Product Ratings'!$S$9)))))</f>
        <v>3</v>
      </c>
      <c r="W1385" s="135">
        <f t="shared" si="6"/>
        <v>10</v>
      </c>
      <c r="X1385" s="90"/>
      <c r="Y1385" s="90"/>
      <c r="Z1385" s="90"/>
      <c r="AA1385" s="90"/>
      <c r="AB1385" s="90"/>
    </row>
    <row r="1386" ht="12.75" customHeight="1">
      <c r="A1386" s="87"/>
      <c r="B1386" s="90"/>
      <c r="C1386" s="90"/>
      <c r="D1386" s="126">
        <v>6.0</v>
      </c>
      <c r="E1386" s="127">
        <v>117.39</v>
      </c>
      <c r="F1386" s="128">
        <f t="shared" si="7"/>
        <v>76.3035</v>
      </c>
      <c r="G1386" s="129">
        <f t="shared" si="1"/>
        <v>41.0865</v>
      </c>
      <c r="H1386" s="130">
        <f t="shared" si="2"/>
        <v>0.35</v>
      </c>
      <c r="I1386" s="131">
        <v>44534.0</v>
      </c>
      <c r="J1386" s="132">
        <v>44570.0</v>
      </c>
      <c r="K1386" s="123"/>
      <c r="L1386" s="90"/>
      <c r="M1386" s="133">
        <f t="shared" si="3"/>
        <v>19.565</v>
      </c>
      <c r="N1386" s="99"/>
      <c r="O1386" s="133">
        <f t="shared" si="5"/>
        <v>12.71725</v>
      </c>
      <c r="P1386" s="134">
        <v>0.18</v>
      </c>
      <c r="Q1386" s="90"/>
      <c r="R1386" s="99">
        <f>IF(AND(H1386&lt;='Product Ratings'!$E$5,H1386&gt;='Product Ratings'!$D$5),'Product Ratings'!$C$5,IF(AND(H1386&lt;='Product Ratings'!$E$6,H1386&gt;='Product Ratings'!$D$6),'Product Ratings'!$C$6,IF(AND(H1386&lt;='Product Ratings'!$E$7,H1386&gt;='Product Ratings'!$D$7),'Product Ratings'!$C$7,IF(AND(H1386&lt;='Product Ratings'!$E$8,H1386&gt;='Product Ratings'!$D$8),'Product Ratings'!$C$8,IF(H1386&gt;='Product Ratings'!$D$9,'Product Ratings'!$C$9)))))</f>
        <v>2</v>
      </c>
      <c r="S1386" s="99">
        <f>IF(AND(D1386&lt;='Product Ratings'!$I$5,D1386&gt;='Product Ratings'!$H$5),'Product Ratings'!$F$5,IF(AND(D1386&lt;='Product Ratings'!$I$6,D1386&gt;='Product Ratings'!$H$6),'Product Ratings'!$F$6,IF(AND(D1386&lt;='Product Ratings'!$I$7,I1386&gt;='Product Ratings'!$H$7),'Product Ratings'!$F$7,IF(AND(D1386&lt;='Product Ratings'!$I$8,D1386&gt;='Product Ratings'!$H$8),'Product Ratings'!$F$8,IF(D1386&gt;='Product Ratings'!$H$9,'Product Ratings'!$F$9)))))</f>
        <v>2</v>
      </c>
      <c r="T1386" s="99">
        <f>IF(AND(O1386&lt;='Product Ratings'!$M$5,O1386&gt;='Product Ratings'!$L$5),'Product Ratings'!$J$5,IF(AND(O1386&lt;='Product Ratings'!$M$6,O1386&gt;='Product Ratings'!$L$6),'Product Ratings'!$J$6,IF(AND(O1386&lt;='Product Ratings'!$M$7,O1386&gt;='Product Ratings'!$L$7),'Product Ratings'!$J$7,IF(AND(O1386&lt;='Product Ratings'!$M$8,O1386&gt;='Product Ratings'!$L$8),'Product Ratings'!$J$8,IF(O1386&gt;='Product Ratings'!$L$9,'Product Ratings'!$J$9)))))</f>
        <v>5</v>
      </c>
      <c r="U1386" s="99" t="b">
        <f>IF(AND(N1386&lt;='Product Ratings'!$R$5,N1386&gt;='Product Ratings'!$Q$5),'Product Ratings'!$O$5,IF(AND(N1386&lt;='Product Ratings'!$R$6,N1386&gt;='Product Ratings'!$Q$6),'Product Ratings'!$O$6,IF(AND(N1386&lt;='Product Ratings'!$R$7,N1386&gt;='Product Ratings'!$Q$7),'Product Ratings'!$O$7,IF(AND(N1386&lt;='Product Ratings'!$R$8,N1386&gt;='Product Ratings'!$Q$8),'Product Ratings'!$O$8,IF(N1386&gt;='Product Ratings'!$Q$9,'Product Ratings'!$O$9)))))</f>
        <v>0</v>
      </c>
      <c r="V1386" s="99">
        <f>IF(AND(P1386&lt;='Product Ratings'!$V$5,P1386&gt;='Product Ratings'!$U$5),'Product Ratings'!$S$5,IF(AND(P1386&lt;='Product Ratings'!$V$6,P1386&gt;='Product Ratings'!$U$6),'Product Ratings'!$S$6,IF(AND(P1386&lt;='Product Ratings'!$V$7,P1386&gt;='Product Ratings'!$U$7),'Product Ratings'!$S$7,IF(AND(P1386&lt;='Product Ratings'!$V$8,P1386&gt;='Product Ratings'!$U$8),'Product Ratings'!$S$8,IF(P1386&gt;='Product Ratings'!$U$9,'Product Ratings'!$S$9)))))</f>
        <v>3</v>
      </c>
      <c r="W1386" s="135">
        <f t="shared" si="6"/>
        <v>12</v>
      </c>
      <c r="X1386" s="90"/>
      <c r="Y1386" s="90"/>
      <c r="Z1386" s="90"/>
      <c r="AA1386" s="90"/>
      <c r="AB1386" s="90"/>
    </row>
    <row r="1387" ht="12.75" customHeight="1">
      <c r="A1387" s="87"/>
      <c r="B1387" s="90"/>
      <c r="C1387" s="90"/>
      <c r="D1387" s="126">
        <v>1.0</v>
      </c>
      <c r="E1387" s="127">
        <v>75.65</v>
      </c>
      <c r="F1387" s="128">
        <f t="shared" si="7"/>
        <v>49.1725</v>
      </c>
      <c r="G1387" s="129">
        <f t="shared" si="1"/>
        <v>26.4775</v>
      </c>
      <c r="H1387" s="130">
        <f t="shared" si="2"/>
        <v>0.35</v>
      </c>
      <c r="I1387" s="131">
        <v>44535.0</v>
      </c>
      <c r="J1387" s="132">
        <v>44571.0</v>
      </c>
      <c r="K1387" s="123"/>
      <c r="L1387" s="90"/>
      <c r="M1387" s="133">
        <f t="shared" si="3"/>
        <v>75.65</v>
      </c>
      <c r="N1387" s="99"/>
      <c r="O1387" s="133">
        <f t="shared" si="5"/>
        <v>49.1725</v>
      </c>
      <c r="P1387" s="134">
        <v>0.22</v>
      </c>
      <c r="Q1387" s="90"/>
      <c r="R1387" s="99">
        <f>IF(AND(H1387&lt;='Product Ratings'!$E$5,H1387&gt;='Product Ratings'!$D$5),'Product Ratings'!$C$5,IF(AND(H1387&lt;='Product Ratings'!$E$6,H1387&gt;='Product Ratings'!$D$6),'Product Ratings'!$C$6,IF(AND(H1387&lt;='Product Ratings'!$E$7,H1387&gt;='Product Ratings'!$D$7),'Product Ratings'!$C$7,IF(AND(H1387&lt;='Product Ratings'!$E$8,H1387&gt;='Product Ratings'!$D$8),'Product Ratings'!$C$8,IF(H1387&gt;='Product Ratings'!$D$9,'Product Ratings'!$C$9)))))</f>
        <v>2</v>
      </c>
      <c r="S1387" s="99">
        <f>IF(AND(D1387&lt;='Product Ratings'!$I$5,D1387&gt;='Product Ratings'!$H$5),'Product Ratings'!$F$5,IF(AND(D1387&lt;='Product Ratings'!$I$6,D1387&gt;='Product Ratings'!$H$6),'Product Ratings'!$F$6,IF(AND(D1387&lt;='Product Ratings'!$I$7,I1387&gt;='Product Ratings'!$H$7),'Product Ratings'!$F$7,IF(AND(D1387&lt;='Product Ratings'!$I$8,D1387&gt;='Product Ratings'!$H$8),'Product Ratings'!$F$8,IF(D1387&gt;='Product Ratings'!$H$9,'Product Ratings'!$F$9)))))</f>
        <v>1</v>
      </c>
      <c r="T1387" s="99">
        <f>IF(AND(O1387&lt;='Product Ratings'!$M$5,O1387&gt;='Product Ratings'!$L$5),'Product Ratings'!$J$5,IF(AND(O1387&lt;='Product Ratings'!$M$6,O1387&gt;='Product Ratings'!$L$6),'Product Ratings'!$J$6,IF(AND(O1387&lt;='Product Ratings'!$M$7,O1387&gt;='Product Ratings'!$L$7),'Product Ratings'!$J$7,IF(AND(O1387&lt;='Product Ratings'!$M$8,O1387&gt;='Product Ratings'!$L$8),'Product Ratings'!$J$8,IF(O1387&gt;='Product Ratings'!$L$9,'Product Ratings'!$J$9)))))</f>
        <v>3</v>
      </c>
      <c r="U1387" s="99" t="b">
        <f>IF(AND(N1387&lt;='Product Ratings'!$R$5,N1387&gt;='Product Ratings'!$Q$5),'Product Ratings'!$O$5,IF(AND(N1387&lt;='Product Ratings'!$R$6,N1387&gt;='Product Ratings'!$Q$6),'Product Ratings'!$O$6,IF(AND(N1387&lt;='Product Ratings'!$R$7,N1387&gt;='Product Ratings'!$Q$7),'Product Ratings'!$O$7,IF(AND(N1387&lt;='Product Ratings'!$R$8,N1387&gt;='Product Ratings'!$Q$8),'Product Ratings'!$O$8,IF(N1387&gt;='Product Ratings'!$Q$9,'Product Ratings'!$O$9)))))</f>
        <v>0</v>
      </c>
      <c r="V1387" s="99">
        <f>IF(AND(P1387&lt;='Product Ratings'!$V$5,P1387&gt;='Product Ratings'!$U$5),'Product Ratings'!$S$5,IF(AND(P1387&lt;='Product Ratings'!$V$6,P1387&gt;='Product Ratings'!$U$6),'Product Ratings'!$S$6,IF(AND(P1387&lt;='Product Ratings'!$V$7,P1387&gt;='Product Ratings'!$U$7),'Product Ratings'!$S$7,IF(AND(P1387&lt;='Product Ratings'!$V$8,P1387&gt;='Product Ratings'!$U$8),'Product Ratings'!$S$8,IF(P1387&gt;='Product Ratings'!$U$9,'Product Ratings'!$S$9)))))</f>
        <v>3</v>
      </c>
      <c r="W1387" s="135">
        <f t="shared" si="6"/>
        <v>9</v>
      </c>
      <c r="X1387" s="90"/>
      <c r="Y1387" s="90"/>
      <c r="Z1387" s="90"/>
      <c r="AA1387" s="90"/>
      <c r="AB1387" s="90"/>
    </row>
    <row r="1388" ht="12.75" customHeight="1">
      <c r="A1388" s="87"/>
      <c r="B1388" s="90"/>
      <c r="C1388" s="90"/>
      <c r="D1388" s="126">
        <v>2.0</v>
      </c>
      <c r="E1388" s="127">
        <v>33.04</v>
      </c>
      <c r="F1388" s="128">
        <f t="shared" si="7"/>
        <v>21.476</v>
      </c>
      <c r="G1388" s="129">
        <f t="shared" si="1"/>
        <v>11.564</v>
      </c>
      <c r="H1388" s="130">
        <f t="shared" si="2"/>
        <v>0.35</v>
      </c>
      <c r="I1388" s="131">
        <v>44536.0</v>
      </c>
      <c r="J1388" s="132">
        <v>44572.0</v>
      </c>
      <c r="K1388" s="123"/>
      <c r="L1388" s="90"/>
      <c r="M1388" s="133">
        <f t="shared" si="3"/>
        <v>16.52</v>
      </c>
      <c r="N1388" s="99"/>
      <c r="O1388" s="133">
        <f t="shared" si="5"/>
        <v>10.738</v>
      </c>
      <c r="P1388" s="134">
        <v>0.26</v>
      </c>
      <c r="Q1388" s="90"/>
      <c r="R1388" s="99">
        <f>IF(AND(H1388&lt;='Product Ratings'!$E$5,H1388&gt;='Product Ratings'!$D$5),'Product Ratings'!$C$5,IF(AND(H1388&lt;='Product Ratings'!$E$6,H1388&gt;='Product Ratings'!$D$6),'Product Ratings'!$C$6,IF(AND(H1388&lt;='Product Ratings'!$E$7,H1388&gt;='Product Ratings'!$D$7),'Product Ratings'!$C$7,IF(AND(H1388&lt;='Product Ratings'!$E$8,H1388&gt;='Product Ratings'!$D$8),'Product Ratings'!$C$8,IF(H1388&gt;='Product Ratings'!$D$9,'Product Ratings'!$C$9)))))</f>
        <v>2</v>
      </c>
      <c r="S1388" s="99">
        <f>IF(AND(D1388&lt;='Product Ratings'!$I$5,D1388&gt;='Product Ratings'!$H$5),'Product Ratings'!$F$5,IF(AND(D1388&lt;='Product Ratings'!$I$6,D1388&gt;='Product Ratings'!$H$6),'Product Ratings'!$F$6,IF(AND(D1388&lt;='Product Ratings'!$I$7,I1388&gt;='Product Ratings'!$H$7),'Product Ratings'!$F$7,IF(AND(D1388&lt;='Product Ratings'!$I$8,D1388&gt;='Product Ratings'!$H$8),'Product Ratings'!$F$8,IF(D1388&gt;='Product Ratings'!$H$9,'Product Ratings'!$F$9)))))</f>
        <v>1</v>
      </c>
      <c r="T1388" s="99">
        <f>IF(AND(O1388&lt;='Product Ratings'!$M$5,O1388&gt;='Product Ratings'!$L$5),'Product Ratings'!$J$5,IF(AND(O1388&lt;='Product Ratings'!$M$6,O1388&gt;='Product Ratings'!$L$6),'Product Ratings'!$J$6,IF(AND(O1388&lt;='Product Ratings'!$M$7,O1388&gt;='Product Ratings'!$L$7),'Product Ratings'!$J$7,IF(AND(O1388&lt;='Product Ratings'!$M$8,O1388&gt;='Product Ratings'!$L$8),'Product Ratings'!$J$8,IF(O1388&gt;='Product Ratings'!$L$9,'Product Ratings'!$J$9)))))</f>
        <v>5</v>
      </c>
      <c r="U1388" s="99" t="b">
        <f>IF(AND(N1388&lt;='Product Ratings'!$R$5,N1388&gt;='Product Ratings'!$Q$5),'Product Ratings'!$O$5,IF(AND(N1388&lt;='Product Ratings'!$R$6,N1388&gt;='Product Ratings'!$Q$6),'Product Ratings'!$O$6,IF(AND(N1388&lt;='Product Ratings'!$R$7,N1388&gt;='Product Ratings'!$Q$7),'Product Ratings'!$O$7,IF(AND(N1388&lt;='Product Ratings'!$R$8,N1388&gt;='Product Ratings'!$Q$8),'Product Ratings'!$O$8,IF(N1388&gt;='Product Ratings'!$Q$9,'Product Ratings'!$O$9)))))</f>
        <v>0</v>
      </c>
      <c r="V1388" s="99">
        <f>IF(AND(P1388&lt;='Product Ratings'!$V$5,P1388&gt;='Product Ratings'!$U$5),'Product Ratings'!$S$5,IF(AND(P1388&lt;='Product Ratings'!$V$6,P1388&gt;='Product Ratings'!$U$6),'Product Ratings'!$S$6,IF(AND(P1388&lt;='Product Ratings'!$V$7,P1388&gt;='Product Ratings'!$U$7),'Product Ratings'!$S$7,IF(AND(P1388&lt;='Product Ratings'!$V$8,P1388&gt;='Product Ratings'!$U$8),'Product Ratings'!$S$8,IF(P1388&gt;='Product Ratings'!$U$9,'Product Ratings'!$S$9)))))</f>
        <v>3</v>
      </c>
      <c r="W1388" s="135">
        <f t="shared" si="6"/>
        <v>11</v>
      </c>
      <c r="X1388" s="90"/>
      <c r="Y1388" s="90"/>
      <c r="Z1388" s="90"/>
      <c r="AA1388" s="90"/>
      <c r="AB1388" s="90"/>
    </row>
    <row r="1389" ht="12.75" customHeight="1">
      <c r="A1389" s="87"/>
      <c r="B1389" s="90"/>
      <c r="C1389" s="90"/>
      <c r="D1389" s="126">
        <v>3.0</v>
      </c>
      <c r="E1389" s="127">
        <v>169.44</v>
      </c>
      <c r="F1389" s="128">
        <f t="shared" si="7"/>
        <v>110.136</v>
      </c>
      <c r="G1389" s="129">
        <f t="shared" si="1"/>
        <v>59.304</v>
      </c>
      <c r="H1389" s="130">
        <f t="shared" si="2"/>
        <v>0.35</v>
      </c>
      <c r="I1389" s="131">
        <v>44537.0</v>
      </c>
      <c r="J1389" s="132">
        <v>44573.0</v>
      </c>
      <c r="K1389" s="123"/>
      <c r="L1389" s="90"/>
      <c r="M1389" s="133">
        <f t="shared" si="3"/>
        <v>56.48</v>
      </c>
      <c r="N1389" s="99"/>
      <c r="O1389" s="133">
        <f t="shared" si="5"/>
        <v>36.712</v>
      </c>
      <c r="P1389" s="134">
        <v>0.28</v>
      </c>
      <c r="Q1389" s="90"/>
      <c r="R1389" s="99">
        <f>IF(AND(H1389&lt;='Product Ratings'!$E$5,H1389&gt;='Product Ratings'!$D$5),'Product Ratings'!$C$5,IF(AND(H1389&lt;='Product Ratings'!$E$6,H1389&gt;='Product Ratings'!$D$6),'Product Ratings'!$C$6,IF(AND(H1389&lt;='Product Ratings'!$E$7,H1389&gt;='Product Ratings'!$D$7),'Product Ratings'!$C$7,IF(AND(H1389&lt;='Product Ratings'!$E$8,H1389&gt;='Product Ratings'!$D$8),'Product Ratings'!$C$8,IF(H1389&gt;='Product Ratings'!$D$9,'Product Ratings'!$C$9)))))</f>
        <v>2</v>
      </c>
      <c r="S1389" s="99">
        <f>IF(AND(D1389&lt;='Product Ratings'!$I$5,D1389&gt;='Product Ratings'!$H$5),'Product Ratings'!$F$5,IF(AND(D1389&lt;='Product Ratings'!$I$6,D1389&gt;='Product Ratings'!$H$6),'Product Ratings'!$F$6,IF(AND(D1389&lt;='Product Ratings'!$I$7,I1389&gt;='Product Ratings'!$H$7),'Product Ratings'!$F$7,IF(AND(D1389&lt;='Product Ratings'!$I$8,D1389&gt;='Product Ratings'!$H$8),'Product Ratings'!$F$8,IF(D1389&gt;='Product Ratings'!$H$9,'Product Ratings'!$F$9)))))</f>
        <v>1</v>
      </c>
      <c r="T1389" s="99">
        <f>IF(AND(O1389&lt;='Product Ratings'!$M$5,O1389&gt;='Product Ratings'!$L$5),'Product Ratings'!$J$5,IF(AND(O1389&lt;='Product Ratings'!$M$6,O1389&gt;='Product Ratings'!$L$6),'Product Ratings'!$J$6,IF(AND(O1389&lt;='Product Ratings'!$M$7,O1389&gt;='Product Ratings'!$L$7),'Product Ratings'!$J$7,IF(AND(O1389&lt;='Product Ratings'!$M$8,O1389&gt;='Product Ratings'!$L$8),'Product Ratings'!$J$8,IF(O1389&gt;='Product Ratings'!$L$9,'Product Ratings'!$J$9)))))</f>
        <v>4</v>
      </c>
      <c r="U1389" s="99" t="b">
        <f>IF(AND(N1389&lt;='Product Ratings'!$R$5,N1389&gt;='Product Ratings'!$Q$5),'Product Ratings'!$O$5,IF(AND(N1389&lt;='Product Ratings'!$R$6,N1389&gt;='Product Ratings'!$Q$6),'Product Ratings'!$O$6,IF(AND(N1389&lt;='Product Ratings'!$R$7,N1389&gt;='Product Ratings'!$Q$7),'Product Ratings'!$O$7,IF(AND(N1389&lt;='Product Ratings'!$R$8,N1389&gt;='Product Ratings'!$Q$8),'Product Ratings'!$O$8,IF(N1389&gt;='Product Ratings'!$Q$9,'Product Ratings'!$O$9)))))</f>
        <v>0</v>
      </c>
      <c r="V1389" s="99">
        <f>IF(AND(P1389&lt;='Product Ratings'!$V$5,P1389&gt;='Product Ratings'!$U$5),'Product Ratings'!$S$5,IF(AND(P1389&lt;='Product Ratings'!$V$6,P1389&gt;='Product Ratings'!$U$6),'Product Ratings'!$S$6,IF(AND(P1389&lt;='Product Ratings'!$V$7,P1389&gt;='Product Ratings'!$U$7),'Product Ratings'!$S$7,IF(AND(P1389&lt;='Product Ratings'!$V$8,P1389&gt;='Product Ratings'!$U$8),'Product Ratings'!$S$8,IF(P1389&gt;='Product Ratings'!$U$9,'Product Ratings'!$S$9)))))</f>
        <v>3</v>
      </c>
      <c r="W1389" s="135">
        <f t="shared" si="6"/>
        <v>10</v>
      </c>
      <c r="X1389" s="90"/>
      <c r="Y1389" s="90"/>
      <c r="Z1389" s="90"/>
      <c r="AA1389" s="90"/>
      <c r="AB1389" s="90"/>
    </row>
    <row r="1390" ht="12.75" customHeight="1">
      <c r="A1390" s="87"/>
      <c r="B1390" s="90"/>
      <c r="C1390" s="90"/>
      <c r="D1390" s="126">
        <v>4.0</v>
      </c>
      <c r="E1390" s="127">
        <v>135.55</v>
      </c>
      <c r="F1390" s="128">
        <f t="shared" si="7"/>
        <v>88.1075</v>
      </c>
      <c r="G1390" s="129">
        <f t="shared" si="1"/>
        <v>47.4425</v>
      </c>
      <c r="H1390" s="130">
        <f t="shared" si="2"/>
        <v>0.35</v>
      </c>
      <c r="I1390" s="131">
        <v>44538.0</v>
      </c>
      <c r="J1390" s="132">
        <v>44574.0</v>
      </c>
      <c r="K1390" s="123"/>
      <c r="L1390" s="90"/>
      <c r="M1390" s="133">
        <f t="shared" si="3"/>
        <v>33.8875</v>
      </c>
      <c r="N1390" s="99"/>
      <c r="O1390" s="133">
        <f t="shared" si="5"/>
        <v>22.026875</v>
      </c>
      <c r="P1390" s="134">
        <v>0.3</v>
      </c>
      <c r="Q1390" s="90"/>
      <c r="R1390" s="99">
        <f>IF(AND(H1390&lt;='Product Ratings'!$E$5,H1390&gt;='Product Ratings'!$D$5),'Product Ratings'!$C$5,IF(AND(H1390&lt;='Product Ratings'!$E$6,H1390&gt;='Product Ratings'!$D$6),'Product Ratings'!$C$6,IF(AND(H1390&lt;='Product Ratings'!$E$7,H1390&gt;='Product Ratings'!$D$7),'Product Ratings'!$C$7,IF(AND(H1390&lt;='Product Ratings'!$E$8,H1390&gt;='Product Ratings'!$D$8),'Product Ratings'!$C$8,IF(H1390&gt;='Product Ratings'!$D$9,'Product Ratings'!$C$9)))))</f>
        <v>2</v>
      </c>
      <c r="S1390" s="99">
        <f>IF(AND(D1390&lt;='Product Ratings'!$I$5,D1390&gt;='Product Ratings'!$H$5),'Product Ratings'!$F$5,IF(AND(D1390&lt;='Product Ratings'!$I$6,D1390&gt;='Product Ratings'!$H$6),'Product Ratings'!$F$6,IF(AND(D1390&lt;='Product Ratings'!$I$7,I1390&gt;='Product Ratings'!$H$7),'Product Ratings'!$F$7,IF(AND(D1390&lt;='Product Ratings'!$I$8,D1390&gt;='Product Ratings'!$H$8),'Product Ratings'!$F$8,IF(D1390&gt;='Product Ratings'!$H$9,'Product Ratings'!$F$9)))))</f>
        <v>1</v>
      </c>
      <c r="T1390" s="99">
        <f>IF(AND(O1390&lt;='Product Ratings'!$M$5,O1390&gt;='Product Ratings'!$L$5),'Product Ratings'!$J$5,IF(AND(O1390&lt;='Product Ratings'!$M$6,O1390&gt;='Product Ratings'!$L$6),'Product Ratings'!$J$6,IF(AND(O1390&lt;='Product Ratings'!$M$7,O1390&gt;='Product Ratings'!$L$7),'Product Ratings'!$J$7,IF(AND(O1390&lt;='Product Ratings'!$M$8,O1390&gt;='Product Ratings'!$L$8),'Product Ratings'!$J$8,IF(O1390&gt;='Product Ratings'!$L$9,'Product Ratings'!$J$9)))))</f>
        <v>5</v>
      </c>
      <c r="U1390" s="99" t="b">
        <f>IF(AND(N1390&lt;='Product Ratings'!$R$5,N1390&gt;='Product Ratings'!$Q$5),'Product Ratings'!$O$5,IF(AND(N1390&lt;='Product Ratings'!$R$6,N1390&gt;='Product Ratings'!$Q$6),'Product Ratings'!$O$6,IF(AND(N1390&lt;='Product Ratings'!$R$7,N1390&gt;='Product Ratings'!$Q$7),'Product Ratings'!$O$7,IF(AND(N1390&lt;='Product Ratings'!$R$8,N1390&gt;='Product Ratings'!$Q$8),'Product Ratings'!$O$8,IF(N1390&gt;='Product Ratings'!$Q$9,'Product Ratings'!$O$9)))))</f>
        <v>0</v>
      </c>
      <c r="V1390" s="99">
        <f>IF(AND(P1390&lt;='Product Ratings'!$V$5,P1390&gt;='Product Ratings'!$U$5),'Product Ratings'!$S$5,IF(AND(P1390&lt;='Product Ratings'!$V$6,P1390&gt;='Product Ratings'!$U$6),'Product Ratings'!$S$6,IF(AND(P1390&lt;='Product Ratings'!$V$7,P1390&gt;='Product Ratings'!$U$7),'Product Ratings'!$S$7,IF(AND(P1390&lt;='Product Ratings'!$V$8,P1390&gt;='Product Ratings'!$U$8),'Product Ratings'!$S$8,IF(P1390&gt;='Product Ratings'!$U$9,'Product Ratings'!$S$9)))))</f>
        <v>3</v>
      </c>
      <c r="W1390" s="135">
        <f t="shared" si="6"/>
        <v>11</v>
      </c>
      <c r="X1390" s="90"/>
      <c r="Y1390" s="90"/>
      <c r="Z1390" s="90"/>
      <c r="AA1390" s="90"/>
      <c r="AB1390" s="90"/>
    </row>
    <row r="1391" ht="12.75" customHeight="1">
      <c r="A1391" s="87"/>
      <c r="B1391" s="90"/>
      <c r="C1391" s="90"/>
      <c r="D1391" s="126">
        <v>5.0</v>
      </c>
      <c r="E1391" s="127">
        <v>112.96</v>
      </c>
      <c r="F1391" s="128">
        <f t="shared" si="7"/>
        <v>73.424</v>
      </c>
      <c r="G1391" s="129">
        <f t="shared" si="1"/>
        <v>39.536</v>
      </c>
      <c r="H1391" s="130">
        <f t="shared" si="2"/>
        <v>0.35</v>
      </c>
      <c r="I1391" s="131">
        <v>44539.0</v>
      </c>
      <c r="J1391" s="132">
        <v>44575.0</v>
      </c>
      <c r="K1391" s="123"/>
      <c r="L1391" s="90"/>
      <c r="M1391" s="133">
        <f t="shared" si="3"/>
        <v>22.592</v>
      </c>
      <c r="N1391" s="99"/>
      <c r="O1391" s="133">
        <f t="shared" si="5"/>
        <v>14.6848</v>
      </c>
      <c r="P1391" s="134">
        <v>0.31</v>
      </c>
      <c r="Q1391" s="90"/>
      <c r="R1391" s="99">
        <f>IF(AND(H1391&lt;='Product Ratings'!$E$5,H1391&gt;='Product Ratings'!$D$5),'Product Ratings'!$C$5,IF(AND(H1391&lt;='Product Ratings'!$E$6,H1391&gt;='Product Ratings'!$D$6),'Product Ratings'!$C$6,IF(AND(H1391&lt;='Product Ratings'!$E$7,H1391&gt;='Product Ratings'!$D$7),'Product Ratings'!$C$7,IF(AND(H1391&lt;='Product Ratings'!$E$8,H1391&gt;='Product Ratings'!$D$8),'Product Ratings'!$C$8,IF(H1391&gt;='Product Ratings'!$D$9,'Product Ratings'!$C$9)))))</f>
        <v>2</v>
      </c>
      <c r="S1391" s="99">
        <f>IF(AND(D1391&lt;='Product Ratings'!$I$5,D1391&gt;='Product Ratings'!$H$5),'Product Ratings'!$F$5,IF(AND(D1391&lt;='Product Ratings'!$I$6,D1391&gt;='Product Ratings'!$H$6),'Product Ratings'!$F$6,IF(AND(D1391&lt;='Product Ratings'!$I$7,I1391&gt;='Product Ratings'!$H$7),'Product Ratings'!$F$7,IF(AND(D1391&lt;='Product Ratings'!$I$8,D1391&gt;='Product Ratings'!$H$8),'Product Ratings'!$F$8,IF(D1391&gt;='Product Ratings'!$H$9,'Product Ratings'!$F$9)))))</f>
        <v>1</v>
      </c>
      <c r="T1391" s="99">
        <f>IF(AND(O1391&lt;='Product Ratings'!$M$5,O1391&gt;='Product Ratings'!$L$5),'Product Ratings'!$J$5,IF(AND(O1391&lt;='Product Ratings'!$M$6,O1391&gt;='Product Ratings'!$L$6),'Product Ratings'!$J$6,IF(AND(O1391&lt;='Product Ratings'!$M$7,O1391&gt;='Product Ratings'!$L$7),'Product Ratings'!$J$7,IF(AND(O1391&lt;='Product Ratings'!$M$8,O1391&gt;='Product Ratings'!$L$8),'Product Ratings'!$J$8,IF(O1391&gt;='Product Ratings'!$L$9,'Product Ratings'!$J$9)))))</f>
        <v>5</v>
      </c>
      <c r="U1391" s="99" t="b">
        <f>IF(AND(N1391&lt;='Product Ratings'!$R$5,N1391&gt;='Product Ratings'!$Q$5),'Product Ratings'!$O$5,IF(AND(N1391&lt;='Product Ratings'!$R$6,N1391&gt;='Product Ratings'!$Q$6),'Product Ratings'!$O$6,IF(AND(N1391&lt;='Product Ratings'!$R$7,N1391&gt;='Product Ratings'!$Q$7),'Product Ratings'!$O$7,IF(AND(N1391&lt;='Product Ratings'!$R$8,N1391&gt;='Product Ratings'!$Q$8),'Product Ratings'!$O$8,IF(N1391&gt;='Product Ratings'!$Q$9,'Product Ratings'!$O$9)))))</f>
        <v>0</v>
      </c>
      <c r="V1391" s="99">
        <f>IF(AND(P1391&lt;='Product Ratings'!$V$5,P1391&gt;='Product Ratings'!$U$5),'Product Ratings'!$S$5,IF(AND(P1391&lt;='Product Ratings'!$V$6,P1391&gt;='Product Ratings'!$U$6),'Product Ratings'!$S$6,IF(AND(P1391&lt;='Product Ratings'!$V$7,P1391&gt;='Product Ratings'!$U$7),'Product Ratings'!$S$7,IF(AND(P1391&lt;='Product Ratings'!$V$8,P1391&gt;='Product Ratings'!$U$8),'Product Ratings'!$S$8,IF(P1391&gt;='Product Ratings'!$U$9,'Product Ratings'!$S$9)))))</f>
        <v>3</v>
      </c>
      <c r="W1391" s="135">
        <f t="shared" si="6"/>
        <v>11</v>
      </c>
      <c r="X1391" s="90"/>
      <c r="Y1391" s="90"/>
      <c r="Z1391" s="90"/>
      <c r="AA1391" s="90"/>
      <c r="AB1391" s="90"/>
    </row>
    <row r="1392" ht="12.75" customHeight="1">
      <c r="A1392" s="87"/>
      <c r="B1392" s="90"/>
      <c r="C1392" s="90"/>
      <c r="D1392" s="126">
        <v>6.0</v>
      </c>
      <c r="E1392" s="127">
        <v>90.37</v>
      </c>
      <c r="F1392" s="128">
        <f t="shared" si="7"/>
        <v>58.7405</v>
      </c>
      <c r="G1392" s="129">
        <f t="shared" si="1"/>
        <v>31.6295</v>
      </c>
      <c r="H1392" s="130">
        <f t="shared" si="2"/>
        <v>0.35</v>
      </c>
      <c r="I1392" s="131">
        <v>44540.0</v>
      </c>
      <c r="J1392" s="132">
        <v>44576.0</v>
      </c>
      <c r="K1392" s="123"/>
      <c r="L1392" s="90"/>
      <c r="M1392" s="133">
        <f t="shared" si="3"/>
        <v>15.06166667</v>
      </c>
      <c r="N1392" s="99"/>
      <c r="O1392" s="133">
        <f t="shared" si="5"/>
        <v>9.790083333</v>
      </c>
      <c r="P1392" s="134">
        <v>0.32</v>
      </c>
      <c r="Q1392" s="90"/>
      <c r="R1392" s="99">
        <f>IF(AND(H1392&lt;='Product Ratings'!$E$5,H1392&gt;='Product Ratings'!$D$5),'Product Ratings'!$C$5,IF(AND(H1392&lt;='Product Ratings'!$E$6,H1392&gt;='Product Ratings'!$D$6),'Product Ratings'!$C$6,IF(AND(H1392&lt;='Product Ratings'!$E$7,H1392&gt;='Product Ratings'!$D$7),'Product Ratings'!$C$7,IF(AND(H1392&lt;='Product Ratings'!$E$8,H1392&gt;='Product Ratings'!$D$8),'Product Ratings'!$C$8,IF(H1392&gt;='Product Ratings'!$D$9,'Product Ratings'!$C$9)))))</f>
        <v>2</v>
      </c>
      <c r="S1392" s="99">
        <f>IF(AND(D1392&lt;='Product Ratings'!$I$5,D1392&gt;='Product Ratings'!$H$5),'Product Ratings'!$F$5,IF(AND(D1392&lt;='Product Ratings'!$I$6,D1392&gt;='Product Ratings'!$H$6),'Product Ratings'!$F$6,IF(AND(D1392&lt;='Product Ratings'!$I$7,I1392&gt;='Product Ratings'!$H$7),'Product Ratings'!$F$7,IF(AND(D1392&lt;='Product Ratings'!$I$8,D1392&gt;='Product Ratings'!$H$8),'Product Ratings'!$F$8,IF(D1392&gt;='Product Ratings'!$H$9,'Product Ratings'!$F$9)))))</f>
        <v>2</v>
      </c>
      <c r="T1392" s="99">
        <f>IF(AND(O1392&lt;='Product Ratings'!$M$5,O1392&gt;='Product Ratings'!$L$5),'Product Ratings'!$J$5,IF(AND(O1392&lt;='Product Ratings'!$M$6,O1392&gt;='Product Ratings'!$L$6),'Product Ratings'!$J$6,IF(AND(O1392&lt;='Product Ratings'!$M$7,O1392&gt;='Product Ratings'!$L$7),'Product Ratings'!$J$7,IF(AND(O1392&lt;='Product Ratings'!$M$8,O1392&gt;='Product Ratings'!$L$8),'Product Ratings'!$J$8,IF(O1392&gt;='Product Ratings'!$L$9,'Product Ratings'!$J$9)))))</f>
        <v>5</v>
      </c>
      <c r="U1392" s="99" t="b">
        <f>IF(AND(N1392&lt;='Product Ratings'!$R$5,N1392&gt;='Product Ratings'!$Q$5),'Product Ratings'!$O$5,IF(AND(N1392&lt;='Product Ratings'!$R$6,N1392&gt;='Product Ratings'!$Q$6),'Product Ratings'!$O$6,IF(AND(N1392&lt;='Product Ratings'!$R$7,N1392&gt;='Product Ratings'!$Q$7),'Product Ratings'!$O$7,IF(AND(N1392&lt;='Product Ratings'!$R$8,N1392&gt;='Product Ratings'!$Q$8),'Product Ratings'!$O$8,IF(N1392&gt;='Product Ratings'!$Q$9,'Product Ratings'!$O$9)))))</f>
        <v>0</v>
      </c>
      <c r="V1392" s="99">
        <f>IF(AND(P1392&lt;='Product Ratings'!$V$5,P1392&gt;='Product Ratings'!$U$5),'Product Ratings'!$S$5,IF(AND(P1392&lt;='Product Ratings'!$V$6,P1392&gt;='Product Ratings'!$U$6),'Product Ratings'!$S$6,IF(AND(P1392&lt;='Product Ratings'!$V$7,P1392&gt;='Product Ratings'!$U$7),'Product Ratings'!$S$7,IF(AND(P1392&lt;='Product Ratings'!$V$8,P1392&gt;='Product Ratings'!$U$8),'Product Ratings'!$S$8,IF(P1392&gt;='Product Ratings'!$U$9,'Product Ratings'!$S$9)))))</f>
        <v>3</v>
      </c>
      <c r="W1392" s="135">
        <f t="shared" si="6"/>
        <v>12</v>
      </c>
      <c r="X1392" s="90"/>
      <c r="Y1392" s="90"/>
      <c r="Z1392" s="90"/>
      <c r="AA1392" s="90"/>
      <c r="AB1392" s="90"/>
    </row>
    <row r="1393" ht="12.75" customHeight="1">
      <c r="A1393" s="87"/>
      <c r="B1393" s="90"/>
      <c r="C1393" s="90"/>
      <c r="D1393" s="126">
        <v>1.0</v>
      </c>
      <c r="E1393" s="127">
        <v>90.37</v>
      </c>
      <c r="F1393" s="128">
        <f t="shared" si="7"/>
        <v>58.7405</v>
      </c>
      <c r="G1393" s="129">
        <f t="shared" si="1"/>
        <v>31.6295</v>
      </c>
      <c r="H1393" s="130">
        <f t="shared" si="2"/>
        <v>0.35</v>
      </c>
      <c r="I1393" s="131">
        <v>44541.0</v>
      </c>
      <c r="J1393" s="132">
        <v>44577.0</v>
      </c>
      <c r="K1393" s="123"/>
      <c r="L1393" s="90"/>
      <c r="M1393" s="133">
        <f t="shared" si="3"/>
        <v>90.37</v>
      </c>
      <c r="N1393" s="99"/>
      <c r="O1393" s="133">
        <f t="shared" si="5"/>
        <v>58.7405</v>
      </c>
      <c r="P1393" s="134">
        <v>0.33</v>
      </c>
      <c r="Q1393" s="90"/>
      <c r="R1393" s="99">
        <f>IF(AND(H1393&lt;='Product Ratings'!$E$5,H1393&gt;='Product Ratings'!$D$5),'Product Ratings'!$C$5,IF(AND(H1393&lt;='Product Ratings'!$E$6,H1393&gt;='Product Ratings'!$D$6),'Product Ratings'!$C$6,IF(AND(H1393&lt;='Product Ratings'!$E$7,H1393&gt;='Product Ratings'!$D$7),'Product Ratings'!$C$7,IF(AND(H1393&lt;='Product Ratings'!$E$8,H1393&gt;='Product Ratings'!$D$8),'Product Ratings'!$C$8,IF(H1393&gt;='Product Ratings'!$D$9,'Product Ratings'!$C$9)))))</f>
        <v>2</v>
      </c>
      <c r="S1393" s="99">
        <f>IF(AND(D1393&lt;='Product Ratings'!$I$5,D1393&gt;='Product Ratings'!$H$5),'Product Ratings'!$F$5,IF(AND(D1393&lt;='Product Ratings'!$I$6,D1393&gt;='Product Ratings'!$H$6),'Product Ratings'!$F$6,IF(AND(D1393&lt;='Product Ratings'!$I$7,I1393&gt;='Product Ratings'!$H$7),'Product Ratings'!$F$7,IF(AND(D1393&lt;='Product Ratings'!$I$8,D1393&gt;='Product Ratings'!$H$8),'Product Ratings'!$F$8,IF(D1393&gt;='Product Ratings'!$H$9,'Product Ratings'!$F$9)))))</f>
        <v>1</v>
      </c>
      <c r="T1393" s="99">
        <f>IF(AND(O1393&lt;='Product Ratings'!$M$5,O1393&gt;='Product Ratings'!$L$5),'Product Ratings'!$J$5,IF(AND(O1393&lt;='Product Ratings'!$M$6,O1393&gt;='Product Ratings'!$L$6),'Product Ratings'!$J$6,IF(AND(O1393&lt;='Product Ratings'!$M$7,O1393&gt;='Product Ratings'!$L$7),'Product Ratings'!$J$7,IF(AND(O1393&lt;='Product Ratings'!$M$8,O1393&gt;='Product Ratings'!$L$8),'Product Ratings'!$J$8,IF(O1393&gt;='Product Ratings'!$L$9,'Product Ratings'!$J$9)))))</f>
        <v>3</v>
      </c>
      <c r="U1393" s="99" t="b">
        <f>IF(AND(N1393&lt;='Product Ratings'!$R$5,N1393&gt;='Product Ratings'!$Q$5),'Product Ratings'!$O$5,IF(AND(N1393&lt;='Product Ratings'!$R$6,N1393&gt;='Product Ratings'!$Q$6),'Product Ratings'!$O$6,IF(AND(N1393&lt;='Product Ratings'!$R$7,N1393&gt;='Product Ratings'!$Q$7),'Product Ratings'!$O$7,IF(AND(N1393&lt;='Product Ratings'!$R$8,N1393&gt;='Product Ratings'!$Q$8),'Product Ratings'!$O$8,IF(N1393&gt;='Product Ratings'!$Q$9,'Product Ratings'!$O$9)))))</f>
        <v>0</v>
      </c>
      <c r="V1393" s="99">
        <f>IF(AND(P1393&lt;='Product Ratings'!$V$5,P1393&gt;='Product Ratings'!$U$5),'Product Ratings'!$S$5,IF(AND(P1393&lt;='Product Ratings'!$V$6,P1393&gt;='Product Ratings'!$U$6),'Product Ratings'!$S$6,IF(AND(P1393&lt;='Product Ratings'!$V$7,P1393&gt;='Product Ratings'!$U$7),'Product Ratings'!$S$7,IF(AND(P1393&lt;='Product Ratings'!$V$8,P1393&gt;='Product Ratings'!$U$8),'Product Ratings'!$S$8,IF(P1393&gt;='Product Ratings'!$U$9,'Product Ratings'!$S$9)))))</f>
        <v>3</v>
      </c>
      <c r="W1393" s="135">
        <f t="shared" si="6"/>
        <v>9</v>
      </c>
      <c r="X1393" s="90"/>
      <c r="Y1393" s="90"/>
      <c r="Z1393" s="90"/>
      <c r="AA1393" s="90"/>
      <c r="AB1393" s="90"/>
    </row>
    <row r="1394" ht="12.75" customHeight="1">
      <c r="A1394" s="87"/>
      <c r="B1394" s="90"/>
      <c r="C1394" s="90"/>
      <c r="D1394" s="126">
        <v>2.0</v>
      </c>
      <c r="E1394" s="127">
        <v>79.07</v>
      </c>
      <c r="F1394" s="128">
        <f t="shared" si="7"/>
        <v>51.3955</v>
      </c>
      <c r="G1394" s="129">
        <f t="shared" si="1"/>
        <v>27.6745</v>
      </c>
      <c r="H1394" s="130">
        <f t="shared" si="2"/>
        <v>0.35</v>
      </c>
      <c r="I1394" s="131">
        <v>44542.0</v>
      </c>
      <c r="J1394" s="132">
        <v>44578.0</v>
      </c>
      <c r="K1394" s="123"/>
      <c r="L1394" s="90"/>
      <c r="M1394" s="133">
        <f t="shared" si="3"/>
        <v>39.535</v>
      </c>
      <c r="N1394" s="99"/>
      <c r="O1394" s="133">
        <f t="shared" si="5"/>
        <v>25.69775</v>
      </c>
      <c r="P1394" s="134">
        <v>0.34</v>
      </c>
      <c r="Q1394" s="90"/>
      <c r="R1394" s="99">
        <f>IF(AND(H1394&lt;='Product Ratings'!$E$5,H1394&gt;='Product Ratings'!$D$5),'Product Ratings'!$C$5,IF(AND(H1394&lt;='Product Ratings'!$E$6,H1394&gt;='Product Ratings'!$D$6),'Product Ratings'!$C$6,IF(AND(H1394&lt;='Product Ratings'!$E$7,H1394&gt;='Product Ratings'!$D$7),'Product Ratings'!$C$7,IF(AND(H1394&lt;='Product Ratings'!$E$8,H1394&gt;='Product Ratings'!$D$8),'Product Ratings'!$C$8,IF(H1394&gt;='Product Ratings'!$D$9,'Product Ratings'!$C$9)))))</f>
        <v>2</v>
      </c>
      <c r="S1394" s="99">
        <f>IF(AND(D1394&lt;='Product Ratings'!$I$5,D1394&gt;='Product Ratings'!$H$5),'Product Ratings'!$F$5,IF(AND(D1394&lt;='Product Ratings'!$I$6,D1394&gt;='Product Ratings'!$H$6),'Product Ratings'!$F$6,IF(AND(D1394&lt;='Product Ratings'!$I$7,I1394&gt;='Product Ratings'!$H$7),'Product Ratings'!$F$7,IF(AND(D1394&lt;='Product Ratings'!$I$8,D1394&gt;='Product Ratings'!$H$8),'Product Ratings'!$F$8,IF(D1394&gt;='Product Ratings'!$H$9,'Product Ratings'!$F$9)))))</f>
        <v>1</v>
      </c>
      <c r="T1394" s="99" t="b">
        <f>IF(AND(O1394&lt;='Product Ratings'!$M$5,O1394&gt;='Product Ratings'!$L$5),'Product Ratings'!$J$5,IF(AND(O1394&lt;='Product Ratings'!$M$6,O1394&gt;='Product Ratings'!$L$6),'Product Ratings'!$J$6,IF(AND(O1394&lt;='Product Ratings'!$M$7,O1394&gt;='Product Ratings'!$L$7),'Product Ratings'!$J$7,IF(AND(O1394&lt;='Product Ratings'!$M$8,O1394&gt;='Product Ratings'!$L$8),'Product Ratings'!$J$8,IF(O1394&gt;='Product Ratings'!$L$9,'Product Ratings'!$J$9)))))</f>
        <v>0</v>
      </c>
      <c r="U1394" s="99" t="b">
        <f>IF(AND(N1394&lt;='Product Ratings'!$R$5,N1394&gt;='Product Ratings'!$Q$5),'Product Ratings'!$O$5,IF(AND(N1394&lt;='Product Ratings'!$R$6,N1394&gt;='Product Ratings'!$Q$6),'Product Ratings'!$O$6,IF(AND(N1394&lt;='Product Ratings'!$R$7,N1394&gt;='Product Ratings'!$Q$7),'Product Ratings'!$O$7,IF(AND(N1394&lt;='Product Ratings'!$R$8,N1394&gt;='Product Ratings'!$Q$8),'Product Ratings'!$O$8,IF(N1394&gt;='Product Ratings'!$Q$9,'Product Ratings'!$O$9)))))</f>
        <v>0</v>
      </c>
      <c r="V1394" s="99">
        <f>IF(AND(P1394&lt;='Product Ratings'!$V$5,P1394&gt;='Product Ratings'!$U$5),'Product Ratings'!$S$5,IF(AND(P1394&lt;='Product Ratings'!$V$6,P1394&gt;='Product Ratings'!$U$6),'Product Ratings'!$S$6,IF(AND(P1394&lt;='Product Ratings'!$V$7,P1394&gt;='Product Ratings'!$U$7),'Product Ratings'!$S$7,IF(AND(P1394&lt;='Product Ratings'!$V$8,P1394&gt;='Product Ratings'!$U$8),'Product Ratings'!$S$8,IF(P1394&gt;='Product Ratings'!$U$9,'Product Ratings'!$S$9)))))</f>
        <v>4</v>
      </c>
      <c r="W1394" s="135">
        <f t="shared" si="6"/>
        <v>7</v>
      </c>
      <c r="X1394" s="90"/>
      <c r="Y1394" s="90"/>
      <c r="Z1394" s="90"/>
      <c r="AA1394" s="90"/>
      <c r="AB1394" s="90"/>
    </row>
    <row r="1395" ht="12.75" customHeight="1">
      <c r="A1395" s="87"/>
      <c r="B1395" s="90"/>
      <c r="C1395" s="90"/>
      <c r="D1395" s="126">
        <v>3.0</v>
      </c>
      <c r="E1395" s="127">
        <v>67.77</v>
      </c>
      <c r="F1395" s="128">
        <f t="shared" si="7"/>
        <v>44.0505</v>
      </c>
      <c r="G1395" s="129">
        <f t="shared" si="1"/>
        <v>23.7195</v>
      </c>
      <c r="H1395" s="130">
        <f t="shared" si="2"/>
        <v>0.35</v>
      </c>
      <c r="I1395" s="131">
        <v>44543.0</v>
      </c>
      <c r="J1395" s="132">
        <v>44579.0</v>
      </c>
      <c r="K1395" s="123"/>
      <c r="L1395" s="90"/>
      <c r="M1395" s="133">
        <f t="shared" si="3"/>
        <v>22.59</v>
      </c>
      <c r="N1395" s="99"/>
      <c r="O1395" s="133">
        <f t="shared" si="5"/>
        <v>14.6835</v>
      </c>
      <c r="P1395" s="134">
        <v>0.35</v>
      </c>
      <c r="Q1395" s="90"/>
      <c r="R1395" s="99">
        <f>IF(AND(H1395&lt;='Product Ratings'!$E$5,H1395&gt;='Product Ratings'!$D$5),'Product Ratings'!$C$5,IF(AND(H1395&lt;='Product Ratings'!$E$6,H1395&gt;='Product Ratings'!$D$6),'Product Ratings'!$C$6,IF(AND(H1395&lt;='Product Ratings'!$E$7,H1395&gt;='Product Ratings'!$D$7),'Product Ratings'!$C$7,IF(AND(H1395&lt;='Product Ratings'!$E$8,H1395&gt;='Product Ratings'!$D$8),'Product Ratings'!$C$8,IF(H1395&gt;='Product Ratings'!$D$9,'Product Ratings'!$C$9)))))</f>
        <v>2</v>
      </c>
      <c r="S1395" s="99">
        <f>IF(AND(D1395&lt;='Product Ratings'!$I$5,D1395&gt;='Product Ratings'!$H$5),'Product Ratings'!$F$5,IF(AND(D1395&lt;='Product Ratings'!$I$6,D1395&gt;='Product Ratings'!$H$6),'Product Ratings'!$F$6,IF(AND(D1395&lt;='Product Ratings'!$I$7,I1395&gt;='Product Ratings'!$H$7),'Product Ratings'!$F$7,IF(AND(D1395&lt;='Product Ratings'!$I$8,D1395&gt;='Product Ratings'!$H$8),'Product Ratings'!$F$8,IF(D1395&gt;='Product Ratings'!$H$9,'Product Ratings'!$F$9)))))</f>
        <v>1</v>
      </c>
      <c r="T1395" s="99">
        <f>IF(AND(O1395&lt;='Product Ratings'!$M$5,O1395&gt;='Product Ratings'!$L$5),'Product Ratings'!$J$5,IF(AND(O1395&lt;='Product Ratings'!$M$6,O1395&gt;='Product Ratings'!$L$6),'Product Ratings'!$J$6,IF(AND(O1395&lt;='Product Ratings'!$M$7,O1395&gt;='Product Ratings'!$L$7),'Product Ratings'!$J$7,IF(AND(O1395&lt;='Product Ratings'!$M$8,O1395&gt;='Product Ratings'!$L$8),'Product Ratings'!$J$8,IF(O1395&gt;='Product Ratings'!$L$9,'Product Ratings'!$J$9)))))</f>
        <v>5</v>
      </c>
      <c r="U1395" s="99" t="b">
        <f>IF(AND(N1395&lt;='Product Ratings'!$R$5,N1395&gt;='Product Ratings'!$Q$5),'Product Ratings'!$O$5,IF(AND(N1395&lt;='Product Ratings'!$R$6,N1395&gt;='Product Ratings'!$Q$6),'Product Ratings'!$O$6,IF(AND(N1395&lt;='Product Ratings'!$R$7,N1395&gt;='Product Ratings'!$Q$7),'Product Ratings'!$O$7,IF(AND(N1395&lt;='Product Ratings'!$R$8,N1395&gt;='Product Ratings'!$Q$8),'Product Ratings'!$O$8,IF(N1395&gt;='Product Ratings'!$Q$9,'Product Ratings'!$O$9)))))</f>
        <v>0</v>
      </c>
      <c r="V1395" s="99">
        <f>IF(AND(P1395&lt;='Product Ratings'!$V$5,P1395&gt;='Product Ratings'!$U$5),'Product Ratings'!$S$5,IF(AND(P1395&lt;='Product Ratings'!$V$6,P1395&gt;='Product Ratings'!$U$6),'Product Ratings'!$S$6,IF(AND(P1395&lt;='Product Ratings'!$V$7,P1395&gt;='Product Ratings'!$U$7),'Product Ratings'!$S$7,IF(AND(P1395&lt;='Product Ratings'!$V$8,P1395&gt;='Product Ratings'!$U$8),'Product Ratings'!$S$8,IF(P1395&gt;='Product Ratings'!$U$9,'Product Ratings'!$S$9)))))</f>
        <v>4</v>
      </c>
      <c r="W1395" s="135">
        <f t="shared" si="6"/>
        <v>12</v>
      </c>
      <c r="X1395" s="90"/>
      <c r="Y1395" s="90"/>
      <c r="Z1395" s="90"/>
      <c r="AA1395" s="90"/>
      <c r="AB1395" s="90"/>
    </row>
    <row r="1396" ht="12.75" customHeight="1">
      <c r="A1396" s="87"/>
      <c r="B1396" s="90"/>
      <c r="C1396" s="90"/>
      <c r="D1396" s="126">
        <v>4.0</v>
      </c>
      <c r="E1396" s="127">
        <v>303.13</v>
      </c>
      <c r="F1396" s="128">
        <f t="shared" si="7"/>
        <v>197.0345</v>
      </c>
      <c r="G1396" s="129">
        <f t="shared" si="1"/>
        <v>106.0955</v>
      </c>
      <c r="H1396" s="130">
        <f t="shared" si="2"/>
        <v>0.35</v>
      </c>
      <c r="I1396" s="131">
        <v>44544.0</v>
      </c>
      <c r="J1396" s="132">
        <v>44580.0</v>
      </c>
      <c r="K1396" s="123"/>
      <c r="L1396" s="90"/>
      <c r="M1396" s="133">
        <f t="shared" si="3"/>
        <v>75.7825</v>
      </c>
      <c r="N1396" s="99"/>
      <c r="O1396" s="133">
        <f t="shared" si="5"/>
        <v>49.258625</v>
      </c>
      <c r="P1396" s="134">
        <v>0.45</v>
      </c>
      <c r="Q1396" s="90"/>
      <c r="R1396" s="99">
        <f>IF(AND(H1396&lt;='Product Ratings'!$E$5,H1396&gt;='Product Ratings'!$D$5),'Product Ratings'!$C$5,IF(AND(H1396&lt;='Product Ratings'!$E$6,H1396&gt;='Product Ratings'!$D$6),'Product Ratings'!$C$6,IF(AND(H1396&lt;='Product Ratings'!$E$7,H1396&gt;='Product Ratings'!$D$7),'Product Ratings'!$C$7,IF(AND(H1396&lt;='Product Ratings'!$E$8,H1396&gt;='Product Ratings'!$D$8),'Product Ratings'!$C$8,IF(H1396&gt;='Product Ratings'!$D$9,'Product Ratings'!$C$9)))))</f>
        <v>2</v>
      </c>
      <c r="S1396" s="99">
        <f>IF(AND(D1396&lt;='Product Ratings'!$I$5,D1396&gt;='Product Ratings'!$H$5),'Product Ratings'!$F$5,IF(AND(D1396&lt;='Product Ratings'!$I$6,D1396&gt;='Product Ratings'!$H$6),'Product Ratings'!$F$6,IF(AND(D1396&lt;='Product Ratings'!$I$7,I1396&gt;='Product Ratings'!$H$7),'Product Ratings'!$F$7,IF(AND(D1396&lt;='Product Ratings'!$I$8,D1396&gt;='Product Ratings'!$H$8),'Product Ratings'!$F$8,IF(D1396&gt;='Product Ratings'!$H$9,'Product Ratings'!$F$9)))))</f>
        <v>1</v>
      </c>
      <c r="T1396" s="99">
        <f>IF(AND(O1396&lt;='Product Ratings'!$M$5,O1396&gt;='Product Ratings'!$L$5),'Product Ratings'!$J$5,IF(AND(O1396&lt;='Product Ratings'!$M$6,O1396&gt;='Product Ratings'!$L$6),'Product Ratings'!$J$6,IF(AND(O1396&lt;='Product Ratings'!$M$7,O1396&gt;='Product Ratings'!$L$7),'Product Ratings'!$J$7,IF(AND(O1396&lt;='Product Ratings'!$M$8,O1396&gt;='Product Ratings'!$L$8),'Product Ratings'!$J$8,IF(O1396&gt;='Product Ratings'!$L$9,'Product Ratings'!$J$9)))))</f>
        <v>3</v>
      </c>
      <c r="U1396" s="99" t="b">
        <f>IF(AND(N1396&lt;='Product Ratings'!$R$5,N1396&gt;='Product Ratings'!$Q$5),'Product Ratings'!$O$5,IF(AND(N1396&lt;='Product Ratings'!$R$6,N1396&gt;='Product Ratings'!$Q$6),'Product Ratings'!$O$6,IF(AND(N1396&lt;='Product Ratings'!$R$7,N1396&gt;='Product Ratings'!$Q$7),'Product Ratings'!$O$7,IF(AND(N1396&lt;='Product Ratings'!$R$8,N1396&gt;='Product Ratings'!$Q$8),'Product Ratings'!$O$8,IF(N1396&gt;='Product Ratings'!$Q$9,'Product Ratings'!$O$9)))))</f>
        <v>0</v>
      </c>
      <c r="V1396" s="99">
        <f>IF(AND(P1396&lt;='Product Ratings'!$V$5,P1396&gt;='Product Ratings'!$U$5),'Product Ratings'!$S$5,IF(AND(P1396&lt;='Product Ratings'!$V$6,P1396&gt;='Product Ratings'!$U$6),'Product Ratings'!$S$6,IF(AND(P1396&lt;='Product Ratings'!$V$7,P1396&gt;='Product Ratings'!$U$7),'Product Ratings'!$S$7,IF(AND(P1396&lt;='Product Ratings'!$V$8,P1396&gt;='Product Ratings'!$U$8),'Product Ratings'!$S$8,IF(P1396&gt;='Product Ratings'!$U$9,'Product Ratings'!$S$9)))))</f>
        <v>4</v>
      </c>
      <c r="W1396" s="135">
        <f t="shared" si="6"/>
        <v>10</v>
      </c>
      <c r="X1396" s="90"/>
      <c r="Y1396" s="90"/>
      <c r="Z1396" s="90"/>
      <c r="AA1396" s="90"/>
      <c r="AB1396" s="90"/>
    </row>
    <row r="1397" ht="12.75" customHeight="1">
      <c r="A1397" s="87"/>
      <c r="B1397" s="90"/>
      <c r="C1397" s="90"/>
      <c r="D1397" s="126">
        <v>5.0</v>
      </c>
      <c r="E1397" s="127">
        <v>34.78</v>
      </c>
      <c r="F1397" s="128">
        <f t="shared" si="7"/>
        <v>22.607</v>
      </c>
      <c r="G1397" s="129">
        <f t="shared" si="1"/>
        <v>12.173</v>
      </c>
      <c r="H1397" s="130">
        <f t="shared" si="2"/>
        <v>0.35</v>
      </c>
      <c r="I1397" s="131">
        <v>44545.0</v>
      </c>
      <c r="J1397" s="132">
        <v>44581.0</v>
      </c>
      <c r="K1397" s="123"/>
      <c r="L1397" s="90"/>
      <c r="M1397" s="133">
        <f t="shared" si="3"/>
        <v>6.956</v>
      </c>
      <c r="N1397" s="99"/>
      <c r="O1397" s="133">
        <f t="shared" si="5"/>
        <v>4.5214</v>
      </c>
      <c r="P1397" s="134">
        <v>0.46</v>
      </c>
      <c r="Q1397" s="90"/>
      <c r="R1397" s="99">
        <f>IF(AND(H1397&lt;='Product Ratings'!$E$5,H1397&gt;='Product Ratings'!$D$5),'Product Ratings'!$C$5,IF(AND(H1397&lt;='Product Ratings'!$E$6,H1397&gt;='Product Ratings'!$D$6),'Product Ratings'!$C$6,IF(AND(H1397&lt;='Product Ratings'!$E$7,H1397&gt;='Product Ratings'!$D$7),'Product Ratings'!$C$7,IF(AND(H1397&lt;='Product Ratings'!$E$8,H1397&gt;='Product Ratings'!$D$8),'Product Ratings'!$C$8,IF(H1397&gt;='Product Ratings'!$D$9,'Product Ratings'!$C$9)))))</f>
        <v>2</v>
      </c>
      <c r="S1397" s="99">
        <f>IF(AND(D1397&lt;='Product Ratings'!$I$5,D1397&gt;='Product Ratings'!$H$5),'Product Ratings'!$F$5,IF(AND(D1397&lt;='Product Ratings'!$I$6,D1397&gt;='Product Ratings'!$H$6),'Product Ratings'!$F$6,IF(AND(D1397&lt;='Product Ratings'!$I$7,I1397&gt;='Product Ratings'!$H$7),'Product Ratings'!$F$7,IF(AND(D1397&lt;='Product Ratings'!$I$8,D1397&gt;='Product Ratings'!$H$8),'Product Ratings'!$F$8,IF(D1397&gt;='Product Ratings'!$H$9,'Product Ratings'!$F$9)))))</f>
        <v>1</v>
      </c>
      <c r="T1397" s="99">
        <f>IF(AND(O1397&lt;='Product Ratings'!$M$5,O1397&gt;='Product Ratings'!$L$5),'Product Ratings'!$J$5,IF(AND(O1397&lt;='Product Ratings'!$M$6,O1397&gt;='Product Ratings'!$L$6),'Product Ratings'!$J$6,IF(AND(O1397&lt;='Product Ratings'!$M$7,O1397&gt;='Product Ratings'!$L$7),'Product Ratings'!$J$7,IF(AND(O1397&lt;='Product Ratings'!$M$8,O1397&gt;='Product Ratings'!$L$8),'Product Ratings'!$J$8,IF(O1397&gt;='Product Ratings'!$L$9,'Product Ratings'!$J$9)))))</f>
        <v>5</v>
      </c>
      <c r="U1397" s="99" t="b">
        <f>IF(AND(N1397&lt;='Product Ratings'!$R$5,N1397&gt;='Product Ratings'!$Q$5),'Product Ratings'!$O$5,IF(AND(N1397&lt;='Product Ratings'!$R$6,N1397&gt;='Product Ratings'!$Q$6),'Product Ratings'!$O$6,IF(AND(N1397&lt;='Product Ratings'!$R$7,N1397&gt;='Product Ratings'!$Q$7),'Product Ratings'!$O$7,IF(AND(N1397&lt;='Product Ratings'!$R$8,N1397&gt;='Product Ratings'!$Q$8),'Product Ratings'!$O$8,IF(N1397&gt;='Product Ratings'!$Q$9,'Product Ratings'!$O$9)))))</f>
        <v>0</v>
      </c>
      <c r="V1397" s="99">
        <f>IF(AND(P1397&lt;='Product Ratings'!$V$5,P1397&gt;='Product Ratings'!$U$5),'Product Ratings'!$S$5,IF(AND(P1397&lt;='Product Ratings'!$V$6,P1397&gt;='Product Ratings'!$U$6),'Product Ratings'!$S$6,IF(AND(P1397&lt;='Product Ratings'!$V$7,P1397&gt;='Product Ratings'!$U$7),'Product Ratings'!$S$7,IF(AND(P1397&lt;='Product Ratings'!$V$8,P1397&gt;='Product Ratings'!$U$8),'Product Ratings'!$S$8,IF(P1397&gt;='Product Ratings'!$U$9,'Product Ratings'!$S$9)))))</f>
        <v>4</v>
      </c>
      <c r="W1397" s="135">
        <f t="shared" si="6"/>
        <v>12</v>
      </c>
      <c r="X1397" s="90"/>
      <c r="Y1397" s="90"/>
      <c r="Z1397" s="90"/>
      <c r="AA1397" s="90"/>
      <c r="AB1397" s="90"/>
    </row>
    <row r="1398" ht="12.75" customHeight="1">
      <c r="A1398" s="87"/>
      <c r="B1398" s="90"/>
      <c r="C1398" s="90"/>
      <c r="D1398" s="126">
        <v>6.0</v>
      </c>
      <c r="E1398" s="127">
        <v>501.83</v>
      </c>
      <c r="F1398" s="128">
        <f t="shared" si="7"/>
        <v>326.1895</v>
      </c>
      <c r="G1398" s="129">
        <f t="shared" si="1"/>
        <v>175.6405</v>
      </c>
      <c r="H1398" s="130">
        <f t="shared" si="2"/>
        <v>0.35</v>
      </c>
      <c r="I1398" s="131">
        <v>44546.0</v>
      </c>
      <c r="J1398" s="132">
        <v>44582.0</v>
      </c>
      <c r="K1398" s="123"/>
      <c r="L1398" s="90"/>
      <c r="M1398" s="133">
        <f t="shared" si="3"/>
        <v>83.63833333</v>
      </c>
      <c r="N1398" s="99"/>
      <c r="O1398" s="133">
        <f t="shared" si="5"/>
        <v>54.36491667</v>
      </c>
      <c r="P1398" s="134">
        <v>0.48</v>
      </c>
      <c r="Q1398" s="90"/>
      <c r="R1398" s="99">
        <f>IF(AND(H1398&lt;='Product Ratings'!$E$5,H1398&gt;='Product Ratings'!$D$5),'Product Ratings'!$C$5,IF(AND(H1398&lt;='Product Ratings'!$E$6,H1398&gt;='Product Ratings'!$D$6),'Product Ratings'!$C$6,IF(AND(H1398&lt;='Product Ratings'!$E$7,H1398&gt;='Product Ratings'!$D$7),'Product Ratings'!$C$7,IF(AND(H1398&lt;='Product Ratings'!$E$8,H1398&gt;='Product Ratings'!$D$8),'Product Ratings'!$C$8,IF(H1398&gt;='Product Ratings'!$D$9,'Product Ratings'!$C$9)))))</f>
        <v>2</v>
      </c>
      <c r="S1398" s="99">
        <f>IF(AND(D1398&lt;='Product Ratings'!$I$5,D1398&gt;='Product Ratings'!$H$5),'Product Ratings'!$F$5,IF(AND(D1398&lt;='Product Ratings'!$I$6,D1398&gt;='Product Ratings'!$H$6),'Product Ratings'!$F$6,IF(AND(D1398&lt;='Product Ratings'!$I$7,I1398&gt;='Product Ratings'!$H$7),'Product Ratings'!$F$7,IF(AND(D1398&lt;='Product Ratings'!$I$8,D1398&gt;='Product Ratings'!$H$8),'Product Ratings'!$F$8,IF(D1398&gt;='Product Ratings'!$H$9,'Product Ratings'!$F$9)))))</f>
        <v>2</v>
      </c>
      <c r="T1398" s="99">
        <f>IF(AND(O1398&lt;='Product Ratings'!$M$5,O1398&gt;='Product Ratings'!$L$5),'Product Ratings'!$J$5,IF(AND(O1398&lt;='Product Ratings'!$M$6,O1398&gt;='Product Ratings'!$L$6),'Product Ratings'!$J$6,IF(AND(O1398&lt;='Product Ratings'!$M$7,O1398&gt;='Product Ratings'!$L$7),'Product Ratings'!$J$7,IF(AND(O1398&lt;='Product Ratings'!$M$8,O1398&gt;='Product Ratings'!$L$8),'Product Ratings'!$J$8,IF(O1398&gt;='Product Ratings'!$L$9,'Product Ratings'!$J$9)))))</f>
        <v>3</v>
      </c>
      <c r="U1398" s="99" t="b">
        <f>IF(AND(N1398&lt;='Product Ratings'!$R$5,N1398&gt;='Product Ratings'!$Q$5),'Product Ratings'!$O$5,IF(AND(N1398&lt;='Product Ratings'!$R$6,N1398&gt;='Product Ratings'!$Q$6),'Product Ratings'!$O$6,IF(AND(N1398&lt;='Product Ratings'!$R$7,N1398&gt;='Product Ratings'!$Q$7),'Product Ratings'!$O$7,IF(AND(N1398&lt;='Product Ratings'!$R$8,N1398&gt;='Product Ratings'!$Q$8),'Product Ratings'!$O$8,IF(N1398&gt;='Product Ratings'!$Q$9,'Product Ratings'!$O$9)))))</f>
        <v>0</v>
      </c>
      <c r="V1398" s="99">
        <f>IF(AND(P1398&lt;='Product Ratings'!$V$5,P1398&gt;='Product Ratings'!$U$5),'Product Ratings'!$S$5,IF(AND(P1398&lt;='Product Ratings'!$V$6,P1398&gt;='Product Ratings'!$U$6),'Product Ratings'!$S$6,IF(AND(P1398&lt;='Product Ratings'!$V$7,P1398&gt;='Product Ratings'!$U$7),'Product Ratings'!$S$7,IF(AND(P1398&lt;='Product Ratings'!$V$8,P1398&gt;='Product Ratings'!$U$8),'Product Ratings'!$S$8,IF(P1398&gt;='Product Ratings'!$U$9,'Product Ratings'!$S$9)))))</f>
        <v>4</v>
      </c>
      <c r="W1398" s="135">
        <f t="shared" si="6"/>
        <v>11</v>
      </c>
      <c r="X1398" s="90"/>
      <c r="Y1398" s="90"/>
      <c r="Z1398" s="90"/>
      <c r="AA1398" s="90"/>
      <c r="AB1398" s="90"/>
    </row>
    <row r="1399" ht="12.75" customHeight="1">
      <c r="A1399" s="87"/>
      <c r="B1399" s="90"/>
      <c r="C1399" s="90"/>
      <c r="D1399" s="126">
        <v>1.0</v>
      </c>
      <c r="E1399" s="127">
        <v>225.91</v>
      </c>
      <c r="F1399" s="128">
        <f t="shared" si="7"/>
        <v>146.8415</v>
      </c>
      <c r="G1399" s="129">
        <f t="shared" si="1"/>
        <v>79.0685</v>
      </c>
      <c r="H1399" s="130">
        <f t="shared" si="2"/>
        <v>0.35</v>
      </c>
      <c r="I1399" s="131">
        <v>44547.0</v>
      </c>
      <c r="J1399" s="132">
        <v>44583.0</v>
      </c>
      <c r="K1399" s="123"/>
      <c r="L1399" s="90"/>
      <c r="M1399" s="133">
        <f t="shared" si="3"/>
        <v>225.91</v>
      </c>
      <c r="N1399" s="99"/>
      <c r="O1399" s="133">
        <f t="shared" si="5"/>
        <v>146.8415</v>
      </c>
      <c r="P1399" s="134">
        <v>0.5</v>
      </c>
      <c r="Q1399" s="90"/>
      <c r="R1399" s="99">
        <f>IF(AND(H1399&lt;='Product Ratings'!$E$5,H1399&gt;='Product Ratings'!$D$5),'Product Ratings'!$C$5,IF(AND(H1399&lt;='Product Ratings'!$E$6,H1399&gt;='Product Ratings'!$D$6),'Product Ratings'!$C$6,IF(AND(H1399&lt;='Product Ratings'!$E$7,H1399&gt;='Product Ratings'!$D$7),'Product Ratings'!$C$7,IF(AND(H1399&lt;='Product Ratings'!$E$8,H1399&gt;='Product Ratings'!$D$8),'Product Ratings'!$C$8,IF(H1399&gt;='Product Ratings'!$D$9,'Product Ratings'!$C$9)))))</f>
        <v>2</v>
      </c>
      <c r="S1399" s="99">
        <f>IF(AND(D1399&lt;='Product Ratings'!$I$5,D1399&gt;='Product Ratings'!$H$5),'Product Ratings'!$F$5,IF(AND(D1399&lt;='Product Ratings'!$I$6,D1399&gt;='Product Ratings'!$H$6),'Product Ratings'!$F$6,IF(AND(D1399&lt;='Product Ratings'!$I$7,I1399&gt;='Product Ratings'!$H$7),'Product Ratings'!$F$7,IF(AND(D1399&lt;='Product Ratings'!$I$8,D1399&gt;='Product Ratings'!$H$8),'Product Ratings'!$F$8,IF(D1399&gt;='Product Ratings'!$H$9,'Product Ratings'!$F$9)))))</f>
        <v>1</v>
      </c>
      <c r="T1399" s="99">
        <f>IF(AND(O1399&lt;='Product Ratings'!$M$5,O1399&gt;='Product Ratings'!$L$5),'Product Ratings'!$J$5,IF(AND(O1399&lt;='Product Ratings'!$M$6,O1399&gt;='Product Ratings'!$L$6),'Product Ratings'!$J$6,IF(AND(O1399&lt;='Product Ratings'!$M$7,O1399&gt;='Product Ratings'!$L$7),'Product Ratings'!$J$7,IF(AND(O1399&lt;='Product Ratings'!$M$8,O1399&gt;='Product Ratings'!$L$8),'Product Ratings'!$J$8,IF(O1399&gt;='Product Ratings'!$L$9,'Product Ratings'!$J$9)))))</f>
        <v>2</v>
      </c>
      <c r="U1399" s="99" t="b">
        <f>IF(AND(N1399&lt;='Product Ratings'!$R$5,N1399&gt;='Product Ratings'!$Q$5),'Product Ratings'!$O$5,IF(AND(N1399&lt;='Product Ratings'!$R$6,N1399&gt;='Product Ratings'!$Q$6),'Product Ratings'!$O$6,IF(AND(N1399&lt;='Product Ratings'!$R$7,N1399&gt;='Product Ratings'!$Q$7),'Product Ratings'!$O$7,IF(AND(N1399&lt;='Product Ratings'!$R$8,N1399&gt;='Product Ratings'!$Q$8),'Product Ratings'!$O$8,IF(N1399&gt;='Product Ratings'!$Q$9,'Product Ratings'!$O$9)))))</f>
        <v>0</v>
      </c>
      <c r="V1399" s="99">
        <f>IF(AND(P1399&lt;='Product Ratings'!$V$5,P1399&gt;='Product Ratings'!$U$5),'Product Ratings'!$S$5,IF(AND(P1399&lt;='Product Ratings'!$V$6,P1399&gt;='Product Ratings'!$U$6),'Product Ratings'!$S$6,IF(AND(P1399&lt;='Product Ratings'!$V$7,P1399&gt;='Product Ratings'!$U$7),'Product Ratings'!$S$7,IF(AND(P1399&lt;='Product Ratings'!$V$8,P1399&gt;='Product Ratings'!$U$8),'Product Ratings'!$S$8,IF(P1399&gt;='Product Ratings'!$U$9,'Product Ratings'!$S$9)))))</f>
        <v>4</v>
      </c>
      <c r="W1399" s="135">
        <f t="shared" si="6"/>
        <v>9</v>
      </c>
      <c r="X1399" s="90"/>
      <c r="Y1399" s="90"/>
      <c r="Z1399" s="90"/>
      <c r="AA1399" s="90"/>
      <c r="AB1399" s="90"/>
    </row>
    <row r="1400" ht="12.75" customHeight="1">
      <c r="A1400" s="87"/>
      <c r="B1400" s="90"/>
      <c r="C1400" s="90"/>
      <c r="D1400" s="126">
        <v>2.0</v>
      </c>
      <c r="E1400" s="127">
        <v>225.91</v>
      </c>
      <c r="F1400" s="128">
        <f t="shared" si="7"/>
        <v>146.8415</v>
      </c>
      <c r="G1400" s="129">
        <f t="shared" si="1"/>
        <v>79.0685</v>
      </c>
      <c r="H1400" s="130">
        <f t="shared" si="2"/>
        <v>0.35</v>
      </c>
      <c r="I1400" s="131">
        <v>44548.0</v>
      </c>
      <c r="J1400" s="132">
        <v>44584.0</v>
      </c>
      <c r="K1400" s="123"/>
      <c r="L1400" s="90"/>
      <c r="M1400" s="133">
        <f t="shared" si="3"/>
        <v>112.955</v>
      </c>
      <c r="N1400" s="99"/>
      <c r="O1400" s="133">
        <f t="shared" si="5"/>
        <v>73.42075</v>
      </c>
      <c r="P1400" s="134">
        <v>0.52</v>
      </c>
      <c r="Q1400" s="90"/>
      <c r="R1400" s="99">
        <f>IF(AND(H1400&lt;='Product Ratings'!$E$5,H1400&gt;='Product Ratings'!$D$5),'Product Ratings'!$C$5,IF(AND(H1400&lt;='Product Ratings'!$E$6,H1400&gt;='Product Ratings'!$D$6),'Product Ratings'!$C$6,IF(AND(H1400&lt;='Product Ratings'!$E$7,H1400&gt;='Product Ratings'!$D$7),'Product Ratings'!$C$7,IF(AND(H1400&lt;='Product Ratings'!$E$8,H1400&gt;='Product Ratings'!$D$8),'Product Ratings'!$C$8,IF(H1400&gt;='Product Ratings'!$D$9,'Product Ratings'!$C$9)))))</f>
        <v>2</v>
      </c>
      <c r="S1400" s="99">
        <f>IF(AND(D1400&lt;='Product Ratings'!$I$5,D1400&gt;='Product Ratings'!$H$5),'Product Ratings'!$F$5,IF(AND(D1400&lt;='Product Ratings'!$I$6,D1400&gt;='Product Ratings'!$H$6),'Product Ratings'!$F$6,IF(AND(D1400&lt;='Product Ratings'!$I$7,I1400&gt;='Product Ratings'!$H$7),'Product Ratings'!$F$7,IF(AND(D1400&lt;='Product Ratings'!$I$8,D1400&gt;='Product Ratings'!$H$8),'Product Ratings'!$F$8,IF(D1400&gt;='Product Ratings'!$H$9,'Product Ratings'!$F$9)))))</f>
        <v>1</v>
      </c>
      <c r="T1400" s="99">
        <f>IF(AND(O1400&lt;='Product Ratings'!$M$5,O1400&gt;='Product Ratings'!$L$5),'Product Ratings'!$J$5,IF(AND(O1400&lt;='Product Ratings'!$M$6,O1400&gt;='Product Ratings'!$L$6),'Product Ratings'!$J$6,IF(AND(O1400&lt;='Product Ratings'!$M$7,O1400&gt;='Product Ratings'!$L$7),'Product Ratings'!$J$7,IF(AND(O1400&lt;='Product Ratings'!$M$8,O1400&gt;='Product Ratings'!$L$8),'Product Ratings'!$J$8,IF(O1400&gt;='Product Ratings'!$L$9,'Product Ratings'!$J$9)))))</f>
        <v>3</v>
      </c>
      <c r="U1400" s="99" t="b">
        <f>IF(AND(N1400&lt;='Product Ratings'!$R$5,N1400&gt;='Product Ratings'!$Q$5),'Product Ratings'!$O$5,IF(AND(N1400&lt;='Product Ratings'!$R$6,N1400&gt;='Product Ratings'!$Q$6),'Product Ratings'!$O$6,IF(AND(N1400&lt;='Product Ratings'!$R$7,N1400&gt;='Product Ratings'!$Q$7),'Product Ratings'!$O$7,IF(AND(N1400&lt;='Product Ratings'!$R$8,N1400&gt;='Product Ratings'!$Q$8),'Product Ratings'!$O$8,IF(N1400&gt;='Product Ratings'!$Q$9,'Product Ratings'!$O$9)))))</f>
        <v>0</v>
      </c>
      <c r="V1400" s="99">
        <f>IF(AND(P1400&lt;='Product Ratings'!$V$5,P1400&gt;='Product Ratings'!$U$5),'Product Ratings'!$S$5,IF(AND(P1400&lt;='Product Ratings'!$V$6,P1400&gt;='Product Ratings'!$U$6),'Product Ratings'!$S$6,IF(AND(P1400&lt;='Product Ratings'!$V$7,P1400&gt;='Product Ratings'!$U$7),'Product Ratings'!$S$7,IF(AND(P1400&lt;='Product Ratings'!$V$8,P1400&gt;='Product Ratings'!$U$8),'Product Ratings'!$S$8,IF(P1400&gt;='Product Ratings'!$U$9,'Product Ratings'!$S$9)))))</f>
        <v>4</v>
      </c>
      <c r="W1400" s="135">
        <f t="shared" si="6"/>
        <v>10</v>
      </c>
      <c r="X1400" s="90"/>
      <c r="Y1400" s="90"/>
      <c r="Z1400" s="90"/>
      <c r="AA1400" s="90"/>
      <c r="AB1400" s="90"/>
    </row>
    <row r="1401" ht="12.75" customHeight="1">
      <c r="A1401" s="87"/>
      <c r="B1401" s="90"/>
      <c r="C1401" s="90"/>
      <c r="D1401" s="126">
        <v>3.0</v>
      </c>
      <c r="E1401" s="127">
        <v>225.63</v>
      </c>
      <c r="F1401" s="128">
        <f t="shared" si="7"/>
        <v>146.6595</v>
      </c>
      <c r="G1401" s="129">
        <f t="shared" si="1"/>
        <v>78.9705</v>
      </c>
      <c r="H1401" s="130">
        <f t="shared" si="2"/>
        <v>0.35</v>
      </c>
      <c r="I1401" s="131">
        <v>44549.0</v>
      </c>
      <c r="J1401" s="132">
        <v>44585.0</v>
      </c>
      <c r="K1401" s="123"/>
      <c r="L1401" s="90"/>
      <c r="M1401" s="133">
        <f t="shared" si="3"/>
        <v>75.21</v>
      </c>
      <c r="N1401" s="99"/>
      <c r="O1401" s="133">
        <f t="shared" si="5"/>
        <v>48.8865</v>
      </c>
      <c r="P1401" s="134">
        <v>0.56</v>
      </c>
      <c r="Q1401" s="90"/>
      <c r="R1401" s="99">
        <f>IF(AND(H1401&lt;='Product Ratings'!$E$5,H1401&gt;='Product Ratings'!$D$5),'Product Ratings'!$C$5,IF(AND(H1401&lt;='Product Ratings'!$E$6,H1401&gt;='Product Ratings'!$D$6),'Product Ratings'!$C$6,IF(AND(H1401&lt;='Product Ratings'!$E$7,H1401&gt;='Product Ratings'!$D$7),'Product Ratings'!$C$7,IF(AND(H1401&lt;='Product Ratings'!$E$8,H1401&gt;='Product Ratings'!$D$8),'Product Ratings'!$C$8,IF(H1401&gt;='Product Ratings'!$D$9,'Product Ratings'!$C$9)))))</f>
        <v>2</v>
      </c>
      <c r="S1401" s="99">
        <f>IF(AND(D1401&lt;='Product Ratings'!$I$5,D1401&gt;='Product Ratings'!$H$5),'Product Ratings'!$F$5,IF(AND(D1401&lt;='Product Ratings'!$I$6,D1401&gt;='Product Ratings'!$H$6),'Product Ratings'!$F$6,IF(AND(D1401&lt;='Product Ratings'!$I$7,I1401&gt;='Product Ratings'!$H$7),'Product Ratings'!$F$7,IF(AND(D1401&lt;='Product Ratings'!$I$8,D1401&gt;='Product Ratings'!$H$8),'Product Ratings'!$F$8,IF(D1401&gt;='Product Ratings'!$H$9,'Product Ratings'!$F$9)))))</f>
        <v>1</v>
      </c>
      <c r="T1401" s="99">
        <f>IF(AND(O1401&lt;='Product Ratings'!$M$5,O1401&gt;='Product Ratings'!$L$5),'Product Ratings'!$J$5,IF(AND(O1401&lt;='Product Ratings'!$M$6,O1401&gt;='Product Ratings'!$L$6),'Product Ratings'!$J$6,IF(AND(O1401&lt;='Product Ratings'!$M$7,O1401&gt;='Product Ratings'!$L$7),'Product Ratings'!$J$7,IF(AND(O1401&lt;='Product Ratings'!$M$8,O1401&gt;='Product Ratings'!$L$8),'Product Ratings'!$J$8,IF(O1401&gt;='Product Ratings'!$L$9,'Product Ratings'!$J$9)))))</f>
        <v>3</v>
      </c>
      <c r="U1401" s="99" t="b">
        <f>IF(AND(N1401&lt;='Product Ratings'!$R$5,N1401&gt;='Product Ratings'!$Q$5),'Product Ratings'!$O$5,IF(AND(N1401&lt;='Product Ratings'!$R$6,N1401&gt;='Product Ratings'!$Q$6),'Product Ratings'!$O$6,IF(AND(N1401&lt;='Product Ratings'!$R$7,N1401&gt;='Product Ratings'!$Q$7),'Product Ratings'!$O$7,IF(AND(N1401&lt;='Product Ratings'!$R$8,N1401&gt;='Product Ratings'!$Q$8),'Product Ratings'!$O$8,IF(N1401&gt;='Product Ratings'!$Q$9,'Product Ratings'!$O$9)))))</f>
        <v>0</v>
      </c>
      <c r="V1401" s="99">
        <f>IF(AND(P1401&lt;='Product Ratings'!$V$5,P1401&gt;='Product Ratings'!$U$5),'Product Ratings'!$S$5,IF(AND(P1401&lt;='Product Ratings'!$V$6,P1401&gt;='Product Ratings'!$U$6),'Product Ratings'!$S$6,IF(AND(P1401&lt;='Product Ratings'!$V$7,P1401&gt;='Product Ratings'!$U$7),'Product Ratings'!$S$7,IF(AND(P1401&lt;='Product Ratings'!$V$8,P1401&gt;='Product Ratings'!$U$8),'Product Ratings'!$S$8,IF(P1401&gt;='Product Ratings'!$U$9,'Product Ratings'!$S$9)))))</f>
        <v>4</v>
      </c>
      <c r="W1401" s="135">
        <f t="shared" si="6"/>
        <v>10</v>
      </c>
      <c r="X1401" s="90"/>
      <c r="Y1401" s="90"/>
      <c r="Z1401" s="90"/>
      <c r="AA1401" s="90"/>
      <c r="AB1401" s="90"/>
    </row>
    <row r="1402" ht="12.75" customHeight="1">
      <c r="A1402" s="87"/>
      <c r="B1402" s="90"/>
      <c r="C1402" s="90"/>
      <c r="D1402" s="126">
        <v>4.0</v>
      </c>
      <c r="E1402" s="127">
        <v>147.83</v>
      </c>
      <c r="F1402" s="128">
        <f t="shared" si="7"/>
        <v>96.0895</v>
      </c>
      <c r="G1402" s="129">
        <f t="shared" si="1"/>
        <v>51.7405</v>
      </c>
      <c r="H1402" s="130">
        <f t="shared" si="2"/>
        <v>0.35</v>
      </c>
      <c r="I1402" s="131">
        <v>44550.0</v>
      </c>
      <c r="J1402" s="132">
        <v>44586.0</v>
      </c>
      <c r="K1402" s="123"/>
      <c r="L1402" s="90"/>
      <c r="M1402" s="133">
        <f t="shared" si="3"/>
        <v>36.9575</v>
      </c>
      <c r="N1402" s="99"/>
      <c r="O1402" s="133">
        <f t="shared" si="5"/>
        <v>24.022375</v>
      </c>
      <c r="P1402" s="134">
        <v>0.53</v>
      </c>
      <c r="Q1402" s="90"/>
      <c r="R1402" s="99">
        <f>IF(AND(H1402&lt;='Product Ratings'!$E$5,H1402&gt;='Product Ratings'!$D$5),'Product Ratings'!$C$5,IF(AND(H1402&lt;='Product Ratings'!$E$6,H1402&gt;='Product Ratings'!$D$6),'Product Ratings'!$C$6,IF(AND(H1402&lt;='Product Ratings'!$E$7,H1402&gt;='Product Ratings'!$D$7),'Product Ratings'!$C$7,IF(AND(H1402&lt;='Product Ratings'!$E$8,H1402&gt;='Product Ratings'!$D$8),'Product Ratings'!$C$8,IF(H1402&gt;='Product Ratings'!$D$9,'Product Ratings'!$C$9)))))</f>
        <v>2</v>
      </c>
      <c r="S1402" s="99">
        <f>IF(AND(D1402&lt;='Product Ratings'!$I$5,D1402&gt;='Product Ratings'!$H$5),'Product Ratings'!$F$5,IF(AND(D1402&lt;='Product Ratings'!$I$6,D1402&gt;='Product Ratings'!$H$6),'Product Ratings'!$F$6,IF(AND(D1402&lt;='Product Ratings'!$I$7,I1402&gt;='Product Ratings'!$H$7),'Product Ratings'!$F$7,IF(AND(D1402&lt;='Product Ratings'!$I$8,D1402&gt;='Product Ratings'!$H$8),'Product Ratings'!$F$8,IF(D1402&gt;='Product Ratings'!$H$9,'Product Ratings'!$F$9)))))</f>
        <v>1</v>
      </c>
      <c r="T1402" s="99">
        <f>IF(AND(O1402&lt;='Product Ratings'!$M$5,O1402&gt;='Product Ratings'!$L$5),'Product Ratings'!$J$5,IF(AND(O1402&lt;='Product Ratings'!$M$6,O1402&gt;='Product Ratings'!$L$6),'Product Ratings'!$J$6,IF(AND(O1402&lt;='Product Ratings'!$M$7,O1402&gt;='Product Ratings'!$L$7),'Product Ratings'!$J$7,IF(AND(O1402&lt;='Product Ratings'!$M$8,O1402&gt;='Product Ratings'!$L$8),'Product Ratings'!$J$8,IF(O1402&gt;='Product Ratings'!$L$9,'Product Ratings'!$J$9)))))</f>
        <v>5</v>
      </c>
      <c r="U1402" s="99" t="b">
        <f>IF(AND(N1402&lt;='Product Ratings'!$R$5,N1402&gt;='Product Ratings'!$Q$5),'Product Ratings'!$O$5,IF(AND(N1402&lt;='Product Ratings'!$R$6,N1402&gt;='Product Ratings'!$Q$6),'Product Ratings'!$O$6,IF(AND(N1402&lt;='Product Ratings'!$R$7,N1402&gt;='Product Ratings'!$Q$7),'Product Ratings'!$O$7,IF(AND(N1402&lt;='Product Ratings'!$R$8,N1402&gt;='Product Ratings'!$Q$8),'Product Ratings'!$O$8,IF(N1402&gt;='Product Ratings'!$Q$9,'Product Ratings'!$O$9)))))</f>
        <v>0</v>
      </c>
      <c r="V1402" s="99">
        <f>IF(AND(P1402&lt;='Product Ratings'!$V$5,P1402&gt;='Product Ratings'!$U$5),'Product Ratings'!$S$5,IF(AND(P1402&lt;='Product Ratings'!$V$6,P1402&gt;='Product Ratings'!$U$6),'Product Ratings'!$S$6,IF(AND(P1402&lt;='Product Ratings'!$V$7,P1402&gt;='Product Ratings'!$U$7),'Product Ratings'!$S$7,IF(AND(P1402&lt;='Product Ratings'!$V$8,P1402&gt;='Product Ratings'!$U$8),'Product Ratings'!$S$8,IF(P1402&gt;='Product Ratings'!$U$9,'Product Ratings'!$S$9)))))</f>
        <v>4</v>
      </c>
      <c r="W1402" s="135">
        <f t="shared" si="6"/>
        <v>12</v>
      </c>
      <c r="X1402" s="90"/>
      <c r="Y1402" s="90"/>
      <c r="Z1402" s="90"/>
      <c r="AA1402" s="90"/>
      <c r="AB1402" s="90"/>
    </row>
    <row r="1403" ht="12.75" customHeight="1">
      <c r="A1403" s="87"/>
      <c r="B1403" s="90"/>
      <c r="C1403" s="90"/>
      <c r="D1403" s="126">
        <v>5.0</v>
      </c>
      <c r="E1403" s="127">
        <v>358.52</v>
      </c>
      <c r="F1403" s="128">
        <f t="shared" si="7"/>
        <v>233.038</v>
      </c>
      <c r="G1403" s="129">
        <f t="shared" si="1"/>
        <v>125.482</v>
      </c>
      <c r="H1403" s="130">
        <f t="shared" si="2"/>
        <v>0.35</v>
      </c>
      <c r="I1403" s="131">
        <v>44551.0</v>
      </c>
      <c r="J1403" s="132">
        <v>44587.0</v>
      </c>
      <c r="K1403" s="123"/>
      <c r="L1403" s="90"/>
      <c r="M1403" s="133">
        <f t="shared" si="3"/>
        <v>71.704</v>
      </c>
      <c r="N1403" s="99"/>
      <c r="O1403" s="133">
        <f t="shared" si="5"/>
        <v>46.6076</v>
      </c>
      <c r="P1403" s="134">
        <v>0.51</v>
      </c>
      <c r="Q1403" s="90"/>
      <c r="R1403" s="99">
        <f>IF(AND(H1403&lt;='Product Ratings'!$E$5,H1403&gt;='Product Ratings'!$D$5),'Product Ratings'!$C$5,IF(AND(H1403&lt;='Product Ratings'!$E$6,H1403&gt;='Product Ratings'!$D$6),'Product Ratings'!$C$6,IF(AND(H1403&lt;='Product Ratings'!$E$7,H1403&gt;='Product Ratings'!$D$7),'Product Ratings'!$C$7,IF(AND(H1403&lt;='Product Ratings'!$E$8,H1403&gt;='Product Ratings'!$D$8),'Product Ratings'!$C$8,IF(H1403&gt;='Product Ratings'!$D$9,'Product Ratings'!$C$9)))))</f>
        <v>2</v>
      </c>
      <c r="S1403" s="99">
        <f>IF(AND(D1403&lt;='Product Ratings'!$I$5,D1403&gt;='Product Ratings'!$H$5),'Product Ratings'!$F$5,IF(AND(D1403&lt;='Product Ratings'!$I$6,D1403&gt;='Product Ratings'!$H$6),'Product Ratings'!$F$6,IF(AND(D1403&lt;='Product Ratings'!$I$7,I1403&gt;='Product Ratings'!$H$7),'Product Ratings'!$F$7,IF(AND(D1403&lt;='Product Ratings'!$I$8,D1403&gt;='Product Ratings'!$H$8),'Product Ratings'!$F$8,IF(D1403&gt;='Product Ratings'!$H$9,'Product Ratings'!$F$9)))))</f>
        <v>1</v>
      </c>
      <c r="T1403" s="99">
        <f>IF(AND(O1403&lt;='Product Ratings'!$M$5,O1403&gt;='Product Ratings'!$L$5),'Product Ratings'!$J$5,IF(AND(O1403&lt;='Product Ratings'!$M$6,O1403&gt;='Product Ratings'!$L$6),'Product Ratings'!$J$6,IF(AND(O1403&lt;='Product Ratings'!$M$7,O1403&gt;='Product Ratings'!$L$7),'Product Ratings'!$J$7,IF(AND(O1403&lt;='Product Ratings'!$M$8,O1403&gt;='Product Ratings'!$L$8),'Product Ratings'!$J$8,IF(O1403&gt;='Product Ratings'!$L$9,'Product Ratings'!$J$9)))))</f>
        <v>3</v>
      </c>
      <c r="U1403" s="99" t="b">
        <f>IF(AND(N1403&lt;='Product Ratings'!$R$5,N1403&gt;='Product Ratings'!$Q$5),'Product Ratings'!$O$5,IF(AND(N1403&lt;='Product Ratings'!$R$6,N1403&gt;='Product Ratings'!$Q$6),'Product Ratings'!$O$6,IF(AND(N1403&lt;='Product Ratings'!$R$7,N1403&gt;='Product Ratings'!$Q$7),'Product Ratings'!$O$7,IF(AND(N1403&lt;='Product Ratings'!$R$8,N1403&gt;='Product Ratings'!$Q$8),'Product Ratings'!$O$8,IF(N1403&gt;='Product Ratings'!$Q$9,'Product Ratings'!$O$9)))))</f>
        <v>0</v>
      </c>
      <c r="V1403" s="99">
        <f>IF(AND(P1403&lt;='Product Ratings'!$V$5,P1403&gt;='Product Ratings'!$U$5),'Product Ratings'!$S$5,IF(AND(P1403&lt;='Product Ratings'!$V$6,P1403&gt;='Product Ratings'!$U$6),'Product Ratings'!$S$6,IF(AND(P1403&lt;='Product Ratings'!$V$7,P1403&gt;='Product Ratings'!$U$7),'Product Ratings'!$S$7,IF(AND(P1403&lt;='Product Ratings'!$V$8,P1403&gt;='Product Ratings'!$U$8),'Product Ratings'!$S$8,IF(P1403&gt;='Product Ratings'!$U$9,'Product Ratings'!$S$9)))))</f>
        <v>4</v>
      </c>
      <c r="W1403" s="135">
        <f t="shared" si="6"/>
        <v>10</v>
      </c>
      <c r="X1403" s="90"/>
      <c r="Y1403" s="90"/>
      <c r="Z1403" s="90"/>
      <c r="AA1403" s="90"/>
      <c r="AB1403" s="90"/>
    </row>
    <row r="1404" ht="12.75" customHeight="1">
      <c r="A1404" s="87"/>
      <c r="B1404" s="90"/>
      <c r="C1404" s="90"/>
      <c r="D1404" s="126">
        <v>6.0</v>
      </c>
      <c r="E1404" s="127">
        <v>271.3</v>
      </c>
      <c r="F1404" s="128">
        <f t="shared" si="7"/>
        <v>176.345</v>
      </c>
      <c r="G1404" s="129">
        <f t="shared" si="1"/>
        <v>94.955</v>
      </c>
      <c r="H1404" s="130">
        <f t="shared" si="2"/>
        <v>0.35</v>
      </c>
      <c r="I1404" s="131">
        <v>44552.0</v>
      </c>
      <c r="J1404" s="132">
        <v>44588.0</v>
      </c>
      <c r="K1404" s="123"/>
      <c r="L1404" s="90"/>
      <c r="M1404" s="133">
        <f t="shared" si="3"/>
        <v>45.21666667</v>
      </c>
      <c r="N1404" s="99"/>
      <c r="O1404" s="133">
        <f t="shared" si="5"/>
        <v>29.39083333</v>
      </c>
      <c r="P1404" s="134">
        <v>0.57</v>
      </c>
      <c r="Q1404" s="90"/>
      <c r="R1404" s="99">
        <f>IF(AND(H1404&lt;='Product Ratings'!$E$5,H1404&gt;='Product Ratings'!$D$5),'Product Ratings'!$C$5,IF(AND(H1404&lt;='Product Ratings'!$E$6,H1404&gt;='Product Ratings'!$D$6),'Product Ratings'!$C$6,IF(AND(H1404&lt;='Product Ratings'!$E$7,H1404&gt;='Product Ratings'!$D$7),'Product Ratings'!$C$7,IF(AND(H1404&lt;='Product Ratings'!$E$8,H1404&gt;='Product Ratings'!$D$8),'Product Ratings'!$C$8,IF(H1404&gt;='Product Ratings'!$D$9,'Product Ratings'!$C$9)))))</f>
        <v>2</v>
      </c>
      <c r="S1404" s="99">
        <f>IF(AND(D1404&lt;='Product Ratings'!$I$5,D1404&gt;='Product Ratings'!$H$5),'Product Ratings'!$F$5,IF(AND(D1404&lt;='Product Ratings'!$I$6,D1404&gt;='Product Ratings'!$H$6),'Product Ratings'!$F$6,IF(AND(D1404&lt;='Product Ratings'!$I$7,I1404&gt;='Product Ratings'!$H$7),'Product Ratings'!$F$7,IF(AND(D1404&lt;='Product Ratings'!$I$8,D1404&gt;='Product Ratings'!$H$8),'Product Ratings'!$F$8,IF(D1404&gt;='Product Ratings'!$H$9,'Product Ratings'!$F$9)))))</f>
        <v>2</v>
      </c>
      <c r="T1404" s="99">
        <f>IF(AND(O1404&lt;='Product Ratings'!$M$5,O1404&gt;='Product Ratings'!$L$5),'Product Ratings'!$J$5,IF(AND(O1404&lt;='Product Ratings'!$M$6,O1404&gt;='Product Ratings'!$L$6),'Product Ratings'!$J$6,IF(AND(O1404&lt;='Product Ratings'!$M$7,O1404&gt;='Product Ratings'!$L$7),'Product Ratings'!$J$7,IF(AND(O1404&lt;='Product Ratings'!$M$8,O1404&gt;='Product Ratings'!$L$8),'Product Ratings'!$J$8,IF(O1404&gt;='Product Ratings'!$L$9,'Product Ratings'!$J$9)))))</f>
        <v>4</v>
      </c>
      <c r="U1404" s="99" t="b">
        <f>IF(AND(N1404&lt;='Product Ratings'!$R$5,N1404&gt;='Product Ratings'!$Q$5),'Product Ratings'!$O$5,IF(AND(N1404&lt;='Product Ratings'!$R$6,N1404&gt;='Product Ratings'!$Q$6),'Product Ratings'!$O$6,IF(AND(N1404&lt;='Product Ratings'!$R$7,N1404&gt;='Product Ratings'!$Q$7),'Product Ratings'!$O$7,IF(AND(N1404&lt;='Product Ratings'!$R$8,N1404&gt;='Product Ratings'!$Q$8),'Product Ratings'!$O$8,IF(N1404&gt;='Product Ratings'!$Q$9,'Product Ratings'!$O$9)))))</f>
        <v>0</v>
      </c>
      <c r="V1404" s="99">
        <f>IF(AND(P1404&lt;='Product Ratings'!$V$5,P1404&gt;='Product Ratings'!$U$5),'Product Ratings'!$S$5,IF(AND(P1404&lt;='Product Ratings'!$V$6,P1404&gt;='Product Ratings'!$U$6),'Product Ratings'!$S$6,IF(AND(P1404&lt;='Product Ratings'!$V$7,P1404&gt;='Product Ratings'!$U$7),'Product Ratings'!$S$7,IF(AND(P1404&lt;='Product Ratings'!$V$8,P1404&gt;='Product Ratings'!$U$8),'Product Ratings'!$S$8,IF(P1404&gt;='Product Ratings'!$U$9,'Product Ratings'!$S$9)))))</f>
        <v>4</v>
      </c>
      <c r="W1404" s="135">
        <f t="shared" si="6"/>
        <v>12</v>
      </c>
      <c r="X1404" s="90"/>
      <c r="Y1404" s="90"/>
      <c r="Z1404" s="90"/>
      <c r="AA1404" s="90"/>
      <c r="AB1404" s="90"/>
    </row>
    <row r="1405" ht="12.75" customHeight="1">
      <c r="A1405" s="87"/>
      <c r="B1405" s="90"/>
      <c r="C1405" s="90"/>
      <c r="D1405" s="126">
        <v>1.0</v>
      </c>
      <c r="E1405" s="127">
        <v>100.0</v>
      </c>
      <c r="F1405" s="128">
        <f t="shared" si="7"/>
        <v>65</v>
      </c>
      <c r="G1405" s="129">
        <f t="shared" si="1"/>
        <v>35</v>
      </c>
      <c r="H1405" s="130">
        <f t="shared" si="2"/>
        <v>0.35</v>
      </c>
      <c r="I1405" s="131">
        <v>44553.0</v>
      </c>
      <c r="J1405" s="132">
        <v>44589.0</v>
      </c>
      <c r="K1405" s="123"/>
      <c r="L1405" s="90"/>
      <c r="M1405" s="133">
        <f t="shared" si="3"/>
        <v>100</v>
      </c>
      <c r="N1405" s="99"/>
      <c r="O1405" s="133">
        <f t="shared" si="5"/>
        <v>65</v>
      </c>
      <c r="P1405" s="134">
        <v>0.58</v>
      </c>
      <c r="Q1405" s="90"/>
      <c r="R1405" s="99">
        <f>IF(AND(H1405&lt;='Product Ratings'!$E$5,H1405&gt;='Product Ratings'!$D$5),'Product Ratings'!$C$5,IF(AND(H1405&lt;='Product Ratings'!$E$6,H1405&gt;='Product Ratings'!$D$6),'Product Ratings'!$C$6,IF(AND(H1405&lt;='Product Ratings'!$E$7,H1405&gt;='Product Ratings'!$D$7),'Product Ratings'!$C$7,IF(AND(H1405&lt;='Product Ratings'!$E$8,H1405&gt;='Product Ratings'!$D$8),'Product Ratings'!$C$8,IF(H1405&gt;='Product Ratings'!$D$9,'Product Ratings'!$C$9)))))</f>
        <v>2</v>
      </c>
      <c r="S1405" s="99">
        <f>IF(AND(D1405&lt;='Product Ratings'!$I$5,D1405&gt;='Product Ratings'!$H$5),'Product Ratings'!$F$5,IF(AND(D1405&lt;='Product Ratings'!$I$6,D1405&gt;='Product Ratings'!$H$6),'Product Ratings'!$F$6,IF(AND(D1405&lt;='Product Ratings'!$I$7,I1405&gt;='Product Ratings'!$H$7),'Product Ratings'!$F$7,IF(AND(D1405&lt;='Product Ratings'!$I$8,D1405&gt;='Product Ratings'!$H$8),'Product Ratings'!$F$8,IF(D1405&gt;='Product Ratings'!$H$9,'Product Ratings'!$F$9)))))</f>
        <v>1</v>
      </c>
      <c r="T1405" s="99">
        <f>IF(AND(O1405&lt;='Product Ratings'!$M$5,O1405&gt;='Product Ratings'!$L$5),'Product Ratings'!$J$5,IF(AND(O1405&lt;='Product Ratings'!$M$6,O1405&gt;='Product Ratings'!$L$6),'Product Ratings'!$J$6,IF(AND(O1405&lt;='Product Ratings'!$M$7,O1405&gt;='Product Ratings'!$L$7),'Product Ratings'!$J$7,IF(AND(O1405&lt;='Product Ratings'!$M$8,O1405&gt;='Product Ratings'!$L$8),'Product Ratings'!$J$8,IF(O1405&gt;='Product Ratings'!$L$9,'Product Ratings'!$J$9)))))</f>
        <v>3</v>
      </c>
      <c r="U1405" s="99" t="b">
        <f>IF(AND(N1405&lt;='Product Ratings'!$R$5,N1405&gt;='Product Ratings'!$Q$5),'Product Ratings'!$O$5,IF(AND(N1405&lt;='Product Ratings'!$R$6,N1405&gt;='Product Ratings'!$Q$6),'Product Ratings'!$O$6,IF(AND(N1405&lt;='Product Ratings'!$R$7,N1405&gt;='Product Ratings'!$Q$7),'Product Ratings'!$O$7,IF(AND(N1405&lt;='Product Ratings'!$R$8,N1405&gt;='Product Ratings'!$Q$8),'Product Ratings'!$O$8,IF(N1405&gt;='Product Ratings'!$Q$9,'Product Ratings'!$O$9)))))</f>
        <v>0</v>
      </c>
      <c r="V1405" s="99">
        <f>IF(AND(P1405&lt;='Product Ratings'!$V$5,P1405&gt;='Product Ratings'!$U$5),'Product Ratings'!$S$5,IF(AND(P1405&lt;='Product Ratings'!$V$6,P1405&gt;='Product Ratings'!$U$6),'Product Ratings'!$S$6,IF(AND(P1405&lt;='Product Ratings'!$V$7,P1405&gt;='Product Ratings'!$U$7),'Product Ratings'!$S$7,IF(AND(P1405&lt;='Product Ratings'!$V$8,P1405&gt;='Product Ratings'!$U$8),'Product Ratings'!$S$8,IF(P1405&gt;='Product Ratings'!$U$9,'Product Ratings'!$S$9)))))</f>
        <v>4</v>
      </c>
      <c r="W1405" s="135">
        <f t="shared" si="6"/>
        <v>10</v>
      </c>
      <c r="X1405" s="90"/>
      <c r="Y1405" s="90"/>
      <c r="Z1405" s="90"/>
      <c r="AA1405" s="90"/>
      <c r="AB1405" s="90"/>
    </row>
    <row r="1406" ht="12.75" customHeight="1">
      <c r="A1406" s="87"/>
      <c r="B1406" s="90"/>
      <c r="C1406" s="90"/>
      <c r="D1406" s="126">
        <v>2.0</v>
      </c>
      <c r="E1406" s="127">
        <v>834.43</v>
      </c>
      <c r="F1406" s="128">
        <f t="shared" si="7"/>
        <v>542.3795</v>
      </c>
      <c r="G1406" s="129">
        <f t="shared" si="1"/>
        <v>292.0505</v>
      </c>
      <c r="H1406" s="130">
        <f t="shared" si="2"/>
        <v>0.35</v>
      </c>
      <c r="I1406" s="131">
        <v>44554.0</v>
      </c>
      <c r="J1406" s="132">
        <v>44590.0</v>
      </c>
      <c r="K1406" s="123"/>
      <c r="L1406" s="90"/>
      <c r="M1406" s="133">
        <f t="shared" si="3"/>
        <v>417.215</v>
      </c>
      <c r="N1406" s="99"/>
      <c r="O1406" s="133">
        <f t="shared" si="5"/>
        <v>271.18975</v>
      </c>
      <c r="P1406" s="134">
        <v>0.59</v>
      </c>
      <c r="Q1406" s="90"/>
      <c r="R1406" s="99">
        <f>IF(AND(H1406&lt;='Product Ratings'!$E$5,H1406&gt;='Product Ratings'!$D$5),'Product Ratings'!$C$5,IF(AND(H1406&lt;='Product Ratings'!$E$6,H1406&gt;='Product Ratings'!$D$6),'Product Ratings'!$C$6,IF(AND(H1406&lt;='Product Ratings'!$E$7,H1406&gt;='Product Ratings'!$D$7),'Product Ratings'!$C$7,IF(AND(H1406&lt;='Product Ratings'!$E$8,H1406&gt;='Product Ratings'!$D$8),'Product Ratings'!$C$8,IF(H1406&gt;='Product Ratings'!$D$9,'Product Ratings'!$C$9)))))</f>
        <v>2</v>
      </c>
      <c r="S1406" s="99">
        <f>IF(AND(D1406&lt;='Product Ratings'!$I$5,D1406&gt;='Product Ratings'!$H$5),'Product Ratings'!$F$5,IF(AND(D1406&lt;='Product Ratings'!$I$6,D1406&gt;='Product Ratings'!$H$6),'Product Ratings'!$F$6,IF(AND(D1406&lt;='Product Ratings'!$I$7,I1406&gt;='Product Ratings'!$H$7),'Product Ratings'!$F$7,IF(AND(D1406&lt;='Product Ratings'!$I$8,D1406&gt;='Product Ratings'!$H$8),'Product Ratings'!$F$8,IF(D1406&gt;='Product Ratings'!$H$9,'Product Ratings'!$F$9)))))</f>
        <v>1</v>
      </c>
      <c r="T1406" s="99">
        <f>IF(AND(O1406&lt;='Product Ratings'!$M$5,O1406&gt;='Product Ratings'!$L$5),'Product Ratings'!$J$5,IF(AND(O1406&lt;='Product Ratings'!$M$6,O1406&gt;='Product Ratings'!$L$6),'Product Ratings'!$J$6,IF(AND(O1406&lt;='Product Ratings'!$M$7,O1406&gt;='Product Ratings'!$L$7),'Product Ratings'!$J$7,IF(AND(O1406&lt;='Product Ratings'!$M$8,O1406&gt;='Product Ratings'!$L$8),'Product Ratings'!$J$8,IF(O1406&gt;='Product Ratings'!$L$9,'Product Ratings'!$J$9)))))</f>
        <v>1</v>
      </c>
      <c r="U1406" s="99" t="b">
        <f>IF(AND(N1406&lt;='Product Ratings'!$R$5,N1406&gt;='Product Ratings'!$Q$5),'Product Ratings'!$O$5,IF(AND(N1406&lt;='Product Ratings'!$R$6,N1406&gt;='Product Ratings'!$Q$6),'Product Ratings'!$O$6,IF(AND(N1406&lt;='Product Ratings'!$R$7,N1406&gt;='Product Ratings'!$Q$7),'Product Ratings'!$O$7,IF(AND(N1406&lt;='Product Ratings'!$R$8,N1406&gt;='Product Ratings'!$Q$8),'Product Ratings'!$O$8,IF(N1406&gt;='Product Ratings'!$Q$9,'Product Ratings'!$O$9)))))</f>
        <v>0</v>
      </c>
      <c r="V1406" s="99">
        <f>IF(AND(P1406&lt;='Product Ratings'!$V$5,P1406&gt;='Product Ratings'!$U$5),'Product Ratings'!$S$5,IF(AND(P1406&lt;='Product Ratings'!$V$6,P1406&gt;='Product Ratings'!$U$6),'Product Ratings'!$S$6,IF(AND(P1406&lt;='Product Ratings'!$V$7,P1406&gt;='Product Ratings'!$U$7),'Product Ratings'!$S$7,IF(AND(P1406&lt;='Product Ratings'!$V$8,P1406&gt;='Product Ratings'!$U$8),'Product Ratings'!$S$8,IF(P1406&gt;='Product Ratings'!$U$9,'Product Ratings'!$S$9)))))</f>
        <v>5</v>
      </c>
      <c r="W1406" s="135">
        <f t="shared" si="6"/>
        <v>9</v>
      </c>
      <c r="X1406" s="90"/>
      <c r="Y1406" s="90"/>
      <c r="Z1406" s="90"/>
      <c r="AA1406" s="90"/>
      <c r="AB1406" s="90"/>
    </row>
    <row r="1407" ht="12.75" customHeight="1">
      <c r="A1407" s="87"/>
      <c r="B1407" s="90"/>
      <c r="C1407" s="90"/>
      <c r="D1407" s="126">
        <v>3.0</v>
      </c>
      <c r="E1407" s="127">
        <v>338.87</v>
      </c>
      <c r="F1407" s="128">
        <f t="shared" si="7"/>
        <v>220.2655</v>
      </c>
      <c r="G1407" s="129">
        <f t="shared" si="1"/>
        <v>118.6045</v>
      </c>
      <c r="H1407" s="130">
        <f t="shared" si="2"/>
        <v>0.35</v>
      </c>
      <c r="I1407" s="131">
        <v>44555.0</v>
      </c>
      <c r="J1407" s="132">
        <v>44591.0</v>
      </c>
      <c r="K1407" s="123"/>
      <c r="L1407" s="90"/>
      <c r="M1407" s="133">
        <f t="shared" si="3"/>
        <v>112.9566667</v>
      </c>
      <c r="N1407" s="99"/>
      <c r="O1407" s="133">
        <f t="shared" si="5"/>
        <v>73.42183333</v>
      </c>
      <c r="P1407" s="134">
        <v>0.6</v>
      </c>
      <c r="Q1407" s="90"/>
      <c r="R1407" s="99">
        <f>IF(AND(H1407&lt;='Product Ratings'!$E$5,H1407&gt;='Product Ratings'!$D$5),'Product Ratings'!$C$5,IF(AND(H1407&lt;='Product Ratings'!$E$6,H1407&gt;='Product Ratings'!$D$6),'Product Ratings'!$C$6,IF(AND(H1407&lt;='Product Ratings'!$E$7,H1407&gt;='Product Ratings'!$D$7),'Product Ratings'!$C$7,IF(AND(H1407&lt;='Product Ratings'!$E$8,H1407&gt;='Product Ratings'!$D$8),'Product Ratings'!$C$8,IF(H1407&gt;='Product Ratings'!$D$9,'Product Ratings'!$C$9)))))</f>
        <v>2</v>
      </c>
      <c r="S1407" s="99">
        <f>IF(AND(D1407&lt;='Product Ratings'!$I$5,D1407&gt;='Product Ratings'!$H$5),'Product Ratings'!$F$5,IF(AND(D1407&lt;='Product Ratings'!$I$6,D1407&gt;='Product Ratings'!$H$6),'Product Ratings'!$F$6,IF(AND(D1407&lt;='Product Ratings'!$I$7,I1407&gt;='Product Ratings'!$H$7),'Product Ratings'!$F$7,IF(AND(D1407&lt;='Product Ratings'!$I$8,D1407&gt;='Product Ratings'!$H$8),'Product Ratings'!$F$8,IF(D1407&gt;='Product Ratings'!$H$9,'Product Ratings'!$F$9)))))</f>
        <v>1</v>
      </c>
      <c r="T1407" s="99">
        <f>IF(AND(O1407&lt;='Product Ratings'!$M$5,O1407&gt;='Product Ratings'!$L$5),'Product Ratings'!$J$5,IF(AND(O1407&lt;='Product Ratings'!$M$6,O1407&gt;='Product Ratings'!$L$6),'Product Ratings'!$J$6,IF(AND(O1407&lt;='Product Ratings'!$M$7,O1407&gt;='Product Ratings'!$L$7),'Product Ratings'!$J$7,IF(AND(O1407&lt;='Product Ratings'!$M$8,O1407&gt;='Product Ratings'!$L$8),'Product Ratings'!$J$8,IF(O1407&gt;='Product Ratings'!$L$9,'Product Ratings'!$J$9)))))</f>
        <v>3</v>
      </c>
      <c r="U1407" s="99" t="b">
        <f>IF(AND(N1407&lt;='Product Ratings'!$R$5,N1407&gt;='Product Ratings'!$Q$5),'Product Ratings'!$O$5,IF(AND(N1407&lt;='Product Ratings'!$R$6,N1407&gt;='Product Ratings'!$Q$6),'Product Ratings'!$O$6,IF(AND(N1407&lt;='Product Ratings'!$R$7,N1407&gt;='Product Ratings'!$Q$7),'Product Ratings'!$O$7,IF(AND(N1407&lt;='Product Ratings'!$R$8,N1407&gt;='Product Ratings'!$Q$8),'Product Ratings'!$O$8,IF(N1407&gt;='Product Ratings'!$Q$9,'Product Ratings'!$O$9)))))</f>
        <v>0</v>
      </c>
      <c r="V1407" s="99">
        <f>IF(AND(P1407&lt;='Product Ratings'!$V$5,P1407&gt;='Product Ratings'!$U$5),'Product Ratings'!$S$5,IF(AND(P1407&lt;='Product Ratings'!$V$6,P1407&gt;='Product Ratings'!$U$6),'Product Ratings'!$S$6,IF(AND(P1407&lt;='Product Ratings'!$V$7,P1407&gt;='Product Ratings'!$U$7),'Product Ratings'!$S$7,IF(AND(P1407&lt;='Product Ratings'!$V$8,P1407&gt;='Product Ratings'!$U$8),'Product Ratings'!$S$8,IF(P1407&gt;='Product Ratings'!$U$9,'Product Ratings'!$S$9)))))</f>
        <v>5</v>
      </c>
      <c r="W1407" s="135">
        <f t="shared" si="6"/>
        <v>11</v>
      </c>
      <c r="X1407" s="90"/>
      <c r="Y1407" s="90"/>
      <c r="Z1407" s="90"/>
      <c r="AA1407" s="90"/>
      <c r="AB1407" s="90"/>
    </row>
    <row r="1408" ht="12.75" customHeight="1">
      <c r="A1408" s="87"/>
      <c r="B1408" s="90"/>
      <c r="C1408" s="90"/>
      <c r="D1408" s="126">
        <v>4.0</v>
      </c>
      <c r="E1408" s="127">
        <v>200.0</v>
      </c>
      <c r="F1408" s="128">
        <f t="shared" si="7"/>
        <v>130</v>
      </c>
      <c r="G1408" s="129">
        <f t="shared" si="1"/>
        <v>70</v>
      </c>
      <c r="H1408" s="130">
        <f t="shared" si="2"/>
        <v>0.35</v>
      </c>
      <c r="I1408" s="131">
        <v>44556.0</v>
      </c>
      <c r="J1408" s="132">
        <v>44592.0</v>
      </c>
      <c r="K1408" s="123"/>
      <c r="L1408" s="90"/>
      <c r="M1408" s="133">
        <f t="shared" si="3"/>
        <v>50</v>
      </c>
      <c r="N1408" s="99"/>
      <c r="O1408" s="133">
        <f t="shared" si="5"/>
        <v>32.5</v>
      </c>
      <c r="P1408" s="134">
        <v>0.64</v>
      </c>
      <c r="Q1408" s="90"/>
      <c r="R1408" s="99">
        <f>IF(AND(H1408&lt;='Product Ratings'!$E$5,H1408&gt;='Product Ratings'!$D$5),'Product Ratings'!$C$5,IF(AND(H1408&lt;='Product Ratings'!$E$6,H1408&gt;='Product Ratings'!$D$6),'Product Ratings'!$C$6,IF(AND(H1408&lt;='Product Ratings'!$E$7,H1408&gt;='Product Ratings'!$D$7),'Product Ratings'!$C$7,IF(AND(H1408&lt;='Product Ratings'!$E$8,H1408&gt;='Product Ratings'!$D$8),'Product Ratings'!$C$8,IF(H1408&gt;='Product Ratings'!$D$9,'Product Ratings'!$C$9)))))</f>
        <v>2</v>
      </c>
      <c r="S1408" s="99">
        <f>IF(AND(D1408&lt;='Product Ratings'!$I$5,D1408&gt;='Product Ratings'!$H$5),'Product Ratings'!$F$5,IF(AND(D1408&lt;='Product Ratings'!$I$6,D1408&gt;='Product Ratings'!$H$6),'Product Ratings'!$F$6,IF(AND(D1408&lt;='Product Ratings'!$I$7,I1408&gt;='Product Ratings'!$H$7),'Product Ratings'!$F$7,IF(AND(D1408&lt;='Product Ratings'!$I$8,D1408&gt;='Product Ratings'!$H$8),'Product Ratings'!$F$8,IF(D1408&gt;='Product Ratings'!$H$9,'Product Ratings'!$F$9)))))</f>
        <v>1</v>
      </c>
      <c r="T1408" s="99">
        <f>IF(AND(O1408&lt;='Product Ratings'!$M$5,O1408&gt;='Product Ratings'!$L$5),'Product Ratings'!$J$5,IF(AND(O1408&lt;='Product Ratings'!$M$6,O1408&gt;='Product Ratings'!$L$6),'Product Ratings'!$J$6,IF(AND(O1408&lt;='Product Ratings'!$M$7,O1408&gt;='Product Ratings'!$L$7),'Product Ratings'!$J$7,IF(AND(O1408&lt;='Product Ratings'!$M$8,O1408&gt;='Product Ratings'!$L$8),'Product Ratings'!$J$8,IF(O1408&gt;='Product Ratings'!$L$9,'Product Ratings'!$J$9)))))</f>
        <v>4</v>
      </c>
      <c r="U1408" s="99" t="b">
        <f>IF(AND(N1408&lt;='Product Ratings'!$R$5,N1408&gt;='Product Ratings'!$Q$5),'Product Ratings'!$O$5,IF(AND(N1408&lt;='Product Ratings'!$R$6,N1408&gt;='Product Ratings'!$Q$6),'Product Ratings'!$O$6,IF(AND(N1408&lt;='Product Ratings'!$R$7,N1408&gt;='Product Ratings'!$Q$7),'Product Ratings'!$O$7,IF(AND(N1408&lt;='Product Ratings'!$R$8,N1408&gt;='Product Ratings'!$Q$8),'Product Ratings'!$O$8,IF(N1408&gt;='Product Ratings'!$Q$9,'Product Ratings'!$O$9)))))</f>
        <v>0</v>
      </c>
      <c r="V1408" s="99">
        <f>IF(AND(P1408&lt;='Product Ratings'!$V$5,P1408&gt;='Product Ratings'!$U$5),'Product Ratings'!$S$5,IF(AND(P1408&lt;='Product Ratings'!$V$6,P1408&gt;='Product Ratings'!$U$6),'Product Ratings'!$S$6,IF(AND(P1408&lt;='Product Ratings'!$V$7,P1408&gt;='Product Ratings'!$U$7),'Product Ratings'!$S$7,IF(AND(P1408&lt;='Product Ratings'!$V$8,P1408&gt;='Product Ratings'!$U$8),'Product Ratings'!$S$8,IF(P1408&gt;='Product Ratings'!$U$9,'Product Ratings'!$S$9)))))</f>
        <v>5</v>
      </c>
      <c r="W1408" s="135">
        <f t="shared" si="6"/>
        <v>12</v>
      </c>
      <c r="X1408" s="90"/>
      <c r="Y1408" s="90"/>
      <c r="Z1408" s="90"/>
      <c r="AA1408" s="90"/>
      <c r="AB1408" s="90"/>
    </row>
    <row r="1409" ht="12.75" customHeight="1">
      <c r="A1409" s="87"/>
      <c r="B1409" s="90"/>
      <c r="C1409" s="90"/>
      <c r="D1409" s="126">
        <v>5.0</v>
      </c>
      <c r="E1409" s="127">
        <v>152.17</v>
      </c>
      <c r="F1409" s="128">
        <f t="shared" si="7"/>
        <v>98.9105</v>
      </c>
      <c r="G1409" s="129">
        <f t="shared" si="1"/>
        <v>53.2595</v>
      </c>
      <c r="H1409" s="130">
        <f t="shared" si="2"/>
        <v>0.35</v>
      </c>
      <c r="I1409" s="131">
        <v>44557.0</v>
      </c>
      <c r="J1409" s="132">
        <v>44593.0</v>
      </c>
      <c r="K1409" s="123"/>
      <c r="L1409" s="90"/>
      <c r="M1409" s="133">
        <f t="shared" si="3"/>
        <v>30.434</v>
      </c>
      <c r="N1409" s="99"/>
      <c r="O1409" s="133">
        <f t="shared" si="5"/>
        <v>19.7821</v>
      </c>
      <c r="P1409" s="134">
        <v>0.67</v>
      </c>
      <c r="Q1409" s="90"/>
      <c r="R1409" s="99">
        <f>IF(AND(H1409&lt;='Product Ratings'!$E$5,H1409&gt;='Product Ratings'!$D$5),'Product Ratings'!$C$5,IF(AND(H1409&lt;='Product Ratings'!$E$6,H1409&gt;='Product Ratings'!$D$6),'Product Ratings'!$C$6,IF(AND(H1409&lt;='Product Ratings'!$E$7,H1409&gt;='Product Ratings'!$D$7),'Product Ratings'!$C$7,IF(AND(H1409&lt;='Product Ratings'!$E$8,H1409&gt;='Product Ratings'!$D$8),'Product Ratings'!$C$8,IF(H1409&gt;='Product Ratings'!$D$9,'Product Ratings'!$C$9)))))</f>
        <v>2</v>
      </c>
      <c r="S1409" s="99">
        <f>IF(AND(D1409&lt;='Product Ratings'!$I$5,D1409&gt;='Product Ratings'!$H$5),'Product Ratings'!$F$5,IF(AND(D1409&lt;='Product Ratings'!$I$6,D1409&gt;='Product Ratings'!$H$6),'Product Ratings'!$F$6,IF(AND(D1409&lt;='Product Ratings'!$I$7,I1409&gt;='Product Ratings'!$H$7),'Product Ratings'!$F$7,IF(AND(D1409&lt;='Product Ratings'!$I$8,D1409&gt;='Product Ratings'!$H$8),'Product Ratings'!$F$8,IF(D1409&gt;='Product Ratings'!$H$9,'Product Ratings'!$F$9)))))</f>
        <v>1</v>
      </c>
      <c r="T1409" s="99">
        <f>IF(AND(O1409&lt;='Product Ratings'!$M$5,O1409&gt;='Product Ratings'!$L$5),'Product Ratings'!$J$5,IF(AND(O1409&lt;='Product Ratings'!$M$6,O1409&gt;='Product Ratings'!$L$6),'Product Ratings'!$J$6,IF(AND(O1409&lt;='Product Ratings'!$M$7,O1409&gt;='Product Ratings'!$L$7),'Product Ratings'!$J$7,IF(AND(O1409&lt;='Product Ratings'!$M$8,O1409&gt;='Product Ratings'!$L$8),'Product Ratings'!$J$8,IF(O1409&gt;='Product Ratings'!$L$9,'Product Ratings'!$J$9)))))</f>
        <v>5</v>
      </c>
      <c r="U1409" s="99" t="b">
        <f>IF(AND(N1409&lt;='Product Ratings'!$R$5,N1409&gt;='Product Ratings'!$Q$5),'Product Ratings'!$O$5,IF(AND(N1409&lt;='Product Ratings'!$R$6,N1409&gt;='Product Ratings'!$Q$6),'Product Ratings'!$O$6,IF(AND(N1409&lt;='Product Ratings'!$R$7,N1409&gt;='Product Ratings'!$Q$7),'Product Ratings'!$O$7,IF(AND(N1409&lt;='Product Ratings'!$R$8,N1409&gt;='Product Ratings'!$Q$8),'Product Ratings'!$O$8,IF(N1409&gt;='Product Ratings'!$Q$9,'Product Ratings'!$O$9)))))</f>
        <v>0</v>
      </c>
      <c r="V1409" s="99">
        <f>IF(AND(P1409&lt;='Product Ratings'!$V$5,P1409&gt;='Product Ratings'!$U$5),'Product Ratings'!$S$5,IF(AND(P1409&lt;='Product Ratings'!$V$6,P1409&gt;='Product Ratings'!$U$6),'Product Ratings'!$S$6,IF(AND(P1409&lt;='Product Ratings'!$V$7,P1409&gt;='Product Ratings'!$U$7),'Product Ratings'!$S$7,IF(AND(P1409&lt;='Product Ratings'!$V$8,P1409&gt;='Product Ratings'!$U$8),'Product Ratings'!$S$8,IF(P1409&gt;='Product Ratings'!$U$9,'Product Ratings'!$S$9)))))</f>
        <v>5</v>
      </c>
      <c r="W1409" s="135">
        <f t="shared" si="6"/>
        <v>13</v>
      </c>
      <c r="X1409" s="90"/>
      <c r="Y1409" s="90"/>
      <c r="Z1409" s="90"/>
      <c r="AA1409" s="90"/>
      <c r="AB1409" s="90"/>
    </row>
    <row r="1410" ht="12.75" customHeight="1">
      <c r="A1410" s="87"/>
      <c r="B1410" s="90"/>
      <c r="C1410" s="90"/>
      <c r="D1410" s="126">
        <v>6.0</v>
      </c>
      <c r="E1410" s="127">
        <v>115.65</v>
      </c>
      <c r="F1410" s="128">
        <f t="shared" si="7"/>
        <v>75.1725</v>
      </c>
      <c r="G1410" s="129">
        <f t="shared" si="1"/>
        <v>40.4775</v>
      </c>
      <c r="H1410" s="130">
        <f t="shared" si="2"/>
        <v>0.35</v>
      </c>
      <c r="I1410" s="131">
        <v>44558.0</v>
      </c>
      <c r="J1410" s="132">
        <v>44594.0</v>
      </c>
      <c r="K1410" s="123"/>
      <c r="L1410" s="90"/>
      <c r="M1410" s="133">
        <f t="shared" si="3"/>
        <v>19.275</v>
      </c>
      <c r="N1410" s="99"/>
      <c r="O1410" s="133">
        <f t="shared" si="5"/>
        <v>12.52875</v>
      </c>
      <c r="P1410" s="134">
        <v>0.68</v>
      </c>
      <c r="Q1410" s="90"/>
      <c r="R1410" s="99">
        <f>IF(AND(H1410&lt;='Product Ratings'!$E$5,H1410&gt;='Product Ratings'!$D$5),'Product Ratings'!$C$5,IF(AND(H1410&lt;='Product Ratings'!$E$6,H1410&gt;='Product Ratings'!$D$6),'Product Ratings'!$C$6,IF(AND(H1410&lt;='Product Ratings'!$E$7,H1410&gt;='Product Ratings'!$D$7),'Product Ratings'!$C$7,IF(AND(H1410&lt;='Product Ratings'!$E$8,H1410&gt;='Product Ratings'!$D$8),'Product Ratings'!$C$8,IF(H1410&gt;='Product Ratings'!$D$9,'Product Ratings'!$C$9)))))</f>
        <v>2</v>
      </c>
      <c r="S1410" s="99">
        <f>IF(AND(D1410&lt;='Product Ratings'!$I$5,D1410&gt;='Product Ratings'!$H$5),'Product Ratings'!$F$5,IF(AND(D1410&lt;='Product Ratings'!$I$6,D1410&gt;='Product Ratings'!$H$6),'Product Ratings'!$F$6,IF(AND(D1410&lt;='Product Ratings'!$I$7,I1410&gt;='Product Ratings'!$H$7),'Product Ratings'!$F$7,IF(AND(D1410&lt;='Product Ratings'!$I$8,D1410&gt;='Product Ratings'!$H$8),'Product Ratings'!$F$8,IF(D1410&gt;='Product Ratings'!$H$9,'Product Ratings'!$F$9)))))</f>
        <v>2</v>
      </c>
      <c r="T1410" s="99">
        <f>IF(AND(O1410&lt;='Product Ratings'!$M$5,O1410&gt;='Product Ratings'!$L$5),'Product Ratings'!$J$5,IF(AND(O1410&lt;='Product Ratings'!$M$6,O1410&gt;='Product Ratings'!$L$6),'Product Ratings'!$J$6,IF(AND(O1410&lt;='Product Ratings'!$M$7,O1410&gt;='Product Ratings'!$L$7),'Product Ratings'!$J$7,IF(AND(O1410&lt;='Product Ratings'!$M$8,O1410&gt;='Product Ratings'!$L$8),'Product Ratings'!$J$8,IF(O1410&gt;='Product Ratings'!$L$9,'Product Ratings'!$J$9)))))</f>
        <v>5</v>
      </c>
      <c r="U1410" s="99" t="b">
        <f>IF(AND(N1410&lt;='Product Ratings'!$R$5,N1410&gt;='Product Ratings'!$Q$5),'Product Ratings'!$O$5,IF(AND(N1410&lt;='Product Ratings'!$R$6,N1410&gt;='Product Ratings'!$Q$6),'Product Ratings'!$O$6,IF(AND(N1410&lt;='Product Ratings'!$R$7,N1410&gt;='Product Ratings'!$Q$7),'Product Ratings'!$O$7,IF(AND(N1410&lt;='Product Ratings'!$R$8,N1410&gt;='Product Ratings'!$Q$8),'Product Ratings'!$O$8,IF(N1410&gt;='Product Ratings'!$Q$9,'Product Ratings'!$O$9)))))</f>
        <v>0</v>
      </c>
      <c r="V1410" s="99">
        <f>IF(AND(P1410&lt;='Product Ratings'!$V$5,P1410&gt;='Product Ratings'!$U$5),'Product Ratings'!$S$5,IF(AND(P1410&lt;='Product Ratings'!$V$6,P1410&gt;='Product Ratings'!$U$6),'Product Ratings'!$S$6,IF(AND(P1410&lt;='Product Ratings'!$V$7,P1410&gt;='Product Ratings'!$U$7),'Product Ratings'!$S$7,IF(AND(P1410&lt;='Product Ratings'!$V$8,P1410&gt;='Product Ratings'!$U$8),'Product Ratings'!$S$8,IF(P1410&gt;='Product Ratings'!$U$9,'Product Ratings'!$S$9)))))</f>
        <v>5</v>
      </c>
      <c r="W1410" s="135">
        <f t="shared" si="6"/>
        <v>14</v>
      </c>
      <c r="X1410" s="90"/>
      <c r="Y1410" s="90"/>
      <c r="Z1410" s="90"/>
      <c r="AA1410" s="90"/>
      <c r="AB1410" s="90"/>
    </row>
    <row r="1411" ht="12.75" customHeight="1">
      <c r="A1411" s="87"/>
      <c r="B1411" s="90"/>
      <c r="C1411" s="90"/>
      <c r="D1411" s="126">
        <v>1.0</v>
      </c>
      <c r="E1411" s="127">
        <v>112.96</v>
      </c>
      <c r="F1411" s="128">
        <f t="shared" si="7"/>
        <v>73.424</v>
      </c>
      <c r="G1411" s="129">
        <f t="shared" si="1"/>
        <v>39.536</v>
      </c>
      <c r="H1411" s="130">
        <f t="shared" si="2"/>
        <v>0.35</v>
      </c>
      <c r="I1411" s="131">
        <v>44559.0</v>
      </c>
      <c r="J1411" s="132">
        <v>44595.0</v>
      </c>
      <c r="K1411" s="123"/>
      <c r="L1411" s="90"/>
      <c r="M1411" s="133">
        <f t="shared" si="3"/>
        <v>112.96</v>
      </c>
      <c r="N1411" s="99"/>
      <c r="O1411" s="133">
        <f t="shared" si="5"/>
        <v>73.424</v>
      </c>
      <c r="P1411" s="134">
        <v>0.62</v>
      </c>
      <c r="Q1411" s="90"/>
      <c r="R1411" s="99">
        <f>IF(AND(H1411&lt;='Product Ratings'!$E$5,H1411&gt;='Product Ratings'!$D$5),'Product Ratings'!$C$5,IF(AND(H1411&lt;='Product Ratings'!$E$6,H1411&gt;='Product Ratings'!$D$6),'Product Ratings'!$C$6,IF(AND(H1411&lt;='Product Ratings'!$E$7,H1411&gt;='Product Ratings'!$D$7),'Product Ratings'!$C$7,IF(AND(H1411&lt;='Product Ratings'!$E$8,H1411&gt;='Product Ratings'!$D$8),'Product Ratings'!$C$8,IF(H1411&gt;='Product Ratings'!$D$9,'Product Ratings'!$C$9)))))</f>
        <v>2</v>
      </c>
      <c r="S1411" s="99">
        <f>IF(AND(D1411&lt;='Product Ratings'!$I$5,D1411&gt;='Product Ratings'!$H$5),'Product Ratings'!$F$5,IF(AND(D1411&lt;='Product Ratings'!$I$6,D1411&gt;='Product Ratings'!$H$6),'Product Ratings'!$F$6,IF(AND(D1411&lt;='Product Ratings'!$I$7,I1411&gt;='Product Ratings'!$H$7),'Product Ratings'!$F$7,IF(AND(D1411&lt;='Product Ratings'!$I$8,D1411&gt;='Product Ratings'!$H$8),'Product Ratings'!$F$8,IF(D1411&gt;='Product Ratings'!$H$9,'Product Ratings'!$F$9)))))</f>
        <v>1</v>
      </c>
      <c r="T1411" s="99">
        <f>IF(AND(O1411&lt;='Product Ratings'!$M$5,O1411&gt;='Product Ratings'!$L$5),'Product Ratings'!$J$5,IF(AND(O1411&lt;='Product Ratings'!$M$6,O1411&gt;='Product Ratings'!$L$6),'Product Ratings'!$J$6,IF(AND(O1411&lt;='Product Ratings'!$M$7,O1411&gt;='Product Ratings'!$L$7),'Product Ratings'!$J$7,IF(AND(O1411&lt;='Product Ratings'!$M$8,O1411&gt;='Product Ratings'!$L$8),'Product Ratings'!$J$8,IF(O1411&gt;='Product Ratings'!$L$9,'Product Ratings'!$J$9)))))</f>
        <v>3</v>
      </c>
      <c r="U1411" s="99" t="b">
        <f>IF(AND(N1411&lt;='Product Ratings'!$R$5,N1411&gt;='Product Ratings'!$Q$5),'Product Ratings'!$O$5,IF(AND(N1411&lt;='Product Ratings'!$R$6,N1411&gt;='Product Ratings'!$Q$6),'Product Ratings'!$O$6,IF(AND(N1411&lt;='Product Ratings'!$R$7,N1411&gt;='Product Ratings'!$Q$7),'Product Ratings'!$O$7,IF(AND(N1411&lt;='Product Ratings'!$R$8,N1411&gt;='Product Ratings'!$Q$8),'Product Ratings'!$O$8,IF(N1411&gt;='Product Ratings'!$Q$9,'Product Ratings'!$O$9)))))</f>
        <v>0</v>
      </c>
      <c r="V1411" s="99">
        <f>IF(AND(P1411&lt;='Product Ratings'!$V$5,P1411&gt;='Product Ratings'!$U$5),'Product Ratings'!$S$5,IF(AND(P1411&lt;='Product Ratings'!$V$6,P1411&gt;='Product Ratings'!$U$6),'Product Ratings'!$S$6,IF(AND(P1411&lt;='Product Ratings'!$V$7,P1411&gt;='Product Ratings'!$U$7),'Product Ratings'!$S$7,IF(AND(P1411&lt;='Product Ratings'!$V$8,P1411&gt;='Product Ratings'!$U$8),'Product Ratings'!$S$8,IF(P1411&gt;='Product Ratings'!$U$9,'Product Ratings'!$S$9)))))</f>
        <v>5</v>
      </c>
      <c r="W1411" s="135">
        <f t="shared" si="6"/>
        <v>11</v>
      </c>
      <c r="X1411" s="90"/>
      <c r="Y1411" s="90"/>
      <c r="Z1411" s="90"/>
      <c r="AA1411" s="90"/>
      <c r="AB1411" s="90"/>
    </row>
    <row r="1412" ht="12.75" customHeight="1">
      <c r="A1412" s="87"/>
      <c r="B1412" s="90"/>
      <c r="C1412" s="90"/>
      <c r="D1412" s="126">
        <v>2.0</v>
      </c>
      <c r="E1412" s="127">
        <v>86.87</v>
      </c>
      <c r="F1412" s="128">
        <f t="shared" si="7"/>
        <v>56.4655</v>
      </c>
      <c r="G1412" s="129">
        <f t="shared" si="1"/>
        <v>30.4045</v>
      </c>
      <c r="H1412" s="130">
        <f t="shared" si="2"/>
        <v>0.35</v>
      </c>
      <c r="I1412" s="131">
        <v>44560.0</v>
      </c>
      <c r="J1412" s="132">
        <v>44596.0</v>
      </c>
      <c r="K1412" s="123"/>
      <c r="L1412" s="90"/>
      <c r="M1412" s="133">
        <f t="shared" si="3"/>
        <v>43.435</v>
      </c>
      <c r="N1412" s="99"/>
      <c r="O1412" s="133">
        <f t="shared" si="5"/>
        <v>28.23275</v>
      </c>
      <c r="P1412" s="134">
        <v>0.69</v>
      </c>
      <c r="Q1412" s="90"/>
      <c r="R1412" s="99">
        <f>IF(AND(H1412&lt;='Product Ratings'!$E$5,H1412&gt;='Product Ratings'!$D$5),'Product Ratings'!$C$5,IF(AND(H1412&lt;='Product Ratings'!$E$6,H1412&gt;='Product Ratings'!$D$6),'Product Ratings'!$C$6,IF(AND(H1412&lt;='Product Ratings'!$E$7,H1412&gt;='Product Ratings'!$D$7),'Product Ratings'!$C$7,IF(AND(H1412&lt;='Product Ratings'!$E$8,H1412&gt;='Product Ratings'!$D$8),'Product Ratings'!$C$8,IF(H1412&gt;='Product Ratings'!$D$9,'Product Ratings'!$C$9)))))</f>
        <v>2</v>
      </c>
      <c r="S1412" s="99">
        <f>IF(AND(D1412&lt;='Product Ratings'!$I$5,D1412&gt;='Product Ratings'!$H$5),'Product Ratings'!$F$5,IF(AND(D1412&lt;='Product Ratings'!$I$6,D1412&gt;='Product Ratings'!$H$6),'Product Ratings'!$F$6,IF(AND(D1412&lt;='Product Ratings'!$I$7,I1412&gt;='Product Ratings'!$H$7),'Product Ratings'!$F$7,IF(AND(D1412&lt;='Product Ratings'!$I$8,D1412&gt;='Product Ratings'!$H$8),'Product Ratings'!$F$8,IF(D1412&gt;='Product Ratings'!$H$9,'Product Ratings'!$F$9)))))</f>
        <v>1</v>
      </c>
      <c r="T1412" s="99">
        <f>IF(AND(O1412&lt;='Product Ratings'!$M$5,O1412&gt;='Product Ratings'!$L$5),'Product Ratings'!$J$5,IF(AND(O1412&lt;='Product Ratings'!$M$6,O1412&gt;='Product Ratings'!$L$6),'Product Ratings'!$J$6,IF(AND(O1412&lt;='Product Ratings'!$M$7,O1412&gt;='Product Ratings'!$L$7),'Product Ratings'!$J$7,IF(AND(O1412&lt;='Product Ratings'!$M$8,O1412&gt;='Product Ratings'!$L$8),'Product Ratings'!$J$8,IF(O1412&gt;='Product Ratings'!$L$9,'Product Ratings'!$J$9)))))</f>
        <v>4</v>
      </c>
      <c r="U1412" s="99" t="b">
        <f>IF(AND(N1412&lt;='Product Ratings'!$R$5,N1412&gt;='Product Ratings'!$Q$5),'Product Ratings'!$O$5,IF(AND(N1412&lt;='Product Ratings'!$R$6,N1412&gt;='Product Ratings'!$Q$6),'Product Ratings'!$O$6,IF(AND(N1412&lt;='Product Ratings'!$R$7,N1412&gt;='Product Ratings'!$Q$7),'Product Ratings'!$O$7,IF(AND(N1412&lt;='Product Ratings'!$R$8,N1412&gt;='Product Ratings'!$Q$8),'Product Ratings'!$O$8,IF(N1412&gt;='Product Ratings'!$Q$9,'Product Ratings'!$O$9)))))</f>
        <v>0</v>
      </c>
      <c r="V1412" s="99">
        <f>IF(AND(P1412&lt;='Product Ratings'!$V$5,P1412&gt;='Product Ratings'!$U$5),'Product Ratings'!$S$5,IF(AND(P1412&lt;='Product Ratings'!$V$6,P1412&gt;='Product Ratings'!$U$6),'Product Ratings'!$S$6,IF(AND(P1412&lt;='Product Ratings'!$V$7,P1412&gt;='Product Ratings'!$U$7),'Product Ratings'!$S$7,IF(AND(P1412&lt;='Product Ratings'!$V$8,P1412&gt;='Product Ratings'!$U$8),'Product Ratings'!$S$8,IF(P1412&gt;='Product Ratings'!$U$9,'Product Ratings'!$S$9)))))</f>
        <v>5</v>
      </c>
      <c r="W1412" s="135">
        <f t="shared" si="6"/>
        <v>12</v>
      </c>
      <c r="X1412" s="90"/>
      <c r="Y1412" s="90"/>
      <c r="Z1412" s="90"/>
      <c r="AA1412" s="90"/>
      <c r="AB1412" s="90"/>
    </row>
    <row r="1413" ht="12.75" customHeight="1">
      <c r="A1413" s="87"/>
      <c r="B1413" s="90"/>
      <c r="C1413" s="90"/>
      <c r="D1413" s="126">
        <v>3.0</v>
      </c>
      <c r="E1413" s="127">
        <v>243.3</v>
      </c>
      <c r="F1413" s="128">
        <f t="shared" si="7"/>
        <v>158.145</v>
      </c>
      <c r="G1413" s="129">
        <f t="shared" si="1"/>
        <v>85.155</v>
      </c>
      <c r="H1413" s="130">
        <f t="shared" si="2"/>
        <v>0.35</v>
      </c>
      <c r="I1413" s="131">
        <v>44561.0</v>
      </c>
      <c r="J1413" s="132">
        <v>44597.0</v>
      </c>
      <c r="K1413" s="123"/>
      <c r="L1413" s="90"/>
      <c r="M1413" s="133">
        <f t="shared" si="3"/>
        <v>81.1</v>
      </c>
      <c r="N1413" s="99"/>
      <c r="O1413" s="133">
        <f t="shared" si="5"/>
        <v>52.715</v>
      </c>
      <c r="P1413" s="134">
        <v>0.64</v>
      </c>
      <c r="Q1413" s="90"/>
      <c r="R1413" s="99">
        <f>IF(AND(H1413&lt;='Product Ratings'!$E$5,H1413&gt;='Product Ratings'!$D$5),'Product Ratings'!$C$5,IF(AND(H1413&lt;='Product Ratings'!$E$6,H1413&gt;='Product Ratings'!$D$6),'Product Ratings'!$C$6,IF(AND(H1413&lt;='Product Ratings'!$E$7,H1413&gt;='Product Ratings'!$D$7),'Product Ratings'!$C$7,IF(AND(H1413&lt;='Product Ratings'!$E$8,H1413&gt;='Product Ratings'!$D$8),'Product Ratings'!$C$8,IF(H1413&gt;='Product Ratings'!$D$9,'Product Ratings'!$C$9)))))</f>
        <v>2</v>
      </c>
      <c r="S1413" s="99">
        <f>IF(AND(D1413&lt;='Product Ratings'!$I$5,D1413&gt;='Product Ratings'!$H$5),'Product Ratings'!$F$5,IF(AND(D1413&lt;='Product Ratings'!$I$6,D1413&gt;='Product Ratings'!$H$6),'Product Ratings'!$F$6,IF(AND(D1413&lt;='Product Ratings'!$I$7,I1413&gt;='Product Ratings'!$H$7),'Product Ratings'!$F$7,IF(AND(D1413&lt;='Product Ratings'!$I$8,D1413&gt;='Product Ratings'!$H$8),'Product Ratings'!$F$8,IF(D1413&gt;='Product Ratings'!$H$9,'Product Ratings'!$F$9)))))</f>
        <v>1</v>
      </c>
      <c r="T1413" s="99">
        <f>IF(AND(O1413&lt;='Product Ratings'!$M$5,O1413&gt;='Product Ratings'!$L$5),'Product Ratings'!$J$5,IF(AND(O1413&lt;='Product Ratings'!$M$6,O1413&gt;='Product Ratings'!$L$6),'Product Ratings'!$J$6,IF(AND(O1413&lt;='Product Ratings'!$M$7,O1413&gt;='Product Ratings'!$L$7),'Product Ratings'!$J$7,IF(AND(O1413&lt;='Product Ratings'!$M$8,O1413&gt;='Product Ratings'!$L$8),'Product Ratings'!$J$8,IF(O1413&gt;='Product Ratings'!$L$9,'Product Ratings'!$J$9)))))</f>
        <v>3</v>
      </c>
      <c r="U1413" s="99" t="b">
        <f>IF(AND(N1413&lt;='Product Ratings'!$R$5,N1413&gt;='Product Ratings'!$Q$5),'Product Ratings'!$O$5,IF(AND(N1413&lt;='Product Ratings'!$R$6,N1413&gt;='Product Ratings'!$Q$6),'Product Ratings'!$O$6,IF(AND(N1413&lt;='Product Ratings'!$R$7,N1413&gt;='Product Ratings'!$Q$7),'Product Ratings'!$O$7,IF(AND(N1413&lt;='Product Ratings'!$R$8,N1413&gt;='Product Ratings'!$Q$8),'Product Ratings'!$O$8,IF(N1413&gt;='Product Ratings'!$Q$9,'Product Ratings'!$O$9)))))</f>
        <v>0</v>
      </c>
      <c r="V1413" s="99">
        <f>IF(AND(P1413&lt;='Product Ratings'!$V$5,P1413&gt;='Product Ratings'!$U$5),'Product Ratings'!$S$5,IF(AND(P1413&lt;='Product Ratings'!$V$6,P1413&gt;='Product Ratings'!$U$6),'Product Ratings'!$S$6,IF(AND(P1413&lt;='Product Ratings'!$V$7,P1413&gt;='Product Ratings'!$U$7),'Product Ratings'!$S$7,IF(AND(P1413&lt;='Product Ratings'!$V$8,P1413&gt;='Product Ratings'!$U$8),'Product Ratings'!$S$8,IF(P1413&gt;='Product Ratings'!$U$9,'Product Ratings'!$S$9)))))</f>
        <v>5</v>
      </c>
      <c r="W1413" s="135">
        <f t="shared" si="6"/>
        <v>11</v>
      </c>
      <c r="X1413" s="90"/>
      <c r="Y1413" s="90"/>
      <c r="Z1413" s="90"/>
      <c r="AA1413" s="90"/>
      <c r="AB1413" s="90"/>
    </row>
    <row r="1414" ht="12.75" customHeight="1">
      <c r="A1414" s="87"/>
      <c r="B1414" s="90"/>
      <c r="C1414" s="90"/>
      <c r="D1414" s="126">
        <v>4.0</v>
      </c>
      <c r="E1414" s="127">
        <v>78.17</v>
      </c>
      <c r="F1414" s="128">
        <f t="shared" si="7"/>
        <v>50.8105</v>
      </c>
      <c r="G1414" s="129">
        <f t="shared" si="1"/>
        <v>27.3595</v>
      </c>
      <c r="H1414" s="130">
        <f t="shared" si="2"/>
        <v>0.35</v>
      </c>
      <c r="I1414" s="131">
        <v>44562.0</v>
      </c>
      <c r="J1414" s="132">
        <v>44598.0</v>
      </c>
      <c r="K1414" s="123"/>
      <c r="L1414" s="90"/>
      <c r="M1414" s="133">
        <f t="shared" si="3"/>
        <v>19.5425</v>
      </c>
      <c r="N1414" s="99"/>
      <c r="O1414" s="133">
        <f t="shared" si="5"/>
        <v>12.702625</v>
      </c>
      <c r="P1414" s="134">
        <v>0.15</v>
      </c>
      <c r="Q1414" s="90"/>
      <c r="R1414" s="99">
        <f>IF(AND(H1414&lt;='Product Ratings'!$E$5,H1414&gt;='Product Ratings'!$D$5),'Product Ratings'!$C$5,IF(AND(H1414&lt;='Product Ratings'!$E$6,H1414&gt;='Product Ratings'!$D$6),'Product Ratings'!$C$6,IF(AND(H1414&lt;='Product Ratings'!$E$7,H1414&gt;='Product Ratings'!$D$7),'Product Ratings'!$C$7,IF(AND(H1414&lt;='Product Ratings'!$E$8,H1414&gt;='Product Ratings'!$D$8),'Product Ratings'!$C$8,IF(H1414&gt;='Product Ratings'!$D$9,'Product Ratings'!$C$9)))))</f>
        <v>2</v>
      </c>
      <c r="S1414" s="99">
        <f>IF(AND(D1414&lt;='Product Ratings'!$I$5,D1414&gt;='Product Ratings'!$H$5),'Product Ratings'!$F$5,IF(AND(D1414&lt;='Product Ratings'!$I$6,D1414&gt;='Product Ratings'!$H$6),'Product Ratings'!$F$6,IF(AND(D1414&lt;='Product Ratings'!$I$7,I1414&gt;='Product Ratings'!$H$7),'Product Ratings'!$F$7,IF(AND(D1414&lt;='Product Ratings'!$I$8,D1414&gt;='Product Ratings'!$H$8),'Product Ratings'!$F$8,IF(D1414&gt;='Product Ratings'!$H$9,'Product Ratings'!$F$9)))))</f>
        <v>1</v>
      </c>
      <c r="T1414" s="99">
        <f>IF(AND(O1414&lt;='Product Ratings'!$M$5,O1414&gt;='Product Ratings'!$L$5),'Product Ratings'!$J$5,IF(AND(O1414&lt;='Product Ratings'!$M$6,O1414&gt;='Product Ratings'!$L$6),'Product Ratings'!$J$6,IF(AND(O1414&lt;='Product Ratings'!$M$7,O1414&gt;='Product Ratings'!$L$7),'Product Ratings'!$J$7,IF(AND(O1414&lt;='Product Ratings'!$M$8,O1414&gt;='Product Ratings'!$L$8),'Product Ratings'!$J$8,IF(O1414&gt;='Product Ratings'!$L$9,'Product Ratings'!$J$9)))))</f>
        <v>5</v>
      </c>
      <c r="U1414" s="99" t="b">
        <f>IF(AND(N1414&lt;='Product Ratings'!$R$5,N1414&gt;='Product Ratings'!$Q$5),'Product Ratings'!$O$5,IF(AND(N1414&lt;='Product Ratings'!$R$6,N1414&gt;='Product Ratings'!$Q$6),'Product Ratings'!$O$6,IF(AND(N1414&lt;='Product Ratings'!$R$7,N1414&gt;='Product Ratings'!$Q$7),'Product Ratings'!$O$7,IF(AND(N1414&lt;='Product Ratings'!$R$8,N1414&gt;='Product Ratings'!$Q$8),'Product Ratings'!$O$8,IF(N1414&gt;='Product Ratings'!$Q$9,'Product Ratings'!$O$9)))))</f>
        <v>0</v>
      </c>
      <c r="V1414" s="99">
        <f>IF(AND(P1414&lt;='Product Ratings'!$V$5,P1414&gt;='Product Ratings'!$U$5),'Product Ratings'!$S$5,IF(AND(P1414&lt;='Product Ratings'!$V$6,P1414&gt;='Product Ratings'!$U$6),'Product Ratings'!$S$6,IF(AND(P1414&lt;='Product Ratings'!$V$7,P1414&gt;='Product Ratings'!$U$7),'Product Ratings'!$S$7,IF(AND(P1414&lt;='Product Ratings'!$V$8,P1414&gt;='Product Ratings'!$U$8),'Product Ratings'!$S$8,IF(P1414&gt;='Product Ratings'!$U$9,'Product Ratings'!$S$9)))))</f>
        <v>3</v>
      </c>
      <c r="W1414" s="135">
        <f t="shared" si="6"/>
        <v>11</v>
      </c>
      <c r="X1414" s="90"/>
      <c r="Y1414" s="90"/>
      <c r="Z1414" s="90"/>
      <c r="AA1414" s="90"/>
      <c r="AB1414" s="90"/>
    </row>
    <row r="1415" ht="12.75" customHeight="1">
      <c r="A1415" s="87"/>
      <c r="B1415" s="90"/>
      <c r="C1415" s="90"/>
      <c r="D1415" s="126">
        <v>5.0</v>
      </c>
      <c r="E1415" s="127">
        <v>425.22</v>
      </c>
      <c r="F1415" s="128">
        <f t="shared" si="7"/>
        <v>276.393</v>
      </c>
      <c r="G1415" s="129">
        <f t="shared" si="1"/>
        <v>148.827</v>
      </c>
      <c r="H1415" s="130">
        <f t="shared" si="2"/>
        <v>0.35</v>
      </c>
      <c r="I1415" s="131">
        <v>44563.0</v>
      </c>
      <c r="J1415" s="132">
        <v>44599.0</v>
      </c>
      <c r="K1415" s="123"/>
      <c r="L1415" s="90"/>
      <c r="M1415" s="133">
        <f t="shared" si="3"/>
        <v>85.044</v>
      </c>
      <c r="N1415" s="99"/>
      <c r="O1415" s="133">
        <f t="shared" si="5"/>
        <v>55.2786</v>
      </c>
      <c r="P1415" s="134">
        <v>0.85</v>
      </c>
      <c r="Q1415" s="90"/>
      <c r="R1415" s="99">
        <f>IF(AND(H1415&lt;='Product Ratings'!$E$5,H1415&gt;='Product Ratings'!$D$5),'Product Ratings'!$C$5,IF(AND(H1415&lt;='Product Ratings'!$E$6,H1415&gt;='Product Ratings'!$D$6),'Product Ratings'!$C$6,IF(AND(H1415&lt;='Product Ratings'!$E$7,H1415&gt;='Product Ratings'!$D$7),'Product Ratings'!$C$7,IF(AND(H1415&lt;='Product Ratings'!$E$8,H1415&gt;='Product Ratings'!$D$8),'Product Ratings'!$C$8,IF(H1415&gt;='Product Ratings'!$D$9,'Product Ratings'!$C$9)))))</f>
        <v>2</v>
      </c>
      <c r="S1415" s="99">
        <f>IF(AND(D1415&lt;='Product Ratings'!$I$5,D1415&gt;='Product Ratings'!$H$5),'Product Ratings'!$F$5,IF(AND(D1415&lt;='Product Ratings'!$I$6,D1415&gt;='Product Ratings'!$H$6),'Product Ratings'!$F$6,IF(AND(D1415&lt;='Product Ratings'!$I$7,I1415&gt;='Product Ratings'!$H$7),'Product Ratings'!$F$7,IF(AND(D1415&lt;='Product Ratings'!$I$8,D1415&gt;='Product Ratings'!$H$8),'Product Ratings'!$F$8,IF(D1415&gt;='Product Ratings'!$H$9,'Product Ratings'!$F$9)))))</f>
        <v>1</v>
      </c>
      <c r="T1415" s="99">
        <f>IF(AND(O1415&lt;='Product Ratings'!$M$5,O1415&gt;='Product Ratings'!$L$5),'Product Ratings'!$J$5,IF(AND(O1415&lt;='Product Ratings'!$M$6,O1415&gt;='Product Ratings'!$L$6),'Product Ratings'!$J$6,IF(AND(O1415&lt;='Product Ratings'!$M$7,O1415&gt;='Product Ratings'!$L$7),'Product Ratings'!$J$7,IF(AND(O1415&lt;='Product Ratings'!$M$8,O1415&gt;='Product Ratings'!$L$8),'Product Ratings'!$J$8,IF(O1415&gt;='Product Ratings'!$L$9,'Product Ratings'!$J$9)))))</f>
        <v>3</v>
      </c>
      <c r="U1415" s="99" t="b">
        <f>IF(AND(N1415&lt;='Product Ratings'!$R$5,N1415&gt;='Product Ratings'!$Q$5),'Product Ratings'!$O$5,IF(AND(N1415&lt;='Product Ratings'!$R$6,N1415&gt;='Product Ratings'!$Q$6),'Product Ratings'!$O$6,IF(AND(N1415&lt;='Product Ratings'!$R$7,N1415&gt;='Product Ratings'!$Q$7),'Product Ratings'!$O$7,IF(AND(N1415&lt;='Product Ratings'!$R$8,N1415&gt;='Product Ratings'!$Q$8),'Product Ratings'!$O$8,IF(N1415&gt;='Product Ratings'!$Q$9,'Product Ratings'!$O$9)))))</f>
        <v>0</v>
      </c>
      <c r="V1415" s="99">
        <f>IF(AND(P1415&lt;='Product Ratings'!$V$5,P1415&gt;='Product Ratings'!$U$5),'Product Ratings'!$S$5,IF(AND(P1415&lt;='Product Ratings'!$V$6,P1415&gt;='Product Ratings'!$U$6),'Product Ratings'!$S$6,IF(AND(P1415&lt;='Product Ratings'!$V$7,P1415&gt;='Product Ratings'!$U$7),'Product Ratings'!$S$7,IF(AND(P1415&lt;='Product Ratings'!$V$8,P1415&gt;='Product Ratings'!$U$8),'Product Ratings'!$S$8,IF(P1415&gt;='Product Ratings'!$U$9,'Product Ratings'!$S$9)))))</f>
        <v>5</v>
      </c>
      <c r="W1415" s="135">
        <f t="shared" si="6"/>
        <v>11</v>
      </c>
      <c r="X1415" s="90"/>
      <c r="Y1415" s="90"/>
      <c r="Z1415" s="90"/>
      <c r="AA1415" s="90"/>
      <c r="AB1415" s="90"/>
    </row>
    <row r="1416" ht="12.75" customHeight="1">
      <c r="A1416" s="87"/>
      <c r="B1416" s="90"/>
      <c r="C1416" s="90"/>
      <c r="D1416" s="126">
        <v>6.0</v>
      </c>
      <c r="E1416" s="127">
        <v>304.35</v>
      </c>
      <c r="F1416" s="128">
        <f t="shared" si="7"/>
        <v>197.8275</v>
      </c>
      <c r="G1416" s="129">
        <f t="shared" si="1"/>
        <v>106.5225</v>
      </c>
      <c r="H1416" s="130">
        <f t="shared" si="2"/>
        <v>0.35</v>
      </c>
      <c r="I1416" s="131">
        <v>44564.0</v>
      </c>
      <c r="J1416" s="132">
        <v>44600.0</v>
      </c>
      <c r="K1416" s="123"/>
      <c r="L1416" s="90"/>
      <c r="M1416" s="133">
        <f t="shared" si="3"/>
        <v>50.725</v>
      </c>
      <c r="N1416" s="99"/>
      <c r="O1416" s="133">
        <f t="shared" si="5"/>
        <v>32.97125</v>
      </c>
      <c r="P1416" s="134">
        <v>0.87</v>
      </c>
      <c r="Q1416" s="90"/>
      <c r="R1416" s="99">
        <f>IF(AND(H1416&lt;='Product Ratings'!$E$5,H1416&gt;='Product Ratings'!$D$5),'Product Ratings'!$C$5,IF(AND(H1416&lt;='Product Ratings'!$E$6,H1416&gt;='Product Ratings'!$D$6),'Product Ratings'!$C$6,IF(AND(H1416&lt;='Product Ratings'!$E$7,H1416&gt;='Product Ratings'!$D$7),'Product Ratings'!$C$7,IF(AND(H1416&lt;='Product Ratings'!$E$8,H1416&gt;='Product Ratings'!$D$8),'Product Ratings'!$C$8,IF(H1416&gt;='Product Ratings'!$D$9,'Product Ratings'!$C$9)))))</f>
        <v>2</v>
      </c>
      <c r="S1416" s="99">
        <f>IF(AND(D1416&lt;='Product Ratings'!$I$5,D1416&gt;='Product Ratings'!$H$5),'Product Ratings'!$F$5,IF(AND(D1416&lt;='Product Ratings'!$I$6,D1416&gt;='Product Ratings'!$H$6),'Product Ratings'!$F$6,IF(AND(D1416&lt;='Product Ratings'!$I$7,I1416&gt;='Product Ratings'!$H$7),'Product Ratings'!$F$7,IF(AND(D1416&lt;='Product Ratings'!$I$8,D1416&gt;='Product Ratings'!$H$8),'Product Ratings'!$F$8,IF(D1416&gt;='Product Ratings'!$H$9,'Product Ratings'!$F$9)))))</f>
        <v>2</v>
      </c>
      <c r="T1416" s="99">
        <f>IF(AND(O1416&lt;='Product Ratings'!$M$5,O1416&gt;='Product Ratings'!$L$5),'Product Ratings'!$J$5,IF(AND(O1416&lt;='Product Ratings'!$M$6,O1416&gt;='Product Ratings'!$L$6),'Product Ratings'!$J$6,IF(AND(O1416&lt;='Product Ratings'!$M$7,O1416&gt;='Product Ratings'!$L$7),'Product Ratings'!$J$7,IF(AND(O1416&lt;='Product Ratings'!$M$8,O1416&gt;='Product Ratings'!$L$8),'Product Ratings'!$J$8,IF(O1416&gt;='Product Ratings'!$L$9,'Product Ratings'!$J$9)))))</f>
        <v>4</v>
      </c>
      <c r="U1416" s="99" t="b">
        <f>IF(AND(N1416&lt;='Product Ratings'!$R$5,N1416&gt;='Product Ratings'!$Q$5),'Product Ratings'!$O$5,IF(AND(N1416&lt;='Product Ratings'!$R$6,N1416&gt;='Product Ratings'!$Q$6),'Product Ratings'!$O$6,IF(AND(N1416&lt;='Product Ratings'!$R$7,N1416&gt;='Product Ratings'!$Q$7),'Product Ratings'!$O$7,IF(AND(N1416&lt;='Product Ratings'!$R$8,N1416&gt;='Product Ratings'!$Q$8),'Product Ratings'!$O$8,IF(N1416&gt;='Product Ratings'!$Q$9,'Product Ratings'!$O$9)))))</f>
        <v>0</v>
      </c>
      <c r="V1416" s="99">
        <f>IF(AND(P1416&lt;='Product Ratings'!$V$5,P1416&gt;='Product Ratings'!$U$5),'Product Ratings'!$S$5,IF(AND(P1416&lt;='Product Ratings'!$V$6,P1416&gt;='Product Ratings'!$U$6),'Product Ratings'!$S$6,IF(AND(P1416&lt;='Product Ratings'!$V$7,P1416&gt;='Product Ratings'!$U$7),'Product Ratings'!$S$7,IF(AND(P1416&lt;='Product Ratings'!$V$8,P1416&gt;='Product Ratings'!$U$8),'Product Ratings'!$S$8,IF(P1416&gt;='Product Ratings'!$U$9,'Product Ratings'!$S$9)))))</f>
        <v>5</v>
      </c>
      <c r="W1416" s="135">
        <f t="shared" si="6"/>
        <v>13</v>
      </c>
      <c r="X1416" s="90"/>
      <c r="Y1416" s="90"/>
      <c r="Z1416" s="90"/>
      <c r="AA1416" s="90"/>
      <c r="AB1416" s="90"/>
    </row>
    <row r="1417" ht="12.75" customHeight="1">
      <c r="A1417" s="87"/>
      <c r="B1417" s="90"/>
      <c r="C1417" s="90"/>
      <c r="D1417" s="126">
        <v>1.0</v>
      </c>
      <c r="E1417" s="127">
        <v>300.0</v>
      </c>
      <c r="F1417" s="128">
        <f t="shared" si="7"/>
        <v>195</v>
      </c>
      <c r="G1417" s="129">
        <f t="shared" si="1"/>
        <v>105</v>
      </c>
      <c r="H1417" s="130">
        <f t="shared" si="2"/>
        <v>0.35</v>
      </c>
      <c r="I1417" s="131">
        <v>44565.0</v>
      </c>
      <c r="J1417" s="132">
        <v>44601.0</v>
      </c>
      <c r="K1417" s="123"/>
      <c r="L1417" s="90"/>
      <c r="M1417" s="133">
        <f t="shared" si="3"/>
        <v>300</v>
      </c>
      <c r="N1417" s="99"/>
      <c r="O1417" s="133">
        <f t="shared" si="5"/>
        <v>195</v>
      </c>
      <c r="P1417" s="134">
        <v>0.88</v>
      </c>
      <c r="Q1417" s="90"/>
      <c r="R1417" s="99">
        <f>IF(AND(H1417&lt;='Product Ratings'!$E$5,H1417&gt;='Product Ratings'!$D$5),'Product Ratings'!$C$5,IF(AND(H1417&lt;='Product Ratings'!$E$6,H1417&gt;='Product Ratings'!$D$6),'Product Ratings'!$C$6,IF(AND(H1417&lt;='Product Ratings'!$E$7,H1417&gt;='Product Ratings'!$D$7),'Product Ratings'!$C$7,IF(AND(H1417&lt;='Product Ratings'!$E$8,H1417&gt;='Product Ratings'!$D$8),'Product Ratings'!$C$8,IF(H1417&gt;='Product Ratings'!$D$9,'Product Ratings'!$C$9)))))</f>
        <v>2</v>
      </c>
      <c r="S1417" s="99">
        <f>IF(AND(D1417&lt;='Product Ratings'!$I$5,D1417&gt;='Product Ratings'!$H$5),'Product Ratings'!$F$5,IF(AND(D1417&lt;='Product Ratings'!$I$6,D1417&gt;='Product Ratings'!$H$6),'Product Ratings'!$F$6,IF(AND(D1417&lt;='Product Ratings'!$I$7,I1417&gt;='Product Ratings'!$H$7),'Product Ratings'!$F$7,IF(AND(D1417&lt;='Product Ratings'!$I$8,D1417&gt;='Product Ratings'!$H$8),'Product Ratings'!$F$8,IF(D1417&gt;='Product Ratings'!$H$9,'Product Ratings'!$F$9)))))</f>
        <v>1</v>
      </c>
      <c r="T1417" s="99">
        <f>IF(AND(O1417&lt;='Product Ratings'!$M$5,O1417&gt;='Product Ratings'!$L$5),'Product Ratings'!$J$5,IF(AND(O1417&lt;='Product Ratings'!$M$6,O1417&gt;='Product Ratings'!$L$6),'Product Ratings'!$J$6,IF(AND(O1417&lt;='Product Ratings'!$M$7,O1417&gt;='Product Ratings'!$L$7),'Product Ratings'!$J$7,IF(AND(O1417&lt;='Product Ratings'!$M$8,O1417&gt;='Product Ratings'!$L$8),'Product Ratings'!$J$8,IF(O1417&gt;='Product Ratings'!$L$9,'Product Ratings'!$J$9)))))</f>
        <v>1</v>
      </c>
      <c r="U1417" s="99" t="b">
        <f>IF(AND(N1417&lt;='Product Ratings'!$R$5,N1417&gt;='Product Ratings'!$Q$5),'Product Ratings'!$O$5,IF(AND(N1417&lt;='Product Ratings'!$R$6,N1417&gt;='Product Ratings'!$Q$6),'Product Ratings'!$O$6,IF(AND(N1417&lt;='Product Ratings'!$R$7,N1417&gt;='Product Ratings'!$Q$7),'Product Ratings'!$O$7,IF(AND(N1417&lt;='Product Ratings'!$R$8,N1417&gt;='Product Ratings'!$Q$8),'Product Ratings'!$O$8,IF(N1417&gt;='Product Ratings'!$Q$9,'Product Ratings'!$O$9)))))</f>
        <v>0</v>
      </c>
      <c r="V1417" s="99">
        <f>IF(AND(P1417&lt;='Product Ratings'!$V$5,P1417&gt;='Product Ratings'!$U$5),'Product Ratings'!$S$5,IF(AND(P1417&lt;='Product Ratings'!$V$6,P1417&gt;='Product Ratings'!$U$6),'Product Ratings'!$S$6,IF(AND(P1417&lt;='Product Ratings'!$V$7,P1417&gt;='Product Ratings'!$U$7),'Product Ratings'!$S$7,IF(AND(P1417&lt;='Product Ratings'!$V$8,P1417&gt;='Product Ratings'!$U$8),'Product Ratings'!$S$8,IF(P1417&gt;='Product Ratings'!$U$9,'Product Ratings'!$S$9)))))</f>
        <v>5</v>
      </c>
      <c r="W1417" s="135">
        <f t="shared" si="6"/>
        <v>9</v>
      </c>
      <c r="X1417" s="90"/>
      <c r="Y1417" s="90"/>
      <c r="Z1417" s="90"/>
      <c r="AA1417" s="90"/>
      <c r="AB1417" s="90"/>
    </row>
    <row r="1418" ht="12.75" customHeight="1">
      <c r="A1418" s="87"/>
      <c r="B1418" s="90"/>
      <c r="C1418" s="90"/>
      <c r="D1418" s="126">
        <v>2.0</v>
      </c>
      <c r="E1418" s="127">
        <v>2155.58</v>
      </c>
      <c r="F1418" s="128">
        <f t="shared" si="7"/>
        <v>1401.127</v>
      </c>
      <c r="G1418" s="129">
        <f t="shared" si="1"/>
        <v>754.453</v>
      </c>
      <c r="H1418" s="130">
        <f t="shared" si="2"/>
        <v>0.35</v>
      </c>
      <c r="I1418" s="131">
        <v>44566.0</v>
      </c>
      <c r="J1418" s="132">
        <v>44602.0</v>
      </c>
      <c r="K1418" s="123"/>
      <c r="L1418" s="90"/>
      <c r="M1418" s="133">
        <f t="shared" si="3"/>
        <v>1077.79</v>
      </c>
      <c r="N1418" s="99"/>
      <c r="O1418" s="133">
        <f t="shared" si="5"/>
        <v>700.5635</v>
      </c>
      <c r="P1418" s="134">
        <v>0.89</v>
      </c>
      <c r="Q1418" s="90"/>
      <c r="R1418" s="99">
        <f>IF(AND(H1418&lt;='Product Ratings'!$E$5,H1418&gt;='Product Ratings'!$D$5),'Product Ratings'!$C$5,IF(AND(H1418&lt;='Product Ratings'!$E$6,H1418&gt;='Product Ratings'!$D$6),'Product Ratings'!$C$6,IF(AND(H1418&lt;='Product Ratings'!$E$7,H1418&gt;='Product Ratings'!$D$7),'Product Ratings'!$C$7,IF(AND(H1418&lt;='Product Ratings'!$E$8,H1418&gt;='Product Ratings'!$D$8),'Product Ratings'!$C$8,IF(H1418&gt;='Product Ratings'!$D$9,'Product Ratings'!$C$9)))))</f>
        <v>2</v>
      </c>
      <c r="S1418" s="99">
        <f>IF(AND(D1418&lt;='Product Ratings'!$I$5,D1418&gt;='Product Ratings'!$H$5),'Product Ratings'!$F$5,IF(AND(D1418&lt;='Product Ratings'!$I$6,D1418&gt;='Product Ratings'!$H$6),'Product Ratings'!$F$6,IF(AND(D1418&lt;='Product Ratings'!$I$7,I1418&gt;='Product Ratings'!$H$7),'Product Ratings'!$F$7,IF(AND(D1418&lt;='Product Ratings'!$I$8,D1418&gt;='Product Ratings'!$H$8),'Product Ratings'!$F$8,IF(D1418&gt;='Product Ratings'!$H$9,'Product Ratings'!$F$9)))))</f>
        <v>1</v>
      </c>
      <c r="T1418" s="99">
        <f>IF(AND(O1418&lt;='Product Ratings'!$M$5,O1418&gt;='Product Ratings'!$L$5),'Product Ratings'!$J$5,IF(AND(O1418&lt;='Product Ratings'!$M$6,O1418&gt;='Product Ratings'!$L$6),'Product Ratings'!$J$6,IF(AND(O1418&lt;='Product Ratings'!$M$7,O1418&gt;='Product Ratings'!$L$7),'Product Ratings'!$J$7,IF(AND(O1418&lt;='Product Ratings'!$M$8,O1418&gt;='Product Ratings'!$L$8),'Product Ratings'!$J$8,IF(O1418&gt;='Product Ratings'!$L$9,'Product Ratings'!$J$9)))))</f>
        <v>1</v>
      </c>
      <c r="U1418" s="99" t="b">
        <f>IF(AND(N1418&lt;='Product Ratings'!$R$5,N1418&gt;='Product Ratings'!$Q$5),'Product Ratings'!$O$5,IF(AND(N1418&lt;='Product Ratings'!$R$6,N1418&gt;='Product Ratings'!$Q$6),'Product Ratings'!$O$6,IF(AND(N1418&lt;='Product Ratings'!$R$7,N1418&gt;='Product Ratings'!$Q$7),'Product Ratings'!$O$7,IF(AND(N1418&lt;='Product Ratings'!$R$8,N1418&gt;='Product Ratings'!$Q$8),'Product Ratings'!$O$8,IF(N1418&gt;='Product Ratings'!$Q$9,'Product Ratings'!$O$9)))))</f>
        <v>0</v>
      </c>
      <c r="V1418" s="99">
        <f>IF(AND(P1418&lt;='Product Ratings'!$V$5,P1418&gt;='Product Ratings'!$U$5),'Product Ratings'!$S$5,IF(AND(P1418&lt;='Product Ratings'!$V$6,P1418&gt;='Product Ratings'!$U$6),'Product Ratings'!$S$6,IF(AND(P1418&lt;='Product Ratings'!$V$7,P1418&gt;='Product Ratings'!$U$7),'Product Ratings'!$S$7,IF(AND(P1418&lt;='Product Ratings'!$V$8,P1418&gt;='Product Ratings'!$U$8),'Product Ratings'!$S$8,IF(P1418&gt;='Product Ratings'!$U$9,'Product Ratings'!$S$9)))))</f>
        <v>5</v>
      </c>
      <c r="W1418" s="135">
        <f t="shared" si="6"/>
        <v>9</v>
      </c>
      <c r="X1418" s="90"/>
      <c r="Y1418" s="90"/>
      <c r="Z1418" s="90"/>
      <c r="AA1418" s="90"/>
      <c r="AB1418" s="90"/>
    </row>
    <row r="1419" ht="12.75" customHeight="1">
      <c r="A1419" s="87"/>
      <c r="B1419" s="90"/>
      <c r="C1419" s="90"/>
      <c r="D1419" s="126">
        <v>3.0</v>
      </c>
      <c r="E1419" s="127">
        <v>147.83</v>
      </c>
      <c r="F1419" s="128">
        <f t="shared" si="7"/>
        <v>96.0895</v>
      </c>
      <c r="G1419" s="129">
        <f t="shared" si="1"/>
        <v>51.7405</v>
      </c>
      <c r="H1419" s="130">
        <f t="shared" si="2"/>
        <v>0.35</v>
      </c>
      <c r="I1419" s="131">
        <v>44567.0</v>
      </c>
      <c r="J1419" s="132">
        <v>44603.0</v>
      </c>
      <c r="K1419" s="123"/>
      <c r="L1419" s="90"/>
      <c r="M1419" s="133">
        <f t="shared" si="3"/>
        <v>49.27666667</v>
      </c>
      <c r="N1419" s="99"/>
      <c r="O1419" s="133">
        <f t="shared" si="5"/>
        <v>32.02983333</v>
      </c>
      <c r="P1419" s="134">
        <v>0.9</v>
      </c>
      <c r="Q1419" s="90"/>
      <c r="R1419" s="99">
        <f>IF(AND(H1419&lt;='Product Ratings'!$E$5,H1419&gt;='Product Ratings'!$D$5),'Product Ratings'!$C$5,IF(AND(H1419&lt;='Product Ratings'!$E$6,H1419&gt;='Product Ratings'!$D$6),'Product Ratings'!$C$6,IF(AND(H1419&lt;='Product Ratings'!$E$7,H1419&gt;='Product Ratings'!$D$7),'Product Ratings'!$C$7,IF(AND(H1419&lt;='Product Ratings'!$E$8,H1419&gt;='Product Ratings'!$D$8),'Product Ratings'!$C$8,IF(H1419&gt;='Product Ratings'!$D$9,'Product Ratings'!$C$9)))))</f>
        <v>2</v>
      </c>
      <c r="S1419" s="99">
        <f>IF(AND(D1419&lt;='Product Ratings'!$I$5,D1419&gt;='Product Ratings'!$H$5),'Product Ratings'!$F$5,IF(AND(D1419&lt;='Product Ratings'!$I$6,D1419&gt;='Product Ratings'!$H$6),'Product Ratings'!$F$6,IF(AND(D1419&lt;='Product Ratings'!$I$7,I1419&gt;='Product Ratings'!$H$7),'Product Ratings'!$F$7,IF(AND(D1419&lt;='Product Ratings'!$I$8,D1419&gt;='Product Ratings'!$H$8),'Product Ratings'!$F$8,IF(D1419&gt;='Product Ratings'!$H$9,'Product Ratings'!$F$9)))))</f>
        <v>1</v>
      </c>
      <c r="T1419" s="99">
        <f>IF(AND(O1419&lt;='Product Ratings'!$M$5,O1419&gt;='Product Ratings'!$L$5),'Product Ratings'!$J$5,IF(AND(O1419&lt;='Product Ratings'!$M$6,O1419&gt;='Product Ratings'!$L$6),'Product Ratings'!$J$6,IF(AND(O1419&lt;='Product Ratings'!$M$7,O1419&gt;='Product Ratings'!$L$7),'Product Ratings'!$J$7,IF(AND(O1419&lt;='Product Ratings'!$M$8,O1419&gt;='Product Ratings'!$L$8),'Product Ratings'!$J$8,IF(O1419&gt;='Product Ratings'!$L$9,'Product Ratings'!$J$9)))))</f>
        <v>4</v>
      </c>
      <c r="U1419" s="99" t="b">
        <f>IF(AND(N1419&lt;='Product Ratings'!$R$5,N1419&gt;='Product Ratings'!$Q$5),'Product Ratings'!$O$5,IF(AND(N1419&lt;='Product Ratings'!$R$6,N1419&gt;='Product Ratings'!$Q$6),'Product Ratings'!$O$6,IF(AND(N1419&lt;='Product Ratings'!$R$7,N1419&gt;='Product Ratings'!$Q$7),'Product Ratings'!$O$7,IF(AND(N1419&lt;='Product Ratings'!$R$8,N1419&gt;='Product Ratings'!$Q$8),'Product Ratings'!$O$8,IF(N1419&gt;='Product Ratings'!$Q$9,'Product Ratings'!$O$9)))))</f>
        <v>0</v>
      </c>
      <c r="V1419" s="99">
        <f>IF(AND(P1419&lt;='Product Ratings'!$V$5,P1419&gt;='Product Ratings'!$U$5),'Product Ratings'!$S$5,IF(AND(P1419&lt;='Product Ratings'!$V$6,P1419&gt;='Product Ratings'!$U$6),'Product Ratings'!$S$6,IF(AND(P1419&lt;='Product Ratings'!$V$7,P1419&gt;='Product Ratings'!$U$7),'Product Ratings'!$S$7,IF(AND(P1419&lt;='Product Ratings'!$V$8,P1419&gt;='Product Ratings'!$U$8),'Product Ratings'!$S$8,IF(P1419&gt;='Product Ratings'!$U$9,'Product Ratings'!$S$9)))))</f>
        <v>5</v>
      </c>
      <c r="W1419" s="135">
        <f t="shared" si="6"/>
        <v>12</v>
      </c>
      <c r="X1419" s="90"/>
      <c r="Y1419" s="90"/>
      <c r="Z1419" s="90"/>
      <c r="AA1419" s="90"/>
      <c r="AB1419" s="90"/>
    </row>
    <row r="1420" ht="12.75" customHeight="1">
      <c r="A1420" s="87"/>
      <c r="B1420" s="90"/>
      <c r="C1420" s="90"/>
      <c r="D1420" s="126">
        <v>4.0</v>
      </c>
      <c r="E1420" s="127">
        <v>147.74</v>
      </c>
      <c r="F1420" s="128">
        <f t="shared" si="7"/>
        <v>96.031</v>
      </c>
      <c r="G1420" s="129">
        <f t="shared" si="1"/>
        <v>51.709</v>
      </c>
      <c r="H1420" s="130">
        <f t="shared" si="2"/>
        <v>0.35</v>
      </c>
      <c r="I1420" s="131">
        <v>44568.0</v>
      </c>
      <c r="J1420" s="132">
        <v>44604.0</v>
      </c>
      <c r="K1420" s="123"/>
      <c r="L1420" s="90"/>
      <c r="M1420" s="133">
        <f t="shared" si="3"/>
        <v>36.935</v>
      </c>
      <c r="N1420" s="99"/>
      <c r="O1420" s="133">
        <f t="shared" si="5"/>
        <v>24.00775</v>
      </c>
      <c r="P1420" s="134">
        <v>0.91</v>
      </c>
      <c r="Q1420" s="90"/>
      <c r="R1420" s="99">
        <f>IF(AND(H1420&lt;='Product Ratings'!$E$5,H1420&gt;='Product Ratings'!$D$5),'Product Ratings'!$C$5,IF(AND(H1420&lt;='Product Ratings'!$E$6,H1420&gt;='Product Ratings'!$D$6),'Product Ratings'!$C$6,IF(AND(H1420&lt;='Product Ratings'!$E$7,H1420&gt;='Product Ratings'!$D$7),'Product Ratings'!$C$7,IF(AND(H1420&lt;='Product Ratings'!$E$8,H1420&gt;='Product Ratings'!$D$8),'Product Ratings'!$C$8,IF(H1420&gt;='Product Ratings'!$D$9,'Product Ratings'!$C$9)))))</f>
        <v>2</v>
      </c>
      <c r="S1420" s="99">
        <f>IF(AND(D1420&lt;='Product Ratings'!$I$5,D1420&gt;='Product Ratings'!$H$5),'Product Ratings'!$F$5,IF(AND(D1420&lt;='Product Ratings'!$I$6,D1420&gt;='Product Ratings'!$H$6),'Product Ratings'!$F$6,IF(AND(D1420&lt;='Product Ratings'!$I$7,I1420&gt;='Product Ratings'!$H$7),'Product Ratings'!$F$7,IF(AND(D1420&lt;='Product Ratings'!$I$8,D1420&gt;='Product Ratings'!$H$8),'Product Ratings'!$F$8,IF(D1420&gt;='Product Ratings'!$H$9,'Product Ratings'!$F$9)))))</f>
        <v>1</v>
      </c>
      <c r="T1420" s="99">
        <f>IF(AND(O1420&lt;='Product Ratings'!$M$5,O1420&gt;='Product Ratings'!$L$5),'Product Ratings'!$J$5,IF(AND(O1420&lt;='Product Ratings'!$M$6,O1420&gt;='Product Ratings'!$L$6),'Product Ratings'!$J$6,IF(AND(O1420&lt;='Product Ratings'!$M$7,O1420&gt;='Product Ratings'!$L$7),'Product Ratings'!$J$7,IF(AND(O1420&lt;='Product Ratings'!$M$8,O1420&gt;='Product Ratings'!$L$8),'Product Ratings'!$J$8,IF(O1420&gt;='Product Ratings'!$L$9,'Product Ratings'!$J$9)))))</f>
        <v>5</v>
      </c>
      <c r="U1420" s="99" t="b">
        <f>IF(AND(N1420&lt;='Product Ratings'!$R$5,N1420&gt;='Product Ratings'!$Q$5),'Product Ratings'!$O$5,IF(AND(N1420&lt;='Product Ratings'!$R$6,N1420&gt;='Product Ratings'!$Q$6),'Product Ratings'!$O$6,IF(AND(N1420&lt;='Product Ratings'!$R$7,N1420&gt;='Product Ratings'!$Q$7),'Product Ratings'!$O$7,IF(AND(N1420&lt;='Product Ratings'!$R$8,N1420&gt;='Product Ratings'!$Q$8),'Product Ratings'!$O$8,IF(N1420&gt;='Product Ratings'!$Q$9,'Product Ratings'!$O$9)))))</f>
        <v>0</v>
      </c>
      <c r="V1420" s="99">
        <f>IF(AND(P1420&lt;='Product Ratings'!$V$5,P1420&gt;='Product Ratings'!$U$5),'Product Ratings'!$S$5,IF(AND(P1420&lt;='Product Ratings'!$V$6,P1420&gt;='Product Ratings'!$U$6),'Product Ratings'!$S$6,IF(AND(P1420&lt;='Product Ratings'!$V$7,P1420&gt;='Product Ratings'!$U$7),'Product Ratings'!$S$7,IF(AND(P1420&lt;='Product Ratings'!$V$8,P1420&gt;='Product Ratings'!$U$8),'Product Ratings'!$S$8,IF(P1420&gt;='Product Ratings'!$U$9,'Product Ratings'!$S$9)))))</f>
        <v>5</v>
      </c>
      <c r="W1420" s="135">
        <f t="shared" si="6"/>
        <v>13</v>
      </c>
      <c r="X1420" s="90"/>
      <c r="Y1420" s="90"/>
      <c r="Z1420" s="90"/>
      <c r="AA1420" s="90"/>
      <c r="AB1420" s="90"/>
    </row>
    <row r="1421" ht="12.75" customHeight="1">
      <c r="A1421" s="87"/>
      <c r="B1421" s="90"/>
      <c r="C1421" s="90"/>
      <c r="D1421" s="126">
        <v>5.0</v>
      </c>
      <c r="E1421" s="127">
        <v>112.96</v>
      </c>
      <c r="F1421" s="128">
        <f t="shared" si="7"/>
        <v>73.424</v>
      </c>
      <c r="G1421" s="129">
        <f t="shared" si="1"/>
        <v>39.536</v>
      </c>
      <c r="H1421" s="130">
        <f t="shared" si="2"/>
        <v>0.35</v>
      </c>
      <c r="I1421" s="131">
        <v>44569.0</v>
      </c>
      <c r="J1421" s="132">
        <v>44605.0</v>
      </c>
      <c r="K1421" s="123"/>
      <c r="L1421" s="90"/>
      <c r="M1421" s="133">
        <f t="shared" si="3"/>
        <v>22.592</v>
      </c>
      <c r="N1421" s="99"/>
      <c r="O1421" s="133">
        <f t="shared" si="5"/>
        <v>14.6848</v>
      </c>
      <c r="P1421" s="134">
        <v>0.94</v>
      </c>
      <c r="Q1421" s="90"/>
      <c r="R1421" s="99">
        <f>IF(AND(H1421&lt;='Product Ratings'!$E$5,H1421&gt;='Product Ratings'!$D$5),'Product Ratings'!$C$5,IF(AND(H1421&lt;='Product Ratings'!$E$6,H1421&gt;='Product Ratings'!$D$6),'Product Ratings'!$C$6,IF(AND(H1421&lt;='Product Ratings'!$E$7,H1421&gt;='Product Ratings'!$D$7),'Product Ratings'!$C$7,IF(AND(H1421&lt;='Product Ratings'!$E$8,H1421&gt;='Product Ratings'!$D$8),'Product Ratings'!$C$8,IF(H1421&gt;='Product Ratings'!$D$9,'Product Ratings'!$C$9)))))</f>
        <v>2</v>
      </c>
      <c r="S1421" s="99">
        <f>IF(AND(D1421&lt;='Product Ratings'!$I$5,D1421&gt;='Product Ratings'!$H$5),'Product Ratings'!$F$5,IF(AND(D1421&lt;='Product Ratings'!$I$6,D1421&gt;='Product Ratings'!$H$6),'Product Ratings'!$F$6,IF(AND(D1421&lt;='Product Ratings'!$I$7,I1421&gt;='Product Ratings'!$H$7),'Product Ratings'!$F$7,IF(AND(D1421&lt;='Product Ratings'!$I$8,D1421&gt;='Product Ratings'!$H$8),'Product Ratings'!$F$8,IF(D1421&gt;='Product Ratings'!$H$9,'Product Ratings'!$F$9)))))</f>
        <v>1</v>
      </c>
      <c r="T1421" s="99">
        <f>IF(AND(O1421&lt;='Product Ratings'!$M$5,O1421&gt;='Product Ratings'!$L$5),'Product Ratings'!$J$5,IF(AND(O1421&lt;='Product Ratings'!$M$6,O1421&gt;='Product Ratings'!$L$6),'Product Ratings'!$J$6,IF(AND(O1421&lt;='Product Ratings'!$M$7,O1421&gt;='Product Ratings'!$L$7),'Product Ratings'!$J$7,IF(AND(O1421&lt;='Product Ratings'!$M$8,O1421&gt;='Product Ratings'!$L$8),'Product Ratings'!$J$8,IF(O1421&gt;='Product Ratings'!$L$9,'Product Ratings'!$J$9)))))</f>
        <v>5</v>
      </c>
      <c r="U1421" s="99" t="b">
        <f>IF(AND(N1421&lt;='Product Ratings'!$R$5,N1421&gt;='Product Ratings'!$Q$5),'Product Ratings'!$O$5,IF(AND(N1421&lt;='Product Ratings'!$R$6,N1421&gt;='Product Ratings'!$Q$6),'Product Ratings'!$O$6,IF(AND(N1421&lt;='Product Ratings'!$R$7,N1421&gt;='Product Ratings'!$Q$7),'Product Ratings'!$O$7,IF(AND(N1421&lt;='Product Ratings'!$R$8,N1421&gt;='Product Ratings'!$Q$8),'Product Ratings'!$O$8,IF(N1421&gt;='Product Ratings'!$Q$9,'Product Ratings'!$O$9)))))</f>
        <v>0</v>
      </c>
      <c r="V1421" s="99">
        <f>IF(AND(P1421&lt;='Product Ratings'!$V$5,P1421&gt;='Product Ratings'!$U$5),'Product Ratings'!$S$5,IF(AND(P1421&lt;='Product Ratings'!$V$6,P1421&gt;='Product Ratings'!$U$6),'Product Ratings'!$S$6,IF(AND(P1421&lt;='Product Ratings'!$V$7,P1421&gt;='Product Ratings'!$U$7),'Product Ratings'!$S$7,IF(AND(P1421&lt;='Product Ratings'!$V$8,P1421&gt;='Product Ratings'!$U$8),'Product Ratings'!$S$8,IF(P1421&gt;='Product Ratings'!$U$9,'Product Ratings'!$S$9)))))</f>
        <v>5</v>
      </c>
      <c r="W1421" s="135">
        <f t="shared" si="6"/>
        <v>13</v>
      </c>
      <c r="X1421" s="90"/>
      <c r="Y1421" s="90"/>
      <c r="Z1421" s="90"/>
      <c r="AA1421" s="90"/>
      <c r="AB1421" s="90"/>
    </row>
    <row r="1422" ht="12.75" customHeight="1">
      <c r="A1422" s="87"/>
      <c r="B1422" s="90"/>
      <c r="C1422" s="90"/>
      <c r="D1422" s="126">
        <v>6.0</v>
      </c>
      <c r="E1422" s="127">
        <v>100.0</v>
      </c>
      <c r="F1422" s="128">
        <f t="shared" si="7"/>
        <v>65</v>
      </c>
      <c r="G1422" s="129">
        <f t="shared" si="1"/>
        <v>35</v>
      </c>
      <c r="H1422" s="130">
        <f t="shared" si="2"/>
        <v>0.35</v>
      </c>
      <c r="I1422" s="131">
        <v>44570.0</v>
      </c>
      <c r="J1422" s="132">
        <v>44606.0</v>
      </c>
      <c r="K1422" s="123"/>
      <c r="L1422" s="90"/>
      <c r="M1422" s="133">
        <f t="shared" si="3"/>
        <v>16.66666667</v>
      </c>
      <c r="N1422" s="99"/>
      <c r="O1422" s="133">
        <f t="shared" si="5"/>
        <v>10.83333333</v>
      </c>
      <c r="P1422" s="134">
        <v>0.97</v>
      </c>
      <c r="Q1422" s="90"/>
      <c r="R1422" s="99">
        <f>IF(AND(H1422&lt;='Product Ratings'!$E$5,H1422&gt;='Product Ratings'!$D$5),'Product Ratings'!$C$5,IF(AND(H1422&lt;='Product Ratings'!$E$6,H1422&gt;='Product Ratings'!$D$6),'Product Ratings'!$C$6,IF(AND(H1422&lt;='Product Ratings'!$E$7,H1422&gt;='Product Ratings'!$D$7),'Product Ratings'!$C$7,IF(AND(H1422&lt;='Product Ratings'!$E$8,H1422&gt;='Product Ratings'!$D$8),'Product Ratings'!$C$8,IF(H1422&gt;='Product Ratings'!$D$9,'Product Ratings'!$C$9)))))</f>
        <v>2</v>
      </c>
      <c r="S1422" s="99">
        <f>IF(AND(D1422&lt;='Product Ratings'!$I$5,D1422&gt;='Product Ratings'!$H$5),'Product Ratings'!$F$5,IF(AND(D1422&lt;='Product Ratings'!$I$6,D1422&gt;='Product Ratings'!$H$6),'Product Ratings'!$F$6,IF(AND(D1422&lt;='Product Ratings'!$I$7,I1422&gt;='Product Ratings'!$H$7),'Product Ratings'!$F$7,IF(AND(D1422&lt;='Product Ratings'!$I$8,D1422&gt;='Product Ratings'!$H$8),'Product Ratings'!$F$8,IF(D1422&gt;='Product Ratings'!$H$9,'Product Ratings'!$F$9)))))</f>
        <v>2</v>
      </c>
      <c r="T1422" s="99">
        <f>IF(AND(O1422&lt;='Product Ratings'!$M$5,O1422&gt;='Product Ratings'!$L$5),'Product Ratings'!$J$5,IF(AND(O1422&lt;='Product Ratings'!$M$6,O1422&gt;='Product Ratings'!$L$6),'Product Ratings'!$J$6,IF(AND(O1422&lt;='Product Ratings'!$M$7,O1422&gt;='Product Ratings'!$L$7),'Product Ratings'!$J$7,IF(AND(O1422&lt;='Product Ratings'!$M$8,O1422&gt;='Product Ratings'!$L$8),'Product Ratings'!$J$8,IF(O1422&gt;='Product Ratings'!$L$9,'Product Ratings'!$J$9)))))</f>
        <v>5</v>
      </c>
      <c r="U1422" s="99" t="b">
        <f>IF(AND(N1422&lt;='Product Ratings'!$R$5,N1422&gt;='Product Ratings'!$Q$5),'Product Ratings'!$O$5,IF(AND(N1422&lt;='Product Ratings'!$R$6,N1422&gt;='Product Ratings'!$Q$6),'Product Ratings'!$O$6,IF(AND(N1422&lt;='Product Ratings'!$R$7,N1422&gt;='Product Ratings'!$Q$7),'Product Ratings'!$O$7,IF(AND(N1422&lt;='Product Ratings'!$R$8,N1422&gt;='Product Ratings'!$Q$8),'Product Ratings'!$O$8,IF(N1422&gt;='Product Ratings'!$Q$9,'Product Ratings'!$O$9)))))</f>
        <v>0</v>
      </c>
      <c r="V1422" s="99">
        <f>IF(AND(P1422&lt;='Product Ratings'!$V$5,P1422&gt;='Product Ratings'!$U$5),'Product Ratings'!$S$5,IF(AND(P1422&lt;='Product Ratings'!$V$6,P1422&gt;='Product Ratings'!$U$6),'Product Ratings'!$S$6,IF(AND(P1422&lt;='Product Ratings'!$V$7,P1422&gt;='Product Ratings'!$U$7),'Product Ratings'!$S$7,IF(AND(P1422&lt;='Product Ratings'!$V$8,P1422&gt;='Product Ratings'!$U$8),'Product Ratings'!$S$8,IF(P1422&gt;='Product Ratings'!$U$9,'Product Ratings'!$S$9)))))</f>
        <v>5</v>
      </c>
      <c r="W1422" s="135">
        <f t="shared" si="6"/>
        <v>14</v>
      </c>
      <c r="X1422" s="90"/>
      <c r="Y1422" s="90"/>
      <c r="Z1422" s="90"/>
      <c r="AA1422" s="90"/>
      <c r="AB1422" s="90"/>
    </row>
    <row r="1423" ht="12.75" customHeight="1">
      <c r="A1423" s="87"/>
      <c r="B1423" s="90"/>
      <c r="C1423" s="90"/>
      <c r="D1423" s="126">
        <v>1.0</v>
      </c>
      <c r="E1423" s="127">
        <v>417.22</v>
      </c>
      <c r="F1423" s="128">
        <f t="shared" si="7"/>
        <v>271.193</v>
      </c>
      <c r="G1423" s="129">
        <f t="shared" si="1"/>
        <v>146.027</v>
      </c>
      <c r="H1423" s="130">
        <f t="shared" si="2"/>
        <v>0.35</v>
      </c>
      <c r="I1423" s="131">
        <v>44571.0</v>
      </c>
      <c r="J1423" s="132">
        <v>44607.0</v>
      </c>
      <c r="K1423" s="123"/>
      <c r="L1423" s="90"/>
      <c r="M1423" s="133">
        <f t="shared" si="3"/>
        <v>417.22</v>
      </c>
      <c r="N1423" s="99"/>
      <c r="O1423" s="133">
        <f t="shared" si="5"/>
        <v>271.193</v>
      </c>
      <c r="P1423" s="134">
        <v>0.93</v>
      </c>
      <c r="Q1423" s="90"/>
      <c r="R1423" s="99">
        <f>IF(AND(H1423&lt;='Product Ratings'!$E$5,H1423&gt;='Product Ratings'!$D$5),'Product Ratings'!$C$5,IF(AND(H1423&lt;='Product Ratings'!$E$6,H1423&gt;='Product Ratings'!$D$6),'Product Ratings'!$C$6,IF(AND(H1423&lt;='Product Ratings'!$E$7,H1423&gt;='Product Ratings'!$D$7),'Product Ratings'!$C$7,IF(AND(H1423&lt;='Product Ratings'!$E$8,H1423&gt;='Product Ratings'!$D$8),'Product Ratings'!$C$8,IF(H1423&gt;='Product Ratings'!$D$9,'Product Ratings'!$C$9)))))</f>
        <v>2</v>
      </c>
      <c r="S1423" s="99">
        <f>IF(AND(D1423&lt;='Product Ratings'!$I$5,D1423&gt;='Product Ratings'!$H$5),'Product Ratings'!$F$5,IF(AND(D1423&lt;='Product Ratings'!$I$6,D1423&gt;='Product Ratings'!$H$6),'Product Ratings'!$F$6,IF(AND(D1423&lt;='Product Ratings'!$I$7,I1423&gt;='Product Ratings'!$H$7),'Product Ratings'!$F$7,IF(AND(D1423&lt;='Product Ratings'!$I$8,D1423&gt;='Product Ratings'!$H$8),'Product Ratings'!$F$8,IF(D1423&gt;='Product Ratings'!$H$9,'Product Ratings'!$F$9)))))</f>
        <v>1</v>
      </c>
      <c r="T1423" s="99">
        <f>IF(AND(O1423&lt;='Product Ratings'!$M$5,O1423&gt;='Product Ratings'!$L$5),'Product Ratings'!$J$5,IF(AND(O1423&lt;='Product Ratings'!$M$6,O1423&gt;='Product Ratings'!$L$6),'Product Ratings'!$J$6,IF(AND(O1423&lt;='Product Ratings'!$M$7,O1423&gt;='Product Ratings'!$L$7),'Product Ratings'!$J$7,IF(AND(O1423&lt;='Product Ratings'!$M$8,O1423&gt;='Product Ratings'!$L$8),'Product Ratings'!$J$8,IF(O1423&gt;='Product Ratings'!$L$9,'Product Ratings'!$J$9)))))</f>
        <v>1</v>
      </c>
      <c r="U1423" s="99" t="b">
        <f>IF(AND(N1423&lt;='Product Ratings'!$R$5,N1423&gt;='Product Ratings'!$Q$5),'Product Ratings'!$O$5,IF(AND(N1423&lt;='Product Ratings'!$R$6,N1423&gt;='Product Ratings'!$Q$6),'Product Ratings'!$O$6,IF(AND(N1423&lt;='Product Ratings'!$R$7,N1423&gt;='Product Ratings'!$Q$7),'Product Ratings'!$O$7,IF(AND(N1423&lt;='Product Ratings'!$R$8,N1423&gt;='Product Ratings'!$Q$8),'Product Ratings'!$O$8,IF(N1423&gt;='Product Ratings'!$Q$9,'Product Ratings'!$O$9)))))</f>
        <v>0</v>
      </c>
      <c r="V1423" s="99">
        <f>IF(AND(P1423&lt;='Product Ratings'!$V$5,P1423&gt;='Product Ratings'!$U$5),'Product Ratings'!$S$5,IF(AND(P1423&lt;='Product Ratings'!$V$6,P1423&gt;='Product Ratings'!$U$6),'Product Ratings'!$S$6,IF(AND(P1423&lt;='Product Ratings'!$V$7,P1423&gt;='Product Ratings'!$U$7),'Product Ratings'!$S$7,IF(AND(P1423&lt;='Product Ratings'!$V$8,P1423&gt;='Product Ratings'!$U$8),'Product Ratings'!$S$8,IF(P1423&gt;='Product Ratings'!$U$9,'Product Ratings'!$S$9)))))</f>
        <v>5</v>
      </c>
      <c r="W1423" s="135">
        <f t="shared" si="6"/>
        <v>9</v>
      </c>
      <c r="X1423" s="90"/>
      <c r="Y1423" s="90"/>
      <c r="Z1423" s="90"/>
      <c r="AA1423" s="90"/>
      <c r="AB1423" s="90"/>
    </row>
    <row r="1424" ht="12.75" customHeight="1">
      <c r="A1424" s="87"/>
      <c r="B1424" s="90"/>
      <c r="C1424" s="90"/>
      <c r="D1424" s="126">
        <v>2.0</v>
      </c>
      <c r="E1424" s="127">
        <v>147.74</v>
      </c>
      <c r="F1424" s="128">
        <f t="shared" si="7"/>
        <v>96.031</v>
      </c>
      <c r="G1424" s="129">
        <f t="shared" si="1"/>
        <v>51.709</v>
      </c>
      <c r="H1424" s="130">
        <f t="shared" si="2"/>
        <v>0.35</v>
      </c>
      <c r="I1424" s="131">
        <v>44572.0</v>
      </c>
      <c r="J1424" s="132">
        <v>44608.0</v>
      </c>
      <c r="K1424" s="123"/>
      <c r="L1424" s="90"/>
      <c r="M1424" s="133">
        <f t="shared" si="3"/>
        <v>73.87</v>
      </c>
      <c r="N1424" s="99"/>
      <c r="O1424" s="133">
        <f t="shared" si="5"/>
        <v>48.0155</v>
      </c>
      <c r="P1424" s="134">
        <v>0.65</v>
      </c>
      <c r="Q1424" s="90"/>
      <c r="R1424" s="99">
        <f>IF(AND(H1424&lt;='Product Ratings'!$E$5,H1424&gt;='Product Ratings'!$D$5),'Product Ratings'!$C$5,IF(AND(H1424&lt;='Product Ratings'!$E$6,H1424&gt;='Product Ratings'!$D$6),'Product Ratings'!$C$6,IF(AND(H1424&lt;='Product Ratings'!$E$7,H1424&gt;='Product Ratings'!$D$7),'Product Ratings'!$C$7,IF(AND(H1424&lt;='Product Ratings'!$E$8,H1424&gt;='Product Ratings'!$D$8),'Product Ratings'!$C$8,IF(H1424&gt;='Product Ratings'!$D$9,'Product Ratings'!$C$9)))))</f>
        <v>2</v>
      </c>
      <c r="S1424" s="99">
        <f>IF(AND(D1424&lt;='Product Ratings'!$I$5,D1424&gt;='Product Ratings'!$H$5),'Product Ratings'!$F$5,IF(AND(D1424&lt;='Product Ratings'!$I$6,D1424&gt;='Product Ratings'!$H$6),'Product Ratings'!$F$6,IF(AND(D1424&lt;='Product Ratings'!$I$7,I1424&gt;='Product Ratings'!$H$7),'Product Ratings'!$F$7,IF(AND(D1424&lt;='Product Ratings'!$I$8,D1424&gt;='Product Ratings'!$H$8),'Product Ratings'!$F$8,IF(D1424&gt;='Product Ratings'!$H$9,'Product Ratings'!$F$9)))))</f>
        <v>1</v>
      </c>
      <c r="T1424" s="99">
        <f>IF(AND(O1424&lt;='Product Ratings'!$M$5,O1424&gt;='Product Ratings'!$L$5),'Product Ratings'!$J$5,IF(AND(O1424&lt;='Product Ratings'!$M$6,O1424&gt;='Product Ratings'!$L$6),'Product Ratings'!$J$6,IF(AND(O1424&lt;='Product Ratings'!$M$7,O1424&gt;='Product Ratings'!$L$7),'Product Ratings'!$J$7,IF(AND(O1424&lt;='Product Ratings'!$M$8,O1424&gt;='Product Ratings'!$L$8),'Product Ratings'!$J$8,IF(O1424&gt;='Product Ratings'!$L$9,'Product Ratings'!$J$9)))))</f>
        <v>3</v>
      </c>
      <c r="U1424" s="99" t="b">
        <f>IF(AND(N1424&lt;='Product Ratings'!$R$5,N1424&gt;='Product Ratings'!$Q$5),'Product Ratings'!$O$5,IF(AND(N1424&lt;='Product Ratings'!$R$6,N1424&gt;='Product Ratings'!$Q$6),'Product Ratings'!$O$6,IF(AND(N1424&lt;='Product Ratings'!$R$7,N1424&gt;='Product Ratings'!$Q$7),'Product Ratings'!$O$7,IF(AND(N1424&lt;='Product Ratings'!$R$8,N1424&gt;='Product Ratings'!$Q$8),'Product Ratings'!$O$8,IF(N1424&gt;='Product Ratings'!$Q$9,'Product Ratings'!$O$9)))))</f>
        <v>0</v>
      </c>
      <c r="V1424" s="99">
        <f>IF(AND(P1424&lt;='Product Ratings'!$V$5,P1424&gt;='Product Ratings'!$U$5),'Product Ratings'!$S$5,IF(AND(P1424&lt;='Product Ratings'!$V$6,P1424&gt;='Product Ratings'!$U$6),'Product Ratings'!$S$6,IF(AND(P1424&lt;='Product Ratings'!$V$7,P1424&gt;='Product Ratings'!$U$7),'Product Ratings'!$S$7,IF(AND(P1424&lt;='Product Ratings'!$V$8,P1424&gt;='Product Ratings'!$U$8),'Product Ratings'!$S$8,IF(P1424&gt;='Product Ratings'!$U$9,'Product Ratings'!$S$9)))))</f>
        <v>5</v>
      </c>
      <c r="W1424" s="135">
        <f t="shared" si="6"/>
        <v>11</v>
      </c>
      <c r="X1424" s="90"/>
      <c r="Y1424" s="90"/>
      <c r="Z1424" s="90"/>
      <c r="AA1424" s="90"/>
      <c r="AB1424" s="90"/>
    </row>
    <row r="1425" ht="12.75" customHeight="1">
      <c r="A1425" s="87"/>
      <c r="B1425" s="90"/>
      <c r="C1425" s="90"/>
      <c r="D1425" s="126">
        <v>3.0</v>
      </c>
      <c r="E1425" s="127">
        <v>112.96</v>
      </c>
      <c r="F1425" s="128">
        <f t="shared" si="7"/>
        <v>73.424</v>
      </c>
      <c r="G1425" s="129">
        <f t="shared" si="1"/>
        <v>39.536</v>
      </c>
      <c r="H1425" s="130">
        <f t="shared" si="2"/>
        <v>0.35</v>
      </c>
      <c r="I1425" s="131">
        <v>44573.0</v>
      </c>
      <c r="J1425" s="132">
        <v>44609.0</v>
      </c>
      <c r="K1425" s="123"/>
      <c r="L1425" s="90"/>
      <c r="M1425" s="133">
        <f t="shared" si="3"/>
        <v>37.65333333</v>
      </c>
      <c r="N1425" s="99"/>
      <c r="O1425" s="133">
        <f t="shared" si="5"/>
        <v>24.47466667</v>
      </c>
      <c r="P1425" s="134">
        <v>0.45</v>
      </c>
      <c r="Q1425" s="90"/>
      <c r="R1425" s="99">
        <f>IF(AND(H1425&lt;='Product Ratings'!$E$5,H1425&gt;='Product Ratings'!$D$5),'Product Ratings'!$C$5,IF(AND(H1425&lt;='Product Ratings'!$E$6,H1425&gt;='Product Ratings'!$D$6),'Product Ratings'!$C$6,IF(AND(H1425&lt;='Product Ratings'!$E$7,H1425&gt;='Product Ratings'!$D$7),'Product Ratings'!$C$7,IF(AND(H1425&lt;='Product Ratings'!$E$8,H1425&gt;='Product Ratings'!$D$8),'Product Ratings'!$C$8,IF(H1425&gt;='Product Ratings'!$D$9,'Product Ratings'!$C$9)))))</f>
        <v>2</v>
      </c>
      <c r="S1425" s="99">
        <f>IF(AND(D1425&lt;='Product Ratings'!$I$5,D1425&gt;='Product Ratings'!$H$5),'Product Ratings'!$F$5,IF(AND(D1425&lt;='Product Ratings'!$I$6,D1425&gt;='Product Ratings'!$H$6),'Product Ratings'!$F$6,IF(AND(D1425&lt;='Product Ratings'!$I$7,I1425&gt;='Product Ratings'!$H$7),'Product Ratings'!$F$7,IF(AND(D1425&lt;='Product Ratings'!$I$8,D1425&gt;='Product Ratings'!$H$8),'Product Ratings'!$F$8,IF(D1425&gt;='Product Ratings'!$H$9,'Product Ratings'!$F$9)))))</f>
        <v>1</v>
      </c>
      <c r="T1425" s="99">
        <f>IF(AND(O1425&lt;='Product Ratings'!$M$5,O1425&gt;='Product Ratings'!$L$5),'Product Ratings'!$J$5,IF(AND(O1425&lt;='Product Ratings'!$M$6,O1425&gt;='Product Ratings'!$L$6),'Product Ratings'!$J$6,IF(AND(O1425&lt;='Product Ratings'!$M$7,O1425&gt;='Product Ratings'!$L$7),'Product Ratings'!$J$7,IF(AND(O1425&lt;='Product Ratings'!$M$8,O1425&gt;='Product Ratings'!$L$8),'Product Ratings'!$J$8,IF(O1425&gt;='Product Ratings'!$L$9,'Product Ratings'!$J$9)))))</f>
        <v>5</v>
      </c>
      <c r="U1425" s="99" t="b">
        <f>IF(AND(N1425&lt;='Product Ratings'!$R$5,N1425&gt;='Product Ratings'!$Q$5),'Product Ratings'!$O$5,IF(AND(N1425&lt;='Product Ratings'!$R$6,N1425&gt;='Product Ratings'!$Q$6),'Product Ratings'!$O$6,IF(AND(N1425&lt;='Product Ratings'!$R$7,N1425&gt;='Product Ratings'!$Q$7),'Product Ratings'!$O$7,IF(AND(N1425&lt;='Product Ratings'!$R$8,N1425&gt;='Product Ratings'!$Q$8),'Product Ratings'!$O$8,IF(N1425&gt;='Product Ratings'!$Q$9,'Product Ratings'!$O$9)))))</f>
        <v>0</v>
      </c>
      <c r="V1425" s="99">
        <f>IF(AND(P1425&lt;='Product Ratings'!$V$5,P1425&gt;='Product Ratings'!$U$5),'Product Ratings'!$S$5,IF(AND(P1425&lt;='Product Ratings'!$V$6,P1425&gt;='Product Ratings'!$U$6),'Product Ratings'!$S$6,IF(AND(P1425&lt;='Product Ratings'!$V$7,P1425&gt;='Product Ratings'!$U$7),'Product Ratings'!$S$7,IF(AND(P1425&lt;='Product Ratings'!$V$8,P1425&gt;='Product Ratings'!$U$8),'Product Ratings'!$S$8,IF(P1425&gt;='Product Ratings'!$U$9,'Product Ratings'!$S$9)))))</f>
        <v>4</v>
      </c>
      <c r="W1425" s="135">
        <f t="shared" si="6"/>
        <v>12</v>
      </c>
      <c r="X1425" s="90"/>
      <c r="Y1425" s="90"/>
      <c r="Z1425" s="90"/>
      <c r="AA1425" s="90"/>
      <c r="AB1425" s="90"/>
    </row>
    <row r="1426" ht="12.75" customHeight="1">
      <c r="A1426" s="87"/>
      <c r="B1426" s="90"/>
      <c r="C1426" s="90"/>
      <c r="D1426" s="126">
        <v>4.0</v>
      </c>
      <c r="E1426" s="127">
        <v>191.3</v>
      </c>
      <c r="F1426" s="128">
        <f t="shared" si="7"/>
        <v>124.345</v>
      </c>
      <c r="G1426" s="129">
        <f t="shared" si="1"/>
        <v>66.955</v>
      </c>
      <c r="H1426" s="130">
        <f t="shared" si="2"/>
        <v>0.35</v>
      </c>
      <c r="I1426" s="131">
        <v>44574.0</v>
      </c>
      <c r="J1426" s="132">
        <v>44610.0</v>
      </c>
      <c r="K1426" s="123"/>
      <c r="L1426" s="90"/>
      <c r="M1426" s="133">
        <f t="shared" si="3"/>
        <v>47.825</v>
      </c>
      <c r="N1426" s="99"/>
      <c r="O1426" s="133">
        <f t="shared" si="5"/>
        <v>31.08625</v>
      </c>
      <c r="P1426" s="134">
        <v>0.48</v>
      </c>
      <c r="Q1426" s="90"/>
      <c r="R1426" s="99">
        <f>IF(AND(H1426&lt;='Product Ratings'!$E$5,H1426&gt;='Product Ratings'!$D$5),'Product Ratings'!$C$5,IF(AND(H1426&lt;='Product Ratings'!$E$6,H1426&gt;='Product Ratings'!$D$6),'Product Ratings'!$C$6,IF(AND(H1426&lt;='Product Ratings'!$E$7,H1426&gt;='Product Ratings'!$D$7),'Product Ratings'!$C$7,IF(AND(H1426&lt;='Product Ratings'!$E$8,H1426&gt;='Product Ratings'!$D$8),'Product Ratings'!$C$8,IF(H1426&gt;='Product Ratings'!$D$9,'Product Ratings'!$C$9)))))</f>
        <v>2</v>
      </c>
      <c r="S1426" s="99">
        <f>IF(AND(D1426&lt;='Product Ratings'!$I$5,D1426&gt;='Product Ratings'!$H$5),'Product Ratings'!$F$5,IF(AND(D1426&lt;='Product Ratings'!$I$6,D1426&gt;='Product Ratings'!$H$6),'Product Ratings'!$F$6,IF(AND(D1426&lt;='Product Ratings'!$I$7,I1426&gt;='Product Ratings'!$H$7),'Product Ratings'!$F$7,IF(AND(D1426&lt;='Product Ratings'!$I$8,D1426&gt;='Product Ratings'!$H$8),'Product Ratings'!$F$8,IF(D1426&gt;='Product Ratings'!$H$9,'Product Ratings'!$F$9)))))</f>
        <v>1</v>
      </c>
      <c r="T1426" s="99">
        <f>IF(AND(O1426&lt;='Product Ratings'!$M$5,O1426&gt;='Product Ratings'!$L$5),'Product Ratings'!$J$5,IF(AND(O1426&lt;='Product Ratings'!$M$6,O1426&gt;='Product Ratings'!$L$6),'Product Ratings'!$J$6,IF(AND(O1426&lt;='Product Ratings'!$M$7,O1426&gt;='Product Ratings'!$L$7),'Product Ratings'!$J$7,IF(AND(O1426&lt;='Product Ratings'!$M$8,O1426&gt;='Product Ratings'!$L$8),'Product Ratings'!$J$8,IF(O1426&gt;='Product Ratings'!$L$9,'Product Ratings'!$J$9)))))</f>
        <v>4</v>
      </c>
      <c r="U1426" s="99" t="b">
        <f>IF(AND(N1426&lt;='Product Ratings'!$R$5,N1426&gt;='Product Ratings'!$Q$5),'Product Ratings'!$O$5,IF(AND(N1426&lt;='Product Ratings'!$R$6,N1426&gt;='Product Ratings'!$Q$6),'Product Ratings'!$O$6,IF(AND(N1426&lt;='Product Ratings'!$R$7,N1426&gt;='Product Ratings'!$Q$7),'Product Ratings'!$O$7,IF(AND(N1426&lt;='Product Ratings'!$R$8,N1426&gt;='Product Ratings'!$Q$8),'Product Ratings'!$O$8,IF(N1426&gt;='Product Ratings'!$Q$9,'Product Ratings'!$O$9)))))</f>
        <v>0</v>
      </c>
      <c r="V1426" s="99">
        <f>IF(AND(P1426&lt;='Product Ratings'!$V$5,P1426&gt;='Product Ratings'!$U$5),'Product Ratings'!$S$5,IF(AND(P1426&lt;='Product Ratings'!$V$6,P1426&gt;='Product Ratings'!$U$6),'Product Ratings'!$S$6,IF(AND(P1426&lt;='Product Ratings'!$V$7,P1426&gt;='Product Ratings'!$U$7),'Product Ratings'!$S$7,IF(AND(P1426&lt;='Product Ratings'!$V$8,P1426&gt;='Product Ratings'!$U$8),'Product Ratings'!$S$8,IF(P1426&gt;='Product Ratings'!$U$9,'Product Ratings'!$S$9)))))</f>
        <v>4</v>
      </c>
      <c r="W1426" s="135">
        <f t="shared" si="6"/>
        <v>11</v>
      </c>
      <c r="X1426" s="90"/>
      <c r="Y1426" s="90"/>
      <c r="Z1426" s="90"/>
      <c r="AA1426" s="90"/>
      <c r="AB1426" s="90"/>
    </row>
    <row r="1427" ht="12.75" customHeight="1">
      <c r="A1427" s="87"/>
      <c r="B1427" s="90"/>
      <c r="C1427" s="90"/>
      <c r="D1427" s="126">
        <v>5.0</v>
      </c>
      <c r="E1427" s="127">
        <v>182.61</v>
      </c>
      <c r="F1427" s="128">
        <f t="shared" si="7"/>
        <v>118.6965</v>
      </c>
      <c r="G1427" s="129">
        <f t="shared" si="1"/>
        <v>63.9135</v>
      </c>
      <c r="H1427" s="130">
        <f t="shared" si="2"/>
        <v>0.35</v>
      </c>
      <c r="I1427" s="131">
        <v>44575.0</v>
      </c>
      <c r="J1427" s="132">
        <v>44611.0</v>
      </c>
      <c r="K1427" s="123"/>
      <c r="L1427" s="90"/>
      <c r="M1427" s="133">
        <f t="shared" si="3"/>
        <v>36.522</v>
      </c>
      <c r="N1427" s="99"/>
      <c r="O1427" s="133">
        <f t="shared" si="5"/>
        <v>23.7393</v>
      </c>
      <c r="P1427" s="134">
        <v>0.43</v>
      </c>
      <c r="Q1427" s="90"/>
      <c r="R1427" s="99">
        <f>IF(AND(H1427&lt;='Product Ratings'!$E$5,H1427&gt;='Product Ratings'!$D$5),'Product Ratings'!$C$5,IF(AND(H1427&lt;='Product Ratings'!$E$6,H1427&gt;='Product Ratings'!$D$6),'Product Ratings'!$C$6,IF(AND(H1427&lt;='Product Ratings'!$E$7,H1427&gt;='Product Ratings'!$D$7),'Product Ratings'!$C$7,IF(AND(H1427&lt;='Product Ratings'!$E$8,H1427&gt;='Product Ratings'!$D$8),'Product Ratings'!$C$8,IF(H1427&gt;='Product Ratings'!$D$9,'Product Ratings'!$C$9)))))</f>
        <v>2</v>
      </c>
      <c r="S1427" s="99">
        <f>IF(AND(D1427&lt;='Product Ratings'!$I$5,D1427&gt;='Product Ratings'!$H$5),'Product Ratings'!$F$5,IF(AND(D1427&lt;='Product Ratings'!$I$6,D1427&gt;='Product Ratings'!$H$6),'Product Ratings'!$F$6,IF(AND(D1427&lt;='Product Ratings'!$I$7,I1427&gt;='Product Ratings'!$H$7),'Product Ratings'!$F$7,IF(AND(D1427&lt;='Product Ratings'!$I$8,D1427&gt;='Product Ratings'!$H$8),'Product Ratings'!$F$8,IF(D1427&gt;='Product Ratings'!$H$9,'Product Ratings'!$F$9)))))</f>
        <v>1</v>
      </c>
      <c r="T1427" s="99">
        <f>IF(AND(O1427&lt;='Product Ratings'!$M$5,O1427&gt;='Product Ratings'!$L$5),'Product Ratings'!$J$5,IF(AND(O1427&lt;='Product Ratings'!$M$6,O1427&gt;='Product Ratings'!$L$6),'Product Ratings'!$J$6,IF(AND(O1427&lt;='Product Ratings'!$M$7,O1427&gt;='Product Ratings'!$L$7),'Product Ratings'!$J$7,IF(AND(O1427&lt;='Product Ratings'!$M$8,O1427&gt;='Product Ratings'!$L$8),'Product Ratings'!$J$8,IF(O1427&gt;='Product Ratings'!$L$9,'Product Ratings'!$J$9)))))</f>
        <v>5</v>
      </c>
      <c r="U1427" s="99" t="b">
        <f>IF(AND(N1427&lt;='Product Ratings'!$R$5,N1427&gt;='Product Ratings'!$Q$5),'Product Ratings'!$O$5,IF(AND(N1427&lt;='Product Ratings'!$R$6,N1427&gt;='Product Ratings'!$Q$6),'Product Ratings'!$O$6,IF(AND(N1427&lt;='Product Ratings'!$R$7,N1427&gt;='Product Ratings'!$Q$7),'Product Ratings'!$O$7,IF(AND(N1427&lt;='Product Ratings'!$R$8,N1427&gt;='Product Ratings'!$Q$8),'Product Ratings'!$O$8,IF(N1427&gt;='Product Ratings'!$Q$9,'Product Ratings'!$O$9)))))</f>
        <v>0</v>
      </c>
      <c r="V1427" s="99">
        <f>IF(AND(P1427&lt;='Product Ratings'!$V$5,P1427&gt;='Product Ratings'!$U$5),'Product Ratings'!$S$5,IF(AND(P1427&lt;='Product Ratings'!$V$6,P1427&gt;='Product Ratings'!$U$6),'Product Ratings'!$S$6,IF(AND(P1427&lt;='Product Ratings'!$V$7,P1427&gt;='Product Ratings'!$U$7),'Product Ratings'!$S$7,IF(AND(P1427&lt;='Product Ratings'!$V$8,P1427&gt;='Product Ratings'!$U$8),'Product Ratings'!$S$8,IF(P1427&gt;='Product Ratings'!$U$9,'Product Ratings'!$S$9)))))</f>
        <v>4</v>
      </c>
      <c r="W1427" s="135">
        <f t="shared" si="6"/>
        <v>12</v>
      </c>
      <c r="X1427" s="90"/>
      <c r="Y1427" s="90"/>
      <c r="Z1427" s="90"/>
      <c r="AA1427" s="90"/>
      <c r="AB1427" s="90"/>
    </row>
    <row r="1428" ht="12.75" customHeight="1">
      <c r="A1428" s="87"/>
      <c r="B1428" s="90"/>
      <c r="C1428" s="90"/>
      <c r="D1428" s="126">
        <v>6.0</v>
      </c>
      <c r="E1428" s="127">
        <v>939.13</v>
      </c>
      <c r="F1428" s="128">
        <f t="shared" si="7"/>
        <v>610.4345</v>
      </c>
      <c r="G1428" s="129">
        <f t="shared" si="1"/>
        <v>328.6955</v>
      </c>
      <c r="H1428" s="130">
        <f t="shared" si="2"/>
        <v>0.35</v>
      </c>
      <c r="I1428" s="131">
        <v>44576.0</v>
      </c>
      <c r="J1428" s="132">
        <v>44612.0</v>
      </c>
      <c r="K1428" s="123"/>
      <c r="L1428" s="90"/>
      <c r="M1428" s="133">
        <f t="shared" si="3"/>
        <v>156.5216667</v>
      </c>
      <c r="N1428" s="99"/>
      <c r="O1428" s="133">
        <f t="shared" si="5"/>
        <v>101.7390833</v>
      </c>
      <c r="P1428" s="134">
        <v>0.65</v>
      </c>
      <c r="Q1428" s="90"/>
      <c r="R1428" s="99">
        <f>IF(AND(H1428&lt;='Product Ratings'!$E$5,H1428&gt;='Product Ratings'!$D$5),'Product Ratings'!$C$5,IF(AND(H1428&lt;='Product Ratings'!$E$6,H1428&gt;='Product Ratings'!$D$6),'Product Ratings'!$C$6,IF(AND(H1428&lt;='Product Ratings'!$E$7,H1428&gt;='Product Ratings'!$D$7),'Product Ratings'!$C$7,IF(AND(H1428&lt;='Product Ratings'!$E$8,H1428&gt;='Product Ratings'!$D$8),'Product Ratings'!$C$8,IF(H1428&gt;='Product Ratings'!$D$9,'Product Ratings'!$C$9)))))</f>
        <v>2</v>
      </c>
      <c r="S1428" s="99">
        <f>IF(AND(D1428&lt;='Product Ratings'!$I$5,D1428&gt;='Product Ratings'!$H$5),'Product Ratings'!$F$5,IF(AND(D1428&lt;='Product Ratings'!$I$6,D1428&gt;='Product Ratings'!$H$6),'Product Ratings'!$F$6,IF(AND(D1428&lt;='Product Ratings'!$I$7,I1428&gt;='Product Ratings'!$H$7),'Product Ratings'!$F$7,IF(AND(D1428&lt;='Product Ratings'!$I$8,D1428&gt;='Product Ratings'!$H$8),'Product Ratings'!$F$8,IF(D1428&gt;='Product Ratings'!$H$9,'Product Ratings'!$F$9)))))</f>
        <v>2</v>
      </c>
      <c r="T1428" s="99">
        <f>IF(AND(O1428&lt;='Product Ratings'!$M$5,O1428&gt;='Product Ratings'!$L$5),'Product Ratings'!$J$5,IF(AND(O1428&lt;='Product Ratings'!$M$6,O1428&gt;='Product Ratings'!$L$6),'Product Ratings'!$J$6,IF(AND(O1428&lt;='Product Ratings'!$M$7,O1428&gt;='Product Ratings'!$L$7),'Product Ratings'!$J$7,IF(AND(O1428&lt;='Product Ratings'!$M$8,O1428&gt;='Product Ratings'!$L$8),'Product Ratings'!$J$8,IF(O1428&gt;='Product Ratings'!$L$9,'Product Ratings'!$J$9)))))</f>
        <v>2</v>
      </c>
      <c r="U1428" s="99" t="b">
        <f>IF(AND(N1428&lt;='Product Ratings'!$R$5,N1428&gt;='Product Ratings'!$Q$5),'Product Ratings'!$O$5,IF(AND(N1428&lt;='Product Ratings'!$R$6,N1428&gt;='Product Ratings'!$Q$6),'Product Ratings'!$O$6,IF(AND(N1428&lt;='Product Ratings'!$R$7,N1428&gt;='Product Ratings'!$Q$7),'Product Ratings'!$O$7,IF(AND(N1428&lt;='Product Ratings'!$R$8,N1428&gt;='Product Ratings'!$Q$8),'Product Ratings'!$O$8,IF(N1428&gt;='Product Ratings'!$Q$9,'Product Ratings'!$O$9)))))</f>
        <v>0</v>
      </c>
      <c r="V1428" s="99">
        <f>IF(AND(P1428&lt;='Product Ratings'!$V$5,P1428&gt;='Product Ratings'!$U$5),'Product Ratings'!$S$5,IF(AND(P1428&lt;='Product Ratings'!$V$6,P1428&gt;='Product Ratings'!$U$6),'Product Ratings'!$S$6,IF(AND(P1428&lt;='Product Ratings'!$V$7,P1428&gt;='Product Ratings'!$U$7),'Product Ratings'!$S$7,IF(AND(P1428&lt;='Product Ratings'!$V$8,P1428&gt;='Product Ratings'!$U$8),'Product Ratings'!$S$8,IF(P1428&gt;='Product Ratings'!$U$9,'Product Ratings'!$S$9)))))</f>
        <v>5</v>
      </c>
      <c r="W1428" s="135">
        <f t="shared" si="6"/>
        <v>11</v>
      </c>
      <c r="X1428" s="90"/>
      <c r="Y1428" s="90"/>
      <c r="Z1428" s="90"/>
      <c r="AA1428" s="90"/>
      <c r="AB1428" s="90"/>
    </row>
    <row r="1429" ht="12.75" customHeight="1">
      <c r="A1429" s="87"/>
      <c r="B1429" s="90"/>
      <c r="C1429" s="90"/>
      <c r="D1429" s="126">
        <v>1.0</v>
      </c>
      <c r="E1429" s="127">
        <v>552.26</v>
      </c>
      <c r="F1429" s="128">
        <f t="shared" si="7"/>
        <v>358.969</v>
      </c>
      <c r="G1429" s="129">
        <f t="shared" si="1"/>
        <v>193.291</v>
      </c>
      <c r="H1429" s="130">
        <f t="shared" si="2"/>
        <v>0.35</v>
      </c>
      <c r="I1429" s="131">
        <v>44577.0</v>
      </c>
      <c r="J1429" s="132">
        <v>44613.0</v>
      </c>
      <c r="K1429" s="123"/>
      <c r="L1429" s="90"/>
      <c r="M1429" s="133">
        <f t="shared" si="3"/>
        <v>552.26</v>
      </c>
      <c r="N1429" s="99"/>
      <c r="O1429" s="133">
        <f t="shared" si="5"/>
        <v>358.969</v>
      </c>
      <c r="P1429" s="134">
        <v>0.67</v>
      </c>
      <c r="Q1429" s="90"/>
      <c r="R1429" s="99">
        <f>IF(AND(H1429&lt;='Product Ratings'!$E$5,H1429&gt;='Product Ratings'!$D$5),'Product Ratings'!$C$5,IF(AND(H1429&lt;='Product Ratings'!$E$6,H1429&gt;='Product Ratings'!$D$6),'Product Ratings'!$C$6,IF(AND(H1429&lt;='Product Ratings'!$E$7,H1429&gt;='Product Ratings'!$D$7),'Product Ratings'!$C$7,IF(AND(H1429&lt;='Product Ratings'!$E$8,H1429&gt;='Product Ratings'!$D$8),'Product Ratings'!$C$8,IF(H1429&gt;='Product Ratings'!$D$9,'Product Ratings'!$C$9)))))</f>
        <v>2</v>
      </c>
      <c r="S1429" s="99">
        <f>IF(AND(D1429&lt;='Product Ratings'!$I$5,D1429&gt;='Product Ratings'!$H$5),'Product Ratings'!$F$5,IF(AND(D1429&lt;='Product Ratings'!$I$6,D1429&gt;='Product Ratings'!$H$6),'Product Ratings'!$F$6,IF(AND(D1429&lt;='Product Ratings'!$I$7,I1429&gt;='Product Ratings'!$H$7),'Product Ratings'!$F$7,IF(AND(D1429&lt;='Product Ratings'!$I$8,D1429&gt;='Product Ratings'!$H$8),'Product Ratings'!$F$8,IF(D1429&gt;='Product Ratings'!$H$9,'Product Ratings'!$F$9)))))</f>
        <v>1</v>
      </c>
      <c r="T1429" s="99">
        <f>IF(AND(O1429&lt;='Product Ratings'!$M$5,O1429&gt;='Product Ratings'!$L$5),'Product Ratings'!$J$5,IF(AND(O1429&lt;='Product Ratings'!$M$6,O1429&gt;='Product Ratings'!$L$6),'Product Ratings'!$J$6,IF(AND(O1429&lt;='Product Ratings'!$M$7,O1429&gt;='Product Ratings'!$L$7),'Product Ratings'!$J$7,IF(AND(O1429&lt;='Product Ratings'!$M$8,O1429&gt;='Product Ratings'!$L$8),'Product Ratings'!$J$8,IF(O1429&gt;='Product Ratings'!$L$9,'Product Ratings'!$J$9)))))</f>
        <v>1</v>
      </c>
      <c r="U1429" s="99" t="b">
        <f>IF(AND(N1429&lt;='Product Ratings'!$R$5,N1429&gt;='Product Ratings'!$Q$5),'Product Ratings'!$O$5,IF(AND(N1429&lt;='Product Ratings'!$R$6,N1429&gt;='Product Ratings'!$Q$6),'Product Ratings'!$O$6,IF(AND(N1429&lt;='Product Ratings'!$R$7,N1429&gt;='Product Ratings'!$Q$7),'Product Ratings'!$O$7,IF(AND(N1429&lt;='Product Ratings'!$R$8,N1429&gt;='Product Ratings'!$Q$8),'Product Ratings'!$O$8,IF(N1429&gt;='Product Ratings'!$Q$9,'Product Ratings'!$O$9)))))</f>
        <v>0</v>
      </c>
      <c r="V1429" s="99">
        <f>IF(AND(P1429&lt;='Product Ratings'!$V$5,P1429&gt;='Product Ratings'!$U$5),'Product Ratings'!$S$5,IF(AND(P1429&lt;='Product Ratings'!$V$6,P1429&gt;='Product Ratings'!$U$6),'Product Ratings'!$S$6,IF(AND(P1429&lt;='Product Ratings'!$V$7,P1429&gt;='Product Ratings'!$U$7),'Product Ratings'!$S$7,IF(AND(P1429&lt;='Product Ratings'!$V$8,P1429&gt;='Product Ratings'!$U$8),'Product Ratings'!$S$8,IF(P1429&gt;='Product Ratings'!$U$9,'Product Ratings'!$S$9)))))</f>
        <v>5</v>
      </c>
      <c r="W1429" s="135">
        <f t="shared" si="6"/>
        <v>9</v>
      </c>
      <c r="X1429" s="90"/>
      <c r="Y1429" s="90"/>
      <c r="Z1429" s="90"/>
      <c r="AA1429" s="90"/>
      <c r="AB1429" s="90"/>
    </row>
    <row r="1430" ht="12.75" customHeight="1">
      <c r="A1430" s="87"/>
      <c r="B1430" s="90"/>
      <c r="C1430" s="90"/>
      <c r="D1430" s="126">
        <v>2.0</v>
      </c>
      <c r="E1430" s="127">
        <v>430.43</v>
      </c>
      <c r="F1430" s="128">
        <f t="shared" si="7"/>
        <v>279.7795</v>
      </c>
      <c r="G1430" s="129">
        <f t="shared" si="1"/>
        <v>150.6505</v>
      </c>
      <c r="H1430" s="130">
        <f t="shared" si="2"/>
        <v>0.35</v>
      </c>
      <c r="I1430" s="131">
        <v>44578.0</v>
      </c>
      <c r="J1430" s="132">
        <v>44614.0</v>
      </c>
      <c r="K1430" s="123"/>
      <c r="L1430" s="90"/>
      <c r="M1430" s="133">
        <f t="shared" si="3"/>
        <v>215.215</v>
      </c>
      <c r="N1430" s="99"/>
      <c r="O1430" s="133">
        <f t="shared" si="5"/>
        <v>139.88975</v>
      </c>
      <c r="P1430" s="134">
        <v>0.71</v>
      </c>
      <c r="Q1430" s="90"/>
      <c r="R1430" s="99">
        <f>IF(AND(H1430&lt;='Product Ratings'!$E$5,H1430&gt;='Product Ratings'!$D$5),'Product Ratings'!$C$5,IF(AND(H1430&lt;='Product Ratings'!$E$6,H1430&gt;='Product Ratings'!$D$6),'Product Ratings'!$C$6,IF(AND(H1430&lt;='Product Ratings'!$E$7,H1430&gt;='Product Ratings'!$D$7),'Product Ratings'!$C$7,IF(AND(H1430&lt;='Product Ratings'!$E$8,H1430&gt;='Product Ratings'!$D$8),'Product Ratings'!$C$8,IF(H1430&gt;='Product Ratings'!$D$9,'Product Ratings'!$C$9)))))</f>
        <v>2</v>
      </c>
      <c r="S1430" s="99">
        <f>IF(AND(D1430&lt;='Product Ratings'!$I$5,D1430&gt;='Product Ratings'!$H$5),'Product Ratings'!$F$5,IF(AND(D1430&lt;='Product Ratings'!$I$6,D1430&gt;='Product Ratings'!$H$6),'Product Ratings'!$F$6,IF(AND(D1430&lt;='Product Ratings'!$I$7,I1430&gt;='Product Ratings'!$H$7),'Product Ratings'!$F$7,IF(AND(D1430&lt;='Product Ratings'!$I$8,D1430&gt;='Product Ratings'!$H$8),'Product Ratings'!$F$8,IF(D1430&gt;='Product Ratings'!$H$9,'Product Ratings'!$F$9)))))</f>
        <v>1</v>
      </c>
      <c r="T1430" s="99">
        <f>IF(AND(O1430&lt;='Product Ratings'!$M$5,O1430&gt;='Product Ratings'!$L$5),'Product Ratings'!$J$5,IF(AND(O1430&lt;='Product Ratings'!$M$6,O1430&gt;='Product Ratings'!$L$6),'Product Ratings'!$J$6,IF(AND(O1430&lt;='Product Ratings'!$M$7,O1430&gt;='Product Ratings'!$L$7),'Product Ratings'!$J$7,IF(AND(O1430&lt;='Product Ratings'!$M$8,O1430&gt;='Product Ratings'!$L$8),'Product Ratings'!$J$8,IF(O1430&gt;='Product Ratings'!$L$9,'Product Ratings'!$J$9)))))</f>
        <v>2</v>
      </c>
      <c r="U1430" s="99" t="b">
        <f>IF(AND(N1430&lt;='Product Ratings'!$R$5,N1430&gt;='Product Ratings'!$Q$5),'Product Ratings'!$O$5,IF(AND(N1430&lt;='Product Ratings'!$R$6,N1430&gt;='Product Ratings'!$Q$6),'Product Ratings'!$O$6,IF(AND(N1430&lt;='Product Ratings'!$R$7,N1430&gt;='Product Ratings'!$Q$7),'Product Ratings'!$O$7,IF(AND(N1430&lt;='Product Ratings'!$R$8,N1430&gt;='Product Ratings'!$Q$8),'Product Ratings'!$O$8,IF(N1430&gt;='Product Ratings'!$Q$9,'Product Ratings'!$O$9)))))</f>
        <v>0</v>
      </c>
      <c r="V1430" s="99">
        <f>IF(AND(P1430&lt;='Product Ratings'!$V$5,P1430&gt;='Product Ratings'!$U$5),'Product Ratings'!$S$5,IF(AND(P1430&lt;='Product Ratings'!$V$6,P1430&gt;='Product Ratings'!$U$6),'Product Ratings'!$S$6,IF(AND(P1430&lt;='Product Ratings'!$V$7,P1430&gt;='Product Ratings'!$U$7),'Product Ratings'!$S$7,IF(AND(P1430&lt;='Product Ratings'!$V$8,P1430&gt;='Product Ratings'!$U$8),'Product Ratings'!$S$8,IF(P1430&gt;='Product Ratings'!$U$9,'Product Ratings'!$S$9)))))</f>
        <v>5</v>
      </c>
      <c r="W1430" s="135">
        <f t="shared" si="6"/>
        <v>10</v>
      </c>
      <c r="X1430" s="90"/>
      <c r="Y1430" s="90"/>
      <c r="Z1430" s="90"/>
      <c r="AA1430" s="90"/>
      <c r="AB1430" s="90"/>
    </row>
    <row r="1431" ht="12.75" customHeight="1">
      <c r="A1431" s="87"/>
      <c r="B1431" s="90"/>
      <c r="C1431" s="90"/>
      <c r="D1431" s="126">
        <v>3.0</v>
      </c>
      <c r="E1431" s="127">
        <v>608.7</v>
      </c>
      <c r="F1431" s="128">
        <f t="shared" si="7"/>
        <v>395.655</v>
      </c>
      <c r="G1431" s="129">
        <f t="shared" si="1"/>
        <v>213.045</v>
      </c>
      <c r="H1431" s="130">
        <f t="shared" si="2"/>
        <v>0.35</v>
      </c>
      <c r="I1431" s="131">
        <v>44579.0</v>
      </c>
      <c r="J1431" s="132">
        <v>44615.0</v>
      </c>
      <c r="K1431" s="123"/>
      <c r="L1431" s="90"/>
      <c r="M1431" s="133">
        <f t="shared" si="3"/>
        <v>202.9</v>
      </c>
      <c r="N1431" s="99"/>
      <c r="O1431" s="133">
        <f t="shared" si="5"/>
        <v>131.885</v>
      </c>
      <c r="P1431" s="134">
        <v>0.92</v>
      </c>
      <c r="Q1431" s="90"/>
      <c r="R1431" s="99">
        <f>IF(AND(H1431&lt;='Product Ratings'!$E$5,H1431&gt;='Product Ratings'!$D$5),'Product Ratings'!$C$5,IF(AND(H1431&lt;='Product Ratings'!$E$6,H1431&gt;='Product Ratings'!$D$6),'Product Ratings'!$C$6,IF(AND(H1431&lt;='Product Ratings'!$E$7,H1431&gt;='Product Ratings'!$D$7),'Product Ratings'!$C$7,IF(AND(H1431&lt;='Product Ratings'!$E$8,H1431&gt;='Product Ratings'!$D$8),'Product Ratings'!$C$8,IF(H1431&gt;='Product Ratings'!$D$9,'Product Ratings'!$C$9)))))</f>
        <v>2</v>
      </c>
      <c r="S1431" s="99">
        <f>IF(AND(D1431&lt;='Product Ratings'!$I$5,D1431&gt;='Product Ratings'!$H$5),'Product Ratings'!$F$5,IF(AND(D1431&lt;='Product Ratings'!$I$6,D1431&gt;='Product Ratings'!$H$6),'Product Ratings'!$F$6,IF(AND(D1431&lt;='Product Ratings'!$I$7,I1431&gt;='Product Ratings'!$H$7),'Product Ratings'!$F$7,IF(AND(D1431&lt;='Product Ratings'!$I$8,D1431&gt;='Product Ratings'!$H$8),'Product Ratings'!$F$8,IF(D1431&gt;='Product Ratings'!$H$9,'Product Ratings'!$F$9)))))</f>
        <v>1</v>
      </c>
      <c r="T1431" s="99">
        <f>IF(AND(O1431&lt;='Product Ratings'!$M$5,O1431&gt;='Product Ratings'!$L$5),'Product Ratings'!$J$5,IF(AND(O1431&lt;='Product Ratings'!$M$6,O1431&gt;='Product Ratings'!$L$6),'Product Ratings'!$J$6,IF(AND(O1431&lt;='Product Ratings'!$M$7,O1431&gt;='Product Ratings'!$L$7),'Product Ratings'!$J$7,IF(AND(O1431&lt;='Product Ratings'!$M$8,O1431&gt;='Product Ratings'!$L$8),'Product Ratings'!$J$8,IF(O1431&gt;='Product Ratings'!$L$9,'Product Ratings'!$J$9)))))</f>
        <v>2</v>
      </c>
      <c r="U1431" s="99" t="b">
        <f>IF(AND(N1431&lt;='Product Ratings'!$R$5,N1431&gt;='Product Ratings'!$Q$5),'Product Ratings'!$O$5,IF(AND(N1431&lt;='Product Ratings'!$R$6,N1431&gt;='Product Ratings'!$Q$6),'Product Ratings'!$O$6,IF(AND(N1431&lt;='Product Ratings'!$R$7,N1431&gt;='Product Ratings'!$Q$7),'Product Ratings'!$O$7,IF(AND(N1431&lt;='Product Ratings'!$R$8,N1431&gt;='Product Ratings'!$Q$8),'Product Ratings'!$O$8,IF(N1431&gt;='Product Ratings'!$Q$9,'Product Ratings'!$O$9)))))</f>
        <v>0</v>
      </c>
      <c r="V1431" s="99">
        <f>IF(AND(P1431&lt;='Product Ratings'!$V$5,P1431&gt;='Product Ratings'!$U$5),'Product Ratings'!$S$5,IF(AND(P1431&lt;='Product Ratings'!$V$6,P1431&gt;='Product Ratings'!$U$6),'Product Ratings'!$S$6,IF(AND(P1431&lt;='Product Ratings'!$V$7,P1431&gt;='Product Ratings'!$U$7),'Product Ratings'!$S$7,IF(AND(P1431&lt;='Product Ratings'!$V$8,P1431&gt;='Product Ratings'!$U$8),'Product Ratings'!$S$8,IF(P1431&gt;='Product Ratings'!$U$9,'Product Ratings'!$S$9)))))</f>
        <v>5</v>
      </c>
      <c r="W1431" s="135">
        <f t="shared" si="6"/>
        <v>10</v>
      </c>
      <c r="X1431" s="90"/>
      <c r="Y1431" s="90"/>
      <c r="Z1431" s="90"/>
      <c r="AA1431" s="90"/>
      <c r="AB1431" s="90"/>
    </row>
    <row r="1432" ht="12.75" customHeight="1">
      <c r="A1432" s="87"/>
      <c r="B1432" s="90"/>
      <c r="C1432" s="90"/>
      <c r="D1432" s="126">
        <v>4.0</v>
      </c>
      <c r="E1432" s="127">
        <v>434.78</v>
      </c>
      <c r="F1432" s="128">
        <f t="shared" si="7"/>
        <v>282.607</v>
      </c>
      <c r="G1432" s="129">
        <f t="shared" si="1"/>
        <v>152.173</v>
      </c>
      <c r="H1432" s="130">
        <f t="shared" si="2"/>
        <v>0.35</v>
      </c>
      <c r="I1432" s="131">
        <v>44580.0</v>
      </c>
      <c r="J1432" s="132">
        <v>44616.0</v>
      </c>
      <c r="K1432" s="123"/>
      <c r="L1432" s="90"/>
      <c r="M1432" s="133">
        <f t="shared" si="3"/>
        <v>108.695</v>
      </c>
      <c r="N1432" s="99"/>
      <c r="O1432" s="133">
        <f t="shared" si="5"/>
        <v>70.65175</v>
      </c>
      <c r="P1432" s="134">
        <v>0.26</v>
      </c>
      <c r="Q1432" s="90"/>
      <c r="R1432" s="99">
        <f>IF(AND(H1432&lt;='Product Ratings'!$E$5,H1432&gt;='Product Ratings'!$D$5),'Product Ratings'!$C$5,IF(AND(H1432&lt;='Product Ratings'!$E$6,H1432&gt;='Product Ratings'!$D$6),'Product Ratings'!$C$6,IF(AND(H1432&lt;='Product Ratings'!$E$7,H1432&gt;='Product Ratings'!$D$7),'Product Ratings'!$C$7,IF(AND(H1432&lt;='Product Ratings'!$E$8,H1432&gt;='Product Ratings'!$D$8),'Product Ratings'!$C$8,IF(H1432&gt;='Product Ratings'!$D$9,'Product Ratings'!$C$9)))))</f>
        <v>2</v>
      </c>
      <c r="S1432" s="99">
        <f>IF(AND(D1432&lt;='Product Ratings'!$I$5,D1432&gt;='Product Ratings'!$H$5),'Product Ratings'!$F$5,IF(AND(D1432&lt;='Product Ratings'!$I$6,D1432&gt;='Product Ratings'!$H$6),'Product Ratings'!$F$6,IF(AND(D1432&lt;='Product Ratings'!$I$7,I1432&gt;='Product Ratings'!$H$7),'Product Ratings'!$F$7,IF(AND(D1432&lt;='Product Ratings'!$I$8,D1432&gt;='Product Ratings'!$H$8),'Product Ratings'!$F$8,IF(D1432&gt;='Product Ratings'!$H$9,'Product Ratings'!$F$9)))))</f>
        <v>1</v>
      </c>
      <c r="T1432" s="99">
        <f>IF(AND(O1432&lt;='Product Ratings'!$M$5,O1432&gt;='Product Ratings'!$L$5),'Product Ratings'!$J$5,IF(AND(O1432&lt;='Product Ratings'!$M$6,O1432&gt;='Product Ratings'!$L$6),'Product Ratings'!$J$6,IF(AND(O1432&lt;='Product Ratings'!$M$7,O1432&gt;='Product Ratings'!$L$7),'Product Ratings'!$J$7,IF(AND(O1432&lt;='Product Ratings'!$M$8,O1432&gt;='Product Ratings'!$L$8),'Product Ratings'!$J$8,IF(O1432&gt;='Product Ratings'!$L$9,'Product Ratings'!$J$9)))))</f>
        <v>3</v>
      </c>
      <c r="U1432" s="99" t="b">
        <f>IF(AND(N1432&lt;='Product Ratings'!$R$5,N1432&gt;='Product Ratings'!$Q$5),'Product Ratings'!$O$5,IF(AND(N1432&lt;='Product Ratings'!$R$6,N1432&gt;='Product Ratings'!$Q$6),'Product Ratings'!$O$6,IF(AND(N1432&lt;='Product Ratings'!$R$7,N1432&gt;='Product Ratings'!$Q$7),'Product Ratings'!$O$7,IF(AND(N1432&lt;='Product Ratings'!$R$8,N1432&gt;='Product Ratings'!$Q$8),'Product Ratings'!$O$8,IF(N1432&gt;='Product Ratings'!$Q$9,'Product Ratings'!$O$9)))))</f>
        <v>0</v>
      </c>
      <c r="V1432" s="99">
        <f>IF(AND(P1432&lt;='Product Ratings'!$V$5,P1432&gt;='Product Ratings'!$U$5),'Product Ratings'!$S$5,IF(AND(P1432&lt;='Product Ratings'!$V$6,P1432&gt;='Product Ratings'!$U$6),'Product Ratings'!$S$6,IF(AND(P1432&lt;='Product Ratings'!$V$7,P1432&gt;='Product Ratings'!$U$7),'Product Ratings'!$S$7,IF(AND(P1432&lt;='Product Ratings'!$V$8,P1432&gt;='Product Ratings'!$U$8),'Product Ratings'!$S$8,IF(P1432&gt;='Product Ratings'!$U$9,'Product Ratings'!$S$9)))))</f>
        <v>3</v>
      </c>
      <c r="W1432" s="135">
        <f t="shared" si="6"/>
        <v>9</v>
      </c>
      <c r="X1432" s="90"/>
      <c r="Y1432" s="90"/>
      <c r="Z1432" s="90"/>
      <c r="AA1432" s="90"/>
      <c r="AB1432" s="90"/>
    </row>
    <row r="1433" ht="12.75" customHeight="1">
      <c r="A1433" s="87"/>
      <c r="B1433" s="90"/>
      <c r="C1433" s="90"/>
      <c r="D1433" s="126">
        <v>5.0</v>
      </c>
      <c r="E1433" s="127">
        <v>239.13</v>
      </c>
      <c r="F1433" s="128">
        <f t="shared" si="7"/>
        <v>155.4345</v>
      </c>
      <c r="G1433" s="129">
        <f t="shared" si="1"/>
        <v>83.6955</v>
      </c>
      <c r="H1433" s="130">
        <f t="shared" si="2"/>
        <v>0.35</v>
      </c>
      <c r="I1433" s="131">
        <v>44581.0</v>
      </c>
      <c r="J1433" s="132">
        <v>44617.0</v>
      </c>
      <c r="K1433" s="123"/>
      <c r="L1433" s="90"/>
      <c r="M1433" s="133">
        <f t="shared" si="3"/>
        <v>47.826</v>
      </c>
      <c r="N1433" s="99"/>
      <c r="O1433" s="133">
        <f t="shared" si="5"/>
        <v>31.0869</v>
      </c>
      <c r="P1433" s="134">
        <v>0.15</v>
      </c>
      <c r="Q1433" s="90"/>
      <c r="R1433" s="99">
        <f>IF(AND(H1433&lt;='Product Ratings'!$E$5,H1433&gt;='Product Ratings'!$D$5),'Product Ratings'!$C$5,IF(AND(H1433&lt;='Product Ratings'!$E$6,H1433&gt;='Product Ratings'!$D$6),'Product Ratings'!$C$6,IF(AND(H1433&lt;='Product Ratings'!$E$7,H1433&gt;='Product Ratings'!$D$7),'Product Ratings'!$C$7,IF(AND(H1433&lt;='Product Ratings'!$E$8,H1433&gt;='Product Ratings'!$D$8),'Product Ratings'!$C$8,IF(H1433&gt;='Product Ratings'!$D$9,'Product Ratings'!$C$9)))))</f>
        <v>2</v>
      </c>
      <c r="S1433" s="99">
        <f>IF(AND(D1433&lt;='Product Ratings'!$I$5,D1433&gt;='Product Ratings'!$H$5),'Product Ratings'!$F$5,IF(AND(D1433&lt;='Product Ratings'!$I$6,D1433&gt;='Product Ratings'!$H$6),'Product Ratings'!$F$6,IF(AND(D1433&lt;='Product Ratings'!$I$7,I1433&gt;='Product Ratings'!$H$7),'Product Ratings'!$F$7,IF(AND(D1433&lt;='Product Ratings'!$I$8,D1433&gt;='Product Ratings'!$H$8),'Product Ratings'!$F$8,IF(D1433&gt;='Product Ratings'!$H$9,'Product Ratings'!$F$9)))))</f>
        <v>1</v>
      </c>
      <c r="T1433" s="99">
        <f>IF(AND(O1433&lt;='Product Ratings'!$M$5,O1433&gt;='Product Ratings'!$L$5),'Product Ratings'!$J$5,IF(AND(O1433&lt;='Product Ratings'!$M$6,O1433&gt;='Product Ratings'!$L$6),'Product Ratings'!$J$6,IF(AND(O1433&lt;='Product Ratings'!$M$7,O1433&gt;='Product Ratings'!$L$7),'Product Ratings'!$J$7,IF(AND(O1433&lt;='Product Ratings'!$M$8,O1433&gt;='Product Ratings'!$L$8),'Product Ratings'!$J$8,IF(O1433&gt;='Product Ratings'!$L$9,'Product Ratings'!$J$9)))))</f>
        <v>4</v>
      </c>
      <c r="U1433" s="99" t="b">
        <f>IF(AND(N1433&lt;='Product Ratings'!$R$5,N1433&gt;='Product Ratings'!$Q$5),'Product Ratings'!$O$5,IF(AND(N1433&lt;='Product Ratings'!$R$6,N1433&gt;='Product Ratings'!$Q$6),'Product Ratings'!$O$6,IF(AND(N1433&lt;='Product Ratings'!$R$7,N1433&gt;='Product Ratings'!$Q$7),'Product Ratings'!$O$7,IF(AND(N1433&lt;='Product Ratings'!$R$8,N1433&gt;='Product Ratings'!$Q$8),'Product Ratings'!$O$8,IF(N1433&gt;='Product Ratings'!$Q$9,'Product Ratings'!$O$9)))))</f>
        <v>0</v>
      </c>
      <c r="V1433" s="99">
        <f>IF(AND(P1433&lt;='Product Ratings'!$V$5,P1433&gt;='Product Ratings'!$U$5),'Product Ratings'!$S$5,IF(AND(P1433&lt;='Product Ratings'!$V$6,P1433&gt;='Product Ratings'!$U$6),'Product Ratings'!$S$6,IF(AND(P1433&lt;='Product Ratings'!$V$7,P1433&gt;='Product Ratings'!$U$7),'Product Ratings'!$S$7,IF(AND(P1433&lt;='Product Ratings'!$V$8,P1433&gt;='Product Ratings'!$U$8),'Product Ratings'!$S$8,IF(P1433&gt;='Product Ratings'!$U$9,'Product Ratings'!$S$9)))))</f>
        <v>3</v>
      </c>
      <c r="W1433" s="135">
        <f t="shared" si="6"/>
        <v>10</v>
      </c>
      <c r="X1433" s="90"/>
      <c r="Y1433" s="90"/>
      <c r="Z1433" s="90"/>
      <c r="AA1433" s="90"/>
      <c r="AB1433" s="90"/>
    </row>
    <row r="1434" ht="12.75" customHeight="1">
      <c r="A1434" s="87"/>
      <c r="B1434" s="90"/>
      <c r="C1434" s="90"/>
      <c r="D1434" s="126">
        <v>6.0</v>
      </c>
      <c r="E1434" s="127">
        <v>1435.63</v>
      </c>
      <c r="F1434" s="128">
        <f t="shared" si="7"/>
        <v>933.1595</v>
      </c>
      <c r="G1434" s="129">
        <f t="shared" si="1"/>
        <v>502.4705</v>
      </c>
      <c r="H1434" s="130">
        <f t="shared" si="2"/>
        <v>0.35</v>
      </c>
      <c r="I1434" s="131">
        <v>44582.0</v>
      </c>
      <c r="J1434" s="132">
        <v>44618.0</v>
      </c>
      <c r="K1434" s="123"/>
      <c r="L1434" s="90"/>
      <c r="M1434" s="133">
        <f t="shared" si="3"/>
        <v>239.2716667</v>
      </c>
      <c r="N1434" s="99"/>
      <c r="O1434" s="133">
        <f t="shared" si="5"/>
        <v>155.5265833</v>
      </c>
      <c r="P1434" s="134">
        <v>0.34</v>
      </c>
      <c r="Q1434" s="90"/>
      <c r="R1434" s="99">
        <f>IF(AND(H1434&lt;='Product Ratings'!$E$5,H1434&gt;='Product Ratings'!$D$5),'Product Ratings'!$C$5,IF(AND(H1434&lt;='Product Ratings'!$E$6,H1434&gt;='Product Ratings'!$D$6),'Product Ratings'!$C$6,IF(AND(H1434&lt;='Product Ratings'!$E$7,H1434&gt;='Product Ratings'!$D$7),'Product Ratings'!$C$7,IF(AND(H1434&lt;='Product Ratings'!$E$8,H1434&gt;='Product Ratings'!$D$8),'Product Ratings'!$C$8,IF(H1434&gt;='Product Ratings'!$D$9,'Product Ratings'!$C$9)))))</f>
        <v>2</v>
      </c>
      <c r="S1434" s="99">
        <f>IF(AND(D1434&lt;='Product Ratings'!$I$5,D1434&gt;='Product Ratings'!$H$5),'Product Ratings'!$F$5,IF(AND(D1434&lt;='Product Ratings'!$I$6,D1434&gt;='Product Ratings'!$H$6),'Product Ratings'!$F$6,IF(AND(D1434&lt;='Product Ratings'!$I$7,I1434&gt;='Product Ratings'!$H$7),'Product Ratings'!$F$7,IF(AND(D1434&lt;='Product Ratings'!$I$8,D1434&gt;='Product Ratings'!$H$8),'Product Ratings'!$F$8,IF(D1434&gt;='Product Ratings'!$H$9,'Product Ratings'!$F$9)))))</f>
        <v>2</v>
      </c>
      <c r="T1434" s="99">
        <f>IF(AND(O1434&lt;='Product Ratings'!$M$5,O1434&gt;='Product Ratings'!$L$5),'Product Ratings'!$J$5,IF(AND(O1434&lt;='Product Ratings'!$M$6,O1434&gt;='Product Ratings'!$L$6),'Product Ratings'!$J$6,IF(AND(O1434&lt;='Product Ratings'!$M$7,O1434&gt;='Product Ratings'!$L$7),'Product Ratings'!$J$7,IF(AND(O1434&lt;='Product Ratings'!$M$8,O1434&gt;='Product Ratings'!$L$8),'Product Ratings'!$J$8,IF(O1434&gt;='Product Ratings'!$L$9,'Product Ratings'!$J$9)))))</f>
        <v>2</v>
      </c>
      <c r="U1434" s="99" t="b">
        <f>IF(AND(N1434&lt;='Product Ratings'!$R$5,N1434&gt;='Product Ratings'!$Q$5),'Product Ratings'!$O$5,IF(AND(N1434&lt;='Product Ratings'!$R$6,N1434&gt;='Product Ratings'!$Q$6),'Product Ratings'!$O$6,IF(AND(N1434&lt;='Product Ratings'!$R$7,N1434&gt;='Product Ratings'!$Q$7),'Product Ratings'!$O$7,IF(AND(N1434&lt;='Product Ratings'!$R$8,N1434&gt;='Product Ratings'!$Q$8),'Product Ratings'!$O$8,IF(N1434&gt;='Product Ratings'!$Q$9,'Product Ratings'!$O$9)))))</f>
        <v>0</v>
      </c>
      <c r="V1434" s="99">
        <f>IF(AND(P1434&lt;='Product Ratings'!$V$5,P1434&gt;='Product Ratings'!$U$5),'Product Ratings'!$S$5,IF(AND(P1434&lt;='Product Ratings'!$V$6,P1434&gt;='Product Ratings'!$U$6),'Product Ratings'!$S$6,IF(AND(P1434&lt;='Product Ratings'!$V$7,P1434&gt;='Product Ratings'!$U$7),'Product Ratings'!$S$7,IF(AND(P1434&lt;='Product Ratings'!$V$8,P1434&gt;='Product Ratings'!$U$8),'Product Ratings'!$S$8,IF(P1434&gt;='Product Ratings'!$U$9,'Product Ratings'!$S$9)))))</f>
        <v>4</v>
      </c>
      <c r="W1434" s="135">
        <f t="shared" si="6"/>
        <v>10</v>
      </c>
      <c r="X1434" s="90"/>
      <c r="Y1434" s="90"/>
      <c r="Z1434" s="90"/>
      <c r="AA1434" s="90"/>
      <c r="AB1434" s="90"/>
    </row>
    <row r="1435" ht="12.75" customHeight="1">
      <c r="A1435" s="87"/>
      <c r="B1435" s="90"/>
      <c r="C1435" s="90"/>
      <c r="D1435" s="126">
        <v>1.0</v>
      </c>
      <c r="E1435" s="127">
        <v>516.0</v>
      </c>
      <c r="F1435" s="128">
        <f t="shared" si="7"/>
        <v>335.4</v>
      </c>
      <c r="G1435" s="129">
        <f t="shared" si="1"/>
        <v>180.6</v>
      </c>
      <c r="H1435" s="130">
        <f t="shared" si="2"/>
        <v>0.35</v>
      </c>
      <c r="I1435" s="131">
        <v>44583.0</v>
      </c>
      <c r="J1435" s="132">
        <v>44619.0</v>
      </c>
      <c r="K1435" s="123"/>
      <c r="L1435" s="90"/>
      <c r="M1435" s="133">
        <f t="shared" si="3"/>
        <v>516</v>
      </c>
      <c r="N1435" s="99"/>
      <c r="O1435" s="133">
        <f t="shared" si="5"/>
        <v>335.4</v>
      </c>
      <c r="P1435" s="134">
        <v>0.35</v>
      </c>
      <c r="Q1435" s="90"/>
      <c r="R1435" s="99">
        <f>IF(AND(H1435&lt;='Product Ratings'!$E$5,H1435&gt;='Product Ratings'!$D$5),'Product Ratings'!$C$5,IF(AND(H1435&lt;='Product Ratings'!$E$6,H1435&gt;='Product Ratings'!$D$6),'Product Ratings'!$C$6,IF(AND(H1435&lt;='Product Ratings'!$E$7,H1435&gt;='Product Ratings'!$D$7),'Product Ratings'!$C$7,IF(AND(H1435&lt;='Product Ratings'!$E$8,H1435&gt;='Product Ratings'!$D$8),'Product Ratings'!$C$8,IF(H1435&gt;='Product Ratings'!$D$9,'Product Ratings'!$C$9)))))</f>
        <v>2</v>
      </c>
      <c r="S1435" s="99">
        <f>IF(AND(D1435&lt;='Product Ratings'!$I$5,D1435&gt;='Product Ratings'!$H$5),'Product Ratings'!$F$5,IF(AND(D1435&lt;='Product Ratings'!$I$6,D1435&gt;='Product Ratings'!$H$6),'Product Ratings'!$F$6,IF(AND(D1435&lt;='Product Ratings'!$I$7,I1435&gt;='Product Ratings'!$H$7),'Product Ratings'!$F$7,IF(AND(D1435&lt;='Product Ratings'!$I$8,D1435&gt;='Product Ratings'!$H$8),'Product Ratings'!$F$8,IF(D1435&gt;='Product Ratings'!$H$9,'Product Ratings'!$F$9)))))</f>
        <v>1</v>
      </c>
      <c r="T1435" s="99">
        <f>IF(AND(O1435&lt;='Product Ratings'!$M$5,O1435&gt;='Product Ratings'!$L$5),'Product Ratings'!$J$5,IF(AND(O1435&lt;='Product Ratings'!$M$6,O1435&gt;='Product Ratings'!$L$6),'Product Ratings'!$J$6,IF(AND(O1435&lt;='Product Ratings'!$M$7,O1435&gt;='Product Ratings'!$L$7),'Product Ratings'!$J$7,IF(AND(O1435&lt;='Product Ratings'!$M$8,O1435&gt;='Product Ratings'!$L$8),'Product Ratings'!$J$8,IF(O1435&gt;='Product Ratings'!$L$9,'Product Ratings'!$J$9)))))</f>
        <v>1</v>
      </c>
      <c r="U1435" s="99" t="b">
        <f>IF(AND(N1435&lt;='Product Ratings'!$R$5,N1435&gt;='Product Ratings'!$Q$5),'Product Ratings'!$O$5,IF(AND(N1435&lt;='Product Ratings'!$R$6,N1435&gt;='Product Ratings'!$Q$6),'Product Ratings'!$O$6,IF(AND(N1435&lt;='Product Ratings'!$R$7,N1435&gt;='Product Ratings'!$Q$7),'Product Ratings'!$O$7,IF(AND(N1435&lt;='Product Ratings'!$R$8,N1435&gt;='Product Ratings'!$Q$8),'Product Ratings'!$O$8,IF(N1435&gt;='Product Ratings'!$Q$9,'Product Ratings'!$O$9)))))</f>
        <v>0</v>
      </c>
      <c r="V1435" s="99">
        <f>IF(AND(P1435&lt;='Product Ratings'!$V$5,P1435&gt;='Product Ratings'!$U$5),'Product Ratings'!$S$5,IF(AND(P1435&lt;='Product Ratings'!$V$6,P1435&gt;='Product Ratings'!$U$6),'Product Ratings'!$S$6,IF(AND(P1435&lt;='Product Ratings'!$V$7,P1435&gt;='Product Ratings'!$U$7),'Product Ratings'!$S$7,IF(AND(P1435&lt;='Product Ratings'!$V$8,P1435&gt;='Product Ratings'!$U$8),'Product Ratings'!$S$8,IF(P1435&gt;='Product Ratings'!$U$9,'Product Ratings'!$S$9)))))</f>
        <v>4</v>
      </c>
      <c r="W1435" s="135">
        <f t="shared" si="6"/>
        <v>8</v>
      </c>
      <c r="X1435" s="90"/>
      <c r="Y1435" s="90"/>
      <c r="Z1435" s="90"/>
      <c r="AA1435" s="90"/>
      <c r="AB1435" s="90"/>
    </row>
    <row r="1436" ht="12.75" customHeight="1">
      <c r="A1436" s="87"/>
      <c r="B1436" s="90"/>
      <c r="C1436" s="90"/>
      <c r="D1436" s="126">
        <v>2.0</v>
      </c>
      <c r="E1436" s="127">
        <v>517.19</v>
      </c>
      <c r="F1436" s="128">
        <f t="shared" si="7"/>
        <v>336.1735</v>
      </c>
      <c r="G1436" s="129">
        <f t="shared" si="1"/>
        <v>181.0165</v>
      </c>
      <c r="H1436" s="130">
        <f t="shared" si="2"/>
        <v>0.35</v>
      </c>
      <c r="I1436" s="131">
        <v>44584.0</v>
      </c>
      <c r="J1436" s="132">
        <v>44620.0</v>
      </c>
      <c r="K1436" s="123"/>
      <c r="L1436" s="90"/>
      <c r="M1436" s="133">
        <f t="shared" si="3"/>
        <v>258.595</v>
      </c>
      <c r="N1436" s="99"/>
      <c r="O1436" s="133">
        <f t="shared" si="5"/>
        <v>168.08675</v>
      </c>
      <c r="P1436" s="134">
        <v>0.65</v>
      </c>
      <c r="Q1436" s="90"/>
      <c r="R1436" s="99">
        <f>IF(AND(H1436&lt;='Product Ratings'!$E$5,H1436&gt;='Product Ratings'!$D$5),'Product Ratings'!$C$5,IF(AND(H1436&lt;='Product Ratings'!$E$6,H1436&gt;='Product Ratings'!$D$6),'Product Ratings'!$C$6,IF(AND(H1436&lt;='Product Ratings'!$E$7,H1436&gt;='Product Ratings'!$D$7),'Product Ratings'!$C$7,IF(AND(H1436&lt;='Product Ratings'!$E$8,H1436&gt;='Product Ratings'!$D$8),'Product Ratings'!$C$8,IF(H1436&gt;='Product Ratings'!$D$9,'Product Ratings'!$C$9)))))</f>
        <v>2</v>
      </c>
      <c r="S1436" s="99">
        <f>IF(AND(D1436&lt;='Product Ratings'!$I$5,D1436&gt;='Product Ratings'!$H$5),'Product Ratings'!$F$5,IF(AND(D1436&lt;='Product Ratings'!$I$6,D1436&gt;='Product Ratings'!$H$6),'Product Ratings'!$F$6,IF(AND(D1436&lt;='Product Ratings'!$I$7,I1436&gt;='Product Ratings'!$H$7),'Product Ratings'!$F$7,IF(AND(D1436&lt;='Product Ratings'!$I$8,D1436&gt;='Product Ratings'!$H$8),'Product Ratings'!$F$8,IF(D1436&gt;='Product Ratings'!$H$9,'Product Ratings'!$F$9)))))</f>
        <v>1</v>
      </c>
      <c r="T1436" s="99">
        <f>IF(AND(O1436&lt;='Product Ratings'!$M$5,O1436&gt;='Product Ratings'!$L$5),'Product Ratings'!$J$5,IF(AND(O1436&lt;='Product Ratings'!$M$6,O1436&gt;='Product Ratings'!$L$6),'Product Ratings'!$J$6,IF(AND(O1436&lt;='Product Ratings'!$M$7,O1436&gt;='Product Ratings'!$L$7),'Product Ratings'!$J$7,IF(AND(O1436&lt;='Product Ratings'!$M$8,O1436&gt;='Product Ratings'!$L$8),'Product Ratings'!$J$8,IF(O1436&gt;='Product Ratings'!$L$9,'Product Ratings'!$J$9)))))</f>
        <v>2</v>
      </c>
      <c r="U1436" s="99" t="b">
        <f>IF(AND(N1436&lt;='Product Ratings'!$R$5,N1436&gt;='Product Ratings'!$Q$5),'Product Ratings'!$O$5,IF(AND(N1436&lt;='Product Ratings'!$R$6,N1436&gt;='Product Ratings'!$Q$6),'Product Ratings'!$O$6,IF(AND(N1436&lt;='Product Ratings'!$R$7,N1436&gt;='Product Ratings'!$Q$7),'Product Ratings'!$O$7,IF(AND(N1436&lt;='Product Ratings'!$R$8,N1436&gt;='Product Ratings'!$Q$8),'Product Ratings'!$O$8,IF(N1436&gt;='Product Ratings'!$Q$9,'Product Ratings'!$O$9)))))</f>
        <v>0</v>
      </c>
      <c r="V1436" s="99">
        <f>IF(AND(P1436&lt;='Product Ratings'!$V$5,P1436&gt;='Product Ratings'!$U$5),'Product Ratings'!$S$5,IF(AND(P1436&lt;='Product Ratings'!$V$6,P1436&gt;='Product Ratings'!$U$6),'Product Ratings'!$S$6,IF(AND(P1436&lt;='Product Ratings'!$V$7,P1436&gt;='Product Ratings'!$U$7),'Product Ratings'!$S$7,IF(AND(P1436&lt;='Product Ratings'!$V$8,P1436&gt;='Product Ratings'!$U$8),'Product Ratings'!$S$8,IF(P1436&gt;='Product Ratings'!$U$9,'Product Ratings'!$S$9)))))</f>
        <v>5</v>
      </c>
      <c r="W1436" s="135">
        <f t="shared" si="6"/>
        <v>10</v>
      </c>
      <c r="X1436" s="90"/>
      <c r="Y1436" s="90"/>
      <c r="Z1436" s="90"/>
      <c r="AA1436" s="90"/>
      <c r="AB1436" s="90"/>
    </row>
    <row r="1437" ht="12.75" customHeight="1">
      <c r="A1437" s="87"/>
      <c r="B1437" s="90"/>
      <c r="C1437" s="90"/>
      <c r="D1437" s="126">
        <v>3.0</v>
      </c>
      <c r="E1437" s="127">
        <v>378.09</v>
      </c>
      <c r="F1437" s="128">
        <f t="shared" si="7"/>
        <v>245.7585</v>
      </c>
      <c r="G1437" s="129">
        <f t="shared" si="1"/>
        <v>132.3315</v>
      </c>
      <c r="H1437" s="130">
        <f t="shared" si="2"/>
        <v>0.35</v>
      </c>
      <c r="I1437" s="131">
        <v>44585.0</v>
      </c>
      <c r="J1437" s="132">
        <v>44621.0</v>
      </c>
      <c r="K1437" s="123"/>
      <c r="L1437" s="90"/>
      <c r="M1437" s="133">
        <f t="shared" si="3"/>
        <v>126.03</v>
      </c>
      <c r="N1437" s="99"/>
      <c r="O1437" s="133">
        <f t="shared" si="5"/>
        <v>81.9195</v>
      </c>
      <c r="P1437" s="134">
        <v>0.45</v>
      </c>
      <c r="Q1437" s="90"/>
      <c r="R1437" s="99">
        <f>IF(AND(H1437&lt;='Product Ratings'!$E$5,H1437&gt;='Product Ratings'!$D$5),'Product Ratings'!$C$5,IF(AND(H1437&lt;='Product Ratings'!$E$6,H1437&gt;='Product Ratings'!$D$6),'Product Ratings'!$C$6,IF(AND(H1437&lt;='Product Ratings'!$E$7,H1437&gt;='Product Ratings'!$D$7),'Product Ratings'!$C$7,IF(AND(H1437&lt;='Product Ratings'!$E$8,H1437&gt;='Product Ratings'!$D$8),'Product Ratings'!$C$8,IF(H1437&gt;='Product Ratings'!$D$9,'Product Ratings'!$C$9)))))</f>
        <v>2</v>
      </c>
      <c r="S1437" s="99">
        <f>IF(AND(D1437&lt;='Product Ratings'!$I$5,D1437&gt;='Product Ratings'!$H$5),'Product Ratings'!$F$5,IF(AND(D1437&lt;='Product Ratings'!$I$6,D1437&gt;='Product Ratings'!$H$6),'Product Ratings'!$F$6,IF(AND(D1437&lt;='Product Ratings'!$I$7,I1437&gt;='Product Ratings'!$H$7),'Product Ratings'!$F$7,IF(AND(D1437&lt;='Product Ratings'!$I$8,D1437&gt;='Product Ratings'!$H$8),'Product Ratings'!$F$8,IF(D1437&gt;='Product Ratings'!$H$9,'Product Ratings'!$F$9)))))</f>
        <v>1</v>
      </c>
      <c r="T1437" s="99">
        <f>IF(AND(O1437&lt;='Product Ratings'!$M$5,O1437&gt;='Product Ratings'!$L$5),'Product Ratings'!$J$5,IF(AND(O1437&lt;='Product Ratings'!$M$6,O1437&gt;='Product Ratings'!$L$6),'Product Ratings'!$J$6,IF(AND(O1437&lt;='Product Ratings'!$M$7,O1437&gt;='Product Ratings'!$L$7),'Product Ratings'!$J$7,IF(AND(O1437&lt;='Product Ratings'!$M$8,O1437&gt;='Product Ratings'!$L$8),'Product Ratings'!$J$8,IF(O1437&gt;='Product Ratings'!$L$9,'Product Ratings'!$J$9)))))</f>
        <v>2</v>
      </c>
      <c r="U1437" s="99" t="b">
        <f>IF(AND(N1437&lt;='Product Ratings'!$R$5,N1437&gt;='Product Ratings'!$Q$5),'Product Ratings'!$O$5,IF(AND(N1437&lt;='Product Ratings'!$R$6,N1437&gt;='Product Ratings'!$Q$6),'Product Ratings'!$O$6,IF(AND(N1437&lt;='Product Ratings'!$R$7,N1437&gt;='Product Ratings'!$Q$7),'Product Ratings'!$O$7,IF(AND(N1437&lt;='Product Ratings'!$R$8,N1437&gt;='Product Ratings'!$Q$8),'Product Ratings'!$O$8,IF(N1437&gt;='Product Ratings'!$Q$9,'Product Ratings'!$O$9)))))</f>
        <v>0</v>
      </c>
      <c r="V1437" s="99">
        <f>IF(AND(P1437&lt;='Product Ratings'!$V$5,P1437&gt;='Product Ratings'!$U$5),'Product Ratings'!$S$5,IF(AND(P1437&lt;='Product Ratings'!$V$6,P1437&gt;='Product Ratings'!$U$6),'Product Ratings'!$S$6,IF(AND(P1437&lt;='Product Ratings'!$V$7,P1437&gt;='Product Ratings'!$U$7),'Product Ratings'!$S$7,IF(AND(P1437&lt;='Product Ratings'!$V$8,P1437&gt;='Product Ratings'!$U$8),'Product Ratings'!$S$8,IF(P1437&gt;='Product Ratings'!$U$9,'Product Ratings'!$S$9)))))</f>
        <v>4</v>
      </c>
      <c r="W1437" s="135">
        <f t="shared" si="6"/>
        <v>9</v>
      </c>
      <c r="X1437" s="90"/>
      <c r="Y1437" s="90"/>
      <c r="Z1437" s="90"/>
      <c r="AA1437" s="90"/>
      <c r="AB1437" s="90"/>
    </row>
    <row r="1438" ht="12.75" customHeight="1">
      <c r="A1438" s="87"/>
      <c r="B1438" s="90"/>
      <c r="C1438" s="90"/>
      <c r="D1438" s="126">
        <v>4.0</v>
      </c>
      <c r="E1438" s="127">
        <v>29.9</v>
      </c>
      <c r="F1438" s="128">
        <f t="shared" si="7"/>
        <v>19.435</v>
      </c>
      <c r="G1438" s="129">
        <f t="shared" si="1"/>
        <v>10.465</v>
      </c>
      <c r="H1438" s="130">
        <f t="shared" si="2"/>
        <v>0.35</v>
      </c>
      <c r="I1438" s="131">
        <v>44586.0</v>
      </c>
      <c r="J1438" s="132">
        <v>44622.0</v>
      </c>
      <c r="K1438" s="123"/>
      <c r="L1438" s="90"/>
      <c r="M1438" s="133">
        <f t="shared" si="3"/>
        <v>7.475</v>
      </c>
      <c r="N1438" s="99"/>
      <c r="O1438" s="133">
        <f t="shared" si="5"/>
        <v>4.85875</v>
      </c>
      <c r="P1438" s="134">
        <v>0.12</v>
      </c>
      <c r="Q1438" s="90"/>
      <c r="R1438" s="99">
        <f>IF(AND(H1438&lt;='Product Ratings'!$E$5,H1438&gt;='Product Ratings'!$D$5),'Product Ratings'!$C$5,IF(AND(H1438&lt;='Product Ratings'!$E$6,H1438&gt;='Product Ratings'!$D$6),'Product Ratings'!$C$6,IF(AND(H1438&lt;='Product Ratings'!$E$7,H1438&gt;='Product Ratings'!$D$7),'Product Ratings'!$C$7,IF(AND(H1438&lt;='Product Ratings'!$E$8,H1438&gt;='Product Ratings'!$D$8),'Product Ratings'!$C$8,IF(H1438&gt;='Product Ratings'!$D$9,'Product Ratings'!$C$9)))))</f>
        <v>2</v>
      </c>
      <c r="S1438" s="99">
        <f>IF(AND(D1438&lt;='Product Ratings'!$I$5,D1438&gt;='Product Ratings'!$H$5),'Product Ratings'!$F$5,IF(AND(D1438&lt;='Product Ratings'!$I$6,D1438&gt;='Product Ratings'!$H$6),'Product Ratings'!$F$6,IF(AND(D1438&lt;='Product Ratings'!$I$7,I1438&gt;='Product Ratings'!$H$7),'Product Ratings'!$F$7,IF(AND(D1438&lt;='Product Ratings'!$I$8,D1438&gt;='Product Ratings'!$H$8),'Product Ratings'!$F$8,IF(D1438&gt;='Product Ratings'!$H$9,'Product Ratings'!$F$9)))))</f>
        <v>1</v>
      </c>
      <c r="T1438" s="99">
        <f>IF(AND(O1438&lt;='Product Ratings'!$M$5,O1438&gt;='Product Ratings'!$L$5),'Product Ratings'!$J$5,IF(AND(O1438&lt;='Product Ratings'!$M$6,O1438&gt;='Product Ratings'!$L$6),'Product Ratings'!$J$6,IF(AND(O1438&lt;='Product Ratings'!$M$7,O1438&gt;='Product Ratings'!$L$7),'Product Ratings'!$J$7,IF(AND(O1438&lt;='Product Ratings'!$M$8,O1438&gt;='Product Ratings'!$L$8),'Product Ratings'!$J$8,IF(O1438&gt;='Product Ratings'!$L$9,'Product Ratings'!$J$9)))))</f>
        <v>5</v>
      </c>
      <c r="U1438" s="99" t="b">
        <f>IF(AND(N1438&lt;='Product Ratings'!$R$5,N1438&gt;='Product Ratings'!$Q$5),'Product Ratings'!$O$5,IF(AND(N1438&lt;='Product Ratings'!$R$6,N1438&gt;='Product Ratings'!$Q$6),'Product Ratings'!$O$6,IF(AND(N1438&lt;='Product Ratings'!$R$7,N1438&gt;='Product Ratings'!$Q$7),'Product Ratings'!$O$7,IF(AND(N1438&lt;='Product Ratings'!$R$8,N1438&gt;='Product Ratings'!$Q$8),'Product Ratings'!$O$8,IF(N1438&gt;='Product Ratings'!$Q$9,'Product Ratings'!$O$9)))))</f>
        <v>0</v>
      </c>
      <c r="V1438" s="99">
        <f>IF(AND(P1438&lt;='Product Ratings'!$V$5,P1438&gt;='Product Ratings'!$U$5),'Product Ratings'!$S$5,IF(AND(P1438&lt;='Product Ratings'!$V$6,P1438&gt;='Product Ratings'!$U$6),'Product Ratings'!$S$6,IF(AND(P1438&lt;='Product Ratings'!$V$7,P1438&gt;='Product Ratings'!$U$7),'Product Ratings'!$S$7,IF(AND(P1438&lt;='Product Ratings'!$V$8,P1438&gt;='Product Ratings'!$U$8),'Product Ratings'!$S$8,IF(P1438&gt;='Product Ratings'!$U$9,'Product Ratings'!$S$9)))))</f>
        <v>2</v>
      </c>
      <c r="W1438" s="135">
        <f t="shared" si="6"/>
        <v>10</v>
      </c>
      <c r="X1438" s="90"/>
      <c r="Y1438" s="90"/>
      <c r="Z1438" s="90"/>
      <c r="AA1438" s="90"/>
      <c r="AB1438" s="90"/>
    </row>
    <row r="1439" ht="12.75" customHeight="1">
      <c r="A1439" s="87"/>
      <c r="B1439" s="90"/>
      <c r="C1439" s="90"/>
      <c r="D1439" s="126">
        <v>5.0</v>
      </c>
      <c r="E1439" s="127">
        <v>125.22</v>
      </c>
      <c r="F1439" s="128">
        <f t="shared" si="7"/>
        <v>81.393</v>
      </c>
      <c r="G1439" s="129">
        <f t="shared" si="1"/>
        <v>43.827</v>
      </c>
      <c r="H1439" s="130">
        <f t="shared" si="2"/>
        <v>0.35</v>
      </c>
      <c r="I1439" s="131">
        <v>44587.0</v>
      </c>
      <c r="J1439" s="132">
        <v>44623.0</v>
      </c>
      <c r="K1439" s="123"/>
      <c r="L1439" s="90"/>
      <c r="M1439" s="133">
        <f t="shared" si="3"/>
        <v>25.044</v>
      </c>
      <c r="N1439" s="99"/>
      <c r="O1439" s="133">
        <f t="shared" si="5"/>
        <v>16.2786</v>
      </c>
      <c r="P1439" s="134">
        <v>0.65</v>
      </c>
      <c r="Q1439" s="90"/>
      <c r="R1439" s="99">
        <f>IF(AND(H1439&lt;='Product Ratings'!$E$5,H1439&gt;='Product Ratings'!$D$5),'Product Ratings'!$C$5,IF(AND(H1439&lt;='Product Ratings'!$E$6,H1439&gt;='Product Ratings'!$D$6),'Product Ratings'!$C$6,IF(AND(H1439&lt;='Product Ratings'!$E$7,H1439&gt;='Product Ratings'!$D$7),'Product Ratings'!$C$7,IF(AND(H1439&lt;='Product Ratings'!$E$8,H1439&gt;='Product Ratings'!$D$8),'Product Ratings'!$C$8,IF(H1439&gt;='Product Ratings'!$D$9,'Product Ratings'!$C$9)))))</f>
        <v>2</v>
      </c>
      <c r="S1439" s="99">
        <f>IF(AND(D1439&lt;='Product Ratings'!$I$5,D1439&gt;='Product Ratings'!$H$5),'Product Ratings'!$F$5,IF(AND(D1439&lt;='Product Ratings'!$I$6,D1439&gt;='Product Ratings'!$H$6),'Product Ratings'!$F$6,IF(AND(D1439&lt;='Product Ratings'!$I$7,I1439&gt;='Product Ratings'!$H$7),'Product Ratings'!$F$7,IF(AND(D1439&lt;='Product Ratings'!$I$8,D1439&gt;='Product Ratings'!$H$8),'Product Ratings'!$F$8,IF(D1439&gt;='Product Ratings'!$H$9,'Product Ratings'!$F$9)))))</f>
        <v>1</v>
      </c>
      <c r="T1439" s="99">
        <f>IF(AND(O1439&lt;='Product Ratings'!$M$5,O1439&gt;='Product Ratings'!$L$5),'Product Ratings'!$J$5,IF(AND(O1439&lt;='Product Ratings'!$M$6,O1439&gt;='Product Ratings'!$L$6),'Product Ratings'!$J$6,IF(AND(O1439&lt;='Product Ratings'!$M$7,O1439&gt;='Product Ratings'!$L$7),'Product Ratings'!$J$7,IF(AND(O1439&lt;='Product Ratings'!$M$8,O1439&gt;='Product Ratings'!$L$8),'Product Ratings'!$J$8,IF(O1439&gt;='Product Ratings'!$L$9,'Product Ratings'!$J$9)))))</f>
        <v>5</v>
      </c>
      <c r="U1439" s="99" t="b">
        <f>IF(AND(N1439&lt;='Product Ratings'!$R$5,N1439&gt;='Product Ratings'!$Q$5),'Product Ratings'!$O$5,IF(AND(N1439&lt;='Product Ratings'!$R$6,N1439&gt;='Product Ratings'!$Q$6),'Product Ratings'!$O$6,IF(AND(N1439&lt;='Product Ratings'!$R$7,N1439&gt;='Product Ratings'!$Q$7),'Product Ratings'!$O$7,IF(AND(N1439&lt;='Product Ratings'!$R$8,N1439&gt;='Product Ratings'!$Q$8),'Product Ratings'!$O$8,IF(N1439&gt;='Product Ratings'!$Q$9,'Product Ratings'!$O$9)))))</f>
        <v>0</v>
      </c>
      <c r="V1439" s="99">
        <f>IF(AND(P1439&lt;='Product Ratings'!$V$5,P1439&gt;='Product Ratings'!$U$5),'Product Ratings'!$S$5,IF(AND(P1439&lt;='Product Ratings'!$V$6,P1439&gt;='Product Ratings'!$U$6),'Product Ratings'!$S$6,IF(AND(P1439&lt;='Product Ratings'!$V$7,P1439&gt;='Product Ratings'!$U$7),'Product Ratings'!$S$7,IF(AND(P1439&lt;='Product Ratings'!$V$8,P1439&gt;='Product Ratings'!$U$8),'Product Ratings'!$S$8,IF(P1439&gt;='Product Ratings'!$U$9,'Product Ratings'!$S$9)))))</f>
        <v>5</v>
      </c>
      <c r="W1439" s="135">
        <f t="shared" si="6"/>
        <v>13</v>
      </c>
      <c r="X1439" s="90"/>
      <c r="Y1439" s="90"/>
      <c r="Z1439" s="90"/>
      <c r="AA1439" s="90"/>
      <c r="AB1439" s="90"/>
    </row>
    <row r="1440" ht="12.75" customHeight="1">
      <c r="A1440" s="87"/>
      <c r="B1440" s="90"/>
      <c r="C1440" s="90"/>
      <c r="D1440" s="126">
        <v>6.0</v>
      </c>
      <c r="E1440" s="127">
        <v>117.3</v>
      </c>
      <c r="F1440" s="128">
        <f t="shared" si="7"/>
        <v>76.245</v>
      </c>
      <c r="G1440" s="129">
        <f t="shared" si="1"/>
        <v>41.055</v>
      </c>
      <c r="H1440" s="130">
        <f t="shared" si="2"/>
        <v>0.35</v>
      </c>
      <c r="I1440" s="131">
        <v>44588.0</v>
      </c>
      <c r="J1440" s="132">
        <v>44624.0</v>
      </c>
      <c r="K1440" s="123"/>
      <c r="L1440" s="90"/>
      <c r="M1440" s="133">
        <f t="shared" si="3"/>
        <v>19.55</v>
      </c>
      <c r="N1440" s="99"/>
      <c r="O1440" s="133">
        <f t="shared" si="5"/>
        <v>12.7075</v>
      </c>
      <c r="P1440" s="134">
        <v>0.32</v>
      </c>
      <c r="Q1440" s="90"/>
      <c r="R1440" s="99">
        <f>IF(AND(H1440&lt;='Product Ratings'!$E$5,H1440&gt;='Product Ratings'!$D$5),'Product Ratings'!$C$5,IF(AND(H1440&lt;='Product Ratings'!$E$6,H1440&gt;='Product Ratings'!$D$6),'Product Ratings'!$C$6,IF(AND(H1440&lt;='Product Ratings'!$E$7,H1440&gt;='Product Ratings'!$D$7),'Product Ratings'!$C$7,IF(AND(H1440&lt;='Product Ratings'!$E$8,H1440&gt;='Product Ratings'!$D$8),'Product Ratings'!$C$8,IF(H1440&gt;='Product Ratings'!$D$9,'Product Ratings'!$C$9)))))</f>
        <v>2</v>
      </c>
      <c r="S1440" s="99">
        <f>IF(AND(D1440&lt;='Product Ratings'!$I$5,D1440&gt;='Product Ratings'!$H$5),'Product Ratings'!$F$5,IF(AND(D1440&lt;='Product Ratings'!$I$6,D1440&gt;='Product Ratings'!$H$6),'Product Ratings'!$F$6,IF(AND(D1440&lt;='Product Ratings'!$I$7,I1440&gt;='Product Ratings'!$H$7),'Product Ratings'!$F$7,IF(AND(D1440&lt;='Product Ratings'!$I$8,D1440&gt;='Product Ratings'!$H$8),'Product Ratings'!$F$8,IF(D1440&gt;='Product Ratings'!$H$9,'Product Ratings'!$F$9)))))</f>
        <v>2</v>
      </c>
      <c r="T1440" s="99">
        <f>IF(AND(O1440&lt;='Product Ratings'!$M$5,O1440&gt;='Product Ratings'!$L$5),'Product Ratings'!$J$5,IF(AND(O1440&lt;='Product Ratings'!$M$6,O1440&gt;='Product Ratings'!$L$6),'Product Ratings'!$J$6,IF(AND(O1440&lt;='Product Ratings'!$M$7,O1440&gt;='Product Ratings'!$L$7),'Product Ratings'!$J$7,IF(AND(O1440&lt;='Product Ratings'!$M$8,O1440&gt;='Product Ratings'!$L$8),'Product Ratings'!$J$8,IF(O1440&gt;='Product Ratings'!$L$9,'Product Ratings'!$J$9)))))</f>
        <v>5</v>
      </c>
      <c r="U1440" s="99" t="b">
        <f>IF(AND(N1440&lt;='Product Ratings'!$R$5,N1440&gt;='Product Ratings'!$Q$5),'Product Ratings'!$O$5,IF(AND(N1440&lt;='Product Ratings'!$R$6,N1440&gt;='Product Ratings'!$Q$6),'Product Ratings'!$O$6,IF(AND(N1440&lt;='Product Ratings'!$R$7,N1440&gt;='Product Ratings'!$Q$7),'Product Ratings'!$O$7,IF(AND(N1440&lt;='Product Ratings'!$R$8,N1440&gt;='Product Ratings'!$Q$8),'Product Ratings'!$O$8,IF(N1440&gt;='Product Ratings'!$Q$9,'Product Ratings'!$O$9)))))</f>
        <v>0</v>
      </c>
      <c r="V1440" s="99">
        <f>IF(AND(P1440&lt;='Product Ratings'!$V$5,P1440&gt;='Product Ratings'!$U$5),'Product Ratings'!$S$5,IF(AND(P1440&lt;='Product Ratings'!$V$6,P1440&gt;='Product Ratings'!$U$6),'Product Ratings'!$S$6,IF(AND(P1440&lt;='Product Ratings'!$V$7,P1440&gt;='Product Ratings'!$U$7),'Product Ratings'!$S$7,IF(AND(P1440&lt;='Product Ratings'!$V$8,P1440&gt;='Product Ratings'!$U$8),'Product Ratings'!$S$8,IF(P1440&gt;='Product Ratings'!$U$9,'Product Ratings'!$S$9)))))</f>
        <v>3</v>
      </c>
      <c r="W1440" s="135">
        <f t="shared" si="6"/>
        <v>12</v>
      </c>
      <c r="X1440" s="90"/>
      <c r="Y1440" s="90"/>
      <c r="Z1440" s="90"/>
      <c r="AA1440" s="90"/>
      <c r="AB1440" s="90"/>
    </row>
    <row r="1441" ht="12.75" customHeight="1">
      <c r="A1441" s="87"/>
      <c r="B1441" s="90"/>
      <c r="C1441" s="90"/>
      <c r="D1441" s="126">
        <v>1.0</v>
      </c>
      <c r="E1441" s="127">
        <v>117.3</v>
      </c>
      <c r="F1441" s="128">
        <f t="shared" si="7"/>
        <v>76.245</v>
      </c>
      <c r="G1441" s="129">
        <f t="shared" si="1"/>
        <v>41.055</v>
      </c>
      <c r="H1441" s="130">
        <f t="shared" si="2"/>
        <v>0.35</v>
      </c>
      <c r="I1441" s="131">
        <v>44589.0</v>
      </c>
      <c r="J1441" s="132">
        <v>44625.0</v>
      </c>
      <c r="K1441" s="123"/>
      <c r="L1441" s="90"/>
      <c r="M1441" s="133">
        <f t="shared" si="3"/>
        <v>117.3</v>
      </c>
      <c r="N1441" s="99"/>
      <c r="O1441" s="133">
        <f t="shared" si="5"/>
        <v>76.245</v>
      </c>
      <c r="P1441" s="134">
        <v>0.45</v>
      </c>
      <c r="Q1441" s="90"/>
      <c r="R1441" s="99">
        <f>IF(AND(H1441&lt;='Product Ratings'!$E$5,H1441&gt;='Product Ratings'!$D$5),'Product Ratings'!$C$5,IF(AND(H1441&lt;='Product Ratings'!$E$6,H1441&gt;='Product Ratings'!$D$6),'Product Ratings'!$C$6,IF(AND(H1441&lt;='Product Ratings'!$E$7,H1441&gt;='Product Ratings'!$D$7),'Product Ratings'!$C$7,IF(AND(H1441&lt;='Product Ratings'!$E$8,H1441&gt;='Product Ratings'!$D$8),'Product Ratings'!$C$8,IF(H1441&gt;='Product Ratings'!$D$9,'Product Ratings'!$C$9)))))</f>
        <v>2</v>
      </c>
      <c r="S1441" s="99">
        <f>IF(AND(D1441&lt;='Product Ratings'!$I$5,D1441&gt;='Product Ratings'!$H$5),'Product Ratings'!$F$5,IF(AND(D1441&lt;='Product Ratings'!$I$6,D1441&gt;='Product Ratings'!$H$6),'Product Ratings'!$F$6,IF(AND(D1441&lt;='Product Ratings'!$I$7,I1441&gt;='Product Ratings'!$H$7),'Product Ratings'!$F$7,IF(AND(D1441&lt;='Product Ratings'!$I$8,D1441&gt;='Product Ratings'!$H$8),'Product Ratings'!$F$8,IF(D1441&gt;='Product Ratings'!$H$9,'Product Ratings'!$F$9)))))</f>
        <v>1</v>
      </c>
      <c r="T1441" s="99">
        <f>IF(AND(O1441&lt;='Product Ratings'!$M$5,O1441&gt;='Product Ratings'!$L$5),'Product Ratings'!$J$5,IF(AND(O1441&lt;='Product Ratings'!$M$6,O1441&gt;='Product Ratings'!$L$6),'Product Ratings'!$J$6,IF(AND(O1441&lt;='Product Ratings'!$M$7,O1441&gt;='Product Ratings'!$L$7),'Product Ratings'!$J$7,IF(AND(O1441&lt;='Product Ratings'!$M$8,O1441&gt;='Product Ratings'!$L$8),'Product Ratings'!$J$8,IF(O1441&gt;='Product Ratings'!$L$9,'Product Ratings'!$J$9)))))</f>
        <v>2</v>
      </c>
      <c r="U1441" s="99" t="b">
        <f>IF(AND(N1441&lt;='Product Ratings'!$R$5,N1441&gt;='Product Ratings'!$Q$5),'Product Ratings'!$O$5,IF(AND(N1441&lt;='Product Ratings'!$R$6,N1441&gt;='Product Ratings'!$Q$6),'Product Ratings'!$O$6,IF(AND(N1441&lt;='Product Ratings'!$R$7,N1441&gt;='Product Ratings'!$Q$7),'Product Ratings'!$O$7,IF(AND(N1441&lt;='Product Ratings'!$R$8,N1441&gt;='Product Ratings'!$Q$8),'Product Ratings'!$O$8,IF(N1441&gt;='Product Ratings'!$Q$9,'Product Ratings'!$O$9)))))</f>
        <v>0</v>
      </c>
      <c r="V1441" s="99">
        <f>IF(AND(P1441&lt;='Product Ratings'!$V$5,P1441&gt;='Product Ratings'!$U$5),'Product Ratings'!$S$5,IF(AND(P1441&lt;='Product Ratings'!$V$6,P1441&gt;='Product Ratings'!$U$6),'Product Ratings'!$S$6,IF(AND(P1441&lt;='Product Ratings'!$V$7,P1441&gt;='Product Ratings'!$U$7),'Product Ratings'!$S$7,IF(AND(P1441&lt;='Product Ratings'!$V$8,P1441&gt;='Product Ratings'!$U$8),'Product Ratings'!$S$8,IF(P1441&gt;='Product Ratings'!$U$9,'Product Ratings'!$S$9)))))</f>
        <v>4</v>
      </c>
      <c r="W1441" s="135">
        <f t="shared" si="6"/>
        <v>9</v>
      </c>
      <c r="X1441" s="90"/>
      <c r="Y1441" s="90"/>
      <c r="Z1441" s="90"/>
      <c r="AA1441" s="90"/>
      <c r="AB1441" s="90"/>
    </row>
    <row r="1442" ht="12.75" customHeight="1">
      <c r="A1442" s="87"/>
      <c r="B1442" s="90"/>
      <c r="C1442" s="90"/>
      <c r="D1442" s="126">
        <v>2.0</v>
      </c>
      <c r="E1442" s="127">
        <v>193.69</v>
      </c>
      <c r="F1442" s="128">
        <f t="shared" si="7"/>
        <v>125.8985</v>
      </c>
      <c r="G1442" s="129">
        <f t="shared" si="1"/>
        <v>67.7915</v>
      </c>
      <c r="H1442" s="130">
        <f t="shared" si="2"/>
        <v>0.35</v>
      </c>
      <c r="I1442" s="131">
        <v>44590.0</v>
      </c>
      <c r="J1442" s="132">
        <v>44626.0</v>
      </c>
      <c r="K1442" s="123"/>
      <c r="L1442" s="90"/>
      <c r="M1442" s="133">
        <f t="shared" si="3"/>
        <v>96.845</v>
      </c>
      <c r="N1442" s="99"/>
      <c r="O1442" s="133">
        <f t="shared" si="5"/>
        <v>62.94925</v>
      </c>
      <c r="P1442" s="134">
        <v>0.12</v>
      </c>
      <c r="Q1442" s="90"/>
      <c r="R1442" s="99">
        <f>IF(AND(H1442&lt;='Product Ratings'!$E$5,H1442&gt;='Product Ratings'!$D$5),'Product Ratings'!$C$5,IF(AND(H1442&lt;='Product Ratings'!$E$6,H1442&gt;='Product Ratings'!$D$6),'Product Ratings'!$C$6,IF(AND(H1442&lt;='Product Ratings'!$E$7,H1442&gt;='Product Ratings'!$D$7),'Product Ratings'!$C$7,IF(AND(H1442&lt;='Product Ratings'!$E$8,H1442&gt;='Product Ratings'!$D$8),'Product Ratings'!$C$8,IF(H1442&gt;='Product Ratings'!$D$9,'Product Ratings'!$C$9)))))</f>
        <v>2</v>
      </c>
      <c r="S1442" s="99">
        <f>IF(AND(D1442&lt;='Product Ratings'!$I$5,D1442&gt;='Product Ratings'!$H$5),'Product Ratings'!$F$5,IF(AND(D1442&lt;='Product Ratings'!$I$6,D1442&gt;='Product Ratings'!$H$6),'Product Ratings'!$F$6,IF(AND(D1442&lt;='Product Ratings'!$I$7,I1442&gt;='Product Ratings'!$H$7),'Product Ratings'!$F$7,IF(AND(D1442&lt;='Product Ratings'!$I$8,D1442&gt;='Product Ratings'!$H$8),'Product Ratings'!$F$8,IF(D1442&gt;='Product Ratings'!$H$9,'Product Ratings'!$F$9)))))</f>
        <v>1</v>
      </c>
      <c r="T1442" s="99">
        <f>IF(AND(O1442&lt;='Product Ratings'!$M$5,O1442&gt;='Product Ratings'!$L$5),'Product Ratings'!$J$5,IF(AND(O1442&lt;='Product Ratings'!$M$6,O1442&gt;='Product Ratings'!$L$6),'Product Ratings'!$J$6,IF(AND(O1442&lt;='Product Ratings'!$M$7,O1442&gt;='Product Ratings'!$L$7),'Product Ratings'!$J$7,IF(AND(O1442&lt;='Product Ratings'!$M$8,O1442&gt;='Product Ratings'!$L$8),'Product Ratings'!$J$8,IF(O1442&gt;='Product Ratings'!$L$9,'Product Ratings'!$J$9)))))</f>
        <v>3</v>
      </c>
      <c r="U1442" s="99" t="b">
        <f>IF(AND(N1442&lt;='Product Ratings'!$R$5,N1442&gt;='Product Ratings'!$Q$5),'Product Ratings'!$O$5,IF(AND(N1442&lt;='Product Ratings'!$R$6,N1442&gt;='Product Ratings'!$Q$6),'Product Ratings'!$O$6,IF(AND(N1442&lt;='Product Ratings'!$R$7,N1442&gt;='Product Ratings'!$Q$7),'Product Ratings'!$O$7,IF(AND(N1442&lt;='Product Ratings'!$R$8,N1442&gt;='Product Ratings'!$Q$8),'Product Ratings'!$O$8,IF(N1442&gt;='Product Ratings'!$Q$9,'Product Ratings'!$O$9)))))</f>
        <v>0</v>
      </c>
      <c r="V1442" s="99">
        <f>IF(AND(P1442&lt;='Product Ratings'!$V$5,P1442&gt;='Product Ratings'!$U$5),'Product Ratings'!$S$5,IF(AND(P1442&lt;='Product Ratings'!$V$6,P1442&gt;='Product Ratings'!$U$6),'Product Ratings'!$S$6,IF(AND(P1442&lt;='Product Ratings'!$V$7,P1442&gt;='Product Ratings'!$U$7),'Product Ratings'!$S$7,IF(AND(P1442&lt;='Product Ratings'!$V$8,P1442&gt;='Product Ratings'!$U$8),'Product Ratings'!$S$8,IF(P1442&gt;='Product Ratings'!$U$9,'Product Ratings'!$S$9)))))</f>
        <v>2</v>
      </c>
      <c r="W1442" s="135">
        <f t="shared" si="6"/>
        <v>8</v>
      </c>
      <c r="X1442" s="90"/>
      <c r="Y1442" s="90"/>
      <c r="Z1442" s="90"/>
      <c r="AA1442" s="90"/>
      <c r="AB1442" s="90"/>
    </row>
    <row r="1443" ht="12.75" customHeight="1">
      <c r="A1443" s="87"/>
      <c r="B1443" s="90"/>
      <c r="C1443" s="90"/>
      <c r="D1443" s="126">
        <v>3.0</v>
      </c>
      <c r="E1443" s="127">
        <v>243.3</v>
      </c>
      <c r="F1443" s="128">
        <f t="shared" si="7"/>
        <v>158.145</v>
      </c>
      <c r="G1443" s="129">
        <f t="shared" si="1"/>
        <v>85.155</v>
      </c>
      <c r="H1443" s="130">
        <f t="shared" si="2"/>
        <v>0.35</v>
      </c>
      <c r="I1443" s="131">
        <v>44591.0</v>
      </c>
      <c r="J1443" s="132">
        <v>44627.0</v>
      </c>
      <c r="K1443" s="123"/>
      <c r="L1443" s="90"/>
      <c r="M1443" s="133">
        <f t="shared" si="3"/>
        <v>81.1</v>
      </c>
      <c r="N1443" s="99"/>
      <c r="O1443" s="133">
        <f t="shared" si="5"/>
        <v>52.715</v>
      </c>
      <c r="P1443" s="134">
        <v>0.87</v>
      </c>
      <c r="Q1443" s="90"/>
      <c r="R1443" s="99">
        <f>IF(AND(H1443&lt;='Product Ratings'!$E$5,H1443&gt;='Product Ratings'!$D$5),'Product Ratings'!$C$5,IF(AND(H1443&lt;='Product Ratings'!$E$6,H1443&gt;='Product Ratings'!$D$6),'Product Ratings'!$C$6,IF(AND(H1443&lt;='Product Ratings'!$E$7,H1443&gt;='Product Ratings'!$D$7),'Product Ratings'!$C$7,IF(AND(H1443&lt;='Product Ratings'!$E$8,H1443&gt;='Product Ratings'!$D$8),'Product Ratings'!$C$8,IF(H1443&gt;='Product Ratings'!$D$9,'Product Ratings'!$C$9)))))</f>
        <v>2</v>
      </c>
      <c r="S1443" s="99">
        <f>IF(AND(D1443&lt;='Product Ratings'!$I$5,D1443&gt;='Product Ratings'!$H$5),'Product Ratings'!$F$5,IF(AND(D1443&lt;='Product Ratings'!$I$6,D1443&gt;='Product Ratings'!$H$6),'Product Ratings'!$F$6,IF(AND(D1443&lt;='Product Ratings'!$I$7,I1443&gt;='Product Ratings'!$H$7),'Product Ratings'!$F$7,IF(AND(D1443&lt;='Product Ratings'!$I$8,D1443&gt;='Product Ratings'!$H$8),'Product Ratings'!$F$8,IF(D1443&gt;='Product Ratings'!$H$9,'Product Ratings'!$F$9)))))</f>
        <v>1</v>
      </c>
      <c r="T1443" s="99">
        <f>IF(AND(O1443&lt;='Product Ratings'!$M$5,O1443&gt;='Product Ratings'!$L$5),'Product Ratings'!$J$5,IF(AND(O1443&lt;='Product Ratings'!$M$6,O1443&gt;='Product Ratings'!$L$6),'Product Ratings'!$J$6,IF(AND(O1443&lt;='Product Ratings'!$M$7,O1443&gt;='Product Ratings'!$L$7),'Product Ratings'!$J$7,IF(AND(O1443&lt;='Product Ratings'!$M$8,O1443&gt;='Product Ratings'!$L$8),'Product Ratings'!$J$8,IF(O1443&gt;='Product Ratings'!$L$9,'Product Ratings'!$J$9)))))</f>
        <v>3</v>
      </c>
      <c r="U1443" s="99" t="b">
        <f>IF(AND(N1443&lt;='Product Ratings'!$R$5,N1443&gt;='Product Ratings'!$Q$5),'Product Ratings'!$O$5,IF(AND(N1443&lt;='Product Ratings'!$R$6,N1443&gt;='Product Ratings'!$Q$6),'Product Ratings'!$O$6,IF(AND(N1443&lt;='Product Ratings'!$R$7,N1443&gt;='Product Ratings'!$Q$7),'Product Ratings'!$O$7,IF(AND(N1443&lt;='Product Ratings'!$R$8,N1443&gt;='Product Ratings'!$Q$8),'Product Ratings'!$O$8,IF(N1443&gt;='Product Ratings'!$Q$9,'Product Ratings'!$O$9)))))</f>
        <v>0</v>
      </c>
      <c r="V1443" s="99">
        <f>IF(AND(P1443&lt;='Product Ratings'!$V$5,P1443&gt;='Product Ratings'!$U$5),'Product Ratings'!$S$5,IF(AND(P1443&lt;='Product Ratings'!$V$6,P1443&gt;='Product Ratings'!$U$6),'Product Ratings'!$S$6,IF(AND(P1443&lt;='Product Ratings'!$V$7,P1443&gt;='Product Ratings'!$U$7),'Product Ratings'!$S$7,IF(AND(P1443&lt;='Product Ratings'!$V$8,P1443&gt;='Product Ratings'!$U$8),'Product Ratings'!$S$8,IF(P1443&gt;='Product Ratings'!$U$9,'Product Ratings'!$S$9)))))</f>
        <v>5</v>
      </c>
      <c r="W1443" s="135">
        <f t="shared" si="6"/>
        <v>11</v>
      </c>
      <c r="X1443" s="90"/>
      <c r="Y1443" s="90"/>
      <c r="Z1443" s="90"/>
      <c r="AA1443" s="90"/>
      <c r="AB1443" s="90"/>
    </row>
    <row r="1444" ht="12.75" customHeight="1">
      <c r="A1444" s="87"/>
      <c r="B1444" s="90"/>
      <c r="C1444" s="90"/>
      <c r="D1444" s="126">
        <v>4.0</v>
      </c>
      <c r="E1444" s="127">
        <v>243.3</v>
      </c>
      <c r="F1444" s="128">
        <f t="shared" si="7"/>
        <v>158.145</v>
      </c>
      <c r="G1444" s="129">
        <f t="shared" si="1"/>
        <v>85.155</v>
      </c>
      <c r="H1444" s="130">
        <f t="shared" si="2"/>
        <v>0.35</v>
      </c>
      <c r="I1444" s="131">
        <v>44592.0</v>
      </c>
      <c r="J1444" s="132">
        <v>44628.0</v>
      </c>
      <c r="K1444" s="123"/>
      <c r="L1444" s="90"/>
      <c r="M1444" s="133">
        <f t="shared" si="3"/>
        <v>60.825</v>
      </c>
      <c r="N1444" s="99"/>
      <c r="O1444" s="133">
        <f t="shared" si="5"/>
        <v>39.53625</v>
      </c>
      <c r="P1444" s="134">
        <v>0.89</v>
      </c>
      <c r="Q1444" s="90"/>
      <c r="R1444" s="99">
        <f>IF(AND(H1444&lt;='Product Ratings'!$E$5,H1444&gt;='Product Ratings'!$D$5),'Product Ratings'!$C$5,IF(AND(H1444&lt;='Product Ratings'!$E$6,H1444&gt;='Product Ratings'!$D$6),'Product Ratings'!$C$6,IF(AND(H1444&lt;='Product Ratings'!$E$7,H1444&gt;='Product Ratings'!$D$7),'Product Ratings'!$C$7,IF(AND(H1444&lt;='Product Ratings'!$E$8,H1444&gt;='Product Ratings'!$D$8),'Product Ratings'!$C$8,IF(H1444&gt;='Product Ratings'!$D$9,'Product Ratings'!$C$9)))))</f>
        <v>2</v>
      </c>
      <c r="S1444" s="99">
        <f>IF(AND(D1444&lt;='Product Ratings'!$I$5,D1444&gt;='Product Ratings'!$H$5),'Product Ratings'!$F$5,IF(AND(D1444&lt;='Product Ratings'!$I$6,D1444&gt;='Product Ratings'!$H$6),'Product Ratings'!$F$6,IF(AND(D1444&lt;='Product Ratings'!$I$7,I1444&gt;='Product Ratings'!$H$7),'Product Ratings'!$F$7,IF(AND(D1444&lt;='Product Ratings'!$I$8,D1444&gt;='Product Ratings'!$H$8),'Product Ratings'!$F$8,IF(D1444&gt;='Product Ratings'!$H$9,'Product Ratings'!$F$9)))))</f>
        <v>1</v>
      </c>
      <c r="T1444" s="99">
        <f>IF(AND(O1444&lt;='Product Ratings'!$M$5,O1444&gt;='Product Ratings'!$L$5),'Product Ratings'!$J$5,IF(AND(O1444&lt;='Product Ratings'!$M$6,O1444&gt;='Product Ratings'!$L$6),'Product Ratings'!$J$6,IF(AND(O1444&lt;='Product Ratings'!$M$7,O1444&gt;='Product Ratings'!$L$7),'Product Ratings'!$J$7,IF(AND(O1444&lt;='Product Ratings'!$M$8,O1444&gt;='Product Ratings'!$L$8),'Product Ratings'!$J$8,IF(O1444&gt;='Product Ratings'!$L$9,'Product Ratings'!$J$9)))))</f>
        <v>4</v>
      </c>
      <c r="U1444" s="99" t="b">
        <f>IF(AND(N1444&lt;='Product Ratings'!$R$5,N1444&gt;='Product Ratings'!$Q$5),'Product Ratings'!$O$5,IF(AND(N1444&lt;='Product Ratings'!$R$6,N1444&gt;='Product Ratings'!$Q$6),'Product Ratings'!$O$6,IF(AND(N1444&lt;='Product Ratings'!$R$7,N1444&gt;='Product Ratings'!$Q$7),'Product Ratings'!$O$7,IF(AND(N1444&lt;='Product Ratings'!$R$8,N1444&gt;='Product Ratings'!$Q$8),'Product Ratings'!$O$8,IF(N1444&gt;='Product Ratings'!$Q$9,'Product Ratings'!$O$9)))))</f>
        <v>0</v>
      </c>
      <c r="V1444" s="99">
        <f>IF(AND(P1444&lt;='Product Ratings'!$V$5,P1444&gt;='Product Ratings'!$U$5),'Product Ratings'!$S$5,IF(AND(P1444&lt;='Product Ratings'!$V$6,P1444&gt;='Product Ratings'!$U$6),'Product Ratings'!$S$6,IF(AND(P1444&lt;='Product Ratings'!$V$7,P1444&gt;='Product Ratings'!$U$7),'Product Ratings'!$S$7,IF(AND(P1444&lt;='Product Ratings'!$V$8,P1444&gt;='Product Ratings'!$U$8),'Product Ratings'!$S$8,IF(P1444&gt;='Product Ratings'!$U$9,'Product Ratings'!$S$9)))))</f>
        <v>5</v>
      </c>
      <c r="W1444" s="135">
        <f t="shared" si="6"/>
        <v>12</v>
      </c>
      <c r="X1444" s="90"/>
      <c r="Y1444" s="90"/>
      <c r="Z1444" s="90"/>
      <c r="AA1444" s="90"/>
      <c r="AB1444" s="90"/>
    </row>
    <row r="1445" ht="12.75" customHeight="1">
      <c r="A1445" s="87"/>
      <c r="B1445" s="90"/>
      <c r="C1445" s="90"/>
      <c r="D1445" s="126">
        <v>5.0</v>
      </c>
      <c r="E1445" s="127">
        <v>1732.17</v>
      </c>
      <c r="F1445" s="128">
        <f t="shared" si="7"/>
        <v>1125.9105</v>
      </c>
      <c r="G1445" s="129">
        <f t="shared" si="1"/>
        <v>606.2595</v>
      </c>
      <c r="H1445" s="130">
        <f t="shared" si="2"/>
        <v>0.35</v>
      </c>
      <c r="I1445" s="131">
        <v>44593.0</v>
      </c>
      <c r="J1445" s="132">
        <v>44629.0</v>
      </c>
      <c r="K1445" s="123"/>
      <c r="L1445" s="90"/>
      <c r="M1445" s="133">
        <f t="shared" si="3"/>
        <v>346.434</v>
      </c>
      <c r="N1445" s="99"/>
      <c r="O1445" s="133">
        <f t="shared" si="5"/>
        <v>225.1821</v>
      </c>
      <c r="P1445" s="134">
        <v>0.65</v>
      </c>
      <c r="Q1445" s="90"/>
      <c r="R1445" s="99">
        <f>IF(AND(H1445&lt;='Product Ratings'!$E$5,H1445&gt;='Product Ratings'!$D$5),'Product Ratings'!$C$5,IF(AND(H1445&lt;='Product Ratings'!$E$6,H1445&gt;='Product Ratings'!$D$6),'Product Ratings'!$C$6,IF(AND(H1445&lt;='Product Ratings'!$E$7,H1445&gt;='Product Ratings'!$D$7),'Product Ratings'!$C$7,IF(AND(H1445&lt;='Product Ratings'!$E$8,H1445&gt;='Product Ratings'!$D$8),'Product Ratings'!$C$8,IF(H1445&gt;='Product Ratings'!$D$9,'Product Ratings'!$C$9)))))</f>
        <v>2</v>
      </c>
      <c r="S1445" s="99">
        <f>IF(AND(D1445&lt;='Product Ratings'!$I$5,D1445&gt;='Product Ratings'!$H$5),'Product Ratings'!$F$5,IF(AND(D1445&lt;='Product Ratings'!$I$6,D1445&gt;='Product Ratings'!$H$6),'Product Ratings'!$F$6,IF(AND(D1445&lt;='Product Ratings'!$I$7,I1445&gt;='Product Ratings'!$H$7),'Product Ratings'!$F$7,IF(AND(D1445&lt;='Product Ratings'!$I$8,D1445&gt;='Product Ratings'!$H$8),'Product Ratings'!$F$8,IF(D1445&gt;='Product Ratings'!$H$9,'Product Ratings'!$F$9)))))</f>
        <v>1</v>
      </c>
      <c r="T1445" s="99">
        <f>IF(AND(O1445&lt;='Product Ratings'!$M$5,O1445&gt;='Product Ratings'!$L$5),'Product Ratings'!$J$5,IF(AND(O1445&lt;='Product Ratings'!$M$6,O1445&gt;='Product Ratings'!$L$6),'Product Ratings'!$J$6,IF(AND(O1445&lt;='Product Ratings'!$M$7,O1445&gt;='Product Ratings'!$L$7),'Product Ratings'!$J$7,IF(AND(O1445&lt;='Product Ratings'!$M$8,O1445&gt;='Product Ratings'!$L$8),'Product Ratings'!$J$8,IF(O1445&gt;='Product Ratings'!$L$9,'Product Ratings'!$J$9)))))</f>
        <v>1</v>
      </c>
      <c r="U1445" s="99" t="b">
        <f>IF(AND(N1445&lt;='Product Ratings'!$R$5,N1445&gt;='Product Ratings'!$Q$5),'Product Ratings'!$O$5,IF(AND(N1445&lt;='Product Ratings'!$R$6,N1445&gt;='Product Ratings'!$Q$6),'Product Ratings'!$O$6,IF(AND(N1445&lt;='Product Ratings'!$R$7,N1445&gt;='Product Ratings'!$Q$7),'Product Ratings'!$O$7,IF(AND(N1445&lt;='Product Ratings'!$R$8,N1445&gt;='Product Ratings'!$Q$8),'Product Ratings'!$O$8,IF(N1445&gt;='Product Ratings'!$Q$9,'Product Ratings'!$O$9)))))</f>
        <v>0</v>
      </c>
      <c r="V1445" s="99">
        <f>IF(AND(P1445&lt;='Product Ratings'!$V$5,P1445&gt;='Product Ratings'!$U$5),'Product Ratings'!$S$5,IF(AND(P1445&lt;='Product Ratings'!$V$6,P1445&gt;='Product Ratings'!$U$6),'Product Ratings'!$S$6,IF(AND(P1445&lt;='Product Ratings'!$V$7,P1445&gt;='Product Ratings'!$U$7),'Product Ratings'!$S$7,IF(AND(P1445&lt;='Product Ratings'!$V$8,P1445&gt;='Product Ratings'!$U$8),'Product Ratings'!$S$8,IF(P1445&gt;='Product Ratings'!$U$9,'Product Ratings'!$S$9)))))</f>
        <v>5</v>
      </c>
      <c r="W1445" s="135">
        <f t="shared" si="6"/>
        <v>9</v>
      </c>
      <c r="X1445" s="90"/>
      <c r="Y1445" s="90"/>
      <c r="Z1445" s="90"/>
      <c r="AA1445" s="90"/>
      <c r="AB1445" s="90"/>
    </row>
    <row r="1446" ht="12.75" customHeight="1">
      <c r="A1446" s="87"/>
      <c r="B1446" s="90"/>
      <c r="C1446" s="90"/>
      <c r="D1446" s="126">
        <v>6.0</v>
      </c>
      <c r="E1446" s="127">
        <v>221.74</v>
      </c>
      <c r="F1446" s="128">
        <f t="shared" si="7"/>
        <v>144.131</v>
      </c>
      <c r="G1446" s="129">
        <f t="shared" si="1"/>
        <v>77.609</v>
      </c>
      <c r="H1446" s="130">
        <f t="shared" si="2"/>
        <v>0.35</v>
      </c>
      <c r="I1446" s="131">
        <v>44594.0</v>
      </c>
      <c r="J1446" s="132">
        <v>44630.0</v>
      </c>
      <c r="K1446" s="123"/>
      <c r="L1446" s="90"/>
      <c r="M1446" s="133">
        <f t="shared" si="3"/>
        <v>36.95666667</v>
      </c>
      <c r="N1446" s="99"/>
      <c r="O1446" s="133">
        <f t="shared" si="5"/>
        <v>24.02183333</v>
      </c>
      <c r="P1446" s="134">
        <v>0.23</v>
      </c>
      <c r="Q1446" s="90"/>
      <c r="R1446" s="99">
        <f>IF(AND(H1446&lt;='Product Ratings'!$E$5,H1446&gt;='Product Ratings'!$D$5),'Product Ratings'!$C$5,IF(AND(H1446&lt;='Product Ratings'!$E$6,H1446&gt;='Product Ratings'!$D$6),'Product Ratings'!$C$6,IF(AND(H1446&lt;='Product Ratings'!$E$7,H1446&gt;='Product Ratings'!$D$7),'Product Ratings'!$C$7,IF(AND(H1446&lt;='Product Ratings'!$E$8,H1446&gt;='Product Ratings'!$D$8),'Product Ratings'!$C$8,IF(H1446&gt;='Product Ratings'!$D$9,'Product Ratings'!$C$9)))))</f>
        <v>2</v>
      </c>
      <c r="S1446" s="99">
        <f>IF(AND(D1446&lt;='Product Ratings'!$I$5,D1446&gt;='Product Ratings'!$H$5),'Product Ratings'!$F$5,IF(AND(D1446&lt;='Product Ratings'!$I$6,D1446&gt;='Product Ratings'!$H$6),'Product Ratings'!$F$6,IF(AND(D1446&lt;='Product Ratings'!$I$7,I1446&gt;='Product Ratings'!$H$7),'Product Ratings'!$F$7,IF(AND(D1446&lt;='Product Ratings'!$I$8,D1446&gt;='Product Ratings'!$H$8),'Product Ratings'!$F$8,IF(D1446&gt;='Product Ratings'!$H$9,'Product Ratings'!$F$9)))))</f>
        <v>2</v>
      </c>
      <c r="T1446" s="99">
        <f>IF(AND(O1446&lt;='Product Ratings'!$M$5,O1446&gt;='Product Ratings'!$L$5),'Product Ratings'!$J$5,IF(AND(O1446&lt;='Product Ratings'!$M$6,O1446&gt;='Product Ratings'!$L$6),'Product Ratings'!$J$6,IF(AND(O1446&lt;='Product Ratings'!$M$7,O1446&gt;='Product Ratings'!$L$7),'Product Ratings'!$J$7,IF(AND(O1446&lt;='Product Ratings'!$M$8,O1446&gt;='Product Ratings'!$L$8),'Product Ratings'!$J$8,IF(O1446&gt;='Product Ratings'!$L$9,'Product Ratings'!$J$9)))))</f>
        <v>5</v>
      </c>
      <c r="U1446" s="99" t="b">
        <f>IF(AND(N1446&lt;='Product Ratings'!$R$5,N1446&gt;='Product Ratings'!$Q$5),'Product Ratings'!$O$5,IF(AND(N1446&lt;='Product Ratings'!$R$6,N1446&gt;='Product Ratings'!$Q$6),'Product Ratings'!$O$6,IF(AND(N1446&lt;='Product Ratings'!$R$7,N1446&gt;='Product Ratings'!$Q$7),'Product Ratings'!$O$7,IF(AND(N1446&lt;='Product Ratings'!$R$8,N1446&gt;='Product Ratings'!$Q$8),'Product Ratings'!$O$8,IF(N1446&gt;='Product Ratings'!$Q$9,'Product Ratings'!$O$9)))))</f>
        <v>0</v>
      </c>
      <c r="V1446" s="99">
        <f>IF(AND(P1446&lt;='Product Ratings'!$V$5,P1446&gt;='Product Ratings'!$U$5),'Product Ratings'!$S$5,IF(AND(P1446&lt;='Product Ratings'!$V$6,P1446&gt;='Product Ratings'!$U$6),'Product Ratings'!$S$6,IF(AND(P1446&lt;='Product Ratings'!$V$7,P1446&gt;='Product Ratings'!$U$7),'Product Ratings'!$S$7,IF(AND(P1446&lt;='Product Ratings'!$V$8,P1446&gt;='Product Ratings'!$U$8),'Product Ratings'!$S$8,IF(P1446&gt;='Product Ratings'!$U$9,'Product Ratings'!$S$9)))))</f>
        <v>3</v>
      </c>
      <c r="W1446" s="135">
        <f t="shared" si="6"/>
        <v>12</v>
      </c>
      <c r="X1446" s="90"/>
      <c r="Y1446" s="90"/>
      <c r="Z1446" s="90"/>
      <c r="AA1446" s="90"/>
      <c r="AB1446" s="90"/>
    </row>
    <row r="1447" ht="12.75" customHeight="1">
      <c r="A1447" s="87"/>
      <c r="B1447" s="90"/>
      <c r="C1447" s="90"/>
      <c r="D1447" s="126">
        <v>1.0</v>
      </c>
      <c r="E1447" s="127">
        <v>56.71</v>
      </c>
      <c r="F1447" s="128">
        <f t="shared" si="7"/>
        <v>36.8615</v>
      </c>
      <c r="G1447" s="129">
        <f t="shared" si="1"/>
        <v>19.8485</v>
      </c>
      <c r="H1447" s="130">
        <f t="shared" si="2"/>
        <v>0.35</v>
      </c>
      <c r="I1447" s="131">
        <v>44595.0</v>
      </c>
      <c r="J1447" s="132">
        <v>44631.0</v>
      </c>
      <c r="K1447" s="123"/>
      <c r="L1447" s="90"/>
      <c r="M1447" s="133">
        <f t="shared" si="3"/>
        <v>56.71</v>
      </c>
      <c r="N1447" s="99"/>
      <c r="O1447" s="133">
        <f t="shared" si="5"/>
        <v>36.8615</v>
      </c>
      <c r="P1447" s="134">
        <v>0.21</v>
      </c>
      <c r="Q1447" s="90"/>
      <c r="R1447" s="99">
        <f>IF(AND(H1447&lt;='Product Ratings'!$E$5,H1447&gt;='Product Ratings'!$D$5),'Product Ratings'!$C$5,IF(AND(H1447&lt;='Product Ratings'!$E$6,H1447&gt;='Product Ratings'!$D$6),'Product Ratings'!$C$6,IF(AND(H1447&lt;='Product Ratings'!$E$7,H1447&gt;='Product Ratings'!$D$7),'Product Ratings'!$C$7,IF(AND(H1447&lt;='Product Ratings'!$E$8,H1447&gt;='Product Ratings'!$D$8),'Product Ratings'!$C$8,IF(H1447&gt;='Product Ratings'!$D$9,'Product Ratings'!$C$9)))))</f>
        <v>2</v>
      </c>
      <c r="S1447" s="99">
        <f>IF(AND(D1447&lt;='Product Ratings'!$I$5,D1447&gt;='Product Ratings'!$H$5),'Product Ratings'!$F$5,IF(AND(D1447&lt;='Product Ratings'!$I$6,D1447&gt;='Product Ratings'!$H$6),'Product Ratings'!$F$6,IF(AND(D1447&lt;='Product Ratings'!$I$7,I1447&gt;='Product Ratings'!$H$7),'Product Ratings'!$F$7,IF(AND(D1447&lt;='Product Ratings'!$I$8,D1447&gt;='Product Ratings'!$H$8),'Product Ratings'!$F$8,IF(D1447&gt;='Product Ratings'!$H$9,'Product Ratings'!$F$9)))))</f>
        <v>1</v>
      </c>
      <c r="T1447" s="99">
        <f>IF(AND(O1447&lt;='Product Ratings'!$M$5,O1447&gt;='Product Ratings'!$L$5),'Product Ratings'!$J$5,IF(AND(O1447&lt;='Product Ratings'!$M$6,O1447&gt;='Product Ratings'!$L$6),'Product Ratings'!$J$6,IF(AND(O1447&lt;='Product Ratings'!$M$7,O1447&gt;='Product Ratings'!$L$7),'Product Ratings'!$J$7,IF(AND(O1447&lt;='Product Ratings'!$M$8,O1447&gt;='Product Ratings'!$L$8),'Product Ratings'!$J$8,IF(O1447&gt;='Product Ratings'!$L$9,'Product Ratings'!$J$9)))))</f>
        <v>4</v>
      </c>
      <c r="U1447" s="99" t="b">
        <f>IF(AND(N1447&lt;='Product Ratings'!$R$5,N1447&gt;='Product Ratings'!$Q$5),'Product Ratings'!$O$5,IF(AND(N1447&lt;='Product Ratings'!$R$6,N1447&gt;='Product Ratings'!$Q$6),'Product Ratings'!$O$6,IF(AND(N1447&lt;='Product Ratings'!$R$7,N1447&gt;='Product Ratings'!$Q$7),'Product Ratings'!$O$7,IF(AND(N1447&lt;='Product Ratings'!$R$8,N1447&gt;='Product Ratings'!$Q$8),'Product Ratings'!$O$8,IF(N1447&gt;='Product Ratings'!$Q$9,'Product Ratings'!$O$9)))))</f>
        <v>0</v>
      </c>
      <c r="V1447" s="99">
        <f>IF(AND(P1447&lt;='Product Ratings'!$V$5,P1447&gt;='Product Ratings'!$U$5),'Product Ratings'!$S$5,IF(AND(P1447&lt;='Product Ratings'!$V$6,P1447&gt;='Product Ratings'!$U$6),'Product Ratings'!$S$6,IF(AND(P1447&lt;='Product Ratings'!$V$7,P1447&gt;='Product Ratings'!$U$7),'Product Ratings'!$S$7,IF(AND(P1447&lt;='Product Ratings'!$V$8,P1447&gt;='Product Ratings'!$U$8),'Product Ratings'!$S$8,IF(P1447&gt;='Product Ratings'!$U$9,'Product Ratings'!$S$9)))))</f>
        <v>3</v>
      </c>
      <c r="W1447" s="135">
        <f t="shared" si="6"/>
        <v>10</v>
      </c>
      <c r="X1447" s="90"/>
      <c r="Y1447" s="90"/>
      <c r="Z1447" s="90"/>
      <c r="AA1447" s="90"/>
      <c r="AB1447" s="90"/>
    </row>
    <row r="1448" ht="12.75" customHeight="1">
      <c r="A1448" s="87"/>
      <c r="B1448" s="90"/>
      <c r="C1448" s="90"/>
      <c r="D1448" s="126">
        <v>2.0</v>
      </c>
      <c r="E1448" s="127">
        <v>103.48</v>
      </c>
      <c r="F1448" s="128">
        <f t="shared" si="7"/>
        <v>67.262</v>
      </c>
      <c r="G1448" s="129">
        <f t="shared" si="1"/>
        <v>36.218</v>
      </c>
      <c r="H1448" s="130">
        <f t="shared" si="2"/>
        <v>0.35</v>
      </c>
      <c r="I1448" s="131">
        <v>44596.0</v>
      </c>
      <c r="J1448" s="132">
        <v>44632.0</v>
      </c>
      <c r="K1448" s="123"/>
      <c r="L1448" s="90"/>
      <c r="M1448" s="133">
        <f t="shared" si="3"/>
        <v>51.74</v>
      </c>
      <c r="N1448" s="99"/>
      <c r="O1448" s="133">
        <f t="shared" si="5"/>
        <v>33.631</v>
      </c>
      <c r="P1448" s="134">
        <v>0.45</v>
      </c>
      <c r="Q1448" s="90"/>
      <c r="R1448" s="99">
        <f>IF(AND(H1448&lt;='Product Ratings'!$E$5,H1448&gt;='Product Ratings'!$D$5),'Product Ratings'!$C$5,IF(AND(H1448&lt;='Product Ratings'!$E$6,H1448&gt;='Product Ratings'!$D$6),'Product Ratings'!$C$6,IF(AND(H1448&lt;='Product Ratings'!$E$7,H1448&gt;='Product Ratings'!$D$7),'Product Ratings'!$C$7,IF(AND(H1448&lt;='Product Ratings'!$E$8,H1448&gt;='Product Ratings'!$D$8),'Product Ratings'!$C$8,IF(H1448&gt;='Product Ratings'!$D$9,'Product Ratings'!$C$9)))))</f>
        <v>2</v>
      </c>
      <c r="S1448" s="99">
        <f>IF(AND(D1448&lt;='Product Ratings'!$I$5,D1448&gt;='Product Ratings'!$H$5),'Product Ratings'!$F$5,IF(AND(D1448&lt;='Product Ratings'!$I$6,D1448&gt;='Product Ratings'!$H$6),'Product Ratings'!$F$6,IF(AND(D1448&lt;='Product Ratings'!$I$7,I1448&gt;='Product Ratings'!$H$7),'Product Ratings'!$F$7,IF(AND(D1448&lt;='Product Ratings'!$I$8,D1448&gt;='Product Ratings'!$H$8),'Product Ratings'!$F$8,IF(D1448&gt;='Product Ratings'!$H$9,'Product Ratings'!$F$9)))))</f>
        <v>1</v>
      </c>
      <c r="T1448" s="99">
        <f>IF(AND(O1448&lt;='Product Ratings'!$M$5,O1448&gt;='Product Ratings'!$L$5),'Product Ratings'!$J$5,IF(AND(O1448&lt;='Product Ratings'!$M$6,O1448&gt;='Product Ratings'!$L$6),'Product Ratings'!$J$6,IF(AND(O1448&lt;='Product Ratings'!$M$7,O1448&gt;='Product Ratings'!$L$7),'Product Ratings'!$J$7,IF(AND(O1448&lt;='Product Ratings'!$M$8,O1448&gt;='Product Ratings'!$L$8),'Product Ratings'!$J$8,IF(O1448&gt;='Product Ratings'!$L$9,'Product Ratings'!$J$9)))))</f>
        <v>4</v>
      </c>
      <c r="U1448" s="99" t="b">
        <f>IF(AND(N1448&lt;='Product Ratings'!$R$5,N1448&gt;='Product Ratings'!$Q$5),'Product Ratings'!$O$5,IF(AND(N1448&lt;='Product Ratings'!$R$6,N1448&gt;='Product Ratings'!$Q$6),'Product Ratings'!$O$6,IF(AND(N1448&lt;='Product Ratings'!$R$7,N1448&gt;='Product Ratings'!$Q$7),'Product Ratings'!$O$7,IF(AND(N1448&lt;='Product Ratings'!$R$8,N1448&gt;='Product Ratings'!$Q$8),'Product Ratings'!$O$8,IF(N1448&gt;='Product Ratings'!$Q$9,'Product Ratings'!$O$9)))))</f>
        <v>0</v>
      </c>
      <c r="V1448" s="99">
        <f>IF(AND(P1448&lt;='Product Ratings'!$V$5,P1448&gt;='Product Ratings'!$U$5),'Product Ratings'!$S$5,IF(AND(P1448&lt;='Product Ratings'!$V$6,P1448&gt;='Product Ratings'!$U$6),'Product Ratings'!$S$6,IF(AND(P1448&lt;='Product Ratings'!$V$7,P1448&gt;='Product Ratings'!$U$7),'Product Ratings'!$S$7,IF(AND(P1448&lt;='Product Ratings'!$V$8,P1448&gt;='Product Ratings'!$U$8),'Product Ratings'!$S$8,IF(P1448&gt;='Product Ratings'!$U$9,'Product Ratings'!$S$9)))))</f>
        <v>4</v>
      </c>
      <c r="W1448" s="135">
        <f t="shared" si="6"/>
        <v>11</v>
      </c>
      <c r="X1448" s="90"/>
      <c r="Y1448" s="90"/>
      <c r="Z1448" s="90"/>
      <c r="AA1448" s="90"/>
      <c r="AB1448" s="90"/>
    </row>
    <row r="1449" ht="12.75" customHeight="1">
      <c r="A1449" s="87"/>
      <c r="B1449" s="90"/>
      <c r="C1449" s="90"/>
      <c r="D1449" s="126">
        <v>3.0</v>
      </c>
      <c r="E1449" s="127">
        <v>517.39</v>
      </c>
      <c r="F1449" s="128">
        <f t="shared" si="7"/>
        <v>336.3035</v>
      </c>
      <c r="G1449" s="129">
        <f t="shared" si="1"/>
        <v>181.0865</v>
      </c>
      <c r="H1449" s="130">
        <f t="shared" si="2"/>
        <v>0.35</v>
      </c>
      <c r="I1449" s="131">
        <v>44597.0</v>
      </c>
      <c r="J1449" s="132">
        <v>44633.0</v>
      </c>
      <c r="K1449" s="123"/>
      <c r="L1449" s="90"/>
      <c r="M1449" s="133">
        <f t="shared" si="3"/>
        <v>172.4633333</v>
      </c>
      <c r="N1449" s="99"/>
      <c r="O1449" s="133">
        <f t="shared" si="5"/>
        <v>112.1011667</v>
      </c>
      <c r="P1449" s="134">
        <v>0.87</v>
      </c>
      <c r="Q1449" s="90"/>
      <c r="R1449" s="99">
        <f>IF(AND(H1449&lt;='Product Ratings'!$E$5,H1449&gt;='Product Ratings'!$D$5),'Product Ratings'!$C$5,IF(AND(H1449&lt;='Product Ratings'!$E$6,H1449&gt;='Product Ratings'!$D$6),'Product Ratings'!$C$6,IF(AND(H1449&lt;='Product Ratings'!$E$7,H1449&gt;='Product Ratings'!$D$7),'Product Ratings'!$C$7,IF(AND(H1449&lt;='Product Ratings'!$E$8,H1449&gt;='Product Ratings'!$D$8),'Product Ratings'!$C$8,IF(H1449&gt;='Product Ratings'!$D$9,'Product Ratings'!$C$9)))))</f>
        <v>2</v>
      </c>
      <c r="S1449" s="99">
        <f>IF(AND(D1449&lt;='Product Ratings'!$I$5,D1449&gt;='Product Ratings'!$H$5),'Product Ratings'!$F$5,IF(AND(D1449&lt;='Product Ratings'!$I$6,D1449&gt;='Product Ratings'!$H$6),'Product Ratings'!$F$6,IF(AND(D1449&lt;='Product Ratings'!$I$7,I1449&gt;='Product Ratings'!$H$7),'Product Ratings'!$F$7,IF(AND(D1449&lt;='Product Ratings'!$I$8,D1449&gt;='Product Ratings'!$H$8),'Product Ratings'!$F$8,IF(D1449&gt;='Product Ratings'!$H$9,'Product Ratings'!$F$9)))))</f>
        <v>1</v>
      </c>
      <c r="T1449" s="99">
        <f>IF(AND(O1449&lt;='Product Ratings'!$M$5,O1449&gt;='Product Ratings'!$L$5),'Product Ratings'!$J$5,IF(AND(O1449&lt;='Product Ratings'!$M$6,O1449&gt;='Product Ratings'!$L$6),'Product Ratings'!$J$6,IF(AND(O1449&lt;='Product Ratings'!$M$7,O1449&gt;='Product Ratings'!$L$7),'Product Ratings'!$J$7,IF(AND(O1449&lt;='Product Ratings'!$M$8,O1449&gt;='Product Ratings'!$L$8),'Product Ratings'!$J$8,IF(O1449&gt;='Product Ratings'!$L$9,'Product Ratings'!$J$9)))))</f>
        <v>2</v>
      </c>
      <c r="U1449" s="99" t="b">
        <f>IF(AND(N1449&lt;='Product Ratings'!$R$5,N1449&gt;='Product Ratings'!$Q$5),'Product Ratings'!$O$5,IF(AND(N1449&lt;='Product Ratings'!$R$6,N1449&gt;='Product Ratings'!$Q$6),'Product Ratings'!$O$6,IF(AND(N1449&lt;='Product Ratings'!$R$7,N1449&gt;='Product Ratings'!$Q$7),'Product Ratings'!$O$7,IF(AND(N1449&lt;='Product Ratings'!$R$8,N1449&gt;='Product Ratings'!$Q$8),'Product Ratings'!$O$8,IF(N1449&gt;='Product Ratings'!$Q$9,'Product Ratings'!$O$9)))))</f>
        <v>0</v>
      </c>
      <c r="V1449" s="99">
        <f>IF(AND(P1449&lt;='Product Ratings'!$V$5,P1449&gt;='Product Ratings'!$U$5),'Product Ratings'!$S$5,IF(AND(P1449&lt;='Product Ratings'!$V$6,P1449&gt;='Product Ratings'!$U$6),'Product Ratings'!$S$6,IF(AND(P1449&lt;='Product Ratings'!$V$7,P1449&gt;='Product Ratings'!$U$7),'Product Ratings'!$S$7,IF(AND(P1449&lt;='Product Ratings'!$V$8,P1449&gt;='Product Ratings'!$U$8),'Product Ratings'!$S$8,IF(P1449&gt;='Product Ratings'!$U$9,'Product Ratings'!$S$9)))))</f>
        <v>5</v>
      </c>
      <c r="W1449" s="135">
        <f t="shared" si="6"/>
        <v>10</v>
      </c>
      <c r="X1449" s="90"/>
      <c r="Y1449" s="90"/>
      <c r="Z1449" s="90"/>
      <c r="AA1449" s="90"/>
      <c r="AB1449" s="90"/>
    </row>
    <row r="1450" ht="12.75" customHeight="1">
      <c r="A1450" s="87"/>
      <c r="B1450" s="90"/>
      <c r="C1450" s="90"/>
      <c r="D1450" s="126">
        <v>4.0</v>
      </c>
      <c r="E1450" s="127">
        <v>413.91</v>
      </c>
      <c r="F1450" s="128">
        <f t="shared" si="7"/>
        <v>269.0415</v>
      </c>
      <c r="G1450" s="129">
        <f t="shared" si="1"/>
        <v>144.8685</v>
      </c>
      <c r="H1450" s="130">
        <f t="shared" si="2"/>
        <v>0.35</v>
      </c>
      <c r="I1450" s="131">
        <v>44598.0</v>
      </c>
      <c r="J1450" s="132">
        <v>44634.0</v>
      </c>
      <c r="K1450" s="123"/>
      <c r="L1450" s="90"/>
      <c r="M1450" s="133">
        <f t="shared" si="3"/>
        <v>103.4775</v>
      </c>
      <c r="N1450" s="99"/>
      <c r="O1450" s="133">
        <f t="shared" si="5"/>
        <v>67.260375</v>
      </c>
      <c r="P1450" s="134">
        <v>0.89</v>
      </c>
      <c r="Q1450" s="90"/>
      <c r="R1450" s="99">
        <f>IF(AND(H1450&lt;='Product Ratings'!$E$5,H1450&gt;='Product Ratings'!$D$5),'Product Ratings'!$C$5,IF(AND(H1450&lt;='Product Ratings'!$E$6,H1450&gt;='Product Ratings'!$D$6),'Product Ratings'!$C$6,IF(AND(H1450&lt;='Product Ratings'!$E$7,H1450&gt;='Product Ratings'!$D$7),'Product Ratings'!$C$7,IF(AND(H1450&lt;='Product Ratings'!$E$8,H1450&gt;='Product Ratings'!$D$8),'Product Ratings'!$C$8,IF(H1450&gt;='Product Ratings'!$D$9,'Product Ratings'!$C$9)))))</f>
        <v>2</v>
      </c>
      <c r="S1450" s="99">
        <f>IF(AND(D1450&lt;='Product Ratings'!$I$5,D1450&gt;='Product Ratings'!$H$5),'Product Ratings'!$F$5,IF(AND(D1450&lt;='Product Ratings'!$I$6,D1450&gt;='Product Ratings'!$H$6),'Product Ratings'!$F$6,IF(AND(D1450&lt;='Product Ratings'!$I$7,I1450&gt;='Product Ratings'!$H$7),'Product Ratings'!$F$7,IF(AND(D1450&lt;='Product Ratings'!$I$8,D1450&gt;='Product Ratings'!$H$8),'Product Ratings'!$F$8,IF(D1450&gt;='Product Ratings'!$H$9,'Product Ratings'!$F$9)))))</f>
        <v>1</v>
      </c>
      <c r="T1450" s="99">
        <f>IF(AND(O1450&lt;='Product Ratings'!$M$5,O1450&gt;='Product Ratings'!$L$5),'Product Ratings'!$J$5,IF(AND(O1450&lt;='Product Ratings'!$M$6,O1450&gt;='Product Ratings'!$L$6),'Product Ratings'!$J$6,IF(AND(O1450&lt;='Product Ratings'!$M$7,O1450&gt;='Product Ratings'!$L$7),'Product Ratings'!$J$7,IF(AND(O1450&lt;='Product Ratings'!$M$8,O1450&gt;='Product Ratings'!$L$8),'Product Ratings'!$J$8,IF(O1450&gt;='Product Ratings'!$L$9,'Product Ratings'!$J$9)))))</f>
        <v>3</v>
      </c>
      <c r="U1450" s="99" t="b">
        <f>IF(AND(N1450&lt;='Product Ratings'!$R$5,N1450&gt;='Product Ratings'!$Q$5),'Product Ratings'!$O$5,IF(AND(N1450&lt;='Product Ratings'!$R$6,N1450&gt;='Product Ratings'!$Q$6),'Product Ratings'!$O$6,IF(AND(N1450&lt;='Product Ratings'!$R$7,N1450&gt;='Product Ratings'!$Q$7),'Product Ratings'!$O$7,IF(AND(N1450&lt;='Product Ratings'!$R$8,N1450&gt;='Product Ratings'!$Q$8),'Product Ratings'!$O$8,IF(N1450&gt;='Product Ratings'!$Q$9,'Product Ratings'!$O$9)))))</f>
        <v>0</v>
      </c>
      <c r="V1450" s="99">
        <f>IF(AND(P1450&lt;='Product Ratings'!$V$5,P1450&gt;='Product Ratings'!$U$5),'Product Ratings'!$S$5,IF(AND(P1450&lt;='Product Ratings'!$V$6,P1450&gt;='Product Ratings'!$U$6),'Product Ratings'!$S$6,IF(AND(P1450&lt;='Product Ratings'!$V$7,P1450&gt;='Product Ratings'!$U$7),'Product Ratings'!$S$7,IF(AND(P1450&lt;='Product Ratings'!$V$8,P1450&gt;='Product Ratings'!$U$8),'Product Ratings'!$S$8,IF(P1450&gt;='Product Ratings'!$U$9,'Product Ratings'!$S$9)))))</f>
        <v>5</v>
      </c>
      <c r="W1450" s="135">
        <f t="shared" si="6"/>
        <v>11</v>
      </c>
      <c r="X1450" s="90"/>
      <c r="Y1450" s="90"/>
      <c r="Z1450" s="90"/>
      <c r="AA1450" s="90"/>
      <c r="AB1450" s="90"/>
    </row>
    <row r="1451" ht="12.75" customHeight="1">
      <c r="A1451" s="87"/>
      <c r="B1451" s="90"/>
      <c r="C1451" s="90"/>
      <c r="D1451" s="126">
        <v>5.0</v>
      </c>
      <c r="E1451" s="127">
        <v>310.43</v>
      </c>
      <c r="F1451" s="128">
        <f t="shared" si="7"/>
        <v>201.7795</v>
      </c>
      <c r="G1451" s="129">
        <f t="shared" si="1"/>
        <v>108.6505</v>
      </c>
      <c r="H1451" s="130">
        <f t="shared" si="2"/>
        <v>0.35</v>
      </c>
      <c r="I1451" s="131">
        <v>44599.0</v>
      </c>
      <c r="J1451" s="132">
        <v>44635.0</v>
      </c>
      <c r="K1451" s="123"/>
      <c r="L1451" s="90"/>
      <c r="M1451" s="133">
        <f t="shared" si="3"/>
        <v>62.086</v>
      </c>
      <c r="N1451" s="99"/>
      <c r="O1451" s="133">
        <f t="shared" si="5"/>
        <v>40.3559</v>
      </c>
      <c r="P1451" s="134">
        <v>0.03</v>
      </c>
      <c r="Q1451" s="90"/>
      <c r="R1451" s="99">
        <f>IF(AND(H1451&lt;='Product Ratings'!$E$5,H1451&gt;='Product Ratings'!$D$5),'Product Ratings'!$C$5,IF(AND(H1451&lt;='Product Ratings'!$E$6,H1451&gt;='Product Ratings'!$D$6),'Product Ratings'!$C$6,IF(AND(H1451&lt;='Product Ratings'!$E$7,H1451&gt;='Product Ratings'!$D$7),'Product Ratings'!$C$7,IF(AND(H1451&lt;='Product Ratings'!$E$8,H1451&gt;='Product Ratings'!$D$8),'Product Ratings'!$C$8,IF(H1451&gt;='Product Ratings'!$D$9,'Product Ratings'!$C$9)))))</f>
        <v>2</v>
      </c>
      <c r="S1451" s="99">
        <f>IF(AND(D1451&lt;='Product Ratings'!$I$5,D1451&gt;='Product Ratings'!$H$5),'Product Ratings'!$F$5,IF(AND(D1451&lt;='Product Ratings'!$I$6,D1451&gt;='Product Ratings'!$H$6),'Product Ratings'!$F$6,IF(AND(D1451&lt;='Product Ratings'!$I$7,I1451&gt;='Product Ratings'!$H$7),'Product Ratings'!$F$7,IF(AND(D1451&lt;='Product Ratings'!$I$8,D1451&gt;='Product Ratings'!$H$8),'Product Ratings'!$F$8,IF(D1451&gt;='Product Ratings'!$H$9,'Product Ratings'!$F$9)))))</f>
        <v>1</v>
      </c>
      <c r="T1451" s="99" t="b">
        <f>IF(AND(O1451&lt;='Product Ratings'!$M$5,O1451&gt;='Product Ratings'!$L$5),'Product Ratings'!$J$5,IF(AND(O1451&lt;='Product Ratings'!$M$6,O1451&gt;='Product Ratings'!$L$6),'Product Ratings'!$J$6,IF(AND(O1451&lt;='Product Ratings'!$M$7,O1451&gt;='Product Ratings'!$L$7),'Product Ratings'!$J$7,IF(AND(O1451&lt;='Product Ratings'!$M$8,O1451&gt;='Product Ratings'!$L$8),'Product Ratings'!$J$8,IF(O1451&gt;='Product Ratings'!$L$9,'Product Ratings'!$J$9)))))</f>
        <v>0</v>
      </c>
      <c r="U1451" s="99" t="b">
        <f>IF(AND(N1451&lt;='Product Ratings'!$R$5,N1451&gt;='Product Ratings'!$Q$5),'Product Ratings'!$O$5,IF(AND(N1451&lt;='Product Ratings'!$R$6,N1451&gt;='Product Ratings'!$Q$6),'Product Ratings'!$O$6,IF(AND(N1451&lt;='Product Ratings'!$R$7,N1451&gt;='Product Ratings'!$Q$7),'Product Ratings'!$O$7,IF(AND(N1451&lt;='Product Ratings'!$R$8,N1451&gt;='Product Ratings'!$Q$8),'Product Ratings'!$O$8,IF(N1451&gt;='Product Ratings'!$Q$9,'Product Ratings'!$O$9)))))</f>
        <v>0</v>
      </c>
      <c r="V1451" s="99">
        <f>IF(AND(P1451&lt;='Product Ratings'!$V$5,P1451&gt;='Product Ratings'!$U$5),'Product Ratings'!$S$5,IF(AND(P1451&lt;='Product Ratings'!$V$6,P1451&gt;='Product Ratings'!$U$6),'Product Ratings'!$S$6,IF(AND(P1451&lt;='Product Ratings'!$V$7,P1451&gt;='Product Ratings'!$U$7),'Product Ratings'!$S$7,IF(AND(P1451&lt;='Product Ratings'!$V$8,P1451&gt;='Product Ratings'!$U$8),'Product Ratings'!$S$8,IF(P1451&gt;='Product Ratings'!$U$9,'Product Ratings'!$S$9)))))</f>
        <v>1</v>
      </c>
      <c r="W1451" s="135">
        <f t="shared" si="6"/>
        <v>4</v>
      </c>
      <c r="X1451" s="90"/>
      <c r="Y1451" s="90"/>
      <c r="Z1451" s="90"/>
      <c r="AA1451" s="90"/>
      <c r="AB1451" s="90"/>
    </row>
    <row r="1452" ht="12.75" customHeight="1">
      <c r="A1452" s="87"/>
      <c r="B1452" s="90"/>
      <c r="C1452" s="90"/>
      <c r="D1452" s="126">
        <v>6.0</v>
      </c>
      <c r="E1452" s="127">
        <v>138.26</v>
      </c>
      <c r="F1452" s="128">
        <f t="shared" si="7"/>
        <v>89.869</v>
      </c>
      <c r="G1452" s="129">
        <f t="shared" si="1"/>
        <v>48.391</v>
      </c>
      <c r="H1452" s="130">
        <f t="shared" si="2"/>
        <v>0.35</v>
      </c>
      <c r="I1452" s="131">
        <v>44600.0</v>
      </c>
      <c r="J1452" s="132">
        <v>44636.0</v>
      </c>
      <c r="K1452" s="123"/>
      <c r="L1452" s="90"/>
      <c r="M1452" s="133">
        <f t="shared" si="3"/>
        <v>23.04333333</v>
      </c>
      <c r="N1452" s="99"/>
      <c r="O1452" s="133">
        <f t="shared" si="5"/>
        <v>14.97816667</v>
      </c>
      <c r="P1452" s="134">
        <v>0.04</v>
      </c>
      <c r="Q1452" s="90"/>
      <c r="R1452" s="99">
        <f>IF(AND(H1452&lt;='Product Ratings'!$E$5,H1452&gt;='Product Ratings'!$D$5),'Product Ratings'!$C$5,IF(AND(H1452&lt;='Product Ratings'!$E$6,H1452&gt;='Product Ratings'!$D$6),'Product Ratings'!$C$6,IF(AND(H1452&lt;='Product Ratings'!$E$7,H1452&gt;='Product Ratings'!$D$7),'Product Ratings'!$C$7,IF(AND(H1452&lt;='Product Ratings'!$E$8,H1452&gt;='Product Ratings'!$D$8),'Product Ratings'!$C$8,IF(H1452&gt;='Product Ratings'!$D$9,'Product Ratings'!$C$9)))))</f>
        <v>2</v>
      </c>
      <c r="S1452" s="99">
        <f>IF(AND(D1452&lt;='Product Ratings'!$I$5,D1452&gt;='Product Ratings'!$H$5),'Product Ratings'!$F$5,IF(AND(D1452&lt;='Product Ratings'!$I$6,D1452&gt;='Product Ratings'!$H$6),'Product Ratings'!$F$6,IF(AND(D1452&lt;='Product Ratings'!$I$7,I1452&gt;='Product Ratings'!$H$7),'Product Ratings'!$F$7,IF(AND(D1452&lt;='Product Ratings'!$I$8,D1452&gt;='Product Ratings'!$H$8),'Product Ratings'!$F$8,IF(D1452&gt;='Product Ratings'!$H$9,'Product Ratings'!$F$9)))))</f>
        <v>2</v>
      </c>
      <c r="T1452" s="99">
        <f>IF(AND(O1452&lt;='Product Ratings'!$M$5,O1452&gt;='Product Ratings'!$L$5),'Product Ratings'!$J$5,IF(AND(O1452&lt;='Product Ratings'!$M$6,O1452&gt;='Product Ratings'!$L$6),'Product Ratings'!$J$6,IF(AND(O1452&lt;='Product Ratings'!$M$7,O1452&gt;='Product Ratings'!$L$7),'Product Ratings'!$J$7,IF(AND(O1452&lt;='Product Ratings'!$M$8,O1452&gt;='Product Ratings'!$L$8),'Product Ratings'!$J$8,IF(O1452&gt;='Product Ratings'!$L$9,'Product Ratings'!$J$9)))))</f>
        <v>5</v>
      </c>
      <c r="U1452" s="99" t="b">
        <f>IF(AND(N1452&lt;='Product Ratings'!$R$5,N1452&gt;='Product Ratings'!$Q$5),'Product Ratings'!$O$5,IF(AND(N1452&lt;='Product Ratings'!$R$6,N1452&gt;='Product Ratings'!$Q$6),'Product Ratings'!$O$6,IF(AND(N1452&lt;='Product Ratings'!$R$7,N1452&gt;='Product Ratings'!$Q$7),'Product Ratings'!$O$7,IF(AND(N1452&lt;='Product Ratings'!$R$8,N1452&gt;='Product Ratings'!$Q$8),'Product Ratings'!$O$8,IF(N1452&gt;='Product Ratings'!$Q$9,'Product Ratings'!$O$9)))))</f>
        <v>0</v>
      </c>
      <c r="V1452" s="99">
        <f>IF(AND(P1452&lt;='Product Ratings'!$V$5,P1452&gt;='Product Ratings'!$U$5),'Product Ratings'!$S$5,IF(AND(P1452&lt;='Product Ratings'!$V$6,P1452&gt;='Product Ratings'!$U$6),'Product Ratings'!$S$6,IF(AND(P1452&lt;='Product Ratings'!$V$7,P1452&gt;='Product Ratings'!$U$7),'Product Ratings'!$S$7,IF(AND(P1452&lt;='Product Ratings'!$V$8,P1452&gt;='Product Ratings'!$U$8),'Product Ratings'!$S$8,IF(P1452&gt;='Product Ratings'!$U$9,'Product Ratings'!$S$9)))))</f>
        <v>1</v>
      </c>
      <c r="W1452" s="135">
        <f t="shared" si="6"/>
        <v>10</v>
      </c>
      <c r="X1452" s="90"/>
      <c r="Y1452" s="90"/>
      <c r="Z1452" s="90"/>
      <c r="AA1452" s="90"/>
      <c r="AB1452" s="90"/>
    </row>
    <row r="1453" ht="12.75" customHeight="1">
      <c r="A1453" s="87"/>
      <c r="B1453" s="90"/>
      <c r="C1453" s="90"/>
      <c r="D1453" s="126">
        <v>1.0</v>
      </c>
      <c r="E1453" s="127">
        <v>434.78</v>
      </c>
      <c r="F1453" s="128">
        <f t="shared" si="7"/>
        <v>282.607</v>
      </c>
      <c r="G1453" s="129">
        <f t="shared" si="1"/>
        <v>152.173</v>
      </c>
      <c r="H1453" s="130">
        <f t="shared" si="2"/>
        <v>0.35</v>
      </c>
      <c r="I1453" s="131">
        <v>44601.0</v>
      </c>
      <c r="J1453" s="132">
        <v>44637.0</v>
      </c>
      <c r="K1453" s="123"/>
      <c r="L1453" s="90"/>
      <c r="M1453" s="133">
        <f t="shared" si="3"/>
        <v>434.78</v>
      </c>
      <c r="N1453" s="99"/>
      <c r="O1453" s="133">
        <f t="shared" si="5"/>
        <v>282.607</v>
      </c>
      <c r="P1453" s="134">
        <v>0.05</v>
      </c>
      <c r="Q1453" s="90"/>
      <c r="R1453" s="99">
        <f>IF(AND(H1453&lt;='Product Ratings'!$E$5,H1453&gt;='Product Ratings'!$D$5),'Product Ratings'!$C$5,IF(AND(H1453&lt;='Product Ratings'!$E$6,H1453&gt;='Product Ratings'!$D$6),'Product Ratings'!$C$6,IF(AND(H1453&lt;='Product Ratings'!$E$7,H1453&gt;='Product Ratings'!$D$7),'Product Ratings'!$C$7,IF(AND(H1453&lt;='Product Ratings'!$E$8,H1453&gt;='Product Ratings'!$D$8),'Product Ratings'!$C$8,IF(H1453&gt;='Product Ratings'!$D$9,'Product Ratings'!$C$9)))))</f>
        <v>2</v>
      </c>
      <c r="S1453" s="99">
        <f>IF(AND(D1453&lt;='Product Ratings'!$I$5,D1453&gt;='Product Ratings'!$H$5),'Product Ratings'!$F$5,IF(AND(D1453&lt;='Product Ratings'!$I$6,D1453&gt;='Product Ratings'!$H$6),'Product Ratings'!$F$6,IF(AND(D1453&lt;='Product Ratings'!$I$7,I1453&gt;='Product Ratings'!$H$7),'Product Ratings'!$F$7,IF(AND(D1453&lt;='Product Ratings'!$I$8,D1453&gt;='Product Ratings'!$H$8),'Product Ratings'!$F$8,IF(D1453&gt;='Product Ratings'!$H$9,'Product Ratings'!$F$9)))))</f>
        <v>1</v>
      </c>
      <c r="T1453" s="99">
        <f>IF(AND(O1453&lt;='Product Ratings'!$M$5,O1453&gt;='Product Ratings'!$L$5),'Product Ratings'!$J$5,IF(AND(O1453&lt;='Product Ratings'!$M$6,O1453&gt;='Product Ratings'!$L$6),'Product Ratings'!$J$6,IF(AND(O1453&lt;='Product Ratings'!$M$7,O1453&gt;='Product Ratings'!$L$7),'Product Ratings'!$J$7,IF(AND(O1453&lt;='Product Ratings'!$M$8,O1453&gt;='Product Ratings'!$L$8),'Product Ratings'!$J$8,IF(O1453&gt;='Product Ratings'!$L$9,'Product Ratings'!$J$9)))))</f>
        <v>1</v>
      </c>
      <c r="U1453" s="99" t="b">
        <f>IF(AND(N1453&lt;='Product Ratings'!$R$5,N1453&gt;='Product Ratings'!$Q$5),'Product Ratings'!$O$5,IF(AND(N1453&lt;='Product Ratings'!$R$6,N1453&gt;='Product Ratings'!$Q$6),'Product Ratings'!$O$6,IF(AND(N1453&lt;='Product Ratings'!$R$7,N1453&gt;='Product Ratings'!$Q$7),'Product Ratings'!$O$7,IF(AND(N1453&lt;='Product Ratings'!$R$8,N1453&gt;='Product Ratings'!$Q$8),'Product Ratings'!$O$8,IF(N1453&gt;='Product Ratings'!$Q$9,'Product Ratings'!$O$9)))))</f>
        <v>0</v>
      </c>
      <c r="V1453" s="99">
        <f>IF(AND(P1453&lt;='Product Ratings'!$V$5,P1453&gt;='Product Ratings'!$U$5),'Product Ratings'!$S$5,IF(AND(P1453&lt;='Product Ratings'!$V$6,P1453&gt;='Product Ratings'!$U$6),'Product Ratings'!$S$6,IF(AND(P1453&lt;='Product Ratings'!$V$7,P1453&gt;='Product Ratings'!$U$7),'Product Ratings'!$S$7,IF(AND(P1453&lt;='Product Ratings'!$V$8,P1453&gt;='Product Ratings'!$U$8),'Product Ratings'!$S$8,IF(P1453&gt;='Product Ratings'!$U$9,'Product Ratings'!$S$9)))))</f>
        <v>1</v>
      </c>
      <c r="W1453" s="135">
        <f t="shared" si="6"/>
        <v>5</v>
      </c>
      <c r="X1453" s="90"/>
      <c r="Y1453" s="90"/>
      <c r="Z1453" s="90"/>
      <c r="AA1453" s="90"/>
      <c r="AB1453" s="90"/>
    </row>
    <row r="1454" ht="12.75" customHeight="1">
      <c r="A1454" s="87"/>
      <c r="B1454" s="90"/>
      <c r="C1454" s="90"/>
      <c r="D1454" s="126">
        <v>2.0</v>
      </c>
      <c r="E1454" s="127">
        <v>217.39</v>
      </c>
      <c r="F1454" s="128">
        <f t="shared" si="7"/>
        <v>141.3035</v>
      </c>
      <c r="G1454" s="129">
        <f t="shared" si="1"/>
        <v>76.0865</v>
      </c>
      <c r="H1454" s="130">
        <f t="shared" si="2"/>
        <v>0.35</v>
      </c>
      <c r="I1454" s="131">
        <v>44602.0</v>
      </c>
      <c r="J1454" s="132">
        <v>44638.0</v>
      </c>
      <c r="K1454" s="123"/>
      <c r="L1454" s="90"/>
      <c r="M1454" s="133">
        <f t="shared" si="3"/>
        <v>108.695</v>
      </c>
      <c r="N1454" s="99"/>
      <c r="O1454" s="133">
        <f t="shared" si="5"/>
        <v>70.65175</v>
      </c>
      <c r="P1454" s="134">
        <v>0.06</v>
      </c>
      <c r="Q1454" s="90"/>
      <c r="R1454" s="99">
        <f>IF(AND(H1454&lt;='Product Ratings'!$E$5,H1454&gt;='Product Ratings'!$D$5),'Product Ratings'!$C$5,IF(AND(H1454&lt;='Product Ratings'!$E$6,H1454&gt;='Product Ratings'!$D$6),'Product Ratings'!$C$6,IF(AND(H1454&lt;='Product Ratings'!$E$7,H1454&gt;='Product Ratings'!$D$7),'Product Ratings'!$C$7,IF(AND(H1454&lt;='Product Ratings'!$E$8,H1454&gt;='Product Ratings'!$D$8),'Product Ratings'!$C$8,IF(H1454&gt;='Product Ratings'!$D$9,'Product Ratings'!$C$9)))))</f>
        <v>2</v>
      </c>
      <c r="S1454" s="99">
        <f>IF(AND(D1454&lt;='Product Ratings'!$I$5,D1454&gt;='Product Ratings'!$H$5),'Product Ratings'!$F$5,IF(AND(D1454&lt;='Product Ratings'!$I$6,D1454&gt;='Product Ratings'!$H$6),'Product Ratings'!$F$6,IF(AND(D1454&lt;='Product Ratings'!$I$7,I1454&gt;='Product Ratings'!$H$7),'Product Ratings'!$F$7,IF(AND(D1454&lt;='Product Ratings'!$I$8,D1454&gt;='Product Ratings'!$H$8),'Product Ratings'!$F$8,IF(D1454&gt;='Product Ratings'!$H$9,'Product Ratings'!$F$9)))))</f>
        <v>1</v>
      </c>
      <c r="T1454" s="99">
        <f>IF(AND(O1454&lt;='Product Ratings'!$M$5,O1454&gt;='Product Ratings'!$L$5),'Product Ratings'!$J$5,IF(AND(O1454&lt;='Product Ratings'!$M$6,O1454&gt;='Product Ratings'!$L$6),'Product Ratings'!$J$6,IF(AND(O1454&lt;='Product Ratings'!$M$7,O1454&gt;='Product Ratings'!$L$7),'Product Ratings'!$J$7,IF(AND(O1454&lt;='Product Ratings'!$M$8,O1454&gt;='Product Ratings'!$L$8),'Product Ratings'!$J$8,IF(O1454&gt;='Product Ratings'!$L$9,'Product Ratings'!$J$9)))))</f>
        <v>3</v>
      </c>
      <c r="U1454" s="99" t="b">
        <f>IF(AND(N1454&lt;='Product Ratings'!$R$5,N1454&gt;='Product Ratings'!$Q$5),'Product Ratings'!$O$5,IF(AND(N1454&lt;='Product Ratings'!$R$6,N1454&gt;='Product Ratings'!$Q$6),'Product Ratings'!$O$6,IF(AND(N1454&lt;='Product Ratings'!$R$7,N1454&gt;='Product Ratings'!$Q$7),'Product Ratings'!$O$7,IF(AND(N1454&lt;='Product Ratings'!$R$8,N1454&gt;='Product Ratings'!$Q$8),'Product Ratings'!$O$8,IF(N1454&gt;='Product Ratings'!$Q$9,'Product Ratings'!$O$9)))))</f>
        <v>0</v>
      </c>
      <c r="V1454" s="99">
        <f>IF(AND(P1454&lt;='Product Ratings'!$V$5,P1454&gt;='Product Ratings'!$U$5),'Product Ratings'!$S$5,IF(AND(P1454&lt;='Product Ratings'!$V$6,P1454&gt;='Product Ratings'!$U$6),'Product Ratings'!$S$6,IF(AND(P1454&lt;='Product Ratings'!$V$7,P1454&gt;='Product Ratings'!$U$7),'Product Ratings'!$S$7,IF(AND(P1454&lt;='Product Ratings'!$V$8,P1454&gt;='Product Ratings'!$U$8),'Product Ratings'!$S$8,IF(P1454&gt;='Product Ratings'!$U$9,'Product Ratings'!$S$9)))))</f>
        <v>2</v>
      </c>
      <c r="W1454" s="135">
        <f t="shared" si="6"/>
        <v>8</v>
      </c>
      <c r="X1454" s="90"/>
      <c r="Y1454" s="90"/>
      <c r="Z1454" s="90"/>
      <c r="AA1454" s="90"/>
      <c r="AB1454" s="90"/>
    </row>
    <row r="1455" ht="12.75" customHeight="1">
      <c r="A1455" s="87"/>
      <c r="B1455" s="90"/>
      <c r="C1455" s="90"/>
      <c r="D1455" s="126">
        <v>3.0</v>
      </c>
      <c r="E1455" s="127">
        <v>1038.26</v>
      </c>
      <c r="F1455" s="128">
        <f t="shared" si="7"/>
        <v>674.869</v>
      </c>
      <c r="G1455" s="129">
        <f t="shared" si="1"/>
        <v>363.391</v>
      </c>
      <c r="H1455" s="130">
        <f t="shared" si="2"/>
        <v>0.35</v>
      </c>
      <c r="I1455" s="131">
        <v>44603.0</v>
      </c>
      <c r="J1455" s="132">
        <v>44639.0</v>
      </c>
      <c r="K1455" s="123"/>
      <c r="L1455" s="90"/>
      <c r="M1455" s="133">
        <f t="shared" si="3"/>
        <v>346.0866667</v>
      </c>
      <c r="N1455" s="99"/>
      <c r="O1455" s="133">
        <f t="shared" si="5"/>
        <v>224.9563333</v>
      </c>
      <c r="P1455" s="134">
        <v>0.07</v>
      </c>
      <c r="Q1455" s="90"/>
      <c r="R1455" s="99">
        <f>IF(AND(H1455&lt;='Product Ratings'!$E$5,H1455&gt;='Product Ratings'!$D$5),'Product Ratings'!$C$5,IF(AND(H1455&lt;='Product Ratings'!$E$6,H1455&gt;='Product Ratings'!$D$6),'Product Ratings'!$C$6,IF(AND(H1455&lt;='Product Ratings'!$E$7,H1455&gt;='Product Ratings'!$D$7),'Product Ratings'!$C$7,IF(AND(H1455&lt;='Product Ratings'!$E$8,H1455&gt;='Product Ratings'!$D$8),'Product Ratings'!$C$8,IF(H1455&gt;='Product Ratings'!$D$9,'Product Ratings'!$C$9)))))</f>
        <v>2</v>
      </c>
      <c r="S1455" s="99">
        <f>IF(AND(D1455&lt;='Product Ratings'!$I$5,D1455&gt;='Product Ratings'!$H$5),'Product Ratings'!$F$5,IF(AND(D1455&lt;='Product Ratings'!$I$6,D1455&gt;='Product Ratings'!$H$6),'Product Ratings'!$F$6,IF(AND(D1455&lt;='Product Ratings'!$I$7,I1455&gt;='Product Ratings'!$H$7),'Product Ratings'!$F$7,IF(AND(D1455&lt;='Product Ratings'!$I$8,D1455&gt;='Product Ratings'!$H$8),'Product Ratings'!$F$8,IF(D1455&gt;='Product Ratings'!$H$9,'Product Ratings'!$F$9)))))</f>
        <v>1</v>
      </c>
      <c r="T1455" s="99">
        <f>IF(AND(O1455&lt;='Product Ratings'!$M$5,O1455&gt;='Product Ratings'!$L$5),'Product Ratings'!$J$5,IF(AND(O1455&lt;='Product Ratings'!$M$6,O1455&gt;='Product Ratings'!$L$6),'Product Ratings'!$J$6,IF(AND(O1455&lt;='Product Ratings'!$M$7,O1455&gt;='Product Ratings'!$L$7),'Product Ratings'!$J$7,IF(AND(O1455&lt;='Product Ratings'!$M$8,O1455&gt;='Product Ratings'!$L$8),'Product Ratings'!$J$8,IF(O1455&gt;='Product Ratings'!$L$9,'Product Ratings'!$J$9)))))</f>
        <v>1</v>
      </c>
      <c r="U1455" s="99" t="b">
        <f>IF(AND(N1455&lt;='Product Ratings'!$R$5,N1455&gt;='Product Ratings'!$Q$5),'Product Ratings'!$O$5,IF(AND(N1455&lt;='Product Ratings'!$R$6,N1455&gt;='Product Ratings'!$Q$6),'Product Ratings'!$O$6,IF(AND(N1455&lt;='Product Ratings'!$R$7,N1455&gt;='Product Ratings'!$Q$7),'Product Ratings'!$O$7,IF(AND(N1455&lt;='Product Ratings'!$R$8,N1455&gt;='Product Ratings'!$Q$8),'Product Ratings'!$O$8,IF(N1455&gt;='Product Ratings'!$Q$9,'Product Ratings'!$O$9)))))</f>
        <v>0</v>
      </c>
      <c r="V1455" s="99">
        <f>IF(AND(P1455&lt;='Product Ratings'!$V$5,P1455&gt;='Product Ratings'!$U$5),'Product Ratings'!$S$5,IF(AND(P1455&lt;='Product Ratings'!$V$6,P1455&gt;='Product Ratings'!$U$6),'Product Ratings'!$S$6,IF(AND(P1455&lt;='Product Ratings'!$V$7,P1455&gt;='Product Ratings'!$U$7),'Product Ratings'!$S$7,IF(AND(P1455&lt;='Product Ratings'!$V$8,P1455&gt;='Product Ratings'!$U$8),'Product Ratings'!$S$8,IF(P1455&gt;='Product Ratings'!$U$9,'Product Ratings'!$S$9)))))</f>
        <v>2</v>
      </c>
      <c r="W1455" s="135">
        <f t="shared" si="6"/>
        <v>6</v>
      </c>
      <c r="X1455" s="90"/>
      <c r="Y1455" s="90"/>
      <c r="Z1455" s="90"/>
      <c r="AA1455" s="90"/>
      <c r="AB1455" s="90"/>
    </row>
    <row r="1456" ht="12.75" customHeight="1">
      <c r="A1456" s="87"/>
      <c r="B1456" s="90"/>
      <c r="C1456" s="90"/>
      <c r="D1456" s="126">
        <v>4.0</v>
      </c>
      <c r="E1456" s="127">
        <v>182.0</v>
      </c>
      <c r="F1456" s="128">
        <f t="shared" si="7"/>
        <v>118.3</v>
      </c>
      <c r="G1456" s="129">
        <f t="shared" si="1"/>
        <v>63.7</v>
      </c>
      <c r="H1456" s="130">
        <f t="shared" si="2"/>
        <v>0.35</v>
      </c>
      <c r="I1456" s="131">
        <v>44604.0</v>
      </c>
      <c r="J1456" s="132">
        <v>44640.0</v>
      </c>
      <c r="K1456" s="123"/>
      <c r="L1456" s="90"/>
      <c r="M1456" s="133">
        <f t="shared" si="3"/>
        <v>45.5</v>
      </c>
      <c r="N1456" s="99"/>
      <c r="O1456" s="133">
        <f t="shared" si="5"/>
        <v>29.575</v>
      </c>
      <c r="P1456" s="134">
        <v>0.08</v>
      </c>
      <c r="Q1456" s="90"/>
      <c r="R1456" s="99">
        <f>IF(AND(H1456&lt;='Product Ratings'!$E$5,H1456&gt;='Product Ratings'!$D$5),'Product Ratings'!$C$5,IF(AND(H1456&lt;='Product Ratings'!$E$6,H1456&gt;='Product Ratings'!$D$6),'Product Ratings'!$C$6,IF(AND(H1456&lt;='Product Ratings'!$E$7,H1456&gt;='Product Ratings'!$D$7),'Product Ratings'!$C$7,IF(AND(H1456&lt;='Product Ratings'!$E$8,H1456&gt;='Product Ratings'!$D$8),'Product Ratings'!$C$8,IF(H1456&gt;='Product Ratings'!$D$9,'Product Ratings'!$C$9)))))</f>
        <v>2</v>
      </c>
      <c r="S1456" s="99">
        <f>IF(AND(D1456&lt;='Product Ratings'!$I$5,D1456&gt;='Product Ratings'!$H$5),'Product Ratings'!$F$5,IF(AND(D1456&lt;='Product Ratings'!$I$6,D1456&gt;='Product Ratings'!$H$6),'Product Ratings'!$F$6,IF(AND(D1456&lt;='Product Ratings'!$I$7,I1456&gt;='Product Ratings'!$H$7),'Product Ratings'!$F$7,IF(AND(D1456&lt;='Product Ratings'!$I$8,D1456&gt;='Product Ratings'!$H$8),'Product Ratings'!$F$8,IF(D1456&gt;='Product Ratings'!$H$9,'Product Ratings'!$F$9)))))</f>
        <v>1</v>
      </c>
      <c r="T1456" s="99">
        <f>IF(AND(O1456&lt;='Product Ratings'!$M$5,O1456&gt;='Product Ratings'!$L$5),'Product Ratings'!$J$5,IF(AND(O1456&lt;='Product Ratings'!$M$6,O1456&gt;='Product Ratings'!$L$6),'Product Ratings'!$J$6,IF(AND(O1456&lt;='Product Ratings'!$M$7,O1456&gt;='Product Ratings'!$L$7),'Product Ratings'!$J$7,IF(AND(O1456&lt;='Product Ratings'!$M$8,O1456&gt;='Product Ratings'!$L$8),'Product Ratings'!$J$8,IF(O1456&gt;='Product Ratings'!$L$9,'Product Ratings'!$J$9)))))</f>
        <v>4</v>
      </c>
      <c r="U1456" s="99" t="b">
        <f>IF(AND(N1456&lt;='Product Ratings'!$R$5,N1456&gt;='Product Ratings'!$Q$5),'Product Ratings'!$O$5,IF(AND(N1456&lt;='Product Ratings'!$R$6,N1456&gt;='Product Ratings'!$Q$6),'Product Ratings'!$O$6,IF(AND(N1456&lt;='Product Ratings'!$R$7,N1456&gt;='Product Ratings'!$Q$7),'Product Ratings'!$O$7,IF(AND(N1456&lt;='Product Ratings'!$R$8,N1456&gt;='Product Ratings'!$Q$8),'Product Ratings'!$O$8,IF(N1456&gt;='Product Ratings'!$Q$9,'Product Ratings'!$O$9)))))</f>
        <v>0</v>
      </c>
      <c r="V1456" s="99">
        <f>IF(AND(P1456&lt;='Product Ratings'!$V$5,P1456&gt;='Product Ratings'!$U$5),'Product Ratings'!$S$5,IF(AND(P1456&lt;='Product Ratings'!$V$6,P1456&gt;='Product Ratings'!$U$6),'Product Ratings'!$S$6,IF(AND(P1456&lt;='Product Ratings'!$V$7,P1456&gt;='Product Ratings'!$U$7),'Product Ratings'!$S$7,IF(AND(P1456&lt;='Product Ratings'!$V$8,P1456&gt;='Product Ratings'!$U$8),'Product Ratings'!$S$8,IF(P1456&gt;='Product Ratings'!$U$9,'Product Ratings'!$S$9)))))</f>
        <v>2</v>
      </c>
      <c r="W1456" s="135">
        <f t="shared" si="6"/>
        <v>9</v>
      </c>
      <c r="X1456" s="90"/>
      <c r="Y1456" s="90"/>
      <c r="Z1456" s="90"/>
      <c r="AA1456" s="90"/>
      <c r="AB1456" s="90"/>
    </row>
    <row r="1457" ht="12.75" customHeight="1">
      <c r="A1457" s="87"/>
      <c r="B1457" s="90"/>
      <c r="C1457" s="90"/>
      <c r="D1457" s="126">
        <v>5.0</v>
      </c>
      <c r="E1457" s="127">
        <v>390.87</v>
      </c>
      <c r="F1457" s="128">
        <f t="shared" si="7"/>
        <v>254.0655</v>
      </c>
      <c r="G1457" s="129">
        <f t="shared" si="1"/>
        <v>136.8045</v>
      </c>
      <c r="H1457" s="130">
        <f t="shared" si="2"/>
        <v>0.35</v>
      </c>
      <c r="I1457" s="131">
        <v>44605.0</v>
      </c>
      <c r="J1457" s="132">
        <v>44641.0</v>
      </c>
      <c r="K1457" s="123"/>
      <c r="L1457" s="90"/>
      <c r="M1457" s="133">
        <f t="shared" si="3"/>
        <v>78.174</v>
      </c>
      <c r="N1457" s="99"/>
      <c r="O1457" s="133">
        <f t="shared" si="5"/>
        <v>50.8131</v>
      </c>
      <c r="P1457" s="134">
        <v>0.09</v>
      </c>
      <c r="Q1457" s="90"/>
      <c r="R1457" s="99">
        <f>IF(AND(H1457&lt;='Product Ratings'!$E$5,H1457&gt;='Product Ratings'!$D$5),'Product Ratings'!$C$5,IF(AND(H1457&lt;='Product Ratings'!$E$6,H1457&gt;='Product Ratings'!$D$6),'Product Ratings'!$C$6,IF(AND(H1457&lt;='Product Ratings'!$E$7,H1457&gt;='Product Ratings'!$D$7),'Product Ratings'!$C$7,IF(AND(H1457&lt;='Product Ratings'!$E$8,H1457&gt;='Product Ratings'!$D$8),'Product Ratings'!$C$8,IF(H1457&gt;='Product Ratings'!$D$9,'Product Ratings'!$C$9)))))</f>
        <v>2</v>
      </c>
      <c r="S1457" s="99">
        <f>IF(AND(D1457&lt;='Product Ratings'!$I$5,D1457&gt;='Product Ratings'!$H$5),'Product Ratings'!$F$5,IF(AND(D1457&lt;='Product Ratings'!$I$6,D1457&gt;='Product Ratings'!$H$6),'Product Ratings'!$F$6,IF(AND(D1457&lt;='Product Ratings'!$I$7,I1457&gt;='Product Ratings'!$H$7),'Product Ratings'!$F$7,IF(AND(D1457&lt;='Product Ratings'!$I$8,D1457&gt;='Product Ratings'!$H$8),'Product Ratings'!$F$8,IF(D1457&gt;='Product Ratings'!$H$9,'Product Ratings'!$F$9)))))</f>
        <v>1</v>
      </c>
      <c r="T1457" s="99">
        <f>IF(AND(O1457&lt;='Product Ratings'!$M$5,O1457&gt;='Product Ratings'!$L$5),'Product Ratings'!$J$5,IF(AND(O1457&lt;='Product Ratings'!$M$6,O1457&gt;='Product Ratings'!$L$6),'Product Ratings'!$J$6,IF(AND(O1457&lt;='Product Ratings'!$M$7,O1457&gt;='Product Ratings'!$L$7),'Product Ratings'!$J$7,IF(AND(O1457&lt;='Product Ratings'!$M$8,O1457&gt;='Product Ratings'!$L$8),'Product Ratings'!$J$8,IF(O1457&gt;='Product Ratings'!$L$9,'Product Ratings'!$J$9)))))</f>
        <v>3</v>
      </c>
      <c r="U1457" s="99" t="b">
        <f>IF(AND(N1457&lt;='Product Ratings'!$R$5,N1457&gt;='Product Ratings'!$Q$5),'Product Ratings'!$O$5,IF(AND(N1457&lt;='Product Ratings'!$R$6,N1457&gt;='Product Ratings'!$Q$6),'Product Ratings'!$O$6,IF(AND(N1457&lt;='Product Ratings'!$R$7,N1457&gt;='Product Ratings'!$Q$7),'Product Ratings'!$O$7,IF(AND(N1457&lt;='Product Ratings'!$R$8,N1457&gt;='Product Ratings'!$Q$8),'Product Ratings'!$O$8,IF(N1457&gt;='Product Ratings'!$Q$9,'Product Ratings'!$O$9)))))</f>
        <v>0</v>
      </c>
      <c r="V1457" s="99">
        <f>IF(AND(P1457&lt;='Product Ratings'!$V$5,P1457&gt;='Product Ratings'!$U$5),'Product Ratings'!$S$5,IF(AND(P1457&lt;='Product Ratings'!$V$6,P1457&gt;='Product Ratings'!$U$6),'Product Ratings'!$S$6,IF(AND(P1457&lt;='Product Ratings'!$V$7,P1457&gt;='Product Ratings'!$U$7),'Product Ratings'!$S$7,IF(AND(P1457&lt;='Product Ratings'!$V$8,P1457&gt;='Product Ratings'!$U$8),'Product Ratings'!$S$8,IF(P1457&gt;='Product Ratings'!$U$9,'Product Ratings'!$S$9)))))</f>
        <v>2</v>
      </c>
      <c r="W1457" s="135">
        <f t="shared" si="6"/>
        <v>8</v>
      </c>
      <c r="X1457" s="90"/>
      <c r="Y1457" s="90"/>
      <c r="Z1457" s="90"/>
      <c r="AA1457" s="90"/>
      <c r="AB1457" s="90"/>
    </row>
    <row r="1458" ht="12.75" customHeight="1">
      <c r="A1458" s="87"/>
      <c r="B1458" s="90"/>
      <c r="C1458" s="90"/>
      <c r="D1458" s="126">
        <v>6.0</v>
      </c>
      <c r="E1458" s="127">
        <v>385.74</v>
      </c>
      <c r="F1458" s="128">
        <f t="shared" si="7"/>
        <v>250.731</v>
      </c>
      <c r="G1458" s="129">
        <f t="shared" si="1"/>
        <v>135.009</v>
      </c>
      <c r="H1458" s="130">
        <f t="shared" si="2"/>
        <v>0.35</v>
      </c>
      <c r="I1458" s="131">
        <v>44606.0</v>
      </c>
      <c r="J1458" s="132">
        <v>44642.0</v>
      </c>
      <c r="K1458" s="123"/>
      <c r="L1458" s="90"/>
      <c r="M1458" s="133">
        <f t="shared" si="3"/>
        <v>64.29</v>
      </c>
      <c r="N1458" s="99"/>
      <c r="O1458" s="133">
        <f t="shared" si="5"/>
        <v>41.7885</v>
      </c>
      <c r="P1458" s="134">
        <v>0.12</v>
      </c>
      <c r="Q1458" s="90"/>
      <c r="R1458" s="99">
        <f>IF(AND(H1458&lt;='Product Ratings'!$E$5,H1458&gt;='Product Ratings'!$D$5),'Product Ratings'!$C$5,IF(AND(H1458&lt;='Product Ratings'!$E$6,H1458&gt;='Product Ratings'!$D$6),'Product Ratings'!$C$6,IF(AND(H1458&lt;='Product Ratings'!$E$7,H1458&gt;='Product Ratings'!$D$7),'Product Ratings'!$C$7,IF(AND(H1458&lt;='Product Ratings'!$E$8,H1458&gt;='Product Ratings'!$D$8),'Product Ratings'!$C$8,IF(H1458&gt;='Product Ratings'!$D$9,'Product Ratings'!$C$9)))))</f>
        <v>2</v>
      </c>
      <c r="S1458" s="99">
        <f>IF(AND(D1458&lt;='Product Ratings'!$I$5,D1458&gt;='Product Ratings'!$H$5),'Product Ratings'!$F$5,IF(AND(D1458&lt;='Product Ratings'!$I$6,D1458&gt;='Product Ratings'!$H$6),'Product Ratings'!$F$6,IF(AND(D1458&lt;='Product Ratings'!$I$7,I1458&gt;='Product Ratings'!$H$7),'Product Ratings'!$F$7,IF(AND(D1458&lt;='Product Ratings'!$I$8,D1458&gt;='Product Ratings'!$H$8),'Product Ratings'!$F$8,IF(D1458&gt;='Product Ratings'!$H$9,'Product Ratings'!$F$9)))))</f>
        <v>2</v>
      </c>
      <c r="T1458" s="99">
        <f>IF(AND(O1458&lt;='Product Ratings'!$M$5,O1458&gt;='Product Ratings'!$L$5),'Product Ratings'!$J$5,IF(AND(O1458&lt;='Product Ratings'!$M$6,O1458&gt;='Product Ratings'!$L$6),'Product Ratings'!$J$6,IF(AND(O1458&lt;='Product Ratings'!$M$7,O1458&gt;='Product Ratings'!$L$7),'Product Ratings'!$J$7,IF(AND(O1458&lt;='Product Ratings'!$M$8,O1458&gt;='Product Ratings'!$L$8),'Product Ratings'!$J$8,IF(O1458&gt;='Product Ratings'!$L$9,'Product Ratings'!$J$9)))))</f>
        <v>3</v>
      </c>
      <c r="U1458" s="99" t="b">
        <f>IF(AND(N1458&lt;='Product Ratings'!$R$5,N1458&gt;='Product Ratings'!$Q$5),'Product Ratings'!$O$5,IF(AND(N1458&lt;='Product Ratings'!$R$6,N1458&gt;='Product Ratings'!$Q$6),'Product Ratings'!$O$6,IF(AND(N1458&lt;='Product Ratings'!$R$7,N1458&gt;='Product Ratings'!$Q$7),'Product Ratings'!$O$7,IF(AND(N1458&lt;='Product Ratings'!$R$8,N1458&gt;='Product Ratings'!$Q$8),'Product Ratings'!$O$8,IF(N1458&gt;='Product Ratings'!$Q$9,'Product Ratings'!$O$9)))))</f>
        <v>0</v>
      </c>
      <c r="V1458" s="99">
        <f>IF(AND(P1458&lt;='Product Ratings'!$V$5,P1458&gt;='Product Ratings'!$U$5),'Product Ratings'!$S$5,IF(AND(P1458&lt;='Product Ratings'!$V$6,P1458&gt;='Product Ratings'!$U$6),'Product Ratings'!$S$6,IF(AND(P1458&lt;='Product Ratings'!$V$7,P1458&gt;='Product Ratings'!$U$7),'Product Ratings'!$S$7,IF(AND(P1458&lt;='Product Ratings'!$V$8,P1458&gt;='Product Ratings'!$U$8),'Product Ratings'!$S$8,IF(P1458&gt;='Product Ratings'!$U$9,'Product Ratings'!$S$9)))))</f>
        <v>2</v>
      </c>
      <c r="W1458" s="135">
        <f t="shared" si="6"/>
        <v>9</v>
      </c>
      <c r="X1458" s="90"/>
      <c r="Y1458" s="90"/>
      <c r="Z1458" s="90"/>
      <c r="AA1458" s="90"/>
      <c r="AB1458" s="90"/>
    </row>
    <row r="1459" ht="12.75" customHeight="1">
      <c r="A1459" s="87"/>
      <c r="B1459" s="90"/>
      <c r="C1459" s="90"/>
      <c r="D1459" s="126">
        <v>1.0</v>
      </c>
      <c r="E1459" s="127">
        <v>61.43</v>
      </c>
      <c r="F1459" s="128">
        <f t="shared" si="7"/>
        <v>39.9295</v>
      </c>
      <c r="G1459" s="129">
        <f t="shared" si="1"/>
        <v>21.5005</v>
      </c>
      <c r="H1459" s="130">
        <f t="shared" si="2"/>
        <v>0.35</v>
      </c>
      <c r="I1459" s="131">
        <v>44607.0</v>
      </c>
      <c r="J1459" s="132">
        <v>44643.0</v>
      </c>
      <c r="K1459" s="123"/>
      <c r="L1459" s="90"/>
      <c r="M1459" s="133">
        <f t="shared" si="3"/>
        <v>61.43</v>
      </c>
      <c r="N1459" s="99"/>
      <c r="O1459" s="133">
        <f t="shared" si="5"/>
        <v>39.9295</v>
      </c>
      <c r="P1459" s="134">
        <v>0.13</v>
      </c>
      <c r="Q1459" s="90"/>
      <c r="R1459" s="99">
        <f>IF(AND(H1459&lt;='Product Ratings'!$E$5,H1459&gt;='Product Ratings'!$D$5),'Product Ratings'!$C$5,IF(AND(H1459&lt;='Product Ratings'!$E$6,H1459&gt;='Product Ratings'!$D$6),'Product Ratings'!$C$6,IF(AND(H1459&lt;='Product Ratings'!$E$7,H1459&gt;='Product Ratings'!$D$7),'Product Ratings'!$C$7,IF(AND(H1459&lt;='Product Ratings'!$E$8,H1459&gt;='Product Ratings'!$D$8),'Product Ratings'!$C$8,IF(H1459&gt;='Product Ratings'!$D$9,'Product Ratings'!$C$9)))))</f>
        <v>2</v>
      </c>
      <c r="S1459" s="99">
        <f>IF(AND(D1459&lt;='Product Ratings'!$I$5,D1459&gt;='Product Ratings'!$H$5),'Product Ratings'!$F$5,IF(AND(D1459&lt;='Product Ratings'!$I$6,D1459&gt;='Product Ratings'!$H$6),'Product Ratings'!$F$6,IF(AND(D1459&lt;='Product Ratings'!$I$7,I1459&gt;='Product Ratings'!$H$7),'Product Ratings'!$F$7,IF(AND(D1459&lt;='Product Ratings'!$I$8,D1459&gt;='Product Ratings'!$H$8),'Product Ratings'!$F$8,IF(D1459&gt;='Product Ratings'!$H$9,'Product Ratings'!$F$9)))))</f>
        <v>1</v>
      </c>
      <c r="T1459" s="99">
        <f>IF(AND(O1459&lt;='Product Ratings'!$M$5,O1459&gt;='Product Ratings'!$L$5),'Product Ratings'!$J$5,IF(AND(O1459&lt;='Product Ratings'!$M$6,O1459&gt;='Product Ratings'!$L$6),'Product Ratings'!$J$6,IF(AND(O1459&lt;='Product Ratings'!$M$7,O1459&gt;='Product Ratings'!$L$7),'Product Ratings'!$J$7,IF(AND(O1459&lt;='Product Ratings'!$M$8,O1459&gt;='Product Ratings'!$L$8),'Product Ratings'!$J$8,IF(O1459&gt;='Product Ratings'!$L$9,'Product Ratings'!$J$9)))))</f>
        <v>4</v>
      </c>
      <c r="U1459" s="99" t="b">
        <f>IF(AND(N1459&lt;='Product Ratings'!$R$5,N1459&gt;='Product Ratings'!$Q$5),'Product Ratings'!$O$5,IF(AND(N1459&lt;='Product Ratings'!$R$6,N1459&gt;='Product Ratings'!$Q$6),'Product Ratings'!$O$6,IF(AND(N1459&lt;='Product Ratings'!$R$7,N1459&gt;='Product Ratings'!$Q$7),'Product Ratings'!$O$7,IF(AND(N1459&lt;='Product Ratings'!$R$8,N1459&gt;='Product Ratings'!$Q$8),'Product Ratings'!$O$8,IF(N1459&gt;='Product Ratings'!$Q$9,'Product Ratings'!$O$9)))))</f>
        <v>0</v>
      </c>
      <c r="V1459" s="99" t="b">
        <f>IF(AND(P1459&lt;='Product Ratings'!$V$5,P1459&gt;='Product Ratings'!$U$5),'Product Ratings'!$S$5,IF(AND(P1459&lt;='Product Ratings'!$V$6,P1459&gt;='Product Ratings'!$U$6),'Product Ratings'!$S$6,IF(AND(P1459&lt;='Product Ratings'!$V$7,P1459&gt;='Product Ratings'!$U$7),'Product Ratings'!$S$7,IF(AND(P1459&lt;='Product Ratings'!$V$8,P1459&gt;='Product Ratings'!$U$8),'Product Ratings'!$S$8,IF(P1459&gt;='Product Ratings'!$U$9,'Product Ratings'!$S$9)))))</f>
        <v>0</v>
      </c>
      <c r="W1459" s="135">
        <f t="shared" si="6"/>
        <v>7</v>
      </c>
      <c r="X1459" s="90"/>
      <c r="Y1459" s="90"/>
      <c r="Z1459" s="90"/>
      <c r="AA1459" s="90"/>
      <c r="AB1459" s="90"/>
    </row>
    <row r="1460" ht="12.75" customHeight="1">
      <c r="A1460" s="87"/>
      <c r="B1460" s="90"/>
      <c r="C1460" s="90"/>
      <c r="D1460" s="126">
        <v>2.0</v>
      </c>
      <c r="E1460" s="127">
        <v>226.48</v>
      </c>
      <c r="F1460" s="128">
        <f t="shared" si="7"/>
        <v>147.212</v>
      </c>
      <c r="G1460" s="129">
        <f t="shared" si="1"/>
        <v>79.268</v>
      </c>
      <c r="H1460" s="130">
        <f t="shared" si="2"/>
        <v>0.35</v>
      </c>
      <c r="I1460" s="131">
        <v>44608.0</v>
      </c>
      <c r="J1460" s="132">
        <v>44644.0</v>
      </c>
      <c r="K1460" s="123"/>
      <c r="L1460" s="90"/>
      <c r="M1460" s="133">
        <f t="shared" si="3"/>
        <v>113.24</v>
      </c>
      <c r="N1460" s="99"/>
      <c r="O1460" s="133">
        <f t="shared" si="5"/>
        <v>73.606</v>
      </c>
      <c r="P1460" s="134">
        <v>0.125</v>
      </c>
      <c r="Q1460" s="90"/>
      <c r="R1460" s="99">
        <f>IF(AND(H1460&lt;='Product Ratings'!$E$5,H1460&gt;='Product Ratings'!$D$5),'Product Ratings'!$C$5,IF(AND(H1460&lt;='Product Ratings'!$E$6,H1460&gt;='Product Ratings'!$D$6),'Product Ratings'!$C$6,IF(AND(H1460&lt;='Product Ratings'!$E$7,H1460&gt;='Product Ratings'!$D$7),'Product Ratings'!$C$7,IF(AND(H1460&lt;='Product Ratings'!$E$8,H1460&gt;='Product Ratings'!$D$8),'Product Ratings'!$C$8,IF(H1460&gt;='Product Ratings'!$D$9,'Product Ratings'!$C$9)))))</f>
        <v>2</v>
      </c>
      <c r="S1460" s="99">
        <f>IF(AND(D1460&lt;='Product Ratings'!$I$5,D1460&gt;='Product Ratings'!$H$5),'Product Ratings'!$F$5,IF(AND(D1460&lt;='Product Ratings'!$I$6,D1460&gt;='Product Ratings'!$H$6),'Product Ratings'!$F$6,IF(AND(D1460&lt;='Product Ratings'!$I$7,I1460&gt;='Product Ratings'!$H$7),'Product Ratings'!$F$7,IF(AND(D1460&lt;='Product Ratings'!$I$8,D1460&gt;='Product Ratings'!$H$8),'Product Ratings'!$F$8,IF(D1460&gt;='Product Ratings'!$H$9,'Product Ratings'!$F$9)))))</f>
        <v>1</v>
      </c>
      <c r="T1460" s="99">
        <f>IF(AND(O1460&lt;='Product Ratings'!$M$5,O1460&gt;='Product Ratings'!$L$5),'Product Ratings'!$J$5,IF(AND(O1460&lt;='Product Ratings'!$M$6,O1460&gt;='Product Ratings'!$L$6),'Product Ratings'!$J$6,IF(AND(O1460&lt;='Product Ratings'!$M$7,O1460&gt;='Product Ratings'!$L$7),'Product Ratings'!$J$7,IF(AND(O1460&lt;='Product Ratings'!$M$8,O1460&gt;='Product Ratings'!$L$8),'Product Ratings'!$J$8,IF(O1460&gt;='Product Ratings'!$L$9,'Product Ratings'!$J$9)))))</f>
        <v>3</v>
      </c>
      <c r="U1460" s="99" t="b">
        <f>IF(AND(N1460&lt;='Product Ratings'!$R$5,N1460&gt;='Product Ratings'!$Q$5),'Product Ratings'!$O$5,IF(AND(N1460&lt;='Product Ratings'!$R$6,N1460&gt;='Product Ratings'!$Q$6),'Product Ratings'!$O$6,IF(AND(N1460&lt;='Product Ratings'!$R$7,N1460&gt;='Product Ratings'!$Q$7),'Product Ratings'!$O$7,IF(AND(N1460&lt;='Product Ratings'!$R$8,N1460&gt;='Product Ratings'!$Q$8),'Product Ratings'!$O$8,IF(N1460&gt;='Product Ratings'!$Q$9,'Product Ratings'!$O$9)))))</f>
        <v>0</v>
      </c>
      <c r="V1460" s="99">
        <f>IF(AND(P1460&lt;='Product Ratings'!$V$5,P1460&gt;='Product Ratings'!$U$5),'Product Ratings'!$S$5,IF(AND(P1460&lt;='Product Ratings'!$V$6,P1460&gt;='Product Ratings'!$U$6),'Product Ratings'!$S$6,IF(AND(P1460&lt;='Product Ratings'!$V$7,P1460&gt;='Product Ratings'!$U$7),'Product Ratings'!$S$7,IF(AND(P1460&lt;='Product Ratings'!$V$8,P1460&gt;='Product Ratings'!$U$8),'Product Ratings'!$S$8,IF(P1460&gt;='Product Ratings'!$U$9,'Product Ratings'!$S$9)))))</f>
        <v>2</v>
      </c>
      <c r="W1460" s="135">
        <f t="shared" si="6"/>
        <v>8</v>
      </c>
      <c r="X1460" s="90"/>
      <c r="Y1460" s="90"/>
      <c r="Z1460" s="90"/>
      <c r="AA1460" s="90"/>
      <c r="AB1460" s="90"/>
    </row>
    <row r="1461" ht="12.75" customHeight="1">
      <c r="A1461" s="87"/>
      <c r="B1461" s="90"/>
      <c r="C1461" s="90"/>
      <c r="D1461" s="126">
        <v>3.0</v>
      </c>
      <c r="E1461" s="127">
        <v>625.74</v>
      </c>
      <c r="F1461" s="128">
        <f t="shared" si="7"/>
        <v>406.731</v>
      </c>
      <c r="G1461" s="129">
        <f t="shared" si="1"/>
        <v>219.009</v>
      </c>
      <c r="H1461" s="130">
        <f t="shared" si="2"/>
        <v>0.35</v>
      </c>
      <c r="I1461" s="131">
        <v>44609.0</v>
      </c>
      <c r="J1461" s="132">
        <v>44645.0</v>
      </c>
      <c r="K1461" s="123"/>
      <c r="L1461" s="90"/>
      <c r="M1461" s="133">
        <f t="shared" si="3"/>
        <v>208.58</v>
      </c>
      <c r="N1461" s="99"/>
      <c r="O1461" s="133">
        <f t="shared" si="5"/>
        <v>135.577</v>
      </c>
      <c r="P1461" s="134">
        <v>0.15</v>
      </c>
      <c r="Q1461" s="90"/>
      <c r="R1461" s="99">
        <f>IF(AND(H1461&lt;='Product Ratings'!$E$5,H1461&gt;='Product Ratings'!$D$5),'Product Ratings'!$C$5,IF(AND(H1461&lt;='Product Ratings'!$E$6,H1461&gt;='Product Ratings'!$D$6),'Product Ratings'!$C$6,IF(AND(H1461&lt;='Product Ratings'!$E$7,H1461&gt;='Product Ratings'!$D$7),'Product Ratings'!$C$7,IF(AND(H1461&lt;='Product Ratings'!$E$8,H1461&gt;='Product Ratings'!$D$8),'Product Ratings'!$C$8,IF(H1461&gt;='Product Ratings'!$D$9,'Product Ratings'!$C$9)))))</f>
        <v>2</v>
      </c>
      <c r="S1461" s="99">
        <f>IF(AND(D1461&lt;='Product Ratings'!$I$5,D1461&gt;='Product Ratings'!$H$5),'Product Ratings'!$F$5,IF(AND(D1461&lt;='Product Ratings'!$I$6,D1461&gt;='Product Ratings'!$H$6),'Product Ratings'!$F$6,IF(AND(D1461&lt;='Product Ratings'!$I$7,I1461&gt;='Product Ratings'!$H$7),'Product Ratings'!$F$7,IF(AND(D1461&lt;='Product Ratings'!$I$8,D1461&gt;='Product Ratings'!$H$8),'Product Ratings'!$F$8,IF(D1461&gt;='Product Ratings'!$H$9,'Product Ratings'!$F$9)))))</f>
        <v>1</v>
      </c>
      <c r="T1461" s="99">
        <f>IF(AND(O1461&lt;='Product Ratings'!$M$5,O1461&gt;='Product Ratings'!$L$5),'Product Ratings'!$J$5,IF(AND(O1461&lt;='Product Ratings'!$M$6,O1461&gt;='Product Ratings'!$L$6),'Product Ratings'!$J$6,IF(AND(O1461&lt;='Product Ratings'!$M$7,O1461&gt;='Product Ratings'!$L$7),'Product Ratings'!$J$7,IF(AND(O1461&lt;='Product Ratings'!$M$8,O1461&gt;='Product Ratings'!$L$8),'Product Ratings'!$J$8,IF(O1461&gt;='Product Ratings'!$L$9,'Product Ratings'!$J$9)))))</f>
        <v>2</v>
      </c>
      <c r="U1461" s="99" t="b">
        <f>IF(AND(N1461&lt;='Product Ratings'!$R$5,N1461&gt;='Product Ratings'!$Q$5),'Product Ratings'!$O$5,IF(AND(N1461&lt;='Product Ratings'!$R$6,N1461&gt;='Product Ratings'!$Q$6),'Product Ratings'!$O$6,IF(AND(N1461&lt;='Product Ratings'!$R$7,N1461&gt;='Product Ratings'!$Q$7),'Product Ratings'!$O$7,IF(AND(N1461&lt;='Product Ratings'!$R$8,N1461&gt;='Product Ratings'!$Q$8),'Product Ratings'!$O$8,IF(N1461&gt;='Product Ratings'!$Q$9,'Product Ratings'!$O$9)))))</f>
        <v>0</v>
      </c>
      <c r="V1461" s="99">
        <f>IF(AND(P1461&lt;='Product Ratings'!$V$5,P1461&gt;='Product Ratings'!$U$5),'Product Ratings'!$S$5,IF(AND(P1461&lt;='Product Ratings'!$V$6,P1461&gt;='Product Ratings'!$U$6),'Product Ratings'!$S$6,IF(AND(P1461&lt;='Product Ratings'!$V$7,P1461&gt;='Product Ratings'!$U$7),'Product Ratings'!$S$7,IF(AND(P1461&lt;='Product Ratings'!$V$8,P1461&gt;='Product Ratings'!$U$8),'Product Ratings'!$S$8,IF(P1461&gt;='Product Ratings'!$U$9,'Product Ratings'!$S$9)))))</f>
        <v>3</v>
      </c>
      <c r="W1461" s="135">
        <f t="shared" si="6"/>
        <v>8</v>
      </c>
      <c r="X1461" s="90"/>
      <c r="Y1461" s="90"/>
      <c r="Z1461" s="90"/>
      <c r="AA1461" s="90"/>
      <c r="AB1461" s="90"/>
    </row>
    <row r="1462" ht="12.75" customHeight="1">
      <c r="A1462" s="87"/>
      <c r="B1462" s="90"/>
      <c r="C1462" s="90"/>
      <c r="D1462" s="126">
        <v>4.0</v>
      </c>
      <c r="E1462" s="127">
        <v>174.78</v>
      </c>
      <c r="F1462" s="128">
        <f t="shared" si="7"/>
        <v>113.607</v>
      </c>
      <c r="G1462" s="129">
        <f t="shared" si="1"/>
        <v>61.173</v>
      </c>
      <c r="H1462" s="130">
        <f t="shared" si="2"/>
        <v>0.35</v>
      </c>
      <c r="I1462" s="131">
        <v>44610.0</v>
      </c>
      <c r="J1462" s="132">
        <v>44646.0</v>
      </c>
      <c r="K1462" s="123"/>
      <c r="L1462" s="90"/>
      <c r="M1462" s="133">
        <f t="shared" si="3"/>
        <v>43.695</v>
      </c>
      <c r="N1462" s="99"/>
      <c r="O1462" s="133">
        <f t="shared" si="5"/>
        <v>28.40175</v>
      </c>
      <c r="P1462" s="134">
        <v>0.18</v>
      </c>
      <c r="Q1462" s="90"/>
      <c r="R1462" s="99">
        <f>IF(AND(H1462&lt;='Product Ratings'!$E$5,H1462&gt;='Product Ratings'!$D$5),'Product Ratings'!$C$5,IF(AND(H1462&lt;='Product Ratings'!$E$6,H1462&gt;='Product Ratings'!$D$6),'Product Ratings'!$C$6,IF(AND(H1462&lt;='Product Ratings'!$E$7,H1462&gt;='Product Ratings'!$D$7),'Product Ratings'!$C$7,IF(AND(H1462&lt;='Product Ratings'!$E$8,H1462&gt;='Product Ratings'!$D$8),'Product Ratings'!$C$8,IF(H1462&gt;='Product Ratings'!$D$9,'Product Ratings'!$C$9)))))</f>
        <v>2</v>
      </c>
      <c r="S1462" s="99">
        <f>IF(AND(D1462&lt;='Product Ratings'!$I$5,D1462&gt;='Product Ratings'!$H$5),'Product Ratings'!$F$5,IF(AND(D1462&lt;='Product Ratings'!$I$6,D1462&gt;='Product Ratings'!$H$6),'Product Ratings'!$F$6,IF(AND(D1462&lt;='Product Ratings'!$I$7,I1462&gt;='Product Ratings'!$H$7),'Product Ratings'!$F$7,IF(AND(D1462&lt;='Product Ratings'!$I$8,D1462&gt;='Product Ratings'!$H$8),'Product Ratings'!$F$8,IF(D1462&gt;='Product Ratings'!$H$9,'Product Ratings'!$F$9)))))</f>
        <v>1</v>
      </c>
      <c r="T1462" s="99">
        <f>IF(AND(O1462&lt;='Product Ratings'!$M$5,O1462&gt;='Product Ratings'!$L$5),'Product Ratings'!$J$5,IF(AND(O1462&lt;='Product Ratings'!$M$6,O1462&gt;='Product Ratings'!$L$6),'Product Ratings'!$J$6,IF(AND(O1462&lt;='Product Ratings'!$M$7,O1462&gt;='Product Ratings'!$L$7),'Product Ratings'!$J$7,IF(AND(O1462&lt;='Product Ratings'!$M$8,O1462&gt;='Product Ratings'!$L$8),'Product Ratings'!$J$8,IF(O1462&gt;='Product Ratings'!$L$9,'Product Ratings'!$J$9)))))</f>
        <v>4</v>
      </c>
      <c r="U1462" s="99" t="b">
        <f>IF(AND(N1462&lt;='Product Ratings'!$R$5,N1462&gt;='Product Ratings'!$Q$5),'Product Ratings'!$O$5,IF(AND(N1462&lt;='Product Ratings'!$R$6,N1462&gt;='Product Ratings'!$Q$6),'Product Ratings'!$O$6,IF(AND(N1462&lt;='Product Ratings'!$R$7,N1462&gt;='Product Ratings'!$Q$7),'Product Ratings'!$O$7,IF(AND(N1462&lt;='Product Ratings'!$R$8,N1462&gt;='Product Ratings'!$Q$8),'Product Ratings'!$O$8,IF(N1462&gt;='Product Ratings'!$Q$9,'Product Ratings'!$O$9)))))</f>
        <v>0</v>
      </c>
      <c r="V1462" s="99">
        <f>IF(AND(P1462&lt;='Product Ratings'!$V$5,P1462&gt;='Product Ratings'!$U$5),'Product Ratings'!$S$5,IF(AND(P1462&lt;='Product Ratings'!$V$6,P1462&gt;='Product Ratings'!$U$6),'Product Ratings'!$S$6,IF(AND(P1462&lt;='Product Ratings'!$V$7,P1462&gt;='Product Ratings'!$U$7),'Product Ratings'!$S$7,IF(AND(P1462&lt;='Product Ratings'!$V$8,P1462&gt;='Product Ratings'!$U$8),'Product Ratings'!$S$8,IF(P1462&gt;='Product Ratings'!$U$9,'Product Ratings'!$S$9)))))</f>
        <v>3</v>
      </c>
      <c r="W1462" s="135">
        <f t="shared" si="6"/>
        <v>10</v>
      </c>
      <c r="X1462" s="90"/>
      <c r="Y1462" s="90"/>
      <c r="Z1462" s="90"/>
      <c r="AA1462" s="90"/>
      <c r="AB1462" s="90"/>
    </row>
    <row r="1463" ht="12.75" customHeight="1">
      <c r="A1463" s="87"/>
      <c r="B1463" s="90"/>
      <c r="C1463" s="90"/>
      <c r="D1463" s="126">
        <v>5.0</v>
      </c>
      <c r="E1463" s="127">
        <v>234.52</v>
      </c>
      <c r="F1463" s="128">
        <f t="shared" si="7"/>
        <v>152.438</v>
      </c>
      <c r="G1463" s="129">
        <f t="shared" si="1"/>
        <v>82.082</v>
      </c>
      <c r="H1463" s="130">
        <f t="shared" si="2"/>
        <v>0.35</v>
      </c>
      <c r="I1463" s="131">
        <v>44611.0</v>
      </c>
      <c r="J1463" s="132">
        <v>44647.0</v>
      </c>
      <c r="K1463" s="123"/>
      <c r="L1463" s="90"/>
      <c r="M1463" s="133">
        <f t="shared" si="3"/>
        <v>46.904</v>
      </c>
      <c r="N1463" s="99"/>
      <c r="O1463" s="133">
        <f t="shared" si="5"/>
        <v>30.4876</v>
      </c>
      <c r="P1463" s="134">
        <v>0.22</v>
      </c>
      <c r="Q1463" s="90"/>
      <c r="R1463" s="99">
        <f>IF(AND(H1463&lt;='Product Ratings'!$E$5,H1463&gt;='Product Ratings'!$D$5),'Product Ratings'!$C$5,IF(AND(H1463&lt;='Product Ratings'!$E$6,H1463&gt;='Product Ratings'!$D$6),'Product Ratings'!$C$6,IF(AND(H1463&lt;='Product Ratings'!$E$7,H1463&gt;='Product Ratings'!$D$7),'Product Ratings'!$C$7,IF(AND(H1463&lt;='Product Ratings'!$E$8,H1463&gt;='Product Ratings'!$D$8),'Product Ratings'!$C$8,IF(H1463&gt;='Product Ratings'!$D$9,'Product Ratings'!$C$9)))))</f>
        <v>2</v>
      </c>
      <c r="S1463" s="99">
        <f>IF(AND(D1463&lt;='Product Ratings'!$I$5,D1463&gt;='Product Ratings'!$H$5),'Product Ratings'!$F$5,IF(AND(D1463&lt;='Product Ratings'!$I$6,D1463&gt;='Product Ratings'!$H$6),'Product Ratings'!$F$6,IF(AND(D1463&lt;='Product Ratings'!$I$7,I1463&gt;='Product Ratings'!$H$7),'Product Ratings'!$F$7,IF(AND(D1463&lt;='Product Ratings'!$I$8,D1463&gt;='Product Ratings'!$H$8),'Product Ratings'!$F$8,IF(D1463&gt;='Product Ratings'!$H$9,'Product Ratings'!$F$9)))))</f>
        <v>1</v>
      </c>
      <c r="T1463" s="99">
        <f>IF(AND(O1463&lt;='Product Ratings'!$M$5,O1463&gt;='Product Ratings'!$L$5),'Product Ratings'!$J$5,IF(AND(O1463&lt;='Product Ratings'!$M$6,O1463&gt;='Product Ratings'!$L$6),'Product Ratings'!$J$6,IF(AND(O1463&lt;='Product Ratings'!$M$7,O1463&gt;='Product Ratings'!$L$7),'Product Ratings'!$J$7,IF(AND(O1463&lt;='Product Ratings'!$M$8,O1463&gt;='Product Ratings'!$L$8),'Product Ratings'!$J$8,IF(O1463&gt;='Product Ratings'!$L$9,'Product Ratings'!$J$9)))))</f>
        <v>4</v>
      </c>
      <c r="U1463" s="99" t="b">
        <f>IF(AND(N1463&lt;='Product Ratings'!$R$5,N1463&gt;='Product Ratings'!$Q$5),'Product Ratings'!$O$5,IF(AND(N1463&lt;='Product Ratings'!$R$6,N1463&gt;='Product Ratings'!$Q$6),'Product Ratings'!$O$6,IF(AND(N1463&lt;='Product Ratings'!$R$7,N1463&gt;='Product Ratings'!$Q$7),'Product Ratings'!$O$7,IF(AND(N1463&lt;='Product Ratings'!$R$8,N1463&gt;='Product Ratings'!$Q$8),'Product Ratings'!$O$8,IF(N1463&gt;='Product Ratings'!$Q$9,'Product Ratings'!$O$9)))))</f>
        <v>0</v>
      </c>
      <c r="V1463" s="99">
        <f>IF(AND(P1463&lt;='Product Ratings'!$V$5,P1463&gt;='Product Ratings'!$U$5),'Product Ratings'!$S$5,IF(AND(P1463&lt;='Product Ratings'!$V$6,P1463&gt;='Product Ratings'!$U$6),'Product Ratings'!$S$6,IF(AND(P1463&lt;='Product Ratings'!$V$7,P1463&gt;='Product Ratings'!$U$7),'Product Ratings'!$S$7,IF(AND(P1463&lt;='Product Ratings'!$V$8,P1463&gt;='Product Ratings'!$U$8),'Product Ratings'!$S$8,IF(P1463&gt;='Product Ratings'!$U$9,'Product Ratings'!$S$9)))))</f>
        <v>3</v>
      </c>
      <c r="W1463" s="135">
        <f t="shared" si="6"/>
        <v>10</v>
      </c>
      <c r="X1463" s="90"/>
      <c r="Y1463" s="90"/>
      <c r="Z1463" s="90"/>
      <c r="AA1463" s="90"/>
      <c r="AB1463" s="90"/>
    </row>
    <row r="1464" ht="12.75" customHeight="1">
      <c r="A1464" s="87"/>
      <c r="B1464" s="90"/>
      <c r="C1464" s="90"/>
      <c r="D1464" s="126">
        <v>6.0</v>
      </c>
      <c r="E1464" s="127">
        <v>199.13</v>
      </c>
      <c r="F1464" s="128">
        <f t="shared" si="7"/>
        <v>129.4345</v>
      </c>
      <c r="G1464" s="129">
        <f t="shared" si="1"/>
        <v>69.6955</v>
      </c>
      <c r="H1464" s="130">
        <f t="shared" si="2"/>
        <v>0.35</v>
      </c>
      <c r="I1464" s="131">
        <v>44612.0</v>
      </c>
      <c r="J1464" s="132">
        <v>44648.0</v>
      </c>
      <c r="K1464" s="123"/>
      <c r="L1464" s="90"/>
      <c r="M1464" s="133">
        <f t="shared" si="3"/>
        <v>33.18833333</v>
      </c>
      <c r="N1464" s="99"/>
      <c r="O1464" s="133">
        <f t="shared" si="5"/>
        <v>21.57241667</v>
      </c>
      <c r="P1464" s="134">
        <v>0.26</v>
      </c>
      <c r="Q1464" s="90"/>
      <c r="R1464" s="99">
        <f>IF(AND(H1464&lt;='Product Ratings'!$E$5,H1464&gt;='Product Ratings'!$D$5),'Product Ratings'!$C$5,IF(AND(H1464&lt;='Product Ratings'!$E$6,H1464&gt;='Product Ratings'!$D$6),'Product Ratings'!$C$6,IF(AND(H1464&lt;='Product Ratings'!$E$7,H1464&gt;='Product Ratings'!$D$7),'Product Ratings'!$C$7,IF(AND(H1464&lt;='Product Ratings'!$E$8,H1464&gt;='Product Ratings'!$D$8),'Product Ratings'!$C$8,IF(H1464&gt;='Product Ratings'!$D$9,'Product Ratings'!$C$9)))))</f>
        <v>2</v>
      </c>
      <c r="S1464" s="99">
        <f>IF(AND(D1464&lt;='Product Ratings'!$I$5,D1464&gt;='Product Ratings'!$H$5),'Product Ratings'!$F$5,IF(AND(D1464&lt;='Product Ratings'!$I$6,D1464&gt;='Product Ratings'!$H$6),'Product Ratings'!$F$6,IF(AND(D1464&lt;='Product Ratings'!$I$7,I1464&gt;='Product Ratings'!$H$7),'Product Ratings'!$F$7,IF(AND(D1464&lt;='Product Ratings'!$I$8,D1464&gt;='Product Ratings'!$H$8),'Product Ratings'!$F$8,IF(D1464&gt;='Product Ratings'!$H$9,'Product Ratings'!$F$9)))))</f>
        <v>2</v>
      </c>
      <c r="T1464" s="99">
        <f>IF(AND(O1464&lt;='Product Ratings'!$M$5,O1464&gt;='Product Ratings'!$L$5),'Product Ratings'!$J$5,IF(AND(O1464&lt;='Product Ratings'!$M$6,O1464&gt;='Product Ratings'!$L$6),'Product Ratings'!$J$6,IF(AND(O1464&lt;='Product Ratings'!$M$7,O1464&gt;='Product Ratings'!$L$7),'Product Ratings'!$J$7,IF(AND(O1464&lt;='Product Ratings'!$M$8,O1464&gt;='Product Ratings'!$L$8),'Product Ratings'!$J$8,IF(O1464&gt;='Product Ratings'!$L$9,'Product Ratings'!$J$9)))))</f>
        <v>5</v>
      </c>
      <c r="U1464" s="99" t="b">
        <f>IF(AND(N1464&lt;='Product Ratings'!$R$5,N1464&gt;='Product Ratings'!$Q$5),'Product Ratings'!$O$5,IF(AND(N1464&lt;='Product Ratings'!$R$6,N1464&gt;='Product Ratings'!$Q$6),'Product Ratings'!$O$6,IF(AND(N1464&lt;='Product Ratings'!$R$7,N1464&gt;='Product Ratings'!$Q$7),'Product Ratings'!$O$7,IF(AND(N1464&lt;='Product Ratings'!$R$8,N1464&gt;='Product Ratings'!$Q$8),'Product Ratings'!$O$8,IF(N1464&gt;='Product Ratings'!$Q$9,'Product Ratings'!$O$9)))))</f>
        <v>0</v>
      </c>
      <c r="V1464" s="99">
        <f>IF(AND(P1464&lt;='Product Ratings'!$V$5,P1464&gt;='Product Ratings'!$U$5),'Product Ratings'!$S$5,IF(AND(P1464&lt;='Product Ratings'!$V$6,P1464&gt;='Product Ratings'!$U$6),'Product Ratings'!$S$6,IF(AND(P1464&lt;='Product Ratings'!$V$7,P1464&gt;='Product Ratings'!$U$7),'Product Ratings'!$S$7,IF(AND(P1464&lt;='Product Ratings'!$V$8,P1464&gt;='Product Ratings'!$U$8),'Product Ratings'!$S$8,IF(P1464&gt;='Product Ratings'!$U$9,'Product Ratings'!$S$9)))))</f>
        <v>3</v>
      </c>
      <c r="W1464" s="135">
        <f t="shared" si="6"/>
        <v>12</v>
      </c>
      <c r="X1464" s="90"/>
      <c r="Y1464" s="90"/>
      <c r="Z1464" s="90"/>
      <c r="AA1464" s="90"/>
      <c r="AB1464" s="90"/>
    </row>
    <row r="1465" ht="12.75" customHeight="1">
      <c r="A1465" s="87"/>
      <c r="B1465" s="90"/>
      <c r="C1465" s="90"/>
      <c r="D1465" s="126">
        <v>1.0</v>
      </c>
      <c r="E1465" s="127">
        <v>100.87</v>
      </c>
      <c r="F1465" s="128">
        <f t="shared" si="7"/>
        <v>65.5655</v>
      </c>
      <c r="G1465" s="129">
        <f t="shared" si="1"/>
        <v>35.3045</v>
      </c>
      <c r="H1465" s="130">
        <f t="shared" si="2"/>
        <v>0.35</v>
      </c>
      <c r="I1465" s="131">
        <v>44613.0</v>
      </c>
      <c r="J1465" s="132">
        <v>44649.0</v>
      </c>
      <c r="K1465" s="123"/>
      <c r="L1465" s="90"/>
      <c r="M1465" s="133">
        <f t="shared" si="3"/>
        <v>100.87</v>
      </c>
      <c r="N1465" s="99"/>
      <c r="O1465" s="133">
        <f t="shared" si="5"/>
        <v>65.5655</v>
      </c>
      <c r="P1465" s="134">
        <v>0.28</v>
      </c>
      <c r="Q1465" s="90"/>
      <c r="R1465" s="99">
        <f>IF(AND(H1465&lt;='Product Ratings'!$E$5,H1465&gt;='Product Ratings'!$D$5),'Product Ratings'!$C$5,IF(AND(H1465&lt;='Product Ratings'!$E$6,H1465&gt;='Product Ratings'!$D$6),'Product Ratings'!$C$6,IF(AND(H1465&lt;='Product Ratings'!$E$7,H1465&gt;='Product Ratings'!$D$7),'Product Ratings'!$C$7,IF(AND(H1465&lt;='Product Ratings'!$E$8,H1465&gt;='Product Ratings'!$D$8),'Product Ratings'!$C$8,IF(H1465&gt;='Product Ratings'!$D$9,'Product Ratings'!$C$9)))))</f>
        <v>2</v>
      </c>
      <c r="S1465" s="99">
        <f>IF(AND(D1465&lt;='Product Ratings'!$I$5,D1465&gt;='Product Ratings'!$H$5),'Product Ratings'!$F$5,IF(AND(D1465&lt;='Product Ratings'!$I$6,D1465&gt;='Product Ratings'!$H$6),'Product Ratings'!$F$6,IF(AND(D1465&lt;='Product Ratings'!$I$7,I1465&gt;='Product Ratings'!$H$7),'Product Ratings'!$F$7,IF(AND(D1465&lt;='Product Ratings'!$I$8,D1465&gt;='Product Ratings'!$H$8),'Product Ratings'!$F$8,IF(D1465&gt;='Product Ratings'!$H$9,'Product Ratings'!$F$9)))))</f>
        <v>1</v>
      </c>
      <c r="T1465" s="99">
        <f>IF(AND(O1465&lt;='Product Ratings'!$M$5,O1465&gt;='Product Ratings'!$L$5),'Product Ratings'!$J$5,IF(AND(O1465&lt;='Product Ratings'!$M$6,O1465&gt;='Product Ratings'!$L$6),'Product Ratings'!$J$6,IF(AND(O1465&lt;='Product Ratings'!$M$7,O1465&gt;='Product Ratings'!$L$7),'Product Ratings'!$J$7,IF(AND(O1465&lt;='Product Ratings'!$M$8,O1465&gt;='Product Ratings'!$L$8),'Product Ratings'!$J$8,IF(O1465&gt;='Product Ratings'!$L$9,'Product Ratings'!$J$9)))))</f>
        <v>3</v>
      </c>
      <c r="U1465" s="99" t="b">
        <f>IF(AND(N1465&lt;='Product Ratings'!$R$5,N1465&gt;='Product Ratings'!$Q$5),'Product Ratings'!$O$5,IF(AND(N1465&lt;='Product Ratings'!$R$6,N1465&gt;='Product Ratings'!$Q$6),'Product Ratings'!$O$6,IF(AND(N1465&lt;='Product Ratings'!$R$7,N1465&gt;='Product Ratings'!$Q$7),'Product Ratings'!$O$7,IF(AND(N1465&lt;='Product Ratings'!$R$8,N1465&gt;='Product Ratings'!$Q$8),'Product Ratings'!$O$8,IF(N1465&gt;='Product Ratings'!$Q$9,'Product Ratings'!$O$9)))))</f>
        <v>0</v>
      </c>
      <c r="V1465" s="99">
        <f>IF(AND(P1465&lt;='Product Ratings'!$V$5,P1465&gt;='Product Ratings'!$U$5),'Product Ratings'!$S$5,IF(AND(P1465&lt;='Product Ratings'!$V$6,P1465&gt;='Product Ratings'!$U$6),'Product Ratings'!$S$6,IF(AND(P1465&lt;='Product Ratings'!$V$7,P1465&gt;='Product Ratings'!$U$7),'Product Ratings'!$S$7,IF(AND(P1465&lt;='Product Ratings'!$V$8,P1465&gt;='Product Ratings'!$U$8),'Product Ratings'!$S$8,IF(P1465&gt;='Product Ratings'!$U$9,'Product Ratings'!$S$9)))))</f>
        <v>3</v>
      </c>
      <c r="W1465" s="135">
        <f t="shared" si="6"/>
        <v>9</v>
      </c>
      <c r="X1465" s="90"/>
      <c r="Y1465" s="90"/>
      <c r="Z1465" s="90"/>
      <c r="AA1465" s="90"/>
      <c r="AB1465" s="90"/>
    </row>
    <row r="1466" ht="12.75" customHeight="1">
      <c r="A1466" s="87"/>
      <c r="B1466" s="90"/>
      <c r="C1466" s="90"/>
      <c r="D1466" s="126">
        <v>2.0</v>
      </c>
      <c r="E1466" s="127">
        <v>451.65</v>
      </c>
      <c r="F1466" s="128">
        <f t="shared" si="7"/>
        <v>293.5725</v>
      </c>
      <c r="G1466" s="129">
        <f t="shared" si="1"/>
        <v>158.0775</v>
      </c>
      <c r="H1466" s="130">
        <f t="shared" si="2"/>
        <v>0.35</v>
      </c>
      <c r="I1466" s="131">
        <v>44614.0</v>
      </c>
      <c r="J1466" s="132">
        <v>44650.0</v>
      </c>
      <c r="K1466" s="123"/>
      <c r="L1466" s="90"/>
      <c r="M1466" s="133">
        <f t="shared" si="3"/>
        <v>225.825</v>
      </c>
      <c r="N1466" s="99"/>
      <c r="O1466" s="133">
        <f t="shared" si="5"/>
        <v>146.78625</v>
      </c>
      <c r="P1466" s="134">
        <v>0.3</v>
      </c>
      <c r="Q1466" s="90"/>
      <c r="R1466" s="99">
        <f>IF(AND(H1466&lt;='Product Ratings'!$E$5,H1466&gt;='Product Ratings'!$D$5),'Product Ratings'!$C$5,IF(AND(H1466&lt;='Product Ratings'!$E$6,H1466&gt;='Product Ratings'!$D$6),'Product Ratings'!$C$6,IF(AND(H1466&lt;='Product Ratings'!$E$7,H1466&gt;='Product Ratings'!$D$7),'Product Ratings'!$C$7,IF(AND(H1466&lt;='Product Ratings'!$E$8,H1466&gt;='Product Ratings'!$D$8),'Product Ratings'!$C$8,IF(H1466&gt;='Product Ratings'!$D$9,'Product Ratings'!$C$9)))))</f>
        <v>2</v>
      </c>
      <c r="S1466" s="99">
        <f>IF(AND(D1466&lt;='Product Ratings'!$I$5,D1466&gt;='Product Ratings'!$H$5),'Product Ratings'!$F$5,IF(AND(D1466&lt;='Product Ratings'!$I$6,D1466&gt;='Product Ratings'!$H$6),'Product Ratings'!$F$6,IF(AND(D1466&lt;='Product Ratings'!$I$7,I1466&gt;='Product Ratings'!$H$7),'Product Ratings'!$F$7,IF(AND(D1466&lt;='Product Ratings'!$I$8,D1466&gt;='Product Ratings'!$H$8),'Product Ratings'!$F$8,IF(D1466&gt;='Product Ratings'!$H$9,'Product Ratings'!$F$9)))))</f>
        <v>1</v>
      </c>
      <c r="T1466" s="99">
        <f>IF(AND(O1466&lt;='Product Ratings'!$M$5,O1466&gt;='Product Ratings'!$L$5),'Product Ratings'!$J$5,IF(AND(O1466&lt;='Product Ratings'!$M$6,O1466&gt;='Product Ratings'!$L$6),'Product Ratings'!$J$6,IF(AND(O1466&lt;='Product Ratings'!$M$7,O1466&gt;='Product Ratings'!$L$7),'Product Ratings'!$J$7,IF(AND(O1466&lt;='Product Ratings'!$M$8,O1466&gt;='Product Ratings'!$L$8),'Product Ratings'!$J$8,IF(O1466&gt;='Product Ratings'!$L$9,'Product Ratings'!$J$9)))))</f>
        <v>2</v>
      </c>
      <c r="U1466" s="99" t="b">
        <f>IF(AND(N1466&lt;='Product Ratings'!$R$5,N1466&gt;='Product Ratings'!$Q$5),'Product Ratings'!$O$5,IF(AND(N1466&lt;='Product Ratings'!$R$6,N1466&gt;='Product Ratings'!$Q$6),'Product Ratings'!$O$6,IF(AND(N1466&lt;='Product Ratings'!$R$7,N1466&gt;='Product Ratings'!$Q$7),'Product Ratings'!$O$7,IF(AND(N1466&lt;='Product Ratings'!$R$8,N1466&gt;='Product Ratings'!$Q$8),'Product Ratings'!$O$8,IF(N1466&gt;='Product Ratings'!$Q$9,'Product Ratings'!$O$9)))))</f>
        <v>0</v>
      </c>
      <c r="V1466" s="99">
        <f>IF(AND(P1466&lt;='Product Ratings'!$V$5,P1466&gt;='Product Ratings'!$U$5),'Product Ratings'!$S$5,IF(AND(P1466&lt;='Product Ratings'!$V$6,P1466&gt;='Product Ratings'!$U$6),'Product Ratings'!$S$6,IF(AND(P1466&lt;='Product Ratings'!$V$7,P1466&gt;='Product Ratings'!$U$7),'Product Ratings'!$S$7,IF(AND(P1466&lt;='Product Ratings'!$V$8,P1466&gt;='Product Ratings'!$U$8),'Product Ratings'!$S$8,IF(P1466&gt;='Product Ratings'!$U$9,'Product Ratings'!$S$9)))))</f>
        <v>3</v>
      </c>
      <c r="W1466" s="135">
        <f t="shared" si="6"/>
        <v>8</v>
      </c>
      <c r="X1466" s="90"/>
      <c r="Y1466" s="90"/>
      <c r="Z1466" s="90"/>
      <c r="AA1466" s="90"/>
      <c r="AB1466" s="90"/>
    </row>
    <row r="1467" ht="12.75" customHeight="1">
      <c r="A1467" s="87"/>
      <c r="B1467" s="90"/>
      <c r="C1467" s="90"/>
      <c r="D1467" s="126">
        <v>3.0</v>
      </c>
      <c r="E1467" s="127">
        <v>409.39</v>
      </c>
      <c r="F1467" s="128">
        <f t="shared" si="7"/>
        <v>266.1035</v>
      </c>
      <c r="G1467" s="129">
        <f t="shared" si="1"/>
        <v>143.2865</v>
      </c>
      <c r="H1467" s="130">
        <f t="shared" si="2"/>
        <v>0.35</v>
      </c>
      <c r="I1467" s="131">
        <v>44615.0</v>
      </c>
      <c r="J1467" s="132">
        <v>44651.0</v>
      </c>
      <c r="K1467" s="123"/>
      <c r="L1467" s="90"/>
      <c r="M1467" s="133">
        <f t="shared" si="3"/>
        <v>136.4633333</v>
      </c>
      <c r="N1467" s="99"/>
      <c r="O1467" s="133">
        <f t="shared" si="5"/>
        <v>88.70116667</v>
      </c>
      <c r="P1467" s="134">
        <v>0.31</v>
      </c>
      <c r="Q1467" s="90"/>
      <c r="R1467" s="99">
        <f>IF(AND(H1467&lt;='Product Ratings'!$E$5,H1467&gt;='Product Ratings'!$D$5),'Product Ratings'!$C$5,IF(AND(H1467&lt;='Product Ratings'!$E$6,H1467&gt;='Product Ratings'!$D$6),'Product Ratings'!$C$6,IF(AND(H1467&lt;='Product Ratings'!$E$7,H1467&gt;='Product Ratings'!$D$7),'Product Ratings'!$C$7,IF(AND(H1467&lt;='Product Ratings'!$E$8,H1467&gt;='Product Ratings'!$D$8),'Product Ratings'!$C$8,IF(H1467&gt;='Product Ratings'!$D$9,'Product Ratings'!$C$9)))))</f>
        <v>2</v>
      </c>
      <c r="S1467" s="99">
        <f>IF(AND(D1467&lt;='Product Ratings'!$I$5,D1467&gt;='Product Ratings'!$H$5),'Product Ratings'!$F$5,IF(AND(D1467&lt;='Product Ratings'!$I$6,D1467&gt;='Product Ratings'!$H$6),'Product Ratings'!$F$6,IF(AND(D1467&lt;='Product Ratings'!$I$7,I1467&gt;='Product Ratings'!$H$7),'Product Ratings'!$F$7,IF(AND(D1467&lt;='Product Ratings'!$I$8,D1467&gt;='Product Ratings'!$H$8),'Product Ratings'!$F$8,IF(D1467&gt;='Product Ratings'!$H$9,'Product Ratings'!$F$9)))))</f>
        <v>1</v>
      </c>
      <c r="T1467" s="99">
        <f>IF(AND(O1467&lt;='Product Ratings'!$M$5,O1467&gt;='Product Ratings'!$L$5),'Product Ratings'!$J$5,IF(AND(O1467&lt;='Product Ratings'!$M$6,O1467&gt;='Product Ratings'!$L$6),'Product Ratings'!$J$6,IF(AND(O1467&lt;='Product Ratings'!$M$7,O1467&gt;='Product Ratings'!$L$7),'Product Ratings'!$J$7,IF(AND(O1467&lt;='Product Ratings'!$M$8,O1467&gt;='Product Ratings'!$L$8),'Product Ratings'!$J$8,IF(O1467&gt;='Product Ratings'!$L$9,'Product Ratings'!$J$9)))))</f>
        <v>2</v>
      </c>
      <c r="U1467" s="99" t="b">
        <f>IF(AND(N1467&lt;='Product Ratings'!$R$5,N1467&gt;='Product Ratings'!$Q$5),'Product Ratings'!$O$5,IF(AND(N1467&lt;='Product Ratings'!$R$6,N1467&gt;='Product Ratings'!$Q$6),'Product Ratings'!$O$6,IF(AND(N1467&lt;='Product Ratings'!$R$7,N1467&gt;='Product Ratings'!$Q$7),'Product Ratings'!$O$7,IF(AND(N1467&lt;='Product Ratings'!$R$8,N1467&gt;='Product Ratings'!$Q$8),'Product Ratings'!$O$8,IF(N1467&gt;='Product Ratings'!$Q$9,'Product Ratings'!$O$9)))))</f>
        <v>0</v>
      </c>
      <c r="V1467" s="99">
        <f>IF(AND(P1467&lt;='Product Ratings'!$V$5,P1467&gt;='Product Ratings'!$U$5),'Product Ratings'!$S$5,IF(AND(P1467&lt;='Product Ratings'!$V$6,P1467&gt;='Product Ratings'!$U$6),'Product Ratings'!$S$6,IF(AND(P1467&lt;='Product Ratings'!$V$7,P1467&gt;='Product Ratings'!$U$7),'Product Ratings'!$S$7,IF(AND(P1467&lt;='Product Ratings'!$V$8,P1467&gt;='Product Ratings'!$U$8),'Product Ratings'!$S$8,IF(P1467&gt;='Product Ratings'!$U$9,'Product Ratings'!$S$9)))))</f>
        <v>3</v>
      </c>
      <c r="W1467" s="135">
        <f t="shared" si="6"/>
        <v>8</v>
      </c>
      <c r="X1467" s="90"/>
      <c r="Y1467" s="90"/>
      <c r="Z1467" s="90"/>
      <c r="AA1467" s="90"/>
      <c r="AB1467" s="90"/>
    </row>
    <row r="1468" ht="12.75" customHeight="1">
      <c r="A1468" s="87"/>
      <c r="B1468" s="90"/>
      <c r="C1468" s="90"/>
      <c r="D1468" s="126">
        <v>4.0</v>
      </c>
      <c r="E1468" s="127">
        <v>84.32</v>
      </c>
      <c r="F1468" s="128">
        <f t="shared" si="7"/>
        <v>54.808</v>
      </c>
      <c r="G1468" s="129">
        <f t="shared" si="1"/>
        <v>29.512</v>
      </c>
      <c r="H1468" s="130">
        <f t="shared" si="2"/>
        <v>0.35</v>
      </c>
      <c r="I1468" s="131">
        <v>44616.0</v>
      </c>
      <c r="J1468" s="132">
        <v>44652.0</v>
      </c>
      <c r="K1468" s="123"/>
      <c r="L1468" s="90"/>
      <c r="M1468" s="133">
        <f t="shared" si="3"/>
        <v>21.08</v>
      </c>
      <c r="N1468" s="99"/>
      <c r="O1468" s="133">
        <f t="shared" si="5"/>
        <v>13.702</v>
      </c>
      <c r="P1468" s="134">
        <v>0.32</v>
      </c>
      <c r="Q1468" s="90"/>
      <c r="R1468" s="99">
        <f>IF(AND(H1468&lt;='Product Ratings'!$E$5,H1468&gt;='Product Ratings'!$D$5),'Product Ratings'!$C$5,IF(AND(H1468&lt;='Product Ratings'!$E$6,H1468&gt;='Product Ratings'!$D$6),'Product Ratings'!$C$6,IF(AND(H1468&lt;='Product Ratings'!$E$7,H1468&gt;='Product Ratings'!$D$7),'Product Ratings'!$C$7,IF(AND(H1468&lt;='Product Ratings'!$E$8,H1468&gt;='Product Ratings'!$D$8),'Product Ratings'!$C$8,IF(H1468&gt;='Product Ratings'!$D$9,'Product Ratings'!$C$9)))))</f>
        <v>2</v>
      </c>
      <c r="S1468" s="99">
        <f>IF(AND(D1468&lt;='Product Ratings'!$I$5,D1468&gt;='Product Ratings'!$H$5),'Product Ratings'!$F$5,IF(AND(D1468&lt;='Product Ratings'!$I$6,D1468&gt;='Product Ratings'!$H$6),'Product Ratings'!$F$6,IF(AND(D1468&lt;='Product Ratings'!$I$7,I1468&gt;='Product Ratings'!$H$7),'Product Ratings'!$F$7,IF(AND(D1468&lt;='Product Ratings'!$I$8,D1468&gt;='Product Ratings'!$H$8),'Product Ratings'!$F$8,IF(D1468&gt;='Product Ratings'!$H$9,'Product Ratings'!$F$9)))))</f>
        <v>1</v>
      </c>
      <c r="T1468" s="99">
        <f>IF(AND(O1468&lt;='Product Ratings'!$M$5,O1468&gt;='Product Ratings'!$L$5),'Product Ratings'!$J$5,IF(AND(O1468&lt;='Product Ratings'!$M$6,O1468&gt;='Product Ratings'!$L$6),'Product Ratings'!$J$6,IF(AND(O1468&lt;='Product Ratings'!$M$7,O1468&gt;='Product Ratings'!$L$7),'Product Ratings'!$J$7,IF(AND(O1468&lt;='Product Ratings'!$M$8,O1468&gt;='Product Ratings'!$L$8),'Product Ratings'!$J$8,IF(O1468&gt;='Product Ratings'!$L$9,'Product Ratings'!$J$9)))))</f>
        <v>5</v>
      </c>
      <c r="U1468" s="99" t="b">
        <f>IF(AND(N1468&lt;='Product Ratings'!$R$5,N1468&gt;='Product Ratings'!$Q$5),'Product Ratings'!$O$5,IF(AND(N1468&lt;='Product Ratings'!$R$6,N1468&gt;='Product Ratings'!$Q$6),'Product Ratings'!$O$6,IF(AND(N1468&lt;='Product Ratings'!$R$7,N1468&gt;='Product Ratings'!$Q$7),'Product Ratings'!$O$7,IF(AND(N1468&lt;='Product Ratings'!$R$8,N1468&gt;='Product Ratings'!$Q$8),'Product Ratings'!$O$8,IF(N1468&gt;='Product Ratings'!$Q$9,'Product Ratings'!$O$9)))))</f>
        <v>0</v>
      </c>
      <c r="V1468" s="99">
        <f>IF(AND(P1468&lt;='Product Ratings'!$V$5,P1468&gt;='Product Ratings'!$U$5),'Product Ratings'!$S$5,IF(AND(P1468&lt;='Product Ratings'!$V$6,P1468&gt;='Product Ratings'!$U$6),'Product Ratings'!$S$6,IF(AND(P1468&lt;='Product Ratings'!$V$7,P1468&gt;='Product Ratings'!$U$7),'Product Ratings'!$S$7,IF(AND(P1468&lt;='Product Ratings'!$V$8,P1468&gt;='Product Ratings'!$U$8),'Product Ratings'!$S$8,IF(P1468&gt;='Product Ratings'!$U$9,'Product Ratings'!$S$9)))))</f>
        <v>3</v>
      </c>
      <c r="W1468" s="135">
        <f t="shared" si="6"/>
        <v>11</v>
      </c>
      <c r="X1468" s="90"/>
      <c r="Y1468" s="90"/>
      <c r="Z1468" s="90"/>
      <c r="AA1468" s="90"/>
      <c r="AB1468" s="90"/>
    </row>
    <row r="1469" ht="12.75" customHeight="1">
      <c r="A1469" s="87"/>
      <c r="B1469" s="90"/>
      <c r="C1469" s="90"/>
      <c r="D1469" s="126">
        <v>5.0</v>
      </c>
      <c r="E1469" s="127">
        <v>281.52</v>
      </c>
      <c r="F1469" s="128">
        <f t="shared" si="7"/>
        <v>182.988</v>
      </c>
      <c r="G1469" s="129">
        <f t="shared" si="1"/>
        <v>98.532</v>
      </c>
      <c r="H1469" s="130">
        <f t="shared" si="2"/>
        <v>0.35</v>
      </c>
      <c r="I1469" s="131">
        <v>44617.0</v>
      </c>
      <c r="J1469" s="132">
        <v>44653.0</v>
      </c>
      <c r="K1469" s="123"/>
      <c r="L1469" s="90"/>
      <c r="M1469" s="133">
        <f t="shared" si="3"/>
        <v>56.304</v>
      </c>
      <c r="N1469" s="99"/>
      <c r="O1469" s="133">
        <f t="shared" si="5"/>
        <v>36.5976</v>
      </c>
      <c r="P1469" s="134">
        <v>0.33</v>
      </c>
      <c r="Q1469" s="90"/>
      <c r="R1469" s="99">
        <f>IF(AND(H1469&lt;='Product Ratings'!$E$5,H1469&gt;='Product Ratings'!$D$5),'Product Ratings'!$C$5,IF(AND(H1469&lt;='Product Ratings'!$E$6,H1469&gt;='Product Ratings'!$D$6),'Product Ratings'!$C$6,IF(AND(H1469&lt;='Product Ratings'!$E$7,H1469&gt;='Product Ratings'!$D$7),'Product Ratings'!$C$7,IF(AND(H1469&lt;='Product Ratings'!$E$8,H1469&gt;='Product Ratings'!$D$8),'Product Ratings'!$C$8,IF(H1469&gt;='Product Ratings'!$D$9,'Product Ratings'!$C$9)))))</f>
        <v>2</v>
      </c>
      <c r="S1469" s="99">
        <f>IF(AND(D1469&lt;='Product Ratings'!$I$5,D1469&gt;='Product Ratings'!$H$5),'Product Ratings'!$F$5,IF(AND(D1469&lt;='Product Ratings'!$I$6,D1469&gt;='Product Ratings'!$H$6),'Product Ratings'!$F$6,IF(AND(D1469&lt;='Product Ratings'!$I$7,I1469&gt;='Product Ratings'!$H$7),'Product Ratings'!$F$7,IF(AND(D1469&lt;='Product Ratings'!$I$8,D1469&gt;='Product Ratings'!$H$8),'Product Ratings'!$F$8,IF(D1469&gt;='Product Ratings'!$H$9,'Product Ratings'!$F$9)))))</f>
        <v>1</v>
      </c>
      <c r="T1469" s="99">
        <f>IF(AND(O1469&lt;='Product Ratings'!$M$5,O1469&gt;='Product Ratings'!$L$5),'Product Ratings'!$J$5,IF(AND(O1469&lt;='Product Ratings'!$M$6,O1469&gt;='Product Ratings'!$L$6),'Product Ratings'!$J$6,IF(AND(O1469&lt;='Product Ratings'!$M$7,O1469&gt;='Product Ratings'!$L$7),'Product Ratings'!$J$7,IF(AND(O1469&lt;='Product Ratings'!$M$8,O1469&gt;='Product Ratings'!$L$8),'Product Ratings'!$J$8,IF(O1469&gt;='Product Ratings'!$L$9,'Product Ratings'!$J$9)))))</f>
        <v>4</v>
      </c>
      <c r="U1469" s="99" t="b">
        <f>IF(AND(N1469&lt;='Product Ratings'!$R$5,N1469&gt;='Product Ratings'!$Q$5),'Product Ratings'!$O$5,IF(AND(N1469&lt;='Product Ratings'!$R$6,N1469&gt;='Product Ratings'!$Q$6),'Product Ratings'!$O$6,IF(AND(N1469&lt;='Product Ratings'!$R$7,N1469&gt;='Product Ratings'!$Q$7),'Product Ratings'!$O$7,IF(AND(N1469&lt;='Product Ratings'!$R$8,N1469&gt;='Product Ratings'!$Q$8),'Product Ratings'!$O$8,IF(N1469&gt;='Product Ratings'!$Q$9,'Product Ratings'!$O$9)))))</f>
        <v>0</v>
      </c>
      <c r="V1469" s="99">
        <f>IF(AND(P1469&lt;='Product Ratings'!$V$5,P1469&gt;='Product Ratings'!$U$5),'Product Ratings'!$S$5,IF(AND(P1469&lt;='Product Ratings'!$V$6,P1469&gt;='Product Ratings'!$U$6),'Product Ratings'!$S$6,IF(AND(P1469&lt;='Product Ratings'!$V$7,P1469&gt;='Product Ratings'!$U$7),'Product Ratings'!$S$7,IF(AND(P1469&lt;='Product Ratings'!$V$8,P1469&gt;='Product Ratings'!$U$8),'Product Ratings'!$S$8,IF(P1469&gt;='Product Ratings'!$U$9,'Product Ratings'!$S$9)))))</f>
        <v>3</v>
      </c>
      <c r="W1469" s="135">
        <f t="shared" si="6"/>
        <v>10</v>
      </c>
      <c r="X1469" s="90"/>
      <c r="Y1469" s="90"/>
      <c r="Z1469" s="90"/>
      <c r="AA1469" s="90"/>
      <c r="AB1469" s="90"/>
    </row>
    <row r="1470" ht="12.75" customHeight="1">
      <c r="A1470" s="87"/>
      <c r="B1470" s="90"/>
      <c r="C1470" s="90"/>
      <c r="D1470" s="126">
        <v>6.0</v>
      </c>
      <c r="E1470" s="127">
        <v>121.57</v>
      </c>
      <c r="F1470" s="128">
        <f t="shared" si="7"/>
        <v>79.0205</v>
      </c>
      <c r="G1470" s="129">
        <f t="shared" si="1"/>
        <v>42.5495</v>
      </c>
      <c r="H1470" s="130">
        <f t="shared" si="2"/>
        <v>0.35</v>
      </c>
      <c r="I1470" s="131">
        <v>44618.0</v>
      </c>
      <c r="J1470" s="132">
        <v>44654.0</v>
      </c>
      <c r="K1470" s="123"/>
      <c r="L1470" s="90"/>
      <c r="M1470" s="133">
        <f t="shared" si="3"/>
        <v>20.26166667</v>
      </c>
      <c r="N1470" s="99"/>
      <c r="O1470" s="133">
        <f t="shared" si="5"/>
        <v>13.17008333</v>
      </c>
      <c r="P1470" s="134">
        <v>0.34</v>
      </c>
      <c r="Q1470" s="90"/>
      <c r="R1470" s="99">
        <f>IF(AND(H1470&lt;='Product Ratings'!$E$5,H1470&gt;='Product Ratings'!$D$5),'Product Ratings'!$C$5,IF(AND(H1470&lt;='Product Ratings'!$E$6,H1470&gt;='Product Ratings'!$D$6),'Product Ratings'!$C$6,IF(AND(H1470&lt;='Product Ratings'!$E$7,H1470&gt;='Product Ratings'!$D$7),'Product Ratings'!$C$7,IF(AND(H1470&lt;='Product Ratings'!$E$8,H1470&gt;='Product Ratings'!$D$8),'Product Ratings'!$C$8,IF(H1470&gt;='Product Ratings'!$D$9,'Product Ratings'!$C$9)))))</f>
        <v>2</v>
      </c>
      <c r="S1470" s="99">
        <f>IF(AND(D1470&lt;='Product Ratings'!$I$5,D1470&gt;='Product Ratings'!$H$5),'Product Ratings'!$F$5,IF(AND(D1470&lt;='Product Ratings'!$I$6,D1470&gt;='Product Ratings'!$H$6),'Product Ratings'!$F$6,IF(AND(D1470&lt;='Product Ratings'!$I$7,I1470&gt;='Product Ratings'!$H$7),'Product Ratings'!$F$7,IF(AND(D1470&lt;='Product Ratings'!$I$8,D1470&gt;='Product Ratings'!$H$8),'Product Ratings'!$F$8,IF(D1470&gt;='Product Ratings'!$H$9,'Product Ratings'!$F$9)))))</f>
        <v>2</v>
      </c>
      <c r="T1470" s="99">
        <f>IF(AND(O1470&lt;='Product Ratings'!$M$5,O1470&gt;='Product Ratings'!$L$5),'Product Ratings'!$J$5,IF(AND(O1470&lt;='Product Ratings'!$M$6,O1470&gt;='Product Ratings'!$L$6),'Product Ratings'!$J$6,IF(AND(O1470&lt;='Product Ratings'!$M$7,O1470&gt;='Product Ratings'!$L$7),'Product Ratings'!$J$7,IF(AND(O1470&lt;='Product Ratings'!$M$8,O1470&gt;='Product Ratings'!$L$8),'Product Ratings'!$J$8,IF(O1470&gt;='Product Ratings'!$L$9,'Product Ratings'!$J$9)))))</f>
        <v>5</v>
      </c>
      <c r="U1470" s="99" t="b">
        <f>IF(AND(N1470&lt;='Product Ratings'!$R$5,N1470&gt;='Product Ratings'!$Q$5),'Product Ratings'!$O$5,IF(AND(N1470&lt;='Product Ratings'!$R$6,N1470&gt;='Product Ratings'!$Q$6),'Product Ratings'!$O$6,IF(AND(N1470&lt;='Product Ratings'!$R$7,N1470&gt;='Product Ratings'!$Q$7),'Product Ratings'!$O$7,IF(AND(N1470&lt;='Product Ratings'!$R$8,N1470&gt;='Product Ratings'!$Q$8),'Product Ratings'!$O$8,IF(N1470&gt;='Product Ratings'!$Q$9,'Product Ratings'!$O$9)))))</f>
        <v>0</v>
      </c>
      <c r="V1470" s="99">
        <f>IF(AND(P1470&lt;='Product Ratings'!$V$5,P1470&gt;='Product Ratings'!$U$5),'Product Ratings'!$S$5,IF(AND(P1470&lt;='Product Ratings'!$V$6,P1470&gt;='Product Ratings'!$U$6),'Product Ratings'!$S$6,IF(AND(P1470&lt;='Product Ratings'!$V$7,P1470&gt;='Product Ratings'!$U$7),'Product Ratings'!$S$7,IF(AND(P1470&lt;='Product Ratings'!$V$8,P1470&gt;='Product Ratings'!$U$8),'Product Ratings'!$S$8,IF(P1470&gt;='Product Ratings'!$U$9,'Product Ratings'!$S$9)))))</f>
        <v>4</v>
      </c>
      <c r="W1470" s="135">
        <f t="shared" si="6"/>
        <v>13</v>
      </c>
      <c r="X1470" s="90"/>
      <c r="Y1470" s="90"/>
      <c r="Z1470" s="90"/>
      <c r="AA1470" s="90"/>
      <c r="AB1470" s="90"/>
    </row>
    <row r="1471" ht="12.75" customHeight="1">
      <c r="A1471" s="87"/>
      <c r="B1471" s="90"/>
      <c r="C1471" s="90"/>
      <c r="D1471" s="126">
        <v>1.0</v>
      </c>
      <c r="E1471" s="127">
        <v>100.0</v>
      </c>
      <c r="F1471" s="128">
        <f t="shared" si="7"/>
        <v>65</v>
      </c>
      <c r="G1471" s="129">
        <f t="shared" si="1"/>
        <v>35</v>
      </c>
      <c r="H1471" s="130">
        <f t="shared" si="2"/>
        <v>0.35</v>
      </c>
      <c r="I1471" s="131">
        <v>44619.0</v>
      </c>
      <c r="J1471" s="132">
        <v>44655.0</v>
      </c>
      <c r="K1471" s="123"/>
      <c r="L1471" s="90"/>
      <c r="M1471" s="133">
        <f t="shared" si="3"/>
        <v>100</v>
      </c>
      <c r="N1471" s="99"/>
      <c r="O1471" s="133">
        <f t="shared" si="5"/>
        <v>65</v>
      </c>
      <c r="P1471" s="134">
        <v>0.35</v>
      </c>
      <c r="Q1471" s="90"/>
      <c r="R1471" s="99">
        <f>IF(AND(H1471&lt;='Product Ratings'!$E$5,H1471&gt;='Product Ratings'!$D$5),'Product Ratings'!$C$5,IF(AND(H1471&lt;='Product Ratings'!$E$6,H1471&gt;='Product Ratings'!$D$6),'Product Ratings'!$C$6,IF(AND(H1471&lt;='Product Ratings'!$E$7,H1471&gt;='Product Ratings'!$D$7),'Product Ratings'!$C$7,IF(AND(H1471&lt;='Product Ratings'!$E$8,H1471&gt;='Product Ratings'!$D$8),'Product Ratings'!$C$8,IF(H1471&gt;='Product Ratings'!$D$9,'Product Ratings'!$C$9)))))</f>
        <v>2</v>
      </c>
      <c r="S1471" s="99">
        <f>IF(AND(D1471&lt;='Product Ratings'!$I$5,D1471&gt;='Product Ratings'!$H$5),'Product Ratings'!$F$5,IF(AND(D1471&lt;='Product Ratings'!$I$6,D1471&gt;='Product Ratings'!$H$6),'Product Ratings'!$F$6,IF(AND(D1471&lt;='Product Ratings'!$I$7,I1471&gt;='Product Ratings'!$H$7),'Product Ratings'!$F$7,IF(AND(D1471&lt;='Product Ratings'!$I$8,D1471&gt;='Product Ratings'!$H$8),'Product Ratings'!$F$8,IF(D1471&gt;='Product Ratings'!$H$9,'Product Ratings'!$F$9)))))</f>
        <v>1</v>
      </c>
      <c r="T1471" s="99">
        <f>IF(AND(O1471&lt;='Product Ratings'!$M$5,O1471&gt;='Product Ratings'!$L$5),'Product Ratings'!$J$5,IF(AND(O1471&lt;='Product Ratings'!$M$6,O1471&gt;='Product Ratings'!$L$6),'Product Ratings'!$J$6,IF(AND(O1471&lt;='Product Ratings'!$M$7,O1471&gt;='Product Ratings'!$L$7),'Product Ratings'!$J$7,IF(AND(O1471&lt;='Product Ratings'!$M$8,O1471&gt;='Product Ratings'!$L$8),'Product Ratings'!$J$8,IF(O1471&gt;='Product Ratings'!$L$9,'Product Ratings'!$J$9)))))</f>
        <v>3</v>
      </c>
      <c r="U1471" s="99" t="b">
        <f>IF(AND(N1471&lt;='Product Ratings'!$R$5,N1471&gt;='Product Ratings'!$Q$5),'Product Ratings'!$O$5,IF(AND(N1471&lt;='Product Ratings'!$R$6,N1471&gt;='Product Ratings'!$Q$6),'Product Ratings'!$O$6,IF(AND(N1471&lt;='Product Ratings'!$R$7,N1471&gt;='Product Ratings'!$Q$7),'Product Ratings'!$O$7,IF(AND(N1471&lt;='Product Ratings'!$R$8,N1471&gt;='Product Ratings'!$Q$8),'Product Ratings'!$O$8,IF(N1471&gt;='Product Ratings'!$Q$9,'Product Ratings'!$O$9)))))</f>
        <v>0</v>
      </c>
      <c r="V1471" s="99">
        <f>IF(AND(P1471&lt;='Product Ratings'!$V$5,P1471&gt;='Product Ratings'!$U$5),'Product Ratings'!$S$5,IF(AND(P1471&lt;='Product Ratings'!$V$6,P1471&gt;='Product Ratings'!$U$6),'Product Ratings'!$S$6,IF(AND(P1471&lt;='Product Ratings'!$V$7,P1471&gt;='Product Ratings'!$U$7),'Product Ratings'!$S$7,IF(AND(P1471&lt;='Product Ratings'!$V$8,P1471&gt;='Product Ratings'!$U$8),'Product Ratings'!$S$8,IF(P1471&gt;='Product Ratings'!$U$9,'Product Ratings'!$S$9)))))</f>
        <v>4</v>
      </c>
      <c r="W1471" s="135">
        <f t="shared" si="6"/>
        <v>10</v>
      </c>
      <c r="X1471" s="90"/>
      <c r="Y1471" s="90"/>
      <c r="Z1471" s="90"/>
      <c r="AA1471" s="90"/>
      <c r="AB1471" s="90"/>
    </row>
    <row r="1472" ht="12.75" customHeight="1">
      <c r="A1472" s="87"/>
      <c r="B1472" s="90"/>
      <c r="C1472" s="90"/>
      <c r="D1472" s="126">
        <v>2.0</v>
      </c>
      <c r="E1472" s="127">
        <v>717.87</v>
      </c>
      <c r="F1472" s="128">
        <f t="shared" si="7"/>
        <v>466.6155</v>
      </c>
      <c r="G1472" s="129">
        <f t="shared" si="1"/>
        <v>251.2545</v>
      </c>
      <c r="H1472" s="130">
        <f t="shared" si="2"/>
        <v>0.35</v>
      </c>
      <c r="I1472" s="131">
        <v>44620.0</v>
      </c>
      <c r="J1472" s="132">
        <v>44656.0</v>
      </c>
      <c r="K1472" s="123"/>
      <c r="L1472" s="90"/>
      <c r="M1472" s="133">
        <f t="shared" si="3"/>
        <v>358.935</v>
      </c>
      <c r="N1472" s="99"/>
      <c r="O1472" s="133">
        <f t="shared" si="5"/>
        <v>233.30775</v>
      </c>
      <c r="P1472" s="134">
        <v>0.45</v>
      </c>
      <c r="Q1472" s="90"/>
      <c r="R1472" s="99">
        <f>IF(AND(H1472&lt;='Product Ratings'!$E$5,H1472&gt;='Product Ratings'!$D$5),'Product Ratings'!$C$5,IF(AND(H1472&lt;='Product Ratings'!$E$6,H1472&gt;='Product Ratings'!$D$6),'Product Ratings'!$C$6,IF(AND(H1472&lt;='Product Ratings'!$E$7,H1472&gt;='Product Ratings'!$D$7),'Product Ratings'!$C$7,IF(AND(H1472&lt;='Product Ratings'!$E$8,H1472&gt;='Product Ratings'!$D$8),'Product Ratings'!$C$8,IF(H1472&gt;='Product Ratings'!$D$9,'Product Ratings'!$C$9)))))</f>
        <v>2</v>
      </c>
      <c r="S1472" s="99">
        <f>IF(AND(D1472&lt;='Product Ratings'!$I$5,D1472&gt;='Product Ratings'!$H$5),'Product Ratings'!$F$5,IF(AND(D1472&lt;='Product Ratings'!$I$6,D1472&gt;='Product Ratings'!$H$6),'Product Ratings'!$F$6,IF(AND(D1472&lt;='Product Ratings'!$I$7,I1472&gt;='Product Ratings'!$H$7),'Product Ratings'!$F$7,IF(AND(D1472&lt;='Product Ratings'!$I$8,D1472&gt;='Product Ratings'!$H$8),'Product Ratings'!$F$8,IF(D1472&gt;='Product Ratings'!$H$9,'Product Ratings'!$F$9)))))</f>
        <v>1</v>
      </c>
      <c r="T1472" s="99">
        <f>IF(AND(O1472&lt;='Product Ratings'!$M$5,O1472&gt;='Product Ratings'!$L$5),'Product Ratings'!$J$5,IF(AND(O1472&lt;='Product Ratings'!$M$6,O1472&gt;='Product Ratings'!$L$6),'Product Ratings'!$J$6,IF(AND(O1472&lt;='Product Ratings'!$M$7,O1472&gt;='Product Ratings'!$L$7),'Product Ratings'!$J$7,IF(AND(O1472&lt;='Product Ratings'!$M$8,O1472&gt;='Product Ratings'!$L$8),'Product Ratings'!$J$8,IF(O1472&gt;='Product Ratings'!$L$9,'Product Ratings'!$J$9)))))</f>
        <v>1</v>
      </c>
      <c r="U1472" s="99" t="b">
        <f>IF(AND(N1472&lt;='Product Ratings'!$R$5,N1472&gt;='Product Ratings'!$Q$5),'Product Ratings'!$O$5,IF(AND(N1472&lt;='Product Ratings'!$R$6,N1472&gt;='Product Ratings'!$Q$6),'Product Ratings'!$O$6,IF(AND(N1472&lt;='Product Ratings'!$R$7,N1472&gt;='Product Ratings'!$Q$7),'Product Ratings'!$O$7,IF(AND(N1472&lt;='Product Ratings'!$R$8,N1472&gt;='Product Ratings'!$Q$8),'Product Ratings'!$O$8,IF(N1472&gt;='Product Ratings'!$Q$9,'Product Ratings'!$O$9)))))</f>
        <v>0</v>
      </c>
      <c r="V1472" s="99">
        <f>IF(AND(P1472&lt;='Product Ratings'!$V$5,P1472&gt;='Product Ratings'!$U$5),'Product Ratings'!$S$5,IF(AND(P1472&lt;='Product Ratings'!$V$6,P1472&gt;='Product Ratings'!$U$6),'Product Ratings'!$S$6,IF(AND(P1472&lt;='Product Ratings'!$V$7,P1472&gt;='Product Ratings'!$U$7),'Product Ratings'!$S$7,IF(AND(P1472&lt;='Product Ratings'!$V$8,P1472&gt;='Product Ratings'!$U$8),'Product Ratings'!$S$8,IF(P1472&gt;='Product Ratings'!$U$9,'Product Ratings'!$S$9)))))</f>
        <v>4</v>
      </c>
      <c r="W1472" s="135">
        <f t="shared" si="6"/>
        <v>8</v>
      </c>
      <c r="X1472" s="90"/>
      <c r="Y1472" s="90"/>
      <c r="Z1472" s="90"/>
      <c r="AA1472" s="90"/>
      <c r="AB1472" s="90"/>
    </row>
    <row r="1473" ht="12.75" customHeight="1">
      <c r="A1473" s="87"/>
      <c r="B1473" s="90"/>
      <c r="C1473" s="90"/>
      <c r="D1473" s="126">
        <v>3.0</v>
      </c>
      <c r="E1473" s="127">
        <v>631.57</v>
      </c>
      <c r="F1473" s="128">
        <f t="shared" si="7"/>
        <v>410.5205</v>
      </c>
      <c r="G1473" s="129">
        <f t="shared" si="1"/>
        <v>221.0495</v>
      </c>
      <c r="H1473" s="130">
        <f t="shared" si="2"/>
        <v>0.35</v>
      </c>
      <c r="I1473" s="131">
        <v>44621.0</v>
      </c>
      <c r="J1473" s="132">
        <v>44657.0</v>
      </c>
      <c r="K1473" s="123"/>
      <c r="L1473" s="90"/>
      <c r="M1473" s="133">
        <f t="shared" si="3"/>
        <v>210.5233333</v>
      </c>
      <c r="N1473" s="99"/>
      <c r="O1473" s="133">
        <f t="shared" si="5"/>
        <v>136.8401667</v>
      </c>
      <c r="P1473" s="134">
        <v>0.46</v>
      </c>
      <c r="Q1473" s="90"/>
      <c r="R1473" s="99">
        <f>IF(AND(H1473&lt;='Product Ratings'!$E$5,H1473&gt;='Product Ratings'!$D$5),'Product Ratings'!$C$5,IF(AND(H1473&lt;='Product Ratings'!$E$6,H1473&gt;='Product Ratings'!$D$6),'Product Ratings'!$C$6,IF(AND(H1473&lt;='Product Ratings'!$E$7,H1473&gt;='Product Ratings'!$D$7),'Product Ratings'!$C$7,IF(AND(H1473&lt;='Product Ratings'!$E$8,H1473&gt;='Product Ratings'!$D$8),'Product Ratings'!$C$8,IF(H1473&gt;='Product Ratings'!$D$9,'Product Ratings'!$C$9)))))</f>
        <v>2</v>
      </c>
      <c r="S1473" s="99">
        <f>IF(AND(D1473&lt;='Product Ratings'!$I$5,D1473&gt;='Product Ratings'!$H$5),'Product Ratings'!$F$5,IF(AND(D1473&lt;='Product Ratings'!$I$6,D1473&gt;='Product Ratings'!$H$6),'Product Ratings'!$F$6,IF(AND(D1473&lt;='Product Ratings'!$I$7,I1473&gt;='Product Ratings'!$H$7),'Product Ratings'!$F$7,IF(AND(D1473&lt;='Product Ratings'!$I$8,D1473&gt;='Product Ratings'!$H$8),'Product Ratings'!$F$8,IF(D1473&gt;='Product Ratings'!$H$9,'Product Ratings'!$F$9)))))</f>
        <v>1</v>
      </c>
      <c r="T1473" s="99">
        <f>IF(AND(O1473&lt;='Product Ratings'!$M$5,O1473&gt;='Product Ratings'!$L$5),'Product Ratings'!$J$5,IF(AND(O1473&lt;='Product Ratings'!$M$6,O1473&gt;='Product Ratings'!$L$6),'Product Ratings'!$J$6,IF(AND(O1473&lt;='Product Ratings'!$M$7,O1473&gt;='Product Ratings'!$L$7),'Product Ratings'!$J$7,IF(AND(O1473&lt;='Product Ratings'!$M$8,O1473&gt;='Product Ratings'!$L$8),'Product Ratings'!$J$8,IF(O1473&gt;='Product Ratings'!$L$9,'Product Ratings'!$J$9)))))</f>
        <v>2</v>
      </c>
      <c r="U1473" s="99" t="b">
        <f>IF(AND(N1473&lt;='Product Ratings'!$R$5,N1473&gt;='Product Ratings'!$Q$5),'Product Ratings'!$O$5,IF(AND(N1473&lt;='Product Ratings'!$R$6,N1473&gt;='Product Ratings'!$Q$6),'Product Ratings'!$O$6,IF(AND(N1473&lt;='Product Ratings'!$R$7,N1473&gt;='Product Ratings'!$Q$7),'Product Ratings'!$O$7,IF(AND(N1473&lt;='Product Ratings'!$R$8,N1473&gt;='Product Ratings'!$Q$8),'Product Ratings'!$O$8,IF(N1473&gt;='Product Ratings'!$Q$9,'Product Ratings'!$O$9)))))</f>
        <v>0</v>
      </c>
      <c r="V1473" s="99">
        <f>IF(AND(P1473&lt;='Product Ratings'!$V$5,P1473&gt;='Product Ratings'!$U$5),'Product Ratings'!$S$5,IF(AND(P1473&lt;='Product Ratings'!$V$6,P1473&gt;='Product Ratings'!$U$6),'Product Ratings'!$S$6,IF(AND(P1473&lt;='Product Ratings'!$V$7,P1473&gt;='Product Ratings'!$U$7),'Product Ratings'!$S$7,IF(AND(P1473&lt;='Product Ratings'!$V$8,P1473&gt;='Product Ratings'!$U$8),'Product Ratings'!$S$8,IF(P1473&gt;='Product Ratings'!$U$9,'Product Ratings'!$S$9)))))</f>
        <v>4</v>
      </c>
      <c r="W1473" s="135">
        <f t="shared" si="6"/>
        <v>9</v>
      </c>
      <c r="X1473" s="90"/>
      <c r="Y1473" s="90"/>
      <c r="Z1473" s="90"/>
      <c r="AA1473" s="90"/>
      <c r="AB1473" s="90"/>
    </row>
    <row r="1474" ht="12.75" customHeight="1">
      <c r="A1474" s="87"/>
      <c r="B1474" s="90"/>
      <c r="C1474" s="90"/>
      <c r="D1474" s="126">
        <v>4.0</v>
      </c>
      <c r="E1474" s="127">
        <v>111.3</v>
      </c>
      <c r="F1474" s="128">
        <f t="shared" si="7"/>
        <v>72.345</v>
      </c>
      <c r="G1474" s="129">
        <f t="shared" si="1"/>
        <v>38.955</v>
      </c>
      <c r="H1474" s="130">
        <f t="shared" si="2"/>
        <v>0.35</v>
      </c>
      <c r="I1474" s="131">
        <v>44622.0</v>
      </c>
      <c r="J1474" s="132">
        <v>44658.0</v>
      </c>
      <c r="K1474" s="123"/>
      <c r="L1474" s="90"/>
      <c r="M1474" s="133">
        <f t="shared" si="3"/>
        <v>27.825</v>
      </c>
      <c r="N1474" s="99"/>
      <c r="O1474" s="133">
        <f t="shared" si="5"/>
        <v>18.08625</v>
      </c>
      <c r="P1474" s="134">
        <v>0.48</v>
      </c>
      <c r="Q1474" s="90"/>
      <c r="R1474" s="99">
        <f>IF(AND(H1474&lt;='Product Ratings'!$E$5,H1474&gt;='Product Ratings'!$D$5),'Product Ratings'!$C$5,IF(AND(H1474&lt;='Product Ratings'!$E$6,H1474&gt;='Product Ratings'!$D$6),'Product Ratings'!$C$6,IF(AND(H1474&lt;='Product Ratings'!$E$7,H1474&gt;='Product Ratings'!$D$7),'Product Ratings'!$C$7,IF(AND(H1474&lt;='Product Ratings'!$E$8,H1474&gt;='Product Ratings'!$D$8),'Product Ratings'!$C$8,IF(H1474&gt;='Product Ratings'!$D$9,'Product Ratings'!$C$9)))))</f>
        <v>2</v>
      </c>
      <c r="S1474" s="99">
        <f>IF(AND(D1474&lt;='Product Ratings'!$I$5,D1474&gt;='Product Ratings'!$H$5),'Product Ratings'!$F$5,IF(AND(D1474&lt;='Product Ratings'!$I$6,D1474&gt;='Product Ratings'!$H$6),'Product Ratings'!$F$6,IF(AND(D1474&lt;='Product Ratings'!$I$7,I1474&gt;='Product Ratings'!$H$7),'Product Ratings'!$F$7,IF(AND(D1474&lt;='Product Ratings'!$I$8,D1474&gt;='Product Ratings'!$H$8),'Product Ratings'!$F$8,IF(D1474&gt;='Product Ratings'!$H$9,'Product Ratings'!$F$9)))))</f>
        <v>1</v>
      </c>
      <c r="T1474" s="99">
        <f>IF(AND(O1474&lt;='Product Ratings'!$M$5,O1474&gt;='Product Ratings'!$L$5),'Product Ratings'!$J$5,IF(AND(O1474&lt;='Product Ratings'!$M$6,O1474&gt;='Product Ratings'!$L$6),'Product Ratings'!$J$6,IF(AND(O1474&lt;='Product Ratings'!$M$7,O1474&gt;='Product Ratings'!$L$7),'Product Ratings'!$J$7,IF(AND(O1474&lt;='Product Ratings'!$M$8,O1474&gt;='Product Ratings'!$L$8),'Product Ratings'!$J$8,IF(O1474&gt;='Product Ratings'!$L$9,'Product Ratings'!$J$9)))))</f>
        <v>5</v>
      </c>
      <c r="U1474" s="99" t="b">
        <f>IF(AND(N1474&lt;='Product Ratings'!$R$5,N1474&gt;='Product Ratings'!$Q$5),'Product Ratings'!$O$5,IF(AND(N1474&lt;='Product Ratings'!$R$6,N1474&gt;='Product Ratings'!$Q$6),'Product Ratings'!$O$6,IF(AND(N1474&lt;='Product Ratings'!$R$7,N1474&gt;='Product Ratings'!$Q$7),'Product Ratings'!$O$7,IF(AND(N1474&lt;='Product Ratings'!$R$8,N1474&gt;='Product Ratings'!$Q$8),'Product Ratings'!$O$8,IF(N1474&gt;='Product Ratings'!$Q$9,'Product Ratings'!$O$9)))))</f>
        <v>0</v>
      </c>
      <c r="V1474" s="99">
        <f>IF(AND(P1474&lt;='Product Ratings'!$V$5,P1474&gt;='Product Ratings'!$U$5),'Product Ratings'!$S$5,IF(AND(P1474&lt;='Product Ratings'!$V$6,P1474&gt;='Product Ratings'!$U$6),'Product Ratings'!$S$6,IF(AND(P1474&lt;='Product Ratings'!$V$7,P1474&gt;='Product Ratings'!$U$7),'Product Ratings'!$S$7,IF(AND(P1474&lt;='Product Ratings'!$V$8,P1474&gt;='Product Ratings'!$U$8),'Product Ratings'!$S$8,IF(P1474&gt;='Product Ratings'!$U$9,'Product Ratings'!$S$9)))))</f>
        <v>4</v>
      </c>
      <c r="W1474" s="135">
        <f t="shared" si="6"/>
        <v>12</v>
      </c>
      <c r="X1474" s="90"/>
      <c r="Y1474" s="90"/>
      <c r="Z1474" s="90"/>
      <c r="AA1474" s="90"/>
      <c r="AB1474" s="90"/>
    </row>
    <row r="1475" ht="12.75" customHeight="1">
      <c r="A1475" s="87"/>
      <c r="B1475" s="90"/>
      <c r="C1475" s="90"/>
      <c r="D1475" s="126">
        <v>5.0</v>
      </c>
      <c r="E1475" s="127">
        <v>617.83</v>
      </c>
      <c r="F1475" s="128">
        <f t="shared" si="7"/>
        <v>401.5895</v>
      </c>
      <c r="G1475" s="129">
        <f t="shared" si="1"/>
        <v>216.2405</v>
      </c>
      <c r="H1475" s="130">
        <f t="shared" si="2"/>
        <v>0.35</v>
      </c>
      <c r="I1475" s="131">
        <v>44623.0</v>
      </c>
      <c r="J1475" s="132">
        <v>44659.0</v>
      </c>
      <c r="K1475" s="123"/>
      <c r="L1475" s="90"/>
      <c r="M1475" s="133">
        <f t="shared" si="3"/>
        <v>123.566</v>
      </c>
      <c r="N1475" s="99"/>
      <c r="O1475" s="133">
        <f t="shared" si="5"/>
        <v>80.3179</v>
      </c>
      <c r="P1475" s="134">
        <v>0.5</v>
      </c>
      <c r="Q1475" s="90"/>
      <c r="R1475" s="99">
        <f>IF(AND(H1475&lt;='Product Ratings'!$E$5,H1475&gt;='Product Ratings'!$D$5),'Product Ratings'!$C$5,IF(AND(H1475&lt;='Product Ratings'!$E$6,H1475&gt;='Product Ratings'!$D$6),'Product Ratings'!$C$6,IF(AND(H1475&lt;='Product Ratings'!$E$7,H1475&gt;='Product Ratings'!$D$7),'Product Ratings'!$C$7,IF(AND(H1475&lt;='Product Ratings'!$E$8,H1475&gt;='Product Ratings'!$D$8),'Product Ratings'!$C$8,IF(H1475&gt;='Product Ratings'!$D$9,'Product Ratings'!$C$9)))))</f>
        <v>2</v>
      </c>
      <c r="S1475" s="99">
        <f>IF(AND(D1475&lt;='Product Ratings'!$I$5,D1475&gt;='Product Ratings'!$H$5),'Product Ratings'!$F$5,IF(AND(D1475&lt;='Product Ratings'!$I$6,D1475&gt;='Product Ratings'!$H$6),'Product Ratings'!$F$6,IF(AND(D1475&lt;='Product Ratings'!$I$7,I1475&gt;='Product Ratings'!$H$7),'Product Ratings'!$F$7,IF(AND(D1475&lt;='Product Ratings'!$I$8,D1475&gt;='Product Ratings'!$H$8),'Product Ratings'!$F$8,IF(D1475&gt;='Product Ratings'!$H$9,'Product Ratings'!$F$9)))))</f>
        <v>1</v>
      </c>
      <c r="T1475" s="99">
        <f>IF(AND(O1475&lt;='Product Ratings'!$M$5,O1475&gt;='Product Ratings'!$L$5),'Product Ratings'!$J$5,IF(AND(O1475&lt;='Product Ratings'!$M$6,O1475&gt;='Product Ratings'!$L$6),'Product Ratings'!$J$6,IF(AND(O1475&lt;='Product Ratings'!$M$7,O1475&gt;='Product Ratings'!$L$7),'Product Ratings'!$J$7,IF(AND(O1475&lt;='Product Ratings'!$M$8,O1475&gt;='Product Ratings'!$L$8),'Product Ratings'!$J$8,IF(O1475&gt;='Product Ratings'!$L$9,'Product Ratings'!$J$9)))))</f>
        <v>2</v>
      </c>
      <c r="U1475" s="99" t="b">
        <f>IF(AND(N1475&lt;='Product Ratings'!$R$5,N1475&gt;='Product Ratings'!$Q$5),'Product Ratings'!$O$5,IF(AND(N1475&lt;='Product Ratings'!$R$6,N1475&gt;='Product Ratings'!$Q$6),'Product Ratings'!$O$6,IF(AND(N1475&lt;='Product Ratings'!$R$7,N1475&gt;='Product Ratings'!$Q$7),'Product Ratings'!$O$7,IF(AND(N1475&lt;='Product Ratings'!$R$8,N1475&gt;='Product Ratings'!$Q$8),'Product Ratings'!$O$8,IF(N1475&gt;='Product Ratings'!$Q$9,'Product Ratings'!$O$9)))))</f>
        <v>0</v>
      </c>
      <c r="V1475" s="99">
        <f>IF(AND(P1475&lt;='Product Ratings'!$V$5,P1475&gt;='Product Ratings'!$U$5),'Product Ratings'!$S$5,IF(AND(P1475&lt;='Product Ratings'!$V$6,P1475&gt;='Product Ratings'!$U$6),'Product Ratings'!$S$6,IF(AND(P1475&lt;='Product Ratings'!$V$7,P1475&gt;='Product Ratings'!$U$7),'Product Ratings'!$S$7,IF(AND(P1475&lt;='Product Ratings'!$V$8,P1475&gt;='Product Ratings'!$U$8),'Product Ratings'!$S$8,IF(P1475&gt;='Product Ratings'!$U$9,'Product Ratings'!$S$9)))))</f>
        <v>4</v>
      </c>
      <c r="W1475" s="135">
        <f t="shared" si="6"/>
        <v>9</v>
      </c>
      <c r="X1475" s="90"/>
      <c r="Y1475" s="90"/>
      <c r="Z1475" s="90"/>
      <c r="AA1475" s="90"/>
      <c r="AB1475" s="90"/>
    </row>
    <row r="1476" ht="12.75" customHeight="1">
      <c r="A1476" s="87"/>
      <c r="B1476" s="90"/>
      <c r="C1476" s="90"/>
      <c r="D1476" s="126">
        <v>6.0</v>
      </c>
      <c r="E1476" s="127">
        <v>120.87</v>
      </c>
      <c r="F1476" s="128">
        <f t="shared" si="7"/>
        <v>78.5655</v>
      </c>
      <c r="G1476" s="129">
        <f t="shared" si="1"/>
        <v>42.3045</v>
      </c>
      <c r="H1476" s="130">
        <f t="shared" si="2"/>
        <v>0.35</v>
      </c>
      <c r="I1476" s="131">
        <v>44624.0</v>
      </c>
      <c r="J1476" s="132">
        <v>44660.0</v>
      </c>
      <c r="K1476" s="123"/>
      <c r="L1476" s="90"/>
      <c r="M1476" s="133">
        <f t="shared" si="3"/>
        <v>20.145</v>
      </c>
      <c r="N1476" s="99"/>
      <c r="O1476" s="133">
        <f t="shared" si="5"/>
        <v>13.09425</v>
      </c>
      <c r="P1476" s="134">
        <v>0.52</v>
      </c>
      <c r="Q1476" s="90"/>
      <c r="R1476" s="99">
        <f>IF(AND(H1476&lt;='Product Ratings'!$E$5,H1476&gt;='Product Ratings'!$D$5),'Product Ratings'!$C$5,IF(AND(H1476&lt;='Product Ratings'!$E$6,H1476&gt;='Product Ratings'!$D$6),'Product Ratings'!$C$6,IF(AND(H1476&lt;='Product Ratings'!$E$7,H1476&gt;='Product Ratings'!$D$7),'Product Ratings'!$C$7,IF(AND(H1476&lt;='Product Ratings'!$E$8,H1476&gt;='Product Ratings'!$D$8),'Product Ratings'!$C$8,IF(H1476&gt;='Product Ratings'!$D$9,'Product Ratings'!$C$9)))))</f>
        <v>2</v>
      </c>
      <c r="S1476" s="99">
        <f>IF(AND(D1476&lt;='Product Ratings'!$I$5,D1476&gt;='Product Ratings'!$H$5),'Product Ratings'!$F$5,IF(AND(D1476&lt;='Product Ratings'!$I$6,D1476&gt;='Product Ratings'!$H$6),'Product Ratings'!$F$6,IF(AND(D1476&lt;='Product Ratings'!$I$7,I1476&gt;='Product Ratings'!$H$7),'Product Ratings'!$F$7,IF(AND(D1476&lt;='Product Ratings'!$I$8,D1476&gt;='Product Ratings'!$H$8),'Product Ratings'!$F$8,IF(D1476&gt;='Product Ratings'!$H$9,'Product Ratings'!$F$9)))))</f>
        <v>2</v>
      </c>
      <c r="T1476" s="99">
        <f>IF(AND(O1476&lt;='Product Ratings'!$M$5,O1476&gt;='Product Ratings'!$L$5),'Product Ratings'!$J$5,IF(AND(O1476&lt;='Product Ratings'!$M$6,O1476&gt;='Product Ratings'!$L$6),'Product Ratings'!$J$6,IF(AND(O1476&lt;='Product Ratings'!$M$7,O1476&gt;='Product Ratings'!$L$7),'Product Ratings'!$J$7,IF(AND(O1476&lt;='Product Ratings'!$M$8,O1476&gt;='Product Ratings'!$L$8),'Product Ratings'!$J$8,IF(O1476&gt;='Product Ratings'!$L$9,'Product Ratings'!$J$9)))))</f>
        <v>5</v>
      </c>
      <c r="U1476" s="99" t="b">
        <f>IF(AND(N1476&lt;='Product Ratings'!$R$5,N1476&gt;='Product Ratings'!$Q$5),'Product Ratings'!$O$5,IF(AND(N1476&lt;='Product Ratings'!$R$6,N1476&gt;='Product Ratings'!$Q$6),'Product Ratings'!$O$6,IF(AND(N1476&lt;='Product Ratings'!$R$7,N1476&gt;='Product Ratings'!$Q$7),'Product Ratings'!$O$7,IF(AND(N1476&lt;='Product Ratings'!$R$8,N1476&gt;='Product Ratings'!$Q$8),'Product Ratings'!$O$8,IF(N1476&gt;='Product Ratings'!$Q$9,'Product Ratings'!$O$9)))))</f>
        <v>0</v>
      </c>
      <c r="V1476" s="99">
        <f>IF(AND(P1476&lt;='Product Ratings'!$V$5,P1476&gt;='Product Ratings'!$U$5),'Product Ratings'!$S$5,IF(AND(P1476&lt;='Product Ratings'!$V$6,P1476&gt;='Product Ratings'!$U$6),'Product Ratings'!$S$6,IF(AND(P1476&lt;='Product Ratings'!$V$7,P1476&gt;='Product Ratings'!$U$7),'Product Ratings'!$S$7,IF(AND(P1476&lt;='Product Ratings'!$V$8,P1476&gt;='Product Ratings'!$U$8),'Product Ratings'!$S$8,IF(P1476&gt;='Product Ratings'!$U$9,'Product Ratings'!$S$9)))))</f>
        <v>4</v>
      </c>
      <c r="W1476" s="135">
        <f t="shared" si="6"/>
        <v>13</v>
      </c>
      <c r="X1476" s="90"/>
      <c r="Y1476" s="90"/>
      <c r="Z1476" s="90"/>
      <c r="AA1476" s="90"/>
      <c r="AB1476" s="90"/>
    </row>
    <row r="1477" ht="12.75" customHeight="1">
      <c r="A1477" s="87"/>
      <c r="B1477" s="90"/>
      <c r="C1477" s="90"/>
      <c r="D1477" s="126">
        <v>1.0</v>
      </c>
      <c r="E1477" s="127">
        <v>120.87</v>
      </c>
      <c r="F1477" s="128">
        <f t="shared" si="7"/>
        <v>78.5655</v>
      </c>
      <c r="G1477" s="129">
        <f t="shared" si="1"/>
        <v>42.3045</v>
      </c>
      <c r="H1477" s="130">
        <f t="shared" si="2"/>
        <v>0.35</v>
      </c>
      <c r="I1477" s="131">
        <v>44625.0</v>
      </c>
      <c r="J1477" s="132">
        <v>44661.0</v>
      </c>
      <c r="K1477" s="123"/>
      <c r="L1477" s="90"/>
      <c r="M1477" s="133">
        <f t="shared" si="3"/>
        <v>120.87</v>
      </c>
      <c r="N1477" s="99"/>
      <c r="O1477" s="133">
        <f t="shared" si="5"/>
        <v>78.5655</v>
      </c>
      <c r="P1477" s="134">
        <v>0.56</v>
      </c>
      <c r="Q1477" s="90"/>
      <c r="R1477" s="99">
        <f>IF(AND(H1477&lt;='Product Ratings'!$E$5,H1477&gt;='Product Ratings'!$D$5),'Product Ratings'!$C$5,IF(AND(H1477&lt;='Product Ratings'!$E$6,H1477&gt;='Product Ratings'!$D$6),'Product Ratings'!$C$6,IF(AND(H1477&lt;='Product Ratings'!$E$7,H1477&gt;='Product Ratings'!$D$7),'Product Ratings'!$C$7,IF(AND(H1477&lt;='Product Ratings'!$E$8,H1477&gt;='Product Ratings'!$D$8),'Product Ratings'!$C$8,IF(H1477&gt;='Product Ratings'!$D$9,'Product Ratings'!$C$9)))))</f>
        <v>2</v>
      </c>
      <c r="S1477" s="99">
        <f>IF(AND(D1477&lt;='Product Ratings'!$I$5,D1477&gt;='Product Ratings'!$H$5),'Product Ratings'!$F$5,IF(AND(D1477&lt;='Product Ratings'!$I$6,D1477&gt;='Product Ratings'!$H$6),'Product Ratings'!$F$6,IF(AND(D1477&lt;='Product Ratings'!$I$7,I1477&gt;='Product Ratings'!$H$7),'Product Ratings'!$F$7,IF(AND(D1477&lt;='Product Ratings'!$I$8,D1477&gt;='Product Ratings'!$H$8),'Product Ratings'!$F$8,IF(D1477&gt;='Product Ratings'!$H$9,'Product Ratings'!$F$9)))))</f>
        <v>1</v>
      </c>
      <c r="T1477" s="99">
        <f>IF(AND(O1477&lt;='Product Ratings'!$M$5,O1477&gt;='Product Ratings'!$L$5),'Product Ratings'!$J$5,IF(AND(O1477&lt;='Product Ratings'!$M$6,O1477&gt;='Product Ratings'!$L$6),'Product Ratings'!$J$6,IF(AND(O1477&lt;='Product Ratings'!$M$7,O1477&gt;='Product Ratings'!$L$7),'Product Ratings'!$J$7,IF(AND(O1477&lt;='Product Ratings'!$M$8,O1477&gt;='Product Ratings'!$L$8),'Product Ratings'!$J$8,IF(O1477&gt;='Product Ratings'!$L$9,'Product Ratings'!$J$9)))))</f>
        <v>2</v>
      </c>
      <c r="U1477" s="99" t="b">
        <f>IF(AND(N1477&lt;='Product Ratings'!$R$5,N1477&gt;='Product Ratings'!$Q$5),'Product Ratings'!$O$5,IF(AND(N1477&lt;='Product Ratings'!$R$6,N1477&gt;='Product Ratings'!$Q$6),'Product Ratings'!$O$6,IF(AND(N1477&lt;='Product Ratings'!$R$7,N1477&gt;='Product Ratings'!$Q$7),'Product Ratings'!$O$7,IF(AND(N1477&lt;='Product Ratings'!$R$8,N1477&gt;='Product Ratings'!$Q$8),'Product Ratings'!$O$8,IF(N1477&gt;='Product Ratings'!$Q$9,'Product Ratings'!$O$9)))))</f>
        <v>0</v>
      </c>
      <c r="V1477" s="99">
        <f>IF(AND(P1477&lt;='Product Ratings'!$V$5,P1477&gt;='Product Ratings'!$U$5),'Product Ratings'!$S$5,IF(AND(P1477&lt;='Product Ratings'!$V$6,P1477&gt;='Product Ratings'!$U$6),'Product Ratings'!$S$6,IF(AND(P1477&lt;='Product Ratings'!$V$7,P1477&gt;='Product Ratings'!$U$7),'Product Ratings'!$S$7,IF(AND(P1477&lt;='Product Ratings'!$V$8,P1477&gt;='Product Ratings'!$U$8),'Product Ratings'!$S$8,IF(P1477&gt;='Product Ratings'!$U$9,'Product Ratings'!$S$9)))))</f>
        <v>4</v>
      </c>
      <c r="W1477" s="135">
        <f t="shared" si="6"/>
        <v>9</v>
      </c>
      <c r="X1477" s="90"/>
      <c r="Y1477" s="90"/>
      <c r="Z1477" s="90"/>
      <c r="AA1477" s="90"/>
      <c r="AB1477" s="90"/>
    </row>
    <row r="1478" ht="12.75" customHeight="1">
      <c r="A1478" s="87"/>
      <c r="B1478" s="90"/>
      <c r="C1478" s="90"/>
      <c r="D1478" s="126">
        <v>2.0</v>
      </c>
      <c r="E1478" s="127">
        <v>120.87</v>
      </c>
      <c r="F1478" s="128">
        <f t="shared" si="7"/>
        <v>78.5655</v>
      </c>
      <c r="G1478" s="129">
        <f t="shared" si="1"/>
        <v>42.3045</v>
      </c>
      <c r="H1478" s="130">
        <f t="shared" si="2"/>
        <v>0.35</v>
      </c>
      <c r="I1478" s="131">
        <v>44626.0</v>
      </c>
      <c r="J1478" s="132">
        <v>44662.0</v>
      </c>
      <c r="K1478" s="123"/>
      <c r="L1478" s="90"/>
      <c r="M1478" s="133">
        <f t="shared" si="3"/>
        <v>60.435</v>
      </c>
      <c r="N1478" s="99"/>
      <c r="O1478" s="133">
        <f t="shared" si="5"/>
        <v>39.28275</v>
      </c>
      <c r="P1478" s="134">
        <v>0.53</v>
      </c>
      <c r="Q1478" s="90"/>
      <c r="R1478" s="99">
        <f>IF(AND(H1478&lt;='Product Ratings'!$E$5,H1478&gt;='Product Ratings'!$D$5),'Product Ratings'!$C$5,IF(AND(H1478&lt;='Product Ratings'!$E$6,H1478&gt;='Product Ratings'!$D$6),'Product Ratings'!$C$6,IF(AND(H1478&lt;='Product Ratings'!$E$7,H1478&gt;='Product Ratings'!$D$7),'Product Ratings'!$C$7,IF(AND(H1478&lt;='Product Ratings'!$E$8,H1478&gt;='Product Ratings'!$D$8),'Product Ratings'!$C$8,IF(H1478&gt;='Product Ratings'!$D$9,'Product Ratings'!$C$9)))))</f>
        <v>2</v>
      </c>
      <c r="S1478" s="99">
        <f>IF(AND(D1478&lt;='Product Ratings'!$I$5,D1478&gt;='Product Ratings'!$H$5),'Product Ratings'!$F$5,IF(AND(D1478&lt;='Product Ratings'!$I$6,D1478&gt;='Product Ratings'!$H$6),'Product Ratings'!$F$6,IF(AND(D1478&lt;='Product Ratings'!$I$7,I1478&gt;='Product Ratings'!$H$7),'Product Ratings'!$F$7,IF(AND(D1478&lt;='Product Ratings'!$I$8,D1478&gt;='Product Ratings'!$H$8),'Product Ratings'!$F$8,IF(D1478&gt;='Product Ratings'!$H$9,'Product Ratings'!$F$9)))))</f>
        <v>1</v>
      </c>
      <c r="T1478" s="99">
        <f>IF(AND(O1478&lt;='Product Ratings'!$M$5,O1478&gt;='Product Ratings'!$L$5),'Product Ratings'!$J$5,IF(AND(O1478&lt;='Product Ratings'!$M$6,O1478&gt;='Product Ratings'!$L$6),'Product Ratings'!$J$6,IF(AND(O1478&lt;='Product Ratings'!$M$7,O1478&gt;='Product Ratings'!$L$7),'Product Ratings'!$J$7,IF(AND(O1478&lt;='Product Ratings'!$M$8,O1478&gt;='Product Ratings'!$L$8),'Product Ratings'!$J$8,IF(O1478&gt;='Product Ratings'!$L$9,'Product Ratings'!$J$9)))))</f>
        <v>4</v>
      </c>
      <c r="U1478" s="99" t="b">
        <f>IF(AND(N1478&lt;='Product Ratings'!$R$5,N1478&gt;='Product Ratings'!$Q$5),'Product Ratings'!$O$5,IF(AND(N1478&lt;='Product Ratings'!$R$6,N1478&gt;='Product Ratings'!$Q$6),'Product Ratings'!$O$6,IF(AND(N1478&lt;='Product Ratings'!$R$7,N1478&gt;='Product Ratings'!$Q$7),'Product Ratings'!$O$7,IF(AND(N1478&lt;='Product Ratings'!$R$8,N1478&gt;='Product Ratings'!$Q$8),'Product Ratings'!$O$8,IF(N1478&gt;='Product Ratings'!$Q$9,'Product Ratings'!$O$9)))))</f>
        <v>0</v>
      </c>
      <c r="V1478" s="99">
        <f>IF(AND(P1478&lt;='Product Ratings'!$V$5,P1478&gt;='Product Ratings'!$U$5),'Product Ratings'!$S$5,IF(AND(P1478&lt;='Product Ratings'!$V$6,P1478&gt;='Product Ratings'!$U$6),'Product Ratings'!$S$6,IF(AND(P1478&lt;='Product Ratings'!$V$7,P1478&gt;='Product Ratings'!$U$7),'Product Ratings'!$S$7,IF(AND(P1478&lt;='Product Ratings'!$V$8,P1478&gt;='Product Ratings'!$U$8),'Product Ratings'!$S$8,IF(P1478&gt;='Product Ratings'!$U$9,'Product Ratings'!$S$9)))))</f>
        <v>4</v>
      </c>
      <c r="W1478" s="135">
        <f t="shared" si="6"/>
        <v>11</v>
      </c>
      <c r="X1478" s="90"/>
      <c r="Y1478" s="90"/>
      <c r="Z1478" s="90"/>
      <c r="AA1478" s="90"/>
      <c r="AB1478" s="90"/>
    </row>
    <row r="1479" ht="12.75" customHeight="1">
      <c r="A1479" s="87"/>
      <c r="B1479" s="90"/>
      <c r="C1479" s="90"/>
      <c r="D1479" s="126">
        <v>3.0</v>
      </c>
      <c r="E1479" s="127">
        <v>241.74</v>
      </c>
      <c r="F1479" s="128">
        <f t="shared" si="7"/>
        <v>157.131</v>
      </c>
      <c r="G1479" s="129">
        <f t="shared" si="1"/>
        <v>84.609</v>
      </c>
      <c r="H1479" s="130">
        <f t="shared" si="2"/>
        <v>0.35</v>
      </c>
      <c r="I1479" s="131">
        <v>44627.0</v>
      </c>
      <c r="J1479" s="132">
        <v>44663.0</v>
      </c>
      <c r="K1479" s="123"/>
      <c r="L1479" s="90"/>
      <c r="M1479" s="133">
        <f t="shared" si="3"/>
        <v>80.58</v>
      </c>
      <c r="N1479" s="99"/>
      <c r="O1479" s="133">
        <f t="shared" si="5"/>
        <v>52.377</v>
      </c>
      <c r="P1479" s="134">
        <v>0.51</v>
      </c>
      <c r="Q1479" s="90"/>
      <c r="R1479" s="99">
        <f>IF(AND(H1479&lt;='Product Ratings'!$E$5,H1479&gt;='Product Ratings'!$D$5),'Product Ratings'!$C$5,IF(AND(H1479&lt;='Product Ratings'!$E$6,H1479&gt;='Product Ratings'!$D$6),'Product Ratings'!$C$6,IF(AND(H1479&lt;='Product Ratings'!$E$7,H1479&gt;='Product Ratings'!$D$7),'Product Ratings'!$C$7,IF(AND(H1479&lt;='Product Ratings'!$E$8,H1479&gt;='Product Ratings'!$D$8),'Product Ratings'!$C$8,IF(H1479&gt;='Product Ratings'!$D$9,'Product Ratings'!$C$9)))))</f>
        <v>2</v>
      </c>
      <c r="S1479" s="99">
        <f>IF(AND(D1479&lt;='Product Ratings'!$I$5,D1479&gt;='Product Ratings'!$H$5),'Product Ratings'!$F$5,IF(AND(D1479&lt;='Product Ratings'!$I$6,D1479&gt;='Product Ratings'!$H$6),'Product Ratings'!$F$6,IF(AND(D1479&lt;='Product Ratings'!$I$7,I1479&gt;='Product Ratings'!$H$7),'Product Ratings'!$F$7,IF(AND(D1479&lt;='Product Ratings'!$I$8,D1479&gt;='Product Ratings'!$H$8),'Product Ratings'!$F$8,IF(D1479&gt;='Product Ratings'!$H$9,'Product Ratings'!$F$9)))))</f>
        <v>1</v>
      </c>
      <c r="T1479" s="99">
        <f>IF(AND(O1479&lt;='Product Ratings'!$M$5,O1479&gt;='Product Ratings'!$L$5),'Product Ratings'!$J$5,IF(AND(O1479&lt;='Product Ratings'!$M$6,O1479&gt;='Product Ratings'!$L$6),'Product Ratings'!$J$6,IF(AND(O1479&lt;='Product Ratings'!$M$7,O1479&gt;='Product Ratings'!$L$7),'Product Ratings'!$J$7,IF(AND(O1479&lt;='Product Ratings'!$M$8,O1479&gt;='Product Ratings'!$L$8),'Product Ratings'!$J$8,IF(O1479&gt;='Product Ratings'!$L$9,'Product Ratings'!$J$9)))))</f>
        <v>3</v>
      </c>
      <c r="U1479" s="99" t="b">
        <f>IF(AND(N1479&lt;='Product Ratings'!$R$5,N1479&gt;='Product Ratings'!$Q$5),'Product Ratings'!$O$5,IF(AND(N1479&lt;='Product Ratings'!$R$6,N1479&gt;='Product Ratings'!$Q$6),'Product Ratings'!$O$6,IF(AND(N1479&lt;='Product Ratings'!$R$7,N1479&gt;='Product Ratings'!$Q$7),'Product Ratings'!$O$7,IF(AND(N1479&lt;='Product Ratings'!$R$8,N1479&gt;='Product Ratings'!$Q$8),'Product Ratings'!$O$8,IF(N1479&gt;='Product Ratings'!$Q$9,'Product Ratings'!$O$9)))))</f>
        <v>0</v>
      </c>
      <c r="V1479" s="99">
        <f>IF(AND(P1479&lt;='Product Ratings'!$V$5,P1479&gt;='Product Ratings'!$U$5),'Product Ratings'!$S$5,IF(AND(P1479&lt;='Product Ratings'!$V$6,P1479&gt;='Product Ratings'!$U$6),'Product Ratings'!$S$6,IF(AND(P1479&lt;='Product Ratings'!$V$7,P1479&gt;='Product Ratings'!$U$7),'Product Ratings'!$S$7,IF(AND(P1479&lt;='Product Ratings'!$V$8,P1479&gt;='Product Ratings'!$U$8),'Product Ratings'!$S$8,IF(P1479&gt;='Product Ratings'!$U$9,'Product Ratings'!$S$9)))))</f>
        <v>4</v>
      </c>
      <c r="W1479" s="135">
        <f t="shared" si="6"/>
        <v>10</v>
      </c>
      <c r="X1479" s="90"/>
      <c r="Y1479" s="90"/>
      <c r="Z1479" s="90"/>
      <c r="AA1479" s="90"/>
      <c r="AB1479" s="90"/>
    </row>
    <row r="1480" ht="12.75" customHeight="1">
      <c r="A1480" s="87"/>
      <c r="B1480" s="90"/>
      <c r="C1480" s="90"/>
      <c r="D1480" s="126">
        <v>4.0</v>
      </c>
      <c r="E1480" s="127">
        <v>164.35</v>
      </c>
      <c r="F1480" s="128">
        <f t="shared" si="7"/>
        <v>106.8275</v>
      </c>
      <c r="G1480" s="129">
        <f t="shared" si="1"/>
        <v>57.5225</v>
      </c>
      <c r="H1480" s="130">
        <f t="shared" si="2"/>
        <v>0.35</v>
      </c>
      <c r="I1480" s="131">
        <v>44628.0</v>
      </c>
      <c r="J1480" s="132">
        <v>44664.0</v>
      </c>
      <c r="K1480" s="123"/>
      <c r="L1480" s="90"/>
      <c r="M1480" s="133">
        <f t="shared" si="3"/>
        <v>41.0875</v>
      </c>
      <c r="N1480" s="99"/>
      <c r="O1480" s="133">
        <f t="shared" si="5"/>
        <v>26.706875</v>
      </c>
      <c r="P1480" s="134">
        <v>0.57</v>
      </c>
      <c r="Q1480" s="90"/>
      <c r="R1480" s="99">
        <f>IF(AND(H1480&lt;='Product Ratings'!$E$5,H1480&gt;='Product Ratings'!$D$5),'Product Ratings'!$C$5,IF(AND(H1480&lt;='Product Ratings'!$E$6,H1480&gt;='Product Ratings'!$D$6),'Product Ratings'!$C$6,IF(AND(H1480&lt;='Product Ratings'!$E$7,H1480&gt;='Product Ratings'!$D$7),'Product Ratings'!$C$7,IF(AND(H1480&lt;='Product Ratings'!$E$8,H1480&gt;='Product Ratings'!$D$8),'Product Ratings'!$C$8,IF(H1480&gt;='Product Ratings'!$D$9,'Product Ratings'!$C$9)))))</f>
        <v>2</v>
      </c>
      <c r="S1480" s="99">
        <f>IF(AND(D1480&lt;='Product Ratings'!$I$5,D1480&gt;='Product Ratings'!$H$5),'Product Ratings'!$F$5,IF(AND(D1480&lt;='Product Ratings'!$I$6,D1480&gt;='Product Ratings'!$H$6),'Product Ratings'!$F$6,IF(AND(D1480&lt;='Product Ratings'!$I$7,I1480&gt;='Product Ratings'!$H$7),'Product Ratings'!$F$7,IF(AND(D1480&lt;='Product Ratings'!$I$8,D1480&gt;='Product Ratings'!$H$8),'Product Ratings'!$F$8,IF(D1480&gt;='Product Ratings'!$H$9,'Product Ratings'!$F$9)))))</f>
        <v>1</v>
      </c>
      <c r="T1480" s="99">
        <f>IF(AND(O1480&lt;='Product Ratings'!$M$5,O1480&gt;='Product Ratings'!$L$5),'Product Ratings'!$J$5,IF(AND(O1480&lt;='Product Ratings'!$M$6,O1480&gt;='Product Ratings'!$L$6),'Product Ratings'!$J$6,IF(AND(O1480&lt;='Product Ratings'!$M$7,O1480&gt;='Product Ratings'!$L$7),'Product Ratings'!$J$7,IF(AND(O1480&lt;='Product Ratings'!$M$8,O1480&gt;='Product Ratings'!$L$8),'Product Ratings'!$J$8,IF(O1480&gt;='Product Ratings'!$L$9,'Product Ratings'!$J$9)))))</f>
        <v>4</v>
      </c>
      <c r="U1480" s="99" t="b">
        <f>IF(AND(N1480&lt;='Product Ratings'!$R$5,N1480&gt;='Product Ratings'!$Q$5),'Product Ratings'!$O$5,IF(AND(N1480&lt;='Product Ratings'!$R$6,N1480&gt;='Product Ratings'!$Q$6),'Product Ratings'!$O$6,IF(AND(N1480&lt;='Product Ratings'!$R$7,N1480&gt;='Product Ratings'!$Q$7),'Product Ratings'!$O$7,IF(AND(N1480&lt;='Product Ratings'!$R$8,N1480&gt;='Product Ratings'!$Q$8),'Product Ratings'!$O$8,IF(N1480&gt;='Product Ratings'!$Q$9,'Product Ratings'!$O$9)))))</f>
        <v>0</v>
      </c>
      <c r="V1480" s="99">
        <f>IF(AND(P1480&lt;='Product Ratings'!$V$5,P1480&gt;='Product Ratings'!$U$5),'Product Ratings'!$S$5,IF(AND(P1480&lt;='Product Ratings'!$V$6,P1480&gt;='Product Ratings'!$U$6),'Product Ratings'!$S$6,IF(AND(P1480&lt;='Product Ratings'!$V$7,P1480&gt;='Product Ratings'!$U$7),'Product Ratings'!$S$7,IF(AND(P1480&lt;='Product Ratings'!$V$8,P1480&gt;='Product Ratings'!$U$8),'Product Ratings'!$S$8,IF(P1480&gt;='Product Ratings'!$U$9,'Product Ratings'!$S$9)))))</f>
        <v>4</v>
      </c>
      <c r="W1480" s="135">
        <f t="shared" si="6"/>
        <v>11</v>
      </c>
      <c r="X1480" s="90"/>
      <c r="Y1480" s="90"/>
      <c r="Z1480" s="90"/>
      <c r="AA1480" s="90"/>
      <c r="AB1480" s="90"/>
    </row>
    <row r="1481" ht="12.75" customHeight="1">
      <c r="A1481" s="87"/>
      <c r="B1481" s="90"/>
      <c r="C1481" s="90"/>
      <c r="D1481" s="126">
        <v>5.0</v>
      </c>
      <c r="E1481" s="127">
        <v>121.65</v>
      </c>
      <c r="F1481" s="128">
        <f t="shared" si="7"/>
        <v>79.0725</v>
      </c>
      <c r="G1481" s="129">
        <f t="shared" si="1"/>
        <v>42.5775</v>
      </c>
      <c r="H1481" s="130">
        <f t="shared" si="2"/>
        <v>0.35</v>
      </c>
      <c r="I1481" s="131">
        <v>44629.0</v>
      </c>
      <c r="J1481" s="132">
        <v>44665.0</v>
      </c>
      <c r="K1481" s="123"/>
      <c r="L1481" s="90"/>
      <c r="M1481" s="133">
        <f t="shared" si="3"/>
        <v>24.33</v>
      </c>
      <c r="N1481" s="99"/>
      <c r="O1481" s="133">
        <f t="shared" si="5"/>
        <v>15.8145</v>
      </c>
      <c r="P1481" s="134">
        <v>0.58</v>
      </c>
      <c r="Q1481" s="90"/>
      <c r="R1481" s="99">
        <f>IF(AND(H1481&lt;='Product Ratings'!$E$5,H1481&gt;='Product Ratings'!$D$5),'Product Ratings'!$C$5,IF(AND(H1481&lt;='Product Ratings'!$E$6,H1481&gt;='Product Ratings'!$D$6),'Product Ratings'!$C$6,IF(AND(H1481&lt;='Product Ratings'!$E$7,H1481&gt;='Product Ratings'!$D$7),'Product Ratings'!$C$7,IF(AND(H1481&lt;='Product Ratings'!$E$8,H1481&gt;='Product Ratings'!$D$8),'Product Ratings'!$C$8,IF(H1481&gt;='Product Ratings'!$D$9,'Product Ratings'!$C$9)))))</f>
        <v>2</v>
      </c>
      <c r="S1481" s="99">
        <f>IF(AND(D1481&lt;='Product Ratings'!$I$5,D1481&gt;='Product Ratings'!$H$5),'Product Ratings'!$F$5,IF(AND(D1481&lt;='Product Ratings'!$I$6,D1481&gt;='Product Ratings'!$H$6),'Product Ratings'!$F$6,IF(AND(D1481&lt;='Product Ratings'!$I$7,I1481&gt;='Product Ratings'!$H$7),'Product Ratings'!$F$7,IF(AND(D1481&lt;='Product Ratings'!$I$8,D1481&gt;='Product Ratings'!$H$8),'Product Ratings'!$F$8,IF(D1481&gt;='Product Ratings'!$H$9,'Product Ratings'!$F$9)))))</f>
        <v>1</v>
      </c>
      <c r="T1481" s="99">
        <f>IF(AND(O1481&lt;='Product Ratings'!$M$5,O1481&gt;='Product Ratings'!$L$5),'Product Ratings'!$J$5,IF(AND(O1481&lt;='Product Ratings'!$M$6,O1481&gt;='Product Ratings'!$L$6),'Product Ratings'!$J$6,IF(AND(O1481&lt;='Product Ratings'!$M$7,O1481&gt;='Product Ratings'!$L$7),'Product Ratings'!$J$7,IF(AND(O1481&lt;='Product Ratings'!$M$8,O1481&gt;='Product Ratings'!$L$8),'Product Ratings'!$J$8,IF(O1481&gt;='Product Ratings'!$L$9,'Product Ratings'!$J$9)))))</f>
        <v>5</v>
      </c>
      <c r="U1481" s="99" t="b">
        <f>IF(AND(N1481&lt;='Product Ratings'!$R$5,N1481&gt;='Product Ratings'!$Q$5),'Product Ratings'!$O$5,IF(AND(N1481&lt;='Product Ratings'!$R$6,N1481&gt;='Product Ratings'!$Q$6),'Product Ratings'!$O$6,IF(AND(N1481&lt;='Product Ratings'!$R$7,N1481&gt;='Product Ratings'!$Q$7),'Product Ratings'!$O$7,IF(AND(N1481&lt;='Product Ratings'!$R$8,N1481&gt;='Product Ratings'!$Q$8),'Product Ratings'!$O$8,IF(N1481&gt;='Product Ratings'!$Q$9,'Product Ratings'!$O$9)))))</f>
        <v>0</v>
      </c>
      <c r="V1481" s="99">
        <f>IF(AND(P1481&lt;='Product Ratings'!$V$5,P1481&gt;='Product Ratings'!$U$5),'Product Ratings'!$S$5,IF(AND(P1481&lt;='Product Ratings'!$V$6,P1481&gt;='Product Ratings'!$U$6),'Product Ratings'!$S$6,IF(AND(P1481&lt;='Product Ratings'!$V$7,P1481&gt;='Product Ratings'!$U$7),'Product Ratings'!$S$7,IF(AND(P1481&lt;='Product Ratings'!$V$8,P1481&gt;='Product Ratings'!$U$8),'Product Ratings'!$S$8,IF(P1481&gt;='Product Ratings'!$U$9,'Product Ratings'!$S$9)))))</f>
        <v>4</v>
      </c>
      <c r="W1481" s="135">
        <f t="shared" si="6"/>
        <v>12</v>
      </c>
      <c r="X1481" s="90"/>
      <c r="Y1481" s="90"/>
      <c r="Z1481" s="90"/>
      <c r="AA1481" s="90"/>
      <c r="AB1481" s="90"/>
    </row>
    <row r="1482" ht="12.75" customHeight="1">
      <c r="A1482" s="87"/>
      <c r="B1482" s="90"/>
      <c r="C1482" s="90"/>
      <c r="D1482" s="126">
        <v>6.0</v>
      </c>
      <c r="E1482" s="127">
        <v>112.96</v>
      </c>
      <c r="F1482" s="128">
        <f t="shared" si="7"/>
        <v>73.424</v>
      </c>
      <c r="G1482" s="129">
        <f t="shared" si="1"/>
        <v>39.536</v>
      </c>
      <c r="H1482" s="130">
        <f t="shared" si="2"/>
        <v>0.35</v>
      </c>
      <c r="I1482" s="131">
        <v>44630.0</v>
      </c>
      <c r="J1482" s="132">
        <v>44666.0</v>
      </c>
      <c r="K1482" s="123"/>
      <c r="L1482" s="90"/>
      <c r="M1482" s="133">
        <f t="shared" si="3"/>
        <v>18.82666667</v>
      </c>
      <c r="N1482" s="99"/>
      <c r="O1482" s="133">
        <f t="shared" si="5"/>
        <v>12.23733333</v>
      </c>
      <c r="P1482" s="134">
        <v>0.59</v>
      </c>
      <c r="Q1482" s="90"/>
      <c r="R1482" s="99">
        <f>IF(AND(H1482&lt;='Product Ratings'!$E$5,H1482&gt;='Product Ratings'!$D$5),'Product Ratings'!$C$5,IF(AND(H1482&lt;='Product Ratings'!$E$6,H1482&gt;='Product Ratings'!$D$6),'Product Ratings'!$C$6,IF(AND(H1482&lt;='Product Ratings'!$E$7,H1482&gt;='Product Ratings'!$D$7),'Product Ratings'!$C$7,IF(AND(H1482&lt;='Product Ratings'!$E$8,H1482&gt;='Product Ratings'!$D$8),'Product Ratings'!$C$8,IF(H1482&gt;='Product Ratings'!$D$9,'Product Ratings'!$C$9)))))</f>
        <v>2</v>
      </c>
      <c r="S1482" s="99">
        <f>IF(AND(D1482&lt;='Product Ratings'!$I$5,D1482&gt;='Product Ratings'!$H$5),'Product Ratings'!$F$5,IF(AND(D1482&lt;='Product Ratings'!$I$6,D1482&gt;='Product Ratings'!$H$6),'Product Ratings'!$F$6,IF(AND(D1482&lt;='Product Ratings'!$I$7,I1482&gt;='Product Ratings'!$H$7),'Product Ratings'!$F$7,IF(AND(D1482&lt;='Product Ratings'!$I$8,D1482&gt;='Product Ratings'!$H$8),'Product Ratings'!$F$8,IF(D1482&gt;='Product Ratings'!$H$9,'Product Ratings'!$F$9)))))</f>
        <v>2</v>
      </c>
      <c r="T1482" s="99">
        <f>IF(AND(O1482&lt;='Product Ratings'!$M$5,O1482&gt;='Product Ratings'!$L$5),'Product Ratings'!$J$5,IF(AND(O1482&lt;='Product Ratings'!$M$6,O1482&gt;='Product Ratings'!$L$6),'Product Ratings'!$J$6,IF(AND(O1482&lt;='Product Ratings'!$M$7,O1482&gt;='Product Ratings'!$L$7),'Product Ratings'!$J$7,IF(AND(O1482&lt;='Product Ratings'!$M$8,O1482&gt;='Product Ratings'!$L$8),'Product Ratings'!$J$8,IF(O1482&gt;='Product Ratings'!$L$9,'Product Ratings'!$J$9)))))</f>
        <v>5</v>
      </c>
      <c r="U1482" s="99" t="b">
        <f>IF(AND(N1482&lt;='Product Ratings'!$R$5,N1482&gt;='Product Ratings'!$Q$5),'Product Ratings'!$O$5,IF(AND(N1482&lt;='Product Ratings'!$R$6,N1482&gt;='Product Ratings'!$Q$6),'Product Ratings'!$O$6,IF(AND(N1482&lt;='Product Ratings'!$R$7,N1482&gt;='Product Ratings'!$Q$7),'Product Ratings'!$O$7,IF(AND(N1482&lt;='Product Ratings'!$R$8,N1482&gt;='Product Ratings'!$Q$8),'Product Ratings'!$O$8,IF(N1482&gt;='Product Ratings'!$Q$9,'Product Ratings'!$O$9)))))</f>
        <v>0</v>
      </c>
      <c r="V1482" s="99">
        <f>IF(AND(P1482&lt;='Product Ratings'!$V$5,P1482&gt;='Product Ratings'!$U$5),'Product Ratings'!$S$5,IF(AND(P1482&lt;='Product Ratings'!$V$6,P1482&gt;='Product Ratings'!$U$6),'Product Ratings'!$S$6,IF(AND(P1482&lt;='Product Ratings'!$V$7,P1482&gt;='Product Ratings'!$U$7),'Product Ratings'!$S$7,IF(AND(P1482&lt;='Product Ratings'!$V$8,P1482&gt;='Product Ratings'!$U$8),'Product Ratings'!$S$8,IF(P1482&gt;='Product Ratings'!$U$9,'Product Ratings'!$S$9)))))</f>
        <v>5</v>
      </c>
      <c r="W1482" s="135">
        <f t="shared" si="6"/>
        <v>14</v>
      </c>
      <c r="X1482" s="90"/>
      <c r="Y1482" s="90"/>
      <c r="Z1482" s="90"/>
      <c r="AA1482" s="90"/>
      <c r="AB1482" s="90"/>
    </row>
    <row r="1483" ht="12.75" customHeight="1">
      <c r="A1483" s="87"/>
      <c r="B1483" s="90"/>
      <c r="C1483" s="90"/>
      <c r="D1483" s="126">
        <v>1.0</v>
      </c>
      <c r="E1483" s="127">
        <v>821.74</v>
      </c>
      <c r="F1483" s="128">
        <f t="shared" si="7"/>
        <v>534.131</v>
      </c>
      <c r="G1483" s="129">
        <f t="shared" si="1"/>
        <v>287.609</v>
      </c>
      <c r="H1483" s="130">
        <f t="shared" si="2"/>
        <v>0.35</v>
      </c>
      <c r="I1483" s="131">
        <v>44631.0</v>
      </c>
      <c r="J1483" s="132">
        <v>44667.0</v>
      </c>
      <c r="K1483" s="123"/>
      <c r="L1483" s="90"/>
      <c r="M1483" s="133">
        <f t="shared" si="3"/>
        <v>821.74</v>
      </c>
      <c r="N1483" s="99"/>
      <c r="O1483" s="133">
        <f t="shared" si="5"/>
        <v>534.131</v>
      </c>
      <c r="P1483" s="134">
        <v>0.6</v>
      </c>
      <c r="Q1483" s="90"/>
      <c r="R1483" s="99">
        <f>IF(AND(H1483&lt;='Product Ratings'!$E$5,H1483&gt;='Product Ratings'!$D$5),'Product Ratings'!$C$5,IF(AND(H1483&lt;='Product Ratings'!$E$6,H1483&gt;='Product Ratings'!$D$6),'Product Ratings'!$C$6,IF(AND(H1483&lt;='Product Ratings'!$E$7,H1483&gt;='Product Ratings'!$D$7),'Product Ratings'!$C$7,IF(AND(H1483&lt;='Product Ratings'!$E$8,H1483&gt;='Product Ratings'!$D$8),'Product Ratings'!$C$8,IF(H1483&gt;='Product Ratings'!$D$9,'Product Ratings'!$C$9)))))</f>
        <v>2</v>
      </c>
      <c r="S1483" s="99">
        <f>IF(AND(D1483&lt;='Product Ratings'!$I$5,D1483&gt;='Product Ratings'!$H$5),'Product Ratings'!$F$5,IF(AND(D1483&lt;='Product Ratings'!$I$6,D1483&gt;='Product Ratings'!$H$6),'Product Ratings'!$F$6,IF(AND(D1483&lt;='Product Ratings'!$I$7,I1483&gt;='Product Ratings'!$H$7),'Product Ratings'!$F$7,IF(AND(D1483&lt;='Product Ratings'!$I$8,D1483&gt;='Product Ratings'!$H$8),'Product Ratings'!$F$8,IF(D1483&gt;='Product Ratings'!$H$9,'Product Ratings'!$F$9)))))</f>
        <v>1</v>
      </c>
      <c r="T1483" s="99">
        <f>IF(AND(O1483&lt;='Product Ratings'!$M$5,O1483&gt;='Product Ratings'!$L$5),'Product Ratings'!$J$5,IF(AND(O1483&lt;='Product Ratings'!$M$6,O1483&gt;='Product Ratings'!$L$6),'Product Ratings'!$J$6,IF(AND(O1483&lt;='Product Ratings'!$M$7,O1483&gt;='Product Ratings'!$L$7),'Product Ratings'!$J$7,IF(AND(O1483&lt;='Product Ratings'!$M$8,O1483&gt;='Product Ratings'!$L$8),'Product Ratings'!$J$8,IF(O1483&gt;='Product Ratings'!$L$9,'Product Ratings'!$J$9)))))</f>
        <v>1</v>
      </c>
      <c r="U1483" s="99" t="b">
        <f>IF(AND(N1483&lt;='Product Ratings'!$R$5,N1483&gt;='Product Ratings'!$Q$5),'Product Ratings'!$O$5,IF(AND(N1483&lt;='Product Ratings'!$R$6,N1483&gt;='Product Ratings'!$Q$6),'Product Ratings'!$O$6,IF(AND(N1483&lt;='Product Ratings'!$R$7,N1483&gt;='Product Ratings'!$Q$7),'Product Ratings'!$O$7,IF(AND(N1483&lt;='Product Ratings'!$R$8,N1483&gt;='Product Ratings'!$Q$8),'Product Ratings'!$O$8,IF(N1483&gt;='Product Ratings'!$Q$9,'Product Ratings'!$O$9)))))</f>
        <v>0</v>
      </c>
      <c r="V1483" s="99">
        <f>IF(AND(P1483&lt;='Product Ratings'!$V$5,P1483&gt;='Product Ratings'!$U$5),'Product Ratings'!$S$5,IF(AND(P1483&lt;='Product Ratings'!$V$6,P1483&gt;='Product Ratings'!$U$6),'Product Ratings'!$S$6,IF(AND(P1483&lt;='Product Ratings'!$V$7,P1483&gt;='Product Ratings'!$U$7),'Product Ratings'!$S$7,IF(AND(P1483&lt;='Product Ratings'!$V$8,P1483&gt;='Product Ratings'!$U$8),'Product Ratings'!$S$8,IF(P1483&gt;='Product Ratings'!$U$9,'Product Ratings'!$S$9)))))</f>
        <v>5</v>
      </c>
      <c r="W1483" s="135">
        <f t="shared" si="6"/>
        <v>9</v>
      </c>
      <c r="X1483" s="90"/>
      <c r="Y1483" s="90"/>
      <c r="Z1483" s="90"/>
      <c r="AA1483" s="90"/>
      <c r="AB1483" s="90"/>
    </row>
    <row r="1484" ht="12.75" customHeight="1">
      <c r="A1484" s="87"/>
      <c r="B1484" s="90"/>
      <c r="C1484" s="90"/>
      <c r="D1484" s="126">
        <v>2.0</v>
      </c>
      <c r="E1484" s="127">
        <v>657.39</v>
      </c>
      <c r="F1484" s="128">
        <f t="shared" si="7"/>
        <v>427.3035</v>
      </c>
      <c r="G1484" s="129">
        <f t="shared" si="1"/>
        <v>230.0865</v>
      </c>
      <c r="H1484" s="130">
        <f t="shared" si="2"/>
        <v>0.35</v>
      </c>
      <c r="I1484" s="131">
        <v>44632.0</v>
      </c>
      <c r="J1484" s="132">
        <v>44668.0</v>
      </c>
      <c r="K1484" s="123"/>
      <c r="L1484" s="90"/>
      <c r="M1484" s="133">
        <f t="shared" si="3"/>
        <v>328.695</v>
      </c>
      <c r="N1484" s="99"/>
      <c r="O1484" s="133">
        <f t="shared" si="5"/>
        <v>213.65175</v>
      </c>
      <c r="P1484" s="134">
        <v>0.64</v>
      </c>
      <c r="Q1484" s="90"/>
      <c r="R1484" s="99">
        <f>IF(AND(H1484&lt;='Product Ratings'!$E$5,H1484&gt;='Product Ratings'!$D$5),'Product Ratings'!$C$5,IF(AND(H1484&lt;='Product Ratings'!$E$6,H1484&gt;='Product Ratings'!$D$6),'Product Ratings'!$C$6,IF(AND(H1484&lt;='Product Ratings'!$E$7,H1484&gt;='Product Ratings'!$D$7),'Product Ratings'!$C$7,IF(AND(H1484&lt;='Product Ratings'!$E$8,H1484&gt;='Product Ratings'!$D$8),'Product Ratings'!$C$8,IF(H1484&gt;='Product Ratings'!$D$9,'Product Ratings'!$C$9)))))</f>
        <v>2</v>
      </c>
      <c r="S1484" s="99">
        <f>IF(AND(D1484&lt;='Product Ratings'!$I$5,D1484&gt;='Product Ratings'!$H$5),'Product Ratings'!$F$5,IF(AND(D1484&lt;='Product Ratings'!$I$6,D1484&gt;='Product Ratings'!$H$6),'Product Ratings'!$F$6,IF(AND(D1484&lt;='Product Ratings'!$I$7,I1484&gt;='Product Ratings'!$H$7),'Product Ratings'!$F$7,IF(AND(D1484&lt;='Product Ratings'!$I$8,D1484&gt;='Product Ratings'!$H$8),'Product Ratings'!$F$8,IF(D1484&gt;='Product Ratings'!$H$9,'Product Ratings'!$F$9)))))</f>
        <v>1</v>
      </c>
      <c r="T1484" s="99">
        <f>IF(AND(O1484&lt;='Product Ratings'!$M$5,O1484&gt;='Product Ratings'!$L$5),'Product Ratings'!$J$5,IF(AND(O1484&lt;='Product Ratings'!$M$6,O1484&gt;='Product Ratings'!$L$6),'Product Ratings'!$J$6,IF(AND(O1484&lt;='Product Ratings'!$M$7,O1484&gt;='Product Ratings'!$L$7),'Product Ratings'!$J$7,IF(AND(O1484&lt;='Product Ratings'!$M$8,O1484&gt;='Product Ratings'!$L$8),'Product Ratings'!$J$8,IF(O1484&gt;='Product Ratings'!$L$9,'Product Ratings'!$J$9)))))</f>
        <v>1</v>
      </c>
      <c r="U1484" s="99" t="b">
        <f>IF(AND(N1484&lt;='Product Ratings'!$R$5,N1484&gt;='Product Ratings'!$Q$5),'Product Ratings'!$O$5,IF(AND(N1484&lt;='Product Ratings'!$R$6,N1484&gt;='Product Ratings'!$Q$6),'Product Ratings'!$O$6,IF(AND(N1484&lt;='Product Ratings'!$R$7,N1484&gt;='Product Ratings'!$Q$7),'Product Ratings'!$O$7,IF(AND(N1484&lt;='Product Ratings'!$R$8,N1484&gt;='Product Ratings'!$Q$8),'Product Ratings'!$O$8,IF(N1484&gt;='Product Ratings'!$Q$9,'Product Ratings'!$O$9)))))</f>
        <v>0</v>
      </c>
      <c r="V1484" s="99">
        <f>IF(AND(P1484&lt;='Product Ratings'!$V$5,P1484&gt;='Product Ratings'!$U$5),'Product Ratings'!$S$5,IF(AND(P1484&lt;='Product Ratings'!$V$6,P1484&gt;='Product Ratings'!$U$6),'Product Ratings'!$S$6,IF(AND(P1484&lt;='Product Ratings'!$V$7,P1484&gt;='Product Ratings'!$U$7),'Product Ratings'!$S$7,IF(AND(P1484&lt;='Product Ratings'!$V$8,P1484&gt;='Product Ratings'!$U$8),'Product Ratings'!$S$8,IF(P1484&gt;='Product Ratings'!$U$9,'Product Ratings'!$S$9)))))</f>
        <v>5</v>
      </c>
      <c r="W1484" s="135">
        <f t="shared" si="6"/>
        <v>9</v>
      </c>
      <c r="X1484" s="90"/>
      <c r="Y1484" s="90"/>
      <c r="Z1484" s="90"/>
      <c r="AA1484" s="90"/>
      <c r="AB1484" s="90"/>
    </row>
    <row r="1485" ht="12.75" customHeight="1">
      <c r="A1485" s="87"/>
      <c r="B1485" s="90"/>
      <c r="C1485" s="90"/>
      <c r="D1485" s="126">
        <v>3.0</v>
      </c>
      <c r="E1485" s="127">
        <v>344.0</v>
      </c>
      <c r="F1485" s="128">
        <f t="shared" si="7"/>
        <v>223.6</v>
      </c>
      <c r="G1485" s="129">
        <f t="shared" si="1"/>
        <v>120.4</v>
      </c>
      <c r="H1485" s="130">
        <f t="shared" si="2"/>
        <v>0.35</v>
      </c>
      <c r="I1485" s="131">
        <v>44633.0</v>
      </c>
      <c r="J1485" s="132">
        <v>44669.0</v>
      </c>
      <c r="K1485" s="123"/>
      <c r="L1485" s="90"/>
      <c r="M1485" s="133">
        <f t="shared" si="3"/>
        <v>114.6666667</v>
      </c>
      <c r="N1485" s="99"/>
      <c r="O1485" s="133">
        <f t="shared" si="5"/>
        <v>74.53333333</v>
      </c>
      <c r="P1485" s="134">
        <v>0.67</v>
      </c>
      <c r="Q1485" s="90"/>
      <c r="R1485" s="99">
        <f>IF(AND(H1485&lt;='Product Ratings'!$E$5,H1485&gt;='Product Ratings'!$D$5),'Product Ratings'!$C$5,IF(AND(H1485&lt;='Product Ratings'!$E$6,H1485&gt;='Product Ratings'!$D$6),'Product Ratings'!$C$6,IF(AND(H1485&lt;='Product Ratings'!$E$7,H1485&gt;='Product Ratings'!$D$7),'Product Ratings'!$C$7,IF(AND(H1485&lt;='Product Ratings'!$E$8,H1485&gt;='Product Ratings'!$D$8),'Product Ratings'!$C$8,IF(H1485&gt;='Product Ratings'!$D$9,'Product Ratings'!$C$9)))))</f>
        <v>2</v>
      </c>
      <c r="S1485" s="99">
        <f>IF(AND(D1485&lt;='Product Ratings'!$I$5,D1485&gt;='Product Ratings'!$H$5),'Product Ratings'!$F$5,IF(AND(D1485&lt;='Product Ratings'!$I$6,D1485&gt;='Product Ratings'!$H$6),'Product Ratings'!$F$6,IF(AND(D1485&lt;='Product Ratings'!$I$7,I1485&gt;='Product Ratings'!$H$7),'Product Ratings'!$F$7,IF(AND(D1485&lt;='Product Ratings'!$I$8,D1485&gt;='Product Ratings'!$H$8),'Product Ratings'!$F$8,IF(D1485&gt;='Product Ratings'!$H$9,'Product Ratings'!$F$9)))))</f>
        <v>1</v>
      </c>
      <c r="T1485" s="99">
        <f>IF(AND(O1485&lt;='Product Ratings'!$M$5,O1485&gt;='Product Ratings'!$L$5),'Product Ratings'!$J$5,IF(AND(O1485&lt;='Product Ratings'!$M$6,O1485&gt;='Product Ratings'!$L$6),'Product Ratings'!$J$6,IF(AND(O1485&lt;='Product Ratings'!$M$7,O1485&gt;='Product Ratings'!$L$7),'Product Ratings'!$J$7,IF(AND(O1485&lt;='Product Ratings'!$M$8,O1485&gt;='Product Ratings'!$L$8),'Product Ratings'!$J$8,IF(O1485&gt;='Product Ratings'!$L$9,'Product Ratings'!$J$9)))))</f>
        <v>3</v>
      </c>
      <c r="U1485" s="99" t="b">
        <f>IF(AND(N1485&lt;='Product Ratings'!$R$5,N1485&gt;='Product Ratings'!$Q$5),'Product Ratings'!$O$5,IF(AND(N1485&lt;='Product Ratings'!$R$6,N1485&gt;='Product Ratings'!$Q$6),'Product Ratings'!$O$6,IF(AND(N1485&lt;='Product Ratings'!$R$7,N1485&gt;='Product Ratings'!$Q$7),'Product Ratings'!$O$7,IF(AND(N1485&lt;='Product Ratings'!$R$8,N1485&gt;='Product Ratings'!$Q$8),'Product Ratings'!$O$8,IF(N1485&gt;='Product Ratings'!$Q$9,'Product Ratings'!$O$9)))))</f>
        <v>0</v>
      </c>
      <c r="V1485" s="99">
        <f>IF(AND(P1485&lt;='Product Ratings'!$V$5,P1485&gt;='Product Ratings'!$U$5),'Product Ratings'!$S$5,IF(AND(P1485&lt;='Product Ratings'!$V$6,P1485&gt;='Product Ratings'!$U$6),'Product Ratings'!$S$6,IF(AND(P1485&lt;='Product Ratings'!$V$7,P1485&gt;='Product Ratings'!$U$7),'Product Ratings'!$S$7,IF(AND(P1485&lt;='Product Ratings'!$V$8,P1485&gt;='Product Ratings'!$U$8),'Product Ratings'!$S$8,IF(P1485&gt;='Product Ratings'!$U$9,'Product Ratings'!$S$9)))))</f>
        <v>5</v>
      </c>
      <c r="W1485" s="135">
        <f t="shared" si="6"/>
        <v>11</v>
      </c>
      <c r="X1485" s="90"/>
      <c r="Y1485" s="90"/>
      <c r="Z1485" s="90"/>
      <c r="AA1485" s="90"/>
      <c r="AB1485" s="90"/>
    </row>
    <row r="1486" ht="12.75" customHeight="1">
      <c r="A1486" s="87"/>
      <c r="B1486" s="90"/>
      <c r="C1486" s="90"/>
      <c r="D1486" s="126">
        <v>4.0</v>
      </c>
      <c r="E1486" s="127">
        <v>328.7</v>
      </c>
      <c r="F1486" s="128">
        <f t="shared" si="7"/>
        <v>213.655</v>
      </c>
      <c r="G1486" s="129">
        <f t="shared" si="1"/>
        <v>115.045</v>
      </c>
      <c r="H1486" s="130">
        <f t="shared" si="2"/>
        <v>0.35</v>
      </c>
      <c r="I1486" s="131">
        <v>44634.0</v>
      </c>
      <c r="J1486" s="132">
        <v>44670.0</v>
      </c>
      <c r="K1486" s="123"/>
      <c r="L1486" s="90"/>
      <c r="M1486" s="133">
        <f t="shared" si="3"/>
        <v>82.175</v>
      </c>
      <c r="N1486" s="99"/>
      <c r="O1486" s="133">
        <f t="shared" si="5"/>
        <v>53.41375</v>
      </c>
      <c r="P1486" s="134">
        <v>0.68</v>
      </c>
      <c r="Q1486" s="90"/>
      <c r="R1486" s="99">
        <f>IF(AND(H1486&lt;='Product Ratings'!$E$5,H1486&gt;='Product Ratings'!$D$5),'Product Ratings'!$C$5,IF(AND(H1486&lt;='Product Ratings'!$E$6,H1486&gt;='Product Ratings'!$D$6),'Product Ratings'!$C$6,IF(AND(H1486&lt;='Product Ratings'!$E$7,H1486&gt;='Product Ratings'!$D$7),'Product Ratings'!$C$7,IF(AND(H1486&lt;='Product Ratings'!$E$8,H1486&gt;='Product Ratings'!$D$8),'Product Ratings'!$C$8,IF(H1486&gt;='Product Ratings'!$D$9,'Product Ratings'!$C$9)))))</f>
        <v>2</v>
      </c>
      <c r="S1486" s="99">
        <f>IF(AND(D1486&lt;='Product Ratings'!$I$5,D1486&gt;='Product Ratings'!$H$5),'Product Ratings'!$F$5,IF(AND(D1486&lt;='Product Ratings'!$I$6,D1486&gt;='Product Ratings'!$H$6),'Product Ratings'!$F$6,IF(AND(D1486&lt;='Product Ratings'!$I$7,I1486&gt;='Product Ratings'!$H$7),'Product Ratings'!$F$7,IF(AND(D1486&lt;='Product Ratings'!$I$8,D1486&gt;='Product Ratings'!$H$8),'Product Ratings'!$F$8,IF(D1486&gt;='Product Ratings'!$H$9,'Product Ratings'!$F$9)))))</f>
        <v>1</v>
      </c>
      <c r="T1486" s="99">
        <f>IF(AND(O1486&lt;='Product Ratings'!$M$5,O1486&gt;='Product Ratings'!$L$5),'Product Ratings'!$J$5,IF(AND(O1486&lt;='Product Ratings'!$M$6,O1486&gt;='Product Ratings'!$L$6),'Product Ratings'!$J$6,IF(AND(O1486&lt;='Product Ratings'!$M$7,O1486&gt;='Product Ratings'!$L$7),'Product Ratings'!$J$7,IF(AND(O1486&lt;='Product Ratings'!$M$8,O1486&gt;='Product Ratings'!$L$8),'Product Ratings'!$J$8,IF(O1486&gt;='Product Ratings'!$L$9,'Product Ratings'!$J$9)))))</f>
        <v>3</v>
      </c>
      <c r="U1486" s="99" t="b">
        <f>IF(AND(N1486&lt;='Product Ratings'!$R$5,N1486&gt;='Product Ratings'!$Q$5),'Product Ratings'!$O$5,IF(AND(N1486&lt;='Product Ratings'!$R$6,N1486&gt;='Product Ratings'!$Q$6),'Product Ratings'!$O$6,IF(AND(N1486&lt;='Product Ratings'!$R$7,N1486&gt;='Product Ratings'!$Q$7),'Product Ratings'!$O$7,IF(AND(N1486&lt;='Product Ratings'!$R$8,N1486&gt;='Product Ratings'!$Q$8),'Product Ratings'!$O$8,IF(N1486&gt;='Product Ratings'!$Q$9,'Product Ratings'!$O$9)))))</f>
        <v>0</v>
      </c>
      <c r="V1486" s="99">
        <f>IF(AND(P1486&lt;='Product Ratings'!$V$5,P1486&gt;='Product Ratings'!$U$5),'Product Ratings'!$S$5,IF(AND(P1486&lt;='Product Ratings'!$V$6,P1486&gt;='Product Ratings'!$U$6),'Product Ratings'!$S$6,IF(AND(P1486&lt;='Product Ratings'!$V$7,P1486&gt;='Product Ratings'!$U$7),'Product Ratings'!$S$7,IF(AND(P1486&lt;='Product Ratings'!$V$8,P1486&gt;='Product Ratings'!$U$8),'Product Ratings'!$S$8,IF(P1486&gt;='Product Ratings'!$U$9,'Product Ratings'!$S$9)))))</f>
        <v>5</v>
      </c>
      <c r="W1486" s="135">
        <f t="shared" si="6"/>
        <v>11</v>
      </c>
      <c r="X1486" s="90"/>
      <c r="Y1486" s="90"/>
      <c r="Z1486" s="90"/>
      <c r="AA1486" s="90"/>
      <c r="AB1486" s="90"/>
    </row>
    <row r="1487" ht="12.75" customHeight="1">
      <c r="A1487" s="87"/>
      <c r="B1487" s="90"/>
      <c r="C1487" s="90"/>
      <c r="D1487" s="126">
        <v>5.0</v>
      </c>
      <c r="E1487" s="127">
        <v>498.96</v>
      </c>
      <c r="F1487" s="128">
        <f t="shared" si="7"/>
        <v>324.324</v>
      </c>
      <c r="G1487" s="129">
        <f t="shared" si="1"/>
        <v>174.636</v>
      </c>
      <c r="H1487" s="130">
        <f t="shared" si="2"/>
        <v>0.35</v>
      </c>
      <c r="I1487" s="131">
        <v>44635.0</v>
      </c>
      <c r="J1487" s="132">
        <v>44671.0</v>
      </c>
      <c r="K1487" s="123"/>
      <c r="L1487" s="90"/>
      <c r="M1487" s="133">
        <f t="shared" si="3"/>
        <v>99.792</v>
      </c>
      <c r="N1487" s="99"/>
      <c r="O1487" s="133">
        <f t="shared" si="5"/>
        <v>64.8648</v>
      </c>
      <c r="P1487" s="134">
        <v>0.62</v>
      </c>
      <c r="Q1487" s="90"/>
      <c r="R1487" s="99">
        <f>IF(AND(H1487&lt;='Product Ratings'!$E$5,H1487&gt;='Product Ratings'!$D$5),'Product Ratings'!$C$5,IF(AND(H1487&lt;='Product Ratings'!$E$6,H1487&gt;='Product Ratings'!$D$6),'Product Ratings'!$C$6,IF(AND(H1487&lt;='Product Ratings'!$E$7,H1487&gt;='Product Ratings'!$D$7),'Product Ratings'!$C$7,IF(AND(H1487&lt;='Product Ratings'!$E$8,H1487&gt;='Product Ratings'!$D$8),'Product Ratings'!$C$8,IF(H1487&gt;='Product Ratings'!$D$9,'Product Ratings'!$C$9)))))</f>
        <v>2</v>
      </c>
      <c r="S1487" s="99">
        <f>IF(AND(D1487&lt;='Product Ratings'!$I$5,D1487&gt;='Product Ratings'!$H$5),'Product Ratings'!$F$5,IF(AND(D1487&lt;='Product Ratings'!$I$6,D1487&gt;='Product Ratings'!$H$6),'Product Ratings'!$F$6,IF(AND(D1487&lt;='Product Ratings'!$I$7,I1487&gt;='Product Ratings'!$H$7),'Product Ratings'!$F$7,IF(AND(D1487&lt;='Product Ratings'!$I$8,D1487&gt;='Product Ratings'!$H$8),'Product Ratings'!$F$8,IF(D1487&gt;='Product Ratings'!$H$9,'Product Ratings'!$F$9)))))</f>
        <v>1</v>
      </c>
      <c r="T1487" s="99">
        <f>IF(AND(O1487&lt;='Product Ratings'!$M$5,O1487&gt;='Product Ratings'!$L$5),'Product Ratings'!$J$5,IF(AND(O1487&lt;='Product Ratings'!$M$6,O1487&gt;='Product Ratings'!$L$6),'Product Ratings'!$J$6,IF(AND(O1487&lt;='Product Ratings'!$M$7,O1487&gt;='Product Ratings'!$L$7),'Product Ratings'!$J$7,IF(AND(O1487&lt;='Product Ratings'!$M$8,O1487&gt;='Product Ratings'!$L$8),'Product Ratings'!$J$8,IF(O1487&gt;='Product Ratings'!$L$9,'Product Ratings'!$J$9)))))</f>
        <v>3</v>
      </c>
      <c r="U1487" s="99" t="b">
        <f>IF(AND(N1487&lt;='Product Ratings'!$R$5,N1487&gt;='Product Ratings'!$Q$5),'Product Ratings'!$O$5,IF(AND(N1487&lt;='Product Ratings'!$R$6,N1487&gt;='Product Ratings'!$Q$6),'Product Ratings'!$O$6,IF(AND(N1487&lt;='Product Ratings'!$R$7,N1487&gt;='Product Ratings'!$Q$7),'Product Ratings'!$O$7,IF(AND(N1487&lt;='Product Ratings'!$R$8,N1487&gt;='Product Ratings'!$Q$8),'Product Ratings'!$O$8,IF(N1487&gt;='Product Ratings'!$Q$9,'Product Ratings'!$O$9)))))</f>
        <v>0</v>
      </c>
      <c r="V1487" s="99">
        <f>IF(AND(P1487&lt;='Product Ratings'!$V$5,P1487&gt;='Product Ratings'!$U$5),'Product Ratings'!$S$5,IF(AND(P1487&lt;='Product Ratings'!$V$6,P1487&gt;='Product Ratings'!$U$6),'Product Ratings'!$S$6,IF(AND(P1487&lt;='Product Ratings'!$V$7,P1487&gt;='Product Ratings'!$U$7),'Product Ratings'!$S$7,IF(AND(P1487&lt;='Product Ratings'!$V$8,P1487&gt;='Product Ratings'!$U$8),'Product Ratings'!$S$8,IF(P1487&gt;='Product Ratings'!$U$9,'Product Ratings'!$S$9)))))</f>
        <v>5</v>
      </c>
      <c r="W1487" s="135">
        <f t="shared" si="6"/>
        <v>11</v>
      </c>
      <c r="X1487" s="90"/>
      <c r="Y1487" s="90"/>
      <c r="Z1487" s="90"/>
      <c r="AA1487" s="90"/>
      <c r="AB1487" s="90"/>
    </row>
    <row r="1488" ht="12.75" customHeight="1">
      <c r="A1488" s="87"/>
      <c r="B1488" s="90"/>
      <c r="C1488" s="90"/>
      <c r="D1488" s="126">
        <v>6.0</v>
      </c>
      <c r="E1488" s="127">
        <v>346.96</v>
      </c>
      <c r="F1488" s="128">
        <f t="shared" si="7"/>
        <v>225.524</v>
      </c>
      <c r="G1488" s="129">
        <f t="shared" si="1"/>
        <v>121.436</v>
      </c>
      <c r="H1488" s="130">
        <f t="shared" si="2"/>
        <v>0.35</v>
      </c>
      <c r="I1488" s="131">
        <v>44636.0</v>
      </c>
      <c r="J1488" s="132">
        <v>44672.0</v>
      </c>
      <c r="K1488" s="123"/>
      <c r="L1488" s="90"/>
      <c r="M1488" s="133">
        <f t="shared" si="3"/>
        <v>57.82666667</v>
      </c>
      <c r="N1488" s="99"/>
      <c r="O1488" s="133">
        <f t="shared" si="5"/>
        <v>37.58733333</v>
      </c>
      <c r="P1488" s="134">
        <v>0.69</v>
      </c>
      <c r="Q1488" s="90"/>
      <c r="R1488" s="99">
        <f>IF(AND(H1488&lt;='Product Ratings'!$E$5,H1488&gt;='Product Ratings'!$D$5),'Product Ratings'!$C$5,IF(AND(H1488&lt;='Product Ratings'!$E$6,H1488&gt;='Product Ratings'!$D$6),'Product Ratings'!$C$6,IF(AND(H1488&lt;='Product Ratings'!$E$7,H1488&gt;='Product Ratings'!$D$7),'Product Ratings'!$C$7,IF(AND(H1488&lt;='Product Ratings'!$E$8,H1488&gt;='Product Ratings'!$D$8),'Product Ratings'!$C$8,IF(H1488&gt;='Product Ratings'!$D$9,'Product Ratings'!$C$9)))))</f>
        <v>2</v>
      </c>
      <c r="S1488" s="99">
        <f>IF(AND(D1488&lt;='Product Ratings'!$I$5,D1488&gt;='Product Ratings'!$H$5),'Product Ratings'!$F$5,IF(AND(D1488&lt;='Product Ratings'!$I$6,D1488&gt;='Product Ratings'!$H$6),'Product Ratings'!$F$6,IF(AND(D1488&lt;='Product Ratings'!$I$7,I1488&gt;='Product Ratings'!$H$7),'Product Ratings'!$F$7,IF(AND(D1488&lt;='Product Ratings'!$I$8,D1488&gt;='Product Ratings'!$H$8),'Product Ratings'!$F$8,IF(D1488&gt;='Product Ratings'!$H$9,'Product Ratings'!$F$9)))))</f>
        <v>2</v>
      </c>
      <c r="T1488" s="99">
        <f>IF(AND(O1488&lt;='Product Ratings'!$M$5,O1488&gt;='Product Ratings'!$L$5),'Product Ratings'!$J$5,IF(AND(O1488&lt;='Product Ratings'!$M$6,O1488&gt;='Product Ratings'!$L$6),'Product Ratings'!$J$6,IF(AND(O1488&lt;='Product Ratings'!$M$7,O1488&gt;='Product Ratings'!$L$7),'Product Ratings'!$J$7,IF(AND(O1488&lt;='Product Ratings'!$M$8,O1488&gt;='Product Ratings'!$L$8),'Product Ratings'!$J$8,IF(O1488&gt;='Product Ratings'!$L$9,'Product Ratings'!$J$9)))))</f>
        <v>4</v>
      </c>
      <c r="U1488" s="99" t="b">
        <f>IF(AND(N1488&lt;='Product Ratings'!$R$5,N1488&gt;='Product Ratings'!$Q$5),'Product Ratings'!$O$5,IF(AND(N1488&lt;='Product Ratings'!$R$6,N1488&gt;='Product Ratings'!$Q$6),'Product Ratings'!$O$6,IF(AND(N1488&lt;='Product Ratings'!$R$7,N1488&gt;='Product Ratings'!$Q$7),'Product Ratings'!$O$7,IF(AND(N1488&lt;='Product Ratings'!$R$8,N1488&gt;='Product Ratings'!$Q$8),'Product Ratings'!$O$8,IF(N1488&gt;='Product Ratings'!$Q$9,'Product Ratings'!$O$9)))))</f>
        <v>0</v>
      </c>
      <c r="V1488" s="99">
        <f>IF(AND(P1488&lt;='Product Ratings'!$V$5,P1488&gt;='Product Ratings'!$U$5),'Product Ratings'!$S$5,IF(AND(P1488&lt;='Product Ratings'!$V$6,P1488&gt;='Product Ratings'!$U$6),'Product Ratings'!$S$6,IF(AND(P1488&lt;='Product Ratings'!$V$7,P1488&gt;='Product Ratings'!$U$7),'Product Ratings'!$S$7,IF(AND(P1488&lt;='Product Ratings'!$V$8,P1488&gt;='Product Ratings'!$U$8),'Product Ratings'!$S$8,IF(P1488&gt;='Product Ratings'!$U$9,'Product Ratings'!$S$9)))))</f>
        <v>5</v>
      </c>
      <c r="W1488" s="135">
        <f t="shared" si="6"/>
        <v>13</v>
      </c>
      <c r="X1488" s="90"/>
      <c r="Y1488" s="90"/>
      <c r="Z1488" s="90"/>
      <c r="AA1488" s="90"/>
      <c r="AB1488" s="90"/>
    </row>
    <row r="1489" ht="12.75" customHeight="1">
      <c r="A1489" s="87"/>
      <c r="B1489" s="90"/>
      <c r="C1489" s="90"/>
      <c r="D1489" s="126">
        <v>1.0</v>
      </c>
      <c r="E1489" s="127">
        <v>256.52</v>
      </c>
      <c r="F1489" s="128">
        <f t="shared" si="7"/>
        <v>166.738</v>
      </c>
      <c r="G1489" s="129">
        <f t="shared" si="1"/>
        <v>89.782</v>
      </c>
      <c r="H1489" s="130">
        <f t="shared" si="2"/>
        <v>0.35</v>
      </c>
      <c r="I1489" s="131">
        <v>44637.0</v>
      </c>
      <c r="J1489" s="132">
        <v>44673.0</v>
      </c>
      <c r="K1489" s="123"/>
      <c r="L1489" s="90"/>
      <c r="M1489" s="133">
        <f t="shared" si="3"/>
        <v>256.52</v>
      </c>
      <c r="N1489" s="99"/>
      <c r="O1489" s="133">
        <f t="shared" si="5"/>
        <v>166.738</v>
      </c>
      <c r="P1489" s="134">
        <v>0.64</v>
      </c>
      <c r="Q1489" s="90"/>
      <c r="R1489" s="99">
        <f>IF(AND(H1489&lt;='Product Ratings'!$E$5,H1489&gt;='Product Ratings'!$D$5),'Product Ratings'!$C$5,IF(AND(H1489&lt;='Product Ratings'!$E$6,H1489&gt;='Product Ratings'!$D$6),'Product Ratings'!$C$6,IF(AND(H1489&lt;='Product Ratings'!$E$7,H1489&gt;='Product Ratings'!$D$7),'Product Ratings'!$C$7,IF(AND(H1489&lt;='Product Ratings'!$E$8,H1489&gt;='Product Ratings'!$D$8),'Product Ratings'!$C$8,IF(H1489&gt;='Product Ratings'!$D$9,'Product Ratings'!$C$9)))))</f>
        <v>2</v>
      </c>
      <c r="S1489" s="99">
        <f>IF(AND(D1489&lt;='Product Ratings'!$I$5,D1489&gt;='Product Ratings'!$H$5),'Product Ratings'!$F$5,IF(AND(D1489&lt;='Product Ratings'!$I$6,D1489&gt;='Product Ratings'!$H$6),'Product Ratings'!$F$6,IF(AND(D1489&lt;='Product Ratings'!$I$7,I1489&gt;='Product Ratings'!$H$7),'Product Ratings'!$F$7,IF(AND(D1489&lt;='Product Ratings'!$I$8,D1489&gt;='Product Ratings'!$H$8),'Product Ratings'!$F$8,IF(D1489&gt;='Product Ratings'!$H$9,'Product Ratings'!$F$9)))))</f>
        <v>1</v>
      </c>
      <c r="T1489" s="99">
        <f>IF(AND(O1489&lt;='Product Ratings'!$M$5,O1489&gt;='Product Ratings'!$L$5),'Product Ratings'!$J$5,IF(AND(O1489&lt;='Product Ratings'!$M$6,O1489&gt;='Product Ratings'!$L$6),'Product Ratings'!$J$6,IF(AND(O1489&lt;='Product Ratings'!$M$7,O1489&gt;='Product Ratings'!$L$7),'Product Ratings'!$J$7,IF(AND(O1489&lt;='Product Ratings'!$M$8,O1489&gt;='Product Ratings'!$L$8),'Product Ratings'!$J$8,IF(O1489&gt;='Product Ratings'!$L$9,'Product Ratings'!$J$9)))))</f>
        <v>2</v>
      </c>
      <c r="U1489" s="99" t="b">
        <f>IF(AND(N1489&lt;='Product Ratings'!$R$5,N1489&gt;='Product Ratings'!$Q$5),'Product Ratings'!$O$5,IF(AND(N1489&lt;='Product Ratings'!$R$6,N1489&gt;='Product Ratings'!$Q$6),'Product Ratings'!$O$6,IF(AND(N1489&lt;='Product Ratings'!$R$7,N1489&gt;='Product Ratings'!$Q$7),'Product Ratings'!$O$7,IF(AND(N1489&lt;='Product Ratings'!$R$8,N1489&gt;='Product Ratings'!$Q$8),'Product Ratings'!$O$8,IF(N1489&gt;='Product Ratings'!$Q$9,'Product Ratings'!$O$9)))))</f>
        <v>0</v>
      </c>
      <c r="V1489" s="99">
        <f>IF(AND(P1489&lt;='Product Ratings'!$V$5,P1489&gt;='Product Ratings'!$U$5),'Product Ratings'!$S$5,IF(AND(P1489&lt;='Product Ratings'!$V$6,P1489&gt;='Product Ratings'!$U$6),'Product Ratings'!$S$6,IF(AND(P1489&lt;='Product Ratings'!$V$7,P1489&gt;='Product Ratings'!$U$7),'Product Ratings'!$S$7,IF(AND(P1489&lt;='Product Ratings'!$V$8,P1489&gt;='Product Ratings'!$U$8),'Product Ratings'!$S$8,IF(P1489&gt;='Product Ratings'!$U$9,'Product Ratings'!$S$9)))))</f>
        <v>5</v>
      </c>
      <c r="W1489" s="135">
        <f t="shared" si="6"/>
        <v>10</v>
      </c>
      <c r="X1489" s="90"/>
      <c r="Y1489" s="90"/>
      <c r="Z1489" s="90"/>
      <c r="AA1489" s="90"/>
      <c r="AB1489" s="90"/>
    </row>
    <row r="1490" ht="12.75" customHeight="1">
      <c r="A1490" s="87"/>
      <c r="B1490" s="90"/>
      <c r="C1490" s="90"/>
      <c r="D1490" s="126">
        <v>2.0</v>
      </c>
      <c r="E1490" s="127">
        <v>54.0</v>
      </c>
      <c r="F1490" s="128">
        <f t="shared" si="7"/>
        <v>35.1</v>
      </c>
      <c r="G1490" s="129">
        <f t="shared" si="1"/>
        <v>18.9</v>
      </c>
      <c r="H1490" s="130">
        <f t="shared" si="2"/>
        <v>0.35</v>
      </c>
      <c r="I1490" s="131">
        <v>44638.0</v>
      </c>
      <c r="J1490" s="132">
        <v>44674.0</v>
      </c>
      <c r="K1490" s="123"/>
      <c r="L1490" s="90"/>
      <c r="M1490" s="133">
        <f t="shared" si="3"/>
        <v>27</v>
      </c>
      <c r="N1490" s="99"/>
      <c r="O1490" s="133">
        <f t="shared" si="5"/>
        <v>17.55</v>
      </c>
      <c r="P1490" s="134">
        <v>0.15</v>
      </c>
      <c r="Q1490" s="90"/>
      <c r="R1490" s="99">
        <f>IF(AND(H1490&lt;='Product Ratings'!$E$5,H1490&gt;='Product Ratings'!$D$5),'Product Ratings'!$C$5,IF(AND(H1490&lt;='Product Ratings'!$E$6,H1490&gt;='Product Ratings'!$D$6),'Product Ratings'!$C$6,IF(AND(H1490&lt;='Product Ratings'!$E$7,H1490&gt;='Product Ratings'!$D$7),'Product Ratings'!$C$7,IF(AND(H1490&lt;='Product Ratings'!$E$8,H1490&gt;='Product Ratings'!$D$8),'Product Ratings'!$C$8,IF(H1490&gt;='Product Ratings'!$D$9,'Product Ratings'!$C$9)))))</f>
        <v>2</v>
      </c>
      <c r="S1490" s="99">
        <f>IF(AND(D1490&lt;='Product Ratings'!$I$5,D1490&gt;='Product Ratings'!$H$5),'Product Ratings'!$F$5,IF(AND(D1490&lt;='Product Ratings'!$I$6,D1490&gt;='Product Ratings'!$H$6),'Product Ratings'!$F$6,IF(AND(D1490&lt;='Product Ratings'!$I$7,I1490&gt;='Product Ratings'!$H$7),'Product Ratings'!$F$7,IF(AND(D1490&lt;='Product Ratings'!$I$8,D1490&gt;='Product Ratings'!$H$8),'Product Ratings'!$F$8,IF(D1490&gt;='Product Ratings'!$H$9,'Product Ratings'!$F$9)))))</f>
        <v>1</v>
      </c>
      <c r="T1490" s="99">
        <f>IF(AND(O1490&lt;='Product Ratings'!$M$5,O1490&gt;='Product Ratings'!$L$5),'Product Ratings'!$J$5,IF(AND(O1490&lt;='Product Ratings'!$M$6,O1490&gt;='Product Ratings'!$L$6),'Product Ratings'!$J$6,IF(AND(O1490&lt;='Product Ratings'!$M$7,O1490&gt;='Product Ratings'!$L$7),'Product Ratings'!$J$7,IF(AND(O1490&lt;='Product Ratings'!$M$8,O1490&gt;='Product Ratings'!$L$8),'Product Ratings'!$J$8,IF(O1490&gt;='Product Ratings'!$L$9,'Product Ratings'!$J$9)))))</f>
        <v>5</v>
      </c>
      <c r="U1490" s="99" t="b">
        <f>IF(AND(N1490&lt;='Product Ratings'!$R$5,N1490&gt;='Product Ratings'!$Q$5),'Product Ratings'!$O$5,IF(AND(N1490&lt;='Product Ratings'!$R$6,N1490&gt;='Product Ratings'!$Q$6),'Product Ratings'!$O$6,IF(AND(N1490&lt;='Product Ratings'!$R$7,N1490&gt;='Product Ratings'!$Q$7),'Product Ratings'!$O$7,IF(AND(N1490&lt;='Product Ratings'!$R$8,N1490&gt;='Product Ratings'!$Q$8),'Product Ratings'!$O$8,IF(N1490&gt;='Product Ratings'!$Q$9,'Product Ratings'!$O$9)))))</f>
        <v>0</v>
      </c>
      <c r="V1490" s="99">
        <f>IF(AND(P1490&lt;='Product Ratings'!$V$5,P1490&gt;='Product Ratings'!$U$5),'Product Ratings'!$S$5,IF(AND(P1490&lt;='Product Ratings'!$V$6,P1490&gt;='Product Ratings'!$U$6),'Product Ratings'!$S$6,IF(AND(P1490&lt;='Product Ratings'!$V$7,P1490&gt;='Product Ratings'!$U$7),'Product Ratings'!$S$7,IF(AND(P1490&lt;='Product Ratings'!$V$8,P1490&gt;='Product Ratings'!$U$8),'Product Ratings'!$S$8,IF(P1490&gt;='Product Ratings'!$U$9,'Product Ratings'!$S$9)))))</f>
        <v>3</v>
      </c>
      <c r="W1490" s="135">
        <f t="shared" si="6"/>
        <v>11</v>
      </c>
      <c r="X1490" s="90"/>
      <c r="Y1490" s="90"/>
      <c r="Z1490" s="90"/>
      <c r="AA1490" s="90"/>
      <c r="AB1490" s="90"/>
    </row>
    <row r="1491" ht="12.75" customHeight="1">
      <c r="A1491" s="87"/>
      <c r="B1491" s="90"/>
      <c r="C1491" s="90"/>
      <c r="D1491" s="126">
        <v>3.0</v>
      </c>
      <c r="E1491" s="127">
        <v>277.91</v>
      </c>
      <c r="F1491" s="128">
        <f t="shared" si="7"/>
        <v>180.6415</v>
      </c>
      <c r="G1491" s="129">
        <f t="shared" si="1"/>
        <v>97.2685</v>
      </c>
      <c r="H1491" s="130">
        <f t="shared" si="2"/>
        <v>0.35</v>
      </c>
      <c r="I1491" s="131">
        <v>44639.0</v>
      </c>
      <c r="J1491" s="132">
        <v>44675.0</v>
      </c>
      <c r="K1491" s="123"/>
      <c r="L1491" s="90"/>
      <c r="M1491" s="133">
        <f t="shared" si="3"/>
        <v>92.63666667</v>
      </c>
      <c r="N1491" s="99"/>
      <c r="O1491" s="133">
        <f t="shared" si="5"/>
        <v>60.21383333</v>
      </c>
      <c r="P1491" s="134">
        <v>0.85</v>
      </c>
      <c r="Q1491" s="90"/>
      <c r="R1491" s="99">
        <f>IF(AND(H1491&lt;='Product Ratings'!$E$5,H1491&gt;='Product Ratings'!$D$5),'Product Ratings'!$C$5,IF(AND(H1491&lt;='Product Ratings'!$E$6,H1491&gt;='Product Ratings'!$D$6),'Product Ratings'!$C$6,IF(AND(H1491&lt;='Product Ratings'!$E$7,H1491&gt;='Product Ratings'!$D$7),'Product Ratings'!$C$7,IF(AND(H1491&lt;='Product Ratings'!$E$8,H1491&gt;='Product Ratings'!$D$8),'Product Ratings'!$C$8,IF(H1491&gt;='Product Ratings'!$D$9,'Product Ratings'!$C$9)))))</f>
        <v>2</v>
      </c>
      <c r="S1491" s="99">
        <f>IF(AND(D1491&lt;='Product Ratings'!$I$5,D1491&gt;='Product Ratings'!$H$5),'Product Ratings'!$F$5,IF(AND(D1491&lt;='Product Ratings'!$I$6,D1491&gt;='Product Ratings'!$H$6),'Product Ratings'!$F$6,IF(AND(D1491&lt;='Product Ratings'!$I$7,I1491&gt;='Product Ratings'!$H$7),'Product Ratings'!$F$7,IF(AND(D1491&lt;='Product Ratings'!$I$8,D1491&gt;='Product Ratings'!$H$8),'Product Ratings'!$F$8,IF(D1491&gt;='Product Ratings'!$H$9,'Product Ratings'!$F$9)))))</f>
        <v>1</v>
      </c>
      <c r="T1491" s="99">
        <f>IF(AND(O1491&lt;='Product Ratings'!$M$5,O1491&gt;='Product Ratings'!$L$5),'Product Ratings'!$J$5,IF(AND(O1491&lt;='Product Ratings'!$M$6,O1491&gt;='Product Ratings'!$L$6),'Product Ratings'!$J$6,IF(AND(O1491&lt;='Product Ratings'!$M$7,O1491&gt;='Product Ratings'!$L$7),'Product Ratings'!$J$7,IF(AND(O1491&lt;='Product Ratings'!$M$8,O1491&gt;='Product Ratings'!$L$8),'Product Ratings'!$J$8,IF(O1491&gt;='Product Ratings'!$L$9,'Product Ratings'!$J$9)))))</f>
        <v>3</v>
      </c>
      <c r="U1491" s="99" t="b">
        <f>IF(AND(N1491&lt;='Product Ratings'!$R$5,N1491&gt;='Product Ratings'!$Q$5),'Product Ratings'!$O$5,IF(AND(N1491&lt;='Product Ratings'!$R$6,N1491&gt;='Product Ratings'!$Q$6),'Product Ratings'!$O$6,IF(AND(N1491&lt;='Product Ratings'!$R$7,N1491&gt;='Product Ratings'!$Q$7),'Product Ratings'!$O$7,IF(AND(N1491&lt;='Product Ratings'!$R$8,N1491&gt;='Product Ratings'!$Q$8),'Product Ratings'!$O$8,IF(N1491&gt;='Product Ratings'!$Q$9,'Product Ratings'!$O$9)))))</f>
        <v>0</v>
      </c>
      <c r="V1491" s="99">
        <f>IF(AND(P1491&lt;='Product Ratings'!$V$5,P1491&gt;='Product Ratings'!$U$5),'Product Ratings'!$S$5,IF(AND(P1491&lt;='Product Ratings'!$V$6,P1491&gt;='Product Ratings'!$U$6),'Product Ratings'!$S$6,IF(AND(P1491&lt;='Product Ratings'!$V$7,P1491&gt;='Product Ratings'!$U$7),'Product Ratings'!$S$7,IF(AND(P1491&lt;='Product Ratings'!$V$8,P1491&gt;='Product Ratings'!$U$8),'Product Ratings'!$S$8,IF(P1491&gt;='Product Ratings'!$U$9,'Product Ratings'!$S$9)))))</f>
        <v>5</v>
      </c>
      <c r="W1491" s="135">
        <f t="shared" si="6"/>
        <v>11</v>
      </c>
      <c r="X1491" s="90"/>
      <c r="Y1491" s="90"/>
      <c r="Z1491" s="90"/>
      <c r="AA1491" s="90"/>
      <c r="AB1491" s="90"/>
    </row>
    <row r="1492" ht="12.75" customHeight="1">
      <c r="A1492" s="87"/>
      <c r="B1492" s="90"/>
      <c r="C1492" s="90"/>
      <c r="D1492" s="126">
        <v>4.0</v>
      </c>
      <c r="E1492" s="127">
        <v>317.22</v>
      </c>
      <c r="F1492" s="128">
        <f t="shared" si="7"/>
        <v>206.193</v>
      </c>
      <c r="G1492" s="129">
        <f t="shared" si="1"/>
        <v>111.027</v>
      </c>
      <c r="H1492" s="130">
        <f t="shared" si="2"/>
        <v>0.35</v>
      </c>
      <c r="I1492" s="131">
        <v>44640.0</v>
      </c>
      <c r="J1492" s="132">
        <v>44676.0</v>
      </c>
      <c r="K1492" s="123"/>
      <c r="L1492" s="90"/>
      <c r="M1492" s="133">
        <f t="shared" si="3"/>
        <v>79.305</v>
      </c>
      <c r="N1492" s="99"/>
      <c r="O1492" s="133">
        <f t="shared" si="5"/>
        <v>51.54825</v>
      </c>
      <c r="P1492" s="134">
        <v>0.87</v>
      </c>
      <c r="Q1492" s="90"/>
      <c r="R1492" s="99">
        <f>IF(AND(H1492&lt;='Product Ratings'!$E$5,H1492&gt;='Product Ratings'!$D$5),'Product Ratings'!$C$5,IF(AND(H1492&lt;='Product Ratings'!$E$6,H1492&gt;='Product Ratings'!$D$6),'Product Ratings'!$C$6,IF(AND(H1492&lt;='Product Ratings'!$E$7,H1492&gt;='Product Ratings'!$D$7),'Product Ratings'!$C$7,IF(AND(H1492&lt;='Product Ratings'!$E$8,H1492&gt;='Product Ratings'!$D$8),'Product Ratings'!$C$8,IF(H1492&gt;='Product Ratings'!$D$9,'Product Ratings'!$C$9)))))</f>
        <v>2</v>
      </c>
      <c r="S1492" s="99">
        <f>IF(AND(D1492&lt;='Product Ratings'!$I$5,D1492&gt;='Product Ratings'!$H$5),'Product Ratings'!$F$5,IF(AND(D1492&lt;='Product Ratings'!$I$6,D1492&gt;='Product Ratings'!$H$6),'Product Ratings'!$F$6,IF(AND(D1492&lt;='Product Ratings'!$I$7,I1492&gt;='Product Ratings'!$H$7),'Product Ratings'!$F$7,IF(AND(D1492&lt;='Product Ratings'!$I$8,D1492&gt;='Product Ratings'!$H$8),'Product Ratings'!$F$8,IF(D1492&gt;='Product Ratings'!$H$9,'Product Ratings'!$F$9)))))</f>
        <v>1</v>
      </c>
      <c r="T1492" s="99">
        <f>IF(AND(O1492&lt;='Product Ratings'!$M$5,O1492&gt;='Product Ratings'!$L$5),'Product Ratings'!$J$5,IF(AND(O1492&lt;='Product Ratings'!$M$6,O1492&gt;='Product Ratings'!$L$6),'Product Ratings'!$J$6,IF(AND(O1492&lt;='Product Ratings'!$M$7,O1492&gt;='Product Ratings'!$L$7),'Product Ratings'!$J$7,IF(AND(O1492&lt;='Product Ratings'!$M$8,O1492&gt;='Product Ratings'!$L$8),'Product Ratings'!$J$8,IF(O1492&gt;='Product Ratings'!$L$9,'Product Ratings'!$J$9)))))</f>
        <v>3</v>
      </c>
      <c r="U1492" s="99" t="b">
        <f>IF(AND(N1492&lt;='Product Ratings'!$R$5,N1492&gt;='Product Ratings'!$Q$5),'Product Ratings'!$O$5,IF(AND(N1492&lt;='Product Ratings'!$R$6,N1492&gt;='Product Ratings'!$Q$6),'Product Ratings'!$O$6,IF(AND(N1492&lt;='Product Ratings'!$R$7,N1492&gt;='Product Ratings'!$Q$7),'Product Ratings'!$O$7,IF(AND(N1492&lt;='Product Ratings'!$R$8,N1492&gt;='Product Ratings'!$Q$8),'Product Ratings'!$O$8,IF(N1492&gt;='Product Ratings'!$Q$9,'Product Ratings'!$O$9)))))</f>
        <v>0</v>
      </c>
      <c r="V1492" s="99">
        <f>IF(AND(P1492&lt;='Product Ratings'!$V$5,P1492&gt;='Product Ratings'!$U$5),'Product Ratings'!$S$5,IF(AND(P1492&lt;='Product Ratings'!$V$6,P1492&gt;='Product Ratings'!$U$6),'Product Ratings'!$S$6,IF(AND(P1492&lt;='Product Ratings'!$V$7,P1492&gt;='Product Ratings'!$U$7),'Product Ratings'!$S$7,IF(AND(P1492&lt;='Product Ratings'!$V$8,P1492&gt;='Product Ratings'!$U$8),'Product Ratings'!$S$8,IF(P1492&gt;='Product Ratings'!$U$9,'Product Ratings'!$S$9)))))</f>
        <v>5</v>
      </c>
      <c r="W1492" s="135">
        <f t="shared" si="6"/>
        <v>11</v>
      </c>
      <c r="X1492" s="90"/>
      <c r="Y1492" s="90"/>
      <c r="Z1492" s="90"/>
      <c r="AA1492" s="90"/>
      <c r="AB1492" s="90"/>
    </row>
    <row r="1493" ht="12.75" customHeight="1">
      <c r="A1493" s="87"/>
      <c r="B1493" s="90"/>
      <c r="C1493" s="90"/>
      <c r="D1493" s="126">
        <v>5.0</v>
      </c>
      <c r="E1493" s="127">
        <v>244.17</v>
      </c>
      <c r="F1493" s="128">
        <f t="shared" si="7"/>
        <v>158.7105</v>
      </c>
      <c r="G1493" s="129">
        <f t="shared" si="1"/>
        <v>85.4595</v>
      </c>
      <c r="H1493" s="130">
        <f t="shared" si="2"/>
        <v>0.35</v>
      </c>
      <c r="I1493" s="131">
        <v>44641.0</v>
      </c>
      <c r="J1493" s="132">
        <v>44677.0</v>
      </c>
      <c r="K1493" s="123"/>
      <c r="L1493" s="90"/>
      <c r="M1493" s="133">
        <f t="shared" si="3"/>
        <v>48.834</v>
      </c>
      <c r="N1493" s="99"/>
      <c r="O1493" s="133">
        <f t="shared" si="5"/>
        <v>31.7421</v>
      </c>
      <c r="P1493" s="134">
        <v>0.88</v>
      </c>
      <c r="Q1493" s="90"/>
      <c r="R1493" s="99">
        <f>IF(AND(H1493&lt;='Product Ratings'!$E$5,H1493&gt;='Product Ratings'!$D$5),'Product Ratings'!$C$5,IF(AND(H1493&lt;='Product Ratings'!$E$6,H1493&gt;='Product Ratings'!$D$6),'Product Ratings'!$C$6,IF(AND(H1493&lt;='Product Ratings'!$E$7,H1493&gt;='Product Ratings'!$D$7),'Product Ratings'!$C$7,IF(AND(H1493&lt;='Product Ratings'!$E$8,H1493&gt;='Product Ratings'!$D$8),'Product Ratings'!$C$8,IF(H1493&gt;='Product Ratings'!$D$9,'Product Ratings'!$C$9)))))</f>
        <v>2</v>
      </c>
      <c r="S1493" s="99">
        <f>IF(AND(D1493&lt;='Product Ratings'!$I$5,D1493&gt;='Product Ratings'!$H$5),'Product Ratings'!$F$5,IF(AND(D1493&lt;='Product Ratings'!$I$6,D1493&gt;='Product Ratings'!$H$6),'Product Ratings'!$F$6,IF(AND(D1493&lt;='Product Ratings'!$I$7,I1493&gt;='Product Ratings'!$H$7),'Product Ratings'!$F$7,IF(AND(D1493&lt;='Product Ratings'!$I$8,D1493&gt;='Product Ratings'!$H$8),'Product Ratings'!$F$8,IF(D1493&gt;='Product Ratings'!$H$9,'Product Ratings'!$F$9)))))</f>
        <v>1</v>
      </c>
      <c r="T1493" s="99">
        <f>IF(AND(O1493&lt;='Product Ratings'!$M$5,O1493&gt;='Product Ratings'!$L$5),'Product Ratings'!$J$5,IF(AND(O1493&lt;='Product Ratings'!$M$6,O1493&gt;='Product Ratings'!$L$6),'Product Ratings'!$J$6,IF(AND(O1493&lt;='Product Ratings'!$M$7,O1493&gt;='Product Ratings'!$L$7),'Product Ratings'!$J$7,IF(AND(O1493&lt;='Product Ratings'!$M$8,O1493&gt;='Product Ratings'!$L$8),'Product Ratings'!$J$8,IF(O1493&gt;='Product Ratings'!$L$9,'Product Ratings'!$J$9)))))</f>
        <v>4</v>
      </c>
      <c r="U1493" s="99" t="b">
        <f>IF(AND(N1493&lt;='Product Ratings'!$R$5,N1493&gt;='Product Ratings'!$Q$5),'Product Ratings'!$O$5,IF(AND(N1493&lt;='Product Ratings'!$R$6,N1493&gt;='Product Ratings'!$Q$6),'Product Ratings'!$O$6,IF(AND(N1493&lt;='Product Ratings'!$R$7,N1493&gt;='Product Ratings'!$Q$7),'Product Ratings'!$O$7,IF(AND(N1493&lt;='Product Ratings'!$R$8,N1493&gt;='Product Ratings'!$Q$8),'Product Ratings'!$O$8,IF(N1493&gt;='Product Ratings'!$Q$9,'Product Ratings'!$O$9)))))</f>
        <v>0</v>
      </c>
      <c r="V1493" s="99">
        <f>IF(AND(P1493&lt;='Product Ratings'!$V$5,P1493&gt;='Product Ratings'!$U$5),'Product Ratings'!$S$5,IF(AND(P1493&lt;='Product Ratings'!$V$6,P1493&gt;='Product Ratings'!$U$6),'Product Ratings'!$S$6,IF(AND(P1493&lt;='Product Ratings'!$V$7,P1493&gt;='Product Ratings'!$U$7),'Product Ratings'!$S$7,IF(AND(P1493&lt;='Product Ratings'!$V$8,P1493&gt;='Product Ratings'!$U$8),'Product Ratings'!$S$8,IF(P1493&gt;='Product Ratings'!$U$9,'Product Ratings'!$S$9)))))</f>
        <v>5</v>
      </c>
      <c r="W1493" s="135">
        <f t="shared" si="6"/>
        <v>12</v>
      </c>
      <c r="X1493" s="90"/>
      <c r="Y1493" s="90"/>
      <c r="Z1493" s="90"/>
      <c r="AA1493" s="90"/>
      <c r="AB1493" s="90"/>
    </row>
    <row r="1494" ht="12.75" customHeight="1">
      <c r="A1494" s="87"/>
      <c r="B1494" s="90"/>
      <c r="C1494" s="90"/>
      <c r="D1494" s="126">
        <v>6.0</v>
      </c>
      <c r="E1494" s="127">
        <v>183.31</v>
      </c>
      <c r="F1494" s="128">
        <f t="shared" si="7"/>
        <v>119.1515</v>
      </c>
      <c r="G1494" s="129">
        <f t="shared" si="1"/>
        <v>64.1585</v>
      </c>
      <c r="H1494" s="130">
        <f t="shared" si="2"/>
        <v>0.35</v>
      </c>
      <c r="I1494" s="131">
        <v>44642.0</v>
      </c>
      <c r="J1494" s="132">
        <v>44678.0</v>
      </c>
      <c r="K1494" s="123"/>
      <c r="L1494" s="90"/>
      <c r="M1494" s="133">
        <f t="shared" si="3"/>
        <v>30.55166667</v>
      </c>
      <c r="N1494" s="99"/>
      <c r="O1494" s="133">
        <f t="shared" si="5"/>
        <v>19.85858333</v>
      </c>
      <c r="P1494" s="134">
        <v>0.89</v>
      </c>
      <c r="Q1494" s="90"/>
      <c r="R1494" s="99">
        <f>IF(AND(H1494&lt;='Product Ratings'!$E$5,H1494&gt;='Product Ratings'!$D$5),'Product Ratings'!$C$5,IF(AND(H1494&lt;='Product Ratings'!$E$6,H1494&gt;='Product Ratings'!$D$6),'Product Ratings'!$C$6,IF(AND(H1494&lt;='Product Ratings'!$E$7,H1494&gt;='Product Ratings'!$D$7),'Product Ratings'!$C$7,IF(AND(H1494&lt;='Product Ratings'!$E$8,H1494&gt;='Product Ratings'!$D$8),'Product Ratings'!$C$8,IF(H1494&gt;='Product Ratings'!$D$9,'Product Ratings'!$C$9)))))</f>
        <v>2</v>
      </c>
      <c r="S1494" s="99">
        <f>IF(AND(D1494&lt;='Product Ratings'!$I$5,D1494&gt;='Product Ratings'!$H$5),'Product Ratings'!$F$5,IF(AND(D1494&lt;='Product Ratings'!$I$6,D1494&gt;='Product Ratings'!$H$6),'Product Ratings'!$F$6,IF(AND(D1494&lt;='Product Ratings'!$I$7,I1494&gt;='Product Ratings'!$H$7),'Product Ratings'!$F$7,IF(AND(D1494&lt;='Product Ratings'!$I$8,D1494&gt;='Product Ratings'!$H$8),'Product Ratings'!$F$8,IF(D1494&gt;='Product Ratings'!$H$9,'Product Ratings'!$F$9)))))</f>
        <v>2</v>
      </c>
      <c r="T1494" s="99">
        <f>IF(AND(O1494&lt;='Product Ratings'!$M$5,O1494&gt;='Product Ratings'!$L$5),'Product Ratings'!$J$5,IF(AND(O1494&lt;='Product Ratings'!$M$6,O1494&gt;='Product Ratings'!$L$6),'Product Ratings'!$J$6,IF(AND(O1494&lt;='Product Ratings'!$M$7,O1494&gt;='Product Ratings'!$L$7),'Product Ratings'!$J$7,IF(AND(O1494&lt;='Product Ratings'!$M$8,O1494&gt;='Product Ratings'!$L$8),'Product Ratings'!$J$8,IF(O1494&gt;='Product Ratings'!$L$9,'Product Ratings'!$J$9)))))</f>
        <v>5</v>
      </c>
      <c r="U1494" s="99" t="b">
        <f>IF(AND(N1494&lt;='Product Ratings'!$R$5,N1494&gt;='Product Ratings'!$Q$5),'Product Ratings'!$O$5,IF(AND(N1494&lt;='Product Ratings'!$R$6,N1494&gt;='Product Ratings'!$Q$6),'Product Ratings'!$O$6,IF(AND(N1494&lt;='Product Ratings'!$R$7,N1494&gt;='Product Ratings'!$Q$7),'Product Ratings'!$O$7,IF(AND(N1494&lt;='Product Ratings'!$R$8,N1494&gt;='Product Ratings'!$Q$8),'Product Ratings'!$O$8,IF(N1494&gt;='Product Ratings'!$Q$9,'Product Ratings'!$O$9)))))</f>
        <v>0</v>
      </c>
      <c r="V1494" s="99">
        <f>IF(AND(P1494&lt;='Product Ratings'!$V$5,P1494&gt;='Product Ratings'!$U$5),'Product Ratings'!$S$5,IF(AND(P1494&lt;='Product Ratings'!$V$6,P1494&gt;='Product Ratings'!$U$6),'Product Ratings'!$S$6,IF(AND(P1494&lt;='Product Ratings'!$V$7,P1494&gt;='Product Ratings'!$U$7),'Product Ratings'!$S$7,IF(AND(P1494&lt;='Product Ratings'!$V$8,P1494&gt;='Product Ratings'!$U$8),'Product Ratings'!$S$8,IF(P1494&gt;='Product Ratings'!$U$9,'Product Ratings'!$S$9)))))</f>
        <v>5</v>
      </c>
      <c r="W1494" s="135">
        <f t="shared" si="6"/>
        <v>14</v>
      </c>
      <c r="X1494" s="90"/>
      <c r="Y1494" s="90"/>
      <c r="Z1494" s="90"/>
      <c r="AA1494" s="90"/>
      <c r="AB1494" s="90"/>
    </row>
    <row r="1495" ht="12.75" customHeight="1">
      <c r="A1495" s="87"/>
      <c r="B1495" s="90"/>
      <c r="C1495" s="90"/>
      <c r="D1495" s="126">
        <v>1.0</v>
      </c>
      <c r="E1495" s="127">
        <v>121.04</v>
      </c>
      <c r="F1495" s="128">
        <f t="shared" si="7"/>
        <v>78.676</v>
      </c>
      <c r="G1495" s="129">
        <f t="shared" si="1"/>
        <v>42.364</v>
      </c>
      <c r="H1495" s="130">
        <f t="shared" si="2"/>
        <v>0.35</v>
      </c>
      <c r="I1495" s="131">
        <v>44643.0</v>
      </c>
      <c r="J1495" s="132">
        <v>44679.0</v>
      </c>
      <c r="K1495" s="123"/>
      <c r="L1495" s="90"/>
      <c r="M1495" s="133">
        <f t="shared" si="3"/>
        <v>121.04</v>
      </c>
      <c r="N1495" s="99"/>
      <c r="O1495" s="133">
        <f t="shared" si="5"/>
        <v>78.676</v>
      </c>
      <c r="P1495" s="134">
        <v>0.9</v>
      </c>
      <c r="Q1495" s="90"/>
      <c r="R1495" s="99">
        <f>IF(AND(H1495&lt;='Product Ratings'!$E$5,H1495&gt;='Product Ratings'!$D$5),'Product Ratings'!$C$5,IF(AND(H1495&lt;='Product Ratings'!$E$6,H1495&gt;='Product Ratings'!$D$6),'Product Ratings'!$C$6,IF(AND(H1495&lt;='Product Ratings'!$E$7,H1495&gt;='Product Ratings'!$D$7),'Product Ratings'!$C$7,IF(AND(H1495&lt;='Product Ratings'!$E$8,H1495&gt;='Product Ratings'!$D$8),'Product Ratings'!$C$8,IF(H1495&gt;='Product Ratings'!$D$9,'Product Ratings'!$C$9)))))</f>
        <v>2</v>
      </c>
      <c r="S1495" s="99">
        <f>IF(AND(D1495&lt;='Product Ratings'!$I$5,D1495&gt;='Product Ratings'!$H$5),'Product Ratings'!$F$5,IF(AND(D1495&lt;='Product Ratings'!$I$6,D1495&gt;='Product Ratings'!$H$6),'Product Ratings'!$F$6,IF(AND(D1495&lt;='Product Ratings'!$I$7,I1495&gt;='Product Ratings'!$H$7),'Product Ratings'!$F$7,IF(AND(D1495&lt;='Product Ratings'!$I$8,D1495&gt;='Product Ratings'!$H$8),'Product Ratings'!$F$8,IF(D1495&gt;='Product Ratings'!$H$9,'Product Ratings'!$F$9)))))</f>
        <v>1</v>
      </c>
      <c r="T1495" s="99">
        <f>IF(AND(O1495&lt;='Product Ratings'!$M$5,O1495&gt;='Product Ratings'!$L$5),'Product Ratings'!$J$5,IF(AND(O1495&lt;='Product Ratings'!$M$6,O1495&gt;='Product Ratings'!$L$6),'Product Ratings'!$J$6,IF(AND(O1495&lt;='Product Ratings'!$M$7,O1495&gt;='Product Ratings'!$L$7),'Product Ratings'!$J$7,IF(AND(O1495&lt;='Product Ratings'!$M$8,O1495&gt;='Product Ratings'!$L$8),'Product Ratings'!$J$8,IF(O1495&gt;='Product Ratings'!$L$9,'Product Ratings'!$J$9)))))</f>
        <v>2</v>
      </c>
      <c r="U1495" s="99" t="b">
        <f>IF(AND(N1495&lt;='Product Ratings'!$R$5,N1495&gt;='Product Ratings'!$Q$5),'Product Ratings'!$O$5,IF(AND(N1495&lt;='Product Ratings'!$R$6,N1495&gt;='Product Ratings'!$Q$6),'Product Ratings'!$O$6,IF(AND(N1495&lt;='Product Ratings'!$R$7,N1495&gt;='Product Ratings'!$Q$7),'Product Ratings'!$O$7,IF(AND(N1495&lt;='Product Ratings'!$R$8,N1495&gt;='Product Ratings'!$Q$8),'Product Ratings'!$O$8,IF(N1495&gt;='Product Ratings'!$Q$9,'Product Ratings'!$O$9)))))</f>
        <v>0</v>
      </c>
      <c r="V1495" s="99">
        <f>IF(AND(P1495&lt;='Product Ratings'!$V$5,P1495&gt;='Product Ratings'!$U$5),'Product Ratings'!$S$5,IF(AND(P1495&lt;='Product Ratings'!$V$6,P1495&gt;='Product Ratings'!$U$6),'Product Ratings'!$S$6,IF(AND(P1495&lt;='Product Ratings'!$V$7,P1495&gt;='Product Ratings'!$U$7),'Product Ratings'!$S$7,IF(AND(P1495&lt;='Product Ratings'!$V$8,P1495&gt;='Product Ratings'!$U$8),'Product Ratings'!$S$8,IF(P1495&gt;='Product Ratings'!$U$9,'Product Ratings'!$S$9)))))</f>
        <v>5</v>
      </c>
      <c r="W1495" s="135">
        <f t="shared" si="6"/>
        <v>10</v>
      </c>
      <c r="X1495" s="90"/>
      <c r="Y1495" s="90"/>
      <c r="Z1495" s="90"/>
      <c r="AA1495" s="90"/>
      <c r="AB1495" s="90"/>
    </row>
    <row r="1496" ht="12.75" customHeight="1">
      <c r="A1496" s="87"/>
      <c r="B1496" s="90"/>
      <c r="C1496" s="90"/>
      <c r="D1496" s="126">
        <v>2.0</v>
      </c>
      <c r="E1496" s="127">
        <v>343.89</v>
      </c>
      <c r="F1496" s="128">
        <f t="shared" si="7"/>
        <v>223.5285</v>
      </c>
      <c r="G1496" s="129">
        <f t="shared" si="1"/>
        <v>120.3615</v>
      </c>
      <c r="H1496" s="130">
        <f t="shared" si="2"/>
        <v>0.35</v>
      </c>
      <c r="I1496" s="131">
        <v>44644.0</v>
      </c>
      <c r="J1496" s="132">
        <v>44680.0</v>
      </c>
      <c r="K1496" s="123"/>
      <c r="L1496" s="90"/>
      <c r="M1496" s="133">
        <f t="shared" si="3"/>
        <v>171.945</v>
      </c>
      <c r="N1496" s="99"/>
      <c r="O1496" s="133">
        <f t="shared" si="5"/>
        <v>111.76425</v>
      </c>
      <c r="P1496" s="134">
        <v>0.91</v>
      </c>
      <c r="Q1496" s="90"/>
      <c r="R1496" s="99">
        <f>IF(AND(H1496&lt;='Product Ratings'!$E$5,H1496&gt;='Product Ratings'!$D$5),'Product Ratings'!$C$5,IF(AND(H1496&lt;='Product Ratings'!$E$6,H1496&gt;='Product Ratings'!$D$6),'Product Ratings'!$C$6,IF(AND(H1496&lt;='Product Ratings'!$E$7,H1496&gt;='Product Ratings'!$D$7),'Product Ratings'!$C$7,IF(AND(H1496&lt;='Product Ratings'!$E$8,H1496&gt;='Product Ratings'!$D$8),'Product Ratings'!$C$8,IF(H1496&gt;='Product Ratings'!$D$9,'Product Ratings'!$C$9)))))</f>
        <v>2</v>
      </c>
      <c r="S1496" s="99">
        <f>IF(AND(D1496&lt;='Product Ratings'!$I$5,D1496&gt;='Product Ratings'!$H$5),'Product Ratings'!$F$5,IF(AND(D1496&lt;='Product Ratings'!$I$6,D1496&gt;='Product Ratings'!$H$6),'Product Ratings'!$F$6,IF(AND(D1496&lt;='Product Ratings'!$I$7,I1496&gt;='Product Ratings'!$H$7),'Product Ratings'!$F$7,IF(AND(D1496&lt;='Product Ratings'!$I$8,D1496&gt;='Product Ratings'!$H$8),'Product Ratings'!$F$8,IF(D1496&gt;='Product Ratings'!$H$9,'Product Ratings'!$F$9)))))</f>
        <v>1</v>
      </c>
      <c r="T1496" s="99">
        <f>IF(AND(O1496&lt;='Product Ratings'!$M$5,O1496&gt;='Product Ratings'!$L$5),'Product Ratings'!$J$5,IF(AND(O1496&lt;='Product Ratings'!$M$6,O1496&gt;='Product Ratings'!$L$6),'Product Ratings'!$J$6,IF(AND(O1496&lt;='Product Ratings'!$M$7,O1496&gt;='Product Ratings'!$L$7),'Product Ratings'!$J$7,IF(AND(O1496&lt;='Product Ratings'!$M$8,O1496&gt;='Product Ratings'!$L$8),'Product Ratings'!$J$8,IF(O1496&gt;='Product Ratings'!$L$9,'Product Ratings'!$J$9)))))</f>
        <v>2</v>
      </c>
      <c r="U1496" s="99" t="b">
        <f>IF(AND(N1496&lt;='Product Ratings'!$R$5,N1496&gt;='Product Ratings'!$Q$5),'Product Ratings'!$O$5,IF(AND(N1496&lt;='Product Ratings'!$R$6,N1496&gt;='Product Ratings'!$Q$6),'Product Ratings'!$O$6,IF(AND(N1496&lt;='Product Ratings'!$R$7,N1496&gt;='Product Ratings'!$Q$7),'Product Ratings'!$O$7,IF(AND(N1496&lt;='Product Ratings'!$R$8,N1496&gt;='Product Ratings'!$Q$8),'Product Ratings'!$O$8,IF(N1496&gt;='Product Ratings'!$Q$9,'Product Ratings'!$O$9)))))</f>
        <v>0</v>
      </c>
      <c r="V1496" s="99">
        <f>IF(AND(P1496&lt;='Product Ratings'!$V$5,P1496&gt;='Product Ratings'!$U$5),'Product Ratings'!$S$5,IF(AND(P1496&lt;='Product Ratings'!$V$6,P1496&gt;='Product Ratings'!$U$6),'Product Ratings'!$S$6,IF(AND(P1496&lt;='Product Ratings'!$V$7,P1496&gt;='Product Ratings'!$U$7),'Product Ratings'!$S$7,IF(AND(P1496&lt;='Product Ratings'!$V$8,P1496&gt;='Product Ratings'!$U$8),'Product Ratings'!$S$8,IF(P1496&gt;='Product Ratings'!$U$9,'Product Ratings'!$S$9)))))</f>
        <v>5</v>
      </c>
      <c r="W1496" s="135">
        <f t="shared" si="6"/>
        <v>10</v>
      </c>
      <c r="X1496" s="90"/>
      <c r="Y1496" s="90"/>
      <c r="Z1496" s="90"/>
      <c r="AA1496" s="90"/>
      <c r="AB1496" s="90"/>
    </row>
    <row r="1497" ht="12.75" customHeight="1">
      <c r="A1497" s="87"/>
      <c r="B1497" s="90"/>
      <c r="C1497" s="90"/>
      <c r="D1497" s="126">
        <v>3.0</v>
      </c>
      <c r="E1497" s="127">
        <v>83.48</v>
      </c>
      <c r="F1497" s="128">
        <f t="shared" si="7"/>
        <v>54.262</v>
      </c>
      <c r="G1497" s="129">
        <f t="shared" si="1"/>
        <v>29.218</v>
      </c>
      <c r="H1497" s="130">
        <f t="shared" si="2"/>
        <v>0.35</v>
      </c>
      <c r="I1497" s="131">
        <v>44645.0</v>
      </c>
      <c r="J1497" s="132">
        <v>44681.0</v>
      </c>
      <c r="K1497" s="123"/>
      <c r="L1497" s="90"/>
      <c r="M1497" s="133">
        <f t="shared" si="3"/>
        <v>27.82666667</v>
      </c>
      <c r="N1497" s="99"/>
      <c r="O1497" s="133">
        <f t="shared" si="5"/>
        <v>18.08733333</v>
      </c>
      <c r="P1497" s="134">
        <v>0.94</v>
      </c>
      <c r="Q1497" s="90"/>
      <c r="R1497" s="99">
        <f>IF(AND(H1497&lt;='Product Ratings'!$E$5,H1497&gt;='Product Ratings'!$D$5),'Product Ratings'!$C$5,IF(AND(H1497&lt;='Product Ratings'!$E$6,H1497&gt;='Product Ratings'!$D$6),'Product Ratings'!$C$6,IF(AND(H1497&lt;='Product Ratings'!$E$7,H1497&gt;='Product Ratings'!$D$7),'Product Ratings'!$C$7,IF(AND(H1497&lt;='Product Ratings'!$E$8,H1497&gt;='Product Ratings'!$D$8),'Product Ratings'!$C$8,IF(H1497&gt;='Product Ratings'!$D$9,'Product Ratings'!$C$9)))))</f>
        <v>2</v>
      </c>
      <c r="S1497" s="99">
        <f>IF(AND(D1497&lt;='Product Ratings'!$I$5,D1497&gt;='Product Ratings'!$H$5),'Product Ratings'!$F$5,IF(AND(D1497&lt;='Product Ratings'!$I$6,D1497&gt;='Product Ratings'!$H$6),'Product Ratings'!$F$6,IF(AND(D1497&lt;='Product Ratings'!$I$7,I1497&gt;='Product Ratings'!$H$7),'Product Ratings'!$F$7,IF(AND(D1497&lt;='Product Ratings'!$I$8,D1497&gt;='Product Ratings'!$H$8),'Product Ratings'!$F$8,IF(D1497&gt;='Product Ratings'!$H$9,'Product Ratings'!$F$9)))))</f>
        <v>1</v>
      </c>
      <c r="T1497" s="99">
        <f>IF(AND(O1497&lt;='Product Ratings'!$M$5,O1497&gt;='Product Ratings'!$L$5),'Product Ratings'!$J$5,IF(AND(O1497&lt;='Product Ratings'!$M$6,O1497&gt;='Product Ratings'!$L$6),'Product Ratings'!$J$6,IF(AND(O1497&lt;='Product Ratings'!$M$7,O1497&gt;='Product Ratings'!$L$7),'Product Ratings'!$J$7,IF(AND(O1497&lt;='Product Ratings'!$M$8,O1497&gt;='Product Ratings'!$L$8),'Product Ratings'!$J$8,IF(O1497&gt;='Product Ratings'!$L$9,'Product Ratings'!$J$9)))))</f>
        <v>5</v>
      </c>
      <c r="U1497" s="99" t="b">
        <f>IF(AND(N1497&lt;='Product Ratings'!$R$5,N1497&gt;='Product Ratings'!$Q$5),'Product Ratings'!$O$5,IF(AND(N1497&lt;='Product Ratings'!$R$6,N1497&gt;='Product Ratings'!$Q$6),'Product Ratings'!$O$6,IF(AND(N1497&lt;='Product Ratings'!$R$7,N1497&gt;='Product Ratings'!$Q$7),'Product Ratings'!$O$7,IF(AND(N1497&lt;='Product Ratings'!$R$8,N1497&gt;='Product Ratings'!$Q$8),'Product Ratings'!$O$8,IF(N1497&gt;='Product Ratings'!$Q$9,'Product Ratings'!$O$9)))))</f>
        <v>0</v>
      </c>
      <c r="V1497" s="99">
        <f>IF(AND(P1497&lt;='Product Ratings'!$V$5,P1497&gt;='Product Ratings'!$U$5),'Product Ratings'!$S$5,IF(AND(P1497&lt;='Product Ratings'!$V$6,P1497&gt;='Product Ratings'!$U$6),'Product Ratings'!$S$6,IF(AND(P1497&lt;='Product Ratings'!$V$7,P1497&gt;='Product Ratings'!$U$7),'Product Ratings'!$S$7,IF(AND(P1497&lt;='Product Ratings'!$V$8,P1497&gt;='Product Ratings'!$U$8),'Product Ratings'!$S$8,IF(P1497&gt;='Product Ratings'!$U$9,'Product Ratings'!$S$9)))))</f>
        <v>5</v>
      </c>
      <c r="W1497" s="135">
        <f t="shared" si="6"/>
        <v>13</v>
      </c>
      <c r="X1497" s="90"/>
      <c r="Y1497" s="90"/>
      <c r="Z1497" s="90"/>
      <c r="AA1497" s="90"/>
      <c r="AB1497" s="90"/>
    </row>
    <row r="1498" ht="12.75" customHeight="1">
      <c r="A1498" s="87"/>
      <c r="B1498" s="90"/>
      <c r="C1498" s="90"/>
      <c r="D1498" s="126">
        <v>4.0</v>
      </c>
      <c r="E1498" s="127">
        <v>66.58</v>
      </c>
      <c r="F1498" s="128">
        <f t="shared" si="7"/>
        <v>43.277</v>
      </c>
      <c r="G1498" s="129">
        <f t="shared" si="1"/>
        <v>23.303</v>
      </c>
      <c r="H1498" s="130">
        <f t="shared" si="2"/>
        <v>0.35</v>
      </c>
      <c r="I1498" s="131">
        <v>44646.0</v>
      </c>
      <c r="J1498" s="132">
        <v>44682.0</v>
      </c>
      <c r="K1498" s="123"/>
      <c r="L1498" s="90"/>
      <c r="M1498" s="133">
        <f t="shared" si="3"/>
        <v>16.645</v>
      </c>
      <c r="N1498" s="99"/>
      <c r="O1498" s="133">
        <f t="shared" si="5"/>
        <v>10.81925</v>
      </c>
      <c r="P1498" s="134">
        <v>0.97</v>
      </c>
      <c r="Q1498" s="90"/>
      <c r="R1498" s="99">
        <f>IF(AND(H1498&lt;='Product Ratings'!$E$5,H1498&gt;='Product Ratings'!$D$5),'Product Ratings'!$C$5,IF(AND(H1498&lt;='Product Ratings'!$E$6,H1498&gt;='Product Ratings'!$D$6),'Product Ratings'!$C$6,IF(AND(H1498&lt;='Product Ratings'!$E$7,H1498&gt;='Product Ratings'!$D$7),'Product Ratings'!$C$7,IF(AND(H1498&lt;='Product Ratings'!$E$8,H1498&gt;='Product Ratings'!$D$8),'Product Ratings'!$C$8,IF(H1498&gt;='Product Ratings'!$D$9,'Product Ratings'!$C$9)))))</f>
        <v>2</v>
      </c>
      <c r="S1498" s="99">
        <f>IF(AND(D1498&lt;='Product Ratings'!$I$5,D1498&gt;='Product Ratings'!$H$5),'Product Ratings'!$F$5,IF(AND(D1498&lt;='Product Ratings'!$I$6,D1498&gt;='Product Ratings'!$H$6),'Product Ratings'!$F$6,IF(AND(D1498&lt;='Product Ratings'!$I$7,I1498&gt;='Product Ratings'!$H$7),'Product Ratings'!$F$7,IF(AND(D1498&lt;='Product Ratings'!$I$8,D1498&gt;='Product Ratings'!$H$8),'Product Ratings'!$F$8,IF(D1498&gt;='Product Ratings'!$H$9,'Product Ratings'!$F$9)))))</f>
        <v>1</v>
      </c>
      <c r="T1498" s="99">
        <f>IF(AND(O1498&lt;='Product Ratings'!$M$5,O1498&gt;='Product Ratings'!$L$5),'Product Ratings'!$J$5,IF(AND(O1498&lt;='Product Ratings'!$M$6,O1498&gt;='Product Ratings'!$L$6),'Product Ratings'!$J$6,IF(AND(O1498&lt;='Product Ratings'!$M$7,O1498&gt;='Product Ratings'!$L$7),'Product Ratings'!$J$7,IF(AND(O1498&lt;='Product Ratings'!$M$8,O1498&gt;='Product Ratings'!$L$8),'Product Ratings'!$J$8,IF(O1498&gt;='Product Ratings'!$L$9,'Product Ratings'!$J$9)))))</f>
        <v>5</v>
      </c>
      <c r="U1498" s="99" t="b">
        <f>IF(AND(N1498&lt;='Product Ratings'!$R$5,N1498&gt;='Product Ratings'!$Q$5),'Product Ratings'!$O$5,IF(AND(N1498&lt;='Product Ratings'!$R$6,N1498&gt;='Product Ratings'!$Q$6),'Product Ratings'!$O$6,IF(AND(N1498&lt;='Product Ratings'!$R$7,N1498&gt;='Product Ratings'!$Q$7),'Product Ratings'!$O$7,IF(AND(N1498&lt;='Product Ratings'!$R$8,N1498&gt;='Product Ratings'!$Q$8),'Product Ratings'!$O$8,IF(N1498&gt;='Product Ratings'!$Q$9,'Product Ratings'!$O$9)))))</f>
        <v>0</v>
      </c>
      <c r="V1498" s="99">
        <f>IF(AND(P1498&lt;='Product Ratings'!$V$5,P1498&gt;='Product Ratings'!$U$5),'Product Ratings'!$S$5,IF(AND(P1498&lt;='Product Ratings'!$V$6,P1498&gt;='Product Ratings'!$U$6),'Product Ratings'!$S$6,IF(AND(P1498&lt;='Product Ratings'!$V$7,P1498&gt;='Product Ratings'!$U$7),'Product Ratings'!$S$7,IF(AND(P1498&lt;='Product Ratings'!$V$8,P1498&gt;='Product Ratings'!$U$8),'Product Ratings'!$S$8,IF(P1498&gt;='Product Ratings'!$U$9,'Product Ratings'!$S$9)))))</f>
        <v>5</v>
      </c>
      <c r="W1498" s="135">
        <f t="shared" si="6"/>
        <v>13</v>
      </c>
      <c r="X1498" s="90"/>
      <c r="Y1498" s="90"/>
      <c r="Z1498" s="90"/>
      <c r="AA1498" s="90"/>
      <c r="AB1498" s="90"/>
    </row>
    <row r="1499" ht="12.75" customHeight="1">
      <c r="A1499" s="87"/>
      <c r="B1499" s="90"/>
      <c r="C1499" s="90"/>
      <c r="D1499" s="126">
        <v>5.0</v>
      </c>
      <c r="E1499" s="127">
        <v>506.89</v>
      </c>
      <c r="F1499" s="128">
        <f t="shared" si="7"/>
        <v>329.4785</v>
      </c>
      <c r="G1499" s="129">
        <f t="shared" si="1"/>
        <v>177.4115</v>
      </c>
      <c r="H1499" s="130">
        <f t="shared" si="2"/>
        <v>0.35</v>
      </c>
      <c r="I1499" s="131">
        <v>44647.0</v>
      </c>
      <c r="J1499" s="132">
        <v>44683.0</v>
      </c>
      <c r="K1499" s="123"/>
      <c r="L1499" s="90"/>
      <c r="M1499" s="133">
        <f t="shared" si="3"/>
        <v>101.378</v>
      </c>
      <c r="N1499" s="99"/>
      <c r="O1499" s="133">
        <f t="shared" si="5"/>
        <v>65.8957</v>
      </c>
      <c r="P1499" s="134">
        <v>0.93</v>
      </c>
      <c r="Q1499" s="90"/>
      <c r="R1499" s="99">
        <f>IF(AND(H1499&lt;='Product Ratings'!$E$5,H1499&gt;='Product Ratings'!$D$5),'Product Ratings'!$C$5,IF(AND(H1499&lt;='Product Ratings'!$E$6,H1499&gt;='Product Ratings'!$D$6),'Product Ratings'!$C$6,IF(AND(H1499&lt;='Product Ratings'!$E$7,H1499&gt;='Product Ratings'!$D$7),'Product Ratings'!$C$7,IF(AND(H1499&lt;='Product Ratings'!$E$8,H1499&gt;='Product Ratings'!$D$8),'Product Ratings'!$C$8,IF(H1499&gt;='Product Ratings'!$D$9,'Product Ratings'!$C$9)))))</f>
        <v>2</v>
      </c>
      <c r="S1499" s="99">
        <f>IF(AND(D1499&lt;='Product Ratings'!$I$5,D1499&gt;='Product Ratings'!$H$5),'Product Ratings'!$F$5,IF(AND(D1499&lt;='Product Ratings'!$I$6,D1499&gt;='Product Ratings'!$H$6),'Product Ratings'!$F$6,IF(AND(D1499&lt;='Product Ratings'!$I$7,I1499&gt;='Product Ratings'!$H$7),'Product Ratings'!$F$7,IF(AND(D1499&lt;='Product Ratings'!$I$8,D1499&gt;='Product Ratings'!$H$8),'Product Ratings'!$F$8,IF(D1499&gt;='Product Ratings'!$H$9,'Product Ratings'!$F$9)))))</f>
        <v>1</v>
      </c>
      <c r="T1499" s="99">
        <f>IF(AND(O1499&lt;='Product Ratings'!$M$5,O1499&gt;='Product Ratings'!$L$5),'Product Ratings'!$J$5,IF(AND(O1499&lt;='Product Ratings'!$M$6,O1499&gt;='Product Ratings'!$L$6),'Product Ratings'!$J$6,IF(AND(O1499&lt;='Product Ratings'!$M$7,O1499&gt;='Product Ratings'!$L$7),'Product Ratings'!$J$7,IF(AND(O1499&lt;='Product Ratings'!$M$8,O1499&gt;='Product Ratings'!$L$8),'Product Ratings'!$J$8,IF(O1499&gt;='Product Ratings'!$L$9,'Product Ratings'!$J$9)))))</f>
        <v>3</v>
      </c>
      <c r="U1499" s="99" t="b">
        <f>IF(AND(N1499&lt;='Product Ratings'!$R$5,N1499&gt;='Product Ratings'!$Q$5),'Product Ratings'!$O$5,IF(AND(N1499&lt;='Product Ratings'!$R$6,N1499&gt;='Product Ratings'!$Q$6),'Product Ratings'!$O$6,IF(AND(N1499&lt;='Product Ratings'!$R$7,N1499&gt;='Product Ratings'!$Q$7),'Product Ratings'!$O$7,IF(AND(N1499&lt;='Product Ratings'!$R$8,N1499&gt;='Product Ratings'!$Q$8),'Product Ratings'!$O$8,IF(N1499&gt;='Product Ratings'!$Q$9,'Product Ratings'!$O$9)))))</f>
        <v>0</v>
      </c>
      <c r="V1499" s="99">
        <f>IF(AND(P1499&lt;='Product Ratings'!$V$5,P1499&gt;='Product Ratings'!$U$5),'Product Ratings'!$S$5,IF(AND(P1499&lt;='Product Ratings'!$V$6,P1499&gt;='Product Ratings'!$U$6),'Product Ratings'!$S$6,IF(AND(P1499&lt;='Product Ratings'!$V$7,P1499&gt;='Product Ratings'!$U$7),'Product Ratings'!$S$7,IF(AND(P1499&lt;='Product Ratings'!$V$8,P1499&gt;='Product Ratings'!$U$8),'Product Ratings'!$S$8,IF(P1499&gt;='Product Ratings'!$U$9,'Product Ratings'!$S$9)))))</f>
        <v>5</v>
      </c>
      <c r="W1499" s="135">
        <f t="shared" si="6"/>
        <v>11</v>
      </c>
      <c r="X1499" s="90"/>
      <c r="Y1499" s="90"/>
      <c r="Z1499" s="90"/>
      <c r="AA1499" s="90"/>
      <c r="AB1499" s="90"/>
    </row>
    <row r="1500" ht="12.75" customHeight="1">
      <c r="A1500" s="87"/>
      <c r="B1500" s="90"/>
      <c r="C1500" s="90"/>
      <c r="D1500" s="126">
        <v>6.0</v>
      </c>
      <c r="E1500" s="127">
        <v>41.74</v>
      </c>
      <c r="F1500" s="128">
        <f t="shared" si="7"/>
        <v>27.131</v>
      </c>
      <c r="G1500" s="129">
        <f t="shared" si="1"/>
        <v>14.609</v>
      </c>
      <c r="H1500" s="130">
        <f t="shared" si="2"/>
        <v>0.35</v>
      </c>
      <c r="I1500" s="131">
        <v>44648.0</v>
      </c>
      <c r="J1500" s="132">
        <v>44684.0</v>
      </c>
      <c r="K1500" s="123"/>
      <c r="L1500" s="90"/>
      <c r="M1500" s="133">
        <f t="shared" si="3"/>
        <v>6.956666667</v>
      </c>
      <c r="N1500" s="99"/>
      <c r="O1500" s="133">
        <f t="shared" si="5"/>
        <v>4.521833333</v>
      </c>
      <c r="P1500" s="134">
        <v>0.65</v>
      </c>
      <c r="Q1500" s="90"/>
      <c r="R1500" s="99">
        <f>IF(AND(H1500&lt;='Product Ratings'!$E$5,H1500&gt;='Product Ratings'!$D$5),'Product Ratings'!$C$5,IF(AND(H1500&lt;='Product Ratings'!$E$6,H1500&gt;='Product Ratings'!$D$6),'Product Ratings'!$C$6,IF(AND(H1500&lt;='Product Ratings'!$E$7,H1500&gt;='Product Ratings'!$D$7),'Product Ratings'!$C$7,IF(AND(H1500&lt;='Product Ratings'!$E$8,H1500&gt;='Product Ratings'!$D$8),'Product Ratings'!$C$8,IF(H1500&gt;='Product Ratings'!$D$9,'Product Ratings'!$C$9)))))</f>
        <v>2</v>
      </c>
      <c r="S1500" s="99">
        <f>IF(AND(D1500&lt;='Product Ratings'!$I$5,D1500&gt;='Product Ratings'!$H$5),'Product Ratings'!$F$5,IF(AND(D1500&lt;='Product Ratings'!$I$6,D1500&gt;='Product Ratings'!$H$6),'Product Ratings'!$F$6,IF(AND(D1500&lt;='Product Ratings'!$I$7,I1500&gt;='Product Ratings'!$H$7),'Product Ratings'!$F$7,IF(AND(D1500&lt;='Product Ratings'!$I$8,D1500&gt;='Product Ratings'!$H$8),'Product Ratings'!$F$8,IF(D1500&gt;='Product Ratings'!$H$9,'Product Ratings'!$F$9)))))</f>
        <v>2</v>
      </c>
      <c r="T1500" s="99">
        <f>IF(AND(O1500&lt;='Product Ratings'!$M$5,O1500&gt;='Product Ratings'!$L$5),'Product Ratings'!$J$5,IF(AND(O1500&lt;='Product Ratings'!$M$6,O1500&gt;='Product Ratings'!$L$6),'Product Ratings'!$J$6,IF(AND(O1500&lt;='Product Ratings'!$M$7,O1500&gt;='Product Ratings'!$L$7),'Product Ratings'!$J$7,IF(AND(O1500&lt;='Product Ratings'!$M$8,O1500&gt;='Product Ratings'!$L$8),'Product Ratings'!$J$8,IF(O1500&gt;='Product Ratings'!$L$9,'Product Ratings'!$J$9)))))</f>
        <v>5</v>
      </c>
      <c r="U1500" s="99" t="b">
        <f>IF(AND(N1500&lt;='Product Ratings'!$R$5,N1500&gt;='Product Ratings'!$Q$5),'Product Ratings'!$O$5,IF(AND(N1500&lt;='Product Ratings'!$R$6,N1500&gt;='Product Ratings'!$Q$6),'Product Ratings'!$O$6,IF(AND(N1500&lt;='Product Ratings'!$R$7,N1500&gt;='Product Ratings'!$Q$7),'Product Ratings'!$O$7,IF(AND(N1500&lt;='Product Ratings'!$R$8,N1500&gt;='Product Ratings'!$Q$8),'Product Ratings'!$O$8,IF(N1500&gt;='Product Ratings'!$Q$9,'Product Ratings'!$O$9)))))</f>
        <v>0</v>
      </c>
      <c r="V1500" s="99">
        <f>IF(AND(P1500&lt;='Product Ratings'!$V$5,P1500&gt;='Product Ratings'!$U$5),'Product Ratings'!$S$5,IF(AND(P1500&lt;='Product Ratings'!$V$6,P1500&gt;='Product Ratings'!$U$6),'Product Ratings'!$S$6,IF(AND(P1500&lt;='Product Ratings'!$V$7,P1500&gt;='Product Ratings'!$U$7),'Product Ratings'!$S$7,IF(AND(P1500&lt;='Product Ratings'!$V$8,P1500&gt;='Product Ratings'!$U$8),'Product Ratings'!$S$8,IF(P1500&gt;='Product Ratings'!$U$9,'Product Ratings'!$S$9)))))</f>
        <v>5</v>
      </c>
      <c r="W1500" s="135">
        <f t="shared" si="6"/>
        <v>14</v>
      </c>
      <c r="X1500" s="90"/>
      <c r="Y1500" s="90"/>
      <c r="Z1500" s="90"/>
      <c r="AA1500" s="90"/>
      <c r="AB1500" s="90"/>
    </row>
    <row r="1501" ht="12.75" customHeight="1">
      <c r="A1501" s="87"/>
      <c r="B1501" s="90"/>
      <c r="C1501" s="90"/>
      <c r="D1501" s="126">
        <v>1.0</v>
      </c>
      <c r="E1501" s="127">
        <v>41.74</v>
      </c>
      <c r="F1501" s="128">
        <f t="shared" si="7"/>
        <v>27.131</v>
      </c>
      <c r="G1501" s="129">
        <f t="shared" si="1"/>
        <v>14.609</v>
      </c>
      <c r="H1501" s="130">
        <f t="shared" si="2"/>
        <v>0.35</v>
      </c>
      <c r="I1501" s="131">
        <v>44649.0</v>
      </c>
      <c r="J1501" s="132">
        <v>44685.0</v>
      </c>
      <c r="K1501" s="123"/>
      <c r="L1501" s="90"/>
      <c r="M1501" s="133">
        <f t="shared" si="3"/>
        <v>41.74</v>
      </c>
      <c r="N1501" s="99"/>
      <c r="O1501" s="133">
        <f t="shared" si="5"/>
        <v>27.131</v>
      </c>
      <c r="P1501" s="134">
        <v>0.45</v>
      </c>
      <c r="Q1501" s="90"/>
      <c r="R1501" s="99">
        <f>IF(AND(H1501&lt;='Product Ratings'!$E$5,H1501&gt;='Product Ratings'!$D$5),'Product Ratings'!$C$5,IF(AND(H1501&lt;='Product Ratings'!$E$6,H1501&gt;='Product Ratings'!$D$6),'Product Ratings'!$C$6,IF(AND(H1501&lt;='Product Ratings'!$E$7,H1501&gt;='Product Ratings'!$D$7),'Product Ratings'!$C$7,IF(AND(H1501&lt;='Product Ratings'!$E$8,H1501&gt;='Product Ratings'!$D$8),'Product Ratings'!$C$8,IF(H1501&gt;='Product Ratings'!$D$9,'Product Ratings'!$C$9)))))</f>
        <v>2</v>
      </c>
      <c r="S1501" s="99">
        <f>IF(AND(D1501&lt;='Product Ratings'!$I$5,D1501&gt;='Product Ratings'!$H$5),'Product Ratings'!$F$5,IF(AND(D1501&lt;='Product Ratings'!$I$6,D1501&gt;='Product Ratings'!$H$6),'Product Ratings'!$F$6,IF(AND(D1501&lt;='Product Ratings'!$I$7,I1501&gt;='Product Ratings'!$H$7),'Product Ratings'!$F$7,IF(AND(D1501&lt;='Product Ratings'!$I$8,D1501&gt;='Product Ratings'!$H$8),'Product Ratings'!$F$8,IF(D1501&gt;='Product Ratings'!$H$9,'Product Ratings'!$F$9)))))</f>
        <v>1</v>
      </c>
      <c r="T1501" s="99">
        <f>IF(AND(O1501&lt;='Product Ratings'!$M$5,O1501&gt;='Product Ratings'!$L$5),'Product Ratings'!$J$5,IF(AND(O1501&lt;='Product Ratings'!$M$6,O1501&gt;='Product Ratings'!$L$6),'Product Ratings'!$J$6,IF(AND(O1501&lt;='Product Ratings'!$M$7,O1501&gt;='Product Ratings'!$L$7),'Product Ratings'!$J$7,IF(AND(O1501&lt;='Product Ratings'!$M$8,O1501&gt;='Product Ratings'!$L$8),'Product Ratings'!$J$8,IF(O1501&gt;='Product Ratings'!$L$9,'Product Ratings'!$J$9)))))</f>
        <v>4</v>
      </c>
      <c r="U1501" s="99" t="b">
        <f>IF(AND(N1501&lt;='Product Ratings'!$R$5,N1501&gt;='Product Ratings'!$Q$5),'Product Ratings'!$O$5,IF(AND(N1501&lt;='Product Ratings'!$R$6,N1501&gt;='Product Ratings'!$Q$6),'Product Ratings'!$O$6,IF(AND(N1501&lt;='Product Ratings'!$R$7,N1501&gt;='Product Ratings'!$Q$7),'Product Ratings'!$O$7,IF(AND(N1501&lt;='Product Ratings'!$R$8,N1501&gt;='Product Ratings'!$Q$8),'Product Ratings'!$O$8,IF(N1501&gt;='Product Ratings'!$Q$9,'Product Ratings'!$O$9)))))</f>
        <v>0</v>
      </c>
      <c r="V1501" s="99">
        <f>IF(AND(P1501&lt;='Product Ratings'!$V$5,P1501&gt;='Product Ratings'!$U$5),'Product Ratings'!$S$5,IF(AND(P1501&lt;='Product Ratings'!$V$6,P1501&gt;='Product Ratings'!$U$6),'Product Ratings'!$S$6,IF(AND(P1501&lt;='Product Ratings'!$V$7,P1501&gt;='Product Ratings'!$U$7),'Product Ratings'!$S$7,IF(AND(P1501&lt;='Product Ratings'!$V$8,P1501&gt;='Product Ratings'!$U$8),'Product Ratings'!$S$8,IF(P1501&gt;='Product Ratings'!$U$9,'Product Ratings'!$S$9)))))</f>
        <v>4</v>
      </c>
      <c r="W1501" s="135">
        <f t="shared" si="6"/>
        <v>11</v>
      </c>
      <c r="X1501" s="90"/>
      <c r="Y1501" s="90"/>
      <c r="Z1501" s="90"/>
      <c r="AA1501" s="90"/>
      <c r="AB1501" s="90"/>
    </row>
    <row r="1502" ht="12.75" customHeight="1">
      <c r="A1502" s="87"/>
      <c r="B1502" s="90"/>
      <c r="C1502" s="90"/>
      <c r="D1502" s="126">
        <v>2.0</v>
      </c>
      <c r="E1502" s="127">
        <v>276.52</v>
      </c>
      <c r="F1502" s="128">
        <f t="shared" si="7"/>
        <v>179.738</v>
      </c>
      <c r="G1502" s="129">
        <f t="shared" si="1"/>
        <v>96.782</v>
      </c>
      <c r="H1502" s="130">
        <f t="shared" si="2"/>
        <v>0.35</v>
      </c>
      <c r="I1502" s="131">
        <v>44650.0</v>
      </c>
      <c r="J1502" s="132">
        <v>44686.0</v>
      </c>
      <c r="K1502" s="123"/>
      <c r="L1502" s="90"/>
      <c r="M1502" s="133">
        <f t="shared" si="3"/>
        <v>138.26</v>
      </c>
      <c r="N1502" s="99"/>
      <c r="O1502" s="133">
        <f t="shared" si="5"/>
        <v>89.869</v>
      </c>
      <c r="P1502" s="134">
        <v>0.48</v>
      </c>
      <c r="Q1502" s="90"/>
      <c r="R1502" s="99">
        <f>IF(AND(H1502&lt;='Product Ratings'!$E$5,H1502&gt;='Product Ratings'!$D$5),'Product Ratings'!$C$5,IF(AND(H1502&lt;='Product Ratings'!$E$6,H1502&gt;='Product Ratings'!$D$6),'Product Ratings'!$C$6,IF(AND(H1502&lt;='Product Ratings'!$E$7,H1502&gt;='Product Ratings'!$D$7),'Product Ratings'!$C$7,IF(AND(H1502&lt;='Product Ratings'!$E$8,H1502&gt;='Product Ratings'!$D$8),'Product Ratings'!$C$8,IF(H1502&gt;='Product Ratings'!$D$9,'Product Ratings'!$C$9)))))</f>
        <v>2</v>
      </c>
      <c r="S1502" s="99">
        <f>IF(AND(D1502&lt;='Product Ratings'!$I$5,D1502&gt;='Product Ratings'!$H$5),'Product Ratings'!$F$5,IF(AND(D1502&lt;='Product Ratings'!$I$6,D1502&gt;='Product Ratings'!$H$6),'Product Ratings'!$F$6,IF(AND(D1502&lt;='Product Ratings'!$I$7,I1502&gt;='Product Ratings'!$H$7),'Product Ratings'!$F$7,IF(AND(D1502&lt;='Product Ratings'!$I$8,D1502&gt;='Product Ratings'!$H$8),'Product Ratings'!$F$8,IF(D1502&gt;='Product Ratings'!$H$9,'Product Ratings'!$F$9)))))</f>
        <v>1</v>
      </c>
      <c r="T1502" s="99">
        <f>IF(AND(O1502&lt;='Product Ratings'!$M$5,O1502&gt;='Product Ratings'!$L$5),'Product Ratings'!$J$5,IF(AND(O1502&lt;='Product Ratings'!$M$6,O1502&gt;='Product Ratings'!$L$6),'Product Ratings'!$J$6,IF(AND(O1502&lt;='Product Ratings'!$M$7,O1502&gt;='Product Ratings'!$L$7),'Product Ratings'!$J$7,IF(AND(O1502&lt;='Product Ratings'!$M$8,O1502&gt;='Product Ratings'!$L$8),'Product Ratings'!$J$8,IF(O1502&gt;='Product Ratings'!$L$9,'Product Ratings'!$J$9)))))</f>
        <v>2</v>
      </c>
      <c r="U1502" s="99" t="b">
        <f>IF(AND(N1502&lt;='Product Ratings'!$R$5,N1502&gt;='Product Ratings'!$Q$5),'Product Ratings'!$O$5,IF(AND(N1502&lt;='Product Ratings'!$R$6,N1502&gt;='Product Ratings'!$Q$6),'Product Ratings'!$O$6,IF(AND(N1502&lt;='Product Ratings'!$R$7,N1502&gt;='Product Ratings'!$Q$7),'Product Ratings'!$O$7,IF(AND(N1502&lt;='Product Ratings'!$R$8,N1502&gt;='Product Ratings'!$Q$8),'Product Ratings'!$O$8,IF(N1502&gt;='Product Ratings'!$Q$9,'Product Ratings'!$O$9)))))</f>
        <v>0</v>
      </c>
      <c r="V1502" s="99">
        <f>IF(AND(P1502&lt;='Product Ratings'!$V$5,P1502&gt;='Product Ratings'!$U$5),'Product Ratings'!$S$5,IF(AND(P1502&lt;='Product Ratings'!$V$6,P1502&gt;='Product Ratings'!$U$6),'Product Ratings'!$S$6,IF(AND(P1502&lt;='Product Ratings'!$V$7,P1502&gt;='Product Ratings'!$U$7),'Product Ratings'!$S$7,IF(AND(P1502&lt;='Product Ratings'!$V$8,P1502&gt;='Product Ratings'!$U$8),'Product Ratings'!$S$8,IF(P1502&gt;='Product Ratings'!$U$9,'Product Ratings'!$S$9)))))</f>
        <v>4</v>
      </c>
      <c r="W1502" s="135">
        <f t="shared" si="6"/>
        <v>9</v>
      </c>
      <c r="X1502" s="90"/>
      <c r="Y1502" s="90"/>
      <c r="Z1502" s="90"/>
      <c r="AA1502" s="90"/>
      <c r="AB1502" s="90"/>
    </row>
    <row r="1503" ht="12.75" customHeight="1">
      <c r="A1503" s="87"/>
      <c r="B1503" s="90"/>
      <c r="C1503" s="90"/>
      <c r="D1503" s="126">
        <v>3.0</v>
      </c>
      <c r="E1503" s="127">
        <v>189.57</v>
      </c>
      <c r="F1503" s="128">
        <f t="shared" si="7"/>
        <v>123.2205</v>
      </c>
      <c r="G1503" s="129">
        <f t="shared" si="1"/>
        <v>66.3495</v>
      </c>
      <c r="H1503" s="130">
        <f t="shared" si="2"/>
        <v>0.35</v>
      </c>
      <c r="I1503" s="131">
        <v>44651.0</v>
      </c>
      <c r="J1503" s="132">
        <v>44687.0</v>
      </c>
      <c r="K1503" s="123"/>
      <c r="L1503" s="90"/>
      <c r="M1503" s="133">
        <f t="shared" si="3"/>
        <v>63.19</v>
      </c>
      <c r="N1503" s="99"/>
      <c r="O1503" s="133">
        <f t="shared" si="5"/>
        <v>41.0735</v>
      </c>
      <c r="P1503" s="134">
        <v>0.43</v>
      </c>
      <c r="Q1503" s="90"/>
      <c r="R1503" s="99">
        <f>IF(AND(H1503&lt;='Product Ratings'!$E$5,H1503&gt;='Product Ratings'!$D$5),'Product Ratings'!$C$5,IF(AND(H1503&lt;='Product Ratings'!$E$6,H1503&gt;='Product Ratings'!$D$6),'Product Ratings'!$C$6,IF(AND(H1503&lt;='Product Ratings'!$E$7,H1503&gt;='Product Ratings'!$D$7),'Product Ratings'!$C$7,IF(AND(H1503&lt;='Product Ratings'!$E$8,H1503&gt;='Product Ratings'!$D$8),'Product Ratings'!$C$8,IF(H1503&gt;='Product Ratings'!$D$9,'Product Ratings'!$C$9)))))</f>
        <v>2</v>
      </c>
      <c r="S1503" s="99">
        <f>IF(AND(D1503&lt;='Product Ratings'!$I$5,D1503&gt;='Product Ratings'!$H$5),'Product Ratings'!$F$5,IF(AND(D1503&lt;='Product Ratings'!$I$6,D1503&gt;='Product Ratings'!$H$6),'Product Ratings'!$F$6,IF(AND(D1503&lt;='Product Ratings'!$I$7,I1503&gt;='Product Ratings'!$H$7),'Product Ratings'!$F$7,IF(AND(D1503&lt;='Product Ratings'!$I$8,D1503&gt;='Product Ratings'!$H$8),'Product Ratings'!$F$8,IF(D1503&gt;='Product Ratings'!$H$9,'Product Ratings'!$F$9)))))</f>
        <v>1</v>
      </c>
      <c r="T1503" s="99">
        <f>IF(AND(O1503&lt;='Product Ratings'!$M$5,O1503&gt;='Product Ratings'!$L$5),'Product Ratings'!$J$5,IF(AND(O1503&lt;='Product Ratings'!$M$6,O1503&gt;='Product Ratings'!$L$6),'Product Ratings'!$J$6,IF(AND(O1503&lt;='Product Ratings'!$M$7,O1503&gt;='Product Ratings'!$L$7),'Product Ratings'!$J$7,IF(AND(O1503&lt;='Product Ratings'!$M$8,O1503&gt;='Product Ratings'!$L$8),'Product Ratings'!$J$8,IF(O1503&gt;='Product Ratings'!$L$9,'Product Ratings'!$J$9)))))</f>
        <v>3</v>
      </c>
      <c r="U1503" s="99" t="b">
        <f>IF(AND(N1503&lt;='Product Ratings'!$R$5,N1503&gt;='Product Ratings'!$Q$5),'Product Ratings'!$O$5,IF(AND(N1503&lt;='Product Ratings'!$R$6,N1503&gt;='Product Ratings'!$Q$6),'Product Ratings'!$O$6,IF(AND(N1503&lt;='Product Ratings'!$R$7,N1503&gt;='Product Ratings'!$Q$7),'Product Ratings'!$O$7,IF(AND(N1503&lt;='Product Ratings'!$R$8,N1503&gt;='Product Ratings'!$Q$8),'Product Ratings'!$O$8,IF(N1503&gt;='Product Ratings'!$Q$9,'Product Ratings'!$O$9)))))</f>
        <v>0</v>
      </c>
      <c r="V1503" s="99">
        <f>IF(AND(P1503&lt;='Product Ratings'!$V$5,P1503&gt;='Product Ratings'!$U$5),'Product Ratings'!$S$5,IF(AND(P1503&lt;='Product Ratings'!$V$6,P1503&gt;='Product Ratings'!$U$6),'Product Ratings'!$S$6,IF(AND(P1503&lt;='Product Ratings'!$V$7,P1503&gt;='Product Ratings'!$U$7),'Product Ratings'!$S$7,IF(AND(P1503&lt;='Product Ratings'!$V$8,P1503&gt;='Product Ratings'!$U$8),'Product Ratings'!$S$8,IF(P1503&gt;='Product Ratings'!$U$9,'Product Ratings'!$S$9)))))</f>
        <v>4</v>
      </c>
      <c r="W1503" s="135">
        <f t="shared" si="6"/>
        <v>10</v>
      </c>
      <c r="X1503" s="90"/>
      <c r="Y1503" s="90"/>
      <c r="Z1503" s="90"/>
      <c r="AA1503" s="90"/>
      <c r="AB1503" s="90"/>
    </row>
    <row r="1504" ht="12.75" customHeight="1">
      <c r="A1504" s="87"/>
      <c r="B1504" s="90"/>
      <c r="C1504" s="90"/>
      <c r="D1504" s="126">
        <v>4.0</v>
      </c>
      <c r="E1504" s="127">
        <v>284.35</v>
      </c>
      <c r="F1504" s="128">
        <f t="shared" si="7"/>
        <v>184.8275</v>
      </c>
      <c r="G1504" s="129">
        <f t="shared" si="1"/>
        <v>99.5225</v>
      </c>
      <c r="H1504" s="130">
        <f t="shared" si="2"/>
        <v>0.35</v>
      </c>
      <c r="I1504" s="131">
        <v>44652.0</v>
      </c>
      <c r="J1504" s="132">
        <v>44688.0</v>
      </c>
      <c r="K1504" s="123"/>
      <c r="L1504" s="90"/>
      <c r="M1504" s="133">
        <f t="shared" si="3"/>
        <v>71.0875</v>
      </c>
      <c r="N1504" s="99"/>
      <c r="O1504" s="133">
        <f t="shared" si="5"/>
        <v>46.206875</v>
      </c>
      <c r="P1504" s="134">
        <v>0.65</v>
      </c>
      <c r="Q1504" s="90"/>
      <c r="R1504" s="99">
        <f>IF(AND(H1504&lt;='Product Ratings'!$E$5,H1504&gt;='Product Ratings'!$D$5),'Product Ratings'!$C$5,IF(AND(H1504&lt;='Product Ratings'!$E$6,H1504&gt;='Product Ratings'!$D$6),'Product Ratings'!$C$6,IF(AND(H1504&lt;='Product Ratings'!$E$7,H1504&gt;='Product Ratings'!$D$7),'Product Ratings'!$C$7,IF(AND(H1504&lt;='Product Ratings'!$E$8,H1504&gt;='Product Ratings'!$D$8),'Product Ratings'!$C$8,IF(H1504&gt;='Product Ratings'!$D$9,'Product Ratings'!$C$9)))))</f>
        <v>2</v>
      </c>
      <c r="S1504" s="99">
        <f>IF(AND(D1504&lt;='Product Ratings'!$I$5,D1504&gt;='Product Ratings'!$H$5),'Product Ratings'!$F$5,IF(AND(D1504&lt;='Product Ratings'!$I$6,D1504&gt;='Product Ratings'!$H$6),'Product Ratings'!$F$6,IF(AND(D1504&lt;='Product Ratings'!$I$7,I1504&gt;='Product Ratings'!$H$7),'Product Ratings'!$F$7,IF(AND(D1504&lt;='Product Ratings'!$I$8,D1504&gt;='Product Ratings'!$H$8),'Product Ratings'!$F$8,IF(D1504&gt;='Product Ratings'!$H$9,'Product Ratings'!$F$9)))))</f>
        <v>1</v>
      </c>
      <c r="T1504" s="99">
        <f>IF(AND(O1504&lt;='Product Ratings'!$M$5,O1504&gt;='Product Ratings'!$L$5),'Product Ratings'!$J$5,IF(AND(O1504&lt;='Product Ratings'!$M$6,O1504&gt;='Product Ratings'!$L$6),'Product Ratings'!$J$6,IF(AND(O1504&lt;='Product Ratings'!$M$7,O1504&gt;='Product Ratings'!$L$7),'Product Ratings'!$J$7,IF(AND(O1504&lt;='Product Ratings'!$M$8,O1504&gt;='Product Ratings'!$L$8),'Product Ratings'!$J$8,IF(O1504&gt;='Product Ratings'!$L$9,'Product Ratings'!$J$9)))))</f>
        <v>3</v>
      </c>
      <c r="U1504" s="99" t="b">
        <f>IF(AND(N1504&lt;='Product Ratings'!$R$5,N1504&gt;='Product Ratings'!$Q$5),'Product Ratings'!$O$5,IF(AND(N1504&lt;='Product Ratings'!$R$6,N1504&gt;='Product Ratings'!$Q$6),'Product Ratings'!$O$6,IF(AND(N1504&lt;='Product Ratings'!$R$7,N1504&gt;='Product Ratings'!$Q$7),'Product Ratings'!$O$7,IF(AND(N1504&lt;='Product Ratings'!$R$8,N1504&gt;='Product Ratings'!$Q$8),'Product Ratings'!$O$8,IF(N1504&gt;='Product Ratings'!$Q$9,'Product Ratings'!$O$9)))))</f>
        <v>0</v>
      </c>
      <c r="V1504" s="99">
        <f>IF(AND(P1504&lt;='Product Ratings'!$V$5,P1504&gt;='Product Ratings'!$U$5),'Product Ratings'!$S$5,IF(AND(P1504&lt;='Product Ratings'!$V$6,P1504&gt;='Product Ratings'!$U$6),'Product Ratings'!$S$6,IF(AND(P1504&lt;='Product Ratings'!$V$7,P1504&gt;='Product Ratings'!$U$7),'Product Ratings'!$S$7,IF(AND(P1504&lt;='Product Ratings'!$V$8,P1504&gt;='Product Ratings'!$U$8),'Product Ratings'!$S$8,IF(P1504&gt;='Product Ratings'!$U$9,'Product Ratings'!$S$9)))))</f>
        <v>5</v>
      </c>
      <c r="W1504" s="135">
        <f t="shared" si="6"/>
        <v>11</v>
      </c>
      <c r="X1504" s="90"/>
      <c r="Y1504" s="90"/>
      <c r="Z1504" s="90"/>
      <c r="AA1504" s="90"/>
      <c r="AB1504" s="90"/>
    </row>
    <row r="1505" ht="12.75" customHeight="1">
      <c r="A1505" s="87"/>
      <c r="B1505" s="90"/>
      <c r="C1505" s="90"/>
      <c r="D1505" s="126">
        <v>5.0</v>
      </c>
      <c r="E1505" s="127">
        <v>146.09</v>
      </c>
      <c r="F1505" s="128">
        <f t="shared" si="7"/>
        <v>94.9585</v>
      </c>
      <c r="G1505" s="129">
        <f t="shared" si="1"/>
        <v>51.1315</v>
      </c>
      <c r="H1505" s="130">
        <f t="shared" si="2"/>
        <v>0.35</v>
      </c>
      <c r="I1505" s="131">
        <v>44653.0</v>
      </c>
      <c r="J1505" s="132">
        <v>44689.0</v>
      </c>
      <c r="K1505" s="123"/>
      <c r="L1505" s="90"/>
      <c r="M1505" s="133">
        <f t="shared" si="3"/>
        <v>29.218</v>
      </c>
      <c r="N1505" s="99"/>
      <c r="O1505" s="133">
        <f t="shared" si="5"/>
        <v>18.9917</v>
      </c>
      <c r="P1505" s="134">
        <v>0.67</v>
      </c>
      <c r="Q1505" s="90"/>
      <c r="R1505" s="99">
        <f>IF(AND(H1505&lt;='Product Ratings'!$E$5,H1505&gt;='Product Ratings'!$D$5),'Product Ratings'!$C$5,IF(AND(H1505&lt;='Product Ratings'!$E$6,H1505&gt;='Product Ratings'!$D$6),'Product Ratings'!$C$6,IF(AND(H1505&lt;='Product Ratings'!$E$7,H1505&gt;='Product Ratings'!$D$7),'Product Ratings'!$C$7,IF(AND(H1505&lt;='Product Ratings'!$E$8,H1505&gt;='Product Ratings'!$D$8),'Product Ratings'!$C$8,IF(H1505&gt;='Product Ratings'!$D$9,'Product Ratings'!$C$9)))))</f>
        <v>2</v>
      </c>
      <c r="S1505" s="99">
        <f>IF(AND(D1505&lt;='Product Ratings'!$I$5,D1505&gt;='Product Ratings'!$H$5),'Product Ratings'!$F$5,IF(AND(D1505&lt;='Product Ratings'!$I$6,D1505&gt;='Product Ratings'!$H$6),'Product Ratings'!$F$6,IF(AND(D1505&lt;='Product Ratings'!$I$7,I1505&gt;='Product Ratings'!$H$7),'Product Ratings'!$F$7,IF(AND(D1505&lt;='Product Ratings'!$I$8,D1505&gt;='Product Ratings'!$H$8),'Product Ratings'!$F$8,IF(D1505&gt;='Product Ratings'!$H$9,'Product Ratings'!$F$9)))))</f>
        <v>1</v>
      </c>
      <c r="T1505" s="99">
        <f>IF(AND(O1505&lt;='Product Ratings'!$M$5,O1505&gt;='Product Ratings'!$L$5),'Product Ratings'!$J$5,IF(AND(O1505&lt;='Product Ratings'!$M$6,O1505&gt;='Product Ratings'!$L$6),'Product Ratings'!$J$6,IF(AND(O1505&lt;='Product Ratings'!$M$7,O1505&gt;='Product Ratings'!$L$7),'Product Ratings'!$J$7,IF(AND(O1505&lt;='Product Ratings'!$M$8,O1505&gt;='Product Ratings'!$L$8),'Product Ratings'!$J$8,IF(O1505&gt;='Product Ratings'!$L$9,'Product Ratings'!$J$9)))))</f>
        <v>5</v>
      </c>
      <c r="U1505" s="99" t="b">
        <f>IF(AND(N1505&lt;='Product Ratings'!$R$5,N1505&gt;='Product Ratings'!$Q$5),'Product Ratings'!$O$5,IF(AND(N1505&lt;='Product Ratings'!$R$6,N1505&gt;='Product Ratings'!$Q$6),'Product Ratings'!$O$6,IF(AND(N1505&lt;='Product Ratings'!$R$7,N1505&gt;='Product Ratings'!$Q$7),'Product Ratings'!$O$7,IF(AND(N1505&lt;='Product Ratings'!$R$8,N1505&gt;='Product Ratings'!$Q$8),'Product Ratings'!$O$8,IF(N1505&gt;='Product Ratings'!$Q$9,'Product Ratings'!$O$9)))))</f>
        <v>0</v>
      </c>
      <c r="V1505" s="99">
        <f>IF(AND(P1505&lt;='Product Ratings'!$V$5,P1505&gt;='Product Ratings'!$U$5),'Product Ratings'!$S$5,IF(AND(P1505&lt;='Product Ratings'!$V$6,P1505&gt;='Product Ratings'!$U$6),'Product Ratings'!$S$6,IF(AND(P1505&lt;='Product Ratings'!$V$7,P1505&gt;='Product Ratings'!$U$7),'Product Ratings'!$S$7,IF(AND(P1505&lt;='Product Ratings'!$V$8,P1505&gt;='Product Ratings'!$U$8),'Product Ratings'!$S$8,IF(P1505&gt;='Product Ratings'!$U$9,'Product Ratings'!$S$9)))))</f>
        <v>5</v>
      </c>
      <c r="W1505" s="135">
        <f t="shared" si="6"/>
        <v>13</v>
      </c>
      <c r="X1505" s="90"/>
      <c r="Y1505" s="90"/>
      <c r="Z1505" s="90"/>
      <c r="AA1505" s="90"/>
      <c r="AB1505" s="90"/>
    </row>
    <row r="1506" ht="12.75" customHeight="1">
      <c r="A1506" s="87"/>
      <c r="B1506" s="90"/>
      <c r="C1506" s="90"/>
      <c r="D1506" s="126">
        <v>6.0</v>
      </c>
      <c r="E1506" s="127">
        <v>133.86</v>
      </c>
      <c r="F1506" s="128">
        <f t="shared" si="7"/>
        <v>87.009</v>
      </c>
      <c r="G1506" s="129">
        <f t="shared" si="1"/>
        <v>46.851</v>
      </c>
      <c r="H1506" s="130">
        <f t="shared" si="2"/>
        <v>0.35</v>
      </c>
      <c r="I1506" s="131">
        <v>44654.0</v>
      </c>
      <c r="J1506" s="132">
        <v>44690.0</v>
      </c>
      <c r="K1506" s="123"/>
      <c r="L1506" s="90"/>
      <c r="M1506" s="133">
        <f t="shared" si="3"/>
        <v>22.31</v>
      </c>
      <c r="N1506" s="99"/>
      <c r="O1506" s="133">
        <f t="shared" si="5"/>
        <v>14.5015</v>
      </c>
      <c r="P1506" s="134">
        <v>0.71</v>
      </c>
      <c r="Q1506" s="90"/>
      <c r="R1506" s="99">
        <f>IF(AND(H1506&lt;='Product Ratings'!$E$5,H1506&gt;='Product Ratings'!$D$5),'Product Ratings'!$C$5,IF(AND(H1506&lt;='Product Ratings'!$E$6,H1506&gt;='Product Ratings'!$D$6),'Product Ratings'!$C$6,IF(AND(H1506&lt;='Product Ratings'!$E$7,H1506&gt;='Product Ratings'!$D$7),'Product Ratings'!$C$7,IF(AND(H1506&lt;='Product Ratings'!$E$8,H1506&gt;='Product Ratings'!$D$8),'Product Ratings'!$C$8,IF(H1506&gt;='Product Ratings'!$D$9,'Product Ratings'!$C$9)))))</f>
        <v>2</v>
      </c>
      <c r="S1506" s="99">
        <f>IF(AND(D1506&lt;='Product Ratings'!$I$5,D1506&gt;='Product Ratings'!$H$5),'Product Ratings'!$F$5,IF(AND(D1506&lt;='Product Ratings'!$I$6,D1506&gt;='Product Ratings'!$H$6),'Product Ratings'!$F$6,IF(AND(D1506&lt;='Product Ratings'!$I$7,I1506&gt;='Product Ratings'!$H$7),'Product Ratings'!$F$7,IF(AND(D1506&lt;='Product Ratings'!$I$8,D1506&gt;='Product Ratings'!$H$8),'Product Ratings'!$F$8,IF(D1506&gt;='Product Ratings'!$H$9,'Product Ratings'!$F$9)))))</f>
        <v>2</v>
      </c>
      <c r="T1506" s="99">
        <f>IF(AND(O1506&lt;='Product Ratings'!$M$5,O1506&gt;='Product Ratings'!$L$5),'Product Ratings'!$J$5,IF(AND(O1506&lt;='Product Ratings'!$M$6,O1506&gt;='Product Ratings'!$L$6),'Product Ratings'!$J$6,IF(AND(O1506&lt;='Product Ratings'!$M$7,O1506&gt;='Product Ratings'!$L$7),'Product Ratings'!$J$7,IF(AND(O1506&lt;='Product Ratings'!$M$8,O1506&gt;='Product Ratings'!$L$8),'Product Ratings'!$J$8,IF(O1506&gt;='Product Ratings'!$L$9,'Product Ratings'!$J$9)))))</f>
        <v>5</v>
      </c>
      <c r="U1506" s="99" t="b">
        <f>IF(AND(N1506&lt;='Product Ratings'!$R$5,N1506&gt;='Product Ratings'!$Q$5),'Product Ratings'!$O$5,IF(AND(N1506&lt;='Product Ratings'!$R$6,N1506&gt;='Product Ratings'!$Q$6),'Product Ratings'!$O$6,IF(AND(N1506&lt;='Product Ratings'!$R$7,N1506&gt;='Product Ratings'!$Q$7),'Product Ratings'!$O$7,IF(AND(N1506&lt;='Product Ratings'!$R$8,N1506&gt;='Product Ratings'!$Q$8),'Product Ratings'!$O$8,IF(N1506&gt;='Product Ratings'!$Q$9,'Product Ratings'!$O$9)))))</f>
        <v>0</v>
      </c>
      <c r="V1506" s="99">
        <f>IF(AND(P1506&lt;='Product Ratings'!$V$5,P1506&gt;='Product Ratings'!$U$5),'Product Ratings'!$S$5,IF(AND(P1506&lt;='Product Ratings'!$V$6,P1506&gt;='Product Ratings'!$U$6),'Product Ratings'!$S$6,IF(AND(P1506&lt;='Product Ratings'!$V$7,P1506&gt;='Product Ratings'!$U$7),'Product Ratings'!$S$7,IF(AND(P1506&lt;='Product Ratings'!$V$8,P1506&gt;='Product Ratings'!$U$8),'Product Ratings'!$S$8,IF(P1506&gt;='Product Ratings'!$U$9,'Product Ratings'!$S$9)))))</f>
        <v>5</v>
      </c>
      <c r="W1506" s="135">
        <f t="shared" si="6"/>
        <v>14</v>
      </c>
      <c r="X1506" s="90"/>
      <c r="Y1506" s="90"/>
      <c r="Z1506" s="90"/>
      <c r="AA1506" s="90"/>
      <c r="AB1506" s="90"/>
    </row>
    <row r="1507" ht="12.75" customHeight="1">
      <c r="A1507" s="87"/>
      <c r="B1507" s="90"/>
      <c r="C1507" s="90"/>
      <c r="D1507" s="126">
        <v>1.0</v>
      </c>
      <c r="E1507" s="127">
        <v>189.99</v>
      </c>
      <c r="F1507" s="128">
        <f t="shared" si="7"/>
        <v>123.4935</v>
      </c>
      <c r="G1507" s="129">
        <f t="shared" si="1"/>
        <v>66.4965</v>
      </c>
      <c r="H1507" s="130">
        <f t="shared" si="2"/>
        <v>0.35</v>
      </c>
      <c r="I1507" s="131">
        <v>44655.0</v>
      </c>
      <c r="J1507" s="132">
        <v>44691.0</v>
      </c>
      <c r="K1507" s="123"/>
      <c r="L1507" s="90"/>
      <c r="M1507" s="133">
        <f t="shared" si="3"/>
        <v>189.99</v>
      </c>
      <c r="N1507" s="99"/>
      <c r="O1507" s="133">
        <f t="shared" si="5"/>
        <v>123.4935</v>
      </c>
      <c r="P1507" s="134">
        <v>0.92</v>
      </c>
      <c r="Q1507" s="90"/>
      <c r="R1507" s="99">
        <f>IF(AND(H1507&lt;='Product Ratings'!$E$5,H1507&gt;='Product Ratings'!$D$5),'Product Ratings'!$C$5,IF(AND(H1507&lt;='Product Ratings'!$E$6,H1507&gt;='Product Ratings'!$D$6),'Product Ratings'!$C$6,IF(AND(H1507&lt;='Product Ratings'!$E$7,H1507&gt;='Product Ratings'!$D$7),'Product Ratings'!$C$7,IF(AND(H1507&lt;='Product Ratings'!$E$8,H1507&gt;='Product Ratings'!$D$8),'Product Ratings'!$C$8,IF(H1507&gt;='Product Ratings'!$D$9,'Product Ratings'!$C$9)))))</f>
        <v>2</v>
      </c>
      <c r="S1507" s="99">
        <f>IF(AND(D1507&lt;='Product Ratings'!$I$5,D1507&gt;='Product Ratings'!$H$5),'Product Ratings'!$F$5,IF(AND(D1507&lt;='Product Ratings'!$I$6,D1507&gt;='Product Ratings'!$H$6),'Product Ratings'!$F$6,IF(AND(D1507&lt;='Product Ratings'!$I$7,I1507&gt;='Product Ratings'!$H$7),'Product Ratings'!$F$7,IF(AND(D1507&lt;='Product Ratings'!$I$8,D1507&gt;='Product Ratings'!$H$8),'Product Ratings'!$F$8,IF(D1507&gt;='Product Ratings'!$H$9,'Product Ratings'!$F$9)))))</f>
        <v>1</v>
      </c>
      <c r="T1507" s="99">
        <f>IF(AND(O1507&lt;='Product Ratings'!$M$5,O1507&gt;='Product Ratings'!$L$5),'Product Ratings'!$J$5,IF(AND(O1507&lt;='Product Ratings'!$M$6,O1507&gt;='Product Ratings'!$L$6),'Product Ratings'!$J$6,IF(AND(O1507&lt;='Product Ratings'!$M$7,O1507&gt;='Product Ratings'!$L$7),'Product Ratings'!$J$7,IF(AND(O1507&lt;='Product Ratings'!$M$8,O1507&gt;='Product Ratings'!$L$8),'Product Ratings'!$J$8,IF(O1507&gt;='Product Ratings'!$L$9,'Product Ratings'!$J$9)))))</f>
        <v>2</v>
      </c>
      <c r="U1507" s="99" t="b">
        <f>IF(AND(N1507&lt;='Product Ratings'!$R$5,N1507&gt;='Product Ratings'!$Q$5),'Product Ratings'!$O$5,IF(AND(N1507&lt;='Product Ratings'!$R$6,N1507&gt;='Product Ratings'!$Q$6),'Product Ratings'!$O$6,IF(AND(N1507&lt;='Product Ratings'!$R$7,N1507&gt;='Product Ratings'!$Q$7),'Product Ratings'!$O$7,IF(AND(N1507&lt;='Product Ratings'!$R$8,N1507&gt;='Product Ratings'!$Q$8),'Product Ratings'!$O$8,IF(N1507&gt;='Product Ratings'!$Q$9,'Product Ratings'!$O$9)))))</f>
        <v>0</v>
      </c>
      <c r="V1507" s="99">
        <f>IF(AND(P1507&lt;='Product Ratings'!$V$5,P1507&gt;='Product Ratings'!$U$5),'Product Ratings'!$S$5,IF(AND(P1507&lt;='Product Ratings'!$V$6,P1507&gt;='Product Ratings'!$U$6),'Product Ratings'!$S$6,IF(AND(P1507&lt;='Product Ratings'!$V$7,P1507&gt;='Product Ratings'!$U$7),'Product Ratings'!$S$7,IF(AND(P1507&lt;='Product Ratings'!$V$8,P1507&gt;='Product Ratings'!$U$8),'Product Ratings'!$S$8,IF(P1507&gt;='Product Ratings'!$U$9,'Product Ratings'!$S$9)))))</f>
        <v>5</v>
      </c>
      <c r="W1507" s="135">
        <f t="shared" si="6"/>
        <v>10</v>
      </c>
      <c r="X1507" s="90"/>
      <c r="Y1507" s="90"/>
      <c r="Z1507" s="90"/>
      <c r="AA1507" s="90"/>
      <c r="AB1507" s="90"/>
    </row>
    <row r="1508" ht="12.75" customHeight="1">
      <c r="A1508" s="87"/>
      <c r="B1508" s="90"/>
      <c r="C1508" s="90"/>
      <c r="D1508" s="126">
        <v>2.0</v>
      </c>
      <c r="E1508" s="127">
        <v>780.87</v>
      </c>
      <c r="F1508" s="128">
        <f t="shared" si="7"/>
        <v>507.5655</v>
      </c>
      <c r="G1508" s="129">
        <f t="shared" si="1"/>
        <v>273.3045</v>
      </c>
      <c r="H1508" s="130">
        <f t="shared" si="2"/>
        <v>0.35</v>
      </c>
      <c r="I1508" s="131">
        <v>44656.0</v>
      </c>
      <c r="J1508" s="132">
        <v>44692.0</v>
      </c>
      <c r="K1508" s="123"/>
      <c r="L1508" s="90"/>
      <c r="M1508" s="133">
        <f t="shared" si="3"/>
        <v>390.435</v>
      </c>
      <c r="N1508" s="99"/>
      <c r="O1508" s="133">
        <f t="shared" si="5"/>
        <v>253.78275</v>
      </c>
      <c r="P1508" s="134">
        <v>0.26</v>
      </c>
      <c r="Q1508" s="90"/>
      <c r="R1508" s="99">
        <f>IF(AND(H1508&lt;='Product Ratings'!$E$5,H1508&gt;='Product Ratings'!$D$5),'Product Ratings'!$C$5,IF(AND(H1508&lt;='Product Ratings'!$E$6,H1508&gt;='Product Ratings'!$D$6),'Product Ratings'!$C$6,IF(AND(H1508&lt;='Product Ratings'!$E$7,H1508&gt;='Product Ratings'!$D$7),'Product Ratings'!$C$7,IF(AND(H1508&lt;='Product Ratings'!$E$8,H1508&gt;='Product Ratings'!$D$8),'Product Ratings'!$C$8,IF(H1508&gt;='Product Ratings'!$D$9,'Product Ratings'!$C$9)))))</f>
        <v>2</v>
      </c>
      <c r="S1508" s="99">
        <f>IF(AND(D1508&lt;='Product Ratings'!$I$5,D1508&gt;='Product Ratings'!$H$5),'Product Ratings'!$F$5,IF(AND(D1508&lt;='Product Ratings'!$I$6,D1508&gt;='Product Ratings'!$H$6),'Product Ratings'!$F$6,IF(AND(D1508&lt;='Product Ratings'!$I$7,I1508&gt;='Product Ratings'!$H$7),'Product Ratings'!$F$7,IF(AND(D1508&lt;='Product Ratings'!$I$8,D1508&gt;='Product Ratings'!$H$8),'Product Ratings'!$F$8,IF(D1508&gt;='Product Ratings'!$H$9,'Product Ratings'!$F$9)))))</f>
        <v>1</v>
      </c>
      <c r="T1508" s="99">
        <f>IF(AND(O1508&lt;='Product Ratings'!$M$5,O1508&gt;='Product Ratings'!$L$5),'Product Ratings'!$J$5,IF(AND(O1508&lt;='Product Ratings'!$M$6,O1508&gt;='Product Ratings'!$L$6),'Product Ratings'!$J$6,IF(AND(O1508&lt;='Product Ratings'!$M$7,O1508&gt;='Product Ratings'!$L$7),'Product Ratings'!$J$7,IF(AND(O1508&lt;='Product Ratings'!$M$8,O1508&gt;='Product Ratings'!$L$8),'Product Ratings'!$J$8,IF(O1508&gt;='Product Ratings'!$L$9,'Product Ratings'!$J$9)))))</f>
        <v>1</v>
      </c>
      <c r="U1508" s="99" t="b">
        <f>IF(AND(N1508&lt;='Product Ratings'!$R$5,N1508&gt;='Product Ratings'!$Q$5),'Product Ratings'!$O$5,IF(AND(N1508&lt;='Product Ratings'!$R$6,N1508&gt;='Product Ratings'!$Q$6),'Product Ratings'!$O$6,IF(AND(N1508&lt;='Product Ratings'!$R$7,N1508&gt;='Product Ratings'!$Q$7),'Product Ratings'!$O$7,IF(AND(N1508&lt;='Product Ratings'!$R$8,N1508&gt;='Product Ratings'!$Q$8),'Product Ratings'!$O$8,IF(N1508&gt;='Product Ratings'!$Q$9,'Product Ratings'!$O$9)))))</f>
        <v>0</v>
      </c>
      <c r="V1508" s="99">
        <f>IF(AND(P1508&lt;='Product Ratings'!$V$5,P1508&gt;='Product Ratings'!$U$5),'Product Ratings'!$S$5,IF(AND(P1508&lt;='Product Ratings'!$V$6,P1508&gt;='Product Ratings'!$U$6),'Product Ratings'!$S$6,IF(AND(P1508&lt;='Product Ratings'!$V$7,P1508&gt;='Product Ratings'!$U$7),'Product Ratings'!$S$7,IF(AND(P1508&lt;='Product Ratings'!$V$8,P1508&gt;='Product Ratings'!$U$8),'Product Ratings'!$S$8,IF(P1508&gt;='Product Ratings'!$U$9,'Product Ratings'!$S$9)))))</f>
        <v>3</v>
      </c>
      <c r="W1508" s="135">
        <f t="shared" si="6"/>
        <v>7</v>
      </c>
      <c r="X1508" s="90"/>
      <c r="Y1508" s="90"/>
      <c r="Z1508" s="90"/>
      <c r="AA1508" s="90"/>
      <c r="AB1508" s="90"/>
    </row>
    <row r="1509" ht="12.75" customHeight="1">
      <c r="A1509" s="87"/>
      <c r="B1509" s="90"/>
      <c r="C1509" s="90"/>
      <c r="D1509" s="126">
        <v>3.0</v>
      </c>
      <c r="E1509" s="127">
        <v>60.0</v>
      </c>
      <c r="F1509" s="128">
        <f t="shared" si="7"/>
        <v>39</v>
      </c>
      <c r="G1509" s="129">
        <f t="shared" si="1"/>
        <v>21</v>
      </c>
      <c r="H1509" s="130">
        <f t="shared" si="2"/>
        <v>0.35</v>
      </c>
      <c r="I1509" s="131">
        <v>44657.0</v>
      </c>
      <c r="J1509" s="132">
        <v>44693.0</v>
      </c>
      <c r="K1509" s="123"/>
      <c r="L1509" s="90"/>
      <c r="M1509" s="133">
        <f t="shared" si="3"/>
        <v>20</v>
      </c>
      <c r="N1509" s="99"/>
      <c r="O1509" s="133">
        <f t="shared" si="5"/>
        <v>13</v>
      </c>
      <c r="P1509" s="134">
        <v>0.15</v>
      </c>
      <c r="Q1509" s="90"/>
      <c r="R1509" s="99">
        <f>IF(AND(H1509&lt;='Product Ratings'!$E$5,H1509&gt;='Product Ratings'!$D$5),'Product Ratings'!$C$5,IF(AND(H1509&lt;='Product Ratings'!$E$6,H1509&gt;='Product Ratings'!$D$6),'Product Ratings'!$C$6,IF(AND(H1509&lt;='Product Ratings'!$E$7,H1509&gt;='Product Ratings'!$D$7),'Product Ratings'!$C$7,IF(AND(H1509&lt;='Product Ratings'!$E$8,H1509&gt;='Product Ratings'!$D$8),'Product Ratings'!$C$8,IF(H1509&gt;='Product Ratings'!$D$9,'Product Ratings'!$C$9)))))</f>
        <v>2</v>
      </c>
      <c r="S1509" s="99">
        <f>IF(AND(D1509&lt;='Product Ratings'!$I$5,D1509&gt;='Product Ratings'!$H$5),'Product Ratings'!$F$5,IF(AND(D1509&lt;='Product Ratings'!$I$6,D1509&gt;='Product Ratings'!$H$6),'Product Ratings'!$F$6,IF(AND(D1509&lt;='Product Ratings'!$I$7,I1509&gt;='Product Ratings'!$H$7),'Product Ratings'!$F$7,IF(AND(D1509&lt;='Product Ratings'!$I$8,D1509&gt;='Product Ratings'!$H$8),'Product Ratings'!$F$8,IF(D1509&gt;='Product Ratings'!$H$9,'Product Ratings'!$F$9)))))</f>
        <v>1</v>
      </c>
      <c r="T1509" s="99">
        <f>IF(AND(O1509&lt;='Product Ratings'!$M$5,O1509&gt;='Product Ratings'!$L$5),'Product Ratings'!$J$5,IF(AND(O1509&lt;='Product Ratings'!$M$6,O1509&gt;='Product Ratings'!$L$6),'Product Ratings'!$J$6,IF(AND(O1509&lt;='Product Ratings'!$M$7,O1509&gt;='Product Ratings'!$L$7),'Product Ratings'!$J$7,IF(AND(O1509&lt;='Product Ratings'!$M$8,O1509&gt;='Product Ratings'!$L$8),'Product Ratings'!$J$8,IF(O1509&gt;='Product Ratings'!$L$9,'Product Ratings'!$J$9)))))</f>
        <v>5</v>
      </c>
      <c r="U1509" s="99" t="b">
        <f>IF(AND(N1509&lt;='Product Ratings'!$R$5,N1509&gt;='Product Ratings'!$Q$5),'Product Ratings'!$O$5,IF(AND(N1509&lt;='Product Ratings'!$R$6,N1509&gt;='Product Ratings'!$Q$6),'Product Ratings'!$O$6,IF(AND(N1509&lt;='Product Ratings'!$R$7,N1509&gt;='Product Ratings'!$Q$7),'Product Ratings'!$O$7,IF(AND(N1509&lt;='Product Ratings'!$R$8,N1509&gt;='Product Ratings'!$Q$8),'Product Ratings'!$O$8,IF(N1509&gt;='Product Ratings'!$Q$9,'Product Ratings'!$O$9)))))</f>
        <v>0</v>
      </c>
      <c r="V1509" s="99">
        <f>IF(AND(P1509&lt;='Product Ratings'!$V$5,P1509&gt;='Product Ratings'!$U$5),'Product Ratings'!$S$5,IF(AND(P1509&lt;='Product Ratings'!$V$6,P1509&gt;='Product Ratings'!$U$6),'Product Ratings'!$S$6,IF(AND(P1509&lt;='Product Ratings'!$V$7,P1509&gt;='Product Ratings'!$U$7),'Product Ratings'!$S$7,IF(AND(P1509&lt;='Product Ratings'!$V$8,P1509&gt;='Product Ratings'!$U$8),'Product Ratings'!$S$8,IF(P1509&gt;='Product Ratings'!$U$9,'Product Ratings'!$S$9)))))</f>
        <v>3</v>
      </c>
      <c r="W1509" s="135">
        <f t="shared" si="6"/>
        <v>11</v>
      </c>
      <c r="X1509" s="90"/>
      <c r="Y1509" s="90"/>
      <c r="Z1509" s="90"/>
      <c r="AA1509" s="90"/>
      <c r="AB1509" s="90"/>
    </row>
    <row r="1510" ht="12.75" customHeight="1">
      <c r="A1510" s="87"/>
      <c r="B1510" s="90"/>
      <c r="C1510" s="90"/>
      <c r="D1510" s="126">
        <v>4.0</v>
      </c>
      <c r="E1510" s="127">
        <v>147.83</v>
      </c>
      <c r="F1510" s="128">
        <f t="shared" si="7"/>
        <v>96.0895</v>
      </c>
      <c r="G1510" s="129">
        <f t="shared" si="1"/>
        <v>51.7405</v>
      </c>
      <c r="H1510" s="130">
        <f t="shared" si="2"/>
        <v>0.35</v>
      </c>
      <c r="I1510" s="131">
        <v>44658.0</v>
      </c>
      <c r="J1510" s="132">
        <v>44694.0</v>
      </c>
      <c r="K1510" s="123"/>
      <c r="L1510" s="90"/>
      <c r="M1510" s="133">
        <f t="shared" si="3"/>
        <v>36.9575</v>
      </c>
      <c r="N1510" s="99"/>
      <c r="O1510" s="133">
        <f t="shared" si="5"/>
        <v>24.022375</v>
      </c>
      <c r="P1510" s="134">
        <v>0.34</v>
      </c>
      <c r="Q1510" s="90"/>
      <c r="R1510" s="99">
        <f>IF(AND(H1510&lt;='Product Ratings'!$E$5,H1510&gt;='Product Ratings'!$D$5),'Product Ratings'!$C$5,IF(AND(H1510&lt;='Product Ratings'!$E$6,H1510&gt;='Product Ratings'!$D$6),'Product Ratings'!$C$6,IF(AND(H1510&lt;='Product Ratings'!$E$7,H1510&gt;='Product Ratings'!$D$7),'Product Ratings'!$C$7,IF(AND(H1510&lt;='Product Ratings'!$E$8,H1510&gt;='Product Ratings'!$D$8),'Product Ratings'!$C$8,IF(H1510&gt;='Product Ratings'!$D$9,'Product Ratings'!$C$9)))))</f>
        <v>2</v>
      </c>
      <c r="S1510" s="99">
        <f>IF(AND(D1510&lt;='Product Ratings'!$I$5,D1510&gt;='Product Ratings'!$H$5),'Product Ratings'!$F$5,IF(AND(D1510&lt;='Product Ratings'!$I$6,D1510&gt;='Product Ratings'!$H$6),'Product Ratings'!$F$6,IF(AND(D1510&lt;='Product Ratings'!$I$7,I1510&gt;='Product Ratings'!$H$7),'Product Ratings'!$F$7,IF(AND(D1510&lt;='Product Ratings'!$I$8,D1510&gt;='Product Ratings'!$H$8),'Product Ratings'!$F$8,IF(D1510&gt;='Product Ratings'!$H$9,'Product Ratings'!$F$9)))))</f>
        <v>1</v>
      </c>
      <c r="T1510" s="99">
        <f>IF(AND(O1510&lt;='Product Ratings'!$M$5,O1510&gt;='Product Ratings'!$L$5),'Product Ratings'!$J$5,IF(AND(O1510&lt;='Product Ratings'!$M$6,O1510&gt;='Product Ratings'!$L$6),'Product Ratings'!$J$6,IF(AND(O1510&lt;='Product Ratings'!$M$7,O1510&gt;='Product Ratings'!$L$7),'Product Ratings'!$J$7,IF(AND(O1510&lt;='Product Ratings'!$M$8,O1510&gt;='Product Ratings'!$L$8),'Product Ratings'!$J$8,IF(O1510&gt;='Product Ratings'!$L$9,'Product Ratings'!$J$9)))))</f>
        <v>5</v>
      </c>
      <c r="U1510" s="99" t="b">
        <f>IF(AND(N1510&lt;='Product Ratings'!$R$5,N1510&gt;='Product Ratings'!$Q$5),'Product Ratings'!$O$5,IF(AND(N1510&lt;='Product Ratings'!$R$6,N1510&gt;='Product Ratings'!$Q$6),'Product Ratings'!$O$6,IF(AND(N1510&lt;='Product Ratings'!$R$7,N1510&gt;='Product Ratings'!$Q$7),'Product Ratings'!$O$7,IF(AND(N1510&lt;='Product Ratings'!$R$8,N1510&gt;='Product Ratings'!$Q$8),'Product Ratings'!$O$8,IF(N1510&gt;='Product Ratings'!$Q$9,'Product Ratings'!$O$9)))))</f>
        <v>0</v>
      </c>
      <c r="V1510" s="99">
        <f>IF(AND(P1510&lt;='Product Ratings'!$V$5,P1510&gt;='Product Ratings'!$U$5),'Product Ratings'!$S$5,IF(AND(P1510&lt;='Product Ratings'!$V$6,P1510&gt;='Product Ratings'!$U$6),'Product Ratings'!$S$6,IF(AND(P1510&lt;='Product Ratings'!$V$7,P1510&gt;='Product Ratings'!$U$7),'Product Ratings'!$S$7,IF(AND(P1510&lt;='Product Ratings'!$V$8,P1510&gt;='Product Ratings'!$U$8),'Product Ratings'!$S$8,IF(P1510&gt;='Product Ratings'!$U$9,'Product Ratings'!$S$9)))))</f>
        <v>4</v>
      </c>
      <c r="W1510" s="135">
        <f t="shared" si="6"/>
        <v>12</v>
      </c>
      <c r="X1510" s="90"/>
      <c r="Y1510" s="90"/>
      <c r="Z1510" s="90"/>
      <c r="AA1510" s="90"/>
      <c r="AB1510" s="90"/>
    </row>
    <row r="1511" ht="12.75" customHeight="1">
      <c r="A1511" s="87"/>
      <c r="B1511" s="90"/>
      <c r="C1511" s="90"/>
      <c r="D1511" s="126">
        <v>5.0</v>
      </c>
      <c r="E1511" s="127">
        <v>1720.17</v>
      </c>
      <c r="F1511" s="128">
        <f t="shared" si="7"/>
        <v>1118.1105</v>
      </c>
      <c r="G1511" s="129">
        <f t="shared" si="1"/>
        <v>602.0595</v>
      </c>
      <c r="H1511" s="130">
        <f t="shared" si="2"/>
        <v>0.35</v>
      </c>
      <c r="I1511" s="131">
        <v>44659.0</v>
      </c>
      <c r="J1511" s="132">
        <v>44695.0</v>
      </c>
      <c r="K1511" s="123"/>
      <c r="L1511" s="90"/>
      <c r="M1511" s="133">
        <f t="shared" si="3"/>
        <v>344.034</v>
      </c>
      <c r="N1511" s="99"/>
      <c r="O1511" s="133">
        <f t="shared" si="5"/>
        <v>223.6221</v>
      </c>
      <c r="P1511" s="134">
        <v>0.35</v>
      </c>
      <c r="Q1511" s="90"/>
      <c r="R1511" s="99">
        <f>IF(AND(H1511&lt;='Product Ratings'!$E$5,H1511&gt;='Product Ratings'!$D$5),'Product Ratings'!$C$5,IF(AND(H1511&lt;='Product Ratings'!$E$6,H1511&gt;='Product Ratings'!$D$6),'Product Ratings'!$C$6,IF(AND(H1511&lt;='Product Ratings'!$E$7,H1511&gt;='Product Ratings'!$D$7),'Product Ratings'!$C$7,IF(AND(H1511&lt;='Product Ratings'!$E$8,H1511&gt;='Product Ratings'!$D$8),'Product Ratings'!$C$8,IF(H1511&gt;='Product Ratings'!$D$9,'Product Ratings'!$C$9)))))</f>
        <v>2</v>
      </c>
      <c r="S1511" s="99">
        <f>IF(AND(D1511&lt;='Product Ratings'!$I$5,D1511&gt;='Product Ratings'!$H$5),'Product Ratings'!$F$5,IF(AND(D1511&lt;='Product Ratings'!$I$6,D1511&gt;='Product Ratings'!$H$6),'Product Ratings'!$F$6,IF(AND(D1511&lt;='Product Ratings'!$I$7,I1511&gt;='Product Ratings'!$H$7),'Product Ratings'!$F$7,IF(AND(D1511&lt;='Product Ratings'!$I$8,D1511&gt;='Product Ratings'!$H$8),'Product Ratings'!$F$8,IF(D1511&gt;='Product Ratings'!$H$9,'Product Ratings'!$F$9)))))</f>
        <v>1</v>
      </c>
      <c r="T1511" s="99">
        <f>IF(AND(O1511&lt;='Product Ratings'!$M$5,O1511&gt;='Product Ratings'!$L$5),'Product Ratings'!$J$5,IF(AND(O1511&lt;='Product Ratings'!$M$6,O1511&gt;='Product Ratings'!$L$6),'Product Ratings'!$J$6,IF(AND(O1511&lt;='Product Ratings'!$M$7,O1511&gt;='Product Ratings'!$L$7),'Product Ratings'!$J$7,IF(AND(O1511&lt;='Product Ratings'!$M$8,O1511&gt;='Product Ratings'!$L$8),'Product Ratings'!$J$8,IF(O1511&gt;='Product Ratings'!$L$9,'Product Ratings'!$J$9)))))</f>
        <v>1</v>
      </c>
      <c r="U1511" s="99" t="b">
        <f>IF(AND(N1511&lt;='Product Ratings'!$R$5,N1511&gt;='Product Ratings'!$Q$5),'Product Ratings'!$O$5,IF(AND(N1511&lt;='Product Ratings'!$R$6,N1511&gt;='Product Ratings'!$Q$6),'Product Ratings'!$O$6,IF(AND(N1511&lt;='Product Ratings'!$R$7,N1511&gt;='Product Ratings'!$Q$7),'Product Ratings'!$O$7,IF(AND(N1511&lt;='Product Ratings'!$R$8,N1511&gt;='Product Ratings'!$Q$8),'Product Ratings'!$O$8,IF(N1511&gt;='Product Ratings'!$Q$9,'Product Ratings'!$O$9)))))</f>
        <v>0</v>
      </c>
      <c r="V1511" s="99">
        <f>IF(AND(P1511&lt;='Product Ratings'!$V$5,P1511&gt;='Product Ratings'!$U$5),'Product Ratings'!$S$5,IF(AND(P1511&lt;='Product Ratings'!$V$6,P1511&gt;='Product Ratings'!$U$6),'Product Ratings'!$S$6,IF(AND(P1511&lt;='Product Ratings'!$V$7,P1511&gt;='Product Ratings'!$U$7),'Product Ratings'!$S$7,IF(AND(P1511&lt;='Product Ratings'!$V$8,P1511&gt;='Product Ratings'!$U$8),'Product Ratings'!$S$8,IF(P1511&gt;='Product Ratings'!$U$9,'Product Ratings'!$S$9)))))</f>
        <v>4</v>
      </c>
      <c r="W1511" s="135">
        <f t="shared" si="6"/>
        <v>8</v>
      </c>
      <c r="X1511" s="90"/>
      <c r="Y1511" s="90"/>
      <c r="Z1511" s="90"/>
      <c r="AA1511" s="90"/>
      <c r="AB1511" s="90"/>
    </row>
    <row r="1512" ht="12.75" customHeight="1">
      <c r="A1512" s="87"/>
      <c r="B1512" s="90"/>
      <c r="C1512" s="90"/>
      <c r="D1512" s="126">
        <v>6.0</v>
      </c>
      <c r="E1512" s="127">
        <v>120.0</v>
      </c>
      <c r="F1512" s="128">
        <f t="shared" si="7"/>
        <v>78</v>
      </c>
      <c r="G1512" s="129">
        <f t="shared" si="1"/>
        <v>42</v>
      </c>
      <c r="H1512" s="130">
        <f t="shared" si="2"/>
        <v>0.35</v>
      </c>
      <c r="I1512" s="131">
        <v>44660.0</v>
      </c>
      <c r="J1512" s="132">
        <v>44696.0</v>
      </c>
      <c r="K1512" s="123"/>
      <c r="L1512" s="90"/>
      <c r="M1512" s="133">
        <f t="shared" si="3"/>
        <v>20</v>
      </c>
      <c r="N1512" s="99"/>
      <c r="O1512" s="133">
        <f t="shared" si="5"/>
        <v>13</v>
      </c>
      <c r="P1512" s="134">
        <v>0.65</v>
      </c>
      <c r="Q1512" s="90"/>
      <c r="R1512" s="99">
        <f>IF(AND(H1512&lt;='Product Ratings'!$E$5,H1512&gt;='Product Ratings'!$D$5),'Product Ratings'!$C$5,IF(AND(H1512&lt;='Product Ratings'!$E$6,H1512&gt;='Product Ratings'!$D$6),'Product Ratings'!$C$6,IF(AND(H1512&lt;='Product Ratings'!$E$7,H1512&gt;='Product Ratings'!$D$7),'Product Ratings'!$C$7,IF(AND(H1512&lt;='Product Ratings'!$E$8,H1512&gt;='Product Ratings'!$D$8),'Product Ratings'!$C$8,IF(H1512&gt;='Product Ratings'!$D$9,'Product Ratings'!$C$9)))))</f>
        <v>2</v>
      </c>
      <c r="S1512" s="99">
        <f>IF(AND(D1512&lt;='Product Ratings'!$I$5,D1512&gt;='Product Ratings'!$H$5),'Product Ratings'!$F$5,IF(AND(D1512&lt;='Product Ratings'!$I$6,D1512&gt;='Product Ratings'!$H$6),'Product Ratings'!$F$6,IF(AND(D1512&lt;='Product Ratings'!$I$7,I1512&gt;='Product Ratings'!$H$7),'Product Ratings'!$F$7,IF(AND(D1512&lt;='Product Ratings'!$I$8,D1512&gt;='Product Ratings'!$H$8),'Product Ratings'!$F$8,IF(D1512&gt;='Product Ratings'!$H$9,'Product Ratings'!$F$9)))))</f>
        <v>2</v>
      </c>
      <c r="T1512" s="99">
        <f>IF(AND(O1512&lt;='Product Ratings'!$M$5,O1512&gt;='Product Ratings'!$L$5),'Product Ratings'!$J$5,IF(AND(O1512&lt;='Product Ratings'!$M$6,O1512&gt;='Product Ratings'!$L$6),'Product Ratings'!$J$6,IF(AND(O1512&lt;='Product Ratings'!$M$7,O1512&gt;='Product Ratings'!$L$7),'Product Ratings'!$J$7,IF(AND(O1512&lt;='Product Ratings'!$M$8,O1512&gt;='Product Ratings'!$L$8),'Product Ratings'!$J$8,IF(O1512&gt;='Product Ratings'!$L$9,'Product Ratings'!$J$9)))))</f>
        <v>5</v>
      </c>
      <c r="U1512" s="99" t="b">
        <f>IF(AND(N1512&lt;='Product Ratings'!$R$5,N1512&gt;='Product Ratings'!$Q$5),'Product Ratings'!$O$5,IF(AND(N1512&lt;='Product Ratings'!$R$6,N1512&gt;='Product Ratings'!$Q$6),'Product Ratings'!$O$6,IF(AND(N1512&lt;='Product Ratings'!$R$7,N1512&gt;='Product Ratings'!$Q$7),'Product Ratings'!$O$7,IF(AND(N1512&lt;='Product Ratings'!$R$8,N1512&gt;='Product Ratings'!$Q$8),'Product Ratings'!$O$8,IF(N1512&gt;='Product Ratings'!$Q$9,'Product Ratings'!$O$9)))))</f>
        <v>0</v>
      </c>
      <c r="V1512" s="99">
        <f>IF(AND(P1512&lt;='Product Ratings'!$V$5,P1512&gt;='Product Ratings'!$U$5),'Product Ratings'!$S$5,IF(AND(P1512&lt;='Product Ratings'!$V$6,P1512&gt;='Product Ratings'!$U$6),'Product Ratings'!$S$6,IF(AND(P1512&lt;='Product Ratings'!$V$7,P1512&gt;='Product Ratings'!$U$7),'Product Ratings'!$S$7,IF(AND(P1512&lt;='Product Ratings'!$V$8,P1512&gt;='Product Ratings'!$U$8),'Product Ratings'!$S$8,IF(P1512&gt;='Product Ratings'!$U$9,'Product Ratings'!$S$9)))))</f>
        <v>5</v>
      </c>
      <c r="W1512" s="135">
        <f t="shared" si="6"/>
        <v>14</v>
      </c>
      <c r="X1512" s="90"/>
      <c r="Y1512" s="90"/>
      <c r="Z1512" s="90"/>
      <c r="AA1512" s="90"/>
      <c r="AB1512" s="90"/>
    </row>
    <row r="1513" ht="12.75" customHeight="1">
      <c r="A1513" s="87"/>
      <c r="B1513" s="90"/>
      <c r="C1513" s="90"/>
      <c r="D1513" s="126">
        <v>1.0</v>
      </c>
      <c r="E1513" s="127">
        <v>313.04</v>
      </c>
      <c r="F1513" s="128">
        <f t="shared" si="7"/>
        <v>203.476</v>
      </c>
      <c r="G1513" s="129">
        <f t="shared" si="1"/>
        <v>109.564</v>
      </c>
      <c r="H1513" s="130">
        <f t="shared" si="2"/>
        <v>0.35</v>
      </c>
      <c r="I1513" s="131">
        <v>44661.0</v>
      </c>
      <c r="J1513" s="132">
        <v>44697.0</v>
      </c>
      <c r="K1513" s="123"/>
      <c r="L1513" s="90"/>
      <c r="M1513" s="133">
        <f t="shared" si="3"/>
        <v>313.04</v>
      </c>
      <c r="N1513" s="99"/>
      <c r="O1513" s="133">
        <f t="shared" si="5"/>
        <v>203.476</v>
      </c>
      <c r="P1513" s="134">
        <v>0.45</v>
      </c>
      <c r="Q1513" s="90"/>
      <c r="R1513" s="99">
        <f>IF(AND(H1513&lt;='Product Ratings'!$E$5,H1513&gt;='Product Ratings'!$D$5),'Product Ratings'!$C$5,IF(AND(H1513&lt;='Product Ratings'!$E$6,H1513&gt;='Product Ratings'!$D$6),'Product Ratings'!$C$6,IF(AND(H1513&lt;='Product Ratings'!$E$7,H1513&gt;='Product Ratings'!$D$7),'Product Ratings'!$C$7,IF(AND(H1513&lt;='Product Ratings'!$E$8,H1513&gt;='Product Ratings'!$D$8),'Product Ratings'!$C$8,IF(H1513&gt;='Product Ratings'!$D$9,'Product Ratings'!$C$9)))))</f>
        <v>2</v>
      </c>
      <c r="S1513" s="99">
        <f>IF(AND(D1513&lt;='Product Ratings'!$I$5,D1513&gt;='Product Ratings'!$H$5),'Product Ratings'!$F$5,IF(AND(D1513&lt;='Product Ratings'!$I$6,D1513&gt;='Product Ratings'!$H$6),'Product Ratings'!$F$6,IF(AND(D1513&lt;='Product Ratings'!$I$7,I1513&gt;='Product Ratings'!$H$7),'Product Ratings'!$F$7,IF(AND(D1513&lt;='Product Ratings'!$I$8,D1513&gt;='Product Ratings'!$H$8),'Product Ratings'!$F$8,IF(D1513&gt;='Product Ratings'!$H$9,'Product Ratings'!$F$9)))))</f>
        <v>1</v>
      </c>
      <c r="T1513" s="99">
        <f>IF(AND(O1513&lt;='Product Ratings'!$M$5,O1513&gt;='Product Ratings'!$L$5),'Product Ratings'!$J$5,IF(AND(O1513&lt;='Product Ratings'!$M$6,O1513&gt;='Product Ratings'!$L$6),'Product Ratings'!$J$6,IF(AND(O1513&lt;='Product Ratings'!$M$7,O1513&gt;='Product Ratings'!$L$7),'Product Ratings'!$J$7,IF(AND(O1513&lt;='Product Ratings'!$M$8,O1513&gt;='Product Ratings'!$L$8),'Product Ratings'!$J$8,IF(O1513&gt;='Product Ratings'!$L$9,'Product Ratings'!$J$9)))))</f>
        <v>1</v>
      </c>
      <c r="U1513" s="99" t="b">
        <f>IF(AND(N1513&lt;='Product Ratings'!$R$5,N1513&gt;='Product Ratings'!$Q$5),'Product Ratings'!$O$5,IF(AND(N1513&lt;='Product Ratings'!$R$6,N1513&gt;='Product Ratings'!$Q$6),'Product Ratings'!$O$6,IF(AND(N1513&lt;='Product Ratings'!$R$7,N1513&gt;='Product Ratings'!$Q$7),'Product Ratings'!$O$7,IF(AND(N1513&lt;='Product Ratings'!$R$8,N1513&gt;='Product Ratings'!$Q$8),'Product Ratings'!$O$8,IF(N1513&gt;='Product Ratings'!$Q$9,'Product Ratings'!$O$9)))))</f>
        <v>0</v>
      </c>
      <c r="V1513" s="99">
        <f>IF(AND(P1513&lt;='Product Ratings'!$V$5,P1513&gt;='Product Ratings'!$U$5),'Product Ratings'!$S$5,IF(AND(P1513&lt;='Product Ratings'!$V$6,P1513&gt;='Product Ratings'!$U$6),'Product Ratings'!$S$6,IF(AND(P1513&lt;='Product Ratings'!$V$7,P1513&gt;='Product Ratings'!$U$7),'Product Ratings'!$S$7,IF(AND(P1513&lt;='Product Ratings'!$V$8,P1513&gt;='Product Ratings'!$U$8),'Product Ratings'!$S$8,IF(P1513&gt;='Product Ratings'!$U$9,'Product Ratings'!$S$9)))))</f>
        <v>4</v>
      </c>
      <c r="W1513" s="135">
        <f t="shared" si="6"/>
        <v>8</v>
      </c>
      <c r="X1513" s="90"/>
      <c r="Y1513" s="90"/>
      <c r="Z1513" s="90"/>
      <c r="AA1513" s="90"/>
      <c r="AB1513" s="90"/>
    </row>
    <row r="1514" ht="12.75" customHeight="1">
      <c r="A1514" s="87"/>
      <c r="B1514" s="90"/>
      <c r="C1514" s="90"/>
      <c r="D1514" s="126">
        <v>2.0</v>
      </c>
      <c r="E1514" s="127">
        <v>284.17</v>
      </c>
      <c r="F1514" s="128">
        <f t="shared" si="7"/>
        <v>184.7105</v>
      </c>
      <c r="G1514" s="129">
        <f t="shared" si="1"/>
        <v>99.4595</v>
      </c>
      <c r="H1514" s="130">
        <f t="shared" si="2"/>
        <v>0.35</v>
      </c>
      <c r="I1514" s="131">
        <v>44662.0</v>
      </c>
      <c r="J1514" s="132">
        <v>44698.0</v>
      </c>
      <c r="K1514" s="123"/>
      <c r="L1514" s="90"/>
      <c r="M1514" s="133">
        <f t="shared" si="3"/>
        <v>142.085</v>
      </c>
      <c r="N1514" s="99"/>
      <c r="O1514" s="133">
        <f t="shared" si="5"/>
        <v>92.35525</v>
      </c>
      <c r="P1514" s="134">
        <v>0.12</v>
      </c>
      <c r="Q1514" s="90"/>
      <c r="R1514" s="99">
        <f>IF(AND(H1514&lt;='Product Ratings'!$E$5,H1514&gt;='Product Ratings'!$D$5),'Product Ratings'!$C$5,IF(AND(H1514&lt;='Product Ratings'!$E$6,H1514&gt;='Product Ratings'!$D$6),'Product Ratings'!$C$6,IF(AND(H1514&lt;='Product Ratings'!$E$7,H1514&gt;='Product Ratings'!$D$7),'Product Ratings'!$C$7,IF(AND(H1514&lt;='Product Ratings'!$E$8,H1514&gt;='Product Ratings'!$D$8),'Product Ratings'!$C$8,IF(H1514&gt;='Product Ratings'!$D$9,'Product Ratings'!$C$9)))))</f>
        <v>2</v>
      </c>
      <c r="S1514" s="99">
        <f>IF(AND(D1514&lt;='Product Ratings'!$I$5,D1514&gt;='Product Ratings'!$H$5),'Product Ratings'!$F$5,IF(AND(D1514&lt;='Product Ratings'!$I$6,D1514&gt;='Product Ratings'!$H$6),'Product Ratings'!$F$6,IF(AND(D1514&lt;='Product Ratings'!$I$7,I1514&gt;='Product Ratings'!$H$7),'Product Ratings'!$F$7,IF(AND(D1514&lt;='Product Ratings'!$I$8,D1514&gt;='Product Ratings'!$H$8),'Product Ratings'!$F$8,IF(D1514&gt;='Product Ratings'!$H$9,'Product Ratings'!$F$9)))))</f>
        <v>1</v>
      </c>
      <c r="T1514" s="99">
        <f>IF(AND(O1514&lt;='Product Ratings'!$M$5,O1514&gt;='Product Ratings'!$L$5),'Product Ratings'!$J$5,IF(AND(O1514&lt;='Product Ratings'!$M$6,O1514&gt;='Product Ratings'!$L$6),'Product Ratings'!$J$6,IF(AND(O1514&lt;='Product Ratings'!$M$7,O1514&gt;='Product Ratings'!$L$7),'Product Ratings'!$J$7,IF(AND(O1514&lt;='Product Ratings'!$M$8,O1514&gt;='Product Ratings'!$L$8),'Product Ratings'!$J$8,IF(O1514&gt;='Product Ratings'!$L$9,'Product Ratings'!$J$9)))))</f>
        <v>2</v>
      </c>
      <c r="U1514" s="99" t="b">
        <f>IF(AND(N1514&lt;='Product Ratings'!$R$5,N1514&gt;='Product Ratings'!$Q$5),'Product Ratings'!$O$5,IF(AND(N1514&lt;='Product Ratings'!$R$6,N1514&gt;='Product Ratings'!$Q$6),'Product Ratings'!$O$6,IF(AND(N1514&lt;='Product Ratings'!$R$7,N1514&gt;='Product Ratings'!$Q$7),'Product Ratings'!$O$7,IF(AND(N1514&lt;='Product Ratings'!$R$8,N1514&gt;='Product Ratings'!$Q$8),'Product Ratings'!$O$8,IF(N1514&gt;='Product Ratings'!$Q$9,'Product Ratings'!$O$9)))))</f>
        <v>0</v>
      </c>
      <c r="V1514" s="99">
        <f>IF(AND(P1514&lt;='Product Ratings'!$V$5,P1514&gt;='Product Ratings'!$U$5),'Product Ratings'!$S$5,IF(AND(P1514&lt;='Product Ratings'!$V$6,P1514&gt;='Product Ratings'!$U$6),'Product Ratings'!$S$6,IF(AND(P1514&lt;='Product Ratings'!$V$7,P1514&gt;='Product Ratings'!$U$7),'Product Ratings'!$S$7,IF(AND(P1514&lt;='Product Ratings'!$V$8,P1514&gt;='Product Ratings'!$U$8),'Product Ratings'!$S$8,IF(P1514&gt;='Product Ratings'!$U$9,'Product Ratings'!$S$9)))))</f>
        <v>2</v>
      </c>
      <c r="W1514" s="135">
        <f t="shared" si="6"/>
        <v>7</v>
      </c>
      <c r="X1514" s="90"/>
      <c r="Y1514" s="90"/>
      <c r="Z1514" s="90"/>
      <c r="AA1514" s="90"/>
      <c r="AB1514" s="90"/>
    </row>
    <row r="1515" ht="12.75" customHeight="1">
      <c r="A1515" s="87"/>
      <c r="B1515" s="90"/>
      <c r="C1515" s="90"/>
      <c r="D1515" s="126">
        <v>3.0</v>
      </c>
      <c r="E1515" s="127">
        <v>396.0</v>
      </c>
      <c r="F1515" s="128">
        <f t="shared" si="7"/>
        <v>257.4</v>
      </c>
      <c r="G1515" s="129">
        <f t="shared" si="1"/>
        <v>138.6</v>
      </c>
      <c r="H1515" s="130">
        <f t="shared" si="2"/>
        <v>0.35</v>
      </c>
      <c r="I1515" s="131">
        <v>44663.0</v>
      </c>
      <c r="J1515" s="132">
        <v>44699.0</v>
      </c>
      <c r="K1515" s="123"/>
      <c r="L1515" s="90"/>
      <c r="M1515" s="133">
        <f t="shared" si="3"/>
        <v>132</v>
      </c>
      <c r="N1515" s="99"/>
      <c r="O1515" s="133">
        <f t="shared" si="5"/>
        <v>85.8</v>
      </c>
      <c r="P1515" s="134">
        <v>0.65</v>
      </c>
      <c r="Q1515" s="90"/>
      <c r="R1515" s="99">
        <f>IF(AND(H1515&lt;='Product Ratings'!$E$5,H1515&gt;='Product Ratings'!$D$5),'Product Ratings'!$C$5,IF(AND(H1515&lt;='Product Ratings'!$E$6,H1515&gt;='Product Ratings'!$D$6),'Product Ratings'!$C$6,IF(AND(H1515&lt;='Product Ratings'!$E$7,H1515&gt;='Product Ratings'!$D$7),'Product Ratings'!$C$7,IF(AND(H1515&lt;='Product Ratings'!$E$8,H1515&gt;='Product Ratings'!$D$8),'Product Ratings'!$C$8,IF(H1515&gt;='Product Ratings'!$D$9,'Product Ratings'!$C$9)))))</f>
        <v>2</v>
      </c>
      <c r="S1515" s="99">
        <f>IF(AND(D1515&lt;='Product Ratings'!$I$5,D1515&gt;='Product Ratings'!$H$5),'Product Ratings'!$F$5,IF(AND(D1515&lt;='Product Ratings'!$I$6,D1515&gt;='Product Ratings'!$H$6),'Product Ratings'!$F$6,IF(AND(D1515&lt;='Product Ratings'!$I$7,I1515&gt;='Product Ratings'!$H$7),'Product Ratings'!$F$7,IF(AND(D1515&lt;='Product Ratings'!$I$8,D1515&gt;='Product Ratings'!$H$8),'Product Ratings'!$F$8,IF(D1515&gt;='Product Ratings'!$H$9,'Product Ratings'!$F$9)))))</f>
        <v>1</v>
      </c>
      <c r="T1515" s="99">
        <f>IF(AND(O1515&lt;='Product Ratings'!$M$5,O1515&gt;='Product Ratings'!$L$5),'Product Ratings'!$J$5,IF(AND(O1515&lt;='Product Ratings'!$M$6,O1515&gt;='Product Ratings'!$L$6),'Product Ratings'!$J$6,IF(AND(O1515&lt;='Product Ratings'!$M$7,O1515&gt;='Product Ratings'!$L$7),'Product Ratings'!$J$7,IF(AND(O1515&lt;='Product Ratings'!$M$8,O1515&gt;='Product Ratings'!$L$8),'Product Ratings'!$J$8,IF(O1515&gt;='Product Ratings'!$L$9,'Product Ratings'!$J$9)))))</f>
        <v>2</v>
      </c>
      <c r="U1515" s="99" t="b">
        <f>IF(AND(N1515&lt;='Product Ratings'!$R$5,N1515&gt;='Product Ratings'!$Q$5),'Product Ratings'!$O$5,IF(AND(N1515&lt;='Product Ratings'!$R$6,N1515&gt;='Product Ratings'!$Q$6),'Product Ratings'!$O$6,IF(AND(N1515&lt;='Product Ratings'!$R$7,N1515&gt;='Product Ratings'!$Q$7),'Product Ratings'!$O$7,IF(AND(N1515&lt;='Product Ratings'!$R$8,N1515&gt;='Product Ratings'!$Q$8),'Product Ratings'!$O$8,IF(N1515&gt;='Product Ratings'!$Q$9,'Product Ratings'!$O$9)))))</f>
        <v>0</v>
      </c>
      <c r="V1515" s="99">
        <f>IF(AND(P1515&lt;='Product Ratings'!$V$5,P1515&gt;='Product Ratings'!$U$5),'Product Ratings'!$S$5,IF(AND(P1515&lt;='Product Ratings'!$V$6,P1515&gt;='Product Ratings'!$U$6),'Product Ratings'!$S$6,IF(AND(P1515&lt;='Product Ratings'!$V$7,P1515&gt;='Product Ratings'!$U$7),'Product Ratings'!$S$7,IF(AND(P1515&lt;='Product Ratings'!$V$8,P1515&gt;='Product Ratings'!$U$8),'Product Ratings'!$S$8,IF(P1515&gt;='Product Ratings'!$U$9,'Product Ratings'!$S$9)))))</f>
        <v>5</v>
      </c>
      <c r="W1515" s="135">
        <f t="shared" si="6"/>
        <v>10</v>
      </c>
      <c r="X1515" s="90"/>
      <c r="Y1515" s="90"/>
      <c r="Z1515" s="90"/>
      <c r="AA1515" s="90"/>
      <c r="AB1515" s="90"/>
    </row>
    <row r="1516" ht="12.75" customHeight="1">
      <c r="A1516" s="87"/>
      <c r="B1516" s="90"/>
      <c r="C1516" s="90"/>
      <c r="D1516" s="126">
        <v>4.0</v>
      </c>
      <c r="E1516" s="127">
        <v>410.43</v>
      </c>
      <c r="F1516" s="128">
        <f t="shared" si="7"/>
        <v>266.7795</v>
      </c>
      <c r="G1516" s="129">
        <f t="shared" si="1"/>
        <v>143.6505</v>
      </c>
      <c r="H1516" s="130">
        <f t="shared" si="2"/>
        <v>0.35</v>
      </c>
      <c r="I1516" s="131">
        <v>44664.0</v>
      </c>
      <c r="J1516" s="132">
        <v>44700.0</v>
      </c>
      <c r="K1516" s="123"/>
      <c r="L1516" s="90"/>
      <c r="M1516" s="133">
        <f t="shared" si="3"/>
        <v>102.6075</v>
      </c>
      <c r="N1516" s="99"/>
      <c r="O1516" s="133">
        <f t="shared" si="5"/>
        <v>66.694875</v>
      </c>
      <c r="P1516" s="134">
        <v>0.32</v>
      </c>
      <c r="Q1516" s="90"/>
      <c r="R1516" s="99">
        <f>IF(AND(H1516&lt;='Product Ratings'!$E$5,H1516&gt;='Product Ratings'!$D$5),'Product Ratings'!$C$5,IF(AND(H1516&lt;='Product Ratings'!$E$6,H1516&gt;='Product Ratings'!$D$6),'Product Ratings'!$C$6,IF(AND(H1516&lt;='Product Ratings'!$E$7,H1516&gt;='Product Ratings'!$D$7),'Product Ratings'!$C$7,IF(AND(H1516&lt;='Product Ratings'!$E$8,H1516&gt;='Product Ratings'!$D$8),'Product Ratings'!$C$8,IF(H1516&gt;='Product Ratings'!$D$9,'Product Ratings'!$C$9)))))</f>
        <v>2</v>
      </c>
      <c r="S1516" s="99">
        <f>IF(AND(D1516&lt;='Product Ratings'!$I$5,D1516&gt;='Product Ratings'!$H$5),'Product Ratings'!$F$5,IF(AND(D1516&lt;='Product Ratings'!$I$6,D1516&gt;='Product Ratings'!$H$6),'Product Ratings'!$F$6,IF(AND(D1516&lt;='Product Ratings'!$I$7,I1516&gt;='Product Ratings'!$H$7),'Product Ratings'!$F$7,IF(AND(D1516&lt;='Product Ratings'!$I$8,D1516&gt;='Product Ratings'!$H$8),'Product Ratings'!$F$8,IF(D1516&gt;='Product Ratings'!$H$9,'Product Ratings'!$F$9)))))</f>
        <v>1</v>
      </c>
      <c r="T1516" s="99">
        <f>IF(AND(O1516&lt;='Product Ratings'!$M$5,O1516&gt;='Product Ratings'!$L$5),'Product Ratings'!$J$5,IF(AND(O1516&lt;='Product Ratings'!$M$6,O1516&gt;='Product Ratings'!$L$6),'Product Ratings'!$J$6,IF(AND(O1516&lt;='Product Ratings'!$M$7,O1516&gt;='Product Ratings'!$L$7),'Product Ratings'!$J$7,IF(AND(O1516&lt;='Product Ratings'!$M$8,O1516&gt;='Product Ratings'!$L$8),'Product Ratings'!$J$8,IF(O1516&gt;='Product Ratings'!$L$9,'Product Ratings'!$J$9)))))</f>
        <v>3</v>
      </c>
      <c r="U1516" s="99" t="b">
        <f>IF(AND(N1516&lt;='Product Ratings'!$R$5,N1516&gt;='Product Ratings'!$Q$5),'Product Ratings'!$O$5,IF(AND(N1516&lt;='Product Ratings'!$R$6,N1516&gt;='Product Ratings'!$Q$6),'Product Ratings'!$O$6,IF(AND(N1516&lt;='Product Ratings'!$R$7,N1516&gt;='Product Ratings'!$Q$7),'Product Ratings'!$O$7,IF(AND(N1516&lt;='Product Ratings'!$R$8,N1516&gt;='Product Ratings'!$Q$8),'Product Ratings'!$O$8,IF(N1516&gt;='Product Ratings'!$Q$9,'Product Ratings'!$O$9)))))</f>
        <v>0</v>
      </c>
      <c r="V1516" s="99">
        <f>IF(AND(P1516&lt;='Product Ratings'!$V$5,P1516&gt;='Product Ratings'!$U$5),'Product Ratings'!$S$5,IF(AND(P1516&lt;='Product Ratings'!$V$6,P1516&gt;='Product Ratings'!$U$6),'Product Ratings'!$S$6,IF(AND(P1516&lt;='Product Ratings'!$V$7,P1516&gt;='Product Ratings'!$U$7),'Product Ratings'!$S$7,IF(AND(P1516&lt;='Product Ratings'!$V$8,P1516&gt;='Product Ratings'!$U$8),'Product Ratings'!$S$8,IF(P1516&gt;='Product Ratings'!$U$9,'Product Ratings'!$S$9)))))</f>
        <v>3</v>
      </c>
      <c r="W1516" s="135">
        <f t="shared" si="6"/>
        <v>9</v>
      </c>
      <c r="X1516" s="90"/>
      <c r="Y1516" s="90"/>
      <c r="Z1516" s="90"/>
      <c r="AA1516" s="90"/>
      <c r="AB1516" s="90"/>
    </row>
    <row r="1517" ht="12.75" customHeight="1">
      <c r="A1517" s="87"/>
      <c r="B1517" s="90"/>
      <c r="C1517" s="90"/>
      <c r="D1517" s="126">
        <v>5.0</v>
      </c>
      <c r="E1517" s="127">
        <v>59.95</v>
      </c>
      <c r="F1517" s="128">
        <f t="shared" si="7"/>
        <v>38.9675</v>
      </c>
      <c r="G1517" s="129">
        <f t="shared" si="1"/>
        <v>20.9825</v>
      </c>
      <c r="H1517" s="130">
        <f t="shared" si="2"/>
        <v>0.35</v>
      </c>
      <c r="I1517" s="131">
        <v>44665.0</v>
      </c>
      <c r="J1517" s="132">
        <v>44701.0</v>
      </c>
      <c r="K1517" s="123"/>
      <c r="L1517" s="90"/>
      <c r="M1517" s="133">
        <f t="shared" si="3"/>
        <v>11.99</v>
      </c>
      <c r="N1517" s="99"/>
      <c r="O1517" s="133">
        <f t="shared" si="5"/>
        <v>7.7935</v>
      </c>
      <c r="P1517" s="134">
        <v>0.45</v>
      </c>
      <c r="Q1517" s="90"/>
      <c r="R1517" s="99">
        <f>IF(AND(H1517&lt;='Product Ratings'!$E$5,H1517&gt;='Product Ratings'!$D$5),'Product Ratings'!$C$5,IF(AND(H1517&lt;='Product Ratings'!$E$6,H1517&gt;='Product Ratings'!$D$6),'Product Ratings'!$C$6,IF(AND(H1517&lt;='Product Ratings'!$E$7,H1517&gt;='Product Ratings'!$D$7),'Product Ratings'!$C$7,IF(AND(H1517&lt;='Product Ratings'!$E$8,H1517&gt;='Product Ratings'!$D$8),'Product Ratings'!$C$8,IF(H1517&gt;='Product Ratings'!$D$9,'Product Ratings'!$C$9)))))</f>
        <v>2</v>
      </c>
      <c r="S1517" s="99">
        <f>IF(AND(D1517&lt;='Product Ratings'!$I$5,D1517&gt;='Product Ratings'!$H$5),'Product Ratings'!$F$5,IF(AND(D1517&lt;='Product Ratings'!$I$6,D1517&gt;='Product Ratings'!$H$6),'Product Ratings'!$F$6,IF(AND(D1517&lt;='Product Ratings'!$I$7,I1517&gt;='Product Ratings'!$H$7),'Product Ratings'!$F$7,IF(AND(D1517&lt;='Product Ratings'!$I$8,D1517&gt;='Product Ratings'!$H$8),'Product Ratings'!$F$8,IF(D1517&gt;='Product Ratings'!$H$9,'Product Ratings'!$F$9)))))</f>
        <v>1</v>
      </c>
      <c r="T1517" s="99">
        <f>IF(AND(O1517&lt;='Product Ratings'!$M$5,O1517&gt;='Product Ratings'!$L$5),'Product Ratings'!$J$5,IF(AND(O1517&lt;='Product Ratings'!$M$6,O1517&gt;='Product Ratings'!$L$6),'Product Ratings'!$J$6,IF(AND(O1517&lt;='Product Ratings'!$M$7,O1517&gt;='Product Ratings'!$L$7),'Product Ratings'!$J$7,IF(AND(O1517&lt;='Product Ratings'!$M$8,O1517&gt;='Product Ratings'!$L$8),'Product Ratings'!$J$8,IF(O1517&gt;='Product Ratings'!$L$9,'Product Ratings'!$J$9)))))</f>
        <v>5</v>
      </c>
      <c r="U1517" s="99" t="b">
        <f>IF(AND(N1517&lt;='Product Ratings'!$R$5,N1517&gt;='Product Ratings'!$Q$5),'Product Ratings'!$O$5,IF(AND(N1517&lt;='Product Ratings'!$R$6,N1517&gt;='Product Ratings'!$Q$6),'Product Ratings'!$O$6,IF(AND(N1517&lt;='Product Ratings'!$R$7,N1517&gt;='Product Ratings'!$Q$7),'Product Ratings'!$O$7,IF(AND(N1517&lt;='Product Ratings'!$R$8,N1517&gt;='Product Ratings'!$Q$8),'Product Ratings'!$O$8,IF(N1517&gt;='Product Ratings'!$Q$9,'Product Ratings'!$O$9)))))</f>
        <v>0</v>
      </c>
      <c r="V1517" s="99">
        <f>IF(AND(P1517&lt;='Product Ratings'!$V$5,P1517&gt;='Product Ratings'!$U$5),'Product Ratings'!$S$5,IF(AND(P1517&lt;='Product Ratings'!$V$6,P1517&gt;='Product Ratings'!$U$6),'Product Ratings'!$S$6,IF(AND(P1517&lt;='Product Ratings'!$V$7,P1517&gt;='Product Ratings'!$U$7),'Product Ratings'!$S$7,IF(AND(P1517&lt;='Product Ratings'!$V$8,P1517&gt;='Product Ratings'!$U$8),'Product Ratings'!$S$8,IF(P1517&gt;='Product Ratings'!$U$9,'Product Ratings'!$S$9)))))</f>
        <v>4</v>
      </c>
      <c r="W1517" s="135">
        <f t="shared" si="6"/>
        <v>12</v>
      </c>
      <c r="X1517" s="90"/>
      <c r="Y1517" s="90"/>
      <c r="Z1517" s="90"/>
      <c r="AA1517" s="90"/>
      <c r="AB1517" s="90"/>
    </row>
    <row r="1518" ht="12.75" customHeight="1">
      <c r="A1518" s="87"/>
      <c r="B1518" s="90"/>
      <c r="C1518" s="90"/>
      <c r="D1518" s="126">
        <v>6.0</v>
      </c>
      <c r="E1518" s="127">
        <v>192.39</v>
      </c>
      <c r="F1518" s="128">
        <f t="shared" si="7"/>
        <v>125.0535</v>
      </c>
      <c r="G1518" s="129">
        <f t="shared" si="1"/>
        <v>67.3365</v>
      </c>
      <c r="H1518" s="130">
        <f t="shared" si="2"/>
        <v>0.35</v>
      </c>
      <c r="I1518" s="131">
        <v>44666.0</v>
      </c>
      <c r="J1518" s="132">
        <v>44702.0</v>
      </c>
      <c r="K1518" s="123"/>
      <c r="L1518" s="90"/>
      <c r="M1518" s="133">
        <f t="shared" si="3"/>
        <v>32.065</v>
      </c>
      <c r="N1518" s="99"/>
      <c r="O1518" s="133">
        <f t="shared" si="5"/>
        <v>20.84225</v>
      </c>
      <c r="P1518" s="134">
        <v>0.12</v>
      </c>
      <c r="Q1518" s="90"/>
      <c r="R1518" s="99">
        <f>IF(AND(H1518&lt;='Product Ratings'!$E$5,H1518&gt;='Product Ratings'!$D$5),'Product Ratings'!$C$5,IF(AND(H1518&lt;='Product Ratings'!$E$6,H1518&gt;='Product Ratings'!$D$6),'Product Ratings'!$C$6,IF(AND(H1518&lt;='Product Ratings'!$E$7,H1518&gt;='Product Ratings'!$D$7),'Product Ratings'!$C$7,IF(AND(H1518&lt;='Product Ratings'!$E$8,H1518&gt;='Product Ratings'!$D$8),'Product Ratings'!$C$8,IF(H1518&gt;='Product Ratings'!$D$9,'Product Ratings'!$C$9)))))</f>
        <v>2</v>
      </c>
      <c r="S1518" s="99">
        <f>IF(AND(D1518&lt;='Product Ratings'!$I$5,D1518&gt;='Product Ratings'!$H$5),'Product Ratings'!$F$5,IF(AND(D1518&lt;='Product Ratings'!$I$6,D1518&gt;='Product Ratings'!$H$6),'Product Ratings'!$F$6,IF(AND(D1518&lt;='Product Ratings'!$I$7,I1518&gt;='Product Ratings'!$H$7),'Product Ratings'!$F$7,IF(AND(D1518&lt;='Product Ratings'!$I$8,D1518&gt;='Product Ratings'!$H$8),'Product Ratings'!$F$8,IF(D1518&gt;='Product Ratings'!$H$9,'Product Ratings'!$F$9)))))</f>
        <v>2</v>
      </c>
      <c r="T1518" s="99">
        <f>IF(AND(O1518&lt;='Product Ratings'!$M$5,O1518&gt;='Product Ratings'!$L$5),'Product Ratings'!$J$5,IF(AND(O1518&lt;='Product Ratings'!$M$6,O1518&gt;='Product Ratings'!$L$6),'Product Ratings'!$J$6,IF(AND(O1518&lt;='Product Ratings'!$M$7,O1518&gt;='Product Ratings'!$L$7),'Product Ratings'!$J$7,IF(AND(O1518&lt;='Product Ratings'!$M$8,O1518&gt;='Product Ratings'!$L$8),'Product Ratings'!$J$8,IF(O1518&gt;='Product Ratings'!$L$9,'Product Ratings'!$J$9)))))</f>
        <v>5</v>
      </c>
      <c r="U1518" s="99" t="b">
        <f>IF(AND(N1518&lt;='Product Ratings'!$R$5,N1518&gt;='Product Ratings'!$Q$5),'Product Ratings'!$O$5,IF(AND(N1518&lt;='Product Ratings'!$R$6,N1518&gt;='Product Ratings'!$Q$6),'Product Ratings'!$O$6,IF(AND(N1518&lt;='Product Ratings'!$R$7,N1518&gt;='Product Ratings'!$Q$7),'Product Ratings'!$O$7,IF(AND(N1518&lt;='Product Ratings'!$R$8,N1518&gt;='Product Ratings'!$Q$8),'Product Ratings'!$O$8,IF(N1518&gt;='Product Ratings'!$Q$9,'Product Ratings'!$O$9)))))</f>
        <v>0</v>
      </c>
      <c r="V1518" s="99">
        <f>IF(AND(P1518&lt;='Product Ratings'!$V$5,P1518&gt;='Product Ratings'!$U$5),'Product Ratings'!$S$5,IF(AND(P1518&lt;='Product Ratings'!$V$6,P1518&gt;='Product Ratings'!$U$6),'Product Ratings'!$S$6,IF(AND(P1518&lt;='Product Ratings'!$V$7,P1518&gt;='Product Ratings'!$U$7),'Product Ratings'!$S$7,IF(AND(P1518&lt;='Product Ratings'!$V$8,P1518&gt;='Product Ratings'!$U$8),'Product Ratings'!$S$8,IF(P1518&gt;='Product Ratings'!$U$9,'Product Ratings'!$S$9)))))</f>
        <v>2</v>
      </c>
      <c r="W1518" s="135">
        <f t="shared" si="6"/>
        <v>11</v>
      </c>
      <c r="X1518" s="90"/>
      <c r="Y1518" s="90"/>
      <c r="Z1518" s="90"/>
      <c r="AA1518" s="90"/>
      <c r="AB1518" s="90"/>
    </row>
    <row r="1519" ht="12.75" customHeight="1">
      <c r="A1519" s="87"/>
      <c r="B1519" s="90"/>
      <c r="C1519" s="90"/>
      <c r="D1519" s="126">
        <v>1.0</v>
      </c>
      <c r="E1519" s="127">
        <v>1000.43</v>
      </c>
      <c r="F1519" s="128">
        <f t="shared" si="7"/>
        <v>650.2795</v>
      </c>
      <c r="G1519" s="129">
        <f t="shared" si="1"/>
        <v>350.1505</v>
      </c>
      <c r="H1519" s="130">
        <f t="shared" si="2"/>
        <v>0.35</v>
      </c>
      <c r="I1519" s="131">
        <v>44667.0</v>
      </c>
      <c r="J1519" s="132">
        <v>44703.0</v>
      </c>
      <c r="K1519" s="123"/>
      <c r="L1519" s="90"/>
      <c r="M1519" s="133">
        <f t="shared" si="3"/>
        <v>1000.43</v>
      </c>
      <c r="N1519" s="99"/>
      <c r="O1519" s="133">
        <f t="shared" si="5"/>
        <v>650.2795</v>
      </c>
      <c r="P1519" s="134">
        <v>0.87</v>
      </c>
      <c r="Q1519" s="90"/>
      <c r="R1519" s="99">
        <f>IF(AND(H1519&lt;='Product Ratings'!$E$5,H1519&gt;='Product Ratings'!$D$5),'Product Ratings'!$C$5,IF(AND(H1519&lt;='Product Ratings'!$E$6,H1519&gt;='Product Ratings'!$D$6),'Product Ratings'!$C$6,IF(AND(H1519&lt;='Product Ratings'!$E$7,H1519&gt;='Product Ratings'!$D$7),'Product Ratings'!$C$7,IF(AND(H1519&lt;='Product Ratings'!$E$8,H1519&gt;='Product Ratings'!$D$8),'Product Ratings'!$C$8,IF(H1519&gt;='Product Ratings'!$D$9,'Product Ratings'!$C$9)))))</f>
        <v>2</v>
      </c>
      <c r="S1519" s="99">
        <f>IF(AND(D1519&lt;='Product Ratings'!$I$5,D1519&gt;='Product Ratings'!$H$5),'Product Ratings'!$F$5,IF(AND(D1519&lt;='Product Ratings'!$I$6,D1519&gt;='Product Ratings'!$H$6),'Product Ratings'!$F$6,IF(AND(D1519&lt;='Product Ratings'!$I$7,I1519&gt;='Product Ratings'!$H$7),'Product Ratings'!$F$7,IF(AND(D1519&lt;='Product Ratings'!$I$8,D1519&gt;='Product Ratings'!$H$8),'Product Ratings'!$F$8,IF(D1519&gt;='Product Ratings'!$H$9,'Product Ratings'!$F$9)))))</f>
        <v>1</v>
      </c>
      <c r="T1519" s="99">
        <f>IF(AND(O1519&lt;='Product Ratings'!$M$5,O1519&gt;='Product Ratings'!$L$5),'Product Ratings'!$J$5,IF(AND(O1519&lt;='Product Ratings'!$M$6,O1519&gt;='Product Ratings'!$L$6),'Product Ratings'!$J$6,IF(AND(O1519&lt;='Product Ratings'!$M$7,O1519&gt;='Product Ratings'!$L$7),'Product Ratings'!$J$7,IF(AND(O1519&lt;='Product Ratings'!$M$8,O1519&gt;='Product Ratings'!$L$8),'Product Ratings'!$J$8,IF(O1519&gt;='Product Ratings'!$L$9,'Product Ratings'!$J$9)))))</f>
        <v>1</v>
      </c>
      <c r="U1519" s="99" t="b">
        <f>IF(AND(N1519&lt;='Product Ratings'!$R$5,N1519&gt;='Product Ratings'!$Q$5),'Product Ratings'!$O$5,IF(AND(N1519&lt;='Product Ratings'!$R$6,N1519&gt;='Product Ratings'!$Q$6),'Product Ratings'!$O$6,IF(AND(N1519&lt;='Product Ratings'!$R$7,N1519&gt;='Product Ratings'!$Q$7),'Product Ratings'!$O$7,IF(AND(N1519&lt;='Product Ratings'!$R$8,N1519&gt;='Product Ratings'!$Q$8),'Product Ratings'!$O$8,IF(N1519&gt;='Product Ratings'!$Q$9,'Product Ratings'!$O$9)))))</f>
        <v>0</v>
      </c>
      <c r="V1519" s="99">
        <f>IF(AND(P1519&lt;='Product Ratings'!$V$5,P1519&gt;='Product Ratings'!$U$5),'Product Ratings'!$S$5,IF(AND(P1519&lt;='Product Ratings'!$V$6,P1519&gt;='Product Ratings'!$U$6),'Product Ratings'!$S$6,IF(AND(P1519&lt;='Product Ratings'!$V$7,P1519&gt;='Product Ratings'!$U$7),'Product Ratings'!$S$7,IF(AND(P1519&lt;='Product Ratings'!$V$8,P1519&gt;='Product Ratings'!$U$8),'Product Ratings'!$S$8,IF(P1519&gt;='Product Ratings'!$U$9,'Product Ratings'!$S$9)))))</f>
        <v>5</v>
      </c>
      <c r="W1519" s="135">
        <f t="shared" si="6"/>
        <v>9</v>
      </c>
      <c r="X1519" s="90"/>
      <c r="Y1519" s="90"/>
      <c r="Z1519" s="90"/>
      <c r="AA1519" s="90"/>
      <c r="AB1519" s="90"/>
    </row>
    <row r="1520" ht="12.75" customHeight="1">
      <c r="A1520" s="87"/>
      <c r="B1520" s="90"/>
      <c r="C1520" s="90"/>
      <c r="D1520" s="126">
        <v>2.0</v>
      </c>
      <c r="E1520" s="127">
        <v>72.65</v>
      </c>
      <c r="F1520" s="128">
        <f t="shared" si="7"/>
        <v>47.2225</v>
      </c>
      <c r="G1520" s="129">
        <f t="shared" si="1"/>
        <v>25.4275</v>
      </c>
      <c r="H1520" s="130">
        <f t="shared" si="2"/>
        <v>0.35</v>
      </c>
      <c r="I1520" s="131">
        <v>44668.0</v>
      </c>
      <c r="J1520" s="132">
        <v>44704.0</v>
      </c>
      <c r="K1520" s="123"/>
      <c r="L1520" s="90"/>
      <c r="M1520" s="133">
        <f t="shared" si="3"/>
        <v>36.325</v>
      </c>
      <c r="N1520" s="99"/>
      <c r="O1520" s="133">
        <f t="shared" si="5"/>
        <v>23.61125</v>
      </c>
      <c r="P1520" s="134">
        <v>0.89</v>
      </c>
      <c r="Q1520" s="90"/>
      <c r="R1520" s="99">
        <f>IF(AND(H1520&lt;='Product Ratings'!$E$5,H1520&gt;='Product Ratings'!$D$5),'Product Ratings'!$C$5,IF(AND(H1520&lt;='Product Ratings'!$E$6,H1520&gt;='Product Ratings'!$D$6),'Product Ratings'!$C$6,IF(AND(H1520&lt;='Product Ratings'!$E$7,H1520&gt;='Product Ratings'!$D$7),'Product Ratings'!$C$7,IF(AND(H1520&lt;='Product Ratings'!$E$8,H1520&gt;='Product Ratings'!$D$8),'Product Ratings'!$C$8,IF(H1520&gt;='Product Ratings'!$D$9,'Product Ratings'!$C$9)))))</f>
        <v>2</v>
      </c>
      <c r="S1520" s="99">
        <f>IF(AND(D1520&lt;='Product Ratings'!$I$5,D1520&gt;='Product Ratings'!$H$5),'Product Ratings'!$F$5,IF(AND(D1520&lt;='Product Ratings'!$I$6,D1520&gt;='Product Ratings'!$H$6),'Product Ratings'!$F$6,IF(AND(D1520&lt;='Product Ratings'!$I$7,I1520&gt;='Product Ratings'!$H$7),'Product Ratings'!$F$7,IF(AND(D1520&lt;='Product Ratings'!$I$8,D1520&gt;='Product Ratings'!$H$8),'Product Ratings'!$F$8,IF(D1520&gt;='Product Ratings'!$H$9,'Product Ratings'!$F$9)))))</f>
        <v>1</v>
      </c>
      <c r="T1520" s="99">
        <f>IF(AND(O1520&lt;='Product Ratings'!$M$5,O1520&gt;='Product Ratings'!$L$5),'Product Ratings'!$J$5,IF(AND(O1520&lt;='Product Ratings'!$M$6,O1520&gt;='Product Ratings'!$L$6),'Product Ratings'!$J$6,IF(AND(O1520&lt;='Product Ratings'!$M$7,O1520&gt;='Product Ratings'!$L$7),'Product Ratings'!$J$7,IF(AND(O1520&lt;='Product Ratings'!$M$8,O1520&gt;='Product Ratings'!$L$8),'Product Ratings'!$J$8,IF(O1520&gt;='Product Ratings'!$L$9,'Product Ratings'!$J$9)))))</f>
        <v>5</v>
      </c>
      <c r="U1520" s="99" t="b">
        <f>IF(AND(N1520&lt;='Product Ratings'!$R$5,N1520&gt;='Product Ratings'!$Q$5),'Product Ratings'!$O$5,IF(AND(N1520&lt;='Product Ratings'!$R$6,N1520&gt;='Product Ratings'!$Q$6),'Product Ratings'!$O$6,IF(AND(N1520&lt;='Product Ratings'!$R$7,N1520&gt;='Product Ratings'!$Q$7),'Product Ratings'!$O$7,IF(AND(N1520&lt;='Product Ratings'!$R$8,N1520&gt;='Product Ratings'!$Q$8),'Product Ratings'!$O$8,IF(N1520&gt;='Product Ratings'!$Q$9,'Product Ratings'!$O$9)))))</f>
        <v>0</v>
      </c>
      <c r="V1520" s="99">
        <f>IF(AND(P1520&lt;='Product Ratings'!$V$5,P1520&gt;='Product Ratings'!$U$5),'Product Ratings'!$S$5,IF(AND(P1520&lt;='Product Ratings'!$V$6,P1520&gt;='Product Ratings'!$U$6),'Product Ratings'!$S$6,IF(AND(P1520&lt;='Product Ratings'!$V$7,P1520&gt;='Product Ratings'!$U$7),'Product Ratings'!$S$7,IF(AND(P1520&lt;='Product Ratings'!$V$8,P1520&gt;='Product Ratings'!$U$8),'Product Ratings'!$S$8,IF(P1520&gt;='Product Ratings'!$U$9,'Product Ratings'!$S$9)))))</f>
        <v>5</v>
      </c>
      <c r="W1520" s="135">
        <f t="shared" si="6"/>
        <v>13</v>
      </c>
      <c r="X1520" s="90"/>
      <c r="Y1520" s="90"/>
      <c r="Z1520" s="90"/>
      <c r="AA1520" s="90"/>
      <c r="AB1520" s="90"/>
    </row>
    <row r="1521" ht="12.75" customHeight="1">
      <c r="A1521" s="87"/>
      <c r="B1521" s="90"/>
      <c r="C1521" s="90"/>
      <c r="D1521" s="126">
        <v>3.0</v>
      </c>
      <c r="E1521" s="127">
        <v>76.17</v>
      </c>
      <c r="F1521" s="128">
        <f t="shared" si="7"/>
        <v>49.5105</v>
      </c>
      <c r="G1521" s="129">
        <f t="shared" si="1"/>
        <v>26.6595</v>
      </c>
      <c r="H1521" s="130">
        <f t="shared" si="2"/>
        <v>0.35</v>
      </c>
      <c r="I1521" s="131">
        <v>44669.0</v>
      </c>
      <c r="J1521" s="132">
        <v>44705.0</v>
      </c>
      <c r="K1521" s="123"/>
      <c r="L1521" s="90"/>
      <c r="M1521" s="133">
        <f t="shared" si="3"/>
        <v>25.39</v>
      </c>
      <c r="N1521" s="99"/>
      <c r="O1521" s="133">
        <f t="shared" si="5"/>
        <v>16.5035</v>
      </c>
      <c r="P1521" s="134">
        <v>0.65</v>
      </c>
      <c r="Q1521" s="90"/>
      <c r="R1521" s="99">
        <f>IF(AND(H1521&lt;='Product Ratings'!$E$5,H1521&gt;='Product Ratings'!$D$5),'Product Ratings'!$C$5,IF(AND(H1521&lt;='Product Ratings'!$E$6,H1521&gt;='Product Ratings'!$D$6),'Product Ratings'!$C$6,IF(AND(H1521&lt;='Product Ratings'!$E$7,H1521&gt;='Product Ratings'!$D$7),'Product Ratings'!$C$7,IF(AND(H1521&lt;='Product Ratings'!$E$8,H1521&gt;='Product Ratings'!$D$8),'Product Ratings'!$C$8,IF(H1521&gt;='Product Ratings'!$D$9,'Product Ratings'!$C$9)))))</f>
        <v>2</v>
      </c>
      <c r="S1521" s="99">
        <f>IF(AND(D1521&lt;='Product Ratings'!$I$5,D1521&gt;='Product Ratings'!$H$5),'Product Ratings'!$F$5,IF(AND(D1521&lt;='Product Ratings'!$I$6,D1521&gt;='Product Ratings'!$H$6),'Product Ratings'!$F$6,IF(AND(D1521&lt;='Product Ratings'!$I$7,I1521&gt;='Product Ratings'!$H$7),'Product Ratings'!$F$7,IF(AND(D1521&lt;='Product Ratings'!$I$8,D1521&gt;='Product Ratings'!$H$8),'Product Ratings'!$F$8,IF(D1521&gt;='Product Ratings'!$H$9,'Product Ratings'!$F$9)))))</f>
        <v>1</v>
      </c>
      <c r="T1521" s="99">
        <f>IF(AND(O1521&lt;='Product Ratings'!$M$5,O1521&gt;='Product Ratings'!$L$5),'Product Ratings'!$J$5,IF(AND(O1521&lt;='Product Ratings'!$M$6,O1521&gt;='Product Ratings'!$L$6),'Product Ratings'!$J$6,IF(AND(O1521&lt;='Product Ratings'!$M$7,O1521&gt;='Product Ratings'!$L$7),'Product Ratings'!$J$7,IF(AND(O1521&lt;='Product Ratings'!$M$8,O1521&gt;='Product Ratings'!$L$8),'Product Ratings'!$J$8,IF(O1521&gt;='Product Ratings'!$L$9,'Product Ratings'!$J$9)))))</f>
        <v>5</v>
      </c>
      <c r="U1521" s="99" t="b">
        <f>IF(AND(N1521&lt;='Product Ratings'!$R$5,N1521&gt;='Product Ratings'!$Q$5),'Product Ratings'!$O$5,IF(AND(N1521&lt;='Product Ratings'!$R$6,N1521&gt;='Product Ratings'!$Q$6),'Product Ratings'!$O$6,IF(AND(N1521&lt;='Product Ratings'!$R$7,N1521&gt;='Product Ratings'!$Q$7),'Product Ratings'!$O$7,IF(AND(N1521&lt;='Product Ratings'!$R$8,N1521&gt;='Product Ratings'!$Q$8),'Product Ratings'!$O$8,IF(N1521&gt;='Product Ratings'!$Q$9,'Product Ratings'!$O$9)))))</f>
        <v>0</v>
      </c>
      <c r="V1521" s="99">
        <f>IF(AND(P1521&lt;='Product Ratings'!$V$5,P1521&gt;='Product Ratings'!$U$5),'Product Ratings'!$S$5,IF(AND(P1521&lt;='Product Ratings'!$V$6,P1521&gt;='Product Ratings'!$U$6),'Product Ratings'!$S$6,IF(AND(P1521&lt;='Product Ratings'!$V$7,P1521&gt;='Product Ratings'!$U$7),'Product Ratings'!$S$7,IF(AND(P1521&lt;='Product Ratings'!$V$8,P1521&gt;='Product Ratings'!$U$8),'Product Ratings'!$S$8,IF(P1521&gt;='Product Ratings'!$U$9,'Product Ratings'!$S$9)))))</f>
        <v>5</v>
      </c>
      <c r="W1521" s="135">
        <f t="shared" si="6"/>
        <v>13</v>
      </c>
      <c r="X1521" s="90"/>
      <c r="Y1521" s="90"/>
      <c r="Z1521" s="90"/>
      <c r="AA1521" s="90"/>
      <c r="AB1521" s="90"/>
    </row>
    <row r="1522" ht="12.75" customHeight="1">
      <c r="A1522" s="87"/>
      <c r="B1522" s="90"/>
      <c r="C1522" s="90"/>
      <c r="D1522" s="126">
        <v>4.0</v>
      </c>
      <c r="E1522" s="127">
        <v>67.83</v>
      </c>
      <c r="F1522" s="128">
        <f t="shared" si="7"/>
        <v>44.0895</v>
      </c>
      <c r="G1522" s="129">
        <f t="shared" si="1"/>
        <v>23.7405</v>
      </c>
      <c r="H1522" s="130">
        <f t="shared" si="2"/>
        <v>0.35</v>
      </c>
      <c r="I1522" s="131">
        <v>44670.0</v>
      </c>
      <c r="J1522" s="132">
        <v>44706.0</v>
      </c>
      <c r="K1522" s="123"/>
      <c r="L1522" s="90"/>
      <c r="M1522" s="133">
        <f t="shared" si="3"/>
        <v>16.9575</v>
      </c>
      <c r="N1522" s="99"/>
      <c r="O1522" s="133">
        <f t="shared" si="5"/>
        <v>11.022375</v>
      </c>
      <c r="P1522" s="134">
        <v>0.23</v>
      </c>
      <c r="Q1522" s="90"/>
      <c r="R1522" s="99">
        <f>IF(AND(H1522&lt;='Product Ratings'!$E$5,H1522&gt;='Product Ratings'!$D$5),'Product Ratings'!$C$5,IF(AND(H1522&lt;='Product Ratings'!$E$6,H1522&gt;='Product Ratings'!$D$6),'Product Ratings'!$C$6,IF(AND(H1522&lt;='Product Ratings'!$E$7,H1522&gt;='Product Ratings'!$D$7),'Product Ratings'!$C$7,IF(AND(H1522&lt;='Product Ratings'!$E$8,H1522&gt;='Product Ratings'!$D$8),'Product Ratings'!$C$8,IF(H1522&gt;='Product Ratings'!$D$9,'Product Ratings'!$C$9)))))</f>
        <v>2</v>
      </c>
      <c r="S1522" s="99">
        <f>IF(AND(D1522&lt;='Product Ratings'!$I$5,D1522&gt;='Product Ratings'!$H$5),'Product Ratings'!$F$5,IF(AND(D1522&lt;='Product Ratings'!$I$6,D1522&gt;='Product Ratings'!$H$6),'Product Ratings'!$F$6,IF(AND(D1522&lt;='Product Ratings'!$I$7,I1522&gt;='Product Ratings'!$H$7),'Product Ratings'!$F$7,IF(AND(D1522&lt;='Product Ratings'!$I$8,D1522&gt;='Product Ratings'!$H$8),'Product Ratings'!$F$8,IF(D1522&gt;='Product Ratings'!$H$9,'Product Ratings'!$F$9)))))</f>
        <v>1</v>
      </c>
      <c r="T1522" s="99">
        <f>IF(AND(O1522&lt;='Product Ratings'!$M$5,O1522&gt;='Product Ratings'!$L$5),'Product Ratings'!$J$5,IF(AND(O1522&lt;='Product Ratings'!$M$6,O1522&gt;='Product Ratings'!$L$6),'Product Ratings'!$J$6,IF(AND(O1522&lt;='Product Ratings'!$M$7,O1522&gt;='Product Ratings'!$L$7),'Product Ratings'!$J$7,IF(AND(O1522&lt;='Product Ratings'!$M$8,O1522&gt;='Product Ratings'!$L$8),'Product Ratings'!$J$8,IF(O1522&gt;='Product Ratings'!$L$9,'Product Ratings'!$J$9)))))</f>
        <v>5</v>
      </c>
      <c r="U1522" s="99" t="b">
        <f>IF(AND(N1522&lt;='Product Ratings'!$R$5,N1522&gt;='Product Ratings'!$Q$5),'Product Ratings'!$O$5,IF(AND(N1522&lt;='Product Ratings'!$R$6,N1522&gt;='Product Ratings'!$Q$6),'Product Ratings'!$O$6,IF(AND(N1522&lt;='Product Ratings'!$R$7,N1522&gt;='Product Ratings'!$Q$7),'Product Ratings'!$O$7,IF(AND(N1522&lt;='Product Ratings'!$R$8,N1522&gt;='Product Ratings'!$Q$8),'Product Ratings'!$O$8,IF(N1522&gt;='Product Ratings'!$Q$9,'Product Ratings'!$O$9)))))</f>
        <v>0</v>
      </c>
      <c r="V1522" s="99">
        <f>IF(AND(P1522&lt;='Product Ratings'!$V$5,P1522&gt;='Product Ratings'!$U$5),'Product Ratings'!$S$5,IF(AND(P1522&lt;='Product Ratings'!$V$6,P1522&gt;='Product Ratings'!$U$6),'Product Ratings'!$S$6,IF(AND(P1522&lt;='Product Ratings'!$V$7,P1522&gt;='Product Ratings'!$U$7),'Product Ratings'!$S$7,IF(AND(P1522&lt;='Product Ratings'!$V$8,P1522&gt;='Product Ratings'!$U$8),'Product Ratings'!$S$8,IF(P1522&gt;='Product Ratings'!$U$9,'Product Ratings'!$S$9)))))</f>
        <v>3</v>
      </c>
      <c r="W1522" s="135">
        <f t="shared" si="6"/>
        <v>11</v>
      </c>
      <c r="X1522" s="90"/>
      <c r="Y1522" s="90"/>
      <c r="Z1522" s="90"/>
      <c r="AA1522" s="90"/>
      <c r="AB1522" s="90"/>
    </row>
    <row r="1523" ht="12.75" customHeight="1">
      <c r="A1523" s="87"/>
      <c r="B1523" s="90"/>
      <c r="C1523" s="90"/>
      <c r="D1523" s="126">
        <v>5.0</v>
      </c>
      <c r="E1523" s="127">
        <v>85.22</v>
      </c>
      <c r="F1523" s="128">
        <f t="shared" si="7"/>
        <v>55.393</v>
      </c>
      <c r="G1523" s="129">
        <f t="shared" si="1"/>
        <v>29.827</v>
      </c>
      <c r="H1523" s="130">
        <f t="shared" si="2"/>
        <v>0.35</v>
      </c>
      <c r="I1523" s="131">
        <v>44671.0</v>
      </c>
      <c r="J1523" s="132">
        <v>44707.0</v>
      </c>
      <c r="K1523" s="123"/>
      <c r="L1523" s="90"/>
      <c r="M1523" s="133">
        <f t="shared" si="3"/>
        <v>17.044</v>
      </c>
      <c r="N1523" s="99"/>
      <c r="O1523" s="133">
        <f t="shared" si="5"/>
        <v>11.0786</v>
      </c>
      <c r="P1523" s="134">
        <v>0.21</v>
      </c>
      <c r="Q1523" s="90"/>
      <c r="R1523" s="99">
        <f>IF(AND(H1523&lt;='Product Ratings'!$E$5,H1523&gt;='Product Ratings'!$D$5),'Product Ratings'!$C$5,IF(AND(H1523&lt;='Product Ratings'!$E$6,H1523&gt;='Product Ratings'!$D$6),'Product Ratings'!$C$6,IF(AND(H1523&lt;='Product Ratings'!$E$7,H1523&gt;='Product Ratings'!$D$7),'Product Ratings'!$C$7,IF(AND(H1523&lt;='Product Ratings'!$E$8,H1523&gt;='Product Ratings'!$D$8),'Product Ratings'!$C$8,IF(H1523&gt;='Product Ratings'!$D$9,'Product Ratings'!$C$9)))))</f>
        <v>2</v>
      </c>
      <c r="S1523" s="99">
        <f>IF(AND(D1523&lt;='Product Ratings'!$I$5,D1523&gt;='Product Ratings'!$H$5),'Product Ratings'!$F$5,IF(AND(D1523&lt;='Product Ratings'!$I$6,D1523&gt;='Product Ratings'!$H$6),'Product Ratings'!$F$6,IF(AND(D1523&lt;='Product Ratings'!$I$7,I1523&gt;='Product Ratings'!$H$7),'Product Ratings'!$F$7,IF(AND(D1523&lt;='Product Ratings'!$I$8,D1523&gt;='Product Ratings'!$H$8),'Product Ratings'!$F$8,IF(D1523&gt;='Product Ratings'!$H$9,'Product Ratings'!$F$9)))))</f>
        <v>1</v>
      </c>
      <c r="T1523" s="99">
        <f>IF(AND(O1523&lt;='Product Ratings'!$M$5,O1523&gt;='Product Ratings'!$L$5),'Product Ratings'!$J$5,IF(AND(O1523&lt;='Product Ratings'!$M$6,O1523&gt;='Product Ratings'!$L$6),'Product Ratings'!$J$6,IF(AND(O1523&lt;='Product Ratings'!$M$7,O1523&gt;='Product Ratings'!$L$7),'Product Ratings'!$J$7,IF(AND(O1523&lt;='Product Ratings'!$M$8,O1523&gt;='Product Ratings'!$L$8),'Product Ratings'!$J$8,IF(O1523&gt;='Product Ratings'!$L$9,'Product Ratings'!$J$9)))))</f>
        <v>5</v>
      </c>
      <c r="U1523" s="99" t="b">
        <f>IF(AND(N1523&lt;='Product Ratings'!$R$5,N1523&gt;='Product Ratings'!$Q$5),'Product Ratings'!$O$5,IF(AND(N1523&lt;='Product Ratings'!$R$6,N1523&gt;='Product Ratings'!$Q$6),'Product Ratings'!$O$6,IF(AND(N1523&lt;='Product Ratings'!$R$7,N1523&gt;='Product Ratings'!$Q$7),'Product Ratings'!$O$7,IF(AND(N1523&lt;='Product Ratings'!$R$8,N1523&gt;='Product Ratings'!$Q$8),'Product Ratings'!$O$8,IF(N1523&gt;='Product Ratings'!$Q$9,'Product Ratings'!$O$9)))))</f>
        <v>0</v>
      </c>
      <c r="V1523" s="99">
        <f>IF(AND(P1523&lt;='Product Ratings'!$V$5,P1523&gt;='Product Ratings'!$U$5),'Product Ratings'!$S$5,IF(AND(P1523&lt;='Product Ratings'!$V$6,P1523&gt;='Product Ratings'!$U$6),'Product Ratings'!$S$6,IF(AND(P1523&lt;='Product Ratings'!$V$7,P1523&gt;='Product Ratings'!$U$7),'Product Ratings'!$S$7,IF(AND(P1523&lt;='Product Ratings'!$V$8,P1523&gt;='Product Ratings'!$U$8),'Product Ratings'!$S$8,IF(P1523&gt;='Product Ratings'!$U$9,'Product Ratings'!$S$9)))))</f>
        <v>3</v>
      </c>
      <c r="W1523" s="135">
        <f t="shared" si="6"/>
        <v>11</v>
      </c>
      <c r="X1523" s="90"/>
      <c r="Y1523" s="90"/>
      <c r="Z1523" s="90"/>
      <c r="AA1523" s="90"/>
      <c r="AB1523" s="90"/>
    </row>
    <row r="1524" ht="12.75" customHeight="1">
      <c r="A1524" s="87"/>
      <c r="B1524" s="90"/>
      <c r="C1524" s="90"/>
      <c r="D1524" s="126">
        <v>6.0</v>
      </c>
      <c r="E1524" s="127">
        <v>383.48</v>
      </c>
      <c r="F1524" s="128">
        <f t="shared" si="7"/>
        <v>249.262</v>
      </c>
      <c r="G1524" s="129">
        <f t="shared" si="1"/>
        <v>134.218</v>
      </c>
      <c r="H1524" s="130">
        <f t="shared" si="2"/>
        <v>0.35</v>
      </c>
      <c r="I1524" s="131">
        <v>44672.0</v>
      </c>
      <c r="J1524" s="132">
        <v>44708.0</v>
      </c>
      <c r="K1524" s="123"/>
      <c r="L1524" s="90"/>
      <c r="M1524" s="133">
        <f t="shared" si="3"/>
        <v>63.91333333</v>
      </c>
      <c r="N1524" s="99"/>
      <c r="O1524" s="133">
        <f t="shared" si="5"/>
        <v>41.54366667</v>
      </c>
      <c r="P1524" s="134">
        <v>0.45</v>
      </c>
      <c r="Q1524" s="90"/>
      <c r="R1524" s="99">
        <f>IF(AND(H1524&lt;='Product Ratings'!$E$5,H1524&gt;='Product Ratings'!$D$5),'Product Ratings'!$C$5,IF(AND(H1524&lt;='Product Ratings'!$E$6,H1524&gt;='Product Ratings'!$D$6),'Product Ratings'!$C$6,IF(AND(H1524&lt;='Product Ratings'!$E$7,H1524&gt;='Product Ratings'!$D$7),'Product Ratings'!$C$7,IF(AND(H1524&lt;='Product Ratings'!$E$8,H1524&gt;='Product Ratings'!$D$8),'Product Ratings'!$C$8,IF(H1524&gt;='Product Ratings'!$D$9,'Product Ratings'!$C$9)))))</f>
        <v>2</v>
      </c>
      <c r="S1524" s="99">
        <f>IF(AND(D1524&lt;='Product Ratings'!$I$5,D1524&gt;='Product Ratings'!$H$5),'Product Ratings'!$F$5,IF(AND(D1524&lt;='Product Ratings'!$I$6,D1524&gt;='Product Ratings'!$H$6),'Product Ratings'!$F$6,IF(AND(D1524&lt;='Product Ratings'!$I$7,I1524&gt;='Product Ratings'!$H$7),'Product Ratings'!$F$7,IF(AND(D1524&lt;='Product Ratings'!$I$8,D1524&gt;='Product Ratings'!$H$8),'Product Ratings'!$F$8,IF(D1524&gt;='Product Ratings'!$H$9,'Product Ratings'!$F$9)))))</f>
        <v>2</v>
      </c>
      <c r="T1524" s="99">
        <f>IF(AND(O1524&lt;='Product Ratings'!$M$5,O1524&gt;='Product Ratings'!$L$5),'Product Ratings'!$J$5,IF(AND(O1524&lt;='Product Ratings'!$M$6,O1524&gt;='Product Ratings'!$L$6),'Product Ratings'!$J$6,IF(AND(O1524&lt;='Product Ratings'!$M$7,O1524&gt;='Product Ratings'!$L$7),'Product Ratings'!$J$7,IF(AND(O1524&lt;='Product Ratings'!$M$8,O1524&gt;='Product Ratings'!$L$8),'Product Ratings'!$J$8,IF(O1524&gt;='Product Ratings'!$L$9,'Product Ratings'!$J$9)))))</f>
        <v>3</v>
      </c>
      <c r="U1524" s="99" t="b">
        <f>IF(AND(N1524&lt;='Product Ratings'!$R$5,N1524&gt;='Product Ratings'!$Q$5),'Product Ratings'!$O$5,IF(AND(N1524&lt;='Product Ratings'!$R$6,N1524&gt;='Product Ratings'!$Q$6),'Product Ratings'!$O$6,IF(AND(N1524&lt;='Product Ratings'!$R$7,N1524&gt;='Product Ratings'!$Q$7),'Product Ratings'!$O$7,IF(AND(N1524&lt;='Product Ratings'!$R$8,N1524&gt;='Product Ratings'!$Q$8),'Product Ratings'!$O$8,IF(N1524&gt;='Product Ratings'!$Q$9,'Product Ratings'!$O$9)))))</f>
        <v>0</v>
      </c>
      <c r="V1524" s="99">
        <f>IF(AND(P1524&lt;='Product Ratings'!$V$5,P1524&gt;='Product Ratings'!$U$5),'Product Ratings'!$S$5,IF(AND(P1524&lt;='Product Ratings'!$V$6,P1524&gt;='Product Ratings'!$U$6),'Product Ratings'!$S$6,IF(AND(P1524&lt;='Product Ratings'!$V$7,P1524&gt;='Product Ratings'!$U$7),'Product Ratings'!$S$7,IF(AND(P1524&lt;='Product Ratings'!$V$8,P1524&gt;='Product Ratings'!$U$8),'Product Ratings'!$S$8,IF(P1524&gt;='Product Ratings'!$U$9,'Product Ratings'!$S$9)))))</f>
        <v>4</v>
      </c>
      <c r="W1524" s="135">
        <f t="shared" si="6"/>
        <v>11</v>
      </c>
      <c r="X1524" s="90"/>
      <c r="Y1524" s="90"/>
      <c r="Z1524" s="90"/>
      <c r="AA1524" s="90"/>
      <c r="AB1524" s="90"/>
    </row>
    <row r="1525" ht="12.75" customHeight="1">
      <c r="A1525" s="87"/>
      <c r="B1525" s="90"/>
      <c r="C1525" s="90"/>
      <c r="D1525" s="126">
        <v>1.0</v>
      </c>
      <c r="E1525" s="127">
        <v>255.65</v>
      </c>
      <c r="F1525" s="128">
        <f t="shared" si="7"/>
        <v>166.1725</v>
      </c>
      <c r="G1525" s="129">
        <f t="shared" si="1"/>
        <v>89.4775</v>
      </c>
      <c r="H1525" s="130">
        <f t="shared" si="2"/>
        <v>0.35</v>
      </c>
      <c r="I1525" s="131">
        <v>44673.0</v>
      </c>
      <c r="J1525" s="132">
        <v>44709.0</v>
      </c>
      <c r="K1525" s="123"/>
      <c r="L1525" s="90"/>
      <c r="M1525" s="133">
        <f t="shared" si="3"/>
        <v>255.65</v>
      </c>
      <c r="N1525" s="99"/>
      <c r="O1525" s="133">
        <f t="shared" si="5"/>
        <v>166.1725</v>
      </c>
      <c r="P1525" s="134">
        <v>0.87</v>
      </c>
      <c r="Q1525" s="90"/>
      <c r="R1525" s="99">
        <f>IF(AND(H1525&lt;='Product Ratings'!$E$5,H1525&gt;='Product Ratings'!$D$5),'Product Ratings'!$C$5,IF(AND(H1525&lt;='Product Ratings'!$E$6,H1525&gt;='Product Ratings'!$D$6),'Product Ratings'!$C$6,IF(AND(H1525&lt;='Product Ratings'!$E$7,H1525&gt;='Product Ratings'!$D$7),'Product Ratings'!$C$7,IF(AND(H1525&lt;='Product Ratings'!$E$8,H1525&gt;='Product Ratings'!$D$8),'Product Ratings'!$C$8,IF(H1525&gt;='Product Ratings'!$D$9,'Product Ratings'!$C$9)))))</f>
        <v>2</v>
      </c>
      <c r="S1525" s="99">
        <f>IF(AND(D1525&lt;='Product Ratings'!$I$5,D1525&gt;='Product Ratings'!$H$5),'Product Ratings'!$F$5,IF(AND(D1525&lt;='Product Ratings'!$I$6,D1525&gt;='Product Ratings'!$H$6),'Product Ratings'!$F$6,IF(AND(D1525&lt;='Product Ratings'!$I$7,I1525&gt;='Product Ratings'!$H$7),'Product Ratings'!$F$7,IF(AND(D1525&lt;='Product Ratings'!$I$8,D1525&gt;='Product Ratings'!$H$8),'Product Ratings'!$F$8,IF(D1525&gt;='Product Ratings'!$H$9,'Product Ratings'!$F$9)))))</f>
        <v>1</v>
      </c>
      <c r="T1525" s="99">
        <f>IF(AND(O1525&lt;='Product Ratings'!$M$5,O1525&gt;='Product Ratings'!$L$5),'Product Ratings'!$J$5,IF(AND(O1525&lt;='Product Ratings'!$M$6,O1525&gt;='Product Ratings'!$L$6),'Product Ratings'!$J$6,IF(AND(O1525&lt;='Product Ratings'!$M$7,O1525&gt;='Product Ratings'!$L$7),'Product Ratings'!$J$7,IF(AND(O1525&lt;='Product Ratings'!$M$8,O1525&gt;='Product Ratings'!$L$8),'Product Ratings'!$J$8,IF(O1525&gt;='Product Ratings'!$L$9,'Product Ratings'!$J$9)))))</f>
        <v>2</v>
      </c>
      <c r="U1525" s="99" t="b">
        <f>IF(AND(N1525&lt;='Product Ratings'!$R$5,N1525&gt;='Product Ratings'!$Q$5),'Product Ratings'!$O$5,IF(AND(N1525&lt;='Product Ratings'!$R$6,N1525&gt;='Product Ratings'!$Q$6),'Product Ratings'!$O$6,IF(AND(N1525&lt;='Product Ratings'!$R$7,N1525&gt;='Product Ratings'!$Q$7),'Product Ratings'!$O$7,IF(AND(N1525&lt;='Product Ratings'!$R$8,N1525&gt;='Product Ratings'!$Q$8),'Product Ratings'!$O$8,IF(N1525&gt;='Product Ratings'!$Q$9,'Product Ratings'!$O$9)))))</f>
        <v>0</v>
      </c>
      <c r="V1525" s="99">
        <f>IF(AND(P1525&lt;='Product Ratings'!$V$5,P1525&gt;='Product Ratings'!$U$5),'Product Ratings'!$S$5,IF(AND(P1525&lt;='Product Ratings'!$V$6,P1525&gt;='Product Ratings'!$U$6),'Product Ratings'!$S$6,IF(AND(P1525&lt;='Product Ratings'!$V$7,P1525&gt;='Product Ratings'!$U$7),'Product Ratings'!$S$7,IF(AND(P1525&lt;='Product Ratings'!$V$8,P1525&gt;='Product Ratings'!$U$8),'Product Ratings'!$S$8,IF(P1525&gt;='Product Ratings'!$U$9,'Product Ratings'!$S$9)))))</f>
        <v>5</v>
      </c>
      <c r="W1525" s="135">
        <f t="shared" si="6"/>
        <v>10</v>
      </c>
      <c r="X1525" s="90"/>
      <c r="Y1525" s="90"/>
      <c r="Z1525" s="90"/>
      <c r="AA1525" s="90"/>
      <c r="AB1525" s="90"/>
    </row>
    <row r="1526" ht="12.75" customHeight="1">
      <c r="A1526" s="87"/>
      <c r="B1526" s="90"/>
      <c r="C1526" s="90"/>
      <c r="D1526" s="126">
        <v>2.0</v>
      </c>
      <c r="E1526" s="127">
        <v>73.7</v>
      </c>
      <c r="F1526" s="128">
        <f t="shared" si="7"/>
        <v>47.905</v>
      </c>
      <c r="G1526" s="129">
        <f t="shared" si="1"/>
        <v>25.795</v>
      </c>
      <c r="H1526" s="130">
        <f t="shared" si="2"/>
        <v>0.35</v>
      </c>
      <c r="I1526" s="131">
        <v>44674.0</v>
      </c>
      <c r="J1526" s="132">
        <v>44710.0</v>
      </c>
      <c r="K1526" s="123"/>
      <c r="L1526" s="90"/>
      <c r="M1526" s="133">
        <f t="shared" si="3"/>
        <v>36.85</v>
      </c>
      <c r="N1526" s="99"/>
      <c r="O1526" s="133">
        <f t="shared" si="5"/>
        <v>23.9525</v>
      </c>
      <c r="P1526" s="134">
        <v>0.89</v>
      </c>
      <c r="Q1526" s="90"/>
      <c r="R1526" s="99">
        <f>IF(AND(H1526&lt;='Product Ratings'!$E$5,H1526&gt;='Product Ratings'!$D$5),'Product Ratings'!$C$5,IF(AND(H1526&lt;='Product Ratings'!$E$6,H1526&gt;='Product Ratings'!$D$6),'Product Ratings'!$C$6,IF(AND(H1526&lt;='Product Ratings'!$E$7,H1526&gt;='Product Ratings'!$D$7),'Product Ratings'!$C$7,IF(AND(H1526&lt;='Product Ratings'!$E$8,H1526&gt;='Product Ratings'!$D$8),'Product Ratings'!$C$8,IF(H1526&gt;='Product Ratings'!$D$9,'Product Ratings'!$C$9)))))</f>
        <v>2</v>
      </c>
      <c r="S1526" s="99">
        <f>IF(AND(D1526&lt;='Product Ratings'!$I$5,D1526&gt;='Product Ratings'!$H$5),'Product Ratings'!$F$5,IF(AND(D1526&lt;='Product Ratings'!$I$6,D1526&gt;='Product Ratings'!$H$6),'Product Ratings'!$F$6,IF(AND(D1526&lt;='Product Ratings'!$I$7,I1526&gt;='Product Ratings'!$H$7),'Product Ratings'!$F$7,IF(AND(D1526&lt;='Product Ratings'!$I$8,D1526&gt;='Product Ratings'!$H$8),'Product Ratings'!$F$8,IF(D1526&gt;='Product Ratings'!$H$9,'Product Ratings'!$F$9)))))</f>
        <v>1</v>
      </c>
      <c r="T1526" s="99">
        <f>IF(AND(O1526&lt;='Product Ratings'!$M$5,O1526&gt;='Product Ratings'!$L$5),'Product Ratings'!$J$5,IF(AND(O1526&lt;='Product Ratings'!$M$6,O1526&gt;='Product Ratings'!$L$6),'Product Ratings'!$J$6,IF(AND(O1526&lt;='Product Ratings'!$M$7,O1526&gt;='Product Ratings'!$L$7),'Product Ratings'!$J$7,IF(AND(O1526&lt;='Product Ratings'!$M$8,O1526&gt;='Product Ratings'!$L$8),'Product Ratings'!$J$8,IF(O1526&gt;='Product Ratings'!$L$9,'Product Ratings'!$J$9)))))</f>
        <v>5</v>
      </c>
      <c r="U1526" s="99" t="b">
        <f>IF(AND(N1526&lt;='Product Ratings'!$R$5,N1526&gt;='Product Ratings'!$Q$5),'Product Ratings'!$O$5,IF(AND(N1526&lt;='Product Ratings'!$R$6,N1526&gt;='Product Ratings'!$Q$6),'Product Ratings'!$O$6,IF(AND(N1526&lt;='Product Ratings'!$R$7,N1526&gt;='Product Ratings'!$Q$7),'Product Ratings'!$O$7,IF(AND(N1526&lt;='Product Ratings'!$R$8,N1526&gt;='Product Ratings'!$Q$8),'Product Ratings'!$O$8,IF(N1526&gt;='Product Ratings'!$Q$9,'Product Ratings'!$O$9)))))</f>
        <v>0</v>
      </c>
      <c r="V1526" s="99">
        <f>IF(AND(P1526&lt;='Product Ratings'!$V$5,P1526&gt;='Product Ratings'!$U$5),'Product Ratings'!$S$5,IF(AND(P1526&lt;='Product Ratings'!$V$6,P1526&gt;='Product Ratings'!$U$6),'Product Ratings'!$S$6,IF(AND(P1526&lt;='Product Ratings'!$V$7,P1526&gt;='Product Ratings'!$U$7),'Product Ratings'!$S$7,IF(AND(P1526&lt;='Product Ratings'!$V$8,P1526&gt;='Product Ratings'!$U$8),'Product Ratings'!$S$8,IF(P1526&gt;='Product Ratings'!$U$9,'Product Ratings'!$S$9)))))</f>
        <v>5</v>
      </c>
      <c r="W1526" s="135">
        <f t="shared" si="6"/>
        <v>13</v>
      </c>
      <c r="X1526" s="90"/>
      <c r="Y1526" s="90"/>
      <c r="Z1526" s="90"/>
      <c r="AA1526" s="90"/>
      <c r="AB1526" s="90"/>
    </row>
    <row r="1527" ht="12.75" customHeight="1">
      <c r="A1527" s="87"/>
      <c r="B1527" s="90"/>
      <c r="C1527" s="90"/>
      <c r="D1527" s="126">
        <v>3.0</v>
      </c>
      <c r="E1527" s="127">
        <v>56.48</v>
      </c>
      <c r="F1527" s="128">
        <f t="shared" si="7"/>
        <v>36.712</v>
      </c>
      <c r="G1527" s="129">
        <f t="shared" si="1"/>
        <v>19.768</v>
      </c>
      <c r="H1527" s="130">
        <f t="shared" si="2"/>
        <v>0.35</v>
      </c>
      <c r="I1527" s="131">
        <v>44675.0</v>
      </c>
      <c r="J1527" s="132">
        <v>44711.0</v>
      </c>
      <c r="K1527" s="123"/>
      <c r="L1527" s="90"/>
      <c r="M1527" s="133">
        <f t="shared" si="3"/>
        <v>18.82666667</v>
      </c>
      <c r="N1527" s="99"/>
      <c r="O1527" s="133">
        <f t="shared" si="5"/>
        <v>12.23733333</v>
      </c>
      <c r="P1527" s="134">
        <v>0.03</v>
      </c>
      <c r="Q1527" s="90"/>
      <c r="R1527" s="99">
        <f>IF(AND(H1527&lt;='Product Ratings'!$E$5,H1527&gt;='Product Ratings'!$D$5),'Product Ratings'!$C$5,IF(AND(H1527&lt;='Product Ratings'!$E$6,H1527&gt;='Product Ratings'!$D$6),'Product Ratings'!$C$6,IF(AND(H1527&lt;='Product Ratings'!$E$7,H1527&gt;='Product Ratings'!$D$7),'Product Ratings'!$C$7,IF(AND(H1527&lt;='Product Ratings'!$E$8,H1527&gt;='Product Ratings'!$D$8),'Product Ratings'!$C$8,IF(H1527&gt;='Product Ratings'!$D$9,'Product Ratings'!$C$9)))))</f>
        <v>2</v>
      </c>
      <c r="S1527" s="99">
        <f>IF(AND(D1527&lt;='Product Ratings'!$I$5,D1527&gt;='Product Ratings'!$H$5),'Product Ratings'!$F$5,IF(AND(D1527&lt;='Product Ratings'!$I$6,D1527&gt;='Product Ratings'!$H$6),'Product Ratings'!$F$6,IF(AND(D1527&lt;='Product Ratings'!$I$7,I1527&gt;='Product Ratings'!$H$7),'Product Ratings'!$F$7,IF(AND(D1527&lt;='Product Ratings'!$I$8,D1527&gt;='Product Ratings'!$H$8),'Product Ratings'!$F$8,IF(D1527&gt;='Product Ratings'!$H$9,'Product Ratings'!$F$9)))))</f>
        <v>1</v>
      </c>
      <c r="T1527" s="99">
        <f>IF(AND(O1527&lt;='Product Ratings'!$M$5,O1527&gt;='Product Ratings'!$L$5),'Product Ratings'!$J$5,IF(AND(O1527&lt;='Product Ratings'!$M$6,O1527&gt;='Product Ratings'!$L$6),'Product Ratings'!$J$6,IF(AND(O1527&lt;='Product Ratings'!$M$7,O1527&gt;='Product Ratings'!$L$7),'Product Ratings'!$J$7,IF(AND(O1527&lt;='Product Ratings'!$M$8,O1527&gt;='Product Ratings'!$L$8),'Product Ratings'!$J$8,IF(O1527&gt;='Product Ratings'!$L$9,'Product Ratings'!$J$9)))))</f>
        <v>5</v>
      </c>
      <c r="U1527" s="99" t="b">
        <f>IF(AND(N1527&lt;='Product Ratings'!$R$5,N1527&gt;='Product Ratings'!$Q$5),'Product Ratings'!$O$5,IF(AND(N1527&lt;='Product Ratings'!$R$6,N1527&gt;='Product Ratings'!$Q$6),'Product Ratings'!$O$6,IF(AND(N1527&lt;='Product Ratings'!$R$7,N1527&gt;='Product Ratings'!$Q$7),'Product Ratings'!$O$7,IF(AND(N1527&lt;='Product Ratings'!$R$8,N1527&gt;='Product Ratings'!$Q$8),'Product Ratings'!$O$8,IF(N1527&gt;='Product Ratings'!$Q$9,'Product Ratings'!$O$9)))))</f>
        <v>0</v>
      </c>
      <c r="V1527" s="99">
        <f>IF(AND(P1527&lt;='Product Ratings'!$V$5,P1527&gt;='Product Ratings'!$U$5),'Product Ratings'!$S$5,IF(AND(P1527&lt;='Product Ratings'!$V$6,P1527&gt;='Product Ratings'!$U$6),'Product Ratings'!$S$6,IF(AND(P1527&lt;='Product Ratings'!$V$7,P1527&gt;='Product Ratings'!$U$7),'Product Ratings'!$S$7,IF(AND(P1527&lt;='Product Ratings'!$V$8,P1527&gt;='Product Ratings'!$U$8),'Product Ratings'!$S$8,IF(P1527&gt;='Product Ratings'!$U$9,'Product Ratings'!$S$9)))))</f>
        <v>1</v>
      </c>
      <c r="W1527" s="135">
        <f t="shared" si="6"/>
        <v>9</v>
      </c>
      <c r="X1527" s="90"/>
      <c r="Y1527" s="90"/>
      <c r="Z1527" s="90"/>
      <c r="AA1527" s="90"/>
      <c r="AB1527" s="90"/>
    </row>
    <row r="1528" ht="12.75" customHeight="1">
      <c r="A1528" s="87"/>
      <c r="B1528" s="90"/>
      <c r="C1528" s="90"/>
      <c r="D1528" s="126">
        <v>4.0</v>
      </c>
      <c r="E1528" s="127">
        <v>264.35</v>
      </c>
      <c r="F1528" s="128">
        <f t="shared" si="7"/>
        <v>171.8275</v>
      </c>
      <c r="G1528" s="129">
        <f t="shared" si="1"/>
        <v>92.5225</v>
      </c>
      <c r="H1528" s="130">
        <f t="shared" si="2"/>
        <v>0.35</v>
      </c>
      <c r="I1528" s="131">
        <v>44676.0</v>
      </c>
      <c r="J1528" s="132">
        <v>44712.0</v>
      </c>
      <c r="K1528" s="123"/>
      <c r="L1528" s="90"/>
      <c r="M1528" s="133">
        <f t="shared" si="3"/>
        <v>66.0875</v>
      </c>
      <c r="N1528" s="99"/>
      <c r="O1528" s="133">
        <f t="shared" si="5"/>
        <v>42.956875</v>
      </c>
      <c r="P1528" s="134">
        <v>0.04</v>
      </c>
      <c r="Q1528" s="90"/>
      <c r="R1528" s="99">
        <f>IF(AND(H1528&lt;='Product Ratings'!$E$5,H1528&gt;='Product Ratings'!$D$5),'Product Ratings'!$C$5,IF(AND(H1528&lt;='Product Ratings'!$E$6,H1528&gt;='Product Ratings'!$D$6),'Product Ratings'!$C$6,IF(AND(H1528&lt;='Product Ratings'!$E$7,H1528&gt;='Product Ratings'!$D$7),'Product Ratings'!$C$7,IF(AND(H1528&lt;='Product Ratings'!$E$8,H1528&gt;='Product Ratings'!$D$8),'Product Ratings'!$C$8,IF(H1528&gt;='Product Ratings'!$D$9,'Product Ratings'!$C$9)))))</f>
        <v>2</v>
      </c>
      <c r="S1528" s="99">
        <f>IF(AND(D1528&lt;='Product Ratings'!$I$5,D1528&gt;='Product Ratings'!$H$5),'Product Ratings'!$F$5,IF(AND(D1528&lt;='Product Ratings'!$I$6,D1528&gt;='Product Ratings'!$H$6),'Product Ratings'!$F$6,IF(AND(D1528&lt;='Product Ratings'!$I$7,I1528&gt;='Product Ratings'!$H$7),'Product Ratings'!$F$7,IF(AND(D1528&lt;='Product Ratings'!$I$8,D1528&gt;='Product Ratings'!$H$8),'Product Ratings'!$F$8,IF(D1528&gt;='Product Ratings'!$H$9,'Product Ratings'!$F$9)))))</f>
        <v>1</v>
      </c>
      <c r="T1528" s="99">
        <f>IF(AND(O1528&lt;='Product Ratings'!$M$5,O1528&gt;='Product Ratings'!$L$5),'Product Ratings'!$J$5,IF(AND(O1528&lt;='Product Ratings'!$M$6,O1528&gt;='Product Ratings'!$L$6),'Product Ratings'!$J$6,IF(AND(O1528&lt;='Product Ratings'!$M$7,O1528&gt;='Product Ratings'!$L$7),'Product Ratings'!$J$7,IF(AND(O1528&lt;='Product Ratings'!$M$8,O1528&gt;='Product Ratings'!$L$8),'Product Ratings'!$J$8,IF(O1528&gt;='Product Ratings'!$L$9,'Product Ratings'!$J$9)))))</f>
        <v>3</v>
      </c>
      <c r="U1528" s="99" t="b">
        <f>IF(AND(N1528&lt;='Product Ratings'!$R$5,N1528&gt;='Product Ratings'!$Q$5),'Product Ratings'!$O$5,IF(AND(N1528&lt;='Product Ratings'!$R$6,N1528&gt;='Product Ratings'!$Q$6),'Product Ratings'!$O$6,IF(AND(N1528&lt;='Product Ratings'!$R$7,N1528&gt;='Product Ratings'!$Q$7),'Product Ratings'!$O$7,IF(AND(N1528&lt;='Product Ratings'!$R$8,N1528&gt;='Product Ratings'!$Q$8),'Product Ratings'!$O$8,IF(N1528&gt;='Product Ratings'!$Q$9,'Product Ratings'!$O$9)))))</f>
        <v>0</v>
      </c>
      <c r="V1528" s="99">
        <f>IF(AND(P1528&lt;='Product Ratings'!$V$5,P1528&gt;='Product Ratings'!$U$5),'Product Ratings'!$S$5,IF(AND(P1528&lt;='Product Ratings'!$V$6,P1528&gt;='Product Ratings'!$U$6),'Product Ratings'!$S$6,IF(AND(P1528&lt;='Product Ratings'!$V$7,P1528&gt;='Product Ratings'!$U$7),'Product Ratings'!$S$7,IF(AND(P1528&lt;='Product Ratings'!$V$8,P1528&gt;='Product Ratings'!$U$8),'Product Ratings'!$S$8,IF(P1528&gt;='Product Ratings'!$U$9,'Product Ratings'!$S$9)))))</f>
        <v>1</v>
      </c>
      <c r="W1528" s="135">
        <f t="shared" si="6"/>
        <v>7</v>
      </c>
      <c r="X1528" s="90"/>
      <c r="Y1528" s="90"/>
      <c r="Z1528" s="90"/>
      <c r="AA1528" s="90"/>
      <c r="AB1528" s="90"/>
    </row>
    <row r="1529" ht="12.75" customHeight="1">
      <c r="A1529" s="87"/>
      <c r="B1529" s="90"/>
      <c r="C1529" s="90"/>
      <c r="D1529" s="126">
        <v>5.0</v>
      </c>
      <c r="E1529" s="127">
        <v>43.48</v>
      </c>
      <c r="F1529" s="128">
        <f t="shared" si="7"/>
        <v>28.262</v>
      </c>
      <c r="G1529" s="129">
        <f t="shared" si="1"/>
        <v>15.218</v>
      </c>
      <c r="H1529" s="130">
        <f t="shared" si="2"/>
        <v>0.35</v>
      </c>
      <c r="I1529" s="131">
        <v>44677.0</v>
      </c>
      <c r="J1529" s="132">
        <v>44713.0</v>
      </c>
      <c r="K1529" s="123"/>
      <c r="L1529" s="90"/>
      <c r="M1529" s="133">
        <f t="shared" si="3"/>
        <v>8.696</v>
      </c>
      <c r="N1529" s="99"/>
      <c r="O1529" s="133">
        <f t="shared" si="5"/>
        <v>5.6524</v>
      </c>
      <c r="P1529" s="134">
        <v>0.05</v>
      </c>
      <c r="Q1529" s="90"/>
      <c r="R1529" s="99">
        <f>IF(AND(H1529&lt;='Product Ratings'!$E$5,H1529&gt;='Product Ratings'!$D$5),'Product Ratings'!$C$5,IF(AND(H1529&lt;='Product Ratings'!$E$6,H1529&gt;='Product Ratings'!$D$6),'Product Ratings'!$C$6,IF(AND(H1529&lt;='Product Ratings'!$E$7,H1529&gt;='Product Ratings'!$D$7),'Product Ratings'!$C$7,IF(AND(H1529&lt;='Product Ratings'!$E$8,H1529&gt;='Product Ratings'!$D$8),'Product Ratings'!$C$8,IF(H1529&gt;='Product Ratings'!$D$9,'Product Ratings'!$C$9)))))</f>
        <v>2</v>
      </c>
      <c r="S1529" s="99">
        <f>IF(AND(D1529&lt;='Product Ratings'!$I$5,D1529&gt;='Product Ratings'!$H$5),'Product Ratings'!$F$5,IF(AND(D1529&lt;='Product Ratings'!$I$6,D1529&gt;='Product Ratings'!$H$6),'Product Ratings'!$F$6,IF(AND(D1529&lt;='Product Ratings'!$I$7,I1529&gt;='Product Ratings'!$H$7),'Product Ratings'!$F$7,IF(AND(D1529&lt;='Product Ratings'!$I$8,D1529&gt;='Product Ratings'!$H$8),'Product Ratings'!$F$8,IF(D1529&gt;='Product Ratings'!$H$9,'Product Ratings'!$F$9)))))</f>
        <v>1</v>
      </c>
      <c r="T1529" s="99">
        <f>IF(AND(O1529&lt;='Product Ratings'!$M$5,O1529&gt;='Product Ratings'!$L$5),'Product Ratings'!$J$5,IF(AND(O1529&lt;='Product Ratings'!$M$6,O1529&gt;='Product Ratings'!$L$6),'Product Ratings'!$J$6,IF(AND(O1529&lt;='Product Ratings'!$M$7,O1529&gt;='Product Ratings'!$L$7),'Product Ratings'!$J$7,IF(AND(O1529&lt;='Product Ratings'!$M$8,O1529&gt;='Product Ratings'!$L$8),'Product Ratings'!$J$8,IF(O1529&gt;='Product Ratings'!$L$9,'Product Ratings'!$J$9)))))</f>
        <v>5</v>
      </c>
      <c r="U1529" s="99" t="b">
        <f>IF(AND(N1529&lt;='Product Ratings'!$R$5,N1529&gt;='Product Ratings'!$Q$5),'Product Ratings'!$O$5,IF(AND(N1529&lt;='Product Ratings'!$R$6,N1529&gt;='Product Ratings'!$Q$6),'Product Ratings'!$O$6,IF(AND(N1529&lt;='Product Ratings'!$R$7,N1529&gt;='Product Ratings'!$Q$7),'Product Ratings'!$O$7,IF(AND(N1529&lt;='Product Ratings'!$R$8,N1529&gt;='Product Ratings'!$Q$8),'Product Ratings'!$O$8,IF(N1529&gt;='Product Ratings'!$Q$9,'Product Ratings'!$O$9)))))</f>
        <v>0</v>
      </c>
      <c r="V1529" s="99">
        <f>IF(AND(P1529&lt;='Product Ratings'!$V$5,P1529&gt;='Product Ratings'!$U$5),'Product Ratings'!$S$5,IF(AND(P1529&lt;='Product Ratings'!$V$6,P1529&gt;='Product Ratings'!$U$6),'Product Ratings'!$S$6,IF(AND(P1529&lt;='Product Ratings'!$V$7,P1529&gt;='Product Ratings'!$U$7),'Product Ratings'!$S$7,IF(AND(P1529&lt;='Product Ratings'!$V$8,P1529&gt;='Product Ratings'!$U$8),'Product Ratings'!$S$8,IF(P1529&gt;='Product Ratings'!$U$9,'Product Ratings'!$S$9)))))</f>
        <v>1</v>
      </c>
      <c r="W1529" s="135">
        <f t="shared" si="6"/>
        <v>9</v>
      </c>
      <c r="X1529" s="90"/>
      <c r="Y1529" s="90"/>
      <c r="Z1529" s="90"/>
      <c r="AA1529" s="90"/>
      <c r="AB1529" s="90"/>
    </row>
    <row r="1530" ht="12.75" customHeight="1">
      <c r="A1530" s="87"/>
      <c r="B1530" s="90"/>
      <c r="C1530" s="90"/>
      <c r="D1530" s="126">
        <v>6.0</v>
      </c>
      <c r="E1530" s="127">
        <v>428.6</v>
      </c>
      <c r="F1530" s="128">
        <f t="shared" si="7"/>
        <v>278.59</v>
      </c>
      <c r="G1530" s="129">
        <f t="shared" si="1"/>
        <v>150.01</v>
      </c>
      <c r="H1530" s="130">
        <f t="shared" si="2"/>
        <v>0.35</v>
      </c>
      <c r="I1530" s="131">
        <v>44678.0</v>
      </c>
      <c r="J1530" s="132">
        <v>44714.0</v>
      </c>
      <c r="K1530" s="123"/>
      <c r="L1530" s="90"/>
      <c r="M1530" s="133">
        <f t="shared" si="3"/>
        <v>71.43333333</v>
      </c>
      <c r="N1530" s="99"/>
      <c r="O1530" s="133">
        <f t="shared" si="5"/>
        <v>46.43166667</v>
      </c>
      <c r="P1530" s="134">
        <v>0.06</v>
      </c>
      <c r="Q1530" s="90"/>
      <c r="R1530" s="99">
        <f>IF(AND(H1530&lt;='Product Ratings'!$E$5,H1530&gt;='Product Ratings'!$D$5),'Product Ratings'!$C$5,IF(AND(H1530&lt;='Product Ratings'!$E$6,H1530&gt;='Product Ratings'!$D$6),'Product Ratings'!$C$6,IF(AND(H1530&lt;='Product Ratings'!$E$7,H1530&gt;='Product Ratings'!$D$7),'Product Ratings'!$C$7,IF(AND(H1530&lt;='Product Ratings'!$E$8,H1530&gt;='Product Ratings'!$D$8),'Product Ratings'!$C$8,IF(H1530&gt;='Product Ratings'!$D$9,'Product Ratings'!$C$9)))))</f>
        <v>2</v>
      </c>
      <c r="S1530" s="99">
        <f>IF(AND(D1530&lt;='Product Ratings'!$I$5,D1530&gt;='Product Ratings'!$H$5),'Product Ratings'!$F$5,IF(AND(D1530&lt;='Product Ratings'!$I$6,D1530&gt;='Product Ratings'!$H$6),'Product Ratings'!$F$6,IF(AND(D1530&lt;='Product Ratings'!$I$7,I1530&gt;='Product Ratings'!$H$7),'Product Ratings'!$F$7,IF(AND(D1530&lt;='Product Ratings'!$I$8,D1530&gt;='Product Ratings'!$H$8),'Product Ratings'!$F$8,IF(D1530&gt;='Product Ratings'!$H$9,'Product Ratings'!$F$9)))))</f>
        <v>2</v>
      </c>
      <c r="T1530" s="99">
        <f>IF(AND(O1530&lt;='Product Ratings'!$M$5,O1530&gt;='Product Ratings'!$L$5),'Product Ratings'!$J$5,IF(AND(O1530&lt;='Product Ratings'!$M$6,O1530&gt;='Product Ratings'!$L$6),'Product Ratings'!$J$6,IF(AND(O1530&lt;='Product Ratings'!$M$7,O1530&gt;='Product Ratings'!$L$7),'Product Ratings'!$J$7,IF(AND(O1530&lt;='Product Ratings'!$M$8,O1530&gt;='Product Ratings'!$L$8),'Product Ratings'!$J$8,IF(O1530&gt;='Product Ratings'!$L$9,'Product Ratings'!$J$9)))))</f>
        <v>3</v>
      </c>
      <c r="U1530" s="99" t="b">
        <f>IF(AND(N1530&lt;='Product Ratings'!$R$5,N1530&gt;='Product Ratings'!$Q$5),'Product Ratings'!$O$5,IF(AND(N1530&lt;='Product Ratings'!$R$6,N1530&gt;='Product Ratings'!$Q$6),'Product Ratings'!$O$6,IF(AND(N1530&lt;='Product Ratings'!$R$7,N1530&gt;='Product Ratings'!$Q$7),'Product Ratings'!$O$7,IF(AND(N1530&lt;='Product Ratings'!$R$8,N1530&gt;='Product Ratings'!$Q$8),'Product Ratings'!$O$8,IF(N1530&gt;='Product Ratings'!$Q$9,'Product Ratings'!$O$9)))))</f>
        <v>0</v>
      </c>
      <c r="V1530" s="99">
        <f>IF(AND(P1530&lt;='Product Ratings'!$V$5,P1530&gt;='Product Ratings'!$U$5),'Product Ratings'!$S$5,IF(AND(P1530&lt;='Product Ratings'!$V$6,P1530&gt;='Product Ratings'!$U$6),'Product Ratings'!$S$6,IF(AND(P1530&lt;='Product Ratings'!$V$7,P1530&gt;='Product Ratings'!$U$7),'Product Ratings'!$S$7,IF(AND(P1530&lt;='Product Ratings'!$V$8,P1530&gt;='Product Ratings'!$U$8),'Product Ratings'!$S$8,IF(P1530&gt;='Product Ratings'!$U$9,'Product Ratings'!$S$9)))))</f>
        <v>2</v>
      </c>
      <c r="W1530" s="135">
        <f t="shared" si="6"/>
        <v>9</v>
      </c>
      <c r="X1530" s="90"/>
      <c r="Y1530" s="90"/>
      <c r="Z1530" s="90"/>
      <c r="AA1530" s="90"/>
      <c r="AB1530" s="90"/>
    </row>
    <row r="1531" ht="12.75" customHeight="1">
      <c r="A1531" s="87"/>
      <c r="B1531" s="90"/>
      <c r="C1531" s="90"/>
      <c r="D1531" s="126">
        <v>1.0</v>
      </c>
      <c r="E1531" s="127">
        <v>350.52</v>
      </c>
      <c r="F1531" s="128">
        <f t="shared" si="7"/>
        <v>227.838</v>
      </c>
      <c r="G1531" s="129">
        <f t="shared" si="1"/>
        <v>122.682</v>
      </c>
      <c r="H1531" s="130">
        <f t="shared" si="2"/>
        <v>0.35</v>
      </c>
      <c r="I1531" s="131">
        <v>44679.0</v>
      </c>
      <c r="J1531" s="132">
        <v>44715.0</v>
      </c>
      <c r="K1531" s="123"/>
      <c r="L1531" s="90"/>
      <c r="M1531" s="133">
        <f t="shared" si="3"/>
        <v>350.52</v>
      </c>
      <c r="N1531" s="99"/>
      <c r="O1531" s="133">
        <f t="shared" si="5"/>
        <v>227.838</v>
      </c>
      <c r="P1531" s="134">
        <v>0.07</v>
      </c>
      <c r="Q1531" s="90"/>
      <c r="R1531" s="99">
        <f>IF(AND(H1531&lt;='Product Ratings'!$E$5,H1531&gt;='Product Ratings'!$D$5),'Product Ratings'!$C$5,IF(AND(H1531&lt;='Product Ratings'!$E$6,H1531&gt;='Product Ratings'!$D$6),'Product Ratings'!$C$6,IF(AND(H1531&lt;='Product Ratings'!$E$7,H1531&gt;='Product Ratings'!$D$7),'Product Ratings'!$C$7,IF(AND(H1531&lt;='Product Ratings'!$E$8,H1531&gt;='Product Ratings'!$D$8),'Product Ratings'!$C$8,IF(H1531&gt;='Product Ratings'!$D$9,'Product Ratings'!$C$9)))))</f>
        <v>2</v>
      </c>
      <c r="S1531" s="99">
        <f>IF(AND(D1531&lt;='Product Ratings'!$I$5,D1531&gt;='Product Ratings'!$H$5),'Product Ratings'!$F$5,IF(AND(D1531&lt;='Product Ratings'!$I$6,D1531&gt;='Product Ratings'!$H$6),'Product Ratings'!$F$6,IF(AND(D1531&lt;='Product Ratings'!$I$7,I1531&gt;='Product Ratings'!$H$7),'Product Ratings'!$F$7,IF(AND(D1531&lt;='Product Ratings'!$I$8,D1531&gt;='Product Ratings'!$H$8),'Product Ratings'!$F$8,IF(D1531&gt;='Product Ratings'!$H$9,'Product Ratings'!$F$9)))))</f>
        <v>1</v>
      </c>
      <c r="T1531" s="99">
        <f>IF(AND(O1531&lt;='Product Ratings'!$M$5,O1531&gt;='Product Ratings'!$L$5),'Product Ratings'!$J$5,IF(AND(O1531&lt;='Product Ratings'!$M$6,O1531&gt;='Product Ratings'!$L$6),'Product Ratings'!$J$6,IF(AND(O1531&lt;='Product Ratings'!$M$7,O1531&gt;='Product Ratings'!$L$7),'Product Ratings'!$J$7,IF(AND(O1531&lt;='Product Ratings'!$M$8,O1531&gt;='Product Ratings'!$L$8),'Product Ratings'!$J$8,IF(O1531&gt;='Product Ratings'!$L$9,'Product Ratings'!$J$9)))))</f>
        <v>1</v>
      </c>
      <c r="U1531" s="99" t="b">
        <f>IF(AND(N1531&lt;='Product Ratings'!$R$5,N1531&gt;='Product Ratings'!$Q$5),'Product Ratings'!$O$5,IF(AND(N1531&lt;='Product Ratings'!$R$6,N1531&gt;='Product Ratings'!$Q$6),'Product Ratings'!$O$6,IF(AND(N1531&lt;='Product Ratings'!$R$7,N1531&gt;='Product Ratings'!$Q$7),'Product Ratings'!$O$7,IF(AND(N1531&lt;='Product Ratings'!$R$8,N1531&gt;='Product Ratings'!$Q$8),'Product Ratings'!$O$8,IF(N1531&gt;='Product Ratings'!$Q$9,'Product Ratings'!$O$9)))))</f>
        <v>0</v>
      </c>
      <c r="V1531" s="99">
        <f>IF(AND(P1531&lt;='Product Ratings'!$V$5,P1531&gt;='Product Ratings'!$U$5),'Product Ratings'!$S$5,IF(AND(P1531&lt;='Product Ratings'!$V$6,P1531&gt;='Product Ratings'!$U$6),'Product Ratings'!$S$6,IF(AND(P1531&lt;='Product Ratings'!$V$7,P1531&gt;='Product Ratings'!$U$7),'Product Ratings'!$S$7,IF(AND(P1531&lt;='Product Ratings'!$V$8,P1531&gt;='Product Ratings'!$U$8),'Product Ratings'!$S$8,IF(P1531&gt;='Product Ratings'!$U$9,'Product Ratings'!$S$9)))))</f>
        <v>2</v>
      </c>
      <c r="W1531" s="135">
        <f t="shared" si="6"/>
        <v>6</v>
      </c>
      <c r="X1531" s="90"/>
      <c r="Y1531" s="90"/>
      <c r="Z1531" s="90"/>
      <c r="AA1531" s="90"/>
      <c r="AB1531" s="90"/>
    </row>
    <row r="1532" ht="12.75" customHeight="1">
      <c r="A1532" s="87"/>
      <c r="B1532" s="90"/>
      <c r="C1532" s="90"/>
      <c r="D1532" s="126">
        <v>2.0</v>
      </c>
      <c r="E1532" s="127">
        <v>334.78</v>
      </c>
      <c r="F1532" s="128">
        <f t="shared" si="7"/>
        <v>217.607</v>
      </c>
      <c r="G1532" s="129">
        <f t="shared" si="1"/>
        <v>117.173</v>
      </c>
      <c r="H1532" s="130">
        <f t="shared" si="2"/>
        <v>0.35</v>
      </c>
      <c r="I1532" s="131">
        <v>44680.0</v>
      </c>
      <c r="J1532" s="132">
        <v>44716.0</v>
      </c>
      <c r="K1532" s="123"/>
      <c r="L1532" s="90"/>
      <c r="M1532" s="133">
        <f t="shared" si="3"/>
        <v>167.39</v>
      </c>
      <c r="N1532" s="99"/>
      <c r="O1532" s="133">
        <f t="shared" si="5"/>
        <v>108.8035</v>
      </c>
      <c r="P1532" s="134">
        <v>0.08</v>
      </c>
      <c r="Q1532" s="90"/>
      <c r="R1532" s="99">
        <f>IF(AND(H1532&lt;='Product Ratings'!$E$5,H1532&gt;='Product Ratings'!$D$5),'Product Ratings'!$C$5,IF(AND(H1532&lt;='Product Ratings'!$E$6,H1532&gt;='Product Ratings'!$D$6),'Product Ratings'!$C$6,IF(AND(H1532&lt;='Product Ratings'!$E$7,H1532&gt;='Product Ratings'!$D$7),'Product Ratings'!$C$7,IF(AND(H1532&lt;='Product Ratings'!$E$8,H1532&gt;='Product Ratings'!$D$8),'Product Ratings'!$C$8,IF(H1532&gt;='Product Ratings'!$D$9,'Product Ratings'!$C$9)))))</f>
        <v>2</v>
      </c>
      <c r="S1532" s="99">
        <f>IF(AND(D1532&lt;='Product Ratings'!$I$5,D1532&gt;='Product Ratings'!$H$5),'Product Ratings'!$F$5,IF(AND(D1532&lt;='Product Ratings'!$I$6,D1532&gt;='Product Ratings'!$H$6),'Product Ratings'!$F$6,IF(AND(D1532&lt;='Product Ratings'!$I$7,I1532&gt;='Product Ratings'!$H$7),'Product Ratings'!$F$7,IF(AND(D1532&lt;='Product Ratings'!$I$8,D1532&gt;='Product Ratings'!$H$8),'Product Ratings'!$F$8,IF(D1532&gt;='Product Ratings'!$H$9,'Product Ratings'!$F$9)))))</f>
        <v>1</v>
      </c>
      <c r="T1532" s="99">
        <f>IF(AND(O1532&lt;='Product Ratings'!$M$5,O1532&gt;='Product Ratings'!$L$5),'Product Ratings'!$J$5,IF(AND(O1532&lt;='Product Ratings'!$M$6,O1532&gt;='Product Ratings'!$L$6),'Product Ratings'!$J$6,IF(AND(O1532&lt;='Product Ratings'!$M$7,O1532&gt;='Product Ratings'!$L$7),'Product Ratings'!$J$7,IF(AND(O1532&lt;='Product Ratings'!$M$8,O1532&gt;='Product Ratings'!$L$8),'Product Ratings'!$J$8,IF(O1532&gt;='Product Ratings'!$L$9,'Product Ratings'!$J$9)))))</f>
        <v>2</v>
      </c>
      <c r="U1532" s="99" t="b">
        <f>IF(AND(N1532&lt;='Product Ratings'!$R$5,N1532&gt;='Product Ratings'!$Q$5),'Product Ratings'!$O$5,IF(AND(N1532&lt;='Product Ratings'!$R$6,N1532&gt;='Product Ratings'!$Q$6),'Product Ratings'!$O$6,IF(AND(N1532&lt;='Product Ratings'!$R$7,N1532&gt;='Product Ratings'!$Q$7),'Product Ratings'!$O$7,IF(AND(N1532&lt;='Product Ratings'!$R$8,N1532&gt;='Product Ratings'!$Q$8),'Product Ratings'!$O$8,IF(N1532&gt;='Product Ratings'!$Q$9,'Product Ratings'!$O$9)))))</f>
        <v>0</v>
      </c>
      <c r="V1532" s="99">
        <f>IF(AND(P1532&lt;='Product Ratings'!$V$5,P1532&gt;='Product Ratings'!$U$5),'Product Ratings'!$S$5,IF(AND(P1532&lt;='Product Ratings'!$V$6,P1532&gt;='Product Ratings'!$U$6),'Product Ratings'!$S$6,IF(AND(P1532&lt;='Product Ratings'!$V$7,P1532&gt;='Product Ratings'!$U$7),'Product Ratings'!$S$7,IF(AND(P1532&lt;='Product Ratings'!$V$8,P1532&gt;='Product Ratings'!$U$8),'Product Ratings'!$S$8,IF(P1532&gt;='Product Ratings'!$U$9,'Product Ratings'!$S$9)))))</f>
        <v>2</v>
      </c>
      <c r="W1532" s="135">
        <f t="shared" si="6"/>
        <v>7</v>
      </c>
      <c r="X1532" s="90"/>
      <c r="Y1532" s="90"/>
      <c r="Z1532" s="90"/>
      <c r="AA1532" s="90"/>
      <c r="AB1532" s="90"/>
    </row>
    <row r="1533" ht="12.75" customHeight="1">
      <c r="A1533" s="87"/>
      <c r="B1533" s="90"/>
      <c r="C1533" s="90"/>
      <c r="D1533" s="126">
        <v>3.0</v>
      </c>
      <c r="E1533" s="127">
        <v>398.04</v>
      </c>
      <c r="F1533" s="128">
        <f t="shared" si="7"/>
        <v>258.726</v>
      </c>
      <c r="G1533" s="129">
        <f t="shared" si="1"/>
        <v>139.314</v>
      </c>
      <c r="H1533" s="130">
        <f t="shared" si="2"/>
        <v>0.35</v>
      </c>
      <c r="I1533" s="131">
        <v>44681.0</v>
      </c>
      <c r="J1533" s="132">
        <v>44717.0</v>
      </c>
      <c r="K1533" s="123"/>
      <c r="L1533" s="90"/>
      <c r="M1533" s="133">
        <f t="shared" si="3"/>
        <v>132.68</v>
      </c>
      <c r="N1533" s="99"/>
      <c r="O1533" s="133">
        <f t="shared" si="5"/>
        <v>86.242</v>
      </c>
      <c r="P1533" s="134">
        <v>0.09</v>
      </c>
      <c r="Q1533" s="90"/>
      <c r="R1533" s="99">
        <f>IF(AND(H1533&lt;='Product Ratings'!$E$5,H1533&gt;='Product Ratings'!$D$5),'Product Ratings'!$C$5,IF(AND(H1533&lt;='Product Ratings'!$E$6,H1533&gt;='Product Ratings'!$D$6),'Product Ratings'!$C$6,IF(AND(H1533&lt;='Product Ratings'!$E$7,H1533&gt;='Product Ratings'!$D$7),'Product Ratings'!$C$7,IF(AND(H1533&lt;='Product Ratings'!$E$8,H1533&gt;='Product Ratings'!$D$8),'Product Ratings'!$C$8,IF(H1533&gt;='Product Ratings'!$D$9,'Product Ratings'!$C$9)))))</f>
        <v>2</v>
      </c>
      <c r="S1533" s="99">
        <f>IF(AND(D1533&lt;='Product Ratings'!$I$5,D1533&gt;='Product Ratings'!$H$5),'Product Ratings'!$F$5,IF(AND(D1533&lt;='Product Ratings'!$I$6,D1533&gt;='Product Ratings'!$H$6),'Product Ratings'!$F$6,IF(AND(D1533&lt;='Product Ratings'!$I$7,I1533&gt;='Product Ratings'!$H$7),'Product Ratings'!$F$7,IF(AND(D1533&lt;='Product Ratings'!$I$8,D1533&gt;='Product Ratings'!$H$8),'Product Ratings'!$F$8,IF(D1533&gt;='Product Ratings'!$H$9,'Product Ratings'!$F$9)))))</f>
        <v>1</v>
      </c>
      <c r="T1533" s="99">
        <f>IF(AND(O1533&lt;='Product Ratings'!$M$5,O1533&gt;='Product Ratings'!$L$5),'Product Ratings'!$J$5,IF(AND(O1533&lt;='Product Ratings'!$M$6,O1533&gt;='Product Ratings'!$L$6),'Product Ratings'!$J$6,IF(AND(O1533&lt;='Product Ratings'!$M$7,O1533&gt;='Product Ratings'!$L$7),'Product Ratings'!$J$7,IF(AND(O1533&lt;='Product Ratings'!$M$8,O1533&gt;='Product Ratings'!$L$8),'Product Ratings'!$J$8,IF(O1533&gt;='Product Ratings'!$L$9,'Product Ratings'!$J$9)))))</f>
        <v>2</v>
      </c>
      <c r="U1533" s="99" t="b">
        <f>IF(AND(N1533&lt;='Product Ratings'!$R$5,N1533&gt;='Product Ratings'!$Q$5),'Product Ratings'!$O$5,IF(AND(N1533&lt;='Product Ratings'!$R$6,N1533&gt;='Product Ratings'!$Q$6),'Product Ratings'!$O$6,IF(AND(N1533&lt;='Product Ratings'!$R$7,N1533&gt;='Product Ratings'!$Q$7),'Product Ratings'!$O$7,IF(AND(N1533&lt;='Product Ratings'!$R$8,N1533&gt;='Product Ratings'!$Q$8),'Product Ratings'!$O$8,IF(N1533&gt;='Product Ratings'!$Q$9,'Product Ratings'!$O$9)))))</f>
        <v>0</v>
      </c>
      <c r="V1533" s="99">
        <f>IF(AND(P1533&lt;='Product Ratings'!$V$5,P1533&gt;='Product Ratings'!$U$5),'Product Ratings'!$S$5,IF(AND(P1533&lt;='Product Ratings'!$V$6,P1533&gt;='Product Ratings'!$U$6),'Product Ratings'!$S$6,IF(AND(P1533&lt;='Product Ratings'!$V$7,P1533&gt;='Product Ratings'!$U$7),'Product Ratings'!$S$7,IF(AND(P1533&lt;='Product Ratings'!$V$8,P1533&gt;='Product Ratings'!$U$8),'Product Ratings'!$S$8,IF(P1533&gt;='Product Ratings'!$U$9,'Product Ratings'!$S$9)))))</f>
        <v>2</v>
      </c>
      <c r="W1533" s="135">
        <f t="shared" si="6"/>
        <v>7</v>
      </c>
      <c r="X1533" s="90"/>
      <c r="Y1533" s="90"/>
      <c r="Z1533" s="90"/>
      <c r="AA1533" s="90"/>
      <c r="AB1533" s="90"/>
    </row>
    <row r="1534" ht="12.75" customHeight="1">
      <c r="A1534" s="87"/>
      <c r="B1534" s="90"/>
      <c r="C1534" s="90"/>
      <c r="D1534" s="126">
        <v>4.0</v>
      </c>
      <c r="E1534" s="127">
        <v>354.26</v>
      </c>
      <c r="F1534" s="128">
        <f t="shared" si="7"/>
        <v>230.269</v>
      </c>
      <c r="G1534" s="129">
        <f t="shared" si="1"/>
        <v>123.991</v>
      </c>
      <c r="H1534" s="130">
        <f t="shared" si="2"/>
        <v>0.35</v>
      </c>
      <c r="I1534" s="131">
        <v>44682.0</v>
      </c>
      <c r="J1534" s="132">
        <v>44718.0</v>
      </c>
      <c r="K1534" s="123"/>
      <c r="L1534" s="90"/>
      <c r="M1534" s="133">
        <f t="shared" si="3"/>
        <v>88.565</v>
      </c>
      <c r="N1534" s="99"/>
      <c r="O1534" s="133">
        <f t="shared" si="5"/>
        <v>57.56725</v>
      </c>
      <c r="P1534" s="134">
        <v>0.12</v>
      </c>
      <c r="Q1534" s="90"/>
      <c r="R1534" s="99">
        <f>IF(AND(H1534&lt;='Product Ratings'!$E$5,H1534&gt;='Product Ratings'!$D$5),'Product Ratings'!$C$5,IF(AND(H1534&lt;='Product Ratings'!$E$6,H1534&gt;='Product Ratings'!$D$6),'Product Ratings'!$C$6,IF(AND(H1534&lt;='Product Ratings'!$E$7,H1534&gt;='Product Ratings'!$D$7),'Product Ratings'!$C$7,IF(AND(H1534&lt;='Product Ratings'!$E$8,H1534&gt;='Product Ratings'!$D$8),'Product Ratings'!$C$8,IF(H1534&gt;='Product Ratings'!$D$9,'Product Ratings'!$C$9)))))</f>
        <v>2</v>
      </c>
      <c r="S1534" s="99">
        <f>IF(AND(D1534&lt;='Product Ratings'!$I$5,D1534&gt;='Product Ratings'!$H$5),'Product Ratings'!$F$5,IF(AND(D1534&lt;='Product Ratings'!$I$6,D1534&gt;='Product Ratings'!$H$6),'Product Ratings'!$F$6,IF(AND(D1534&lt;='Product Ratings'!$I$7,I1534&gt;='Product Ratings'!$H$7),'Product Ratings'!$F$7,IF(AND(D1534&lt;='Product Ratings'!$I$8,D1534&gt;='Product Ratings'!$H$8),'Product Ratings'!$F$8,IF(D1534&gt;='Product Ratings'!$H$9,'Product Ratings'!$F$9)))))</f>
        <v>1</v>
      </c>
      <c r="T1534" s="99">
        <f>IF(AND(O1534&lt;='Product Ratings'!$M$5,O1534&gt;='Product Ratings'!$L$5),'Product Ratings'!$J$5,IF(AND(O1534&lt;='Product Ratings'!$M$6,O1534&gt;='Product Ratings'!$L$6),'Product Ratings'!$J$6,IF(AND(O1534&lt;='Product Ratings'!$M$7,O1534&gt;='Product Ratings'!$L$7),'Product Ratings'!$J$7,IF(AND(O1534&lt;='Product Ratings'!$M$8,O1534&gt;='Product Ratings'!$L$8),'Product Ratings'!$J$8,IF(O1534&gt;='Product Ratings'!$L$9,'Product Ratings'!$J$9)))))</f>
        <v>3</v>
      </c>
      <c r="U1534" s="99" t="b">
        <f>IF(AND(N1534&lt;='Product Ratings'!$R$5,N1534&gt;='Product Ratings'!$Q$5),'Product Ratings'!$O$5,IF(AND(N1534&lt;='Product Ratings'!$R$6,N1534&gt;='Product Ratings'!$Q$6),'Product Ratings'!$O$6,IF(AND(N1534&lt;='Product Ratings'!$R$7,N1534&gt;='Product Ratings'!$Q$7),'Product Ratings'!$O$7,IF(AND(N1534&lt;='Product Ratings'!$R$8,N1534&gt;='Product Ratings'!$Q$8),'Product Ratings'!$O$8,IF(N1534&gt;='Product Ratings'!$Q$9,'Product Ratings'!$O$9)))))</f>
        <v>0</v>
      </c>
      <c r="V1534" s="99">
        <f>IF(AND(P1534&lt;='Product Ratings'!$V$5,P1534&gt;='Product Ratings'!$U$5),'Product Ratings'!$S$5,IF(AND(P1534&lt;='Product Ratings'!$V$6,P1534&gt;='Product Ratings'!$U$6),'Product Ratings'!$S$6,IF(AND(P1534&lt;='Product Ratings'!$V$7,P1534&gt;='Product Ratings'!$U$7),'Product Ratings'!$S$7,IF(AND(P1534&lt;='Product Ratings'!$V$8,P1534&gt;='Product Ratings'!$U$8),'Product Ratings'!$S$8,IF(P1534&gt;='Product Ratings'!$U$9,'Product Ratings'!$S$9)))))</f>
        <v>2</v>
      </c>
      <c r="W1534" s="135">
        <f t="shared" si="6"/>
        <v>8</v>
      </c>
      <c r="X1534" s="90"/>
      <c r="Y1534" s="90"/>
      <c r="Z1534" s="90"/>
      <c r="AA1534" s="90"/>
      <c r="AB1534" s="90"/>
    </row>
    <row r="1535" ht="12.75" customHeight="1">
      <c r="A1535" s="87"/>
      <c r="B1535" s="90"/>
      <c r="C1535" s="90"/>
      <c r="D1535" s="126">
        <v>5.0</v>
      </c>
      <c r="E1535" s="127">
        <v>418.26</v>
      </c>
      <c r="F1535" s="128">
        <f t="shared" si="7"/>
        <v>271.869</v>
      </c>
      <c r="G1535" s="129">
        <f t="shared" si="1"/>
        <v>146.391</v>
      </c>
      <c r="H1535" s="130">
        <f t="shared" si="2"/>
        <v>0.35</v>
      </c>
      <c r="I1535" s="131">
        <v>44683.0</v>
      </c>
      <c r="J1535" s="132">
        <v>44719.0</v>
      </c>
      <c r="K1535" s="123"/>
      <c r="L1535" s="90"/>
      <c r="M1535" s="133">
        <f t="shared" si="3"/>
        <v>83.652</v>
      </c>
      <c r="N1535" s="99"/>
      <c r="O1535" s="133">
        <f t="shared" si="5"/>
        <v>54.3738</v>
      </c>
      <c r="P1535" s="134">
        <v>0.13</v>
      </c>
      <c r="Q1535" s="90"/>
      <c r="R1535" s="99">
        <f>IF(AND(H1535&lt;='Product Ratings'!$E$5,H1535&gt;='Product Ratings'!$D$5),'Product Ratings'!$C$5,IF(AND(H1535&lt;='Product Ratings'!$E$6,H1535&gt;='Product Ratings'!$D$6),'Product Ratings'!$C$6,IF(AND(H1535&lt;='Product Ratings'!$E$7,H1535&gt;='Product Ratings'!$D$7),'Product Ratings'!$C$7,IF(AND(H1535&lt;='Product Ratings'!$E$8,H1535&gt;='Product Ratings'!$D$8),'Product Ratings'!$C$8,IF(H1535&gt;='Product Ratings'!$D$9,'Product Ratings'!$C$9)))))</f>
        <v>2</v>
      </c>
      <c r="S1535" s="99">
        <f>IF(AND(D1535&lt;='Product Ratings'!$I$5,D1535&gt;='Product Ratings'!$H$5),'Product Ratings'!$F$5,IF(AND(D1535&lt;='Product Ratings'!$I$6,D1535&gt;='Product Ratings'!$H$6),'Product Ratings'!$F$6,IF(AND(D1535&lt;='Product Ratings'!$I$7,I1535&gt;='Product Ratings'!$H$7),'Product Ratings'!$F$7,IF(AND(D1535&lt;='Product Ratings'!$I$8,D1535&gt;='Product Ratings'!$H$8),'Product Ratings'!$F$8,IF(D1535&gt;='Product Ratings'!$H$9,'Product Ratings'!$F$9)))))</f>
        <v>1</v>
      </c>
      <c r="T1535" s="99">
        <f>IF(AND(O1535&lt;='Product Ratings'!$M$5,O1535&gt;='Product Ratings'!$L$5),'Product Ratings'!$J$5,IF(AND(O1535&lt;='Product Ratings'!$M$6,O1535&gt;='Product Ratings'!$L$6),'Product Ratings'!$J$6,IF(AND(O1535&lt;='Product Ratings'!$M$7,O1535&gt;='Product Ratings'!$L$7),'Product Ratings'!$J$7,IF(AND(O1535&lt;='Product Ratings'!$M$8,O1535&gt;='Product Ratings'!$L$8),'Product Ratings'!$J$8,IF(O1535&gt;='Product Ratings'!$L$9,'Product Ratings'!$J$9)))))</f>
        <v>3</v>
      </c>
      <c r="U1535" s="99" t="b">
        <f>IF(AND(N1535&lt;='Product Ratings'!$R$5,N1535&gt;='Product Ratings'!$Q$5),'Product Ratings'!$O$5,IF(AND(N1535&lt;='Product Ratings'!$R$6,N1535&gt;='Product Ratings'!$Q$6),'Product Ratings'!$O$6,IF(AND(N1535&lt;='Product Ratings'!$R$7,N1535&gt;='Product Ratings'!$Q$7),'Product Ratings'!$O$7,IF(AND(N1535&lt;='Product Ratings'!$R$8,N1535&gt;='Product Ratings'!$Q$8),'Product Ratings'!$O$8,IF(N1535&gt;='Product Ratings'!$Q$9,'Product Ratings'!$O$9)))))</f>
        <v>0</v>
      </c>
      <c r="V1535" s="99" t="b">
        <f>IF(AND(P1535&lt;='Product Ratings'!$V$5,P1535&gt;='Product Ratings'!$U$5),'Product Ratings'!$S$5,IF(AND(P1535&lt;='Product Ratings'!$V$6,P1535&gt;='Product Ratings'!$U$6),'Product Ratings'!$S$6,IF(AND(P1535&lt;='Product Ratings'!$V$7,P1535&gt;='Product Ratings'!$U$7),'Product Ratings'!$S$7,IF(AND(P1535&lt;='Product Ratings'!$V$8,P1535&gt;='Product Ratings'!$U$8),'Product Ratings'!$S$8,IF(P1535&gt;='Product Ratings'!$U$9,'Product Ratings'!$S$9)))))</f>
        <v>0</v>
      </c>
      <c r="W1535" s="135">
        <f t="shared" si="6"/>
        <v>6</v>
      </c>
      <c r="X1535" s="90"/>
      <c r="Y1535" s="90"/>
      <c r="Z1535" s="90"/>
      <c r="AA1535" s="90"/>
      <c r="AB1535" s="90"/>
    </row>
    <row r="1536" ht="12.75" customHeight="1">
      <c r="A1536" s="87"/>
      <c r="B1536" s="90"/>
      <c r="C1536" s="90"/>
      <c r="D1536" s="126">
        <v>6.0</v>
      </c>
      <c r="E1536" s="127">
        <v>735.92</v>
      </c>
      <c r="F1536" s="128">
        <f t="shared" si="7"/>
        <v>478.348</v>
      </c>
      <c r="G1536" s="129">
        <f t="shared" si="1"/>
        <v>257.572</v>
      </c>
      <c r="H1536" s="130">
        <f t="shared" si="2"/>
        <v>0.35</v>
      </c>
      <c r="I1536" s="131">
        <v>44684.0</v>
      </c>
      <c r="J1536" s="132">
        <v>44720.0</v>
      </c>
      <c r="K1536" s="123"/>
      <c r="L1536" s="90"/>
      <c r="M1536" s="133">
        <f t="shared" si="3"/>
        <v>122.6533333</v>
      </c>
      <c r="N1536" s="99"/>
      <c r="O1536" s="133">
        <f t="shared" si="5"/>
        <v>79.72466667</v>
      </c>
      <c r="P1536" s="134">
        <v>0.125</v>
      </c>
      <c r="Q1536" s="90"/>
      <c r="R1536" s="99">
        <f>IF(AND(H1536&lt;='Product Ratings'!$E$5,H1536&gt;='Product Ratings'!$D$5),'Product Ratings'!$C$5,IF(AND(H1536&lt;='Product Ratings'!$E$6,H1536&gt;='Product Ratings'!$D$6),'Product Ratings'!$C$6,IF(AND(H1536&lt;='Product Ratings'!$E$7,H1536&gt;='Product Ratings'!$D$7),'Product Ratings'!$C$7,IF(AND(H1536&lt;='Product Ratings'!$E$8,H1536&gt;='Product Ratings'!$D$8),'Product Ratings'!$C$8,IF(H1536&gt;='Product Ratings'!$D$9,'Product Ratings'!$C$9)))))</f>
        <v>2</v>
      </c>
      <c r="S1536" s="99">
        <f>IF(AND(D1536&lt;='Product Ratings'!$I$5,D1536&gt;='Product Ratings'!$H$5),'Product Ratings'!$F$5,IF(AND(D1536&lt;='Product Ratings'!$I$6,D1536&gt;='Product Ratings'!$H$6),'Product Ratings'!$F$6,IF(AND(D1536&lt;='Product Ratings'!$I$7,I1536&gt;='Product Ratings'!$H$7),'Product Ratings'!$F$7,IF(AND(D1536&lt;='Product Ratings'!$I$8,D1536&gt;='Product Ratings'!$H$8),'Product Ratings'!$F$8,IF(D1536&gt;='Product Ratings'!$H$9,'Product Ratings'!$F$9)))))</f>
        <v>2</v>
      </c>
      <c r="T1536" s="99">
        <f>IF(AND(O1536&lt;='Product Ratings'!$M$5,O1536&gt;='Product Ratings'!$L$5),'Product Ratings'!$J$5,IF(AND(O1536&lt;='Product Ratings'!$M$6,O1536&gt;='Product Ratings'!$L$6),'Product Ratings'!$J$6,IF(AND(O1536&lt;='Product Ratings'!$M$7,O1536&gt;='Product Ratings'!$L$7),'Product Ratings'!$J$7,IF(AND(O1536&lt;='Product Ratings'!$M$8,O1536&gt;='Product Ratings'!$L$8),'Product Ratings'!$J$8,IF(O1536&gt;='Product Ratings'!$L$9,'Product Ratings'!$J$9)))))</f>
        <v>2</v>
      </c>
      <c r="U1536" s="99" t="b">
        <f>IF(AND(N1536&lt;='Product Ratings'!$R$5,N1536&gt;='Product Ratings'!$Q$5),'Product Ratings'!$O$5,IF(AND(N1536&lt;='Product Ratings'!$R$6,N1536&gt;='Product Ratings'!$Q$6),'Product Ratings'!$O$6,IF(AND(N1536&lt;='Product Ratings'!$R$7,N1536&gt;='Product Ratings'!$Q$7),'Product Ratings'!$O$7,IF(AND(N1536&lt;='Product Ratings'!$R$8,N1536&gt;='Product Ratings'!$Q$8),'Product Ratings'!$O$8,IF(N1536&gt;='Product Ratings'!$Q$9,'Product Ratings'!$O$9)))))</f>
        <v>0</v>
      </c>
      <c r="V1536" s="99">
        <f>IF(AND(P1536&lt;='Product Ratings'!$V$5,P1536&gt;='Product Ratings'!$U$5),'Product Ratings'!$S$5,IF(AND(P1536&lt;='Product Ratings'!$V$6,P1536&gt;='Product Ratings'!$U$6),'Product Ratings'!$S$6,IF(AND(P1536&lt;='Product Ratings'!$V$7,P1536&gt;='Product Ratings'!$U$7),'Product Ratings'!$S$7,IF(AND(P1536&lt;='Product Ratings'!$V$8,P1536&gt;='Product Ratings'!$U$8),'Product Ratings'!$S$8,IF(P1536&gt;='Product Ratings'!$U$9,'Product Ratings'!$S$9)))))</f>
        <v>2</v>
      </c>
      <c r="W1536" s="135">
        <f t="shared" si="6"/>
        <v>8</v>
      </c>
      <c r="X1536" s="90"/>
      <c r="Y1536" s="90"/>
      <c r="Z1536" s="90"/>
      <c r="AA1536" s="90"/>
      <c r="AB1536" s="90"/>
    </row>
    <row r="1537" ht="12.75" customHeight="1">
      <c r="A1537" s="87"/>
      <c r="B1537" s="90"/>
      <c r="C1537" s="90"/>
      <c r="D1537" s="126">
        <v>1.0</v>
      </c>
      <c r="E1537" s="127">
        <v>229.57</v>
      </c>
      <c r="F1537" s="128">
        <f t="shared" si="7"/>
        <v>149.2205</v>
      </c>
      <c r="G1537" s="129">
        <f t="shared" si="1"/>
        <v>80.3495</v>
      </c>
      <c r="H1537" s="130">
        <f t="shared" si="2"/>
        <v>0.35</v>
      </c>
      <c r="I1537" s="131">
        <v>44685.0</v>
      </c>
      <c r="J1537" s="132">
        <v>44721.0</v>
      </c>
      <c r="K1537" s="123"/>
      <c r="L1537" s="90"/>
      <c r="M1537" s="133">
        <f t="shared" si="3"/>
        <v>229.57</v>
      </c>
      <c r="N1537" s="99"/>
      <c r="O1537" s="133">
        <f t="shared" si="5"/>
        <v>149.2205</v>
      </c>
      <c r="P1537" s="134">
        <v>0.15</v>
      </c>
      <c r="Q1537" s="90"/>
      <c r="R1537" s="99">
        <f>IF(AND(H1537&lt;='Product Ratings'!$E$5,H1537&gt;='Product Ratings'!$D$5),'Product Ratings'!$C$5,IF(AND(H1537&lt;='Product Ratings'!$E$6,H1537&gt;='Product Ratings'!$D$6),'Product Ratings'!$C$6,IF(AND(H1537&lt;='Product Ratings'!$E$7,H1537&gt;='Product Ratings'!$D$7),'Product Ratings'!$C$7,IF(AND(H1537&lt;='Product Ratings'!$E$8,H1537&gt;='Product Ratings'!$D$8),'Product Ratings'!$C$8,IF(H1537&gt;='Product Ratings'!$D$9,'Product Ratings'!$C$9)))))</f>
        <v>2</v>
      </c>
      <c r="S1537" s="99">
        <f>IF(AND(D1537&lt;='Product Ratings'!$I$5,D1537&gt;='Product Ratings'!$H$5),'Product Ratings'!$F$5,IF(AND(D1537&lt;='Product Ratings'!$I$6,D1537&gt;='Product Ratings'!$H$6),'Product Ratings'!$F$6,IF(AND(D1537&lt;='Product Ratings'!$I$7,I1537&gt;='Product Ratings'!$H$7),'Product Ratings'!$F$7,IF(AND(D1537&lt;='Product Ratings'!$I$8,D1537&gt;='Product Ratings'!$H$8),'Product Ratings'!$F$8,IF(D1537&gt;='Product Ratings'!$H$9,'Product Ratings'!$F$9)))))</f>
        <v>1</v>
      </c>
      <c r="T1537" s="99">
        <f>IF(AND(O1537&lt;='Product Ratings'!$M$5,O1537&gt;='Product Ratings'!$L$5),'Product Ratings'!$J$5,IF(AND(O1537&lt;='Product Ratings'!$M$6,O1537&gt;='Product Ratings'!$L$6),'Product Ratings'!$J$6,IF(AND(O1537&lt;='Product Ratings'!$M$7,O1537&gt;='Product Ratings'!$L$7),'Product Ratings'!$J$7,IF(AND(O1537&lt;='Product Ratings'!$M$8,O1537&gt;='Product Ratings'!$L$8),'Product Ratings'!$J$8,IF(O1537&gt;='Product Ratings'!$L$9,'Product Ratings'!$J$9)))))</f>
        <v>2</v>
      </c>
      <c r="U1537" s="99" t="b">
        <f>IF(AND(N1537&lt;='Product Ratings'!$R$5,N1537&gt;='Product Ratings'!$Q$5),'Product Ratings'!$O$5,IF(AND(N1537&lt;='Product Ratings'!$R$6,N1537&gt;='Product Ratings'!$Q$6),'Product Ratings'!$O$6,IF(AND(N1537&lt;='Product Ratings'!$R$7,N1537&gt;='Product Ratings'!$Q$7),'Product Ratings'!$O$7,IF(AND(N1537&lt;='Product Ratings'!$R$8,N1537&gt;='Product Ratings'!$Q$8),'Product Ratings'!$O$8,IF(N1537&gt;='Product Ratings'!$Q$9,'Product Ratings'!$O$9)))))</f>
        <v>0</v>
      </c>
      <c r="V1537" s="99">
        <f>IF(AND(P1537&lt;='Product Ratings'!$V$5,P1537&gt;='Product Ratings'!$U$5),'Product Ratings'!$S$5,IF(AND(P1537&lt;='Product Ratings'!$V$6,P1537&gt;='Product Ratings'!$U$6),'Product Ratings'!$S$6,IF(AND(P1537&lt;='Product Ratings'!$V$7,P1537&gt;='Product Ratings'!$U$7),'Product Ratings'!$S$7,IF(AND(P1537&lt;='Product Ratings'!$V$8,P1537&gt;='Product Ratings'!$U$8),'Product Ratings'!$S$8,IF(P1537&gt;='Product Ratings'!$U$9,'Product Ratings'!$S$9)))))</f>
        <v>3</v>
      </c>
      <c r="W1537" s="135">
        <f t="shared" si="6"/>
        <v>8</v>
      </c>
      <c r="X1537" s="90"/>
      <c r="Y1537" s="90"/>
      <c r="Z1537" s="90"/>
      <c r="AA1537" s="90"/>
      <c r="AB1537" s="90"/>
    </row>
    <row r="1538" ht="12.75" customHeight="1">
      <c r="A1538" s="87"/>
      <c r="B1538" s="90"/>
      <c r="C1538" s="90"/>
      <c r="D1538" s="126">
        <v>2.0</v>
      </c>
      <c r="E1538" s="127">
        <v>208.43</v>
      </c>
      <c r="F1538" s="128">
        <f t="shared" si="7"/>
        <v>135.4795</v>
      </c>
      <c r="G1538" s="129">
        <f t="shared" si="1"/>
        <v>72.9505</v>
      </c>
      <c r="H1538" s="130">
        <f t="shared" si="2"/>
        <v>0.35</v>
      </c>
      <c r="I1538" s="131">
        <v>44686.0</v>
      </c>
      <c r="J1538" s="132">
        <v>44722.0</v>
      </c>
      <c r="K1538" s="123"/>
      <c r="L1538" s="90"/>
      <c r="M1538" s="133">
        <f t="shared" si="3"/>
        <v>104.215</v>
      </c>
      <c r="N1538" s="99"/>
      <c r="O1538" s="133">
        <f t="shared" si="5"/>
        <v>67.73975</v>
      </c>
      <c r="P1538" s="134">
        <v>0.18</v>
      </c>
      <c r="Q1538" s="90"/>
      <c r="R1538" s="99">
        <f>IF(AND(H1538&lt;='Product Ratings'!$E$5,H1538&gt;='Product Ratings'!$D$5),'Product Ratings'!$C$5,IF(AND(H1538&lt;='Product Ratings'!$E$6,H1538&gt;='Product Ratings'!$D$6),'Product Ratings'!$C$6,IF(AND(H1538&lt;='Product Ratings'!$E$7,H1538&gt;='Product Ratings'!$D$7),'Product Ratings'!$C$7,IF(AND(H1538&lt;='Product Ratings'!$E$8,H1538&gt;='Product Ratings'!$D$8),'Product Ratings'!$C$8,IF(H1538&gt;='Product Ratings'!$D$9,'Product Ratings'!$C$9)))))</f>
        <v>2</v>
      </c>
      <c r="S1538" s="99">
        <f>IF(AND(D1538&lt;='Product Ratings'!$I$5,D1538&gt;='Product Ratings'!$H$5),'Product Ratings'!$F$5,IF(AND(D1538&lt;='Product Ratings'!$I$6,D1538&gt;='Product Ratings'!$H$6),'Product Ratings'!$F$6,IF(AND(D1538&lt;='Product Ratings'!$I$7,I1538&gt;='Product Ratings'!$H$7),'Product Ratings'!$F$7,IF(AND(D1538&lt;='Product Ratings'!$I$8,D1538&gt;='Product Ratings'!$H$8),'Product Ratings'!$F$8,IF(D1538&gt;='Product Ratings'!$H$9,'Product Ratings'!$F$9)))))</f>
        <v>1</v>
      </c>
      <c r="T1538" s="99">
        <f>IF(AND(O1538&lt;='Product Ratings'!$M$5,O1538&gt;='Product Ratings'!$L$5),'Product Ratings'!$J$5,IF(AND(O1538&lt;='Product Ratings'!$M$6,O1538&gt;='Product Ratings'!$L$6),'Product Ratings'!$J$6,IF(AND(O1538&lt;='Product Ratings'!$M$7,O1538&gt;='Product Ratings'!$L$7),'Product Ratings'!$J$7,IF(AND(O1538&lt;='Product Ratings'!$M$8,O1538&gt;='Product Ratings'!$L$8),'Product Ratings'!$J$8,IF(O1538&gt;='Product Ratings'!$L$9,'Product Ratings'!$J$9)))))</f>
        <v>3</v>
      </c>
      <c r="U1538" s="99" t="b">
        <f>IF(AND(N1538&lt;='Product Ratings'!$R$5,N1538&gt;='Product Ratings'!$Q$5),'Product Ratings'!$O$5,IF(AND(N1538&lt;='Product Ratings'!$R$6,N1538&gt;='Product Ratings'!$Q$6),'Product Ratings'!$O$6,IF(AND(N1538&lt;='Product Ratings'!$R$7,N1538&gt;='Product Ratings'!$Q$7),'Product Ratings'!$O$7,IF(AND(N1538&lt;='Product Ratings'!$R$8,N1538&gt;='Product Ratings'!$Q$8),'Product Ratings'!$O$8,IF(N1538&gt;='Product Ratings'!$Q$9,'Product Ratings'!$O$9)))))</f>
        <v>0</v>
      </c>
      <c r="V1538" s="99">
        <f>IF(AND(P1538&lt;='Product Ratings'!$V$5,P1538&gt;='Product Ratings'!$U$5),'Product Ratings'!$S$5,IF(AND(P1538&lt;='Product Ratings'!$V$6,P1538&gt;='Product Ratings'!$U$6),'Product Ratings'!$S$6,IF(AND(P1538&lt;='Product Ratings'!$V$7,P1538&gt;='Product Ratings'!$U$7),'Product Ratings'!$S$7,IF(AND(P1538&lt;='Product Ratings'!$V$8,P1538&gt;='Product Ratings'!$U$8),'Product Ratings'!$S$8,IF(P1538&gt;='Product Ratings'!$U$9,'Product Ratings'!$S$9)))))</f>
        <v>3</v>
      </c>
      <c r="W1538" s="135">
        <f t="shared" si="6"/>
        <v>9</v>
      </c>
      <c r="X1538" s="90"/>
      <c r="Y1538" s="90"/>
      <c r="Z1538" s="90"/>
      <c r="AA1538" s="90"/>
      <c r="AB1538" s="90"/>
    </row>
    <row r="1539" ht="12.75" customHeight="1">
      <c r="A1539" s="87"/>
      <c r="B1539" s="90"/>
      <c r="C1539" s="90"/>
      <c r="D1539" s="126">
        <v>3.0</v>
      </c>
      <c r="E1539" s="127">
        <v>1448.75</v>
      </c>
      <c r="F1539" s="128">
        <f t="shared" si="7"/>
        <v>941.6875</v>
      </c>
      <c r="G1539" s="129">
        <f t="shared" si="1"/>
        <v>507.0625</v>
      </c>
      <c r="H1539" s="130">
        <f t="shared" si="2"/>
        <v>0.35</v>
      </c>
      <c r="I1539" s="131">
        <v>44687.0</v>
      </c>
      <c r="J1539" s="132">
        <v>44723.0</v>
      </c>
      <c r="K1539" s="123"/>
      <c r="L1539" s="90"/>
      <c r="M1539" s="133">
        <f t="shared" si="3"/>
        <v>482.9166667</v>
      </c>
      <c r="N1539" s="99"/>
      <c r="O1539" s="133">
        <f t="shared" si="5"/>
        <v>313.8958333</v>
      </c>
      <c r="P1539" s="134">
        <v>0.22</v>
      </c>
      <c r="Q1539" s="90"/>
      <c r="R1539" s="99">
        <f>IF(AND(H1539&lt;='Product Ratings'!$E$5,H1539&gt;='Product Ratings'!$D$5),'Product Ratings'!$C$5,IF(AND(H1539&lt;='Product Ratings'!$E$6,H1539&gt;='Product Ratings'!$D$6),'Product Ratings'!$C$6,IF(AND(H1539&lt;='Product Ratings'!$E$7,H1539&gt;='Product Ratings'!$D$7),'Product Ratings'!$C$7,IF(AND(H1539&lt;='Product Ratings'!$E$8,H1539&gt;='Product Ratings'!$D$8),'Product Ratings'!$C$8,IF(H1539&gt;='Product Ratings'!$D$9,'Product Ratings'!$C$9)))))</f>
        <v>2</v>
      </c>
      <c r="S1539" s="99">
        <f>IF(AND(D1539&lt;='Product Ratings'!$I$5,D1539&gt;='Product Ratings'!$H$5),'Product Ratings'!$F$5,IF(AND(D1539&lt;='Product Ratings'!$I$6,D1539&gt;='Product Ratings'!$H$6),'Product Ratings'!$F$6,IF(AND(D1539&lt;='Product Ratings'!$I$7,I1539&gt;='Product Ratings'!$H$7),'Product Ratings'!$F$7,IF(AND(D1539&lt;='Product Ratings'!$I$8,D1539&gt;='Product Ratings'!$H$8),'Product Ratings'!$F$8,IF(D1539&gt;='Product Ratings'!$H$9,'Product Ratings'!$F$9)))))</f>
        <v>1</v>
      </c>
      <c r="T1539" s="99">
        <f>IF(AND(O1539&lt;='Product Ratings'!$M$5,O1539&gt;='Product Ratings'!$L$5),'Product Ratings'!$J$5,IF(AND(O1539&lt;='Product Ratings'!$M$6,O1539&gt;='Product Ratings'!$L$6),'Product Ratings'!$J$6,IF(AND(O1539&lt;='Product Ratings'!$M$7,O1539&gt;='Product Ratings'!$L$7),'Product Ratings'!$J$7,IF(AND(O1539&lt;='Product Ratings'!$M$8,O1539&gt;='Product Ratings'!$L$8),'Product Ratings'!$J$8,IF(O1539&gt;='Product Ratings'!$L$9,'Product Ratings'!$J$9)))))</f>
        <v>1</v>
      </c>
      <c r="U1539" s="99" t="b">
        <f>IF(AND(N1539&lt;='Product Ratings'!$R$5,N1539&gt;='Product Ratings'!$Q$5),'Product Ratings'!$O$5,IF(AND(N1539&lt;='Product Ratings'!$R$6,N1539&gt;='Product Ratings'!$Q$6),'Product Ratings'!$O$6,IF(AND(N1539&lt;='Product Ratings'!$R$7,N1539&gt;='Product Ratings'!$Q$7),'Product Ratings'!$O$7,IF(AND(N1539&lt;='Product Ratings'!$R$8,N1539&gt;='Product Ratings'!$Q$8),'Product Ratings'!$O$8,IF(N1539&gt;='Product Ratings'!$Q$9,'Product Ratings'!$O$9)))))</f>
        <v>0</v>
      </c>
      <c r="V1539" s="99">
        <f>IF(AND(P1539&lt;='Product Ratings'!$V$5,P1539&gt;='Product Ratings'!$U$5),'Product Ratings'!$S$5,IF(AND(P1539&lt;='Product Ratings'!$V$6,P1539&gt;='Product Ratings'!$U$6),'Product Ratings'!$S$6,IF(AND(P1539&lt;='Product Ratings'!$V$7,P1539&gt;='Product Ratings'!$U$7),'Product Ratings'!$S$7,IF(AND(P1539&lt;='Product Ratings'!$V$8,P1539&gt;='Product Ratings'!$U$8),'Product Ratings'!$S$8,IF(P1539&gt;='Product Ratings'!$U$9,'Product Ratings'!$S$9)))))</f>
        <v>3</v>
      </c>
      <c r="W1539" s="135">
        <f t="shared" si="6"/>
        <v>7</v>
      </c>
      <c r="X1539" s="90"/>
      <c r="Y1539" s="90"/>
      <c r="Z1539" s="90"/>
      <c r="AA1539" s="90"/>
      <c r="AB1539" s="90"/>
    </row>
    <row r="1540" ht="12.75" customHeight="1">
      <c r="A1540" s="87"/>
      <c r="B1540" s="90"/>
      <c r="C1540" s="90"/>
      <c r="D1540" s="126">
        <v>4.0</v>
      </c>
      <c r="E1540" s="127">
        <v>298.26</v>
      </c>
      <c r="F1540" s="128">
        <f t="shared" si="7"/>
        <v>193.869</v>
      </c>
      <c r="G1540" s="129">
        <f t="shared" si="1"/>
        <v>104.391</v>
      </c>
      <c r="H1540" s="130">
        <f t="shared" si="2"/>
        <v>0.35</v>
      </c>
      <c r="I1540" s="131">
        <v>44688.0</v>
      </c>
      <c r="J1540" s="132">
        <v>44724.0</v>
      </c>
      <c r="K1540" s="123"/>
      <c r="L1540" s="90"/>
      <c r="M1540" s="133">
        <f t="shared" si="3"/>
        <v>74.565</v>
      </c>
      <c r="N1540" s="99"/>
      <c r="O1540" s="133">
        <f t="shared" si="5"/>
        <v>48.46725</v>
      </c>
      <c r="P1540" s="134">
        <v>0.26</v>
      </c>
      <c r="Q1540" s="90"/>
      <c r="R1540" s="99">
        <f>IF(AND(H1540&lt;='Product Ratings'!$E$5,H1540&gt;='Product Ratings'!$D$5),'Product Ratings'!$C$5,IF(AND(H1540&lt;='Product Ratings'!$E$6,H1540&gt;='Product Ratings'!$D$6),'Product Ratings'!$C$6,IF(AND(H1540&lt;='Product Ratings'!$E$7,H1540&gt;='Product Ratings'!$D$7),'Product Ratings'!$C$7,IF(AND(H1540&lt;='Product Ratings'!$E$8,H1540&gt;='Product Ratings'!$D$8),'Product Ratings'!$C$8,IF(H1540&gt;='Product Ratings'!$D$9,'Product Ratings'!$C$9)))))</f>
        <v>2</v>
      </c>
      <c r="S1540" s="99">
        <f>IF(AND(D1540&lt;='Product Ratings'!$I$5,D1540&gt;='Product Ratings'!$H$5),'Product Ratings'!$F$5,IF(AND(D1540&lt;='Product Ratings'!$I$6,D1540&gt;='Product Ratings'!$H$6),'Product Ratings'!$F$6,IF(AND(D1540&lt;='Product Ratings'!$I$7,I1540&gt;='Product Ratings'!$H$7),'Product Ratings'!$F$7,IF(AND(D1540&lt;='Product Ratings'!$I$8,D1540&gt;='Product Ratings'!$H$8),'Product Ratings'!$F$8,IF(D1540&gt;='Product Ratings'!$H$9,'Product Ratings'!$F$9)))))</f>
        <v>1</v>
      </c>
      <c r="T1540" s="99">
        <f>IF(AND(O1540&lt;='Product Ratings'!$M$5,O1540&gt;='Product Ratings'!$L$5),'Product Ratings'!$J$5,IF(AND(O1540&lt;='Product Ratings'!$M$6,O1540&gt;='Product Ratings'!$L$6),'Product Ratings'!$J$6,IF(AND(O1540&lt;='Product Ratings'!$M$7,O1540&gt;='Product Ratings'!$L$7),'Product Ratings'!$J$7,IF(AND(O1540&lt;='Product Ratings'!$M$8,O1540&gt;='Product Ratings'!$L$8),'Product Ratings'!$J$8,IF(O1540&gt;='Product Ratings'!$L$9,'Product Ratings'!$J$9)))))</f>
        <v>3</v>
      </c>
      <c r="U1540" s="99" t="b">
        <f>IF(AND(N1540&lt;='Product Ratings'!$R$5,N1540&gt;='Product Ratings'!$Q$5),'Product Ratings'!$O$5,IF(AND(N1540&lt;='Product Ratings'!$R$6,N1540&gt;='Product Ratings'!$Q$6),'Product Ratings'!$O$6,IF(AND(N1540&lt;='Product Ratings'!$R$7,N1540&gt;='Product Ratings'!$Q$7),'Product Ratings'!$O$7,IF(AND(N1540&lt;='Product Ratings'!$R$8,N1540&gt;='Product Ratings'!$Q$8),'Product Ratings'!$O$8,IF(N1540&gt;='Product Ratings'!$Q$9,'Product Ratings'!$O$9)))))</f>
        <v>0</v>
      </c>
      <c r="V1540" s="99">
        <f>IF(AND(P1540&lt;='Product Ratings'!$V$5,P1540&gt;='Product Ratings'!$U$5),'Product Ratings'!$S$5,IF(AND(P1540&lt;='Product Ratings'!$V$6,P1540&gt;='Product Ratings'!$U$6),'Product Ratings'!$S$6,IF(AND(P1540&lt;='Product Ratings'!$V$7,P1540&gt;='Product Ratings'!$U$7),'Product Ratings'!$S$7,IF(AND(P1540&lt;='Product Ratings'!$V$8,P1540&gt;='Product Ratings'!$U$8),'Product Ratings'!$S$8,IF(P1540&gt;='Product Ratings'!$U$9,'Product Ratings'!$S$9)))))</f>
        <v>3</v>
      </c>
      <c r="W1540" s="135">
        <f t="shared" si="6"/>
        <v>9</v>
      </c>
      <c r="X1540" s="90"/>
      <c r="Y1540" s="90"/>
      <c r="Z1540" s="90"/>
      <c r="AA1540" s="90"/>
      <c r="AB1540" s="90"/>
    </row>
    <row r="1541" ht="12.75" customHeight="1">
      <c r="A1541" s="87"/>
      <c r="B1541" s="90"/>
      <c r="C1541" s="90"/>
      <c r="D1541" s="126">
        <v>5.0</v>
      </c>
      <c r="E1541" s="127">
        <v>25.22</v>
      </c>
      <c r="F1541" s="128">
        <f t="shared" si="7"/>
        <v>16.393</v>
      </c>
      <c r="G1541" s="129">
        <f t="shared" si="1"/>
        <v>8.827</v>
      </c>
      <c r="H1541" s="130">
        <f t="shared" si="2"/>
        <v>0.35</v>
      </c>
      <c r="I1541" s="131">
        <v>44689.0</v>
      </c>
      <c r="J1541" s="132">
        <v>44725.0</v>
      </c>
      <c r="K1541" s="123"/>
      <c r="L1541" s="90"/>
      <c r="M1541" s="133">
        <f t="shared" si="3"/>
        <v>5.044</v>
      </c>
      <c r="N1541" s="99"/>
      <c r="O1541" s="133">
        <f t="shared" si="5"/>
        <v>3.2786</v>
      </c>
      <c r="P1541" s="134">
        <v>0.28</v>
      </c>
      <c r="Q1541" s="90"/>
      <c r="R1541" s="99">
        <f>IF(AND(H1541&lt;='Product Ratings'!$E$5,H1541&gt;='Product Ratings'!$D$5),'Product Ratings'!$C$5,IF(AND(H1541&lt;='Product Ratings'!$E$6,H1541&gt;='Product Ratings'!$D$6),'Product Ratings'!$C$6,IF(AND(H1541&lt;='Product Ratings'!$E$7,H1541&gt;='Product Ratings'!$D$7),'Product Ratings'!$C$7,IF(AND(H1541&lt;='Product Ratings'!$E$8,H1541&gt;='Product Ratings'!$D$8),'Product Ratings'!$C$8,IF(H1541&gt;='Product Ratings'!$D$9,'Product Ratings'!$C$9)))))</f>
        <v>2</v>
      </c>
      <c r="S1541" s="99">
        <f>IF(AND(D1541&lt;='Product Ratings'!$I$5,D1541&gt;='Product Ratings'!$H$5),'Product Ratings'!$F$5,IF(AND(D1541&lt;='Product Ratings'!$I$6,D1541&gt;='Product Ratings'!$H$6),'Product Ratings'!$F$6,IF(AND(D1541&lt;='Product Ratings'!$I$7,I1541&gt;='Product Ratings'!$H$7),'Product Ratings'!$F$7,IF(AND(D1541&lt;='Product Ratings'!$I$8,D1541&gt;='Product Ratings'!$H$8),'Product Ratings'!$F$8,IF(D1541&gt;='Product Ratings'!$H$9,'Product Ratings'!$F$9)))))</f>
        <v>1</v>
      </c>
      <c r="T1541" s="99">
        <f>IF(AND(O1541&lt;='Product Ratings'!$M$5,O1541&gt;='Product Ratings'!$L$5),'Product Ratings'!$J$5,IF(AND(O1541&lt;='Product Ratings'!$M$6,O1541&gt;='Product Ratings'!$L$6),'Product Ratings'!$J$6,IF(AND(O1541&lt;='Product Ratings'!$M$7,O1541&gt;='Product Ratings'!$L$7),'Product Ratings'!$J$7,IF(AND(O1541&lt;='Product Ratings'!$M$8,O1541&gt;='Product Ratings'!$L$8),'Product Ratings'!$J$8,IF(O1541&gt;='Product Ratings'!$L$9,'Product Ratings'!$J$9)))))</f>
        <v>5</v>
      </c>
      <c r="U1541" s="99" t="b">
        <f>IF(AND(N1541&lt;='Product Ratings'!$R$5,N1541&gt;='Product Ratings'!$Q$5),'Product Ratings'!$O$5,IF(AND(N1541&lt;='Product Ratings'!$R$6,N1541&gt;='Product Ratings'!$Q$6),'Product Ratings'!$O$6,IF(AND(N1541&lt;='Product Ratings'!$R$7,N1541&gt;='Product Ratings'!$Q$7),'Product Ratings'!$O$7,IF(AND(N1541&lt;='Product Ratings'!$R$8,N1541&gt;='Product Ratings'!$Q$8),'Product Ratings'!$O$8,IF(N1541&gt;='Product Ratings'!$Q$9,'Product Ratings'!$O$9)))))</f>
        <v>0</v>
      </c>
      <c r="V1541" s="99">
        <f>IF(AND(P1541&lt;='Product Ratings'!$V$5,P1541&gt;='Product Ratings'!$U$5),'Product Ratings'!$S$5,IF(AND(P1541&lt;='Product Ratings'!$V$6,P1541&gt;='Product Ratings'!$U$6),'Product Ratings'!$S$6,IF(AND(P1541&lt;='Product Ratings'!$V$7,P1541&gt;='Product Ratings'!$U$7),'Product Ratings'!$S$7,IF(AND(P1541&lt;='Product Ratings'!$V$8,P1541&gt;='Product Ratings'!$U$8),'Product Ratings'!$S$8,IF(P1541&gt;='Product Ratings'!$U$9,'Product Ratings'!$S$9)))))</f>
        <v>3</v>
      </c>
      <c r="W1541" s="135">
        <f t="shared" si="6"/>
        <v>11</v>
      </c>
      <c r="X1541" s="90"/>
      <c r="Y1541" s="90"/>
      <c r="Z1541" s="90"/>
      <c r="AA1541" s="90"/>
      <c r="AB1541" s="90"/>
    </row>
    <row r="1542" ht="12.75" customHeight="1">
      <c r="A1542" s="87"/>
      <c r="B1542" s="90"/>
      <c r="C1542" s="90"/>
      <c r="D1542" s="126">
        <v>6.0</v>
      </c>
      <c r="E1542" s="127">
        <v>151.3</v>
      </c>
      <c r="F1542" s="128">
        <f t="shared" si="7"/>
        <v>98.345</v>
      </c>
      <c r="G1542" s="129">
        <f t="shared" si="1"/>
        <v>52.955</v>
      </c>
      <c r="H1542" s="130">
        <f t="shared" si="2"/>
        <v>0.35</v>
      </c>
      <c r="I1542" s="131">
        <v>44690.0</v>
      </c>
      <c r="J1542" s="132">
        <v>44726.0</v>
      </c>
      <c r="K1542" s="123"/>
      <c r="L1542" s="90"/>
      <c r="M1542" s="133">
        <f t="shared" si="3"/>
        <v>25.21666667</v>
      </c>
      <c r="N1542" s="99"/>
      <c r="O1542" s="133">
        <f t="shared" si="5"/>
        <v>16.39083333</v>
      </c>
      <c r="P1542" s="134">
        <v>0.3</v>
      </c>
      <c r="Q1542" s="90"/>
      <c r="R1542" s="99">
        <f>IF(AND(H1542&lt;='Product Ratings'!$E$5,H1542&gt;='Product Ratings'!$D$5),'Product Ratings'!$C$5,IF(AND(H1542&lt;='Product Ratings'!$E$6,H1542&gt;='Product Ratings'!$D$6),'Product Ratings'!$C$6,IF(AND(H1542&lt;='Product Ratings'!$E$7,H1542&gt;='Product Ratings'!$D$7),'Product Ratings'!$C$7,IF(AND(H1542&lt;='Product Ratings'!$E$8,H1542&gt;='Product Ratings'!$D$8),'Product Ratings'!$C$8,IF(H1542&gt;='Product Ratings'!$D$9,'Product Ratings'!$C$9)))))</f>
        <v>2</v>
      </c>
      <c r="S1542" s="99">
        <f>IF(AND(D1542&lt;='Product Ratings'!$I$5,D1542&gt;='Product Ratings'!$H$5),'Product Ratings'!$F$5,IF(AND(D1542&lt;='Product Ratings'!$I$6,D1542&gt;='Product Ratings'!$H$6),'Product Ratings'!$F$6,IF(AND(D1542&lt;='Product Ratings'!$I$7,I1542&gt;='Product Ratings'!$H$7),'Product Ratings'!$F$7,IF(AND(D1542&lt;='Product Ratings'!$I$8,D1542&gt;='Product Ratings'!$H$8),'Product Ratings'!$F$8,IF(D1542&gt;='Product Ratings'!$H$9,'Product Ratings'!$F$9)))))</f>
        <v>2</v>
      </c>
      <c r="T1542" s="99">
        <f>IF(AND(O1542&lt;='Product Ratings'!$M$5,O1542&gt;='Product Ratings'!$L$5),'Product Ratings'!$J$5,IF(AND(O1542&lt;='Product Ratings'!$M$6,O1542&gt;='Product Ratings'!$L$6),'Product Ratings'!$J$6,IF(AND(O1542&lt;='Product Ratings'!$M$7,O1542&gt;='Product Ratings'!$L$7),'Product Ratings'!$J$7,IF(AND(O1542&lt;='Product Ratings'!$M$8,O1542&gt;='Product Ratings'!$L$8),'Product Ratings'!$J$8,IF(O1542&gt;='Product Ratings'!$L$9,'Product Ratings'!$J$9)))))</f>
        <v>5</v>
      </c>
      <c r="U1542" s="99" t="b">
        <f>IF(AND(N1542&lt;='Product Ratings'!$R$5,N1542&gt;='Product Ratings'!$Q$5),'Product Ratings'!$O$5,IF(AND(N1542&lt;='Product Ratings'!$R$6,N1542&gt;='Product Ratings'!$Q$6),'Product Ratings'!$O$6,IF(AND(N1542&lt;='Product Ratings'!$R$7,N1542&gt;='Product Ratings'!$Q$7),'Product Ratings'!$O$7,IF(AND(N1542&lt;='Product Ratings'!$R$8,N1542&gt;='Product Ratings'!$Q$8),'Product Ratings'!$O$8,IF(N1542&gt;='Product Ratings'!$Q$9,'Product Ratings'!$O$9)))))</f>
        <v>0</v>
      </c>
      <c r="V1542" s="99">
        <f>IF(AND(P1542&lt;='Product Ratings'!$V$5,P1542&gt;='Product Ratings'!$U$5),'Product Ratings'!$S$5,IF(AND(P1542&lt;='Product Ratings'!$V$6,P1542&gt;='Product Ratings'!$U$6),'Product Ratings'!$S$6,IF(AND(P1542&lt;='Product Ratings'!$V$7,P1542&gt;='Product Ratings'!$U$7),'Product Ratings'!$S$7,IF(AND(P1542&lt;='Product Ratings'!$V$8,P1542&gt;='Product Ratings'!$U$8),'Product Ratings'!$S$8,IF(P1542&gt;='Product Ratings'!$U$9,'Product Ratings'!$S$9)))))</f>
        <v>3</v>
      </c>
      <c r="W1542" s="135">
        <f t="shared" si="6"/>
        <v>12</v>
      </c>
      <c r="X1542" s="90"/>
      <c r="Y1542" s="90"/>
      <c r="Z1542" s="90"/>
      <c r="AA1542" s="90"/>
      <c r="AB1542" s="90"/>
    </row>
    <row r="1543" ht="12.75" customHeight="1">
      <c r="A1543" s="87"/>
      <c r="B1543" s="90"/>
      <c r="C1543" s="90"/>
      <c r="D1543" s="126">
        <v>1.0</v>
      </c>
      <c r="E1543" s="127">
        <v>408.59</v>
      </c>
      <c r="F1543" s="128">
        <f t="shared" si="7"/>
        <v>265.5835</v>
      </c>
      <c r="G1543" s="129">
        <f t="shared" si="1"/>
        <v>143.0065</v>
      </c>
      <c r="H1543" s="130">
        <f t="shared" si="2"/>
        <v>0.35</v>
      </c>
      <c r="I1543" s="131">
        <v>44691.0</v>
      </c>
      <c r="J1543" s="132">
        <v>44727.0</v>
      </c>
      <c r="K1543" s="123"/>
      <c r="L1543" s="90"/>
      <c r="M1543" s="133">
        <f t="shared" si="3"/>
        <v>408.59</v>
      </c>
      <c r="N1543" s="99"/>
      <c r="O1543" s="133">
        <f t="shared" si="5"/>
        <v>265.5835</v>
      </c>
      <c r="P1543" s="134">
        <v>0.31</v>
      </c>
      <c r="Q1543" s="90"/>
      <c r="R1543" s="99">
        <f>IF(AND(H1543&lt;='Product Ratings'!$E$5,H1543&gt;='Product Ratings'!$D$5),'Product Ratings'!$C$5,IF(AND(H1543&lt;='Product Ratings'!$E$6,H1543&gt;='Product Ratings'!$D$6),'Product Ratings'!$C$6,IF(AND(H1543&lt;='Product Ratings'!$E$7,H1543&gt;='Product Ratings'!$D$7),'Product Ratings'!$C$7,IF(AND(H1543&lt;='Product Ratings'!$E$8,H1543&gt;='Product Ratings'!$D$8),'Product Ratings'!$C$8,IF(H1543&gt;='Product Ratings'!$D$9,'Product Ratings'!$C$9)))))</f>
        <v>2</v>
      </c>
      <c r="S1543" s="99">
        <f>IF(AND(D1543&lt;='Product Ratings'!$I$5,D1543&gt;='Product Ratings'!$H$5),'Product Ratings'!$F$5,IF(AND(D1543&lt;='Product Ratings'!$I$6,D1543&gt;='Product Ratings'!$H$6),'Product Ratings'!$F$6,IF(AND(D1543&lt;='Product Ratings'!$I$7,I1543&gt;='Product Ratings'!$H$7),'Product Ratings'!$F$7,IF(AND(D1543&lt;='Product Ratings'!$I$8,D1543&gt;='Product Ratings'!$H$8),'Product Ratings'!$F$8,IF(D1543&gt;='Product Ratings'!$H$9,'Product Ratings'!$F$9)))))</f>
        <v>1</v>
      </c>
      <c r="T1543" s="99">
        <f>IF(AND(O1543&lt;='Product Ratings'!$M$5,O1543&gt;='Product Ratings'!$L$5),'Product Ratings'!$J$5,IF(AND(O1543&lt;='Product Ratings'!$M$6,O1543&gt;='Product Ratings'!$L$6),'Product Ratings'!$J$6,IF(AND(O1543&lt;='Product Ratings'!$M$7,O1543&gt;='Product Ratings'!$L$7),'Product Ratings'!$J$7,IF(AND(O1543&lt;='Product Ratings'!$M$8,O1543&gt;='Product Ratings'!$L$8),'Product Ratings'!$J$8,IF(O1543&gt;='Product Ratings'!$L$9,'Product Ratings'!$J$9)))))</f>
        <v>1</v>
      </c>
      <c r="U1543" s="99" t="b">
        <f>IF(AND(N1543&lt;='Product Ratings'!$R$5,N1543&gt;='Product Ratings'!$Q$5),'Product Ratings'!$O$5,IF(AND(N1543&lt;='Product Ratings'!$R$6,N1543&gt;='Product Ratings'!$Q$6),'Product Ratings'!$O$6,IF(AND(N1543&lt;='Product Ratings'!$R$7,N1543&gt;='Product Ratings'!$Q$7),'Product Ratings'!$O$7,IF(AND(N1543&lt;='Product Ratings'!$R$8,N1543&gt;='Product Ratings'!$Q$8),'Product Ratings'!$O$8,IF(N1543&gt;='Product Ratings'!$Q$9,'Product Ratings'!$O$9)))))</f>
        <v>0</v>
      </c>
      <c r="V1543" s="99">
        <f>IF(AND(P1543&lt;='Product Ratings'!$V$5,P1543&gt;='Product Ratings'!$U$5),'Product Ratings'!$S$5,IF(AND(P1543&lt;='Product Ratings'!$V$6,P1543&gt;='Product Ratings'!$U$6),'Product Ratings'!$S$6,IF(AND(P1543&lt;='Product Ratings'!$V$7,P1543&gt;='Product Ratings'!$U$7),'Product Ratings'!$S$7,IF(AND(P1543&lt;='Product Ratings'!$V$8,P1543&gt;='Product Ratings'!$U$8),'Product Ratings'!$S$8,IF(P1543&gt;='Product Ratings'!$U$9,'Product Ratings'!$S$9)))))</f>
        <v>3</v>
      </c>
      <c r="W1543" s="135">
        <f t="shared" si="6"/>
        <v>7</v>
      </c>
      <c r="X1543" s="90"/>
      <c r="Y1543" s="90"/>
      <c r="Z1543" s="90"/>
      <c r="AA1543" s="90"/>
      <c r="AB1543" s="90"/>
    </row>
    <row r="1544" ht="12.75" customHeight="1">
      <c r="A1544" s="87"/>
      <c r="B1544" s="90"/>
      <c r="C1544" s="90"/>
      <c r="D1544" s="126">
        <v>2.0</v>
      </c>
      <c r="E1544" s="127">
        <v>264.35</v>
      </c>
      <c r="F1544" s="128">
        <f t="shared" si="7"/>
        <v>171.8275</v>
      </c>
      <c r="G1544" s="129">
        <f t="shared" si="1"/>
        <v>92.5225</v>
      </c>
      <c r="H1544" s="130">
        <f t="shared" si="2"/>
        <v>0.35</v>
      </c>
      <c r="I1544" s="131">
        <v>44692.0</v>
      </c>
      <c r="J1544" s="132">
        <v>44728.0</v>
      </c>
      <c r="K1544" s="123"/>
      <c r="L1544" s="90"/>
      <c r="M1544" s="133">
        <f t="shared" si="3"/>
        <v>132.175</v>
      </c>
      <c r="N1544" s="99"/>
      <c r="O1544" s="133">
        <f t="shared" si="5"/>
        <v>85.91375</v>
      </c>
      <c r="P1544" s="134">
        <v>0.32</v>
      </c>
      <c r="Q1544" s="90"/>
      <c r="R1544" s="99">
        <f>IF(AND(H1544&lt;='Product Ratings'!$E$5,H1544&gt;='Product Ratings'!$D$5),'Product Ratings'!$C$5,IF(AND(H1544&lt;='Product Ratings'!$E$6,H1544&gt;='Product Ratings'!$D$6),'Product Ratings'!$C$6,IF(AND(H1544&lt;='Product Ratings'!$E$7,H1544&gt;='Product Ratings'!$D$7),'Product Ratings'!$C$7,IF(AND(H1544&lt;='Product Ratings'!$E$8,H1544&gt;='Product Ratings'!$D$8),'Product Ratings'!$C$8,IF(H1544&gt;='Product Ratings'!$D$9,'Product Ratings'!$C$9)))))</f>
        <v>2</v>
      </c>
      <c r="S1544" s="99">
        <f>IF(AND(D1544&lt;='Product Ratings'!$I$5,D1544&gt;='Product Ratings'!$H$5),'Product Ratings'!$F$5,IF(AND(D1544&lt;='Product Ratings'!$I$6,D1544&gt;='Product Ratings'!$H$6),'Product Ratings'!$F$6,IF(AND(D1544&lt;='Product Ratings'!$I$7,I1544&gt;='Product Ratings'!$H$7),'Product Ratings'!$F$7,IF(AND(D1544&lt;='Product Ratings'!$I$8,D1544&gt;='Product Ratings'!$H$8),'Product Ratings'!$F$8,IF(D1544&gt;='Product Ratings'!$H$9,'Product Ratings'!$F$9)))))</f>
        <v>1</v>
      </c>
      <c r="T1544" s="99">
        <f>IF(AND(O1544&lt;='Product Ratings'!$M$5,O1544&gt;='Product Ratings'!$L$5),'Product Ratings'!$J$5,IF(AND(O1544&lt;='Product Ratings'!$M$6,O1544&gt;='Product Ratings'!$L$6),'Product Ratings'!$J$6,IF(AND(O1544&lt;='Product Ratings'!$M$7,O1544&gt;='Product Ratings'!$L$7),'Product Ratings'!$J$7,IF(AND(O1544&lt;='Product Ratings'!$M$8,O1544&gt;='Product Ratings'!$L$8),'Product Ratings'!$J$8,IF(O1544&gt;='Product Ratings'!$L$9,'Product Ratings'!$J$9)))))</f>
        <v>2</v>
      </c>
      <c r="U1544" s="99" t="b">
        <f>IF(AND(N1544&lt;='Product Ratings'!$R$5,N1544&gt;='Product Ratings'!$Q$5),'Product Ratings'!$O$5,IF(AND(N1544&lt;='Product Ratings'!$R$6,N1544&gt;='Product Ratings'!$Q$6),'Product Ratings'!$O$6,IF(AND(N1544&lt;='Product Ratings'!$R$7,N1544&gt;='Product Ratings'!$Q$7),'Product Ratings'!$O$7,IF(AND(N1544&lt;='Product Ratings'!$R$8,N1544&gt;='Product Ratings'!$Q$8),'Product Ratings'!$O$8,IF(N1544&gt;='Product Ratings'!$Q$9,'Product Ratings'!$O$9)))))</f>
        <v>0</v>
      </c>
      <c r="V1544" s="99">
        <f>IF(AND(P1544&lt;='Product Ratings'!$V$5,P1544&gt;='Product Ratings'!$U$5),'Product Ratings'!$S$5,IF(AND(P1544&lt;='Product Ratings'!$V$6,P1544&gt;='Product Ratings'!$U$6),'Product Ratings'!$S$6,IF(AND(P1544&lt;='Product Ratings'!$V$7,P1544&gt;='Product Ratings'!$U$7),'Product Ratings'!$S$7,IF(AND(P1544&lt;='Product Ratings'!$V$8,P1544&gt;='Product Ratings'!$U$8),'Product Ratings'!$S$8,IF(P1544&gt;='Product Ratings'!$U$9,'Product Ratings'!$S$9)))))</f>
        <v>3</v>
      </c>
      <c r="W1544" s="135">
        <f t="shared" si="6"/>
        <v>8</v>
      </c>
      <c r="X1544" s="90"/>
      <c r="Y1544" s="90"/>
      <c r="Z1544" s="90"/>
      <c r="AA1544" s="90"/>
      <c r="AB1544" s="90"/>
    </row>
    <row r="1545" ht="12.75" customHeight="1">
      <c r="A1545" s="87"/>
      <c r="B1545" s="90"/>
      <c r="C1545" s="90"/>
      <c r="D1545" s="126">
        <v>3.0</v>
      </c>
      <c r="E1545" s="127">
        <v>176.52</v>
      </c>
      <c r="F1545" s="128">
        <f t="shared" si="7"/>
        <v>114.738</v>
      </c>
      <c r="G1545" s="129">
        <f t="shared" si="1"/>
        <v>61.782</v>
      </c>
      <c r="H1545" s="130">
        <f t="shared" si="2"/>
        <v>0.35</v>
      </c>
      <c r="I1545" s="131">
        <v>44693.0</v>
      </c>
      <c r="J1545" s="132">
        <v>44729.0</v>
      </c>
      <c r="K1545" s="123"/>
      <c r="L1545" s="90"/>
      <c r="M1545" s="133">
        <f t="shared" si="3"/>
        <v>58.84</v>
      </c>
      <c r="N1545" s="99"/>
      <c r="O1545" s="133">
        <f t="shared" si="5"/>
        <v>38.246</v>
      </c>
      <c r="P1545" s="134">
        <v>0.33</v>
      </c>
      <c r="Q1545" s="90"/>
      <c r="R1545" s="99">
        <f>IF(AND(H1545&lt;='Product Ratings'!$E$5,H1545&gt;='Product Ratings'!$D$5),'Product Ratings'!$C$5,IF(AND(H1545&lt;='Product Ratings'!$E$6,H1545&gt;='Product Ratings'!$D$6),'Product Ratings'!$C$6,IF(AND(H1545&lt;='Product Ratings'!$E$7,H1545&gt;='Product Ratings'!$D$7),'Product Ratings'!$C$7,IF(AND(H1545&lt;='Product Ratings'!$E$8,H1545&gt;='Product Ratings'!$D$8),'Product Ratings'!$C$8,IF(H1545&gt;='Product Ratings'!$D$9,'Product Ratings'!$C$9)))))</f>
        <v>2</v>
      </c>
      <c r="S1545" s="99">
        <f>IF(AND(D1545&lt;='Product Ratings'!$I$5,D1545&gt;='Product Ratings'!$H$5),'Product Ratings'!$F$5,IF(AND(D1545&lt;='Product Ratings'!$I$6,D1545&gt;='Product Ratings'!$H$6),'Product Ratings'!$F$6,IF(AND(D1545&lt;='Product Ratings'!$I$7,I1545&gt;='Product Ratings'!$H$7),'Product Ratings'!$F$7,IF(AND(D1545&lt;='Product Ratings'!$I$8,D1545&gt;='Product Ratings'!$H$8),'Product Ratings'!$F$8,IF(D1545&gt;='Product Ratings'!$H$9,'Product Ratings'!$F$9)))))</f>
        <v>1</v>
      </c>
      <c r="T1545" s="99">
        <f>IF(AND(O1545&lt;='Product Ratings'!$M$5,O1545&gt;='Product Ratings'!$L$5),'Product Ratings'!$J$5,IF(AND(O1545&lt;='Product Ratings'!$M$6,O1545&gt;='Product Ratings'!$L$6),'Product Ratings'!$J$6,IF(AND(O1545&lt;='Product Ratings'!$M$7,O1545&gt;='Product Ratings'!$L$7),'Product Ratings'!$J$7,IF(AND(O1545&lt;='Product Ratings'!$M$8,O1545&gt;='Product Ratings'!$L$8),'Product Ratings'!$J$8,IF(O1545&gt;='Product Ratings'!$L$9,'Product Ratings'!$J$9)))))</f>
        <v>4</v>
      </c>
      <c r="U1545" s="99" t="b">
        <f>IF(AND(N1545&lt;='Product Ratings'!$R$5,N1545&gt;='Product Ratings'!$Q$5),'Product Ratings'!$O$5,IF(AND(N1545&lt;='Product Ratings'!$R$6,N1545&gt;='Product Ratings'!$Q$6),'Product Ratings'!$O$6,IF(AND(N1545&lt;='Product Ratings'!$R$7,N1545&gt;='Product Ratings'!$Q$7),'Product Ratings'!$O$7,IF(AND(N1545&lt;='Product Ratings'!$R$8,N1545&gt;='Product Ratings'!$Q$8),'Product Ratings'!$O$8,IF(N1545&gt;='Product Ratings'!$Q$9,'Product Ratings'!$O$9)))))</f>
        <v>0</v>
      </c>
      <c r="V1545" s="99">
        <f>IF(AND(P1545&lt;='Product Ratings'!$V$5,P1545&gt;='Product Ratings'!$U$5),'Product Ratings'!$S$5,IF(AND(P1545&lt;='Product Ratings'!$V$6,P1545&gt;='Product Ratings'!$U$6),'Product Ratings'!$S$6,IF(AND(P1545&lt;='Product Ratings'!$V$7,P1545&gt;='Product Ratings'!$U$7),'Product Ratings'!$S$7,IF(AND(P1545&lt;='Product Ratings'!$V$8,P1545&gt;='Product Ratings'!$U$8),'Product Ratings'!$S$8,IF(P1545&gt;='Product Ratings'!$U$9,'Product Ratings'!$S$9)))))</f>
        <v>3</v>
      </c>
      <c r="W1545" s="135">
        <f t="shared" si="6"/>
        <v>10</v>
      </c>
      <c r="X1545" s="90"/>
      <c r="Y1545" s="90"/>
      <c r="Z1545" s="90"/>
      <c r="AA1545" s="90"/>
      <c r="AB1545" s="90"/>
    </row>
    <row r="1546" ht="12.75" customHeight="1">
      <c r="A1546" s="87"/>
      <c r="B1546" s="90"/>
      <c r="C1546" s="90"/>
      <c r="D1546" s="126">
        <v>4.0</v>
      </c>
      <c r="E1546" s="127">
        <v>136.77</v>
      </c>
      <c r="F1546" s="128">
        <f t="shared" si="7"/>
        <v>88.9005</v>
      </c>
      <c r="G1546" s="129">
        <f t="shared" si="1"/>
        <v>47.8695</v>
      </c>
      <c r="H1546" s="130">
        <f t="shared" si="2"/>
        <v>0.35</v>
      </c>
      <c r="I1546" s="131">
        <v>44694.0</v>
      </c>
      <c r="J1546" s="132">
        <v>44730.0</v>
      </c>
      <c r="K1546" s="123"/>
      <c r="L1546" s="90"/>
      <c r="M1546" s="133">
        <f t="shared" si="3"/>
        <v>34.1925</v>
      </c>
      <c r="N1546" s="99"/>
      <c r="O1546" s="133">
        <f t="shared" si="5"/>
        <v>22.225125</v>
      </c>
      <c r="P1546" s="134">
        <v>0.34</v>
      </c>
      <c r="Q1546" s="90"/>
      <c r="R1546" s="99">
        <f>IF(AND(H1546&lt;='Product Ratings'!$E$5,H1546&gt;='Product Ratings'!$D$5),'Product Ratings'!$C$5,IF(AND(H1546&lt;='Product Ratings'!$E$6,H1546&gt;='Product Ratings'!$D$6),'Product Ratings'!$C$6,IF(AND(H1546&lt;='Product Ratings'!$E$7,H1546&gt;='Product Ratings'!$D$7),'Product Ratings'!$C$7,IF(AND(H1546&lt;='Product Ratings'!$E$8,H1546&gt;='Product Ratings'!$D$8),'Product Ratings'!$C$8,IF(H1546&gt;='Product Ratings'!$D$9,'Product Ratings'!$C$9)))))</f>
        <v>2</v>
      </c>
      <c r="S1546" s="99">
        <f>IF(AND(D1546&lt;='Product Ratings'!$I$5,D1546&gt;='Product Ratings'!$H$5),'Product Ratings'!$F$5,IF(AND(D1546&lt;='Product Ratings'!$I$6,D1546&gt;='Product Ratings'!$H$6),'Product Ratings'!$F$6,IF(AND(D1546&lt;='Product Ratings'!$I$7,I1546&gt;='Product Ratings'!$H$7),'Product Ratings'!$F$7,IF(AND(D1546&lt;='Product Ratings'!$I$8,D1546&gt;='Product Ratings'!$H$8),'Product Ratings'!$F$8,IF(D1546&gt;='Product Ratings'!$H$9,'Product Ratings'!$F$9)))))</f>
        <v>1</v>
      </c>
      <c r="T1546" s="99">
        <f>IF(AND(O1546&lt;='Product Ratings'!$M$5,O1546&gt;='Product Ratings'!$L$5),'Product Ratings'!$J$5,IF(AND(O1546&lt;='Product Ratings'!$M$6,O1546&gt;='Product Ratings'!$L$6),'Product Ratings'!$J$6,IF(AND(O1546&lt;='Product Ratings'!$M$7,O1546&gt;='Product Ratings'!$L$7),'Product Ratings'!$J$7,IF(AND(O1546&lt;='Product Ratings'!$M$8,O1546&gt;='Product Ratings'!$L$8),'Product Ratings'!$J$8,IF(O1546&gt;='Product Ratings'!$L$9,'Product Ratings'!$J$9)))))</f>
        <v>5</v>
      </c>
      <c r="U1546" s="99" t="b">
        <f>IF(AND(N1546&lt;='Product Ratings'!$R$5,N1546&gt;='Product Ratings'!$Q$5),'Product Ratings'!$O$5,IF(AND(N1546&lt;='Product Ratings'!$R$6,N1546&gt;='Product Ratings'!$Q$6),'Product Ratings'!$O$6,IF(AND(N1546&lt;='Product Ratings'!$R$7,N1546&gt;='Product Ratings'!$Q$7),'Product Ratings'!$O$7,IF(AND(N1546&lt;='Product Ratings'!$R$8,N1546&gt;='Product Ratings'!$Q$8),'Product Ratings'!$O$8,IF(N1546&gt;='Product Ratings'!$Q$9,'Product Ratings'!$O$9)))))</f>
        <v>0</v>
      </c>
      <c r="V1546" s="99">
        <f>IF(AND(P1546&lt;='Product Ratings'!$V$5,P1546&gt;='Product Ratings'!$U$5),'Product Ratings'!$S$5,IF(AND(P1546&lt;='Product Ratings'!$V$6,P1546&gt;='Product Ratings'!$U$6),'Product Ratings'!$S$6,IF(AND(P1546&lt;='Product Ratings'!$V$7,P1546&gt;='Product Ratings'!$U$7),'Product Ratings'!$S$7,IF(AND(P1546&lt;='Product Ratings'!$V$8,P1546&gt;='Product Ratings'!$U$8),'Product Ratings'!$S$8,IF(P1546&gt;='Product Ratings'!$U$9,'Product Ratings'!$S$9)))))</f>
        <v>4</v>
      </c>
      <c r="W1546" s="135">
        <f t="shared" si="6"/>
        <v>12</v>
      </c>
      <c r="X1546" s="90"/>
      <c r="Y1546" s="90"/>
      <c r="Z1546" s="90"/>
      <c r="AA1546" s="90"/>
      <c r="AB1546" s="90"/>
    </row>
    <row r="1547" ht="12.75" customHeight="1">
      <c r="A1547" s="87"/>
      <c r="B1547" s="90"/>
      <c r="C1547" s="90"/>
      <c r="D1547" s="126">
        <v>5.0</v>
      </c>
      <c r="E1547" s="127">
        <v>46.83</v>
      </c>
      <c r="F1547" s="128">
        <f t="shared" si="7"/>
        <v>30.4395</v>
      </c>
      <c r="G1547" s="129">
        <f t="shared" si="1"/>
        <v>16.3905</v>
      </c>
      <c r="H1547" s="130">
        <f t="shared" si="2"/>
        <v>0.35</v>
      </c>
      <c r="I1547" s="131">
        <v>44695.0</v>
      </c>
      <c r="J1547" s="132">
        <v>44731.0</v>
      </c>
      <c r="K1547" s="123"/>
      <c r="L1547" s="90"/>
      <c r="M1547" s="133">
        <f t="shared" si="3"/>
        <v>9.366</v>
      </c>
      <c r="N1547" s="99"/>
      <c r="O1547" s="133">
        <f t="shared" si="5"/>
        <v>6.0879</v>
      </c>
      <c r="P1547" s="134">
        <v>0.35</v>
      </c>
      <c r="Q1547" s="90"/>
      <c r="R1547" s="99">
        <f>IF(AND(H1547&lt;='Product Ratings'!$E$5,H1547&gt;='Product Ratings'!$D$5),'Product Ratings'!$C$5,IF(AND(H1547&lt;='Product Ratings'!$E$6,H1547&gt;='Product Ratings'!$D$6),'Product Ratings'!$C$6,IF(AND(H1547&lt;='Product Ratings'!$E$7,H1547&gt;='Product Ratings'!$D$7),'Product Ratings'!$C$7,IF(AND(H1547&lt;='Product Ratings'!$E$8,H1547&gt;='Product Ratings'!$D$8),'Product Ratings'!$C$8,IF(H1547&gt;='Product Ratings'!$D$9,'Product Ratings'!$C$9)))))</f>
        <v>2</v>
      </c>
      <c r="S1547" s="99">
        <f>IF(AND(D1547&lt;='Product Ratings'!$I$5,D1547&gt;='Product Ratings'!$H$5),'Product Ratings'!$F$5,IF(AND(D1547&lt;='Product Ratings'!$I$6,D1547&gt;='Product Ratings'!$H$6),'Product Ratings'!$F$6,IF(AND(D1547&lt;='Product Ratings'!$I$7,I1547&gt;='Product Ratings'!$H$7),'Product Ratings'!$F$7,IF(AND(D1547&lt;='Product Ratings'!$I$8,D1547&gt;='Product Ratings'!$H$8),'Product Ratings'!$F$8,IF(D1547&gt;='Product Ratings'!$H$9,'Product Ratings'!$F$9)))))</f>
        <v>1</v>
      </c>
      <c r="T1547" s="99">
        <f>IF(AND(O1547&lt;='Product Ratings'!$M$5,O1547&gt;='Product Ratings'!$L$5),'Product Ratings'!$J$5,IF(AND(O1547&lt;='Product Ratings'!$M$6,O1547&gt;='Product Ratings'!$L$6),'Product Ratings'!$J$6,IF(AND(O1547&lt;='Product Ratings'!$M$7,O1547&gt;='Product Ratings'!$L$7),'Product Ratings'!$J$7,IF(AND(O1547&lt;='Product Ratings'!$M$8,O1547&gt;='Product Ratings'!$L$8),'Product Ratings'!$J$8,IF(O1547&gt;='Product Ratings'!$L$9,'Product Ratings'!$J$9)))))</f>
        <v>5</v>
      </c>
      <c r="U1547" s="99" t="b">
        <f>IF(AND(N1547&lt;='Product Ratings'!$R$5,N1547&gt;='Product Ratings'!$Q$5),'Product Ratings'!$O$5,IF(AND(N1547&lt;='Product Ratings'!$R$6,N1547&gt;='Product Ratings'!$Q$6),'Product Ratings'!$O$6,IF(AND(N1547&lt;='Product Ratings'!$R$7,N1547&gt;='Product Ratings'!$Q$7),'Product Ratings'!$O$7,IF(AND(N1547&lt;='Product Ratings'!$R$8,N1547&gt;='Product Ratings'!$Q$8),'Product Ratings'!$O$8,IF(N1547&gt;='Product Ratings'!$Q$9,'Product Ratings'!$O$9)))))</f>
        <v>0</v>
      </c>
      <c r="V1547" s="99">
        <f>IF(AND(P1547&lt;='Product Ratings'!$V$5,P1547&gt;='Product Ratings'!$U$5),'Product Ratings'!$S$5,IF(AND(P1547&lt;='Product Ratings'!$V$6,P1547&gt;='Product Ratings'!$U$6),'Product Ratings'!$S$6,IF(AND(P1547&lt;='Product Ratings'!$V$7,P1547&gt;='Product Ratings'!$U$7),'Product Ratings'!$S$7,IF(AND(P1547&lt;='Product Ratings'!$V$8,P1547&gt;='Product Ratings'!$U$8),'Product Ratings'!$S$8,IF(P1547&gt;='Product Ratings'!$U$9,'Product Ratings'!$S$9)))))</f>
        <v>4</v>
      </c>
      <c r="W1547" s="135">
        <f t="shared" si="6"/>
        <v>12</v>
      </c>
      <c r="X1547" s="90"/>
      <c r="Y1547" s="90"/>
      <c r="Z1547" s="90"/>
      <c r="AA1547" s="90"/>
      <c r="AB1547" s="90"/>
    </row>
    <row r="1548" ht="12.75" customHeight="1">
      <c r="A1548" s="87"/>
      <c r="B1548" s="90"/>
      <c r="C1548" s="90"/>
      <c r="D1548" s="126">
        <v>6.0</v>
      </c>
      <c r="E1548" s="127">
        <v>251.13</v>
      </c>
      <c r="F1548" s="128">
        <f t="shared" si="7"/>
        <v>163.2345</v>
      </c>
      <c r="G1548" s="129">
        <f t="shared" si="1"/>
        <v>87.8955</v>
      </c>
      <c r="H1548" s="130">
        <f t="shared" si="2"/>
        <v>0.35</v>
      </c>
      <c r="I1548" s="131">
        <v>44696.0</v>
      </c>
      <c r="J1548" s="132">
        <v>44732.0</v>
      </c>
      <c r="K1548" s="123"/>
      <c r="L1548" s="90"/>
      <c r="M1548" s="133">
        <f t="shared" si="3"/>
        <v>41.855</v>
      </c>
      <c r="N1548" s="99"/>
      <c r="O1548" s="133">
        <f t="shared" si="5"/>
        <v>27.20575</v>
      </c>
      <c r="P1548" s="134">
        <v>0.45</v>
      </c>
      <c r="Q1548" s="90"/>
      <c r="R1548" s="99">
        <f>IF(AND(H1548&lt;='Product Ratings'!$E$5,H1548&gt;='Product Ratings'!$D$5),'Product Ratings'!$C$5,IF(AND(H1548&lt;='Product Ratings'!$E$6,H1548&gt;='Product Ratings'!$D$6),'Product Ratings'!$C$6,IF(AND(H1548&lt;='Product Ratings'!$E$7,H1548&gt;='Product Ratings'!$D$7),'Product Ratings'!$C$7,IF(AND(H1548&lt;='Product Ratings'!$E$8,H1548&gt;='Product Ratings'!$D$8),'Product Ratings'!$C$8,IF(H1548&gt;='Product Ratings'!$D$9,'Product Ratings'!$C$9)))))</f>
        <v>2</v>
      </c>
      <c r="S1548" s="99">
        <f>IF(AND(D1548&lt;='Product Ratings'!$I$5,D1548&gt;='Product Ratings'!$H$5),'Product Ratings'!$F$5,IF(AND(D1548&lt;='Product Ratings'!$I$6,D1548&gt;='Product Ratings'!$H$6),'Product Ratings'!$F$6,IF(AND(D1548&lt;='Product Ratings'!$I$7,I1548&gt;='Product Ratings'!$H$7),'Product Ratings'!$F$7,IF(AND(D1548&lt;='Product Ratings'!$I$8,D1548&gt;='Product Ratings'!$H$8),'Product Ratings'!$F$8,IF(D1548&gt;='Product Ratings'!$H$9,'Product Ratings'!$F$9)))))</f>
        <v>2</v>
      </c>
      <c r="T1548" s="99">
        <f>IF(AND(O1548&lt;='Product Ratings'!$M$5,O1548&gt;='Product Ratings'!$L$5),'Product Ratings'!$J$5,IF(AND(O1548&lt;='Product Ratings'!$M$6,O1548&gt;='Product Ratings'!$L$6),'Product Ratings'!$J$6,IF(AND(O1548&lt;='Product Ratings'!$M$7,O1548&gt;='Product Ratings'!$L$7),'Product Ratings'!$J$7,IF(AND(O1548&lt;='Product Ratings'!$M$8,O1548&gt;='Product Ratings'!$L$8),'Product Ratings'!$J$8,IF(O1548&gt;='Product Ratings'!$L$9,'Product Ratings'!$J$9)))))</f>
        <v>4</v>
      </c>
      <c r="U1548" s="99" t="b">
        <f>IF(AND(N1548&lt;='Product Ratings'!$R$5,N1548&gt;='Product Ratings'!$Q$5),'Product Ratings'!$O$5,IF(AND(N1548&lt;='Product Ratings'!$R$6,N1548&gt;='Product Ratings'!$Q$6),'Product Ratings'!$O$6,IF(AND(N1548&lt;='Product Ratings'!$R$7,N1548&gt;='Product Ratings'!$Q$7),'Product Ratings'!$O$7,IF(AND(N1548&lt;='Product Ratings'!$R$8,N1548&gt;='Product Ratings'!$Q$8),'Product Ratings'!$O$8,IF(N1548&gt;='Product Ratings'!$Q$9,'Product Ratings'!$O$9)))))</f>
        <v>0</v>
      </c>
      <c r="V1548" s="99">
        <f>IF(AND(P1548&lt;='Product Ratings'!$V$5,P1548&gt;='Product Ratings'!$U$5),'Product Ratings'!$S$5,IF(AND(P1548&lt;='Product Ratings'!$V$6,P1548&gt;='Product Ratings'!$U$6),'Product Ratings'!$S$6,IF(AND(P1548&lt;='Product Ratings'!$V$7,P1548&gt;='Product Ratings'!$U$7),'Product Ratings'!$S$7,IF(AND(P1548&lt;='Product Ratings'!$V$8,P1548&gt;='Product Ratings'!$U$8),'Product Ratings'!$S$8,IF(P1548&gt;='Product Ratings'!$U$9,'Product Ratings'!$S$9)))))</f>
        <v>4</v>
      </c>
      <c r="W1548" s="135">
        <f t="shared" si="6"/>
        <v>12</v>
      </c>
      <c r="X1548" s="90"/>
      <c r="Y1548" s="90"/>
      <c r="Z1548" s="90"/>
      <c r="AA1548" s="90"/>
      <c r="AB1548" s="90"/>
    </row>
    <row r="1549" ht="12.75" customHeight="1">
      <c r="A1549" s="87"/>
      <c r="B1549" s="90"/>
      <c r="C1549" s="90"/>
      <c r="D1549" s="126">
        <v>1.0</v>
      </c>
      <c r="E1549" s="127">
        <v>535.65</v>
      </c>
      <c r="F1549" s="128">
        <f t="shared" si="7"/>
        <v>348.1725</v>
      </c>
      <c r="G1549" s="129">
        <f t="shared" si="1"/>
        <v>187.4775</v>
      </c>
      <c r="H1549" s="130">
        <f t="shared" si="2"/>
        <v>0.35</v>
      </c>
      <c r="I1549" s="131">
        <v>44697.0</v>
      </c>
      <c r="J1549" s="132">
        <v>44733.0</v>
      </c>
      <c r="K1549" s="123"/>
      <c r="L1549" s="90"/>
      <c r="M1549" s="133">
        <f t="shared" si="3"/>
        <v>535.65</v>
      </c>
      <c r="N1549" s="99"/>
      <c r="O1549" s="133">
        <f t="shared" si="5"/>
        <v>348.1725</v>
      </c>
      <c r="P1549" s="134">
        <v>0.46</v>
      </c>
      <c r="Q1549" s="90"/>
      <c r="R1549" s="99">
        <f>IF(AND(H1549&lt;='Product Ratings'!$E$5,H1549&gt;='Product Ratings'!$D$5),'Product Ratings'!$C$5,IF(AND(H1549&lt;='Product Ratings'!$E$6,H1549&gt;='Product Ratings'!$D$6),'Product Ratings'!$C$6,IF(AND(H1549&lt;='Product Ratings'!$E$7,H1549&gt;='Product Ratings'!$D$7),'Product Ratings'!$C$7,IF(AND(H1549&lt;='Product Ratings'!$E$8,H1549&gt;='Product Ratings'!$D$8),'Product Ratings'!$C$8,IF(H1549&gt;='Product Ratings'!$D$9,'Product Ratings'!$C$9)))))</f>
        <v>2</v>
      </c>
      <c r="S1549" s="99">
        <f>IF(AND(D1549&lt;='Product Ratings'!$I$5,D1549&gt;='Product Ratings'!$H$5),'Product Ratings'!$F$5,IF(AND(D1549&lt;='Product Ratings'!$I$6,D1549&gt;='Product Ratings'!$H$6),'Product Ratings'!$F$6,IF(AND(D1549&lt;='Product Ratings'!$I$7,I1549&gt;='Product Ratings'!$H$7),'Product Ratings'!$F$7,IF(AND(D1549&lt;='Product Ratings'!$I$8,D1549&gt;='Product Ratings'!$H$8),'Product Ratings'!$F$8,IF(D1549&gt;='Product Ratings'!$H$9,'Product Ratings'!$F$9)))))</f>
        <v>1</v>
      </c>
      <c r="T1549" s="99">
        <f>IF(AND(O1549&lt;='Product Ratings'!$M$5,O1549&gt;='Product Ratings'!$L$5),'Product Ratings'!$J$5,IF(AND(O1549&lt;='Product Ratings'!$M$6,O1549&gt;='Product Ratings'!$L$6),'Product Ratings'!$J$6,IF(AND(O1549&lt;='Product Ratings'!$M$7,O1549&gt;='Product Ratings'!$L$7),'Product Ratings'!$J$7,IF(AND(O1549&lt;='Product Ratings'!$M$8,O1549&gt;='Product Ratings'!$L$8),'Product Ratings'!$J$8,IF(O1549&gt;='Product Ratings'!$L$9,'Product Ratings'!$J$9)))))</f>
        <v>1</v>
      </c>
      <c r="U1549" s="99" t="b">
        <f>IF(AND(N1549&lt;='Product Ratings'!$R$5,N1549&gt;='Product Ratings'!$Q$5),'Product Ratings'!$O$5,IF(AND(N1549&lt;='Product Ratings'!$R$6,N1549&gt;='Product Ratings'!$Q$6),'Product Ratings'!$O$6,IF(AND(N1549&lt;='Product Ratings'!$R$7,N1549&gt;='Product Ratings'!$Q$7),'Product Ratings'!$O$7,IF(AND(N1549&lt;='Product Ratings'!$R$8,N1549&gt;='Product Ratings'!$Q$8),'Product Ratings'!$O$8,IF(N1549&gt;='Product Ratings'!$Q$9,'Product Ratings'!$O$9)))))</f>
        <v>0</v>
      </c>
      <c r="V1549" s="99">
        <f>IF(AND(P1549&lt;='Product Ratings'!$V$5,P1549&gt;='Product Ratings'!$U$5),'Product Ratings'!$S$5,IF(AND(P1549&lt;='Product Ratings'!$V$6,P1549&gt;='Product Ratings'!$U$6),'Product Ratings'!$S$6,IF(AND(P1549&lt;='Product Ratings'!$V$7,P1549&gt;='Product Ratings'!$U$7),'Product Ratings'!$S$7,IF(AND(P1549&lt;='Product Ratings'!$V$8,P1549&gt;='Product Ratings'!$U$8),'Product Ratings'!$S$8,IF(P1549&gt;='Product Ratings'!$U$9,'Product Ratings'!$S$9)))))</f>
        <v>4</v>
      </c>
      <c r="W1549" s="135">
        <f t="shared" si="6"/>
        <v>8</v>
      </c>
      <c r="X1549" s="90"/>
      <c r="Y1549" s="90"/>
      <c r="Z1549" s="90"/>
      <c r="AA1549" s="90"/>
      <c r="AB1549" s="90"/>
    </row>
    <row r="1550" ht="12.75" customHeight="1">
      <c r="A1550" s="87"/>
      <c r="B1550" s="90"/>
      <c r="C1550" s="90"/>
      <c r="D1550" s="126">
        <v>2.0</v>
      </c>
      <c r="E1550" s="127">
        <v>16.52</v>
      </c>
      <c r="F1550" s="128">
        <f t="shared" si="7"/>
        <v>10.738</v>
      </c>
      <c r="G1550" s="129">
        <f t="shared" si="1"/>
        <v>5.782</v>
      </c>
      <c r="H1550" s="130">
        <f t="shared" si="2"/>
        <v>0.35</v>
      </c>
      <c r="I1550" s="131">
        <v>44698.0</v>
      </c>
      <c r="J1550" s="132">
        <v>44734.0</v>
      </c>
      <c r="K1550" s="123"/>
      <c r="L1550" s="90"/>
      <c r="M1550" s="133">
        <f t="shared" si="3"/>
        <v>8.26</v>
      </c>
      <c r="N1550" s="99"/>
      <c r="O1550" s="133">
        <f t="shared" si="5"/>
        <v>5.369</v>
      </c>
      <c r="P1550" s="134">
        <v>0.48</v>
      </c>
      <c r="Q1550" s="90"/>
      <c r="R1550" s="99">
        <f>IF(AND(H1550&lt;='Product Ratings'!$E$5,H1550&gt;='Product Ratings'!$D$5),'Product Ratings'!$C$5,IF(AND(H1550&lt;='Product Ratings'!$E$6,H1550&gt;='Product Ratings'!$D$6),'Product Ratings'!$C$6,IF(AND(H1550&lt;='Product Ratings'!$E$7,H1550&gt;='Product Ratings'!$D$7),'Product Ratings'!$C$7,IF(AND(H1550&lt;='Product Ratings'!$E$8,H1550&gt;='Product Ratings'!$D$8),'Product Ratings'!$C$8,IF(H1550&gt;='Product Ratings'!$D$9,'Product Ratings'!$C$9)))))</f>
        <v>2</v>
      </c>
      <c r="S1550" s="99">
        <f>IF(AND(D1550&lt;='Product Ratings'!$I$5,D1550&gt;='Product Ratings'!$H$5),'Product Ratings'!$F$5,IF(AND(D1550&lt;='Product Ratings'!$I$6,D1550&gt;='Product Ratings'!$H$6),'Product Ratings'!$F$6,IF(AND(D1550&lt;='Product Ratings'!$I$7,I1550&gt;='Product Ratings'!$H$7),'Product Ratings'!$F$7,IF(AND(D1550&lt;='Product Ratings'!$I$8,D1550&gt;='Product Ratings'!$H$8),'Product Ratings'!$F$8,IF(D1550&gt;='Product Ratings'!$H$9,'Product Ratings'!$F$9)))))</f>
        <v>1</v>
      </c>
      <c r="T1550" s="99">
        <f>IF(AND(O1550&lt;='Product Ratings'!$M$5,O1550&gt;='Product Ratings'!$L$5),'Product Ratings'!$J$5,IF(AND(O1550&lt;='Product Ratings'!$M$6,O1550&gt;='Product Ratings'!$L$6),'Product Ratings'!$J$6,IF(AND(O1550&lt;='Product Ratings'!$M$7,O1550&gt;='Product Ratings'!$L$7),'Product Ratings'!$J$7,IF(AND(O1550&lt;='Product Ratings'!$M$8,O1550&gt;='Product Ratings'!$L$8),'Product Ratings'!$J$8,IF(O1550&gt;='Product Ratings'!$L$9,'Product Ratings'!$J$9)))))</f>
        <v>5</v>
      </c>
      <c r="U1550" s="99" t="b">
        <f>IF(AND(N1550&lt;='Product Ratings'!$R$5,N1550&gt;='Product Ratings'!$Q$5),'Product Ratings'!$O$5,IF(AND(N1550&lt;='Product Ratings'!$R$6,N1550&gt;='Product Ratings'!$Q$6),'Product Ratings'!$O$6,IF(AND(N1550&lt;='Product Ratings'!$R$7,N1550&gt;='Product Ratings'!$Q$7),'Product Ratings'!$O$7,IF(AND(N1550&lt;='Product Ratings'!$R$8,N1550&gt;='Product Ratings'!$Q$8),'Product Ratings'!$O$8,IF(N1550&gt;='Product Ratings'!$Q$9,'Product Ratings'!$O$9)))))</f>
        <v>0</v>
      </c>
      <c r="V1550" s="99">
        <f>IF(AND(P1550&lt;='Product Ratings'!$V$5,P1550&gt;='Product Ratings'!$U$5),'Product Ratings'!$S$5,IF(AND(P1550&lt;='Product Ratings'!$V$6,P1550&gt;='Product Ratings'!$U$6),'Product Ratings'!$S$6,IF(AND(P1550&lt;='Product Ratings'!$V$7,P1550&gt;='Product Ratings'!$U$7),'Product Ratings'!$S$7,IF(AND(P1550&lt;='Product Ratings'!$V$8,P1550&gt;='Product Ratings'!$U$8),'Product Ratings'!$S$8,IF(P1550&gt;='Product Ratings'!$U$9,'Product Ratings'!$S$9)))))</f>
        <v>4</v>
      </c>
      <c r="W1550" s="135">
        <f t="shared" si="6"/>
        <v>12</v>
      </c>
      <c r="X1550" s="90"/>
      <c r="Y1550" s="90"/>
      <c r="Z1550" s="90"/>
      <c r="AA1550" s="90"/>
      <c r="AB1550" s="90"/>
    </row>
    <row r="1551" ht="12.75" customHeight="1">
      <c r="A1551" s="87"/>
      <c r="B1551" s="90"/>
      <c r="C1551" s="90"/>
      <c r="D1551" s="126">
        <v>3.0</v>
      </c>
      <c r="E1551" s="127">
        <v>66.09</v>
      </c>
      <c r="F1551" s="128">
        <f t="shared" si="7"/>
        <v>42.9585</v>
      </c>
      <c r="G1551" s="129">
        <f t="shared" si="1"/>
        <v>23.1315</v>
      </c>
      <c r="H1551" s="130">
        <f t="shared" si="2"/>
        <v>0.35</v>
      </c>
      <c r="I1551" s="131">
        <v>44699.0</v>
      </c>
      <c r="J1551" s="132">
        <v>44735.0</v>
      </c>
      <c r="K1551" s="123"/>
      <c r="L1551" s="90"/>
      <c r="M1551" s="133">
        <f t="shared" si="3"/>
        <v>22.03</v>
      </c>
      <c r="N1551" s="99"/>
      <c r="O1551" s="133">
        <f t="shared" si="5"/>
        <v>14.3195</v>
      </c>
      <c r="P1551" s="134">
        <v>0.5</v>
      </c>
      <c r="Q1551" s="90"/>
      <c r="R1551" s="99">
        <f>IF(AND(H1551&lt;='Product Ratings'!$E$5,H1551&gt;='Product Ratings'!$D$5),'Product Ratings'!$C$5,IF(AND(H1551&lt;='Product Ratings'!$E$6,H1551&gt;='Product Ratings'!$D$6),'Product Ratings'!$C$6,IF(AND(H1551&lt;='Product Ratings'!$E$7,H1551&gt;='Product Ratings'!$D$7),'Product Ratings'!$C$7,IF(AND(H1551&lt;='Product Ratings'!$E$8,H1551&gt;='Product Ratings'!$D$8),'Product Ratings'!$C$8,IF(H1551&gt;='Product Ratings'!$D$9,'Product Ratings'!$C$9)))))</f>
        <v>2</v>
      </c>
      <c r="S1551" s="99">
        <f>IF(AND(D1551&lt;='Product Ratings'!$I$5,D1551&gt;='Product Ratings'!$H$5),'Product Ratings'!$F$5,IF(AND(D1551&lt;='Product Ratings'!$I$6,D1551&gt;='Product Ratings'!$H$6),'Product Ratings'!$F$6,IF(AND(D1551&lt;='Product Ratings'!$I$7,I1551&gt;='Product Ratings'!$H$7),'Product Ratings'!$F$7,IF(AND(D1551&lt;='Product Ratings'!$I$8,D1551&gt;='Product Ratings'!$H$8),'Product Ratings'!$F$8,IF(D1551&gt;='Product Ratings'!$H$9,'Product Ratings'!$F$9)))))</f>
        <v>1</v>
      </c>
      <c r="T1551" s="99">
        <f>IF(AND(O1551&lt;='Product Ratings'!$M$5,O1551&gt;='Product Ratings'!$L$5),'Product Ratings'!$J$5,IF(AND(O1551&lt;='Product Ratings'!$M$6,O1551&gt;='Product Ratings'!$L$6),'Product Ratings'!$J$6,IF(AND(O1551&lt;='Product Ratings'!$M$7,O1551&gt;='Product Ratings'!$L$7),'Product Ratings'!$J$7,IF(AND(O1551&lt;='Product Ratings'!$M$8,O1551&gt;='Product Ratings'!$L$8),'Product Ratings'!$J$8,IF(O1551&gt;='Product Ratings'!$L$9,'Product Ratings'!$J$9)))))</f>
        <v>5</v>
      </c>
      <c r="U1551" s="99" t="b">
        <f>IF(AND(N1551&lt;='Product Ratings'!$R$5,N1551&gt;='Product Ratings'!$Q$5),'Product Ratings'!$O$5,IF(AND(N1551&lt;='Product Ratings'!$R$6,N1551&gt;='Product Ratings'!$Q$6),'Product Ratings'!$O$6,IF(AND(N1551&lt;='Product Ratings'!$R$7,N1551&gt;='Product Ratings'!$Q$7),'Product Ratings'!$O$7,IF(AND(N1551&lt;='Product Ratings'!$R$8,N1551&gt;='Product Ratings'!$Q$8),'Product Ratings'!$O$8,IF(N1551&gt;='Product Ratings'!$Q$9,'Product Ratings'!$O$9)))))</f>
        <v>0</v>
      </c>
      <c r="V1551" s="99">
        <f>IF(AND(P1551&lt;='Product Ratings'!$V$5,P1551&gt;='Product Ratings'!$U$5),'Product Ratings'!$S$5,IF(AND(P1551&lt;='Product Ratings'!$V$6,P1551&gt;='Product Ratings'!$U$6),'Product Ratings'!$S$6,IF(AND(P1551&lt;='Product Ratings'!$V$7,P1551&gt;='Product Ratings'!$U$7),'Product Ratings'!$S$7,IF(AND(P1551&lt;='Product Ratings'!$V$8,P1551&gt;='Product Ratings'!$U$8),'Product Ratings'!$S$8,IF(P1551&gt;='Product Ratings'!$U$9,'Product Ratings'!$S$9)))))</f>
        <v>4</v>
      </c>
      <c r="W1551" s="135">
        <f t="shared" si="6"/>
        <v>12</v>
      </c>
      <c r="X1551" s="90"/>
      <c r="Y1551" s="90"/>
      <c r="Z1551" s="90"/>
      <c r="AA1551" s="90"/>
      <c r="AB1551" s="90"/>
    </row>
    <row r="1552" ht="12.75" customHeight="1">
      <c r="A1552" s="87"/>
      <c r="B1552" s="90"/>
      <c r="C1552" s="90"/>
      <c r="D1552" s="126">
        <v>4.0</v>
      </c>
      <c r="E1552" s="127">
        <v>49.57</v>
      </c>
      <c r="F1552" s="128">
        <f t="shared" si="7"/>
        <v>32.2205</v>
      </c>
      <c r="G1552" s="129">
        <f t="shared" si="1"/>
        <v>17.3495</v>
      </c>
      <c r="H1552" s="130">
        <f t="shared" si="2"/>
        <v>0.35</v>
      </c>
      <c r="I1552" s="131">
        <v>44700.0</v>
      </c>
      <c r="J1552" s="132">
        <v>44736.0</v>
      </c>
      <c r="K1552" s="123"/>
      <c r="L1552" s="90"/>
      <c r="M1552" s="133">
        <f t="shared" si="3"/>
        <v>12.3925</v>
      </c>
      <c r="N1552" s="99"/>
      <c r="O1552" s="133">
        <f t="shared" si="5"/>
        <v>8.055125</v>
      </c>
      <c r="P1552" s="134">
        <v>0.52</v>
      </c>
      <c r="Q1552" s="90"/>
      <c r="R1552" s="99">
        <f>IF(AND(H1552&lt;='Product Ratings'!$E$5,H1552&gt;='Product Ratings'!$D$5),'Product Ratings'!$C$5,IF(AND(H1552&lt;='Product Ratings'!$E$6,H1552&gt;='Product Ratings'!$D$6),'Product Ratings'!$C$6,IF(AND(H1552&lt;='Product Ratings'!$E$7,H1552&gt;='Product Ratings'!$D$7),'Product Ratings'!$C$7,IF(AND(H1552&lt;='Product Ratings'!$E$8,H1552&gt;='Product Ratings'!$D$8),'Product Ratings'!$C$8,IF(H1552&gt;='Product Ratings'!$D$9,'Product Ratings'!$C$9)))))</f>
        <v>2</v>
      </c>
      <c r="S1552" s="99">
        <f>IF(AND(D1552&lt;='Product Ratings'!$I$5,D1552&gt;='Product Ratings'!$H$5),'Product Ratings'!$F$5,IF(AND(D1552&lt;='Product Ratings'!$I$6,D1552&gt;='Product Ratings'!$H$6),'Product Ratings'!$F$6,IF(AND(D1552&lt;='Product Ratings'!$I$7,I1552&gt;='Product Ratings'!$H$7),'Product Ratings'!$F$7,IF(AND(D1552&lt;='Product Ratings'!$I$8,D1552&gt;='Product Ratings'!$H$8),'Product Ratings'!$F$8,IF(D1552&gt;='Product Ratings'!$H$9,'Product Ratings'!$F$9)))))</f>
        <v>1</v>
      </c>
      <c r="T1552" s="99">
        <f>IF(AND(O1552&lt;='Product Ratings'!$M$5,O1552&gt;='Product Ratings'!$L$5),'Product Ratings'!$J$5,IF(AND(O1552&lt;='Product Ratings'!$M$6,O1552&gt;='Product Ratings'!$L$6),'Product Ratings'!$J$6,IF(AND(O1552&lt;='Product Ratings'!$M$7,O1552&gt;='Product Ratings'!$L$7),'Product Ratings'!$J$7,IF(AND(O1552&lt;='Product Ratings'!$M$8,O1552&gt;='Product Ratings'!$L$8),'Product Ratings'!$J$8,IF(O1552&gt;='Product Ratings'!$L$9,'Product Ratings'!$J$9)))))</f>
        <v>5</v>
      </c>
      <c r="U1552" s="99" t="b">
        <f>IF(AND(N1552&lt;='Product Ratings'!$R$5,N1552&gt;='Product Ratings'!$Q$5),'Product Ratings'!$O$5,IF(AND(N1552&lt;='Product Ratings'!$R$6,N1552&gt;='Product Ratings'!$Q$6),'Product Ratings'!$O$6,IF(AND(N1552&lt;='Product Ratings'!$R$7,N1552&gt;='Product Ratings'!$Q$7),'Product Ratings'!$O$7,IF(AND(N1552&lt;='Product Ratings'!$R$8,N1552&gt;='Product Ratings'!$Q$8),'Product Ratings'!$O$8,IF(N1552&gt;='Product Ratings'!$Q$9,'Product Ratings'!$O$9)))))</f>
        <v>0</v>
      </c>
      <c r="V1552" s="99">
        <f>IF(AND(P1552&lt;='Product Ratings'!$V$5,P1552&gt;='Product Ratings'!$U$5),'Product Ratings'!$S$5,IF(AND(P1552&lt;='Product Ratings'!$V$6,P1552&gt;='Product Ratings'!$U$6),'Product Ratings'!$S$6,IF(AND(P1552&lt;='Product Ratings'!$V$7,P1552&gt;='Product Ratings'!$U$7),'Product Ratings'!$S$7,IF(AND(P1552&lt;='Product Ratings'!$V$8,P1552&gt;='Product Ratings'!$U$8),'Product Ratings'!$S$8,IF(P1552&gt;='Product Ratings'!$U$9,'Product Ratings'!$S$9)))))</f>
        <v>4</v>
      </c>
      <c r="W1552" s="135">
        <f t="shared" si="6"/>
        <v>12</v>
      </c>
      <c r="X1552" s="90"/>
      <c r="Y1552" s="90"/>
      <c r="Z1552" s="90"/>
      <c r="AA1552" s="90"/>
      <c r="AB1552" s="90"/>
    </row>
    <row r="1553" ht="12.75" customHeight="1">
      <c r="A1553" s="87"/>
      <c r="B1553" s="90"/>
      <c r="C1553" s="90"/>
      <c r="D1553" s="126">
        <v>5.0</v>
      </c>
      <c r="E1553" s="127">
        <v>934.04</v>
      </c>
      <c r="F1553" s="128">
        <f t="shared" si="7"/>
        <v>607.126</v>
      </c>
      <c r="G1553" s="129">
        <f t="shared" si="1"/>
        <v>326.914</v>
      </c>
      <c r="H1553" s="130">
        <f t="shared" si="2"/>
        <v>0.35</v>
      </c>
      <c r="I1553" s="131">
        <v>44701.0</v>
      </c>
      <c r="J1553" s="132">
        <v>44737.0</v>
      </c>
      <c r="K1553" s="123"/>
      <c r="L1553" s="90"/>
      <c r="M1553" s="133">
        <f t="shared" si="3"/>
        <v>186.808</v>
      </c>
      <c r="N1553" s="99"/>
      <c r="O1553" s="133">
        <f t="shared" si="5"/>
        <v>121.4252</v>
      </c>
      <c r="P1553" s="134">
        <v>0.56</v>
      </c>
      <c r="Q1553" s="90"/>
      <c r="R1553" s="99">
        <f>IF(AND(H1553&lt;='Product Ratings'!$E$5,H1553&gt;='Product Ratings'!$D$5),'Product Ratings'!$C$5,IF(AND(H1553&lt;='Product Ratings'!$E$6,H1553&gt;='Product Ratings'!$D$6),'Product Ratings'!$C$6,IF(AND(H1553&lt;='Product Ratings'!$E$7,H1553&gt;='Product Ratings'!$D$7),'Product Ratings'!$C$7,IF(AND(H1553&lt;='Product Ratings'!$E$8,H1553&gt;='Product Ratings'!$D$8),'Product Ratings'!$C$8,IF(H1553&gt;='Product Ratings'!$D$9,'Product Ratings'!$C$9)))))</f>
        <v>2</v>
      </c>
      <c r="S1553" s="99">
        <f>IF(AND(D1553&lt;='Product Ratings'!$I$5,D1553&gt;='Product Ratings'!$H$5),'Product Ratings'!$F$5,IF(AND(D1553&lt;='Product Ratings'!$I$6,D1553&gt;='Product Ratings'!$H$6),'Product Ratings'!$F$6,IF(AND(D1553&lt;='Product Ratings'!$I$7,I1553&gt;='Product Ratings'!$H$7),'Product Ratings'!$F$7,IF(AND(D1553&lt;='Product Ratings'!$I$8,D1553&gt;='Product Ratings'!$H$8),'Product Ratings'!$F$8,IF(D1553&gt;='Product Ratings'!$H$9,'Product Ratings'!$F$9)))))</f>
        <v>1</v>
      </c>
      <c r="T1553" s="99">
        <f>IF(AND(O1553&lt;='Product Ratings'!$M$5,O1553&gt;='Product Ratings'!$L$5),'Product Ratings'!$J$5,IF(AND(O1553&lt;='Product Ratings'!$M$6,O1553&gt;='Product Ratings'!$L$6),'Product Ratings'!$J$6,IF(AND(O1553&lt;='Product Ratings'!$M$7,O1553&gt;='Product Ratings'!$L$7),'Product Ratings'!$J$7,IF(AND(O1553&lt;='Product Ratings'!$M$8,O1553&gt;='Product Ratings'!$L$8),'Product Ratings'!$J$8,IF(O1553&gt;='Product Ratings'!$L$9,'Product Ratings'!$J$9)))))</f>
        <v>2</v>
      </c>
      <c r="U1553" s="99" t="b">
        <f>IF(AND(N1553&lt;='Product Ratings'!$R$5,N1553&gt;='Product Ratings'!$Q$5),'Product Ratings'!$O$5,IF(AND(N1553&lt;='Product Ratings'!$R$6,N1553&gt;='Product Ratings'!$Q$6),'Product Ratings'!$O$6,IF(AND(N1553&lt;='Product Ratings'!$R$7,N1553&gt;='Product Ratings'!$Q$7),'Product Ratings'!$O$7,IF(AND(N1553&lt;='Product Ratings'!$R$8,N1553&gt;='Product Ratings'!$Q$8),'Product Ratings'!$O$8,IF(N1553&gt;='Product Ratings'!$Q$9,'Product Ratings'!$O$9)))))</f>
        <v>0</v>
      </c>
      <c r="V1553" s="99">
        <f>IF(AND(P1553&lt;='Product Ratings'!$V$5,P1553&gt;='Product Ratings'!$U$5),'Product Ratings'!$S$5,IF(AND(P1553&lt;='Product Ratings'!$V$6,P1553&gt;='Product Ratings'!$U$6),'Product Ratings'!$S$6,IF(AND(P1553&lt;='Product Ratings'!$V$7,P1553&gt;='Product Ratings'!$U$7),'Product Ratings'!$S$7,IF(AND(P1553&lt;='Product Ratings'!$V$8,P1553&gt;='Product Ratings'!$U$8),'Product Ratings'!$S$8,IF(P1553&gt;='Product Ratings'!$U$9,'Product Ratings'!$S$9)))))</f>
        <v>4</v>
      </c>
      <c r="W1553" s="135">
        <f t="shared" si="6"/>
        <v>9</v>
      </c>
      <c r="X1553" s="90"/>
      <c r="Y1553" s="90"/>
      <c r="Z1553" s="90"/>
      <c r="AA1553" s="90"/>
      <c r="AB1553" s="90"/>
    </row>
    <row r="1554" ht="12.75" customHeight="1">
      <c r="A1554" s="87"/>
      <c r="B1554" s="90"/>
      <c r="C1554" s="90"/>
      <c r="D1554" s="126">
        <v>6.0</v>
      </c>
      <c r="E1554" s="127">
        <v>25.22</v>
      </c>
      <c r="F1554" s="128">
        <f t="shared" si="7"/>
        <v>16.393</v>
      </c>
      <c r="G1554" s="129">
        <f t="shared" si="1"/>
        <v>8.827</v>
      </c>
      <c r="H1554" s="130">
        <f t="shared" si="2"/>
        <v>0.35</v>
      </c>
      <c r="I1554" s="131">
        <v>44702.0</v>
      </c>
      <c r="J1554" s="132">
        <v>44738.0</v>
      </c>
      <c r="K1554" s="123"/>
      <c r="L1554" s="90"/>
      <c r="M1554" s="133">
        <f t="shared" si="3"/>
        <v>4.203333333</v>
      </c>
      <c r="N1554" s="99"/>
      <c r="O1554" s="133">
        <f t="shared" si="5"/>
        <v>2.732166667</v>
      </c>
      <c r="P1554" s="134">
        <v>0.53</v>
      </c>
      <c r="Q1554" s="90"/>
      <c r="R1554" s="99">
        <f>IF(AND(H1554&lt;='Product Ratings'!$E$5,H1554&gt;='Product Ratings'!$D$5),'Product Ratings'!$C$5,IF(AND(H1554&lt;='Product Ratings'!$E$6,H1554&gt;='Product Ratings'!$D$6),'Product Ratings'!$C$6,IF(AND(H1554&lt;='Product Ratings'!$E$7,H1554&gt;='Product Ratings'!$D$7),'Product Ratings'!$C$7,IF(AND(H1554&lt;='Product Ratings'!$E$8,H1554&gt;='Product Ratings'!$D$8),'Product Ratings'!$C$8,IF(H1554&gt;='Product Ratings'!$D$9,'Product Ratings'!$C$9)))))</f>
        <v>2</v>
      </c>
      <c r="S1554" s="99">
        <f>IF(AND(D1554&lt;='Product Ratings'!$I$5,D1554&gt;='Product Ratings'!$H$5),'Product Ratings'!$F$5,IF(AND(D1554&lt;='Product Ratings'!$I$6,D1554&gt;='Product Ratings'!$H$6),'Product Ratings'!$F$6,IF(AND(D1554&lt;='Product Ratings'!$I$7,I1554&gt;='Product Ratings'!$H$7),'Product Ratings'!$F$7,IF(AND(D1554&lt;='Product Ratings'!$I$8,D1554&gt;='Product Ratings'!$H$8),'Product Ratings'!$F$8,IF(D1554&gt;='Product Ratings'!$H$9,'Product Ratings'!$F$9)))))</f>
        <v>2</v>
      </c>
      <c r="T1554" s="99">
        <f>IF(AND(O1554&lt;='Product Ratings'!$M$5,O1554&gt;='Product Ratings'!$L$5),'Product Ratings'!$J$5,IF(AND(O1554&lt;='Product Ratings'!$M$6,O1554&gt;='Product Ratings'!$L$6),'Product Ratings'!$J$6,IF(AND(O1554&lt;='Product Ratings'!$M$7,O1554&gt;='Product Ratings'!$L$7),'Product Ratings'!$J$7,IF(AND(O1554&lt;='Product Ratings'!$M$8,O1554&gt;='Product Ratings'!$L$8),'Product Ratings'!$J$8,IF(O1554&gt;='Product Ratings'!$L$9,'Product Ratings'!$J$9)))))</f>
        <v>5</v>
      </c>
      <c r="U1554" s="99" t="b">
        <f>IF(AND(N1554&lt;='Product Ratings'!$R$5,N1554&gt;='Product Ratings'!$Q$5),'Product Ratings'!$O$5,IF(AND(N1554&lt;='Product Ratings'!$R$6,N1554&gt;='Product Ratings'!$Q$6),'Product Ratings'!$O$6,IF(AND(N1554&lt;='Product Ratings'!$R$7,N1554&gt;='Product Ratings'!$Q$7),'Product Ratings'!$O$7,IF(AND(N1554&lt;='Product Ratings'!$R$8,N1554&gt;='Product Ratings'!$Q$8),'Product Ratings'!$O$8,IF(N1554&gt;='Product Ratings'!$Q$9,'Product Ratings'!$O$9)))))</f>
        <v>0</v>
      </c>
      <c r="V1554" s="99">
        <f>IF(AND(P1554&lt;='Product Ratings'!$V$5,P1554&gt;='Product Ratings'!$U$5),'Product Ratings'!$S$5,IF(AND(P1554&lt;='Product Ratings'!$V$6,P1554&gt;='Product Ratings'!$U$6),'Product Ratings'!$S$6,IF(AND(P1554&lt;='Product Ratings'!$V$7,P1554&gt;='Product Ratings'!$U$7),'Product Ratings'!$S$7,IF(AND(P1554&lt;='Product Ratings'!$V$8,P1554&gt;='Product Ratings'!$U$8),'Product Ratings'!$S$8,IF(P1554&gt;='Product Ratings'!$U$9,'Product Ratings'!$S$9)))))</f>
        <v>4</v>
      </c>
      <c r="W1554" s="135">
        <f t="shared" si="6"/>
        <v>13</v>
      </c>
      <c r="X1554" s="90"/>
      <c r="Y1554" s="90"/>
      <c r="Z1554" s="90"/>
      <c r="AA1554" s="90"/>
      <c r="AB1554" s="90"/>
    </row>
    <row r="1555" ht="12.75" customHeight="1">
      <c r="A1555" s="87"/>
      <c r="B1555" s="90"/>
      <c r="C1555" s="90"/>
      <c r="D1555" s="126">
        <v>1.0</v>
      </c>
      <c r="E1555" s="127">
        <v>1399.39</v>
      </c>
      <c r="F1555" s="128">
        <f t="shared" si="7"/>
        <v>909.6035</v>
      </c>
      <c r="G1555" s="129">
        <f t="shared" si="1"/>
        <v>489.7865</v>
      </c>
      <c r="H1555" s="130">
        <f t="shared" si="2"/>
        <v>0.35</v>
      </c>
      <c r="I1555" s="131">
        <v>44703.0</v>
      </c>
      <c r="J1555" s="132">
        <v>44739.0</v>
      </c>
      <c r="K1555" s="123"/>
      <c r="L1555" s="90"/>
      <c r="M1555" s="133">
        <f t="shared" si="3"/>
        <v>1399.39</v>
      </c>
      <c r="N1555" s="99"/>
      <c r="O1555" s="133">
        <f t="shared" si="5"/>
        <v>909.6035</v>
      </c>
      <c r="P1555" s="134">
        <v>0.51</v>
      </c>
      <c r="Q1555" s="90"/>
      <c r="R1555" s="99">
        <f>IF(AND(H1555&lt;='Product Ratings'!$E$5,H1555&gt;='Product Ratings'!$D$5),'Product Ratings'!$C$5,IF(AND(H1555&lt;='Product Ratings'!$E$6,H1555&gt;='Product Ratings'!$D$6),'Product Ratings'!$C$6,IF(AND(H1555&lt;='Product Ratings'!$E$7,H1555&gt;='Product Ratings'!$D$7),'Product Ratings'!$C$7,IF(AND(H1555&lt;='Product Ratings'!$E$8,H1555&gt;='Product Ratings'!$D$8),'Product Ratings'!$C$8,IF(H1555&gt;='Product Ratings'!$D$9,'Product Ratings'!$C$9)))))</f>
        <v>2</v>
      </c>
      <c r="S1555" s="99">
        <f>IF(AND(D1555&lt;='Product Ratings'!$I$5,D1555&gt;='Product Ratings'!$H$5),'Product Ratings'!$F$5,IF(AND(D1555&lt;='Product Ratings'!$I$6,D1555&gt;='Product Ratings'!$H$6),'Product Ratings'!$F$6,IF(AND(D1555&lt;='Product Ratings'!$I$7,I1555&gt;='Product Ratings'!$H$7),'Product Ratings'!$F$7,IF(AND(D1555&lt;='Product Ratings'!$I$8,D1555&gt;='Product Ratings'!$H$8),'Product Ratings'!$F$8,IF(D1555&gt;='Product Ratings'!$H$9,'Product Ratings'!$F$9)))))</f>
        <v>1</v>
      </c>
      <c r="T1555" s="99">
        <f>IF(AND(O1555&lt;='Product Ratings'!$M$5,O1555&gt;='Product Ratings'!$L$5),'Product Ratings'!$J$5,IF(AND(O1555&lt;='Product Ratings'!$M$6,O1555&gt;='Product Ratings'!$L$6),'Product Ratings'!$J$6,IF(AND(O1555&lt;='Product Ratings'!$M$7,O1555&gt;='Product Ratings'!$L$7),'Product Ratings'!$J$7,IF(AND(O1555&lt;='Product Ratings'!$M$8,O1555&gt;='Product Ratings'!$L$8),'Product Ratings'!$J$8,IF(O1555&gt;='Product Ratings'!$L$9,'Product Ratings'!$J$9)))))</f>
        <v>1</v>
      </c>
      <c r="U1555" s="99" t="b">
        <f>IF(AND(N1555&lt;='Product Ratings'!$R$5,N1555&gt;='Product Ratings'!$Q$5),'Product Ratings'!$O$5,IF(AND(N1555&lt;='Product Ratings'!$R$6,N1555&gt;='Product Ratings'!$Q$6),'Product Ratings'!$O$6,IF(AND(N1555&lt;='Product Ratings'!$R$7,N1555&gt;='Product Ratings'!$Q$7),'Product Ratings'!$O$7,IF(AND(N1555&lt;='Product Ratings'!$R$8,N1555&gt;='Product Ratings'!$Q$8),'Product Ratings'!$O$8,IF(N1555&gt;='Product Ratings'!$Q$9,'Product Ratings'!$O$9)))))</f>
        <v>0</v>
      </c>
      <c r="V1555" s="99">
        <f>IF(AND(P1555&lt;='Product Ratings'!$V$5,P1555&gt;='Product Ratings'!$U$5),'Product Ratings'!$S$5,IF(AND(P1555&lt;='Product Ratings'!$V$6,P1555&gt;='Product Ratings'!$U$6),'Product Ratings'!$S$6,IF(AND(P1555&lt;='Product Ratings'!$V$7,P1555&gt;='Product Ratings'!$U$7),'Product Ratings'!$S$7,IF(AND(P1555&lt;='Product Ratings'!$V$8,P1555&gt;='Product Ratings'!$U$8),'Product Ratings'!$S$8,IF(P1555&gt;='Product Ratings'!$U$9,'Product Ratings'!$S$9)))))</f>
        <v>4</v>
      </c>
      <c r="W1555" s="135">
        <f t="shared" si="6"/>
        <v>8</v>
      </c>
      <c r="X1555" s="90"/>
      <c r="Y1555" s="90"/>
      <c r="Z1555" s="90"/>
      <c r="AA1555" s="90"/>
      <c r="AB1555" s="90"/>
    </row>
    <row r="1556" ht="12.75" customHeight="1">
      <c r="A1556" s="87"/>
      <c r="B1556" s="90"/>
      <c r="C1556" s="90"/>
      <c r="D1556" s="126">
        <v>2.0</v>
      </c>
      <c r="E1556" s="127">
        <v>4913.04</v>
      </c>
      <c r="F1556" s="128">
        <f t="shared" si="7"/>
        <v>3193.476</v>
      </c>
      <c r="G1556" s="129">
        <f t="shared" si="1"/>
        <v>1719.564</v>
      </c>
      <c r="H1556" s="130">
        <f t="shared" si="2"/>
        <v>0.35</v>
      </c>
      <c r="I1556" s="131">
        <v>44704.0</v>
      </c>
      <c r="J1556" s="132">
        <v>44740.0</v>
      </c>
      <c r="K1556" s="123"/>
      <c r="L1556" s="90"/>
      <c r="M1556" s="133">
        <f t="shared" si="3"/>
        <v>2456.52</v>
      </c>
      <c r="N1556" s="99"/>
      <c r="O1556" s="133">
        <f t="shared" si="5"/>
        <v>1596.738</v>
      </c>
      <c r="P1556" s="134">
        <v>0.57</v>
      </c>
      <c r="Q1556" s="90"/>
      <c r="R1556" s="99">
        <f>IF(AND(H1556&lt;='Product Ratings'!$E$5,H1556&gt;='Product Ratings'!$D$5),'Product Ratings'!$C$5,IF(AND(H1556&lt;='Product Ratings'!$E$6,H1556&gt;='Product Ratings'!$D$6),'Product Ratings'!$C$6,IF(AND(H1556&lt;='Product Ratings'!$E$7,H1556&gt;='Product Ratings'!$D$7),'Product Ratings'!$C$7,IF(AND(H1556&lt;='Product Ratings'!$E$8,H1556&gt;='Product Ratings'!$D$8),'Product Ratings'!$C$8,IF(H1556&gt;='Product Ratings'!$D$9,'Product Ratings'!$C$9)))))</f>
        <v>2</v>
      </c>
      <c r="S1556" s="99">
        <f>IF(AND(D1556&lt;='Product Ratings'!$I$5,D1556&gt;='Product Ratings'!$H$5),'Product Ratings'!$F$5,IF(AND(D1556&lt;='Product Ratings'!$I$6,D1556&gt;='Product Ratings'!$H$6),'Product Ratings'!$F$6,IF(AND(D1556&lt;='Product Ratings'!$I$7,I1556&gt;='Product Ratings'!$H$7),'Product Ratings'!$F$7,IF(AND(D1556&lt;='Product Ratings'!$I$8,D1556&gt;='Product Ratings'!$H$8),'Product Ratings'!$F$8,IF(D1556&gt;='Product Ratings'!$H$9,'Product Ratings'!$F$9)))))</f>
        <v>1</v>
      </c>
      <c r="T1556" s="99">
        <f>IF(AND(O1556&lt;='Product Ratings'!$M$5,O1556&gt;='Product Ratings'!$L$5),'Product Ratings'!$J$5,IF(AND(O1556&lt;='Product Ratings'!$M$6,O1556&gt;='Product Ratings'!$L$6),'Product Ratings'!$J$6,IF(AND(O1556&lt;='Product Ratings'!$M$7,O1556&gt;='Product Ratings'!$L$7),'Product Ratings'!$J$7,IF(AND(O1556&lt;='Product Ratings'!$M$8,O1556&gt;='Product Ratings'!$L$8),'Product Ratings'!$J$8,IF(O1556&gt;='Product Ratings'!$L$9,'Product Ratings'!$J$9)))))</f>
        <v>1</v>
      </c>
      <c r="U1556" s="99" t="b">
        <f>IF(AND(N1556&lt;='Product Ratings'!$R$5,N1556&gt;='Product Ratings'!$Q$5),'Product Ratings'!$O$5,IF(AND(N1556&lt;='Product Ratings'!$R$6,N1556&gt;='Product Ratings'!$Q$6),'Product Ratings'!$O$6,IF(AND(N1556&lt;='Product Ratings'!$R$7,N1556&gt;='Product Ratings'!$Q$7),'Product Ratings'!$O$7,IF(AND(N1556&lt;='Product Ratings'!$R$8,N1556&gt;='Product Ratings'!$Q$8),'Product Ratings'!$O$8,IF(N1556&gt;='Product Ratings'!$Q$9,'Product Ratings'!$O$9)))))</f>
        <v>0</v>
      </c>
      <c r="V1556" s="99">
        <f>IF(AND(P1556&lt;='Product Ratings'!$V$5,P1556&gt;='Product Ratings'!$U$5),'Product Ratings'!$S$5,IF(AND(P1556&lt;='Product Ratings'!$V$6,P1556&gt;='Product Ratings'!$U$6),'Product Ratings'!$S$6,IF(AND(P1556&lt;='Product Ratings'!$V$7,P1556&gt;='Product Ratings'!$U$7),'Product Ratings'!$S$7,IF(AND(P1556&lt;='Product Ratings'!$V$8,P1556&gt;='Product Ratings'!$U$8),'Product Ratings'!$S$8,IF(P1556&gt;='Product Ratings'!$U$9,'Product Ratings'!$S$9)))))</f>
        <v>4</v>
      </c>
      <c r="W1556" s="135">
        <f t="shared" si="6"/>
        <v>8</v>
      </c>
      <c r="X1556" s="90"/>
      <c r="Y1556" s="90"/>
      <c r="Z1556" s="90"/>
      <c r="AA1556" s="90"/>
      <c r="AB1556" s="90"/>
    </row>
    <row r="1557" ht="12.75" customHeight="1">
      <c r="A1557" s="87"/>
      <c r="B1557" s="90"/>
      <c r="C1557" s="90"/>
      <c r="D1557" s="126">
        <v>3.0</v>
      </c>
      <c r="E1557" s="127">
        <v>176.52</v>
      </c>
      <c r="F1557" s="128">
        <f t="shared" si="7"/>
        <v>114.738</v>
      </c>
      <c r="G1557" s="129">
        <f t="shared" si="1"/>
        <v>61.782</v>
      </c>
      <c r="H1557" s="130">
        <f t="shared" si="2"/>
        <v>0.35</v>
      </c>
      <c r="I1557" s="131">
        <v>44705.0</v>
      </c>
      <c r="J1557" s="132">
        <v>44741.0</v>
      </c>
      <c r="K1557" s="123"/>
      <c r="L1557" s="90"/>
      <c r="M1557" s="133">
        <f t="shared" si="3"/>
        <v>58.84</v>
      </c>
      <c r="N1557" s="99"/>
      <c r="O1557" s="133">
        <f t="shared" si="5"/>
        <v>38.246</v>
      </c>
      <c r="P1557" s="134">
        <v>0.58</v>
      </c>
      <c r="Q1557" s="90"/>
      <c r="R1557" s="99">
        <f>IF(AND(H1557&lt;='Product Ratings'!$E$5,H1557&gt;='Product Ratings'!$D$5),'Product Ratings'!$C$5,IF(AND(H1557&lt;='Product Ratings'!$E$6,H1557&gt;='Product Ratings'!$D$6),'Product Ratings'!$C$6,IF(AND(H1557&lt;='Product Ratings'!$E$7,H1557&gt;='Product Ratings'!$D$7),'Product Ratings'!$C$7,IF(AND(H1557&lt;='Product Ratings'!$E$8,H1557&gt;='Product Ratings'!$D$8),'Product Ratings'!$C$8,IF(H1557&gt;='Product Ratings'!$D$9,'Product Ratings'!$C$9)))))</f>
        <v>2</v>
      </c>
      <c r="S1557" s="99">
        <f>IF(AND(D1557&lt;='Product Ratings'!$I$5,D1557&gt;='Product Ratings'!$H$5),'Product Ratings'!$F$5,IF(AND(D1557&lt;='Product Ratings'!$I$6,D1557&gt;='Product Ratings'!$H$6),'Product Ratings'!$F$6,IF(AND(D1557&lt;='Product Ratings'!$I$7,I1557&gt;='Product Ratings'!$H$7),'Product Ratings'!$F$7,IF(AND(D1557&lt;='Product Ratings'!$I$8,D1557&gt;='Product Ratings'!$H$8),'Product Ratings'!$F$8,IF(D1557&gt;='Product Ratings'!$H$9,'Product Ratings'!$F$9)))))</f>
        <v>1</v>
      </c>
      <c r="T1557" s="99">
        <f>IF(AND(O1557&lt;='Product Ratings'!$M$5,O1557&gt;='Product Ratings'!$L$5),'Product Ratings'!$J$5,IF(AND(O1557&lt;='Product Ratings'!$M$6,O1557&gt;='Product Ratings'!$L$6),'Product Ratings'!$J$6,IF(AND(O1557&lt;='Product Ratings'!$M$7,O1557&gt;='Product Ratings'!$L$7),'Product Ratings'!$J$7,IF(AND(O1557&lt;='Product Ratings'!$M$8,O1557&gt;='Product Ratings'!$L$8),'Product Ratings'!$J$8,IF(O1557&gt;='Product Ratings'!$L$9,'Product Ratings'!$J$9)))))</f>
        <v>4</v>
      </c>
      <c r="U1557" s="99" t="b">
        <f>IF(AND(N1557&lt;='Product Ratings'!$R$5,N1557&gt;='Product Ratings'!$Q$5),'Product Ratings'!$O$5,IF(AND(N1557&lt;='Product Ratings'!$R$6,N1557&gt;='Product Ratings'!$Q$6),'Product Ratings'!$O$6,IF(AND(N1557&lt;='Product Ratings'!$R$7,N1557&gt;='Product Ratings'!$Q$7),'Product Ratings'!$O$7,IF(AND(N1557&lt;='Product Ratings'!$R$8,N1557&gt;='Product Ratings'!$Q$8),'Product Ratings'!$O$8,IF(N1557&gt;='Product Ratings'!$Q$9,'Product Ratings'!$O$9)))))</f>
        <v>0</v>
      </c>
      <c r="V1557" s="99">
        <f>IF(AND(P1557&lt;='Product Ratings'!$V$5,P1557&gt;='Product Ratings'!$U$5),'Product Ratings'!$S$5,IF(AND(P1557&lt;='Product Ratings'!$V$6,P1557&gt;='Product Ratings'!$U$6),'Product Ratings'!$S$6,IF(AND(P1557&lt;='Product Ratings'!$V$7,P1557&gt;='Product Ratings'!$U$7),'Product Ratings'!$S$7,IF(AND(P1557&lt;='Product Ratings'!$V$8,P1557&gt;='Product Ratings'!$U$8),'Product Ratings'!$S$8,IF(P1557&gt;='Product Ratings'!$U$9,'Product Ratings'!$S$9)))))</f>
        <v>4</v>
      </c>
      <c r="W1557" s="135">
        <f t="shared" si="6"/>
        <v>11</v>
      </c>
      <c r="X1557" s="90"/>
      <c r="Y1557" s="90"/>
      <c r="Z1557" s="90"/>
      <c r="AA1557" s="90"/>
      <c r="AB1557" s="90"/>
    </row>
    <row r="1558" ht="12.75" customHeight="1">
      <c r="A1558" s="87"/>
      <c r="B1558" s="90"/>
      <c r="C1558" s="90"/>
      <c r="D1558" s="126">
        <v>4.0</v>
      </c>
      <c r="E1558" s="127">
        <v>1021.74</v>
      </c>
      <c r="F1558" s="128">
        <f t="shared" si="7"/>
        <v>664.131</v>
      </c>
      <c r="G1558" s="129">
        <f t="shared" si="1"/>
        <v>357.609</v>
      </c>
      <c r="H1558" s="130">
        <f t="shared" si="2"/>
        <v>0.35</v>
      </c>
      <c r="I1558" s="131">
        <v>44706.0</v>
      </c>
      <c r="J1558" s="132">
        <v>44742.0</v>
      </c>
      <c r="K1558" s="123"/>
      <c r="L1558" s="90"/>
      <c r="M1558" s="133">
        <f t="shared" si="3"/>
        <v>255.435</v>
      </c>
      <c r="N1558" s="99"/>
      <c r="O1558" s="133">
        <f t="shared" si="5"/>
        <v>166.03275</v>
      </c>
      <c r="P1558" s="134">
        <v>0.59</v>
      </c>
      <c r="Q1558" s="90"/>
      <c r="R1558" s="99">
        <f>IF(AND(H1558&lt;='Product Ratings'!$E$5,H1558&gt;='Product Ratings'!$D$5),'Product Ratings'!$C$5,IF(AND(H1558&lt;='Product Ratings'!$E$6,H1558&gt;='Product Ratings'!$D$6),'Product Ratings'!$C$6,IF(AND(H1558&lt;='Product Ratings'!$E$7,H1558&gt;='Product Ratings'!$D$7),'Product Ratings'!$C$7,IF(AND(H1558&lt;='Product Ratings'!$E$8,H1558&gt;='Product Ratings'!$D$8),'Product Ratings'!$C$8,IF(H1558&gt;='Product Ratings'!$D$9,'Product Ratings'!$C$9)))))</f>
        <v>2</v>
      </c>
      <c r="S1558" s="99">
        <f>IF(AND(D1558&lt;='Product Ratings'!$I$5,D1558&gt;='Product Ratings'!$H$5),'Product Ratings'!$F$5,IF(AND(D1558&lt;='Product Ratings'!$I$6,D1558&gt;='Product Ratings'!$H$6),'Product Ratings'!$F$6,IF(AND(D1558&lt;='Product Ratings'!$I$7,I1558&gt;='Product Ratings'!$H$7),'Product Ratings'!$F$7,IF(AND(D1558&lt;='Product Ratings'!$I$8,D1558&gt;='Product Ratings'!$H$8),'Product Ratings'!$F$8,IF(D1558&gt;='Product Ratings'!$H$9,'Product Ratings'!$F$9)))))</f>
        <v>1</v>
      </c>
      <c r="T1558" s="99">
        <f>IF(AND(O1558&lt;='Product Ratings'!$M$5,O1558&gt;='Product Ratings'!$L$5),'Product Ratings'!$J$5,IF(AND(O1558&lt;='Product Ratings'!$M$6,O1558&gt;='Product Ratings'!$L$6),'Product Ratings'!$J$6,IF(AND(O1558&lt;='Product Ratings'!$M$7,O1558&gt;='Product Ratings'!$L$7),'Product Ratings'!$J$7,IF(AND(O1558&lt;='Product Ratings'!$M$8,O1558&gt;='Product Ratings'!$L$8),'Product Ratings'!$J$8,IF(O1558&gt;='Product Ratings'!$L$9,'Product Ratings'!$J$9)))))</f>
        <v>2</v>
      </c>
      <c r="U1558" s="99" t="b">
        <f>IF(AND(N1558&lt;='Product Ratings'!$R$5,N1558&gt;='Product Ratings'!$Q$5),'Product Ratings'!$O$5,IF(AND(N1558&lt;='Product Ratings'!$R$6,N1558&gt;='Product Ratings'!$Q$6),'Product Ratings'!$O$6,IF(AND(N1558&lt;='Product Ratings'!$R$7,N1558&gt;='Product Ratings'!$Q$7),'Product Ratings'!$O$7,IF(AND(N1558&lt;='Product Ratings'!$R$8,N1558&gt;='Product Ratings'!$Q$8),'Product Ratings'!$O$8,IF(N1558&gt;='Product Ratings'!$Q$9,'Product Ratings'!$O$9)))))</f>
        <v>0</v>
      </c>
      <c r="V1558" s="99">
        <f>IF(AND(P1558&lt;='Product Ratings'!$V$5,P1558&gt;='Product Ratings'!$U$5),'Product Ratings'!$S$5,IF(AND(P1558&lt;='Product Ratings'!$V$6,P1558&gt;='Product Ratings'!$U$6),'Product Ratings'!$S$6,IF(AND(P1558&lt;='Product Ratings'!$V$7,P1558&gt;='Product Ratings'!$U$7),'Product Ratings'!$S$7,IF(AND(P1558&lt;='Product Ratings'!$V$8,P1558&gt;='Product Ratings'!$U$8),'Product Ratings'!$S$8,IF(P1558&gt;='Product Ratings'!$U$9,'Product Ratings'!$S$9)))))</f>
        <v>5</v>
      </c>
      <c r="W1558" s="135">
        <f t="shared" si="6"/>
        <v>10</v>
      </c>
      <c r="X1558" s="90"/>
      <c r="Y1558" s="90"/>
      <c r="Z1558" s="90"/>
      <c r="AA1558" s="90"/>
      <c r="AB1558" s="90"/>
    </row>
    <row r="1559" ht="12.75" customHeight="1">
      <c r="A1559" s="87"/>
      <c r="B1559" s="90"/>
      <c r="C1559" s="90"/>
      <c r="D1559" s="126">
        <v>5.0</v>
      </c>
      <c r="E1559" s="127">
        <v>75.65</v>
      </c>
      <c r="F1559" s="128">
        <f t="shared" si="7"/>
        <v>49.1725</v>
      </c>
      <c r="G1559" s="129">
        <f t="shared" si="1"/>
        <v>26.4775</v>
      </c>
      <c r="H1559" s="130">
        <f t="shared" si="2"/>
        <v>0.35</v>
      </c>
      <c r="I1559" s="131">
        <v>44707.0</v>
      </c>
      <c r="J1559" s="132">
        <v>44743.0</v>
      </c>
      <c r="K1559" s="123"/>
      <c r="L1559" s="90"/>
      <c r="M1559" s="133">
        <f t="shared" si="3"/>
        <v>15.13</v>
      </c>
      <c r="N1559" s="99"/>
      <c r="O1559" s="133">
        <f t="shared" si="5"/>
        <v>9.8345</v>
      </c>
      <c r="P1559" s="134">
        <v>0.6</v>
      </c>
      <c r="Q1559" s="90"/>
      <c r="R1559" s="99">
        <f>IF(AND(H1559&lt;='Product Ratings'!$E$5,H1559&gt;='Product Ratings'!$D$5),'Product Ratings'!$C$5,IF(AND(H1559&lt;='Product Ratings'!$E$6,H1559&gt;='Product Ratings'!$D$6),'Product Ratings'!$C$6,IF(AND(H1559&lt;='Product Ratings'!$E$7,H1559&gt;='Product Ratings'!$D$7),'Product Ratings'!$C$7,IF(AND(H1559&lt;='Product Ratings'!$E$8,H1559&gt;='Product Ratings'!$D$8),'Product Ratings'!$C$8,IF(H1559&gt;='Product Ratings'!$D$9,'Product Ratings'!$C$9)))))</f>
        <v>2</v>
      </c>
      <c r="S1559" s="99">
        <f>IF(AND(D1559&lt;='Product Ratings'!$I$5,D1559&gt;='Product Ratings'!$H$5),'Product Ratings'!$F$5,IF(AND(D1559&lt;='Product Ratings'!$I$6,D1559&gt;='Product Ratings'!$H$6),'Product Ratings'!$F$6,IF(AND(D1559&lt;='Product Ratings'!$I$7,I1559&gt;='Product Ratings'!$H$7),'Product Ratings'!$F$7,IF(AND(D1559&lt;='Product Ratings'!$I$8,D1559&gt;='Product Ratings'!$H$8),'Product Ratings'!$F$8,IF(D1559&gt;='Product Ratings'!$H$9,'Product Ratings'!$F$9)))))</f>
        <v>1</v>
      </c>
      <c r="T1559" s="99">
        <f>IF(AND(O1559&lt;='Product Ratings'!$M$5,O1559&gt;='Product Ratings'!$L$5),'Product Ratings'!$J$5,IF(AND(O1559&lt;='Product Ratings'!$M$6,O1559&gt;='Product Ratings'!$L$6),'Product Ratings'!$J$6,IF(AND(O1559&lt;='Product Ratings'!$M$7,O1559&gt;='Product Ratings'!$L$7),'Product Ratings'!$J$7,IF(AND(O1559&lt;='Product Ratings'!$M$8,O1559&gt;='Product Ratings'!$L$8),'Product Ratings'!$J$8,IF(O1559&gt;='Product Ratings'!$L$9,'Product Ratings'!$J$9)))))</f>
        <v>5</v>
      </c>
      <c r="U1559" s="99" t="b">
        <f>IF(AND(N1559&lt;='Product Ratings'!$R$5,N1559&gt;='Product Ratings'!$Q$5),'Product Ratings'!$O$5,IF(AND(N1559&lt;='Product Ratings'!$R$6,N1559&gt;='Product Ratings'!$Q$6),'Product Ratings'!$O$6,IF(AND(N1559&lt;='Product Ratings'!$R$7,N1559&gt;='Product Ratings'!$Q$7),'Product Ratings'!$O$7,IF(AND(N1559&lt;='Product Ratings'!$R$8,N1559&gt;='Product Ratings'!$Q$8),'Product Ratings'!$O$8,IF(N1559&gt;='Product Ratings'!$Q$9,'Product Ratings'!$O$9)))))</f>
        <v>0</v>
      </c>
      <c r="V1559" s="99">
        <f>IF(AND(P1559&lt;='Product Ratings'!$V$5,P1559&gt;='Product Ratings'!$U$5),'Product Ratings'!$S$5,IF(AND(P1559&lt;='Product Ratings'!$V$6,P1559&gt;='Product Ratings'!$U$6),'Product Ratings'!$S$6,IF(AND(P1559&lt;='Product Ratings'!$V$7,P1559&gt;='Product Ratings'!$U$7),'Product Ratings'!$S$7,IF(AND(P1559&lt;='Product Ratings'!$V$8,P1559&gt;='Product Ratings'!$U$8),'Product Ratings'!$S$8,IF(P1559&gt;='Product Ratings'!$U$9,'Product Ratings'!$S$9)))))</f>
        <v>5</v>
      </c>
      <c r="W1559" s="135">
        <f t="shared" si="6"/>
        <v>13</v>
      </c>
      <c r="X1559" s="90"/>
      <c r="Y1559" s="90"/>
      <c r="Z1559" s="90"/>
      <c r="AA1559" s="90"/>
      <c r="AB1559" s="90"/>
    </row>
    <row r="1560" ht="12.75" customHeight="1">
      <c r="A1560" s="87"/>
      <c r="B1560" s="90"/>
      <c r="C1560" s="90"/>
      <c r="D1560" s="126">
        <v>6.0</v>
      </c>
      <c r="E1560" s="127">
        <v>75.65</v>
      </c>
      <c r="F1560" s="128">
        <f t="shared" si="7"/>
        <v>49.1725</v>
      </c>
      <c r="G1560" s="129">
        <f t="shared" si="1"/>
        <v>26.4775</v>
      </c>
      <c r="H1560" s="130">
        <f t="shared" si="2"/>
        <v>0.35</v>
      </c>
      <c r="I1560" s="131">
        <v>44708.0</v>
      </c>
      <c r="J1560" s="132">
        <v>44744.0</v>
      </c>
      <c r="K1560" s="123"/>
      <c r="L1560" s="90"/>
      <c r="M1560" s="133">
        <f t="shared" si="3"/>
        <v>12.60833333</v>
      </c>
      <c r="N1560" s="99"/>
      <c r="O1560" s="133">
        <f t="shared" si="5"/>
        <v>8.195416667</v>
      </c>
      <c r="P1560" s="134">
        <v>0.64</v>
      </c>
      <c r="Q1560" s="90"/>
      <c r="R1560" s="99">
        <f>IF(AND(H1560&lt;='Product Ratings'!$E$5,H1560&gt;='Product Ratings'!$D$5),'Product Ratings'!$C$5,IF(AND(H1560&lt;='Product Ratings'!$E$6,H1560&gt;='Product Ratings'!$D$6),'Product Ratings'!$C$6,IF(AND(H1560&lt;='Product Ratings'!$E$7,H1560&gt;='Product Ratings'!$D$7),'Product Ratings'!$C$7,IF(AND(H1560&lt;='Product Ratings'!$E$8,H1560&gt;='Product Ratings'!$D$8),'Product Ratings'!$C$8,IF(H1560&gt;='Product Ratings'!$D$9,'Product Ratings'!$C$9)))))</f>
        <v>2</v>
      </c>
      <c r="S1560" s="99">
        <f>IF(AND(D1560&lt;='Product Ratings'!$I$5,D1560&gt;='Product Ratings'!$H$5),'Product Ratings'!$F$5,IF(AND(D1560&lt;='Product Ratings'!$I$6,D1560&gt;='Product Ratings'!$H$6),'Product Ratings'!$F$6,IF(AND(D1560&lt;='Product Ratings'!$I$7,I1560&gt;='Product Ratings'!$H$7),'Product Ratings'!$F$7,IF(AND(D1560&lt;='Product Ratings'!$I$8,D1560&gt;='Product Ratings'!$H$8),'Product Ratings'!$F$8,IF(D1560&gt;='Product Ratings'!$H$9,'Product Ratings'!$F$9)))))</f>
        <v>2</v>
      </c>
      <c r="T1560" s="99">
        <f>IF(AND(O1560&lt;='Product Ratings'!$M$5,O1560&gt;='Product Ratings'!$L$5),'Product Ratings'!$J$5,IF(AND(O1560&lt;='Product Ratings'!$M$6,O1560&gt;='Product Ratings'!$L$6),'Product Ratings'!$J$6,IF(AND(O1560&lt;='Product Ratings'!$M$7,O1560&gt;='Product Ratings'!$L$7),'Product Ratings'!$J$7,IF(AND(O1560&lt;='Product Ratings'!$M$8,O1560&gt;='Product Ratings'!$L$8),'Product Ratings'!$J$8,IF(O1560&gt;='Product Ratings'!$L$9,'Product Ratings'!$J$9)))))</f>
        <v>5</v>
      </c>
      <c r="U1560" s="99" t="b">
        <f>IF(AND(N1560&lt;='Product Ratings'!$R$5,N1560&gt;='Product Ratings'!$Q$5),'Product Ratings'!$O$5,IF(AND(N1560&lt;='Product Ratings'!$R$6,N1560&gt;='Product Ratings'!$Q$6),'Product Ratings'!$O$6,IF(AND(N1560&lt;='Product Ratings'!$R$7,N1560&gt;='Product Ratings'!$Q$7),'Product Ratings'!$O$7,IF(AND(N1560&lt;='Product Ratings'!$R$8,N1560&gt;='Product Ratings'!$Q$8),'Product Ratings'!$O$8,IF(N1560&gt;='Product Ratings'!$Q$9,'Product Ratings'!$O$9)))))</f>
        <v>0</v>
      </c>
      <c r="V1560" s="99">
        <f>IF(AND(P1560&lt;='Product Ratings'!$V$5,P1560&gt;='Product Ratings'!$U$5),'Product Ratings'!$S$5,IF(AND(P1560&lt;='Product Ratings'!$V$6,P1560&gt;='Product Ratings'!$U$6),'Product Ratings'!$S$6,IF(AND(P1560&lt;='Product Ratings'!$V$7,P1560&gt;='Product Ratings'!$U$7),'Product Ratings'!$S$7,IF(AND(P1560&lt;='Product Ratings'!$V$8,P1560&gt;='Product Ratings'!$U$8),'Product Ratings'!$S$8,IF(P1560&gt;='Product Ratings'!$U$9,'Product Ratings'!$S$9)))))</f>
        <v>5</v>
      </c>
      <c r="W1560" s="135">
        <f t="shared" si="6"/>
        <v>14</v>
      </c>
      <c r="X1560" s="90"/>
      <c r="Y1560" s="90"/>
      <c r="Z1560" s="90"/>
      <c r="AA1560" s="90"/>
      <c r="AB1560" s="90"/>
    </row>
    <row r="1561" ht="12.75" customHeight="1">
      <c r="A1561" s="87"/>
      <c r="B1561" s="90"/>
      <c r="C1561" s="90"/>
      <c r="D1561" s="126">
        <v>1.0</v>
      </c>
      <c r="E1561" s="127">
        <v>25.22</v>
      </c>
      <c r="F1561" s="128">
        <f t="shared" si="7"/>
        <v>16.393</v>
      </c>
      <c r="G1561" s="129">
        <f t="shared" si="1"/>
        <v>8.827</v>
      </c>
      <c r="H1561" s="130">
        <f t="shared" si="2"/>
        <v>0.35</v>
      </c>
      <c r="I1561" s="131">
        <v>44709.0</v>
      </c>
      <c r="J1561" s="132">
        <v>44745.0</v>
      </c>
      <c r="K1561" s="123"/>
      <c r="L1561" s="90"/>
      <c r="M1561" s="133">
        <f t="shared" si="3"/>
        <v>25.22</v>
      </c>
      <c r="N1561" s="99"/>
      <c r="O1561" s="133">
        <f t="shared" si="5"/>
        <v>16.393</v>
      </c>
      <c r="P1561" s="134">
        <v>0.67</v>
      </c>
      <c r="Q1561" s="90"/>
      <c r="R1561" s="99">
        <f>IF(AND(H1561&lt;='Product Ratings'!$E$5,H1561&gt;='Product Ratings'!$D$5),'Product Ratings'!$C$5,IF(AND(H1561&lt;='Product Ratings'!$E$6,H1561&gt;='Product Ratings'!$D$6),'Product Ratings'!$C$6,IF(AND(H1561&lt;='Product Ratings'!$E$7,H1561&gt;='Product Ratings'!$D$7),'Product Ratings'!$C$7,IF(AND(H1561&lt;='Product Ratings'!$E$8,H1561&gt;='Product Ratings'!$D$8),'Product Ratings'!$C$8,IF(H1561&gt;='Product Ratings'!$D$9,'Product Ratings'!$C$9)))))</f>
        <v>2</v>
      </c>
      <c r="S1561" s="99">
        <f>IF(AND(D1561&lt;='Product Ratings'!$I$5,D1561&gt;='Product Ratings'!$H$5),'Product Ratings'!$F$5,IF(AND(D1561&lt;='Product Ratings'!$I$6,D1561&gt;='Product Ratings'!$H$6),'Product Ratings'!$F$6,IF(AND(D1561&lt;='Product Ratings'!$I$7,I1561&gt;='Product Ratings'!$H$7),'Product Ratings'!$F$7,IF(AND(D1561&lt;='Product Ratings'!$I$8,D1561&gt;='Product Ratings'!$H$8),'Product Ratings'!$F$8,IF(D1561&gt;='Product Ratings'!$H$9,'Product Ratings'!$F$9)))))</f>
        <v>1</v>
      </c>
      <c r="T1561" s="99">
        <f>IF(AND(O1561&lt;='Product Ratings'!$M$5,O1561&gt;='Product Ratings'!$L$5),'Product Ratings'!$J$5,IF(AND(O1561&lt;='Product Ratings'!$M$6,O1561&gt;='Product Ratings'!$L$6),'Product Ratings'!$J$6,IF(AND(O1561&lt;='Product Ratings'!$M$7,O1561&gt;='Product Ratings'!$L$7),'Product Ratings'!$J$7,IF(AND(O1561&lt;='Product Ratings'!$M$8,O1561&gt;='Product Ratings'!$L$8),'Product Ratings'!$J$8,IF(O1561&gt;='Product Ratings'!$L$9,'Product Ratings'!$J$9)))))</f>
        <v>5</v>
      </c>
      <c r="U1561" s="99" t="b">
        <f>IF(AND(N1561&lt;='Product Ratings'!$R$5,N1561&gt;='Product Ratings'!$Q$5),'Product Ratings'!$O$5,IF(AND(N1561&lt;='Product Ratings'!$R$6,N1561&gt;='Product Ratings'!$Q$6),'Product Ratings'!$O$6,IF(AND(N1561&lt;='Product Ratings'!$R$7,N1561&gt;='Product Ratings'!$Q$7),'Product Ratings'!$O$7,IF(AND(N1561&lt;='Product Ratings'!$R$8,N1561&gt;='Product Ratings'!$Q$8),'Product Ratings'!$O$8,IF(N1561&gt;='Product Ratings'!$Q$9,'Product Ratings'!$O$9)))))</f>
        <v>0</v>
      </c>
      <c r="V1561" s="99">
        <f>IF(AND(P1561&lt;='Product Ratings'!$V$5,P1561&gt;='Product Ratings'!$U$5),'Product Ratings'!$S$5,IF(AND(P1561&lt;='Product Ratings'!$V$6,P1561&gt;='Product Ratings'!$U$6),'Product Ratings'!$S$6,IF(AND(P1561&lt;='Product Ratings'!$V$7,P1561&gt;='Product Ratings'!$U$7),'Product Ratings'!$S$7,IF(AND(P1561&lt;='Product Ratings'!$V$8,P1561&gt;='Product Ratings'!$U$8),'Product Ratings'!$S$8,IF(P1561&gt;='Product Ratings'!$U$9,'Product Ratings'!$S$9)))))</f>
        <v>5</v>
      </c>
      <c r="W1561" s="135">
        <f t="shared" si="6"/>
        <v>13</v>
      </c>
      <c r="X1561" s="90"/>
      <c r="Y1561" s="90"/>
      <c r="Z1561" s="90"/>
      <c r="AA1561" s="90"/>
      <c r="AB1561" s="90"/>
    </row>
    <row r="1562" ht="12.75" customHeight="1">
      <c r="A1562" s="87"/>
      <c r="B1562" s="90"/>
      <c r="C1562" s="90"/>
      <c r="D1562" s="126">
        <v>2.0</v>
      </c>
      <c r="E1562" s="127">
        <v>112.17</v>
      </c>
      <c r="F1562" s="128">
        <f t="shared" si="7"/>
        <v>72.9105</v>
      </c>
      <c r="G1562" s="129">
        <f t="shared" si="1"/>
        <v>39.2595</v>
      </c>
      <c r="H1562" s="130">
        <f t="shared" si="2"/>
        <v>0.35</v>
      </c>
      <c r="I1562" s="131">
        <v>44710.0</v>
      </c>
      <c r="J1562" s="132">
        <v>44746.0</v>
      </c>
      <c r="K1562" s="123"/>
      <c r="L1562" s="90"/>
      <c r="M1562" s="133">
        <f t="shared" si="3"/>
        <v>56.085</v>
      </c>
      <c r="N1562" s="99"/>
      <c r="O1562" s="133">
        <f t="shared" si="5"/>
        <v>36.45525</v>
      </c>
      <c r="P1562" s="134">
        <v>0.68</v>
      </c>
      <c r="Q1562" s="90"/>
      <c r="R1562" s="99">
        <f>IF(AND(H1562&lt;='Product Ratings'!$E$5,H1562&gt;='Product Ratings'!$D$5),'Product Ratings'!$C$5,IF(AND(H1562&lt;='Product Ratings'!$E$6,H1562&gt;='Product Ratings'!$D$6),'Product Ratings'!$C$6,IF(AND(H1562&lt;='Product Ratings'!$E$7,H1562&gt;='Product Ratings'!$D$7),'Product Ratings'!$C$7,IF(AND(H1562&lt;='Product Ratings'!$E$8,H1562&gt;='Product Ratings'!$D$8),'Product Ratings'!$C$8,IF(H1562&gt;='Product Ratings'!$D$9,'Product Ratings'!$C$9)))))</f>
        <v>2</v>
      </c>
      <c r="S1562" s="99">
        <f>IF(AND(D1562&lt;='Product Ratings'!$I$5,D1562&gt;='Product Ratings'!$H$5),'Product Ratings'!$F$5,IF(AND(D1562&lt;='Product Ratings'!$I$6,D1562&gt;='Product Ratings'!$H$6),'Product Ratings'!$F$6,IF(AND(D1562&lt;='Product Ratings'!$I$7,I1562&gt;='Product Ratings'!$H$7),'Product Ratings'!$F$7,IF(AND(D1562&lt;='Product Ratings'!$I$8,D1562&gt;='Product Ratings'!$H$8),'Product Ratings'!$F$8,IF(D1562&gt;='Product Ratings'!$H$9,'Product Ratings'!$F$9)))))</f>
        <v>1</v>
      </c>
      <c r="T1562" s="99">
        <f>IF(AND(O1562&lt;='Product Ratings'!$M$5,O1562&gt;='Product Ratings'!$L$5),'Product Ratings'!$J$5,IF(AND(O1562&lt;='Product Ratings'!$M$6,O1562&gt;='Product Ratings'!$L$6),'Product Ratings'!$J$6,IF(AND(O1562&lt;='Product Ratings'!$M$7,O1562&gt;='Product Ratings'!$L$7),'Product Ratings'!$J$7,IF(AND(O1562&lt;='Product Ratings'!$M$8,O1562&gt;='Product Ratings'!$L$8),'Product Ratings'!$J$8,IF(O1562&gt;='Product Ratings'!$L$9,'Product Ratings'!$J$9)))))</f>
        <v>4</v>
      </c>
      <c r="U1562" s="99" t="b">
        <f>IF(AND(N1562&lt;='Product Ratings'!$R$5,N1562&gt;='Product Ratings'!$Q$5),'Product Ratings'!$O$5,IF(AND(N1562&lt;='Product Ratings'!$R$6,N1562&gt;='Product Ratings'!$Q$6),'Product Ratings'!$O$6,IF(AND(N1562&lt;='Product Ratings'!$R$7,N1562&gt;='Product Ratings'!$Q$7),'Product Ratings'!$O$7,IF(AND(N1562&lt;='Product Ratings'!$R$8,N1562&gt;='Product Ratings'!$Q$8),'Product Ratings'!$O$8,IF(N1562&gt;='Product Ratings'!$Q$9,'Product Ratings'!$O$9)))))</f>
        <v>0</v>
      </c>
      <c r="V1562" s="99">
        <f>IF(AND(P1562&lt;='Product Ratings'!$V$5,P1562&gt;='Product Ratings'!$U$5),'Product Ratings'!$S$5,IF(AND(P1562&lt;='Product Ratings'!$V$6,P1562&gt;='Product Ratings'!$U$6),'Product Ratings'!$S$6,IF(AND(P1562&lt;='Product Ratings'!$V$7,P1562&gt;='Product Ratings'!$U$7),'Product Ratings'!$S$7,IF(AND(P1562&lt;='Product Ratings'!$V$8,P1562&gt;='Product Ratings'!$U$8),'Product Ratings'!$S$8,IF(P1562&gt;='Product Ratings'!$U$9,'Product Ratings'!$S$9)))))</f>
        <v>5</v>
      </c>
      <c r="W1562" s="135">
        <f t="shared" si="6"/>
        <v>12</v>
      </c>
      <c r="X1562" s="90"/>
      <c r="Y1562" s="90"/>
      <c r="Z1562" s="90"/>
      <c r="AA1562" s="90"/>
      <c r="AB1562" s="90"/>
    </row>
    <row r="1563" ht="12.75" customHeight="1">
      <c r="A1563" s="87"/>
      <c r="B1563" s="90"/>
      <c r="C1563" s="90"/>
      <c r="D1563" s="126">
        <v>3.0</v>
      </c>
      <c r="E1563" s="127">
        <v>182.61</v>
      </c>
      <c r="F1563" s="128">
        <f t="shared" si="7"/>
        <v>118.6965</v>
      </c>
      <c r="G1563" s="129">
        <f t="shared" si="1"/>
        <v>63.9135</v>
      </c>
      <c r="H1563" s="130">
        <f t="shared" si="2"/>
        <v>0.35</v>
      </c>
      <c r="I1563" s="131">
        <v>44711.0</v>
      </c>
      <c r="J1563" s="132">
        <v>44747.0</v>
      </c>
      <c r="K1563" s="123"/>
      <c r="L1563" s="90"/>
      <c r="M1563" s="133">
        <f t="shared" si="3"/>
        <v>60.87</v>
      </c>
      <c r="N1563" s="99"/>
      <c r="O1563" s="133">
        <f t="shared" si="5"/>
        <v>39.5655</v>
      </c>
      <c r="P1563" s="134">
        <v>0.62</v>
      </c>
      <c r="Q1563" s="90"/>
      <c r="R1563" s="99">
        <f>IF(AND(H1563&lt;='Product Ratings'!$E$5,H1563&gt;='Product Ratings'!$D$5),'Product Ratings'!$C$5,IF(AND(H1563&lt;='Product Ratings'!$E$6,H1563&gt;='Product Ratings'!$D$6),'Product Ratings'!$C$6,IF(AND(H1563&lt;='Product Ratings'!$E$7,H1563&gt;='Product Ratings'!$D$7),'Product Ratings'!$C$7,IF(AND(H1563&lt;='Product Ratings'!$E$8,H1563&gt;='Product Ratings'!$D$8),'Product Ratings'!$C$8,IF(H1563&gt;='Product Ratings'!$D$9,'Product Ratings'!$C$9)))))</f>
        <v>2</v>
      </c>
      <c r="S1563" s="99">
        <f>IF(AND(D1563&lt;='Product Ratings'!$I$5,D1563&gt;='Product Ratings'!$H$5),'Product Ratings'!$F$5,IF(AND(D1563&lt;='Product Ratings'!$I$6,D1563&gt;='Product Ratings'!$H$6),'Product Ratings'!$F$6,IF(AND(D1563&lt;='Product Ratings'!$I$7,I1563&gt;='Product Ratings'!$H$7),'Product Ratings'!$F$7,IF(AND(D1563&lt;='Product Ratings'!$I$8,D1563&gt;='Product Ratings'!$H$8),'Product Ratings'!$F$8,IF(D1563&gt;='Product Ratings'!$H$9,'Product Ratings'!$F$9)))))</f>
        <v>1</v>
      </c>
      <c r="T1563" s="99">
        <f>IF(AND(O1563&lt;='Product Ratings'!$M$5,O1563&gt;='Product Ratings'!$L$5),'Product Ratings'!$J$5,IF(AND(O1563&lt;='Product Ratings'!$M$6,O1563&gt;='Product Ratings'!$L$6),'Product Ratings'!$J$6,IF(AND(O1563&lt;='Product Ratings'!$M$7,O1563&gt;='Product Ratings'!$L$7),'Product Ratings'!$J$7,IF(AND(O1563&lt;='Product Ratings'!$M$8,O1563&gt;='Product Ratings'!$L$8),'Product Ratings'!$J$8,IF(O1563&gt;='Product Ratings'!$L$9,'Product Ratings'!$J$9)))))</f>
        <v>4</v>
      </c>
      <c r="U1563" s="99" t="b">
        <f>IF(AND(N1563&lt;='Product Ratings'!$R$5,N1563&gt;='Product Ratings'!$Q$5),'Product Ratings'!$O$5,IF(AND(N1563&lt;='Product Ratings'!$R$6,N1563&gt;='Product Ratings'!$Q$6),'Product Ratings'!$O$6,IF(AND(N1563&lt;='Product Ratings'!$R$7,N1563&gt;='Product Ratings'!$Q$7),'Product Ratings'!$O$7,IF(AND(N1563&lt;='Product Ratings'!$R$8,N1563&gt;='Product Ratings'!$Q$8),'Product Ratings'!$O$8,IF(N1563&gt;='Product Ratings'!$Q$9,'Product Ratings'!$O$9)))))</f>
        <v>0</v>
      </c>
      <c r="V1563" s="99">
        <f>IF(AND(P1563&lt;='Product Ratings'!$V$5,P1563&gt;='Product Ratings'!$U$5),'Product Ratings'!$S$5,IF(AND(P1563&lt;='Product Ratings'!$V$6,P1563&gt;='Product Ratings'!$U$6),'Product Ratings'!$S$6,IF(AND(P1563&lt;='Product Ratings'!$V$7,P1563&gt;='Product Ratings'!$U$7),'Product Ratings'!$S$7,IF(AND(P1563&lt;='Product Ratings'!$V$8,P1563&gt;='Product Ratings'!$U$8),'Product Ratings'!$S$8,IF(P1563&gt;='Product Ratings'!$U$9,'Product Ratings'!$S$9)))))</f>
        <v>5</v>
      </c>
      <c r="W1563" s="135">
        <f t="shared" si="6"/>
        <v>12</v>
      </c>
      <c r="X1563" s="90"/>
      <c r="Y1563" s="90"/>
      <c r="Z1563" s="90"/>
      <c r="AA1563" s="90"/>
      <c r="AB1563" s="90"/>
    </row>
    <row r="1564" ht="12.75" customHeight="1">
      <c r="A1564" s="87"/>
      <c r="B1564" s="90"/>
      <c r="C1564" s="90"/>
      <c r="D1564" s="126">
        <v>4.0</v>
      </c>
      <c r="E1564" s="127">
        <v>413.04</v>
      </c>
      <c r="F1564" s="128">
        <f t="shared" si="7"/>
        <v>268.476</v>
      </c>
      <c r="G1564" s="129">
        <f t="shared" si="1"/>
        <v>144.564</v>
      </c>
      <c r="H1564" s="130">
        <f t="shared" si="2"/>
        <v>0.35</v>
      </c>
      <c r="I1564" s="131">
        <v>44712.0</v>
      </c>
      <c r="J1564" s="132">
        <v>44748.0</v>
      </c>
      <c r="K1564" s="123"/>
      <c r="L1564" s="90"/>
      <c r="M1564" s="133">
        <f t="shared" si="3"/>
        <v>103.26</v>
      </c>
      <c r="N1564" s="99"/>
      <c r="O1564" s="133">
        <f t="shared" si="5"/>
        <v>67.119</v>
      </c>
      <c r="P1564" s="134">
        <v>0.69</v>
      </c>
      <c r="Q1564" s="90"/>
      <c r="R1564" s="99">
        <f>IF(AND(H1564&lt;='Product Ratings'!$E$5,H1564&gt;='Product Ratings'!$D$5),'Product Ratings'!$C$5,IF(AND(H1564&lt;='Product Ratings'!$E$6,H1564&gt;='Product Ratings'!$D$6),'Product Ratings'!$C$6,IF(AND(H1564&lt;='Product Ratings'!$E$7,H1564&gt;='Product Ratings'!$D$7),'Product Ratings'!$C$7,IF(AND(H1564&lt;='Product Ratings'!$E$8,H1564&gt;='Product Ratings'!$D$8),'Product Ratings'!$C$8,IF(H1564&gt;='Product Ratings'!$D$9,'Product Ratings'!$C$9)))))</f>
        <v>2</v>
      </c>
      <c r="S1564" s="99">
        <f>IF(AND(D1564&lt;='Product Ratings'!$I$5,D1564&gt;='Product Ratings'!$H$5),'Product Ratings'!$F$5,IF(AND(D1564&lt;='Product Ratings'!$I$6,D1564&gt;='Product Ratings'!$H$6),'Product Ratings'!$F$6,IF(AND(D1564&lt;='Product Ratings'!$I$7,I1564&gt;='Product Ratings'!$H$7),'Product Ratings'!$F$7,IF(AND(D1564&lt;='Product Ratings'!$I$8,D1564&gt;='Product Ratings'!$H$8),'Product Ratings'!$F$8,IF(D1564&gt;='Product Ratings'!$H$9,'Product Ratings'!$F$9)))))</f>
        <v>1</v>
      </c>
      <c r="T1564" s="99">
        <f>IF(AND(O1564&lt;='Product Ratings'!$M$5,O1564&gt;='Product Ratings'!$L$5),'Product Ratings'!$J$5,IF(AND(O1564&lt;='Product Ratings'!$M$6,O1564&gt;='Product Ratings'!$L$6),'Product Ratings'!$J$6,IF(AND(O1564&lt;='Product Ratings'!$M$7,O1564&gt;='Product Ratings'!$L$7),'Product Ratings'!$J$7,IF(AND(O1564&lt;='Product Ratings'!$M$8,O1564&gt;='Product Ratings'!$L$8),'Product Ratings'!$J$8,IF(O1564&gt;='Product Ratings'!$L$9,'Product Ratings'!$J$9)))))</f>
        <v>3</v>
      </c>
      <c r="U1564" s="99" t="b">
        <f>IF(AND(N1564&lt;='Product Ratings'!$R$5,N1564&gt;='Product Ratings'!$Q$5),'Product Ratings'!$O$5,IF(AND(N1564&lt;='Product Ratings'!$R$6,N1564&gt;='Product Ratings'!$Q$6),'Product Ratings'!$O$6,IF(AND(N1564&lt;='Product Ratings'!$R$7,N1564&gt;='Product Ratings'!$Q$7),'Product Ratings'!$O$7,IF(AND(N1564&lt;='Product Ratings'!$R$8,N1564&gt;='Product Ratings'!$Q$8),'Product Ratings'!$O$8,IF(N1564&gt;='Product Ratings'!$Q$9,'Product Ratings'!$O$9)))))</f>
        <v>0</v>
      </c>
      <c r="V1564" s="99">
        <f>IF(AND(P1564&lt;='Product Ratings'!$V$5,P1564&gt;='Product Ratings'!$U$5),'Product Ratings'!$S$5,IF(AND(P1564&lt;='Product Ratings'!$V$6,P1564&gt;='Product Ratings'!$U$6),'Product Ratings'!$S$6,IF(AND(P1564&lt;='Product Ratings'!$V$7,P1564&gt;='Product Ratings'!$U$7),'Product Ratings'!$S$7,IF(AND(P1564&lt;='Product Ratings'!$V$8,P1564&gt;='Product Ratings'!$U$8),'Product Ratings'!$S$8,IF(P1564&gt;='Product Ratings'!$U$9,'Product Ratings'!$S$9)))))</f>
        <v>5</v>
      </c>
      <c r="W1564" s="135">
        <f t="shared" si="6"/>
        <v>11</v>
      </c>
      <c r="X1564" s="90"/>
      <c r="Y1564" s="90"/>
      <c r="Z1564" s="90"/>
      <c r="AA1564" s="90"/>
      <c r="AB1564" s="90"/>
    </row>
    <row r="1565" ht="12.75" customHeight="1">
      <c r="A1565" s="87"/>
      <c r="B1565" s="90"/>
      <c r="C1565" s="90"/>
      <c r="D1565" s="126">
        <v>5.0</v>
      </c>
      <c r="E1565" s="127">
        <v>260.35</v>
      </c>
      <c r="F1565" s="128">
        <f t="shared" si="7"/>
        <v>169.2275</v>
      </c>
      <c r="G1565" s="129">
        <f t="shared" si="1"/>
        <v>91.1225</v>
      </c>
      <c r="H1565" s="130">
        <f t="shared" si="2"/>
        <v>0.35</v>
      </c>
      <c r="I1565" s="131">
        <v>44713.0</v>
      </c>
      <c r="J1565" s="132">
        <v>44749.0</v>
      </c>
      <c r="K1565" s="123"/>
      <c r="L1565" s="90"/>
      <c r="M1565" s="133">
        <f t="shared" si="3"/>
        <v>52.07</v>
      </c>
      <c r="N1565" s="99"/>
      <c r="O1565" s="133">
        <f t="shared" si="5"/>
        <v>33.8455</v>
      </c>
      <c r="P1565" s="134">
        <v>0.64</v>
      </c>
      <c r="Q1565" s="90"/>
      <c r="R1565" s="99">
        <f>IF(AND(H1565&lt;='Product Ratings'!$E$5,H1565&gt;='Product Ratings'!$D$5),'Product Ratings'!$C$5,IF(AND(H1565&lt;='Product Ratings'!$E$6,H1565&gt;='Product Ratings'!$D$6),'Product Ratings'!$C$6,IF(AND(H1565&lt;='Product Ratings'!$E$7,H1565&gt;='Product Ratings'!$D$7),'Product Ratings'!$C$7,IF(AND(H1565&lt;='Product Ratings'!$E$8,H1565&gt;='Product Ratings'!$D$8),'Product Ratings'!$C$8,IF(H1565&gt;='Product Ratings'!$D$9,'Product Ratings'!$C$9)))))</f>
        <v>2</v>
      </c>
      <c r="S1565" s="99">
        <f>IF(AND(D1565&lt;='Product Ratings'!$I$5,D1565&gt;='Product Ratings'!$H$5),'Product Ratings'!$F$5,IF(AND(D1565&lt;='Product Ratings'!$I$6,D1565&gt;='Product Ratings'!$H$6),'Product Ratings'!$F$6,IF(AND(D1565&lt;='Product Ratings'!$I$7,I1565&gt;='Product Ratings'!$H$7),'Product Ratings'!$F$7,IF(AND(D1565&lt;='Product Ratings'!$I$8,D1565&gt;='Product Ratings'!$H$8),'Product Ratings'!$F$8,IF(D1565&gt;='Product Ratings'!$H$9,'Product Ratings'!$F$9)))))</f>
        <v>1</v>
      </c>
      <c r="T1565" s="99">
        <f>IF(AND(O1565&lt;='Product Ratings'!$M$5,O1565&gt;='Product Ratings'!$L$5),'Product Ratings'!$J$5,IF(AND(O1565&lt;='Product Ratings'!$M$6,O1565&gt;='Product Ratings'!$L$6),'Product Ratings'!$J$6,IF(AND(O1565&lt;='Product Ratings'!$M$7,O1565&gt;='Product Ratings'!$L$7),'Product Ratings'!$J$7,IF(AND(O1565&lt;='Product Ratings'!$M$8,O1565&gt;='Product Ratings'!$L$8),'Product Ratings'!$J$8,IF(O1565&gt;='Product Ratings'!$L$9,'Product Ratings'!$J$9)))))</f>
        <v>4</v>
      </c>
      <c r="U1565" s="99" t="b">
        <f>IF(AND(N1565&lt;='Product Ratings'!$R$5,N1565&gt;='Product Ratings'!$Q$5),'Product Ratings'!$O$5,IF(AND(N1565&lt;='Product Ratings'!$R$6,N1565&gt;='Product Ratings'!$Q$6),'Product Ratings'!$O$6,IF(AND(N1565&lt;='Product Ratings'!$R$7,N1565&gt;='Product Ratings'!$Q$7),'Product Ratings'!$O$7,IF(AND(N1565&lt;='Product Ratings'!$R$8,N1565&gt;='Product Ratings'!$Q$8),'Product Ratings'!$O$8,IF(N1565&gt;='Product Ratings'!$Q$9,'Product Ratings'!$O$9)))))</f>
        <v>0</v>
      </c>
      <c r="V1565" s="99">
        <f>IF(AND(P1565&lt;='Product Ratings'!$V$5,P1565&gt;='Product Ratings'!$U$5),'Product Ratings'!$S$5,IF(AND(P1565&lt;='Product Ratings'!$V$6,P1565&gt;='Product Ratings'!$U$6),'Product Ratings'!$S$6,IF(AND(P1565&lt;='Product Ratings'!$V$7,P1565&gt;='Product Ratings'!$U$7),'Product Ratings'!$S$7,IF(AND(P1565&lt;='Product Ratings'!$V$8,P1565&gt;='Product Ratings'!$U$8),'Product Ratings'!$S$8,IF(P1565&gt;='Product Ratings'!$U$9,'Product Ratings'!$S$9)))))</f>
        <v>5</v>
      </c>
      <c r="W1565" s="135">
        <f t="shared" si="6"/>
        <v>12</v>
      </c>
      <c r="X1565" s="90"/>
      <c r="Y1565" s="90"/>
      <c r="Z1565" s="90"/>
      <c r="AA1565" s="90"/>
      <c r="AB1565" s="90"/>
    </row>
    <row r="1566" ht="12.75" customHeight="1">
      <c r="A1566" s="87"/>
      <c r="B1566" s="90"/>
      <c r="C1566" s="90"/>
      <c r="D1566" s="126">
        <v>6.0</v>
      </c>
      <c r="E1566" s="127">
        <v>766.3</v>
      </c>
      <c r="F1566" s="128">
        <f t="shared" si="7"/>
        <v>498.095</v>
      </c>
      <c r="G1566" s="129">
        <f t="shared" si="1"/>
        <v>268.205</v>
      </c>
      <c r="H1566" s="130">
        <f t="shared" si="2"/>
        <v>0.35</v>
      </c>
      <c r="I1566" s="131">
        <v>44714.0</v>
      </c>
      <c r="J1566" s="132">
        <v>44750.0</v>
      </c>
      <c r="K1566" s="123"/>
      <c r="L1566" s="90"/>
      <c r="M1566" s="133">
        <f t="shared" si="3"/>
        <v>127.7166667</v>
      </c>
      <c r="N1566" s="99"/>
      <c r="O1566" s="133">
        <f t="shared" si="5"/>
        <v>83.01583333</v>
      </c>
      <c r="P1566" s="134">
        <v>0.15</v>
      </c>
      <c r="Q1566" s="90"/>
      <c r="R1566" s="99">
        <f>IF(AND(H1566&lt;='Product Ratings'!$E$5,H1566&gt;='Product Ratings'!$D$5),'Product Ratings'!$C$5,IF(AND(H1566&lt;='Product Ratings'!$E$6,H1566&gt;='Product Ratings'!$D$6),'Product Ratings'!$C$6,IF(AND(H1566&lt;='Product Ratings'!$E$7,H1566&gt;='Product Ratings'!$D$7),'Product Ratings'!$C$7,IF(AND(H1566&lt;='Product Ratings'!$E$8,H1566&gt;='Product Ratings'!$D$8),'Product Ratings'!$C$8,IF(H1566&gt;='Product Ratings'!$D$9,'Product Ratings'!$C$9)))))</f>
        <v>2</v>
      </c>
      <c r="S1566" s="99">
        <f>IF(AND(D1566&lt;='Product Ratings'!$I$5,D1566&gt;='Product Ratings'!$H$5),'Product Ratings'!$F$5,IF(AND(D1566&lt;='Product Ratings'!$I$6,D1566&gt;='Product Ratings'!$H$6),'Product Ratings'!$F$6,IF(AND(D1566&lt;='Product Ratings'!$I$7,I1566&gt;='Product Ratings'!$H$7),'Product Ratings'!$F$7,IF(AND(D1566&lt;='Product Ratings'!$I$8,D1566&gt;='Product Ratings'!$H$8),'Product Ratings'!$F$8,IF(D1566&gt;='Product Ratings'!$H$9,'Product Ratings'!$F$9)))))</f>
        <v>2</v>
      </c>
      <c r="T1566" s="99">
        <f>IF(AND(O1566&lt;='Product Ratings'!$M$5,O1566&gt;='Product Ratings'!$L$5),'Product Ratings'!$J$5,IF(AND(O1566&lt;='Product Ratings'!$M$6,O1566&gt;='Product Ratings'!$L$6),'Product Ratings'!$J$6,IF(AND(O1566&lt;='Product Ratings'!$M$7,O1566&gt;='Product Ratings'!$L$7),'Product Ratings'!$J$7,IF(AND(O1566&lt;='Product Ratings'!$M$8,O1566&gt;='Product Ratings'!$L$8),'Product Ratings'!$J$8,IF(O1566&gt;='Product Ratings'!$L$9,'Product Ratings'!$J$9)))))</f>
        <v>2</v>
      </c>
      <c r="U1566" s="99" t="b">
        <f>IF(AND(N1566&lt;='Product Ratings'!$R$5,N1566&gt;='Product Ratings'!$Q$5),'Product Ratings'!$O$5,IF(AND(N1566&lt;='Product Ratings'!$R$6,N1566&gt;='Product Ratings'!$Q$6),'Product Ratings'!$O$6,IF(AND(N1566&lt;='Product Ratings'!$R$7,N1566&gt;='Product Ratings'!$Q$7),'Product Ratings'!$O$7,IF(AND(N1566&lt;='Product Ratings'!$R$8,N1566&gt;='Product Ratings'!$Q$8),'Product Ratings'!$O$8,IF(N1566&gt;='Product Ratings'!$Q$9,'Product Ratings'!$O$9)))))</f>
        <v>0</v>
      </c>
      <c r="V1566" s="99">
        <f>IF(AND(P1566&lt;='Product Ratings'!$V$5,P1566&gt;='Product Ratings'!$U$5),'Product Ratings'!$S$5,IF(AND(P1566&lt;='Product Ratings'!$V$6,P1566&gt;='Product Ratings'!$U$6),'Product Ratings'!$S$6,IF(AND(P1566&lt;='Product Ratings'!$V$7,P1566&gt;='Product Ratings'!$U$7),'Product Ratings'!$S$7,IF(AND(P1566&lt;='Product Ratings'!$V$8,P1566&gt;='Product Ratings'!$U$8),'Product Ratings'!$S$8,IF(P1566&gt;='Product Ratings'!$U$9,'Product Ratings'!$S$9)))))</f>
        <v>3</v>
      </c>
      <c r="W1566" s="135">
        <f t="shared" si="6"/>
        <v>9</v>
      </c>
      <c r="X1566" s="90"/>
      <c r="Y1566" s="90"/>
      <c r="Z1566" s="90"/>
      <c r="AA1566" s="90"/>
      <c r="AB1566" s="90"/>
    </row>
    <row r="1567" ht="12.75" customHeight="1">
      <c r="A1567" s="87"/>
      <c r="B1567" s="90"/>
      <c r="C1567" s="90"/>
      <c r="D1567" s="126">
        <v>1.0</v>
      </c>
      <c r="E1567" s="127">
        <v>340.87</v>
      </c>
      <c r="F1567" s="128">
        <f t="shared" si="7"/>
        <v>221.5655</v>
      </c>
      <c r="G1567" s="129">
        <f t="shared" si="1"/>
        <v>119.3045</v>
      </c>
      <c r="H1567" s="130">
        <f t="shared" si="2"/>
        <v>0.35</v>
      </c>
      <c r="I1567" s="131">
        <v>44715.0</v>
      </c>
      <c r="J1567" s="132">
        <v>44751.0</v>
      </c>
      <c r="K1567" s="123"/>
      <c r="L1567" s="90"/>
      <c r="M1567" s="133">
        <f t="shared" si="3"/>
        <v>340.87</v>
      </c>
      <c r="N1567" s="99"/>
      <c r="O1567" s="133">
        <f t="shared" si="5"/>
        <v>221.5655</v>
      </c>
      <c r="P1567" s="134">
        <v>0.85</v>
      </c>
      <c r="Q1567" s="90"/>
      <c r="R1567" s="99">
        <f>IF(AND(H1567&lt;='Product Ratings'!$E$5,H1567&gt;='Product Ratings'!$D$5),'Product Ratings'!$C$5,IF(AND(H1567&lt;='Product Ratings'!$E$6,H1567&gt;='Product Ratings'!$D$6),'Product Ratings'!$C$6,IF(AND(H1567&lt;='Product Ratings'!$E$7,H1567&gt;='Product Ratings'!$D$7),'Product Ratings'!$C$7,IF(AND(H1567&lt;='Product Ratings'!$E$8,H1567&gt;='Product Ratings'!$D$8),'Product Ratings'!$C$8,IF(H1567&gt;='Product Ratings'!$D$9,'Product Ratings'!$C$9)))))</f>
        <v>2</v>
      </c>
      <c r="S1567" s="99">
        <f>IF(AND(D1567&lt;='Product Ratings'!$I$5,D1567&gt;='Product Ratings'!$H$5),'Product Ratings'!$F$5,IF(AND(D1567&lt;='Product Ratings'!$I$6,D1567&gt;='Product Ratings'!$H$6),'Product Ratings'!$F$6,IF(AND(D1567&lt;='Product Ratings'!$I$7,I1567&gt;='Product Ratings'!$H$7),'Product Ratings'!$F$7,IF(AND(D1567&lt;='Product Ratings'!$I$8,D1567&gt;='Product Ratings'!$H$8),'Product Ratings'!$F$8,IF(D1567&gt;='Product Ratings'!$H$9,'Product Ratings'!$F$9)))))</f>
        <v>1</v>
      </c>
      <c r="T1567" s="99">
        <f>IF(AND(O1567&lt;='Product Ratings'!$M$5,O1567&gt;='Product Ratings'!$L$5),'Product Ratings'!$J$5,IF(AND(O1567&lt;='Product Ratings'!$M$6,O1567&gt;='Product Ratings'!$L$6),'Product Ratings'!$J$6,IF(AND(O1567&lt;='Product Ratings'!$M$7,O1567&gt;='Product Ratings'!$L$7),'Product Ratings'!$J$7,IF(AND(O1567&lt;='Product Ratings'!$M$8,O1567&gt;='Product Ratings'!$L$8),'Product Ratings'!$J$8,IF(O1567&gt;='Product Ratings'!$L$9,'Product Ratings'!$J$9)))))</f>
        <v>1</v>
      </c>
      <c r="U1567" s="99" t="b">
        <f>IF(AND(N1567&lt;='Product Ratings'!$R$5,N1567&gt;='Product Ratings'!$Q$5),'Product Ratings'!$O$5,IF(AND(N1567&lt;='Product Ratings'!$R$6,N1567&gt;='Product Ratings'!$Q$6),'Product Ratings'!$O$6,IF(AND(N1567&lt;='Product Ratings'!$R$7,N1567&gt;='Product Ratings'!$Q$7),'Product Ratings'!$O$7,IF(AND(N1567&lt;='Product Ratings'!$R$8,N1567&gt;='Product Ratings'!$Q$8),'Product Ratings'!$O$8,IF(N1567&gt;='Product Ratings'!$Q$9,'Product Ratings'!$O$9)))))</f>
        <v>0</v>
      </c>
      <c r="V1567" s="99">
        <f>IF(AND(P1567&lt;='Product Ratings'!$V$5,P1567&gt;='Product Ratings'!$U$5),'Product Ratings'!$S$5,IF(AND(P1567&lt;='Product Ratings'!$V$6,P1567&gt;='Product Ratings'!$U$6),'Product Ratings'!$S$6,IF(AND(P1567&lt;='Product Ratings'!$V$7,P1567&gt;='Product Ratings'!$U$7),'Product Ratings'!$S$7,IF(AND(P1567&lt;='Product Ratings'!$V$8,P1567&gt;='Product Ratings'!$U$8),'Product Ratings'!$S$8,IF(P1567&gt;='Product Ratings'!$U$9,'Product Ratings'!$S$9)))))</f>
        <v>5</v>
      </c>
      <c r="W1567" s="135">
        <f t="shared" si="6"/>
        <v>9</v>
      </c>
      <c r="X1567" s="90"/>
      <c r="Y1567" s="90"/>
      <c r="Z1567" s="90"/>
      <c r="AA1567" s="90"/>
      <c r="AB1567" s="90"/>
    </row>
    <row r="1568" ht="12.75" customHeight="1">
      <c r="A1568" s="87"/>
      <c r="B1568" s="90"/>
      <c r="C1568" s="90"/>
      <c r="D1568" s="126">
        <v>2.0</v>
      </c>
      <c r="E1568" s="127">
        <v>130.43</v>
      </c>
      <c r="F1568" s="128">
        <f t="shared" si="7"/>
        <v>84.7795</v>
      </c>
      <c r="G1568" s="129">
        <f t="shared" si="1"/>
        <v>45.6505</v>
      </c>
      <c r="H1568" s="130">
        <f t="shared" si="2"/>
        <v>0.35</v>
      </c>
      <c r="I1568" s="131">
        <v>44716.0</v>
      </c>
      <c r="J1568" s="132">
        <v>44752.0</v>
      </c>
      <c r="K1568" s="123"/>
      <c r="L1568" s="90"/>
      <c r="M1568" s="133">
        <f t="shared" si="3"/>
        <v>65.215</v>
      </c>
      <c r="N1568" s="99"/>
      <c r="O1568" s="133">
        <f t="shared" si="5"/>
        <v>42.38975</v>
      </c>
      <c r="P1568" s="134">
        <v>0.87</v>
      </c>
      <c r="Q1568" s="90"/>
      <c r="R1568" s="99">
        <f>IF(AND(H1568&lt;='Product Ratings'!$E$5,H1568&gt;='Product Ratings'!$D$5),'Product Ratings'!$C$5,IF(AND(H1568&lt;='Product Ratings'!$E$6,H1568&gt;='Product Ratings'!$D$6),'Product Ratings'!$C$6,IF(AND(H1568&lt;='Product Ratings'!$E$7,H1568&gt;='Product Ratings'!$D$7),'Product Ratings'!$C$7,IF(AND(H1568&lt;='Product Ratings'!$E$8,H1568&gt;='Product Ratings'!$D$8),'Product Ratings'!$C$8,IF(H1568&gt;='Product Ratings'!$D$9,'Product Ratings'!$C$9)))))</f>
        <v>2</v>
      </c>
      <c r="S1568" s="99">
        <f>IF(AND(D1568&lt;='Product Ratings'!$I$5,D1568&gt;='Product Ratings'!$H$5),'Product Ratings'!$F$5,IF(AND(D1568&lt;='Product Ratings'!$I$6,D1568&gt;='Product Ratings'!$H$6),'Product Ratings'!$F$6,IF(AND(D1568&lt;='Product Ratings'!$I$7,I1568&gt;='Product Ratings'!$H$7),'Product Ratings'!$F$7,IF(AND(D1568&lt;='Product Ratings'!$I$8,D1568&gt;='Product Ratings'!$H$8),'Product Ratings'!$F$8,IF(D1568&gt;='Product Ratings'!$H$9,'Product Ratings'!$F$9)))))</f>
        <v>1</v>
      </c>
      <c r="T1568" s="99">
        <f>IF(AND(O1568&lt;='Product Ratings'!$M$5,O1568&gt;='Product Ratings'!$L$5),'Product Ratings'!$J$5,IF(AND(O1568&lt;='Product Ratings'!$M$6,O1568&gt;='Product Ratings'!$L$6),'Product Ratings'!$J$6,IF(AND(O1568&lt;='Product Ratings'!$M$7,O1568&gt;='Product Ratings'!$L$7),'Product Ratings'!$J$7,IF(AND(O1568&lt;='Product Ratings'!$M$8,O1568&gt;='Product Ratings'!$L$8),'Product Ratings'!$J$8,IF(O1568&gt;='Product Ratings'!$L$9,'Product Ratings'!$J$9)))))</f>
        <v>3</v>
      </c>
      <c r="U1568" s="99" t="b">
        <f>IF(AND(N1568&lt;='Product Ratings'!$R$5,N1568&gt;='Product Ratings'!$Q$5),'Product Ratings'!$O$5,IF(AND(N1568&lt;='Product Ratings'!$R$6,N1568&gt;='Product Ratings'!$Q$6),'Product Ratings'!$O$6,IF(AND(N1568&lt;='Product Ratings'!$R$7,N1568&gt;='Product Ratings'!$Q$7),'Product Ratings'!$O$7,IF(AND(N1568&lt;='Product Ratings'!$R$8,N1568&gt;='Product Ratings'!$Q$8),'Product Ratings'!$O$8,IF(N1568&gt;='Product Ratings'!$Q$9,'Product Ratings'!$O$9)))))</f>
        <v>0</v>
      </c>
      <c r="V1568" s="99">
        <f>IF(AND(P1568&lt;='Product Ratings'!$V$5,P1568&gt;='Product Ratings'!$U$5),'Product Ratings'!$S$5,IF(AND(P1568&lt;='Product Ratings'!$V$6,P1568&gt;='Product Ratings'!$U$6),'Product Ratings'!$S$6,IF(AND(P1568&lt;='Product Ratings'!$V$7,P1568&gt;='Product Ratings'!$U$7),'Product Ratings'!$S$7,IF(AND(P1568&lt;='Product Ratings'!$V$8,P1568&gt;='Product Ratings'!$U$8),'Product Ratings'!$S$8,IF(P1568&gt;='Product Ratings'!$U$9,'Product Ratings'!$S$9)))))</f>
        <v>5</v>
      </c>
      <c r="W1568" s="135">
        <f t="shared" si="6"/>
        <v>11</v>
      </c>
      <c r="X1568" s="90"/>
      <c r="Y1568" s="90"/>
      <c r="Z1568" s="90"/>
      <c r="AA1568" s="90"/>
      <c r="AB1568" s="90"/>
    </row>
    <row r="1569" ht="12.75" customHeight="1">
      <c r="A1569" s="87"/>
      <c r="B1569" s="90"/>
      <c r="C1569" s="90"/>
      <c r="D1569" s="126">
        <v>3.0</v>
      </c>
      <c r="E1569" s="127">
        <v>198.26</v>
      </c>
      <c r="F1569" s="128">
        <f t="shared" si="7"/>
        <v>128.869</v>
      </c>
      <c r="G1569" s="129">
        <f t="shared" si="1"/>
        <v>69.391</v>
      </c>
      <c r="H1569" s="130">
        <f t="shared" si="2"/>
        <v>0.35</v>
      </c>
      <c r="I1569" s="131">
        <v>44717.0</v>
      </c>
      <c r="J1569" s="132">
        <v>44753.0</v>
      </c>
      <c r="K1569" s="123"/>
      <c r="L1569" s="90"/>
      <c r="M1569" s="133">
        <f t="shared" si="3"/>
        <v>66.08666667</v>
      </c>
      <c r="N1569" s="99"/>
      <c r="O1569" s="133">
        <f t="shared" si="5"/>
        <v>42.95633333</v>
      </c>
      <c r="P1569" s="134">
        <v>0.88</v>
      </c>
      <c r="Q1569" s="90"/>
      <c r="R1569" s="99">
        <f>IF(AND(H1569&lt;='Product Ratings'!$E$5,H1569&gt;='Product Ratings'!$D$5),'Product Ratings'!$C$5,IF(AND(H1569&lt;='Product Ratings'!$E$6,H1569&gt;='Product Ratings'!$D$6),'Product Ratings'!$C$6,IF(AND(H1569&lt;='Product Ratings'!$E$7,H1569&gt;='Product Ratings'!$D$7),'Product Ratings'!$C$7,IF(AND(H1569&lt;='Product Ratings'!$E$8,H1569&gt;='Product Ratings'!$D$8),'Product Ratings'!$C$8,IF(H1569&gt;='Product Ratings'!$D$9,'Product Ratings'!$C$9)))))</f>
        <v>2</v>
      </c>
      <c r="S1569" s="99">
        <f>IF(AND(D1569&lt;='Product Ratings'!$I$5,D1569&gt;='Product Ratings'!$H$5),'Product Ratings'!$F$5,IF(AND(D1569&lt;='Product Ratings'!$I$6,D1569&gt;='Product Ratings'!$H$6),'Product Ratings'!$F$6,IF(AND(D1569&lt;='Product Ratings'!$I$7,I1569&gt;='Product Ratings'!$H$7),'Product Ratings'!$F$7,IF(AND(D1569&lt;='Product Ratings'!$I$8,D1569&gt;='Product Ratings'!$H$8),'Product Ratings'!$F$8,IF(D1569&gt;='Product Ratings'!$H$9,'Product Ratings'!$F$9)))))</f>
        <v>1</v>
      </c>
      <c r="T1569" s="99">
        <f>IF(AND(O1569&lt;='Product Ratings'!$M$5,O1569&gt;='Product Ratings'!$L$5),'Product Ratings'!$J$5,IF(AND(O1569&lt;='Product Ratings'!$M$6,O1569&gt;='Product Ratings'!$L$6),'Product Ratings'!$J$6,IF(AND(O1569&lt;='Product Ratings'!$M$7,O1569&gt;='Product Ratings'!$L$7),'Product Ratings'!$J$7,IF(AND(O1569&lt;='Product Ratings'!$M$8,O1569&gt;='Product Ratings'!$L$8),'Product Ratings'!$J$8,IF(O1569&gt;='Product Ratings'!$L$9,'Product Ratings'!$J$9)))))</f>
        <v>3</v>
      </c>
      <c r="U1569" s="99" t="b">
        <f>IF(AND(N1569&lt;='Product Ratings'!$R$5,N1569&gt;='Product Ratings'!$Q$5),'Product Ratings'!$O$5,IF(AND(N1569&lt;='Product Ratings'!$R$6,N1569&gt;='Product Ratings'!$Q$6),'Product Ratings'!$O$6,IF(AND(N1569&lt;='Product Ratings'!$R$7,N1569&gt;='Product Ratings'!$Q$7),'Product Ratings'!$O$7,IF(AND(N1569&lt;='Product Ratings'!$R$8,N1569&gt;='Product Ratings'!$Q$8),'Product Ratings'!$O$8,IF(N1569&gt;='Product Ratings'!$Q$9,'Product Ratings'!$O$9)))))</f>
        <v>0</v>
      </c>
      <c r="V1569" s="99">
        <f>IF(AND(P1569&lt;='Product Ratings'!$V$5,P1569&gt;='Product Ratings'!$U$5),'Product Ratings'!$S$5,IF(AND(P1569&lt;='Product Ratings'!$V$6,P1569&gt;='Product Ratings'!$U$6),'Product Ratings'!$S$6,IF(AND(P1569&lt;='Product Ratings'!$V$7,P1569&gt;='Product Ratings'!$U$7),'Product Ratings'!$S$7,IF(AND(P1569&lt;='Product Ratings'!$V$8,P1569&gt;='Product Ratings'!$U$8),'Product Ratings'!$S$8,IF(P1569&gt;='Product Ratings'!$U$9,'Product Ratings'!$S$9)))))</f>
        <v>5</v>
      </c>
      <c r="W1569" s="135">
        <f t="shared" si="6"/>
        <v>11</v>
      </c>
      <c r="X1569" s="90"/>
      <c r="Y1569" s="90"/>
      <c r="Z1569" s="90"/>
      <c r="AA1569" s="90"/>
      <c r="AB1569" s="90"/>
    </row>
    <row r="1570" ht="12.75" customHeight="1">
      <c r="A1570" s="87"/>
      <c r="B1570" s="90"/>
      <c r="C1570" s="90"/>
      <c r="D1570" s="126">
        <v>4.0</v>
      </c>
      <c r="E1570" s="127">
        <v>72.31</v>
      </c>
      <c r="F1570" s="128">
        <f t="shared" si="7"/>
        <v>47.0015</v>
      </c>
      <c r="G1570" s="129">
        <f t="shared" si="1"/>
        <v>25.3085</v>
      </c>
      <c r="H1570" s="130">
        <f t="shared" si="2"/>
        <v>0.35</v>
      </c>
      <c r="I1570" s="131">
        <v>44718.0</v>
      </c>
      <c r="J1570" s="132">
        <v>44754.0</v>
      </c>
      <c r="K1570" s="123"/>
      <c r="L1570" s="90"/>
      <c r="M1570" s="133">
        <f t="shared" si="3"/>
        <v>18.0775</v>
      </c>
      <c r="N1570" s="99"/>
      <c r="O1570" s="133">
        <f t="shared" si="5"/>
        <v>11.750375</v>
      </c>
      <c r="P1570" s="134">
        <v>0.89</v>
      </c>
      <c r="Q1570" s="90"/>
      <c r="R1570" s="99">
        <f>IF(AND(H1570&lt;='Product Ratings'!$E$5,H1570&gt;='Product Ratings'!$D$5),'Product Ratings'!$C$5,IF(AND(H1570&lt;='Product Ratings'!$E$6,H1570&gt;='Product Ratings'!$D$6),'Product Ratings'!$C$6,IF(AND(H1570&lt;='Product Ratings'!$E$7,H1570&gt;='Product Ratings'!$D$7),'Product Ratings'!$C$7,IF(AND(H1570&lt;='Product Ratings'!$E$8,H1570&gt;='Product Ratings'!$D$8),'Product Ratings'!$C$8,IF(H1570&gt;='Product Ratings'!$D$9,'Product Ratings'!$C$9)))))</f>
        <v>2</v>
      </c>
      <c r="S1570" s="99">
        <f>IF(AND(D1570&lt;='Product Ratings'!$I$5,D1570&gt;='Product Ratings'!$H$5),'Product Ratings'!$F$5,IF(AND(D1570&lt;='Product Ratings'!$I$6,D1570&gt;='Product Ratings'!$H$6),'Product Ratings'!$F$6,IF(AND(D1570&lt;='Product Ratings'!$I$7,I1570&gt;='Product Ratings'!$H$7),'Product Ratings'!$F$7,IF(AND(D1570&lt;='Product Ratings'!$I$8,D1570&gt;='Product Ratings'!$H$8),'Product Ratings'!$F$8,IF(D1570&gt;='Product Ratings'!$H$9,'Product Ratings'!$F$9)))))</f>
        <v>1</v>
      </c>
      <c r="T1570" s="99">
        <f>IF(AND(O1570&lt;='Product Ratings'!$M$5,O1570&gt;='Product Ratings'!$L$5),'Product Ratings'!$J$5,IF(AND(O1570&lt;='Product Ratings'!$M$6,O1570&gt;='Product Ratings'!$L$6),'Product Ratings'!$J$6,IF(AND(O1570&lt;='Product Ratings'!$M$7,O1570&gt;='Product Ratings'!$L$7),'Product Ratings'!$J$7,IF(AND(O1570&lt;='Product Ratings'!$M$8,O1570&gt;='Product Ratings'!$L$8),'Product Ratings'!$J$8,IF(O1570&gt;='Product Ratings'!$L$9,'Product Ratings'!$J$9)))))</f>
        <v>5</v>
      </c>
      <c r="U1570" s="99" t="b">
        <f>IF(AND(N1570&lt;='Product Ratings'!$R$5,N1570&gt;='Product Ratings'!$Q$5),'Product Ratings'!$O$5,IF(AND(N1570&lt;='Product Ratings'!$R$6,N1570&gt;='Product Ratings'!$Q$6),'Product Ratings'!$O$6,IF(AND(N1570&lt;='Product Ratings'!$R$7,N1570&gt;='Product Ratings'!$Q$7),'Product Ratings'!$O$7,IF(AND(N1570&lt;='Product Ratings'!$R$8,N1570&gt;='Product Ratings'!$Q$8),'Product Ratings'!$O$8,IF(N1570&gt;='Product Ratings'!$Q$9,'Product Ratings'!$O$9)))))</f>
        <v>0</v>
      </c>
      <c r="V1570" s="99">
        <f>IF(AND(P1570&lt;='Product Ratings'!$V$5,P1570&gt;='Product Ratings'!$U$5),'Product Ratings'!$S$5,IF(AND(P1570&lt;='Product Ratings'!$V$6,P1570&gt;='Product Ratings'!$U$6),'Product Ratings'!$S$6,IF(AND(P1570&lt;='Product Ratings'!$V$7,P1570&gt;='Product Ratings'!$U$7),'Product Ratings'!$S$7,IF(AND(P1570&lt;='Product Ratings'!$V$8,P1570&gt;='Product Ratings'!$U$8),'Product Ratings'!$S$8,IF(P1570&gt;='Product Ratings'!$U$9,'Product Ratings'!$S$9)))))</f>
        <v>5</v>
      </c>
      <c r="W1570" s="135">
        <f t="shared" si="6"/>
        <v>13</v>
      </c>
      <c r="X1570" s="90"/>
      <c r="Y1570" s="90"/>
      <c r="Z1570" s="90"/>
      <c r="AA1570" s="90"/>
      <c r="AB1570" s="90"/>
    </row>
    <row r="1571" ht="12.75" customHeight="1">
      <c r="A1571" s="87"/>
      <c r="B1571" s="90"/>
      <c r="C1571" s="90"/>
      <c r="D1571" s="126">
        <v>5.0</v>
      </c>
      <c r="E1571" s="127">
        <v>243.48</v>
      </c>
      <c r="F1571" s="128">
        <f t="shared" si="7"/>
        <v>158.262</v>
      </c>
      <c r="G1571" s="129">
        <f t="shared" si="1"/>
        <v>85.218</v>
      </c>
      <c r="H1571" s="130">
        <f t="shared" si="2"/>
        <v>0.35</v>
      </c>
      <c r="I1571" s="131">
        <v>44719.0</v>
      </c>
      <c r="J1571" s="132">
        <v>44755.0</v>
      </c>
      <c r="K1571" s="123"/>
      <c r="L1571" s="90"/>
      <c r="M1571" s="133">
        <f t="shared" si="3"/>
        <v>48.696</v>
      </c>
      <c r="N1571" s="99"/>
      <c r="O1571" s="133">
        <f t="shared" si="5"/>
        <v>31.6524</v>
      </c>
      <c r="P1571" s="134">
        <v>0.9</v>
      </c>
      <c r="Q1571" s="90"/>
      <c r="R1571" s="99">
        <f>IF(AND(H1571&lt;='Product Ratings'!$E$5,H1571&gt;='Product Ratings'!$D$5),'Product Ratings'!$C$5,IF(AND(H1571&lt;='Product Ratings'!$E$6,H1571&gt;='Product Ratings'!$D$6),'Product Ratings'!$C$6,IF(AND(H1571&lt;='Product Ratings'!$E$7,H1571&gt;='Product Ratings'!$D$7),'Product Ratings'!$C$7,IF(AND(H1571&lt;='Product Ratings'!$E$8,H1571&gt;='Product Ratings'!$D$8),'Product Ratings'!$C$8,IF(H1571&gt;='Product Ratings'!$D$9,'Product Ratings'!$C$9)))))</f>
        <v>2</v>
      </c>
      <c r="S1571" s="99">
        <f>IF(AND(D1571&lt;='Product Ratings'!$I$5,D1571&gt;='Product Ratings'!$H$5),'Product Ratings'!$F$5,IF(AND(D1571&lt;='Product Ratings'!$I$6,D1571&gt;='Product Ratings'!$H$6),'Product Ratings'!$F$6,IF(AND(D1571&lt;='Product Ratings'!$I$7,I1571&gt;='Product Ratings'!$H$7),'Product Ratings'!$F$7,IF(AND(D1571&lt;='Product Ratings'!$I$8,D1571&gt;='Product Ratings'!$H$8),'Product Ratings'!$F$8,IF(D1571&gt;='Product Ratings'!$H$9,'Product Ratings'!$F$9)))))</f>
        <v>1</v>
      </c>
      <c r="T1571" s="99">
        <f>IF(AND(O1571&lt;='Product Ratings'!$M$5,O1571&gt;='Product Ratings'!$L$5),'Product Ratings'!$J$5,IF(AND(O1571&lt;='Product Ratings'!$M$6,O1571&gt;='Product Ratings'!$L$6),'Product Ratings'!$J$6,IF(AND(O1571&lt;='Product Ratings'!$M$7,O1571&gt;='Product Ratings'!$L$7),'Product Ratings'!$J$7,IF(AND(O1571&lt;='Product Ratings'!$M$8,O1571&gt;='Product Ratings'!$L$8),'Product Ratings'!$J$8,IF(O1571&gt;='Product Ratings'!$L$9,'Product Ratings'!$J$9)))))</f>
        <v>4</v>
      </c>
      <c r="U1571" s="99" t="b">
        <f>IF(AND(N1571&lt;='Product Ratings'!$R$5,N1571&gt;='Product Ratings'!$Q$5),'Product Ratings'!$O$5,IF(AND(N1571&lt;='Product Ratings'!$R$6,N1571&gt;='Product Ratings'!$Q$6),'Product Ratings'!$O$6,IF(AND(N1571&lt;='Product Ratings'!$R$7,N1571&gt;='Product Ratings'!$Q$7),'Product Ratings'!$O$7,IF(AND(N1571&lt;='Product Ratings'!$R$8,N1571&gt;='Product Ratings'!$Q$8),'Product Ratings'!$O$8,IF(N1571&gt;='Product Ratings'!$Q$9,'Product Ratings'!$O$9)))))</f>
        <v>0</v>
      </c>
      <c r="V1571" s="99">
        <f>IF(AND(P1571&lt;='Product Ratings'!$V$5,P1571&gt;='Product Ratings'!$U$5),'Product Ratings'!$S$5,IF(AND(P1571&lt;='Product Ratings'!$V$6,P1571&gt;='Product Ratings'!$U$6),'Product Ratings'!$S$6,IF(AND(P1571&lt;='Product Ratings'!$V$7,P1571&gt;='Product Ratings'!$U$7),'Product Ratings'!$S$7,IF(AND(P1571&lt;='Product Ratings'!$V$8,P1571&gt;='Product Ratings'!$U$8),'Product Ratings'!$S$8,IF(P1571&gt;='Product Ratings'!$U$9,'Product Ratings'!$S$9)))))</f>
        <v>5</v>
      </c>
      <c r="W1571" s="135">
        <f t="shared" si="6"/>
        <v>12</v>
      </c>
      <c r="X1571" s="90"/>
      <c r="Y1571" s="90"/>
      <c r="Z1571" s="90"/>
      <c r="AA1571" s="90"/>
      <c r="AB1571" s="90"/>
    </row>
    <row r="1572" ht="12.75" customHeight="1">
      <c r="A1572" s="87"/>
      <c r="B1572" s="90"/>
      <c r="C1572" s="90"/>
      <c r="D1572" s="126">
        <v>6.0</v>
      </c>
      <c r="E1572" s="127">
        <v>426.09</v>
      </c>
      <c r="F1572" s="128">
        <f t="shared" si="7"/>
        <v>276.9585</v>
      </c>
      <c r="G1572" s="129">
        <f t="shared" si="1"/>
        <v>149.1315</v>
      </c>
      <c r="H1572" s="130">
        <f t="shared" si="2"/>
        <v>0.35</v>
      </c>
      <c r="I1572" s="131">
        <v>44720.0</v>
      </c>
      <c r="J1572" s="132">
        <v>44756.0</v>
      </c>
      <c r="K1572" s="123"/>
      <c r="L1572" s="90"/>
      <c r="M1572" s="133">
        <f t="shared" si="3"/>
        <v>71.015</v>
      </c>
      <c r="N1572" s="99"/>
      <c r="O1572" s="133">
        <f t="shared" si="5"/>
        <v>46.15975</v>
      </c>
      <c r="P1572" s="134">
        <v>0.91</v>
      </c>
      <c r="Q1572" s="90"/>
      <c r="R1572" s="99">
        <f>IF(AND(H1572&lt;='Product Ratings'!$E$5,H1572&gt;='Product Ratings'!$D$5),'Product Ratings'!$C$5,IF(AND(H1572&lt;='Product Ratings'!$E$6,H1572&gt;='Product Ratings'!$D$6),'Product Ratings'!$C$6,IF(AND(H1572&lt;='Product Ratings'!$E$7,H1572&gt;='Product Ratings'!$D$7),'Product Ratings'!$C$7,IF(AND(H1572&lt;='Product Ratings'!$E$8,H1572&gt;='Product Ratings'!$D$8),'Product Ratings'!$C$8,IF(H1572&gt;='Product Ratings'!$D$9,'Product Ratings'!$C$9)))))</f>
        <v>2</v>
      </c>
      <c r="S1572" s="99">
        <f>IF(AND(D1572&lt;='Product Ratings'!$I$5,D1572&gt;='Product Ratings'!$H$5),'Product Ratings'!$F$5,IF(AND(D1572&lt;='Product Ratings'!$I$6,D1572&gt;='Product Ratings'!$H$6),'Product Ratings'!$F$6,IF(AND(D1572&lt;='Product Ratings'!$I$7,I1572&gt;='Product Ratings'!$H$7),'Product Ratings'!$F$7,IF(AND(D1572&lt;='Product Ratings'!$I$8,D1572&gt;='Product Ratings'!$H$8),'Product Ratings'!$F$8,IF(D1572&gt;='Product Ratings'!$H$9,'Product Ratings'!$F$9)))))</f>
        <v>2</v>
      </c>
      <c r="T1572" s="99">
        <f>IF(AND(O1572&lt;='Product Ratings'!$M$5,O1572&gt;='Product Ratings'!$L$5),'Product Ratings'!$J$5,IF(AND(O1572&lt;='Product Ratings'!$M$6,O1572&gt;='Product Ratings'!$L$6),'Product Ratings'!$J$6,IF(AND(O1572&lt;='Product Ratings'!$M$7,O1572&gt;='Product Ratings'!$L$7),'Product Ratings'!$J$7,IF(AND(O1572&lt;='Product Ratings'!$M$8,O1572&gt;='Product Ratings'!$L$8),'Product Ratings'!$J$8,IF(O1572&gt;='Product Ratings'!$L$9,'Product Ratings'!$J$9)))))</f>
        <v>3</v>
      </c>
      <c r="U1572" s="99" t="b">
        <f>IF(AND(N1572&lt;='Product Ratings'!$R$5,N1572&gt;='Product Ratings'!$Q$5),'Product Ratings'!$O$5,IF(AND(N1572&lt;='Product Ratings'!$R$6,N1572&gt;='Product Ratings'!$Q$6),'Product Ratings'!$O$6,IF(AND(N1572&lt;='Product Ratings'!$R$7,N1572&gt;='Product Ratings'!$Q$7),'Product Ratings'!$O$7,IF(AND(N1572&lt;='Product Ratings'!$R$8,N1572&gt;='Product Ratings'!$Q$8),'Product Ratings'!$O$8,IF(N1572&gt;='Product Ratings'!$Q$9,'Product Ratings'!$O$9)))))</f>
        <v>0</v>
      </c>
      <c r="V1572" s="99">
        <f>IF(AND(P1572&lt;='Product Ratings'!$V$5,P1572&gt;='Product Ratings'!$U$5),'Product Ratings'!$S$5,IF(AND(P1572&lt;='Product Ratings'!$V$6,P1572&gt;='Product Ratings'!$U$6),'Product Ratings'!$S$6,IF(AND(P1572&lt;='Product Ratings'!$V$7,P1572&gt;='Product Ratings'!$U$7),'Product Ratings'!$S$7,IF(AND(P1572&lt;='Product Ratings'!$V$8,P1572&gt;='Product Ratings'!$U$8),'Product Ratings'!$S$8,IF(P1572&gt;='Product Ratings'!$U$9,'Product Ratings'!$S$9)))))</f>
        <v>5</v>
      </c>
      <c r="W1572" s="135">
        <f t="shared" si="6"/>
        <v>12</v>
      </c>
      <c r="X1572" s="90"/>
      <c r="Y1572" s="90"/>
      <c r="Z1572" s="90"/>
      <c r="AA1572" s="90"/>
      <c r="AB1572" s="90"/>
    </row>
    <row r="1573" ht="12.75" customHeight="1">
      <c r="A1573" s="87"/>
      <c r="B1573" s="90"/>
      <c r="C1573" s="90"/>
      <c r="D1573" s="126">
        <v>1.0</v>
      </c>
      <c r="E1573" s="127">
        <v>255.65</v>
      </c>
      <c r="F1573" s="128">
        <f t="shared" si="7"/>
        <v>166.1725</v>
      </c>
      <c r="G1573" s="129">
        <f t="shared" si="1"/>
        <v>89.4775</v>
      </c>
      <c r="H1573" s="130">
        <f t="shared" si="2"/>
        <v>0.35</v>
      </c>
      <c r="I1573" s="131">
        <v>44721.0</v>
      </c>
      <c r="J1573" s="132">
        <v>44757.0</v>
      </c>
      <c r="K1573" s="123"/>
      <c r="L1573" s="90"/>
      <c r="M1573" s="133">
        <f t="shared" si="3"/>
        <v>255.65</v>
      </c>
      <c r="N1573" s="99"/>
      <c r="O1573" s="133">
        <f t="shared" si="5"/>
        <v>166.1725</v>
      </c>
      <c r="P1573" s="134">
        <v>0.94</v>
      </c>
      <c r="Q1573" s="90"/>
      <c r="R1573" s="99">
        <f>IF(AND(H1573&lt;='Product Ratings'!$E$5,H1573&gt;='Product Ratings'!$D$5),'Product Ratings'!$C$5,IF(AND(H1573&lt;='Product Ratings'!$E$6,H1573&gt;='Product Ratings'!$D$6),'Product Ratings'!$C$6,IF(AND(H1573&lt;='Product Ratings'!$E$7,H1573&gt;='Product Ratings'!$D$7),'Product Ratings'!$C$7,IF(AND(H1573&lt;='Product Ratings'!$E$8,H1573&gt;='Product Ratings'!$D$8),'Product Ratings'!$C$8,IF(H1573&gt;='Product Ratings'!$D$9,'Product Ratings'!$C$9)))))</f>
        <v>2</v>
      </c>
      <c r="S1573" s="99">
        <f>IF(AND(D1573&lt;='Product Ratings'!$I$5,D1573&gt;='Product Ratings'!$H$5),'Product Ratings'!$F$5,IF(AND(D1573&lt;='Product Ratings'!$I$6,D1573&gt;='Product Ratings'!$H$6),'Product Ratings'!$F$6,IF(AND(D1573&lt;='Product Ratings'!$I$7,I1573&gt;='Product Ratings'!$H$7),'Product Ratings'!$F$7,IF(AND(D1573&lt;='Product Ratings'!$I$8,D1573&gt;='Product Ratings'!$H$8),'Product Ratings'!$F$8,IF(D1573&gt;='Product Ratings'!$H$9,'Product Ratings'!$F$9)))))</f>
        <v>1</v>
      </c>
      <c r="T1573" s="99">
        <f>IF(AND(O1573&lt;='Product Ratings'!$M$5,O1573&gt;='Product Ratings'!$L$5),'Product Ratings'!$J$5,IF(AND(O1573&lt;='Product Ratings'!$M$6,O1573&gt;='Product Ratings'!$L$6),'Product Ratings'!$J$6,IF(AND(O1573&lt;='Product Ratings'!$M$7,O1573&gt;='Product Ratings'!$L$7),'Product Ratings'!$J$7,IF(AND(O1573&lt;='Product Ratings'!$M$8,O1573&gt;='Product Ratings'!$L$8),'Product Ratings'!$J$8,IF(O1573&gt;='Product Ratings'!$L$9,'Product Ratings'!$J$9)))))</f>
        <v>2</v>
      </c>
      <c r="U1573" s="99" t="b">
        <f>IF(AND(N1573&lt;='Product Ratings'!$R$5,N1573&gt;='Product Ratings'!$Q$5),'Product Ratings'!$O$5,IF(AND(N1573&lt;='Product Ratings'!$R$6,N1573&gt;='Product Ratings'!$Q$6),'Product Ratings'!$O$6,IF(AND(N1573&lt;='Product Ratings'!$R$7,N1573&gt;='Product Ratings'!$Q$7),'Product Ratings'!$O$7,IF(AND(N1573&lt;='Product Ratings'!$R$8,N1573&gt;='Product Ratings'!$Q$8),'Product Ratings'!$O$8,IF(N1573&gt;='Product Ratings'!$Q$9,'Product Ratings'!$O$9)))))</f>
        <v>0</v>
      </c>
      <c r="V1573" s="99">
        <f>IF(AND(P1573&lt;='Product Ratings'!$V$5,P1573&gt;='Product Ratings'!$U$5),'Product Ratings'!$S$5,IF(AND(P1573&lt;='Product Ratings'!$V$6,P1573&gt;='Product Ratings'!$U$6),'Product Ratings'!$S$6,IF(AND(P1573&lt;='Product Ratings'!$V$7,P1573&gt;='Product Ratings'!$U$7),'Product Ratings'!$S$7,IF(AND(P1573&lt;='Product Ratings'!$V$8,P1573&gt;='Product Ratings'!$U$8),'Product Ratings'!$S$8,IF(P1573&gt;='Product Ratings'!$U$9,'Product Ratings'!$S$9)))))</f>
        <v>5</v>
      </c>
      <c r="W1573" s="135">
        <f t="shared" si="6"/>
        <v>10</v>
      </c>
      <c r="X1573" s="90"/>
      <c r="Y1573" s="90"/>
      <c r="Z1573" s="90"/>
      <c r="AA1573" s="90"/>
      <c r="AB1573" s="90"/>
    </row>
    <row r="1574" ht="12.75" customHeight="1">
      <c r="A1574" s="87"/>
      <c r="B1574" s="90"/>
      <c r="C1574" s="90"/>
      <c r="D1574" s="126">
        <v>2.0</v>
      </c>
      <c r="E1574" s="127">
        <v>134.22</v>
      </c>
      <c r="F1574" s="128">
        <f t="shared" si="7"/>
        <v>87.243</v>
      </c>
      <c r="G1574" s="129">
        <f t="shared" si="1"/>
        <v>46.977</v>
      </c>
      <c r="H1574" s="130">
        <f t="shared" si="2"/>
        <v>0.35</v>
      </c>
      <c r="I1574" s="131">
        <v>44722.0</v>
      </c>
      <c r="J1574" s="132">
        <v>44758.0</v>
      </c>
      <c r="K1574" s="123"/>
      <c r="L1574" s="90"/>
      <c r="M1574" s="133">
        <f t="shared" si="3"/>
        <v>67.11</v>
      </c>
      <c r="N1574" s="99"/>
      <c r="O1574" s="133">
        <f t="shared" si="5"/>
        <v>43.6215</v>
      </c>
      <c r="P1574" s="134">
        <v>0.97</v>
      </c>
      <c r="Q1574" s="90"/>
      <c r="R1574" s="99">
        <f>IF(AND(H1574&lt;='Product Ratings'!$E$5,H1574&gt;='Product Ratings'!$D$5),'Product Ratings'!$C$5,IF(AND(H1574&lt;='Product Ratings'!$E$6,H1574&gt;='Product Ratings'!$D$6),'Product Ratings'!$C$6,IF(AND(H1574&lt;='Product Ratings'!$E$7,H1574&gt;='Product Ratings'!$D$7),'Product Ratings'!$C$7,IF(AND(H1574&lt;='Product Ratings'!$E$8,H1574&gt;='Product Ratings'!$D$8),'Product Ratings'!$C$8,IF(H1574&gt;='Product Ratings'!$D$9,'Product Ratings'!$C$9)))))</f>
        <v>2</v>
      </c>
      <c r="S1574" s="99">
        <f>IF(AND(D1574&lt;='Product Ratings'!$I$5,D1574&gt;='Product Ratings'!$H$5),'Product Ratings'!$F$5,IF(AND(D1574&lt;='Product Ratings'!$I$6,D1574&gt;='Product Ratings'!$H$6),'Product Ratings'!$F$6,IF(AND(D1574&lt;='Product Ratings'!$I$7,I1574&gt;='Product Ratings'!$H$7),'Product Ratings'!$F$7,IF(AND(D1574&lt;='Product Ratings'!$I$8,D1574&gt;='Product Ratings'!$H$8),'Product Ratings'!$F$8,IF(D1574&gt;='Product Ratings'!$H$9,'Product Ratings'!$F$9)))))</f>
        <v>1</v>
      </c>
      <c r="T1574" s="99">
        <f>IF(AND(O1574&lt;='Product Ratings'!$M$5,O1574&gt;='Product Ratings'!$L$5),'Product Ratings'!$J$5,IF(AND(O1574&lt;='Product Ratings'!$M$6,O1574&gt;='Product Ratings'!$L$6),'Product Ratings'!$J$6,IF(AND(O1574&lt;='Product Ratings'!$M$7,O1574&gt;='Product Ratings'!$L$7),'Product Ratings'!$J$7,IF(AND(O1574&lt;='Product Ratings'!$M$8,O1574&gt;='Product Ratings'!$L$8),'Product Ratings'!$J$8,IF(O1574&gt;='Product Ratings'!$L$9,'Product Ratings'!$J$9)))))</f>
        <v>3</v>
      </c>
      <c r="U1574" s="99" t="b">
        <f>IF(AND(N1574&lt;='Product Ratings'!$R$5,N1574&gt;='Product Ratings'!$Q$5),'Product Ratings'!$O$5,IF(AND(N1574&lt;='Product Ratings'!$R$6,N1574&gt;='Product Ratings'!$Q$6),'Product Ratings'!$O$6,IF(AND(N1574&lt;='Product Ratings'!$R$7,N1574&gt;='Product Ratings'!$Q$7),'Product Ratings'!$O$7,IF(AND(N1574&lt;='Product Ratings'!$R$8,N1574&gt;='Product Ratings'!$Q$8),'Product Ratings'!$O$8,IF(N1574&gt;='Product Ratings'!$Q$9,'Product Ratings'!$O$9)))))</f>
        <v>0</v>
      </c>
      <c r="V1574" s="99">
        <f>IF(AND(P1574&lt;='Product Ratings'!$V$5,P1574&gt;='Product Ratings'!$U$5),'Product Ratings'!$S$5,IF(AND(P1574&lt;='Product Ratings'!$V$6,P1574&gt;='Product Ratings'!$U$6),'Product Ratings'!$S$6,IF(AND(P1574&lt;='Product Ratings'!$V$7,P1574&gt;='Product Ratings'!$U$7),'Product Ratings'!$S$7,IF(AND(P1574&lt;='Product Ratings'!$V$8,P1574&gt;='Product Ratings'!$U$8),'Product Ratings'!$S$8,IF(P1574&gt;='Product Ratings'!$U$9,'Product Ratings'!$S$9)))))</f>
        <v>5</v>
      </c>
      <c r="W1574" s="135">
        <f t="shared" si="6"/>
        <v>11</v>
      </c>
      <c r="X1574" s="90"/>
      <c r="Y1574" s="90"/>
      <c r="Z1574" s="90"/>
      <c r="AA1574" s="90"/>
      <c r="AB1574" s="90"/>
    </row>
    <row r="1575" ht="12.75" customHeight="1">
      <c r="A1575" s="87"/>
      <c r="B1575" s="90"/>
      <c r="C1575" s="90"/>
      <c r="D1575" s="126">
        <v>3.0</v>
      </c>
      <c r="E1575" s="127">
        <v>954.78</v>
      </c>
      <c r="F1575" s="128">
        <f t="shared" si="7"/>
        <v>620.607</v>
      </c>
      <c r="G1575" s="129">
        <f t="shared" si="1"/>
        <v>334.173</v>
      </c>
      <c r="H1575" s="130">
        <f t="shared" si="2"/>
        <v>0.35</v>
      </c>
      <c r="I1575" s="131">
        <v>44723.0</v>
      </c>
      <c r="J1575" s="132">
        <v>44759.0</v>
      </c>
      <c r="K1575" s="123"/>
      <c r="L1575" s="90"/>
      <c r="M1575" s="133">
        <f t="shared" si="3"/>
        <v>318.26</v>
      </c>
      <c r="N1575" s="99"/>
      <c r="O1575" s="133">
        <f t="shared" si="5"/>
        <v>206.869</v>
      </c>
      <c r="P1575" s="134">
        <v>0.93</v>
      </c>
      <c r="Q1575" s="90"/>
      <c r="R1575" s="99">
        <f>IF(AND(H1575&lt;='Product Ratings'!$E$5,H1575&gt;='Product Ratings'!$D$5),'Product Ratings'!$C$5,IF(AND(H1575&lt;='Product Ratings'!$E$6,H1575&gt;='Product Ratings'!$D$6),'Product Ratings'!$C$6,IF(AND(H1575&lt;='Product Ratings'!$E$7,H1575&gt;='Product Ratings'!$D$7),'Product Ratings'!$C$7,IF(AND(H1575&lt;='Product Ratings'!$E$8,H1575&gt;='Product Ratings'!$D$8),'Product Ratings'!$C$8,IF(H1575&gt;='Product Ratings'!$D$9,'Product Ratings'!$C$9)))))</f>
        <v>2</v>
      </c>
      <c r="S1575" s="99">
        <f>IF(AND(D1575&lt;='Product Ratings'!$I$5,D1575&gt;='Product Ratings'!$H$5),'Product Ratings'!$F$5,IF(AND(D1575&lt;='Product Ratings'!$I$6,D1575&gt;='Product Ratings'!$H$6),'Product Ratings'!$F$6,IF(AND(D1575&lt;='Product Ratings'!$I$7,I1575&gt;='Product Ratings'!$H$7),'Product Ratings'!$F$7,IF(AND(D1575&lt;='Product Ratings'!$I$8,D1575&gt;='Product Ratings'!$H$8),'Product Ratings'!$F$8,IF(D1575&gt;='Product Ratings'!$H$9,'Product Ratings'!$F$9)))))</f>
        <v>1</v>
      </c>
      <c r="T1575" s="99">
        <f>IF(AND(O1575&lt;='Product Ratings'!$M$5,O1575&gt;='Product Ratings'!$L$5),'Product Ratings'!$J$5,IF(AND(O1575&lt;='Product Ratings'!$M$6,O1575&gt;='Product Ratings'!$L$6),'Product Ratings'!$J$6,IF(AND(O1575&lt;='Product Ratings'!$M$7,O1575&gt;='Product Ratings'!$L$7),'Product Ratings'!$J$7,IF(AND(O1575&lt;='Product Ratings'!$M$8,O1575&gt;='Product Ratings'!$L$8),'Product Ratings'!$J$8,IF(O1575&gt;='Product Ratings'!$L$9,'Product Ratings'!$J$9)))))</f>
        <v>1</v>
      </c>
      <c r="U1575" s="99" t="b">
        <f>IF(AND(N1575&lt;='Product Ratings'!$R$5,N1575&gt;='Product Ratings'!$Q$5),'Product Ratings'!$O$5,IF(AND(N1575&lt;='Product Ratings'!$R$6,N1575&gt;='Product Ratings'!$Q$6),'Product Ratings'!$O$6,IF(AND(N1575&lt;='Product Ratings'!$R$7,N1575&gt;='Product Ratings'!$Q$7),'Product Ratings'!$O$7,IF(AND(N1575&lt;='Product Ratings'!$R$8,N1575&gt;='Product Ratings'!$Q$8),'Product Ratings'!$O$8,IF(N1575&gt;='Product Ratings'!$Q$9,'Product Ratings'!$O$9)))))</f>
        <v>0</v>
      </c>
      <c r="V1575" s="99">
        <f>IF(AND(P1575&lt;='Product Ratings'!$V$5,P1575&gt;='Product Ratings'!$U$5),'Product Ratings'!$S$5,IF(AND(P1575&lt;='Product Ratings'!$V$6,P1575&gt;='Product Ratings'!$U$6),'Product Ratings'!$S$6,IF(AND(P1575&lt;='Product Ratings'!$V$7,P1575&gt;='Product Ratings'!$U$7),'Product Ratings'!$S$7,IF(AND(P1575&lt;='Product Ratings'!$V$8,P1575&gt;='Product Ratings'!$U$8),'Product Ratings'!$S$8,IF(P1575&gt;='Product Ratings'!$U$9,'Product Ratings'!$S$9)))))</f>
        <v>5</v>
      </c>
      <c r="W1575" s="135">
        <f t="shared" si="6"/>
        <v>9</v>
      </c>
      <c r="X1575" s="90"/>
      <c r="Y1575" s="90"/>
      <c r="Z1575" s="90"/>
      <c r="AA1575" s="90"/>
      <c r="AB1575" s="90"/>
    </row>
    <row r="1576" ht="12.75" customHeight="1">
      <c r="A1576" s="87"/>
      <c r="B1576" s="90"/>
      <c r="C1576" s="90"/>
      <c r="D1576" s="126">
        <v>4.0</v>
      </c>
      <c r="E1576" s="127">
        <v>16.52</v>
      </c>
      <c r="F1576" s="128">
        <f t="shared" si="7"/>
        <v>10.738</v>
      </c>
      <c r="G1576" s="129">
        <f t="shared" si="1"/>
        <v>5.782</v>
      </c>
      <c r="H1576" s="130">
        <f t="shared" si="2"/>
        <v>0.35</v>
      </c>
      <c r="I1576" s="131">
        <v>44724.0</v>
      </c>
      <c r="J1576" s="132">
        <v>44760.0</v>
      </c>
      <c r="K1576" s="123"/>
      <c r="L1576" s="90"/>
      <c r="M1576" s="133">
        <f t="shared" si="3"/>
        <v>4.13</v>
      </c>
      <c r="N1576" s="99"/>
      <c r="O1576" s="133">
        <f t="shared" si="5"/>
        <v>2.6845</v>
      </c>
      <c r="P1576" s="134">
        <v>0.65</v>
      </c>
      <c r="Q1576" s="90"/>
      <c r="R1576" s="99">
        <f>IF(AND(H1576&lt;='Product Ratings'!$E$5,H1576&gt;='Product Ratings'!$D$5),'Product Ratings'!$C$5,IF(AND(H1576&lt;='Product Ratings'!$E$6,H1576&gt;='Product Ratings'!$D$6),'Product Ratings'!$C$6,IF(AND(H1576&lt;='Product Ratings'!$E$7,H1576&gt;='Product Ratings'!$D$7),'Product Ratings'!$C$7,IF(AND(H1576&lt;='Product Ratings'!$E$8,H1576&gt;='Product Ratings'!$D$8),'Product Ratings'!$C$8,IF(H1576&gt;='Product Ratings'!$D$9,'Product Ratings'!$C$9)))))</f>
        <v>2</v>
      </c>
      <c r="S1576" s="99">
        <f>IF(AND(D1576&lt;='Product Ratings'!$I$5,D1576&gt;='Product Ratings'!$H$5),'Product Ratings'!$F$5,IF(AND(D1576&lt;='Product Ratings'!$I$6,D1576&gt;='Product Ratings'!$H$6),'Product Ratings'!$F$6,IF(AND(D1576&lt;='Product Ratings'!$I$7,I1576&gt;='Product Ratings'!$H$7),'Product Ratings'!$F$7,IF(AND(D1576&lt;='Product Ratings'!$I$8,D1576&gt;='Product Ratings'!$H$8),'Product Ratings'!$F$8,IF(D1576&gt;='Product Ratings'!$H$9,'Product Ratings'!$F$9)))))</f>
        <v>1</v>
      </c>
      <c r="T1576" s="99">
        <f>IF(AND(O1576&lt;='Product Ratings'!$M$5,O1576&gt;='Product Ratings'!$L$5),'Product Ratings'!$J$5,IF(AND(O1576&lt;='Product Ratings'!$M$6,O1576&gt;='Product Ratings'!$L$6),'Product Ratings'!$J$6,IF(AND(O1576&lt;='Product Ratings'!$M$7,O1576&gt;='Product Ratings'!$L$7),'Product Ratings'!$J$7,IF(AND(O1576&lt;='Product Ratings'!$M$8,O1576&gt;='Product Ratings'!$L$8),'Product Ratings'!$J$8,IF(O1576&gt;='Product Ratings'!$L$9,'Product Ratings'!$J$9)))))</f>
        <v>5</v>
      </c>
      <c r="U1576" s="99" t="b">
        <f>IF(AND(N1576&lt;='Product Ratings'!$R$5,N1576&gt;='Product Ratings'!$Q$5),'Product Ratings'!$O$5,IF(AND(N1576&lt;='Product Ratings'!$R$6,N1576&gt;='Product Ratings'!$Q$6),'Product Ratings'!$O$6,IF(AND(N1576&lt;='Product Ratings'!$R$7,N1576&gt;='Product Ratings'!$Q$7),'Product Ratings'!$O$7,IF(AND(N1576&lt;='Product Ratings'!$R$8,N1576&gt;='Product Ratings'!$Q$8),'Product Ratings'!$O$8,IF(N1576&gt;='Product Ratings'!$Q$9,'Product Ratings'!$O$9)))))</f>
        <v>0</v>
      </c>
      <c r="V1576" s="99">
        <f>IF(AND(P1576&lt;='Product Ratings'!$V$5,P1576&gt;='Product Ratings'!$U$5),'Product Ratings'!$S$5,IF(AND(P1576&lt;='Product Ratings'!$V$6,P1576&gt;='Product Ratings'!$U$6),'Product Ratings'!$S$6,IF(AND(P1576&lt;='Product Ratings'!$V$7,P1576&gt;='Product Ratings'!$U$7),'Product Ratings'!$S$7,IF(AND(P1576&lt;='Product Ratings'!$V$8,P1576&gt;='Product Ratings'!$U$8),'Product Ratings'!$S$8,IF(P1576&gt;='Product Ratings'!$U$9,'Product Ratings'!$S$9)))))</f>
        <v>5</v>
      </c>
      <c r="W1576" s="135">
        <f t="shared" si="6"/>
        <v>13</v>
      </c>
      <c r="X1576" s="90"/>
      <c r="Y1576" s="90"/>
      <c r="Z1576" s="90"/>
      <c r="AA1576" s="90"/>
      <c r="AB1576" s="90"/>
    </row>
    <row r="1577" ht="12.75" customHeight="1">
      <c r="A1577" s="87"/>
      <c r="B1577" s="90"/>
      <c r="C1577" s="90"/>
      <c r="D1577" s="126">
        <v>5.0</v>
      </c>
      <c r="E1577" s="127">
        <v>1017.04</v>
      </c>
      <c r="F1577" s="128">
        <f t="shared" si="7"/>
        <v>661.076</v>
      </c>
      <c r="G1577" s="129">
        <f t="shared" si="1"/>
        <v>355.964</v>
      </c>
      <c r="H1577" s="130">
        <f t="shared" si="2"/>
        <v>0.35</v>
      </c>
      <c r="I1577" s="131">
        <v>44725.0</v>
      </c>
      <c r="J1577" s="132">
        <v>44761.0</v>
      </c>
      <c r="K1577" s="123"/>
      <c r="L1577" s="90"/>
      <c r="M1577" s="133">
        <f t="shared" si="3"/>
        <v>203.408</v>
      </c>
      <c r="N1577" s="99"/>
      <c r="O1577" s="133">
        <f t="shared" si="5"/>
        <v>132.2152</v>
      </c>
      <c r="P1577" s="134">
        <v>0.45</v>
      </c>
      <c r="Q1577" s="90"/>
      <c r="R1577" s="99">
        <f>IF(AND(H1577&lt;='Product Ratings'!$E$5,H1577&gt;='Product Ratings'!$D$5),'Product Ratings'!$C$5,IF(AND(H1577&lt;='Product Ratings'!$E$6,H1577&gt;='Product Ratings'!$D$6),'Product Ratings'!$C$6,IF(AND(H1577&lt;='Product Ratings'!$E$7,H1577&gt;='Product Ratings'!$D$7),'Product Ratings'!$C$7,IF(AND(H1577&lt;='Product Ratings'!$E$8,H1577&gt;='Product Ratings'!$D$8),'Product Ratings'!$C$8,IF(H1577&gt;='Product Ratings'!$D$9,'Product Ratings'!$C$9)))))</f>
        <v>2</v>
      </c>
      <c r="S1577" s="99">
        <f>IF(AND(D1577&lt;='Product Ratings'!$I$5,D1577&gt;='Product Ratings'!$H$5),'Product Ratings'!$F$5,IF(AND(D1577&lt;='Product Ratings'!$I$6,D1577&gt;='Product Ratings'!$H$6),'Product Ratings'!$F$6,IF(AND(D1577&lt;='Product Ratings'!$I$7,I1577&gt;='Product Ratings'!$H$7),'Product Ratings'!$F$7,IF(AND(D1577&lt;='Product Ratings'!$I$8,D1577&gt;='Product Ratings'!$H$8),'Product Ratings'!$F$8,IF(D1577&gt;='Product Ratings'!$H$9,'Product Ratings'!$F$9)))))</f>
        <v>1</v>
      </c>
      <c r="T1577" s="99">
        <f>IF(AND(O1577&lt;='Product Ratings'!$M$5,O1577&gt;='Product Ratings'!$L$5),'Product Ratings'!$J$5,IF(AND(O1577&lt;='Product Ratings'!$M$6,O1577&gt;='Product Ratings'!$L$6),'Product Ratings'!$J$6,IF(AND(O1577&lt;='Product Ratings'!$M$7,O1577&gt;='Product Ratings'!$L$7),'Product Ratings'!$J$7,IF(AND(O1577&lt;='Product Ratings'!$M$8,O1577&gt;='Product Ratings'!$L$8),'Product Ratings'!$J$8,IF(O1577&gt;='Product Ratings'!$L$9,'Product Ratings'!$J$9)))))</f>
        <v>2</v>
      </c>
      <c r="U1577" s="99" t="b">
        <f>IF(AND(N1577&lt;='Product Ratings'!$R$5,N1577&gt;='Product Ratings'!$Q$5),'Product Ratings'!$O$5,IF(AND(N1577&lt;='Product Ratings'!$R$6,N1577&gt;='Product Ratings'!$Q$6),'Product Ratings'!$O$6,IF(AND(N1577&lt;='Product Ratings'!$R$7,N1577&gt;='Product Ratings'!$Q$7),'Product Ratings'!$O$7,IF(AND(N1577&lt;='Product Ratings'!$R$8,N1577&gt;='Product Ratings'!$Q$8),'Product Ratings'!$O$8,IF(N1577&gt;='Product Ratings'!$Q$9,'Product Ratings'!$O$9)))))</f>
        <v>0</v>
      </c>
      <c r="V1577" s="99">
        <f>IF(AND(P1577&lt;='Product Ratings'!$V$5,P1577&gt;='Product Ratings'!$U$5),'Product Ratings'!$S$5,IF(AND(P1577&lt;='Product Ratings'!$V$6,P1577&gt;='Product Ratings'!$U$6),'Product Ratings'!$S$6,IF(AND(P1577&lt;='Product Ratings'!$V$7,P1577&gt;='Product Ratings'!$U$7),'Product Ratings'!$S$7,IF(AND(P1577&lt;='Product Ratings'!$V$8,P1577&gt;='Product Ratings'!$U$8),'Product Ratings'!$S$8,IF(P1577&gt;='Product Ratings'!$U$9,'Product Ratings'!$S$9)))))</f>
        <v>4</v>
      </c>
      <c r="W1577" s="135">
        <f t="shared" si="6"/>
        <v>9</v>
      </c>
      <c r="X1577" s="90"/>
      <c r="Y1577" s="90"/>
      <c r="Z1577" s="90"/>
      <c r="AA1577" s="90"/>
      <c r="AB1577" s="90"/>
    </row>
    <row r="1578" ht="12.75" customHeight="1">
      <c r="A1578" s="87"/>
      <c r="B1578" s="90"/>
      <c r="C1578" s="90"/>
      <c r="D1578" s="126">
        <v>6.0</v>
      </c>
      <c r="E1578" s="127">
        <v>771.83</v>
      </c>
      <c r="F1578" s="128">
        <f t="shared" si="7"/>
        <v>501.6895</v>
      </c>
      <c r="G1578" s="129">
        <f t="shared" si="1"/>
        <v>270.1405</v>
      </c>
      <c r="H1578" s="130">
        <f t="shared" si="2"/>
        <v>0.35</v>
      </c>
      <c r="I1578" s="131">
        <v>44726.0</v>
      </c>
      <c r="J1578" s="132">
        <v>44762.0</v>
      </c>
      <c r="K1578" s="123"/>
      <c r="L1578" s="90"/>
      <c r="M1578" s="133">
        <f t="shared" si="3"/>
        <v>128.6383333</v>
      </c>
      <c r="N1578" s="99"/>
      <c r="O1578" s="133">
        <f t="shared" si="5"/>
        <v>83.61491667</v>
      </c>
      <c r="P1578" s="134">
        <v>0.48</v>
      </c>
      <c r="Q1578" s="90"/>
      <c r="R1578" s="99">
        <f>IF(AND(H1578&lt;='Product Ratings'!$E$5,H1578&gt;='Product Ratings'!$D$5),'Product Ratings'!$C$5,IF(AND(H1578&lt;='Product Ratings'!$E$6,H1578&gt;='Product Ratings'!$D$6),'Product Ratings'!$C$6,IF(AND(H1578&lt;='Product Ratings'!$E$7,H1578&gt;='Product Ratings'!$D$7),'Product Ratings'!$C$7,IF(AND(H1578&lt;='Product Ratings'!$E$8,H1578&gt;='Product Ratings'!$D$8),'Product Ratings'!$C$8,IF(H1578&gt;='Product Ratings'!$D$9,'Product Ratings'!$C$9)))))</f>
        <v>2</v>
      </c>
      <c r="S1578" s="99">
        <f>IF(AND(D1578&lt;='Product Ratings'!$I$5,D1578&gt;='Product Ratings'!$H$5),'Product Ratings'!$F$5,IF(AND(D1578&lt;='Product Ratings'!$I$6,D1578&gt;='Product Ratings'!$H$6),'Product Ratings'!$F$6,IF(AND(D1578&lt;='Product Ratings'!$I$7,I1578&gt;='Product Ratings'!$H$7),'Product Ratings'!$F$7,IF(AND(D1578&lt;='Product Ratings'!$I$8,D1578&gt;='Product Ratings'!$H$8),'Product Ratings'!$F$8,IF(D1578&gt;='Product Ratings'!$H$9,'Product Ratings'!$F$9)))))</f>
        <v>2</v>
      </c>
      <c r="T1578" s="99">
        <f>IF(AND(O1578&lt;='Product Ratings'!$M$5,O1578&gt;='Product Ratings'!$L$5),'Product Ratings'!$J$5,IF(AND(O1578&lt;='Product Ratings'!$M$6,O1578&gt;='Product Ratings'!$L$6),'Product Ratings'!$J$6,IF(AND(O1578&lt;='Product Ratings'!$M$7,O1578&gt;='Product Ratings'!$L$7),'Product Ratings'!$J$7,IF(AND(O1578&lt;='Product Ratings'!$M$8,O1578&gt;='Product Ratings'!$L$8),'Product Ratings'!$J$8,IF(O1578&gt;='Product Ratings'!$L$9,'Product Ratings'!$J$9)))))</f>
        <v>2</v>
      </c>
      <c r="U1578" s="99" t="b">
        <f>IF(AND(N1578&lt;='Product Ratings'!$R$5,N1578&gt;='Product Ratings'!$Q$5),'Product Ratings'!$O$5,IF(AND(N1578&lt;='Product Ratings'!$R$6,N1578&gt;='Product Ratings'!$Q$6),'Product Ratings'!$O$6,IF(AND(N1578&lt;='Product Ratings'!$R$7,N1578&gt;='Product Ratings'!$Q$7),'Product Ratings'!$O$7,IF(AND(N1578&lt;='Product Ratings'!$R$8,N1578&gt;='Product Ratings'!$Q$8),'Product Ratings'!$O$8,IF(N1578&gt;='Product Ratings'!$Q$9,'Product Ratings'!$O$9)))))</f>
        <v>0</v>
      </c>
      <c r="V1578" s="99">
        <f>IF(AND(P1578&lt;='Product Ratings'!$V$5,P1578&gt;='Product Ratings'!$U$5),'Product Ratings'!$S$5,IF(AND(P1578&lt;='Product Ratings'!$V$6,P1578&gt;='Product Ratings'!$U$6),'Product Ratings'!$S$6,IF(AND(P1578&lt;='Product Ratings'!$V$7,P1578&gt;='Product Ratings'!$U$7),'Product Ratings'!$S$7,IF(AND(P1578&lt;='Product Ratings'!$V$8,P1578&gt;='Product Ratings'!$U$8),'Product Ratings'!$S$8,IF(P1578&gt;='Product Ratings'!$U$9,'Product Ratings'!$S$9)))))</f>
        <v>4</v>
      </c>
      <c r="W1578" s="135">
        <f t="shared" si="6"/>
        <v>10</v>
      </c>
      <c r="X1578" s="90"/>
      <c r="Y1578" s="90"/>
      <c r="Z1578" s="90"/>
      <c r="AA1578" s="90"/>
      <c r="AB1578" s="90"/>
    </row>
    <row r="1579" ht="12.75" customHeight="1">
      <c r="A1579" s="87"/>
      <c r="B1579" s="90"/>
      <c r="C1579" s="90"/>
      <c r="D1579" s="126">
        <v>1.0</v>
      </c>
      <c r="E1579" s="127">
        <v>66.09</v>
      </c>
      <c r="F1579" s="128">
        <f t="shared" si="7"/>
        <v>42.9585</v>
      </c>
      <c r="G1579" s="129">
        <f t="shared" si="1"/>
        <v>23.1315</v>
      </c>
      <c r="H1579" s="130">
        <f t="shared" si="2"/>
        <v>0.35</v>
      </c>
      <c r="I1579" s="131">
        <v>44727.0</v>
      </c>
      <c r="J1579" s="132">
        <v>44763.0</v>
      </c>
      <c r="K1579" s="123"/>
      <c r="L1579" s="90"/>
      <c r="M1579" s="133">
        <f t="shared" si="3"/>
        <v>66.09</v>
      </c>
      <c r="N1579" s="99"/>
      <c r="O1579" s="133">
        <f t="shared" si="5"/>
        <v>42.9585</v>
      </c>
      <c r="P1579" s="134">
        <v>0.43</v>
      </c>
      <c r="Q1579" s="90"/>
      <c r="R1579" s="99">
        <f>IF(AND(H1579&lt;='Product Ratings'!$E$5,H1579&gt;='Product Ratings'!$D$5),'Product Ratings'!$C$5,IF(AND(H1579&lt;='Product Ratings'!$E$6,H1579&gt;='Product Ratings'!$D$6),'Product Ratings'!$C$6,IF(AND(H1579&lt;='Product Ratings'!$E$7,H1579&gt;='Product Ratings'!$D$7),'Product Ratings'!$C$7,IF(AND(H1579&lt;='Product Ratings'!$E$8,H1579&gt;='Product Ratings'!$D$8),'Product Ratings'!$C$8,IF(H1579&gt;='Product Ratings'!$D$9,'Product Ratings'!$C$9)))))</f>
        <v>2</v>
      </c>
      <c r="S1579" s="99">
        <f>IF(AND(D1579&lt;='Product Ratings'!$I$5,D1579&gt;='Product Ratings'!$H$5),'Product Ratings'!$F$5,IF(AND(D1579&lt;='Product Ratings'!$I$6,D1579&gt;='Product Ratings'!$H$6),'Product Ratings'!$F$6,IF(AND(D1579&lt;='Product Ratings'!$I$7,I1579&gt;='Product Ratings'!$H$7),'Product Ratings'!$F$7,IF(AND(D1579&lt;='Product Ratings'!$I$8,D1579&gt;='Product Ratings'!$H$8),'Product Ratings'!$F$8,IF(D1579&gt;='Product Ratings'!$H$9,'Product Ratings'!$F$9)))))</f>
        <v>1</v>
      </c>
      <c r="T1579" s="99">
        <f>IF(AND(O1579&lt;='Product Ratings'!$M$5,O1579&gt;='Product Ratings'!$L$5),'Product Ratings'!$J$5,IF(AND(O1579&lt;='Product Ratings'!$M$6,O1579&gt;='Product Ratings'!$L$6),'Product Ratings'!$J$6,IF(AND(O1579&lt;='Product Ratings'!$M$7,O1579&gt;='Product Ratings'!$L$7),'Product Ratings'!$J$7,IF(AND(O1579&lt;='Product Ratings'!$M$8,O1579&gt;='Product Ratings'!$L$8),'Product Ratings'!$J$8,IF(O1579&gt;='Product Ratings'!$L$9,'Product Ratings'!$J$9)))))</f>
        <v>3</v>
      </c>
      <c r="U1579" s="99" t="b">
        <f>IF(AND(N1579&lt;='Product Ratings'!$R$5,N1579&gt;='Product Ratings'!$Q$5),'Product Ratings'!$O$5,IF(AND(N1579&lt;='Product Ratings'!$R$6,N1579&gt;='Product Ratings'!$Q$6),'Product Ratings'!$O$6,IF(AND(N1579&lt;='Product Ratings'!$R$7,N1579&gt;='Product Ratings'!$Q$7),'Product Ratings'!$O$7,IF(AND(N1579&lt;='Product Ratings'!$R$8,N1579&gt;='Product Ratings'!$Q$8),'Product Ratings'!$O$8,IF(N1579&gt;='Product Ratings'!$Q$9,'Product Ratings'!$O$9)))))</f>
        <v>0</v>
      </c>
      <c r="V1579" s="99">
        <f>IF(AND(P1579&lt;='Product Ratings'!$V$5,P1579&gt;='Product Ratings'!$U$5),'Product Ratings'!$S$5,IF(AND(P1579&lt;='Product Ratings'!$V$6,P1579&gt;='Product Ratings'!$U$6),'Product Ratings'!$S$6,IF(AND(P1579&lt;='Product Ratings'!$V$7,P1579&gt;='Product Ratings'!$U$7),'Product Ratings'!$S$7,IF(AND(P1579&lt;='Product Ratings'!$V$8,P1579&gt;='Product Ratings'!$U$8),'Product Ratings'!$S$8,IF(P1579&gt;='Product Ratings'!$U$9,'Product Ratings'!$S$9)))))</f>
        <v>4</v>
      </c>
      <c r="W1579" s="135">
        <f t="shared" si="6"/>
        <v>10</v>
      </c>
      <c r="X1579" s="90"/>
      <c r="Y1579" s="90"/>
      <c r="Z1579" s="90"/>
      <c r="AA1579" s="90"/>
      <c r="AB1579" s="90"/>
    </row>
    <row r="1580" ht="12.75" customHeight="1">
      <c r="A1580" s="87"/>
      <c r="B1580" s="90"/>
      <c r="C1580" s="90"/>
      <c r="D1580" s="126">
        <v>2.0</v>
      </c>
      <c r="E1580" s="127">
        <v>136.0</v>
      </c>
      <c r="F1580" s="128">
        <f t="shared" si="7"/>
        <v>88.4</v>
      </c>
      <c r="G1580" s="129">
        <f t="shared" si="1"/>
        <v>47.6</v>
      </c>
      <c r="H1580" s="130">
        <f t="shared" si="2"/>
        <v>0.35</v>
      </c>
      <c r="I1580" s="131">
        <v>44728.0</v>
      </c>
      <c r="J1580" s="132">
        <v>44764.0</v>
      </c>
      <c r="K1580" s="123"/>
      <c r="L1580" s="90"/>
      <c r="M1580" s="133">
        <f t="shared" si="3"/>
        <v>68</v>
      </c>
      <c r="N1580" s="99"/>
      <c r="O1580" s="133">
        <f t="shared" si="5"/>
        <v>44.2</v>
      </c>
      <c r="P1580" s="134">
        <v>0.65</v>
      </c>
      <c r="Q1580" s="90"/>
      <c r="R1580" s="99">
        <f>IF(AND(H1580&lt;='Product Ratings'!$E$5,H1580&gt;='Product Ratings'!$D$5),'Product Ratings'!$C$5,IF(AND(H1580&lt;='Product Ratings'!$E$6,H1580&gt;='Product Ratings'!$D$6),'Product Ratings'!$C$6,IF(AND(H1580&lt;='Product Ratings'!$E$7,H1580&gt;='Product Ratings'!$D$7),'Product Ratings'!$C$7,IF(AND(H1580&lt;='Product Ratings'!$E$8,H1580&gt;='Product Ratings'!$D$8),'Product Ratings'!$C$8,IF(H1580&gt;='Product Ratings'!$D$9,'Product Ratings'!$C$9)))))</f>
        <v>2</v>
      </c>
      <c r="S1580" s="99">
        <f>IF(AND(D1580&lt;='Product Ratings'!$I$5,D1580&gt;='Product Ratings'!$H$5),'Product Ratings'!$F$5,IF(AND(D1580&lt;='Product Ratings'!$I$6,D1580&gt;='Product Ratings'!$H$6),'Product Ratings'!$F$6,IF(AND(D1580&lt;='Product Ratings'!$I$7,I1580&gt;='Product Ratings'!$H$7),'Product Ratings'!$F$7,IF(AND(D1580&lt;='Product Ratings'!$I$8,D1580&gt;='Product Ratings'!$H$8),'Product Ratings'!$F$8,IF(D1580&gt;='Product Ratings'!$H$9,'Product Ratings'!$F$9)))))</f>
        <v>1</v>
      </c>
      <c r="T1580" s="99">
        <f>IF(AND(O1580&lt;='Product Ratings'!$M$5,O1580&gt;='Product Ratings'!$L$5),'Product Ratings'!$J$5,IF(AND(O1580&lt;='Product Ratings'!$M$6,O1580&gt;='Product Ratings'!$L$6),'Product Ratings'!$J$6,IF(AND(O1580&lt;='Product Ratings'!$M$7,O1580&gt;='Product Ratings'!$L$7),'Product Ratings'!$J$7,IF(AND(O1580&lt;='Product Ratings'!$M$8,O1580&gt;='Product Ratings'!$L$8),'Product Ratings'!$J$8,IF(O1580&gt;='Product Ratings'!$L$9,'Product Ratings'!$J$9)))))</f>
        <v>3</v>
      </c>
      <c r="U1580" s="99" t="b">
        <f>IF(AND(N1580&lt;='Product Ratings'!$R$5,N1580&gt;='Product Ratings'!$Q$5),'Product Ratings'!$O$5,IF(AND(N1580&lt;='Product Ratings'!$R$6,N1580&gt;='Product Ratings'!$Q$6),'Product Ratings'!$O$6,IF(AND(N1580&lt;='Product Ratings'!$R$7,N1580&gt;='Product Ratings'!$Q$7),'Product Ratings'!$O$7,IF(AND(N1580&lt;='Product Ratings'!$R$8,N1580&gt;='Product Ratings'!$Q$8),'Product Ratings'!$O$8,IF(N1580&gt;='Product Ratings'!$Q$9,'Product Ratings'!$O$9)))))</f>
        <v>0</v>
      </c>
      <c r="V1580" s="99">
        <f>IF(AND(P1580&lt;='Product Ratings'!$V$5,P1580&gt;='Product Ratings'!$U$5),'Product Ratings'!$S$5,IF(AND(P1580&lt;='Product Ratings'!$V$6,P1580&gt;='Product Ratings'!$U$6),'Product Ratings'!$S$6,IF(AND(P1580&lt;='Product Ratings'!$V$7,P1580&gt;='Product Ratings'!$U$7),'Product Ratings'!$S$7,IF(AND(P1580&lt;='Product Ratings'!$V$8,P1580&gt;='Product Ratings'!$U$8),'Product Ratings'!$S$8,IF(P1580&gt;='Product Ratings'!$U$9,'Product Ratings'!$S$9)))))</f>
        <v>5</v>
      </c>
      <c r="W1580" s="135">
        <f t="shared" si="6"/>
        <v>11</v>
      </c>
      <c r="X1580" s="90"/>
      <c r="Y1580" s="90"/>
      <c r="Z1580" s="90"/>
      <c r="AA1580" s="90"/>
      <c r="AB1580" s="90"/>
    </row>
    <row r="1581" ht="12.75" customHeight="1">
      <c r="A1581" s="87"/>
      <c r="B1581" s="90"/>
      <c r="C1581" s="90"/>
      <c r="D1581" s="126">
        <v>3.0</v>
      </c>
      <c r="E1581" s="127">
        <v>140.17</v>
      </c>
      <c r="F1581" s="128">
        <f t="shared" si="7"/>
        <v>91.1105</v>
      </c>
      <c r="G1581" s="129">
        <f t="shared" si="1"/>
        <v>49.0595</v>
      </c>
      <c r="H1581" s="130">
        <f t="shared" si="2"/>
        <v>0.35</v>
      </c>
      <c r="I1581" s="131">
        <v>44729.0</v>
      </c>
      <c r="J1581" s="132">
        <v>44765.0</v>
      </c>
      <c r="K1581" s="123"/>
      <c r="L1581" s="90"/>
      <c r="M1581" s="133">
        <f t="shared" si="3"/>
        <v>46.72333333</v>
      </c>
      <c r="N1581" s="99"/>
      <c r="O1581" s="133">
        <f t="shared" si="5"/>
        <v>30.37016667</v>
      </c>
      <c r="P1581" s="134">
        <v>0.67</v>
      </c>
      <c r="Q1581" s="90"/>
      <c r="R1581" s="99">
        <f>IF(AND(H1581&lt;='Product Ratings'!$E$5,H1581&gt;='Product Ratings'!$D$5),'Product Ratings'!$C$5,IF(AND(H1581&lt;='Product Ratings'!$E$6,H1581&gt;='Product Ratings'!$D$6),'Product Ratings'!$C$6,IF(AND(H1581&lt;='Product Ratings'!$E$7,H1581&gt;='Product Ratings'!$D$7),'Product Ratings'!$C$7,IF(AND(H1581&lt;='Product Ratings'!$E$8,H1581&gt;='Product Ratings'!$D$8),'Product Ratings'!$C$8,IF(H1581&gt;='Product Ratings'!$D$9,'Product Ratings'!$C$9)))))</f>
        <v>2</v>
      </c>
      <c r="S1581" s="99">
        <f>IF(AND(D1581&lt;='Product Ratings'!$I$5,D1581&gt;='Product Ratings'!$H$5),'Product Ratings'!$F$5,IF(AND(D1581&lt;='Product Ratings'!$I$6,D1581&gt;='Product Ratings'!$H$6),'Product Ratings'!$F$6,IF(AND(D1581&lt;='Product Ratings'!$I$7,I1581&gt;='Product Ratings'!$H$7),'Product Ratings'!$F$7,IF(AND(D1581&lt;='Product Ratings'!$I$8,D1581&gt;='Product Ratings'!$H$8),'Product Ratings'!$F$8,IF(D1581&gt;='Product Ratings'!$H$9,'Product Ratings'!$F$9)))))</f>
        <v>1</v>
      </c>
      <c r="T1581" s="99">
        <f>IF(AND(O1581&lt;='Product Ratings'!$M$5,O1581&gt;='Product Ratings'!$L$5),'Product Ratings'!$J$5,IF(AND(O1581&lt;='Product Ratings'!$M$6,O1581&gt;='Product Ratings'!$L$6),'Product Ratings'!$J$6,IF(AND(O1581&lt;='Product Ratings'!$M$7,O1581&gt;='Product Ratings'!$L$7),'Product Ratings'!$J$7,IF(AND(O1581&lt;='Product Ratings'!$M$8,O1581&gt;='Product Ratings'!$L$8),'Product Ratings'!$J$8,IF(O1581&gt;='Product Ratings'!$L$9,'Product Ratings'!$J$9)))))</f>
        <v>4</v>
      </c>
      <c r="U1581" s="99" t="b">
        <f>IF(AND(N1581&lt;='Product Ratings'!$R$5,N1581&gt;='Product Ratings'!$Q$5),'Product Ratings'!$O$5,IF(AND(N1581&lt;='Product Ratings'!$R$6,N1581&gt;='Product Ratings'!$Q$6),'Product Ratings'!$O$6,IF(AND(N1581&lt;='Product Ratings'!$R$7,N1581&gt;='Product Ratings'!$Q$7),'Product Ratings'!$O$7,IF(AND(N1581&lt;='Product Ratings'!$R$8,N1581&gt;='Product Ratings'!$Q$8),'Product Ratings'!$O$8,IF(N1581&gt;='Product Ratings'!$Q$9,'Product Ratings'!$O$9)))))</f>
        <v>0</v>
      </c>
      <c r="V1581" s="99">
        <f>IF(AND(P1581&lt;='Product Ratings'!$V$5,P1581&gt;='Product Ratings'!$U$5),'Product Ratings'!$S$5,IF(AND(P1581&lt;='Product Ratings'!$V$6,P1581&gt;='Product Ratings'!$U$6),'Product Ratings'!$S$6,IF(AND(P1581&lt;='Product Ratings'!$V$7,P1581&gt;='Product Ratings'!$U$7),'Product Ratings'!$S$7,IF(AND(P1581&lt;='Product Ratings'!$V$8,P1581&gt;='Product Ratings'!$U$8),'Product Ratings'!$S$8,IF(P1581&gt;='Product Ratings'!$U$9,'Product Ratings'!$S$9)))))</f>
        <v>5</v>
      </c>
      <c r="W1581" s="135">
        <f t="shared" si="6"/>
        <v>12</v>
      </c>
      <c r="X1581" s="90"/>
      <c r="Y1581" s="90"/>
      <c r="Z1581" s="90"/>
      <c r="AA1581" s="90"/>
      <c r="AB1581" s="90"/>
    </row>
    <row r="1582" ht="12.75" customHeight="1">
      <c r="A1582" s="87"/>
      <c r="B1582" s="90"/>
      <c r="C1582" s="90"/>
      <c r="D1582" s="126">
        <v>4.0</v>
      </c>
      <c r="E1582" s="127">
        <v>1645.56</v>
      </c>
      <c r="F1582" s="128">
        <f t="shared" si="7"/>
        <v>1069.614</v>
      </c>
      <c r="G1582" s="129">
        <f t="shared" si="1"/>
        <v>575.946</v>
      </c>
      <c r="H1582" s="130">
        <f t="shared" si="2"/>
        <v>0.35</v>
      </c>
      <c r="I1582" s="131">
        <v>44730.0</v>
      </c>
      <c r="J1582" s="132">
        <v>44766.0</v>
      </c>
      <c r="K1582" s="123"/>
      <c r="L1582" s="90"/>
      <c r="M1582" s="133">
        <f t="shared" si="3"/>
        <v>411.39</v>
      </c>
      <c r="N1582" s="99"/>
      <c r="O1582" s="133">
        <f t="shared" si="5"/>
        <v>267.4035</v>
      </c>
      <c r="P1582" s="134">
        <v>0.71</v>
      </c>
      <c r="Q1582" s="90"/>
      <c r="R1582" s="99">
        <f>IF(AND(H1582&lt;='Product Ratings'!$E$5,H1582&gt;='Product Ratings'!$D$5),'Product Ratings'!$C$5,IF(AND(H1582&lt;='Product Ratings'!$E$6,H1582&gt;='Product Ratings'!$D$6),'Product Ratings'!$C$6,IF(AND(H1582&lt;='Product Ratings'!$E$7,H1582&gt;='Product Ratings'!$D$7),'Product Ratings'!$C$7,IF(AND(H1582&lt;='Product Ratings'!$E$8,H1582&gt;='Product Ratings'!$D$8),'Product Ratings'!$C$8,IF(H1582&gt;='Product Ratings'!$D$9,'Product Ratings'!$C$9)))))</f>
        <v>2</v>
      </c>
      <c r="S1582" s="99">
        <f>IF(AND(D1582&lt;='Product Ratings'!$I$5,D1582&gt;='Product Ratings'!$H$5),'Product Ratings'!$F$5,IF(AND(D1582&lt;='Product Ratings'!$I$6,D1582&gt;='Product Ratings'!$H$6),'Product Ratings'!$F$6,IF(AND(D1582&lt;='Product Ratings'!$I$7,I1582&gt;='Product Ratings'!$H$7),'Product Ratings'!$F$7,IF(AND(D1582&lt;='Product Ratings'!$I$8,D1582&gt;='Product Ratings'!$H$8),'Product Ratings'!$F$8,IF(D1582&gt;='Product Ratings'!$H$9,'Product Ratings'!$F$9)))))</f>
        <v>1</v>
      </c>
      <c r="T1582" s="99">
        <f>IF(AND(O1582&lt;='Product Ratings'!$M$5,O1582&gt;='Product Ratings'!$L$5),'Product Ratings'!$J$5,IF(AND(O1582&lt;='Product Ratings'!$M$6,O1582&gt;='Product Ratings'!$L$6),'Product Ratings'!$J$6,IF(AND(O1582&lt;='Product Ratings'!$M$7,O1582&gt;='Product Ratings'!$L$7),'Product Ratings'!$J$7,IF(AND(O1582&lt;='Product Ratings'!$M$8,O1582&gt;='Product Ratings'!$L$8),'Product Ratings'!$J$8,IF(O1582&gt;='Product Ratings'!$L$9,'Product Ratings'!$J$9)))))</f>
        <v>1</v>
      </c>
      <c r="U1582" s="99" t="b">
        <f>IF(AND(N1582&lt;='Product Ratings'!$R$5,N1582&gt;='Product Ratings'!$Q$5),'Product Ratings'!$O$5,IF(AND(N1582&lt;='Product Ratings'!$R$6,N1582&gt;='Product Ratings'!$Q$6),'Product Ratings'!$O$6,IF(AND(N1582&lt;='Product Ratings'!$R$7,N1582&gt;='Product Ratings'!$Q$7),'Product Ratings'!$O$7,IF(AND(N1582&lt;='Product Ratings'!$R$8,N1582&gt;='Product Ratings'!$Q$8),'Product Ratings'!$O$8,IF(N1582&gt;='Product Ratings'!$Q$9,'Product Ratings'!$O$9)))))</f>
        <v>0</v>
      </c>
      <c r="V1582" s="99">
        <f>IF(AND(P1582&lt;='Product Ratings'!$V$5,P1582&gt;='Product Ratings'!$U$5),'Product Ratings'!$S$5,IF(AND(P1582&lt;='Product Ratings'!$V$6,P1582&gt;='Product Ratings'!$U$6),'Product Ratings'!$S$6,IF(AND(P1582&lt;='Product Ratings'!$V$7,P1582&gt;='Product Ratings'!$U$7),'Product Ratings'!$S$7,IF(AND(P1582&lt;='Product Ratings'!$V$8,P1582&gt;='Product Ratings'!$U$8),'Product Ratings'!$S$8,IF(P1582&gt;='Product Ratings'!$U$9,'Product Ratings'!$S$9)))))</f>
        <v>5</v>
      </c>
      <c r="W1582" s="135">
        <f t="shared" si="6"/>
        <v>9</v>
      </c>
      <c r="X1582" s="90"/>
      <c r="Y1582" s="90"/>
      <c r="Z1582" s="90"/>
      <c r="AA1582" s="90"/>
      <c r="AB1582" s="90"/>
    </row>
    <row r="1583" ht="12.75" customHeight="1">
      <c r="A1583" s="87"/>
      <c r="B1583" s="90"/>
      <c r="C1583" s="90"/>
      <c r="D1583" s="126">
        <v>5.0</v>
      </c>
      <c r="E1583" s="127">
        <v>876.52</v>
      </c>
      <c r="F1583" s="128">
        <f t="shared" si="7"/>
        <v>569.738</v>
      </c>
      <c r="G1583" s="129">
        <f t="shared" si="1"/>
        <v>306.782</v>
      </c>
      <c r="H1583" s="130">
        <f t="shared" si="2"/>
        <v>0.35</v>
      </c>
      <c r="I1583" s="131">
        <v>44731.0</v>
      </c>
      <c r="J1583" s="132">
        <v>44767.0</v>
      </c>
      <c r="K1583" s="123"/>
      <c r="L1583" s="90"/>
      <c r="M1583" s="133">
        <f t="shared" si="3"/>
        <v>175.304</v>
      </c>
      <c r="N1583" s="99"/>
      <c r="O1583" s="133">
        <f t="shared" si="5"/>
        <v>113.9476</v>
      </c>
      <c r="P1583" s="134">
        <v>0.92</v>
      </c>
      <c r="Q1583" s="90"/>
      <c r="R1583" s="99">
        <f>IF(AND(H1583&lt;='Product Ratings'!$E$5,H1583&gt;='Product Ratings'!$D$5),'Product Ratings'!$C$5,IF(AND(H1583&lt;='Product Ratings'!$E$6,H1583&gt;='Product Ratings'!$D$6),'Product Ratings'!$C$6,IF(AND(H1583&lt;='Product Ratings'!$E$7,H1583&gt;='Product Ratings'!$D$7),'Product Ratings'!$C$7,IF(AND(H1583&lt;='Product Ratings'!$E$8,H1583&gt;='Product Ratings'!$D$8),'Product Ratings'!$C$8,IF(H1583&gt;='Product Ratings'!$D$9,'Product Ratings'!$C$9)))))</f>
        <v>2</v>
      </c>
      <c r="S1583" s="99">
        <f>IF(AND(D1583&lt;='Product Ratings'!$I$5,D1583&gt;='Product Ratings'!$H$5),'Product Ratings'!$F$5,IF(AND(D1583&lt;='Product Ratings'!$I$6,D1583&gt;='Product Ratings'!$H$6),'Product Ratings'!$F$6,IF(AND(D1583&lt;='Product Ratings'!$I$7,I1583&gt;='Product Ratings'!$H$7),'Product Ratings'!$F$7,IF(AND(D1583&lt;='Product Ratings'!$I$8,D1583&gt;='Product Ratings'!$H$8),'Product Ratings'!$F$8,IF(D1583&gt;='Product Ratings'!$H$9,'Product Ratings'!$F$9)))))</f>
        <v>1</v>
      </c>
      <c r="T1583" s="99">
        <f>IF(AND(O1583&lt;='Product Ratings'!$M$5,O1583&gt;='Product Ratings'!$L$5),'Product Ratings'!$J$5,IF(AND(O1583&lt;='Product Ratings'!$M$6,O1583&gt;='Product Ratings'!$L$6),'Product Ratings'!$J$6,IF(AND(O1583&lt;='Product Ratings'!$M$7,O1583&gt;='Product Ratings'!$L$7),'Product Ratings'!$J$7,IF(AND(O1583&lt;='Product Ratings'!$M$8,O1583&gt;='Product Ratings'!$L$8),'Product Ratings'!$J$8,IF(O1583&gt;='Product Ratings'!$L$9,'Product Ratings'!$J$9)))))</f>
        <v>2</v>
      </c>
      <c r="U1583" s="99" t="b">
        <f>IF(AND(N1583&lt;='Product Ratings'!$R$5,N1583&gt;='Product Ratings'!$Q$5),'Product Ratings'!$O$5,IF(AND(N1583&lt;='Product Ratings'!$R$6,N1583&gt;='Product Ratings'!$Q$6),'Product Ratings'!$O$6,IF(AND(N1583&lt;='Product Ratings'!$R$7,N1583&gt;='Product Ratings'!$Q$7),'Product Ratings'!$O$7,IF(AND(N1583&lt;='Product Ratings'!$R$8,N1583&gt;='Product Ratings'!$Q$8),'Product Ratings'!$O$8,IF(N1583&gt;='Product Ratings'!$Q$9,'Product Ratings'!$O$9)))))</f>
        <v>0</v>
      </c>
      <c r="V1583" s="99">
        <f>IF(AND(P1583&lt;='Product Ratings'!$V$5,P1583&gt;='Product Ratings'!$U$5),'Product Ratings'!$S$5,IF(AND(P1583&lt;='Product Ratings'!$V$6,P1583&gt;='Product Ratings'!$U$6),'Product Ratings'!$S$6,IF(AND(P1583&lt;='Product Ratings'!$V$7,P1583&gt;='Product Ratings'!$U$7),'Product Ratings'!$S$7,IF(AND(P1583&lt;='Product Ratings'!$V$8,P1583&gt;='Product Ratings'!$U$8),'Product Ratings'!$S$8,IF(P1583&gt;='Product Ratings'!$U$9,'Product Ratings'!$S$9)))))</f>
        <v>5</v>
      </c>
      <c r="W1583" s="135">
        <f t="shared" si="6"/>
        <v>10</v>
      </c>
      <c r="X1583" s="90"/>
      <c r="Y1583" s="90"/>
      <c r="Z1583" s="90"/>
      <c r="AA1583" s="90"/>
      <c r="AB1583" s="90"/>
    </row>
    <row r="1584" ht="12.75" customHeight="1">
      <c r="A1584" s="87"/>
      <c r="B1584" s="90"/>
      <c r="C1584" s="90"/>
      <c r="D1584" s="126">
        <v>6.0</v>
      </c>
      <c r="E1584" s="127">
        <v>320.87</v>
      </c>
      <c r="F1584" s="128">
        <f t="shared" si="7"/>
        <v>208.5655</v>
      </c>
      <c r="G1584" s="129">
        <f t="shared" si="1"/>
        <v>112.3045</v>
      </c>
      <c r="H1584" s="130">
        <f t="shared" si="2"/>
        <v>0.35</v>
      </c>
      <c r="I1584" s="131">
        <v>44732.0</v>
      </c>
      <c r="J1584" s="132">
        <v>44768.0</v>
      </c>
      <c r="K1584" s="123"/>
      <c r="L1584" s="90"/>
      <c r="M1584" s="133">
        <f t="shared" si="3"/>
        <v>53.47833333</v>
      </c>
      <c r="N1584" s="99"/>
      <c r="O1584" s="133">
        <f t="shared" si="5"/>
        <v>34.76091667</v>
      </c>
      <c r="P1584" s="134">
        <v>0.26</v>
      </c>
      <c r="Q1584" s="90"/>
      <c r="R1584" s="99">
        <f>IF(AND(H1584&lt;='Product Ratings'!$E$5,H1584&gt;='Product Ratings'!$D$5),'Product Ratings'!$C$5,IF(AND(H1584&lt;='Product Ratings'!$E$6,H1584&gt;='Product Ratings'!$D$6),'Product Ratings'!$C$6,IF(AND(H1584&lt;='Product Ratings'!$E$7,H1584&gt;='Product Ratings'!$D$7),'Product Ratings'!$C$7,IF(AND(H1584&lt;='Product Ratings'!$E$8,H1584&gt;='Product Ratings'!$D$8),'Product Ratings'!$C$8,IF(H1584&gt;='Product Ratings'!$D$9,'Product Ratings'!$C$9)))))</f>
        <v>2</v>
      </c>
      <c r="S1584" s="99">
        <f>IF(AND(D1584&lt;='Product Ratings'!$I$5,D1584&gt;='Product Ratings'!$H$5),'Product Ratings'!$F$5,IF(AND(D1584&lt;='Product Ratings'!$I$6,D1584&gt;='Product Ratings'!$H$6),'Product Ratings'!$F$6,IF(AND(D1584&lt;='Product Ratings'!$I$7,I1584&gt;='Product Ratings'!$H$7),'Product Ratings'!$F$7,IF(AND(D1584&lt;='Product Ratings'!$I$8,D1584&gt;='Product Ratings'!$H$8),'Product Ratings'!$F$8,IF(D1584&gt;='Product Ratings'!$H$9,'Product Ratings'!$F$9)))))</f>
        <v>2</v>
      </c>
      <c r="T1584" s="99">
        <f>IF(AND(O1584&lt;='Product Ratings'!$M$5,O1584&gt;='Product Ratings'!$L$5),'Product Ratings'!$J$5,IF(AND(O1584&lt;='Product Ratings'!$M$6,O1584&gt;='Product Ratings'!$L$6),'Product Ratings'!$J$6,IF(AND(O1584&lt;='Product Ratings'!$M$7,O1584&gt;='Product Ratings'!$L$7),'Product Ratings'!$J$7,IF(AND(O1584&lt;='Product Ratings'!$M$8,O1584&gt;='Product Ratings'!$L$8),'Product Ratings'!$J$8,IF(O1584&gt;='Product Ratings'!$L$9,'Product Ratings'!$J$9)))))</f>
        <v>4</v>
      </c>
      <c r="U1584" s="99" t="b">
        <f>IF(AND(N1584&lt;='Product Ratings'!$R$5,N1584&gt;='Product Ratings'!$Q$5),'Product Ratings'!$O$5,IF(AND(N1584&lt;='Product Ratings'!$R$6,N1584&gt;='Product Ratings'!$Q$6),'Product Ratings'!$O$6,IF(AND(N1584&lt;='Product Ratings'!$R$7,N1584&gt;='Product Ratings'!$Q$7),'Product Ratings'!$O$7,IF(AND(N1584&lt;='Product Ratings'!$R$8,N1584&gt;='Product Ratings'!$Q$8),'Product Ratings'!$O$8,IF(N1584&gt;='Product Ratings'!$Q$9,'Product Ratings'!$O$9)))))</f>
        <v>0</v>
      </c>
      <c r="V1584" s="99">
        <f>IF(AND(P1584&lt;='Product Ratings'!$V$5,P1584&gt;='Product Ratings'!$U$5),'Product Ratings'!$S$5,IF(AND(P1584&lt;='Product Ratings'!$V$6,P1584&gt;='Product Ratings'!$U$6),'Product Ratings'!$S$6,IF(AND(P1584&lt;='Product Ratings'!$V$7,P1584&gt;='Product Ratings'!$U$7),'Product Ratings'!$S$7,IF(AND(P1584&lt;='Product Ratings'!$V$8,P1584&gt;='Product Ratings'!$U$8),'Product Ratings'!$S$8,IF(P1584&gt;='Product Ratings'!$U$9,'Product Ratings'!$S$9)))))</f>
        <v>3</v>
      </c>
      <c r="W1584" s="135">
        <f t="shared" si="6"/>
        <v>11</v>
      </c>
      <c r="X1584" s="90"/>
      <c r="Y1584" s="90"/>
      <c r="Z1584" s="90"/>
      <c r="AA1584" s="90"/>
      <c r="AB1584" s="90"/>
    </row>
    <row r="1585" ht="12.75" customHeight="1">
      <c r="A1585" s="87"/>
      <c r="B1585" s="90"/>
      <c r="C1585" s="90"/>
      <c r="D1585" s="126">
        <v>1.0</v>
      </c>
      <c r="E1585" s="127">
        <v>763.04</v>
      </c>
      <c r="F1585" s="128">
        <f t="shared" si="7"/>
        <v>495.976</v>
      </c>
      <c r="G1585" s="129">
        <f t="shared" si="1"/>
        <v>267.064</v>
      </c>
      <c r="H1585" s="130">
        <f t="shared" si="2"/>
        <v>0.35</v>
      </c>
      <c r="I1585" s="131">
        <v>44733.0</v>
      </c>
      <c r="J1585" s="132">
        <v>44769.0</v>
      </c>
      <c r="K1585" s="123"/>
      <c r="L1585" s="90"/>
      <c r="M1585" s="133">
        <f t="shared" si="3"/>
        <v>763.04</v>
      </c>
      <c r="N1585" s="99"/>
      <c r="O1585" s="133">
        <f t="shared" si="5"/>
        <v>495.976</v>
      </c>
      <c r="P1585" s="134">
        <v>0.15</v>
      </c>
      <c r="Q1585" s="90"/>
      <c r="R1585" s="99">
        <f>IF(AND(H1585&lt;='Product Ratings'!$E$5,H1585&gt;='Product Ratings'!$D$5),'Product Ratings'!$C$5,IF(AND(H1585&lt;='Product Ratings'!$E$6,H1585&gt;='Product Ratings'!$D$6),'Product Ratings'!$C$6,IF(AND(H1585&lt;='Product Ratings'!$E$7,H1585&gt;='Product Ratings'!$D$7),'Product Ratings'!$C$7,IF(AND(H1585&lt;='Product Ratings'!$E$8,H1585&gt;='Product Ratings'!$D$8),'Product Ratings'!$C$8,IF(H1585&gt;='Product Ratings'!$D$9,'Product Ratings'!$C$9)))))</f>
        <v>2</v>
      </c>
      <c r="S1585" s="99">
        <f>IF(AND(D1585&lt;='Product Ratings'!$I$5,D1585&gt;='Product Ratings'!$H$5),'Product Ratings'!$F$5,IF(AND(D1585&lt;='Product Ratings'!$I$6,D1585&gt;='Product Ratings'!$H$6),'Product Ratings'!$F$6,IF(AND(D1585&lt;='Product Ratings'!$I$7,I1585&gt;='Product Ratings'!$H$7),'Product Ratings'!$F$7,IF(AND(D1585&lt;='Product Ratings'!$I$8,D1585&gt;='Product Ratings'!$H$8),'Product Ratings'!$F$8,IF(D1585&gt;='Product Ratings'!$H$9,'Product Ratings'!$F$9)))))</f>
        <v>1</v>
      </c>
      <c r="T1585" s="99">
        <f>IF(AND(O1585&lt;='Product Ratings'!$M$5,O1585&gt;='Product Ratings'!$L$5),'Product Ratings'!$J$5,IF(AND(O1585&lt;='Product Ratings'!$M$6,O1585&gt;='Product Ratings'!$L$6),'Product Ratings'!$J$6,IF(AND(O1585&lt;='Product Ratings'!$M$7,O1585&gt;='Product Ratings'!$L$7),'Product Ratings'!$J$7,IF(AND(O1585&lt;='Product Ratings'!$M$8,O1585&gt;='Product Ratings'!$L$8),'Product Ratings'!$J$8,IF(O1585&gt;='Product Ratings'!$L$9,'Product Ratings'!$J$9)))))</f>
        <v>1</v>
      </c>
      <c r="U1585" s="99" t="b">
        <f>IF(AND(N1585&lt;='Product Ratings'!$R$5,N1585&gt;='Product Ratings'!$Q$5),'Product Ratings'!$O$5,IF(AND(N1585&lt;='Product Ratings'!$R$6,N1585&gt;='Product Ratings'!$Q$6),'Product Ratings'!$O$6,IF(AND(N1585&lt;='Product Ratings'!$R$7,N1585&gt;='Product Ratings'!$Q$7),'Product Ratings'!$O$7,IF(AND(N1585&lt;='Product Ratings'!$R$8,N1585&gt;='Product Ratings'!$Q$8),'Product Ratings'!$O$8,IF(N1585&gt;='Product Ratings'!$Q$9,'Product Ratings'!$O$9)))))</f>
        <v>0</v>
      </c>
      <c r="V1585" s="99">
        <f>IF(AND(P1585&lt;='Product Ratings'!$V$5,P1585&gt;='Product Ratings'!$U$5),'Product Ratings'!$S$5,IF(AND(P1585&lt;='Product Ratings'!$V$6,P1585&gt;='Product Ratings'!$U$6),'Product Ratings'!$S$6,IF(AND(P1585&lt;='Product Ratings'!$V$7,P1585&gt;='Product Ratings'!$U$7),'Product Ratings'!$S$7,IF(AND(P1585&lt;='Product Ratings'!$V$8,P1585&gt;='Product Ratings'!$U$8),'Product Ratings'!$S$8,IF(P1585&gt;='Product Ratings'!$U$9,'Product Ratings'!$S$9)))))</f>
        <v>3</v>
      </c>
      <c r="W1585" s="135">
        <f t="shared" si="6"/>
        <v>7</v>
      </c>
      <c r="X1585" s="90"/>
      <c r="Y1585" s="90"/>
      <c r="Z1585" s="90"/>
      <c r="AA1585" s="90"/>
      <c r="AB1585" s="90"/>
    </row>
    <row r="1586" ht="12.75" customHeight="1">
      <c r="A1586" s="87"/>
      <c r="B1586" s="90"/>
      <c r="C1586" s="90"/>
      <c r="D1586" s="126">
        <v>2.0</v>
      </c>
      <c r="E1586" s="127">
        <v>530.78</v>
      </c>
      <c r="F1586" s="128">
        <f t="shared" si="7"/>
        <v>345.007</v>
      </c>
      <c r="G1586" s="129">
        <f t="shared" si="1"/>
        <v>185.773</v>
      </c>
      <c r="H1586" s="130">
        <f t="shared" si="2"/>
        <v>0.35</v>
      </c>
      <c r="I1586" s="131">
        <v>44734.0</v>
      </c>
      <c r="J1586" s="132">
        <v>44770.0</v>
      </c>
      <c r="K1586" s="123"/>
      <c r="L1586" s="90"/>
      <c r="M1586" s="133">
        <f t="shared" si="3"/>
        <v>265.39</v>
      </c>
      <c r="N1586" s="99"/>
      <c r="O1586" s="133">
        <f t="shared" si="5"/>
        <v>172.5035</v>
      </c>
      <c r="P1586" s="134">
        <v>0.34</v>
      </c>
      <c r="Q1586" s="90"/>
      <c r="R1586" s="99">
        <f>IF(AND(H1586&lt;='Product Ratings'!$E$5,H1586&gt;='Product Ratings'!$D$5),'Product Ratings'!$C$5,IF(AND(H1586&lt;='Product Ratings'!$E$6,H1586&gt;='Product Ratings'!$D$6),'Product Ratings'!$C$6,IF(AND(H1586&lt;='Product Ratings'!$E$7,H1586&gt;='Product Ratings'!$D$7),'Product Ratings'!$C$7,IF(AND(H1586&lt;='Product Ratings'!$E$8,H1586&gt;='Product Ratings'!$D$8),'Product Ratings'!$C$8,IF(H1586&gt;='Product Ratings'!$D$9,'Product Ratings'!$C$9)))))</f>
        <v>2</v>
      </c>
      <c r="S1586" s="99">
        <f>IF(AND(D1586&lt;='Product Ratings'!$I$5,D1586&gt;='Product Ratings'!$H$5),'Product Ratings'!$F$5,IF(AND(D1586&lt;='Product Ratings'!$I$6,D1586&gt;='Product Ratings'!$H$6),'Product Ratings'!$F$6,IF(AND(D1586&lt;='Product Ratings'!$I$7,I1586&gt;='Product Ratings'!$H$7),'Product Ratings'!$F$7,IF(AND(D1586&lt;='Product Ratings'!$I$8,D1586&gt;='Product Ratings'!$H$8),'Product Ratings'!$F$8,IF(D1586&gt;='Product Ratings'!$H$9,'Product Ratings'!$F$9)))))</f>
        <v>1</v>
      </c>
      <c r="T1586" s="99">
        <f>IF(AND(O1586&lt;='Product Ratings'!$M$5,O1586&gt;='Product Ratings'!$L$5),'Product Ratings'!$J$5,IF(AND(O1586&lt;='Product Ratings'!$M$6,O1586&gt;='Product Ratings'!$L$6),'Product Ratings'!$J$6,IF(AND(O1586&lt;='Product Ratings'!$M$7,O1586&gt;='Product Ratings'!$L$7),'Product Ratings'!$J$7,IF(AND(O1586&lt;='Product Ratings'!$M$8,O1586&gt;='Product Ratings'!$L$8),'Product Ratings'!$J$8,IF(O1586&gt;='Product Ratings'!$L$9,'Product Ratings'!$J$9)))))</f>
        <v>2</v>
      </c>
      <c r="U1586" s="99" t="b">
        <f>IF(AND(N1586&lt;='Product Ratings'!$R$5,N1586&gt;='Product Ratings'!$Q$5),'Product Ratings'!$O$5,IF(AND(N1586&lt;='Product Ratings'!$R$6,N1586&gt;='Product Ratings'!$Q$6),'Product Ratings'!$O$6,IF(AND(N1586&lt;='Product Ratings'!$R$7,N1586&gt;='Product Ratings'!$Q$7),'Product Ratings'!$O$7,IF(AND(N1586&lt;='Product Ratings'!$R$8,N1586&gt;='Product Ratings'!$Q$8),'Product Ratings'!$O$8,IF(N1586&gt;='Product Ratings'!$Q$9,'Product Ratings'!$O$9)))))</f>
        <v>0</v>
      </c>
      <c r="V1586" s="99">
        <f>IF(AND(P1586&lt;='Product Ratings'!$V$5,P1586&gt;='Product Ratings'!$U$5),'Product Ratings'!$S$5,IF(AND(P1586&lt;='Product Ratings'!$V$6,P1586&gt;='Product Ratings'!$U$6),'Product Ratings'!$S$6,IF(AND(P1586&lt;='Product Ratings'!$V$7,P1586&gt;='Product Ratings'!$U$7),'Product Ratings'!$S$7,IF(AND(P1586&lt;='Product Ratings'!$V$8,P1586&gt;='Product Ratings'!$U$8),'Product Ratings'!$S$8,IF(P1586&gt;='Product Ratings'!$U$9,'Product Ratings'!$S$9)))))</f>
        <v>4</v>
      </c>
      <c r="W1586" s="135">
        <f t="shared" si="6"/>
        <v>9</v>
      </c>
      <c r="X1586" s="90"/>
      <c r="Y1586" s="90"/>
      <c r="Z1586" s="90"/>
      <c r="AA1586" s="90"/>
      <c r="AB1586" s="90"/>
    </row>
    <row r="1587" ht="12.75" customHeight="1">
      <c r="A1587" s="87"/>
      <c r="B1587" s="90"/>
      <c r="C1587" s="90"/>
      <c r="D1587" s="126">
        <v>3.0</v>
      </c>
      <c r="E1587" s="127">
        <v>113.04</v>
      </c>
      <c r="F1587" s="128">
        <f t="shared" si="7"/>
        <v>73.476</v>
      </c>
      <c r="G1587" s="129">
        <f t="shared" si="1"/>
        <v>39.564</v>
      </c>
      <c r="H1587" s="130">
        <f t="shared" si="2"/>
        <v>0.35</v>
      </c>
      <c r="I1587" s="131">
        <v>44735.0</v>
      </c>
      <c r="J1587" s="132">
        <v>44771.0</v>
      </c>
      <c r="K1587" s="123"/>
      <c r="L1587" s="90"/>
      <c r="M1587" s="133">
        <f t="shared" si="3"/>
        <v>37.68</v>
      </c>
      <c r="N1587" s="99"/>
      <c r="O1587" s="133">
        <f t="shared" si="5"/>
        <v>24.492</v>
      </c>
      <c r="P1587" s="134">
        <v>0.35</v>
      </c>
      <c r="Q1587" s="90"/>
      <c r="R1587" s="99">
        <f>IF(AND(H1587&lt;='Product Ratings'!$E$5,H1587&gt;='Product Ratings'!$D$5),'Product Ratings'!$C$5,IF(AND(H1587&lt;='Product Ratings'!$E$6,H1587&gt;='Product Ratings'!$D$6),'Product Ratings'!$C$6,IF(AND(H1587&lt;='Product Ratings'!$E$7,H1587&gt;='Product Ratings'!$D$7),'Product Ratings'!$C$7,IF(AND(H1587&lt;='Product Ratings'!$E$8,H1587&gt;='Product Ratings'!$D$8),'Product Ratings'!$C$8,IF(H1587&gt;='Product Ratings'!$D$9,'Product Ratings'!$C$9)))))</f>
        <v>2</v>
      </c>
      <c r="S1587" s="99">
        <f>IF(AND(D1587&lt;='Product Ratings'!$I$5,D1587&gt;='Product Ratings'!$H$5),'Product Ratings'!$F$5,IF(AND(D1587&lt;='Product Ratings'!$I$6,D1587&gt;='Product Ratings'!$H$6),'Product Ratings'!$F$6,IF(AND(D1587&lt;='Product Ratings'!$I$7,I1587&gt;='Product Ratings'!$H$7),'Product Ratings'!$F$7,IF(AND(D1587&lt;='Product Ratings'!$I$8,D1587&gt;='Product Ratings'!$H$8),'Product Ratings'!$F$8,IF(D1587&gt;='Product Ratings'!$H$9,'Product Ratings'!$F$9)))))</f>
        <v>1</v>
      </c>
      <c r="T1587" s="99">
        <f>IF(AND(O1587&lt;='Product Ratings'!$M$5,O1587&gt;='Product Ratings'!$L$5),'Product Ratings'!$J$5,IF(AND(O1587&lt;='Product Ratings'!$M$6,O1587&gt;='Product Ratings'!$L$6),'Product Ratings'!$J$6,IF(AND(O1587&lt;='Product Ratings'!$M$7,O1587&gt;='Product Ratings'!$L$7),'Product Ratings'!$J$7,IF(AND(O1587&lt;='Product Ratings'!$M$8,O1587&gt;='Product Ratings'!$L$8),'Product Ratings'!$J$8,IF(O1587&gt;='Product Ratings'!$L$9,'Product Ratings'!$J$9)))))</f>
        <v>5</v>
      </c>
      <c r="U1587" s="99" t="b">
        <f>IF(AND(N1587&lt;='Product Ratings'!$R$5,N1587&gt;='Product Ratings'!$Q$5),'Product Ratings'!$O$5,IF(AND(N1587&lt;='Product Ratings'!$R$6,N1587&gt;='Product Ratings'!$Q$6),'Product Ratings'!$O$6,IF(AND(N1587&lt;='Product Ratings'!$R$7,N1587&gt;='Product Ratings'!$Q$7),'Product Ratings'!$O$7,IF(AND(N1587&lt;='Product Ratings'!$R$8,N1587&gt;='Product Ratings'!$Q$8),'Product Ratings'!$O$8,IF(N1587&gt;='Product Ratings'!$Q$9,'Product Ratings'!$O$9)))))</f>
        <v>0</v>
      </c>
      <c r="V1587" s="99">
        <f>IF(AND(P1587&lt;='Product Ratings'!$V$5,P1587&gt;='Product Ratings'!$U$5),'Product Ratings'!$S$5,IF(AND(P1587&lt;='Product Ratings'!$V$6,P1587&gt;='Product Ratings'!$U$6),'Product Ratings'!$S$6,IF(AND(P1587&lt;='Product Ratings'!$V$7,P1587&gt;='Product Ratings'!$U$7),'Product Ratings'!$S$7,IF(AND(P1587&lt;='Product Ratings'!$V$8,P1587&gt;='Product Ratings'!$U$8),'Product Ratings'!$S$8,IF(P1587&gt;='Product Ratings'!$U$9,'Product Ratings'!$S$9)))))</f>
        <v>4</v>
      </c>
      <c r="W1587" s="135">
        <f t="shared" si="6"/>
        <v>12</v>
      </c>
      <c r="X1587" s="90"/>
      <c r="Y1587" s="90"/>
      <c r="Z1587" s="90"/>
      <c r="AA1587" s="90"/>
      <c r="AB1587" s="90"/>
    </row>
    <row r="1588" ht="12.75" customHeight="1">
      <c r="A1588" s="87"/>
      <c r="B1588" s="90"/>
      <c r="C1588" s="90"/>
      <c r="D1588" s="126">
        <v>4.0</v>
      </c>
      <c r="E1588" s="127">
        <v>238.91</v>
      </c>
      <c r="F1588" s="128">
        <f t="shared" si="7"/>
        <v>155.2915</v>
      </c>
      <c r="G1588" s="129">
        <f t="shared" si="1"/>
        <v>83.6185</v>
      </c>
      <c r="H1588" s="130">
        <f t="shared" si="2"/>
        <v>0.35</v>
      </c>
      <c r="I1588" s="131">
        <v>44736.0</v>
      </c>
      <c r="J1588" s="132">
        <v>44772.0</v>
      </c>
      <c r="K1588" s="123"/>
      <c r="L1588" s="90"/>
      <c r="M1588" s="133">
        <f t="shared" si="3"/>
        <v>59.7275</v>
      </c>
      <c r="N1588" s="99"/>
      <c r="O1588" s="133">
        <f t="shared" si="5"/>
        <v>38.822875</v>
      </c>
      <c r="P1588" s="134">
        <v>0.65</v>
      </c>
      <c r="Q1588" s="90"/>
      <c r="R1588" s="99">
        <f>IF(AND(H1588&lt;='Product Ratings'!$E$5,H1588&gt;='Product Ratings'!$D$5),'Product Ratings'!$C$5,IF(AND(H1588&lt;='Product Ratings'!$E$6,H1588&gt;='Product Ratings'!$D$6),'Product Ratings'!$C$6,IF(AND(H1588&lt;='Product Ratings'!$E$7,H1588&gt;='Product Ratings'!$D$7),'Product Ratings'!$C$7,IF(AND(H1588&lt;='Product Ratings'!$E$8,H1588&gt;='Product Ratings'!$D$8),'Product Ratings'!$C$8,IF(H1588&gt;='Product Ratings'!$D$9,'Product Ratings'!$C$9)))))</f>
        <v>2</v>
      </c>
      <c r="S1588" s="99">
        <f>IF(AND(D1588&lt;='Product Ratings'!$I$5,D1588&gt;='Product Ratings'!$H$5),'Product Ratings'!$F$5,IF(AND(D1588&lt;='Product Ratings'!$I$6,D1588&gt;='Product Ratings'!$H$6),'Product Ratings'!$F$6,IF(AND(D1588&lt;='Product Ratings'!$I$7,I1588&gt;='Product Ratings'!$H$7),'Product Ratings'!$F$7,IF(AND(D1588&lt;='Product Ratings'!$I$8,D1588&gt;='Product Ratings'!$H$8),'Product Ratings'!$F$8,IF(D1588&gt;='Product Ratings'!$H$9,'Product Ratings'!$F$9)))))</f>
        <v>1</v>
      </c>
      <c r="T1588" s="99">
        <f>IF(AND(O1588&lt;='Product Ratings'!$M$5,O1588&gt;='Product Ratings'!$L$5),'Product Ratings'!$J$5,IF(AND(O1588&lt;='Product Ratings'!$M$6,O1588&gt;='Product Ratings'!$L$6),'Product Ratings'!$J$6,IF(AND(O1588&lt;='Product Ratings'!$M$7,O1588&gt;='Product Ratings'!$L$7),'Product Ratings'!$J$7,IF(AND(O1588&lt;='Product Ratings'!$M$8,O1588&gt;='Product Ratings'!$L$8),'Product Ratings'!$J$8,IF(O1588&gt;='Product Ratings'!$L$9,'Product Ratings'!$J$9)))))</f>
        <v>4</v>
      </c>
      <c r="U1588" s="99" t="b">
        <f>IF(AND(N1588&lt;='Product Ratings'!$R$5,N1588&gt;='Product Ratings'!$Q$5),'Product Ratings'!$O$5,IF(AND(N1588&lt;='Product Ratings'!$R$6,N1588&gt;='Product Ratings'!$Q$6),'Product Ratings'!$O$6,IF(AND(N1588&lt;='Product Ratings'!$R$7,N1588&gt;='Product Ratings'!$Q$7),'Product Ratings'!$O$7,IF(AND(N1588&lt;='Product Ratings'!$R$8,N1588&gt;='Product Ratings'!$Q$8),'Product Ratings'!$O$8,IF(N1588&gt;='Product Ratings'!$Q$9,'Product Ratings'!$O$9)))))</f>
        <v>0</v>
      </c>
      <c r="V1588" s="99">
        <f>IF(AND(P1588&lt;='Product Ratings'!$V$5,P1588&gt;='Product Ratings'!$U$5),'Product Ratings'!$S$5,IF(AND(P1588&lt;='Product Ratings'!$V$6,P1588&gt;='Product Ratings'!$U$6),'Product Ratings'!$S$6,IF(AND(P1588&lt;='Product Ratings'!$V$7,P1588&gt;='Product Ratings'!$U$7),'Product Ratings'!$S$7,IF(AND(P1588&lt;='Product Ratings'!$V$8,P1588&gt;='Product Ratings'!$U$8),'Product Ratings'!$S$8,IF(P1588&gt;='Product Ratings'!$U$9,'Product Ratings'!$S$9)))))</f>
        <v>5</v>
      </c>
      <c r="W1588" s="135">
        <f t="shared" si="6"/>
        <v>12</v>
      </c>
      <c r="X1588" s="90"/>
      <c r="Y1588" s="90"/>
      <c r="Z1588" s="90"/>
      <c r="AA1588" s="90"/>
      <c r="AB1588" s="90"/>
    </row>
    <row r="1589" ht="12.75" customHeight="1">
      <c r="A1589" s="87"/>
      <c r="B1589" s="90"/>
      <c r="C1589" s="90"/>
      <c r="D1589" s="126">
        <v>5.0</v>
      </c>
      <c r="E1589" s="127">
        <v>1704.26</v>
      </c>
      <c r="F1589" s="128">
        <f t="shared" si="7"/>
        <v>1107.769</v>
      </c>
      <c r="G1589" s="129">
        <f t="shared" si="1"/>
        <v>596.491</v>
      </c>
      <c r="H1589" s="130">
        <f t="shared" si="2"/>
        <v>0.35</v>
      </c>
      <c r="I1589" s="131">
        <v>44737.0</v>
      </c>
      <c r="J1589" s="132">
        <v>44773.0</v>
      </c>
      <c r="K1589" s="123"/>
      <c r="L1589" s="90"/>
      <c r="M1589" s="133">
        <f t="shared" si="3"/>
        <v>340.852</v>
      </c>
      <c r="N1589" s="99"/>
      <c r="O1589" s="133">
        <f t="shared" si="5"/>
        <v>221.5538</v>
      </c>
      <c r="P1589" s="134">
        <v>0.45</v>
      </c>
      <c r="Q1589" s="90"/>
      <c r="R1589" s="99">
        <f>IF(AND(H1589&lt;='Product Ratings'!$E$5,H1589&gt;='Product Ratings'!$D$5),'Product Ratings'!$C$5,IF(AND(H1589&lt;='Product Ratings'!$E$6,H1589&gt;='Product Ratings'!$D$6),'Product Ratings'!$C$6,IF(AND(H1589&lt;='Product Ratings'!$E$7,H1589&gt;='Product Ratings'!$D$7),'Product Ratings'!$C$7,IF(AND(H1589&lt;='Product Ratings'!$E$8,H1589&gt;='Product Ratings'!$D$8),'Product Ratings'!$C$8,IF(H1589&gt;='Product Ratings'!$D$9,'Product Ratings'!$C$9)))))</f>
        <v>2</v>
      </c>
      <c r="S1589" s="99">
        <f>IF(AND(D1589&lt;='Product Ratings'!$I$5,D1589&gt;='Product Ratings'!$H$5),'Product Ratings'!$F$5,IF(AND(D1589&lt;='Product Ratings'!$I$6,D1589&gt;='Product Ratings'!$H$6),'Product Ratings'!$F$6,IF(AND(D1589&lt;='Product Ratings'!$I$7,I1589&gt;='Product Ratings'!$H$7),'Product Ratings'!$F$7,IF(AND(D1589&lt;='Product Ratings'!$I$8,D1589&gt;='Product Ratings'!$H$8),'Product Ratings'!$F$8,IF(D1589&gt;='Product Ratings'!$H$9,'Product Ratings'!$F$9)))))</f>
        <v>1</v>
      </c>
      <c r="T1589" s="99">
        <f>IF(AND(O1589&lt;='Product Ratings'!$M$5,O1589&gt;='Product Ratings'!$L$5),'Product Ratings'!$J$5,IF(AND(O1589&lt;='Product Ratings'!$M$6,O1589&gt;='Product Ratings'!$L$6),'Product Ratings'!$J$6,IF(AND(O1589&lt;='Product Ratings'!$M$7,O1589&gt;='Product Ratings'!$L$7),'Product Ratings'!$J$7,IF(AND(O1589&lt;='Product Ratings'!$M$8,O1589&gt;='Product Ratings'!$L$8),'Product Ratings'!$J$8,IF(O1589&gt;='Product Ratings'!$L$9,'Product Ratings'!$J$9)))))</f>
        <v>1</v>
      </c>
      <c r="U1589" s="99" t="b">
        <f>IF(AND(N1589&lt;='Product Ratings'!$R$5,N1589&gt;='Product Ratings'!$Q$5),'Product Ratings'!$O$5,IF(AND(N1589&lt;='Product Ratings'!$R$6,N1589&gt;='Product Ratings'!$Q$6),'Product Ratings'!$O$6,IF(AND(N1589&lt;='Product Ratings'!$R$7,N1589&gt;='Product Ratings'!$Q$7),'Product Ratings'!$O$7,IF(AND(N1589&lt;='Product Ratings'!$R$8,N1589&gt;='Product Ratings'!$Q$8),'Product Ratings'!$O$8,IF(N1589&gt;='Product Ratings'!$Q$9,'Product Ratings'!$O$9)))))</f>
        <v>0</v>
      </c>
      <c r="V1589" s="99">
        <f>IF(AND(P1589&lt;='Product Ratings'!$V$5,P1589&gt;='Product Ratings'!$U$5),'Product Ratings'!$S$5,IF(AND(P1589&lt;='Product Ratings'!$V$6,P1589&gt;='Product Ratings'!$U$6),'Product Ratings'!$S$6,IF(AND(P1589&lt;='Product Ratings'!$V$7,P1589&gt;='Product Ratings'!$U$7),'Product Ratings'!$S$7,IF(AND(P1589&lt;='Product Ratings'!$V$8,P1589&gt;='Product Ratings'!$U$8),'Product Ratings'!$S$8,IF(P1589&gt;='Product Ratings'!$U$9,'Product Ratings'!$S$9)))))</f>
        <v>4</v>
      </c>
      <c r="W1589" s="135">
        <f t="shared" si="6"/>
        <v>8</v>
      </c>
      <c r="X1589" s="90"/>
      <c r="Y1589" s="90"/>
      <c r="Z1589" s="90"/>
      <c r="AA1589" s="90"/>
      <c r="AB1589" s="90"/>
    </row>
    <row r="1590" ht="12.75" customHeight="1">
      <c r="A1590" s="87"/>
      <c r="B1590" s="90"/>
      <c r="C1590" s="90"/>
      <c r="D1590" s="126">
        <v>6.0</v>
      </c>
      <c r="E1590" s="127">
        <v>203.48</v>
      </c>
      <c r="F1590" s="128">
        <f t="shared" si="7"/>
        <v>132.262</v>
      </c>
      <c r="G1590" s="129">
        <f t="shared" si="1"/>
        <v>71.218</v>
      </c>
      <c r="H1590" s="130">
        <f t="shared" si="2"/>
        <v>0.35</v>
      </c>
      <c r="I1590" s="131">
        <v>44738.0</v>
      </c>
      <c r="J1590" s="132">
        <v>44774.0</v>
      </c>
      <c r="K1590" s="123"/>
      <c r="L1590" s="90"/>
      <c r="M1590" s="133">
        <f t="shared" si="3"/>
        <v>33.91333333</v>
      </c>
      <c r="N1590" s="99"/>
      <c r="O1590" s="133">
        <f t="shared" si="5"/>
        <v>22.04366667</v>
      </c>
      <c r="P1590" s="134">
        <v>0.12</v>
      </c>
      <c r="Q1590" s="90"/>
      <c r="R1590" s="99">
        <f>IF(AND(H1590&lt;='Product Ratings'!$E$5,H1590&gt;='Product Ratings'!$D$5),'Product Ratings'!$C$5,IF(AND(H1590&lt;='Product Ratings'!$E$6,H1590&gt;='Product Ratings'!$D$6),'Product Ratings'!$C$6,IF(AND(H1590&lt;='Product Ratings'!$E$7,H1590&gt;='Product Ratings'!$D$7),'Product Ratings'!$C$7,IF(AND(H1590&lt;='Product Ratings'!$E$8,H1590&gt;='Product Ratings'!$D$8),'Product Ratings'!$C$8,IF(H1590&gt;='Product Ratings'!$D$9,'Product Ratings'!$C$9)))))</f>
        <v>2</v>
      </c>
      <c r="S1590" s="99">
        <f>IF(AND(D1590&lt;='Product Ratings'!$I$5,D1590&gt;='Product Ratings'!$H$5),'Product Ratings'!$F$5,IF(AND(D1590&lt;='Product Ratings'!$I$6,D1590&gt;='Product Ratings'!$H$6),'Product Ratings'!$F$6,IF(AND(D1590&lt;='Product Ratings'!$I$7,I1590&gt;='Product Ratings'!$H$7),'Product Ratings'!$F$7,IF(AND(D1590&lt;='Product Ratings'!$I$8,D1590&gt;='Product Ratings'!$H$8),'Product Ratings'!$F$8,IF(D1590&gt;='Product Ratings'!$H$9,'Product Ratings'!$F$9)))))</f>
        <v>2</v>
      </c>
      <c r="T1590" s="99">
        <f>IF(AND(O1590&lt;='Product Ratings'!$M$5,O1590&gt;='Product Ratings'!$L$5),'Product Ratings'!$J$5,IF(AND(O1590&lt;='Product Ratings'!$M$6,O1590&gt;='Product Ratings'!$L$6),'Product Ratings'!$J$6,IF(AND(O1590&lt;='Product Ratings'!$M$7,O1590&gt;='Product Ratings'!$L$7),'Product Ratings'!$J$7,IF(AND(O1590&lt;='Product Ratings'!$M$8,O1590&gt;='Product Ratings'!$L$8),'Product Ratings'!$J$8,IF(O1590&gt;='Product Ratings'!$L$9,'Product Ratings'!$J$9)))))</f>
        <v>5</v>
      </c>
      <c r="U1590" s="99" t="b">
        <f>IF(AND(N1590&lt;='Product Ratings'!$R$5,N1590&gt;='Product Ratings'!$Q$5),'Product Ratings'!$O$5,IF(AND(N1590&lt;='Product Ratings'!$R$6,N1590&gt;='Product Ratings'!$Q$6),'Product Ratings'!$O$6,IF(AND(N1590&lt;='Product Ratings'!$R$7,N1590&gt;='Product Ratings'!$Q$7),'Product Ratings'!$O$7,IF(AND(N1590&lt;='Product Ratings'!$R$8,N1590&gt;='Product Ratings'!$Q$8),'Product Ratings'!$O$8,IF(N1590&gt;='Product Ratings'!$Q$9,'Product Ratings'!$O$9)))))</f>
        <v>0</v>
      </c>
      <c r="V1590" s="99">
        <f>IF(AND(P1590&lt;='Product Ratings'!$V$5,P1590&gt;='Product Ratings'!$U$5),'Product Ratings'!$S$5,IF(AND(P1590&lt;='Product Ratings'!$V$6,P1590&gt;='Product Ratings'!$U$6),'Product Ratings'!$S$6,IF(AND(P1590&lt;='Product Ratings'!$V$7,P1590&gt;='Product Ratings'!$U$7),'Product Ratings'!$S$7,IF(AND(P1590&lt;='Product Ratings'!$V$8,P1590&gt;='Product Ratings'!$U$8),'Product Ratings'!$S$8,IF(P1590&gt;='Product Ratings'!$U$9,'Product Ratings'!$S$9)))))</f>
        <v>2</v>
      </c>
      <c r="W1590" s="135">
        <f t="shared" si="6"/>
        <v>11</v>
      </c>
      <c r="X1590" s="90"/>
      <c r="Y1590" s="90"/>
      <c r="Z1590" s="90"/>
      <c r="AA1590" s="90"/>
      <c r="AB1590" s="90"/>
    </row>
    <row r="1591" ht="12.75" customHeight="1">
      <c r="A1591" s="87"/>
      <c r="B1591" s="90"/>
      <c r="C1591" s="90"/>
      <c r="D1591" s="126">
        <v>1.0</v>
      </c>
      <c r="E1591" s="127">
        <v>203.48</v>
      </c>
      <c r="F1591" s="128">
        <f t="shared" si="7"/>
        <v>132.262</v>
      </c>
      <c r="G1591" s="129">
        <f t="shared" si="1"/>
        <v>71.218</v>
      </c>
      <c r="H1591" s="130">
        <f t="shared" si="2"/>
        <v>0.35</v>
      </c>
      <c r="I1591" s="131">
        <v>44739.0</v>
      </c>
      <c r="J1591" s="132">
        <v>44775.0</v>
      </c>
      <c r="K1591" s="123"/>
      <c r="L1591" s="90"/>
      <c r="M1591" s="133">
        <f t="shared" si="3"/>
        <v>203.48</v>
      </c>
      <c r="N1591" s="99"/>
      <c r="O1591" s="133">
        <f t="shared" si="5"/>
        <v>132.262</v>
      </c>
      <c r="P1591" s="134">
        <v>0.65</v>
      </c>
      <c r="Q1591" s="90"/>
      <c r="R1591" s="99">
        <f>IF(AND(H1591&lt;='Product Ratings'!$E$5,H1591&gt;='Product Ratings'!$D$5),'Product Ratings'!$C$5,IF(AND(H1591&lt;='Product Ratings'!$E$6,H1591&gt;='Product Ratings'!$D$6),'Product Ratings'!$C$6,IF(AND(H1591&lt;='Product Ratings'!$E$7,H1591&gt;='Product Ratings'!$D$7),'Product Ratings'!$C$7,IF(AND(H1591&lt;='Product Ratings'!$E$8,H1591&gt;='Product Ratings'!$D$8),'Product Ratings'!$C$8,IF(H1591&gt;='Product Ratings'!$D$9,'Product Ratings'!$C$9)))))</f>
        <v>2</v>
      </c>
      <c r="S1591" s="99">
        <f>IF(AND(D1591&lt;='Product Ratings'!$I$5,D1591&gt;='Product Ratings'!$H$5),'Product Ratings'!$F$5,IF(AND(D1591&lt;='Product Ratings'!$I$6,D1591&gt;='Product Ratings'!$H$6),'Product Ratings'!$F$6,IF(AND(D1591&lt;='Product Ratings'!$I$7,I1591&gt;='Product Ratings'!$H$7),'Product Ratings'!$F$7,IF(AND(D1591&lt;='Product Ratings'!$I$8,D1591&gt;='Product Ratings'!$H$8),'Product Ratings'!$F$8,IF(D1591&gt;='Product Ratings'!$H$9,'Product Ratings'!$F$9)))))</f>
        <v>1</v>
      </c>
      <c r="T1591" s="99">
        <f>IF(AND(O1591&lt;='Product Ratings'!$M$5,O1591&gt;='Product Ratings'!$L$5),'Product Ratings'!$J$5,IF(AND(O1591&lt;='Product Ratings'!$M$6,O1591&gt;='Product Ratings'!$L$6),'Product Ratings'!$J$6,IF(AND(O1591&lt;='Product Ratings'!$M$7,O1591&gt;='Product Ratings'!$L$7),'Product Ratings'!$J$7,IF(AND(O1591&lt;='Product Ratings'!$M$8,O1591&gt;='Product Ratings'!$L$8),'Product Ratings'!$J$8,IF(O1591&gt;='Product Ratings'!$L$9,'Product Ratings'!$J$9)))))</f>
        <v>2</v>
      </c>
      <c r="U1591" s="99" t="b">
        <f>IF(AND(N1591&lt;='Product Ratings'!$R$5,N1591&gt;='Product Ratings'!$Q$5),'Product Ratings'!$O$5,IF(AND(N1591&lt;='Product Ratings'!$R$6,N1591&gt;='Product Ratings'!$Q$6),'Product Ratings'!$O$6,IF(AND(N1591&lt;='Product Ratings'!$R$7,N1591&gt;='Product Ratings'!$Q$7),'Product Ratings'!$O$7,IF(AND(N1591&lt;='Product Ratings'!$R$8,N1591&gt;='Product Ratings'!$Q$8),'Product Ratings'!$O$8,IF(N1591&gt;='Product Ratings'!$Q$9,'Product Ratings'!$O$9)))))</f>
        <v>0</v>
      </c>
      <c r="V1591" s="99">
        <f>IF(AND(P1591&lt;='Product Ratings'!$V$5,P1591&gt;='Product Ratings'!$U$5),'Product Ratings'!$S$5,IF(AND(P1591&lt;='Product Ratings'!$V$6,P1591&gt;='Product Ratings'!$U$6),'Product Ratings'!$S$6,IF(AND(P1591&lt;='Product Ratings'!$V$7,P1591&gt;='Product Ratings'!$U$7),'Product Ratings'!$S$7,IF(AND(P1591&lt;='Product Ratings'!$V$8,P1591&gt;='Product Ratings'!$U$8),'Product Ratings'!$S$8,IF(P1591&gt;='Product Ratings'!$U$9,'Product Ratings'!$S$9)))))</f>
        <v>5</v>
      </c>
      <c r="W1591" s="135">
        <f t="shared" si="6"/>
        <v>10</v>
      </c>
      <c r="X1591" s="90"/>
      <c r="Y1591" s="90"/>
      <c r="Z1591" s="90"/>
      <c r="AA1591" s="90"/>
      <c r="AB1591" s="90"/>
    </row>
    <row r="1592" ht="12.75" customHeight="1">
      <c r="A1592" s="87"/>
      <c r="B1592" s="90"/>
      <c r="C1592" s="90"/>
      <c r="D1592" s="126">
        <v>2.0</v>
      </c>
      <c r="E1592" s="127">
        <v>555.65</v>
      </c>
      <c r="F1592" s="128">
        <f t="shared" si="7"/>
        <v>361.1725</v>
      </c>
      <c r="G1592" s="129">
        <f t="shared" si="1"/>
        <v>194.4775</v>
      </c>
      <c r="H1592" s="130">
        <f t="shared" si="2"/>
        <v>0.35</v>
      </c>
      <c r="I1592" s="131">
        <v>44740.0</v>
      </c>
      <c r="J1592" s="132">
        <v>44776.0</v>
      </c>
      <c r="K1592" s="123"/>
      <c r="L1592" s="90"/>
      <c r="M1592" s="133">
        <f t="shared" si="3"/>
        <v>277.825</v>
      </c>
      <c r="N1592" s="99"/>
      <c r="O1592" s="133">
        <f t="shared" si="5"/>
        <v>180.58625</v>
      </c>
      <c r="P1592" s="134">
        <v>0.32</v>
      </c>
      <c r="Q1592" s="90"/>
      <c r="R1592" s="99">
        <f>IF(AND(H1592&lt;='Product Ratings'!$E$5,H1592&gt;='Product Ratings'!$D$5),'Product Ratings'!$C$5,IF(AND(H1592&lt;='Product Ratings'!$E$6,H1592&gt;='Product Ratings'!$D$6),'Product Ratings'!$C$6,IF(AND(H1592&lt;='Product Ratings'!$E$7,H1592&gt;='Product Ratings'!$D$7),'Product Ratings'!$C$7,IF(AND(H1592&lt;='Product Ratings'!$E$8,H1592&gt;='Product Ratings'!$D$8),'Product Ratings'!$C$8,IF(H1592&gt;='Product Ratings'!$D$9,'Product Ratings'!$C$9)))))</f>
        <v>2</v>
      </c>
      <c r="S1592" s="99">
        <f>IF(AND(D1592&lt;='Product Ratings'!$I$5,D1592&gt;='Product Ratings'!$H$5),'Product Ratings'!$F$5,IF(AND(D1592&lt;='Product Ratings'!$I$6,D1592&gt;='Product Ratings'!$H$6),'Product Ratings'!$F$6,IF(AND(D1592&lt;='Product Ratings'!$I$7,I1592&gt;='Product Ratings'!$H$7),'Product Ratings'!$F$7,IF(AND(D1592&lt;='Product Ratings'!$I$8,D1592&gt;='Product Ratings'!$H$8),'Product Ratings'!$F$8,IF(D1592&gt;='Product Ratings'!$H$9,'Product Ratings'!$F$9)))))</f>
        <v>1</v>
      </c>
      <c r="T1592" s="99">
        <f>IF(AND(O1592&lt;='Product Ratings'!$M$5,O1592&gt;='Product Ratings'!$L$5),'Product Ratings'!$J$5,IF(AND(O1592&lt;='Product Ratings'!$M$6,O1592&gt;='Product Ratings'!$L$6),'Product Ratings'!$J$6,IF(AND(O1592&lt;='Product Ratings'!$M$7,O1592&gt;='Product Ratings'!$L$7),'Product Ratings'!$J$7,IF(AND(O1592&lt;='Product Ratings'!$M$8,O1592&gt;='Product Ratings'!$L$8),'Product Ratings'!$J$8,IF(O1592&gt;='Product Ratings'!$L$9,'Product Ratings'!$J$9)))))</f>
        <v>1</v>
      </c>
      <c r="U1592" s="99" t="b">
        <f>IF(AND(N1592&lt;='Product Ratings'!$R$5,N1592&gt;='Product Ratings'!$Q$5),'Product Ratings'!$O$5,IF(AND(N1592&lt;='Product Ratings'!$R$6,N1592&gt;='Product Ratings'!$Q$6),'Product Ratings'!$O$6,IF(AND(N1592&lt;='Product Ratings'!$R$7,N1592&gt;='Product Ratings'!$Q$7),'Product Ratings'!$O$7,IF(AND(N1592&lt;='Product Ratings'!$R$8,N1592&gt;='Product Ratings'!$Q$8),'Product Ratings'!$O$8,IF(N1592&gt;='Product Ratings'!$Q$9,'Product Ratings'!$O$9)))))</f>
        <v>0</v>
      </c>
      <c r="V1592" s="99">
        <f>IF(AND(P1592&lt;='Product Ratings'!$V$5,P1592&gt;='Product Ratings'!$U$5),'Product Ratings'!$S$5,IF(AND(P1592&lt;='Product Ratings'!$V$6,P1592&gt;='Product Ratings'!$U$6),'Product Ratings'!$S$6,IF(AND(P1592&lt;='Product Ratings'!$V$7,P1592&gt;='Product Ratings'!$U$7),'Product Ratings'!$S$7,IF(AND(P1592&lt;='Product Ratings'!$V$8,P1592&gt;='Product Ratings'!$U$8),'Product Ratings'!$S$8,IF(P1592&gt;='Product Ratings'!$U$9,'Product Ratings'!$S$9)))))</f>
        <v>3</v>
      </c>
      <c r="W1592" s="135">
        <f t="shared" si="6"/>
        <v>7</v>
      </c>
      <c r="X1592" s="90"/>
      <c r="Y1592" s="90"/>
      <c r="Z1592" s="90"/>
      <c r="AA1592" s="90"/>
      <c r="AB1592" s="90"/>
    </row>
    <row r="1593" ht="12.75" customHeight="1">
      <c r="A1593" s="87"/>
      <c r="B1593" s="90"/>
      <c r="C1593" s="90"/>
      <c r="D1593" s="126">
        <v>3.0</v>
      </c>
      <c r="E1593" s="127">
        <v>33.91</v>
      </c>
      <c r="F1593" s="128">
        <f t="shared" si="7"/>
        <v>22.0415</v>
      </c>
      <c r="G1593" s="129">
        <f t="shared" si="1"/>
        <v>11.8685</v>
      </c>
      <c r="H1593" s="130">
        <f t="shared" si="2"/>
        <v>0.35</v>
      </c>
      <c r="I1593" s="131">
        <v>44741.0</v>
      </c>
      <c r="J1593" s="132">
        <v>44777.0</v>
      </c>
      <c r="K1593" s="123"/>
      <c r="L1593" s="90"/>
      <c r="M1593" s="133">
        <f t="shared" si="3"/>
        <v>11.30333333</v>
      </c>
      <c r="N1593" s="99"/>
      <c r="O1593" s="133">
        <f t="shared" si="5"/>
        <v>7.347166667</v>
      </c>
      <c r="P1593" s="134">
        <v>0.45</v>
      </c>
      <c r="Q1593" s="90"/>
      <c r="R1593" s="99">
        <f>IF(AND(H1593&lt;='Product Ratings'!$E$5,H1593&gt;='Product Ratings'!$D$5),'Product Ratings'!$C$5,IF(AND(H1593&lt;='Product Ratings'!$E$6,H1593&gt;='Product Ratings'!$D$6),'Product Ratings'!$C$6,IF(AND(H1593&lt;='Product Ratings'!$E$7,H1593&gt;='Product Ratings'!$D$7),'Product Ratings'!$C$7,IF(AND(H1593&lt;='Product Ratings'!$E$8,H1593&gt;='Product Ratings'!$D$8),'Product Ratings'!$C$8,IF(H1593&gt;='Product Ratings'!$D$9,'Product Ratings'!$C$9)))))</f>
        <v>2</v>
      </c>
      <c r="S1593" s="99">
        <f>IF(AND(D1593&lt;='Product Ratings'!$I$5,D1593&gt;='Product Ratings'!$H$5),'Product Ratings'!$F$5,IF(AND(D1593&lt;='Product Ratings'!$I$6,D1593&gt;='Product Ratings'!$H$6),'Product Ratings'!$F$6,IF(AND(D1593&lt;='Product Ratings'!$I$7,I1593&gt;='Product Ratings'!$H$7),'Product Ratings'!$F$7,IF(AND(D1593&lt;='Product Ratings'!$I$8,D1593&gt;='Product Ratings'!$H$8),'Product Ratings'!$F$8,IF(D1593&gt;='Product Ratings'!$H$9,'Product Ratings'!$F$9)))))</f>
        <v>1</v>
      </c>
      <c r="T1593" s="99">
        <f>IF(AND(O1593&lt;='Product Ratings'!$M$5,O1593&gt;='Product Ratings'!$L$5),'Product Ratings'!$J$5,IF(AND(O1593&lt;='Product Ratings'!$M$6,O1593&gt;='Product Ratings'!$L$6),'Product Ratings'!$J$6,IF(AND(O1593&lt;='Product Ratings'!$M$7,O1593&gt;='Product Ratings'!$L$7),'Product Ratings'!$J$7,IF(AND(O1593&lt;='Product Ratings'!$M$8,O1593&gt;='Product Ratings'!$L$8),'Product Ratings'!$J$8,IF(O1593&gt;='Product Ratings'!$L$9,'Product Ratings'!$J$9)))))</f>
        <v>5</v>
      </c>
      <c r="U1593" s="99" t="b">
        <f>IF(AND(N1593&lt;='Product Ratings'!$R$5,N1593&gt;='Product Ratings'!$Q$5),'Product Ratings'!$O$5,IF(AND(N1593&lt;='Product Ratings'!$R$6,N1593&gt;='Product Ratings'!$Q$6),'Product Ratings'!$O$6,IF(AND(N1593&lt;='Product Ratings'!$R$7,N1593&gt;='Product Ratings'!$Q$7),'Product Ratings'!$O$7,IF(AND(N1593&lt;='Product Ratings'!$R$8,N1593&gt;='Product Ratings'!$Q$8),'Product Ratings'!$O$8,IF(N1593&gt;='Product Ratings'!$Q$9,'Product Ratings'!$O$9)))))</f>
        <v>0</v>
      </c>
      <c r="V1593" s="99">
        <f>IF(AND(P1593&lt;='Product Ratings'!$V$5,P1593&gt;='Product Ratings'!$U$5),'Product Ratings'!$S$5,IF(AND(P1593&lt;='Product Ratings'!$V$6,P1593&gt;='Product Ratings'!$U$6),'Product Ratings'!$S$6,IF(AND(P1593&lt;='Product Ratings'!$V$7,P1593&gt;='Product Ratings'!$U$7),'Product Ratings'!$S$7,IF(AND(P1593&lt;='Product Ratings'!$V$8,P1593&gt;='Product Ratings'!$U$8),'Product Ratings'!$S$8,IF(P1593&gt;='Product Ratings'!$U$9,'Product Ratings'!$S$9)))))</f>
        <v>4</v>
      </c>
      <c r="W1593" s="135">
        <f t="shared" si="6"/>
        <v>12</v>
      </c>
      <c r="X1593" s="90"/>
      <c r="Y1593" s="90"/>
      <c r="Z1593" s="90"/>
      <c r="AA1593" s="90"/>
      <c r="AB1593" s="90"/>
    </row>
    <row r="1594" ht="12.75" customHeight="1">
      <c r="A1594" s="87"/>
      <c r="B1594" s="90"/>
      <c r="C1594" s="90"/>
      <c r="D1594" s="126">
        <v>4.0</v>
      </c>
      <c r="E1594" s="127">
        <v>28.7</v>
      </c>
      <c r="F1594" s="128">
        <f t="shared" si="7"/>
        <v>18.655</v>
      </c>
      <c r="G1594" s="129">
        <f t="shared" si="1"/>
        <v>10.045</v>
      </c>
      <c r="H1594" s="130">
        <f t="shared" si="2"/>
        <v>0.35</v>
      </c>
      <c r="I1594" s="131">
        <v>44742.0</v>
      </c>
      <c r="J1594" s="132">
        <v>44778.0</v>
      </c>
      <c r="K1594" s="123"/>
      <c r="L1594" s="90"/>
      <c r="M1594" s="133">
        <f t="shared" si="3"/>
        <v>7.175</v>
      </c>
      <c r="N1594" s="99"/>
      <c r="O1594" s="133">
        <f t="shared" si="5"/>
        <v>4.66375</v>
      </c>
      <c r="P1594" s="134">
        <v>0.12</v>
      </c>
      <c r="Q1594" s="90"/>
      <c r="R1594" s="99">
        <f>IF(AND(H1594&lt;='Product Ratings'!$E$5,H1594&gt;='Product Ratings'!$D$5),'Product Ratings'!$C$5,IF(AND(H1594&lt;='Product Ratings'!$E$6,H1594&gt;='Product Ratings'!$D$6),'Product Ratings'!$C$6,IF(AND(H1594&lt;='Product Ratings'!$E$7,H1594&gt;='Product Ratings'!$D$7),'Product Ratings'!$C$7,IF(AND(H1594&lt;='Product Ratings'!$E$8,H1594&gt;='Product Ratings'!$D$8),'Product Ratings'!$C$8,IF(H1594&gt;='Product Ratings'!$D$9,'Product Ratings'!$C$9)))))</f>
        <v>2</v>
      </c>
      <c r="S1594" s="99">
        <f>IF(AND(D1594&lt;='Product Ratings'!$I$5,D1594&gt;='Product Ratings'!$H$5),'Product Ratings'!$F$5,IF(AND(D1594&lt;='Product Ratings'!$I$6,D1594&gt;='Product Ratings'!$H$6),'Product Ratings'!$F$6,IF(AND(D1594&lt;='Product Ratings'!$I$7,I1594&gt;='Product Ratings'!$H$7),'Product Ratings'!$F$7,IF(AND(D1594&lt;='Product Ratings'!$I$8,D1594&gt;='Product Ratings'!$H$8),'Product Ratings'!$F$8,IF(D1594&gt;='Product Ratings'!$H$9,'Product Ratings'!$F$9)))))</f>
        <v>1</v>
      </c>
      <c r="T1594" s="99">
        <f>IF(AND(O1594&lt;='Product Ratings'!$M$5,O1594&gt;='Product Ratings'!$L$5),'Product Ratings'!$J$5,IF(AND(O1594&lt;='Product Ratings'!$M$6,O1594&gt;='Product Ratings'!$L$6),'Product Ratings'!$J$6,IF(AND(O1594&lt;='Product Ratings'!$M$7,O1594&gt;='Product Ratings'!$L$7),'Product Ratings'!$J$7,IF(AND(O1594&lt;='Product Ratings'!$M$8,O1594&gt;='Product Ratings'!$L$8),'Product Ratings'!$J$8,IF(O1594&gt;='Product Ratings'!$L$9,'Product Ratings'!$J$9)))))</f>
        <v>5</v>
      </c>
      <c r="U1594" s="99" t="b">
        <f>IF(AND(N1594&lt;='Product Ratings'!$R$5,N1594&gt;='Product Ratings'!$Q$5),'Product Ratings'!$O$5,IF(AND(N1594&lt;='Product Ratings'!$R$6,N1594&gt;='Product Ratings'!$Q$6),'Product Ratings'!$O$6,IF(AND(N1594&lt;='Product Ratings'!$R$7,N1594&gt;='Product Ratings'!$Q$7),'Product Ratings'!$O$7,IF(AND(N1594&lt;='Product Ratings'!$R$8,N1594&gt;='Product Ratings'!$Q$8),'Product Ratings'!$O$8,IF(N1594&gt;='Product Ratings'!$Q$9,'Product Ratings'!$O$9)))))</f>
        <v>0</v>
      </c>
      <c r="V1594" s="99">
        <f>IF(AND(P1594&lt;='Product Ratings'!$V$5,P1594&gt;='Product Ratings'!$U$5),'Product Ratings'!$S$5,IF(AND(P1594&lt;='Product Ratings'!$V$6,P1594&gt;='Product Ratings'!$U$6),'Product Ratings'!$S$6,IF(AND(P1594&lt;='Product Ratings'!$V$7,P1594&gt;='Product Ratings'!$U$7),'Product Ratings'!$S$7,IF(AND(P1594&lt;='Product Ratings'!$V$8,P1594&gt;='Product Ratings'!$U$8),'Product Ratings'!$S$8,IF(P1594&gt;='Product Ratings'!$U$9,'Product Ratings'!$S$9)))))</f>
        <v>2</v>
      </c>
      <c r="W1594" s="135">
        <f t="shared" si="6"/>
        <v>10</v>
      </c>
      <c r="X1594" s="90"/>
      <c r="Y1594" s="90"/>
      <c r="Z1594" s="90"/>
      <c r="AA1594" s="90"/>
      <c r="AB1594" s="90"/>
    </row>
    <row r="1595" ht="12.75" customHeight="1">
      <c r="A1595" s="87"/>
      <c r="B1595" s="90"/>
      <c r="C1595" s="90"/>
      <c r="D1595" s="126">
        <v>5.0</v>
      </c>
      <c r="E1595" s="127">
        <v>793.96</v>
      </c>
      <c r="F1595" s="128">
        <f t="shared" si="7"/>
        <v>516.074</v>
      </c>
      <c r="G1595" s="129">
        <f t="shared" si="1"/>
        <v>277.886</v>
      </c>
      <c r="H1595" s="130">
        <f t="shared" si="2"/>
        <v>0.35</v>
      </c>
      <c r="I1595" s="131">
        <v>44743.0</v>
      </c>
      <c r="J1595" s="132">
        <v>44779.0</v>
      </c>
      <c r="K1595" s="123"/>
      <c r="L1595" s="90"/>
      <c r="M1595" s="133">
        <f t="shared" si="3"/>
        <v>158.792</v>
      </c>
      <c r="N1595" s="99"/>
      <c r="O1595" s="133">
        <f t="shared" si="5"/>
        <v>103.2148</v>
      </c>
      <c r="P1595" s="134">
        <v>0.87</v>
      </c>
      <c r="Q1595" s="90"/>
      <c r="R1595" s="99">
        <f>IF(AND(H1595&lt;='Product Ratings'!$E$5,H1595&gt;='Product Ratings'!$D$5),'Product Ratings'!$C$5,IF(AND(H1595&lt;='Product Ratings'!$E$6,H1595&gt;='Product Ratings'!$D$6),'Product Ratings'!$C$6,IF(AND(H1595&lt;='Product Ratings'!$E$7,H1595&gt;='Product Ratings'!$D$7),'Product Ratings'!$C$7,IF(AND(H1595&lt;='Product Ratings'!$E$8,H1595&gt;='Product Ratings'!$D$8),'Product Ratings'!$C$8,IF(H1595&gt;='Product Ratings'!$D$9,'Product Ratings'!$C$9)))))</f>
        <v>2</v>
      </c>
      <c r="S1595" s="99">
        <f>IF(AND(D1595&lt;='Product Ratings'!$I$5,D1595&gt;='Product Ratings'!$H$5),'Product Ratings'!$F$5,IF(AND(D1595&lt;='Product Ratings'!$I$6,D1595&gt;='Product Ratings'!$H$6),'Product Ratings'!$F$6,IF(AND(D1595&lt;='Product Ratings'!$I$7,I1595&gt;='Product Ratings'!$H$7),'Product Ratings'!$F$7,IF(AND(D1595&lt;='Product Ratings'!$I$8,D1595&gt;='Product Ratings'!$H$8),'Product Ratings'!$F$8,IF(D1595&gt;='Product Ratings'!$H$9,'Product Ratings'!$F$9)))))</f>
        <v>1</v>
      </c>
      <c r="T1595" s="99">
        <f>IF(AND(O1595&lt;='Product Ratings'!$M$5,O1595&gt;='Product Ratings'!$L$5),'Product Ratings'!$J$5,IF(AND(O1595&lt;='Product Ratings'!$M$6,O1595&gt;='Product Ratings'!$L$6),'Product Ratings'!$J$6,IF(AND(O1595&lt;='Product Ratings'!$M$7,O1595&gt;='Product Ratings'!$L$7),'Product Ratings'!$J$7,IF(AND(O1595&lt;='Product Ratings'!$M$8,O1595&gt;='Product Ratings'!$L$8),'Product Ratings'!$J$8,IF(O1595&gt;='Product Ratings'!$L$9,'Product Ratings'!$J$9)))))</f>
        <v>2</v>
      </c>
      <c r="U1595" s="99" t="b">
        <f>IF(AND(N1595&lt;='Product Ratings'!$R$5,N1595&gt;='Product Ratings'!$Q$5),'Product Ratings'!$O$5,IF(AND(N1595&lt;='Product Ratings'!$R$6,N1595&gt;='Product Ratings'!$Q$6),'Product Ratings'!$O$6,IF(AND(N1595&lt;='Product Ratings'!$R$7,N1595&gt;='Product Ratings'!$Q$7),'Product Ratings'!$O$7,IF(AND(N1595&lt;='Product Ratings'!$R$8,N1595&gt;='Product Ratings'!$Q$8),'Product Ratings'!$O$8,IF(N1595&gt;='Product Ratings'!$Q$9,'Product Ratings'!$O$9)))))</f>
        <v>0</v>
      </c>
      <c r="V1595" s="99">
        <f>IF(AND(P1595&lt;='Product Ratings'!$V$5,P1595&gt;='Product Ratings'!$U$5),'Product Ratings'!$S$5,IF(AND(P1595&lt;='Product Ratings'!$V$6,P1595&gt;='Product Ratings'!$U$6),'Product Ratings'!$S$6,IF(AND(P1595&lt;='Product Ratings'!$V$7,P1595&gt;='Product Ratings'!$U$7),'Product Ratings'!$S$7,IF(AND(P1595&lt;='Product Ratings'!$V$8,P1595&gt;='Product Ratings'!$U$8),'Product Ratings'!$S$8,IF(P1595&gt;='Product Ratings'!$U$9,'Product Ratings'!$S$9)))))</f>
        <v>5</v>
      </c>
      <c r="W1595" s="135">
        <f t="shared" si="6"/>
        <v>10</v>
      </c>
      <c r="X1595" s="90"/>
      <c r="Y1595" s="90"/>
      <c r="Z1595" s="90"/>
      <c r="AA1595" s="90"/>
      <c r="AB1595" s="90"/>
    </row>
    <row r="1596" ht="12.75" customHeight="1">
      <c r="A1596" s="87"/>
      <c r="B1596" s="90"/>
      <c r="C1596" s="90"/>
      <c r="D1596" s="126">
        <v>6.0</v>
      </c>
      <c r="E1596" s="127">
        <v>17.3</v>
      </c>
      <c r="F1596" s="128">
        <f t="shared" si="7"/>
        <v>11.245</v>
      </c>
      <c r="G1596" s="129">
        <f t="shared" si="1"/>
        <v>6.055</v>
      </c>
      <c r="H1596" s="130">
        <f t="shared" si="2"/>
        <v>0.35</v>
      </c>
      <c r="I1596" s="131">
        <v>44744.0</v>
      </c>
      <c r="J1596" s="132">
        <v>44780.0</v>
      </c>
      <c r="K1596" s="123"/>
      <c r="L1596" s="90"/>
      <c r="M1596" s="133">
        <f t="shared" si="3"/>
        <v>2.883333333</v>
      </c>
      <c r="N1596" s="99"/>
      <c r="O1596" s="133">
        <f t="shared" si="5"/>
        <v>1.874166667</v>
      </c>
      <c r="P1596" s="134">
        <v>0.89</v>
      </c>
      <c r="Q1596" s="90"/>
      <c r="R1596" s="99">
        <f>IF(AND(H1596&lt;='Product Ratings'!$E$5,H1596&gt;='Product Ratings'!$D$5),'Product Ratings'!$C$5,IF(AND(H1596&lt;='Product Ratings'!$E$6,H1596&gt;='Product Ratings'!$D$6),'Product Ratings'!$C$6,IF(AND(H1596&lt;='Product Ratings'!$E$7,H1596&gt;='Product Ratings'!$D$7),'Product Ratings'!$C$7,IF(AND(H1596&lt;='Product Ratings'!$E$8,H1596&gt;='Product Ratings'!$D$8),'Product Ratings'!$C$8,IF(H1596&gt;='Product Ratings'!$D$9,'Product Ratings'!$C$9)))))</f>
        <v>2</v>
      </c>
      <c r="S1596" s="99">
        <f>IF(AND(D1596&lt;='Product Ratings'!$I$5,D1596&gt;='Product Ratings'!$H$5),'Product Ratings'!$F$5,IF(AND(D1596&lt;='Product Ratings'!$I$6,D1596&gt;='Product Ratings'!$H$6),'Product Ratings'!$F$6,IF(AND(D1596&lt;='Product Ratings'!$I$7,I1596&gt;='Product Ratings'!$H$7),'Product Ratings'!$F$7,IF(AND(D1596&lt;='Product Ratings'!$I$8,D1596&gt;='Product Ratings'!$H$8),'Product Ratings'!$F$8,IF(D1596&gt;='Product Ratings'!$H$9,'Product Ratings'!$F$9)))))</f>
        <v>2</v>
      </c>
      <c r="T1596" s="99">
        <f>IF(AND(O1596&lt;='Product Ratings'!$M$5,O1596&gt;='Product Ratings'!$L$5),'Product Ratings'!$J$5,IF(AND(O1596&lt;='Product Ratings'!$M$6,O1596&gt;='Product Ratings'!$L$6),'Product Ratings'!$J$6,IF(AND(O1596&lt;='Product Ratings'!$M$7,O1596&gt;='Product Ratings'!$L$7),'Product Ratings'!$J$7,IF(AND(O1596&lt;='Product Ratings'!$M$8,O1596&gt;='Product Ratings'!$L$8),'Product Ratings'!$J$8,IF(O1596&gt;='Product Ratings'!$L$9,'Product Ratings'!$J$9)))))</f>
        <v>5</v>
      </c>
      <c r="U1596" s="99" t="b">
        <f>IF(AND(N1596&lt;='Product Ratings'!$R$5,N1596&gt;='Product Ratings'!$Q$5),'Product Ratings'!$O$5,IF(AND(N1596&lt;='Product Ratings'!$R$6,N1596&gt;='Product Ratings'!$Q$6),'Product Ratings'!$O$6,IF(AND(N1596&lt;='Product Ratings'!$R$7,N1596&gt;='Product Ratings'!$Q$7),'Product Ratings'!$O$7,IF(AND(N1596&lt;='Product Ratings'!$R$8,N1596&gt;='Product Ratings'!$Q$8),'Product Ratings'!$O$8,IF(N1596&gt;='Product Ratings'!$Q$9,'Product Ratings'!$O$9)))))</f>
        <v>0</v>
      </c>
      <c r="V1596" s="99">
        <f>IF(AND(P1596&lt;='Product Ratings'!$V$5,P1596&gt;='Product Ratings'!$U$5),'Product Ratings'!$S$5,IF(AND(P1596&lt;='Product Ratings'!$V$6,P1596&gt;='Product Ratings'!$U$6),'Product Ratings'!$S$6,IF(AND(P1596&lt;='Product Ratings'!$V$7,P1596&gt;='Product Ratings'!$U$7),'Product Ratings'!$S$7,IF(AND(P1596&lt;='Product Ratings'!$V$8,P1596&gt;='Product Ratings'!$U$8),'Product Ratings'!$S$8,IF(P1596&gt;='Product Ratings'!$U$9,'Product Ratings'!$S$9)))))</f>
        <v>5</v>
      </c>
      <c r="W1596" s="135">
        <f t="shared" si="6"/>
        <v>14</v>
      </c>
      <c r="X1596" s="90"/>
      <c r="Y1596" s="90"/>
      <c r="Z1596" s="90"/>
      <c r="AA1596" s="90"/>
      <c r="AB1596" s="90"/>
    </row>
    <row r="1597" ht="12.75" customHeight="1">
      <c r="A1597" s="87"/>
      <c r="B1597" s="90"/>
      <c r="C1597" s="90"/>
      <c r="D1597" s="126">
        <v>1.0</v>
      </c>
      <c r="E1597" s="127">
        <v>8.65</v>
      </c>
      <c r="F1597" s="128">
        <f t="shared" si="7"/>
        <v>5.6225</v>
      </c>
      <c r="G1597" s="129">
        <f t="shared" si="1"/>
        <v>3.0275</v>
      </c>
      <c r="H1597" s="130">
        <f t="shared" si="2"/>
        <v>0.35</v>
      </c>
      <c r="I1597" s="131">
        <v>44745.0</v>
      </c>
      <c r="J1597" s="132">
        <v>44781.0</v>
      </c>
      <c r="K1597" s="123"/>
      <c r="L1597" s="90"/>
      <c r="M1597" s="133">
        <f t="shared" si="3"/>
        <v>8.65</v>
      </c>
      <c r="N1597" s="99"/>
      <c r="O1597" s="133">
        <f t="shared" si="5"/>
        <v>5.6225</v>
      </c>
      <c r="P1597" s="134">
        <v>0.65</v>
      </c>
      <c r="Q1597" s="90"/>
      <c r="R1597" s="99">
        <f>IF(AND(H1597&lt;='Product Ratings'!$E$5,H1597&gt;='Product Ratings'!$D$5),'Product Ratings'!$C$5,IF(AND(H1597&lt;='Product Ratings'!$E$6,H1597&gt;='Product Ratings'!$D$6),'Product Ratings'!$C$6,IF(AND(H1597&lt;='Product Ratings'!$E$7,H1597&gt;='Product Ratings'!$D$7),'Product Ratings'!$C$7,IF(AND(H1597&lt;='Product Ratings'!$E$8,H1597&gt;='Product Ratings'!$D$8),'Product Ratings'!$C$8,IF(H1597&gt;='Product Ratings'!$D$9,'Product Ratings'!$C$9)))))</f>
        <v>2</v>
      </c>
      <c r="S1597" s="99">
        <f>IF(AND(D1597&lt;='Product Ratings'!$I$5,D1597&gt;='Product Ratings'!$H$5),'Product Ratings'!$F$5,IF(AND(D1597&lt;='Product Ratings'!$I$6,D1597&gt;='Product Ratings'!$H$6),'Product Ratings'!$F$6,IF(AND(D1597&lt;='Product Ratings'!$I$7,I1597&gt;='Product Ratings'!$H$7),'Product Ratings'!$F$7,IF(AND(D1597&lt;='Product Ratings'!$I$8,D1597&gt;='Product Ratings'!$H$8),'Product Ratings'!$F$8,IF(D1597&gt;='Product Ratings'!$H$9,'Product Ratings'!$F$9)))))</f>
        <v>1</v>
      </c>
      <c r="T1597" s="99">
        <f>IF(AND(O1597&lt;='Product Ratings'!$M$5,O1597&gt;='Product Ratings'!$L$5),'Product Ratings'!$J$5,IF(AND(O1597&lt;='Product Ratings'!$M$6,O1597&gt;='Product Ratings'!$L$6),'Product Ratings'!$J$6,IF(AND(O1597&lt;='Product Ratings'!$M$7,O1597&gt;='Product Ratings'!$L$7),'Product Ratings'!$J$7,IF(AND(O1597&lt;='Product Ratings'!$M$8,O1597&gt;='Product Ratings'!$L$8),'Product Ratings'!$J$8,IF(O1597&gt;='Product Ratings'!$L$9,'Product Ratings'!$J$9)))))</f>
        <v>5</v>
      </c>
      <c r="U1597" s="99" t="b">
        <f>IF(AND(N1597&lt;='Product Ratings'!$R$5,N1597&gt;='Product Ratings'!$Q$5),'Product Ratings'!$O$5,IF(AND(N1597&lt;='Product Ratings'!$R$6,N1597&gt;='Product Ratings'!$Q$6),'Product Ratings'!$O$6,IF(AND(N1597&lt;='Product Ratings'!$R$7,N1597&gt;='Product Ratings'!$Q$7),'Product Ratings'!$O$7,IF(AND(N1597&lt;='Product Ratings'!$R$8,N1597&gt;='Product Ratings'!$Q$8),'Product Ratings'!$O$8,IF(N1597&gt;='Product Ratings'!$Q$9,'Product Ratings'!$O$9)))))</f>
        <v>0</v>
      </c>
      <c r="V1597" s="99">
        <f>IF(AND(P1597&lt;='Product Ratings'!$V$5,P1597&gt;='Product Ratings'!$U$5),'Product Ratings'!$S$5,IF(AND(P1597&lt;='Product Ratings'!$V$6,P1597&gt;='Product Ratings'!$U$6),'Product Ratings'!$S$6,IF(AND(P1597&lt;='Product Ratings'!$V$7,P1597&gt;='Product Ratings'!$U$7),'Product Ratings'!$S$7,IF(AND(P1597&lt;='Product Ratings'!$V$8,P1597&gt;='Product Ratings'!$U$8),'Product Ratings'!$S$8,IF(P1597&gt;='Product Ratings'!$U$9,'Product Ratings'!$S$9)))))</f>
        <v>5</v>
      </c>
      <c r="W1597" s="135">
        <f t="shared" si="6"/>
        <v>13</v>
      </c>
      <c r="X1597" s="90"/>
      <c r="Y1597" s="90"/>
      <c r="Z1597" s="90"/>
      <c r="AA1597" s="90"/>
      <c r="AB1597" s="90"/>
    </row>
    <row r="1598" ht="12.75" customHeight="1">
      <c r="A1598" s="87"/>
      <c r="B1598" s="90"/>
      <c r="C1598" s="90"/>
      <c r="D1598" s="126">
        <v>2.0</v>
      </c>
      <c r="E1598" s="127">
        <v>8.65</v>
      </c>
      <c r="F1598" s="128">
        <f t="shared" si="7"/>
        <v>5.6225</v>
      </c>
      <c r="G1598" s="129">
        <f t="shared" si="1"/>
        <v>3.0275</v>
      </c>
      <c r="H1598" s="130">
        <f t="shared" si="2"/>
        <v>0.35</v>
      </c>
      <c r="I1598" s="131">
        <v>44746.0</v>
      </c>
      <c r="J1598" s="132">
        <v>44782.0</v>
      </c>
      <c r="K1598" s="123"/>
      <c r="L1598" s="90"/>
      <c r="M1598" s="133">
        <f t="shared" si="3"/>
        <v>4.325</v>
      </c>
      <c r="N1598" s="99"/>
      <c r="O1598" s="133">
        <f t="shared" si="5"/>
        <v>2.81125</v>
      </c>
      <c r="P1598" s="134">
        <v>0.23</v>
      </c>
      <c r="Q1598" s="90"/>
      <c r="R1598" s="99">
        <f>IF(AND(H1598&lt;='Product Ratings'!$E$5,H1598&gt;='Product Ratings'!$D$5),'Product Ratings'!$C$5,IF(AND(H1598&lt;='Product Ratings'!$E$6,H1598&gt;='Product Ratings'!$D$6),'Product Ratings'!$C$6,IF(AND(H1598&lt;='Product Ratings'!$E$7,H1598&gt;='Product Ratings'!$D$7),'Product Ratings'!$C$7,IF(AND(H1598&lt;='Product Ratings'!$E$8,H1598&gt;='Product Ratings'!$D$8),'Product Ratings'!$C$8,IF(H1598&gt;='Product Ratings'!$D$9,'Product Ratings'!$C$9)))))</f>
        <v>2</v>
      </c>
      <c r="S1598" s="99">
        <f>IF(AND(D1598&lt;='Product Ratings'!$I$5,D1598&gt;='Product Ratings'!$H$5),'Product Ratings'!$F$5,IF(AND(D1598&lt;='Product Ratings'!$I$6,D1598&gt;='Product Ratings'!$H$6),'Product Ratings'!$F$6,IF(AND(D1598&lt;='Product Ratings'!$I$7,I1598&gt;='Product Ratings'!$H$7),'Product Ratings'!$F$7,IF(AND(D1598&lt;='Product Ratings'!$I$8,D1598&gt;='Product Ratings'!$H$8),'Product Ratings'!$F$8,IF(D1598&gt;='Product Ratings'!$H$9,'Product Ratings'!$F$9)))))</f>
        <v>1</v>
      </c>
      <c r="T1598" s="99">
        <f>IF(AND(O1598&lt;='Product Ratings'!$M$5,O1598&gt;='Product Ratings'!$L$5),'Product Ratings'!$J$5,IF(AND(O1598&lt;='Product Ratings'!$M$6,O1598&gt;='Product Ratings'!$L$6),'Product Ratings'!$J$6,IF(AND(O1598&lt;='Product Ratings'!$M$7,O1598&gt;='Product Ratings'!$L$7),'Product Ratings'!$J$7,IF(AND(O1598&lt;='Product Ratings'!$M$8,O1598&gt;='Product Ratings'!$L$8),'Product Ratings'!$J$8,IF(O1598&gt;='Product Ratings'!$L$9,'Product Ratings'!$J$9)))))</f>
        <v>5</v>
      </c>
      <c r="U1598" s="99" t="b">
        <f>IF(AND(N1598&lt;='Product Ratings'!$R$5,N1598&gt;='Product Ratings'!$Q$5),'Product Ratings'!$O$5,IF(AND(N1598&lt;='Product Ratings'!$R$6,N1598&gt;='Product Ratings'!$Q$6),'Product Ratings'!$O$6,IF(AND(N1598&lt;='Product Ratings'!$R$7,N1598&gt;='Product Ratings'!$Q$7),'Product Ratings'!$O$7,IF(AND(N1598&lt;='Product Ratings'!$R$8,N1598&gt;='Product Ratings'!$Q$8),'Product Ratings'!$O$8,IF(N1598&gt;='Product Ratings'!$Q$9,'Product Ratings'!$O$9)))))</f>
        <v>0</v>
      </c>
      <c r="V1598" s="99">
        <f>IF(AND(P1598&lt;='Product Ratings'!$V$5,P1598&gt;='Product Ratings'!$U$5),'Product Ratings'!$S$5,IF(AND(P1598&lt;='Product Ratings'!$V$6,P1598&gt;='Product Ratings'!$U$6),'Product Ratings'!$S$6,IF(AND(P1598&lt;='Product Ratings'!$V$7,P1598&gt;='Product Ratings'!$U$7),'Product Ratings'!$S$7,IF(AND(P1598&lt;='Product Ratings'!$V$8,P1598&gt;='Product Ratings'!$U$8),'Product Ratings'!$S$8,IF(P1598&gt;='Product Ratings'!$U$9,'Product Ratings'!$S$9)))))</f>
        <v>3</v>
      </c>
      <c r="W1598" s="135">
        <f t="shared" si="6"/>
        <v>11</v>
      </c>
      <c r="X1598" s="90"/>
      <c r="Y1598" s="90"/>
      <c r="Z1598" s="90"/>
      <c r="AA1598" s="90"/>
      <c r="AB1598" s="90"/>
    </row>
    <row r="1599" ht="12.75" customHeight="1">
      <c r="A1599" s="87"/>
      <c r="B1599" s="90"/>
      <c r="C1599" s="90"/>
      <c r="D1599" s="126">
        <v>3.0</v>
      </c>
      <c r="E1599" s="127">
        <v>34.61</v>
      </c>
      <c r="F1599" s="128">
        <f t="shared" si="7"/>
        <v>22.4965</v>
      </c>
      <c r="G1599" s="129">
        <f t="shared" si="1"/>
        <v>12.1135</v>
      </c>
      <c r="H1599" s="130">
        <f t="shared" si="2"/>
        <v>0.35</v>
      </c>
      <c r="I1599" s="131">
        <v>44747.0</v>
      </c>
      <c r="J1599" s="132">
        <v>44783.0</v>
      </c>
      <c r="K1599" s="123"/>
      <c r="L1599" s="90"/>
      <c r="M1599" s="133">
        <f t="shared" si="3"/>
        <v>11.53666667</v>
      </c>
      <c r="N1599" s="99"/>
      <c r="O1599" s="133">
        <f t="shared" si="5"/>
        <v>7.498833333</v>
      </c>
      <c r="P1599" s="134">
        <v>0.21</v>
      </c>
      <c r="Q1599" s="90"/>
      <c r="R1599" s="99">
        <f>IF(AND(H1599&lt;='Product Ratings'!$E$5,H1599&gt;='Product Ratings'!$D$5),'Product Ratings'!$C$5,IF(AND(H1599&lt;='Product Ratings'!$E$6,H1599&gt;='Product Ratings'!$D$6),'Product Ratings'!$C$6,IF(AND(H1599&lt;='Product Ratings'!$E$7,H1599&gt;='Product Ratings'!$D$7),'Product Ratings'!$C$7,IF(AND(H1599&lt;='Product Ratings'!$E$8,H1599&gt;='Product Ratings'!$D$8),'Product Ratings'!$C$8,IF(H1599&gt;='Product Ratings'!$D$9,'Product Ratings'!$C$9)))))</f>
        <v>2</v>
      </c>
      <c r="S1599" s="99">
        <f>IF(AND(D1599&lt;='Product Ratings'!$I$5,D1599&gt;='Product Ratings'!$H$5),'Product Ratings'!$F$5,IF(AND(D1599&lt;='Product Ratings'!$I$6,D1599&gt;='Product Ratings'!$H$6),'Product Ratings'!$F$6,IF(AND(D1599&lt;='Product Ratings'!$I$7,I1599&gt;='Product Ratings'!$H$7),'Product Ratings'!$F$7,IF(AND(D1599&lt;='Product Ratings'!$I$8,D1599&gt;='Product Ratings'!$H$8),'Product Ratings'!$F$8,IF(D1599&gt;='Product Ratings'!$H$9,'Product Ratings'!$F$9)))))</f>
        <v>1</v>
      </c>
      <c r="T1599" s="99">
        <f>IF(AND(O1599&lt;='Product Ratings'!$M$5,O1599&gt;='Product Ratings'!$L$5),'Product Ratings'!$J$5,IF(AND(O1599&lt;='Product Ratings'!$M$6,O1599&gt;='Product Ratings'!$L$6),'Product Ratings'!$J$6,IF(AND(O1599&lt;='Product Ratings'!$M$7,O1599&gt;='Product Ratings'!$L$7),'Product Ratings'!$J$7,IF(AND(O1599&lt;='Product Ratings'!$M$8,O1599&gt;='Product Ratings'!$L$8),'Product Ratings'!$J$8,IF(O1599&gt;='Product Ratings'!$L$9,'Product Ratings'!$J$9)))))</f>
        <v>5</v>
      </c>
      <c r="U1599" s="99" t="b">
        <f>IF(AND(N1599&lt;='Product Ratings'!$R$5,N1599&gt;='Product Ratings'!$Q$5),'Product Ratings'!$O$5,IF(AND(N1599&lt;='Product Ratings'!$R$6,N1599&gt;='Product Ratings'!$Q$6),'Product Ratings'!$O$6,IF(AND(N1599&lt;='Product Ratings'!$R$7,N1599&gt;='Product Ratings'!$Q$7),'Product Ratings'!$O$7,IF(AND(N1599&lt;='Product Ratings'!$R$8,N1599&gt;='Product Ratings'!$Q$8),'Product Ratings'!$O$8,IF(N1599&gt;='Product Ratings'!$Q$9,'Product Ratings'!$O$9)))))</f>
        <v>0</v>
      </c>
      <c r="V1599" s="99">
        <f>IF(AND(P1599&lt;='Product Ratings'!$V$5,P1599&gt;='Product Ratings'!$U$5),'Product Ratings'!$S$5,IF(AND(P1599&lt;='Product Ratings'!$V$6,P1599&gt;='Product Ratings'!$U$6),'Product Ratings'!$S$6,IF(AND(P1599&lt;='Product Ratings'!$V$7,P1599&gt;='Product Ratings'!$U$7),'Product Ratings'!$S$7,IF(AND(P1599&lt;='Product Ratings'!$V$8,P1599&gt;='Product Ratings'!$U$8),'Product Ratings'!$S$8,IF(P1599&gt;='Product Ratings'!$U$9,'Product Ratings'!$S$9)))))</f>
        <v>3</v>
      </c>
      <c r="W1599" s="135">
        <f t="shared" si="6"/>
        <v>11</v>
      </c>
      <c r="X1599" s="90"/>
      <c r="Y1599" s="90"/>
      <c r="Z1599" s="90"/>
      <c r="AA1599" s="90"/>
      <c r="AB1599" s="90"/>
    </row>
    <row r="1600" ht="12.75" customHeight="1">
      <c r="A1600" s="87"/>
      <c r="B1600" s="90"/>
      <c r="C1600" s="90"/>
      <c r="D1600" s="126">
        <v>4.0</v>
      </c>
      <c r="E1600" s="127">
        <v>285.22</v>
      </c>
      <c r="F1600" s="128">
        <f t="shared" si="7"/>
        <v>185.393</v>
      </c>
      <c r="G1600" s="129">
        <f t="shared" si="1"/>
        <v>99.827</v>
      </c>
      <c r="H1600" s="130">
        <f t="shared" si="2"/>
        <v>0.35</v>
      </c>
      <c r="I1600" s="131">
        <v>44748.0</v>
      </c>
      <c r="J1600" s="132">
        <v>44784.0</v>
      </c>
      <c r="K1600" s="123"/>
      <c r="L1600" s="90"/>
      <c r="M1600" s="133">
        <f t="shared" si="3"/>
        <v>71.305</v>
      </c>
      <c r="N1600" s="99"/>
      <c r="O1600" s="133">
        <f t="shared" si="5"/>
        <v>46.34825</v>
      </c>
      <c r="P1600" s="134">
        <v>0.45</v>
      </c>
      <c r="Q1600" s="90"/>
      <c r="R1600" s="99">
        <f>IF(AND(H1600&lt;='Product Ratings'!$E$5,H1600&gt;='Product Ratings'!$D$5),'Product Ratings'!$C$5,IF(AND(H1600&lt;='Product Ratings'!$E$6,H1600&gt;='Product Ratings'!$D$6),'Product Ratings'!$C$6,IF(AND(H1600&lt;='Product Ratings'!$E$7,H1600&gt;='Product Ratings'!$D$7),'Product Ratings'!$C$7,IF(AND(H1600&lt;='Product Ratings'!$E$8,H1600&gt;='Product Ratings'!$D$8),'Product Ratings'!$C$8,IF(H1600&gt;='Product Ratings'!$D$9,'Product Ratings'!$C$9)))))</f>
        <v>2</v>
      </c>
      <c r="S1600" s="99">
        <f>IF(AND(D1600&lt;='Product Ratings'!$I$5,D1600&gt;='Product Ratings'!$H$5),'Product Ratings'!$F$5,IF(AND(D1600&lt;='Product Ratings'!$I$6,D1600&gt;='Product Ratings'!$H$6),'Product Ratings'!$F$6,IF(AND(D1600&lt;='Product Ratings'!$I$7,I1600&gt;='Product Ratings'!$H$7),'Product Ratings'!$F$7,IF(AND(D1600&lt;='Product Ratings'!$I$8,D1600&gt;='Product Ratings'!$H$8),'Product Ratings'!$F$8,IF(D1600&gt;='Product Ratings'!$H$9,'Product Ratings'!$F$9)))))</f>
        <v>1</v>
      </c>
      <c r="T1600" s="99">
        <f>IF(AND(O1600&lt;='Product Ratings'!$M$5,O1600&gt;='Product Ratings'!$L$5),'Product Ratings'!$J$5,IF(AND(O1600&lt;='Product Ratings'!$M$6,O1600&gt;='Product Ratings'!$L$6),'Product Ratings'!$J$6,IF(AND(O1600&lt;='Product Ratings'!$M$7,O1600&gt;='Product Ratings'!$L$7),'Product Ratings'!$J$7,IF(AND(O1600&lt;='Product Ratings'!$M$8,O1600&gt;='Product Ratings'!$L$8),'Product Ratings'!$J$8,IF(O1600&gt;='Product Ratings'!$L$9,'Product Ratings'!$J$9)))))</f>
        <v>3</v>
      </c>
      <c r="U1600" s="99" t="b">
        <f>IF(AND(N1600&lt;='Product Ratings'!$R$5,N1600&gt;='Product Ratings'!$Q$5),'Product Ratings'!$O$5,IF(AND(N1600&lt;='Product Ratings'!$R$6,N1600&gt;='Product Ratings'!$Q$6),'Product Ratings'!$O$6,IF(AND(N1600&lt;='Product Ratings'!$R$7,N1600&gt;='Product Ratings'!$Q$7),'Product Ratings'!$O$7,IF(AND(N1600&lt;='Product Ratings'!$R$8,N1600&gt;='Product Ratings'!$Q$8),'Product Ratings'!$O$8,IF(N1600&gt;='Product Ratings'!$Q$9,'Product Ratings'!$O$9)))))</f>
        <v>0</v>
      </c>
      <c r="V1600" s="99">
        <f>IF(AND(P1600&lt;='Product Ratings'!$V$5,P1600&gt;='Product Ratings'!$U$5),'Product Ratings'!$S$5,IF(AND(P1600&lt;='Product Ratings'!$V$6,P1600&gt;='Product Ratings'!$U$6),'Product Ratings'!$S$6,IF(AND(P1600&lt;='Product Ratings'!$V$7,P1600&gt;='Product Ratings'!$U$7),'Product Ratings'!$S$7,IF(AND(P1600&lt;='Product Ratings'!$V$8,P1600&gt;='Product Ratings'!$U$8),'Product Ratings'!$S$8,IF(P1600&gt;='Product Ratings'!$U$9,'Product Ratings'!$S$9)))))</f>
        <v>4</v>
      </c>
      <c r="W1600" s="135">
        <f t="shared" si="6"/>
        <v>10</v>
      </c>
      <c r="X1600" s="90"/>
      <c r="Y1600" s="90"/>
      <c r="Z1600" s="90"/>
      <c r="AA1600" s="90"/>
      <c r="AB1600" s="90"/>
    </row>
    <row r="1601" ht="12.75" customHeight="1">
      <c r="A1601" s="87"/>
      <c r="B1601" s="90"/>
      <c r="C1601" s="90"/>
      <c r="D1601" s="126">
        <v>5.0</v>
      </c>
      <c r="E1601" s="127">
        <v>4104.35</v>
      </c>
      <c r="F1601" s="128">
        <f t="shared" si="7"/>
        <v>2667.8275</v>
      </c>
      <c r="G1601" s="129">
        <f t="shared" si="1"/>
        <v>1436.5225</v>
      </c>
      <c r="H1601" s="130">
        <f t="shared" si="2"/>
        <v>0.35</v>
      </c>
      <c r="I1601" s="131">
        <v>44749.0</v>
      </c>
      <c r="J1601" s="132">
        <v>44785.0</v>
      </c>
      <c r="K1601" s="123"/>
      <c r="L1601" s="90"/>
      <c r="M1601" s="133">
        <f t="shared" si="3"/>
        <v>820.87</v>
      </c>
      <c r="N1601" s="99"/>
      <c r="O1601" s="133">
        <f t="shared" si="5"/>
        <v>533.5655</v>
      </c>
      <c r="P1601" s="134">
        <v>0.87</v>
      </c>
      <c r="Q1601" s="90"/>
      <c r="R1601" s="99">
        <f>IF(AND(H1601&lt;='Product Ratings'!$E$5,H1601&gt;='Product Ratings'!$D$5),'Product Ratings'!$C$5,IF(AND(H1601&lt;='Product Ratings'!$E$6,H1601&gt;='Product Ratings'!$D$6),'Product Ratings'!$C$6,IF(AND(H1601&lt;='Product Ratings'!$E$7,H1601&gt;='Product Ratings'!$D$7),'Product Ratings'!$C$7,IF(AND(H1601&lt;='Product Ratings'!$E$8,H1601&gt;='Product Ratings'!$D$8),'Product Ratings'!$C$8,IF(H1601&gt;='Product Ratings'!$D$9,'Product Ratings'!$C$9)))))</f>
        <v>2</v>
      </c>
      <c r="S1601" s="99">
        <f>IF(AND(D1601&lt;='Product Ratings'!$I$5,D1601&gt;='Product Ratings'!$H$5),'Product Ratings'!$F$5,IF(AND(D1601&lt;='Product Ratings'!$I$6,D1601&gt;='Product Ratings'!$H$6),'Product Ratings'!$F$6,IF(AND(D1601&lt;='Product Ratings'!$I$7,I1601&gt;='Product Ratings'!$H$7),'Product Ratings'!$F$7,IF(AND(D1601&lt;='Product Ratings'!$I$8,D1601&gt;='Product Ratings'!$H$8),'Product Ratings'!$F$8,IF(D1601&gt;='Product Ratings'!$H$9,'Product Ratings'!$F$9)))))</f>
        <v>1</v>
      </c>
      <c r="T1601" s="99">
        <f>IF(AND(O1601&lt;='Product Ratings'!$M$5,O1601&gt;='Product Ratings'!$L$5),'Product Ratings'!$J$5,IF(AND(O1601&lt;='Product Ratings'!$M$6,O1601&gt;='Product Ratings'!$L$6),'Product Ratings'!$J$6,IF(AND(O1601&lt;='Product Ratings'!$M$7,O1601&gt;='Product Ratings'!$L$7),'Product Ratings'!$J$7,IF(AND(O1601&lt;='Product Ratings'!$M$8,O1601&gt;='Product Ratings'!$L$8),'Product Ratings'!$J$8,IF(O1601&gt;='Product Ratings'!$L$9,'Product Ratings'!$J$9)))))</f>
        <v>1</v>
      </c>
      <c r="U1601" s="99" t="b">
        <f>IF(AND(N1601&lt;='Product Ratings'!$R$5,N1601&gt;='Product Ratings'!$Q$5),'Product Ratings'!$O$5,IF(AND(N1601&lt;='Product Ratings'!$R$6,N1601&gt;='Product Ratings'!$Q$6),'Product Ratings'!$O$6,IF(AND(N1601&lt;='Product Ratings'!$R$7,N1601&gt;='Product Ratings'!$Q$7),'Product Ratings'!$O$7,IF(AND(N1601&lt;='Product Ratings'!$R$8,N1601&gt;='Product Ratings'!$Q$8),'Product Ratings'!$O$8,IF(N1601&gt;='Product Ratings'!$Q$9,'Product Ratings'!$O$9)))))</f>
        <v>0</v>
      </c>
      <c r="V1601" s="99">
        <f>IF(AND(P1601&lt;='Product Ratings'!$V$5,P1601&gt;='Product Ratings'!$U$5),'Product Ratings'!$S$5,IF(AND(P1601&lt;='Product Ratings'!$V$6,P1601&gt;='Product Ratings'!$U$6),'Product Ratings'!$S$6,IF(AND(P1601&lt;='Product Ratings'!$V$7,P1601&gt;='Product Ratings'!$U$7),'Product Ratings'!$S$7,IF(AND(P1601&lt;='Product Ratings'!$V$8,P1601&gt;='Product Ratings'!$U$8),'Product Ratings'!$S$8,IF(P1601&gt;='Product Ratings'!$U$9,'Product Ratings'!$S$9)))))</f>
        <v>5</v>
      </c>
      <c r="W1601" s="135">
        <f t="shared" si="6"/>
        <v>9</v>
      </c>
      <c r="X1601" s="90"/>
      <c r="Y1601" s="90"/>
      <c r="Z1601" s="90"/>
      <c r="AA1601" s="90"/>
      <c r="AB1601" s="90"/>
    </row>
    <row r="1602" ht="12.75" customHeight="1">
      <c r="A1602" s="87"/>
      <c r="B1602" s="90"/>
      <c r="C1602" s="90"/>
      <c r="D1602" s="126">
        <v>6.0</v>
      </c>
      <c r="E1602" s="127">
        <v>322.45</v>
      </c>
      <c r="F1602" s="128">
        <f t="shared" si="7"/>
        <v>209.5925</v>
      </c>
      <c r="G1602" s="129">
        <f t="shared" si="1"/>
        <v>112.8575</v>
      </c>
      <c r="H1602" s="130">
        <f t="shared" si="2"/>
        <v>0.35</v>
      </c>
      <c r="I1602" s="131">
        <v>44750.0</v>
      </c>
      <c r="J1602" s="132">
        <v>44786.0</v>
      </c>
      <c r="K1602" s="123"/>
      <c r="L1602" s="90"/>
      <c r="M1602" s="133">
        <f t="shared" si="3"/>
        <v>53.74166667</v>
      </c>
      <c r="N1602" s="99"/>
      <c r="O1602" s="133">
        <f t="shared" si="5"/>
        <v>34.93208333</v>
      </c>
      <c r="P1602" s="134">
        <v>0.89</v>
      </c>
      <c r="Q1602" s="90"/>
      <c r="R1602" s="99">
        <f>IF(AND(H1602&lt;='Product Ratings'!$E$5,H1602&gt;='Product Ratings'!$D$5),'Product Ratings'!$C$5,IF(AND(H1602&lt;='Product Ratings'!$E$6,H1602&gt;='Product Ratings'!$D$6),'Product Ratings'!$C$6,IF(AND(H1602&lt;='Product Ratings'!$E$7,H1602&gt;='Product Ratings'!$D$7),'Product Ratings'!$C$7,IF(AND(H1602&lt;='Product Ratings'!$E$8,H1602&gt;='Product Ratings'!$D$8),'Product Ratings'!$C$8,IF(H1602&gt;='Product Ratings'!$D$9,'Product Ratings'!$C$9)))))</f>
        <v>2</v>
      </c>
      <c r="S1602" s="99">
        <f>IF(AND(D1602&lt;='Product Ratings'!$I$5,D1602&gt;='Product Ratings'!$H$5),'Product Ratings'!$F$5,IF(AND(D1602&lt;='Product Ratings'!$I$6,D1602&gt;='Product Ratings'!$H$6),'Product Ratings'!$F$6,IF(AND(D1602&lt;='Product Ratings'!$I$7,I1602&gt;='Product Ratings'!$H$7),'Product Ratings'!$F$7,IF(AND(D1602&lt;='Product Ratings'!$I$8,D1602&gt;='Product Ratings'!$H$8),'Product Ratings'!$F$8,IF(D1602&gt;='Product Ratings'!$H$9,'Product Ratings'!$F$9)))))</f>
        <v>2</v>
      </c>
      <c r="T1602" s="99">
        <f>IF(AND(O1602&lt;='Product Ratings'!$M$5,O1602&gt;='Product Ratings'!$L$5),'Product Ratings'!$J$5,IF(AND(O1602&lt;='Product Ratings'!$M$6,O1602&gt;='Product Ratings'!$L$6),'Product Ratings'!$J$6,IF(AND(O1602&lt;='Product Ratings'!$M$7,O1602&gt;='Product Ratings'!$L$7),'Product Ratings'!$J$7,IF(AND(O1602&lt;='Product Ratings'!$M$8,O1602&gt;='Product Ratings'!$L$8),'Product Ratings'!$J$8,IF(O1602&gt;='Product Ratings'!$L$9,'Product Ratings'!$J$9)))))</f>
        <v>4</v>
      </c>
      <c r="U1602" s="99" t="b">
        <f>IF(AND(N1602&lt;='Product Ratings'!$R$5,N1602&gt;='Product Ratings'!$Q$5),'Product Ratings'!$O$5,IF(AND(N1602&lt;='Product Ratings'!$R$6,N1602&gt;='Product Ratings'!$Q$6),'Product Ratings'!$O$6,IF(AND(N1602&lt;='Product Ratings'!$R$7,N1602&gt;='Product Ratings'!$Q$7),'Product Ratings'!$O$7,IF(AND(N1602&lt;='Product Ratings'!$R$8,N1602&gt;='Product Ratings'!$Q$8),'Product Ratings'!$O$8,IF(N1602&gt;='Product Ratings'!$Q$9,'Product Ratings'!$O$9)))))</f>
        <v>0</v>
      </c>
      <c r="V1602" s="99">
        <f>IF(AND(P1602&lt;='Product Ratings'!$V$5,P1602&gt;='Product Ratings'!$U$5),'Product Ratings'!$S$5,IF(AND(P1602&lt;='Product Ratings'!$V$6,P1602&gt;='Product Ratings'!$U$6),'Product Ratings'!$S$6,IF(AND(P1602&lt;='Product Ratings'!$V$7,P1602&gt;='Product Ratings'!$U$7),'Product Ratings'!$S$7,IF(AND(P1602&lt;='Product Ratings'!$V$8,P1602&gt;='Product Ratings'!$U$8),'Product Ratings'!$S$8,IF(P1602&gt;='Product Ratings'!$U$9,'Product Ratings'!$S$9)))))</f>
        <v>5</v>
      </c>
      <c r="W1602" s="135">
        <f t="shared" si="6"/>
        <v>13</v>
      </c>
      <c r="X1602" s="90"/>
      <c r="Y1602" s="90"/>
      <c r="Z1602" s="90"/>
      <c r="AA1602" s="90"/>
      <c r="AB1602" s="90"/>
    </row>
    <row r="1603" ht="12.75" customHeight="1">
      <c r="A1603" s="87"/>
      <c r="B1603" s="90"/>
      <c r="C1603" s="90"/>
      <c r="D1603" s="126">
        <v>1.0</v>
      </c>
      <c r="E1603" s="127">
        <v>306.33</v>
      </c>
      <c r="F1603" s="128">
        <f t="shared" si="7"/>
        <v>199.1145</v>
      </c>
      <c r="G1603" s="129">
        <f t="shared" si="1"/>
        <v>107.2155</v>
      </c>
      <c r="H1603" s="130">
        <f t="shared" si="2"/>
        <v>0.35</v>
      </c>
      <c r="I1603" s="131">
        <v>44751.0</v>
      </c>
      <c r="J1603" s="132">
        <v>44787.0</v>
      </c>
      <c r="K1603" s="123"/>
      <c r="L1603" s="90"/>
      <c r="M1603" s="133">
        <f t="shared" si="3"/>
        <v>306.33</v>
      </c>
      <c r="N1603" s="99"/>
      <c r="O1603" s="133">
        <f t="shared" si="5"/>
        <v>199.1145</v>
      </c>
      <c r="P1603" s="134">
        <v>0.03</v>
      </c>
      <c r="Q1603" s="90"/>
      <c r="R1603" s="99">
        <f>IF(AND(H1603&lt;='Product Ratings'!$E$5,H1603&gt;='Product Ratings'!$D$5),'Product Ratings'!$C$5,IF(AND(H1603&lt;='Product Ratings'!$E$6,H1603&gt;='Product Ratings'!$D$6),'Product Ratings'!$C$6,IF(AND(H1603&lt;='Product Ratings'!$E$7,H1603&gt;='Product Ratings'!$D$7),'Product Ratings'!$C$7,IF(AND(H1603&lt;='Product Ratings'!$E$8,H1603&gt;='Product Ratings'!$D$8),'Product Ratings'!$C$8,IF(H1603&gt;='Product Ratings'!$D$9,'Product Ratings'!$C$9)))))</f>
        <v>2</v>
      </c>
      <c r="S1603" s="99">
        <f>IF(AND(D1603&lt;='Product Ratings'!$I$5,D1603&gt;='Product Ratings'!$H$5),'Product Ratings'!$F$5,IF(AND(D1603&lt;='Product Ratings'!$I$6,D1603&gt;='Product Ratings'!$H$6),'Product Ratings'!$F$6,IF(AND(D1603&lt;='Product Ratings'!$I$7,I1603&gt;='Product Ratings'!$H$7),'Product Ratings'!$F$7,IF(AND(D1603&lt;='Product Ratings'!$I$8,D1603&gt;='Product Ratings'!$H$8),'Product Ratings'!$F$8,IF(D1603&gt;='Product Ratings'!$H$9,'Product Ratings'!$F$9)))))</f>
        <v>1</v>
      </c>
      <c r="T1603" s="99">
        <f>IF(AND(O1603&lt;='Product Ratings'!$M$5,O1603&gt;='Product Ratings'!$L$5),'Product Ratings'!$J$5,IF(AND(O1603&lt;='Product Ratings'!$M$6,O1603&gt;='Product Ratings'!$L$6),'Product Ratings'!$J$6,IF(AND(O1603&lt;='Product Ratings'!$M$7,O1603&gt;='Product Ratings'!$L$7),'Product Ratings'!$J$7,IF(AND(O1603&lt;='Product Ratings'!$M$8,O1603&gt;='Product Ratings'!$L$8),'Product Ratings'!$J$8,IF(O1603&gt;='Product Ratings'!$L$9,'Product Ratings'!$J$9)))))</f>
        <v>1</v>
      </c>
      <c r="U1603" s="99" t="b">
        <f>IF(AND(N1603&lt;='Product Ratings'!$R$5,N1603&gt;='Product Ratings'!$Q$5),'Product Ratings'!$O$5,IF(AND(N1603&lt;='Product Ratings'!$R$6,N1603&gt;='Product Ratings'!$Q$6),'Product Ratings'!$O$6,IF(AND(N1603&lt;='Product Ratings'!$R$7,N1603&gt;='Product Ratings'!$Q$7),'Product Ratings'!$O$7,IF(AND(N1603&lt;='Product Ratings'!$R$8,N1603&gt;='Product Ratings'!$Q$8),'Product Ratings'!$O$8,IF(N1603&gt;='Product Ratings'!$Q$9,'Product Ratings'!$O$9)))))</f>
        <v>0</v>
      </c>
      <c r="V1603" s="99">
        <f>IF(AND(P1603&lt;='Product Ratings'!$V$5,P1603&gt;='Product Ratings'!$U$5),'Product Ratings'!$S$5,IF(AND(P1603&lt;='Product Ratings'!$V$6,P1603&gt;='Product Ratings'!$U$6),'Product Ratings'!$S$6,IF(AND(P1603&lt;='Product Ratings'!$V$7,P1603&gt;='Product Ratings'!$U$7),'Product Ratings'!$S$7,IF(AND(P1603&lt;='Product Ratings'!$V$8,P1603&gt;='Product Ratings'!$U$8),'Product Ratings'!$S$8,IF(P1603&gt;='Product Ratings'!$U$9,'Product Ratings'!$S$9)))))</f>
        <v>1</v>
      </c>
      <c r="W1603" s="135">
        <f t="shared" si="6"/>
        <v>5</v>
      </c>
      <c r="X1603" s="90"/>
      <c r="Y1603" s="90"/>
      <c r="Z1603" s="90"/>
      <c r="AA1603" s="90"/>
      <c r="AB1603" s="90"/>
    </row>
    <row r="1604" ht="12.75" customHeight="1">
      <c r="A1604" s="87"/>
      <c r="B1604" s="90"/>
      <c r="C1604" s="90"/>
      <c r="D1604" s="126">
        <v>2.0</v>
      </c>
      <c r="E1604" s="127">
        <v>295.22</v>
      </c>
      <c r="F1604" s="128">
        <f t="shared" si="7"/>
        <v>191.893</v>
      </c>
      <c r="G1604" s="129">
        <f t="shared" si="1"/>
        <v>103.327</v>
      </c>
      <c r="H1604" s="130">
        <f t="shared" si="2"/>
        <v>0.35</v>
      </c>
      <c r="I1604" s="131">
        <v>44752.0</v>
      </c>
      <c r="J1604" s="132">
        <v>44788.0</v>
      </c>
      <c r="K1604" s="123"/>
      <c r="L1604" s="90"/>
      <c r="M1604" s="133">
        <f t="shared" si="3"/>
        <v>147.61</v>
      </c>
      <c r="N1604" s="99"/>
      <c r="O1604" s="133">
        <f t="shared" si="5"/>
        <v>95.9465</v>
      </c>
      <c r="P1604" s="134">
        <v>0.04</v>
      </c>
      <c r="Q1604" s="90"/>
      <c r="R1604" s="99">
        <f>IF(AND(H1604&lt;='Product Ratings'!$E$5,H1604&gt;='Product Ratings'!$D$5),'Product Ratings'!$C$5,IF(AND(H1604&lt;='Product Ratings'!$E$6,H1604&gt;='Product Ratings'!$D$6),'Product Ratings'!$C$6,IF(AND(H1604&lt;='Product Ratings'!$E$7,H1604&gt;='Product Ratings'!$D$7),'Product Ratings'!$C$7,IF(AND(H1604&lt;='Product Ratings'!$E$8,H1604&gt;='Product Ratings'!$D$8),'Product Ratings'!$C$8,IF(H1604&gt;='Product Ratings'!$D$9,'Product Ratings'!$C$9)))))</f>
        <v>2</v>
      </c>
      <c r="S1604" s="99">
        <f>IF(AND(D1604&lt;='Product Ratings'!$I$5,D1604&gt;='Product Ratings'!$H$5),'Product Ratings'!$F$5,IF(AND(D1604&lt;='Product Ratings'!$I$6,D1604&gt;='Product Ratings'!$H$6),'Product Ratings'!$F$6,IF(AND(D1604&lt;='Product Ratings'!$I$7,I1604&gt;='Product Ratings'!$H$7),'Product Ratings'!$F$7,IF(AND(D1604&lt;='Product Ratings'!$I$8,D1604&gt;='Product Ratings'!$H$8),'Product Ratings'!$F$8,IF(D1604&gt;='Product Ratings'!$H$9,'Product Ratings'!$F$9)))))</f>
        <v>1</v>
      </c>
      <c r="T1604" s="99">
        <f>IF(AND(O1604&lt;='Product Ratings'!$M$5,O1604&gt;='Product Ratings'!$L$5),'Product Ratings'!$J$5,IF(AND(O1604&lt;='Product Ratings'!$M$6,O1604&gt;='Product Ratings'!$L$6),'Product Ratings'!$J$6,IF(AND(O1604&lt;='Product Ratings'!$M$7,O1604&gt;='Product Ratings'!$L$7),'Product Ratings'!$J$7,IF(AND(O1604&lt;='Product Ratings'!$M$8,O1604&gt;='Product Ratings'!$L$8),'Product Ratings'!$J$8,IF(O1604&gt;='Product Ratings'!$L$9,'Product Ratings'!$J$9)))))</f>
        <v>2</v>
      </c>
      <c r="U1604" s="99" t="b">
        <f>IF(AND(N1604&lt;='Product Ratings'!$R$5,N1604&gt;='Product Ratings'!$Q$5),'Product Ratings'!$O$5,IF(AND(N1604&lt;='Product Ratings'!$R$6,N1604&gt;='Product Ratings'!$Q$6),'Product Ratings'!$O$6,IF(AND(N1604&lt;='Product Ratings'!$R$7,N1604&gt;='Product Ratings'!$Q$7),'Product Ratings'!$O$7,IF(AND(N1604&lt;='Product Ratings'!$R$8,N1604&gt;='Product Ratings'!$Q$8),'Product Ratings'!$O$8,IF(N1604&gt;='Product Ratings'!$Q$9,'Product Ratings'!$O$9)))))</f>
        <v>0</v>
      </c>
      <c r="V1604" s="99">
        <f>IF(AND(P1604&lt;='Product Ratings'!$V$5,P1604&gt;='Product Ratings'!$U$5),'Product Ratings'!$S$5,IF(AND(P1604&lt;='Product Ratings'!$V$6,P1604&gt;='Product Ratings'!$U$6),'Product Ratings'!$S$6,IF(AND(P1604&lt;='Product Ratings'!$V$7,P1604&gt;='Product Ratings'!$U$7),'Product Ratings'!$S$7,IF(AND(P1604&lt;='Product Ratings'!$V$8,P1604&gt;='Product Ratings'!$U$8),'Product Ratings'!$S$8,IF(P1604&gt;='Product Ratings'!$U$9,'Product Ratings'!$S$9)))))</f>
        <v>1</v>
      </c>
      <c r="W1604" s="135">
        <f t="shared" si="6"/>
        <v>6</v>
      </c>
      <c r="X1604" s="90"/>
      <c r="Y1604" s="90"/>
      <c r="Z1604" s="90"/>
      <c r="AA1604" s="90"/>
      <c r="AB1604" s="90"/>
    </row>
    <row r="1605" ht="12.75" customHeight="1">
      <c r="A1605" s="87"/>
      <c r="B1605" s="90"/>
      <c r="C1605" s="90"/>
      <c r="D1605" s="126">
        <v>3.0</v>
      </c>
      <c r="E1605" s="127">
        <v>86.09</v>
      </c>
      <c r="F1605" s="128">
        <f t="shared" si="7"/>
        <v>55.9585</v>
      </c>
      <c r="G1605" s="129">
        <f t="shared" si="1"/>
        <v>30.1315</v>
      </c>
      <c r="H1605" s="130">
        <f t="shared" si="2"/>
        <v>0.35</v>
      </c>
      <c r="I1605" s="131">
        <v>44753.0</v>
      </c>
      <c r="J1605" s="132">
        <v>44789.0</v>
      </c>
      <c r="K1605" s="123"/>
      <c r="L1605" s="90"/>
      <c r="M1605" s="133">
        <f t="shared" si="3"/>
        <v>28.69666667</v>
      </c>
      <c r="N1605" s="99"/>
      <c r="O1605" s="133">
        <f t="shared" si="5"/>
        <v>18.65283333</v>
      </c>
      <c r="P1605" s="134">
        <v>0.05</v>
      </c>
      <c r="Q1605" s="90"/>
      <c r="R1605" s="99">
        <f>IF(AND(H1605&lt;='Product Ratings'!$E$5,H1605&gt;='Product Ratings'!$D$5),'Product Ratings'!$C$5,IF(AND(H1605&lt;='Product Ratings'!$E$6,H1605&gt;='Product Ratings'!$D$6),'Product Ratings'!$C$6,IF(AND(H1605&lt;='Product Ratings'!$E$7,H1605&gt;='Product Ratings'!$D$7),'Product Ratings'!$C$7,IF(AND(H1605&lt;='Product Ratings'!$E$8,H1605&gt;='Product Ratings'!$D$8),'Product Ratings'!$C$8,IF(H1605&gt;='Product Ratings'!$D$9,'Product Ratings'!$C$9)))))</f>
        <v>2</v>
      </c>
      <c r="S1605" s="99">
        <f>IF(AND(D1605&lt;='Product Ratings'!$I$5,D1605&gt;='Product Ratings'!$H$5),'Product Ratings'!$F$5,IF(AND(D1605&lt;='Product Ratings'!$I$6,D1605&gt;='Product Ratings'!$H$6),'Product Ratings'!$F$6,IF(AND(D1605&lt;='Product Ratings'!$I$7,I1605&gt;='Product Ratings'!$H$7),'Product Ratings'!$F$7,IF(AND(D1605&lt;='Product Ratings'!$I$8,D1605&gt;='Product Ratings'!$H$8),'Product Ratings'!$F$8,IF(D1605&gt;='Product Ratings'!$H$9,'Product Ratings'!$F$9)))))</f>
        <v>1</v>
      </c>
      <c r="T1605" s="99">
        <f>IF(AND(O1605&lt;='Product Ratings'!$M$5,O1605&gt;='Product Ratings'!$L$5),'Product Ratings'!$J$5,IF(AND(O1605&lt;='Product Ratings'!$M$6,O1605&gt;='Product Ratings'!$L$6),'Product Ratings'!$J$6,IF(AND(O1605&lt;='Product Ratings'!$M$7,O1605&gt;='Product Ratings'!$L$7),'Product Ratings'!$J$7,IF(AND(O1605&lt;='Product Ratings'!$M$8,O1605&gt;='Product Ratings'!$L$8),'Product Ratings'!$J$8,IF(O1605&gt;='Product Ratings'!$L$9,'Product Ratings'!$J$9)))))</f>
        <v>5</v>
      </c>
      <c r="U1605" s="99" t="b">
        <f>IF(AND(N1605&lt;='Product Ratings'!$R$5,N1605&gt;='Product Ratings'!$Q$5),'Product Ratings'!$O$5,IF(AND(N1605&lt;='Product Ratings'!$R$6,N1605&gt;='Product Ratings'!$Q$6),'Product Ratings'!$O$6,IF(AND(N1605&lt;='Product Ratings'!$R$7,N1605&gt;='Product Ratings'!$Q$7),'Product Ratings'!$O$7,IF(AND(N1605&lt;='Product Ratings'!$R$8,N1605&gt;='Product Ratings'!$Q$8),'Product Ratings'!$O$8,IF(N1605&gt;='Product Ratings'!$Q$9,'Product Ratings'!$O$9)))))</f>
        <v>0</v>
      </c>
      <c r="V1605" s="99">
        <f>IF(AND(P1605&lt;='Product Ratings'!$V$5,P1605&gt;='Product Ratings'!$U$5),'Product Ratings'!$S$5,IF(AND(P1605&lt;='Product Ratings'!$V$6,P1605&gt;='Product Ratings'!$U$6),'Product Ratings'!$S$6,IF(AND(P1605&lt;='Product Ratings'!$V$7,P1605&gt;='Product Ratings'!$U$7),'Product Ratings'!$S$7,IF(AND(P1605&lt;='Product Ratings'!$V$8,P1605&gt;='Product Ratings'!$U$8),'Product Ratings'!$S$8,IF(P1605&gt;='Product Ratings'!$U$9,'Product Ratings'!$S$9)))))</f>
        <v>1</v>
      </c>
      <c r="W1605" s="135">
        <f t="shared" si="6"/>
        <v>9</v>
      </c>
      <c r="X1605" s="90"/>
      <c r="Y1605" s="90"/>
      <c r="Z1605" s="90"/>
      <c r="AA1605" s="90"/>
      <c r="AB1605" s="90"/>
    </row>
    <row r="1606" ht="12.75" customHeight="1">
      <c r="A1606" s="87"/>
      <c r="B1606" s="90"/>
      <c r="C1606" s="90"/>
      <c r="D1606" s="126">
        <v>4.0</v>
      </c>
      <c r="E1606" s="127">
        <v>517.96</v>
      </c>
      <c r="F1606" s="128">
        <f t="shared" si="7"/>
        <v>336.674</v>
      </c>
      <c r="G1606" s="129">
        <f t="shared" si="1"/>
        <v>181.286</v>
      </c>
      <c r="H1606" s="130">
        <f t="shared" si="2"/>
        <v>0.35</v>
      </c>
      <c r="I1606" s="131">
        <v>44754.0</v>
      </c>
      <c r="J1606" s="132">
        <v>44790.0</v>
      </c>
      <c r="K1606" s="123"/>
      <c r="L1606" s="90"/>
      <c r="M1606" s="133">
        <f t="shared" si="3"/>
        <v>129.49</v>
      </c>
      <c r="N1606" s="99"/>
      <c r="O1606" s="133">
        <f t="shared" si="5"/>
        <v>84.1685</v>
      </c>
      <c r="P1606" s="134">
        <v>0.06</v>
      </c>
      <c r="Q1606" s="90"/>
      <c r="R1606" s="99">
        <f>IF(AND(H1606&lt;='Product Ratings'!$E$5,H1606&gt;='Product Ratings'!$D$5),'Product Ratings'!$C$5,IF(AND(H1606&lt;='Product Ratings'!$E$6,H1606&gt;='Product Ratings'!$D$6),'Product Ratings'!$C$6,IF(AND(H1606&lt;='Product Ratings'!$E$7,H1606&gt;='Product Ratings'!$D$7),'Product Ratings'!$C$7,IF(AND(H1606&lt;='Product Ratings'!$E$8,H1606&gt;='Product Ratings'!$D$8),'Product Ratings'!$C$8,IF(H1606&gt;='Product Ratings'!$D$9,'Product Ratings'!$C$9)))))</f>
        <v>2</v>
      </c>
      <c r="S1606" s="99">
        <f>IF(AND(D1606&lt;='Product Ratings'!$I$5,D1606&gt;='Product Ratings'!$H$5),'Product Ratings'!$F$5,IF(AND(D1606&lt;='Product Ratings'!$I$6,D1606&gt;='Product Ratings'!$H$6),'Product Ratings'!$F$6,IF(AND(D1606&lt;='Product Ratings'!$I$7,I1606&gt;='Product Ratings'!$H$7),'Product Ratings'!$F$7,IF(AND(D1606&lt;='Product Ratings'!$I$8,D1606&gt;='Product Ratings'!$H$8),'Product Ratings'!$F$8,IF(D1606&gt;='Product Ratings'!$H$9,'Product Ratings'!$F$9)))))</f>
        <v>1</v>
      </c>
      <c r="T1606" s="99">
        <f>IF(AND(O1606&lt;='Product Ratings'!$M$5,O1606&gt;='Product Ratings'!$L$5),'Product Ratings'!$J$5,IF(AND(O1606&lt;='Product Ratings'!$M$6,O1606&gt;='Product Ratings'!$L$6),'Product Ratings'!$J$6,IF(AND(O1606&lt;='Product Ratings'!$M$7,O1606&gt;='Product Ratings'!$L$7),'Product Ratings'!$J$7,IF(AND(O1606&lt;='Product Ratings'!$M$8,O1606&gt;='Product Ratings'!$L$8),'Product Ratings'!$J$8,IF(O1606&gt;='Product Ratings'!$L$9,'Product Ratings'!$J$9)))))</f>
        <v>2</v>
      </c>
      <c r="U1606" s="99" t="b">
        <f>IF(AND(N1606&lt;='Product Ratings'!$R$5,N1606&gt;='Product Ratings'!$Q$5),'Product Ratings'!$O$5,IF(AND(N1606&lt;='Product Ratings'!$R$6,N1606&gt;='Product Ratings'!$Q$6),'Product Ratings'!$O$6,IF(AND(N1606&lt;='Product Ratings'!$R$7,N1606&gt;='Product Ratings'!$Q$7),'Product Ratings'!$O$7,IF(AND(N1606&lt;='Product Ratings'!$R$8,N1606&gt;='Product Ratings'!$Q$8),'Product Ratings'!$O$8,IF(N1606&gt;='Product Ratings'!$Q$9,'Product Ratings'!$O$9)))))</f>
        <v>0</v>
      </c>
      <c r="V1606" s="99">
        <f>IF(AND(P1606&lt;='Product Ratings'!$V$5,P1606&gt;='Product Ratings'!$U$5),'Product Ratings'!$S$5,IF(AND(P1606&lt;='Product Ratings'!$V$6,P1606&gt;='Product Ratings'!$U$6),'Product Ratings'!$S$6,IF(AND(P1606&lt;='Product Ratings'!$V$7,P1606&gt;='Product Ratings'!$U$7),'Product Ratings'!$S$7,IF(AND(P1606&lt;='Product Ratings'!$V$8,P1606&gt;='Product Ratings'!$U$8),'Product Ratings'!$S$8,IF(P1606&gt;='Product Ratings'!$U$9,'Product Ratings'!$S$9)))))</f>
        <v>2</v>
      </c>
      <c r="W1606" s="135">
        <f t="shared" si="6"/>
        <v>7</v>
      </c>
      <c r="X1606" s="90"/>
      <c r="Y1606" s="90"/>
      <c r="Z1606" s="90"/>
      <c r="AA1606" s="90"/>
      <c r="AB1606" s="90"/>
    </row>
    <row r="1607" ht="12.75" customHeight="1">
      <c r="A1607" s="87"/>
      <c r="B1607" s="90"/>
      <c r="C1607" s="90"/>
      <c r="D1607" s="126">
        <v>5.0</v>
      </c>
      <c r="E1607" s="127">
        <v>379.57</v>
      </c>
      <c r="F1607" s="128">
        <f t="shared" si="7"/>
        <v>246.7205</v>
      </c>
      <c r="G1607" s="129">
        <f t="shared" si="1"/>
        <v>132.8495</v>
      </c>
      <c r="H1607" s="130">
        <f t="shared" si="2"/>
        <v>0.35</v>
      </c>
      <c r="I1607" s="131">
        <v>44755.0</v>
      </c>
      <c r="J1607" s="132">
        <v>44791.0</v>
      </c>
      <c r="K1607" s="123"/>
      <c r="L1607" s="90"/>
      <c r="M1607" s="133">
        <f t="shared" si="3"/>
        <v>75.914</v>
      </c>
      <c r="N1607" s="99"/>
      <c r="O1607" s="133">
        <f t="shared" si="5"/>
        <v>49.3441</v>
      </c>
      <c r="P1607" s="134">
        <v>0.07</v>
      </c>
      <c r="Q1607" s="90"/>
      <c r="R1607" s="99">
        <f>IF(AND(H1607&lt;='Product Ratings'!$E$5,H1607&gt;='Product Ratings'!$D$5),'Product Ratings'!$C$5,IF(AND(H1607&lt;='Product Ratings'!$E$6,H1607&gt;='Product Ratings'!$D$6),'Product Ratings'!$C$6,IF(AND(H1607&lt;='Product Ratings'!$E$7,H1607&gt;='Product Ratings'!$D$7),'Product Ratings'!$C$7,IF(AND(H1607&lt;='Product Ratings'!$E$8,H1607&gt;='Product Ratings'!$D$8),'Product Ratings'!$C$8,IF(H1607&gt;='Product Ratings'!$D$9,'Product Ratings'!$C$9)))))</f>
        <v>2</v>
      </c>
      <c r="S1607" s="99">
        <f>IF(AND(D1607&lt;='Product Ratings'!$I$5,D1607&gt;='Product Ratings'!$H$5),'Product Ratings'!$F$5,IF(AND(D1607&lt;='Product Ratings'!$I$6,D1607&gt;='Product Ratings'!$H$6),'Product Ratings'!$F$6,IF(AND(D1607&lt;='Product Ratings'!$I$7,I1607&gt;='Product Ratings'!$H$7),'Product Ratings'!$F$7,IF(AND(D1607&lt;='Product Ratings'!$I$8,D1607&gt;='Product Ratings'!$H$8),'Product Ratings'!$F$8,IF(D1607&gt;='Product Ratings'!$H$9,'Product Ratings'!$F$9)))))</f>
        <v>1</v>
      </c>
      <c r="T1607" s="99">
        <f>IF(AND(O1607&lt;='Product Ratings'!$M$5,O1607&gt;='Product Ratings'!$L$5),'Product Ratings'!$J$5,IF(AND(O1607&lt;='Product Ratings'!$M$6,O1607&gt;='Product Ratings'!$L$6),'Product Ratings'!$J$6,IF(AND(O1607&lt;='Product Ratings'!$M$7,O1607&gt;='Product Ratings'!$L$7),'Product Ratings'!$J$7,IF(AND(O1607&lt;='Product Ratings'!$M$8,O1607&gt;='Product Ratings'!$L$8),'Product Ratings'!$J$8,IF(O1607&gt;='Product Ratings'!$L$9,'Product Ratings'!$J$9)))))</f>
        <v>3</v>
      </c>
      <c r="U1607" s="99" t="b">
        <f>IF(AND(N1607&lt;='Product Ratings'!$R$5,N1607&gt;='Product Ratings'!$Q$5),'Product Ratings'!$O$5,IF(AND(N1607&lt;='Product Ratings'!$R$6,N1607&gt;='Product Ratings'!$Q$6),'Product Ratings'!$O$6,IF(AND(N1607&lt;='Product Ratings'!$R$7,N1607&gt;='Product Ratings'!$Q$7),'Product Ratings'!$O$7,IF(AND(N1607&lt;='Product Ratings'!$R$8,N1607&gt;='Product Ratings'!$Q$8),'Product Ratings'!$O$8,IF(N1607&gt;='Product Ratings'!$Q$9,'Product Ratings'!$O$9)))))</f>
        <v>0</v>
      </c>
      <c r="V1607" s="99">
        <f>IF(AND(P1607&lt;='Product Ratings'!$V$5,P1607&gt;='Product Ratings'!$U$5),'Product Ratings'!$S$5,IF(AND(P1607&lt;='Product Ratings'!$V$6,P1607&gt;='Product Ratings'!$U$6),'Product Ratings'!$S$6,IF(AND(P1607&lt;='Product Ratings'!$V$7,P1607&gt;='Product Ratings'!$U$7),'Product Ratings'!$S$7,IF(AND(P1607&lt;='Product Ratings'!$V$8,P1607&gt;='Product Ratings'!$U$8),'Product Ratings'!$S$8,IF(P1607&gt;='Product Ratings'!$U$9,'Product Ratings'!$S$9)))))</f>
        <v>2</v>
      </c>
      <c r="W1607" s="135">
        <f t="shared" si="6"/>
        <v>8</v>
      </c>
      <c r="X1607" s="90"/>
      <c r="Y1607" s="90"/>
      <c r="Z1607" s="90"/>
      <c r="AA1607" s="90"/>
      <c r="AB1607" s="90"/>
    </row>
    <row r="1608" ht="12.75" customHeight="1">
      <c r="A1608" s="87"/>
      <c r="B1608" s="90"/>
      <c r="C1608" s="90"/>
      <c r="D1608" s="126">
        <v>6.0</v>
      </c>
      <c r="E1608" s="127">
        <v>346.96</v>
      </c>
      <c r="F1608" s="128">
        <f t="shared" si="7"/>
        <v>225.524</v>
      </c>
      <c r="G1608" s="129">
        <f t="shared" si="1"/>
        <v>121.436</v>
      </c>
      <c r="H1608" s="130">
        <f t="shared" si="2"/>
        <v>0.35</v>
      </c>
      <c r="I1608" s="131">
        <v>44756.0</v>
      </c>
      <c r="J1608" s="132">
        <v>44792.0</v>
      </c>
      <c r="K1608" s="123"/>
      <c r="L1608" s="90"/>
      <c r="M1608" s="133">
        <f t="shared" si="3"/>
        <v>57.82666667</v>
      </c>
      <c r="N1608" s="99"/>
      <c r="O1608" s="133">
        <f t="shared" si="5"/>
        <v>37.58733333</v>
      </c>
      <c r="P1608" s="134">
        <v>0.08</v>
      </c>
      <c r="Q1608" s="90"/>
      <c r="R1608" s="99">
        <f>IF(AND(H1608&lt;='Product Ratings'!$E$5,H1608&gt;='Product Ratings'!$D$5),'Product Ratings'!$C$5,IF(AND(H1608&lt;='Product Ratings'!$E$6,H1608&gt;='Product Ratings'!$D$6),'Product Ratings'!$C$6,IF(AND(H1608&lt;='Product Ratings'!$E$7,H1608&gt;='Product Ratings'!$D$7),'Product Ratings'!$C$7,IF(AND(H1608&lt;='Product Ratings'!$E$8,H1608&gt;='Product Ratings'!$D$8),'Product Ratings'!$C$8,IF(H1608&gt;='Product Ratings'!$D$9,'Product Ratings'!$C$9)))))</f>
        <v>2</v>
      </c>
      <c r="S1608" s="99">
        <f>IF(AND(D1608&lt;='Product Ratings'!$I$5,D1608&gt;='Product Ratings'!$H$5),'Product Ratings'!$F$5,IF(AND(D1608&lt;='Product Ratings'!$I$6,D1608&gt;='Product Ratings'!$H$6),'Product Ratings'!$F$6,IF(AND(D1608&lt;='Product Ratings'!$I$7,I1608&gt;='Product Ratings'!$H$7),'Product Ratings'!$F$7,IF(AND(D1608&lt;='Product Ratings'!$I$8,D1608&gt;='Product Ratings'!$H$8),'Product Ratings'!$F$8,IF(D1608&gt;='Product Ratings'!$H$9,'Product Ratings'!$F$9)))))</f>
        <v>2</v>
      </c>
      <c r="T1608" s="99">
        <f>IF(AND(O1608&lt;='Product Ratings'!$M$5,O1608&gt;='Product Ratings'!$L$5),'Product Ratings'!$J$5,IF(AND(O1608&lt;='Product Ratings'!$M$6,O1608&gt;='Product Ratings'!$L$6),'Product Ratings'!$J$6,IF(AND(O1608&lt;='Product Ratings'!$M$7,O1608&gt;='Product Ratings'!$L$7),'Product Ratings'!$J$7,IF(AND(O1608&lt;='Product Ratings'!$M$8,O1608&gt;='Product Ratings'!$L$8),'Product Ratings'!$J$8,IF(O1608&gt;='Product Ratings'!$L$9,'Product Ratings'!$J$9)))))</f>
        <v>4</v>
      </c>
      <c r="U1608" s="99" t="b">
        <f>IF(AND(N1608&lt;='Product Ratings'!$R$5,N1608&gt;='Product Ratings'!$Q$5),'Product Ratings'!$O$5,IF(AND(N1608&lt;='Product Ratings'!$R$6,N1608&gt;='Product Ratings'!$Q$6),'Product Ratings'!$O$6,IF(AND(N1608&lt;='Product Ratings'!$R$7,N1608&gt;='Product Ratings'!$Q$7),'Product Ratings'!$O$7,IF(AND(N1608&lt;='Product Ratings'!$R$8,N1608&gt;='Product Ratings'!$Q$8),'Product Ratings'!$O$8,IF(N1608&gt;='Product Ratings'!$Q$9,'Product Ratings'!$O$9)))))</f>
        <v>0</v>
      </c>
      <c r="V1608" s="99">
        <f>IF(AND(P1608&lt;='Product Ratings'!$V$5,P1608&gt;='Product Ratings'!$U$5),'Product Ratings'!$S$5,IF(AND(P1608&lt;='Product Ratings'!$V$6,P1608&gt;='Product Ratings'!$U$6),'Product Ratings'!$S$6,IF(AND(P1608&lt;='Product Ratings'!$V$7,P1608&gt;='Product Ratings'!$U$7),'Product Ratings'!$S$7,IF(AND(P1608&lt;='Product Ratings'!$V$8,P1608&gt;='Product Ratings'!$U$8),'Product Ratings'!$S$8,IF(P1608&gt;='Product Ratings'!$U$9,'Product Ratings'!$S$9)))))</f>
        <v>2</v>
      </c>
      <c r="W1608" s="135">
        <f t="shared" si="6"/>
        <v>10</v>
      </c>
      <c r="X1608" s="90"/>
      <c r="Y1608" s="90"/>
      <c r="Z1608" s="90"/>
      <c r="AA1608" s="90"/>
      <c r="AB1608" s="90"/>
    </row>
    <row r="1609" ht="12.75" customHeight="1">
      <c r="A1609" s="87"/>
      <c r="B1609" s="90"/>
      <c r="C1609" s="90"/>
      <c r="D1609" s="126">
        <v>1.0</v>
      </c>
      <c r="E1609" s="127">
        <v>86.96</v>
      </c>
      <c r="F1609" s="128">
        <f t="shared" si="7"/>
        <v>56.524</v>
      </c>
      <c r="G1609" s="129">
        <f t="shared" si="1"/>
        <v>30.436</v>
      </c>
      <c r="H1609" s="130">
        <f t="shared" si="2"/>
        <v>0.35</v>
      </c>
      <c r="I1609" s="131">
        <v>44757.0</v>
      </c>
      <c r="J1609" s="132">
        <v>44793.0</v>
      </c>
      <c r="K1609" s="123"/>
      <c r="L1609" s="90"/>
      <c r="M1609" s="133">
        <f t="shared" si="3"/>
        <v>86.96</v>
      </c>
      <c r="N1609" s="99"/>
      <c r="O1609" s="133">
        <f t="shared" si="5"/>
        <v>56.524</v>
      </c>
      <c r="P1609" s="134">
        <v>0.09</v>
      </c>
      <c r="Q1609" s="90"/>
      <c r="R1609" s="99">
        <f>IF(AND(H1609&lt;='Product Ratings'!$E$5,H1609&gt;='Product Ratings'!$D$5),'Product Ratings'!$C$5,IF(AND(H1609&lt;='Product Ratings'!$E$6,H1609&gt;='Product Ratings'!$D$6),'Product Ratings'!$C$6,IF(AND(H1609&lt;='Product Ratings'!$E$7,H1609&gt;='Product Ratings'!$D$7),'Product Ratings'!$C$7,IF(AND(H1609&lt;='Product Ratings'!$E$8,H1609&gt;='Product Ratings'!$D$8),'Product Ratings'!$C$8,IF(H1609&gt;='Product Ratings'!$D$9,'Product Ratings'!$C$9)))))</f>
        <v>2</v>
      </c>
      <c r="S1609" s="99">
        <f>IF(AND(D1609&lt;='Product Ratings'!$I$5,D1609&gt;='Product Ratings'!$H$5),'Product Ratings'!$F$5,IF(AND(D1609&lt;='Product Ratings'!$I$6,D1609&gt;='Product Ratings'!$H$6),'Product Ratings'!$F$6,IF(AND(D1609&lt;='Product Ratings'!$I$7,I1609&gt;='Product Ratings'!$H$7),'Product Ratings'!$F$7,IF(AND(D1609&lt;='Product Ratings'!$I$8,D1609&gt;='Product Ratings'!$H$8),'Product Ratings'!$F$8,IF(D1609&gt;='Product Ratings'!$H$9,'Product Ratings'!$F$9)))))</f>
        <v>1</v>
      </c>
      <c r="T1609" s="99">
        <f>IF(AND(O1609&lt;='Product Ratings'!$M$5,O1609&gt;='Product Ratings'!$L$5),'Product Ratings'!$J$5,IF(AND(O1609&lt;='Product Ratings'!$M$6,O1609&gt;='Product Ratings'!$L$6),'Product Ratings'!$J$6,IF(AND(O1609&lt;='Product Ratings'!$M$7,O1609&gt;='Product Ratings'!$L$7),'Product Ratings'!$J$7,IF(AND(O1609&lt;='Product Ratings'!$M$8,O1609&gt;='Product Ratings'!$L$8),'Product Ratings'!$J$8,IF(O1609&gt;='Product Ratings'!$L$9,'Product Ratings'!$J$9)))))</f>
        <v>3</v>
      </c>
      <c r="U1609" s="99" t="b">
        <f>IF(AND(N1609&lt;='Product Ratings'!$R$5,N1609&gt;='Product Ratings'!$Q$5),'Product Ratings'!$O$5,IF(AND(N1609&lt;='Product Ratings'!$R$6,N1609&gt;='Product Ratings'!$Q$6),'Product Ratings'!$O$6,IF(AND(N1609&lt;='Product Ratings'!$R$7,N1609&gt;='Product Ratings'!$Q$7),'Product Ratings'!$O$7,IF(AND(N1609&lt;='Product Ratings'!$R$8,N1609&gt;='Product Ratings'!$Q$8),'Product Ratings'!$O$8,IF(N1609&gt;='Product Ratings'!$Q$9,'Product Ratings'!$O$9)))))</f>
        <v>0</v>
      </c>
      <c r="V1609" s="99">
        <f>IF(AND(P1609&lt;='Product Ratings'!$V$5,P1609&gt;='Product Ratings'!$U$5),'Product Ratings'!$S$5,IF(AND(P1609&lt;='Product Ratings'!$V$6,P1609&gt;='Product Ratings'!$U$6),'Product Ratings'!$S$6,IF(AND(P1609&lt;='Product Ratings'!$V$7,P1609&gt;='Product Ratings'!$U$7),'Product Ratings'!$S$7,IF(AND(P1609&lt;='Product Ratings'!$V$8,P1609&gt;='Product Ratings'!$U$8),'Product Ratings'!$S$8,IF(P1609&gt;='Product Ratings'!$U$9,'Product Ratings'!$S$9)))))</f>
        <v>2</v>
      </c>
      <c r="W1609" s="135">
        <f t="shared" si="6"/>
        <v>8</v>
      </c>
      <c r="X1609" s="90"/>
      <c r="Y1609" s="90"/>
      <c r="Z1609" s="90"/>
      <c r="AA1609" s="90"/>
      <c r="AB1609" s="90"/>
    </row>
    <row r="1610" ht="12.75" customHeight="1">
      <c r="A1610" s="87"/>
      <c r="B1610" s="90"/>
      <c r="C1610" s="90"/>
      <c r="D1610" s="126">
        <v>2.0</v>
      </c>
      <c r="E1610" s="127">
        <v>258.09</v>
      </c>
      <c r="F1610" s="128">
        <f t="shared" si="7"/>
        <v>167.7585</v>
      </c>
      <c r="G1610" s="129">
        <f t="shared" si="1"/>
        <v>90.3315</v>
      </c>
      <c r="H1610" s="130">
        <f t="shared" si="2"/>
        <v>0.35</v>
      </c>
      <c r="I1610" s="131">
        <v>44758.0</v>
      </c>
      <c r="J1610" s="132">
        <v>44794.0</v>
      </c>
      <c r="K1610" s="123"/>
      <c r="L1610" s="90"/>
      <c r="M1610" s="133">
        <f t="shared" si="3"/>
        <v>129.045</v>
      </c>
      <c r="N1610" s="99"/>
      <c r="O1610" s="133">
        <f t="shared" si="5"/>
        <v>83.87925</v>
      </c>
      <c r="P1610" s="134">
        <v>0.12</v>
      </c>
      <c r="Q1610" s="90"/>
      <c r="R1610" s="99">
        <f>IF(AND(H1610&lt;='Product Ratings'!$E$5,H1610&gt;='Product Ratings'!$D$5),'Product Ratings'!$C$5,IF(AND(H1610&lt;='Product Ratings'!$E$6,H1610&gt;='Product Ratings'!$D$6),'Product Ratings'!$C$6,IF(AND(H1610&lt;='Product Ratings'!$E$7,H1610&gt;='Product Ratings'!$D$7),'Product Ratings'!$C$7,IF(AND(H1610&lt;='Product Ratings'!$E$8,H1610&gt;='Product Ratings'!$D$8),'Product Ratings'!$C$8,IF(H1610&gt;='Product Ratings'!$D$9,'Product Ratings'!$C$9)))))</f>
        <v>2</v>
      </c>
      <c r="S1610" s="99">
        <f>IF(AND(D1610&lt;='Product Ratings'!$I$5,D1610&gt;='Product Ratings'!$H$5),'Product Ratings'!$F$5,IF(AND(D1610&lt;='Product Ratings'!$I$6,D1610&gt;='Product Ratings'!$H$6),'Product Ratings'!$F$6,IF(AND(D1610&lt;='Product Ratings'!$I$7,I1610&gt;='Product Ratings'!$H$7),'Product Ratings'!$F$7,IF(AND(D1610&lt;='Product Ratings'!$I$8,D1610&gt;='Product Ratings'!$H$8),'Product Ratings'!$F$8,IF(D1610&gt;='Product Ratings'!$H$9,'Product Ratings'!$F$9)))))</f>
        <v>1</v>
      </c>
      <c r="T1610" s="99">
        <f>IF(AND(O1610&lt;='Product Ratings'!$M$5,O1610&gt;='Product Ratings'!$L$5),'Product Ratings'!$J$5,IF(AND(O1610&lt;='Product Ratings'!$M$6,O1610&gt;='Product Ratings'!$L$6),'Product Ratings'!$J$6,IF(AND(O1610&lt;='Product Ratings'!$M$7,O1610&gt;='Product Ratings'!$L$7),'Product Ratings'!$J$7,IF(AND(O1610&lt;='Product Ratings'!$M$8,O1610&gt;='Product Ratings'!$L$8),'Product Ratings'!$J$8,IF(O1610&gt;='Product Ratings'!$L$9,'Product Ratings'!$J$9)))))</f>
        <v>2</v>
      </c>
      <c r="U1610" s="99" t="b">
        <f>IF(AND(N1610&lt;='Product Ratings'!$R$5,N1610&gt;='Product Ratings'!$Q$5),'Product Ratings'!$O$5,IF(AND(N1610&lt;='Product Ratings'!$R$6,N1610&gt;='Product Ratings'!$Q$6),'Product Ratings'!$O$6,IF(AND(N1610&lt;='Product Ratings'!$R$7,N1610&gt;='Product Ratings'!$Q$7),'Product Ratings'!$O$7,IF(AND(N1610&lt;='Product Ratings'!$R$8,N1610&gt;='Product Ratings'!$Q$8),'Product Ratings'!$O$8,IF(N1610&gt;='Product Ratings'!$Q$9,'Product Ratings'!$O$9)))))</f>
        <v>0</v>
      </c>
      <c r="V1610" s="99">
        <f>IF(AND(P1610&lt;='Product Ratings'!$V$5,P1610&gt;='Product Ratings'!$U$5),'Product Ratings'!$S$5,IF(AND(P1610&lt;='Product Ratings'!$V$6,P1610&gt;='Product Ratings'!$U$6),'Product Ratings'!$S$6,IF(AND(P1610&lt;='Product Ratings'!$V$7,P1610&gt;='Product Ratings'!$U$7),'Product Ratings'!$S$7,IF(AND(P1610&lt;='Product Ratings'!$V$8,P1610&gt;='Product Ratings'!$U$8),'Product Ratings'!$S$8,IF(P1610&gt;='Product Ratings'!$U$9,'Product Ratings'!$S$9)))))</f>
        <v>2</v>
      </c>
      <c r="W1610" s="135">
        <f t="shared" si="6"/>
        <v>7</v>
      </c>
      <c r="X1610" s="90"/>
      <c r="Y1610" s="90"/>
      <c r="Z1610" s="90"/>
      <c r="AA1610" s="90"/>
      <c r="AB1610" s="90"/>
    </row>
    <row r="1611" ht="12.75" customHeight="1">
      <c r="A1611" s="87"/>
      <c r="B1611" s="90"/>
      <c r="C1611" s="90"/>
      <c r="D1611" s="126">
        <v>3.0</v>
      </c>
      <c r="E1611" s="127">
        <v>1676.78</v>
      </c>
      <c r="F1611" s="128">
        <f t="shared" si="7"/>
        <v>1089.907</v>
      </c>
      <c r="G1611" s="129">
        <f t="shared" si="1"/>
        <v>586.873</v>
      </c>
      <c r="H1611" s="130">
        <f t="shared" si="2"/>
        <v>0.35</v>
      </c>
      <c r="I1611" s="131">
        <v>44759.0</v>
      </c>
      <c r="J1611" s="132">
        <v>44795.0</v>
      </c>
      <c r="K1611" s="123"/>
      <c r="L1611" s="90"/>
      <c r="M1611" s="133">
        <f t="shared" si="3"/>
        <v>558.9266667</v>
      </c>
      <c r="N1611" s="99"/>
      <c r="O1611" s="133">
        <f t="shared" si="5"/>
        <v>363.3023333</v>
      </c>
      <c r="P1611" s="134">
        <v>0.13</v>
      </c>
      <c r="Q1611" s="90"/>
      <c r="R1611" s="99">
        <f>IF(AND(H1611&lt;='Product Ratings'!$E$5,H1611&gt;='Product Ratings'!$D$5),'Product Ratings'!$C$5,IF(AND(H1611&lt;='Product Ratings'!$E$6,H1611&gt;='Product Ratings'!$D$6),'Product Ratings'!$C$6,IF(AND(H1611&lt;='Product Ratings'!$E$7,H1611&gt;='Product Ratings'!$D$7),'Product Ratings'!$C$7,IF(AND(H1611&lt;='Product Ratings'!$E$8,H1611&gt;='Product Ratings'!$D$8),'Product Ratings'!$C$8,IF(H1611&gt;='Product Ratings'!$D$9,'Product Ratings'!$C$9)))))</f>
        <v>2</v>
      </c>
      <c r="S1611" s="99">
        <f>IF(AND(D1611&lt;='Product Ratings'!$I$5,D1611&gt;='Product Ratings'!$H$5),'Product Ratings'!$F$5,IF(AND(D1611&lt;='Product Ratings'!$I$6,D1611&gt;='Product Ratings'!$H$6),'Product Ratings'!$F$6,IF(AND(D1611&lt;='Product Ratings'!$I$7,I1611&gt;='Product Ratings'!$H$7),'Product Ratings'!$F$7,IF(AND(D1611&lt;='Product Ratings'!$I$8,D1611&gt;='Product Ratings'!$H$8),'Product Ratings'!$F$8,IF(D1611&gt;='Product Ratings'!$H$9,'Product Ratings'!$F$9)))))</f>
        <v>1</v>
      </c>
      <c r="T1611" s="99">
        <f>IF(AND(O1611&lt;='Product Ratings'!$M$5,O1611&gt;='Product Ratings'!$L$5),'Product Ratings'!$J$5,IF(AND(O1611&lt;='Product Ratings'!$M$6,O1611&gt;='Product Ratings'!$L$6),'Product Ratings'!$J$6,IF(AND(O1611&lt;='Product Ratings'!$M$7,O1611&gt;='Product Ratings'!$L$7),'Product Ratings'!$J$7,IF(AND(O1611&lt;='Product Ratings'!$M$8,O1611&gt;='Product Ratings'!$L$8),'Product Ratings'!$J$8,IF(O1611&gt;='Product Ratings'!$L$9,'Product Ratings'!$J$9)))))</f>
        <v>1</v>
      </c>
      <c r="U1611" s="99" t="b">
        <f>IF(AND(N1611&lt;='Product Ratings'!$R$5,N1611&gt;='Product Ratings'!$Q$5),'Product Ratings'!$O$5,IF(AND(N1611&lt;='Product Ratings'!$R$6,N1611&gt;='Product Ratings'!$Q$6),'Product Ratings'!$O$6,IF(AND(N1611&lt;='Product Ratings'!$R$7,N1611&gt;='Product Ratings'!$Q$7),'Product Ratings'!$O$7,IF(AND(N1611&lt;='Product Ratings'!$R$8,N1611&gt;='Product Ratings'!$Q$8),'Product Ratings'!$O$8,IF(N1611&gt;='Product Ratings'!$Q$9,'Product Ratings'!$O$9)))))</f>
        <v>0</v>
      </c>
      <c r="V1611" s="99" t="b">
        <f>IF(AND(P1611&lt;='Product Ratings'!$V$5,P1611&gt;='Product Ratings'!$U$5),'Product Ratings'!$S$5,IF(AND(P1611&lt;='Product Ratings'!$V$6,P1611&gt;='Product Ratings'!$U$6),'Product Ratings'!$S$6,IF(AND(P1611&lt;='Product Ratings'!$V$7,P1611&gt;='Product Ratings'!$U$7),'Product Ratings'!$S$7,IF(AND(P1611&lt;='Product Ratings'!$V$8,P1611&gt;='Product Ratings'!$U$8),'Product Ratings'!$S$8,IF(P1611&gt;='Product Ratings'!$U$9,'Product Ratings'!$S$9)))))</f>
        <v>0</v>
      </c>
      <c r="W1611" s="135">
        <f t="shared" si="6"/>
        <v>4</v>
      </c>
      <c r="X1611" s="90"/>
      <c r="Y1611" s="90"/>
      <c r="Z1611" s="90"/>
      <c r="AA1611" s="90"/>
      <c r="AB1611" s="90"/>
    </row>
    <row r="1612" ht="12.75" customHeight="1">
      <c r="A1612" s="87"/>
      <c r="B1612" s="90"/>
      <c r="C1612" s="90"/>
      <c r="D1612" s="126">
        <v>4.0</v>
      </c>
      <c r="E1612" s="127">
        <v>535.59</v>
      </c>
      <c r="F1612" s="128">
        <f t="shared" si="7"/>
        <v>348.1335</v>
      </c>
      <c r="G1612" s="129">
        <f t="shared" si="1"/>
        <v>187.4565</v>
      </c>
      <c r="H1612" s="130">
        <f t="shared" si="2"/>
        <v>0.35</v>
      </c>
      <c r="I1612" s="131">
        <v>44760.0</v>
      </c>
      <c r="J1612" s="132">
        <v>44796.0</v>
      </c>
      <c r="K1612" s="123"/>
      <c r="L1612" s="90"/>
      <c r="M1612" s="133">
        <f t="shared" si="3"/>
        <v>133.8975</v>
      </c>
      <c r="N1612" s="99"/>
      <c r="O1612" s="133">
        <f t="shared" si="5"/>
        <v>87.033375</v>
      </c>
      <c r="P1612" s="134">
        <v>0.125</v>
      </c>
      <c r="Q1612" s="90"/>
      <c r="R1612" s="99">
        <f>IF(AND(H1612&lt;='Product Ratings'!$E$5,H1612&gt;='Product Ratings'!$D$5),'Product Ratings'!$C$5,IF(AND(H1612&lt;='Product Ratings'!$E$6,H1612&gt;='Product Ratings'!$D$6),'Product Ratings'!$C$6,IF(AND(H1612&lt;='Product Ratings'!$E$7,H1612&gt;='Product Ratings'!$D$7),'Product Ratings'!$C$7,IF(AND(H1612&lt;='Product Ratings'!$E$8,H1612&gt;='Product Ratings'!$D$8),'Product Ratings'!$C$8,IF(H1612&gt;='Product Ratings'!$D$9,'Product Ratings'!$C$9)))))</f>
        <v>2</v>
      </c>
      <c r="S1612" s="99">
        <f>IF(AND(D1612&lt;='Product Ratings'!$I$5,D1612&gt;='Product Ratings'!$H$5),'Product Ratings'!$F$5,IF(AND(D1612&lt;='Product Ratings'!$I$6,D1612&gt;='Product Ratings'!$H$6),'Product Ratings'!$F$6,IF(AND(D1612&lt;='Product Ratings'!$I$7,I1612&gt;='Product Ratings'!$H$7),'Product Ratings'!$F$7,IF(AND(D1612&lt;='Product Ratings'!$I$8,D1612&gt;='Product Ratings'!$H$8),'Product Ratings'!$F$8,IF(D1612&gt;='Product Ratings'!$H$9,'Product Ratings'!$F$9)))))</f>
        <v>1</v>
      </c>
      <c r="T1612" s="99">
        <f>IF(AND(O1612&lt;='Product Ratings'!$M$5,O1612&gt;='Product Ratings'!$L$5),'Product Ratings'!$J$5,IF(AND(O1612&lt;='Product Ratings'!$M$6,O1612&gt;='Product Ratings'!$L$6),'Product Ratings'!$J$6,IF(AND(O1612&lt;='Product Ratings'!$M$7,O1612&gt;='Product Ratings'!$L$7),'Product Ratings'!$J$7,IF(AND(O1612&lt;='Product Ratings'!$M$8,O1612&gt;='Product Ratings'!$L$8),'Product Ratings'!$J$8,IF(O1612&gt;='Product Ratings'!$L$9,'Product Ratings'!$J$9)))))</f>
        <v>2</v>
      </c>
      <c r="U1612" s="99" t="b">
        <f>IF(AND(N1612&lt;='Product Ratings'!$R$5,N1612&gt;='Product Ratings'!$Q$5),'Product Ratings'!$O$5,IF(AND(N1612&lt;='Product Ratings'!$R$6,N1612&gt;='Product Ratings'!$Q$6),'Product Ratings'!$O$6,IF(AND(N1612&lt;='Product Ratings'!$R$7,N1612&gt;='Product Ratings'!$Q$7),'Product Ratings'!$O$7,IF(AND(N1612&lt;='Product Ratings'!$R$8,N1612&gt;='Product Ratings'!$Q$8),'Product Ratings'!$O$8,IF(N1612&gt;='Product Ratings'!$Q$9,'Product Ratings'!$O$9)))))</f>
        <v>0</v>
      </c>
      <c r="V1612" s="99">
        <f>IF(AND(P1612&lt;='Product Ratings'!$V$5,P1612&gt;='Product Ratings'!$U$5),'Product Ratings'!$S$5,IF(AND(P1612&lt;='Product Ratings'!$V$6,P1612&gt;='Product Ratings'!$U$6),'Product Ratings'!$S$6,IF(AND(P1612&lt;='Product Ratings'!$V$7,P1612&gt;='Product Ratings'!$U$7),'Product Ratings'!$S$7,IF(AND(P1612&lt;='Product Ratings'!$V$8,P1612&gt;='Product Ratings'!$U$8),'Product Ratings'!$S$8,IF(P1612&gt;='Product Ratings'!$U$9,'Product Ratings'!$S$9)))))</f>
        <v>2</v>
      </c>
      <c r="W1612" s="135">
        <f t="shared" si="6"/>
        <v>7</v>
      </c>
      <c r="X1612" s="90"/>
      <c r="Y1612" s="90"/>
      <c r="Z1612" s="90"/>
      <c r="AA1612" s="90"/>
      <c r="AB1612" s="90"/>
    </row>
    <row r="1613" ht="12.75" customHeight="1">
      <c r="A1613" s="87"/>
      <c r="B1613" s="90"/>
      <c r="C1613" s="90"/>
      <c r="D1613" s="126">
        <v>5.0</v>
      </c>
      <c r="E1613" s="127">
        <v>353.35</v>
      </c>
      <c r="F1613" s="128">
        <f t="shared" si="7"/>
        <v>229.6775</v>
      </c>
      <c r="G1613" s="129">
        <f t="shared" si="1"/>
        <v>123.6725</v>
      </c>
      <c r="H1613" s="130">
        <f t="shared" si="2"/>
        <v>0.35</v>
      </c>
      <c r="I1613" s="131">
        <v>44761.0</v>
      </c>
      <c r="J1613" s="132">
        <v>44797.0</v>
      </c>
      <c r="K1613" s="123"/>
      <c r="L1613" s="90"/>
      <c r="M1613" s="133">
        <f t="shared" si="3"/>
        <v>70.67</v>
      </c>
      <c r="N1613" s="99"/>
      <c r="O1613" s="133">
        <f t="shared" si="5"/>
        <v>45.9355</v>
      </c>
      <c r="P1613" s="134">
        <v>0.15</v>
      </c>
      <c r="Q1613" s="90"/>
      <c r="R1613" s="99">
        <f>IF(AND(H1613&lt;='Product Ratings'!$E$5,H1613&gt;='Product Ratings'!$D$5),'Product Ratings'!$C$5,IF(AND(H1613&lt;='Product Ratings'!$E$6,H1613&gt;='Product Ratings'!$D$6),'Product Ratings'!$C$6,IF(AND(H1613&lt;='Product Ratings'!$E$7,H1613&gt;='Product Ratings'!$D$7),'Product Ratings'!$C$7,IF(AND(H1613&lt;='Product Ratings'!$E$8,H1613&gt;='Product Ratings'!$D$8),'Product Ratings'!$C$8,IF(H1613&gt;='Product Ratings'!$D$9,'Product Ratings'!$C$9)))))</f>
        <v>2</v>
      </c>
      <c r="S1613" s="99">
        <f>IF(AND(D1613&lt;='Product Ratings'!$I$5,D1613&gt;='Product Ratings'!$H$5),'Product Ratings'!$F$5,IF(AND(D1613&lt;='Product Ratings'!$I$6,D1613&gt;='Product Ratings'!$H$6),'Product Ratings'!$F$6,IF(AND(D1613&lt;='Product Ratings'!$I$7,I1613&gt;='Product Ratings'!$H$7),'Product Ratings'!$F$7,IF(AND(D1613&lt;='Product Ratings'!$I$8,D1613&gt;='Product Ratings'!$H$8),'Product Ratings'!$F$8,IF(D1613&gt;='Product Ratings'!$H$9,'Product Ratings'!$F$9)))))</f>
        <v>1</v>
      </c>
      <c r="T1613" s="99">
        <f>IF(AND(O1613&lt;='Product Ratings'!$M$5,O1613&gt;='Product Ratings'!$L$5),'Product Ratings'!$J$5,IF(AND(O1613&lt;='Product Ratings'!$M$6,O1613&gt;='Product Ratings'!$L$6),'Product Ratings'!$J$6,IF(AND(O1613&lt;='Product Ratings'!$M$7,O1613&gt;='Product Ratings'!$L$7),'Product Ratings'!$J$7,IF(AND(O1613&lt;='Product Ratings'!$M$8,O1613&gt;='Product Ratings'!$L$8),'Product Ratings'!$J$8,IF(O1613&gt;='Product Ratings'!$L$9,'Product Ratings'!$J$9)))))</f>
        <v>3</v>
      </c>
      <c r="U1613" s="99" t="b">
        <f>IF(AND(N1613&lt;='Product Ratings'!$R$5,N1613&gt;='Product Ratings'!$Q$5),'Product Ratings'!$O$5,IF(AND(N1613&lt;='Product Ratings'!$R$6,N1613&gt;='Product Ratings'!$Q$6),'Product Ratings'!$O$6,IF(AND(N1613&lt;='Product Ratings'!$R$7,N1613&gt;='Product Ratings'!$Q$7),'Product Ratings'!$O$7,IF(AND(N1613&lt;='Product Ratings'!$R$8,N1613&gt;='Product Ratings'!$Q$8),'Product Ratings'!$O$8,IF(N1613&gt;='Product Ratings'!$Q$9,'Product Ratings'!$O$9)))))</f>
        <v>0</v>
      </c>
      <c r="V1613" s="99">
        <f>IF(AND(P1613&lt;='Product Ratings'!$V$5,P1613&gt;='Product Ratings'!$U$5),'Product Ratings'!$S$5,IF(AND(P1613&lt;='Product Ratings'!$V$6,P1613&gt;='Product Ratings'!$U$6),'Product Ratings'!$S$6,IF(AND(P1613&lt;='Product Ratings'!$V$7,P1613&gt;='Product Ratings'!$U$7),'Product Ratings'!$S$7,IF(AND(P1613&lt;='Product Ratings'!$V$8,P1613&gt;='Product Ratings'!$U$8),'Product Ratings'!$S$8,IF(P1613&gt;='Product Ratings'!$U$9,'Product Ratings'!$S$9)))))</f>
        <v>3</v>
      </c>
      <c r="W1613" s="135">
        <f t="shared" si="6"/>
        <v>9</v>
      </c>
      <c r="X1613" s="90"/>
      <c r="Y1613" s="90"/>
      <c r="Z1613" s="90"/>
      <c r="AA1613" s="90"/>
      <c r="AB1613" s="90"/>
    </row>
    <row r="1614" ht="12.75" customHeight="1">
      <c r="A1614" s="87"/>
      <c r="B1614" s="90"/>
      <c r="C1614" s="90"/>
      <c r="D1614" s="126">
        <v>6.0</v>
      </c>
      <c r="E1614" s="127">
        <v>643.91</v>
      </c>
      <c r="F1614" s="128">
        <f t="shared" si="7"/>
        <v>418.5415</v>
      </c>
      <c r="G1614" s="129">
        <f t="shared" si="1"/>
        <v>225.3685</v>
      </c>
      <c r="H1614" s="130">
        <f t="shared" si="2"/>
        <v>0.35</v>
      </c>
      <c r="I1614" s="131">
        <v>44762.0</v>
      </c>
      <c r="J1614" s="132">
        <v>44798.0</v>
      </c>
      <c r="K1614" s="123"/>
      <c r="L1614" s="90"/>
      <c r="M1614" s="133">
        <f t="shared" si="3"/>
        <v>107.3183333</v>
      </c>
      <c r="N1614" s="99"/>
      <c r="O1614" s="133">
        <f t="shared" si="5"/>
        <v>69.75691667</v>
      </c>
      <c r="P1614" s="134">
        <v>0.18</v>
      </c>
      <c r="Q1614" s="90"/>
      <c r="R1614" s="99">
        <f>IF(AND(H1614&lt;='Product Ratings'!$E$5,H1614&gt;='Product Ratings'!$D$5),'Product Ratings'!$C$5,IF(AND(H1614&lt;='Product Ratings'!$E$6,H1614&gt;='Product Ratings'!$D$6),'Product Ratings'!$C$6,IF(AND(H1614&lt;='Product Ratings'!$E$7,H1614&gt;='Product Ratings'!$D$7),'Product Ratings'!$C$7,IF(AND(H1614&lt;='Product Ratings'!$E$8,H1614&gt;='Product Ratings'!$D$8),'Product Ratings'!$C$8,IF(H1614&gt;='Product Ratings'!$D$9,'Product Ratings'!$C$9)))))</f>
        <v>2</v>
      </c>
      <c r="S1614" s="99">
        <f>IF(AND(D1614&lt;='Product Ratings'!$I$5,D1614&gt;='Product Ratings'!$H$5),'Product Ratings'!$F$5,IF(AND(D1614&lt;='Product Ratings'!$I$6,D1614&gt;='Product Ratings'!$H$6),'Product Ratings'!$F$6,IF(AND(D1614&lt;='Product Ratings'!$I$7,I1614&gt;='Product Ratings'!$H$7),'Product Ratings'!$F$7,IF(AND(D1614&lt;='Product Ratings'!$I$8,D1614&gt;='Product Ratings'!$H$8),'Product Ratings'!$F$8,IF(D1614&gt;='Product Ratings'!$H$9,'Product Ratings'!$F$9)))))</f>
        <v>2</v>
      </c>
      <c r="T1614" s="99">
        <f>IF(AND(O1614&lt;='Product Ratings'!$M$5,O1614&gt;='Product Ratings'!$L$5),'Product Ratings'!$J$5,IF(AND(O1614&lt;='Product Ratings'!$M$6,O1614&gt;='Product Ratings'!$L$6),'Product Ratings'!$J$6,IF(AND(O1614&lt;='Product Ratings'!$M$7,O1614&gt;='Product Ratings'!$L$7),'Product Ratings'!$J$7,IF(AND(O1614&lt;='Product Ratings'!$M$8,O1614&gt;='Product Ratings'!$L$8),'Product Ratings'!$J$8,IF(O1614&gt;='Product Ratings'!$L$9,'Product Ratings'!$J$9)))))</f>
        <v>3</v>
      </c>
      <c r="U1614" s="99" t="b">
        <f>IF(AND(N1614&lt;='Product Ratings'!$R$5,N1614&gt;='Product Ratings'!$Q$5),'Product Ratings'!$O$5,IF(AND(N1614&lt;='Product Ratings'!$R$6,N1614&gt;='Product Ratings'!$Q$6),'Product Ratings'!$O$6,IF(AND(N1614&lt;='Product Ratings'!$R$7,N1614&gt;='Product Ratings'!$Q$7),'Product Ratings'!$O$7,IF(AND(N1614&lt;='Product Ratings'!$R$8,N1614&gt;='Product Ratings'!$Q$8),'Product Ratings'!$O$8,IF(N1614&gt;='Product Ratings'!$Q$9,'Product Ratings'!$O$9)))))</f>
        <v>0</v>
      </c>
      <c r="V1614" s="99">
        <f>IF(AND(P1614&lt;='Product Ratings'!$V$5,P1614&gt;='Product Ratings'!$U$5),'Product Ratings'!$S$5,IF(AND(P1614&lt;='Product Ratings'!$V$6,P1614&gt;='Product Ratings'!$U$6),'Product Ratings'!$S$6,IF(AND(P1614&lt;='Product Ratings'!$V$7,P1614&gt;='Product Ratings'!$U$7),'Product Ratings'!$S$7,IF(AND(P1614&lt;='Product Ratings'!$V$8,P1614&gt;='Product Ratings'!$U$8),'Product Ratings'!$S$8,IF(P1614&gt;='Product Ratings'!$U$9,'Product Ratings'!$S$9)))))</f>
        <v>3</v>
      </c>
      <c r="W1614" s="135">
        <f t="shared" si="6"/>
        <v>10</v>
      </c>
      <c r="X1614" s="90"/>
      <c r="Y1614" s="90"/>
      <c r="Z1614" s="90"/>
      <c r="AA1614" s="90"/>
      <c r="AB1614" s="90"/>
    </row>
    <row r="1615" ht="12.75" customHeight="1">
      <c r="A1615" s="87"/>
      <c r="B1615" s="90"/>
      <c r="C1615" s="90"/>
      <c r="D1615" s="126">
        <v>1.0</v>
      </c>
      <c r="E1615" s="127">
        <v>541.79</v>
      </c>
      <c r="F1615" s="128">
        <f t="shared" si="7"/>
        <v>352.1635</v>
      </c>
      <c r="G1615" s="129">
        <f t="shared" si="1"/>
        <v>189.6265</v>
      </c>
      <c r="H1615" s="130">
        <f t="shared" si="2"/>
        <v>0.35</v>
      </c>
      <c r="I1615" s="131">
        <v>44763.0</v>
      </c>
      <c r="J1615" s="132">
        <v>44799.0</v>
      </c>
      <c r="K1615" s="123"/>
      <c r="L1615" s="90"/>
      <c r="M1615" s="133">
        <f t="shared" si="3"/>
        <v>541.79</v>
      </c>
      <c r="N1615" s="99"/>
      <c r="O1615" s="133">
        <f t="shared" si="5"/>
        <v>352.1635</v>
      </c>
      <c r="P1615" s="134">
        <v>0.22</v>
      </c>
      <c r="Q1615" s="90"/>
      <c r="R1615" s="99">
        <f>IF(AND(H1615&lt;='Product Ratings'!$E$5,H1615&gt;='Product Ratings'!$D$5),'Product Ratings'!$C$5,IF(AND(H1615&lt;='Product Ratings'!$E$6,H1615&gt;='Product Ratings'!$D$6),'Product Ratings'!$C$6,IF(AND(H1615&lt;='Product Ratings'!$E$7,H1615&gt;='Product Ratings'!$D$7),'Product Ratings'!$C$7,IF(AND(H1615&lt;='Product Ratings'!$E$8,H1615&gt;='Product Ratings'!$D$8),'Product Ratings'!$C$8,IF(H1615&gt;='Product Ratings'!$D$9,'Product Ratings'!$C$9)))))</f>
        <v>2</v>
      </c>
      <c r="S1615" s="99">
        <f>IF(AND(D1615&lt;='Product Ratings'!$I$5,D1615&gt;='Product Ratings'!$H$5),'Product Ratings'!$F$5,IF(AND(D1615&lt;='Product Ratings'!$I$6,D1615&gt;='Product Ratings'!$H$6),'Product Ratings'!$F$6,IF(AND(D1615&lt;='Product Ratings'!$I$7,I1615&gt;='Product Ratings'!$H$7),'Product Ratings'!$F$7,IF(AND(D1615&lt;='Product Ratings'!$I$8,D1615&gt;='Product Ratings'!$H$8),'Product Ratings'!$F$8,IF(D1615&gt;='Product Ratings'!$H$9,'Product Ratings'!$F$9)))))</f>
        <v>1</v>
      </c>
      <c r="T1615" s="99">
        <f>IF(AND(O1615&lt;='Product Ratings'!$M$5,O1615&gt;='Product Ratings'!$L$5),'Product Ratings'!$J$5,IF(AND(O1615&lt;='Product Ratings'!$M$6,O1615&gt;='Product Ratings'!$L$6),'Product Ratings'!$J$6,IF(AND(O1615&lt;='Product Ratings'!$M$7,O1615&gt;='Product Ratings'!$L$7),'Product Ratings'!$J$7,IF(AND(O1615&lt;='Product Ratings'!$M$8,O1615&gt;='Product Ratings'!$L$8),'Product Ratings'!$J$8,IF(O1615&gt;='Product Ratings'!$L$9,'Product Ratings'!$J$9)))))</f>
        <v>1</v>
      </c>
      <c r="U1615" s="99" t="b">
        <f>IF(AND(N1615&lt;='Product Ratings'!$R$5,N1615&gt;='Product Ratings'!$Q$5),'Product Ratings'!$O$5,IF(AND(N1615&lt;='Product Ratings'!$R$6,N1615&gt;='Product Ratings'!$Q$6),'Product Ratings'!$O$6,IF(AND(N1615&lt;='Product Ratings'!$R$7,N1615&gt;='Product Ratings'!$Q$7),'Product Ratings'!$O$7,IF(AND(N1615&lt;='Product Ratings'!$R$8,N1615&gt;='Product Ratings'!$Q$8),'Product Ratings'!$O$8,IF(N1615&gt;='Product Ratings'!$Q$9,'Product Ratings'!$O$9)))))</f>
        <v>0</v>
      </c>
      <c r="V1615" s="99">
        <f>IF(AND(P1615&lt;='Product Ratings'!$V$5,P1615&gt;='Product Ratings'!$U$5),'Product Ratings'!$S$5,IF(AND(P1615&lt;='Product Ratings'!$V$6,P1615&gt;='Product Ratings'!$U$6),'Product Ratings'!$S$6,IF(AND(P1615&lt;='Product Ratings'!$V$7,P1615&gt;='Product Ratings'!$U$7),'Product Ratings'!$S$7,IF(AND(P1615&lt;='Product Ratings'!$V$8,P1615&gt;='Product Ratings'!$U$8),'Product Ratings'!$S$8,IF(P1615&gt;='Product Ratings'!$U$9,'Product Ratings'!$S$9)))))</f>
        <v>3</v>
      </c>
      <c r="W1615" s="135">
        <f t="shared" si="6"/>
        <v>7</v>
      </c>
      <c r="X1615" s="90"/>
      <c r="Y1615" s="90"/>
      <c r="Z1615" s="90"/>
      <c r="AA1615" s="90"/>
      <c r="AB1615" s="90"/>
    </row>
    <row r="1616" ht="12.75" customHeight="1">
      <c r="A1616" s="87"/>
      <c r="B1616" s="90"/>
      <c r="C1616" s="90"/>
      <c r="D1616" s="126">
        <v>2.0</v>
      </c>
      <c r="E1616" s="127">
        <v>449.83</v>
      </c>
      <c r="F1616" s="128">
        <f t="shared" si="7"/>
        <v>292.3895</v>
      </c>
      <c r="G1616" s="129">
        <f t="shared" si="1"/>
        <v>157.4405</v>
      </c>
      <c r="H1616" s="130">
        <f t="shared" si="2"/>
        <v>0.35</v>
      </c>
      <c r="I1616" s="131">
        <v>44764.0</v>
      </c>
      <c r="J1616" s="132">
        <v>44800.0</v>
      </c>
      <c r="K1616" s="123"/>
      <c r="L1616" s="90"/>
      <c r="M1616" s="133">
        <f t="shared" si="3"/>
        <v>224.915</v>
      </c>
      <c r="N1616" s="99"/>
      <c r="O1616" s="133">
        <f t="shared" si="5"/>
        <v>146.19475</v>
      </c>
      <c r="P1616" s="134">
        <v>0.26</v>
      </c>
      <c r="Q1616" s="90"/>
      <c r="R1616" s="99">
        <f>IF(AND(H1616&lt;='Product Ratings'!$E$5,H1616&gt;='Product Ratings'!$D$5),'Product Ratings'!$C$5,IF(AND(H1616&lt;='Product Ratings'!$E$6,H1616&gt;='Product Ratings'!$D$6),'Product Ratings'!$C$6,IF(AND(H1616&lt;='Product Ratings'!$E$7,H1616&gt;='Product Ratings'!$D$7),'Product Ratings'!$C$7,IF(AND(H1616&lt;='Product Ratings'!$E$8,H1616&gt;='Product Ratings'!$D$8),'Product Ratings'!$C$8,IF(H1616&gt;='Product Ratings'!$D$9,'Product Ratings'!$C$9)))))</f>
        <v>2</v>
      </c>
      <c r="S1616" s="99">
        <f>IF(AND(D1616&lt;='Product Ratings'!$I$5,D1616&gt;='Product Ratings'!$H$5),'Product Ratings'!$F$5,IF(AND(D1616&lt;='Product Ratings'!$I$6,D1616&gt;='Product Ratings'!$H$6),'Product Ratings'!$F$6,IF(AND(D1616&lt;='Product Ratings'!$I$7,I1616&gt;='Product Ratings'!$H$7),'Product Ratings'!$F$7,IF(AND(D1616&lt;='Product Ratings'!$I$8,D1616&gt;='Product Ratings'!$H$8),'Product Ratings'!$F$8,IF(D1616&gt;='Product Ratings'!$H$9,'Product Ratings'!$F$9)))))</f>
        <v>1</v>
      </c>
      <c r="T1616" s="99">
        <f>IF(AND(O1616&lt;='Product Ratings'!$M$5,O1616&gt;='Product Ratings'!$L$5),'Product Ratings'!$J$5,IF(AND(O1616&lt;='Product Ratings'!$M$6,O1616&gt;='Product Ratings'!$L$6),'Product Ratings'!$J$6,IF(AND(O1616&lt;='Product Ratings'!$M$7,O1616&gt;='Product Ratings'!$L$7),'Product Ratings'!$J$7,IF(AND(O1616&lt;='Product Ratings'!$M$8,O1616&gt;='Product Ratings'!$L$8),'Product Ratings'!$J$8,IF(O1616&gt;='Product Ratings'!$L$9,'Product Ratings'!$J$9)))))</f>
        <v>2</v>
      </c>
      <c r="U1616" s="99" t="b">
        <f>IF(AND(N1616&lt;='Product Ratings'!$R$5,N1616&gt;='Product Ratings'!$Q$5),'Product Ratings'!$O$5,IF(AND(N1616&lt;='Product Ratings'!$R$6,N1616&gt;='Product Ratings'!$Q$6),'Product Ratings'!$O$6,IF(AND(N1616&lt;='Product Ratings'!$R$7,N1616&gt;='Product Ratings'!$Q$7),'Product Ratings'!$O$7,IF(AND(N1616&lt;='Product Ratings'!$R$8,N1616&gt;='Product Ratings'!$Q$8),'Product Ratings'!$O$8,IF(N1616&gt;='Product Ratings'!$Q$9,'Product Ratings'!$O$9)))))</f>
        <v>0</v>
      </c>
      <c r="V1616" s="99">
        <f>IF(AND(P1616&lt;='Product Ratings'!$V$5,P1616&gt;='Product Ratings'!$U$5),'Product Ratings'!$S$5,IF(AND(P1616&lt;='Product Ratings'!$V$6,P1616&gt;='Product Ratings'!$U$6),'Product Ratings'!$S$6,IF(AND(P1616&lt;='Product Ratings'!$V$7,P1616&gt;='Product Ratings'!$U$7),'Product Ratings'!$S$7,IF(AND(P1616&lt;='Product Ratings'!$V$8,P1616&gt;='Product Ratings'!$U$8),'Product Ratings'!$S$8,IF(P1616&gt;='Product Ratings'!$U$9,'Product Ratings'!$S$9)))))</f>
        <v>3</v>
      </c>
      <c r="W1616" s="135">
        <f t="shared" si="6"/>
        <v>8</v>
      </c>
      <c r="X1616" s="90"/>
      <c r="Y1616" s="90"/>
      <c r="Z1616" s="90"/>
      <c r="AA1616" s="90"/>
      <c r="AB1616" s="90"/>
    </row>
    <row r="1617" ht="12.75" customHeight="1">
      <c r="A1617" s="87"/>
      <c r="B1617" s="90"/>
      <c r="C1617" s="90"/>
      <c r="D1617" s="126">
        <v>3.0</v>
      </c>
      <c r="E1617" s="127">
        <v>3927.6</v>
      </c>
      <c r="F1617" s="128">
        <f t="shared" si="7"/>
        <v>2552.94</v>
      </c>
      <c r="G1617" s="129">
        <f t="shared" si="1"/>
        <v>1374.66</v>
      </c>
      <c r="H1617" s="130">
        <f t="shared" si="2"/>
        <v>0.35</v>
      </c>
      <c r="I1617" s="131">
        <v>44765.0</v>
      </c>
      <c r="J1617" s="132">
        <v>44801.0</v>
      </c>
      <c r="K1617" s="123"/>
      <c r="L1617" s="90"/>
      <c r="M1617" s="133">
        <f t="shared" si="3"/>
        <v>1309.2</v>
      </c>
      <c r="N1617" s="99"/>
      <c r="O1617" s="133">
        <f t="shared" si="5"/>
        <v>850.98</v>
      </c>
      <c r="P1617" s="134">
        <v>0.28</v>
      </c>
      <c r="Q1617" s="90"/>
      <c r="R1617" s="99">
        <f>IF(AND(H1617&lt;='Product Ratings'!$E$5,H1617&gt;='Product Ratings'!$D$5),'Product Ratings'!$C$5,IF(AND(H1617&lt;='Product Ratings'!$E$6,H1617&gt;='Product Ratings'!$D$6),'Product Ratings'!$C$6,IF(AND(H1617&lt;='Product Ratings'!$E$7,H1617&gt;='Product Ratings'!$D$7),'Product Ratings'!$C$7,IF(AND(H1617&lt;='Product Ratings'!$E$8,H1617&gt;='Product Ratings'!$D$8),'Product Ratings'!$C$8,IF(H1617&gt;='Product Ratings'!$D$9,'Product Ratings'!$C$9)))))</f>
        <v>2</v>
      </c>
      <c r="S1617" s="99">
        <f>IF(AND(D1617&lt;='Product Ratings'!$I$5,D1617&gt;='Product Ratings'!$H$5),'Product Ratings'!$F$5,IF(AND(D1617&lt;='Product Ratings'!$I$6,D1617&gt;='Product Ratings'!$H$6),'Product Ratings'!$F$6,IF(AND(D1617&lt;='Product Ratings'!$I$7,I1617&gt;='Product Ratings'!$H$7),'Product Ratings'!$F$7,IF(AND(D1617&lt;='Product Ratings'!$I$8,D1617&gt;='Product Ratings'!$H$8),'Product Ratings'!$F$8,IF(D1617&gt;='Product Ratings'!$H$9,'Product Ratings'!$F$9)))))</f>
        <v>1</v>
      </c>
      <c r="T1617" s="99">
        <f>IF(AND(O1617&lt;='Product Ratings'!$M$5,O1617&gt;='Product Ratings'!$L$5),'Product Ratings'!$J$5,IF(AND(O1617&lt;='Product Ratings'!$M$6,O1617&gt;='Product Ratings'!$L$6),'Product Ratings'!$J$6,IF(AND(O1617&lt;='Product Ratings'!$M$7,O1617&gt;='Product Ratings'!$L$7),'Product Ratings'!$J$7,IF(AND(O1617&lt;='Product Ratings'!$M$8,O1617&gt;='Product Ratings'!$L$8),'Product Ratings'!$J$8,IF(O1617&gt;='Product Ratings'!$L$9,'Product Ratings'!$J$9)))))</f>
        <v>1</v>
      </c>
      <c r="U1617" s="99" t="b">
        <f>IF(AND(N1617&lt;='Product Ratings'!$R$5,N1617&gt;='Product Ratings'!$Q$5),'Product Ratings'!$O$5,IF(AND(N1617&lt;='Product Ratings'!$R$6,N1617&gt;='Product Ratings'!$Q$6),'Product Ratings'!$O$6,IF(AND(N1617&lt;='Product Ratings'!$R$7,N1617&gt;='Product Ratings'!$Q$7),'Product Ratings'!$O$7,IF(AND(N1617&lt;='Product Ratings'!$R$8,N1617&gt;='Product Ratings'!$Q$8),'Product Ratings'!$O$8,IF(N1617&gt;='Product Ratings'!$Q$9,'Product Ratings'!$O$9)))))</f>
        <v>0</v>
      </c>
      <c r="V1617" s="99">
        <f>IF(AND(P1617&lt;='Product Ratings'!$V$5,P1617&gt;='Product Ratings'!$U$5),'Product Ratings'!$S$5,IF(AND(P1617&lt;='Product Ratings'!$V$6,P1617&gt;='Product Ratings'!$U$6),'Product Ratings'!$S$6,IF(AND(P1617&lt;='Product Ratings'!$V$7,P1617&gt;='Product Ratings'!$U$7),'Product Ratings'!$S$7,IF(AND(P1617&lt;='Product Ratings'!$V$8,P1617&gt;='Product Ratings'!$U$8),'Product Ratings'!$S$8,IF(P1617&gt;='Product Ratings'!$U$9,'Product Ratings'!$S$9)))))</f>
        <v>3</v>
      </c>
      <c r="W1617" s="135">
        <f t="shared" si="6"/>
        <v>7</v>
      </c>
      <c r="X1617" s="90"/>
      <c r="Y1617" s="90"/>
      <c r="Z1617" s="90"/>
      <c r="AA1617" s="90"/>
      <c r="AB1617" s="90"/>
    </row>
    <row r="1618" ht="12.75" customHeight="1">
      <c r="A1618" s="87"/>
      <c r="B1618" s="90"/>
      <c r="C1618" s="90"/>
      <c r="D1618" s="126">
        <v>4.0</v>
      </c>
      <c r="E1618" s="127">
        <v>845.22</v>
      </c>
      <c r="F1618" s="128">
        <f t="shared" si="7"/>
        <v>549.393</v>
      </c>
      <c r="G1618" s="129">
        <f t="shared" si="1"/>
        <v>295.827</v>
      </c>
      <c r="H1618" s="130">
        <f t="shared" si="2"/>
        <v>0.35</v>
      </c>
      <c r="I1618" s="131">
        <v>44766.0</v>
      </c>
      <c r="J1618" s="132">
        <v>44802.0</v>
      </c>
      <c r="K1618" s="123"/>
      <c r="L1618" s="90"/>
      <c r="M1618" s="133">
        <f t="shared" si="3"/>
        <v>211.305</v>
      </c>
      <c r="N1618" s="99"/>
      <c r="O1618" s="133">
        <f t="shared" si="5"/>
        <v>137.34825</v>
      </c>
      <c r="P1618" s="134">
        <v>0.3</v>
      </c>
      <c r="Q1618" s="90"/>
      <c r="R1618" s="99">
        <f>IF(AND(H1618&lt;='Product Ratings'!$E$5,H1618&gt;='Product Ratings'!$D$5),'Product Ratings'!$C$5,IF(AND(H1618&lt;='Product Ratings'!$E$6,H1618&gt;='Product Ratings'!$D$6),'Product Ratings'!$C$6,IF(AND(H1618&lt;='Product Ratings'!$E$7,H1618&gt;='Product Ratings'!$D$7),'Product Ratings'!$C$7,IF(AND(H1618&lt;='Product Ratings'!$E$8,H1618&gt;='Product Ratings'!$D$8),'Product Ratings'!$C$8,IF(H1618&gt;='Product Ratings'!$D$9,'Product Ratings'!$C$9)))))</f>
        <v>2</v>
      </c>
      <c r="S1618" s="99">
        <f>IF(AND(D1618&lt;='Product Ratings'!$I$5,D1618&gt;='Product Ratings'!$H$5),'Product Ratings'!$F$5,IF(AND(D1618&lt;='Product Ratings'!$I$6,D1618&gt;='Product Ratings'!$H$6),'Product Ratings'!$F$6,IF(AND(D1618&lt;='Product Ratings'!$I$7,I1618&gt;='Product Ratings'!$H$7),'Product Ratings'!$F$7,IF(AND(D1618&lt;='Product Ratings'!$I$8,D1618&gt;='Product Ratings'!$H$8),'Product Ratings'!$F$8,IF(D1618&gt;='Product Ratings'!$H$9,'Product Ratings'!$F$9)))))</f>
        <v>1</v>
      </c>
      <c r="T1618" s="99">
        <f>IF(AND(O1618&lt;='Product Ratings'!$M$5,O1618&gt;='Product Ratings'!$L$5),'Product Ratings'!$J$5,IF(AND(O1618&lt;='Product Ratings'!$M$6,O1618&gt;='Product Ratings'!$L$6),'Product Ratings'!$J$6,IF(AND(O1618&lt;='Product Ratings'!$M$7,O1618&gt;='Product Ratings'!$L$7),'Product Ratings'!$J$7,IF(AND(O1618&lt;='Product Ratings'!$M$8,O1618&gt;='Product Ratings'!$L$8),'Product Ratings'!$J$8,IF(O1618&gt;='Product Ratings'!$L$9,'Product Ratings'!$J$9)))))</f>
        <v>2</v>
      </c>
      <c r="U1618" s="99" t="b">
        <f>IF(AND(N1618&lt;='Product Ratings'!$R$5,N1618&gt;='Product Ratings'!$Q$5),'Product Ratings'!$O$5,IF(AND(N1618&lt;='Product Ratings'!$R$6,N1618&gt;='Product Ratings'!$Q$6),'Product Ratings'!$O$6,IF(AND(N1618&lt;='Product Ratings'!$R$7,N1618&gt;='Product Ratings'!$Q$7),'Product Ratings'!$O$7,IF(AND(N1618&lt;='Product Ratings'!$R$8,N1618&gt;='Product Ratings'!$Q$8),'Product Ratings'!$O$8,IF(N1618&gt;='Product Ratings'!$Q$9,'Product Ratings'!$O$9)))))</f>
        <v>0</v>
      </c>
      <c r="V1618" s="99">
        <f>IF(AND(P1618&lt;='Product Ratings'!$V$5,P1618&gt;='Product Ratings'!$U$5),'Product Ratings'!$S$5,IF(AND(P1618&lt;='Product Ratings'!$V$6,P1618&gt;='Product Ratings'!$U$6),'Product Ratings'!$S$6,IF(AND(P1618&lt;='Product Ratings'!$V$7,P1618&gt;='Product Ratings'!$U$7),'Product Ratings'!$S$7,IF(AND(P1618&lt;='Product Ratings'!$V$8,P1618&gt;='Product Ratings'!$U$8),'Product Ratings'!$S$8,IF(P1618&gt;='Product Ratings'!$U$9,'Product Ratings'!$S$9)))))</f>
        <v>3</v>
      </c>
      <c r="W1618" s="135">
        <f t="shared" si="6"/>
        <v>8</v>
      </c>
      <c r="X1618" s="90"/>
      <c r="Y1618" s="90"/>
      <c r="Z1618" s="90"/>
      <c r="AA1618" s="90"/>
      <c r="AB1618" s="90"/>
    </row>
    <row r="1619" ht="12.75" customHeight="1">
      <c r="A1619" s="87"/>
      <c r="B1619" s="90"/>
      <c r="C1619" s="90"/>
      <c r="D1619" s="126">
        <v>5.0</v>
      </c>
      <c r="E1619" s="127">
        <v>173.48</v>
      </c>
      <c r="F1619" s="128">
        <f t="shared" si="7"/>
        <v>112.762</v>
      </c>
      <c r="G1619" s="129">
        <f t="shared" si="1"/>
        <v>60.718</v>
      </c>
      <c r="H1619" s="130">
        <f t="shared" si="2"/>
        <v>0.35</v>
      </c>
      <c r="I1619" s="131">
        <v>44767.0</v>
      </c>
      <c r="J1619" s="132">
        <v>44803.0</v>
      </c>
      <c r="K1619" s="123"/>
      <c r="L1619" s="90"/>
      <c r="M1619" s="133">
        <f t="shared" si="3"/>
        <v>34.696</v>
      </c>
      <c r="N1619" s="99"/>
      <c r="O1619" s="133">
        <f t="shared" si="5"/>
        <v>22.5524</v>
      </c>
      <c r="P1619" s="134">
        <v>0.31</v>
      </c>
      <c r="Q1619" s="90"/>
      <c r="R1619" s="99">
        <f>IF(AND(H1619&lt;='Product Ratings'!$E$5,H1619&gt;='Product Ratings'!$D$5),'Product Ratings'!$C$5,IF(AND(H1619&lt;='Product Ratings'!$E$6,H1619&gt;='Product Ratings'!$D$6),'Product Ratings'!$C$6,IF(AND(H1619&lt;='Product Ratings'!$E$7,H1619&gt;='Product Ratings'!$D$7),'Product Ratings'!$C$7,IF(AND(H1619&lt;='Product Ratings'!$E$8,H1619&gt;='Product Ratings'!$D$8),'Product Ratings'!$C$8,IF(H1619&gt;='Product Ratings'!$D$9,'Product Ratings'!$C$9)))))</f>
        <v>2</v>
      </c>
      <c r="S1619" s="99">
        <f>IF(AND(D1619&lt;='Product Ratings'!$I$5,D1619&gt;='Product Ratings'!$H$5),'Product Ratings'!$F$5,IF(AND(D1619&lt;='Product Ratings'!$I$6,D1619&gt;='Product Ratings'!$H$6),'Product Ratings'!$F$6,IF(AND(D1619&lt;='Product Ratings'!$I$7,I1619&gt;='Product Ratings'!$H$7),'Product Ratings'!$F$7,IF(AND(D1619&lt;='Product Ratings'!$I$8,D1619&gt;='Product Ratings'!$H$8),'Product Ratings'!$F$8,IF(D1619&gt;='Product Ratings'!$H$9,'Product Ratings'!$F$9)))))</f>
        <v>1</v>
      </c>
      <c r="T1619" s="99">
        <f>IF(AND(O1619&lt;='Product Ratings'!$M$5,O1619&gt;='Product Ratings'!$L$5),'Product Ratings'!$J$5,IF(AND(O1619&lt;='Product Ratings'!$M$6,O1619&gt;='Product Ratings'!$L$6),'Product Ratings'!$J$6,IF(AND(O1619&lt;='Product Ratings'!$M$7,O1619&gt;='Product Ratings'!$L$7),'Product Ratings'!$J$7,IF(AND(O1619&lt;='Product Ratings'!$M$8,O1619&gt;='Product Ratings'!$L$8),'Product Ratings'!$J$8,IF(O1619&gt;='Product Ratings'!$L$9,'Product Ratings'!$J$9)))))</f>
        <v>5</v>
      </c>
      <c r="U1619" s="99" t="b">
        <f>IF(AND(N1619&lt;='Product Ratings'!$R$5,N1619&gt;='Product Ratings'!$Q$5),'Product Ratings'!$O$5,IF(AND(N1619&lt;='Product Ratings'!$R$6,N1619&gt;='Product Ratings'!$Q$6),'Product Ratings'!$O$6,IF(AND(N1619&lt;='Product Ratings'!$R$7,N1619&gt;='Product Ratings'!$Q$7),'Product Ratings'!$O$7,IF(AND(N1619&lt;='Product Ratings'!$R$8,N1619&gt;='Product Ratings'!$Q$8),'Product Ratings'!$O$8,IF(N1619&gt;='Product Ratings'!$Q$9,'Product Ratings'!$O$9)))))</f>
        <v>0</v>
      </c>
      <c r="V1619" s="99">
        <f>IF(AND(P1619&lt;='Product Ratings'!$V$5,P1619&gt;='Product Ratings'!$U$5),'Product Ratings'!$S$5,IF(AND(P1619&lt;='Product Ratings'!$V$6,P1619&gt;='Product Ratings'!$U$6),'Product Ratings'!$S$6,IF(AND(P1619&lt;='Product Ratings'!$V$7,P1619&gt;='Product Ratings'!$U$7),'Product Ratings'!$S$7,IF(AND(P1619&lt;='Product Ratings'!$V$8,P1619&gt;='Product Ratings'!$U$8),'Product Ratings'!$S$8,IF(P1619&gt;='Product Ratings'!$U$9,'Product Ratings'!$S$9)))))</f>
        <v>3</v>
      </c>
      <c r="W1619" s="135">
        <f t="shared" si="6"/>
        <v>11</v>
      </c>
      <c r="X1619" s="90"/>
      <c r="Y1619" s="90"/>
      <c r="Z1619" s="90"/>
      <c r="AA1619" s="90"/>
      <c r="AB1619" s="90"/>
    </row>
    <row r="1620" ht="12.75" customHeight="1">
      <c r="A1620" s="87"/>
      <c r="B1620" s="90"/>
      <c r="C1620" s="90"/>
      <c r="D1620" s="126">
        <v>6.0</v>
      </c>
      <c r="E1620" s="127">
        <v>69.57</v>
      </c>
      <c r="F1620" s="128">
        <f t="shared" si="7"/>
        <v>45.2205</v>
      </c>
      <c r="G1620" s="129">
        <f t="shared" si="1"/>
        <v>24.3495</v>
      </c>
      <c r="H1620" s="130">
        <f t="shared" si="2"/>
        <v>0.35</v>
      </c>
      <c r="I1620" s="131">
        <v>44768.0</v>
      </c>
      <c r="J1620" s="132">
        <v>44804.0</v>
      </c>
      <c r="K1620" s="123"/>
      <c r="L1620" s="90"/>
      <c r="M1620" s="133">
        <f t="shared" si="3"/>
        <v>11.595</v>
      </c>
      <c r="N1620" s="99"/>
      <c r="O1620" s="133">
        <f t="shared" si="5"/>
        <v>7.53675</v>
      </c>
      <c r="P1620" s="134">
        <v>0.32</v>
      </c>
      <c r="Q1620" s="90"/>
      <c r="R1620" s="99">
        <f>IF(AND(H1620&lt;='Product Ratings'!$E$5,H1620&gt;='Product Ratings'!$D$5),'Product Ratings'!$C$5,IF(AND(H1620&lt;='Product Ratings'!$E$6,H1620&gt;='Product Ratings'!$D$6),'Product Ratings'!$C$6,IF(AND(H1620&lt;='Product Ratings'!$E$7,H1620&gt;='Product Ratings'!$D$7),'Product Ratings'!$C$7,IF(AND(H1620&lt;='Product Ratings'!$E$8,H1620&gt;='Product Ratings'!$D$8),'Product Ratings'!$C$8,IF(H1620&gt;='Product Ratings'!$D$9,'Product Ratings'!$C$9)))))</f>
        <v>2</v>
      </c>
      <c r="S1620" s="99">
        <f>IF(AND(D1620&lt;='Product Ratings'!$I$5,D1620&gt;='Product Ratings'!$H$5),'Product Ratings'!$F$5,IF(AND(D1620&lt;='Product Ratings'!$I$6,D1620&gt;='Product Ratings'!$H$6),'Product Ratings'!$F$6,IF(AND(D1620&lt;='Product Ratings'!$I$7,I1620&gt;='Product Ratings'!$H$7),'Product Ratings'!$F$7,IF(AND(D1620&lt;='Product Ratings'!$I$8,D1620&gt;='Product Ratings'!$H$8),'Product Ratings'!$F$8,IF(D1620&gt;='Product Ratings'!$H$9,'Product Ratings'!$F$9)))))</f>
        <v>2</v>
      </c>
      <c r="T1620" s="99">
        <f>IF(AND(O1620&lt;='Product Ratings'!$M$5,O1620&gt;='Product Ratings'!$L$5),'Product Ratings'!$J$5,IF(AND(O1620&lt;='Product Ratings'!$M$6,O1620&gt;='Product Ratings'!$L$6),'Product Ratings'!$J$6,IF(AND(O1620&lt;='Product Ratings'!$M$7,O1620&gt;='Product Ratings'!$L$7),'Product Ratings'!$J$7,IF(AND(O1620&lt;='Product Ratings'!$M$8,O1620&gt;='Product Ratings'!$L$8),'Product Ratings'!$J$8,IF(O1620&gt;='Product Ratings'!$L$9,'Product Ratings'!$J$9)))))</f>
        <v>5</v>
      </c>
      <c r="U1620" s="99" t="b">
        <f>IF(AND(N1620&lt;='Product Ratings'!$R$5,N1620&gt;='Product Ratings'!$Q$5),'Product Ratings'!$O$5,IF(AND(N1620&lt;='Product Ratings'!$R$6,N1620&gt;='Product Ratings'!$Q$6),'Product Ratings'!$O$6,IF(AND(N1620&lt;='Product Ratings'!$R$7,N1620&gt;='Product Ratings'!$Q$7),'Product Ratings'!$O$7,IF(AND(N1620&lt;='Product Ratings'!$R$8,N1620&gt;='Product Ratings'!$Q$8),'Product Ratings'!$O$8,IF(N1620&gt;='Product Ratings'!$Q$9,'Product Ratings'!$O$9)))))</f>
        <v>0</v>
      </c>
      <c r="V1620" s="99">
        <f>IF(AND(P1620&lt;='Product Ratings'!$V$5,P1620&gt;='Product Ratings'!$U$5),'Product Ratings'!$S$5,IF(AND(P1620&lt;='Product Ratings'!$V$6,P1620&gt;='Product Ratings'!$U$6),'Product Ratings'!$S$6,IF(AND(P1620&lt;='Product Ratings'!$V$7,P1620&gt;='Product Ratings'!$U$7),'Product Ratings'!$S$7,IF(AND(P1620&lt;='Product Ratings'!$V$8,P1620&gt;='Product Ratings'!$U$8),'Product Ratings'!$S$8,IF(P1620&gt;='Product Ratings'!$U$9,'Product Ratings'!$S$9)))))</f>
        <v>3</v>
      </c>
      <c r="W1620" s="135">
        <f t="shared" si="6"/>
        <v>12</v>
      </c>
      <c r="X1620" s="90"/>
      <c r="Y1620" s="90"/>
      <c r="Z1620" s="90"/>
      <c r="AA1620" s="90"/>
      <c r="AB1620" s="90"/>
    </row>
    <row r="1621" ht="12.75" customHeight="1">
      <c r="A1621" s="87"/>
      <c r="B1621" s="90"/>
      <c r="C1621" s="90"/>
      <c r="D1621" s="126">
        <v>1.0</v>
      </c>
      <c r="E1621" s="127">
        <v>69.57</v>
      </c>
      <c r="F1621" s="128">
        <f t="shared" si="7"/>
        <v>45.2205</v>
      </c>
      <c r="G1621" s="129">
        <f t="shared" si="1"/>
        <v>24.3495</v>
      </c>
      <c r="H1621" s="130">
        <f t="shared" si="2"/>
        <v>0.35</v>
      </c>
      <c r="I1621" s="131">
        <v>44769.0</v>
      </c>
      <c r="J1621" s="132">
        <v>44805.0</v>
      </c>
      <c r="K1621" s="123"/>
      <c r="L1621" s="90"/>
      <c r="M1621" s="133">
        <f t="shared" si="3"/>
        <v>69.57</v>
      </c>
      <c r="N1621" s="99"/>
      <c r="O1621" s="133">
        <f t="shared" si="5"/>
        <v>45.2205</v>
      </c>
      <c r="P1621" s="134">
        <v>0.33</v>
      </c>
      <c r="Q1621" s="90"/>
      <c r="R1621" s="99">
        <f>IF(AND(H1621&lt;='Product Ratings'!$E$5,H1621&gt;='Product Ratings'!$D$5),'Product Ratings'!$C$5,IF(AND(H1621&lt;='Product Ratings'!$E$6,H1621&gt;='Product Ratings'!$D$6),'Product Ratings'!$C$6,IF(AND(H1621&lt;='Product Ratings'!$E$7,H1621&gt;='Product Ratings'!$D$7),'Product Ratings'!$C$7,IF(AND(H1621&lt;='Product Ratings'!$E$8,H1621&gt;='Product Ratings'!$D$8),'Product Ratings'!$C$8,IF(H1621&gt;='Product Ratings'!$D$9,'Product Ratings'!$C$9)))))</f>
        <v>2</v>
      </c>
      <c r="S1621" s="99">
        <f>IF(AND(D1621&lt;='Product Ratings'!$I$5,D1621&gt;='Product Ratings'!$H$5),'Product Ratings'!$F$5,IF(AND(D1621&lt;='Product Ratings'!$I$6,D1621&gt;='Product Ratings'!$H$6),'Product Ratings'!$F$6,IF(AND(D1621&lt;='Product Ratings'!$I$7,I1621&gt;='Product Ratings'!$H$7),'Product Ratings'!$F$7,IF(AND(D1621&lt;='Product Ratings'!$I$8,D1621&gt;='Product Ratings'!$H$8),'Product Ratings'!$F$8,IF(D1621&gt;='Product Ratings'!$H$9,'Product Ratings'!$F$9)))))</f>
        <v>1</v>
      </c>
      <c r="T1621" s="99">
        <f>IF(AND(O1621&lt;='Product Ratings'!$M$5,O1621&gt;='Product Ratings'!$L$5),'Product Ratings'!$J$5,IF(AND(O1621&lt;='Product Ratings'!$M$6,O1621&gt;='Product Ratings'!$L$6),'Product Ratings'!$J$6,IF(AND(O1621&lt;='Product Ratings'!$M$7,O1621&gt;='Product Ratings'!$L$7),'Product Ratings'!$J$7,IF(AND(O1621&lt;='Product Ratings'!$M$8,O1621&gt;='Product Ratings'!$L$8),'Product Ratings'!$J$8,IF(O1621&gt;='Product Ratings'!$L$9,'Product Ratings'!$J$9)))))</f>
        <v>3</v>
      </c>
      <c r="U1621" s="99" t="b">
        <f>IF(AND(N1621&lt;='Product Ratings'!$R$5,N1621&gt;='Product Ratings'!$Q$5),'Product Ratings'!$O$5,IF(AND(N1621&lt;='Product Ratings'!$R$6,N1621&gt;='Product Ratings'!$Q$6),'Product Ratings'!$O$6,IF(AND(N1621&lt;='Product Ratings'!$R$7,N1621&gt;='Product Ratings'!$Q$7),'Product Ratings'!$O$7,IF(AND(N1621&lt;='Product Ratings'!$R$8,N1621&gt;='Product Ratings'!$Q$8),'Product Ratings'!$O$8,IF(N1621&gt;='Product Ratings'!$Q$9,'Product Ratings'!$O$9)))))</f>
        <v>0</v>
      </c>
      <c r="V1621" s="99">
        <f>IF(AND(P1621&lt;='Product Ratings'!$V$5,P1621&gt;='Product Ratings'!$U$5),'Product Ratings'!$S$5,IF(AND(P1621&lt;='Product Ratings'!$V$6,P1621&gt;='Product Ratings'!$U$6),'Product Ratings'!$S$6,IF(AND(P1621&lt;='Product Ratings'!$V$7,P1621&gt;='Product Ratings'!$U$7),'Product Ratings'!$S$7,IF(AND(P1621&lt;='Product Ratings'!$V$8,P1621&gt;='Product Ratings'!$U$8),'Product Ratings'!$S$8,IF(P1621&gt;='Product Ratings'!$U$9,'Product Ratings'!$S$9)))))</f>
        <v>3</v>
      </c>
      <c r="W1621" s="135">
        <f t="shared" si="6"/>
        <v>9</v>
      </c>
      <c r="X1621" s="90"/>
      <c r="Y1621" s="90"/>
      <c r="Z1621" s="90"/>
      <c r="AA1621" s="90"/>
      <c r="AB1621" s="90"/>
    </row>
    <row r="1622" ht="12.75" customHeight="1">
      <c r="A1622" s="87"/>
      <c r="B1622" s="90"/>
      <c r="C1622" s="90"/>
      <c r="D1622" s="126">
        <v>2.0</v>
      </c>
      <c r="E1622" s="127">
        <v>69.57</v>
      </c>
      <c r="F1622" s="128">
        <f t="shared" si="7"/>
        <v>45.2205</v>
      </c>
      <c r="G1622" s="129">
        <f t="shared" si="1"/>
        <v>24.3495</v>
      </c>
      <c r="H1622" s="130">
        <f t="shared" si="2"/>
        <v>0.35</v>
      </c>
      <c r="I1622" s="131">
        <v>44770.0</v>
      </c>
      <c r="J1622" s="132">
        <v>44806.0</v>
      </c>
      <c r="K1622" s="123"/>
      <c r="L1622" s="90"/>
      <c r="M1622" s="133">
        <f t="shared" si="3"/>
        <v>34.785</v>
      </c>
      <c r="N1622" s="99"/>
      <c r="O1622" s="133">
        <f t="shared" si="5"/>
        <v>22.61025</v>
      </c>
      <c r="P1622" s="134">
        <v>0.34</v>
      </c>
      <c r="Q1622" s="90"/>
      <c r="R1622" s="99">
        <f>IF(AND(H1622&lt;='Product Ratings'!$E$5,H1622&gt;='Product Ratings'!$D$5),'Product Ratings'!$C$5,IF(AND(H1622&lt;='Product Ratings'!$E$6,H1622&gt;='Product Ratings'!$D$6),'Product Ratings'!$C$6,IF(AND(H1622&lt;='Product Ratings'!$E$7,H1622&gt;='Product Ratings'!$D$7),'Product Ratings'!$C$7,IF(AND(H1622&lt;='Product Ratings'!$E$8,H1622&gt;='Product Ratings'!$D$8),'Product Ratings'!$C$8,IF(H1622&gt;='Product Ratings'!$D$9,'Product Ratings'!$C$9)))))</f>
        <v>2</v>
      </c>
      <c r="S1622" s="99">
        <f>IF(AND(D1622&lt;='Product Ratings'!$I$5,D1622&gt;='Product Ratings'!$H$5),'Product Ratings'!$F$5,IF(AND(D1622&lt;='Product Ratings'!$I$6,D1622&gt;='Product Ratings'!$H$6),'Product Ratings'!$F$6,IF(AND(D1622&lt;='Product Ratings'!$I$7,I1622&gt;='Product Ratings'!$H$7),'Product Ratings'!$F$7,IF(AND(D1622&lt;='Product Ratings'!$I$8,D1622&gt;='Product Ratings'!$H$8),'Product Ratings'!$F$8,IF(D1622&gt;='Product Ratings'!$H$9,'Product Ratings'!$F$9)))))</f>
        <v>1</v>
      </c>
      <c r="T1622" s="99">
        <f>IF(AND(O1622&lt;='Product Ratings'!$M$5,O1622&gt;='Product Ratings'!$L$5),'Product Ratings'!$J$5,IF(AND(O1622&lt;='Product Ratings'!$M$6,O1622&gt;='Product Ratings'!$L$6),'Product Ratings'!$J$6,IF(AND(O1622&lt;='Product Ratings'!$M$7,O1622&gt;='Product Ratings'!$L$7),'Product Ratings'!$J$7,IF(AND(O1622&lt;='Product Ratings'!$M$8,O1622&gt;='Product Ratings'!$L$8),'Product Ratings'!$J$8,IF(O1622&gt;='Product Ratings'!$L$9,'Product Ratings'!$J$9)))))</f>
        <v>5</v>
      </c>
      <c r="U1622" s="99" t="b">
        <f>IF(AND(N1622&lt;='Product Ratings'!$R$5,N1622&gt;='Product Ratings'!$Q$5),'Product Ratings'!$O$5,IF(AND(N1622&lt;='Product Ratings'!$R$6,N1622&gt;='Product Ratings'!$Q$6),'Product Ratings'!$O$6,IF(AND(N1622&lt;='Product Ratings'!$R$7,N1622&gt;='Product Ratings'!$Q$7),'Product Ratings'!$O$7,IF(AND(N1622&lt;='Product Ratings'!$R$8,N1622&gt;='Product Ratings'!$Q$8),'Product Ratings'!$O$8,IF(N1622&gt;='Product Ratings'!$Q$9,'Product Ratings'!$O$9)))))</f>
        <v>0</v>
      </c>
      <c r="V1622" s="99">
        <f>IF(AND(P1622&lt;='Product Ratings'!$V$5,P1622&gt;='Product Ratings'!$U$5),'Product Ratings'!$S$5,IF(AND(P1622&lt;='Product Ratings'!$V$6,P1622&gt;='Product Ratings'!$U$6),'Product Ratings'!$S$6,IF(AND(P1622&lt;='Product Ratings'!$V$7,P1622&gt;='Product Ratings'!$U$7),'Product Ratings'!$S$7,IF(AND(P1622&lt;='Product Ratings'!$V$8,P1622&gt;='Product Ratings'!$U$8),'Product Ratings'!$S$8,IF(P1622&gt;='Product Ratings'!$U$9,'Product Ratings'!$S$9)))))</f>
        <v>4</v>
      </c>
      <c r="W1622" s="135">
        <f t="shared" si="6"/>
        <v>12</v>
      </c>
      <c r="X1622" s="90"/>
      <c r="Y1622" s="90"/>
      <c r="Z1622" s="90"/>
      <c r="AA1622" s="90"/>
      <c r="AB1622" s="90"/>
    </row>
    <row r="1623" ht="12.75" customHeight="1">
      <c r="A1623" s="87"/>
      <c r="B1623" s="90"/>
      <c r="C1623" s="90"/>
      <c r="D1623" s="126">
        <v>3.0</v>
      </c>
      <c r="E1623" s="127">
        <v>1794.48</v>
      </c>
      <c r="F1623" s="128">
        <f t="shared" si="7"/>
        <v>1166.412</v>
      </c>
      <c r="G1623" s="129">
        <f t="shared" si="1"/>
        <v>628.068</v>
      </c>
      <c r="H1623" s="130">
        <f t="shared" si="2"/>
        <v>0.35</v>
      </c>
      <c r="I1623" s="131">
        <v>44771.0</v>
      </c>
      <c r="J1623" s="132">
        <v>44807.0</v>
      </c>
      <c r="K1623" s="123"/>
      <c r="L1623" s="90"/>
      <c r="M1623" s="133">
        <f t="shared" si="3"/>
        <v>598.16</v>
      </c>
      <c r="N1623" s="99"/>
      <c r="O1623" s="133">
        <f t="shared" si="5"/>
        <v>388.804</v>
      </c>
      <c r="P1623" s="134">
        <v>0.35</v>
      </c>
      <c r="Q1623" s="90"/>
      <c r="R1623" s="99">
        <f>IF(AND(H1623&lt;='Product Ratings'!$E$5,H1623&gt;='Product Ratings'!$D$5),'Product Ratings'!$C$5,IF(AND(H1623&lt;='Product Ratings'!$E$6,H1623&gt;='Product Ratings'!$D$6),'Product Ratings'!$C$6,IF(AND(H1623&lt;='Product Ratings'!$E$7,H1623&gt;='Product Ratings'!$D$7),'Product Ratings'!$C$7,IF(AND(H1623&lt;='Product Ratings'!$E$8,H1623&gt;='Product Ratings'!$D$8),'Product Ratings'!$C$8,IF(H1623&gt;='Product Ratings'!$D$9,'Product Ratings'!$C$9)))))</f>
        <v>2</v>
      </c>
      <c r="S1623" s="99">
        <f>IF(AND(D1623&lt;='Product Ratings'!$I$5,D1623&gt;='Product Ratings'!$H$5),'Product Ratings'!$F$5,IF(AND(D1623&lt;='Product Ratings'!$I$6,D1623&gt;='Product Ratings'!$H$6),'Product Ratings'!$F$6,IF(AND(D1623&lt;='Product Ratings'!$I$7,I1623&gt;='Product Ratings'!$H$7),'Product Ratings'!$F$7,IF(AND(D1623&lt;='Product Ratings'!$I$8,D1623&gt;='Product Ratings'!$H$8),'Product Ratings'!$F$8,IF(D1623&gt;='Product Ratings'!$H$9,'Product Ratings'!$F$9)))))</f>
        <v>1</v>
      </c>
      <c r="T1623" s="99">
        <f>IF(AND(O1623&lt;='Product Ratings'!$M$5,O1623&gt;='Product Ratings'!$L$5),'Product Ratings'!$J$5,IF(AND(O1623&lt;='Product Ratings'!$M$6,O1623&gt;='Product Ratings'!$L$6),'Product Ratings'!$J$6,IF(AND(O1623&lt;='Product Ratings'!$M$7,O1623&gt;='Product Ratings'!$L$7),'Product Ratings'!$J$7,IF(AND(O1623&lt;='Product Ratings'!$M$8,O1623&gt;='Product Ratings'!$L$8),'Product Ratings'!$J$8,IF(O1623&gt;='Product Ratings'!$L$9,'Product Ratings'!$J$9)))))</f>
        <v>1</v>
      </c>
      <c r="U1623" s="99" t="b">
        <f>IF(AND(N1623&lt;='Product Ratings'!$R$5,N1623&gt;='Product Ratings'!$Q$5),'Product Ratings'!$O$5,IF(AND(N1623&lt;='Product Ratings'!$R$6,N1623&gt;='Product Ratings'!$Q$6),'Product Ratings'!$O$6,IF(AND(N1623&lt;='Product Ratings'!$R$7,N1623&gt;='Product Ratings'!$Q$7),'Product Ratings'!$O$7,IF(AND(N1623&lt;='Product Ratings'!$R$8,N1623&gt;='Product Ratings'!$Q$8),'Product Ratings'!$O$8,IF(N1623&gt;='Product Ratings'!$Q$9,'Product Ratings'!$O$9)))))</f>
        <v>0</v>
      </c>
      <c r="V1623" s="99">
        <f>IF(AND(P1623&lt;='Product Ratings'!$V$5,P1623&gt;='Product Ratings'!$U$5),'Product Ratings'!$S$5,IF(AND(P1623&lt;='Product Ratings'!$V$6,P1623&gt;='Product Ratings'!$U$6),'Product Ratings'!$S$6,IF(AND(P1623&lt;='Product Ratings'!$V$7,P1623&gt;='Product Ratings'!$U$7),'Product Ratings'!$S$7,IF(AND(P1623&lt;='Product Ratings'!$V$8,P1623&gt;='Product Ratings'!$U$8),'Product Ratings'!$S$8,IF(P1623&gt;='Product Ratings'!$U$9,'Product Ratings'!$S$9)))))</f>
        <v>4</v>
      </c>
      <c r="W1623" s="135">
        <f t="shared" si="6"/>
        <v>8</v>
      </c>
      <c r="X1623" s="90"/>
      <c r="Y1623" s="90"/>
      <c r="Z1623" s="90"/>
      <c r="AA1623" s="90"/>
      <c r="AB1623" s="90"/>
    </row>
    <row r="1624" ht="12.75" customHeight="1">
      <c r="A1624" s="87"/>
      <c r="B1624" s="90"/>
      <c r="C1624" s="90"/>
      <c r="D1624" s="126">
        <v>4.0</v>
      </c>
      <c r="E1624" s="127">
        <v>138.26</v>
      </c>
      <c r="F1624" s="128">
        <f t="shared" si="7"/>
        <v>89.869</v>
      </c>
      <c r="G1624" s="129">
        <f t="shared" si="1"/>
        <v>48.391</v>
      </c>
      <c r="H1624" s="130">
        <f t="shared" si="2"/>
        <v>0.35</v>
      </c>
      <c r="I1624" s="131">
        <v>44772.0</v>
      </c>
      <c r="J1624" s="132">
        <v>44808.0</v>
      </c>
      <c r="K1624" s="123"/>
      <c r="L1624" s="90"/>
      <c r="M1624" s="133">
        <f t="shared" si="3"/>
        <v>34.565</v>
      </c>
      <c r="N1624" s="99"/>
      <c r="O1624" s="133">
        <f t="shared" si="5"/>
        <v>22.46725</v>
      </c>
      <c r="P1624" s="134">
        <v>0.45</v>
      </c>
      <c r="Q1624" s="90"/>
      <c r="R1624" s="99">
        <f>IF(AND(H1624&lt;='Product Ratings'!$E$5,H1624&gt;='Product Ratings'!$D$5),'Product Ratings'!$C$5,IF(AND(H1624&lt;='Product Ratings'!$E$6,H1624&gt;='Product Ratings'!$D$6),'Product Ratings'!$C$6,IF(AND(H1624&lt;='Product Ratings'!$E$7,H1624&gt;='Product Ratings'!$D$7),'Product Ratings'!$C$7,IF(AND(H1624&lt;='Product Ratings'!$E$8,H1624&gt;='Product Ratings'!$D$8),'Product Ratings'!$C$8,IF(H1624&gt;='Product Ratings'!$D$9,'Product Ratings'!$C$9)))))</f>
        <v>2</v>
      </c>
      <c r="S1624" s="99">
        <f>IF(AND(D1624&lt;='Product Ratings'!$I$5,D1624&gt;='Product Ratings'!$H$5),'Product Ratings'!$F$5,IF(AND(D1624&lt;='Product Ratings'!$I$6,D1624&gt;='Product Ratings'!$H$6),'Product Ratings'!$F$6,IF(AND(D1624&lt;='Product Ratings'!$I$7,I1624&gt;='Product Ratings'!$H$7),'Product Ratings'!$F$7,IF(AND(D1624&lt;='Product Ratings'!$I$8,D1624&gt;='Product Ratings'!$H$8),'Product Ratings'!$F$8,IF(D1624&gt;='Product Ratings'!$H$9,'Product Ratings'!$F$9)))))</f>
        <v>1</v>
      </c>
      <c r="T1624" s="99">
        <f>IF(AND(O1624&lt;='Product Ratings'!$M$5,O1624&gt;='Product Ratings'!$L$5),'Product Ratings'!$J$5,IF(AND(O1624&lt;='Product Ratings'!$M$6,O1624&gt;='Product Ratings'!$L$6),'Product Ratings'!$J$6,IF(AND(O1624&lt;='Product Ratings'!$M$7,O1624&gt;='Product Ratings'!$L$7),'Product Ratings'!$J$7,IF(AND(O1624&lt;='Product Ratings'!$M$8,O1624&gt;='Product Ratings'!$L$8),'Product Ratings'!$J$8,IF(O1624&gt;='Product Ratings'!$L$9,'Product Ratings'!$J$9)))))</f>
        <v>5</v>
      </c>
      <c r="U1624" s="99" t="b">
        <f>IF(AND(N1624&lt;='Product Ratings'!$R$5,N1624&gt;='Product Ratings'!$Q$5),'Product Ratings'!$O$5,IF(AND(N1624&lt;='Product Ratings'!$R$6,N1624&gt;='Product Ratings'!$Q$6),'Product Ratings'!$O$6,IF(AND(N1624&lt;='Product Ratings'!$R$7,N1624&gt;='Product Ratings'!$Q$7),'Product Ratings'!$O$7,IF(AND(N1624&lt;='Product Ratings'!$R$8,N1624&gt;='Product Ratings'!$Q$8),'Product Ratings'!$O$8,IF(N1624&gt;='Product Ratings'!$Q$9,'Product Ratings'!$O$9)))))</f>
        <v>0</v>
      </c>
      <c r="V1624" s="99">
        <f>IF(AND(P1624&lt;='Product Ratings'!$V$5,P1624&gt;='Product Ratings'!$U$5),'Product Ratings'!$S$5,IF(AND(P1624&lt;='Product Ratings'!$V$6,P1624&gt;='Product Ratings'!$U$6),'Product Ratings'!$S$6,IF(AND(P1624&lt;='Product Ratings'!$V$7,P1624&gt;='Product Ratings'!$U$7),'Product Ratings'!$S$7,IF(AND(P1624&lt;='Product Ratings'!$V$8,P1624&gt;='Product Ratings'!$U$8),'Product Ratings'!$S$8,IF(P1624&gt;='Product Ratings'!$U$9,'Product Ratings'!$S$9)))))</f>
        <v>4</v>
      </c>
      <c r="W1624" s="135">
        <f t="shared" si="6"/>
        <v>12</v>
      </c>
      <c r="X1624" s="90"/>
      <c r="Y1624" s="90"/>
      <c r="Z1624" s="90"/>
      <c r="AA1624" s="90"/>
      <c r="AB1624" s="90"/>
    </row>
    <row r="1625" ht="12.75" customHeight="1">
      <c r="A1625" s="87"/>
      <c r="B1625" s="90"/>
      <c r="C1625" s="90"/>
      <c r="D1625" s="126">
        <v>5.0</v>
      </c>
      <c r="E1625" s="127">
        <v>70.78</v>
      </c>
      <c r="F1625" s="128">
        <f t="shared" si="7"/>
        <v>46.007</v>
      </c>
      <c r="G1625" s="129">
        <f t="shared" si="1"/>
        <v>24.773</v>
      </c>
      <c r="H1625" s="130">
        <f t="shared" si="2"/>
        <v>0.35</v>
      </c>
      <c r="I1625" s="131">
        <v>44773.0</v>
      </c>
      <c r="J1625" s="132">
        <v>44809.0</v>
      </c>
      <c r="K1625" s="123"/>
      <c r="L1625" s="90"/>
      <c r="M1625" s="133">
        <f t="shared" si="3"/>
        <v>14.156</v>
      </c>
      <c r="N1625" s="99"/>
      <c r="O1625" s="133">
        <f t="shared" si="5"/>
        <v>9.2014</v>
      </c>
      <c r="P1625" s="134">
        <v>0.46</v>
      </c>
      <c r="Q1625" s="90"/>
      <c r="R1625" s="99">
        <f>IF(AND(H1625&lt;='Product Ratings'!$E$5,H1625&gt;='Product Ratings'!$D$5),'Product Ratings'!$C$5,IF(AND(H1625&lt;='Product Ratings'!$E$6,H1625&gt;='Product Ratings'!$D$6),'Product Ratings'!$C$6,IF(AND(H1625&lt;='Product Ratings'!$E$7,H1625&gt;='Product Ratings'!$D$7),'Product Ratings'!$C$7,IF(AND(H1625&lt;='Product Ratings'!$E$8,H1625&gt;='Product Ratings'!$D$8),'Product Ratings'!$C$8,IF(H1625&gt;='Product Ratings'!$D$9,'Product Ratings'!$C$9)))))</f>
        <v>2</v>
      </c>
      <c r="S1625" s="99">
        <f>IF(AND(D1625&lt;='Product Ratings'!$I$5,D1625&gt;='Product Ratings'!$H$5),'Product Ratings'!$F$5,IF(AND(D1625&lt;='Product Ratings'!$I$6,D1625&gt;='Product Ratings'!$H$6),'Product Ratings'!$F$6,IF(AND(D1625&lt;='Product Ratings'!$I$7,I1625&gt;='Product Ratings'!$H$7),'Product Ratings'!$F$7,IF(AND(D1625&lt;='Product Ratings'!$I$8,D1625&gt;='Product Ratings'!$H$8),'Product Ratings'!$F$8,IF(D1625&gt;='Product Ratings'!$H$9,'Product Ratings'!$F$9)))))</f>
        <v>1</v>
      </c>
      <c r="T1625" s="99">
        <f>IF(AND(O1625&lt;='Product Ratings'!$M$5,O1625&gt;='Product Ratings'!$L$5),'Product Ratings'!$J$5,IF(AND(O1625&lt;='Product Ratings'!$M$6,O1625&gt;='Product Ratings'!$L$6),'Product Ratings'!$J$6,IF(AND(O1625&lt;='Product Ratings'!$M$7,O1625&gt;='Product Ratings'!$L$7),'Product Ratings'!$J$7,IF(AND(O1625&lt;='Product Ratings'!$M$8,O1625&gt;='Product Ratings'!$L$8),'Product Ratings'!$J$8,IF(O1625&gt;='Product Ratings'!$L$9,'Product Ratings'!$J$9)))))</f>
        <v>5</v>
      </c>
      <c r="U1625" s="99" t="b">
        <f>IF(AND(N1625&lt;='Product Ratings'!$R$5,N1625&gt;='Product Ratings'!$Q$5),'Product Ratings'!$O$5,IF(AND(N1625&lt;='Product Ratings'!$R$6,N1625&gt;='Product Ratings'!$Q$6),'Product Ratings'!$O$6,IF(AND(N1625&lt;='Product Ratings'!$R$7,N1625&gt;='Product Ratings'!$Q$7),'Product Ratings'!$O$7,IF(AND(N1625&lt;='Product Ratings'!$R$8,N1625&gt;='Product Ratings'!$Q$8),'Product Ratings'!$O$8,IF(N1625&gt;='Product Ratings'!$Q$9,'Product Ratings'!$O$9)))))</f>
        <v>0</v>
      </c>
      <c r="V1625" s="99">
        <f>IF(AND(P1625&lt;='Product Ratings'!$V$5,P1625&gt;='Product Ratings'!$U$5),'Product Ratings'!$S$5,IF(AND(P1625&lt;='Product Ratings'!$V$6,P1625&gt;='Product Ratings'!$U$6),'Product Ratings'!$S$6,IF(AND(P1625&lt;='Product Ratings'!$V$7,P1625&gt;='Product Ratings'!$U$7),'Product Ratings'!$S$7,IF(AND(P1625&lt;='Product Ratings'!$V$8,P1625&gt;='Product Ratings'!$U$8),'Product Ratings'!$S$8,IF(P1625&gt;='Product Ratings'!$U$9,'Product Ratings'!$S$9)))))</f>
        <v>4</v>
      </c>
      <c r="W1625" s="135">
        <f t="shared" si="6"/>
        <v>12</v>
      </c>
      <c r="X1625" s="90"/>
      <c r="Y1625" s="90"/>
      <c r="Z1625" s="90"/>
      <c r="AA1625" s="90"/>
      <c r="AB1625" s="90"/>
    </row>
    <row r="1626" ht="12.75" customHeight="1">
      <c r="A1626" s="87"/>
      <c r="B1626" s="90"/>
      <c r="C1626" s="90"/>
      <c r="D1626" s="126">
        <v>6.0</v>
      </c>
      <c r="E1626" s="127">
        <v>652.61</v>
      </c>
      <c r="F1626" s="128">
        <f t="shared" si="7"/>
        <v>424.1965</v>
      </c>
      <c r="G1626" s="129">
        <f t="shared" si="1"/>
        <v>228.4135</v>
      </c>
      <c r="H1626" s="130">
        <f t="shared" si="2"/>
        <v>0.35</v>
      </c>
      <c r="I1626" s="131">
        <v>44774.0</v>
      </c>
      <c r="J1626" s="132">
        <v>44810.0</v>
      </c>
      <c r="K1626" s="123"/>
      <c r="L1626" s="90"/>
      <c r="M1626" s="133">
        <f t="shared" si="3"/>
        <v>108.7683333</v>
      </c>
      <c r="N1626" s="99"/>
      <c r="O1626" s="133">
        <f t="shared" si="5"/>
        <v>70.69941667</v>
      </c>
      <c r="P1626" s="134">
        <v>0.48</v>
      </c>
      <c r="Q1626" s="90"/>
      <c r="R1626" s="99">
        <f>IF(AND(H1626&lt;='Product Ratings'!$E$5,H1626&gt;='Product Ratings'!$D$5),'Product Ratings'!$C$5,IF(AND(H1626&lt;='Product Ratings'!$E$6,H1626&gt;='Product Ratings'!$D$6),'Product Ratings'!$C$6,IF(AND(H1626&lt;='Product Ratings'!$E$7,H1626&gt;='Product Ratings'!$D$7),'Product Ratings'!$C$7,IF(AND(H1626&lt;='Product Ratings'!$E$8,H1626&gt;='Product Ratings'!$D$8),'Product Ratings'!$C$8,IF(H1626&gt;='Product Ratings'!$D$9,'Product Ratings'!$C$9)))))</f>
        <v>2</v>
      </c>
      <c r="S1626" s="99">
        <f>IF(AND(D1626&lt;='Product Ratings'!$I$5,D1626&gt;='Product Ratings'!$H$5),'Product Ratings'!$F$5,IF(AND(D1626&lt;='Product Ratings'!$I$6,D1626&gt;='Product Ratings'!$H$6),'Product Ratings'!$F$6,IF(AND(D1626&lt;='Product Ratings'!$I$7,I1626&gt;='Product Ratings'!$H$7),'Product Ratings'!$F$7,IF(AND(D1626&lt;='Product Ratings'!$I$8,D1626&gt;='Product Ratings'!$H$8),'Product Ratings'!$F$8,IF(D1626&gt;='Product Ratings'!$H$9,'Product Ratings'!$F$9)))))</f>
        <v>2</v>
      </c>
      <c r="T1626" s="99">
        <f>IF(AND(O1626&lt;='Product Ratings'!$M$5,O1626&gt;='Product Ratings'!$L$5),'Product Ratings'!$J$5,IF(AND(O1626&lt;='Product Ratings'!$M$6,O1626&gt;='Product Ratings'!$L$6),'Product Ratings'!$J$6,IF(AND(O1626&lt;='Product Ratings'!$M$7,O1626&gt;='Product Ratings'!$L$7),'Product Ratings'!$J$7,IF(AND(O1626&lt;='Product Ratings'!$M$8,O1626&gt;='Product Ratings'!$L$8),'Product Ratings'!$J$8,IF(O1626&gt;='Product Ratings'!$L$9,'Product Ratings'!$J$9)))))</f>
        <v>3</v>
      </c>
      <c r="U1626" s="99" t="b">
        <f>IF(AND(N1626&lt;='Product Ratings'!$R$5,N1626&gt;='Product Ratings'!$Q$5),'Product Ratings'!$O$5,IF(AND(N1626&lt;='Product Ratings'!$R$6,N1626&gt;='Product Ratings'!$Q$6),'Product Ratings'!$O$6,IF(AND(N1626&lt;='Product Ratings'!$R$7,N1626&gt;='Product Ratings'!$Q$7),'Product Ratings'!$O$7,IF(AND(N1626&lt;='Product Ratings'!$R$8,N1626&gt;='Product Ratings'!$Q$8),'Product Ratings'!$O$8,IF(N1626&gt;='Product Ratings'!$Q$9,'Product Ratings'!$O$9)))))</f>
        <v>0</v>
      </c>
      <c r="V1626" s="99">
        <f>IF(AND(P1626&lt;='Product Ratings'!$V$5,P1626&gt;='Product Ratings'!$U$5),'Product Ratings'!$S$5,IF(AND(P1626&lt;='Product Ratings'!$V$6,P1626&gt;='Product Ratings'!$U$6),'Product Ratings'!$S$6,IF(AND(P1626&lt;='Product Ratings'!$V$7,P1626&gt;='Product Ratings'!$U$7),'Product Ratings'!$S$7,IF(AND(P1626&lt;='Product Ratings'!$V$8,P1626&gt;='Product Ratings'!$U$8),'Product Ratings'!$S$8,IF(P1626&gt;='Product Ratings'!$U$9,'Product Ratings'!$S$9)))))</f>
        <v>4</v>
      </c>
      <c r="W1626" s="135">
        <f t="shared" si="6"/>
        <v>11</v>
      </c>
      <c r="X1626" s="90"/>
      <c r="Y1626" s="90"/>
      <c r="Z1626" s="90"/>
      <c r="AA1626" s="90"/>
      <c r="AB1626" s="90"/>
    </row>
    <row r="1627" ht="12.75" customHeight="1">
      <c r="A1627" s="87"/>
      <c r="B1627" s="90"/>
      <c r="C1627" s="90"/>
      <c r="D1627" s="126">
        <v>1.0</v>
      </c>
      <c r="E1627" s="127">
        <v>153.46</v>
      </c>
      <c r="F1627" s="128">
        <f t="shared" si="7"/>
        <v>99.749</v>
      </c>
      <c r="G1627" s="129">
        <f t="shared" si="1"/>
        <v>53.711</v>
      </c>
      <c r="H1627" s="130">
        <f t="shared" si="2"/>
        <v>0.35</v>
      </c>
      <c r="I1627" s="131">
        <v>44775.0</v>
      </c>
      <c r="J1627" s="132">
        <v>44811.0</v>
      </c>
      <c r="K1627" s="123"/>
      <c r="L1627" s="90"/>
      <c r="M1627" s="133">
        <f t="shared" si="3"/>
        <v>153.46</v>
      </c>
      <c r="N1627" s="99"/>
      <c r="O1627" s="133">
        <f t="shared" si="5"/>
        <v>99.749</v>
      </c>
      <c r="P1627" s="134">
        <v>0.5</v>
      </c>
      <c r="Q1627" s="90"/>
      <c r="R1627" s="99">
        <f>IF(AND(H1627&lt;='Product Ratings'!$E$5,H1627&gt;='Product Ratings'!$D$5),'Product Ratings'!$C$5,IF(AND(H1627&lt;='Product Ratings'!$E$6,H1627&gt;='Product Ratings'!$D$6),'Product Ratings'!$C$6,IF(AND(H1627&lt;='Product Ratings'!$E$7,H1627&gt;='Product Ratings'!$D$7),'Product Ratings'!$C$7,IF(AND(H1627&lt;='Product Ratings'!$E$8,H1627&gt;='Product Ratings'!$D$8),'Product Ratings'!$C$8,IF(H1627&gt;='Product Ratings'!$D$9,'Product Ratings'!$C$9)))))</f>
        <v>2</v>
      </c>
      <c r="S1627" s="99">
        <f>IF(AND(D1627&lt;='Product Ratings'!$I$5,D1627&gt;='Product Ratings'!$H$5),'Product Ratings'!$F$5,IF(AND(D1627&lt;='Product Ratings'!$I$6,D1627&gt;='Product Ratings'!$H$6),'Product Ratings'!$F$6,IF(AND(D1627&lt;='Product Ratings'!$I$7,I1627&gt;='Product Ratings'!$H$7),'Product Ratings'!$F$7,IF(AND(D1627&lt;='Product Ratings'!$I$8,D1627&gt;='Product Ratings'!$H$8),'Product Ratings'!$F$8,IF(D1627&gt;='Product Ratings'!$H$9,'Product Ratings'!$F$9)))))</f>
        <v>1</v>
      </c>
      <c r="T1627" s="99">
        <f>IF(AND(O1627&lt;='Product Ratings'!$M$5,O1627&gt;='Product Ratings'!$L$5),'Product Ratings'!$J$5,IF(AND(O1627&lt;='Product Ratings'!$M$6,O1627&gt;='Product Ratings'!$L$6),'Product Ratings'!$J$6,IF(AND(O1627&lt;='Product Ratings'!$M$7,O1627&gt;='Product Ratings'!$L$7),'Product Ratings'!$J$7,IF(AND(O1627&lt;='Product Ratings'!$M$8,O1627&gt;='Product Ratings'!$L$8),'Product Ratings'!$J$8,IF(O1627&gt;='Product Ratings'!$L$9,'Product Ratings'!$J$9)))))</f>
        <v>2</v>
      </c>
      <c r="U1627" s="99" t="b">
        <f>IF(AND(N1627&lt;='Product Ratings'!$R$5,N1627&gt;='Product Ratings'!$Q$5),'Product Ratings'!$O$5,IF(AND(N1627&lt;='Product Ratings'!$R$6,N1627&gt;='Product Ratings'!$Q$6),'Product Ratings'!$O$6,IF(AND(N1627&lt;='Product Ratings'!$R$7,N1627&gt;='Product Ratings'!$Q$7),'Product Ratings'!$O$7,IF(AND(N1627&lt;='Product Ratings'!$R$8,N1627&gt;='Product Ratings'!$Q$8),'Product Ratings'!$O$8,IF(N1627&gt;='Product Ratings'!$Q$9,'Product Ratings'!$O$9)))))</f>
        <v>0</v>
      </c>
      <c r="V1627" s="99">
        <f>IF(AND(P1627&lt;='Product Ratings'!$V$5,P1627&gt;='Product Ratings'!$U$5),'Product Ratings'!$S$5,IF(AND(P1627&lt;='Product Ratings'!$V$6,P1627&gt;='Product Ratings'!$U$6),'Product Ratings'!$S$6,IF(AND(P1627&lt;='Product Ratings'!$V$7,P1627&gt;='Product Ratings'!$U$7),'Product Ratings'!$S$7,IF(AND(P1627&lt;='Product Ratings'!$V$8,P1627&gt;='Product Ratings'!$U$8),'Product Ratings'!$S$8,IF(P1627&gt;='Product Ratings'!$U$9,'Product Ratings'!$S$9)))))</f>
        <v>4</v>
      </c>
      <c r="W1627" s="135">
        <f t="shared" si="6"/>
        <v>9</v>
      </c>
      <c r="X1627" s="90"/>
      <c r="Y1627" s="90"/>
      <c r="Z1627" s="90"/>
      <c r="AA1627" s="90"/>
      <c r="AB1627" s="90"/>
    </row>
    <row r="1628" ht="12.75" customHeight="1">
      <c r="A1628" s="87"/>
      <c r="B1628" s="90"/>
      <c r="C1628" s="90"/>
      <c r="D1628" s="126">
        <v>2.0</v>
      </c>
      <c r="E1628" s="127">
        <v>182.99</v>
      </c>
      <c r="F1628" s="128">
        <f t="shared" si="7"/>
        <v>118.9435</v>
      </c>
      <c r="G1628" s="129">
        <f t="shared" si="1"/>
        <v>64.0465</v>
      </c>
      <c r="H1628" s="130">
        <f t="shared" si="2"/>
        <v>0.35</v>
      </c>
      <c r="I1628" s="131">
        <v>44776.0</v>
      </c>
      <c r="J1628" s="132">
        <v>44812.0</v>
      </c>
      <c r="K1628" s="123"/>
      <c r="L1628" s="90"/>
      <c r="M1628" s="133">
        <f t="shared" si="3"/>
        <v>91.495</v>
      </c>
      <c r="N1628" s="99"/>
      <c r="O1628" s="133">
        <f t="shared" si="5"/>
        <v>59.47175</v>
      </c>
      <c r="P1628" s="134">
        <v>0.52</v>
      </c>
      <c r="Q1628" s="90"/>
      <c r="R1628" s="99">
        <f>IF(AND(H1628&lt;='Product Ratings'!$E$5,H1628&gt;='Product Ratings'!$D$5),'Product Ratings'!$C$5,IF(AND(H1628&lt;='Product Ratings'!$E$6,H1628&gt;='Product Ratings'!$D$6),'Product Ratings'!$C$6,IF(AND(H1628&lt;='Product Ratings'!$E$7,H1628&gt;='Product Ratings'!$D$7),'Product Ratings'!$C$7,IF(AND(H1628&lt;='Product Ratings'!$E$8,H1628&gt;='Product Ratings'!$D$8),'Product Ratings'!$C$8,IF(H1628&gt;='Product Ratings'!$D$9,'Product Ratings'!$C$9)))))</f>
        <v>2</v>
      </c>
      <c r="S1628" s="99">
        <f>IF(AND(D1628&lt;='Product Ratings'!$I$5,D1628&gt;='Product Ratings'!$H$5),'Product Ratings'!$F$5,IF(AND(D1628&lt;='Product Ratings'!$I$6,D1628&gt;='Product Ratings'!$H$6),'Product Ratings'!$F$6,IF(AND(D1628&lt;='Product Ratings'!$I$7,I1628&gt;='Product Ratings'!$H$7),'Product Ratings'!$F$7,IF(AND(D1628&lt;='Product Ratings'!$I$8,D1628&gt;='Product Ratings'!$H$8),'Product Ratings'!$F$8,IF(D1628&gt;='Product Ratings'!$H$9,'Product Ratings'!$F$9)))))</f>
        <v>1</v>
      </c>
      <c r="T1628" s="99">
        <f>IF(AND(O1628&lt;='Product Ratings'!$M$5,O1628&gt;='Product Ratings'!$L$5),'Product Ratings'!$J$5,IF(AND(O1628&lt;='Product Ratings'!$M$6,O1628&gt;='Product Ratings'!$L$6),'Product Ratings'!$J$6,IF(AND(O1628&lt;='Product Ratings'!$M$7,O1628&gt;='Product Ratings'!$L$7),'Product Ratings'!$J$7,IF(AND(O1628&lt;='Product Ratings'!$M$8,O1628&gt;='Product Ratings'!$L$8),'Product Ratings'!$J$8,IF(O1628&gt;='Product Ratings'!$L$9,'Product Ratings'!$J$9)))))</f>
        <v>3</v>
      </c>
      <c r="U1628" s="99" t="b">
        <f>IF(AND(N1628&lt;='Product Ratings'!$R$5,N1628&gt;='Product Ratings'!$Q$5),'Product Ratings'!$O$5,IF(AND(N1628&lt;='Product Ratings'!$R$6,N1628&gt;='Product Ratings'!$Q$6),'Product Ratings'!$O$6,IF(AND(N1628&lt;='Product Ratings'!$R$7,N1628&gt;='Product Ratings'!$Q$7),'Product Ratings'!$O$7,IF(AND(N1628&lt;='Product Ratings'!$R$8,N1628&gt;='Product Ratings'!$Q$8),'Product Ratings'!$O$8,IF(N1628&gt;='Product Ratings'!$Q$9,'Product Ratings'!$O$9)))))</f>
        <v>0</v>
      </c>
      <c r="V1628" s="99">
        <f>IF(AND(P1628&lt;='Product Ratings'!$V$5,P1628&gt;='Product Ratings'!$U$5),'Product Ratings'!$S$5,IF(AND(P1628&lt;='Product Ratings'!$V$6,P1628&gt;='Product Ratings'!$U$6),'Product Ratings'!$S$6,IF(AND(P1628&lt;='Product Ratings'!$V$7,P1628&gt;='Product Ratings'!$U$7),'Product Ratings'!$S$7,IF(AND(P1628&lt;='Product Ratings'!$V$8,P1628&gt;='Product Ratings'!$U$8),'Product Ratings'!$S$8,IF(P1628&gt;='Product Ratings'!$U$9,'Product Ratings'!$S$9)))))</f>
        <v>4</v>
      </c>
      <c r="W1628" s="135">
        <f t="shared" si="6"/>
        <v>10</v>
      </c>
      <c r="X1628" s="90"/>
      <c r="Y1628" s="90"/>
      <c r="Z1628" s="90"/>
      <c r="AA1628" s="90"/>
      <c r="AB1628" s="90"/>
    </row>
    <row r="1629" ht="12.75" customHeight="1">
      <c r="A1629" s="87"/>
      <c r="B1629" s="90"/>
      <c r="C1629" s="90"/>
      <c r="D1629" s="126">
        <v>3.0</v>
      </c>
      <c r="E1629" s="127">
        <v>156.56</v>
      </c>
      <c r="F1629" s="128">
        <f t="shared" si="7"/>
        <v>101.764</v>
      </c>
      <c r="G1629" s="129">
        <f t="shared" si="1"/>
        <v>54.796</v>
      </c>
      <c r="H1629" s="130">
        <f t="shared" si="2"/>
        <v>0.35</v>
      </c>
      <c r="I1629" s="131">
        <v>44777.0</v>
      </c>
      <c r="J1629" s="132">
        <v>44813.0</v>
      </c>
      <c r="K1629" s="123"/>
      <c r="L1629" s="90"/>
      <c r="M1629" s="133">
        <f t="shared" si="3"/>
        <v>52.18666667</v>
      </c>
      <c r="N1629" s="99"/>
      <c r="O1629" s="133">
        <f t="shared" si="5"/>
        <v>33.92133333</v>
      </c>
      <c r="P1629" s="134">
        <v>0.56</v>
      </c>
      <c r="Q1629" s="90"/>
      <c r="R1629" s="99">
        <f>IF(AND(H1629&lt;='Product Ratings'!$E$5,H1629&gt;='Product Ratings'!$D$5),'Product Ratings'!$C$5,IF(AND(H1629&lt;='Product Ratings'!$E$6,H1629&gt;='Product Ratings'!$D$6),'Product Ratings'!$C$6,IF(AND(H1629&lt;='Product Ratings'!$E$7,H1629&gt;='Product Ratings'!$D$7),'Product Ratings'!$C$7,IF(AND(H1629&lt;='Product Ratings'!$E$8,H1629&gt;='Product Ratings'!$D$8),'Product Ratings'!$C$8,IF(H1629&gt;='Product Ratings'!$D$9,'Product Ratings'!$C$9)))))</f>
        <v>2</v>
      </c>
      <c r="S1629" s="99">
        <f>IF(AND(D1629&lt;='Product Ratings'!$I$5,D1629&gt;='Product Ratings'!$H$5),'Product Ratings'!$F$5,IF(AND(D1629&lt;='Product Ratings'!$I$6,D1629&gt;='Product Ratings'!$H$6),'Product Ratings'!$F$6,IF(AND(D1629&lt;='Product Ratings'!$I$7,I1629&gt;='Product Ratings'!$H$7),'Product Ratings'!$F$7,IF(AND(D1629&lt;='Product Ratings'!$I$8,D1629&gt;='Product Ratings'!$H$8),'Product Ratings'!$F$8,IF(D1629&gt;='Product Ratings'!$H$9,'Product Ratings'!$F$9)))))</f>
        <v>1</v>
      </c>
      <c r="T1629" s="99">
        <f>IF(AND(O1629&lt;='Product Ratings'!$M$5,O1629&gt;='Product Ratings'!$L$5),'Product Ratings'!$J$5,IF(AND(O1629&lt;='Product Ratings'!$M$6,O1629&gt;='Product Ratings'!$L$6),'Product Ratings'!$J$6,IF(AND(O1629&lt;='Product Ratings'!$M$7,O1629&gt;='Product Ratings'!$L$7),'Product Ratings'!$J$7,IF(AND(O1629&lt;='Product Ratings'!$M$8,O1629&gt;='Product Ratings'!$L$8),'Product Ratings'!$J$8,IF(O1629&gt;='Product Ratings'!$L$9,'Product Ratings'!$J$9)))))</f>
        <v>4</v>
      </c>
      <c r="U1629" s="99" t="b">
        <f>IF(AND(N1629&lt;='Product Ratings'!$R$5,N1629&gt;='Product Ratings'!$Q$5),'Product Ratings'!$O$5,IF(AND(N1629&lt;='Product Ratings'!$R$6,N1629&gt;='Product Ratings'!$Q$6),'Product Ratings'!$O$6,IF(AND(N1629&lt;='Product Ratings'!$R$7,N1629&gt;='Product Ratings'!$Q$7),'Product Ratings'!$O$7,IF(AND(N1629&lt;='Product Ratings'!$R$8,N1629&gt;='Product Ratings'!$Q$8),'Product Ratings'!$O$8,IF(N1629&gt;='Product Ratings'!$Q$9,'Product Ratings'!$O$9)))))</f>
        <v>0</v>
      </c>
      <c r="V1629" s="99">
        <f>IF(AND(P1629&lt;='Product Ratings'!$V$5,P1629&gt;='Product Ratings'!$U$5),'Product Ratings'!$S$5,IF(AND(P1629&lt;='Product Ratings'!$V$6,P1629&gt;='Product Ratings'!$U$6),'Product Ratings'!$S$6,IF(AND(P1629&lt;='Product Ratings'!$V$7,P1629&gt;='Product Ratings'!$U$7),'Product Ratings'!$S$7,IF(AND(P1629&lt;='Product Ratings'!$V$8,P1629&gt;='Product Ratings'!$U$8),'Product Ratings'!$S$8,IF(P1629&gt;='Product Ratings'!$U$9,'Product Ratings'!$S$9)))))</f>
        <v>4</v>
      </c>
      <c r="W1629" s="135">
        <f t="shared" si="6"/>
        <v>11</v>
      </c>
      <c r="X1629" s="90"/>
      <c r="Y1629" s="90"/>
      <c r="Z1629" s="90"/>
      <c r="AA1629" s="90"/>
      <c r="AB1629" s="90"/>
    </row>
    <row r="1630" ht="12.75" customHeight="1">
      <c r="A1630" s="87"/>
      <c r="B1630" s="90"/>
      <c r="C1630" s="90"/>
      <c r="D1630" s="126">
        <v>4.0</v>
      </c>
      <c r="E1630" s="127">
        <v>49.57</v>
      </c>
      <c r="F1630" s="128">
        <f t="shared" si="7"/>
        <v>32.2205</v>
      </c>
      <c r="G1630" s="129">
        <f t="shared" si="1"/>
        <v>17.3495</v>
      </c>
      <c r="H1630" s="130">
        <f t="shared" si="2"/>
        <v>0.35</v>
      </c>
      <c r="I1630" s="131">
        <v>44778.0</v>
      </c>
      <c r="J1630" s="132">
        <v>44814.0</v>
      </c>
      <c r="K1630" s="123"/>
      <c r="L1630" s="90"/>
      <c r="M1630" s="133">
        <f t="shared" si="3"/>
        <v>12.3925</v>
      </c>
      <c r="N1630" s="99"/>
      <c r="O1630" s="133">
        <f t="shared" si="5"/>
        <v>8.055125</v>
      </c>
      <c r="P1630" s="134">
        <v>0.53</v>
      </c>
      <c r="Q1630" s="90"/>
      <c r="R1630" s="99">
        <f>IF(AND(H1630&lt;='Product Ratings'!$E$5,H1630&gt;='Product Ratings'!$D$5),'Product Ratings'!$C$5,IF(AND(H1630&lt;='Product Ratings'!$E$6,H1630&gt;='Product Ratings'!$D$6),'Product Ratings'!$C$6,IF(AND(H1630&lt;='Product Ratings'!$E$7,H1630&gt;='Product Ratings'!$D$7),'Product Ratings'!$C$7,IF(AND(H1630&lt;='Product Ratings'!$E$8,H1630&gt;='Product Ratings'!$D$8),'Product Ratings'!$C$8,IF(H1630&gt;='Product Ratings'!$D$9,'Product Ratings'!$C$9)))))</f>
        <v>2</v>
      </c>
      <c r="S1630" s="99">
        <f>IF(AND(D1630&lt;='Product Ratings'!$I$5,D1630&gt;='Product Ratings'!$H$5),'Product Ratings'!$F$5,IF(AND(D1630&lt;='Product Ratings'!$I$6,D1630&gt;='Product Ratings'!$H$6),'Product Ratings'!$F$6,IF(AND(D1630&lt;='Product Ratings'!$I$7,I1630&gt;='Product Ratings'!$H$7),'Product Ratings'!$F$7,IF(AND(D1630&lt;='Product Ratings'!$I$8,D1630&gt;='Product Ratings'!$H$8),'Product Ratings'!$F$8,IF(D1630&gt;='Product Ratings'!$H$9,'Product Ratings'!$F$9)))))</f>
        <v>1</v>
      </c>
      <c r="T1630" s="99">
        <f>IF(AND(O1630&lt;='Product Ratings'!$M$5,O1630&gt;='Product Ratings'!$L$5),'Product Ratings'!$J$5,IF(AND(O1630&lt;='Product Ratings'!$M$6,O1630&gt;='Product Ratings'!$L$6),'Product Ratings'!$J$6,IF(AND(O1630&lt;='Product Ratings'!$M$7,O1630&gt;='Product Ratings'!$L$7),'Product Ratings'!$J$7,IF(AND(O1630&lt;='Product Ratings'!$M$8,O1630&gt;='Product Ratings'!$L$8),'Product Ratings'!$J$8,IF(O1630&gt;='Product Ratings'!$L$9,'Product Ratings'!$J$9)))))</f>
        <v>5</v>
      </c>
      <c r="U1630" s="99" t="b">
        <f>IF(AND(N1630&lt;='Product Ratings'!$R$5,N1630&gt;='Product Ratings'!$Q$5),'Product Ratings'!$O$5,IF(AND(N1630&lt;='Product Ratings'!$R$6,N1630&gt;='Product Ratings'!$Q$6),'Product Ratings'!$O$6,IF(AND(N1630&lt;='Product Ratings'!$R$7,N1630&gt;='Product Ratings'!$Q$7),'Product Ratings'!$O$7,IF(AND(N1630&lt;='Product Ratings'!$R$8,N1630&gt;='Product Ratings'!$Q$8),'Product Ratings'!$O$8,IF(N1630&gt;='Product Ratings'!$Q$9,'Product Ratings'!$O$9)))))</f>
        <v>0</v>
      </c>
      <c r="V1630" s="99">
        <f>IF(AND(P1630&lt;='Product Ratings'!$V$5,P1630&gt;='Product Ratings'!$U$5),'Product Ratings'!$S$5,IF(AND(P1630&lt;='Product Ratings'!$V$6,P1630&gt;='Product Ratings'!$U$6),'Product Ratings'!$S$6,IF(AND(P1630&lt;='Product Ratings'!$V$7,P1630&gt;='Product Ratings'!$U$7),'Product Ratings'!$S$7,IF(AND(P1630&lt;='Product Ratings'!$V$8,P1630&gt;='Product Ratings'!$U$8),'Product Ratings'!$S$8,IF(P1630&gt;='Product Ratings'!$U$9,'Product Ratings'!$S$9)))))</f>
        <v>4</v>
      </c>
      <c r="W1630" s="135">
        <f t="shared" si="6"/>
        <v>12</v>
      </c>
      <c r="X1630" s="90"/>
      <c r="Y1630" s="90"/>
      <c r="Z1630" s="90"/>
      <c r="AA1630" s="90"/>
      <c r="AB1630" s="90"/>
    </row>
    <row r="1631" ht="12.75" customHeight="1">
      <c r="A1631" s="87"/>
      <c r="B1631" s="90"/>
      <c r="C1631" s="90"/>
      <c r="D1631" s="126">
        <v>5.0</v>
      </c>
      <c r="E1631" s="127">
        <v>343.48</v>
      </c>
      <c r="F1631" s="128">
        <f t="shared" si="7"/>
        <v>223.262</v>
      </c>
      <c r="G1631" s="129">
        <f t="shared" si="1"/>
        <v>120.218</v>
      </c>
      <c r="H1631" s="130">
        <f t="shared" si="2"/>
        <v>0.35</v>
      </c>
      <c r="I1631" s="131">
        <v>44779.0</v>
      </c>
      <c r="J1631" s="132">
        <v>44815.0</v>
      </c>
      <c r="K1631" s="123"/>
      <c r="L1631" s="90"/>
      <c r="M1631" s="133">
        <f t="shared" si="3"/>
        <v>68.696</v>
      </c>
      <c r="N1631" s="99"/>
      <c r="O1631" s="133">
        <f t="shared" si="5"/>
        <v>44.6524</v>
      </c>
      <c r="P1631" s="134">
        <v>0.51</v>
      </c>
      <c r="Q1631" s="90"/>
      <c r="R1631" s="99">
        <f>IF(AND(H1631&lt;='Product Ratings'!$E$5,H1631&gt;='Product Ratings'!$D$5),'Product Ratings'!$C$5,IF(AND(H1631&lt;='Product Ratings'!$E$6,H1631&gt;='Product Ratings'!$D$6),'Product Ratings'!$C$6,IF(AND(H1631&lt;='Product Ratings'!$E$7,H1631&gt;='Product Ratings'!$D$7),'Product Ratings'!$C$7,IF(AND(H1631&lt;='Product Ratings'!$E$8,H1631&gt;='Product Ratings'!$D$8),'Product Ratings'!$C$8,IF(H1631&gt;='Product Ratings'!$D$9,'Product Ratings'!$C$9)))))</f>
        <v>2</v>
      </c>
      <c r="S1631" s="99">
        <f>IF(AND(D1631&lt;='Product Ratings'!$I$5,D1631&gt;='Product Ratings'!$H$5),'Product Ratings'!$F$5,IF(AND(D1631&lt;='Product Ratings'!$I$6,D1631&gt;='Product Ratings'!$H$6),'Product Ratings'!$F$6,IF(AND(D1631&lt;='Product Ratings'!$I$7,I1631&gt;='Product Ratings'!$H$7),'Product Ratings'!$F$7,IF(AND(D1631&lt;='Product Ratings'!$I$8,D1631&gt;='Product Ratings'!$H$8),'Product Ratings'!$F$8,IF(D1631&gt;='Product Ratings'!$H$9,'Product Ratings'!$F$9)))))</f>
        <v>1</v>
      </c>
      <c r="T1631" s="99">
        <f>IF(AND(O1631&lt;='Product Ratings'!$M$5,O1631&gt;='Product Ratings'!$L$5),'Product Ratings'!$J$5,IF(AND(O1631&lt;='Product Ratings'!$M$6,O1631&gt;='Product Ratings'!$L$6),'Product Ratings'!$J$6,IF(AND(O1631&lt;='Product Ratings'!$M$7,O1631&gt;='Product Ratings'!$L$7),'Product Ratings'!$J$7,IF(AND(O1631&lt;='Product Ratings'!$M$8,O1631&gt;='Product Ratings'!$L$8),'Product Ratings'!$J$8,IF(O1631&gt;='Product Ratings'!$L$9,'Product Ratings'!$J$9)))))</f>
        <v>3</v>
      </c>
      <c r="U1631" s="99" t="b">
        <f>IF(AND(N1631&lt;='Product Ratings'!$R$5,N1631&gt;='Product Ratings'!$Q$5),'Product Ratings'!$O$5,IF(AND(N1631&lt;='Product Ratings'!$R$6,N1631&gt;='Product Ratings'!$Q$6),'Product Ratings'!$O$6,IF(AND(N1631&lt;='Product Ratings'!$R$7,N1631&gt;='Product Ratings'!$Q$7),'Product Ratings'!$O$7,IF(AND(N1631&lt;='Product Ratings'!$R$8,N1631&gt;='Product Ratings'!$Q$8),'Product Ratings'!$O$8,IF(N1631&gt;='Product Ratings'!$Q$9,'Product Ratings'!$O$9)))))</f>
        <v>0</v>
      </c>
      <c r="V1631" s="99">
        <f>IF(AND(P1631&lt;='Product Ratings'!$V$5,P1631&gt;='Product Ratings'!$U$5),'Product Ratings'!$S$5,IF(AND(P1631&lt;='Product Ratings'!$V$6,P1631&gt;='Product Ratings'!$U$6),'Product Ratings'!$S$6,IF(AND(P1631&lt;='Product Ratings'!$V$7,P1631&gt;='Product Ratings'!$U$7),'Product Ratings'!$S$7,IF(AND(P1631&lt;='Product Ratings'!$V$8,P1631&gt;='Product Ratings'!$U$8),'Product Ratings'!$S$8,IF(P1631&gt;='Product Ratings'!$U$9,'Product Ratings'!$S$9)))))</f>
        <v>4</v>
      </c>
      <c r="W1631" s="135">
        <f t="shared" si="6"/>
        <v>10</v>
      </c>
      <c r="X1631" s="90"/>
      <c r="Y1631" s="90"/>
      <c r="Z1631" s="90"/>
      <c r="AA1631" s="90"/>
      <c r="AB1631" s="90"/>
    </row>
    <row r="1632" ht="12.75" customHeight="1">
      <c r="A1632" s="87"/>
      <c r="B1632" s="90"/>
      <c r="C1632" s="90"/>
      <c r="D1632" s="126">
        <v>6.0</v>
      </c>
      <c r="E1632" s="127">
        <v>200.87</v>
      </c>
      <c r="F1632" s="128">
        <f t="shared" si="7"/>
        <v>130.5655</v>
      </c>
      <c r="G1632" s="129">
        <f t="shared" si="1"/>
        <v>70.3045</v>
      </c>
      <c r="H1632" s="130">
        <f t="shared" si="2"/>
        <v>0.35</v>
      </c>
      <c r="I1632" s="131">
        <v>44780.0</v>
      </c>
      <c r="J1632" s="132">
        <v>44816.0</v>
      </c>
      <c r="K1632" s="123"/>
      <c r="L1632" s="90"/>
      <c r="M1632" s="133">
        <f t="shared" si="3"/>
        <v>33.47833333</v>
      </c>
      <c r="N1632" s="99"/>
      <c r="O1632" s="133">
        <f t="shared" si="5"/>
        <v>21.76091667</v>
      </c>
      <c r="P1632" s="134">
        <v>0.57</v>
      </c>
      <c r="Q1632" s="90"/>
      <c r="R1632" s="99">
        <f>IF(AND(H1632&lt;='Product Ratings'!$E$5,H1632&gt;='Product Ratings'!$D$5),'Product Ratings'!$C$5,IF(AND(H1632&lt;='Product Ratings'!$E$6,H1632&gt;='Product Ratings'!$D$6),'Product Ratings'!$C$6,IF(AND(H1632&lt;='Product Ratings'!$E$7,H1632&gt;='Product Ratings'!$D$7),'Product Ratings'!$C$7,IF(AND(H1632&lt;='Product Ratings'!$E$8,H1632&gt;='Product Ratings'!$D$8),'Product Ratings'!$C$8,IF(H1632&gt;='Product Ratings'!$D$9,'Product Ratings'!$C$9)))))</f>
        <v>2</v>
      </c>
      <c r="S1632" s="99">
        <f>IF(AND(D1632&lt;='Product Ratings'!$I$5,D1632&gt;='Product Ratings'!$H$5),'Product Ratings'!$F$5,IF(AND(D1632&lt;='Product Ratings'!$I$6,D1632&gt;='Product Ratings'!$H$6),'Product Ratings'!$F$6,IF(AND(D1632&lt;='Product Ratings'!$I$7,I1632&gt;='Product Ratings'!$H$7),'Product Ratings'!$F$7,IF(AND(D1632&lt;='Product Ratings'!$I$8,D1632&gt;='Product Ratings'!$H$8),'Product Ratings'!$F$8,IF(D1632&gt;='Product Ratings'!$H$9,'Product Ratings'!$F$9)))))</f>
        <v>2</v>
      </c>
      <c r="T1632" s="99">
        <f>IF(AND(O1632&lt;='Product Ratings'!$M$5,O1632&gt;='Product Ratings'!$L$5),'Product Ratings'!$J$5,IF(AND(O1632&lt;='Product Ratings'!$M$6,O1632&gt;='Product Ratings'!$L$6),'Product Ratings'!$J$6,IF(AND(O1632&lt;='Product Ratings'!$M$7,O1632&gt;='Product Ratings'!$L$7),'Product Ratings'!$J$7,IF(AND(O1632&lt;='Product Ratings'!$M$8,O1632&gt;='Product Ratings'!$L$8),'Product Ratings'!$J$8,IF(O1632&gt;='Product Ratings'!$L$9,'Product Ratings'!$J$9)))))</f>
        <v>5</v>
      </c>
      <c r="U1632" s="99" t="b">
        <f>IF(AND(N1632&lt;='Product Ratings'!$R$5,N1632&gt;='Product Ratings'!$Q$5),'Product Ratings'!$O$5,IF(AND(N1632&lt;='Product Ratings'!$R$6,N1632&gt;='Product Ratings'!$Q$6),'Product Ratings'!$O$6,IF(AND(N1632&lt;='Product Ratings'!$R$7,N1632&gt;='Product Ratings'!$Q$7),'Product Ratings'!$O$7,IF(AND(N1632&lt;='Product Ratings'!$R$8,N1632&gt;='Product Ratings'!$Q$8),'Product Ratings'!$O$8,IF(N1632&gt;='Product Ratings'!$Q$9,'Product Ratings'!$O$9)))))</f>
        <v>0</v>
      </c>
      <c r="V1632" s="99">
        <f>IF(AND(P1632&lt;='Product Ratings'!$V$5,P1632&gt;='Product Ratings'!$U$5),'Product Ratings'!$S$5,IF(AND(P1632&lt;='Product Ratings'!$V$6,P1632&gt;='Product Ratings'!$U$6),'Product Ratings'!$S$6,IF(AND(P1632&lt;='Product Ratings'!$V$7,P1632&gt;='Product Ratings'!$U$7),'Product Ratings'!$S$7,IF(AND(P1632&lt;='Product Ratings'!$V$8,P1632&gt;='Product Ratings'!$U$8),'Product Ratings'!$S$8,IF(P1632&gt;='Product Ratings'!$U$9,'Product Ratings'!$S$9)))))</f>
        <v>4</v>
      </c>
      <c r="W1632" s="135">
        <f t="shared" si="6"/>
        <v>13</v>
      </c>
      <c r="X1632" s="90"/>
      <c r="Y1632" s="90"/>
      <c r="Z1632" s="90"/>
      <c r="AA1632" s="90"/>
      <c r="AB1632" s="90"/>
    </row>
    <row r="1633" ht="12.75" customHeight="1">
      <c r="A1633" s="87"/>
      <c r="B1633" s="90"/>
      <c r="C1633" s="90"/>
      <c r="D1633" s="126">
        <v>1.0</v>
      </c>
      <c r="E1633" s="127">
        <v>300.09</v>
      </c>
      <c r="F1633" s="128">
        <f t="shared" si="7"/>
        <v>195.0585</v>
      </c>
      <c r="G1633" s="129">
        <f t="shared" si="1"/>
        <v>105.0315</v>
      </c>
      <c r="H1633" s="130">
        <f t="shared" si="2"/>
        <v>0.35</v>
      </c>
      <c r="I1633" s="131">
        <v>44781.0</v>
      </c>
      <c r="J1633" s="132">
        <v>44817.0</v>
      </c>
      <c r="K1633" s="123"/>
      <c r="L1633" s="90"/>
      <c r="M1633" s="133">
        <f t="shared" si="3"/>
        <v>300.09</v>
      </c>
      <c r="N1633" s="99"/>
      <c r="O1633" s="133">
        <f t="shared" si="5"/>
        <v>195.0585</v>
      </c>
      <c r="P1633" s="134">
        <v>0.58</v>
      </c>
      <c r="Q1633" s="90"/>
      <c r="R1633" s="99">
        <f>IF(AND(H1633&lt;='Product Ratings'!$E$5,H1633&gt;='Product Ratings'!$D$5),'Product Ratings'!$C$5,IF(AND(H1633&lt;='Product Ratings'!$E$6,H1633&gt;='Product Ratings'!$D$6),'Product Ratings'!$C$6,IF(AND(H1633&lt;='Product Ratings'!$E$7,H1633&gt;='Product Ratings'!$D$7),'Product Ratings'!$C$7,IF(AND(H1633&lt;='Product Ratings'!$E$8,H1633&gt;='Product Ratings'!$D$8),'Product Ratings'!$C$8,IF(H1633&gt;='Product Ratings'!$D$9,'Product Ratings'!$C$9)))))</f>
        <v>2</v>
      </c>
      <c r="S1633" s="99">
        <f>IF(AND(D1633&lt;='Product Ratings'!$I$5,D1633&gt;='Product Ratings'!$H$5),'Product Ratings'!$F$5,IF(AND(D1633&lt;='Product Ratings'!$I$6,D1633&gt;='Product Ratings'!$H$6),'Product Ratings'!$F$6,IF(AND(D1633&lt;='Product Ratings'!$I$7,I1633&gt;='Product Ratings'!$H$7),'Product Ratings'!$F$7,IF(AND(D1633&lt;='Product Ratings'!$I$8,D1633&gt;='Product Ratings'!$H$8),'Product Ratings'!$F$8,IF(D1633&gt;='Product Ratings'!$H$9,'Product Ratings'!$F$9)))))</f>
        <v>1</v>
      </c>
      <c r="T1633" s="99">
        <f>IF(AND(O1633&lt;='Product Ratings'!$M$5,O1633&gt;='Product Ratings'!$L$5),'Product Ratings'!$J$5,IF(AND(O1633&lt;='Product Ratings'!$M$6,O1633&gt;='Product Ratings'!$L$6),'Product Ratings'!$J$6,IF(AND(O1633&lt;='Product Ratings'!$M$7,O1633&gt;='Product Ratings'!$L$7),'Product Ratings'!$J$7,IF(AND(O1633&lt;='Product Ratings'!$M$8,O1633&gt;='Product Ratings'!$L$8),'Product Ratings'!$J$8,IF(O1633&gt;='Product Ratings'!$L$9,'Product Ratings'!$J$9)))))</f>
        <v>1</v>
      </c>
      <c r="U1633" s="99" t="b">
        <f>IF(AND(N1633&lt;='Product Ratings'!$R$5,N1633&gt;='Product Ratings'!$Q$5),'Product Ratings'!$O$5,IF(AND(N1633&lt;='Product Ratings'!$R$6,N1633&gt;='Product Ratings'!$Q$6),'Product Ratings'!$O$6,IF(AND(N1633&lt;='Product Ratings'!$R$7,N1633&gt;='Product Ratings'!$Q$7),'Product Ratings'!$O$7,IF(AND(N1633&lt;='Product Ratings'!$R$8,N1633&gt;='Product Ratings'!$Q$8),'Product Ratings'!$O$8,IF(N1633&gt;='Product Ratings'!$Q$9,'Product Ratings'!$O$9)))))</f>
        <v>0</v>
      </c>
      <c r="V1633" s="99">
        <f>IF(AND(P1633&lt;='Product Ratings'!$V$5,P1633&gt;='Product Ratings'!$U$5),'Product Ratings'!$S$5,IF(AND(P1633&lt;='Product Ratings'!$V$6,P1633&gt;='Product Ratings'!$U$6),'Product Ratings'!$S$6,IF(AND(P1633&lt;='Product Ratings'!$V$7,P1633&gt;='Product Ratings'!$U$7),'Product Ratings'!$S$7,IF(AND(P1633&lt;='Product Ratings'!$V$8,P1633&gt;='Product Ratings'!$U$8),'Product Ratings'!$S$8,IF(P1633&gt;='Product Ratings'!$U$9,'Product Ratings'!$S$9)))))</f>
        <v>4</v>
      </c>
      <c r="W1633" s="135">
        <f t="shared" si="6"/>
        <v>8</v>
      </c>
      <c r="X1633" s="90"/>
      <c r="Y1633" s="90"/>
      <c r="Z1633" s="90"/>
      <c r="AA1633" s="90"/>
      <c r="AB1633" s="90"/>
    </row>
    <row r="1634" ht="12.75" customHeight="1">
      <c r="A1634" s="87"/>
      <c r="B1634" s="90"/>
      <c r="C1634" s="90"/>
      <c r="D1634" s="126">
        <v>2.0</v>
      </c>
      <c r="E1634" s="127">
        <v>7260.22</v>
      </c>
      <c r="F1634" s="128">
        <f t="shared" si="7"/>
        <v>4719.143</v>
      </c>
      <c r="G1634" s="129">
        <f t="shared" si="1"/>
        <v>2541.077</v>
      </c>
      <c r="H1634" s="130">
        <f t="shared" si="2"/>
        <v>0.35</v>
      </c>
      <c r="I1634" s="131">
        <v>44782.0</v>
      </c>
      <c r="J1634" s="132">
        <v>44818.0</v>
      </c>
      <c r="K1634" s="123"/>
      <c r="L1634" s="90"/>
      <c r="M1634" s="133">
        <f t="shared" si="3"/>
        <v>3630.11</v>
      </c>
      <c r="N1634" s="99"/>
      <c r="O1634" s="133">
        <f t="shared" si="5"/>
        <v>2359.5715</v>
      </c>
      <c r="P1634" s="134">
        <v>0.59</v>
      </c>
      <c r="Q1634" s="90"/>
      <c r="R1634" s="99">
        <f>IF(AND(H1634&lt;='Product Ratings'!$E$5,H1634&gt;='Product Ratings'!$D$5),'Product Ratings'!$C$5,IF(AND(H1634&lt;='Product Ratings'!$E$6,H1634&gt;='Product Ratings'!$D$6),'Product Ratings'!$C$6,IF(AND(H1634&lt;='Product Ratings'!$E$7,H1634&gt;='Product Ratings'!$D$7),'Product Ratings'!$C$7,IF(AND(H1634&lt;='Product Ratings'!$E$8,H1634&gt;='Product Ratings'!$D$8),'Product Ratings'!$C$8,IF(H1634&gt;='Product Ratings'!$D$9,'Product Ratings'!$C$9)))))</f>
        <v>2</v>
      </c>
      <c r="S1634" s="99">
        <f>IF(AND(D1634&lt;='Product Ratings'!$I$5,D1634&gt;='Product Ratings'!$H$5),'Product Ratings'!$F$5,IF(AND(D1634&lt;='Product Ratings'!$I$6,D1634&gt;='Product Ratings'!$H$6),'Product Ratings'!$F$6,IF(AND(D1634&lt;='Product Ratings'!$I$7,I1634&gt;='Product Ratings'!$H$7),'Product Ratings'!$F$7,IF(AND(D1634&lt;='Product Ratings'!$I$8,D1634&gt;='Product Ratings'!$H$8),'Product Ratings'!$F$8,IF(D1634&gt;='Product Ratings'!$H$9,'Product Ratings'!$F$9)))))</f>
        <v>1</v>
      </c>
      <c r="T1634" s="99">
        <f>IF(AND(O1634&lt;='Product Ratings'!$M$5,O1634&gt;='Product Ratings'!$L$5),'Product Ratings'!$J$5,IF(AND(O1634&lt;='Product Ratings'!$M$6,O1634&gt;='Product Ratings'!$L$6),'Product Ratings'!$J$6,IF(AND(O1634&lt;='Product Ratings'!$M$7,O1634&gt;='Product Ratings'!$L$7),'Product Ratings'!$J$7,IF(AND(O1634&lt;='Product Ratings'!$M$8,O1634&gt;='Product Ratings'!$L$8),'Product Ratings'!$J$8,IF(O1634&gt;='Product Ratings'!$L$9,'Product Ratings'!$J$9)))))</f>
        <v>1</v>
      </c>
      <c r="U1634" s="99" t="b">
        <f>IF(AND(N1634&lt;='Product Ratings'!$R$5,N1634&gt;='Product Ratings'!$Q$5),'Product Ratings'!$O$5,IF(AND(N1634&lt;='Product Ratings'!$R$6,N1634&gt;='Product Ratings'!$Q$6),'Product Ratings'!$O$6,IF(AND(N1634&lt;='Product Ratings'!$R$7,N1634&gt;='Product Ratings'!$Q$7),'Product Ratings'!$O$7,IF(AND(N1634&lt;='Product Ratings'!$R$8,N1634&gt;='Product Ratings'!$Q$8),'Product Ratings'!$O$8,IF(N1634&gt;='Product Ratings'!$Q$9,'Product Ratings'!$O$9)))))</f>
        <v>0</v>
      </c>
      <c r="V1634" s="99">
        <f>IF(AND(P1634&lt;='Product Ratings'!$V$5,P1634&gt;='Product Ratings'!$U$5),'Product Ratings'!$S$5,IF(AND(P1634&lt;='Product Ratings'!$V$6,P1634&gt;='Product Ratings'!$U$6),'Product Ratings'!$S$6,IF(AND(P1634&lt;='Product Ratings'!$V$7,P1634&gt;='Product Ratings'!$U$7),'Product Ratings'!$S$7,IF(AND(P1634&lt;='Product Ratings'!$V$8,P1634&gt;='Product Ratings'!$U$8),'Product Ratings'!$S$8,IF(P1634&gt;='Product Ratings'!$U$9,'Product Ratings'!$S$9)))))</f>
        <v>5</v>
      </c>
      <c r="W1634" s="135">
        <f t="shared" si="6"/>
        <v>9</v>
      </c>
      <c r="X1634" s="90"/>
      <c r="Y1634" s="90"/>
      <c r="Z1634" s="90"/>
      <c r="AA1634" s="90"/>
      <c r="AB1634" s="90"/>
    </row>
    <row r="1635" ht="12.75" customHeight="1">
      <c r="A1635" s="87"/>
      <c r="B1635" s="90"/>
      <c r="C1635" s="90"/>
      <c r="D1635" s="126">
        <v>3.0</v>
      </c>
      <c r="E1635" s="127">
        <v>78.26</v>
      </c>
      <c r="F1635" s="128">
        <f t="shared" si="7"/>
        <v>50.869</v>
      </c>
      <c r="G1635" s="129">
        <f t="shared" si="1"/>
        <v>27.391</v>
      </c>
      <c r="H1635" s="130">
        <f t="shared" si="2"/>
        <v>0.35</v>
      </c>
      <c r="I1635" s="131">
        <v>44783.0</v>
      </c>
      <c r="J1635" s="132">
        <v>44819.0</v>
      </c>
      <c r="K1635" s="123"/>
      <c r="L1635" s="90"/>
      <c r="M1635" s="133">
        <f t="shared" si="3"/>
        <v>26.08666667</v>
      </c>
      <c r="N1635" s="99"/>
      <c r="O1635" s="133">
        <f t="shared" si="5"/>
        <v>16.95633333</v>
      </c>
      <c r="P1635" s="134">
        <v>0.6</v>
      </c>
      <c r="Q1635" s="90"/>
      <c r="R1635" s="99">
        <f>IF(AND(H1635&lt;='Product Ratings'!$E$5,H1635&gt;='Product Ratings'!$D$5),'Product Ratings'!$C$5,IF(AND(H1635&lt;='Product Ratings'!$E$6,H1635&gt;='Product Ratings'!$D$6),'Product Ratings'!$C$6,IF(AND(H1635&lt;='Product Ratings'!$E$7,H1635&gt;='Product Ratings'!$D$7),'Product Ratings'!$C$7,IF(AND(H1635&lt;='Product Ratings'!$E$8,H1635&gt;='Product Ratings'!$D$8),'Product Ratings'!$C$8,IF(H1635&gt;='Product Ratings'!$D$9,'Product Ratings'!$C$9)))))</f>
        <v>2</v>
      </c>
      <c r="S1635" s="99">
        <f>IF(AND(D1635&lt;='Product Ratings'!$I$5,D1635&gt;='Product Ratings'!$H$5),'Product Ratings'!$F$5,IF(AND(D1635&lt;='Product Ratings'!$I$6,D1635&gt;='Product Ratings'!$H$6),'Product Ratings'!$F$6,IF(AND(D1635&lt;='Product Ratings'!$I$7,I1635&gt;='Product Ratings'!$H$7),'Product Ratings'!$F$7,IF(AND(D1635&lt;='Product Ratings'!$I$8,D1635&gt;='Product Ratings'!$H$8),'Product Ratings'!$F$8,IF(D1635&gt;='Product Ratings'!$H$9,'Product Ratings'!$F$9)))))</f>
        <v>1</v>
      </c>
      <c r="T1635" s="99">
        <f>IF(AND(O1635&lt;='Product Ratings'!$M$5,O1635&gt;='Product Ratings'!$L$5),'Product Ratings'!$J$5,IF(AND(O1635&lt;='Product Ratings'!$M$6,O1635&gt;='Product Ratings'!$L$6),'Product Ratings'!$J$6,IF(AND(O1635&lt;='Product Ratings'!$M$7,O1635&gt;='Product Ratings'!$L$7),'Product Ratings'!$J$7,IF(AND(O1635&lt;='Product Ratings'!$M$8,O1635&gt;='Product Ratings'!$L$8),'Product Ratings'!$J$8,IF(O1635&gt;='Product Ratings'!$L$9,'Product Ratings'!$J$9)))))</f>
        <v>5</v>
      </c>
      <c r="U1635" s="99" t="b">
        <f>IF(AND(N1635&lt;='Product Ratings'!$R$5,N1635&gt;='Product Ratings'!$Q$5),'Product Ratings'!$O$5,IF(AND(N1635&lt;='Product Ratings'!$R$6,N1635&gt;='Product Ratings'!$Q$6),'Product Ratings'!$O$6,IF(AND(N1635&lt;='Product Ratings'!$R$7,N1635&gt;='Product Ratings'!$Q$7),'Product Ratings'!$O$7,IF(AND(N1635&lt;='Product Ratings'!$R$8,N1635&gt;='Product Ratings'!$Q$8),'Product Ratings'!$O$8,IF(N1635&gt;='Product Ratings'!$Q$9,'Product Ratings'!$O$9)))))</f>
        <v>0</v>
      </c>
      <c r="V1635" s="99">
        <f>IF(AND(P1635&lt;='Product Ratings'!$V$5,P1635&gt;='Product Ratings'!$U$5),'Product Ratings'!$S$5,IF(AND(P1635&lt;='Product Ratings'!$V$6,P1635&gt;='Product Ratings'!$U$6),'Product Ratings'!$S$6,IF(AND(P1635&lt;='Product Ratings'!$V$7,P1635&gt;='Product Ratings'!$U$7),'Product Ratings'!$S$7,IF(AND(P1635&lt;='Product Ratings'!$V$8,P1635&gt;='Product Ratings'!$U$8),'Product Ratings'!$S$8,IF(P1635&gt;='Product Ratings'!$U$9,'Product Ratings'!$S$9)))))</f>
        <v>5</v>
      </c>
      <c r="W1635" s="135">
        <f t="shared" si="6"/>
        <v>13</v>
      </c>
      <c r="X1635" s="90"/>
      <c r="Y1635" s="90"/>
      <c r="Z1635" s="90"/>
      <c r="AA1635" s="90"/>
      <c r="AB1635" s="90"/>
    </row>
    <row r="1636" ht="12.75" customHeight="1">
      <c r="A1636" s="87"/>
      <c r="B1636" s="90"/>
      <c r="C1636" s="90"/>
      <c r="D1636" s="126">
        <v>4.0</v>
      </c>
      <c r="E1636" s="127">
        <v>450.0</v>
      </c>
      <c r="F1636" s="128">
        <f t="shared" si="7"/>
        <v>292.5</v>
      </c>
      <c r="G1636" s="129">
        <f t="shared" si="1"/>
        <v>157.5</v>
      </c>
      <c r="H1636" s="130">
        <f t="shared" si="2"/>
        <v>0.35</v>
      </c>
      <c r="I1636" s="131">
        <v>44784.0</v>
      </c>
      <c r="J1636" s="132">
        <v>44820.0</v>
      </c>
      <c r="K1636" s="123"/>
      <c r="L1636" s="90"/>
      <c r="M1636" s="133">
        <f t="shared" si="3"/>
        <v>112.5</v>
      </c>
      <c r="N1636" s="99"/>
      <c r="O1636" s="133">
        <f t="shared" si="5"/>
        <v>73.125</v>
      </c>
      <c r="P1636" s="134">
        <v>0.64</v>
      </c>
      <c r="Q1636" s="90"/>
      <c r="R1636" s="99">
        <f>IF(AND(H1636&lt;='Product Ratings'!$E$5,H1636&gt;='Product Ratings'!$D$5),'Product Ratings'!$C$5,IF(AND(H1636&lt;='Product Ratings'!$E$6,H1636&gt;='Product Ratings'!$D$6),'Product Ratings'!$C$6,IF(AND(H1636&lt;='Product Ratings'!$E$7,H1636&gt;='Product Ratings'!$D$7),'Product Ratings'!$C$7,IF(AND(H1636&lt;='Product Ratings'!$E$8,H1636&gt;='Product Ratings'!$D$8),'Product Ratings'!$C$8,IF(H1636&gt;='Product Ratings'!$D$9,'Product Ratings'!$C$9)))))</f>
        <v>2</v>
      </c>
      <c r="S1636" s="99">
        <f>IF(AND(D1636&lt;='Product Ratings'!$I$5,D1636&gt;='Product Ratings'!$H$5),'Product Ratings'!$F$5,IF(AND(D1636&lt;='Product Ratings'!$I$6,D1636&gt;='Product Ratings'!$H$6),'Product Ratings'!$F$6,IF(AND(D1636&lt;='Product Ratings'!$I$7,I1636&gt;='Product Ratings'!$H$7),'Product Ratings'!$F$7,IF(AND(D1636&lt;='Product Ratings'!$I$8,D1636&gt;='Product Ratings'!$H$8),'Product Ratings'!$F$8,IF(D1636&gt;='Product Ratings'!$H$9,'Product Ratings'!$F$9)))))</f>
        <v>1</v>
      </c>
      <c r="T1636" s="99">
        <f>IF(AND(O1636&lt;='Product Ratings'!$M$5,O1636&gt;='Product Ratings'!$L$5),'Product Ratings'!$J$5,IF(AND(O1636&lt;='Product Ratings'!$M$6,O1636&gt;='Product Ratings'!$L$6),'Product Ratings'!$J$6,IF(AND(O1636&lt;='Product Ratings'!$M$7,O1636&gt;='Product Ratings'!$L$7),'Product Ratings'!$J$7,IF(AND(O1636&lt;='Product Ratings'!$M$8,O1636&gt;='Product Ratings'!$L$8),'Product Ratings'!$J$8,IF(O1636&gt;='Product Ratings'!$L$9,'Product Ratings'!$J$9)))))</f>
        <v>3</v>
      </c>
      <c r="U1636" s="99" t="b">
        <f>IF(AND(N1636&lt;='Product Ratings'!$R$5,N1636&gt;='Product Ratings'!$Q$5),'Product Ratings'!$O$5,IF(AND(N1636&lt;='Product Ratings'!$R$6,N1636&gt;='Product Ratings'!$Q$6),'Product Ratings'!$O$6,IF(AND(N1636&lt;='Product Ratings'!$R$7,N1636&gt;='Product Ratings'!$Q$7),'Product Ratings'!$O$7,IF(AND(N1636&lt;='Product Ratings'!$R$8,N1636&gt;='Product Ratings'!$Q$8),'Product Ratings'!$O$8,IF(N1636&gt;='Product Ratings'!$Q$9,'Product Ratings'!$O$9)))))</f>
        <v>0</v>
      </c>
      <c r="V1636" s="99">
        <f>IF(AND(P1636&lt;='Product Ratings'!$V$5,P1636&gt;='Product Ratings'!$U$5),'Product Ratings'!$S$5,IF(AND(P1636&lt;='Product Ratings'!$V$6,P1636&gt;='Product Ratings'!$U$6),'Product Ratings'!$S$6,IF(AND(P1636&lt;='Product Ratings'!$V$7,P1636&gt;='Product Ratings'!$U$7),'Product Ratings'!$S$7,IF(AND(P1636&lt;='Product Ratings'!$V$8,P1636&gt;='Product Ratings'!$U$8),'Product Ratings'!$S$8,IF(P1636&gt;='Product Ratings'!$U$9,'Product Ratings'!$S$9)))))</f>
        <v>5</v>
      </c>
      <c r="W1636" s="135">
        <f t="shared" si="6"/>
        <v>11</v>
      </c>
      <c r="X1636" s="90"/>
      <c r="Y1636" s="90"/>
      <c r="Z1636" s="90"/>
      <c r="AA1636" s="90"/>
      <c r="AB1636" s="90"/>
    </row>
    <row r="1637" ht="12.75" customHeight="1">
      <c r="A1637" s="87"/>
      <c r="B1637" s="90"/>
      <c r="C1637" s="90"/>
      <c r="D1637" s="126">
        <v>5.0</v>
      </c>
      <c r="E1637" s="127">
        <v>483.0</v>
      </c>
      <c r="F1637" s="128">
        <f t="shared" si="7"/>
        <v>313.95</v>
      </c>
      <c r="G1637" s="129">
        <f t="shared" si="1"/>
        <v>169.05</v>
      </c>
      <c r="H1637" s="130">
        <f t="shared" si="2"/>
        <v>0.35</v>
      </c>
      <c r="I1637" s="131">
        <v>44785.0</v>
      </c>
      <c r="J1637" s="132">
        <v>44821.0</v>
      </c>
      <c r="K1637" s="123"/>
      <c r="L1637" s="90"/>
      <c r="M1637" s="133">
        <f t="shared" si="3"/>
        <v>96.6</v>
      </c>
      <c r="N1637" s="99"/>
      <c r="O1637" s="133">
        <f t="shared" si="5"/>
        <v>62.79</v>
      </c>
      <c r="P1637" s="134">
        <v>0.67</v>
      </c>
      <c r="Q1637" s="90"/>
      <c r="R1637" s="99">
        <f>IF(AND(H1637&lt;='Product Ratings'!$E$5,H1637&gt;='Product Ratings'!$D$5),'Product Ratings'!$C$5,IF(AND(H1637&lt;='Product Ratings'!$E$6,H1637&gt;='Product Ratings'!$D$6),'Product Ratings'!$C$6,IF(AND(H1637&lt;='Product Ratings'!$E$7,H1637&gt;='Product Ratings'!$D$7),'Product Ratings'!$C$7,IF(AND(H1637&lt;='Product Ratings'!$E$8,H1637&gt;='Product Ratings'!$D$8),'Product Ratings'!$C$8,IF(H1637&gt;='Product Ratings'!$D$9,'Product Ratings'!$C$9)))))</f>
        <v>2</v>
      </c>
      <c r="S1637" s="99">
        <f>IF(AND(D1637&lt;='Product Ratings'!$I$5,D1637&gt;='Product Ratings'!$H$5),'Product Ratings'!$F$5,IF(AND(D1637&lt;='Product Ratings'!$I$6,D1637&gt;='Product Ratings'!$H$6),'Product Ratings'!$F$6,IF(AND(D1637&lt;='Product Ratings'!$I$7,I1637&gt;='Product Ratings'!$H$7),'Product Ratings'!$F$7,IF(AND(D1637&lt;='Product Ratings'!$I$8,D1637&gt;='Product Ratings'!$H$8),'Product Ratings'!$F$8,IF(D1637&gt;='Product Ratings'!$H$9,'Product Ratings'!$F$9)))))</f>
        <v>1</v>
      </c>
      <c r="T1637" s="99">
        <f>IF(AND(O1637&lt;='Product Ratings'!$M$5,O1637&gt;='Product Ratings'!$L$5),'Product Ratings'!$J$5,IF(AND(O1637&lt;='Product Ratings'!$M$6,O1637&gt;='Product Ratings'!$L$6),'Product Ratings'!$J$6,IF(AND(O1637&lt;='Product Ratings'!$M$7,O1637&gt;='Product Ratings'!$L$7),'Product Ratings'!$J$7,IF(AND(O1637&lt;='Product Ratings'!$M$8,O1637&gt;='Product Ratings'!$L$8),'Product Ratings'!$J$8,IF(O1637&gt;='Product Ratings'!$L$9,'Product Ratings'!$J$9)))))</f>
        <v>3</v>
      </c>
      <c r="U1637" s="99" t="b">
        <f>IF(AND(N1637&lt;='Product Ratings'!$R$5,N1637&gt;='Product Ratings'!$Q$5),'Product Ratings'!$O$5,IF(AND(N1637&lt;='Product Ratings'!$R$6,N1637&gt;='Product Ratings'!$Q$6),'Product Ratings'!$O$6,IF(AND(N1637&lt;='Product Ratings'!$R$7,N1637&gt;='Product Ratings'!$Q$7),'Product Ratings'!$O$7,IF(AND(N1637&lt;='Product Ratings'!$R$8,N1637&gt;='Product Ratings'!$Q$8),'Product Ratings'!$O$8,IF(N1637&gt;='Product Ratings'!$Q$9,'Product Ratings'!$O$9)))))</f>
        <v>0</v>
      </c>
      <c r="V1637" s="99">
        <f>IF(AND(P1637&lt;='Product Ratings'!$V$5,P1637&gt;='Product Ratings'!$U$5),'Product Ratings'!$S$5,IF(AND(P1637&lt;='Product Ratings'!$V$6,P1637&gt;='Product Ratings'!$U$6),'Product Ratings'!$S$6,IF(AND(P1637&lt;='Product Ratings'!$V$7,P1637&gt;='Product Ratings'!$U$7),'Product Ratings'!$S$7,IF(AND(P1637&lt;='Product Ratings'!$V$8,P1637&gt;='Product Ratings'!$U$8),'Product Ratings'!$S$8,IF(P1637&gt;='Product Ratings'!$U$9,'Product Ratings'!$S$9)))))</f>
        <v>5</v>
      </c>
      <c r="W1637" s="135">
        <f t="shared" si="6"/>
        <v>11</v>
      </c>
      <c r="X1637" s="90"/>
      <c r="Y1637" s="90"/>
      <c r="Z1637" s="90"/>
      <c r="AA1637" s="90"/>
      <c r="AB1637" s="90"/>
    </row>
    <row r="1638" ht="12.75" customHeight="1">
      <c r="A1638" s="87"/>
      <c r="B1638" s="90"/>
      <c r="C1638" s="90"/>
      <c r="D1638" s="126">
        <v>6.0</v>
      </c>
      <c r="E1638" s="127">
        <v>185.04</v>
      </c>
      <c r="F1638" s="128">
        <f t="shared" si="7"/>
        <v>120.276</v>
      </c>
      <c r="G1638" s="129">
        <f t="shared" si="1"/>
        <v>64.764</v>
      </c>
      <c r="H1638" s="130">
        <f t="shared" si="2"/>
        <v>0.35</v>
      </c>
      <c r="I1638" s="131">
        <v>44786.0</v>
      </c>
      <c r="J1638" s="132">
        <v>44822.0</v>
      </c>
      <c r="K1638" s="123"/>
      <c r="L1638" s="90"/>
      <c r="M1638" s="133">
        <f t="shared" si="3"/>
        <v>30.84</v>
      </c>
      <c r="N1638" s="99"/>
      <c r="O1638" s="133">
        <f t="shared" si="5"/>
        <v>20.046</v>
      </c>
      <c r="P1638" s="134">
        <v>0.68</v>
      </c>
      <c r="Q1638" s="90"/>
      <c r="R1638" s="99">
        <f>IF(AND(H1638&lt;='Product Ratings'!$E$5,H1638&gt;='Product Ratings'!$D$5),'Product Ratings'!$C$5,IF(AND(H1638&lt;='Product Ratings'!$E$6,H1638&gt;='Product Ratings'!$D$6),'Product Ratings'!$C$6,IF(AND(H1638&lt;='Product Ratings'!$E$7,H1638&gt;='Product Ratings'!$D$7),'Product Ratings'!$C$7,IF(AND(H1638&lt;='Product Ratings'!$E$8,H1638&gt;='Product Ratings'!$D$8),'Product Ratings'!$C$8,IF(H1638&gt;='Product Ratings'!$D$9,'Product Ratings'!$C$9)))))</f>
        <v>2</v>
      </c>
      <c r="S1638" s="99">
        <f>IF(AND(D1638&lt;='Product Ratings'!$I$5,D1638&gt;='Product Ratings'!$H$5),'Product Ratings'!$F$5,IF(AND(D1638&lt;='Product Ratings'!$I$6,D1638&gt;='Product Ratings'!$H$6),'Product Ratings'!$F$6,IF(AND(D1638&lt;='Product Ratings'!$I$7,I1638&gt;='Product Ratings'!$H$7),'Product Ratings'!$F$7,IF(AND(D1638&lt;='Product Ratings'!$I$8,D1638&gt;='Product Ratings'!$H$8),'Product Ratings'!$F$8,IF(D1638&gt;='Product Ratings'!$H$9,'Product Ratings'!$F$9)))))</f>
        <v>2</v>
      </c>
      <c r="T1638" s="99">
        <f>IF(AND(O1638&lt;='Product Ratings'!$M$5,O1638&gt;='Product Ratings'!$L$5),'Product Ratings'!$J$5,IF(AND(O1638&lt;='Product Ratings'!$M$6,O1638&gt;='Product Ratings'!$L$6),'Product Ratings'!$J$6,IF(AND(O1638&lt;='Product Ratings'!$M$7,O1638&gt;='Product Ratings'!$L$7),'Product Ratings'!$J$7,IF(AND(O1638&lt;='Product Ratings'!$M$8,O1638&gt;='Product Ratings'!$L$8),'Product Ratings'!$J$8,IF(O1638&gt;='Product Ratings'!$L$9,'Product Ratings'!$J$9)))))</f>
        <v>5</v>
      </c>
      <c r="U1638" s="99" t="b">
        <f>IF(AND(N1638&lt;='Product Ratings'!$R$5,N1638&gt;='Product Ratings'!$Q$5),'Product Ratings'!$O$5,IF(AND(N1638&lt;='Product Ratings'!$R$6,N1638&gt;='Product Ratings'!$Q$6),'Product Ratings'!$O$6,IF(AND(N1638&lt;='Product Ratings'!$R$7,N1638&gt;='Product Ratings'!$Q$7),'Product Ratings'!$O$7,IF(AND(N1638&lt;='Product Ratings'!$R$8,N1638&gt;='Product Ratings'!$Q$8),'Product Ratings'!$O$8,IF(N1638&gt;='Product Ratings'!$Q$9,'Product Ratings'!$O$9)))))</f>
        <v>0</v>
      </c>
      <c r="V1638" s="99">
        <f>IF(AND(P1638&lt;='Product Ratings'!$V$5,P1638&gt;='Product Ratings'!$U$5),'Product Ratings'!$S$5,IF(AND(P1638&lt;='Product Ratings'!$V$6,P1638&gt;='Product Ratings'!$U$6),'Product Ratings'!$S$6,IF(AND(P1638&lt;='Product Ratings'!$V$7,P1638&gt;='Product Ratings'!$U$7),'Product Ratings'!$S$7,IF(AND(P1638&lt;='Product Ratings'!$V$8,P1638&gt;='Product Ratings'!$U$8),'Product Ratings'!$S$8,IF(P1638&gt;='Product Ratings'!$U$9,'Product Ratings'!$S$9)))))</f>
        <v>5</v>
      </c>
      <c r="W1638" s="135">
        <f t="shared" si="6"/>
        <v>14</v>
      </c>
      <c r="X1638" s="90"/>
      <c r="Y1638" s="90"/>
      <c r="Z1638" s="90"/>
      <c r="AA1638" s="90"/>
      <c r="AB1638" s="90"/>
    </row>
    <row r="1639" ht="12.75" customHeight="1">
      <c r="A1639" s="87"/>
      <c r="B1639" s="90"/>
      <c r="C1639" s="90"/>
      <c r="D1639" s="126">
        <v>1.0</v>
      </c>
      <c r="E1639" s="127">
        <v>300.0</v>
      </c>
      <c r="F1639" s="128">
        <f t="shared" si="7"/>
        <v>195</v>
      </c>
      <c r="G1639" s="129">
        <f t="shared" si="1"/>
        <v>105</v>
      </c>
      <c r="H1639" s="130">
        <f t="shared" si="2"/>
        <v>0.35</v>
      </c>
      <c r="I1639" s="131">
        <v>44787.0</v>
      </c>
      <c r="J1639" s="132">
        <v>44823.0</v>
      </c>
      <c r="K1639" s="123"/>
      <c r="L1639" s="90"/>
      <c r="M1639" s="133">
        <f t="shared" si="3"/>
        <v>300</v>
      </c>
      <c r="N1639" s="99"/>
      <c r="O1639" s="133">
        <f t="shared" si="5"/>
        <v>195</v>
      </c>
      <c r="P1639" s="134">
        <v>0.62</v>
      </c>
      <c r="Q1639" s="90"/>
      <c r="R1639" s="99">
        <f>IF(AND(H1639&lt;='Product Ratings'!$E$5,H1639&gt;='Product Ratings'!$D$5),'Product Ratings'!$C$5,IF(AND(H1639&lt;='Product Ratings'!$E$6,H1639&gt;='Product Ratings'!$D$6),'Product Ratings'!$C$6,IF(AND(H1639&lt;='Product Ratings'!$E$7,H1639&gt;='Product Ratings'!$D$7),'Product Ratings'!$C$7,IF(AND(H1639&lt;='Product Ratings'!$E$8,H1639&gt;='Product Ratings'!$D$8),'Product Ratings'!$C$8,IF(H1639&gt;='Product Ratings'!$D$9,'Product Ratings'!$C$9)))))</f>
        <v>2</v>
      </c>
      <c r="S1639" s="99">
        <f>IF(AND(D1639&lt;='Product Ratings'!$I$5,D1639&gt;='Product Ratings'!$H$5),'Product Ratings'!$F$5,IF(AND(D1639&lt;='Product Ratings'!$I$6,D1639&gt;='Product Ratings'!$H$6),'Product Ratings'!$F$6,IF(AND(D1639&lt;='Product Ratings'!$I$7,I1639&gt;='Product Ratings'!$H$7),'Product Ratings'!$F$7,IF(AND(D1639&lt;='Product Ratings'!$I$8,D1639&gt;='Product Ratings'!$H$8),'Product Ratings'!$F$8,IF(D1639&gt;='Product Ratings'!$H$9,'Product Ratings'!$F$9)))))</f>
        <v>1</v>
      </c>
      <c r="T1639" s="99">
        <f>IF(AND(O1639&lt;='Product Ratings'!$M$5,O1639&gt;='Product Ratings'!$L$5),'Product Ratings'!$J$5,IF(AND(O1639&lt;='Product Ratings'!$M$6,O1639&gt;='Product Ratings'!$L$6),'Product Ratings'!$J$6,IF(AND(O1639&lt;='Product Ratings'!$M$7,O1639&gt;='Product Ratings'!$L$7),'Product Ratings'!$J$7,IF(AND(O1639&lt;='Product Ratings'!$M$8,O1639&gt;='Product Ratings'!$L$8),'Product Ratings'!$J$8,IF(O1639&gt;='Product Ratings'!$L$9,'Product Ratings'!$J$9)))))</f>
        <v>1</v>
      </c>
      <c r="U1639" s="99" t="b">
        <f>IF(AND(N1639&lt;='Product Ratings'!$R$5,N1639&gt;='Product Ratings'!$Q$5),'Product Ratings'!$O$5,IF(AND(N1639&lt;='Product Ratings'!$R$6,N1639&gt;='Product Ratings'!$Q$6),'Product Ratings'!$O$6,IF(AND(N1639&lt;='Product Ratings'!$R$7,N1639&gt;='Product Ratings'!$Q$7),'Product Ratings'!$O$7,IF(AND(N1639&lt;='Product Ratings'!$R$8,N1639&gt;='Product Ratings'!$Q$8),'Product Ratings'!$O$8,IF(N1639&gt;='Product Ratings'!$Q$9,'Product Ratings'!$O$9)))))</f>
        <v>0</v>
      </c>
      <c r="V1639" s="99">
        <f>IF(AND(P1639&lt;='Product Ratings'!$V$5,P1639&gt;='Product Ratings'!$U$5),'Product Ratings'!$S$5,IF(AND(P1639&lt;='Product Ratings'!$V$6,P1639&gt;='Product Ratings'!$U$6),'Product Ratings'!$S$6,IF(AND(P1639&lt;='Product Ratings'!$V$7,P1639&gt;='Product Ratings'!$U$7),'Product Ratings'!$S$7,IF(AND(P1639&lt;='Product Ratings'!$V$8,P1639&gt;='Product Ratings'!$U$8),'Product Ratings'!$S$8,IF(P1639&gt;='Product Ratings'!$U$9,'Product Ratings'!$S$9)))))</f>
        <v>5</v>
      </c>
      <c r="W1639" s="135">
        <f t="shared" si="6"/>
        <v>9</v>
      </c>
      <c r="X1639" s="90"/>
      <c r="Y1639" s="90"/>
      <c r="Z1639" s="90"/>
      <c r="AA1639" s="90"/>
      <c r="AB1639" s="90"/>
    </row>
    <row r="1640" ht="12.75" customHeight="1">
      <c r="A1640" s="87"/>
      <c r="B1640" s="90"/>
      <c r="C1640" s="90"/>
      <c r="D1640" s="126">
        <v>2.0</v>
      </c>
      <c r="E1640" s="127">
        <v>268.9</v>
      </c>
      <c r="F1640" s="128">
        <f t="shared" si="7"/>
        <v>174.785</v>
      </c>
      <c r="G1640" s="129">
        <f t="shared" si="1"/>
        <v>94.115</v>
      </c>
      <c r="H1640" s="130">
        <f t="shared" si="2"/>
        <v>0.35</v>
      </c>
      <c r="I1640" s="131">
        <v>44788.0</v>
      </c>
      <c r="J1640" s="132">
        <v>44824.0</v>
      </c>
      <c r="K1640" s="123"/>
      <c r="L1640" s="90"/>
      <c r="M1640" s="133">
        <f t="shared" si="3"/>
        <v>134.45</v>
      </c>
      <c r="N1640" s="99"/>
      <c r="O1640" s="133">
        <f t="shared" si="5"/>
        <v>87.3925</v>
      </c>
      <c r="P1640" s="134">
        <v>0.69</v>
      </c>
      <c r="Q1640" s="90"/>
      <c r="R1640" s="99">
        <f>IF(AND(H1640&lt;='Product Ratings'!$E$5,H1640&gt;='Product Ratings'!$D$5),'Product Ratings'!$C$5,IF(AND(H1640&lt;='Product Ratings'!$E$6,H1640&gt;='Product Ratings'!$D$6),'Product Ratings'!$C$6,IF(AND(H1640&lt;='Product Ratings'!$E$7,H1640&gt;='Product Ratings'!$D$7),'Product Ratings'!$C$7,IF(AND(H1640&lt;='Product Ratings'!$E$8,H1640&gt;='Product Ratings'!$D$8),'Product Ratings'!$C$8,IF(H1640&gt;='Product Ratings'!$D$9,'Product Ratings'!$C$9)))))</f>
        <v>2</v>
      </c>
      <c r="S1640" s="99">
        <f>IF(AND(D1640&lt;='Product Ratings'!$I$5,D1640&gt;='Product Ratings'!$H$5),'Product Ratings'!$F$5,IF(AND(D1640&lt;='Product Ratings'!$I$6,D1640&gt;='Product Ratings'!$H$6),'Product Ratings'!$F$6,IF(AND(D1640&lt;='Product Ratings'!$I$7,I1640&gt;='Product Ratings'!$H$7),'Product Ratings'!$F$7,IF(AND(D1640&lt;='Product Ratings'!$I$8,D1640&gt;='Product Ratings'!$H$8),'Product Ratings'!$F$8,IF(D1640&gt;='Product Ratings'!$H$9,'Product Ratings'!$F$9)))))</f>
        <v>1</v>
      </c>
      <c r="T1640" s="99">
        <f>IF(AND(O1640&lt;='Product Ratings'!$M$5,O1640&gt;='Product Ratings'!$L$5),'Product Ratings'!$J$5,IF(AND(O1640&lt;='Product Ratings'!$M$6,O1640&gt;='Product Ratings'!$L$6),'Product Ratings'!$J$6,IF(AND(O1640&lt;='Product Ratings'!$M$7,O1640&gt;='Product Ratings'!$L$7),'Product Ratings'!$J$7,IF(AND(O1640&lt;='Product Ratings'!$M$8,O1640&gt;='Product Ratings'!$L$8),'Product Ratings'!$J$8,IF(O1640&gt;='Product Ratings'!$L$9,'Product Ratings'!$J$9)))))</f>
        <v>2</v>
      </c>
      <c r="U1640" s="99" t="b">
        <f>IF(AND(N1640&lt;='Product Ratings'!$R$5,N1640&gt;='Product Ratings'!$Q$5),'Product Ratings'!$O$5,IF(AND(N1640&lt;='Product Ratings'!$R$6,N1640&gt;='Product Ratings'!$Q$6),'Product Ratings'!$O$6,IF(AND(N1640&lt;='Product Ratings'!$R$7,N1640&gt;='Product Ratings'!$Q$7),'Product Ratings'!$O$7,IF(AND(N1640&lt;='Product Ratings'!$R$8,N1640&gt;='Product Ratings'!$Q$8),'Product Ratings'!$O$8,IF(N1640&gt;='Product Ratings'!$Q$9,'Product Ratings'!$O$9)))))</f>
        <v>0</v>
      </c>
      <c r="V1640" s="99">
        <f>IF(AND(P1640&lt;='Product Ratings'!$V$5,P1640&gt;='Product Ratings'!$U$5),'Product Ratings'!$S$5,IF(AND(P1640&lt;='Product Ratings'!$V$6,P1640&gt;='Product Ratings'!$U$6),'Product Ratings'!$S$6,IF(AND(P1640&lt;='Product Ratings'!$V$7,P1640&gt;='Product Ratings'!$U$7),'Product Ratings'!$S$7,IF(AND(P1640&lt;='Product Ratings'!$V$8,P1640&gt;='Product Ratings'!$U$8),'Product Ratings'!$S$8,IF(P1640&gt;='Product Ratings'!$U$9,'Product Ratings'!$S$9)))))</f>
        <v>5</v>
      </c>
      <c r="W1640" s="135">
        <f t="shared" si="6"/>
        <v>10</v>
      </c>
      <c r="X1640" s="90"/>
      <c r="Y1640" s="90"/>
      <c r="Z1640" s="90"/>
      <c r="AA1640" s="90"/>
      <c r="AB1640" s="90"/>
    </row>
    <row r="1641" ht="12.75" customHeight="1">
      <c r="A1641" s="87"/>
      <c r="B1641" s="90"/>
      <c r="C1641" s="90"/>
      <c r="D1641" s="126">
        <v>3.0</v>
      </c>
      <c r="E1641" s="127">
        <v>237.83</v>
      </c>
      <c r="F1641" s="128">
        <f t="shared" si="7"/>
        <v>154.5895</v>
      </c>
      <c r="G1641" s="129">
        <f t="shared" si="1"/>
        <v>83.2405</v>
      </c>
      <c r="H1641" s="130">
        <f t="shared" si="2"/>
        <v>0.35</v>
      </c>
      <c r="I1641" s="131">
        <v>44789.0</v>
      </c>
      <c r="J1641" s="132">
        <v>44825.0</v>
      </c>
      <c r="K1641" s="123"/>
      <c r="L1641" s="90"/>
      <c r="M1641" s="133">
        <f t="shared" si="3"/>
        <v>79.27666667</v>
      </c>
      <c r="N1641" s="99"/>
      <c r="O1641" s="133">
        <f t="shared" si="5"/>
        <v>51.52983333</v>
      </c>
      <c r="P1641" s="134">
        <v>0.64</v>
      </c>
      <c r="Q1641" s="90"/>
      <c r="R1641" s="99">
        <f>IF(AND(H1641&lt;='Product Ratings'!$E$5,H1641&gt;='Product Ratings'!$D$5),'Product Ratings'!$C$5,IF(AND(H1641&lt;='Product Ratings'!$E$6,H1641&gt;='Product Ratings'!$D$6),'Product Ratings'!$C$6,IF(AND(H1641&lt;='Product Ratings'!$E$7,H1641&gt;='Product Ratings'!$D$7),'Product Ratings'!$C$7,IF(AND(H1641&lt;='Product Ratings'!$E$8,H1641&gt;='Product Ratings'!$D$8),'Product Ratings'!$C$8,IF(H1641&gt;='Product Ratings'!$D$9,'Product Ratings'!$C$9)))))</f>
        <v>2</v>
      </c>
      <c r="S1641" s="99">
        <f>IF(AND(D1641&lt;='Product Ratings'!$I$5,D1641&gt;='Product Ratings'!$H$5),'Product Ratings'!$F$5,IF(AND(D1641&lt;='Product Ratings'!$I$6,D1641&gt;='Product Ratings'!$H$6),'Product Ratings'!$F$6,IF(AND(D1641&lt;='Product Ratings'!$I$7,I1641&gt;='Product Ratings'!$H$7),'Product Ratings'!$F$7,IF(AND(D1641&lt;='Product Ratings'!$I$8,D1641&gt;='Product Ratings'!$H$8),'Product Ratings'!$F$8,IF(D1641&gt;='Product Ratings'!$H$9,'Product Ratings'!$F$9)))))</f>
        <v>1</v>
      </c>
      <c r="T1641" s="99">
        <f>IF(AND(O1641&lt;='Product Ratings'!$M$5,O1641&gt;='Product Ratings'!$L$5),'Product Ratings'!$J$5,IF(AND(O1641&lt;='Product Ratings'!$M$6,O1641&gt;='Product Ratings'!$L$6),'Product Ratings'!$J$6,IF(AND(O1641&lt;='Product Ratings'!$M$7,O1641&gt;='Product Ratings'!$L$7),'Product Ratings'!$J$7,IF(AND(O1641&lt;='Product Ratings'!$M$8,O1641&gt;='Product Ratings'!$L$8),'Product Ratings'!$J$8,IF(O1641&gt;='Product Ratings'!$L$9,'Product Ratings'!$J$9)))))</f>
        <v>3</v>
      </c>
      <c r="U1641" s="99" t="b">
        <f>IF(AND(N1641&lt;='Product Ratings'!$R$5,N1641&gt;='Product Ratings'!$Q$5),'Product Ratings'!$O$5,IF(AND(N1641&lt;='Product Ratings'!$R$6,N1641&gt;='Product Ratings'!$Q$6),'Product Ratings'!$O$6,IF(AND(N1641&lt;='Product Ratings'!$R$7,N1641&gt;='Product Ratings'!$Q$7),'Product Ratings'!$O$7,IF(AND(N1641&lt;='Product Ratings'!$R$8,N1641&gt;='Product Ratings'!$Q$8),'Product Ratings'!$O$8,IF(N1641&gt;='Product Ratings'!$Q$9,'Product Ratings'!$O$9)))))</f>
        <v>0</v>
      </c>
      <c r="V1641" s="99">
        <f>IF(AND(P1641&lt;='Product Ratings'!$V$5,P1641&gt;='Product Ratings'!$U$5),'Product Ratings'!$S$5,IF(AND(P1641&lt;='Product Ratings'!$V$6,P1641&gt;='Product Ratings'!$U$6),'Product Ratings'!$S$6,IF(AND(P1641&lt;='Product Ratings'!$V$7,P1641&gt;='Product Ratings'!$U$7),'Product Ratings'!$S$7,IF(AND(P1641&lt;='Product Ratings'!$V$8,P1641&gt;='Product Ratings'!$U$8),'Product Ratings'!$S$8,IF(P1641&gt;='Product Ratings'!$U$9,'Product Ratings'!$S$9)))))</f>
        <v>5</v>
      </c>
      <c r="W1641" s="135">
        <f t="shared" si="6"/>
        <v>11</v>
      </c>
      <c r="X1641" s="90"/>
      <c r="Y1641" s="90"/>
      <c r="Z1641" s="90"/>
      <c r="AA1641" s="90"/>
      <c r="AB1641" s="90"/>
    </row>
    <row r="1642" ht="12.75" customHeight="1">
      <c r="A1642" s="87"/>
      <c r="B1642" s="90"/>
      <c r="C1642" s="90"/>
      <c r="D1642" s="126">
        <v>4.0</v>
      </c>
      <c r="E1642" s="127">
        <v>101.57</v>
      </c>
      <c r="F1642" s="128">
        <f t="shared" si="7"/>
        <v>66.0205</v>
      </c>
      <c r="G1642" s="129">
        <f t="shared" si="1"/>
        <v>35.5495</v>
      </c>
      <c r="H1642" s="130">
        <f t="shared" si="2"/>
        <v>0.35</v>
      </c>
      <c r="I1642" s="131">
        <v>44790.0</v>
      </c>
      <c r="J1642" s="132">
        <v>44826.0</v>
      </c>
      <c r="K1642" s="123"/>
      <c r="L1642" s="90"/>
      <c r="M1642" s="133">
        <f t="shared" si="3"/>
        <v>25.3925</v>
      </c>
      <c r="N1642" s="99"/>
      <c r="O1642" s="133">
        <f t="shared" si="5"/>
        <v>16.505125</v>
      </c>
      <c r="P1642" s="134">
        <v>0.15</v>
      </c>
      <c r="Q1642" s="90"/>
      <c r="R1642" s="99">
        <f>IF(AND(H1642&lt;='Product Ratings'!$E$5,H1642&gt;='Product Ratings'!$D$5),'Product Ratings'!$C$5,IF(AND(H1642&lt;='Product Ratings'!$E$6,H1642&gt;='Product Ratings'!$D$6),'Product Ratings'!$C$6,IF(AND(H1642&lt;='Product Ratings'!$E$7,H1642&gt;='Product Ratings'!$D$7),'Product Ratings'!$C$7,IF(AND(H1642&lt;='Product Ratings'!$E$8,H1642&gt;='Product Ratings'!$D$8),'Product Ratings'!$C$8,IF(H1642&gt;='Product Ratings'!$D$9,'Product Ratings'!$C$9)))))</f>
        <v>2</v>
      </c>
      <c r="S1642" s="99">
        <f>IF(AND(D1642&lt;='Product Ratings'!$I$5,D1642&gt;='Product Ratings'!$H$5),'Product Ratings'!$F$5,IF(AND(D1642&lt;='Product Ratings'!$I$6,D1642&gt;='Product Ratings'!$H$6),'Product Ratings'!$F$6,IF(AND(D1642&lt;='Product Ratings'!$I$7,I1642&gt;='Product Ratings'!$H$7),'Product Ratings'!$F$7,IF(AND(D1642&lt;='Product Ratings'!$I$8,D1642&gt;='Product Ratings'!$H$8),'Product Ratings'!$F$8,IF(D1642&gt;='Product Ratings'!$H$9,'Product Ratings'!$F$9)))))</f>
        <v>1</v>
      </c>
      <c r="T1642" s="99">
        <f>IF(AND(O1642&lt;='Product Ratings'!$M$5,O1642&gt;='Product Ratings'!$L$5),'Product Ratings'!$J$5,IF(AND(O1642&lt;='Product Ratings'!$M$6,O1642&gt;='Product Ratings'!$L$6),'Product Ratings'!$J$6,IF(AND(O1642&lt;='Product Ratings'!$M$7,O1642&gt;='Product Ratings'!$L$7),'Product Ratings'!$J$7,IF(AND(O1642&lt;='Product Ratings'!$M$8,O1642&gt;='Product Ratings'!$L$8),'Product Ratings'!$J$8,IF(O1642&gt;='Product Ratings'!$L$9,'Product Ratings'!$J$9)))))</f>
        <v>5</v>
      </c>
      <c r="U1642" s="99" t="b">
        <f>IF(AND(N1642&lt;='Product Ratings'!$R$5,N1642&gt;='Product Ratings'!$Q$5),'Product Ratings'!$O$5,IF(AND(N1642&lt;='Product Ratings'!$R$6,N1642&gt;='Product Ratings'!$Q$6),'Product Ratings'!$O$6,IF(AND(N1642&lt;='Product Ratings'!$R$7,N1642&gt;='Product Ratings'!$Q$7),'Product Ratings'!$O$7,IF(AND(N1642&lt;='Product Ratings'!$R$8,N1642&gt;='Product Ratings'!$Q$8),'Product Ratings'!$O$8,IF(N1642&gt;='Product Ratings'!$Q$9,'Product Ratings'!$O$9)))))</f>
        <v>0</v>
      </c>
      <c r="V1642" s="99">
        <f>IF(AND(P1642&lt;='Product Ratings'!$V$5,P1642&gt;='Product Ratings'!$U$5),'Product Ratings'!$S$5,IF(AND(P1642&lt;='Product Ratings'!$V$6,P1642&gt;='Product Ratings'!$U$6),'Product Ratings'!$S$6,IF(AND(P1642&lt;='Product Ratings'!$V$7,P1642&gt;='Product Ratings'!$U$7),'Product Ratings'!$S$7,IF(AND(P1642&lt;='Product Ratings'!$V$8,P1642&gt;='Product Ratings'!$U$8),'Product Ratings'!$S$8,IF(P1642&gt;='Product Ratings'!$U$9,'Product Ratings'!$S$9)))))</f>
        <v>3</v>
      </c>
      <c r="W1642" s="135">
        <f t="shared" si="6"/>
        <v>11</v>
      </c>
      <c r="X1642" s="90"/>
      <c r="Y1642" s="90"/>
      <c r="Z1642" s="90"/>
      <c r="AA1642" s="90"/>
      <c r="AB1642" s="90"/>
    </row>
    <row r="1643" ht="12.75" customHeight="1">
      <c r="A1643" s="87"/>
      <c r="B1643" s="90"/>
      <c r="C1643" s="90"/>
      <c r="D1643" s="126">
        <v>5.0</v>
      </c>
      <c r="E1643" s="127">
        <v>936.74</v>
      </c>
      <c r="F1643" s="128">
        <f t="shared" si="7"/>
        <v>608.881</v>
      </c>
      <c r="G1643" s="129">
        <f t="shared" si="1"/>
        <v>327.859</v>
      </c>
      <c r="H1643" s="130">
        <f t="shared" si="2"/>
        <v>0.35</v>
      </c>
      <c r="I1643" s="131">
        <v>44791.0</v>
      </c>
      <c r="J1643" s="132">
        <v>44827.0</v>
      </c>
      <c r="K1643" s="123"/>
      <c r="L1643" s="90"/>
      <c r="M1643" s="133">
        <f t="shared" si="3"/>
        <v>187.348</v>
      </c>
      <c r="N1643" s="99"/>
      <c r="O1643" s="133">
        <f t="shared" si="5"/>
        <v>121.7762</v>
      </c>
      <c r="P1643" s="134">
        <v>0.85</v>
      </c>
      <c r="Q1643" s="90"/>
      <c r="R1643" s="99">
        <f>IF(AND(H1643&lt;='Product Ratings'!$E$5,H1643&gt;='Product Ratings'!$D$5),'Product Ratings'!$C$5,IF(AND(H1643&lt;='Product Ratings'!$E$6,H1643&gt;='Product Ratings'!$D$6),'Product Ratings'!$C$6,IF(AND(H1643&lt;='Product Ratings'!$E$7,H1643&gt;='Product Ratings'!$D$7),'Product Ratings'!$C$7,IF(AND(H1643&lt;='Product Ratings'!$E$8,H1643&gt;='Product Ratings'!$D$8),'Product Ratings'!$C$8,IF(H1643&gt;='Product Ratings'!$D$9,'Product Ratings'!$C$9)))))</f>
        <v>2</v>
      </c>
      <c r="S1643" s="99">
        <f>IF(AND(D1643&lt;='Product Ratings'!$I$5,D1643&gt;='Product Ratings'!$H$5),'Product Ratings'!$F$5,IF(AND(D1643&lt;='Product Ratings'!$I$6,D1643&gt;='Product Ratings'!$H$6),'Product Ratings'!$F$6,IF(AND(D1643&lt;='Product Ratings'!$I$7,I1643&gt;='Product Ratings'!$H$7),'Product Ratings'!$F$7,IF(AND(D1643&lt;='Product Ratings'!$I$8,D1643&gt;='Product Ratings'!$H$8),'Product Ratings'!$F$8,IF(D1643&gt;='Product Ratings'!$H$9,'Product Ratings'!$F$9)))))</f>
        <v>1</v>
      </c>
      <c r="T1643" s="99">
        <f>IF(AND(O1643&lt;='Product Ratings'!$M$5,O1643&gt;='Product Ratings'!$L$5),'Product Ratings'!$J$5,IF(AND(O1643&lt;='Product Ratings'!$M$6,O1643&gt;='Product Ratings'!$L$6),'Product Ratings'!$J$6,IF(AND(O1643&lt;='Product Ratings'!$M$7,O1643&gt;='Product Ratings'!$L$7),'Product Ratings'!$J$7,IF(AND(O1643&lt;='Product Ratings'!$M$8,O1643&gt;='Product Ratings'!$L$8),'Product Ratings'!$J$8,IF(O1643&gt;='Product Ratings'!$L$9,'Product Ratings'!$J$9)))))</f>
        <v>2</v>
      </c>
      <c r="U1643" s="99" t="b">
        <f>IF(AND(N1643&lt;='Product Ratings'!$R$5,N1643&gt;='Product Ratings'!$Q$5),'Product Ratings'!$O$5,IF(AND(N1643&lt;='Product Ratings'!$R$6,N1643&gt;='Product Ratings'!$Q$6),'Product Ratings'!$O$6,IF(AND(N1643&lt;='Product Ratings'!$R$7,N1643&gt;='Product Ratings'!$Q$7),'Product Ratings'!$O$7,IF(AND(N1643&lt;='Product Ratings'!$R$8,N1643&gt;='Product Ratings'!$Q$8),'Product Ratings'!$O$8,IF(N1643&gt;='Product Ratings'!$Q$9,'Product Ratings'!$O$9)))))</f>
        <v>0</v>
      </c>
      <c r="V1643" s="99">
        <f>IF(AND(P1643&lt;='Product Ratings'!$V$5,P1643&gt;='Product Ratings'!$U$5),'Product Ratings'!$S$5,IF(AND(P1643&lt;='Product Ratings'!$V$6,P1643&gt;='Product Ratings'!$U$6),'Product Ratings'!$S$6,IF(AND(P1643&lt;='Product Ratings'!$V$7,P1643&gt;='Product Ratings'!$U$7),'Product Ratings'!$S$7,IF(AND(P1643&lt;='Product Ratings'!$V$8,P1643&gt;='Product Ratings'!$U$8),'Product Ratings'!$S$8,IF(P1643&gt;='Product Ratings'!$U$9,'Product Ratings'!$S$9)))))</f>
        <v>5</v>
      </c>
      <c r="W1643" s="135">
        <f t="shared" si="6"/>
        <v>10</v>
      </c>
      <c r="X1643" s="90"/>
      <c r="Y1643" s="90"/>
      <c r="Z1643" s="90"/>
      <c r="AA1643" s="90"/>
      <c r="AB1643" s="90"/>
    </row>
    <row r="1644" ht="12.75" customHeight="1">
      <c r="A1644" s="87"/>
      <c r="B1644" s="90"/>
      <c r="C1644" s="90"/>
      <c r="D1644" s="126">
        <v>6.0</v>
      </c>
      <c r="E1644" s="127">
        <v>139.13</v>
      </c>
      <c r="F1644" s="128">
        <f t="shared" si="7"/>
        <v>90.4345</v>
      </c>
      <c r="G1644" s="129">
        <f t="shared" si="1"/>
        <v>48.6955</v>
      </c>
      <c r="H1644" s="130">
        <f t="shared" si="2"/>
        <v>0.35</v>
      </c>
      <c r="I1644" s="131">
        <v>44792.0</v>
      </c>
      <c r="J1644" s="132">
        <v>44828.0</v>
      </c>
      <c r="K1644" s="123"/>
      <c r="L1644" s="90"/>
      <c r="M1644" s="133">
        <f t="shared" si="3"/>
        <v>23.18833333</v>
      </c>
      <c r="N1644" s="99"/>
      <c r="O1644" s="133">
        <f t="shared" si="5"/>
        <v>15.07241667</v>
      </c>
      <c r="P1644" s="134">
        <v>0.87</v>
      </c>
      <c r="Q1644" s="90"/>
      <c r="R1644" s="99">
        <f>IF(AND(H1644&lt;='Product Ratings'!$E$5,H1644&gt;='Product Ratings'!$D$5),'Product Ratings'!$C$5,IF(AND(H1644&lt;='Product Ratings'!$E$6,H1644&gt;='Product Ratings'!$D$6),'Product Ratings'!$C$6,IF(AND(H1644&lt;='Product Ratings'!$E$7,H1644&gt;='Product Ratings'!$D$7),'Product Ratings'!$C$7,IF(AND(H1644&lt;='Product Ratings'!$E$8,H1644&gt;='Product Ratings'!$D$8),'Product Ratings'!$C$8,IF(H1644&gt;='Product Ratings'!$D$9,'Product Ratings'!$C$9)))))</f>
        <v>2</v>
      </c>
      <c r="S1644" s="99">
        <f>IF(AND(D1644&lt;='Product Ratings'!$I$5,D1644&gt;='Product Ratings'!$H$5),'Product Ratings'!$F$5,IF(AND(D1644&lt;='Product Ratings'!$I$6,D1644&gt;='Product Ratings'!$H$6),'Product Ratings'!$F$6,IF(AND(D1644&lt;='Product Ratings'!$I$7,I1644&gt;='Product Ratings'!$H$7),'Product Ratings'!$F$7,IF(AND(D1644&lt;='Product Ratings'!$I$8,D1644&gt;='Product Ratings'!$H$8),'Product Ratings'!$F$8,IF(D1644&gt;='Product Ratings'!$H$9,'Product Ratings'!$F$9)))))</f>
        <v>2</v>
      </c>
      <c r="T1644" s="99">
        <f>IF(AND(O1644&lt;='Product Ratings'!$M$5,O1644&gt;='Product Ratings'!$L$5),'Product Ratings'!$J$5,IF(AND(O1644&lt;='Product Ratings'!$M$6,O1644&gt;='Product Ratings'!$L$6),'Product Ratings'!$J$6,IF(AND(O1644&lt;='Product Ratings'!$M$7,O1644&gt;='Product Ratings'!$L$7),'Product Ratings'!$J$7,IF(AND(O1644&lt;='Product Ratings'!$M$8,O1644&gt;='Product Ratings'!$L$8),'Product Ratings'!$J$8,IF(O1644&gt;='Product Ratings'!$L$9,'Product Ratings'!$J$9)))))</f>
        <v>5</v>
      </c>
      <c r="U1644" s="99" t="b">
        <f>IF(AND(N1644&lt;='Product Ratings'!$R$5,N1644&gt;='Product Ratings'!$Q$5),'Product Ratings'!$O$5,IF(AND(N1644&lt;='Product Ratings'!$R$6,N1644&gt;='Product Ratings'!$Q$6),'Product Ratings'!$O$6,IF(AND(N1644&lt;='Product Ratings'!$R$7,N1644&gt;='Product Ratings'!$Q$7),'Product Ratings'!$O$7,IF(AND(N1644&lt;='Product Ratings'!$R$8,N1644&gt;='Product Ratings'!$Q$8),'Product Ratings'!$O$8,IF(N1644&gt;='Product Ratings'!$Q$9,'Product Ratings'!$O$9)))))</f>
        <v>0</v>
      </c>
      <c r="V1644" s="99">
        <f>IF(AND(P1644&lt;='Product Ratings'!$V$5,P1644&gt;='Product Ratings'!$U$5),'Product Ratings'!$S$5,IF(AND(P1644&lt;='Product Ratings'!$V$6,P1644&gt;='Product Ratings'!$U$6),'Product Ratings'!$S$6,IF(AND(P1644&lt;='Product Ratings'!$V$7,P1644&gt;='Product Ratings'!$U$7),'Product Ratings'!$S$7,IF(AND(P1644&lt;='Product Ratings'!$V$8,P1644&gt;='Product Ratings'!$U$8),'Product Ratings'!$S$8,IF(P1644&gt;='Product Ratings'!$U$9,'Product Ratings'!$S$9)))))</f>
        <v>5</v>
      </c>
      <c r="W1644" s="135">
        <f t="shared" si="6"/>
        <v>14</v>
      </c>
      <c r="X1644" s="90"/>
      <c r="Y1644" s="90"/>
      <c r="Z1644" s="90"/>
      <c r="AA1644" s="90"/>
      <c r="AB1644" s="90"/>
    </row>
    <row r="1645" ht="12.75" customHeight="1">
      <c r="A1645" s="87"/>
      <c r="B1645" s="90"/>
      <c r="C1645" s="90"/>
      <c r="D1645" s="126">
        <v>1.0</v>
      </c>
      <c r="E1645" s="127">
        <v>312.26</v>
      </c>
      <c r="F1645" s="128">
        <f t="shared" si="7"/>
        <v>202.969</v>
      </c>
      <c r="G1645" s="129">
        <f t="shared" si="1"/>
        <v>109.291</v>
      </c>
      <c r="H1645" s="130">
        <f t="shared" si="2"/>
        <v>0.35</v>
      </c>
      <c r="I1645" s="131">
        <v>44793.0</v>
      </c>
      <c r="J1645" s="132">
        <v>44829.0</v>
      </c>
      <c r="K1645" s="123"/>
      <c r="L1645" s="90"/>
      <c r="M1645" s="133">
        <f t="shared" si="3"/>
        <v>312.26</v>
      </c>
      <c r="N1645" s="99"/>
      <c r="O1645" s="133">
        <f t="shared" si="5"/>
        <v>202.969</v>
      </c>
      <c r="P1645" s="134">
        <v>0.88</v>
      </c>
      <c r="Q1645" s="90"/>
      <c r="R1645" s="99">
        <f>IF(AND(H1645&lt;='Product Ratings'!$E$5,H1645&gt;='Product Ratings'!$D$5),'Product Ratings'!$C$5,IF(AND(H1645&lt;='Product Ratings'!$E$6,H1645&gt;='Product Ratings'!$D$6),'Product Ratings'!$C$6,IF(AND(H1645&lt;='Product Ratings'!$E$7,H1645&gt;='Product Ratings'!$D$7),'Product Ratings'!$C$7,IF(AND(H1645&lt;='Product Ratings'!$E$8,H1645&gt;='Product Ratings'!$D$8),'Product Ratings'!$C$8,IF(H1645&gt;='Product Ratings'!$D$9,'Product Ratings'!$C$9)))))</f>
        <v>2</v>
      </c>
      <c r="S1645" s="99">
        <f>IF(AND(D1645&lt;='Product Ratings'!$I$5,D1645&gt;='Product Ratings'!$H$5),'Product Ratings'!$F$5,IF(AND(D1645&lt;='Product Ratings'!$I$6,D1645&gt;='Product Ratings'!$H$6),'Product Ratings'!$F$6,IF(AND(D1645&lt;='Product Ratings'!$I$7,I1645&gt;='Product Ratings'!$H$7),'Product Ratings'!$F$7,IF(AND(D1645&lt;='Product Ratings'!$I$8,D1645&gt;='Product Ratings'!$H$8),'Product Ratings'!$F$8,IF(D1645&gt;='Product Ratings'!$H$9,'Product Ratings'!$F$9)))))</f>
        <v>1</v>
      </c>
      <c r="T1645" s="99">
        <f>IF(AND(O1645&lt;='Product Ratings'!$M$5,O1645&gt;='Product Ratings'!$L$5),'Product Ratings'!$J$5,IF(AND(O1645&lt;='Product Ratings'!$M$6,O1645&gt;='Product Ratings'!$L$6),'Product Ratings'!$J$6,IF(AND(O1645&lt;='Product Ratings'!$M$7,O1645&gt;='Product Ratings'!$L$7),'Product Ratings'!$J$7,IF(AND(O1645&lt;='Product Ratings'!$M$8,O1645&gt;='Product Ratings'!$L$8),'Product Ratings'!$J$8,IF(O1645&gt;='Product Ratings'!$L$9,'Product Ratings'!$J$9)))))</f>
        <v>1</v>
      </c>
      <c r="U1645" s="99" t="b">
        <f>IF(AND(N1645&lt;='Product Ratings'!$R$5,N1645&gt;='Product Ratings'!$Q$5),'Product Ratings'!$O$5,IF(AND(N1645&lt;='Product Ratings'!$R$6,N1645&gt;='Product Ratings'!$Q$6),'Product Ratings'!$O$6,IF(AND(N1645&lt;='Product Ratings'!$R$7,N1645&gt;='Product Ratings'!$Q$7),'Product Ratings'!$O$7,IF(AND(N1645&lt;='Product Ratings'!$R$8,N1645&gt;='Product Ratings'!$Q$8),'Product Ratings'!$O$8,IF(N1645&gt;='Product Ratings'!$Q$9,'Product Ratings'!$O$9)))))</f>
        <v>0</v>
      </c>
      <c r="V1645" s="99">
        <f>IF(AND(P1645&lt;='Product Ratings'!$V$5,P1645&gt;='Product Ratings'!$U$5),'Product Ratings'!$S$5,IF(AND(P1645&lt;='Product Ratings'!$V$6,P1645&gt;='Product Ratings'!$U$6),'Product Ratings'!$S$6,IF(AND(P1645&lt;='Product Ratings'!$V$7,P1645&gt;='Product Ratings'!$U$7),'Product Ratings'!$S$7,IF(AND(P1645&lt;='Product Ratings'!$V$8,P1645&gt;='Product Ratings'!$U$8),'Product Ratings'!$S$8,IF(P1645&gt;='Product Ratings'!$U$9,'Product Ratings'!$S$9)))))</f>
        <v>5</v>
      </c>
      <c r="W1645" s="135">
        <f t="shared" si="6"/>
        <v>9</v>
      </c>
      <c r="X1645" s="90"/>
      <c r="Y1645" s="90"/>
      <c r="Z1645" s="90"/>
      <c r="AA1645" s="90"/>
      <c r="AB1645" s="90"/>
    </row>
    <row r="1646" ht="12.75" customHeight="1">
      <c r="A1646" s="87"/>
      <c r="B1646" s="90"/>
      <c r="C1646" s="90"/>
      <c r="D1646" s="126">
        <v>2.0</v>
      </c>
      <c r="E1646" s="127">
        <v>27.83</v>
      </c>
      <c r="F1646" s="128">
        <f t="shared" si="7"/>
        <v>18.0895</v>
      </c>
      <c r="G1646" s="129">
        <f t="shared" si="1"/>
        <v>9.7405</v>
      </c>
      <c r="H1646" s="130">
        <f t="shared" si="2"/>
        <v>0.35</v>
      </c>
      <c r="I1646" s="131">
        <v>44794.0</v>
      </c>
      <c r="J1646" s="132">
        <v>44830.0</v>
      </c>
      <c r="K1646" s="123"/>
      <c r="L1646" s="90"/>
      <c r="M1646" s="133">
        <f t="shared" si="3"/>
        <v>13.915</v>
      </c>
      <c r="N1646" s="99"/>
      <c r="O1646" s="133">
        <f t="shared" si="5"/>
        <v>9.04475</v>
      </c>
      <c r="P1646" s="134">
        <v>0.89</v>
      </c>
      <c r="Q1646" s="90"/>
      <c r="R1646" s="99">
        <f>IF(AND(H1646&lt;='Product Ratings'!$E$5,H1646&gt;='Product Ratings'!$D$5),'Product Ratings'!$C$5,IF(AND(H1646&lt;='Product Ratings'!$E$6,H1646&gt;='Product Ratings'!$D$6),'Product Ratings'!$C$6,IF(AND(H1646&lt;='Product Ratings'!$E$7,H1646&gt;='Product Ratings'!$D$7),'Product Ratings'!$C$7,IF(AND(H1646&lt;='Product Ratings'!$E$8,H1646&gt;='Product Ratings'!$D$8),'Product Ratings'!$C$8,IF(H1646&gt;='Product Ratings'!$D$9,'Product Ratings'!$C$9)))))</f>
        <v>2</v>
      </c>
      <c r="S1646" s="99">
        <f>IF(AND(D1646&lt;='Product Ratings'!$I$5,D1646&gt;='Product Ratings'!$H$5),'Product Ratings'!$F$5,IF(AND(D1646&lt;='Product Ratings'!$I$6,D1646&gt;='Product Ratings'!$H$6),'Product Ratings'!$F$6,IF(AND(D1646&lt;='Product Ratings'!$I$7,I1646&gt;='Product Ratings'!$H$7),'Product Ratings'!$F$7,IF(AND(D1646&lt;='Product Ratings'!$I$8,D1646&gt;='Product Ratings'!$H$8),'Product Ratings'!$F$8,IF(D1646&gt;='Product Ratings'!$H$9,'Product Ratings'!$F$9)))))</f>
        <v>1</v>
      </c>
      <c r="T1646" s="99">
        <f>IF(AND(O1646&lt;='Product Ratings'!$M$5,O1646&gt;='Product Ratings'!$L$5),'Product Ratings'!$J$5,IF(AND(O1646&lt;='Product Ratings'!$M$6,O1646&gt;='Product Ratings'!$L$6),'Product Ratings'!$J$6,IF(AND(O1646&lt;='Product Ratings'!$M$7,O1646&gt;='Product Ratings'!$L$7),'Product Ratings'!$J$7,IF(AND(O1646&lt;='Product Ratings'!$M$8,O1646&gt;='Product Ratings'!$L$8),'Product Ratings'!$J$8,IF(O1646&gt;='Product Ratings'!$L$9,'Product Ratings'!$J$9)))))</f>
        <v>5</v>
      </c>
      <c r="U1646" s="99" t="b">
        <f>IF(AND(N1646&lt;='Product Ratings'!$R$5,N1646&gt;='Product Ratings'!$Q$5),'Product Ratings'!$O$5,IF(AND(N1646&lt;='Product Ratings'!$R$6,N1646&gt;='Product Ratings'!$Q$6),'Product Ratings'!$O$6,IF(AND(N1646&lt;='Product Ratings'!$R$7,N1646&gt;='Product Ratings'!$Q$7),'Product Ratings'!$O$7,IF(AND(N1646&lt;='Product Ratings'!$R$8,N1646&gt;='Product Ratings'!$Q$8),'Product Ratings'!$O$8,IF(N1646&gt;='Product Ratings'!$Q$9,'Product Ratings'!$O$9)))))</f>
        <v>0</v>
      </c>
      <c r="V1646" s="99">
        <f>IF(AND(P1646&lt;='Product Ratings'!$V$5,P1646&gt;='Product Ratings'!$U$5),'Product Ratings'!$S$5,IF(AND(P1646&lt;='Product Ratings'!$V$6,P1646&gt;='Product Ratings'!$U$6),'Product Ratings'!$S$6,IF(AND(P1646&lt;='Product Ratings'!$V$7,P1646&gt;='Product Ratings'!$U$7),'Product Ratings'!$S$7,IF(AND(P1646&lt;='Product Ratings'!$V$8,P1646&gt;='Product Ratings'!$U$8),'Product Ratings'!$S$8,IF(P1646&gt;='Product Ratings'!$U$9,'Product Ratings'!$S$9)))))</f>
        <v>5</v>
      </c>
      <c r="W1646" s="135">
        <f t="shared" si="6"/>
        <v>13</v>
      </c>
      <c r="X1646" s="90"/>
      <c r="Y1646" s="90"/>
      <c r="Z1646" s="90"/>
      <c r="AA1646" s="90"/>
      <c r="AB1646" s="90"/>
    </row>
    <row r="1647" ht="12.75" customHeight="1">
      <c r="A1647" s="87"/>
      <c r="B1647" s="90"/>
      <c r="C1647" s="90"/>
      <c r="D1647" s="126">
        <v>3.0</v>
      </c>
      <c r="E1647" s="127">
        <v>234.35</v>
      </c>
      <c r="F1647" s="128">
        <f t="shared" si="7"/>
        <v>152.3275</v>
      </c>
      <c r="G1647" s="129">
        <f t="shared" si="1"/>
        <v>82.0225</v>
      </c>
      <c r="H1647" s="130">
        <f t="shared" si="2"/>
        <v>0.35</v>
      </c>
      <c r="I1647" s="131">
        <v>44795.0</v>
      </c>
      <c r="J1647" s="132">
        <v>44831.0</v>
      </c>
      <c r="K1647" s="123"/>
      <c r="L1647" s="90"/>
      <c r="M1647" s="133">
        <f t="shared" si="3"/>
        <v>78.11666667</v>
      </c>
      <c r="N1647" s="99"/>
      <c r="O1647" s="133">
        <f t="shared" si="5"/>
        <v>50.77583333</v>
      </c>
      <c r="P1647" s="134">
        <v>0.9</v>
      </c>
      <c r="Q1647" s="90"/>
      <c r="R1647" s="99">
        <f>IF(AND(H1647&lt;='Product Ratings'!$E$5,H1647&gt;='Product Ratings'!$D$5),'Product Ratings'!$C$5,IF(AND(H1647&lt;='Product Ratings'!$E$6,H1647&gt;='Product Ratings'!$D$6),'Product Ratings'!$C$6,IF(AND(H1647&lt;='Product Ratings'!$E$7,H1647&gt;='Product Ratings'!$D$7),'Product Ratings'!$C$7,IF(AND(H1647&lt;='Product Ratings'!$E$8,H1647&gt;='Product Ratings'!$D$8),'Product Ratings'!$C$8,IF(H1647&gt;='Product Ratings'!$D$9,'Product Ratings'!$C$9)))))</f>
        <v>2</v>
      </c>
      <c r="S1647" s="99">
        <f>IF(AND(D1647&lt;='Product Ratings'!$I$5,D1647&gt;='Product Ratings'!$H$5),'Product Ratings'!$F$5,IF(AND(D1647&lt;='Product Ratings'!$I$6,D1647&gt;='Product Ratings'!$H$6),'Product Ratings'!$F$6,IF(AND(D1647&lt;='Product Ratings'!$I$7,I1647&gt;='Product Ratings'!$H$7),'Product Ratings'!$F$7,IF(AND(D1647&lt;='Product Ratings'!$I$8,D1647&gt;='Product Ratings'!$H$8),'Product Ratings'!$F$8,IF(D1647&gt;='Product Ratings'!$H$9,'Product Ratings'!$F$9)))))</f>
        <v>1</v>
      </c>
      <c r="T1647" s="99">
        <f>IF(AND(O1647&lt;='Product Ratings'!$M$5,O1647&gt;='Product Ratings'!$L$5),'Product Ratings'!$J$5,IF(AND(O1647&lt;='Product Ratings'!$M$6,O1647&gt;='Product Ratings'!$L$6),'Product Ratings'!$J$6,IF(AND(O1647&lt;='Product Ratings'!$M$7,O1647&gt;='Product Ratings'!$L$7),'Product Ratings'!$J$7,IF(AND(O1647&lt;='Product Ratings'!$M$8,O1647&gt;='Product Ratings'!$L$8),'Product Ratings'!$J$8,IF(O1647&gt;='Product Ratings'!$L$9,'Product Ratings'!$J$9)))))</f>
        <v>3</v>
      </c>
      <c r="U1647" s="99" t="b">
        <f>IF(AND(N1647&lt;='Product Ratings'!$R$5,N1647&gt;='Product Ratings'!$Q$5),'Product Ratings'!$O$5,IF(AND(N1647&lt;='Product Ratings'!$R$6,N1647&gt;='Product Ratings'!$Q$6),'Product Ratings'!$O$6,IF(AND(N1647&lt;='Product Ratings'!$R$7,N1647&gt;='Product Ratings'!$Q$7),'Product Ratings'!$O$7,IF(AND(N1647&lt;='Product Ratings'!$R$8,N1647&gt;='Product Ratings'!$Q$8),'Product Ratings'!$O$8,IF(N1647&gt;='Product Ratings'!$Q$9,'Product Ratings'!$O$9)))))</f>
        <v>0</v>
      </c>
      <c r="V1647" s="99">
        <f>IF(AND(P1647&lt;='Product Ratings'!$V$5,P1647&gt;='Product Ratings'!$U$5),'Product Ratings'!$S$5,IF(AND(P1647&lt;='Product Ratings'!$V$6,P1647&gt;='Product Ratings'!$U$6),'Product Ratings'!$S$6,IF(AND(P1647&lt;='Product Ratings'!$V$7,P1647&gt;='Product Ratings'!$U$7),'Product Ratings'!$S$7,IF(AND(P1647&lt;='Product Ratings'!$V$8,P1647&gt;='Product Ratings'!$U$8),'Product Ratings'!$S$8,IF(P1647&gt;='Product Ratings'!$U$9,'Product Ratings'!$S$9)))))</f>
        <v>5</v>
      </c>
      <c r="W1647" s="135">
        <f t="shared" si="6"/>
        <v>11</v>
      </c>
      <c r="X1647" s="90"/>
      <c r="Y1647" s="90"/>
      <c r="Z1647" s="90"/>
      <c r="AA1647" s="90"/>
      <c r="AB1647" s="90"/>
    </row>
    <row r="1648" ht="12.75" customHeight="1">
      <c r="A1648" s="87"/>
      <c r="B1648" s="90"/>
      <c r="C1648" s="90"/>
      <c r="D1648" s="126">
        <v>4.0</v>
      </c>
      <c r="E1648" s="127">
        <v>921.74</v>
      </c>
      <c r="F1648" s="128">
        <f t="shared" si="7"/>
        <v>599.131</v>
      </c>
      <c r="G1648" s="129">
        <f t="shared" si="1"/>
        <v>322.609</v>
      </c>
      <c r="H1648" s="130">
        <f t="shared" si="2"/>
        <v>0.35</v>
      </c>
      <c r="I1648" s="131">
        <v>44796.0</v>
      </c>
      <c r="J1648" s="132">
        <v>44832.0</v>
      </c>
      <c r="K1648" s="123"/>
      <c r="L1648" s="90"/>
      <c r="M1648" s="133">
        <f t="shared" si="3"/>
        <v>230.435</v>
      </c>
      <c r="N1648" s="99"/>
      <c r="O1648" s="133">
        <f t="shared" si="5"/>
        <v>149.78275</v>
      </c>
      <c r="P1648" s="134">
        <v>0.91</v>
      </c>
      <c r="Q1648" s="90"/>
      <c r="R1648" s="99">
        <f>IF(AND(H1648&lt;='Product Ratings'!$E$5,H1648&gt;='Product Ratings'!$D$5),'Product Ratings'!$C$5,IF(AND(H1648&lt;='Product Ratings'!$E$6,H1648&gt;='Product Ratings'!$D$6),'Product Ratings'!$C$6,IF(AND(H1648&lt;='Product Ratings'!$E$7,H1648&gt;='Product Ratings'!$D$7),'Product Ratings'!$C$7,IF(AND(H1648&lt;='Product Ratings'!$E$8,H1648&gt;='Product Ratings'!$D$8),'Product Ratings'!$C$8,IF(H1648&gt;='Product Ratings'!$D$9,'Product Ratings'!$C$9)))))</f>
        <v>2</v>
      </c>
      <c r="S1648" s="99">
        <f>IF(AND(D1648&lt;='Product Ratings'!$I$5,D1648&gt;='Product Ratings'!$H$5),'Product Ratings'!$F$5,IF(AND(D1648&lt;='Product Ratings'!$I$6,D1648&gt;='Product Ratings'!$H$6),'Product Ratings'!$F$6,IF(AND(D1648&lt;='Product Ratings'!$I$7,I1648&gt;='Product Ratings'!$H$7),'Product Ratings'!$F$7,IF(AND(D1648&lt;='Product Ratings'!$I$8,D1648&gt;='Product Ratings'!$H$8),'Product Ratings'!$F$8,IF(D1648&gt;='Product Ratings'!$H$9,'Product Ratings'!$F$9)))))</f>
        <v>1</v>
      </c>
      <c r="T1648" s="99">
        <f>IF(AND(O1648&lt;='Product Ratings'!$M$5,O1648&gt;='Product Ratings'!$L$5),'Product Ratings'!$J$5,IF(AND(O1648&lt;='Product Ratings'!$M$6,O1648&gt;='Product Ratings'!$L$6),'Product Ratings'!$J$6,IF(AND(O1648&lt;='Product Ratings'!$M$7,O1648&gt;='Product Ratings'!$L$7),'Product Ratings'!$J$7,IF(AND(O1648&lt;='Product Ratings'!$M$8,O1648&gt;='Product Ratings'!$L$8),'Product Ratings'!$J$8,IF(O1648&gt;='Product Ratings'!$L$9,'Product Ratings'!$J$9)))))</f>
        <v>2</v>
      </c>
      <c r="U1648" s="99" t="b">
        <f>IF(AND(N1648&lt;='Product Ratings'!$R$5,N1648&gt;='Product Ratings'!$Q$5),'Product Ratings'!$O$5,IF(AND(N1648&lt;='Product Ratings'!$R$6,N1648&gt;='Product Ratings'!$Q$6),'Product Ratings'!$O$6,IF(AND(N1648&lt;='Product Ratings'!$R$7,N1648&gt;='Product Ratings'!$Q$7),'Product Ratings'!$O$7,IF(AND(N1648&lt;='Product Ratings'!$R$8,N1648&gt;='Product Ratings'!$Q$8),'Product Ratings'!$O$8,IF(N1648&gt;='Product Ratings'!$Q$9,'Product Ratings'!$O$9)))))</f>
        <v>0</v>
      </c>
      <c r="V1648" s="99">
        <f>IF(AND(P1648&lt;='Product Ratings'!$V$5,P1648&gt;='Product Ratings'!$U$5),'Product Ratings'!$S$5,IF(AND(P1648&lt;='Product Ratings'!$V$6,P1648&gt;='Product Ratings'!$U$6),'Product Ratings'!$S$6,IF(AND(P1648&lt;='Product Ratings'!$V$7,P1648&gt;='Product Ratings'!$U$7),'Product Ratings'!$S$7,IF(AND(P1648&lt;='Product Ratings'!$V$8,P1648&gt;='Product Ratings'!$U$8),'Product Ratings'!$S$8,IF(P1648&gt;='Product Ratings'!$U$9,'Product Ratings'!$S$9)))))</f>
        <v>5</v>
      </c>
      <c r="W1648" s="135">
        <f t="shared" si="6"/>
        <v>10</v>
      </c>
      <c r="X1648" s="90"/>
      <c r="Y1648" s="90"/>
      <c r="Z1648" s="90"/>
      <c r="AA1648" s="90"/>
      <c r="AB1648" s="90"/>
    </row>
    <row r="1649" ht="12.75" customHeight="1">
      <c r="A1649" s="87"/>
      <c r="B1649" s="90"/>
      <c r="C1649" s="90"/>
      <c r="D1649" s="126">
        <v>5.0</v>
      </c>
      <c r="E1649" s="127">
        <v>390.0</v>
      </c>
      <c r="F1649" s="128">
        <f t="shared" si="7"/>
        <v>253.5</v>
      </c>
      <c r="G1649" s="129">
        <f t="shared" si="1"/>
        <v>136.5</v>
      </c>
      <c r="H1649" s="130">
        <f t="shared" si="2"/>
        <v>0.35</v>
      </c>
      <c r="I1649" s="131">
        <v>44797.0</v>
      </c>
      <c r="J1649" s="132">
        <v>44833.0</v>
      </c>
      <c r="K1649" s="123"/>
      <c r="L1649" s="90"/>
      <c r="M1649" s="133">
        <f t="shared" si="3"/>
        <v>78</v>
      </c>
      <c r="N1649" s="99"/>
      <c r="O1649" s="133">
        <f t="shared" si="5"/>
        <v>50.7</v>
      </c>
      <c r="P1649" s="134">
        <v>0.94</v>
      </c>
      <c r="Q1649" s="90"/>
      <c r="R1649" s="99">
        <f>IF(AND(H1649&lt;='Product Ratings'!$E$5,H1649&gt;='Product Ratings'!$D$5),'Product Ratings'!$C$5,IF(AND(H1649&lt;='Product Ratings'!$E$6,H1649&gt;='Product Ratings'!$D$6),'Product Ratings'!$C$6,IF(AND(H1649&lt;='Product Ratings'!$E$7,H1649&gt;='Product Ratings'!$D$7),'Product Ratings'!$C$7,IF(AND(H1649&lt;='Product Ratings'!$E$8,H1649&gt;='Product Ratings'!$D$8),'Product Ratings'!$C$8,IF(H1649&gt;='Product Ratings'!$D$9,'Product Ratings'!$C$9)))))</f>
        <v>2</v>
      </c>
      <c r="S1649" s="99">
        <f>IF(AND(D1649&lt;='Product Ratings'!$I$5,D1649&gt;='Product Ratings'!$H$5),'Product Ratings'!$F$5,IF(AND(D1649&lt;='Product Ratings'!$I$6,D1649&gt;='Product Ratings'!$H$6),'Product Ratings'!$F$6,IF(AND(D1649&lt;='Product Ratings'!$I$7,I1649&gt;='Product Ratings'!$H$7),'Product Ratings'!$F$7,IF(AND(D1649&lt;='Product Ratings'!$I$8,D1649&gt;='Product Ratings'!$H$8),'Product Ratings'!$F$8,IF(D1649&gt;='Product Ratings'!$H$9,'Product Ratings'!$F$9)))))</f>
        <v>1</v>
      </c>
      <c r="T1649" s="99">
        <f>IF(AND(O1649&lt;='Product Ratings'!$M$5,O1649&gt;='Product Ratings'!$L$5),'Product Ratings'!$J$5,IF(AND(O1649&lt;='Product Ratings'!$M$6,O1649&gt;='Product Ratings'!$L$6),'Product Ratings'!$J$6,IF(AND(O1649&lt;='Product Ratings'!$M$7,O1649&gt;='Product Ratings'!$L$7),'Product Ratings'!$J$7,IF(AND(O1649&lt;='Product Ratings'!$M$8,O1649&gt;='Product Ratings'!$L$8),'Product Ratings'!$J$8,IF(O1649&gt;='Product Ratings'!$L$9,'Product Ratings'!$J$9)))))</f>
        <v>3</v>
      </c>
      <c r="U1649" s="99" t="b">
        <f>IF(AND(N1649&lt;='Product Ratings'!$R$5,N1649&gt;='Product Ratings'!$Q$5),'Product Ratings'!$O$5,IF(AND(N1649&lt;='Product Ratings'!$R$6,N1649&gt;='Product Ratings'!$Q$6),'Product Ratings'!$O$6,IF(AND(N1649&lt;='Product Ratings'!$R$7,N1649&gt;='Product Ratings'!$Q$7),'Product Ratings'!$O$7,IF(AND(N1649&lt;='Product Ratings'!$R$8,N1649&gt;='Product Ratings'!$Q$8),'Product Ratings'!$O$8,IF(N1649&gt;='Product Ratings'!$Q$9,'Product Ratings'!$O$9)))))</f>
        <v>0</v>
      </c>
      <c r="V1649" s="99">
        <f>IF(AND(P1649&lt;='Product Ratings'!$V$5,P1649&gt;='Product Ratings'!$U$5),'Product Ratings'!$S$5,IF(AND(P1649&lt;='Product Ratings'!$V$6,P1649&gt;='Product Ratings'!$U$6),'Product Ratings'!$S$6,IF(AND(P1649&lt;='Product Ratings'!$V$7,P1649&gt;='Product Ratings'!$U$7),'Product Ratings'!$S$7,IF(AND(P1649&lt;='Product Ratings'!$V$8,P1649&gt;='Product Ratings'!$U$8),'Product Ratings'!$S$8,IF(P1649&gt;='Product Ratings'!$U$9,'Product Ratings'!$S$9)))))</f>
        <v>5</v>
      </c>
      <c r="W1649" s="135">
        <f t="shared" si="6"/>
        <v>11</v>
      </c>
      <c r="X1649" s="90"/>
      <c r="Y1649" s="90"/>
      <c r="Z1649" s="90"/>
      <c r="AA1649" s="90"/>
      <c r="AB1649" s="90"/>
    </row>
    <row r="1650" ht="12.75" customHeight="1">
      <c r="A1650" s="87"/>
      <c r="B1650" s="90"/>
      <c r="C1650" s="90"/>
      <c r="D1650" s="126">
        <v>6.0</v>
      </c>
      <c r="E1650" s="127">
        <v>106.52</v>
      </c>
      <c r="F1650" s="128">
        <f t="shared" si="7"/>
        <v>69.238</v>
      </c>
      <c r="G1650" s="129">
        <f t="shared" si="1"/>
        <v>37.282</v>
      </c>
      <c r="H1650" s="130">
        <f t="shared" si="2"/>
        <v>0.35</v>
      </c>
      <c r="I1650" s="131">
        <v>44798.0</v>
      </c>
      <c r="J1650" s="132">
        <v>44834.0</v>
      </c>
      <c r="K1650" s="123"/>
      <c r="L1650" s="90"/>
      <c r="M1650" s="133">
        <f t="shared" si="3"/>
        <v>17.75333333</v>
      </c>
      <c r="N1650" s="99"/>
      <c r="O1650" s="133">
        <f t="shared" si="5"/>
        <v>11.53966667</v>
      </c>
      <c r="P1650" s="134">
        <v>0.97</v>
      </c>
      <c r="Q1650" s="90"/>
      <c r="R1650" s="99">
        <f>IF(AND(H1650&lt;='Product Ratings'!$E$5,H1650&gt;='Product Ratings'!$D$5),'Product Ratings'!$C$5,IF(AND(H1650&lt;='Product Ratings'!$E$6,H1650&gt;='Product Ratings'!$D$6),'Product Ratings'!$C$6,IF(AND(H1650&lt;='Product Ratings'!$E$7,H1650&gt;='Product Ratings'!$D$7),'Product Ratings'!$C$7,IF(AND(H1650&lt;='Product Ratings'!$E$8,H1650&gt;='Product Ratings'!$D$8),'Product Ratings'!$C$8,IF(H1650&gt;='Product Ratings'!$D$9,'Product Ratings'!$C$9)))))</f>
        <v>2</v>
      </c>
      <c r="S1650" s="99">
        <f>IF(AND(D1650&lt;='Product Ratings'!$I$5,D1650&gt;='Product Ratings'!$H$5),'Product Ratings'!$F$5,IF(AND(D1650&lt;='Product Ratings'!$I$6,D1650&gt;='Product Ratings'!$H$6),'Product Ratings'!$F$6,IF(AND(D1650&lt;='Product Ratings'!$I$7,I1650&gt;='Product Ratings'!$H$7),'Product Ratings'!$F$7,IF(AND(D1650&lt;='Product Ratings'!$I$8,D1650&gt;='Product Ratings'!$H$8),'Product Ratings'!$F$8,IF(D1650&gt;='Product Ratings'!$H$9,'Product Ratings'!$F$9)))))</f>
        <v>2</v>
      </c>
      <c r="T1650" s="99">
        <f>IF(AND(O1650&lt;='Product Ratings'!$M$5,O1650&gt;='Product Ratings'!$L$5),'Product Ratings'!$J$5,IF(AND(O1650&lt;='Product Ratings'!$M$6,O1650&gt;='Product Ratings'!$L$6),'Product Ratings'!$J$6,IF(AND(O1650&lt;='Product Ratings'!$M$7,O1650&gt;='Product Ratings'!$L$7),'Product Ratings'!$J$7,IF(AND(O1650&lt;='Product Ratings'!$M$8,O1650&gt;='Product Ratings'!$L$8),'Product Ratings'!$J$8,IF(O1650&gt;='Product Ratings'!$L$9,'Product Ratings'!$J$9)))))</f>
        <v>5</v>
      </c>
      <c r="U1650" s="99" t="b">
        <f>IF(AND(N1650&lt;='Product Ratings'!$R$5,N1650&gt;='Product Ratings'!$Q$5),'Product Ratings'!$O$5,IF(AND(N1650&lt;='Product Ratings'!$R$6,N1650&gt;='Product Ratings'!$Q$6),'Product Ratings'!$O$6,IF(AND(N1650&lt;='Product Ratings'!$R$7,N1650&gt;='Product Ratings'!$Q$7),'Product Ratings'!$O$7,IF(AND(N1650&lt;='Product Ratings'!$R$8,N1650&gt;='Product Ratings'!$Q$8),'Product Ratings'!$O$8,IF(N1650&gt;='Product Ratings'!$Q$9,'Product Ratings'!$O$9)))))</f>
        <v>0</v>
      </c>
      <c r="V1650" s="99">
        <f>IF(AND(P1650&lt;='Product Ratings'!$V$5,P1650&gt;='Product Ratings'!$U$5),'Product Ratings'!$S$5,IF(AND(P1650&lt;='Product Ratings'!$V$6,P1650&gt;='Product Ratings'!$U$6),'Product Ratings'!$S$6,IF(AND(P1650&lt;='Product Ratings'!$V$7,P1650&gt;='Product Ratings'!$U$7),'Product Ratings'!$S$7,IF(AND(P1650&lt;='Product Ratings'!$V$8,P1650&gt;='Product Ratings'!$U$8),'Product Ratings'!$S$8,IF(P1650&gt;='Product Ratings'!$U$9,'Product Ratings'!$S$9)))))</f>
        <v>5</v>
      </c>
      <c r="W1650" s="135">
        <f t="shared" si="6"/>
        <v>14</v>
      </c>
      <c r="X1650" s="90"/>
      <c r="Y1650" s="90"/>
      <c r="Z1650" s="90"/>
      <c r="AA1650" s="90"/>
      <c r="AB1650" s="90"/>
    </row>
    <row r="1651" ht="12.75" customHeight="1">
      <c r="A1651" s="87"/>
      <c r="B1651" s="90"/>
      <c r="C1651" s="90"/>
      <c r="D1651" s="126">
        <v>1.0</v>
      </c>
      <c r="E1651" s="127">
        <v>30.43</v>
      </c>
      <c r="F1651" s="128">
        <f t="shared" si="7"/>
        <v>19.7795</v>
      </c>
      <c r="G1651" s="129">
        <f t="shared" si="1"/>
        <v>10.6505</v>
      </c>
      <c r="H1651" s="130">
        <f t="shared" si="2"/>
        <v>0.35</v>
      </c>
      <c r="I1651" s="131">
        <v>44799.0</v>
      </c>
      <c r="J1651" s="132">
        <v>44835.0</v>
      </c>
      <c r="K1651" s="123"/>
      <c r="L1651" s="90"/>
      <c r="M1651" s="133">
        <f t="shared" si="3"/>
        <v>30.43</v>
      </c>
      <c r="N1651" s="99"/>
      <c r="O1651" s="133">
        <f t="shared" si="5"/>
        <v>19.7795</v>
      </c>
      <c r="P1651" s="134">
        <v>0.93</v>
      </c>
      <c r="Q1651" s="90"/>
      <c r="R1651" s="99">
        <f>IF(AND(H1651&lt;='Product Ratings'!$E$5,H1651&gt;='Product Ratings'!$D$5),'Product Ratings'!$C$5,IF(AND(H1651&lt;='Product Ratings'!$E$6,H1651&gt;='Product Ratings'!$D$6),'Product Ratings'!$C$6,IF(AND(H1651&lt;='Product Ratings'!$E$7,H1651&gt;='Product Ratings'!$D$7),'Product Ratings'!$C$7,IF(AND(H1651&lt;='Product Ratings'!$E$8,H1651&gt;='Product Ratings'!$D$8),'Product Ratings'!$C$8,IF(H1651&gt;='Product Ratings'!$D$9,'Product Ratings'!$C$9)))))</f>
        <v>2</v>
      </c>
      <c r="S1651" s="99">
        <f>IF(AND(D1651&lt;='Product Ratings'!$I$5,D1651&gt;='Product Ratings'!$H$5),'Product Ratings'!$F$5,IF(AND(D1651&lt;='Product Ratings'!$I$6,D1651&gt;='Product Ratings'!$H$6),'Product Ratings'!$F$6,IF(AND(D1651&lt;='Product Ratings'!$I$7,I1651&gt;='Product Ratings'!$H$7),'Product Ratings'!$F$7,IF(AND(D1651&lt;='Product Ratings'!$I$8,D1651&gt;='Product Ratings'!$H$8),'Product Ratings'!$F$8,IF(D1651&gt;='Product Ratings'!$H$9,'Product Ratings'!$F$9)))))</f>
        <v>1</v>
      </c>
      <c r="T1651" s="99">
        <f>IF(AND(O1651&lt;='Product Ratings'!$M$5,O1651&gt;='Product Ratings'!$L$5),'Product Ratings'!$J$5,IF(AND(O1651&lt;='Product Ratings'!$M$6,O1651&gt;='Product Ratings'!$L$6),'Product Ratings'!$J$6,IF(AND(O1651&lt;='Product Ratings'!$M$7,O1651&gt;='Product Ratings'!$L$7),'Product Ratings'!$J$7,IF(AND(O1651&lt;='Product Ratings'!$M$8,O1651&gt;='Product Ratings'!$L$8),'Product Ratings'!$J$8,IF(O1651&gt;='Product Ratings'!$L$9,'Product Ratings'!$J$9)))))</f>
        <v>5</v>
      </c>
      <c r="U1651" s="99" t="b">
        <f>IF(AND(N1651&lt;='Product Ratings'!$R$5,N1651&gt;='Product Ratings'!$Q$5),'Product Ratings'!$O$5,IF(AND(N1651&lt;='Product Ratings'!$R$6,N1651&gt;='Product Ratings'!$Q$6),'Product Ratings'!$O$6,IF(AND(N1651&lt;='Product Ratings'!$R$7,N1651&gt;='Product Ratings'!$Q$7),'Product Ratings'!$O$7,IF(AND(N1651&lt;='Product Ratings'!$R$8,N1651&gt;='Product Ratings'!$Q$8),'Product Ratings'!$O$8,IF(N1651&gt;='Product Ratings'!$Q$9,'Product Ratings'!$O$9)))))</f>
        <v>0</v>
      </c>
      <c r="V1651" s="99">
        <f>IF(AND(P1651&lt;='Product Ratings'!$V$5,P1651&gt;='Product Ratings'!$U$5),'Product Ratings'!$S$5,IF(AND(P1651&lt;='Product Ratings'!$V$6,P1651&gt;='Product Ratings'!$U$6),'Product Ratings'!$S$6,IF(AND(P1651&lt;='Product Ratings'!$V$7,P1651&gt;='Product Ratings'!$U$7),'Product Ratings'!$S$7,IF(AND(P1651&lt;='Product Ratings'!$V$8,P1651&gt;='Product Ratings'!$U$8),'Product Ratings'!$S$8,IF(P1651&gt;='Product Ratings'!$U$9,'Product Ratings'!$S$9)))))</f>
        <v>5</v>
      </c>
      <c r="W1651" s="135">
        <f t="shared" si="6"/>
        <v>13</v>
      </c>
      <c r="X1651" s="90"/>
      <c r="Y1651" s="90"/>
      <c r="Z1651" s="90"/>
      <c r="AA1651" s="90"/>
      <c r="AB1651" s="90"/>
    </row>
    <row r="1652" ht="12.75" customHeight="1">
      <c r="A1652" s="87"/>
      <c r="B1652" s="90"/>
      <c r="C1652" s="90"/>
      <c r="D1652" s="126">
        <v>2.0</v>
      </c>
      <c r="E1652" s="127">
        <v>21.3</v>
      </c>
      <c r="F1652" s="128">
        <f t="shared" si="7"/>
        <v>13.845</v>
      </c>
      <c r="G1652" s="129">
        <f t="shared" si="1"/>
        <v>7.455</v>
      </c>
      <c r="H1652" s="130">
        <f t="shared" si="2"/>
        <v>0.35</v>
      </c>
      <c r="I1652" s="131">
        <v>44800.0</v>
      </c>
      <c r="J1652" s="132">
        <v>44836.0</v>
      </c>
      <c r="K1652" s="123"/>
      <c r="L1652" s="90"/>
      <c r="M1652" s="133">
        <f t="shared" si="3"/>
        <v>10.65</v>
      </c>
      <c r="N1652" s="99"/>
      <c r="O1652" s="133">
        <f t="shared" si="5"/>
        <v>6.9225</v>
      </c>
      <c r="P1652" s="134">
        <v>0.65</v>
      </c>
      <c r="Q1652" s="90"/>
      <c r="R1652" s="99">
        <f>IF(AND(H1652&lt;='Product Ratings'!$E$5,H1652&gt;='Product Ratings'!$D$5),'Product Ratings'!$C$5,IF(AND(H1652&lt;='Product Ratings'!$E$6,H1652&gt;='Product Ratings'!$D$6),'Product Ratings'!$C$6,IF(AND(H1652&lt;='Product Ratings'!$E$7,H1652&gt;='Product Ratings'!$D$7),'Product Ratings'!$C$7,IF(AND(H1652&lt;='Product Ratings'!$E$8,H1652&gt;='Product Ratings'!$D$8),'Product Ratings'!$C$8,IF(H1652&gt;='Product Ratings'!$D$9,'Product Ratings'!$C$9)))))</f>
        <v>2</v>
      </c>
      <c r="S1652" s="99">
        <f>IF(AND(D1652&lt;='Product Ratings'!$I$5,D1652&gt;='Product Ratings'!$H$5),'Product Ratings'!$F$5,IF(AND(D1652&lt;='Product Ratings'!$I$6,D1652&gt;='Product Ratings'!$H$6),'Product Ratings'!$F$6,IF(AND(D1652&lt;='Product Ratings'!$I$7,I1652&gt;='Product Ratings'!$H$7),'Product Ratings'!$F$7,IF(AND(D1652&lt;='Product Ratings'!$I$8,D1652&gt;='Product Ratings'!$H$8),'Product Ratings'!$F$8,IF(D1652&gt;='Product Ratings'!$H$9,'Product Ratings'!$F$9)))))</f>
        <v>1</v>
      </c>
      <c r="T1652" s="99">
        <f>IF(AND(O1652&lt;='Product Ratings'!$M$5,O1652&gt;='Product Ratings'!$L$5),'Product Ratings'!$J$5,IF(AND(O1652&lt;='Product Ratings'!$M$6,O1652&gt;='Product Ratings'!$L$6),'Product Ratings'!$J$6,IF(AND(O1652&lt;='Product Ratings'!$M$7,O1652&gt;='Product Ratings'!$L$7),'Product Ratings'!$J$7,IF(AND(O1652&lt;='Product Ratings'!$M$8,O1652&gt;='Product Ratings'!$L$8),'Product Ratings'!$J$8,IF(O1652&gt;='Product Ratings'!$L$9,'Product Ratings'!$J$9)))))</f>
        <v>5</v>
      </c>
      <c r="U1652" s="99" t="b">
        <f>IF(AND(N1652&lt;='Product Ratings'!$R$5,N1652&gt;='Product Ratings'!$Q$5),'Product Ratings'!$O$5,IF(AND(N1652&lt;='Product Ratings'!$R$6,N1652&gt;='Product Ratings'!$Q$6),'Product Ratings'!$O$6,IF(AND(N1652&lt;='Product Ratings'!$R$7,N1652&gt;='Product Ratings'!$Q$7),'Product Ratings'!$O$7,IF(AND(N1652&lt;='Product Ratings'!$R$8,N1652&gt;='Product Ratings'!$Q$8),'Product Ratings'!$O$8,IF(N1652&gt;='Product Ratings'!$Q$9,'Product Ratings'!$O$9)))))</f>
        <v>0</v>
      </c>
      <c r="V1652" s="99">
        <f>IF(AND(P1652&lt;='Product Ratings'!$V$5,P1652&gt;='Product Ratings'!$U$5),'Product Ratings'!$S$5,IF(AND(P1652&lt;='Product Ratings'!$V$6,P1652&gt;='Product Ratings'!$U$6),'Product Ratings'!$S$6,IF(AND(P1652&lt;='Product Ratings'!$V$7,P1652&gt;='Product Ratings'!$U$7),'Product Ratings'!$S$7,IF(AND(P1652&lt;='Product Ratings'!$V$8,P1652&gt;='Product Ratings'!$U$8),'Product Ratings'!$S$8,IF(P1652&gt;='Product Ratings'!$U$9,'Product Ratings'!$S$9)))))</f>
        <v>5</v>
      </c>
      <c r="W1652" s="135">
        <f t="shared" si="6"/>
        <v>13</v>
      </c>
      <c r="X1652" s="90"/>
      <c r="Y1652" s="90"/>
      <c r="Z1652" s="90"/>
      <c r="AA1652" s="90"/>
      <c r="AB1652" s="90"/>
    </row>
    <row r="1653" ht="12.75" customHeight="1">
      <c r="A1653" s="87"/>
      <c r="B1653" s="90"/>
      <c r="C1653" s="90"/>
      <c r="D1653" s="126">
        <v>3.0</v>
      </c>
      <c r="E1653" s="127">
        <v>100.43</v>
      </c>
      <c r="F1653" s="128">
        <f t="shared" si="7"/>
        <v>65.2795</v>
      </c>
      <c r="G1653" s="129">
        <f t="shared" si="1"/>
        <v>35.1505</v>
      </c>
      <c r="H1653" s="130">
        <f t="shared" si="2"/>
        <v>0.35</v>
      </c>
      <c r="I1653" s="131">
        <v>44801.0</v>
      </c>
      <c r="J1653" s="132">
        <v>44837.0</v>
      </c>
      <c r="K1653" s="123"/>
      <c r="L1653" s="90"/>
      <c r="M1653" s="133">
        <f t="shared" si="3"/>
        <v>33.47666667</v>
      </c>
      <c r="N1653" s="99"/>
      <c r="O1653" s="133">
        <f t="shared" si="5"/>
        <v>21.75983333</v>
      </c>
      <c r="P1653" s="134">
        <v>0.45</v>
      </c>
      <c r="Q1653" s="90"/>
      <c r="R1653" s="99">
        <f>IF(AND(H1653&lt;='Product Ratings'!$E$5,H1653&gt;='Product Ratings'!$D$5),'Product Ratings'!$C$5,IF(AND(H1653&lt;='Product Ratings'!$E$6,H1653&gt;='Product Ratings'!$D$6),'Product Ratings'!$C$6,IF(AND(H1653&lt;='Product Ratings'!$E$7,H1653&gt;='Product Ratings'!$D$7),'Product Ratings'!$C$7,IF(AND(H1653&lt;='Product Ratings'!$E$8,H1653&gt;='Product Ratings'!$D$8),'Product Ratings'!$C$8,IF(H1653&gt;='Product Ratings'!$D$9,'Product Ratings'!$C$9)))))</f>
        <v>2</v>
      </c>
      <c r="S1653" s="99">
        <f>IF(AND(D1653&lt;='Product Ratings'!$I$5,D1653&gt;='Product Ratings'!$H$5),'Product Ratings'!$F$5,IF(AND(D1653&lt;='Product Ratings'!$I$6,D1653&gt;='Product Ratings'!$H$6),'Product Ratings'!$F$6,IF(AND(D1653&lt;='Product Ratings'!$I$7,I1653&gt;='Product Ratings'!$H$7),'Product Ratings'!$F$7,IF(AND(D1653&lt;='Product Ratings'!$I$8,D1653&gt;='Product Ratings'!$H$8),'Product Ratings'!$F$8,IF(D1653&gt;='Product Ratings'!$H$9,'Product Ratings'!$F$9)))))</f>
        <v>1</v>
      </c>
      <c r="T1653" s="99">
        <f>IF(AND(O1653&lt;='Product Ratings'!$M$5,O1653&gt;='Product Ratings'!$L$5),'Product Ratings'!$J$5,IF(AND(O1653&lt;='Product Ratings'!$M$6,O1653&gt;='Product Ratings'!$L$6),'Product Ratings'!$J$6,IF(AND(O1653&lt;='Product Ratings'!$M$7,O1653&gt;='Product Ratings'!$L$7),'Product Ratings'!$J$7,IF(AND(O1653&lt;='Product Ratings'!$M$8,O1653&gt;='Product Ratings'!$L$8),'Product Ratings'!$J$8,IF(O1653&gt;='Product Ratings'!$L$9,'Product Ratings'!$J$9)))))</f>
        <v>5</v>
      </c>
      <c r="U1653" s="99" t="b">
        <f>IF(AND(N1653&lt;='Product Ratings'!$R$5,N1653&gt;='Product Ratings'!$Q$5),'Product Ratings'!$O$5,IF(AND(N1653&lt;='Product Ratings'!$R$6,N1653&gt;='Product Ratings'!$Q$6),'Product Ratings'!$O$6,IF(AND(N1653&lt;='Product Ratings'!$R$7,N1653&gt;='Product Ratings'!$Q$7),'Product Ratings'!$O$7,IF(AND(N1653&lt;='Product Ratings'!$R$8,N1653&gt;='Product Ratings'!$Q$8),'Product Ratings'!$O$8,IF(N1653&gt;='Product Ratings'!$Q$9,'Product Ratings'!$O$9)))))</f>
        <v>0</v>
      </c>
      <c r="V1653" s="99">
        <f>IF(AND(P1653&lt;='Product Ratings'!$V$5,P1653&gt;='Product Ratings'!$U$5),'Product Ratings'!$S$5,IF(AND(P1653&lt;='Product Ratings'!$V$6,P1653&gt;='Product Ratings'!$U$6),'Product Ratings'!$S$6,IF(AND(P1653&lt;='Product Ratings'!$V$7,P1653&gt;='Product Ratings'!$U$7),'Product Ratings'!$S$7,IF(AND(P1653&lt;='Product Ratings'!$V$8,P1653&gt;='Product Ratings'!$U$8),'Product Ratings'!$S$8,IF(P1653&gt;='Product Ratings'!$U$9,'Product Ratings'!$S$9)))))</f>
        <v>4</v>
      </c>
      <c r="W1653" s="135">
        <f t="shared" si="6"/>
        <v>12</v>
      </c>
      <c r="X1653" s="90"/>
      <c r="Y1653" s="90"/>
      <c r="Z1653" s="90"/>
      <c r="AA1653" s="90"/>
      <c r="AB1653" s="90"/>
    </row>
    <row r="1654" ht="12.75" customHeight="1">
      <c r="A1654" s="87"/>
      <c r="B1654" s="90"/>
      <c r="C1654" s="90"/>
      <c r="D1654" s="126">
        <v>4.0</v>
      </c>
      <c r="E1654" s="127">
        <v>33.48</v>
      </c>
      <c r="F1654" s="128">
        <f t="shared" si="7"/>
        <v>21.762</v>
      </c>
      <c r="G1654" s="129">
        <f t="shared" si="1"/>
        <v>11.718</v>
      </c>
      <c r="H1654" s="130">
        <f t="shared" si="2"/>
        <v>0.35</v>
      </c>
      <c r="I1654" s="131">
        <v>44802.0</v>
      </c>
      <c r="J1654" s="132">
        <v>44838.0</v>
      </c>
      <c r="K1654" s="123"/>
      <c r="L1654" s="90"/>
      <c r="M1654" s="133">
        <f t="shared" si="3"/>
        <v>8.37</v>
      </c>
      <c r="N1654" s="99"/>
      <c r="O1654" s="133">
        <f t="shared" si="5"/>
        <v>5.4405</v>
      </c>
      <c r="P1654" s="134">
        <v>0.48</v>
      </c>
      <c r="Q1654" s="90"/>
      <c r="R1654" s="99">
        <f>IF(AND(H1654&lt;='Product Ratings'!$E$5,H1654&gt;='Product Ratings'!$D$5),'Product Ratings'!$C$5,IF(AND(H1654&lt;='Product Ratings'!$E$6,H1654&gt;='Product Ratings'!$D$6),'Product Ratings'!$C$6,IF(AND(H1654&lt;='Product Ratings'!$E$7,H1654&gt;='Product Ratings'!$D$7),'Product Ratings'!$C$7,IF(AND(H1654&lt;='Product Ratings'!$E$8,H1654&gt;='Product Ratings'!$D$8),'Product Ratings'!$C$8,IF(H1654&gt;='Product Ratings'!$D$9,'Product Ratings'!$C$9)))))</f>
        <v>2</v>
      </c>
      <c r="S1654" s="99">
        <f>IF(AND(D1654&lt;='Product Ratings'!$I$5,D1654&gt;='Product Ratings'!$H$5),'Product Ratings'!$F$5,IF(AND(D1654&lt;='Product Ratings'!$I$6,D1654&gt;='Product Ratings'!$H$6),'Product Ratings'!$F$6,IF(AND(D1654&lt;='Product Ratings'!$I$7,I1654&gt;='Product Ratings'!$H$7),'Product Ratings'!$F$7,IF(AND(D1654&lt;='Product Ratings'!$I$8,D1654&gt;='Product Ratings'!$H$8),'Product Ratings'!$F$8,IF(D1654&gt;='Product Ratings'!$H$9,'Product Ratings'!$F$9)))))</f>
        <v>1</v>
      </c>
      <c r="T1654" s="99">
        <f>IF(AND(O1654&lt;='Product Ratings'!$M$5,O1654&gt;='Product Ratings'!$L$5),'Product Ratings'!$J$5,IF(AND(O1654&lt;='Product Ratings'!$M$6,O1654&gt;='Product Ratings'!$L$6),'Product Ratings'!$J$6,IF(AND(O1654&lt;='Product Ratings'!$M$7,O1654&gt;='Product Ratings'!$L$7),'Product Ratings'!$J$7,IF(AND(O1654&lt;='Product Ratings'!$M$8,O1654&gt;='Product Ratings'!$L$8),'Product Ratings'!$J$8,IF(O1654&gt;='Product Ratings'!$L$9,'Product Ratings'!$J$9)))))</f>
        <v>5</v>
      </c>
      <c r="U1654" s="99" t="b">
        <f>IF(AND(N1654&lt;='Product Ratings'!$R$5,N1654&gt;='Product Ratings'!$Q$5),'Product Ratings'!$O$5,IF(AND(N1654&lt;='Product Ratings'!$R$6,N1654&gt;='Product Ratings'!$Q$6),'Product Ratings'!$O$6,IF(AND(N1654&lt;='Product Ratings'!$R$7,N1654&gt;='Product Ratings'!$Q$7),'Product Ratings'!$O$7,IF(AND(N1654&lt;='Product Ratings'!$R$8,N1654&gt;='Product Ratings'!$Q$8),'Product Ratings'!$O$8,IF(N1654&gt;='Product Ratings'!$Q$9,'Product Ratings'!$O$9)))))</f>
        <v>0</v>
      </c>
      <c r="V1654" s="99">
        <f>IF(AND(P1654&lt;='Product Ratings'!$V$5,P1654&gt;='Product Ratings'!$U$5),'Product Ratings'!$S$5,IF(AND(P1654&lt;='Product Ratings'!$V$6,P1654&gt;='Product Ratings'!$U$6),'Product Ratings'!$S$6,IF(AND(P1654&lt;='Product Ratings'!$V$7,P1654&gt;='Product Ratings'!$U$7),'Product Ratings'!$S$7,IF(AND(P1654&lt;='Product Ratings'!$V$8,P1654&gt;='Product Ratings'!$U$8),'Product Ratings'!$S$8,IF(P1654&gt;='Product Ratings'!$U$9,'Product Ratings'!$S$9)))))</f>
        <v>4</v>
      </c>
      <c r="W1654" s="135">
        <f t="shared" si="6"/>
        <v>12</v>
      </c>
      <c r="X1654" s="90"/>
      <c r="Y1654" s="90"/>
      <c r="Z1654" s="90"/>
      <c r="AA1654" s="90"/>
      <c r="AB1654" s="90"/>
    </row>
    <row r="1655" ht="12.75" customHeight="1">
      <c r="A1655" s="87"/>
      <c r="B1655" s="90"/>
      <c r="C1655" s="90"/>
      <c r="D1655" s="126">
        <v>5.0</v>
      </c>
      <c r="E1655" s="127">
        <v>1774.35</v>
      </c>
      <c r="F1655" s="128">
        <f t="shared" si="7"/>
        <v>1153.3275</v>
      </c>
      <c r="G1655" s="129">
        <f t="shared" si="1"/>
        <v>621.0225</v>
      </c>
      <c r="H1655" s="130">
        <f t="shared" si="2"/>
        <v>0.35</v>
      </c>
      <c r="I1655" s="131">
        <v>44803.0</v>
      </c>
      <c r="J1655" s="132">
        <v>44839.0</v>
      </c>
      <c r="K1655" s="123"/>
      <c r="L1655" s="90"/>
      <c r="M1655" s="133">
        <f t="shared" si="3"/>
        <v>354.87</v>
      </c>
      <c r="N1655" s="99"/>
      <c r="O1655" s="133">
        <f t="shared" si="5"/>
        <v>230.6655</v>
      </c>
      <c r="P1655" s="134">
        <v>0.43</v>
      </c>
      <c r="Q1655" s="90"/>
      <c r="R1655" s="99">
        <f>IF(AND(H1655&lt;='Product Ratings'!$E$5,H1655&gt;='Product Ratings'!$D$5),'Product Ratings'!$C$5,IF(AND(H1655&lt;='Product Ratings'!$E$6,H1655&gt;='Product Ratings'!$D$6),'Product Ratings'!$C$6,IF(AND(H1655&lt;='Product Ratings'!$E$7,H1655&gt;='Product Ratings'!$D$7),'Product Ratings'!$C$7,IF(AND(H1655&lt;='Product Ratings'!$E$8,H1655&gt;='Product Ratings'!$D$8),'Product Ratings'!$C$8,IF(H1655&gt;='Product Ratings'!$D$9,'Product Ratings'!$C$9)))))</f>
        <v>2</v>
      </c>
      <c r="S1655" s="99">
        <f>IF(AND(D1655&lt;='Product Ratings'!$I$5,D1655&gt;='Product Ratings'!$H$5),'Product Ratings'!$F$5,IF(AND(D1655&lt;='Product Ratings'!$I$6,D1655&gt;='Product Ratings'!$H$6),'Product Ratings'!$F$6,IF(AND(D1655&lt;='Product Ratings'!$I$7,I1655&gt;='Product Ratings'!$H$7),'Product Ratings'!$F$7,IF(AND(D1655&lt;='Product Ratings'!$I$8,D1655&gt;='Product Ratings'!$H$8),'Product Ratings'!$F$8,IF(D1655&gt;='Product Ratings'!$H$9,'Product Ratings'!$F$9)))))</f>
        <v>1</v>
      </c>
      <c r="T1655" s="99">
        <f>IF(AND(O1655&lt;='Product Ratings'!$M$5,O1655&gt;='Product Ratings'!$L$5),'Product Ratings'!$J$5,IF(AND(O1655&lt;='Product Ratings'!$M$6,O1655&gt;='Product Ratings'!$L$6),'Product Ratings'!$J$6,IF(AND(O1655&lt;='Product Ratings'!$M$7,O1655&gt;='Product Ratings'!$L$7),'Product Ratings'!$J$7,IF(AND(O1655&lt;='Product Ratings'!$M$8,O1655&gt;='Product Ratings'!$L$8),'Product Ratings'!$J$8,IF(O1655&gt;='Product Ratings'!$L$9,'Product Ratings'!$J$9)))))</f>
        <v>1</v>
      </c>
      <c r="U1655" s="99" t="b">
        <f>IF(AND(N1655&lt;='Product Ratings'!$R$5,N1655&gt;='Product Ratings'!$Q$5),'Product Ratings'!$O$5,IF(AND(N1655&lt;='Product Ratings'!$R$6,N1655&gt;='Product Ratings'!$Q$6),'Product Ratings'!$O$6,IF(AND(N1655&lt;='Product Ratings'!$R$7,N1655&gt;='Product Ratings'!$Q$7),'Product Ratings'!$O$7,IF(AND(N1655&lt;='Product Ratings'!$R$8,N1655&gt;='Product Ratings'!$Q$8),'Product Ratings'!$O$8,IF(N1655&gt;='Product Ratings'!$Q$9,'Product Ratings'!$O$9)))))</f>
        <v>0</v>
      </c>
      <c r="V1655" s="99">
        <f>IF(AND(P1655&lt;='Product Ratings'!$V$5,P1655&gt;='Product Ratings'!$U$5),'Product Ratings'!$S$5,IF(AND(P1655&lt;='Product Ratings'!$V$6,P1655&gt;='Product Ratings'!$U$6),'Product Ratings'!$S$6,IF(AND(P1655&lt;='Product Ratings'!$V$7,P1655&gt;='Product Ratings'!$U$7),'Product Ratings'!$S$7,IF(AND(P1655&lt;='Product Ratings'!$V$8,P1655&gt;='Product Ratings'!$U$8),'Product Ratings'!$S$8,IF(P1655&gt;='Product Ratings'!$U$9,'Product Ratings'!$S$9)))))</f>
        <v>4</v>
      </c>
      <c r="W1655" s="135">
        <f t="shared" si="6"/>
        <v>8</v>
      </c>
      <c r="X1655" s="90"/>
      <c r="Y1655" s="90"/>
      <c r="Z1655" s="90"/>
      <c r="AA1655" s="90"/>
      <c r="AB1655" s="90"/>
    </row>
    <row r="1656" ht="12.75" customHeight="1">
      <c r="A1656" s="87"/>
      <c r="B1656" s="90"/>
      <c r="C1656" s="90"/>
      <c r="D1656" s="126">
        <v>6.0</v>
      </c>
      <c r="E1656" s="127">
        <v>86.09</v>
      </c>
      <c r="F1656" s="128">
        <f t="shared" si="7"/>
        <v>55.9585</v>
      </c>
      <c r="G1656" s="129">
        <f t="shared" si="1"/>
        <v>30.1315</v>
      </c>
      <c r="H1656" s="130">
        <f t="shared" si="2"/>
        <v>0.35</v>
      </c>
      <c r="I1656" s="131">
        <v>44804.0</v>
      </c>
      <c r="J1656" s="132">
        <v>44840.0</v>
      </c>
      <c r="K1656" s="123"/>
      <c r="L1656" s="90"/>
      <c r="M1656" s="133">
        <f t="shared" si="3"/>
        <v>14.34833333</v>
      </c>
      <c r="N1656" s="99"/>
      <c r="O1656" s="133">
        <f t="shared" si="5"/>
        <v>9.326416667</v>
      </c>
      <c r="P1656" s="134">
        <v>0.65</v>
      </c>
      <c r="Q1656" s="90"/>
      <c r="R1656" s="99">
        <f>IF(AND(H1656&lt;='Product Ratings'!$E$5,H1656&gt;='Product Ratings'!$D$5),'Product Ratings'!$C$5,IF(AND(H1656&lt;='Product Ratings'!$E$6,H1656&gt;='Product Ratings'!$D$6),'Product Ratings'!$C$6,IF(AND(H1656&lt;='Product Ratings'!$E$7,H1656&gt;='Product Ratings'!$D$7),'Product Ratings'!$C$7,IF(AND(H1656&lt;='Product Ratings'!$E$8,H1656&gt;='Product Ratings'!$D$8),'Product Ratings'!$C$8,IF(H1656&gt;='Product Ratings'!$D$9,'Product Ratings'!$C$9)))))</f>
        <v>2</v>
      </c>
      <c r="S1656" s="99">
        <f>IF(AND(D1656&lt;='Product Ratings'!$I$5,D1656&gt;='Product Ratings'!$H$5),'Product Ratings'!$F$5,IF(AND(D1656&lt;='Product Ratings'!$I$6,D1656&gt;='Product Ratings'!$H$6),'Product Ratings'!$F$6,IF(AND(D1656&lt;='Product Ratings'!$I$7,I1656&gt;='Product Ratings'!$H$7),'Product Ratings'!$F$7,IF(AND(D1656&lt;='Product Ratings'!$I$8,D1656&gt;='Product Ratings'!$H$8),'Product Ratings'!$F$8,IF(D1656&gt;='Product Ratings'!$H$9,'Product Ratings'!$F$9)))))</f>
        <v>2</v>
      </c>
      <c r="T1656" s="99">
        <f>IF(AND(O1656&lt;='Product Ratings'!$M$5,O1656&gt;='Product Ratings'!$L$5),'Product Ratings'!$J$5,IF(AND(O1656&lt;='Product Ratings'!$M$6,O1656&gt;='Product Ratings'!$L$6),'Product Ratings'!$J$6,IF(AND(O1656&lt;='Product Ratings'!$M$7,O1656&gt;='Product Ratings'!$L$7),'Product Ratings'!$J$7,IF(AND(O1656&lt;='Product Ratings'!$M$8,O1656&gt;='Product Ratings'!$L$8),'Product Ratings'!$J$8,IF(O1656&gt;='Product Ratings'!$L$9,'Product Ratings'!$J$9)))))</f>
        <v>5</v>
      </c>
      <c r="U1656" s="99" t="b">
        <f>IF(AND(N1656&lt;='Product Ratings'!$R$5,N1656&gt;='Product Ratings'!$Q$5),'Product Ratings'!$O$5,IF(AND(N1656&lt;='Product Ratings'!$R$6,N1656&gt;='Product Ratings'!$Q$6),'Product Ratings'!$O$6,IF(AND(N1656&lt;='Product Ratings'!$R$7,N1656&gt;='Product Ratings'!$Q$7),'Product Ratings'!$O$7,IF(AND(N1656&lt;='Product Ratings'!$R$8,N1656&gt;='Product Ratings'!$Q$8),'Product Ratings'!$O$8,IF(N1656&gt;='Product Ratings'!$Q$9,'Product Ratings'!$O$9)))))</f>
        <v>0</v>
      </c>
      <c r="V1656" s="99">
        <f>IF(AND(P1656&lt;='Product Ratings'!$V$5,P1656&gt;='Product Ratings'!$U$5),'Product Ratings'!$S$5,IF(AND(P1656&lt;='Product Ratings'!$V$6,P1656&gt;='Product Ratings'!$U$6),'Product Ratings'!$S$6,IF(AND(P1656&lt;='Product Ratings'!$V$7,P1656&gt;='Product Ratings'!$U$7),'Product Ratings'!$S$7,IF(AND(P1656&lt;='Product Ratings'!$V$8,P1656&gt;='Product Ratings'!$U$8),'Product Ratings'!$S$8,IF(P1656&gt;='Product Ratings'!$U$9,'Product Ratings'!$S$9)))))</f>
        <v>5</v>
      </c>
      <c r="W1656" s="135">
        <f t="shared" si="6"/>
        <v>14</v>
      </c>
      <c r="X1656" s="90"/>
      <c r="Y1656" s="90"/>
      <c r="Z1656" s="90"/>
      <c r="AA1656" s="90"/>
      <c r="AB1656" s="90"/>
    </row>
    <row r="1657" ht="12.75" customHeight="1">
      <c r="A1657" s="87"/>
      <c r="B1657" s="90"/>
      <c r="C1657" s="90"/>
      <c r="D1657" s="126">
        <v>1.0</v>
      </c>
      <c r="E1657" s="127">
        <v>364.96</v>
      </c>
      <c r="F1657" s="128">
        <f t="shared" si="7"/>
        <v>237.224</v>
      </c>
      <c r="G1657" s="129">
        <f t="shared" si="1"/>
        <v>127.736</v>
      </c>
      <c r="H1657" s="130">
        <f t="shared" si="2"/>
        <v>0.35</v>
      </c>
      <c r="I1657" s="131">
        <v>44805.0</v>
      </c>
      <c r="J1657" s="132">
        <v>44841.0</v>
      </c>
      <c r="K1657" s="123"/>
      <c r="L1657" s="90"/>
      <c r="M1657" s="133">
        <f t="shared" si="3"/>
        <v>364.96</v>
      </c>
      <c r="N1657" s="99"/>
      <c r="O1657" s="133">
        <f t="shared" si="5"/>
        <v>237.224</v>
      </c>
      <c r="P1657" s="134">
        <v>0.67</v>
      </c>
      <c r="Q1657" s="90"/>
      <c r="R1657" s="99">
        <f>IF(AND(H1657&lt;='Product Ratings'!$E$5,H1657&gt;='Product Ratings'!$D$5),'Product Ratings'!$C$5,IF(AND(H1657&lt;='Product Ratings'!$E$6,H1657&gt;='Product Ratings'!$D$6),'Product Ratings'!$C$6,IF(AND(H1657&lt;='Product Ratings'!$E$7,H1657&gt;='Product Ratings'!$D$7),'Product Ratings'!$C$7,IF(AND(H1657&lt;='Product Ratings'!$E$8,H1657&gt;='Product Ratings'!$D$8),'Product Ratings'!$C$8,IF(H1657&gt;='Product Ratings'!$D$9,'Product Ratings'!$C$9)))))</f>
        <v>2</v>
      </c>
      <c r="S1657" s="99">
        <f>IF(AND(D1657&lt;='Product Ratings'!$I$5,D1657&gt;='Product Ratings'!$H$5),'Product Ratings'!$F$5,IF(AND(D1657&lt;='Product Ratings'!$I$6,D1657&gt;='Product Ratings'!$H$6),'Product Ratings'!$F$6,IF(AND(D1657&lt;='Product Ratings'!$I$7,I1657&gt;='Product Ratings'!$H$7),'Product Ratings'!$F$7,IF(AND(D1657&lt;='Product Ratings'!$I$8,D1657&gt;='Product Ratings'!$H$8),'Product Ratings'!$F$8,IF(D1657&gt;='Product Ratings'!$H$9,'Product Ratings'!$F$9)))))</f>
        <v>1</v>
      </c>
      <c r="T1657" s="99">
        <f>IF(AND(O1657&lt;='Product Ratings'!$M$5,O1657&gt;='Product Ratings'!$L$5),'Product Ratings'!$J$5,IF(AND(O1657&lt;='Product Ratings'!$M$6,O1657&gt;='Product Ratings'!$L$6),'Product Ratings'!$J$6,IF(AND(O1657&lt;='Product Ratings'!$M$7,O1657&gt;='Product Ratings'!$L$7),'Product Ratings'!$J$7,IF(AND(O1657&lt;='Product Ratings'!$M$8,O1657&gt;='Product Ratings'!$L$8),'Product Ratings'!$J$8,IF(O1657&gt;='Product Ratings'!$L$9,'Product Ratings'!$J$9)))))</f>
        <v>1</v>
      </c>
      <c r="U1657" s="99" t="b">
        <f>IF(AND(N1657&lt;='Product Ratings'!$R$5,N1657&gt;='Product Ratings'!$Q$5),'Product Ratings'!$O$5,IF(AND(N1657&lt;='Product Ratings'!$R$6,N1657&gt;='Product Ratings'!$Q$6),'Product Ratings'!$O$6,IF(AND(N1657&lt;='Product Ratings'!$R$7,N1657&gt;='Product Ratings'!$Q$7),'Product Ratings'!$O$7,IF(AND(N1657&lt;='Product Ratings'!$R$8,N1657&gt;='Product Ratings'!$Q$8),'Product Ratings'!$O$8,IF(N1657&gt;='Product Ratings'!$Q$9,'Product Ratings'!$O$9)))))</f>
        <v>0</v>
      </c>
      <c r="V1657" s="99">
        <f>IF(AND(P1657&lt;='Product Ratings'!$V$5,P1657&gt;='Product Ratings'!$U$5),'Product Ratings'!$S$5,IF(AND(P1657&lt;='Product Ratings'!$V$6,P1657&gt;='Product Ratings'!$U$6),'Product Ratings'!$S$6,IF(AND(P1657&lt;='Product Ratings'!$V$7,P1657&gt;='Product Ratings'!$U$7),'Product Ratings'!$S$7,IF(AND(P1657&lt;='Product Ratings'!$V$8,P1657&gt;='Product Ratings'!$U$8),'Product Ratings'!$S$8,IF(P1657&gt;='Product Ratings'!$U$9,'Product Ratings'!$S$9)))))</f>
        <v>5</v>
      </c>
      <c r="W1657" s="135">
        <f t="shared" si="6"/>
        <v>9</v>
      </c>
      <c r="X1657" s="90"/>
      <c r="Y1657" s="90"/>
      <c r="Z1657" s="90"/>
      <c r="AA1657" s="90"/>
      <c r="AB1657" s="90"/>
    </row>
    <row r="1658" ht="12.75" customHeight="1">
      <c r="A1658" s="87"/>
      <c r="B1658" s="90"/>
      <c r="C1658" s="90"/>
      <c r="D1658" s="126">
        <v>2.0</v>
      </c>
      <c r="E1658" s="127">
        <v>82.61</v>
      </c>
      <c r="F1658" s="128">
        <f t="shared" si="7"/>
        <v>53.6965</v>
      </c>
      <c r="G1658" s="129">
        <f t="shared" si="1"/>
        <v>28.9135</v>
      </c>
      <c r="H1658" s="130">
        <f t="shared" si="2"/>
        <v>0.35</v>
      </c>
      <c r="I1658" s="131">
        <v>44806.0</v>
      </c>
      <c r="J1658" s="132">
        <v>44842.0</v>
      </c>
      <c r="K1658" s="123"/>
      <c r="L1658" s="90"/>
      <c r="M1658" s="133">
        <f t="shared" si="3"/>
        <v>41.305</v>
      </c>
      <c r="N1658" s="99"/>
      <c r="O1658" s="133">
        <f t="shared" si="5"/>
        <v>26.84825</v>
      </c>
      <c r="P1658" s="134">
        <v>0.71</v>
      </c>
      <c r="Q1658" s="90"/>
      <c r="R1658" s="99">
        <f>IF(AND(H1658&lt;='Product Ratings'!$E$5,H1658&gt;='Product Ratings'!$D$5),'Product Ratings'!$C$5,IF(AND(H1658&lt;='Product Ratings'!$E$6,H1658&gt;='Product Ratings'!$D$6),'Product Ratings'!$C$6,IF(AND(H1658&lt;='Product Ratings'!$E$7,H1658&gt;='Product Ratings'!$D$7),'Product Ratings'!$C$7,IF(AND(H1658&lt;='Product Ratings'!$E$8,H1658&gt;='Product Ratings'!$D$8),'Product Ratings'!$C$8,IF(H1658&gt;='Product Ratings'!$D$9,'Product Ratings'!$C$9)))))</f>
        <v>2</v>
      </c>
      <c r="S1658" s="99">
        <f>IF(AND(D1658&lt;='Product Ratings'!$I$5,D1658&gt;='Product Ratings'!$H$5),'Product Ratings'!$F$5,IF(AND(D1658&lt;='Product Ratings'!$I$6,D1658&gt;='Product Ratings'!$H$6),'Product Ratings'!$F$6,IF(AND(D1658&lt;='Product Ratings'!$I$7,I1658&gt;='Product Ratings'!$H$7),'Product Ratings'!$F$7,IF(AND(D1658&lt;='Product Ratings'!$I$8,D1658&gt;='Product Ratings'!$H$8),'Product Ratings'!$F$8,IF(D1658&gt;='Product Ratings'!$H$9,'Product Ratings'!$F$9)))))</f>
        <v>1</v>
      </c>
      <c r="T1658" s="99">
        <f>IF(AND(O1658&lt;='Product Ratings'!$M$5,O1658&gt;='Product Ratings'!$L$5),'Product Ratings'!$J$5,IF(AND(O1658&lt;='Product Ratings'!$M$6,O1658&gt;='Product Ratings'!$L$6),'Product Ratings'!$J$6,IF(AND(O1658&lt;='Product Ratings'!$M$7,O1658&gt;='Product Ratings'!$L$7),'Product Ratings'!$J$7,IF(AND(O1658&lt;='Product Ratings'!$M$8,O1658&gt;='Product Ratings'!$L$8),'Product Ratings'!$J$8,IF(O1658&gt;='Product Ratings'!$L$9,'Product Ratings'!$J$9)))))</f>
        <v>4</v>
      </c>
      <c r="U1658" s="99" t="b">
        <f>IF(AND(N1658&lt;='Product Ratings'!$R$5,N1658&gt;='Product Ratings'!$Q$5),'Product Ratings'!$O$5,IF(AND(N1658&lt;='Product Ratings'!$R$6,N1658&gt;='Product Ratings'!$Q$6),'Product Ratings'!$O$6,IF(AND(N1658&lt;='Product Ratings'!$R$7,N1658&gt;='Product Ratings'!$Q$7),'Product Ratings'!$O$7,IF(AND(N1658&lt;='Product Ratings'!$R$8,N1658&gt;='Product Ratings'!$Q$8),'Product Ratings'!$O$8,IF(N1658&gt;='Product Ratings'!$Q$9,'Product Ratings'!$O$9)))))</f>
        <v>0</v>
      </c>
      <c r="V1658" s="99">
        <f>IF(AND(P1658&lt;='Product Ratings'!$V$5,P1658&gt;='Product Ratings'!$U$5),'Product Ratings'!$S$5,IF(AND(P1658&lt;='Product Ratings'!$V$6,P1658&gt;='Product Ratings'!$U$6),'Product Ratings'!$S$6,IF(AND(P1658&lt;='Product Ratings'!$V$7,P1658&gt;='Product Ratings'!$U$7),'Product Ratings'!$S$7,IF(AND(P1658&lt;='Product Ratings'!$V$8,P1658&gt;='Product Ratings'!$U$8),'Product Ratings'!$S$8,IF(P1658&gt;='Product Ratings'!$U$9,'Product Ratings'!$S$9)))))</f>
        <v>5</v>
      </c>
      <c r="W1658" s="135">
        <f t="shared" si="6"/>
        <v>12</v>
      </c>
      <c r="X1658" s="90"/>
      <c r="Y1658" s="90"/>
      <c r="Z1658" s="90"/>
      <c r="AA1658" s="90"/>
      <c r="AB1658" s="90"/>
    </row>
    <row r="1659" ht="12.75" customHeight="1">
      <c r="A1659" s="87"/>
      <c r="B1659" s="90"/>
      <c r="C1659" s="90"/>
      <c r="D1659" s="126">
        <v>3.0</v>
      </c>
      <c r="E1659" s="127">
        <v>1071.78</v>
      </c>
      <c r="F1659" s="128">
        <f t="shared" si="7"/>
        <v>696.657</v>
      </c>
      <c r="G1659" s="129">
        <f t="shared" si="1"/>
        <v>375.123</v>
      </c>
      <c r="H1659" s="130">
        <f t="shared" si="2"/>
        <v>0.35</v>
      </c>
      <c r="I1659" s="131">
        <v>44807.0</v>
      </c>
      <c r="J1659" s="132">
        <v>44843.0</v>
      </c>
      <c r="K1659" s="123"/>
      <c r="L1659" s="90"/>
      <c r="M1659" s="133">
        <f t="shared" si="3"/>
        <v>357.26</v>
      </c>
      <c r="N1659" s="99"/>
      <c r="O1659" s="133">
        <f t="shared" si="5"/>
        <v>232.219</v>
      </c>
      <c r="P1659" s="134">
        <v>0.92</v>
      </c>
      <c r="Q1659" s="90"/>
      <c r="R1659" s="99">
        <f>IF(AND(H1659&lt;='Product Ratings'!$E$5,H1659&gt;='Product Ratings'!$D$5),'Product Ratings'!$C$5,IF(AND(H1659&lt;='Product Ratings'!$E$6,H1659&gt;='Product Ratings'!$D$6),'Product Ratings'!$C$6,IF(AND(H1659&lt;='Product Ratings'!$E$7,H1659&gt;='Product Ratings'!$D$7),'Product Ratings'!$C$7,IF(AND(H1659&lt;='Product Ratings'!$E$8,H1659&gt;='Product Ratings'!$D$8),'Product Ratings'!$C$8,IF(H1659&gt;='Product Ratings'!$D$9,'Product Ratings'!$C$9)))))</f>
        <v>2</v>
      </c>
      <c r="S1659" s="99">
        <f>IF(AND(D1659&lt;='Product Ratings'!$I$5,D1659&gt;='Product Ratings'!$H$5),'Product Ratings'!$F$5,IF(AND(D1659&lt;='Product Ratings'!$I$6,D1659&gt;='Product Ratings'!$H$6),'Product Ratings'!$F$6,IF(AND(D1659&lt;='Product Ratings'!$I$7,I1659&gt;='Product Ratings'!$H$7),'Product Ratings'!$F$7,IF(AND(D1659&lt;='Product Ratings'!$I$8,D1659&gt;='Product Ratings'!$H$8),'Product Ratings'!$F$8,IF(D1659&gt;='Product Ratings'!$H$9,'Product Ratings'!$F$9)))))</f>
        <v>1</v>
      </c>
      <c r="T1659" s="99">
        <f>IF(AND(O1659&lt;='Product Ratings'!$M$5,O1659&gt;='Product Ratings'!$L$5),'Product Ratings'!$J$5,IF(AND(O1659&lt;='Product Ratings'!$M$6,O1659&gt;='Product Ratings'!$L$6),'Product Ratings'!$J$6,IF(AND(O1659&lt;='Product Ratings'!$M$7,O1659&gt;='Product Ratings'!$L$7),'Product Ratings'!$J$7,IF(AND(O1659&lt;='Product Ratings'!$M$8,O1659&gt;='Product Ratings'!$L$8),'Product Ratings'!$J$8,IF(O1659&gt;='Product Ratings'!$L$9,'Product Ratings'!$J$9)))))</f>
        <v>1</v>
      </c>
      <c r="U1659" s="99" t="b">
        <f>IF(AND(N1659&lt;='Product Ratings'!$R$5,N1659&gt;='Product Ratings'!$Q$5),'Product Ratings'!$O$5,IF(AND(N1659&lt;='Product Ratings'!$R$6,N1659&gt;='Product Ratings'!$Q$6),'Product Ratings'!$O$6,IF(AND(N1659&lt;='Product Ratings'!$R$7,N1659&gt;='Product Ratings'!$Q$7),'Product Ratings'!$O$7,IF(AND(N1659&lt;='Product Ratings'!$R$8,N1659&gt;='Product Ratings'!$Q$8),'Product Ratings'!$O$8,IF(N1659&gt;='Product Ratings'!$Q$9,'Product Ratings'!$O$9)))))</f>
        <v>0</v>
      </c>
      <c r="V1659" s="99">
        <f>IF(AND(P1659&lt;='Product Ratings'!$V$5,P1659&gt;='Product Ratings'!$U$5),'Product Ratings'!$S$5,IF(AND(P1659&lt;='Product Ratings'!$V$6,P1659&gt;='Product Ratings'!$U$6),'Product Ratings'!$S$6,IF(AND(P1659&lt;='Product Ratings'!$V$7,P1659&gt;='Product Ratings'!$U$7),'Product Ratings'!$S$7,IF(AND(P1659&lt;='Product Ratings'!$V$8,P1659&gt;='Product Ratings'!$U$8),'Product Ratings'!$S$8,IF(P1659&gt;='Product Ratings'!$U$9,'Product Ratings'!$S$9)))))</f>
        <v>5</v>
      </c>
      <c r="W1659" s="135">
        <f t="shared" si="6"/>
        <v>9</v>
      </c>
      <c r="X1659" s="90"/>
      <c r="Y1659" s="90"/>
      <c r="Z1659" s="90"/>
      <c r="AA1659" s="90"/>
      <c r="AB1659" s="90"/>
    </row>
    <row r="1660" ht="12.75" customHeight="1">
      <c r="A1660" s="87"/>
      <c r="B1660" s="90"/>
      <c r="C1660" s="90"/>
      <c r="D1660" s="126">
        <v>4.0</v>
      </c>
      <c r="E1660" s="127">
        <v>673.17</v>
      </c>
      <c r="F1660" s="128">
        <f t="shared" si="7"/>
        <v>437.5605</v>
      </c>
      <c r="G1660" s="129">
        <f t="shared" si="1"/>
        <v>235.6095</v>
      </c>
      <c r="H1660" s="130">
        <f t="shared" si="2"/>
        <v>0.35</v>
      </c>
      <c r="I1660" s="131">
        <v>44808.0</v>
      </c>
      <c r="J1660" s="132">
        <v>44844.0</v>
      </c>
      <c r="K1660" s="123"/>
      <c r="L1660" s="90"/>
      <c r="M1660" s="133">
        <f t="shared" si="3"/>
        <v>168.2925</v>
      </c>
      <c r="N1660" s="99"/>
      <c r="O1660" s="133">
        <f t="shared" si="5"/>
        <v>109.390125</v>
      </c>
      <c r="P1660" s="134">
        <v>0.26</v>
      </c>
      <c r="Q1660" s="90"/>
      <c r="R1660" s="99">
        <f>IF(AND(H1660&lt;='Product Ratings'!$E$5,H1660&gt;='Product Ratings'!$D$5),'Product Ratings'!$C$5,IF(AND(H1660&lt;='Product Ratings'!$E$6,H1660&gt;='Product Ratings'!$D$6),'Product Ratings'!$C$6,IF(AND(H1660&lt;='Product Ratings'!$E$7,H1660&gt;='Product Ratings'!$D$7),'Product Ratings'!$C$7,IF(AND(H1660&lt;='Product Ratings'!$E$8,H1660&gt;='Product Ratings'!$D$8),'Product Ratings'!$C$8,IF(H1660&gt;='Product Ratings'!$D$9,'Product Ratings'!$C$9)))))</f>
        <v>2</v>
      </c>
      <c r="S1660" s="99">
        <f>IF(AND(D1660&lt;='Product Ratings'!$I$5,D1660&gt;='Product Ratings'!$H$5),'Product Ratings'!$F$5,IF(AND(D1660&lt;='Product Ratings'!$I$6,D1660&gt;='Product Ratings'!$H$6),'Product Ratings'!$F$6,IF(AND(D1660&lt;='Product Ratings'!$I$7,I1660&gt;='Product Ratings'!$H$7),'Product Ratings'!$F$7,IF(AND(D1660&lt;='Product Ratings'!$I$8,D1660&gt;='Product Ratings'!$H$8),'Product Ratings'!$F$8,IF(D1660&gt;='Product Ratings'!$H$9,'Product Ratings'!$F$9)))))</f>
        <v>1</v>
      </c>
      <c r="T1660" s="99">
        <f>IF(AND(O1660&lt;='Product Ratings'!$M$5,O1660&gt;='Product Ratings'!$L$5),'Product Ratings'!$J$5,IF(AND(O1660&lt;='Product Ratings'!$M$6,O1660&gt;='Product Ratings'!$L$6),'Product Ratings'!$J$6,IF(AND(O1660&lt;='Product Ratings'!$M$7,O1660&gt;='Product Ratings'!$L$7),'Product Ratings'!$J$7,IF(AND(O1660&lt;='Product Ratings'!$M$8,O1660&gt;='Product Ratings'!$L$8),'Product Ratings'!$J$8,IF(O1660&gt;='Product Ratings'!$L$9,'Product Ratings'!$J$9)))))</f>
        <v>2</v>
      </c>
      <c r="U1660" s="99" t="b">
        <f>IF(AND(N1660&lt;='Product Ratings'!$R$5,N1660&gt;='Product Ratings'!$Q$5),'Product Ratings'!$O$5,IF(AND(N1660&lt;='Product Ratings'!$R$6,N1660&gt;='Product Ratings'!$Q$6),'Product Ratings'!$O$6,IF(AND(N1660&lt;='Product Ratings'!$R$7,N1660&gt;='Product Ratings'!$Q$7),'Product Ratings'!$O$7,IF(AND(N1660&lt;='Product Ratings'!$R$8,N1660&gt;='Product Ratings'!$Q$8),'Product Ratings'!$O$8,IF(N1660&gt;='Product Ratings'!$Q$9,'Product Ratings'!$O$9)))))</f>
        <v>0</v>
      </c>
      <c r="V1660" s="99">
        <f>IF(AND(P1660&lt;='Product Ratings'!$V$5,P1660&gt;='Product Ratings'!$U$5),'Product Ratings'!$S$5,IF(AND(P1660&lt;='Product Ratings'!$V$6,P1660&gt;='Product Ratings'!$U$6),'Product Ratings'!$S$6,IF(AND(P1660&lt;='Product Ratings'!$V$7,P1660&gt;='Product Ratings'!$U$7),'Product Ratings'!$S$7,IF(AND(P1660&lt;='Product Ratings'!$V$8,P1660&gt;='Product Ratings'!$U$8),'Product Ratings'!$S$8,IF(P1660&gt;='Product Ratings'!$U$9,'Product Ratings'!$S$9)))))</f>
        <v>3</v>
      </c>
      <c r="W1660" s="135">
        <f t="shared" si="6"/>
        <v>8</v>
      </c>
      <c r="X1660" s="90"/>
      <c r="Y1660" s="90"/>
      <c r="Z1660" s="90"/>
      <c r="AA1660" s="90"/>
      <c r="AB1660" s="90"/>
    </row>
    <row r="1661" ht="12.75" customHeight="1">
      <c r="A1661" s="87"/>
      <c r="B1661" s="90"/>
      <c r="C1661" s="90"/>
      <c r="D1661" s="126">
        <v>5.0</v>
      </c>
      <c r="E1661" s="127">
        <v>224.52</v>
      </c>
      <c r="F1661" s="128">
        <f t="shared" si="7"/>
        <v>145.938</v>
      </c>
      <c r="G1661" s="129">
        <f t="shared" si="1"/>
        <v>78.582</v>
      </c>
      <c r="H1661" s="130">
        <f t="shared" si="2"/>
        <v>0.35</v>
      </c>
      <c r="I1661" s="131">
        <v>44809.0</v>
      </c>
      <c r="J1661" s="132">
        <v>44845.0</v>
      </c>
      <c r="K1661" s="123"/>
      <c r="L1661" s="90"/>
      <c r="M1661" s="133">
        <f t="shared" si="3"/>
        <v>44.904</v>
      </c>
      <c r="N1661" s="99"/>
      <c r="O1661" s="133">
        <f t="shared" si="5"/>
        <v>29.1876</v>
      </c>
      <c r="P1661" s="134">
        <v>0.15</v>
      </c>
      <c r="Q1661" s="90"/>
      <c r="R1661" s="99">
        <f>IF(AND(H1661&lt;='Product Ratings'!$E$5,H1661&gt;='Product Ratings'!$D$5),'Product Ratings'!$C$5,IF(AND(H1661&lt;='Product Ratings'!$E$6,H1661&gt;='Product Ratings'!$D$6),'Product Ratings'!$C$6,IF(AND(H1661&lt;='Product Ratings'!$E$7,H1661&gt;='Product Ratings'!$D$7),'Product Ratings'!$C$7,IF(AND(H1661&lt;='Product Ratings'!$E$8,H1661&gt;='Product Ratings'!$D$8),'Product Ratings'!$C$8,IF(H1661&gt;='Product Ratings'!$D$9,'Product Ratings'!$C$9)))))</f>
        <v>2</v>
      </c>
      <c r="S1661" s="99">
        <f>IF(AND(D1661&lt;='Product Ratings'!$I$5,D1661&gt;='Product Ratings'!$H$5),'Product Ratings'!$F$5,IF(AND(D1661&lt;='Product Ratings'!$I$6,D1661&gt;='Product Ratings'!$H$6),'Product Ratings'!$F$6,IF(AND(D1661&lt;='Product Ratings'!$I$7,I1661&gt;='Product Ratings'!$H$7),'Product Ratings'!$F$7,IF(AND(D1661&lt;='Product Ratings'!$I$8,D1661&gt;='Product Ratings'!$H$8),'Product Ratings'!$F$8,IF(D1661&gt;='Product Ratings'!$H$9,'Product Ratings'!$F$9)))))</f>
        <v>1</v>
      </c>
      <c r="T1661" s="99">
        <f>IF(AND(O1661&lt;='Product Ratings'!$M$5,O1661&gt;='Product Ratings'!$L$5),'Product Ratings'!$J$5,IF(AND(O1661&lt;='Product Ratings'!$M$6,O1661&gt;='Product Ratings'!$L$6),'Product Ratings'!$J$6,IF(AND(O1661&lt;='Product Ratings'!$M$7,O1661&gt;='Product Ratings'!$L$7),'Product Ratings'!$J$7,IF(AND(O1661&lt;='Product Ratings'!$M$8,O1661&gt;='Product Ratings'!$L$8),'Product Ratings'!$J$8,IF(O1661&gt;='Product Ratings'!$L$9,'Product Ratings'!$J$9)))))</f>
        <v>4</v>
      </c>
      <c r="U1661" s="99" t="b">
        <f>IF(AND(N1661&lt;='Product Ratings'!$R$5,N1661&gt;='Product Ratings'!$Q$5),'Product Ratings'!$O$5,IF(AND(N1661&lt;='Product Ratings'!$R$6,N1661&gt;='Product Ratings'!$Q$6),'Product Ratings'!$O$6,IF(AND(N1661&lt;='Product Ratings'!$R$7,N1661&gt;='Product Ratings'!$Q$7),'Product Ratings'!$O$7,IF(AND(N1661&lt;='Product Ratings'!$R$8,N1661&gt;='Product Ratings'!$Q$8),'Product Ratings'!$O$8,IF(N1661&gt;='Product Ratings'!$Q$9,'Product Ratings'!$O$9)))))</f>
        <v>0</v>
      </c>
      <c r="V1661" s="99">
        <f>IF(AND(P1661&lt;='Product Ratings'!$V$5,P1661&gt;='Product Ratings'!$U$5),'Product Ratings'!$S$5,IF(AND(P1661&lt;='Product Ratings'!$V$6,P1661&gt;='Product Ratings'!$U$6),'Product Ratings'!$S$6,IF(AND(P1661&lt;='Product Ratings'!$V$7,P1661&gt;='Product Ratings'!$U$7),'Product Ratings'!$S$7,IF(AND(P1661&lt;='Product Ratings'!$V$8,P1661&gt;='Product Ratings'!$U$8),'Product Ratings'!$S$8,IF(P1661&gt;='Product Ratings'!$U$9,'Product Ratings'!$S$9)))))</f>
        <v>3</v>
      </c>
      <c r="W1661" s="135">
        <f t="shared" si="6"/>
        <v>10</v>
      </c>
      <c r="X1661" s="90"/>
      <c r="Y1661" s="90"/>
      <c r="Z1661" s="90"/>
      <c r="AA1661" s="90"/>
      <c r="AB1661" s="90"/>
    </row>
    <row r="1662" ht="12.75" customHeight="1">
      <c r="A1662" s="87"/>
      <c r="B1662" s="90"/>
      <c r="C1662" s="90"/>
      <c r="D1662" s="126">
        <v>6.0</v>
      </c>
      <c r="E1662" s="127">
        <v>166.17</v>
      </c>
      <c r="F1662" s="128">
        <f t="shared" si="7"/>
        <v>108.0105</v>
      </c>
      <c r="G1662" s="129">
        <f t="shared" si="1"/>
        <v>58.1595</v>
      </c>
      <c r="H1662" s="130">
        <f t="shared" si="2"/>
        <v>0.35</v>
      </c>
      <c r="I1662" s="131">
        <v>44810.0</v>
      </c>
      <c r="J1662" s="132">
        <v>44846.0</v>
      </c>
      <c r="K1662" s="123"/>
      <c r="L1662" s="90"/>
      <c r="M1662" s="133">
        <f t="shared" si="3"/>
        <v>27.695</v>
      </c>
      <c r="N1662" s="99"/>
      <c r="O1662" s="133">
        <f t="shared" si="5"/>
        <v>18.00175</v>
      </c>
      <c r="P1662" s="134">
        <v>0.34</v>
      </c>
      <c r="Q1662" s="90"/>
      <c r="R1662" s="99">
        <f>IF(AND(H1662&lt;='Product Ratings'!$E$5,H1662&gt;='Product Ratings'!$D$5),'Product Ratings'!$C$5,IF(AND(H1662&lt;='Product Ratings'!$E$6,H1662&gt;='Product Ratings'!$D$6),'Product Ratings'!$C$6,IF(AND(H1662&lt;='Product Ratings'!$E$7,H1662&gt;='Product Ratings'!$D$7),'Product Ratings'!$C$7,IF(AND(H1662&lt;='Product Ratings'!$E$8,H1662&gt;='Product Ratings'!$D$8),'Product Ratings'!$C$8,IF(H1662&gt;='Product Ratings'!$D$9,'Product Ratings'!$C$9)))))</f>
        <v>2</v>
      </c>
      <c r="S1662" s="99">
        <f>IF(AND(D1662&lt;='Product Ratings'!$I$5,D1662&gt;='Product Ratings'!$H$5),'Product Ratings'!$F$5,IF(AND(D1662&lt;='Product Ratings'!$I$6,D1662&gt;='Product Ratings'!$H$6),'Product Ratings'!$F$6,IF(AND(D1662&lt;='Product Ratings'!$I$7,I1662&gt;='Product Ratings'!$H$7),'Product Ratings'!$F$7,IF(AND(D1662&lt;='Product Ratings'!$I$8,D1662&gt;='Product Ratings'!$H$8),'Product Ratings'!$F$8,IF(D1662&gt;='Product Ratings'!$H$9,'Product Ratings'!$F$9)))))</f>
        <v>2</v>
      </c>
      <c r="T1662" s="99">
        <f>IF(AND(O1662&lt;='Product Ratings'!$M$5,O1662&gt;='Product Ratings'!$L$5),'Product Ratings'!$J$5,IF(AND(O1662&lt;='Product Ratings'!$M$6,O1662&gt;='Product Ratings'!$L$6),'Product Ratings'!$J$6,IF(AND(O1662&lt;='Product Ratings'!$M$7,O1662&gt;='Product Ratings'!$L$7),'Product Ratings'!$J$7,IF(AND(O1662&lt;='Product Ratings'!$M$8,O1662&gt;='Product Ratings'!$L$8),'Product Ratings'!$J$8,IF(O1662&gt;='Product Ratings'!$L$9,'Product Ratings'!$J$9)))))</f>
        <v>5</v>
      </c>
      <c r="U1662" s="99" t="b">
        <f>IF(AND(N1662&lt;='Product Ratings'!$R$5,N1662&gt;='Product Ratings'!$Q$5),'Product Ratings'!$O$5,IF(AND(N1662&lt;='Product Ratings'!$R$6,N1662&gt;='Product Ratings'!$Q$6),'Product Ratings'!$O$6,IF(AND(N1662&lt;='Product Ratings'!$R$7,N1662&gt;='Product Ratings'!$Q$7),'Product Ratings'!$O$7,IF(AND(N1662&lt;='Product Ratings'!$R$8,N1662&gt;='Product Ratings'!$Q$8),'Product Ratings'!$O$8,IF(N1662&gt;='Product Ratings'!$Q$9,'Product Ratings'!$O$9)))))</f>
        <v>0</v>
      </c>
      <c r="V1662" s="99">
        <f>IF(AND(P1662&lt;='Product Ratings'!$V$5,P1662&gt;='Product Ratings'!$U$5),'Product Ratings'!$S$5,IF(AND(P1662&lt;='Product Ratings'!$V$6,P1662&gt;='Product Ratings'!$U$6),'Product Ratings'!$S$6,IF(AND(P1662&lt;='Product Ratings'!$V$7,P1662&gt;='Product Ratings'!$U$7),'Product Ratings'!$S$7,IF(AND(P1662&lt;='Product Ratings'!$V$8,P1662&gt;='Product Ratings'!$U$8),'Product Ratings'!$S$8,IF(P1662&gt;='Product Ratings'!$U$9,'Product Ratings'!$S$9)))))</f>
        <v>4</v>
      </c>
      <c r="W1662" s="135">
        <f t="shared" si="6"/>
        <v>13</v>
      </c>
      <c r="X1662" s="90"/>
      <c r="Y1662" s="90"/>
      <c r="Z1662" s="90"/>
      <c r="AA1662" s="90"/>
      <c r="AB1662" s="90"/>
    </row>
    <row r="1663" ht="12.75" customHeight="1">
      <c r="A1663" s="87"/>
      <c r="B1663" s="90"/>
      <c r="C1663" s="90"/>
      <c r="D1663" s="126">
        <v>1.0</v>
      </c>
      <c r="E1663" s="127">
        <v>111.3</v>
      </c>
      <c r="F1663" s="128">
        <f t="shared" si="7"/>
        <v>72.345</v>
      </c>
      <c r="G1663" s="129">
        <f t="shared" si="1"/>
        <v>38.955</v>
      </c>
      <c r="H1663" s="130">
        <f t="shared" si="2"/>
        <v>0.35</v>
      </c>
      <c r="I1663" s="131">
        <v>44811.0</v>
      </c>
      <c r="J1663" s="132">
        <v>44847.0</v>
      </c>
      <c r="K1663" s="123"/>
      <c r="L1663" s="90"/>
      <c r="M1663" s="133">
        <f t="shared" si="3"/>
        <v>111.3</v>
      </c>
      <c r="N1663" s="99"/>
      <c r="O1663" s="133">
        <f t="shared" si="5"/>
        <v>72.345</v>
      </c>
      <c r="P1663" s="134">
        <v>0.35</v>
      </c>
      <c r="Q1663" s="90"/>
      <c r="R1663" s="99">
        <f>IF(AND(H1663&lt;='Product Ratings'!$E$5,H1663&gt;='Product Ratings'!$D$5),'Product Ratings'!$C$5,IF(AND(H1663&lt;='Product Ratings'!$E$6,H1663&gt;='Product Ratings'!$D$6),'Product Ratings'!$C$6,IF(AND(H1663&lt;='Product Ratings'!$E$7,H1663&gt;='Product Ratings'!$D$7),'Product Ratings'!$C$7,IF(AND(H1663&lt;='Product Ratings'!$E$8,H1663&gt;='Product Ratings'!$D$8),'Product Ratings'!$C$8,IF(H1663&gt;='Product Ratings'!$D$9,'Product Ratings'!$C$9)))))</f>
        <v>2</v>
      </c>
      <c r="S1663" s="99">
        <f>IF(AND(D1663&lt;='Product Ratings'!$I$5,D1663&gt;='Product Ratings'!$H$5),'Product Ratings'!$F$5,IF(AND(D1663&lt;='Product Ratings'!$I$6,D1663&gt;='Product Ratings'!$H$6),'Product Ratings'!$F$6,IF(AND(D1663&lt;='Product Ratings'!$I$7,I1663&gt;='Product Ratings'!$H$7),'Product Ratings'!$F$7,IF(AND(D1663&lt;='Product Ratings'!$I$8,D1663&gt;='Product Ratings'!$H$8),'Product Ratings'!$F$8,IF(D1663&gt;='Product Ratings'!$H$9,'Product Ratings'!$F$9)))))</f>
        <v>1</v>
      </c>
      <c r="T1663" s="99">
        <f>IF(AND(O1663&lt;='Product Ratings'!$M$5,O1663&gt;='Product Ratings'!$L$5),'Product Ratings'!$J$5,IF(AND(O1663&lt;='Product Ratings'!$M$6,O1663&gt;='Product Ratings'!$L$6),'Product Ratings'!$J$6,IF(AND(O1663&lt;='Product Ratings'!$M$7,O1663&gt;='Product Ratings'!$L$7),'Product Ratings'!$J$7,IF(AND(O1663&lt;='Product Ratings'!$M$8,O1663&gt;='Product Ratings'!$L$8),'Product Ratings'!$J$8,IF(O1663&gt;='Product Ratings'!$L$9,'Product Ratings'!$J$9)))))</f>
        <v>3</v>
      </c>
      <c r="U1663" s="99" t="b">
        <f>IF(AND(N1663&lt;='Product Ratings'!$R$5,N1663&gt;='Product Ratings'!$Q$5),'Product Ratings'!$O$5,IF(AND(N1663&lt;='Product Ratings'!$R$6,N1663&gt;='Product Ratings'!$Q$6),'Product Ratings'!$O$6,IF(AND(N1663&lt;='Product Ratings'!$R$7,N1663&gt;='Product Ratings'!$Q$7),'Product Ratings'!$O$7,IF(AND(N1663&lt;='Product Ratings'!$R$8,N1663&gt;='Product Ratings'!$Q$8),'Product Ratings'!$O$8,IF(N1663&gt;='Product Ratings'!$Q$9,'Product Ratings'!$O$9)))))</f>
        <v>0</v>
      </c>
      <c r="V1663" s="99">
        <f>IF(AND(P1663&lt;='Product Ratings'!$V$5,P1663&gt;='Product Ratings'!$U$5),'Product Ratings'!$S$5,IF(AND(P1663&lt;='Product Ratings'!$V$6,P1663&gt;='Product Ratings'!$U$6),'Product Ratings'!$S$6,IF(AND(P1663&lt;='Product Ratings'!$V$7,P1663&gt;='Product Ratings'!$U$7),'Product Ratings'!$S$7,IF(AND(P1663&lt;='Product Ratings'!$V$8,P1663&gt;='Product Ratings'!$U$8),'Product Ratings'!$S$8,IF(P1663&gt;='Product Ratings'!$U$9,'Product Ratings'!$S$9)))))</f>
        <v>4</v>
      </c>
      <c r="W1663" s="135">
        <f t="shared" si="6"/>
        <v>10</v>
      </c>
      <c r="X1663" s="90"/>
      <c r="Y1663" s="90"/>
      <c r="Z1663" s="90"/>
      <c r="AA1663" s="90"/>
      <c r="AB1663" s="90"/>
    </row>
    <row r="1664" ht="12.75" customHeight="1">
      <c r="A1664" s="87"/>
      <c r="B1664" s="90"/>
      <c r="C1664" s="90"/>
      <c r="D1664" s="126">
        <v>2.0</v>
      </c>
      <c r="E1664" s="127">
        <v>1282.57</v>
      </c>
      <c r="F1664" s="128">
        <f t="shared" si="7"/>
        <v>833.6705</v>
      </c>
      <c r="G1664" s="129">
        <f t="shared" si="1"/>
        <v>448.8995</v>
      </c>
      <c r="H1664" s="130">
        <f t="shared" si="2"/>
        <v>0.35</v>
      </c>
      <c r="I1664" s="131">
        <v>44812.0</v>
      </c>
      <c r="J1664" s="132">
        <v>44848.0</v>
      </c>
      <c r="K1664" s="123"/>
      <c r="L1664" s="90"/>
      <c r="M1664" s="133">
        <f t="shared" si="3"/>
        <v>641.285</v>
      </c>
      <c r="N1664" s="99"/>
      <c r="O1664" s="133">
        <f t="shared" si="5"/>
        <v>416.83525</v>
      </c>
      <c r="P1664" s="134">
        <v>0.65</v>
      </c>
      <c r="Q1664" s="90"/>
      <c r="R1664" s="99">
        <f>IF(AND(H1664&lt;='Product Ratings'!$E$5,H1664&gt;='Product Ratings'!$D$5),'Product Ratings'!$C$5,IF(AND(H1664&lt;='Product Ratings'!$E$6,H1664&gt;='Product Ratings'!$D$6),'Product Ratings'!$C$6,IF(AND(H1664&lt;='Product Ratings'!$E$7,H1664&gt;='Product Ratings'!$D$7),'Product Ratings'!$C$7,IF(AND(H1664&lt;='Product Ratings'!$E$8,H1664&gt;='Product Ratings'!$D$8),'Product Ratings'!$C$8,IF(H1664&gt;='Product Ratings'!$D$9,'Product Ratings'!$C$9)))))</f>
        <v>2</v>
      </c>
      <c r="S1664" s="99">
        <f>IF(AND(D1664&lt;='Product Ratings'!$I$5,D1664&gt;='Product Ratings'!$H$5),'Product Ratings'!$F$5,IF(AND(D1664&lt;='Product Ratings'!$I$6,D1664&gt;='Product Ratings'!$H$6),'Product Ratings'!$F$6,IF(AND(D1664&lt;='Product Ratings'!$I$7,I1664&gt;='Product Ratings'!$H$7),'Product Ratings'!$F$7,IF(AND(D1664&lt;='Product Ratings'!$I$8,D1664&gt;='Product Ratings'!$H$8),'Product Ratings'!$F$8,IF(D1664&gt;='Product Ratings'!$H$9,'Product Ratings'!$F$9)))))</f>
        <v>1</v>
      </c>
      <c r="T1664" s="99">
        <f>IF(AND(O1664&lt;='Product Ratings'!$M$5,O1664&gt;='Product Ratings'!$L$5),'Product Ratings'!$J$5,IF(AND(O1664&lt;='Product Ratings'!$M$6,O1664&gt;='Product Ratings'!$L$6),'Product Ratings'!$J$6,IF(AND(O1664&lt;='Product Ratings'!$M$7,O1664&gt;='Product Ratings'!$L$7),'Product Ratings'!$J$7,IF(AND(O1664&lt;='Product Ratings'!$M$8,O1664&gt;='Product Ratings'!$L$8),'Product Ratings'!$J$8,IF(O1664&gt;='Product Ratings'!$L$9,'Product Ratings'!$J$9)))))</f>
        <v>1</v>
      </c>
      <c r="U1664" s="99" t="b">
        <f>IF(AND(N1664&lt;='Product Ratings'!$R$5,N1664&gt;='Product Ratings'!$Q$5),'Product Ratings'!$O$5,IF(AND(N1664&lt;='Product Ratings'!$R$6,N1664&gt;='Product Ratings'!$Q$6),'Product Ratings'!$O$6,IF(AND(N1664&lt;='Product Ratings'!$R$7,N1664&gt;='Product Ratings'!$Q$7),'Product Ratings'!$O$7,IF(AND(N1664&lt;='Product Ratings'!$R$8,N1664&gt;='Product Ratings'!$Q$8),'Product Ratings'!$O$8,IF(N1664&gt;='Product Ratings'!$Q$9,'Product Ratings'!$O$9)))))</f>
        <v>0</v>
      </c>
      <c r="V1664" s="99">
        <f>IF(AND(P1664&lt;='Product Ratings'!$V$5,P1664&gt;='Product Ratings'!$U$5),'Product Ratings'!$S$5,IF(AND(P1664&lt;='Product Ratings'!$V$6,P1664&gt;='Product Ratings'!$U$6),'Product Ratings'!$S$6,IF(AND(P1664&lt;='Product Ratings'!$V$7,P1664&gt;='Product Ratings'!$U$7),'Product Ratings'!$S$7,IF(AND(P1664&lt;='Product Ratings'!$V$8,P1664&gt;='Product Ratings'!$U$8),'Product Ratings'!$S$8,IF(P1664&gt;='Product Ratings'!$U$9,'Product Ratings'!$S$9)))))</f>
        <v>5</v>
      </c>
      <c r="W1664" s="135">
        <f t="shared" si="6"/>
        <v>9</v>
      </c>
      <c r="X1664" s="90"/>
      <c r="Y1664" s="90"/>
      <c r="Z1664" s="90"/>
      <c r="AA1664" s="90"/>
      <c r="AB1664" s="90"/>
    </row>
    <row r="1665" ht="12.75" customHeight="1">
      <c r="A1665" s="87"/>
      <c r="B1665" s="90"/>
      <c r="C1665" s="90"/>
      <c r="D1665" s="126">
        <v>3.0</v>
      </c>
      <c r="E1665" s="127">
        <v>172.88</v>
      </c>
      <c r="F1665" s="128">
        <f t="shared" si="7"/>
        <v>112.372</v>
      </c>
      <c r="G1665" s="129">
        <f t="shared" si="1"/>
        <v>60.508</v>
      </c>
      <c r="H1665" s="130">
        <f t="shared" si="2"/>
        <v>0.35</v>
      </c>
      <c r="I1665" s="131">
        <v>44813.0</v>
      </c>
      <c r="J1665" s="132">
        <v>44849.0</v>
      </c>
      <c r="K1665" s="123"/>
      <c r="L1665" s="90"/>
      <c r="M1665" s="133">
        <f t="shared" si="3"/>
        <v>57.62666667</v>
      </c>
      <c r="N1665" s="99"/>
      <c r="O1665" s="133">
        <f t="shared" si="5"/>
        <v>37.45733333</v>
      </c>
      <c r="P1665" s="134">
        <v>0.45</v>
      </c>
      <c r="Q1665" s="90"/>
      <c r="R1665" s="99">
        <f>IF(AND(H1665&lt;='Product Ratings'!$E$5,H1665&gt;='Product Ratings'!$D$5),'Product Ratings'!$C$5,IF(AND(H1665&lt;='Product Ratings'!$E$6,H1665&gt;='Product Ratings'!$D$6),'Product Ratings'!$C$6,IF(AND(H1665&lt;='Product Ratings'!$E$7,H1665&gt;='Product Ratings'!$D$7),'Product Ratings'!$C$7,IF(AND(H1665&lt;='Product Ratings'!$E$8,H1665&gt;='Product Ratings'!$D$8),'Product Ratings'!$C$8,IF(H1665&gt;='Product Ratings'!$D$9,'Product Ratings'!$C$9)))))</f>
        <v>2</v>
      </c>
      <c r="S1665" s="99">
        <f>IF(AND(D1665&lt;='Product Ratings'!$I$5,D1665&gt;='Product Ratings'!$H$5),'Product Ratings'!$F$5,IF(AND(D1665&lt;='Product Ratings'!$I$6,D1665&gt;='Product Ratings'!$H$6),'Product Ratings'!$F$6,IF(AND(D1665&lt;='Product Ratings'!$I$7,I1665&gt;='Product Ratings'!$H$7),'Product Ratings'!$F$7,IF(AND(D1665&lt;='Product Ratings'!$I$8,D1665&gt;='Product Ratings'!$H$8),'Product Ratings'!$F$8,IF(D1665&gt;='Product Ratings'!$H$9,'Product Ratings'!$F$9)))))</f>
        <v>1</v>
      </c>
      <c r="T1665" s="99">
        <f>IF(AND(O1665&lt;='Product Ratings'!$M$5,O1665&gt;='Product Ratings'!$L$5),'Product Ratings'!$J$5,IF(AND(O1665&lt;='Product Ratings'!$M$6,O1665&gt;='Product Ratings'!$L$6),'Product Ratings'!$J$6,IF(AND(O1665&lt;='Product Ratings'!$M$7,O1665&gt;='Product Ratings'!$L$7),'Product Ratings'!$J$7,IF(AND(O1665&lt;='Product Ratings'!$M$8,O1665&gt;='Product Ratings'!$L$8),'Product Ratings'!$J$8,IF(O1665&gt;='Product Ratings'!$L$9,'Product Ratings'!$J$9)))))</f>
        <v>4</v>
      </c>
      <c r="U1665" s="99" t="b">
        <f>IF(AND(N1665&lt;='Product Ratings'!$R$5,N1665&gt;='Product Ratings'!$Q$5),'Product Ratings'!$O$5,IF(AND(N1665&lt;='Product Ratings'!$R$6,N1665&gt;='Product Ratings'!$Q$6),'Product Ratings'!$O$6,IF(AND(N1665&lt;='Product Ratings'!$R$7,N1665&gt;='Product Ratings'!$Q$7),'Product Ratings'!$O$7,IF(AND(N1665&lt;='Product Ratings'!$R$8,N1665&gt;='Product Ratings'!$Q$8),'Product Ratings'!$O$8,IF(N1665&gt;='Product Ratings'!$Q$9,'Product Ratings'!$O$9)))))</f>
        <v>0</v>
      </c>
      <c r="V1665" s="99">
        <f>IF(AND(P1665&lt;='Product Ratings'!$V$5,P1665&gt;='Product Ratings'!$U$5),'Product Ratings'!$S$5,IF(AND(P1665&lt;='Product Ratings'!$V$6,P1665&gt;='Product Ratings'!$U$6),'Product Ratings'!$S$6,IF(AND(P1665&lt;='Product Ratings'!$V$7,P1665&gt;='Product Ratings'!$U$7),'Product Ratings'!$S$7,IF(AND(P1665&lt;='Product Ratings'!$V$8,P1665&gt;='Product Ratings'!$U$8),'Product Ratings'!$S$8,IF(P1665&gt;='Product Ratings'!$U$9,'Product Ratings'!$S$9)))))</f>
        <v>4</v>
      </c>
      <c r="W1665" s="135">
        <f t="shared" si="6"/>
        <v>11</v>
      </c>
      <c r="X1665" s="90"/>
      <c r="Y1665" s="90"/>
      <c r="Z1665" s="90"/>
      <c r="AA1665" s="90"/>
      <c r="AB1665" s="90"/>
    </row>
    <row r="1666" ht="12.75" customHeight="1">
      <c r="A1666" s="87"/>
      <c r="B1666" s="90"/>
      <c r="C1666" s="90"/>
      <c r="D1666" s="126">
        <v>4.0</v>
      </c>
      <c r="E1666" s="127">
        <v>666.96</v>
      </c>
      <c r="F1666" s="128">
        <f t="shared" si="7"/>
        <v>433.524</v>
      </c>
      <c r="G1666" s="129">
        <f t="shared" si="1"/>
        <v>233.436</v>
      </c>
      <c r="H1666" s="130">
        <f t="shared" si="2"/>
        <v>0.35</v>
      </c>
      <c r="I1666" s="131">
        <v>44814.0</v>
      </c>
      <c r="J1666" s="132">
        <v>44850.0</v>
      </c>
      <c r="K1666" s="123"/>
      <c r="L1666" s="90"/>
      <c r="M1666" s="133">
        <f t="shared" si="3"/>
        <v>166.74</v>
      </c>
      <c r="N1666" s="99"/>
      <c r="O1666" s="133">
        <f t="shared" si="5"/>
        <v>108.381</v>
      </c>
      <c r="P1666" s="134">
        <v>0.12</v>
      </c>
      <c r="Q1666" s="90"/>
      <c r="R1666" s="99">
        <f>IF(AND(H1666&lt;='Product Ratings'!$E$5,H1666&gt;='Product Ratings'!$D$5),'Product Ratings'!$C$5,IF(AND(H1666&lt;='Product Ratings'!$E$6,H1666&gt;='Product Ratings'!$D$6),'Product Ratings'!$C$6,IF(AND(H1666&lt;='Product Ratings'!$E$7,H1666&gt;='Product Ratings'!$D$7),'Product Ratings'!$C$7,IF(AND(H1666&lt;='Product Ratings'!$E$8,H1666&gt;='Product Ratings'!$D$8),'Product Ratings'!$C$8,IF(H1666&gt;='Product Ratings'!$D$9,'Product Ratings'!$C$9)))))</f>
        <v>2</v>
      </c>
      <c r="S1666" s="99">
        <f>IF(AND(D1666&lt;='Product Ratings'!$I$5,D1666&gt;='Product Ratings'!$H$5),'Product Ratings'!$F$5,IF(AND(D1666&lt;='Product Ratings'!$I$6,D1666&gt;='Product Ratings'!$H$6),'Product Ratings'!$F$6,IF(AND(D1666&lt;='Product Ratings'!$I$7,I1666&gt;='Product Ratings'!$H$7),'Product Ratings'!$F$7,IF(AND(D1666&lt;='Product Ratings'!$I$8,D1666&gt;='Product Ratings'!$H$8),'Product Ratings'!$F$8,IF(D1666&gt;='Product Ratings'!$H$9,'Product Ratings'!$F$9)))))</f>
        <v>1</v>
      </c>
      <c r="T1666" s="99">
        <f>IF(AND(O1666&lt;='Product Ratings'!$M$5,O1666&gt;='Product Ratings'!$L$5),'Product Ratings'!$J$5,IF(AND(O1666&lt;='Product Ratings'!$M$6,O1666&gt;='Product Ratings'!$L$6),'Product Ratings'!$J$6,IF(AND(O1666&lt;='Product Ratings'!$M$7,O1666&gt;='Product Ratings'!$L$7),'Product Ratings'!$J$7,IF(AND(O1666&lt;='Product Ratings'!$M$8,O1666&gt;='Product Ratings'!$L$8),'Product Ratings'!$J$8,IF(O1666&gt;='Product Ratings'!$L$9,'Product Ratings'!$J$9)))))</f>
        <v>2</v>
      </c>
      <c r="U1666" s="99" t="b">
        <f>IF(AND(N1666&lt;='Product Ratings'!$R$5,N1666&gt;='Product Ratings'!$Q$5),'Product Ratings'!$O$5,IF(AND(N1666&lt;='Product Ratings'!$R$6,N1666&gt;='Product Ratings'!$Q$6),'Product Ratings'!$O$6,IF(AND(N1666&lt;='Product Ratings'!$R$7,N1666&gt;='Product Ratings'!$Q$7),'Product Ratings'!$O$7,IF(AND(N1666&lt;='Product Ratings'!$R$8,N1666&gt;='Product Ratings'!$Q$8),'Product Ratings'!$O$8,IF(N1666&gt;='Product Ratings'!$Q$9,'Product Ratings'!$O$9)))))</f>
        <v>0</v>
      </c>
      <c r="V1666" s="99">
        <f>IF(AND(P1666&lt;='Product Ratings'!$V$5,P1666&gt;='Product Ratings'!$U$5),'Product Ratings'!$S$5,IF(AND(P1666&lt;='Product Ratings'!$V$6,P1666&gt;='Product Ratings'!$U$6),'Product Ratings'!$S$6,IF(AND(P1666&lt;='Product Ratings'!$V$7,P1666&gt;='Product Ratings'!$U$7),'Product Ratings'!$S$7,IF(AND(P1666&lt;='Product Ratings'!$V$8,P1666&gt;='Product Ratings'!$U$8),'Product Ratings'!$S$8,IF(P1666&gt;='Product Ratings'!$U$9,'Product Ratings'!$S$9)))))</f>
        <v>2</v>
      </c>
      <c r="W1666" s="135">
        <f t="shared" si="6"/>
        <v>7</v>
      </c>
      <c r="X1666" s="90"/>
      <c r="Y1666" s="90"/>
      <c r="Z1666" s="90"/>
      <c r="AA1666" s="90"/>
      <c r="AB1666" s="90"/>
    </row>
    <row r="1667" ht="12.75" customHeight="1">
      <c r="A1667" s="87"/>
      <c r="B1667" s="90"/>
      <c r="C1667" s="90"/>
      <c r="D1667" s="126">
        <v>5.0</v>
      </c>
      <c r="E1667" s="127">
        <v>948.49</v>
      </c>
      <c r="F1667" s="128">
        <f t="shared" si="7"/>
        <v>616.5185</v>
      </c>
      <c r="G1667" s="129">
        <f t="shared" si="1"/>
        <v>331.9715</v>
      </c>
      <c r="H1667" s="130">
        <f t="shared" si="2"/>
        <v>0.35</v>
      </c>
      <c r="I1667" s="131">
        <v>44815.0</v>
      </c>
      <c r="J1667" s="132">
        <v>44851.0</v>
      </c>
      <c r="K1667" s="123"/>
      <c r="L1667" s="90"/>
      <c r="M1667" s="133">
        <f t="shared" si="3"/>
        <v>189.698</v>
      </c>
      <c r="N1667" s="99"/>
      <c r="O1667" s="133">
        <f t="shared" si="5"/>
        <v>123.3037</v>
      </c>
      <c r="P1667" s="134">
        <v>0.65</v>
      </c>
      <c r="Q1667" s="90"/>
      <c r="R1667" s="99">
        <f>IF(AND(H1667&lt;='Product Ratings'!$E$5,H1667&gt;='Product Ratings'!$D$5),'Product Ratings'!$C$5,IF(AND(H1667&lt;='Product Ratings'!$E$6,H1667&gt;='Product Ratings'!$D$6),'Product Ratings'!$C$6,IF(AND(H1667&lt;='Product Ratings'!$E$7,H1667&gt;='Product Ratings'!$D$7),'Product Ratings'!$C$7,IF(AND(H1667&lt;='Product Ratings'!$E$8,H1667&gt;='Product Ratings'!$D$8),'Product Ratings'!$C$8,IF(H1667&gt;='Product Ratings'!$D$9,'Product Ratings'!$C$9)))))</f>
        <v>2</v>
      </c>
      <c r="S1667" s="99">
        <f>IF(AND(D1667&lt;='Product Ratings'!$I$5,D1667&gt;='Product Ratings'!$H$5),'Product Ratings'!$F$5,IF(AND(D1667&lt;='Product Ratings'!$I$6,D1667&gt;='Product Ratings'!$H$6),'Product Ratings'!$F$6,IF(AND(D1667&lt;='Product Ratings'!$I$7,I1667&gt;='Product Ratings'!$H$7),'Product Ratings'!$F$7,IF(AND(D1667&lt;='Product Ratings'!$I$8,D1667&gt;='Product Ratings'!$H$8),'Product Ratings'!$F$8,IF(D1667&gt;='Product Ratings'!$H$9,'Product Ratings'!$F$9)))))</f>
        <v>1</v>
      </c>
      <c r="T1667" s="99">
        <f>IF(AND(O1667&lt;='Product Ratings'!$M$5,O1667&gt;='Product Ratings'!$L$5),'Product Ratings'!$J$5,IF(AND(O1667&lt;='Product Ratings'!$M$6,O1667&gt;='Product Ratings'!$L$6),'Product Ratings'!$J$6,IF(AND(O1667&lt;='Product Ratings'!$M$7,O1667&gt;='Product Ratings'!$L$7),'Product Ratings'!$J$7,IF(AND(O1667&lt;='Product Ratings'!$M$8,O1667&gt;='Product Ratings'!$L$8),'Product Ratings'!$J$8,IF(O1667&gt;='Product Ratings'!$L$9,'Product Ratings'!$J$9)))))</f>
        <v>2</v>
      </c>
      <c r="U1667" s="99" t="b">
        <f>IF(AND(N1667&lt;='Product Ratings'!$R$5,N1667&gt;='Product Ratings'!$Q$5),'Product Ratings'!$O$5,IF(AND(N1667&lt;='Product Ratings'!$R$6,N1667&gt;='Product Ratings'!$Q$6),'Product Ratings'!$O$6,IF(AND(N1667&lt;='Product Ratings'!$R$7,N1667&gt;='Product Ratings'!$Q$7),'Product Ratings'!$O$7,IF(AND(N1667&lt;='Product Ratings'!$R$8,N1667&gt;='Product Ratings'!$Q$8),'Product Ratings'!$O$8,IF(N1667&gt;='Product Ratings'!$Q$9,'Product Ratings'!$O$9)))))</f>
        <v>0</v>
      </c>
      <c r="V1667" s="99">
        <f>IF(AND(P1667&lt;='Product Ratings'!$V$5,P1667&gt;='Product Ratings'!$U$5),'Product Ratings'!$S$5,IF(AND(P1667&lt;='Product Ratings'!$V$6,P1667&gt;='Product Ratings'!$U$6),'Product Ratings'!$S$6,IF(AND(P1667&lt;='Product Ratings'!$V$7,P1667&gt;='Product Ratings'!$U$7),'Product Ratings'!$S$7,IF(AND(P1667&lt;='Product Ratings'!$V$8,P1667&gt;='Product Ratings'!$U$8),'Product Ratings'!$S$8,IF(P1667&gt;='Product Ratings'!$U$9,'Product Ratings'!$S$9)))))</f>
        <v>5</v>
      </c>
      <c r="W1667" s="135">
        <f t="shared" si="6"/>
        <v>10</v>
      </c>
      <c r="X1667" s="90"/>
      <c r="Y1667" s="90"/>
      <c r="Z1667" s="90"/>
      <c r="AA1667" s="90"/>
      <c r="AB1667" s="90"/>
    </row>
    <row r="1668" ht="12.75" customHeight="1">
      <c r="A1668" s="87"/>
      <c r="B1668" s="90"/>
      <c r="C1668" s="90"/>
      <c r="D1668" s="126">
        <v>6.0</v>
      </c>
      <c r="E1668" s="127">
        <v>130.3</v>
      </c>
      <c r="F1668" s="128">
        <f t="shared" si="7"/>
        <v>84.695</v>
      </c>
      <c r="G1668" s="129">
        <f t="shared" si="1"/>
        <v>45.605</v>
      </c>
      <c r="H1668" s="130">
        <f t="shared" si="2"/>
        <v>0.35</v>
      </c>
      <c r="I1668" s="131">
        <v>44816.0</v>
      </c>
      <c r="J1668" s="132">
        <v>44852.0</v>
      </c>
      <c r="K1668" s="123"/>
      <c r="L1668" s="90"/>
      <c r="M1668" s="133">
        <f t="shared" si="3"/>
        <v>21.71666667</v>
      </c>
      <c r="N1668" s="99"/>
      <c r="O1668" s="133">
        <f t="shared" si="5"/>
        <v>14.11583333</v>
      </c>
      <c r="P1668" s="134">
        <v>0.32</v>
      </c>
      <c r="Q1668" s="90"/>
      <c r="R1668" s="99">
        <f>IF(AND(H1668&lt;='Product Ratings'!$E$5,H1668&gt;='Product Ratings'!$D$5),'Product Ratings'!$C$5,IF(AND(H1668&lt;='Product Ratings'!$E$6,H1668&gt;='Product Ratings'!$D$6),'Product Ratings'!$C$6,IF(AND(H1668&lt;='Product Ratings'!$E$7,H1668&gt;='Product Ratings'!$D$7),'Product Ratings'!$C$7,IF(AND(H1668&lt;='Product Ratings'!$E$8,H1668&gt;='Product Ratings'!$D$8),'Product Ratings'!$C$8,IF(H1668&gt;='Product Ratings'!$D$9,'Product Ratings'!$C$9)))))</f>
        <v>2</v>
      </c>
      <c r="S1668" s="99">
        <f>IF(AND(D1668&lt;='Product Ratings'!$I$5,D1668&gt;='Product Ratings'!$H$5),'Product Ratings'!$F$5,IF(AND(D1668&lt;='Product Ratings'!$I$6,D1668&gt;='Product Ratings'!$H$6),'Product Ratings'!$F$6,IF(AND(D1668&lt;='Product Ratings'!$I$7,I1668&gt;='Product Ratings'!$H$7),'Product Ratings'!$F$7,IF(AND(D1668&lt;='Product Ratings'!$I$8,D1668&gt;='Product Ratings'!$H$8),'Product Ratings'!$F$8,IF(D1668&gt;='Product Ratings'!$H$9,'Product Ratings'!$F$9)))))</f>
        <v>2</v>
      </c>
      <c r="T1668" s="99">
        <f>IF(AND(O1668&lt;='Product Ratings'!$M$5,O1668&gt;='Product Ratings'!$L$5),'Product Ratings'!$J$5,IF(AND(O1668&lt;='Product Ratings'!$M$6,O1668&gt;='Product Ratings'!$L$6),'Product Ratings'!$J$6,IF(AND(O1668&lt;='Product Ratings'!$M$7,O1668&gt;='Product Ratings'!$L$7),'Product Ratings'!$J$7,IF(AND(O1668&lt;='Product Ratings'!$M$8,O1668&gt;='Product Ratings'!$L$8),'Product Ratings'!$J$8,IF(O1668&gt;='Product Ratings'!$L$9,'Product Ratings'!$J$9)))))</f>
        <v>5</v>
      </c>
      <c r="U1668" s="99" t="b">
        <f>IF(AND(N1668&lt;='Product Ratings'!$R$5,N1668&gt;='Product Ratings'!$Q$5),'Product Ratings'!$O$5,IF(AND(N1668&lt;='Product Ratings'!$R$6,N1668&gt;='Product Ratings'!$Q$6),'Product Ratings'!$O$6,IF(AND(N1668&lt;='Product Ratings'!$R$7,N1668&gt;='Product Ratings'!$Q$7),'Product Ratings'!$O$7,IF(AND(N1668&lt;='Product Ratings'!$R$8,N1668&gt;='Product Ratings'!$Q$8),'Product Ratings'!$O$8,IF(N1668&gt;='Product Ratings'!$Q$9,'Product Ratings'!$O$9)))))</f>
        <v>0</v>
      </c>
      <c r="V1668" s="99">
        <f>IF(AND(P1668&lt;='Product Ratings'!$V$5,P1668&gt;='Product Ratings'!$U$5),'Product Ratings'!$S$5,IF(AND(P1668&lt;='Product Ratings'!$V$6,P1668&gt;='Product Ratings'!$U$6),'Product Ratings'!$S$6,IF(AND(P1668&lt;='Product Ratings'!$V$7,P1668&gt;='Product Ratings'!$U$7),'Product Ratings'!$S$7,IF(AND(P1668&lt;='Product Ratings'!$V$8,P1668&gt;='Product Ratings'!$U$8),'Product Ratings'!$S$8,IF(P1668&gt;='Product Ratings'!$U$9,'Product Ratings'!$S$9)))))</f>
        <v>3</v>
      </c>
      <c r="W1668" s="135">
        <f t="shared" si="6"/>
        <v>12</v>
      </c>
      <c r="X1668" s="90"/>
      <c r="Y1668" s="90"/>
      <c r="Z1668" s="90"/>
      <c r="AA1668" s="90"/>
      <c r="AB1668" s="90"/>
    </row>
    <row r="1669" ht="12.75" customHeight="1">
      <c r="A1669" s="87"/>
      <c r="B1669" s="90"/>
      <c r="C1669" s="90"/>
      <c r="D1669" s="126">
        <v>1.0</v>
      </c>
      <c r="E1669" s="127">
        <v>260.61</v>
      </c>
      <c r="F1669" s="128">
        <f t="shared" si="7"/>
        <v>169.3965</v>
      </c>
      <c r="G1669" s="129">
        <f t="shared" si="1"/>
        <v>91.2135</v>
      </c>
      <c r="H1669" s="130">
        <f t="shared" si="2"/>
        <v>0.35</v>
      </c>
      <c r="I1669" s="131">
        <v>44817.0</v>
      </c>
      <c r="J1669" s="132">
        <v>44853.0</v>
      </c>
      <c r="K1669" s="123"/>
      <c r="L1669" s="90"/>
      <c r="M1669" s="133">
        <f t="shared" si="3"/>
        <v>260.61</v>
      </c>
      <c r="N1669" s="99"/>
      <c r="O1669" s="133">
        <f t="shared" si="5"/>
        <v>169.3965</v>
      </c>
      <c r="P1669" s="134">
        <v>0.45</v>
      </c>
      <c r="Q1669" s="90"/>
      <c r="R1669" s="99">
        <f>IF(AND(H1669&lt;='Product Ratings'!$E$5,H1669&gt;='Product Ratings'!$D$5),'Product Ratings'!$C$5,IF(AND(H1669&lt;='Product Ratings'!$E$6,H1669&gt;='Product Ratings'!$D$6),'Product Ratings'!$C$6,IF(AND(H1669&lt;='Product Ratings'!$E$7,H1669&gt;='Product Ratings'!$D$7),'Product Ratings'!$C$7,IF(AND(H1669&lt;='Product Ratings'!$E$8,H1669&gt;='Product Ratings'!$D$8),'Product Ratings'!$C$8,IF(H1669&gt;='Product Ratings'!$D$9,'Product Ratings'!$C$9)))))</f>
        <v>2</v>
      </c>
      <c r="S1669" s="99">
        <f>IF(AND(D1669&lt;='Product Ratings'!$I$5,D1669&gt;='Product Ratings'!$H$5),'Product Ratings'!$F$5,IF(AND(D1669&lt;='Product Ratings'!$I$6,D1669&gt;='Product Ratings'!$H$6),'Product Ratings'!$F$6,IF(AND(D1669&lt;='Product Ratings'!$I$7,I1669&gt;='Product Ratings'!$H$7),'Product Ratings'!$F$7,IF(AND(D1669&lt;='Product Ratings'!$I$8,D1669&gt;='Product Ratings'!$H$8),'Product Ratings'!$F$8,IF(D1669&gt;='Product Ratings'!$H$9,'Product Ratings'!$F$9)))))</f>
        <v>1</v>
      </c>
      <c r="T1669" s="99">
        <f>IF(AND(O1669&lt;='Product Ratings'!$M$5,O1669&gt;='Product Ratings'!$L$5),'Product Ratings'!$J$5,IF(AND(O1669&lt;='Product Ratings'!$M$6,O1669&gt;='Product Ratings'!$L$6),'Product Ratings'!$J$6,IF(AND(O1669&lt;='Product Ratings'!$M$7,O1669&gt;='Product Ratings'!$L$7),'Product Ratings'!$J$7,IF(AND(O1669&lt;='Product Ratings'!$M$8,O1669&gt;='Product Ratings'!$L$8),'Product Ratings'!$J$8,IF(O1669&gt;='Product Ratings'!$L$9,'Product Ratings'!$J$9)))))</f>
        <v>2</v>
      </c>
      <c r="U1669" s="99" t="b">
        <f>IF(AND(N1669&lt;='Product Ratings'!$R$5,N1669&gt;='Product Ratings'!$Q$5),'Product Ratings'!$O$5,IF(AND(N1669&lt;='Product Ratings'!$R$6,N1669&gt;='Product Ratings'!$Q$6),'Product Ratings'!$O$6,IF(AND(N1669&lt;='Product Ratings'!$R$7,N1669&gt;='Product Ratings'!$Q$7),'Product Ratings'!$O$7,IF(AND(N1669&lt;='Product Ratings'!$R$8,N1669&gt;='Product Ratings'!$Q$8),'Product Ratings'!$O$8,IF(N1669&gt;='Product Ratings'!$Q$9,'Product Ratings'!$O$9)))))</f>
        <v>0</v>
      </c>
      <c r="V1669" s="99">
        <f>IF(AND(P1669&lt;='Product Ratings'!$V$5,P1669&gt;='Product Ratings'!$U$5),'Product Ratings'!$S$5,IF(AND(P1669&lt;='Product Ratings'!$V$6,P1669&gt;='Product Ratings'!$U$6),'Product Ratings'!$S$6,IF(AND(P1669&lt;='Product Ratings'!$V$7,P1669&gt;='Product Ratings'!$U$7),'Product Ratings'!$S$7,IF(AND(P1669&lt;='Product Ratings'!$V$8,P1669&gt;='Product Ratings'!$U$8),'Product Ratings'!$S$8,IF(P1669&gt;='Product Ratings'!$U$9,'Product Ratings'!$S$9)))))</f>
        <v>4</v>
      </c>
      <c r="W1669" s="135">
        <f t="shared" si="6"/>
        <v>9</v>
      </c>
      <c r="X1669" s="90"/>
      <c r="Y1669" s="90"/>
      <c r="Z1669" s="90"/>
      <c r="AA1669" s="90"/>
      <c r="AB1669" s="90"/>
    </row>
    <row r="1670" ht="12.75" customHeight="1">
      <c r="A1670" s="87"/>
      <c r="B1670" s="90"/>
      <c r="C1670" s="90"/>
      <c r="D1670" s="126">
        <v>2.0</v>
      </c>
      <c r="E1670" s="127">
        <v>278.09</v>
      </c>
      <c r="F1670" s="128">
        <f t="shared" si="7"/>
        <v>180.7585</v>
      </c>
      <c r="G1670" s="129">
        <f t="shared" si="1"/>
        <v>97.3315</v>
      </c>
      <c r="H1670" s="130">
        <f t="shared" si="2"/>
        <v>0.35</v>
      </c>
      <c r="I1670" s="131">
        <v>44818.0</v>
      </c>
      <c r="J1670" s="132">
        <v>44854.0</v>
      </c>
      <c r="K1670" s="123"/>
      <c r="L1670" s="90"/>
      <c r="M1670" s="133">
        <f t="shared" si="3"/>
        <v>139.045</v>
      </c>
      <c r="N1670" s="99"/>
      <c r="O1670" s="133">
        <f t="shared" si="5"/>
        <v>90.37925</v>
      </c>
      <c r="P1670" s="134">
        <v>0.12</v>
      </c>
      <c r="Q1670" s="90"/>
      <c r="R1670" s="99">
        <f>IF(AND(H1670&lt;='Product Ratings'!$E$5,H1670&gt;='Product Ratings'!$D$5),'Product Ratings'!$C$5,IF(AND(H1670&lt;='Product Ratings'!$E$6,H1670&gt;='Product Ratings'!$D$6),'Product Ratings'!$C$6,IF(AND(H1670&lt;='Product Ratings'!$E$7,H1670&gt;='Product Ratings'!$D$7),'Product Ratings'!$C$7,IF(AND(H1670&lt;='Product Ratings'!$E$8,H1670&gt;='Product Ratings'!$D$8),'Product Ratings'!$C$8,IF(H1670&gt;='Product Ratings'!$D$9,'Product Ratings'!$C$9)))))</f>
        <v>2</v>
      </c>
      <c r="S1670" s="99">
        <f>IF(AND(D1670&lt;='Product Ratings'!$I$5,D1670&gt;='Product Ratings'!$H$5),'Product Ratings'!$F$5,IF(AND(D1670&lt;='Product Ratings'!$I$6,D1670&gt;='Product Ratings'!$H$6),'Product Ratings'!$F$6,IF(AND(D1670&lt;='Product Ratings'!$I$7,I1670&gt;='Product Ratings'!$H$7),'Product Ratings'!$F$7,IF(AND(D1670&lt;='Product Ratings'!$I$8,D1670&gt;='Product Ratings'!$H$8),'Product Ratings'!$F$8,IF(D1670&gt;='Product Ratings'!$H$9,'Product Ratings'!$F$9)))))</f>
        <v>1</v>
      </c>
      <c r="T1670" s="99">
        <f>IF(AND(O1670&lt;='Product Ratings'!$M$5,O1670&gt;='Product Ratings'!$L$5),'Product Ratings'!$J$5,IF(AND(O1670&lt;='Product Ratings'!$M$6,O1670&gt;='Product Ratings'!$L$6),'Product Ratings'!$J$6,IF(AND(O1670&lt;='Product Ratings'!$M$7,O1670&gt;='Product Ratings'!$L$7),'Product Ratings'!$J$7,IF(AND(O1670&lt;='Product Ratings'!$M$8,O1670&gt;='Product Ratings'!$L$8),'Product Ratings'!$J$8,IF(O1670&gt;='Product Ratings'!$L$9,'Product Ratings'!$J$9)))))</f>
        <v>2</v>
      </c>
      <c r="U1670" s="99" t="b">
        <f>IF(AND(N1670&lt;='Product Ratings'!$R$5,N1670&gt;='Product Ratings'!$Q$5),'Product Ratings'!$O$5,IF(AND(N1670&lt;='Product Ratings'!$R$6,N1670&gt;='Product Ratings'!$Q$6),'Product Ratings'!$O$6,IF(AND(N1670&lt;='Product Ratings'!$R$7,N1670&gt;='Product Ratings'!$Q$7),'Product Ratings'!$O$7,IF(AND(N1670&lt;='Product Ratings'!$R$8,N1670&gt;='Product Ratings'!$Q$8),'Product Ratings'!$O$8,IF(N1670&gt;='Product Ratings'!$Q$9,'Product Ratings'!$O$9)))))</f>
        <v>0</v>
      </c>
      <c r="V1670" s="99">
        <f>IF(AND(P1670&lt;='Product Ratings'!$V$5,P1670&gt;='Product Ratings'!$U$5),'Product Ratings'!$S$5,IF(AND(P1670&lt;='Product Ratings'!$V$6,P1670&gt;='Product Ratings'!$U$6),'Product Ratings'!$S$6,IF(AND(P1670&lt;='Product Ratings'!$V$7,P1670&gt;='Product Ratings'!$U$7),'Product Ratings'!$S$7,IF(AND(P1670&lt;='Product Ratings'!$V$8,P1670&gt;='Product Ratings'!$U$8),'Product Ratings'!$S$8,IF(P1670&gt;='Product Ratings'!$U$9,'Product Ratings'!$S$9)))))</f>
        <v>2</v>
      </c>
      <c r="W1670" s="135">
        <f t="shared" si="6"/>
        <v>7</v>
      </c>
      <c r="X1670" s="90"/>
      <c r="Y1670" s="90"/>
      <c r="Z1670" s="90"/>
      <c r="AA1670" s="90"/>
      <c r="AB1670" s="90"/>
    </row>
    <row r="1671" ht="12.75" customHeight="1">
      <c r="A1671" s="87"/>
      <c r="B1671" s="90"/>
      <c r="C1671" s="90"/>
      <c r="D1671" s="126">
        <v>3.0</v>
      </c>
      <c r="E1671" s="127">
        <v>1362.25</v>
      </c>
      <c r="F1671" s="128">
        <f t="shared" si="7"/>
        <v>885.4625</v>
      </c>
      <c r="G1671" s="129">
        <f t="shared" si="1"/>
        <v>476.7875</v>
      </c>
      <c r="H1671" s="130">
        <f t="shared" si="2"/>
        <v>0.35</v>
      </c>
      <c r="I1671" s="131">
        <v>44819.0</v>
      </c>
      <c r="J1671" s="132">
        <v>44855.0</v>
      </c>
      <c r="K1671" s="123"/>
      <c r="L1671" s="90"/>
      <c r="M1671" s="133">
        <f t="shared" si="3"/>
        <v>454.0833333</v>
      </c>
      <c r="N1671" s="99"/>
      <c r="O1671" s="133">
        <f t="shared" si="5"/>
        <v>295.1541667</v>
      </c>
      <c r="P1671" s="134">
        <v>0.87</v>
      </c>
      <c r="Q1671" s="90"/>
      <c r="R1671" s="99">
        <f>IF(AND(H1671&lt;='Product Ratings'!$E$5,H1671&gt;='Product Ratings'!$D$5),'Product Ratings'!$C$5,IF(AND(H1671&lt;='Product Ratings'!$E$6,H1671&gt;='Product Ratings'!$D$6),'Product Ratings'!$C$6,IF(AND(H1671&lt;='Product Ratings'!$E$7,H1671&gt;='Product Ratings'!$D$7),'Product Ratings'!$C$7,IF(AND(H1671&lt;='Product Ratings'!$E$8,H1671&gt;='Product Ratings'!$D$8),'Product Ratings'!$C$8,IF(H1671&gt;='Product Ratings'!$D$9,'Product Ratings'!$C$9)))))</f>
        <v>2</v>
      </c>
      <c r="S1671" s="99">
        <f>IF(AND(D1671&lt;='Product Ratings'!$I$5,D1671&gt;='Product Ratings'!$H$5),'Product Ratings'!$F$5,IF(AND(D1671&lt;='Product Ratings'!$I$6,D1671&gt;='Product Ratings'!$H$6),'Product Ratings'!$F$6,IF(AND(D1671&lt;='Product Ratings'!$I$7,I1671&gt;='Product Ratings'!$H$7),'Product Ratings'!$F$7,IF(AND(D1671&lt;='Product Ratings'!$I$8,D1671&gt;='Product Ratings'!$H$8),'Product Ratings'!$F$8,IF(D1671&gt;='Product Ratings'!$H$9,'Product Ratings'!$F$9)))))</f>
        <v>1</v>
      </c>
      <c r="T1671" s="99">
        <f>IF(AND(O1671&lt;='Product Ratings'!$M$5,O1671&gt;='Product Ratings'!$L$5),'Product Ratings'!$J$5,IF(AND(O1671&lt;='Product Ratings'!$M$6,O1671&gt;='Product Ratings'!$L$6),'Product Ratings'!$J$6,IF(AND(O1671&lt;='Product Ratings'!$M$7,O1671&gt;='Product Ratings'!$L$7),'Product Ratings'!$J$7,IF(AND(O1671&lt;='Product Ratings'!$M$8,O1671&gt;='Product Ratings'!$L$8),'Product Ratings'!$J$8,IF(O1671&gt;='Product Ratings'!$L$9,'Product Ratings'!$J$9)))))</f>
        <v>1</v>
      </c>
      <c r="U1671" s="99" t="b">
        <f>IF(AND(N1671&lt;='Product Ratings'!$R$5,N1671&gt;='Product Ratings'!$Q$5),'Product Ratings'!$O$5,IF(AND(N1671&lt;='Product Ratings'!$R$6,N1671&gt;='Product Ratings'!$Q$6),'Product Ratings'!$O$6,IF(AND(N1671&lt;='Product Ratings'!$R$7,N1671&gt;='Product Ratings'!$Q$7),'Product Ratings'!$O$7,IF(AND(N1671&lt;='Product Ratings'!$R$8,N1671&gt;='Product Ratings'!$Q$8),'Product Ratings'!$O$8,IF(N1671&gt;='Product Ratings'!$Q$9,'Product Ratings'!$O$9)))))</f>
        <v>0</v>
      </c>
      <c r="V1671" s="99">
        <f>IF(AND(P1671&lt;='Product Ratings'!$V$5,P1671&gt;='Product Ratings'!$U$5),'Product Ratings'!$S$5,IF(AND(P1671&lt;='Product Ratings'!$V$6,P1671&gt;='Product Ratings'!$U$6),'Product Ratings'!$S$6,IF(AND(P1671&lt;='Product Ratings'!$V$7,P1671&gt;='Product Ratings'!$U$7),'Product Ratings'!$S$7,IF(AND(P1671&lt;='Product Ratings'!$V$8,P1671&gt;='Product Ratings'!$U$8),'Product Ratings'!$S$8,IF(P1671&gt;='Product Ratings'!$U$9,'Product Ratings'!$S$9)))))</f>
        <v>5</v>
      </c>
      <c r="W1671" s="135">
        <f t="shared" si="6"/>
        <v>9</v>
      </c>
      <c r="X1671" s="90"/>
      <c r="Y1671" s="90"/>
      <c r="Z1671" s="90"/>
      <c r="AA1671" s="90"/>
      <c r="AB1671" s="90"/>
    </row>
    <row r="1672" ht="12.75" customHeight="1">
      <c r="A1672" s="87"/>
      <c r="B1672" s="90"/>
      <c r="C1672" s="90"/>
      <c r="D1672" s="126">
        <v>4.0</v>
      </c>
      <c r="E1672" s="127">
        <v>734.17</v>
      </c>
      <c r="F1672" s="128">
        <f t="shared" si="7"/>
        <v>477.2105</v>
      </c>
      <c r="G1672" s="129">
        <f t="shared" si="1"/>
        <v>256.9595</v>
      </c>
      <c r="H1672" s="130">
        <f t="shared" si="2"/>
        <v>0.35</v>
      </c>
      <c r="I1672" s="131">
        <v>44820.0</v>
      </c>
      <c r="J1672" s="132">
        <v>44856.0</v>
      </c>
      <c r="K1672" s="123"/>
      <c r="L1672" s="90"/>
      <c r="M1672" s="133">
        <f t="shared" si="3"/>
        <v>183.5425</v>
      </c>
      <c r="N1672" s="99"/>
      <c r="O1672" s="133">
        <f t="shared" si="5"/>
        <v>119.302625</v>
      </c>
      <c r="P1672" s="134">
        <v>0.89</v>
      </c>
      <c r="Q1672" s="90"/>
      <c r="R1672" s="99">
        <f>IF(AND(H1672&lt;='Product Ratings'!$E$5,H1672&gt;='Product Ratings'!$D$5),'Product Ratings'!$C$5,IF(AND(H1672&lt;='Product Ratings'!$E$6,H1672&gt;='Product Ratings'!$D$6),'Product Ratings'!$C$6,IF(AND(H1672&lt;='Product Ratings'!$E$7,H1672&gt;='Product Ratings'!$D$7),'Product Ratings'!$C$7,IF(AND(H1672&lt;='Product Ratings'!$E$8,H1672&gt;='Product Ratings'!$D$8),'Product Ratings'!$C$8,IF(H1672&gt;='Product Ratings'!$D$9,'Product Ratings'!$C$9)))))</f>
        <v>2</v>
      </c>
      <c r="S1672" s="99">
        <f>IF(AND(D1672&lt;='Product Ratings'!$I$5,D1672&gt;='Product Ratings'!$H$5),'Product Ratings'!$F$5,IF(AND(D1672&lt;='Product Ratings'!$I$6,D1672&gt;='Product Ratings'!$H$6),'Product Ratings'!$F$6,IF(AND(D1672&lt;='Product Ratings'!$I$7,I1672&gt;='Product Ratings'!$H$7),'Product Ratings'!$F$7,IF(AND(D1672&lt;='Product Ratings'!$I$8,D1672&gt;='Product Ratings'!$H$8),'Product Ratings'!$F$8,IF(D1672&gt;='Product Ratings'!$H$9,'Product Ratings'!$F$9)))))</f>
        <v>1</v>
      </c>
      <c r="T1672" s="99">
        <f>IF(AND(O1672&lt;='Product Ratings'!$M$5,O1672&gt;='Product Ratings'!$L$5),'Product Ratings'!$J$5,IF(AND(O1672&lt;='Product Ratings'!$M$6,O1672&gt;='Product Ratings'!$L$6),'Product Ratings'!$J$6,IF(AND(O1672&lt;='Product Ratings'!$M$7,O1672&gt;='Product Ratings'!$L$7),'Product Ratings'!$J$7,IF(AND(O1672&lt;='Product Ratings'!$M$8,O1672&gt;='Product Ratings'!$L$8),'Product Ratings'!$J$8,IF(O1672&gt;='Product Ratings'!$L$9,'Product Ratings'!$J$9)))))</f>
        <v>2</v>
      </c>
      <c r="U1672" s="99" t="b">
        <f>IF(AND(N1672&lt;='Product Ratings'!$R$5,N1672&gt;='Product Ratings'!$Q$5),'Product Ratings'!$O$5,IF(AND(N1672&lt;='Product Ratings'!$R$6,N1672&gt;='Product Ratings'!$Q$6),'Product Ratings'!$O$6,IF(AND(N1672&lt;='Product Ratings'!$R$7,N1672&gt;='Product Ratings'!$Q$7),'Product Ratings'!$O$7,IF(AND(N1672&lt;='Product Ratings'!$R$8,N1672&gt;='Product Ratings'!$Q$8),'Product Ratings'!$O$8,IF(N1672&gt;='Product Ratings'!$Q$9,'Product Ratings'!$O$9)))))</f>
        <v>0</v>
      </c>
      <c r="V1672" s="99">
        <f>IF(AND(P1672&lt;='Product Ratings'!$V$5,P1672&gt;='Product Ratings'!$U$5),'Product Ratings'!$S$5,IF(AND(P1672&lt;='Product Ratings'!$V$6,P1672&gt;='Product Ratings'!$U$6),'Product Ratings'!$S$6,IF(AND(P1672&lt;='Product Ratings'!$V$7,P1672&gt;='Product Ratings'!$U$7),'Product Ratings'!$S$7,IF(AND(P1672&lt;='Product Ratings'!$V$8,P1672&gt;='Product Ratings'!$U$8),'Product Ratings'!$S$8,IF(P1672&gt;='Product Ratings'!$U$9,'Product Ratings'!$S$9)))))</f>
        <v>5</v>
      </c>
      <c r="W1672" s="135">
        <f t="shared" si="6"/>
        <v>10</v>
      </c>
      <c r="X1672" s="90"/>
      <c r="Y1672" s="90"/>
      <c r="Z1672" s="90"/>
      <c r="AA1672" s="90"/>
      <c r="AB1672" s="90"/>
    </row>
    <row r="1673" ht="12.75" customHeight="1">
      <c r="A1673" s="87"/>
      <c r="B1673" s="90"/>
      <c r="C1673" s="90"/>
      <c r="D1673" s="126">
        <v>5.0</v>
      </c>
      <c r="E1673" s="127">
        <v>564.0</v>
      </c>
      <c r="F1673" s="128">
        <f t="shared" si="7"/>
        <v>366.6</v>
      </c>
      <c r="G1673" s="129">
        <f t="shared" si="1"/>
        <v>197.4</v>
      </c>
      <c r="H1673" s="130">
        <f t="shared" si="2"/>
        <v>0.35</v>
      </c>
      <c r="I1673" s="131">
        <v>44821.0</v>
      </c>
      <c r="J1673" s="132">
        <v>44857.0</v>
      </c>
      <c r="K1673" s="123"/>
      <c r="L1673" s="90"/>
      <c r="M1673" s="133">
        <f t="shared" si="3"/>
        <v>112.8</v>
      </c>
      <c r="N1673" s="99"/>
      <c r="O1673" s="133">
        <f t="shared" si="5"/>
        <v>73.32</v>
      </c>
      <c r="P1673" s="134">
        <v>0.65</v>
      </c>
      <c r="Q1673" s="90"/>
      <c r="R1673" s="99">
        <f>IF(AND(H1673&lt;='Product Ratings'!$E$5,H1673&gt;='Product Ratings'!$D$5),'Product Ratings'!$C$5,IF(AND(H1673&lt;='Product Ratings'!$E$6,H1673&gt;='Product Ratings'!$D$6),'Product Ratings'!$C$6,IF(AND(H1673&lt;='Product Ratings'!$E$7,H1673&gt;='Product Ratings'!$D$7),'Product Ratings'!$C$7,IF(AND(H1673&lt;='Product Ratings'!$E$8,H1673&gt;='Product Ratings'!$D$8),'Product Ratings'!$C$8,IF(H1673&gt;='Product Ratings'!$D$9,'Product Ratings'!$C$9)))))</f>
        <v>2</v>
      </c>
      <c r="S1673" s="99">
        <f>IF(AND(D1673&lt;='Product Ratings'!$I$5,D1673&gt;='Product Ratings'!$H$5),'Product Ratings'!$F$5,IF(AND(D1673&lt;='Product Ratings'!$I$6,D1673&gt;='Product Ratings'!$H$6),'Product Ratings'!$F$6,IF(AND(D1673&lt;='Product Ratings'!$I$7,I1673&gt;='Product Ratings'!$H$7),'Product Ratings'!$F$7,IF(AND(D1673&lt;='Product Ratings'!$I$8,D1673&gt;='Product Ratings'!$H$8),'Product Ratings'!$F$8,IF(D1673&gt;='Product Ratings'!$H$9,'Product Ratings'!$F$9)))))</f>
        <v>1</v>
      </c>
      <c r="T1673" s="99">
        <f>IF(AND(O1673&lt;='Product Ratings'!$M$5,O1673&gt;='Product Ratings'!$L$5),'Product Ratings'!$J$5,IF(AND(O1673&lt;='Product Ratings'!$M$6,O1673&gt;='Product Ratings'!$L$6),'Product Ratings'!$J$6,IF(AND(O1673&lt;='Product Ratings'!$M$7,O1673&gt;='Product Ratings'!$L$7),'Product Ratings'!$J$7,IF(AND(O1673&lt;='Product Ratings'!$M$8,O1673&gt;='Product Ratings'!$L$8),'Product Ratings'!$J$8,IF(O1673&gt;='Product Ratings'!$L$9,'Product Ratings'!$J$9)))))</f>
        <v>3</v>
      </c>
      <c r="U1673" s="99" t="b">
        <f>IF(AND(N1673&lt;='Product Ratings'!$R$5,N1673&gt;='Product Ratings'!$Q$5),'Product Ratings'!$O$5,IF(AND(N1673&lt;='Product Ratings'!$R$6,N1673&gt;='Product Ratings'!$Q$6),'Product Ratings'!$O$6,IF(AND(N1673&lt;='Product Ratings'!$R$7,N1673&gt;='Product Ratings'!$Q$7),'Product Ratings'!$O$7,IF(AND(N1673&lt;='Product Ratings'!$R$8,N1673&gt;='Product Ratings'!$Q$8),'Product Ratings'!$O$8,IF(N1673&gt;='Product Ratings'!$Q$9,'Product Ratings'!$O$9)))))</f>
        <v>0</v>
      </c>
      <c r="V1673" s="99">
        <f>IF(AND(P1673&lt;='Product Ratings'!$V$5,P1673&gt;='Product Ratings'!$U$5),'Product Ratings'!$S$5,IF(AND(P1673&lt;='Product Ratings'!$V$6,P1673&gt;='Product Ratings'!$U$6),'Product Ratings'!$S$6,IF(AND(P1673&lt;='Product Ratings'!$V$7,P1673&gt;='Product Ratings'!$U$7),'Product Ratings'!$S$7,IF(AND(P1673&lt;='Product Ratings'!$V$8,P1673&gt;='Product Ratings'!$U$8),'Product Ratings'!$S$8,IF(P1673&gt;='Product Ratings'!$U$9,'Product Ratings'!$S$9)))))</f>
        <v>5</v>
      </c>
      <c r="W1673" s="135">
        <f t="shared" si="6"/>
        <v>11</v>
      </c>
      <c r="X1673" s="90"/>
      <c r="Y1673" s="90"/>
      <c r="Z1673" s="90"/>
      <c r="AA1673" s="90"/>
      <c r="AB1673" s="90"/>
    </row>
    <row r="1674" ht="12.75" customHeight="1">
      <c r="A1674" s="87"/>
      <c r="B1674" s="90"/>
      <c r="C1674" s="90"/>
      <c r="D1674" s="126">
        <v>6.0</v>
      </c>
      <c r="E1674" s="127">
        <v>25.45</v>
      </c>
      <c r="F1674" s="128">
        <f t="shared" si="7"/>
        <v>16.5425</v>
      </c>
      <c r="G1674" s="129">
        <f t="shared" si="1"/>
        <v>8.9075</v>
      </c>
      <c r="H1674" s="130">
        <f t="shared" si="2"/>
        <v>0.35</v>
      </c>
      <c r="I1674" s="131">
        <v>44822.0</v>
      </c>
      <c r="J1674" s="132">
        <v>44858.0</v>
      </c>
      <c r="K1674" s="123"/>
      <c r="L1674" s="90"/>
      <c r="M1674" s="133">
        <f t="shared" si="3"/>
        <v>4.241666667</v>
      </c>
      <c r="N1674" s="99"/>
      <c r="O1674" s="133">
        <f t="shared" si="5"/>
        <v>2.757083333</v>
      </c>
      <c r="P1674" s="134">
        <v>0.23</v>
      </c>
      <c r="Q1674" s="90"/>
      <c r="R1674" s="99">
        <f>IF(AND(H1674&lt;='Product Ratings'!$E$5,H1674&gt;='Product Ratings'!$D$5),'Product Ratings'!$C$5,IF(AND(H1674&lt;='Product Ratings'!$E$6,H1674&gt;='Product Ratings'!$D$6),'Product Ratings'!$C$6,IF(AND(H1674&lt;='Product Ratings'!$E$7,H1674&gt;='Product Ratings'!$D$7),'Product Ratings'!$C$7,IF(AND(H1674&lt;='Product Ratings'!$E$8,H1674&gt;='Product Ratings'!$D$8),'Product Ratings'!$C$8,IF(H1674&gt;='Product Ratings'!$D$9,'Product Ratings'!$C$9)))))</f>
        <v>2</v>
      </c>
      <c r="S1674" s="99">
        <f>IF(AND(D1674&lt;='Product Ratings'!$I$5,D1674&gt;='Product Ratings'!$H$5),'Product Ratings'!$F$5,IF(AND(D1674&lt;='Product Ratings'!$I$6,D1674&gt;='Product Ratings'!$H$6),'Product Ratings'!$F$6,IF(AND(D1674&lt;='Product Ratings'!$I$7,I1674&gt;='Product Ratings'!$H$7),'Product Ratings'!$F$7,IF(AND(D1674&lt;='Product Ratings'!$I$8,D1674&gt;='Product Ratings'!$H$8),'Product Ratings'!$F$8,IF(D1674&gt;='Product Ratings'!$H$9,'Product Ratings'!$F$9)))))</f>
        <v>2</v>
      </c>
      <c r="T1674" s="99">
        <f>IF(AND(O1674&lt;='Product Ratings'!$M$5,O1674&gt;='Product Ratings'!$L$5),'Product Ratings'!$J$5,IF(AND(O1674&lt;='Product Ratings'!$M$6,O1674&gt;='Product Ratings'!$L$6),'Product Ratings'!$J$6,IF(AND(O1674&lt;='Product Ratings'!$M$7,O1674&gt;='Product Ratings'!$L$7),'Product Ratings'!$J$7,IF(AND(O1674&lt;='Product Ratings'!$M$8,O1674&gt;='Product Ratings'!$L$8),'Product Ratings'!$J$8,IF(O1674&gt;='Product Ratings'!$L$9,'Product Ratings'!$J$9)))))</f>
        <v>5</v>
      </c>
      <c r="U1674" s="99" t="b">
        <f>IF(AND(N1674&lt;='Product Ratings'!$R$5,N1674&gt;='Product Ratings'!$Q$5),'Product Ratings'!$O$5,IF(AND(N1674&lt;='Product Ratings'!$R$6,N1674&gt;='Product Ratings'!$Q$6),'Product Ratings'!$O$6,IF(AND(N1674&lt;='Product Ratings'!$R$7,N1674&gt;='Product Ratings'!$Q$7),'Product Ratings'!$O$7,IF(AND(N1674&lt;='Product Ratings'!$R$8,N1674&gt;='Product Ratings'!$Q$8),'Product Ratings'!$O$8,IF(N1674&gt;='Product Ratings'!$Q$9,'Product Ratings'!$O$9)))))</f>
        <v>0</v>
      </c>
      <c r="V1674" s="99">
        <f>IF(AND(P1674&lt;='Product Ratings'!$V$5,P1674&gt;='Product Ratings'!$U$5),'Product Ratings'!$S$5,IF(AND(P1674&lt;='Product Ratings'!$V$6,P1674&gt;='Product Ratings'!$U$6),'Product Ratings'!$S$6,IF(AND(P1674&lt;='Product Ratings'!$V$7,P1674&gt;='Product Ratings'!$U$7),'Product Ratings'!$S$7,IF(AND(P1674&lt;='Product Ratings'!$V$8,P1674&gt;='Product Ratings'!$U$8),'Product Ratings'!$S$8,IF(P1674&gt;='Product Ratings'!$U$9,'Product Ratings'!$S$9)))))</f>
        <v>3</v>
      </c>
      <c r="W1674" s="135">
        <f t="shared" si="6"/>
        <v>12</v>
      </c>
      <c r="X1674" s="90"/>
      <c r="Y1674" s="90"/>
      <c r="Z1674" s="90"/>
      <c r="AA1674" s="90"/>
      <c r="AB1674" s="90"/>
    </row>
    <row r="1675" ht="12.75" customHeight="1">
      <c r="A1675" s="87"/>
      <c r="B1675" s="90"/>
      <c r="C1675" s="90"/>
      <c r="D1675" s="126">
        <v>1.0</v>
      </c>
      <c r="E1675" s="127">
        <v>1112.17</v>
      </c>
      <c r="F1675" s="128">
        <f t="shared" si="7"/>
        <v>722.9105</v>
      </c>
      <c r="G1675" s="129">
        <f t="shared" si="1"/>
        <v>389.2595</v>
      </c>
      <c r="H1675" s="130">
        <f t="shared" si="2"/>
        <v>0.35</v>
      </c>
      <c r="I1675" s="131">
        <v>44823.0</v>
      </c>
      <c r="J1675" s="132">
        <v>44859.0</v>
      </c>
      <c r="K1675" s="123"/>
      <c r="L1675" s="90"/>
      <c r="M1675" s="133">
        <f t="shared" si="3"/>
        <v>1112.17</v>
      </c>
      <c r="N1675" s="99"/>
      <c r="O1675" s="133">
        <f t="shared" si="5"/>
        <v>722.9105</v>
      </c>
      <c r="P1675" s="134">
        <v>0.21</v>
      </c>
      <c r="Q1675" s="90"/>
      <c r="R1675" s="99">
        <f>IF(AND(H1675&lt;='Product Ratings'!$E$5,H1675&gt;='Product Ratings'!$D$5),'Product Ratings'!$C$5,IF(AND(H1675&lt;='Product Ratings'!$E$6,H1675&gt;='Product Ratings'!$D$6),'Product Ratings'!$C$6,IF(AND(H1675&lt;='Product Ratings'!$E$7,H1675&gt;='Product Ratings'!$D$7),'Product Ratings'!$C$7,IF(AND(H1675&lt;='Product Ratings'!$E$8,H1675&gt;='Product Ratings'!$D$8),'Product Ratings'!$C$8,IF(H1675&gt;='Product Ratings'!$D$9,'Product Ratings'!$C$9)))))</f>
        <v>2</v>
      </c>
      <c r="S1675" s="99">
        <f>IF(AND(D1675&lt;='Product Ratings'!$I$5,D1675&gt;='Product Ratings'!$H$5),'Product Ratings'!$F$5,IF(AND(D1675&lt;='Product Ratings'!$I$6,D1675&gt;='Product Ratings'!$H$6),'Product Ratings'!$F$6,IF(AND(D1675&lt;='Product Ratings'!$I$7,I1675&gt;='Product Ratings'!$H$7),'Product Ratings'!$F$7,IF(AND(D1675&lt;='Product Ratings'!$I$8,D1675&gt;='Product Ratings'!$H$8),'Product Ratings'!$F$8,IF(D1675&gt;='Product Ratings'!$H$9,'Product Ratings'!$F$9)))))</f>
        <v>1</v>
      </c>
      <c r="T1675" s="99">
        <f>IF(AND(O1675&lt;='Product Ratings'!$M$5,O1675&gt;='Product Ratings'!$L$5),'Product Ratings'!$J$5,IF(AND(O1675&lt;='Product Ratings'!$M$6,O1675&gt;='Product Ratings'!$L$6),'Product Ratings'!$J$6,IF(AND(O1675&lt;='Product Ratings'!$M$7,O1675&gt;='Product Ratings'!$L$7),'Product Ratings'!$J$7,IF(AND(O1675&lt;='Product Ratings'!$M$8,O1675&gt;='Product Ratings'!$L$8),'Product Ratings'!$J$8,IF(O1675&gt;='Product Ratings'!$L$9,'Product Ratings'!$J$9)))))</f>
        <v>1</v>
      </c>
      <c r="U1675" s="99" t="b">
        <f>IF(AND(N1675&lt;='Product Ratings'!$R$5,N1675&gt;='Product Ratings'!$Q$5),'Product Ratings'!$O$5,IF(AND(N1675&lt;='Product Ratings'!$R$6,N1675&gt;='Product Ratings'!$Q$6),'Product Ratings'!$O$6,IF(AND(N1675&lt;='Product Ratings'!$R$7,N1675&gt;='Product Ratings'!$Q$7),'Product Ratings'!$O$7,IF(AND(N1675&lt;='Product Ratings'!$R$8,N1675&gt;='Product Ratings'!$Q$8),'Product Ratings'!$O$8,IF(N1675&gt;='Product Ratings'!$Q$9,'Product Ratings'!$O$9)))))</f>
        <v>0</v>
      </c>
      <c r="V1675" s="99">
        <f>IF(AND(P1675&lt;='Product Ratings'!$V$5,P1675&gt;='Product Ratings'!$U$5),'Product Ratings'!$S$5,IF(AND(P1675&lt;='Product Ratings'!$V$6,P1675&gt;='Product Ratings'!$U$6),'Product Ratings'!$S$6,IF(AND(P1675&lt;='Product Ratings'!$V$7,P1675&gt;='Product Ratings'!$U$7),'Product Ratings'!$S$7,IF(AND(P1675&lt;='Product Ratings'!$V$8,P1675&gt;='Product Ratings'!$U$8),'Product Ratings'!$S$8,IF(P1675&gt;='Product Ratings'!$U$9,'Product Ratings'!$S$9)))))</f>
        <v>3</v>
      </c>
      <c r="W1675" s="135">
        <f t="shared" si="6"/>
        <v>7</v>
      </c>
      <c r="X1675" s="90"/>
      <c r="Y1675" s="90"/>
      <c r="Z1675" s="90"/>
      <c r="AA1675" s="90"/>
      <c r="AB1675" s="90"/>
    </row>
    <row r="1676" ht="12.75" customHeight="1">
      <c r="A1676" s="87"/>
      <c r="B1676" s="90"/>
      <c r="C1676" s="90"/>
      <c r="D1676" s="126">
        <v>2.0</v>
      </c>
      <c r="E1676" s="127">
        <v>50.43</v>
      </c>
      <c r="F1676" s="128">
        <f t="shared" si="7"/>
        <v>32.7795</v>
      </c>
      <c r="G1676" s="129">
        <f t="shared" si="1"/>
        <v>17.6505</v>
      </c>
      <c r="H1676" s="130">
        <f t="shared" si="2"/>
        <v>0.35</v>
      </c>
      <c r="I1676" s="131">
        <v>44824.0</v>
      </c>
      <c r="J1676" s="132">
        <v>44860.0</v>
      </c>
      <c r="K1676" s="123"/>
      <c r="L1676" s="90"/>
      <c r="M1676" s="133">
        <f t="shared" si="3"/>
        <v>25.215</v>
      </c>
      <c r="N1676" s="99"/>
      <c r="O1676" s="133">
        <f t="shared" si="5"/>
        <v>16.38975</v>
      </c>
      <c r="P1676" s="134">
        <v>0.45</v>
      </c>
      <c r="Q1676" s="90"/>
      <c r="R1676" s="99">
        <f>IF(AND(H1676&lt;='Product Ratings'!$E$5,H1676&gt;='Product Ratings'!$D$5),'Product Ratings'!$C$5,IF(AND(H1676&lt;='Product Ratings'!$E$6,H1676&gt;='Product Ratings'!$D$6),'Product Ratings'!$C$6,IF(AND(H1676&lt;='Product Ratings'!$E$7,H1676&gt;='Product Ratings'!$D$7),'Product Ratings'!$C$7,IF(AND(H1676&lt;='Product Ratings'!$E$8,H1676&gt;='Product Ratings'!$D$8),'Product Ratings'!$C$8,IF(H1676&gt;='Product Ratings'!$D$9,'Product Ratings'!$C$9)))))</f>
        <v>2</v>
      </c>
      <c r="S1676" s="99">
        <f>IF(AND(D1676&lt;='Product Ratings'!$I$5,D1676&gt;='Product Ratings'!$H$5),'Product Ratings'!$F$5,IF(AND(D1676&lt;='Product Ratings'!$I$6,D1676&gt;='Product Ratings'!$H$6),'Product Ratings'!$F$6,IF(AND(D1676&lt;='Product Ratings'!$I$7,I1676&gt;='Product Ratings'!$H$7),'Product Ratings'!$F$7,IF(AND(D1676&lt;='Product Ratings'!$I$8,D1676&gt;='Product Ratings'!$H$8),'Product Ratings'!$F$8,IF(D1676&gt;='Product Ratings'!$H$9,'Product Ratings'!$F$9)))))</f>
        <v>1</v>
      </c>
      <c r="T1676" s="99">
        <f>IF(AND(O1676&lt;='Product Ratings'!$M$5,O1676&gt;='Product Ratings'!$L$5),'Product Ratings'!$J$5,IF(AND(O1676&lt;='Product Ratings'!$M$6,O1676&gt;='Product Ratings'!$L$6),'Product Ratings'!$J$6,IF(AND(O1676&lt;='Product Ratings'!$M$7,O1676&gt;='Product Ratings'!$L$7),'Product Ratings'!$J$7,IF(AND(O1676&lt;='Product Ratings'!$M$8,O1676&gt;='Product Ratings'!$L$8),'Product Ratings'!$J$8,IF(O1676&gt;='Product Ratings'!$L$9,'Product Ratings'!$J$9)))))</f>
        <v>5</v>
      </c>
      <c r="U1676" s="99" t="b">
        <f>IF(AND(N1676&lt;='Product Ratings'!$R$5,N1676&gt;='Product Ratings'!$Q$5),'Product Ratings'!$O$5,IF(AND(N1676&lt;='Product Ratings'!$R$6,N1676&gt;='Product Ratings'!$Q$6),'Product Ratings'!$O$6,IF(AND(N1676&lt;='Product Ratings'!$R$7,N1676&gt;='Product Ratings'!$Q$7),'Product Ratings'!$O$7,IF(AND(N1676&lt;='Product Ratings'!$R$8,N1676&gt;='Product Ratings'!$Q$8),'Product Ratings'!$O$8,IF(N1676&gt;='Product Ratings'!$Q$9,'Product Ratings'!$O$9)))))</f>
        <v>0</v>
      </c>
      <c r="V1676" s="99">
        <f>IF(AND(P1676&lt;='Product Ratings'!$V$5,P1676&gt;='Product Ratings'!$U$5),'Product Ratings'!$S$5,IF(AND(P1676&lt;='Product Ratings'!$V$6,P1676&gt;='Product Ratings'!$U$6),'Product Ratings'!$S$6,IF(AND(P1676&lt;='Product Ratings'!$V$7,P1676&gt;='Product Ratings'!$U$7),'Product Ratings'!$S$7,IF(AND(P1676&lt;='Product Ratings'!$V$8,P1676&gt;='Product Ratings'!$U$8),'Product Ratings'!$S$8,IF(P1676&gt;='Product Ratings'!$U$9,'Product Ratings'!$S$9)))))</f>
        <v>4</v>
      </c>
      <c r="W1676" s="135">
        <f t="shared" si="6"/>
        <v>12</v>
      </c>
      <c r="X1676" s="90"/>
      <c r="Y1676" s="90"/>
      <c r="Z1676" s="90"/>
      <c r="AA1676" s="90"/>
      <c r="AB1676" s="90"/>
    </row>
    <row r="1677" ht="12.75" customHeight="1">
      <c r="A1677" s="87"/>
      <c r="B1677" s="90"/>
      <c r="C1677" s="90"/>
      <c r="D1677" s="126">
        <v>3.0</v>
      </c>
      <c r="E1677" s="127">
        <v>769.56</v>
      </c>
      <c r="F1677" s="128">
        <f t="shared" si="7"/>
        <v>500.214</v>
      </c>
      <c r="G1677" s="129">
        <f t="shared" si="1"/>
        <v>269.346</v>
      </c>
      <c r="H1677" s="130">
        <f t="shared" si="2"/>
        <v>0.35</v>
      </c>
      <c r="I1677" s="131">
        <v>44825.0</v>
      </c>
      <c r="J1677" s="132">
        <v>44861.0</v>
      </c>
      <c r="K1677" s="123"/>
      <c r="L1677" s="90"/>
      <c r="M1677" s="133">
        <f t="shared" si="3"/>
        <v>256.52</v>
      </c>
      <c r="N1677" s="99"/>
      <c r="O1677" s="133">
        <f t="shared" si="5"/>
        <v>166.738</v>
      </c>
      <c r="P1677" s="134">
        <v>0.87</v>
      </c>
      <c r="Q1677" s="90"/>
      <c r="R1677" s="99">
        <f>IF(AND(H1677&lt;='Product Ratings'!$E$5,H1677&gt;='Product Ratings'!$D$5),'Product Ratings'!$C$5,IF(AND(H1677&lt;='Product Ratings'!$E$6,H1677&gt;='Product Ratings'!$D$6),'Product Ratings'!$C$6,IF(AND(H1677&lt;='Product Ratings'!$E$7,H1677&gt;='Product Ratings'!$D$7),'Product Ratings'!$C$7,IF(AND(H1677&lt;='Product Ratings'!$E$8,H1677&gt;='Product Ratings'!$D$8),'Product Ratings'!$C$8,IF(H1677&gt;='Product Ratings'!$D$9,'Product Ratings'!$C$9)))))</f>
        <v>2</v>
      </c>
      <c r="S1677" s="99">
        <f>IF(AND(D1677&lt;='Product Ratings'!$I$5,D1677&gt;='Product Ratings'!$H$5),'Product Ratings'!$F$5,IF(AND(D1677&lt;='Product Ratings'!$I$6,D1677&gt;='Product Ratings'!$H$6),'Product Ratings'!$F$6,IF(AND(D1677&lt;='Product Ratings'!$I$7,I1677&gt;='Product Ratings'!$H$7),'Product Ratings'!$F$7,IF(AND(D1677&lt;='Product Ratings'!$I$8,D1677&gt;='Product Ratings'!$H$8),'Product Ratings'!$F$8,IF(D1677&gt;='Product Ratings'!$H$9,'Product Ratings'!$F$9)))))</f>
        <v>1</v>
      </c>
      <c r="T1677" s="99">
        <f>IF(AND(O1677&lt;='Product Ratings'!$M$5,O1677&gt;='Product Ratings'!$L$5),'Product Ratings'!$J$5,IF(AND(O1677&lt;='Product Ratings'!$M$6,O1677&gt;='Product Ratings'!$L$6),'Product Ratings'!$J$6,IF(AND(O1677&lt;='Product Ratings'!$M$7,O1677&gt;='Product Ratings'!$L$7),'Product Ratings'!$J$7,IF(AND(O1677&lt;='Product Ratings'!$M$8,O1677&gt;='Product Ratings'!$L$8),'Product Ratings'!$J$8,IF(O1677&gt;='Product Ratings'!$L$9,'Product Ratings'!$J$9)))))</f>
        <v>2</v>
      </c>
      <c r="U1677" s="99" t="b">
        <f>IF(AND(N1677&lt;='Product Ratings'!$R$5,N1677&gt;='Product Ratings'!$Q$5),'Product Ratings'!$O$5,IF(AND(N1677&lt;='Product Ratings'!$R$6,N1677&gt;='Product Ratings'!$Q$6),'Product Ratings'!$O$6,IF(AND(N1677&lt;='Product Ratings'!$R$7,N1677&gt;='Product Ratings'!$Q$7),'Product Ratings'!$O$7,IF(AND(N1677&lt;='Product Ratings'!$R$8,N1677&gt;='Product Ratings'!$Q$8),'Product Ratings'!$O$8,IF(N1677&gt;='Product Ratings'!$Q$9,'Product Ratings'!$O$9)))))</f>
        <v>0</v>
      </c>
      <c r="V1677" s="99">
        <f>IF(AND(P1677&lt;='Product Ratings'!$V$5,P1677&gt;='Product Ratings'!$U$5),'Product Ratings'!$S$5,IF(AND(P1677&lt;='Product Ratings'!$V$6,P1677&gt;='Product Ratings'!$U$6),'Product Ratings'!$S$6,IF(AND(P1677&lt;='Product Ratings'!$V$7,P1677&gt;='Product Ratings'!$U$7),'Product Ratings'!$S$7,IF(AND(P1677&lt;='Product Ratings'!$V$8,P1677&gt;='Product Ratings'!$U$8),'Product Ratings'!$S$8,IF(P1677&gt;='Product Ratings'!$U$9,'Product Ratings'!$S$9)))))</f>
        <v>5</v>
      </c>
      <c r="W1677" s="135">
        <f t="shared" si="6"/>
        <v>10</v>
      </c>
      <c r="X1677" s="90"/>
      <c r="Y1677" s="90"/>
      <c r="Z1677" s="90"/>
      <c r="AA1677" s="90"/>
      <c r="AB1677" s="90"/>
    </row>
    <row r="1678" ht="12.75" customHeight="1">
      <c r="A1678" s="87"/>
      <c r="B1678" s="90"/>
      <c r="C1678" s="90"/>
      <c r="D1678" s="126">
        <v>4.0</v>
      </c>
      <c r="E1678" s="127">
        <v>1102.26</v>
      </c>
      <c r="F1678" s="128">
        <f t="shared" si="7"/>
        <v>716.469</v>
      </c>
      <c r="G1678" s="129">
        <f t="shared" si="1"/>
        <v>385.791</v>
      </c>
      <c r="H1678" s="130">
        <f t="shared" si="2"/>
        <v>0.35</v>
      </c>
      <c r="I1678" s="131">
        <v>44826.0</v>
      </c>
      <c r="J1678" s="132">
        <v>44862.0</v>
      </c>
      <c r="K1678" s="123"/>
      <c r="L1678" s="90"/>
      <c r="M1678" s="133">
        <f t="shared" si="3"/>
        <v>275.565</v>
      </c>
      <c r="N1678" s="99"/>
      <c r="O1678" s="133">
        <f t="shared" si="5"/>
        <v>179.11725</v>
      </c>
      <c r="P1678" s="134">
        <v>0.89</v>
      </c>
      <c r="Q1678" s="90"/>
      <c r="R1678" s="99">
        <f>IF(AND(H1678&lt;='Product Ratings'!$E$5,H1678&gt;='Product Ratings'!$D$5),'Product Ratings'!$C$5,IF(AND(H1678&lt;='Product Ratings'!$E$6,H1678&gt;='Product Ratings'!$D$6),'Product Ratings'!$C$6,IF(AND(H1678&lt;='Product Ratings'!$E$7,H1678&gt;='Product Ratings'!$D$7),'Product Ratings'!$C$7,IF(AND(H1678&lt;='Product Ratings'!$E$8,H1678&gt;='Product Ratings'!$D$8),'Product Ratings'!$C$8,IF(H1678&gt;='Product Ratings'!$D$9,'Product Ratings'!$C$9)))))</f>
        <v>2</v>
      </c>
      <c r="S1678" s="99">
        <f>IF(AND(D1678&lt;='Product Ratings'!$I$5,D1678&gt;='Product Ratings'!$H$5),'Product Ratings'!$F$5,IF(AND(D1678&lt;='Product Ratings'!$I$6,D1678&gt;='Product Ratings'!$H$6),'Product Ratings'!$F$6,IF(AND(D1678&lt;='Product Ratings'!$I$7,I1678&gt;='Product Ratings'!$H$7),'Product Ratings'!$F$7,IF(AND(D1678&lt;='Product Ratings'!$I$8,D1678&gt;='Product Ratings'!$H$8),'Product Ratings'!$F$8,IF(D1678&gt;='Product Ratings'!$H$9,'Product Ratings'!$F$9)))))</f>
        <v>1</v>
      </c>
      <c r="T1678" s="99">
        <f>IF(AND(O1678&lt;='Product Ratings'!$M$5,O1678&gt;='Product Ratings'!$L$5),'Product Ratings'!$J$5,IF(AND(O1678&lt;='Product Ratings'!$M$6,O1678&gt;='Product Ratings'!$L$6),'Product Ratings'!$J$6,IF(AND(O1678&lt;='Product Ratings'!$M$7,O1678&gt;='Product Ratings'!$L$7),'Product Ratings'!$J$7,IF(AND(O1678&lt;='Product Ratings'!$M$8,O1678&gt;='Product Ratings'!$L$8),'Product Ratings'!$J$8,IF(O1678&gt;='Product Ratings'!$L$9,'Product Ratings'!$J$9)))))</f>
        <v>1</v>
      </c>
      <c r="U1678" s="99" t="b">
        <f>IF(AND(N1678&lt;='Product Ratings'!$R$5,N1678&gt;='Product Ratings'!$Q$5),'Product Ratings'!$O$5,IF(AND(N1678&lt;='Product Ratings'!$R$6,N1678&gt;='Product Ratings'!$Q$6),'Product Ratings'!$O$6,IF(AND(N1678&lt;='Product Ratings'!$R$7,N1678&gt;='Product Ratings'!$Q$7),'Product Ratings'!$O$7,IF(AND(N1678&lt;='Product Ratings'!$R$8,N1678&gt;='Product Ratings'!$Q$8),'Product Ratings'!$O$8,IF(N1678&gt;='Product Ratings'!$Q$9,'Product Ratings'!$O$9)))))</f>
        <v>0</v>
      </c>
      <c r="V1678" s="99">
        <f>IF(AND(P1678&lt;='Product Ratings'!$V$5,P1678&gt;='Product Ratings'!$U$5),'Product Ratings'!$S$5,IF(AND(P1678&lt;='Product Ratings'!$V$6,P1678&gt;='Product Ratings'!$U$6),'Product Ratings'!$S$6,IF(AND(P1678&lt;='Product Ratings'!$V$7,P1678&gt;='Product Ratings'!$U$7),'Product Ratings'!$S$7,IF(AND(P1678&lt;='Product Ratings'!$V$8,P1678&gt;='Product Ratings'!$U$8),'Product Ratings'!$S$8,IF(P1678&gt;='Product Ratings'!$U$9,'Product Ratings'!$S$9)))))</f>
        <v>5</v>
      </c>
      <c r="W1678" s="135">
        <f t="shared" si="6"/>
        <v>9</v>
      </c>
      <c r="X1678" s="90"/>
      <c r="Y1678" s="90"/>
      <c r="Z1678" s="90"/>
      <c r="AA1678" s="90"/>
      <c r="AB1678" s="90"/>
    </row>
    <row r="1679" ht="12.75" customHeight="1">
      <c r="A1679" s="87"/>
      <c r="B1679" s="90"/>
      <c r="C1679" s="90"/>
      <c r="D1679" s="126">
        <v>5.0</v>
      </c>
      <c r="E1679" s="127">
        <v>695.22</v>
      </c>
      <c r="F1679" s="128">
        <f t="shared" si="7"/>
        <v>451.893</v>
      </c>
      <c r="G1679" s="129">
        <f t="shared" si="1"/>
        <v>243.327</v>
      </c>
      <c r="H1679" s="130">
        <f t="shared" si="2"/>
        <v>0.35</v>
      </c>
      <c r="I1679" s="131">
        <v>44827.0</v>
      </c>
      <c r="J1679" s="132">
        <v>44863.0</v>
      </c>
      <c r="K1679" s="123"/>
      <c r="L1679" s="90"/>
      <c r="M1679" s="133">
        <f t="shared" si="3"/>
        <v>139.044</v>
      </c>
      <c r="N1679" s="99"/>
      <c r="O1679" s="133">
        <f t="shared" si="5"/>
        <v>90.3786</v>
      </c>
      <c r="P1679" s="134">
        <v>0.03</v>
      </c>
      <c r="Q1679" s="90"/>
      <c r="R1679" s="99">
        <f>IF(AND(H1679&lt;='Product Ratings'!$E$5,H1679&gt;='Product Ratings'!$D$5),'Product Ratings'!$C$5,IF(AND(H1679&lt;='Product Ratings'!$E$6,H1679&gt;='Product Ratings'!$D$6),'Product Ratings'!$C$6,IF(AND(H1679&lt;='Product Ratings'!$E$7,H1679&gt;='Product Ratings'!$D$7),'Product Ratings'!$C$7,IF(AND(H1679&lt;='Product Ratings'!$E$8,H1679&gt;='Product Ratings'!$D$8),'Product Ratings'!$C$8,IF(H1679&gt;='Product Ratings'!$D$9,'Product Ratings'!$C$9)))))</f>
        <v>2</v>
      </c>
      <c r="S1679" s="99">
        <f>IF(AND(D1679&lt;='Product Ratings'!$I$5,D1679&gt;='Product Ratings'!$H$5),'Product Ratings'!$F$5,IF(AND(D1679&lt;='Product Ratings'!$I$6,D1679&gt;='Product Ratings'!$H$6),'Product Ratings'!$F$6,IF(AND(D1679&lt;='Product Ratings'!$I$7,I1679&gt;='Product Ratings'!$H$7),'Product Ratings'!$F$7,IF(AND(D1679&lt;='Product Ratings'!$I$8,D1679&gt;='Product Ratings'!$H$8),'Product Ratings'!$F$8,IF(D1679&gt;='Product Ratings'!$H$9,'Product Ratings'!$F$9)))))</f>
        <v>1</v>
      </c>
      <c r="T1679" s="99">
        <f>IF(AND(O1679&lt;='Product Ratings'!$M$5,O1679&gt;='Product Ratings'!$L$5),'Product Ratings'!$J$5,IF(AND(O1679&lt;='Product Ratings'!$M$6,O1679&gt;='Product Ratings'!$L$6),'Product Ratings'!$J$6,IF(AND(O1679&lt;='Product Ratings'!$M$7,O1679&gt;='Product Ratings'!$L$7),'Product Ratings'!$J$7,IF(AND(O1679&lt;='Product Ratings'!$M$8,O1679&gt;='Product Ratings'!$L$8),'Product Ratings'!$J$8,IF(O1679&gt;='Product Ratings'!$L$9,'Product Ratings'!$J$9)))))</f>
        <v>2</v>
      </c>
      <c r="U1679" s="99" t="b">
        <f>IF(AND(N1679&lt;='Product Ratings'!$R$5,N1679&gt;='Product Ratings'!$Q$5),'Product Ratings'!$O$5,IF(AND(N1679&lt;='Product Ratings'!$R$6,N1679&gt;='Product Ratings'!$Q$6),'Product Ratings'!$O$6,IF(AND(N1679&lt;='Product Ratings'!$R$7,N1679&gt;='Product Ratings'!$Q$7),'Product Ratings'!$O$7,IF(AND(N1679&lt;='Product Ratings'!$R$8,N1679&gt;='Product Ratings'!$Q$8),'Product Ratings'!$O$8,IF(N1679&gt;='Product Ratings'!$Q$9,'Product Ratings'!$O$9)))))</f>
        <v>0</v>
      </c>
      <c r="V1679" s="99">
        <f>IF(AND(P1679&lt;='Product Ratings'!$V$5,P1679&gt;='Product Ratings'!$U$5),'Product Ratings'!$S$5,IF(AND(P1679&lt;='Product Ratings'!$V$6,P1679&gt;='Product Ratings'!$U$6),'Product Ratings'!$S$6,IF(AND(P1679&lt;='Product Ratings'!$V$7,P1679&gt;='Product Ratings'!$U$7),'Product Ratings'!$S$7,IF(AND(P1679&lt;='Product Ratings'!$V$8,P1679&gt;='Product Ratings'!$U$8),'Product Ratings'!$S$8,IF(P1679&gt;='Product Ratings'!$U$9,'Product Ratings'!$S$9)))))</f>
        <v>1</v>
      </c>
      <c r="W1679" s="135">
        <f t="shared" si="6"/>
        <v>6</v>
      </c>
      <c r="X1679" s="90"/>
      <c r="Y1679" s="90"/>
      <c r="Z1679" s="90"/>
      <c r="AA1679" s="90"/>
      <c r="AB1679" s="90"/>
    </row>
    <row r="1680" ht="12.75" customHeight="1">
      <c r="A1680" s="87"/>
      <c r="B1680" s="90"/>
      <c r="C1680" s="90"/>
      <c r="D1680" s="126">
        <v>6.0</v>
      </c>
      <c r="E1680" s="127">
        <v>690.39</v>
      </c>
      <c r="F1680" s="128">
        <f t="shared" si="7"/>
        <v>448.7535</v>
      </c>
      <c r="G1680" s="129">
        <f t="shared" si="1"/>
        <v>241.6365</v>
      </c>
      <c r="H1680" s="130">
        <f t="shared" si="2"/>
        <v>0.35</v>
      </c>
      <c r="I1680" s="131">
        <v>44828.0</v>
      </c>
      <c r="J1680" s="132">
        <v>44864.0</v>
      </c>
      <c r="K1680" s="123"/>
      <c r="L1680" s="90"/>
      <c r="M1680" s="133">
        <f t="shared" si="3"/>
        <v>115.065</v>
      </c>
      <c r="N1680" s="99"/>
      <c r="O1680" s="133">
        <f t="shared" si="5"/>
        <v>74.79225</v>
      </c>
      <c r="P1680" s="134">
        <v>0.04</v>
      </c>
      <c r="Q1680" s="90"/>
      <c r="R1680" s="99">
        <f>IF(AND(H1680&lt;='Product Ratings'!$E$5,H1680&gt;='Product Ratings'!$D$5),'Product Ratings'!$C$5,IF(AND(H1680&lt;='Product Ratings'!$E$6,H1680&gt;='Product Ratings'!$D$6),'Product Ratings'!$C$6,IF(AND(H1680&lt;='Product Ratings'!$E$7,H1680&gt;='Product Ratings'!$D$7),'Product Ratings'!$C$7,IF(AND(H1680&lt;='Product Ratings'!$E$8,H1680&gt;='Product Ratings'!$D$8),'Product Ratings'!$C$8,IF(H1680&gt;='Product Ratings'!$D$9,'Product Ratings'!$C$9)))))</f>
        <v>2</v>
      </c>
      <c r="S1680" s="99">
        <f>IF(AND(D1680&lt;='Product Ratings'!$I$5,D1680&gt;='Product Ratings'!$H$5),'Product Ratings'!$F$5,IF(AND(D1680&lt;='Product Ratings'!$I$6,D1680&gt;='Product Ratings'!$H$6),'Product Ratings'!$F$6,IF(AND(D1680&lt;='Product Ratings'!$I$7,I1680&gt;='Product Ratings'!$H$7),'Product Ratings'!$F$7,IF(AND(D1680&lt;='Product Ratings'!$I$8,D1680&gt;='Product Ratings'!$H$8),'Product Ratings'!$F$8,IF(D1680&gt;='Product Ratings'!$H$9,'Product Ratings'!$F$9)))))</f>
        <v>2</v>
      </c>
      <c r="T1680" s="99">
        <f>IF(AND(O1680&lt;='Product Ratings'!$M$5,O1680&gt;='Product Ratings'!$L$5),'Product Ratings'!$J$5,IF(AND(O1680&lt;='Product Ratings'!$M$6,O1680&gt;='Product Ratings'!$L$6),'Product Ratings'!$J$6,IF(AND(O1680&lt;='Product Ratings'!$M$7,O1680&gt;='Product Ratings'!$L$7),'Product Ratings'!$J$7,IF(AND(O1680&lt;='Product Ratings'!$M$8,O1680&gt;='Product Ratings'!$L$8),'Product Ratings'!$J$8,IF(O1680&gt;='Product Ratings'!$L$9,'Product Ratings'!$J$9)))))</f>
        <v>3</v>
      </c>
      <c r="U1680" s="99" t="b">
        <f>IF(AND(N1680&lt;='Product Ratings'!$R$5,N1680&gt;='Product Ratings'!$Q$5),'Product Ratings'!$O$5,IF(AND(N1680&lt;='Product Ratings'!$R$6,N1680&gt;='Product Ratings'!$Q$6),'Product Ratings'!$O$6,IF(AND(N1680&lt;='Product Ratings'!$R$7,N1680&gt;='Product Ratings'!$Q$7),'Product Ratings'!$O$7,IF(AND(N1680&lt;='Product Ratings'!$R$8,N1680&gt;='Product Ratings'!$Q$8),'Product Ratings'!$O$8,IF(N1680&gt;='Product Ratings'!$Q$9,'Product Ratings'!$O$9)))))</f>
        <v>0</v>
      </c>
      <c r="V1680" s="99">
        <f>IF(AND(P1680&lt;='Product Ratings'!$V$5,P1680&gt;='Product Ratings'!$U$5),'Product Ratings'!$S$5,IF(AND(P1680&lt;='Product Ratings'!$V$6,P1680&gt;='Product Ratings'!$U$6),'Product Ratings'!$S$6,IF(AND(P1680&lt;='Product Ratings'!$V$7,P1680&gt;='Product Ratings'!$U$7),'Product Ratings'!$S$7,IF(AND(P1680&lt;='Product Ratings'!$V$8,P1680&gt;='Product Ratings'!$U$8),'Product Ratings'!$S$8,IF(P1680&gt;='Product Ratings'!$U$9,'Product Ratings'!$S$9)))))</f>
        <v>1</v>
      </c>
      <c r="W1680" s="135">
        <f t="shared" si="6"/>
        <v>8</v>
      </c>
      <c r="X1680" s="90"/>
      <c r="Y1680" s="90"/>
      <c r="Z1680" s="90"/>
      <c r="AA1680" s="90"/>
      <c r="AB1680" s="90"/>
    </row>
    <row r="1681" ht="12.75" customHeight="1">
      <c r="A1681" s="87"/>
      <c r="B1681" s="90"/>
      <c r="C1681" s="90"/>
      <c r="D1681" s="126">
        <v>1.0</v>
      </c>
      <c r="E1681" s="127">
        <v>680.0</v>
      </c>
      <c r="F1681" s="128">
        <f t="shared" si="7"/>
        <v>442</v>
      </c>
      <c r="G1681" s="129">
        <f t="shared" si="1"/>
        <v>238</v>
      </c>
      <c r="H1681" s="130">
        <f t="shared" si="2"/>
        <v>0.35</v>
      </c>
      <c r="I1681" s="131">
        <v>44829.0</v>
      </c>
      <c r="J1681" s="132">
        <v>44865.0</v>
      </c>
      <c r="K1681" s="123"/>
      <c r="L1681" s="90"/>
      <c r="M1681" s="133">
        <f t="shared" si="3"/>
        <v>680</v>
      </c>
      <c r="N1681" s="99"/>
      <c r="O1681" s="133">
        <f t="shared" si="5"/>
        <v>442</v>
      </c>
      <c r="P1681" s="134">
        <v>0.05</v>
      </c>
      <c r="Q1681" s="90"/>
      <c r="R1681" s="99">
        <f>IF(AND(H1681&lt;='Product Ratings'!$E$5,H1681&gt;='Product Ratings'!$D$5),'Product Ratings'!$C$5,IF(AND(H1681&lt;='Product Ratings'!$E$6,H1681&gt;='Product Ratings'!$D$6),'Product Ratings'!$C$6,IF(AND(H1681&lt;='Product Ratings'!$E$7,H1681&gt;='Product Ratings'!$D$7),'Product Ratings'!$C$7,IF(AND(H1681&lt;='Product Ratings'!$E$8,H1681&gt;='Product Ratings'!$D$8),'Product Ratings'!$C$8,IF(H1681&gt;='Product Ratings'!$D$9,'Product Ratings'!$C$9)))))</f>
        <v>2</v>
      </c>
      <c r="S1681" s="99">
        <f>IF(AND(D1681&lt;='Product Ratings'!$I$5,D1681&gt;='Product Ratings'!$H$5),'Product Ratings'!$F$5,IF(AND(D1681&lt;='Product Ratings'!$I$6,D1681&gt;='Product Ratings'!$H$6),'Product Ratings'!$F$6,IF(AND(D1681&lt;='Product Ratings'!$I$7,I1681&gt;='Product Ratings'!$H$7),'Product Ratings'!$F$7,IF(AND(D1681&lt;='Product Ratings'!$I$8,D1681&gt;='Product Ratings'!$H$8),'Product Ratings'!$F$8,IF(D1681&gt;='Product Ratings'!$H$9,'Product Ratings'!$F$9)))))</f>
        <v>1</v>
      </c>
      <c r="T1681" s="99">
        <f>IF(AND(O1681&lt;='Product Ratings'!$M$5,O1681&gt;='Product Ratings'!$L$5),'Product Ratings'!$J$5,IF(AND(O1681&lt;='Product Ratings'!$M$6,O1681&gt;='Product Ratings'!$L$6),'Product Ratings'!$J$6,IF(AND(O1681&lt;='Product Ratings'!$M$7,O1681&gt;='Product Ratings'!$L$7),'Product Ratings'!$J$7,IF(AND(O1681&lt;='Product Ratings'!$M$8,O1681&gt;='Product Ratings'!$L$8),'Product Ratings'!$J$8,IF(O1681&gt;='Product Ratings'!$L$9,'Product Ratings'!$J$9)))))</f>
        <v>1</v>
      </c>
      <c r="U1681" s="99" t="b">
        <f>IF(AND(N1681&lt;='Product Ratings'!$R$5,N1681&gt;='Product Ratings'!$Q$5),'Product Ratings'!$O$5,IF(AND(N1681&lt;='Product Ratings'!$R$6,N1681&gt;='Product Ratings'!$Q$6),'Product Ratings'!$O$6,IF(AND(N1681&lt;='Product Ratings'!$R$7,N1681&gt;='Product Ratings'!$Q$7),'Product Ratings'!$O$7,IF(AND(N1681&lt;='Product Ratings'!$R$8,N1681&gt;='Product Ratings'!$Q$8),'Product Ratings'!$O$8,IF(N1681&gt;='Product Ratings'!$Q$9,'Product Ratings'!$O$9)))))</f>
        <v>0</v>
      </c>
      <c r="V1681" s="99">
        <f>IF(AND(P1681&lt;='Product Ratings'!$V$5,P1681&gt;='Product Ratings'!$U$5),'Product Ratings'!$S$5,IF(AND(P1681&lt;='Product Ratings'!$V$6,P1681&gt;='Product Ratings'!$U$6),'Product Ratings'!$S$6,IF(AND(P1681&lt;='Product Ratings'!$V$7,P1681&gt;='Product Ratings'!$U$7),'Product Ratings'!$S$7,IF(AND(P1681&lt;='Product Ratings'!$V$8,P1681&gt;='Product Ratings'!$U$8),'Product Ratings'!$S$8,IF(P1681&gt;='Product Ratings'!$U$9,'Product Ratings'!$S$9)))))</f>
        <v>1</v>
      </c>
      <c r="W1681" s="135">
        <f t="shared" si="6"/>
        <v>5</v>
      </c>
      <c r="X1681" s="90"/>
      <c r="Y1681" s="90"/>
      <c r="Z1681" s="90"/>
      <c r="AA1681" s="90"/>
      <c r="AB1681" s="90"/>
    </row>
    <row r="1682" ht="12.75" customHeight="1">
      <c r="A1682" s="87"/>
      <c r="B1682" s="90"/>
      <c r="C1682" s="90"/>
      <c r="D1682" s="126">
        <v>2.0</v>
      </c>
      <c r="E1682" s="127">
        <v>1900.0</v>
      </c>
      <c r="F1682" s="128">
        <f t="shared" si="7"/>
        <v>1235</v>
      </c>
      <c r="G1682" s="129">
        <f t="shared" si="1"/>
        <v>665</v>
      </c>
      <c r="H1682" s="130">
        <f t="shared" si="2"/>
        <v>0.35</v>
      </c>
      <c r="I1682" s="131">
        <v>44830.0</v>
      </c>
      <c r="J1682" s="132">
        <v>44866.0</v>
      </c>
      <c r="K1682" s="123"/>
      <c r="L1682" s="90"/>
      <c r="M1682" s="133">
        <f t="shared" si="3"/>
        <v>950</v>
      </c>
      <c r="N1682" s="99"/>
      <c r="O1682" s="133">
        <f t="shared" si="5"/>
        <v>617.5</v>
      </c>
      <c r="P1682" s="134">
        <v>0.06</v>
      </c>
      <c r="Q1682" s="90"/>
      <c r="R1682" s="99">
        <f>IF(AND(H1682&lt;='Product Ratings'!$E$5,H1682&gt;='Product Ratings'!$D$5),'Product Ratings'!$C$5,IF(AND(H1682&lt;='Product Ratings'!$E$6,H1682&gt;='Product Ratings'!$D$6),'Product Ratings'!$C$6,IF(AND(H1682&lt;='Product Ratings'!$E$7,H1682&gt;='Product Ratings'!$D$7),'Product Ratings'!$C$7,IF(AND(H1682&lt;='Product Ratings'!$E$8,H1682&gt;='Product Ratings'!$D$8),'Product Ratings'!$C$8,IF(H1682&gt;='Product Ratings'!$D$9,'Product Ratings'!$C$9)))))</f>
        <v>2</v>
      </c>
      <c r="S1682" s="99">
        <f>IF(AND(D1682&lt;='Product Ratings'!$I$5,D1682&gt;='Product Ratings'!$H$5),'Product Ratings'!$F$5,IF(AND(D1682&lt;='Product Ratings'!$I$6,D1682&gt;='Product Ratings'!$H$6),'Product Ratings'!$F$6,IF(AND(D1682&lt;='Product Ratings'!$I$7,I1682&gt;='Product Ratings'!$H$7),'Product Ratings'!$F$7,IF(AND(D1682&lt;='Product Ratings'!$I$8,D1682&gt;='Product Ratings'!$H$8),'Product Ratings'!$F$8,IF(D1682&gt;='Product Ratings'!$H$9,'Product Ratings'!$F$9)))))</f>
        <v>1</v>
      </c>
      <c r="T1682" s="99">
        <f>IF(AND(O1682&lt;='Product Ratings'!$M$5,O1682&gt;='Product Ratings'!$L$5),'Product Ratings'!$J$5,IF(AND(O1682&lt;='Product Ratings'!$M$6,O1682&gt;='Product Ratings'!$L$6),'Product Ratings'!$J$6,IF(AND(O1682&lt;='Product Ratings'!$M$7,O1682&gt;='Product Ratings'!$L$7),'Product Ratings'!$J$7,IF(AND(O1682&lt;='Product Ratings'!$M$8,O1682&gt;='Product Ratings'!$L$8),'Product Ratings'!$J$8,IF(O1682&gt;='Product Ratings'!$L$9,'Product Ratings'!$J$9)))))</f>
        <v>1</v>
      </c>
      <c r="U1682" s="99" t="b">
        <f>IF(AND(N1682&lt;='Product Ratings'!$R$5,N1682&gt;='Product Ratings'!$Q$5),'Product Ratings'!$O$5,IF(AND(N1682&lt;='Product Ratings'!$R$6,N1682&gt;='Product Ratings'!$Q$6),'Product Ratings'!$O$6,IF(AND(N1682&lt;='Product Ratings'!$R$7,N1682&gt;='Product Ratings'!$Q$7),'Product Ratings'!$O$7,IF(AND(N1682&lt;='Product Ratings'!$R$8,N1682&gt;='Product Ratings'!$Q$8),'Product Ratings'!$O$8,IF(N1682&gt;='Product Ratings'!$Q$9,'Product Ratings'!$O$9)))))</f>
        <v>0</v>
      </c>
      <c r="V1682" s="99">
        <f>IF(AND(P1682&lt;='Product Ratings'!$V$5,P1682&gt;='Product Ratings'!$U$5),'Product Ratings'!$S$5,IF(AND(P1682&lt;='Product Ratings'!$V$6,P1682&gt;='Product Ratings'!$U$6),'Product Ratings'!$S$6,IF(AND(P1682&lt;='Product Ratings'!$V$7,P1682&gt;='Product Ratings'!$U$7),'Product Ratings'!$S$7,IF(AND(P1682&lt;='Product Ratings'!$V$8,P1682&gt;='Product Ratings'!$U$8),'Product Ratings'!$S$8,IF(P1682&gt;='Product Ratings'!$U$9,'Product Ratings'!$S$9)))))</f>
        <v>2</v>
      </c>
      <c r="W1682" s="135">
        <f t="shared" si="6"/>
        <v>6</v>
      </c>
      <c r="X1682" s="90"/>
      <c r="Y1682" s="90"/>
      <c r="Z1682" s="90"/>
      <c r="AA1682" s="90"/>
      <c r="AB1682" s="90"/>
    </row>
    <row r="1683" ht="12.75" customHeight="1">
      <c r="A1683" s="87"/>
      <c r="B1683" s="90"/>
      <c r="C1683" s="90"/>
      <c r="D1683" s="126">
        <v>3.0</v>
      </c>
      <c r="E1683" s="127">
        <v>143.35</v>
      </c>
      <c r="F1683" s="128">
        <f t="shared" si="7"/>
        <v>93.1775</v>
      </c>
      <c r="G1683" s="129">
        <f t="shared" si="1"/>
        <v>50.1725</v>
      </c>
      <c r="H1683" s="130">
        <f t="shared" si="2"/>
        <v>0.35</v>
      </c>
      <c r="I1683" s="131">
        <v>44831.0</v>
      </c>
      <c r="J1683" s="132">
        <v>44867.0</v>
      </c>
      <c r="K1683" s="123"/>
      <c r="L1683" s="90"/>
      <c r="M1683" s="133">
        <f t="shared" si="3"/>
        <v>47.78333333</v>
      </c>
      <c r="N1683" s="99"/>
      <c r="O1683" s="133">
        <f t="shared" si="5"/>
        <v>31.05916667</v>
      </c>
      <c r="P1683" s="134">
        <v>0.07</v>
      </c>
      <c r="Q1683" s="90"/>
      <c r="R1683" s="99">
        <f>IF(AND(H1683&lt;='Product Ratings'!$E$5,H1683&gt;='Product Ratings'!$D$5),'Product Ratings'!$C$5,IF(AND(H1683&lt;='Product Ratings'!$E$6,H1683&gt;='Product Ratings'!$D$6),'Product Ratings'!$C$6,IF(AND(H1683&lt;='Product Ratings'!$E$7,H1683&gt;='Product Ratings'!$D$7),'Product Ratings'!$C$7,IF(AND(H1683&lt;='Product Ratings'!$E$8,H1683&gt;='Product Ratings'!$D$8),'Product Ratings'!$C$8,IF(H1683&gt;='Product Ratings'!$D$9,'Product Ratings'!$C$9)))))</f>
        <v>2</v>
      </c>
      <c r="S1683" s="99">
        <f>IF(AND(D1683&lt;='Product Ratings'!$I$5,D1683&gt;='Product Ratings'!$H$5),'Product Ratings'!$F$5,IF(AND(D1683&lt;='Product Ratings'!$I$6,D1683&gt;='Product Ratings'!$H$6),'Product Ratings'!$F$6,IF(AND(D1683&lt;='Product Ratings'!$I$7,I1683&gt;='Product Ratings'!$H$7),'Product Ratings'!$F$7,IF(AND(D1683&lt;='Product Ratings'!$I$8,D1683&gt;='Product Ratings'!$H$8),'Product Ratings'!$F$8,IF(D1683&gt;='Product Ratings'!$H$9,'Product Ratings'!$F$9)))))</f>
        <v>1</v>
      </c>
      <c r="T1683" s="99">
        <f>IF(AND(O1683&lt;='Product Ratings'!$M$5,O1683&gt;='Product Ratings'!$L$5),'Product Ratings'!$J$5,IF(AND(O1683&lt;='Product Ratings'!$M$6,O1683&gt;='Product Ratings'!$L$6),'Product Ratings'!$J$6,IF(AND(O1683&lt;='Product Ratings'!$M$7,O1683&gt;='Product Ratings'!$L$7),'Product Ratings'!$J$7,IF(AND(O1683&lt;='Product Ratings'!$M$8,O1683&gt;='Product Ratings'!$L$8),'Product Ratings'!$J$8,IF(O1683&gt;='Product Ratings'!$L$9,'Product Ratings'!$J$9)))))</f>
        <v>4</v>
      </c>
      <c r="U1683" s="99" t="b">
        <f>IF(AND(N1683&lt;='Product Ratings'!$R$5,N1683&gt;='Product Ratings'!$Q$5),'Product Ratings'!$O$5,IF(AND(N1683&lt;='Product Ratings'!$R$6,N1683&gt;='Product Ratings'!$Q$6),'Product Ratings'!$O$6,IF(AND(N1683&lt;='Product Ratings'!$R$7,N1683&gt;='Product Ratings'!$Q$7),'Product Ratings'!$O$7,IF(AND(N1683&lt;='Product Ratings'!$R$8,N1683&gt;='Product Ratings'!$Q$8),'Product Ratings'!$O$8,IF(N1683&gt;='Product Ratings'!$Q$9,'Product Ratings'!$O$9)))))</f>
        <v>0</v>
      </c>
      <c r="V1683" s="99">
        <f>IF(AND(P1683&lt;='Product Ratings'!$V$5,P1683&gt;='Product Ratings'!$U$5),'Product Ratings'!$S$5,IF(AND(P1683&lt;='Product Ratings'!$V$6,P1683&gt;='Product Ratings'!$U$6),'Product Ratings'!$S$6,IF(AND(P1683&lt;='Product Ratings'!$V$7,P1683&gt;='Product Ratings'!$U$7),'Product Ratings'!$S$7,IF(AND(P1683&lt;='Product Ratings'!$V$8,P1683&gt;='Product Ratings'!$U$8),'Product Ratings'!$S$8,IF(P1683&gt;='Product Ratings'!$U$9,'Product Ratings'!$S$9)))))</f>
        <v>2</v>
      </c>
      <c r="W1683" s="135">
        <f t="shared" si="6"/>
        <v>9</v>
      </c>
      <c r="X1683" s="90"/>
      <c r="Y1683" s="90"/>
      <c r="Z1683" s="90"/>
      <c r="AA1683" s="90"/>
      <c r="AB1683" s="90"/>
    </row>
    <row r="1684" ht="12.75" customHeight="1">
      <c r="A1684" s="87"/>
      <c r="B1684" s="90"/>
      <c r="C1684" s="90"/>
      <c r="D1684" s="126">
        <v>4.0</v>
      </c>
      <c r="E1684" s="127">
        <v>433.68</v>
      </c>
      <c r="F1684" s="128">
        <f t="shared" si="7"/>
        <v>281.892</v>
      </c>
      <c r="G1684" s="129">
        <f t="shared" si="1"/>
        <v>151.788</v>
      </c>
      <c r="H1684" s="130">
        <f t="shared" si="2"/>
        <v>0.35</v>
      </c>
      <c r="I1684" s="131">
        <v>44832.0</v>
      </c>
      <c r="J1684" s="132">
        <v>44868.0</v>
      </c>
      <c r="K1684" s="123"/>
      <c r="L1684" s="90"/>
      <c r="M1684" s="133">
        <f t="shared" si="3"/>
        <v>108.42</v>
      </c>
      <c r="N1684" s="99"/>
      <c r="O1684" s="133">
        <f t="shared" si="5"/>
        <v>70.473</v>
      </c>
      <c r="P1684" s="134">
        <v>0.08</v>
      </c>
      <c r="Q1684" s="90"/>
      <c r="R1684" s="99">
        <f>IF(AND(H1684&lt;='Product Ratings'!$E$5,H1684&gt;='Product Ratings'!$D$5),'Product Ratings'!$C$5,IF(AND(H1684&lt;='Product Ratings'!$E$6,H1684&gt;='Product Ratings'!$D$6),'Product Ratings'!$C$6,IF(AND(H1684&lt;='Product Ratings'!$E$7,H1684&gt;='Product Ratings'!$D$7),'Product Ratings'!$C$7,IF(AND(H1684&lt;='Product Ratings'!$E$8,H1684&gt;='Product Ratings'!$D$8),'Product Ratings'!$C$8,IF(H1684&gt;='Product Ratings'!$D$9,'Product Ratings'!$C$9)))))</f>
        <v>2</v>
      </c>
      <c r="S1684" s="99">
        <f>IF(AND(D1684&lt;='Product Ratings'!$I$5,D1684&gt;='Product Ratings'!$H$5),'Product Ratings'!$F$5,IF(AND(D1684&lt;='Product Ratings'!$I$6,D1684&gt;='Product Ratings'!$H$6),'Product Ratings'!$F$6,IF(AND(D1684&lt;='Product Ratings'!$I$7,I1684&gt;='Product Ratings'!$H$7),'Product Ratings'!$F$7,IF(AND(D1684&lt;='Product Ratings'!$I$8,D1684&gt;='Product Ratings'!$H$8),'Product Ratings'!$F$8,IF(D1684&gt;='Product Ratings'!$H$9,'Product Ratings'!$F$9)))))</f>
        <v>1</v>
      </c>
      <c r="T1684" s="99">
        <f>IF(AND(O1684&lt;='Product Ratings'!$M$5,O1684&gt;='Product Ratings'!$L$5),'Product Ratings'!$J$5,IF(AND(O1684&lt;='Product Ratings'!$M$6,O1684&gt;='Product Ratings'!$L$6),'Product Ratings'!$J$6,IF(AND(O1684&lt;='Product Ratings'!$M$7,O1684&gt;='Product Ratings'!$L$7),'Product Ratings'!$J$7,IF(AND(O1684&lt;='Product Ratings'!$M$8,O1684&gt;='Product Ratings'!$L$8),'Product Ratings'!$J$8,IF(O1684&gt;='Product Ratings'!$L$9,'Product Ratings'!$J$9)))))</f>
        <v>3</v>
      </c>
      <c r="U1684" s="99" t="b">
        <f>IF(AND(N1684&lt;='Product Ratings'!$R$5,N1684&gt;='Product Ratings'!$Q$5),'Product Ratings'!$O$5,IF(AND(N1684&lt;='Product Ratings'!$R$6,N1684&gt;='Product Ratings'!$Q$6),'Product Ratings'!$O$6,IF(AND(N1684&lt;='Product Ratings'!$R$7,N1684&gt;='Product Ratings'!$Q$7),'Product Ratings'!$O$7,IF(AND(N1684&lt;='Product Ratings'!$R$8,N1684&gt;='Product Ratings'!$Q$8),'Product Ratings'!$O$8,IF(N1684&gt;='Product Ratings'!$Q$9,'Product Ratings'!$O$9)))))</f>
        <v>0</v>
      </c>
      <c r="V1684" s="99">
        <f>IF(AND(P1684&lt;='Product Ratings'!$V$5,P1684&gt;='Product Ratings'!$U$5),'Product Ratings'!$S$5,IF(AND(P1684&lt;='Product Ratings'!$V$6,P1684&gt;='Product Ratings'!$U$6),'Product Ratings'!$S$6,IF(AND(P1684&lt;='Product Ratings'!$V$7,P1684&gt;='Product Ratings'!$U$7),'Product Ratings'!$S$7,IF(AND(P1684&lt;='Product Ratings'!$V$8,P1684&gt;='Product Ratings'!$U$8),'Product Ratings'!$S$8,IF(P1684&gt;='Product Ratings'!$U$9,'Product Ratings'!$S$9)))))</f>
        <v>2</v>
      </c>
      <c r="W1684" s="135">
        <f t="shared" si="6"/>
        <v>8</v>
      </c>
      <c r="X1684" s="90"/>
      <c r="Y1684" s="90"/>
      <c r="Z1684" s="90"/>
      <c r="AA1684" s="90"/>
      <c r="AB1684" s="90"/>
    </row>
    <row r="1685" ht="12.75" customHeight="1">
      <c r="A1685" s="87"/>
      <c r="B1685" s="90"/>
      <c r="C1685" s="90"/>
      <c r="D1685" s="126">
        <v>5.0</v>
      </c>
      <c r="E1685" s="127">
        <v>112.96</v>
      </c>
      <c r="F1685" s="128">
        <f t="shared" si="7"/>
        <v>73.424</v>
      </c>
      <c r="G1685" s="129">
        <f t="shared" si="1"/>
        <v>39.536</v>
      </c>
      <c r="H1685" s="130">
        <f t="shared" si="2"/>
        <v>0.35</v>
      </c>
      <c r="I1685" s="131">
        <v>44833.0</v>
      </c>
      <c r="J1685" s="132">
        <v>44869.0</v>
      </c>
      <c r="K1685" s="123"/>
      <c r="L1685" s="90"/>
      <c r="M1685" s="133">
        <f t="shared" si="3"/>
        <v>22.592</v>
      </c>
      <c r="N1685" s="99"/>
      <c r="O1685" s="133">
        <f t="shared" si="5"/>
        <v>14.6848</v>
      </c>
      <c r="P1685" s="134">
        <v>0.09</v>
      </c>
      <c r="Q1685" s="90"/>
      <c r="R1685" s="99">
        <f>IF(AND(H1685&lt;='Product Ratings'!$E$5,H1685&gt;='Product Ratings'!$D$5),'Product Ratings'!$C$5,IF(AND(H1685&lt;='Product Ratings'!$E$6,H1685&gt;='Product Ratings'!$D$6),'Product Ratings'!$C$6,IF(AND(H1685&lt;='Product Ratings'!$E$7,H1685&gt;='Product Ratings'!$D$7),'Product Ratings'!$C$7,IF(AND(H1685&lt;='Product Ratings'!$E$8,H1685&gt;='Product Ratings'!$D$8),'Product Ratings'!$C$8,IF(H1685&gt;='Product Ratings'!$D$9,'Product Ratings'!$C$9)))))</f>
        <v>2</v>
      </c>
      <c r="S1685" s="99">
        <f>IF(AND(D1685&lt;='Product Ratings'!$I$5,D1685&gt;='Product Ratings'!$H$5),'Product Ratings'!$F$5,IF(AND(D1685&lt;='Product Ratings'!$I$6,D1685&gt;='Product Ratings'!$H$6),'Product Ratings'!$F$6,IF(AND(D1685&lt;='Product Ratings'!$I$7,I1685&gt;='Product Ratings'!$H$7),'Product Ratings'!$F$7,IF(AND(D1685&lt;='Product Ratings'!$I$8,D1685&gt;='Product Ratings'!$H$8),'Product Ratings'!$F$8,IF(D1685&gt;='Product Ratings'!$H$9,'Product Ratings'!$F$9)))))</f>
        <v>1</v>
      </c>
      <c r="T1685" s="99">
        <f>IF(AND(O1685&lt;='Product Ratings'!$M$5,O1685&gt;='Product Ratings'!$L$5),'Product Ratings'!$J$5,IF(AND(O1685&lt;='Product Ratings'!$M$6,O1685&gt;='Product Ratings'!$L$6),'Product Ratings'!$J$6,IF(AND(O1685&lt;='Product Ratings'!$M$7,O1685&gt;='Product Ratings'!$L$7),'Product Ratings'!$J$7,IF(AND(O1685&lt;='Product Ratings'!$M$8,O1685&gt;='Product Ratings'!$L$8),'Product Ratings'!$J$8,IF(O1685&gt;='Product Ratings'!$L$9,'Product Ratings'!$J$9)))))</f>
        <v>5</v>
      </c>
      <c r="U1685" s="99" t="b">
        <f>IF(AND(N1685&lt;='Product Ratings'!$R$5,N1685&gt;='Product Ratings'!$Q$5),'Product Ratings'!$O$5,IF(AND(N1685&lt;='Product Ratings'!$R$6,N1685&gt;='Product Ratings'!$Q$6),'Product Ratings'!$O$6,IF(AND(N1685&lt;='Product Ratings'!$R$7,N1685&gt;='Product Ratings'!$Q$7),'Product Ratings'!$O$7,IF(AND(N1685&lt;='Product Ratings'!$R$8,N1685&gt;='Product Ratings'!$Q$8),'Product Ratings'!$O$8,IF(N1685&gt;='Product Ratings'!$Q$9,'Product Ratings'!$O$9)))))</f>
        <v>0</v>
      </c>
      <c r="V1685" s="99">
        <f>IF(AND(P1685&lt;='Product Ratings'!$V$5,P1685&gt;='Product Ratings'!$U$5),'Product Ratings'!$S$5,IF(AND(P1685&lt;='Product Ratings'!$V$6,P1685&gt;='Product Ratings'!$U$6),'Product Ratings'!$S$6,IF(AND(P1685&lt;='Product Ratings'!$V$7,P1685&gt;='Product Ratings'!$U$7),'Product Ratings'!$S$7,IF(AND(P1685&lt;='Product Ratings'!$V$8,P1685&gt;='Product Ratings'!$U$8),'Product Ratings'!$S$8,IF(P1685&gt;='Product Ratings'!$U$9,'Product Ratings'!$S$9)))))</f>
        <v>2</v>
      </c>
      <c r="W1685" s="135">
        <f t="shared" si="6"/>
        <v>10</v>
      </c>
      <c r="X1685" s="90"/>
      <c r="Y1685" s="90"/>
      <c r="Z1685" s="90"/>
      <c r="AA1685" s="90"/>
      <c r="AB1685" s="90"/>
    </row>
    <row r="1686" ht="12.75" customHeight="1">
      <c r="A1686" s="87"/>
      <c r="B1686" s="90"/>
      <c r="C1686" s="90"/>
      <c r="D1686" s="126">
        <v>6.0</v>
      </c>
      <c r="E1686" s="127">
        <v>262.04</v>
      </c>
      <c r="F1686" s="128">
        <f t="shared" si="7"/>
        <v>170.326</v>
      </c>
      <c r="G1686" s="129">
        <f t="shared" si="1"/>
        <v>91.714</v>
      </c>
      <c r="H1686" s="130">
        <f t="shared" si="2"/>
        <v>0.35</v>
      </c>
      <c r="I1686" s="131">
        <v>44834.0</v>
      </c>
      <c r="J1686" s="132">
        <v>44870.0</v>
      </c>
      <c r="K1686" s="123"/>
      <c r="L1686" s="90"/>
      <c r="M1686" s="133">
        <f t="shared" si="3"/>
        <v>43.67333333</v>
      </c>
      <c r="N1686" s="99"/>
      <c r="O1686" s="133">
        <f t="shared" si="5"/>
        <v>28.38766667</v>
      </c>
      <c r="P1686" s="134">
        <v>0.12</v>
      </c>
      <c r="Q1686" s="90"/>
      <c r="R1686" s="99">
        <f>IF(AND(H1686&lt;='Product Ratings'!$E$5,H1686&gt;='Product Ratings'!$D$5),'Product Ratings'!$C$5,IF(AND(H1686&lt;='Product Ratings'!$E$6,H1686&gt;='Product Ratings'!$D$6),'Product Ratings'!$C$6,IF(AND(H1686&lt;='Product Ratings'!$E$7,H1686&gt;='Product Ratings'!$D$7),'Product Ratings'!$C$7,IF(AND(H1686&lt;='Product Ratings'!$E$8,H1686&gt;='Product Ratings'!$D$8),'Product Ratings'!$C$8,IF(H1686&gt;='Product Ratings'!$D$9,'Product Ratings'!$C$9)))))</f>
        <v>2</v>
      </c>
      <c r="S1686" s="99">
        <f>IF(AND(D1686&lt;='Product Ratings'!$I$5,D1686&gt;='Product Ratings'!$H$5),'Product Ratings'!$F$5,IF(AND(D1686&lt;='Product Ratings'!$I$6,D1686&gt;='Product Ratings'!$H$6),'Product Ratings'!$F$6,IF(AND(D1686&lt;='Product Ratings'!$I$7,I1686&gt;='Product Ratings'!$H$7),'Product Ratings'!$F$7,IF(AND(D1686&lt;='Product Ratings'!$I$8,D1686&gt;='Product Ratings'!$H$8),'Product Ratings'!$F$8,IF(D1686&gt;='Product Ratings'!$H$9,'Product Ratings'!$F$9)))))</f>
        <v>2</v>
      </c>
      <c r="T1686" s="99">
        <f>IF(AND(O1686&lt;='Product Ratings'!$M$5,O1686&gt;='Product Ratings'!$L$5),'Product Ratings'!$J$5,IF(AND(O1686&lt;='Product Ratings'!$M$6,O1686&gt;='Product Ratings'!$L$6),'Product Ratings'!$J$6,IF(AND(O1686&lt;='Product Ratings'!$M$7,O1686&gt;='Product Ratings'!$L$7),'Product Ratings'!$J$7,IF(AND(O1686&lt;='Product Ratings'!$M$8,O1686&gt;='Product Ratings'!$L$8),'Product Ratings'!$J$8,IF(O1686&gt;='Product Ratings'!$L$9,'Product Ratings'!$J$9)))))</f>
        <v>4</v>
      </c>
      <c r="U1686" s="99" t="b">
        <f>IF(AND(N1686&lt;='Product Ratings'!$R$5,N1686&gt;='Product Ratings'!$Q$5),'Product Ratings'!$O$5,IF(AND(N1686&lt;='Product Ratings'!$R$6,N1686&gt;='Product Ratings'!$Q$6),'Product Ratings'!$O$6,IF(AND(N1686&lt;='Product Ratings'!$R$7,N1686&gt;='Product Ratings'!$Q$7),'Product Ratings'!$O$7,IF(AND(N1686&lt;='Product Ratings'!$R$8,N1686&gt;='Product Ratings'!$Q$8),'Product Ratings'!$O$8,IF(N1686&gt;='Product Ratings'!$Q$9,'Product Ratings'!$O$9)))))</f>
        <v>0</v>
      </c>
      <c r="V1686" s="99">
        <f>IF(AND(P1686&lt;='Product Ratings'!$V$5,P1686&gt;='Product Ratings'!$U$5),'Product Ratings'!$S$5,IF(AND(P1686&lt;='Product Ratings'!$V$6,P1686&gt;='Product Ratings'!$U$6),'Product Ratings'!$S$6,IF(AND(P1686&lt;='Product Ratings'!$V$7,P1686&gt;='Product Ratings'!$U$7),'Product Ratings'!$S$7,IF(AND(P1686&lt;='Product Ratings'!$V$8,P1686&gt;='Product Ratings'!$U$8),'Product Ratings'!$S$8,IF(P1686&gt;='Product Ratings'!$U$9,'Product Ratings'!$S$9)))))</f>
        <v>2</v>
      </c>
      <c r="W1686" s="135">
        <f t="shared" si="6"/>
        <v>10</v>
      </c>
      <c r="X1686" s="90"/>
      <c r="Y1686" s="90"/>
      <c r="Z1686" s="90"/>
      <c r="AA1686" s="90"/>
      <c r="AB1686" s="90"/>
    </row>
    <row r="1687" ht="12.75" customHeight="1">
      <c r="A1687" s="87"/>
      <c r="B1687" s="90"/>
      <c r="C1687" s="90"/>
      <c r="D1687" s="126">
        <v>1.0</v>
      </c>
      <c r="E1687" s="127">
        <v>452.79</v>
      </c>
      <c r="F1687" s="128">
        <f t="shared" si="7"/>
        <v>294.3135</v>
      </c>
      <c r="G1687" s="129">
        <f t="shared" si="1"/>
        <v>158.4765</v>
      </c>
      <c r="H1687" s="130">
        <f t="shared" si="2"/>
        <v>0.35</v>
      </c>
      <c r="I1687" s="131">
        <v>44835.0</v>
      </c>
      <c r="J1687" s="132">
        <v>44871.0</v>
      </c>
      <c r="K1687" s="123"/>
      <c r="L1687" s="90"/>
      <c r="M1687" s="133">
        <f t="shared" si="3"/>
        <v>452.79</v>
      </c>
      <c r="N1687" s="99"/>
      <c r="O1687" s="133">
        <f t="shared" si="5"/>
        <v>294.3135</v>
      </c>
      <c r="P1687" s="134">
        <v>0.13</v>
      </c>
      <c r="Q1687" s="90"/>
      <c r="R1687" s="99">
        <f>IF(AND(H1687&lt;='Product Ratings'!$E$5,H1687&gt;='Product Ratings'!$D$5),'Product Ratings'!$C$5,IF(AND(H1687&lt;='Product Ratings'!$E$6,H1687&gt;='Product Ratings'!$D$6),'Product Ratings'!$C$6,IF(AND(H1687&lt;='Product Ratings'!$E$7,H1687&gt;='Product Ratings'!$D$7),'Product Ratings'!$C$7,IF(AND(H1687&lt;='Product Ratings'!$E$8,H1687&gt;='Product Ratings'!$D$8),'Product Ratings'!$C$8,IF(H1687&gt;='Product Ratings'!$D$9,'Product Ratings'!$C$9)))))</f>
        <v>2</v>
      </c>
      <c r="S1687" s="99">
        <f>IF(AND(D1687&lt;='Product Ratings'!$I$5,D1687&gt;='Product Ratings'!$H$5),'Product Ratings'!$F$5,IF(AND(D1687&lt;='Product Ratings'!$I$6,D1687&gt;='Product Ratings'!$H$6),'Product Ratings'!$F$6,IF(AND(D1687&lt;='Product Ratings'!$I$7,I1687&gt;='Product Ratings'!$H$7),'Product Ratings'!$F$7,IF(AND(D1687&lt;='Product Ratings'!$I$8,D1687&gt;='Product Ratings'!$H$8),'Product Ratings'!$F$8,IF(D1687&gt;='Product Ratings'!$H$9,'Product Ratings'!$F$9)))))</f>
        <v>1</v>
      </c>
      <c r="T1687" s="99">
        <f>IF(AND(O1687&lt;='Product Ratings'!$M$5,O1687&gt;='Product Ratings'!$L$5),'Product Ratings'!$J$5,IF(AND(O1687&lt;='Product Ratings'!$M$6,O1687&gt;='Product Ratings'!$L$6),'Product Ratings'!$J$6,IF(AND(O1687&lt;='Product Ratings'!$M$7,O1687&gt;='Product Ratings'!$L$7),'Product Ratings'!$J$7,IF(AND(O1687&lt;='Product Ratings'!$M$8,O1687&gt;='Product Ratings'!$L$8),'Product Ratings'!$J$8,IF(O1687&gt;='Product Ratings'!$L$9,'Product Ratings'!$J$9)))))</f>
        <v>1</v>
      </c>
      <c r="U1687" s="99" t="b">
        <f>IF(AND(N1687&lt;='Product Ratings'!$R$5,N1687&gt;='Product Ratings'!$Q$5),'Product Ratings'!$O$5,IF(AND(N1687&lt;='Product Ratings'!$R$6,N1687&gt;='Product Ratings'!$Q$6),'Product Ratings'!$O$6,IF(AND(N1687&lt;='Product Ratings'!$R$7,N1687&gt;='Product Ratings'!$Q$7),'Product Ratings'!$O$7,IF(AND(N1687&lt;='Product Ratings'!$R$8,N1687&gt;='Product Ratings'!$Q$8),'Product Ratings'!$O$8,IF(N1687&gt;='Product Ratings'!$Q$9,'Product Ratings'!$O$9)))))</f>
        <v>0</v>
      </c>
      <c r="V1687" s="99" t="b">
        <f>IF(AND(P1687&lt;='Product Ratings'!$V$5,P1687&gt;='Product Ratings'!$U$5),'Product Ratings'!$S$5,IF(AND(P1687&lt;='Product Ratings'!$V$6,P1687&gt;='Product Ratings'!$U$6),'Product Ratings'!$S$6,IF(AND(P1687&lt;='Product Ratings'!$V$7,P1687&gt;='Product Ratings'!$U$7),'Product Ratings'!$S$7,IF(AND(P1687&lt;='Product Ratings'!$V$8,P1687&gt;='Product Ratings'!$U$8),'Product Ratings'!$S$8,IF(P1687&gt;='Product Ratings'!$U$9,'Product Ratings'!$S$9)))))</f>
        <v>0</v>
      </c>
      <c r="W1687" s="135">
        <f t="shared" si="6"/>
        <v>4</v>
      </c>
      <c r="X1687" s="90"/>
      <c r="Y1687" s="90"/>
      <c r="Z1687" s="90"/>
      <c r="AA1687" s="90"/>
      <c r="AB1687" s="90"/>
    </row>
    <row r="1688" ht="12.75" customHeight="1">
      <c r="A1688" s="87"/>
      <c r="B1688" s="90"/>
      <c r="C1688" s="90"/>
      <c r="D1688" s="126">
        <v>2.0</v>
      </c>
      <c r="E1688" s="127">
        <v>774.91</v>
      </c>
      <c r="F1688" s="128">
        <f t="shared" si="7"/>
        <v>503.6915</v>
      </c>
      <c r="G1688" s="129">
        <f t="shared" si="1"/>
        <v>271.2185</v>
      </c>
      <c r="H1688" s="130">
        <f t="shared" si="2"/>
        <v>0.35</v>
      </c>
      <c r="I1688" s="131">
        <v>44836.0</v>
      </c>
      <c r="J1688" s="132">
        <v>44872.0</v>
      </c>
      <c r="K1688" s="123"/>
      <c r="L1688" s="90"/>
      <c r="M1688" s="133">
        <f t="shared" si="3"/>
        <v>387.455</v>
      </c>
      <c r="N1688" s="99"/>
      <c r="O1688" s="133">
        <f t="shared" si="5"/>
        <v>251.84575</v>
      </c>
      <c r="P1688" s="134">
        <v>0.125</v>
      </c>
      <c r="Q1688" s="90"/>
      <c r="R1688" s="99">
        <f>IF(AND(H1688&lt;='Product Ratings'!$E$5,H1688&gt;='Product Ratings'!$D$5),'Product Ratings'!$C$5,IF(AND(H1688&lt;='Product Ratings'!$E$6,H1688&gt;='Product Ratings'!$D$6),'Product Ratings'!$C$6,IF(AND(H1688&lt;='Product Ratings'!$E$7,H1688&gt;='Product Ratings'!$D$7),'Product Ratings'!$C$7,IF(AND(H1688&lt;='Product Ratings'!$E$8,H1688&gt;='Product Ratings'!$D$8),'Product Ratings'!$C$8,IF(H1688&gt;='Product Ratings'!$D$9,'Product Ratings'!$C$9)))))</f>
        <v>2</v>
      </c>
      <c r="S1688" s="99">
        <f>IF(AND(D1688&lt;='Product Ratings'!$I$5,D1688&gt;='Product Ratings'!$H$5),'Product Ratings'!$F$5,IF(AND(D1688&lt;='Product Ratings'!$I$6,D1688&gt;='Product Ratings'!$H$6),'Product Ratings'!$F$6,IF(AND(D1688&lt;='Product Ratings'!$I$7,I1688&gt;='Product Ratings'!$H$7),'Product Ratings'!$F$7,IF(AND(D1688&lt;='Product Ratings'!$I$8,D1688&gt;='Product Ratings'!$H$8),'Product Ratings'!$F$8,IF(D1688&gt;='Product Ratings'!$H$9,'Product Ratings'!$F$9)))))</f>
        <v>1</v>
      </c>
      <c r="T1688" s="99">
        <f>IF(AND(O1688&lt;='Product Ratings'!$M$5,O1688&gt;='Product Ratings'!$L$5),'Product Ratings'!$J$5,IF(AND(O1688&lt;='Product Ratings'!$M$6,O1688&gt;='Product Ratings'!$L$6),'Product Ratings'!$J$6,IF(AND(O1688&lt;='Product Ratings'!$M$7,O1688&gt;='Product Ratings'!$L$7),'Product Ratings'!$J$7,IF(AND(O1688&lt;='Product Ratings'!$M$8,O1688&gt;='Product Ratings'!$L$8),'Product Ratings'!$J$8,IF(O1688&gt;='Product Ratings'!$L$9,'Product Ratings'!$J$9)))))</f>
        <v>1</v>
      </c>
      <c r="U1688" s="99" t="b">
        <f>IF(AND(N1688&lt;='Product Ratings'!$R$5,N1688&gt;='Product Ratings'!$Q$5),'Product Ratings'!$O$5,IF(AND(N1688&lt;='Product Ratings'!$R$6,N1688&gt;='Product Ratings'!$Q$6),'Product Ratings'!$O$6,IF(AND(N1688&lt;='Product Ratings'!$R$7,N1688&gt;='Product Ratings'!$Q$7),'Product Ratings'!$O$7,IF(AND(N1688&lt;='Product Ratings'!$R$8,N1688&gt;='Product Ratings'!$Q$8),'Product Ratings'!$O$8,IF(N1688&gt;='Product Ratings'!$Q$9,'Product Ratings'!$O$9)))))</f>
        <v>0</v>
      </c>
      <c r="V1688" s="99">
        <f>IF(AND(P1688&lt;='Product Ratings'!$V$5,P1688&gt;='Product Ratings'!$U$5),'Product Ratings'!$S$5,IF(AND(P1688&lt;='Product Ratings'!$V$6,P1688&gt;='Product Ratings'!$U$6),'Product Ratings'!$S$6,IF(AND(P1688&lt;='Product Ratings'!$V$7,P1688&gt;='Product Ratings'!$U$7),'Product Ratings'!$S$7,IF(AND(P1688&lt;='Product Ratings'!$V$8,P1688&gt;='Product Ratings'!$U$8),'Product Ratings'!$S$8,IF(P1688&gt;='Product Ratings'!$U$9,'Product Ratings'!$S$9)))))</f>
        <v>2</v>
      </c>
      <c r="W1688" s="135">
        <f t="shared" si="6"/>
        <v>6</v>
      </c>
      <c r="X1688" s="90"/>
      <c r="Y1688" s="90"/>
      <c r="Z1688" s="90"/>
      <c r="AA1688" s="90"/>
      <c r="AB1688" s="90"/>
    </row>
    <row r="1689" ht="12.75" customHeight="1">
      <c r="A1689" s="87"/>
      <c r="B1689" s="90"/>
      <c r="C1689" s="90"/>
      <c r="D1689" s="126">
        <v>3.0</v>
      </c>
      <c r="E1689" s="127">
        <v>3108.7</v>
      </c>
      <c r="F1689" s="128">
        <f t="shared" si="7"/>
        <v>2020.655</v>
      </c>
      <c r="G1689" s="129">
        <f t="shared" si="1"/>
        <v>1088.045</v>
      </c>
      <c r="H1689" s="130">
        <f t="shared" si="2"/>
        <v>0.35</v>
      </c>
      <c r="I1689" s="131">
        <v>44837.0</v>
      </c>
      <c r="J1689" s="132">
        <v>44873.0</v>
      </c>
      <c r="K1689" s="123"/>
      <c r="L1689" s="90"/>
      <c r="M1689" s="133">
        <f t="shared" si="3"/>
        <v>1036.233333</v>
      </c>
      <c r="N1689" s="99"/>
      <c r="O1689" s="133">
        <f t="shared" si="5"/>
        <v>673.5516667</v>
      </c>
      <c r="P1689" s="134">
        <v>0.15</v>
      </c>
      <c r="Q1689" s="90"/>
      <c r="R1689" s="99">
        <f>IF(AND(H1689&lt;='Product Ratings'!$E$5,H1689&gt;='Product Ratings'!$D$5),'Product Ratings'!$C$5,IF(AND(H1689&lt;='Product Ratings'!$E$6,H1689&gt;='Product Ratings'!$D$6),'Product Ratings'!$C$6,IF(AND(H1689&lt;='Product Ratings'!$E$7,H1689&gt;='Product Ratings'!$D$7),'Product Ratings'!$C$7,IF(AND(H1689&lt;='Product Ratings'!$E$8,H1689&gt;='Product Ratings'!$D$8),'Product Ratings'!$C$8,IF(H1689&gt;='Product Ratings'!$D$9,'Product Ratings'!$C$9)))))</f>
        <v>2</v>
      </c>
      <c r="S1689" s="99">
        <f>IF(AND(D1689&lt;='Product Ratings'!$I$5,D1689&gt;='Product Ratings'!$H$5),'Product Ratings'!$F$5,IF(AND(D1689&lt;='Product Ratings'!$I$6,D1689&gt;='Product Ratings'!$H$6),'Product Ratings'!$F$6,IF(AND(D1689&lt;='Product Ratings'!$I$7,I1689&gt;='Product Ratings'!$H$7),'Product Ratings'!$F$7,IF(AND(D1689&lt;='Product Ratings'!$I$8,D1689&gt;='Product Ratings'!$H$8),'Product Ratings'!$F$8,IF(D1689&gt;='Product Ratings'!$H$9,'Product Ratings'!$F$9)))))</f>
        <v>1</v>
      </c>
      <c r="T1689" s="99">
        <f>IF(AND(O1689&lt;='Product Ratings'!$M$5,O1689&gt;='Product Ratings'!$L$5),'Product Ratings'!$J$5,IF(AND(O1689&lt;='Product Ratings'!$M$6,O1689&gt;='Product Ratings'!$L$6),'Product Ratings'!$J$6,IF(AND(O1689&lt;='Product Ratings'!$M$7,O1689&gt;='Product Ratings'!$L$7),'Product Ratings'!$J$7,IF(AND(O1689&lt;='Product Ratings'!$M$8,O1689&gt;='Product Ratings'!$L$8),'Product Ratings'!$J$8,IF(O1689&gt;='Product Ratings'!$L$9,'Product Ratings'!$J$9)))))</f>
        <v>1</v>
      </c>
      <c r="U1689" s="99" t="b">
        <f>IF(AND(N1689&lt;='Product Ratings'!$R$5,N1689&gt;='Product Ratings'!$Q$5),'Product Ratings'!$O$5,IF(AND(N1689&lt;='Product Ratings'!$R$6,N1689&gt;='Product Ratings'!$Q$6),'Product Ratings'!$O$6,IF(AND(N1689&lt;='Product Ratings'!$R$7,N1689&gt;='Product Ratings'!$Q$7),'Product Ratings'!$O$7,IF(AND(N1689&lt;='Product Ratings'!$R$8,N1689&gt;='Product Ratings'!$Q$8),'Product Ratings'!$O$8,IF(N1689&gt;='Product Ratings'!$Q$9,'Product Ratings'!$O$9)))))</f>
        <v>0</v>
      </c>
      <c r="V1689" s="99">
        <f>IF(AND(P1689&lt;='Product Ratings'!$V$5,P1689&gt;='Product Ratings'!$U$5),'Product Ratings'!$S$5,IF(AND(P1689&lt;='Product Ratings'!$V$6,P1689&gt;='Product Ratings'!$U$6),'Product Ratings'!$S$6,IF(AND(P1689&lt;='Product Ratings'!$V$7,P1689&gt;='Product Ratings'!$U$7),'Product Ratings'!$S$7,IF(AND(P1689&lt;='Product Ratings'!$V$8,P1689&gt;='Product Ratings'!$U$8),'Product Ratings'!$S$8,IF(P1689&gt;='Product Ratings'!$U$9,'Product Ratings'!$S$9)))))</f>
        <v>3</v>
      </c>
      <c r="W1689" s="135">
        <f t="shared" si="6"/>
        <v>7</v>
      </c>
      <c r="X1689" s="90"/>
      <c r="Y1689" s="90"/>
      <c r="Z1689" s="90"/>
      <c r="AA1689" s="90"/>
      <c r="AB1689" s="90"/>
    </row>
    <row r="1690" ht="12.75" customHeight="1">
      <c r="A1690" s="87"/>
      <c r="B1690" s="90"/>
      <c r="C1690" s="90"/>
      <c r="D1690" s="126">
        <v>4.0</v>
      </c>
      <c r="E1690" s="127">
        <v>38.99</v>
      </c>
      <c r="F1690" s="128">
        <f t="shared" si="7"/>
        <v>25.3435</v>
      </c>
      <c r="G1690" s="129">
        <f t="shared" si="1"/>
        <v>13.6465</v>
      </c>
      <c r="H1690" s="130">
        <f t="shared" si="2"/>
        <v>0.35</v>
      </c>
      <c r="I1690" s="131">
        <v>44838.0</v>
      </c>
      <c r="J1690" s="132">
        <v>44874.0</v>
      </c>
      <c r="K1690" s="123"/>
      <c r="L1690" s="90"/>
      <c r="M1690" s="133">
        <f t="shared" si="3"/>
        <v>9.7475</v>
      </c>
      <c r="N1690" s="99"/>
      <c r="O1690" s="133">
        <f t="shared" si="5"/>
        <v>6.335875</v>
      </c>
      <c r="P1690" s="134">
        <v>0.18</v>
      </c>
      <c r="Q1690" s="90"/>
      <c r="R1690" s="99">
        <f>IF(AND(H1690&lt;='Product Ratings'!$E$5,H1690&gt;='Product Ratings'!$D$5),'Product Ratings'!$C$5,IF(AND(H1690&lt;='Product Ratings'!$E$6,H1690&gt;='Product Ratings'!$D$6),'Product Ratings'!$C$6,IF(AND(H1690&lt;='Product Ratings'!$E$7,H1690&gt;='Product Ratings'!$D$7),'Product Ratings'!$C$7,IF(AND(H1690&lt;='Product Ratings'!$E$8,H1690&gt;='Product Ratings'!$D$8),'Product Ratings'!$C$8,IF(H1690&gt;='Product Ratings'!$D$9,'Product Ratings'!$C$9)))))</f>
        <v>2</v>
      </c>
      <c r="S1690" s="99">
        <f>IF(AND(D1690&lt;='Product Ratings'!$I$5,D1690&gt;='Product Ratings'!$H$5),'Product Ratings'!$F$5,IF(AND(D1690&lt;='Product Ratings'!$I$6,D1690&gt;='Product Ratings'!$H$6),'Product Ratings'!$F$6,IF(AND(D1690&lt;='Product Ratings'!$I$7,I1690&gt;='Product Ratings'!$H$7),'Product Ratings'!$F$7,IF(AND(D1690&lt;='Product Ratings'!$I$8,D1690&gt;='Product Ratings'!$H$8),'Product Ratings'!$F$8,IF(D1690&gt;='Product Ratings'!$H$9,'Product Ratings'!$F$9)))))</f>
        <v>1</v>
      </c>
      <c r="T1690" s="99">
        <f>IF(AND(O1690&lt;='Product Ratings'!$M$5,O1690&gt;='Product Ratings'!$L$5),'Product Ratings'!$J$5,IF(AND(O1690&lt;='Product Ratings'!$M$6,O1690&gt;='Product Ratings'!$L$6),'Product Ratings'!$J$6,IF(AND(O1690&lt;='Product Ratings'!$M$7,O1690&gt;='Product Ratings'!$L$7),'Product Ratings'!$J$7,IF(AND(O1690&lt;='Product Ratings'!$M$8,O1690&gt;='Product Ratings'!$L$8),'Product Ratings'!$J$8,IF(O1690&gt;='Product Ratings'!$L$9,'Product Ratings'!$J$9)))))</f>
        <v>5</v>
      </c>
      <c r="U1690" s="99" t="b">
        <f>IF(AND(N1690&lt;='Product Ratings'!$R$5,N1690&gt;='Product Ratings'!$Q$5),'Product Ratings'!$O$5,IF(AND(N1690&lt;='Product Ratings'!$R$6,N1690&gt;='Product Ratings'!$Q$6),'Product Ratings'!$O$6,IF(AND(N1690&lt;='Product Ratings'!$R$7,N1690&gt;='Product Ratings'!$Q$7),'Product Ratings'!$O$7,IF(AND(N1690&lt;='Product Ratings'!$R$8,N1690&gt;='Product Ratings'!$Q$8),'Product Ratings'!$O$8,IF(N1690&gt;='Product Ratings'!$Q$9,'Product Ratings'!$O$9)))))</f>
        <v>0</v>
      </c>
      <c r="V1690" s="99">
        <f>IF(AND(P1690&lt;='Product Ratings'!$V$5,P1690&gt;='Product Ratings'!$U$5),'Product Ratings'!$S$5,IF(AND(P1690&lt;='Product Ratings'!$V$6,P1690&gt;='Product Ratings'!$U$6),'Product Ratings'!$S$6,IF(AND(P1690&lt;='Product Ratings'!$V$7,P1690&gt;='Product Ratings'!$U$7),'Product Ratings'!$S$7,IF(AND(P1690&lt;='Product Ratings'!$V$8,P1690&gt;='Product Ratings'!$U$8),'Product Ratings'!$S$8,IF(P1690&gt;='Product Ratings'!$U$9,'Product Ratings'!$S$9)))))</f>
        <v>3</v>
      </c>
      <c r="W1690" s="135">
        <f t="shared" si="6"/>
        <v>11</v>
      </c>
      <c r="X1690" s="90"/>
      <c r="Y1690" s="90"/>
      <c r="Z1690" s="90"/>
      <c r="AA1690" s="90"/>
      <c r="AB1690" s="90"/>
    </row>
    <row r="1691" ht="12.75" customHeight="1">
      <c r="A1691" s="87"/>
      <c r="B1691" s="90"/>
      <c r="C1691" s="90"/>
      <c r="D1691" s="126">
        <v>5.0</v>
      </c>
      <c r="E1691" s="127">
        <v>564.11</v>
      </c>
      <c r="F1691" s="128">
        <f t="shared" si="7"/>
        <v>366.6715</v>
      </c>
      <c r="G1691" s="129">
        <f t="shared" si="1"/>
        <v>197.4385</v>
      </c>
      <c r="H1691" s="130">
        <f t="shared" si="2"/>
        <v>0.35</v>
      </c>
      <c r="I1691" s="131">
        <v>44839.0</v>
      </c>
      <c r="J1691" s="132">
        <v>44875.0</v>
      </c>
      <c r="K1691" s="123"/>
      <c r="L1691" s="90"/>
      <c r="M1691" s="133">
        <f t="shared" si="3"/>
        <v>112.822</v>
      </c>
      <c r="N1691" s="99"/>
      <c r="O1691" s="133">
        <f t="shared" si="5"/>
        <v>73.3343</v>
      </c>
      <c r="P1691" s="134">
        <v>0.22</v>
      </c>
      <c r="Q1691" s="90"/>
      <c r="R1691" s="99">
        <f>IF(AND(H1691&lt;='Product Ratings'!$E$5,H1691&gt;='Product Ratings'!$D$5),'Product Ratings'!$C$5,IF(AND(H1691&lt;='Product Ratings'!$E$6,H1691&gt;='Product Ratings'!$D$6),'Product Ratings'!$C$6,IF(AND(H1691&lt;='Product Ratings'!$E$7,H1691&gt;='Product Ratings'!$D$7),'Product Ratings'!$C$7,IF(AND(H1691&lt;='Product Ratings'!$E$8,H1691&gt;='Product Ratings'!$D$8),'Product Ratings'!$C$8,IF(H1691&gt;='Product Ratings'!$D$9,'Product Ratings'!$C$9)))))</f>
        <v>2</v>
      </c>
      <c r="S1691" s="99">
        <f>IF(AND(D1691&lt;='Product Ratings'!$I$5,D1691&gt;='Product Ratings'!$H$5),'Product Ratings'!$F$5,IF(AND(D1691&lt;='Product Ratings'!$I$6,D1691&gt;='Product Ratings'!$H$6),'Product Ratings'!$F$6,IF(AND(D1691&lt;='Product Ratings'!$I$7,I1691&gt;='Product Ratings'!$H$7),'Product Ratings'!$F$7,IF(AND(D1691&lt;='Product Ratings'!$I$8,D1691&gt;='Product Ratings'!$H$8),'Product Ratings'!$F$8,IF(D1691&gt;='Product Ratings'!$H$9,'Product Ratings'!$F$9)))))</f>
        <v>1</v>
      </c>
      <c r="T1691" s="99">
        <f>IF(AND(O1691&lt;='Product Ratings'!$M$5,O1691&gt;='Product Ratings'!$L$5),'Product Ratings'!$J$5,IF(AND(O1691&lt;='Product Ratings'!$M$6,O1691&gt;='Product Ratings'!$L$6),'Product Ratings'!$J$6,IF(AND(O1691&lt;='Product Ratings'!$M$7,O1691&gt;='Product Ratings'!$L$7),'Product Ratings'!$J$7,IF(AND(O1691&lt;='Product Ratings'!$M$8,O1691&gt;='Product Ratings'!$L$8),'Product Ratings'!$J$8,IF(O1691&gt;='Product Ratings'!$L$9,'Product Ratings'!$J$9)))))</f>
        <v>3</v>
      </c>
      <c r="U1691" s="99" t="b">
        <f>IF(AND(N1691&lt;='Product Ratings'!$R$5,N1691&gt;='Product Ratings'!$Q$5),'Product Ratings'!$O$5,IF(AND(N1691&lt;='Product Ratings'!$R$6,N1691&gt;='Product Ratings'!$Q$6),'Product Ratings'!$O$6,IF(AND(N1691&lt;='Product Ratings'!$R$7,N1691&gt;='Product Ratings'!$Q$7),'Product Ratings'!$O$7,IF(AND(N1691&lt;='Product Ratings'!$R$8,N1691&gt;='Product Ratings'!$Q$8),'Product Ratings'!$O$8,IF(N1691&gt;='Product Ratings'!$Q$9,'Product Ratings'!$O$9)))))</f>
        <v>0</v>
      </c>
      <c r="V1691" s="99">
        <f>IF(AND(P1691&lt;='Product Ratings'!$V$5,P1691&gt;='Product Ratings'!$U$5),'Product Ratings'!$S$5,IF(AND(P1691&lt;='Product Ratings'!$V$6,P1691&gt;='Product Ratings'!$U$6),'Product Ratings'!$S$6,IF(AND(P1691&lt;='Product Ratings'!$V$7,P1691&gt;='Product Ratings'!$U$7),'Product Ratings'!$S$7,IF(AND(P1691&lt;='Product Ratings'!$V$8,P1691&gt;='Product Ratings'!$U$8),'Product Ratings'!$S$8,IF(P1691&gt;='Product Ratings'!$U$9,'Product Ratings'!$S$9)))))</f>
        <v>3</v>
      </c>
      <c r="W1691" s="135">
        <f t="shared" si="6"/>
        <v>9</v>
      </c>
      <c r="X1691" s="90"/>
      <c r="Y1691" s="90"/>
      <c r="Z1691" s="90"/>
      <c r="AA1691" s="90"/>
      <c r="AB1691" s="90"/>
    </row>
    <row r="1692" ht="12.75" customHeight="1">
      <c r="A1692" s="87"/>
      <c r="B1692" s="90"/>
      <c r="C1692" s="90"/>
      <c r="D1692" s="126">
        <v>6.0</v>
      </c>
      <c r="E1692" s="127">
        <v>115.64</v>
      </c>
      <c r="F1692" s="128">
        <f t="shared" si="7"/>
        <v>75.166</v>
      </c>
      <c r="G1692" s="129">
        <f t="shared" si="1"/>
        <v>40.474</v>
      </c>
      <c r="H1692" s="130">
        <f t="shared" si="2"/>
        <v>0.35</v>
      </c>
      <c r="I1692" s="131">
        <v>44840.0</v>
      </c>
      <c r="J1692" s="132">
        <v>44876.0</v>
      </c>
      <c r="K1692" s="123"/>
      <c r="L1692" s="90"/>
      <c r="M1692" s="133">
        <f t="shared" si="3"/>
        <v>19.27333333</v>
      </c>
      <c r="N1692" s="99"/>
      <c r="O1692" s="133">
        <f t="shared" si="5"/>
        <v>12.52766667</v>
      </c>
      <c r="P1692" s="134">
        <v>0.26</v>
      </c>
      <c r="Q1692" s="90"/>
      <c r="R1692" s="99">
        <f>IF(AND(H1692&lt;='Product Ratings'!$E$5,H1692&gt;='Product Ratings'!$D$5),'Product Ratings'!$C$5,IF(AND(H1692&lt;='Product Ratings'!$E$6,H1692&gt;='Product Ratings'!$D$6),'Product Ratings'!$C$6,IF(AND(H1692&lt;='Product Ratings'!$E$7,H1692&gt;='Product Ratings'!$D$7),'Product Ratings'!$C$7,IF(AND(H1692&lt;='Product Ratings'!$E$8,H1692&gt;='Product Ratings'!$D$8),'Product Ratings'!$C$8,IF(H1692&gt;='Product Ratings'!$D$9,'Product Ratings'!$C$9)))))</f>
        <v>2</v>
      </c>
      <c r="S1692" s="99">
        <f>IF(AND(D1692&lt;='Product Ratings'!$I$5,D1692&gt;='Product Ratings'!$H$5),'Product Ratings'!$F$5,IF(AND(D1692&lt;='Product Ratings'!$I$6,D1692&gt;='Product Ratings'!$H$6),'Product Ratings'!$F$6,IF(AND(D1692&lt;='Product Ratings'!$I$7,I1692&gt;='Product Ratings'!$H$7),'Product Ratings'!$F$7,IF(AND(D1692&lt;='Product Ratings'!$I$8,D1692&gt;='Product Ratings'!$H$8),'Product Ratings'!$F$8,IF(D1692&gt;='Product Ratings'!$H$9,'Product Ratings'!$F$9)))))</f>
        <v>2</v>
      </c>
      <c r="T1692" s="99">
        <f>IF(AND(O1692&lt;='Product Ratings'!$M$5,O1692&gt;='Product Ratings'!$L$5),'Product Ratings'!$J$5,IF(AND(O1692&lt;='Product Ratings'!$M$6,O1692&gt;='Product Ratings'!$L$6),'Product Ratings'!$J$6,IF(AND(O1692&lt;='Product Ratings'!$M$7,O1692&gt;='Product Ratings'!$L$7),'Product Ratings'!$J$7,IF(AND(O1692&lt;='Product Ratings'!$M$8,O1692&gt;='Product Ratings'!$L$8),'Product Ratings'!$J$8,IF(O1692&gt;='Product Ratings'!$L$9,'Product Ratings'!$J$9)))))</f>
        <v>5</v>
      </c>
      <c r="U1692" s="99" t="b">
        <f>IF(AND(N1692&lt;='Product Ratings'!$R$5,N1692&gt;='Product Ratings'!$Q$5),'Product Ratings'!$O$5,IF(AND(N1692&lt;='Product Ratings'!$R$6,N1692&gt;='Product Ratings'!$Q$6),'Product Ratings'!$O$6,IF(AND(N1692&lt;='Product Ratings'!$R$7,N1692&gt;='Product Ratings'!$Q$7),'Product Ratings'!$O$7,IF(AND(N1692&lt;='Product Ratings'!$R$8,N1692&gt;='Product Ratings'!$Q$8),'Product Ratings'!$O$8,IF(N1692&gt;='Product Ratings'!$Q$9,'Product Ratings'!$O$9)))))</f>
        <v>0</v>
      </c>
      <c r="V1692" s="99">
        <f>IF(AND(P1692&lt;='Product Ratings'!$V$5,P1692&gt;='Product Ratings'!$U$5),'Product Ratings'!$S$5,IF(AND(P1692&lt;='Product Ratings'!$V$6,P1692&gt;='Product Ratings'!$U$6),'Product Ratings'!$S$6,IF(AND(P1692&lt;='Product Ratings'!$V$7,P1692&gt;='Product Ratings'!$U$7),'Product Ratings'!$S$7,IF(AND(P1692&lt;='Product Ratings'!$V$8,P1692&gt;='Product Ratings'!$U$8),'Product Ratings'!$S$8,IF(P1692&gt;='Product Ratings'!$U$9,'Product Ratings'!$S$9)))))</f>
        <v>3</v>
      </c>
      <c r="W1692" s="135">
        <f t="shared" si="6"/>
        <v>12</v>
      </c>
      <c r="X1692" s="90"/>
      <c r="Y1692" s="90"/>
      <c r="Z1692" s="90"/>
      <c r="AA1692" s="90"/>
      <c r="AB1692" s="90"/>
    </row>
    <row r="1693" ht="12.75" customHeight="1">
      <c r="A1693" s="87"/>
      <c r="B1693" s="90"/>
      <c r="C1693" s="90"/>
      <c r="D1693" s="126">
        <v>1.0</v>
      </c>
      <c r="E1693" s="127">
        <v>130.3</v>
      </c>
      <c r="F1693" s="128">
        <f t="shared" si="7"/>
        <v>84.695</v>
      </c>
      <c r="G1693" s="129">
        <f t="shared" si="1"/>
        <v>45.605</v>
      </c>
      <c r="H1693" s="130">
        <f t="shared" si="2"/>
        <v>0.35</v>
      </c>
      <c r="I1693" s="131">
        <v>44841.0</v>
      </c>
      <c r="J1693" s="132">
        <v>44877.0</v>
      </c>
      <c r="K1693" s="123"/>
      <c r="L1693" s="90"/>
      <c r="M1693" s="133">
        <f t="shared" si="3"/>
        <v>130.3</v>
      </c>
      <c r="N1693" s="99"/>
      <c r="O1693" s="133">
        <f t="shared" si="5"/>
        <v>84.695</v>
      </c>
      <c r="P1693" s="134">
        <v>0.28</v>
      </c>
      <c r="Q1693" s="90"/>
      <c r="R1693" s="99">
        <f>IF(AND(H1693&lt;='Product Ratings'!$E$5,H1693&gt;='Product Ratings'!$D$5),'Product Ratings'!$C$5,IF(AND(H1693&lt;='Product Ratings'!$E$6,H1693&gt;='Product Ratings'!$D$6),'Product Ratings'!$C$6,IF(AND(H1693&lt;='Product Ratings'!$E$7,H1693&gt;='Product Ratings'!$D$7),'Product Ratings'!$C$7,IF(AND(H1693&lt;='Product Ratings'!$E$8,H1693&gt;='Product Ratings'!$D$8),'Product Ratings'!$C$8,IF(H1693&gt;='Product Ratings'!$D$9,'Product Ratings'!$C$9)))))</f>
        <v>2</v>
      </c>
      <c r="S1693" s="99">
        <f>IF(AND(D1693&lt;='Product Ratings'!$I$5,D1693&gt;='Product Ratings'!$H$5),'Product Ratings'!$F$5,IF(AND(D1693&lt;='Product Ratings'!$I$6,D1693&gt;='Product Ratings'!$H$6),'Product Ratings'!$F$6,IF(AND(D1693&lt;='Product Ratings'!$I$7,I1693&gt;='Product Ratings'!$H$7),'Product Ratings'!$F$7,IF(AND(D1693&lt;='Product Ratings'!$I$8,D1693&gt;='Product Ratings'!$H$8),'Product Ratings'!$F$8,IF(D1693&gt;='Product Ratings'!$H$9,'Product Ratings'!$F$9)))))</f>
        <v>1</v>
      </c>
      <c r="T1693" s="99">
        <f>IF(AND(O1693&lt;='Product Ratings'!$M$5,O1693&gt;='Product Ratings'!$L$5),'Product Ratings'!$J$5,IF(AND(O1693&lt;='Product Ratings'!$M$6,O1693&gt;='Product Ratings'!$L$6),'Product Ratings'!$J$6,IF(AND(O1693&lt;='Product Ratings'!$M$7,O1693&gt;='Product Ratings'!$L$7),'Product Ratings'!$J$7,IF(AND(O1693&lt;='Product Ratings'!$M$8,O1693&gt;='Product Ratings'!$L$8),'Product Ratings'!$J$8,IF(O1693&gt;='Product Ratings'!$L$9,'Product Ratings'!$J$9)))))</f>
        <v>2</v>
      </c>
      <c r="U1693" s="99" t="b">
        <f>IF(AND(N1693&lt;='Product Ratings'!$R$5,N1693&gt;='Product Ratings'!$Q$5),'Product Ratings'!$O$5,IF(AND(N1693&lt;='Product Ratings'!$R$6,N1693&gt;='Product Ratings'!$Q$6),'Product Ratings'!$O$6,IF(AND(N1693&lt;='Product Ratings'!$R$7,N1693&gt;='Product Ratings'!$Q$7),'Product Ratings'!$O$7,IF(AND(N1693&lt;='Product Ratings'!$R$8,N1693&gt;='Product Ratings'!$Q$8),'Product Ratings'!$O$8,IF(N1693&gt;='Product Ratings'!$Q$9,'Product Ratings'!$O$9)))))</f>
        <v>0</v>
      </c>
      <c r="V1693" s="99">
        <f>IF(AND(P1693&lt;='Product Ratings'!$V$5,P1693&gt;='Product Ratings'!$U$5),'Product Ratings'!$S$5,IF(AND(P1693&lt;='Product Ratings'!$V$6,P1693&gt;='Product Ratings'!$U$6),'Product Ratings'!$S$6,IF(AND(P1693&lt;='Product Ratings'!$V$7,P1693&gt;='Product Ratings'!$U$7),'Product Ratings'!$S$7,IF(AND(P1693&lt;='Product Ratings'!$V$8,P1693&gt;='Product Ratings'!$U$8),'Product Ratings'!$S$8,IF(P1693&gt;='Product Ratings'!$U$9,'Product Ratings'!$S$9)))))</f>
        <v>3</v>
      </c>
      <c r="W1693" s="135">
        <f t="shared" si="6"/>
        <v>8</v>
      </c>
      <c r="X1693" s="90"/>
      <c r="Y1693" s="90"/>
      <c r="Z1693" s="90"/>
      <c r="AA1693" s="90"/>
      <c r="AB1693" s="90"/>
    </row>
    <row r="1694" ht="12.75" customHeight="1">
      <c r="A1694" s="87"/>
      <c r="B1694" s="90"/>
      <c r="C1694" s="90"/>
      <c r="D1694" s="126">
        <v>2.0</v>
      </c>
      <c r="E1694" s="127">
        <v>313.04</v>
      </c>
      <c r="F1694" s="128">
        <f t="shared" si="7"/>
        <v>203.476</v>
      </c>
      <c r="G1694" s="129">
        <f t="shared" si="1"/>
        <v>109.564</v>
      </c>
      <c r="H1694" s="130">
        <f t="shared" si="2"/>
        <v>0.35</v>
      </c>
      <c r="I1694" s="131">
        <v>44842.0</v>
      </c>
      <c r="J1694" s="132">
        <v>44878.0</v>
      </c>
      <c r="K1694" s="123"/>
      <c r="L1694" s="90"/>
      <c r="M1694" s="133">
        <f t="shared" si="3"/>
        <v>156.52</v>
      </c>
      <c r="N1694" s="99"/>
      <c r="O1694" s="133">
        <f t="shared" si="5"/>
        <v>101.738</v>
      </c>
      <c r="P1694" s="134">
        <v>0.3</v>
      </c>
      <c r="Q1694" s="90"/>
      <c r="R1694" s="99">
        <f>IF(AND(H1694&lt;='Product Ratings'!$E$5,H1694&gt;='Product Ratings'!$D$5),'Product Ratings'!$C$5,IF(AND(H1694&lt;='Product Ratings'!$E$6,H1694&gt;='Product Ratings'!$D$6),'Product Ratings'!$C$6,IF(AND(H1694&lt;='Product Ratings'!$E$7,H1694&gt;='Product Ratings'!$D$7),'Product Ratings'!$C$7,IF(AND(H1694&lt;='Product Ratings'!$E$8,H1694&gt;='Product Ratings'!$D$8),'Product Ratings'!$C$8,IF(H1694&gt;='Product Ratings'!$D$9,'Product Ratings'!$C$9)))))</f>
        <v>2</v>
      </c>
      <c r="S1694" s="99">
        <f>IF(AND(D1694&lt;='Product Ratings'!$I$5,D1694&gt;='Product Ratings'!$H$5),'Product Ratings'!$F$5,IF(AND(D1694&lt;='Product Ratings'!$I$6,D1694&gt;='Product Ratings'!$H$6),'Product Ratings'!$F$6,IF(AND(D1694&lt;='Product Ratings'!$I$7,I1694&gt;='Product Ratings'!$H$7),'Product Ratings'!$F$7,IF(AND(D1694&lt;='Product Ratings'!$I$8,D1694&gt;='Product Ratings'!$H$8),'Product Ratings'!$F$8,IF(D1694&gt;='Product Ratings'!$H$9,'Product Ratings'!$F$9)))))</f>
        <v>1</v>
      </c>
      <c r="T1694" s="99">
        <f>IF(AND(O1694&lt;='Product Ratings'!$M$5,O1694&gt;='Product Ratings'!$L$5),'Product Ratings'!$J$5,IF(AND(O1694&lt;='Product Ratings'!$M$6,O1694&gt;='Product Ratings'!$L$6),'Product Ratings'!$J$6,IF(AND(O1694&lt;='Product Ratings'!$M$7,O1694&gt;='Product Ratings'!$L$7),'Product Ratings'!$J$7,IF(AND(O1694&lt;='Product Ratings'!$M$8,O1694&gt;='Product Ratings'!$L$8),'Product Ratings'!$J$8,IF(O1694&gt;='Product Ratings'!$L$9,'Product Ratings'!$J$9)))))</f>
        <v>2</v>
      </c>
      <c r="U1694" s="99" t="b">
        <f>IF(AND(N1694&lt;='Product Ratings'!$R$5,N1694&gt;='Product Ratings'!$Q$5),'Product Ratings'!$O$5,IF(AND(N1694&lt;='Product Ratings'!$R$6,N1694&gt;='Product Ratings'!$Q$6),'Product Ratings'!$O$6,IF(AND(N1694&lt;='Product Ratings'!$R$7,N1694&gt;='Product Ratings'!$Q$7),'Product Ratings'!$O$7,IF(AND(N1694&lt;='Product Ratings'!$R$8,N1694&gt;='Product Ratings'!$Q$8),'Product Ratings'!$O$8,IF(N1694&gt;='Product Ratings'!$Q$9,'Product Ratings'!$O$9)))))</f>
        <v>0</v>
      </c>
      <c r="V1694" s="99">
        <f>IF(AND(P1694&lt;='Product Ratings'!$V$5,P1694&gt;='Product Ratings'!$U$5),'Product Ratings'!$S$5,IF(AND(P1694&lt;='Product Ratings'!$V$6,P1694&gt;='Product Ratings'!$U$6),'Product Ratings'!$S$6,IF(AND(P1694&lt;='Product Ratings'!$V$7,P1694&gt;='Product Ratings'!$U$7),'Product Ratings'!$S$7,IF(AND(P1694&lt;='Product Ratings'!$V$8,P1694&gt;='Product Ratings'!$U$8),'Product Ratings'!$S$8,IF(P1694&gt;='Product Ratings'!$U$9,'Product Ratings'!$S$9)))))</f>
        <v>3</v>
      </c>
      <c r="W1694" s="135">
        <f t="shared" si="6"/>
        <v>8</v>
      </c>
      <c r="X1694" s="90"/>
      <c r="Y1694" s="90"/>
      <c r="Z1694" s="90"/>
      <c r="AA1694" s="90"/>
      <c r="AB1694" s="90"/>
    </row>
    <row r="1695" ht="12.75" customHeight="1">
      <c r="A1695" s="87"/>
      <c r="B1695" s="90"/>
      <c r="C1695" s="90"/>
      <c r="D1695" s="126">
        <v>3.0</v>
      </c>
      <c r="E1695" s="127">
        <v>311.23</v>
      </c>
      <c r="F1695" s="128">
        <f t="shared" si="7"/>
        <v>202.2995</v>
      </c>
      <c r="G1695" s="129">
        <f t="shared" si="1"/>
        <v>108.9305</v>
      </c>
      <c r="H1695" s="130">
        <f t="shared" si="2"/>
        <v>0.35</v>
      </c>
      <c r="I1695" s="131">
        <v>44843.0</v>
      </c>
      <c r="J1695" s="132">
        <v>44879.0</v>
      </c>
      <c r="K1695" s="123"/>
      <c r="L1695" s="90"/>
      <c r="M1695" s="133">
        <f t="shared" si="3"/>
        <v>103.7433333</v>
      </c>
      <c r="N1695" s="99"/>
      <c r="O1695" s="133">
        <f t="shared" si="5"/>
        <v>67.43316667</v>
      </c>
      <c r="P1695" s="134">
        <v>0.31</v>
      </c>
      <c r="Q1695" s="90"/>
      <c r="R1695" s="99">
        <f>IF(AND(H1695&lt;='Product Ratings'!$E$5,H1695&gt;='Product Ratings'!$D$5),'Product Ratings'!$C$5,IF(AND(H1695&lt;='Product Ratings'!$E$6,H1695&gt;='Product Ratings'!$D$6),'Product Ratings'!$C$6,IF(AND(H1695&lt;='Product Ratings'!$E$7,H1695&gt;='Product Ratings'!$D$7),'Product Ratings'!$C$7,IF(AND(H1695&lt;='Product Ratings'!$E$8,H1695&gt;='Product Ratings'!$D$8),'Product Ratings'!$C$8,IF(H1695&gt;='Product Ratings'!$D$9,'Product Ratings'!$C$9)))))</f>
        <v>2</v>
      </c>
      <c r="S1695" s="99">
        <f>IF(AND(D1695&lt;='Product Ratings'!$I$5,D1695&gt;='Product Ratings'!$H$5),'Product Ratings'!$F$5,IF(AND(D1695&lt;='Product Ratings'!$I$6,D1695&gt;='Product Ratings'!$H$6),'Product Ratings'!$F$6,IF(AND(D1695&lt;='Product Ratings'!$I$7,I1695&gt;='Product Ratings'!$H$7),'Product Ratings'!$F$7,IF(AND(D1695&lt;='Product Ratings'!$I$8,D1695&gt;='Product Ratings'!$H$8),'Product Ratings'!$F$8,IF(D1695&gt;='Product Ratings'!$H$9,'Product Ratings'!$F$9)))))</f>
        <v>1</v>
      </c>
      <c r="T1695" s="99">
        <f>IF(AND(O1695&lt;='Product Ratings'!$M$5,O1695&gt;='Product Ratings'!$L$5),'Product Ratings'!$J$5,IF(AND(O1695&lt;='Product Ratings'!$M$6,O1695&gt;='Product Ratings'!$L$6),'Product Ratings'!$J$6,IF(AND(O1695&lt;='Product Ratings'!$M$7,O1695&gt;='Product Ratings'!$L$7),'Product Ratings'!$J$7,IF(AND(O1695&lt;='Product Ratings'!$M$8,O1695&gt;='Product Ratings'!$L$8),'Product Ratings'!$J$8,IF(O1695&gt;='Product Ratings'!$L$9,'Product Ratings'!$J$9)))))</f>
        <v>3</v>
      </c>
      <c r="U1695" s="99" t="b">
        <f>IF(AND(N1695&lt;='Product Ratings'!$R$5,N1695&gt;='Product Ratings'!$Q$5),'Product Ratings'!$O$5,IF(AND(N1695&lt;='Product Ratings'!$R$6,N1695&gt;='Product Ratings'!$Q$6),'Product Ratings'!$O$6,IF(AND(N1695&lt;='Product Ratings'!$R$7,N1695&gt;='Product Ratings'!$Q$7),'Product Ratings'!$O$7,IF(AND(N1695&lt;='Product Ratings'!$R$8,N1695&gt;='Product Ratings'!$Q$8),'Product Ratings'!$O$8,IF(N1695&gt;='Product Ratings'!$Q$9,'Product Ratings'!$O$9)))))</f>
        <v>0</v>
      </c>
      <c r="V1695" s="99">
        <f>IF(AND(P1695&lt;='Product Ratings'!$V$5,P1695&gt;='Product Ratings'!$U$5),'Product Ratings'!$S$5,IF(AND(P1695&lt;='Product Ratings'!$V$6,P1695&gt;='Product Ratings'!$U$6),'Product Ratings'!$S$6,IF(AND(P1695&lt;='Product Ratings'!$V$7,P1695&gt;='Product Ratings'!$U$7),'Product Ratings'!$S$7,IF(AND(P1695&lt;='Product Ratings'!$V$8,P1695&gt;='Product Ratings'!$U$8),'Product Ratings'!$S$8,IF(P1695&gt;='Product Ratings'!$U$9,'Product Ratings'!$S$9)))))</f>
        <v>3</v>
      </c>
      <c r="W1695" s="135">
        <f t="shared" si="6"/>
        <v>9</v>
      </c>
      <c r="X1695" s="90"/>
      <c r="Y1695" s="90"/>
      <c r="Z1695" s="90"/>
      <c r="AA1695" s="90"/>
      <c r="AB1695" s="90"/>
    </row>
    <row r="1696" ht="12.75" customHeight="1">
      <c r="A1696" s="87"/>
      <c r="B1696" s="90"/>
      <c r="C1696" s="90"/>
      <c r="D1696" s="126">
        <v>4.0</v>
      </c>
      <c r="E1696" s="127">
        <v>2305.04</v>
      </c>
      <c r="F1696" s="128">
        <f t="shared" si="7"/>
        <v>1498.276</v>
      </c>
      <c r="G1696" s="129">
        <f t="shared" si="1"/>
        <v>806.764</v>
      </c>
      <c r="H1696" s="130">
        <f t="shared" si="2"/>
        <v>0.35</v>
      </c>
      <c r="I1696" s="131">
        <v>44844.0</v>
      </c>
      <c r="J1696" s="132">
        <v>44880.0</v>
      </c>
      <c r="K1696" s="123"/>
      <c r="L1696" s="90"/>
      <c r="M1696" s="133">
        <f t="shared" si="3"/>
        <v>576.26</v>
      </c>
      <c r="N1696" s="99"/>
      <c r="O1696" s="133">
        <f t="shared" si="5"/>
        <v>374.569</v>
      </c>
      <c r="P1696" s="134">
        <v>0.32</v>
      </c>
      <c r="Q1696" s="90"/>
      <c r="R1696" s="99">
        <f>IF(AND(H1696&lt;='Product Ratings'!$E$5,H1696&gt;='Product Ratings'!$D$5),'Product Ratings'!$C$5,IF(AND(H1696&lt;='Product Ratings'!$E$6,H1696&gt;='Product Ratings'!$D$6),'Product Ratings'!$C$6,IF(AND(H1696&lt;='Product Ratings'!$E$7,H1696&gt;='Product Ratings'!$D$7),'Product Ratings'!$C$7,IF(AND(H1696&lt;='Product Ratings'!$E$8,H1696&gt;='Product Ratings'!$D$8),'Product Ratings'!$C$8,IF(H1696&gt;='Product Ratings'!$D$9,'Product Ratings'!$C$9)))))</f>
        <v>2</v>
      </c>
      <c r="S1696" s="99">
        <f>IF(AND(D1696&lt;='Product Ratings'!$I$5,D1696&gt;='Product Ratings'!$H$5),'Product Ratings'!$F$5,IF(AND(D1696&lt;='Product Ratings'!$I$6,D1696&gt;='Product Ratings'!$H$6),'Product Ratings'!$F$6,IF(AND(D1696&lt;='Product Ratings'!$I$7,I1696&gt;='Product Ratings'!$H$7),'Product Ratings'!$F$7,IF(AND(D1696&lt;='Product Ratings'!$I$8,D1696&gt;='Product Ratings'!$H$8),'Product Ratings'!$F$8,IF(D1696&gt;='Product Ratings'!$H$9,'Product Ratings'!$F$9)))))</f>
        <v>1</v>
      </c>
      <c r="T1696" s="99">
        <f>IF(AND(O1696&lt;='Product Ratings'!$M$5,O1696&gt;='Product Ratings'!$L$5),'Product Ratings'!$J$5,IF(AND(O1696&lt;='Product Ratings'!$M$6,O1696&gt;='Product Ratings'!$L$6),'Product Ratings'!$J$6,IF(AND(O1696&lt;='Product Ratings'!$M$7,O1696&gt;='Product Ratings'!$L$7),'Product Ratings'!$J$7,IF(AND(O1696&lt;='Product Ratings'!$M$8,O1696&gt;='Product Ratings'!$L$8),'Product Ratings'!$J$8,IF(O1696&gt;='Product Ratings'!$L$9,'Product Ratings'!$J$9)))))</f>
        <v>1</v>
      </c>
      <c r="U1696" s="99" t="b">
        <f>IF(AND(N1696&lt;='Product Ratings'!$R$5,N1696&gt;='Product Ratings'!$Q$5),'Product Ratings'!$O$5,IF(AND(N1696&lt;='Product Ratings'!$R$6,N1696&gt;='Product Ratings'!$Q$6),'Product Ratings'!$O$6,IF(AND(N1696&lt;='Product Ratings'!$R$7,N1696&gt;='Product Ratings'!$Q$7),'Product Ratings'!$O$7,IF(AND(N1696&lt;='Product Ratings'!$R$8,N1696&gt;='Product Ratings'!$Q$8),'Product Ratings'!$O$8,IF(N1696&gt;='Product Ratings'!$Q$9,'Product Ratings'!$O$9)))))</f>
        <v>0</v>
      </c>
      <c r="V1696" s="99">
        <f>IF(AND(P1696&lt;='Product Ratings'!$V$5,P1696&gt;='Product Ratings'!$U$5),'Product Ratings'!$S$5,IF(AND(P1696&lt;='Product Ratings'!$V$6,P1696&gt;='Product Ratings'!$U$6),'Product Ratings'!$S$6,IF(AND(P1696&lt;='Product Ratings'!$V$7,P1696&gt;='Product Ratings'!$U$7),'Product Ratings'!$S$7,IF(AND(P1696&lt;='Product Ratings'!$V$8,P1696&gt;='Product Ratings'!$U$8),'Product Ratings'!$S$8,IF(P1696&gt;='Product Ratings'!$U$9,'Product Ratings'!$S$9)))))</f>
        <v>3</v>
      </c>
      <c r="W1696" s="135">
        <f t="shared" si="6"/>
        <v>7</v>
      </c>
      <c r="X1696" s="90"/>
      <c r="Y1696" s="90"/>
      <c r="Z1696" s="90"/>
      <c r="AA1696" s="90"/>
      <c r="AB1696" s="90"/>
    </row>
    <row r="1697" ht="12.75" customHeight="1">
      <c r="A1697" s="87"/>
      <c r="B1697" s="90"/>
      <c r="C1697" s="90"/>
      <c r="D1697" s="126">
        <v>5.0</v>
      </c>
      <c r="E1697" s="127">
        <v>1198.52</v>
      </c>
      <c r="F1697" s="128">
        <f t="shared" si="7"/>
        <v>779.038</v>
      </c>
      <c r="G1697" s="129">
        <f t="shared" si="1"/>
        <v>419.482</v>
      </c>
      <c r="H1697" s="130">
        <f t="shared" si="2"/>
        <v>0.35</v>
      </c>
      <c r="I1697" s="131">
        <v>44845.0</v>
      </c>
      <c r="J1697" s="132">
        <v>44881.0</v>
      </c>
      <c r="K1697" s="123"/>
      <c r="L1697" s="90"/>
      <c r="M1697" s="133">
        <f t="shared" si="3"/>
        <v>239.704</v>
      </c>
      <c r="N1697" s="99"/>
      <c r="O1697" s="133">
        <f t="shared" si="5"/>
        <v>155.8076</v>
      </c>
      <c r="P1697" s="134">
        <v>0.33</v>
      </c>
      <c r="Q1697" s="90"/>
      <c r="R1697" s="99">
        <f>IF(AND(H1697&lt;='Product Ratings'!$E$5,H1697&gt;='Product Ratings'!$D$5),'Product Ratings'!$C$5,IF(AND(H1697&lt;='Product Ratings'!$E$6,H1697&gt;='Product Ratings'!$D$6),'Product Ratings'!$C$6,IF(AND(H1697&lt;='Product Ratings'!$E$7,H1697&gt;='Product Ratings'!$D$7),'Product Ratings'!$C$7,IF(AND(H1697&lt;='Product Ratings'!$E$8,H1697&gt;='Product Ratings'!$D$8),'Product Ratings'!$C$8,IF(H1697&gt;='Product Ratings'!$D$9,'Product Ratings'!$C$9)))))</f>
        <v>2</v>
      </c>
      <c r="S1697" s="99">
        <f>IF(AND(D1697&lt;='Product Ratings'!$I$5,D1697&gt;='Product Ratings'!$H$5),'Product Ratings'!$F$5,IF(AND(D1697&lt;='Product Ratings'!$I$6,D1697&gt;='Product Ratings'!$H$6),'Product Ratings'!$F$6,IF(AND(D1697&lt;='Product Ratings'!$I$7,I1697&gt;='Product Ratings'!$H$7),'Product Ratings'!$F$7,IF(AND(D1697&lt;='Product Ratings'!$I$8,D1697&gt;='Product Ratings'!$H$8),'Product Ratings'!$F$8,IF(D1697&gt;='Product Ratings'!$H$9,'Product Ratings'!$F$9)))))</f>
        <v>1</v>
      </c>
      <c r="T1697" s="99">
        <f>IF(AND(O1697&lt;='Product Ratings'!$M$5,O1697&gt;='Product Ratings'!$L$5),'Product Ratings'!$J$5,IF(AND(O1697&lt;='Product Ratings'!$M$6,O1697&gt;='Product Ratings'!$L$6),'Product Ratings'!$J$6,IF(AND(O1697&lt;='Product Ratings'!$M$7,O1697&gt;='Product Ratings'!$L$7),'Product Ratings'!$J$7,IF(AND(O1697&lt;='Product Ratings'!$M$8,O1697&gt;='Product Ratings'!$L$8),'Product Ratings'!$J$8,IF(O1697&gt;='Product Ratings'!$L$9,'Product Ratings'!$J$9)))))</f>
        <v>2</v>
      </c>
      <c r="U1697" s="99" t="b">
        <f>IF(AND(N1697&lt;='Product Ratings'!$R$5,N1697&gt;='Product Ratings'!$Q$5),'Product Ratings'!$O$5,IF(AND(N1697&lt;='Product Ratings'!$R$6,N1697&gt;='Product Ratings'!$Q$6),'Product Ratings'!$O$6,IF(AND(N1697&lt;='Product Ratings'!$R$7,N1697&gt;='Product Ratings'!$Q$7),'Product Ratings'!$O$7,IF(AND(N1697&lt;='Product Ratings'!$R$8,N1697&gt;='Product Ratings'!$Q$8),'Product Ratings'!$O$8,IF(N1697&gt;='Product Ratings'!$Q$9,'Product Ratings'!$O$9)))))</f>
        <v>0</v>
      </c>
      <c r="V1697" s="99">
        <f>IF(AND(P1697&lt;='Product Ratings'!$V$5,P1697&gt;='Product Ratings'!$U$5),'Product Ratings'!$S$5,IF(AND(P1697&lt;='Product Ratings'!$V$6,P1697&gt;='Product Ratings'!$U$6),'Product Ratings'!$S$6,IF(AND(P1697&lt;='Product Ratings'!$V$7,P1697&gt;='Product Ratings'!$U$7),'Product Ratings'!$S$7,IF(AND(P1697&lt;='Product Ratings'!$V$8,P1697&gt;='Product Ratings'!$U$8),'Product Ratings'!$S$8,IF(P1697&gt;='Product Ratings'!$U$9,'Product Ratings'!$S$9)))))</f>
        <v>3</v>
      </c>
      <c r="W1697" s="135">
        <f t="shared" si="6"/>
        <v>8</v>
      </c>
      <c r="X1697" s="90"/>
      <c r="Y1697" s="90"/>
      <c r="Z1697" s="90"/>
      <c r="AA1697" s="90"/>
      <c r="AB1697" s="90"/>
    </row>
    <row r="1698" ht="12.75" customHeight="1">
      <c r="A1698" s="87"/>
      <c r="B1698" s="90"/>
      <c r="C1698" s="90"/>
      <c r="D1698" s="126">
        <v>6.0</v>
      </c>
      <c r="E1698" s="127">
        <v>95.65</v>
      </c>
      <c r="F1698" s="128">
        <f t="shared" si="7"/>
        <v>62.1725</v>
      </c>
      <c r="G1698" s="129">
        <f t="shared" si="1"/>
        <v>33.4775</v>
      </c>
      <c r="H1698" s="130">
        <f t="shared" si="2"/>
        <v>0.35</v>
      </c>
      <c r="I1698" s="131">
        <v>44846.0</v>
      </c>
      <c r="J1698" s="132">
        <v>44882.0</v>
      </c>
      <c r="K1698" s="123"/>
      <c r="L1698" s="90"/>
      <c r="M1698" s="133">
        <f t="shared" si="3"/>
        <v>15.94166667</v>
      </c>
      <c r="N1698" s="99"/>
      <c r="O1698" s="133">
        <f t="shared" si="5"/>
        <v>10.36208333</v>
      </c>
      <c r="P1698" s="134">
        <v>0.34</v>
      </c>
      <c r="Q1698" s="90"/>
      <c r="R1698" s="99">
        <f>IF(AND(H1698&lt;='Product Ratings'!$E$5,H1698&gt;='Product Ratings'!$D$5),'Product Ratings'!$C$5,IF(AND(H1698&lt;='Product Ratings'!$E$6,H1698&gt;='Product Ratings'!$D$6),'Product Ratings'!$C$6,IF(AND(H1698&lt;='Product Ratings'!$E$7,H1698&gt;='Product Ratings'!$D$7),'Product Ratings'!$C$7,IF(AND(H1698&lt;='Product Ratings'!$E$8,H1698&gt;='Product Ratings'!$D$8),'Product Ratings'!$C$8,IF(H1698&gt;='Product Ratings'!$D$9,'Product Ratings'!$C$9)))))</f>
        <v>2</v>
      </c>
      <c r="S1698" s="99">
        <f>IF(AND(D1698&lt;='Product Ratings'!$I$5,D1698&gt;='Product Ratings'!$H$5),'Product Ratings'!$F$5,IF(AND(D1698&lt;='Product Ratings'!$I$6,D1698&gt;='Product Ratings'!$H$6),'Product Ratings'!$F$6,IF(AND(D1698&lt;='Product Ratings'!$I$7,I1698&gt;='Product Ratings'!$H$7),'Product Ratings'!$F$7,IF(AND(D1698&lt;='Product Ratings'!$I$8,D1698&gt;='Product Ratings'!$H$8),'Product Ratings'!$F$8,IF(D1698&gt;='Product Ratings'!$H$9,'Product Ratings'!$F$9)))))</f>
        <v>2</v>
      </c>
      <c r="T1698" s="99">
        <f>IF(AND(O1698&lt;='Product Ratings'!$M$5,O1698&gt;='Product Ratings'!$L$5),'Product Ratings'!$J$5,IF(AND(O1698&lt;='Product Ratings'!$M$6,O1698&gt;='Product Ratings'!$L$6),'Product Ratings'!$J$6,IF(AND(O1698&lt;='Product Ratings'!$M$7,O1698&gt;='Product Ratings'!$L$7),'Product Ratings'!$J$7,IF(AND(O1698&lt;='Product Ratings'!$M$8,O1698&gt;='Product Ratings'!$L$8),'Product Ratings'!$J$8,IF(O1698&gt;='Product Ratings'!$L$9,'Product Ratings'!$J$9)))))</f>
        <v>5</v>
      </c>
      <c r="U1698" s="99" t="b">
        <f>IF(AND(N1698&lt;='Product Ratings'!$R$5,N1698&gt;='Product Ratings'!$Q$5),'Product Ratings'!$O$5,IF(AND(N1698&lt;='Product Ratings'!$R$6,N1698&gt;='Product Ratings'!$Q$6),'Product Ratings'!$O$6,IF(AND(N1698&lt;='Product Ratings'!$R$7,N1698&gt;='Product Ratings'!$Q$7),'Product Ratings'!$O$7,IF(AND(N1698&lt;='Product Ratings'!$R$8,N1698&gt;='Product Ratings'!$Q$8),'Product Ratings'!$O$8,IF(N1698&gt;='Product Ratings'!$Q$9,'Product Ratings'!$O$9)))))</f>
        <v>0</v>
      </c>
      <c r="V1698" s="99">
        <f>IF(AND(P1698&lt;='Product Ratings'!$V$5,P1698&gt;='Product Ratings'!$U$5),'Product Ratings'!$S$5,IF(AND(P1698&lt;='Product Ratings'!$V$6,P1698&gt;='Product Ratings'!$U$6),'Product Ratings'!$S$6,IF(AND(P1698&lt;='Product Ratings'!$V$7,P1698&gt;='Product Ratings'!$U$7),'Product Ratings'!$S$7,IF(AND(P1698&lt;='Product Ratings'!$V$8,P1698&gt;='Product Ratings'!$U$8),'Product Ratings'!$S$8,IF(P1698&gt;='Product Ratings'!$U$9,'Product Ratings'!$S$9)))))</f>
        <v>4</v>
      </c>
      <c r="W1698" s="135">
        <f t="shared" si="6"/>
        <v>13</v>
      </c>
      <c r="X1698" s="90"/>
      <c r="Y1698" s="90"/>
      <c r="Z1698" s="90"/>
      <c r="AA1698" s="90"/>
      <c r="AB1698" s="90"/>
    </row>
    <row r="1699" ht="12.75" customHeight="1">
      <c r="A1699" s="87"/>
      <c r="B1699" s="90"/>
      <c r="C1699" s="90"/>
      <c r="D1699" s="126">
        <v>1.0</v>
      </c>
      <c r="E1699" s="127">
        <v>315.3</v>
      </c>
      <c r="F1699" s="128">
        <f t="shared" si="7"/>
        <v>204.945</v>
      </c>
      <c r="G1699" s="129">
        <f t="shared" si="1"/>
        <v>110.355</v>
      </c>
      <c r="H1699" s="130">
        <f t="shared" si="2"/>
        <v>0.35</v>
      </c>
      <c r="I1699" s="131">
        <v>44847.0</v>
      </c>
      <c r="J1699" s="132">
        <v>44883.0</v>
      </c>
      <c r="K1699" s="123"/>
      <c r="L1699" s="90"/>
      <c r="M1699" s="133">
        <f t="shared" si="3"/>
        <v>315.3</v>
      </c>
      <c r="N1699" s="99"/>
      <c r="O1699" s="133">
        <f t="shared" si="5"/>
        <v>204.945</v>
      </c>
      <c r="P1699" s="134">
        <v>0.35</v>
      </c>
      <c r="Q1699" s="90"/>
      <c r="R1699" s="99">
        <f>IF(AND(H1699&lt;='Product Ratings'!$E$5,H1699&gt;='Product Ratings'!$D$5),'Product Ratings'!$C$5,IF(AND(H1699&lt;='Product Ratings'!$E$6,H1699&gt;='Product Ratings'!$D$6),'Product Ratings'!$C$6,IF(AND(H1699&lt;='Product Ratings'!$E$7,H1699&gt;='Product Ratings'!$D$7),'Product Ratings'!$C$7,IF(AND(H1699&lt;='Product Ratings'!$E$8,H1699&gt;='Product Ratings'!$D$8),'Product Ratings'!$C$8,IF(H1699&gt;='Product Ratings'!$D$9,'Product Ratings'!$C$9)))))</f>
        <v>2</v>
      </c>
      <c r="S1699" s="99">
        <f>IF(AND(D1699&lt;='Product Ratings'!$I$5,D1699&gt;='Product Ratings'!$H$5),'Product Ratings'!$F$5,IF(AND(D1699&lt;='Product Ratings'!$I$6,D1699&gt;='Product Ratings'!$H$6),'Product Ratings'!$F$6,IF(AND(D1699&lt;='Product Ratings'!$I$7,I1699&gt;='Product Ratings'!$H$7),'Product Ratings'!$F$7,IF(AND(D1699&lt;='Product Ratings'!$I$8,D1699&gt;='Product Ratings'!$H$8),'Product Ratings'!$F$8,IF(D1699&gt;='Product Ratings'!$H$9,'Product Ratings'!$F$9)))))</f>
        <v>1</v>
      </c>
      <c r="T1699" s="99">
        <f>IF(AND(O1699&lt;='Product Ratings'!$M$5,O1699&gt;='Product Ratings'!$L$5),'Product Ratings'!$J$5,IF(AND(O1699&lt;='Product Ratings'!$M$6,O1699&gt;='Product Ratings'!$L$6),'Product Ratings'!$J$6,IF(AND(O1699&lt;='Product Ratings'!$M$7,O1699&gt;='Product Ratings'!$L$7),'Product Ratings'!$J$7,IF(AND(O1699&lt;='Product Ratings'!$M$8,O1699&gt;='Product Ratings'!$L$8),'Product Ratings'!$J$8,IF(O1699&gt;='Product Ratings'!$L$9,'Product Ratings'!$J$9)))))</f>
        <v>1</v>
      </c>
      <c r="U1699" s="99" t="b">
        <f>IF(AND(N1699&lt;='Product Ratings'!$R$5,N1699&gt;='Product Ratings'!$Q$5),'Product Ratings'!$O$5,IF(AND(N1699&lt;='Product Ratings'!$R$6,N1699&gt;='Product Ratings'!$Q$6),'Product Ratings'!$O$6,IF(AND(N1699&lt;='Product Ratings'!$R$7,N1699&gt;='Product Ratings'!$Q$7),'Product Ratings'!$O$7,IF(AND(N1699&lt;='Product Ratings'!$R$8,N1699&gt;='Product Ratings'!$Q$8),'Product Ratings'!$O$8,IF(N1699&gt;='Product Ratings'!$Q$9,'Product Ratings'!$O$9)))))</f>
        <v>0</v>
      </c>
      <c r="V1699" s="99">
        <f>IF(AND(P1699&lt;='Product Ratings'!$V$5,P1699&gt;='Product Ratings'!$U$5),'Product Ratings'!$S$5,IF(AND(P1699&lt;='Product Ratings'!$V$6,P1699&gt;='Product Ratings'!$U$6),'Product Ratings'!$S$6,IF(AND(P1699&lt;='Product Ratings'!$V$7,P1699&gt;='Product Ratings'!$U$7),'Product Ratings'!$S$7,IF(AND(P1699&lt;='Product Ratings'!$V$8,P1699&gt;='Product Ratings'!$U$8),'Product Ratings'!$S$8,IF(P1699&gt;='Product Ratings'!$U$9,'Product Ratings'!$S$9)))))</f>
        <v>4</v>
      </c>
      <c r="W1699" s="135">
        <f t="shared" si="6"/>
        <v>8</v>
      </c>
      <c r="X1699" s="90"/>
      <c r="Y1699" s="90"/>
      <c r="Z1699" s="90"/>
      <c r="AA1699" s="90"/>
      <c r="AB1699" s="90"/>
    </row>
    <row r="1700" ht="12.75" customHeight="1">
      <c r="A1700" s="87"/>
      <c r="B1700" s="90"/>
      <c r="C1700" s="90"/>
      <c r="D1700" s="126">
        <v>2.0</v>
      </c>
      <c r="E1700" s="127">
        <v>127.83</v>
      </c>
      <c r="F1700" s="128">
        <f t="shared" si="7"/>
        <v>83.0895</v>
      </c>
      <c r="G1700" s="129">
        <f t="shared" si="1"/>
        <v>44.7405</v>
      </c>
      <c r="H1700" s="130">
        <f t="shared" si="2"/>
        <v>0.35</v>
      </c>
      <c r="I1700" s="131">
        <v>44848.0</v>
      </c>
      <c r="J1700" s="132">
        <v>44884.0</v>
      </c>
      <c r="K1700" s="123"/>
      <c r="L1700" s="90"/>
      <c r="M1700" s="133">
        <f t="shared" si="3"/>
        <v>63.915</v>
      </c>
      <c r="N1700" s="99"/>
      <c r="O1700" s="133">
        <f t="shared" si="5"/>
        <v>41.54475</v>
      </c>
      <c r="P1700" s="134">
        <v>0.45</v>
      </c>
      <c r="Q1700" s="90"/>
      <c r="R1700" s="99">
        <f>IF(AND(H1700&lt;='Product Ratings'!$E$5,H1700&gt;='Product Ratings'!$D$5),'Product Ratings'!$C$5,IF(AND(H1700&lt;='Product Ratings'!$E$6,H1700&gt;='Product Ratings'!$D$6),'Product Ratings'!$C$6,IF(AND(H1700&lt;='Product Ratings'!$E$7,H1700&gt;='Product Ratings'!$D$7),'Product Ratings'!$C$7,IF(AND(H1700&lt;='Product Ratings'!$E$8,H1700&gt;='Product Ratings'!$D$8),'Product Ratings'!$C$8,IF(H1700&gt;='Product Ratings'!$D$9,'Product Ratings'!$C$9)))))</f>
        <v>2</v>
      </c>
      <c r="S1700" s="99">
        <f>IF(AND(D1700&lt;='Product Ratings'!$I$5,D1700&gt;='Product Ratings'!$H$5),'Product Ratings'!$F$5,IF(AND(D1700&lt;='Product Ratings'!$I$6,D1700&gt;='Product Ratings'!$H$6),'Product Ratings'!$F$6,IF(AND(D1700&lt;='Product Ratings'!$I$7,I1700&gt;='Product Ratings'!$H$7),'Product Ratings'!$F$7,IF(AND(D1700&lt;='Product Ratings'!$I$8,D1700&gt;='Product Ratings'!$H$8),'Product Ratings'!$F$8,IF(D1700&gt;='Product Ratings'!$H$9,'Product Ratings'!$F$9)))))</f>
        <v>1</v>
      </c>
      <c r="T1700" s="99">
        <f>IF(AND(O1700&lt;='Product Ratings'!$M$5,O1700&gt;='Product Ratings'!$L$5),'Product Ratings'!$J$5,IF(AND(O1700&lt;='Product Ratings'!$M$6,O1700&gt;='Product Ratings'!$L$6),'Product Ratings'!$J$6,IF(AND(O1700&lt;='Product Ratings'!$M$7,O1700&gt;='Product Ratings'!$L$7),'Product Ratings'!$J$7,IF(AND(O1700&lt;='Product Ratings'!$M$8,O1700&gt;='Product Ratings'!$L$8),'Product Ratings'!$J$8,IF(O1700&gt;='Product Ratings'!$L$9,'Product Ratings'!$J$9)))))</f>
        <v>3</v>
      </c>
      <c r="U1700" s="99" t="b">
        <f>IF(AND(N1700&lt;='Product Ratings'!$R$5,N1700&gt;='Product Ratings'!$Q$5),'Product Ratings'!$O$5,IF(AND(N1700&lt;='Product Ratings'!$R$6,N1700&gt;='Product Ratings'!$Q$6),'Product Ratings'!$O$6,IF(AND(N1700&lt;='Product Ratings'!$R$7,N1700&gt;='Product Ratings'!$Q$7),'Product Ratings'!$O$7,IF(AND(N1700&lt;='Product Ratings'!$R$8,N1700&gt;='Product Ratings'!$Q$8),'Product Ratings'!$O$8,IF(N1700&gt;='Product Ratings'!$Q$9,'Product Ratings'!$O$9)))))</f>
        <v>0</v>
      </c>
      <c r="V1700" s="99">
        <f>IF(AND(P1700&lt;='Product Ratings'!$V$5,P1700&gt;='Product Ratings'!$U$5),'Product Ratings'!$S$5,IF(AND(P1700&lt;='Product Ratings'!$V$6,P1700&gt;='Product Ratings'!$U$6),'Product Ratings'!$S$6,IF(AND(P1700&lt;='Product Ratings'!$V$7,P1700&gt;='Product Ratings'!$U$7),'Product Ratings'!$S$7,IF(AND(P1700&lt;='Product Ratings'!$V$8,P1700&gt;='Product Ratings'!$U$8),'Product Ratings'!$S$8,IF(P1700&gt;='Product Ratings'!$U$9,'Product Ratings'!$S$9)))))</f>
        <v>4</v>
      </c>
      <c r="W1700" s="135">
        <f t="shared" si="6"/>
        <v>10</v>
      </c>
      <c r="X1700" s="90"/>
      <c r="Y1700" s="90"/>
      <c r="Z1700" s="90"/>
      <c r="AA1700" s="90"/>
      <c r="AB1700" s="90"/>
    </row>
    <row r="1701" ht="12.75" customHeight="1">
      <c r="A1701" s="87"/>
      <c r="B1701" s="90"/>
      <c r="C1701" s="90"/>
      <c r="D1701" s="126">
        <v>3.0</v>
      </c>
      <c r="E1701" s="127">
        <v>1399.31</v>
      </c>
      <c r="F1701" s="128">
        <f t="shared" si="7"/>
        <v>909.5515</v>
      </c>
      <c r="G1701" s="129">
        <f t="shared" si="1"/>
        <v>489.7585</v>
      </c>
      <c r="H1701" s="130">
        <f t="shared" si="2"/>
        <v>0.35</v>
      </c>
      <c r="I1701" s="131">
        <v>44849.0</v>
      </c>
      <c r="J1701" s="132">
        <v>44885.0</v>
      </c>
      <c r="K1701" s="123"/>
      <c r="L1701" s="90"/>
      <c r="M1701" s="133">
        <f t="shared" si="3"/>
        <v>466.4366667</v>
      </c>
      <c r="N1701" s="99"/>
      <c r="O1701" s="133">
        <f t="shared" si="5"/>
        <v>303.1838333</v>
      </c>
      <c r="P1701" s="134">
        <v>0.46</v>
      </c>
      <c r="Q1701" s="90"/>
      <c r="R1701" s="99">
        <f>IF(AND(H1701&lt;='Product Ratings'!$E$5,H1701&gt;='Product Ratings'!$D$5),'Product Ratings'!$C$5,IF(AND(H1701&lt;='Product Ratings'!$E$6,H1701&gt;='Product Ratings'!$D$6),'Product Ratings'!$C$6,IF(AND(H1701&lt;='Product Ratings'!$E$7,H1701&gt;='Product Ratings'!$D$7),'Product Ratings'!$C$7,IF(AND(H1701&lt;='Product Ratings'!$E$8,H1701&gt;='Product Ratings'!$D$8),'Product Ratings'!$C$8,IF(H1701&gt;='Product Ratings'!$D$9,'Product Ratings'!$C$9)))))</f>
        <v>2</v>
      </c>
      <c r="S1701" s="99">
        <f>IF(AND(D1701&lt;='Product Ratings'!$I$5,D1701&gt;='Product Ratings'!$H$5),'Product Ratings'!$F$5,IF(AND(D1701&lt;='Product Ratings'!$I$6,D1701&gt;='Product Ratings'!$H$6),'Product Ratings'!$F$6,IF(AND(D1701&lt;='Product Ratings'!$I$7,I1701&gt;='Product Ratings'!$H$7),'Product Ratings'!$F$7,IF(AND(D1701&lt;='Product Ratings'!$I$8,D1701&gt;='Product Ratings'!$H$8),'Product Ratings'!$F$8,IF(D1701&gt;='Product Ratings'!$H$9,'Product Ratings'!$F$9)))))</f>
        <v>1</v>
      </c>
      <c r="T1701" s="99">
        <f>IF(AND(O1701&lt;='Product Ratings'!$M$5,O1701&gt;='Product Ratings'!$L$5),'Product Ratings'!$J$5,IF(AND(O1701&lt;='Product Ratings'!$M$6,O1701&gt;='Product Ratings'!$L$6),'Product Ratings'!$J$6,IF(AND(O1701&lt;='Product Ratings'!$M$7,O1701&gt;='Product Ratings'!$L$7),'Product Ratings'!$J$7,IF(AND(O1701&lt;='Product Ratings'!$M$8,O1701&gt;='Product Ratings'!$L$8),'Product Ratings'!$J$8,IF(O1701&gt;='Product Ratings'!$L$9,'Product Ratings'!$J$9)))))</f>
        <v>1</v>
      </c>
      <c r="U1701" s="99" t="b">
        <f>IF(AND(N1701&lt;='Product Ratings'!$R$5,N1701&gt;='Product Ratings'!$Q$5),'Product Ratings'!$O$5,IF(AND(N1701&lt;='Product Ratings'!$R$6,N1701&gt;='Product Ratings'!$Q$6),'Product Ratings'!$O$6,IF(AND(N1701&lt;='Product Ratings'!$R$7,N1701&gt;='Product Ratings'!$Q$7),'Product Ratings'!$O$7,IF(AND(N1701&lt;='Product Ratings'!$R$8,N1701&gt;='Product Ratings'!$Q$8),'Product Ratings'!$O$8,IF(N1701&gt;='Product Ratings'!$Q$9,'Product Ratings'!$O$9)))))</f>
        <v>0</v>
      </c>
      <c r="V1701" s="99">
        <f>IF(AND(P1701&lt;='Product Ratings'!$V$5,P1701&gt;='Product Ratings'!$U$5),'Product Ratings'!$S$5,IF(AND(P1701&lt;='Product Ratings'!$V$6,P1701&gt;='Product Ratings'!$U$6),'Product Ratings'!$S$6,IF(AND(P1701&lt;='Product Ratings'!$V$7,P1701&gt;='Product Ratings'!$U$7),'Product Ratings'!$S$7,IF(AND(P1701&lt;='Product Ratings'!$V$8,P1701&gt;='Product Ratings'!$U$8),'Product Ratings'!$S$8,IF(P1701&gt;='Product Ratings'!$U$9,'Product Ratings'!$S$9)))))</f>
        <v>4</v>
      </c>
      <c r="W1701" s="135">
        <f t="shared" si="6"/>
        <v>8</v>
      </c>
      <c r="X1701" s="90"/>
      <c r="Y1701" s="90"/>
      <c r="Z1701" s="90"/>
      <c r="AA1701" s="90"/>
      <c r="AB1701" s="90"/>
    </row>
    <row r="1702" ht="12.75" customHeight="1">
      <c r="A1702" s="87"/>
      <c r="B1702" s="90"/>
      <c r="C1702" s="90"/>
      <c r="D1702" s="126">
        <v>4.0</v>
      </c>
      <c r="E1702" s="127">
        <v>1389.91</v>
      </c>
      <c r="F1702" s="128">
        <f t="shared" si="7"/>
        <v>903.4415</v>
      </c>
      <c r="G1702" s="129">
        <f t="shared" si="1"/>
        <v>486.4685</v>
      </c>
      <c r="H1702" s="130">
        <f t="shared" si="2"/>
        <v>0.35</v>
      </c>
      <c r="I1702" s="131">
        <v>44850.0</v>
      </c>
      <c r="J1702" s="132">
        <v>44886.0</v>
      </c>
      <c r="K1702" s="123"/>
      <c r="L1702" s="90"/>
      <c r="M1702" s="133">
        <f t="shared" si="3"/>
        <v>347.4775</v>
      </c>
      <c r="N1702" s="99"/>
      <c r="O1702" s="133">
        <f t="shared" si="5"/>
        <v>225.860375</v>
      </c>
      <c r="P1702" s="134">
        <v>0.48</v>
      </c>
      <c r="Q1702" s="90"/>
      <c r="R1702" s="99">
        <f>IF(AND(H1702&lt;='Product Ratings'!$E$5,H1702&gt;='Product Ratings'!$D$5),'Product Ratings'!$C$5,IF(AND(H1702&lt;='Product Ratings'!$E$6,H1702&gt;='Product Ratings'!$D$6),'Product Ratings'!$C$6,IF(AND(H1702&lt;='Product Ratings'!$E$7,H1702&gt;='Product Ratings'!$D$7),'Product Ratings'!$C$7,IF(AND(H1702&lt;='Product Ratings'!$E$8,H1702&gt;='Product Ratings'!$D$8),'Product Ratings'!$C$8,IF(H1702&gt;='Product Ratings'!$D$9,'Product Ratings'!$C$9)))))</f>
        <v>2</v>
      </c>
      <c r="S1702" s="99">
        <f>IF(AND(D1702&lt;='Product Ratings'!$I$5,D1702&gt;='Product Ratings'!$H$5),'Product Ratings'!$F$5,IF(AND(D1702&lt;='Product Ratings'!$I$6,D1702&gt;='Product Ratings'!$H$6),'Product Ratings'!$F$6,IF(AND(D1702&lt;='Product Ratings'!$I$7,I1702&gt;='Product Ratings'!$H$7),'Product Ratings'!$F$7,IF(AND(D1702&lt;='Product Ratings'!$I$8,D1702&gt;='Product Ratings'!$H$8),'Product Ratings'!$F$8,IF(D1702&gt;='Product Ratings'!$H$9,'Product Ratings'!$F$9)))))</f>
        <v>1</v>
      </c>
      <c r="T1702" s="99">
        <f>IF(AND(O1702&lt;='Product Ratings'!$M$5,O1702&gt;='Product Ratings'!$L$5),'Product Ratings'!$J$5,IF(AND(O1702&lt;='Product Ratings'!$M$6,O1702&gt;='Product Ratings'!$L$6),'Product Ratings'!$J$6,IF(AND(O1702&lt;='Product Ratings'!$M$7,O1702&gt;='Product Ratings'!$L$7),'Product Ratings'!$J$7,IF(AND(O1702&lt;='Product Ratings'!$M$8,O1702&gt;='Product Ratings'!$L$8),'Product Ratings'!$J$8,IF(O1702&gt;='Product Ratings'!$L$9,'Product Ratings'!$J$9)))))</f>
        <v>1</v>
      </c>
      <c r="U1702" s="99" t="b">
        <f>IF(AND(N1702&lt;='Product Ratings'!$R$5,N1702&gt;='Product Ratings'!$Q$5),'Product Ratings'!$O$5,IF(AND(N1702&lt;='Product Ratings'!$R$6,N1702&gt;='Product Ratings'!$Q$6),'Product Ratings'!$O$6,IF(AND(N1702&lt;='Product Ratings'!$R$7,N1702&gt;='Product Ratings'!$Q$7),'Product Ratings'!$O$7,IF(AND(N1702&lt;='Product Ratings'!$R$8,N1702&gt;='Product Ratings'!$Q$8),'Product Ratings'!$O$8,IF(N1702&gt;='Product Ratings'!$Q$9,'Product Ratings'!$O$9)))))</f>
        <v>0</v>
      </c>
      <c r="V1702" s="99">
        <f>IF(AND(P1702&lt;='Product Ratings'!$V$5,P1702&gt;='Product Ratings'!$U$5),'Product Ratings'!$S$5,IF(AND(P1702&lt;='Product Ratings'!$V$6,P1702&gt;='Product Ratings'!$U$6),'Product Ratings'!$S$6,IF(AND(P1702&lt;='Product Ratings'!$V$7,P1702&gt;='Product Ratings'!$U$7),'Product Ratings'!$S$7,IF(AND(P1702&lt;='Product Ratings'!$V$8,P1702&gt;='Product Ratings'!$U$8),'Product Ratings'!$S$8,IF(P1702&gt;='Product Ratings'!$U$9,'Product Ratings'!$S$9)))))</f>
        <v>4</v>
      </c>
      <c r="W1702" s="135">
        <f t="shared" si="6"/>
        <v>8</v>
      </c>
      <c r="X1702" s="90"/>
      <c r="Y1702" s="90"/>
      <c r="Z1702" s="90"/>
      <c r="AA1702" s="90"/>
      <c r="AB1702" s="90"/>
    </row>
    <row r="1703" ht="12.75" customHeight="1">
      <c r="A1703" s="87"/>
      <c r="B1703" s="90"/>
      <c r="C1703" s="90"/>
      <c r="D1703" s="126">
        <v>5.0</v>
      </c>
      <c r="E1703" s="127">
        <v>231.14</v>
      </c>
      <c r="F1703" s="128">
        <f t="shared" si="7"/>
        <v>150.241</v>
      </c>
      <c r="G1703" s="129">
        <f t="shared" si="1"/>
        <v>80.899</v>
      </c>
      <c r="H1703" s="130">
        <f t="shared" si="2"/>
        <v>0.35</v>
      </c>
      <c r="I1703" s="131">
        <v>44851.0</v>
      </c>
      <c r="J1703" s="132">
        <v>44887.0</v>
      </c>
      <c r="K1703" s="123"/>
      <c r="L1703" s="90"/>
      <c r="M1703" s="133">
        <f t="shared" si="3"/>
        <v>46.228</v>
      </c>
      <c r="N1703" s="99"/>
      <c r="O1703" s="133">
        <f t="shared" si="5"/>
        <v>30.0482</v>
      </c>
      <c r="P1703" s="134">
        <v>0.5</v>
      </c>
      <c r="Q1703" s="90"/>
      <c r="R1703" s="99">
        <f>IF(AND(H1703&lt;='Product Ratings'!$E$5,H1703&gt;='Product Ratings'!$D$5),'Product Ratings'!$C$5,IF(AND(H1703&lt;='Product Ratings'!$E$6,H1703&gt;='Product Ratings'!$D$6),'Product Ratings'!$C$6,IF(AND(H1703&lt;='Product Ratings'!$E$7,H1703&gt;='Product Ratings'!$D$7),'Product Ratings'!$C$7,IF(AND(H1703&lt;='Product Ratings'!$E$8,H1703&gt;='Product Ratings'!$D$8),'Product Ratings'!$C$8,IF(H1703&gt;='Product Ratings'!$D$9,'Product Ratings'!$C$9)))))</f>
        <v>2</v>
      </c>
      <c r="S1703" s="99">
        <f>IF(AND(D1703&lt;='Product Ratings'!$I$5,D1703&gt;='Product Ratings'!$H$5),'Product Ratings'!$F$5,IF(AND(D1703&lt;='Product Ratings'!$I$6,D1703&gt;='Product Ratings'!$H$6),'Product Ratings'!$F$6,IF(AND(D1703&lt;='Product Ratings'!$I$7,I1703&gt;='Product Ratings'!$H$7),'Product Ratings'!$F$7,IF(AND(D1703&lt;='Product Ratings'!$I$8,D1703&gt;='Product Ratings'!$H$8),'Product Ratings'!$F$8,IF(D1703&gt;='Product Ratings'!$H$9,'Product Ratings'!$F$9)))))</f>
        <v>1</v>
      </c>
      <c r="T1703" s="99">
        <f>IF(AND(O1703&lt;='Product Ratings'!$M$5,O1703&gt;='Product Ratings'!$L$5),'Product Ratings'!$J$5,IF(AND(O1703&lt;='Product Ratings'!$M$6,O1703&gt;='Product Ratings'!$L$6),'Product Ratings'!$J$6,IF(AND(O1703&lt;='Product Ratings'!$M$7,O1703&gt;='Product Ratings'!$L$7),'Product Ratings'!$J$7,IF(AND(O1703&lt;='Product Ratings'!$M$8,O1703&gt;='Product Ratings'!$L$8),'Product Ratings'!$J$8,IF(O1703&gt;='Product Ratings'!$L$9,'Product Ratings'!$J$9)))))</f>
        <v>4</v>
      </c>
      <c r="U1703" s="99" t="b">
        <f>IF(AND(N1703&lt;='Product Ratings'!$R$5,N1703&gt;='Product Ratings'!$Q$5),'Product Ratings'!$O$5,IF(AND(N1703&lt;='Product Ratings'!$R$6,N1703&gt;='Product Ratings'!$Q$6),'Product Ratings'!$O$6,IF(AND(N1703&lt;='Product Ratings'!$R$7,N1703&gt;='Product Ratings'!$Q$7),'Product Ratings'!$O$7,IF(AND(N1703&lt;='Product Ratings'!$R$8,N1703&gt;='Product Ratings'!$Q$8),'Product Ratings'!$O$8,IF(N1703&gt;='Product Ratings'!$Q$9,'Product Ratings'!$O$9)))))</f>
        <v>0</v>
      </c>
      <c r="V1703" s="99">
        <f>IF(AND(P1703&lt;='Product Ratings'!$V$5,P1703&gt;='Product Ratings'!$U$5),'Product Ratings'!$S$5,IF(AND(P1703&lt;='Product Ratings'!$V$6,P1703&gt;='Product Ratings'!$U$6),'Product Ratings'!$S$6,IF(AND(P1703&lt;='Product Ratings'!$V$7,P1703&gt;='Product Ratings'!$U$7),'Product Ratings'!$S$7,IF(AND(P1703&lt;='Product Ratings'!$V$8,P1703&gt;='Product Ratings'!$U$8),'Product Ratings'!$S$8,IF(P1703&gt;='Product Ratings'!$U$9,'Product Ratings'!$S$9)))))</f>
        <v>4</v>
      </c>
      <c r="W1703" s="135">
        <f t="shared" si="6"/>
        <v>11</v>
      </c>
      <c r="X1703" s="90"/>
      <c r="Y1703" s="90"/>
      <c r="Z1703" s="90"/>
      <c r="AA1703" s="90"/>
      <c r="AB1703" s="90"/>
    </row>
    <row r="1704" ht="12.75" customHeight="1">
      <c r="A1704" s="87"/>
      <c r="B1704" s="90"/>
      <c r="C1704" s="90"/>
      <c r="D1704" s="126">
        <v>6.0</v>
      </c>
      <c r="E1704" s="127">
        <v>560.96</v>
      </c>
      <c r="F1704" s="128">
        <f t="shared" si="7"/>
        <v>364.624</v>
      </c>
      <c r="G1704" s="129">
        <f t="shared" si="1"/>
        <v>196.336</v>
      </c>
      <c r="H1704" s="130">
        <f t="shared" si="2"/>
        <v>0.35</v>
      </c>
      <c r="I1704" s="131">
        <v>44852.0</v>
      </c>
      <c r="J1704" s="132">
        <v>44888.0</v>
      </c>
      <c r="K1704" s="123"/>
      <c r="L1704" s="90"/>
      <c r="M1704" s="133">
        <f t="shared" si="3"/>
        <v>93.49333333</v>
      </c>
      <c r="N1704" s="99"/>
      <c r="O1704" s="133">
        <f t="shared" si="5"/>
        <v>60.77066667</v>
      </c>
      <c r="P1704" s="134">
        <v>0.52</v>
      </c>
      <c r="Q1704" s="90"/>
      <c r="R1704" s="99">
        <f>IF(AND(H1704&lt;='Product Ratings'!$E$5,H1704&gt;='Product Ratings'!$D$5),'Product Ratings'!$C$5,IF(AND(H1704&lt;='Product Ratings'!$E$6,H1704&gt;='Product Ratings'!$D$6),'Product Ratings'!$C$6,IF(AND(H1704&lt;='Product Ratings'!$E$7,H1704&gt;='Product Ratings'!$D$7),'Product Ratings'!$C$7,IF(AND(H1704&lt;='Product Ratings'!$E$8,H1704&gt;='Product Ratings'!$D$8),'Product Ratings'!$C$8,IF(H1704&gt;='Product Ratings'!$D$9,'Product Ratings'!$C$9)))))</f>
        <v>2</v>
      </c>
      <c r="S1704" s="99">
        <f>IF(AND(D1704&lt;='Product Ratings'!$I$5,D1704&gt;='Product Ratings'!$H$5),'Product Ratings'!$F$5,IF(AND(D1704&lt;='Product Ratings'!$I$6,D1704&gt;='Product Ratings'!$H$6),'Product Ratings'!$F$6,IF(AND(D1704&lt;='Product Ratings'!$I$7,I1704&gt;='Product Ratings'!$H$7),'Product Ratings'!$F$7,IF(AND(D1704&lt;='Product Ratings'!$I$8,D1704&gt;='Product Ratings'!$H$8),'Product Ratings'!$F$8,IF(D1704&gt;='Product Ratings'!$H$9,'Product Ratings'!$F$9)))))</f>
        <v>2</v>
      </c>
      <c r="T1704" s="99">
        <f>IF(AND(O1704&lt;='Product Ratings'!$M$5,O1704&gt;='Product Ratings'!$L$5),'Product Ratings'!$J$5,IF(AND(O1704&lt;='Product Ratings'!$M$6,O1704&gt;='Product Ratings'!$L$6),'Product Ratings'!$J$6,IF(AND(O1704&lt;='Product Ratings'!$M$7,O1704&gt;='Product Ratings'!$L$7),'Product Ratings'!$J$7,IF(AND(O1704&lt;='Product Ratings'!$M$8,O1704&gt;='Product Ratings'!$L$8),'Product Ratings'!$J$8,IF(O1704&gt;='Product Ratings'!$L$9,'Product Ratings'!$J$9)))))</f>
        <v>3</v>
      </c>
      <c r="U1704" s="99" t="b">
        <f>IF(AND(N1704&lt;='Product Ratings'!$R$5,N1704&gt;='Product Ratings'!$Q$5),'Product Ratings'!$O$5,IF(AND(N1704&lt;='Product Ratings'!$R$6,N1704&gt;='Product Ratings'!$Q$6),'Product Ratings'!$O$6,IF(AND(N1704&lt;='Product Ratings'!$R$7,N1704&gt;='Product Ratings'!$Q$7),'Product Ratings'!$O$7,IF(AND(N1704&lt;='Product Ratings'!$R$8,N1704&gt;='Product Ratings'!$Q$8),'Product Ratings'!$O$8,IF(N1704&gt;='Product Ratings'!$Q$9,'Product Ratings'!$O$9)))))</f>
        <v>0</v>
      </c>
      <c r="V1704" s="99">
        <f>IF(AND(P1704&lt;='Product Ratings'!$V$5,P1704&gt;='Product Ratings'!$U$5),'Product Ratings'!$S$5,IF(AND(P1704&lt;='Product Ratings'!$V$6,P1704&gt;='Product Ratings'!$U$6),'Product Ratings'!$S$6,IF(AND(P1704&lt;='Product Ratings'!$V$7,P1704&gt;='Product Ratings'!$U$7),'Product Ratings'!$S$7,IF(AND(P1704&lt;='Product Ratings'!$V$8,P1704&gt;='Product Ratings'!$U$8),'Product Ratings'!$S$8,IF(P1704&gt;='Product Ratings'!$U$9,'Product Ratings'!$S$9)))))</f>
        <v>4</v>
      </c>
      <c r="W1704" s="135">
        <f t="shared" si="6"/>
        <v>11</v>
      </c>
      <c r="X1704" s="90"/>
      <c r="Y1704" s="90"/>
      <c r="Z1704" s="90"/>
      <c r="AA1704" s="90"/>
      <c r="AB1704" s="90"/>
    </row>
    <row r="1705" ht="12.75" customHeight="1">
      <c r="A1705" s="87"/>
      <c r="B1705" s="90"/>
      <c r="C1705" s="90"/>
      <c r="D1705" s="126">
        <v>1.0</v>
      </c>
      <c r="E1705" s="127">
        <v>90.5</v>
      </c>
      <c r="F1705" s="128">
        <f t="shared" si="7"/>
        <v>58.825</v>
      </c>
      <c r="G1705" s="129">
        <f t="shared" si="1"/>
        <v>31.675</v>
      </c>
      <c r="H1705" s="130">
        <f t="shared" si="2"/>
        <v>0.35</v>
      </c>
      <c r="I1705" s="131">
        <v>44853.0</v>
      </c>
      <c r="J1705" s="132">
        <v>44889.0</v>
      </c>
      <c r="K1705" s="123"/>
      <c r="L1705" s="90"/>
      <c r="M1705" s="133">
        <f t="shared" si="3"/>
        <v>90.5</v>
      </c>
      <c r="N1705" s="99"/>
      <c r="O1705" s="133">
        <f t="shared" si="5"/>
        <v>58.825</v>
      </c>
      <c r="P1705" s="134">
        <v>0.56</v>
      </c>
      <c r="Q1705" s="90"/>
      <c r="R1705" s="99">
        <f>IF(AND(H1705&lt;='Product Ratings'!$E$5,H1705&gt;='Product Ratings'!$D$5),'Product Ratings'!$C$5,IF(AND(H1705&lt;='Product Ratings'!$E$6,H1705&gt;='Product Ratings'!$D$6),'Product Ratings'!$C$6,IF(AND(H1705&lt;='Product Ratings'!$E$7,H1705&gt;='Product Ratings'!$D$7),'Product Ratings'!$C$7,IF(AND(H1705&lt;='Product Ratings'!$E$8,H1705&gt;='Product Ratings'!$D$8),'Product Ratings'!$C$8,IF(H1705&gt;='Product Ratings'!$D$9,'Product Ratings'!$C$9)))))</f>
        <v>2</v>
      </c>
      <c r="S1705" s="99">
        <f>IF(AND(D1705&lt;='Product Ratings'!$I$5,D1705&gt;='Product Ratings'!$H$5),'Product Ratings'!$F$5,IF(AND(D1705&lt;='Product Ratings'!$I$6,D1705&gt;='Product Ratings'!$H$6),'Product Ratings'!$F$6,IF(AND(D1705&lt;='Product Ratings'!$I$7,I1705&gt;='Product Ratings'!$H$7),'Product Ratings'!$F$7,IF(AND(D1705&lt;='Product Ratings'!$I$8,D1705&gt;='Product Ratings'!$H$8),'Product Ratings'!$F$8,IF(D1705&gt;='Product Ratings'!$H$9,'Product Ratings'!$F$9)))))</f>
        <v>1</v>
      </c>
      <c r="T1705" s="99">
        <f>IF(AND(O1705&lt;='Product Ratings'!$M$5,O1705&gt;='Product Ratings'!$L$5),'Product Ratings'!$J$5,IF(AND(O1705&lt;='Product Ratings'!$M$6,O1705&gt;='Product Ratings'!$L$6),'Product Ratings'!$J$6,IF(AND(O1705&lt;='Product Ratings'!$M$7,O1705&gt;='Product Ratings'!$L$7),'Product Ratings'!$J$7,IF(AND(O1705&lt;='Product Ratings'!$M$8,O1705&gt;='Product Ratings'!$L$8),'Product Ratings'!$J$8,IF(O1705&gt;='Product Ratings'!$L$9,'Product Ratings'!$J$9)))))</f>
        <v>3</v>
      </c>
      <c r="U1705" s="99" t="b">
        <f>IF(AND(N1705&lt;='Product Ratings'!$R$5,N1705&gt;='Product Ratings'!$Q$5),'Product Ratings'!$O$5,IF(AND(N1705&lt;='Product Ratings'!$R$6,N1705&gt;='Product Ratings'!$Q$6),'Product Ratings'!$O$6,IF(AND(N1705&lt;='Product Ratings'!$R$7,N1705&gt;='Product Ratings'!$Q$7),'Product Ratings'!$O$7,IF(AND(N1705&lt;='Product Ratings'!$R$8,N1705&gt;='Product Ratings'!$Q$8),'Product Ratings'!$O$8,IF(N1705&gt;='Product Ratings'!$Q$9,'Product Ratings'!$O$9)))))</f>
        <v>0</v>
      </c>
      <c r="V1705" s="99">
        <f>IF(AND(P1705&lt;='Product Ratings'!$V$5,P1705&gt;='Product Ratings'!$U$5),'Product Ratings'!$S$5,IF(AND(P1705&lt;='Product Ratings'!$V$6,P1705&gt;='Product Ratings'!$U$6),'Product Ratings'!$S$6,IF(AND(P1705&lt;='Product Ratings'!$V$7,P1705&gt;='Product Ratings'!$U$7),'Product Ratings'!$S$7,IF(AND(P1705&lt;='Product Ratings'!$V$8,P1705&gt;='Product Ratings'!$U$8),'Product Ratings'!$S$8,IF(P1705&gt;='Product Ratings'!$U$9,'Product Ratings'!$S$9)))))</f>
        <v>4</v>
      </c>
      <c r="W1705" s="135">
        <f t="shared" si="6"/>
        <v>10</v>
      </c>
      <c r="X1705" s="90"/>
      <c r="Y1705" s="90"/>
      <c r="Z1705" s="90"/>
      <c r="AA1705" s="90"/>
      <c r="AB1705" s="90"/>
    </row>
    <row r="1706" ht="12.75" customHeight="1">
      <c r="A1706" s="87"/>
      <c r="B1706" s="90"/>
      <c r="C1706" s="90"/>
      <c r="D1706" s="126">
        <v>2.0</v>
      </c>
      <c r="E1706" s="127">
        <v>713.13</v>
      </c>
      <c r="F1706" s="128">
        <f t="shared" si="7"/>
        <v>463.5345</v>
      </c>
      <c r="G1706" s="129">
        <f t="shared" si="1"/>
        <v>249.5955</v>
      </c>
      <c r="H1706" s="130">
        <f t="shared" si="2"/>
        <v>0.35</v>
      </c>
      <c r="I1706" s="131">
        <v>44854.0</v>
      </c>
      <c r="J1706" s="132">
        <v>44890.0</v>
      </c>
      <c r="K1706" s="123"/>
      <c r="L1706" s="90"/>
      <c r="M1706" s="133">
        <f t="shared" si="3"/>
        <v>356.565</v>
      </c>
      <c r="N1706" s="99"/>
      <c r="O1706" s="133">
        <f t="shared" si="5"/>
        <v>231.76725</v>
      </c>
      <c r="P1706" s="134">
        <v>0.53</v>
      </c>
      <c r="Q1706" s="90"/>
      <c r="R1706" s="99">
        <f>IF(AND(H1706&lt;='Product Ratings'!$E$5,H1706&gt;='Product Ratings'!$D$5),'Product Ratings'!$C$5,IF(AND(H1706&lt;='Product Ratings'!$E$6,H1706&gt;='Product Ratings'!$D$6),'Product Ratings'!$C$6,IF(AND(H1706&lt;='Product Ratings'!$E$7,H1706&gt;='Product Ratings'!$D$7),'Product Ratings'!$C$7,IF(AND(H1706&lt;='Product Ratings'!$E$8,H1706&gt;='Product Ratings'!$D$8),'Product Ratings'!$C$8,IF(H1706&gt;='Product Ratings'!$D$9,'Product Ratings'!$C$9)))))</f>
        <v>2</v>
      </c>
      <c r="S1706" s="99">
        <f>IF(AND(D1706&lt;='Product Ratings'!$I$5,D1706&gt;='Product Ratings'!$H$5),'Product Ratings'!$F$5,IF(AND(D1706&lt;='Product Ratings'!$I$6,D1706&gt;='Product Ratings'!$H$6),'Product Ratings'!$F$6,IF(AND(D1706&lt;='Product Ratings'!$I$7,I1706&gt;='Product Ratings'!$H$7),'Product Ratings'!$F$7,IF(AND(D1706&lt;='Product Ratings'!$I$8,D1706&gt;='Product Ratings'!$H$8),'Product Ratings'!$F$8,IF(D1706&gt;='Product Ratings'!$H$9,'Product Ratings'!$F$9)))))</f>
        <v>1</v>
      </c>
      <c r="T1706" s="99">
        <f>IF(AND(O1706&lt;='Product Ratings'!$M$5,O1706&gt;='Product Ratings'!$L$5),'Product Ratings'!$J$5,IF(AND(O1706&lt;='Product Ratings'!$M$6,O1706&gt;='Product Ratings'!$L$6),'Product Ratings'!$J$6,IF(AND(O1706&lt;='Product Ratings'!$M$7,O1706&gt;='Product Ratings'!$L$7),'Product Ratings'!$J$7,IF(AND(O1706&lt;='Product Ratings'!$M$8,O1706&gt;='Product Ratings'!$L$8),'Product Ratings'!$J$8,IF(O1706&gt;='Product Ratings'!$L$9,'Product Ratings'!$J$9)))))</f>
        <v>1</v>
      </c>
      <c r="U1706" s="99" t="b">
        <f>IF(AND(N1706&lt;='Product Ratings'!$R$5,N1706&gt;='Product Ratings'!$Q$5),'Product Ratings'!$O$5,IF(AND(N1706&lt;='Product Ratings'!$R$6,N1706&gt;='Product Ratings'!$Q$6),'Product Ratings'!$O$6,IF(AND(N1706&lt;='Product Ratings'!$R$7,N1706&gt;='Product Ratings'!$Q$7),'Product Ratings'!$O$7,IF(AND(N1706&lt;='Product Ratings'!$R$8,N1706&gt;='Product Ratings'!$Q$8),'Product Ratings'!$O$8,IF(N1706&gt;='Product Ratings'!$Q$9,'Product Ratings'!$O$9)))))</f>
        <v>0</v>
      </c>
      <c r="V1706" s="99">
        <f>IF(AND(P1706&lt;='Product Ratings'!$V$5,P1706&gt;='Product Ratings'!$U$5),'Product Ratings'!$S$5,IF(AND(P1706&lt;='Product Ratings'!$V$6,P1706&gt;='Product Ratings'!$U$6),'Product Ratings'!$S$6,IF(AND(P1706&lt;='Product Ratings'!$V$7,P1706&gt;='Product Ratings'!$U$7),'Product Ratings'!$S$7,IF(AND(P1706&lt;='Product Ratings'!$V$8,P1706&gt;='Product Ratings'!$U$8),'Product Ratings'!$S$8,IF(P1706&gt;='Product Ratings'!$U$9,'Product Ratings'!$S$9)))))</f>
        <v>4</v>
      </c>
      <c r="W1706" s="135">
        <f t="shared" si="6"/>
        <v>8</v>
      </c>
      <c r="X1706" s="90"/>
      <c r="Y1706" s="90"/>
      <c r="Z1706" s="90"/>
      <c r="AA1706" s="90"/>
      <c r="AB1706" s="90"/>
    </row>
    <row r="1707" ht="12.75" customHeight="1">
      <c r="A1707" s="87"/>
      <c r="B1707" s="90"/>
      <c r="C1707" s="90"/>
      <c r="D1707" s="126">
        <v>3.0</v>
      </c>
      <c r="E1707" s="127">
        <v>21.74</v>
      </c>
      <c r="F1707" s="128">
        <f t="shared" si="7"/>
        <v>14.131</v>
      </c>
      <c r="G1707" s="129">
        <f t="shared" si="1"/>
        <v>7.609</v>
      </c>
      <c r="H1707" s="130">
        <f t="shared" si="2"/>
        <v>0.35</v>
      </c>
      <c r="I1707" s="131">
        <v>44855.0</v>
      </c>
      <c r="J1707" s="132">
        <v>44891.0</v>
      </c>
      <c r="K1707" s="123"/>
      <c r="L1707" s="90"/>
      <c r="M1707" s="133">
        <f t="shared" si="3"/>
        <v>7.246666667</v>
      </c>
      <c r="N1707" s="99"/>
      <c r="O1707" s="133">
        <f t="shared" si="5"/>
        <v>4.710333333</v>
      </c>
      <c r="P1707" s="134">
        <v>0.51</v>
      </c>
      <c r="Q1707" s="90"/>
      <c r="R1707" s="99">
        <f>IF(AND(H1707&lt;='Product Ratings'!$E$5,H1707&gt;='Product Ratings'!$D$5),'Product Ratings'!$C$5,IF(AND(H1707&lt;='Product Ratings'!$E$6,H1707&gt;='Product Ratings'!$D$6),'Product Ratings'!$C$6,IF(AND(H1707&lt;='Product Ratings'!$E$7,H1707&gt;='Product Ratings'!$D$7),'Product Ratings'!$C$7,IF(AND(H1707&lt;='Product Ratings'!$E$8,H1707&gt;='Product Ratings'!$D$8),'Product Ratings'!$C$8,IF(H1707&gt;='Product Ratings'!$D$9,'Product Ratings'!$C$9)))))</f>
        <v>2</v>
      </c>
      <c r="S1707" s="99">
        <f>IF(AND(D1707&lt;='Product Ratings'!$I$5,D1707&gt;='Product Ratings'!$H$5),'Product Ratings'!$F$5,IF(AND(D1707&lt;='Product Ratings'!$I$6,D1707&gt;='Product Ratings'!$H$6),'Product Ratings'!$F$6,IF(AND(D1707&lt;='Product Ratings'!$I$7,I1707&gt;='Product Ratings'!$H$7),'Product Ratings'!$F$7,IF(AND(D1707&lt;='Product Ratings'!$I$8,D1707&gt;='Product Ratings'!$H$8),'Product Ratings'!$F$8,IF(D1707&gt;='Product Ratings'!$H$9,'Product Ratings'!$F$9)))))</f>
        <v>1</v>
      </c>
      <c r="T1707" s="99">
        <f>IF(AND(O1707&lt;='Product Ratings'!$M$5,O1707&gt;='Product Ratings'!$L$5),'Product Ratings'!$J$5,IF(AND(O1707&lt;='Product Ratings'!$M$6,O1707&gt;='Product Ratings'!$L$6),'Product Ratings'!$J$6,IF(AND(O1707&lt;='Product Ratings'!$M$7,O1707&gt;='Product Ratings'!$L$7),'Product Ratings'!$J$7,IF(AND(O1707&lt;='Product Ratings'!$M$8,O1707&gt;='Product Ratings'!$L$8),'Product Ratings'!$J$8,IF(O1707&gt;='Product Ratings'!$L$9,'Product Ratings'!$J$9)))))</f>
        <v>5</v>
      </c>
      <c r="U1707" s="99" t="b">
        <f>IF(AND(N1707&lt;='Product Ratings'!$R$5,N1707&gt;='Product Ratings'!$Q$5),'Product Ratings'!$O$5,IF(AND(N1707&lt;='Product Ratings'!$R$6,N1707&gt;='Product Ratings'!$Q$6),'Product Ratings'!$O$6,IF(AND(N1707&lt;='Product Ratings'!$R$7,N1707&gt;='Product Ratings'!$Q$7),'Product Ratings'!$O$7,IF(AND(N1707&lt;='Product Ratings'!$R$8,N1707&gt;='Product Ratings'!$Q$8),'Product Ratings'!$O$8,IF(N1707&gt;='Product Ratings'!$Q$9,'Product Ratings'!$O$9)))))</f>
        <v>0</v>
      </c>
      <c r="V1707" s="99">
        <f>IF(AND(P1707&lt;='Product Ratings'!$V$5,P1707&gt;='Product Ratings'!$U$5),'Product Ratings'!$S$5,IF(AND(P1707&lt;='Product Ratings'!$V$6,P1707&gt;='Product Ratings'!$U$6),'Product Ratings'!$S$6,IF(AND(P1707&lt;='Product Ratings'!$V$7,P1707&gt;='Product Ratings'!$U$7),'Product Ratings'!$S$7,IF(AND(P1707&lt;='Product Ratings'!$V$8,P1707&gt;='Product Ratings'!$U$8),'Product Ratings'!$S$8,IF(P1707&gt;='Product Ratings'!$U$9,'Product Ratings'!$S$9)))))</f>
        <v>4</v>
      </c>
      <c r="W1707" s="135">
        <f t="shared" si="6"/>
        <v>12</v>
      </c>
      <c r="X1707" s="90"/>
      <c r="Y1707" s="90"/>
      <c r="Z1707" s="90"/>
      <c r="AA1707" s="90"/>
      <c r="AB1707" s="90"/>
    </row>
    <row r="1708" ht="12.75" customHeight="1">
      <c r="A1708" s="87"/>
      <c r="B1708" s="90"/>
      <c r="C1708" s="90"/>
      <c r="D1708" s="126">
        <v>4.0</v>
      </c>
      <c r="E1708" s="127">
        <v>197.48</v>
      </c>
      <c r="F1708" s="128">
        <f t="shared" si="7"/>
        <v>128.362</v>
      </c>
      <c r="G1708" s="129">
        <f t="shared" si="1"/>
        <v>69.118</v>
      </c>
      <c r="H1708" s="130">
        <f t="shared" si="2"/>
        <v>0.35</v>
      </c>
      <c r="I1708" s="131">
        <v>44856.0</v>
      </c>
      <c r="J1708" s="132">
        <v>44892.0</v>
      </c>
      <c r="K1708" s="123"/>
      <c r="L1708" s="90"/>
      <c r="M1708" s="133">
        <f t="shared" si="3"/>
        <v>49.37</v>
      </c>
      <c r="N1708" s="99"/>
      <c r="O1708" s="133">
        <f t="shared" si="5"/>
        <v>32.0905</v>
      </c>
      <c r="P1708" s="134">
        <v>0.57</v>
      </c>
      <c r="Q1708" s="90"/>
      <c r="R1708" s="99">
        <f>IF(AND(H1708&lt;='Product Ratings'!$E$5,H1708&gt;='Product Ratings'!$D$5),'Product Ratings'!$C$5,IF(AND(H1708&lt;='Product Ratings'!$E$6,H1708&gt;='Product Ratings'!$D$6),'Product Ratings'!$C$6,IF(AND(H1708&lt;='Product Ratings'!$E$7,H1708&gt;='Product Ratings'!$D$7),'Product Ratings'!$C$7,IF(AND(H1708&lt;='Product Ratings'!$E$8,H1708&gt;='Product Ratings'!$D$8),'Product Ratings'!$C$8,IF(H1708&gt;='Product Ratings'!$D$9,'Product Ratings'!$C$9)))))</f>
        <v>2</v>
      </c>
      <c r="S1708" s="99">
        <f>IF(AND(D1708&lt;='Product Ratings'!$I$5,D1708&gt;='Product Ratings'!$H$5),'Product Ratings'!$F$5,IF(AND(D1708&lt;='Product Ratings'!$I$6,D1708&gt;='Product Ratings'!$H$6),'Product Ratings'!$F$6,IF(AND(D1708&lt;='Product Ratings'!$I$7,I1708&gt;='Product Ratings'!$H$7),'Product Ratings'!$F$7,IF(AND(D1708&lt;='Product Ratings'!$I$8,D1708&gt;='Product Ratings'!$H$8),'Product Ratings'!$F$8,IF(D1708&gt;='Product Ratings'!$H$9,'Product Ratings'!$F$9)))))</f>
        <v>1</v>
      </c>
      <c r="T1708" s="99">
        <f>IF(AND(O1708&lt;='Product Ratings'!$M$5,O1708&gt;='Product Ratings'!$L$5),'Product Ratings'!$J$5,IF(AND(O1708&lt;='Product Ratings'!$M$6,O1708&gt;='Product Ratings'!$L$6),'Product Ratings'!$J$6,IF(AND(O1708&lt;='Product Ratings'!$M$7,O1708&gt;='Product Ratings'!$L$7),'Product Ratings'!$J$7,IF(AND(O1708&lt;='Product Ratings'!$M$8,O1708&gt;='Product Ratings'!$L$8),'Product Ratings'!$J$8,IF(O1708&gt;='Product Ratings'!$L$9,'Product Ratings'!$J$9)))))</f>
        <v>4</v>
      </c>
      <c r="U1708" s="99" t="b">
        <f>IF(AND(N1708&lt;='Product Ratings'!$R$5,N1708&gt;='Product Ratings'!$Q$5),'Product Ratings'!$O$5,IF(AND(N1708&lt;='Product Ratings'!$R$6,N1708&gt;='Product Ratings'!$Q$6),'Product Ratings'!$O$6,IF(AND(N1708&lt;='Product Ratings'!$R$7,N1708&gt;='Product Ratings'!$Q$7),'Product Ratings'!$O$7,IF(AND(N1708&lt;='Product Ratings'!$R$8,N1708&gt;='Product Ratings'!$Q$8),'Product Ratings'!$O$8,IF(N1708&gt;='Product Ratings'!$Q$9,'Product Ratings'!$O$9)))))</f>
        <v>0</v>
      </c>
      <c r="V1708" s="99">
        <f>IF(AND(P1708&lt;='Product Ratings'!$V$5,P1708&gt;='Product Ratings'!$U$5),'Product Ratings'!$S$5,IF(AND(P1708&lt;='Product Ratings'!$V$6,P1708&gt;='Product Ratings'!$U$6),'Product Ratings'!$S$6,IF(AND(P1708&lt;='Product Ratings'!$V$7,P1708&gt;='Product Ratings'!$U$7),'Product Ratings'!$S$7,IF(AND(P1708&lt;='Product Ratings'!$V$8,P1708&gt;='Product Ratings'!$U$8),'Product Ratings'!$S$8,IF(P1708&gt;='Product Ratings'!$U$9,'Product Ratings'!$S$9)))))</f>
        <v>4</v>
      </c>
      <c r="W1708" s="135">
        <f t="shared" si="6"/>
        <v>11</v>
      </c>
      <c r="X1708" s="90"/>
      <c r="Y1708" s="90"/>
      <c r="Z1708" s="90"/>
      <c r="AA1708" s="90"/>
      <c r="AB1708" s="90"/>
    </row>
    <row r="1709" ht="12.75" customHeight="1">
      <c r="A1709" s="87"/>
      <c r="B1709" s="90"/>
      <c r="C1709" s="90"/>
      <c r="D1709" s="126">
        <v>5.0</v>
      </c>
      <c r="E1709" s="127">
        <v>1315.13</v>
      </c>
      <c r="F1709" s="128">
        <f t="shared" si="7"/>
        <v>854.8345</v>
      </c>
      <c r="G1709" s="129">
        <f t="shared" si="1"/>
        <v>460.2955</v>
      </c>
      <c r="H1709" s="130">
        <f t="shared" si="2"/>
        <v>0.35</v>
      </c>
      <c r="I1709" s="131">
        <v>44857.0</v>
      </c>
      <c r="J1709" s="132">
        <v>44893.0</v>
      </c>
      <c r="K1709" s="123"/>
      <c r="L1709" s="90"/>
      <c r="M1709" s="133">
        <f t="shared" si="3"/>
        <v>263.026</v>
      </c>
      <c r="N1709" s="99"/>
      <c r="O1709" s="133">
        <f t="shared" si="5"/>
        <v>170.9669</v>
      </c>
      <c r="P1709" s="134">
        <v>0.58</v>
      </c>
      <c r="Q1709" s="90"/>
      <c r="R1709" s="99">
        <f>IF(AND(H1709&lt;='Product Ratings'!$E$5,H1709&gt;='Product Ratings'!$D$5),'Product Ratings'!$C$5,IF(AND(H1709&lt;='Product Ratings'!$E$6,H1709&gt;='Product Ratings'!$D$6),'Product Ratings'!$C$6,IF(AND(H1709&lt;='Product Ratings'!$E$7,H1709&gt;='Product Ratings'!$D$7),'Product Ratings'!$C$7,IF(AND(H1709&lt;='Product Ratings'!$E$8,H1709&gt;='Product Ratings'!$D$8),'Product Ratings'!$C$8,IF(H1709&gt;='Product Ratings'!$D$9,'Product Ratings'!$C$9)))))</f>
        <v>2</v>
      </c>
      <c r="S1709" s="99">
        <f>IF(AND(D1709&lt;='Product Ratings'!$I$5,D1709&gt;='Product Ratings'!$H$5),'Product Ratings'!$F$5,IF(AND(D1709&lt;='Product Ratings'!$I$6,D1709&gt;='Product Ratings'!$H$6),'Product Ratings'!$F$6,IF(AND(D1709&lt;='Product Ratings'!$I$7,I1709&gt;='Product Ratings'!$H$7),'Product Ratings'!$F$7,IF(AND(D1709&lt;='Product Ratings'!$I$8,D1709&gt;='Product Ratings'!$H$8),'Product Ratings'!$F$8,IF(D1709&gt;='Product Ratings'!$H$9,'Product Ratings'!$F$9)))))</f>
        <v>1</v>
      </c>
      <c r="T1709" s="99">
        <f>IF(AND(O1709&lt;='Product Ratings'!$M$5,O1709&gt;='Product Ratings'!$L$5),'Product Ratings'!$J$5,IF(AND(O1709&lt;='Product Ratings'!$M$6,O1709&gt;='Product Ratings'!$L$6),'Product Ratings'!$J$6,IF(AND(O1709&lt;='Product Ratings'!$M$7,O1709&gt;='Product Ratings'!$L$7),'Product Ratings'!$J$7,IF(AND(O1709&lt;='Product Ratings'!$M$8,O1709&gt;='Product Ratings'!$L$8),'Product Ratings'!$J$8,IF(O1709&gt;='Product Ratings'!$L$9,'Product Ratings'!$J$9)))))</f>
        <v>2</v>
      </c>
      <c r="U1709" s="99" t="b">
        <f>IF(AND(N1709&lt;='Product Ratings'!$R$5,N1709&gt;='Product Ratings'!$Q$5),'Product Ratings'!$O$5,IF(AND(N1709&lt;='Product Ratings'!$R$6,N1709&gt;='Product Ratings'!$Q$6),'Product Ratings'!$O$6,IF(AND(N1709&lt;='Product Ratings'!$R$7,N1709&gt;='Product Ratings'!$Q$7),'Product Ratings'!$O$7,IF(AND(N1709&lt;='Product Ratings'!$R$8,N1709&gt;='Product Ratings'!$Q$8),'Product Ratings'!$O$8,IF(N1709&gt;='Product Ratings'!$Q$9,'Product Ratings'!$O$9)))))</f>
        <v>0</v>
      </c>
      <c r="V1709" s="99">
        <f>IF(AND(P1709&lt;='Product Ratings'!$V$5,P1709&gt;='Product Ratings'!$U$5),'Product Ratings'!$S$5,IF(AND(P1709&lt;='Product Ratings'!$V$6,P1709&gt;='Product Ratings'!$U$6),'Product Ratings'!$S$6,IF(AND(P1709&lt;='Product Ratings'!$V$7,P1709&gt;='Product Ratings'!$U$7),'Product Ratings'!$S$7,IF(AND(P1709&lt;='Product Ratings'!$V$8,P1709&gt;='Product Ratings'!$U$8),'Product Ratings'!$S$8,IF(P1709&gt;='Product Ratings'!$U$9,'Product Ratings'!$S$9)))))</f>
        <v>4</v>
      </c>
      <c r="W1709" s="135">
        <f t="shared" si="6"/>
        <v>9</v>
      </c>
      <c r="X1709" s="90"/>
      <c r="Y1709" s="90"/>
      <c r="Z1709" s="90"/>
      <c r="AA1709" s="90"/>
      <c r="AB1709" s="90"/>
    </row>
    <row r="1710" ht="12.75" customHeight="1">
      <c r="A1710" s="87"/>
      <c r="B1710" s="90"/>
      <c r="C1710" s="90"/>
      <c r="D1710" s="126">
        <v>6.0</v>
      </c>
      <c r="E1710" s="127">
        <v>132.26</v>
      </c>
      <c r="F1710" s="128">
        <f t="shared" si="7"/>
        <v>85.969</v>
      </c>
      <c r="G1710" s="129">
        <f t="shared" si="1"/>
        <v>46.291</v>
      </c>
      <c r="H1710" s="130">
        <f t="shared" si="2"/>
        <v>0.35</v>
      </c>
      <c r="I1710" s="131">
        <v>44858.0</v>
      </c>
      <c r="J1710" s="132">
        <v>44894.0</v>
      </c>
      <c r="K1710" s="123"/>
      <c r="L1710" s="90"/>
      <c r="M1710" s="133">
        <f t="shared" si="3"/>
        <v>22.04333333</v>
      </c>
      <c r="N1710" s="99"/>
      <c r="O1710" s="133">
        <f t="shared" si="5"/>
        <v>14.32816667</v>
      </c>
      <c r="P1710" s="134">
        <v>0.59</v>
      </c>
      <c r="Q1710" s="90"/>
      <c r="R1710" s="99">
        <f>IF(AND(H1710&lt;='Product Ratings'!$E$5,H1710&gt;='Product Ratings'!$D$5),'Product Ratings'!$C$5,IF(AND(H1710&lt;='Product Ratings'!$E$6,H1710&gt;='Product Ratings'!$D$6),'Product Ratings'!$C$6,IF(AND(H1710&lt;='Product Ratings'!$E$7,H1710&gt;='Product Ratings'!$D$7),'Product Ratings'!$C$7,IF(AND(H1710&lt;='Product Ratings'!$E$8,H1710&gt;='Product Ratings'!$D$8),'Product Ratings'!$C$8,IF(H1710&gt;='Product Ratings'!$D$9,'Product Ratings'!$C$9)))))</f>
        <v>2</v>
      </c>
      <c r="S1710" s="99">
        <f>IF(AND(D1710&lt;='Product Ratings'!$I$5,D1710&gt;='Product Ratings'!$H$5),'Product Ratings'!$F$5,IF(AND(D1710&lt;='Product Ratings'!$I$6,D1710&gt;='Product Ratings'!$H$6),'Product Ratings'!$F$6,IF(AND(D1710&lt;='Product Ratings'!$I$7,I1710&gt;='Product Ratings'!$H$7),'Product Ratings'!$F$7,IF(AND(D1710&lt;='Product Ratings'!$I$8,D1710&gt;='Product Ratings'!$H$8),'Product Ratings'!$F$8,IF(D1710&gt;='Product Ratings'!$H$9,'Product Ratings'!$F$9)))))</f>
        <v>2</v>
      </c>
      <c r="T1710" s="99">
        <f>IF(AND(O1710&lt;='Product Ratings'!$M$5,O1710&gt;='Product Ratings'!$L$5),'Product Ratings'!$J$5,IF(AND(O1710&lt;='Product Ratings'!$M$6,O1710&gt;='Product Ratings'!$L$6),'Product Ratings'!$J$6,IF(AND(O1710&lt;='Product Ratings'!$M$7,O1710&gt;='Product Ratings'!$L$7),'Product Ratings'!$J$7,IF(AND(O1710&lt;='Product Ratings'!$M$8,O1710&gt;='Product Ratings'!$L$8),'Product Ratings'!$J$8,IF(O1710&gt;='Product Ratings'!$L$9,'Product Ratings'!$J$9)))))</f>
        <v>5</v>
      </c>
      <c r="U1710" s="99" t="b">
        <f>IF(AND(N1710&lt;='Product Ratings'!$R$5,N1710&gt;='Product Ratings'!$Q$5),'Product Ratings'!$O$5,IF(AND(N1710&lt;='Product Ratings'!$R$6,N1710&gt;='Product Ratings'!$Q$6),'Product Ratings'!$O$6,IF(AND(N1710&lt;='Product Ratings'!$R$7,N1710&gt;='Product Ratings'!$Q$7),'Product Ratings'!$O$7,IF(AND(N1710&lt;='Product Ratings'!$R$8,N1710&gt;='Product Ratings'!$Q$8),'Product Ratings'!$O$8,IF(N1710&gt;='Product Ratings'!$Q$9,'Product Ratings'!$O$9)))))</f>
        <v>0</v>
      </c>
      <c r="V1710" s="99">
        <f>IF(AND(P1710&lt;='Product Ratings'!$V$5,P1710&gt;='Product Ratings'!$U$5),'Product Ratings'!$S$5,IF(AND(P1710&lt;='Product Ratings'!$V$6,P1710&gt;='Product Ratings'!$U$6),'Product Ratings'!$S$6,IF(AND(P1710&lt;='Product Ratings'!$V$7,P1710&gt;='Product Ratings'!$U$7),'Product Ratings'!$S$7,IF(AND(P1710&lt;='Product Ratings'!$V$8,P1710&gt;='Product Ratings'!$U$8),'Product Ratings'!$S$8,IF(P1710&gt;='Product Ratings'!$U$9,'Product Ratings'!$S$9)))))</f>
        <v>5</v>
      </c>
      <c r="W1710" s="135">
        <f t="shared" si="6"/>
        <v>14</v>
      </c>
      <c r="X1710" s="90"/>
      <c r="Y1710" s="90"/>
      <c r="Z1710" s="90"/>
      <c r="AA1710" s="90"/>
      <c r="AB1710" s="90"/>
    </row>
    <row r="1711" ht="12.75" customHeight="1">
      <c r="A1711" s="87"/>
      <c r="B1711" s="90"/>
      <c r="C1711" s="90"/>
      <c r="D1711" s="126">
        <v>1.0</v>
      </c>
      <c r="E1711" s="127">
        <v>107.88</v>
      </c>
      <c r="F1711" s="128">
        <f t="shared" si="7"/>
        <v>70.122</v>
      </c>
      <c r="G1711" s="129">
        <f t="shared" si="1"/>
        <v>37.758</v>
      </c>
      <c r="H1711" s="130">
        <f t="shared" si="2"/>
        <v>0.35</v>
      </c>
      <c r="I1711" s="131">
        <v>44859.0</v>
      </c>
      <c r="J1711" s="132">
        <v>44895.0</v>
      </c>
      <c r="K1711" s="123"/>
      <c r="L1711" s="90"/>
      <c r="M1711" s="133">
        <f t="shared" si="3"/>
        <v>107.88</v>
      </c>
      <c r="N1711" s="99"/>
      <c r="O1711" s="133">
        <f t="shared" si="5"/>
        <v>70.122</v>
      </c>
      <c r="P1711" s="134">
        <v>0.6</v>
      </c>
      <c r="Q1711" s="90"/>
      <c r="R1711" s="99">
        <f>IF(AND(H1711&lt;='Product Ratings'!$E$5,H1711&gt;='Product Ratings'!$D$5),'Product Ratings'!$C$5,IF(AND(H1711&lt;='Product Ratings'!$E$6,H1711&gt;='Product Ratings'!$D$6),'Product Ratings'!$C$6,IF(AND(H1711&lt;='Product Ratings'!$E$7,H1711&gt;='Product Ratings'!$D$7),'Product Ratings'!$C$7,IF(AND(H1711&lt;='Product Ratings'!$E$8,H1711&gt;='Product Ratings'!$D$8),'Product Ratings'!$C$8,IF(H1711&gt;='Product Ratings'!$D$9,'Product Ratings'!$C$9)))))</f>
        <v>2</v>
      </c>
      <c r="S1711" s="99">
        <f>IF(AND(D1711&lt;='Product Ratings'!$I$5,D1711&gt;='Product Ratings'!$H$5),'Product Ratings'!$F$5,IF(AND(D1711&lt;='Product Ratings'!$I$6,D1711&gt;='Product Ratings'!$H$6),'Product Ratings'!$F$6,IF(AND(D1711&lt;='Product Ratings'!$I$7,I1711&gt;='Product Ratings'!$H$7),'Product Ratings'!$F$7,IF(AND(D1711&lt;='Product Ratings'!$I$8,D1711&gt;='Product Ratings'!$H$8),'Product Ratings'!$F$8,IF(D1711&gt;='Product Ratings'!$H$9,'Product Ratings'!$F$9)))))</f>
        <v>1</v>
      </c>
      <c r="T1711" s="99">
        <f>IF(AND(O1711&lt;='Product Ratings'!$M$5,O1711&gt;='Product Ratings'!$L$5),'Product Ratings'!$J$5,IF(AND(O1711&lt;='Product Ratings'!$M$6,O1711&gt;='Product Ratings'!$L$6),'Product Ratings'!$J$6,IF(AND(O1711&lt;='Product Ratings'!$M$7,O1711&gt;='Product Ratings'!$L$7),'Product Ratings'!$J$7,IF(AND(O1711&lt;='Product Ratings'!$M$8,O1711&gt;='Product Ratings'!$L$8),'Product Ratings'!$J$8,IF(O1711&gt;='Product Ratings'!$L$9,'Product Ratings'!$J$9)))))</f>
        <v>3</v>
      </c>
      <c r="U1711" s="99" t="b">
        <f>IF(AND(N1711&lt;='Product Ratings'!$R$5,N1711&gt;='Product Ratings'!$Q$5),'Product Ratings'!$O$5,IF(AND(N1711&lt;='Product Ratings'!$R$6,N1711&gt;='Product Ratings'!$Q$6),'Product Ratings'!$O$6,IF(AND(N1711&lt;='Product Ratings'!$R$7,N1711&gt;='Product Ratings'!$Q$7),'Product Ratings'!$O$7,IF(AND(N1711&lt;='Product Ratings'!$R$8,N1711&gt;='Product Ratings'!$Q$8),'Product Ratings'!$O$8,IF(N1711&gt;='Product Ratings'!$Q$9,'Product Ratings'!$O$9)))))</f>
        <v>0</v>
      </c>
      <c r="V1711" s="99">
        <f>IF(AND(P1711&lt;='Product Ratings'!$V$5,P1711&gt;='Product Ratings'!$U$5),'Product Ratings'!$S$5,IF(AND(P1711&lt;='Product Ratings'!$V$6,P1711&gt;='Product Ratings'!$U$6),'Product Ratings'!$S$6,IF(AND(P1711&lt;='Product Ratings'!$V$7,P1711&gt;='Product Ratings'!$U$7),'Product Ratings'!$S$7,IF(AND(P1711&lt;='Product Ratings'!$V$8,P1711&gt;='Product Ratings'!$U$8),'Product Ratings'!$S$8,IF(P1711&gt;='Product Ratings'!$U$9,'Product Ratings'!$S$9)))))</f>
        <v>5</v>
      </c>
      <c r="W1711" s="135">
        <f t="shared" si="6"/>
        <v>11</v>
      </c>
      <c r="X1711" s="90"/>
      <c r="Y1711" s="90"/>
      <c r="Z1711" s="90"/>
      <c r="AA1711" s="90"/>
      <c r="AB1711" s="90"/>
    </row>
    <row r="1712" ht="12.75" customHeight="1">
      <c r="A1712" s="87"/>
      <c r="B1712" s="90"/>
      <c r="C1712" s="90"/>
      <c r="D1712" s="126">
        <v>2.0</v>
      </c>
      <c r="E1712" s="127">
        <v>63.22</v>
      </c>
      <c r="F1712" s="128">
        <f t="shared" si="7"/>
        <v>41.093</v>
      </c>
      <c r="G1712" s="129">
        <f t="shared" si="1"/>
        <v>22.127</v>
      </c>
      <c r="H1712" s="130">
        <f t="shared" si="2"/>
        <v>0.35</v>
      </c>
      <c r="I1712" s="131">
        <v>44860.0</v>
      </c>
      <c r="J1712" s="132">
        <v>44896.0</v>
      </c>
      <c r="K1712" s="123"/>
      <c r="L1712" s="90"/>
      <c r="M1712" s="133">
        <f t="shared" si="3"/>
        <v>31.61</v>
      </c>
      <c r="N1712" s="99"/>
      <c r="O1712" s="133">
        <f t="shared" si="5"/>
        <v>20.5465</v>
      </c>
      <c r="P1712" s="134">
        <v>0.64</v>
      </c>
      <c r="Q1712" s="90"/>
      <c r="R1712" s="99">
        <f>IF(AND(H1712&lt;='Product Ratings'!$E$5,H1712&gt;='Product Ratings'!$D$5),'Product Ratings'!$C$5,IF(AND(H1712&lt;='Product Ratings'!$E$6,H1712&gt;='Product Ratings'!$D$6),'Product Ratings'!$C$6,IF(AND(H1712&lt;='Product Ratings'!$E$7,H1712&gt;='Product Ratings'!$D$7),'Product Ratings'!$C$7,IF(AND(H1712&lt;='Product Ratings'!$E$8,H1712&gt;='Product Ratings'!$D$8),'Product Ratings'!$C$8,IF(H1712&gt;='Product Ratings'!$D$9,'Product Ratings'!$C$9)))))</f>
        <v>2</v>
      </c>
      <c r="S1712" s="99">
        <f>IF(AND(D1712&lt;='Product Ratings'!$I$5,D1712&gt;='Product Ratings'!$H$5),'Product Ratings'!$F$5,IF(AND(D1712&lt;='Product Ratings'!$I$6,D1712&gt;='Product Ratings'!$H$6),'Product Ratings'!$F$6,IF(AND(D1712&lt;='Product Ratings'!$I$7,I1712&gt;='Product Ratings'!$H$7),'Product Ratings'!$F$7,IF(AND(D1712&lt;='Product Ratings'!$I$8,D1712&gt;='Product Ratings'!$H$8),'Product Ratings'!$F$8,IF(D1712&gt;='Product Ratings'!$H$9,'Product Ratings'!$F$9)))))</f>
        <v>1</v>
      </c>
      <c r="T1712" s="99">
        <f>IF(AND(O1712&lt;='Product Ratings'!$M$5,O1712&gt;='Product Ratings'!$L$5),'Product Ratings'!$J$5,IF(AND(O1712&lt;='Product Ratings'!$M$6,O1712&gt;='Product Ratings'!$L$6),'Product Ratings'!$J$6,IF(AND(O1712&lt;='Product Ratings'!$M$7,O1712&gt;='Product Ratings'!$L$7),'Product Ratings'!$J$7,IF(AND(O1712&lt;='Product Ratings'!$M$8,O1712&gt;='Product Ratings'!$L$8),'Product Ratings'!$J$8,IF(O1712&gt;='Product Ratings'!$L$9,'Product Ratings'!$J$9)))))</f>
        <v>5</v>
      </c>
      <c r="U1712" s="99" t="b">
        <f>IF(AND(N1712&lt;='Product Ratings'!$R$5,N1712&gt;='Product Ratings'!$Q$5),'Product Ratings'!$O$5,IF(AND(N1712&lt;='Product Ratings'!$R$6,N1712&gt;='Product Ratings'!$Q$6),'Product Ratings'!$O$6,IF(AND(N1712&lt;='Product Ratings'!$R$7,N1712&gt;='Product Ratings'!$Q$7),'Product Ratings'!$O$7,IF(AND(N1712&lt;='Product Ratings'!$R$8,N1712&gt;='Product Ratings'!$Q$8),'Product Ratings'!$O$8,IF(N1712&gt;='Product Ratings'!$Q$9,'Product Ratings'!$O$9)))))</f>
        <v>0</v>
      </c>
      <c r="V1712" s="99">
        <f>IF(AND(P1712&lt;='Product Ratings'!$V$5,P1712&gt;='Product Ratings'!$U$5),'Product Ratings'!$S$5,IF(AND(P1712&lt;='Product Ratings'!$V$6,P1712&gt;='Product Ratings'!$U$6),'Product Ratings'!$S$6,IF(AND(P1712&lt;='Product Ratings'!$V$7,P1712&gt;='Product Ratings'!$U$7),'Product Ratings'!$S$7,IF(AND(P1712&lt;='Product Ratings'!$V$8,P1712&gt;='Product Ratings'!$U$8),'Product Ratings'!$S$8,IF(P1712&gt;='Product Ratings'!$U$9,'Product Ratings'!$S$9)))))</f>
        <v>5</v>
      </c>
      <c r="W1712" s="135">
        <f t="shared" si="6"/>
        <v>13</v>
      </c>
      <c r="X1712" s="90"/>
      <c r="Y1712" s="90"/>
      <c r="Z1712" s="90"/>
      <c r="AA1712" s="90"/>
      <c r="AB1712" s="90"/>
    </row>
    <row r="1713" ht="12.75" customHeight="1">
      <c r="A1713" s="87"/>
      <c r="B1713" s="90"/>
      <c r="C1713" s="90"/>
      <c r="D1713" s="126">
        <v>3.0</v>
      </c>
      <c r="E1713" s="127">
        <v>293.57</v>
      </c>
      <c r="F1713" s="128">
        <f t="shared" si="7"/>
        <v>190.8205</v>
      </c>
      <c r="G1713" s="129">
        <f t="shared" si="1"/>
        <v>102.7495</v>
      </c>
      <c r="H1713" s="130">
        <f t="shared" si="2"/>
        <v>0.35</v>
      </c>
      <c r="I1713" s="131">
        <v>44861.0</v>
      </c>
      <c r="J1713" s="132">
        <v>44897.0</v>
      </c>
      <c r="K1713" s="123"/>
      <c r="L1713" s="90"/>
      <c r="M1713" s="133">
        <f t="shared" si="3"/>
        <v>97.85666667</v>
      </c>
      <c r="N1713" s="99"/>
      <c r="O1713" s="133">
        <f t="shared" si="5"/>
        <v>63.60683333</v>
      </c>
      <c r="P1713" s="134">
        <v>0.67</v>
      </c>
      <c r="Q1713" s="90"/>
      <c r="R1713" s="99">
        <f>IF(AND(H1713&lt;='Product Ratings'!$E$5,H1713&gt;='Product Ratings'!$D$5),'Product Ratings'!$C$5,IF(AND(H1713&lt;='Product Ratings'!$E$6,H1713&gt;='Product Ratings'!$D$6),'Product Ratings'!$C$6,IF(AND(H1713&lt;='Product Ratings'!$E$7,H1713&gt;='Product Ratings'!$D$7),'Product Ratings'!$C$7,IF(AND(H1713&lt;='Product Ratings'!$E$8,H1713&gt;='Product Ratings'!$D$8),'Product Ratings'!$C$8,IF(H1713&gt;='Product Ratings'!$D$9,'Product Ratings'!$C$9)))))</f>
        <v>2</v>
      </c>
      <c r="S1713" s="99">
        <f>IF(AND(D1713&lt;='Product Ratings'!$I$5,D1713&gt;='Product Ratings'!$H$5),'Product Ratings'!$F$5,IF(AND(D1713&lt;='Product Ratings'!$I$6,D1713&gt;='Product Ratings'!$H$6),'Product Ratings'!$F$6,IF(AND(D1713&lt;='Product Ratings'!$I$7,I1713&gt;='Product Ratings'!$H$7),'Product Ratings'!$F$7,IF(AND(D1713&lt;='Product Ratings'!$I$8,D1713&gt;='Product Ratings'!$H$8),'Product Ratings'!$F$8,IF(D1713&gt;='Product Ratings'!$H$9,'Product Ratings'!$F$9)))))</f>
        <v>1</v>
      </c>
      <c r="T1713" s="99">
        <f>IF(AND(O1713&lt;='Product Ratings'!$M$5,O1713&gt;='Product Ratings'!$L$5),'Product Ratings'!$J$5,IF(AND(O1713&lt;='Product Ratings'!$M$6,O1713&gt;='Product Ratings'!$L$6),'Product Ratings'!$J$6,IF(AND(O1713&lt;='Product Ratings'!$M$7,O1713&gt;='Product Ratings'!$L$7),'Product Ratings'!$J$7,IF(AND(O1713&lt;='Product Ratings'!$M$8,O1713&gt;='Product Ratings'!$L$8),'Product Ratings'!$J$8,IF(O1713&gt;='Product Ratings'!$L$9,'Product Ratings'!$J$9)))))</f>
        <v>3</v>
      </c>
      <c r="U1713" s="99" t="b">
        <f>IF(AND(N1713&lt;='Product Ratings'!$R$5,N1713&gt;='Product Ratings'!$Q$5),'Product Ratings'!$O$5,IF(AND(N1713&lt;='Product Ratings'!$R$6,N1713&gt;='Product Ratings'!$Q$6),'Product Ratings'!$O$6,IF(AND(N1713&lt;='Product Ratings'!$R$7,N1713&gt;='Product Ratings'!$Q$7),'Product Ratings'!$O$7,IF(AND(N1713&lt;='Product Ratings'!$R$8,N1713&gt;='Product Ratings'!$Q$8),'Product Ratings'!$O$8,IF(N1713&gt;='Product Ratings'!$Q$9,'Product Ratings'!$O$9)))))</f>
        <v>0</v>
      </c>
      <c r="V1713" s="99">
        <f>IF(AND(P1713&lt;='Product Ratings'!$V$5,P1713&gt;='Product Ratings'!$U$5),'Product Ratings'!$S$5,IF(AND(P1713&lt;='Product Ratings'!$V$6,P1713&gt;='Product Ratings'!$U$6),'Product Ratings'!$S$6,IF(AND(P1713&lt;='Product Ratings'!$V$7,P1713&gt;='Product Ratings'!$U$7),'Product Ratings'!$S$7,IF(AND(P1713&lt;='Product Ratings'!$V$8,P1713&gt;='Product Ratings'!$U$8),'Product Ratings'!$S$8,IF(P1713&gt;='Product Ratings'!$U$9,'Product Ratings'!$S$9)))))</f>
        <v>5</v>
      </c>
      <c r="W1713" s="135">
        <f t="shared" si="6"/>
        <v>11</v>
      </c>
      <c r="X1713" s="90"/>
      <c r="Y1713" s="90"/>
      <c r="Z1713" s="90"/>
      <c r="AA1713" s="90"/>
      <c r="AB1713" s="90"/>
    </row>
    <row r="1714" ht="12.75" customHeight="1">
      <c r="A1714" s="87"/>
      <c r="B1714" s="90"/>
      <c r="C1714" s="90"/>
      <c r="D1714" s="126">
        <v>4.0</v>
      </c>
      <c r="E1714" s="127">
        <v>286.79</v>
      </c>
      <c r="F1714" s="128">
        <f t="shared" si="7"/>
        <v>186.4135</v>
      </c>
      <c r="G1714" s="129">
        <f t="shared" si="1"/>
        <v>100.3765</v>
      </c>
      <c r="H1714" s="130">
        <f t="shared" si="2"/>
        <v>0.35</v>
      </c>
      <c r="I1714" s="131">
        <v>44862.0</v>
      </c>
      <c r="J1714" s="132">
        <v>44898.0</v>
      </c>
      <c r="K1714" s="123"/>
      <c r="L1714" s="90"/>
      <c r="M1714" s="133">
        <f t="shared" si="3"/>
        <v>71.6975</v>
      </c>
      <c r="N1714" s="99"/>
      <c r="O1714" s="133">
        <f t="shared" si="5"/>
        <v>46.603375</v>
      </c>
      <c r="P1714" s="134">
        <v>0.68</v>
      </c>
      <c r="Q1714" s="90"/>
      <c r="R1714" s="99">
        <f>IF(AND(H1714&lt;='Product Ratings'!$E$5,H1714&gt;='Product Ratings'!$D$5),'Product Ratings'!$C$5,IF(AND(H1714&lt;='Product Ratings'!$E$6,H1714&gt;='Product Ratings'!$D$6),'Product Ratings'!$C$6,IF(AND(H1714&lt;='Product Ratings'!$E$7,H1714&gt;='Product Ratings'!$D$7),'Product Ratings'!$C$7,IF(AND(H1714&lt;='Product Ratings'!$E$8,H1714&gt;='Product Ratings'!$D$8),'Product Ratings'!$C$8,IF(H1714&gt;='Product Ratings'!$D$9,'Product Ratings'!$C$9)))))</f>
        <v>2</v>
      </c>
      <c r="S1714" s="99">
        <f>IF(AND(D1714&lt;='Product Ratings'!$I$5,D1714&gt;='Product Ratings'!$H$5),'Product Ratings'!$F$5,IF(AND(D1714&lt;='Product Ratings'!$I$6,D1714&gt;='Product Ratings'!$H$6),'Product Ratings'!$F$6,IF(AND(D1714&lt;='Product Ratings'!$I$7,I1714&gt;='Product Ratings'!$H$7),'Product Ratings'!$F$7,IF(AND(D1714&lt;='Product Ratings'!$I$8,D1714&gt;='Product Ratings'!$H$8),'Product Ratings'!$F$8,IF(D1714&gt;='Product Ratings'!$H$9,'Product Ratings'!$F$9)))))</f>
        <v>1</v>
      </c>
      <c r="T1714" s="99">
        <f>IF(AND(O1714&lt;='Product Ratings'!$M$5,O1714&gt;='Product Ratings'!$L$5),'Product Ratings'!$J$5,IF(AND(O1714&lt;='Product Ratings'!$M$6,O1714&gt;='Product Ratings'!$L$6),'Product Ratings'!$J$6,IF(AND(O1714&lt;='Product Ratings'!$M$7,O1714&gt;='Product Ratings'!$L$7),'Product Ratings'!$J$7,IF(AND(O1714&lt;='Product Ratings'!$M$8,O1714&gt;='Product Ratings'!$L$8),'Product Ratings'!$J$8,IF(O1714&gt;='Product Ratings'!$L$9,'Product Ratings'!$J$9)))))</f>
        <v>3</v>
      </c>
      <c r="U1714" s="99" t="b">
        <f>IF(AND(N1714&lt;='Product Ratings'!$R$5,N1714&gt;='Product Ratings'!$Q$5),'Product Ratings'!$O$5,IF(AND(N1714&lt;='Product Ratings'!$R$6,N1714&gt;='Product Ratings'!$Q$6),'Product Ratings'!$O$6,IF(AND(N1714&lt;='Product Ratings'!$R$7,N1714&gt;='Product Ratings'!$Q$7),'Product Ratings'!$O$7,IF(AND(N1714&lt;='Product Ratings'!$R$8,N1714&gt;='Product Ratings'!$Q$8),'Product Ratings'!$O$8,IF(N1714&gt;='Product Ratings'!$Q$9,'Product Ratings'!$O$9)))))</f>
        <v>0</v>
      </c>
      <c r="V1714" s="99">
        <f>IF(AND(P1714&lt;='Product Ratings'!$V$5,P1714&gt;='Product Ratings'!$U$5),'Product Ratings'!$S$5,IF(AND(P1714&lt;='Product Ratings'!$V$6,P1714&gt;='Product Ratings'!$U$6),'Product Ratings'!$S$6,IF(AND(P1714&lt;='Product Ratings'!$V$7,P1714&gt;='Product Ratings'!$U$7),'Product Ratings'!$S$7,IF(AND(P1714&lt;='Product Ratings'!$V$8,P1714&gt;='Product Ratings'!$U$8),'Product Ratings'!$S$8,IF(P1714&gt;='Product Ratings'!$U$9,'Product Ratings'!$S$9)))))</f>
        <v>5</v>
      </c>
      <c r="W1714" s="135">
        <f t="shared" si="6"/>
        <v>11</v>
      </c>
      <c r="X1714" s="90"/>
      <c r="Y1714" s="90"/>
      <c r="Z1714" s="90"/>
      <c r="AA1714" s="90"/>
      <c r="AB1714" s="90"/>
    </row>
    <row r="1715" ht="12.75" customHeight="1">
      <c r="A1715" s="87"/>
      <c r="B1715" s="90"/>
      <c r="C1715" s="90"/>
      <c r="D1715" s="126">
        <v>5.0</v>
      </c>
      <c r="E1715" s="127">
        <v>964.1</v>
      </c>
      <c r="F1715" s="128">
        <f t="shared" si="7"/>
        <v>626.665</v>
      </c>
      <c r="G1715" s="129">
        <f t="shared" si="1"/>
        <v>337.435</v>
      </c>
      <c r="H1715" s="130">
        <f t="shared" si="2"/>
        <v>0.35</v>
      </c>
      <c r="I1715" s="131">
        <v>44863.0</v>
      </c>
      <c r="J1715" s="132">
        <v>44899.0</v>
      </c>
      <c r="K1715" s="123"/>
      <c r="L1715" s="90"/>
      <c r="M1715" s="133">
        <f t="shared" si="3"/>
        <v>192.82</v>
      </c>
      <c r="N1715" s="99"/>
      <c r="O1715" s="133">
        <f t="shared" si="5"/>
        <v>125.333</v>
      </c>
      <c r="P1715" s="134">
        <v>0.62</v>
      </c>
      <c r="Q1715" s="90"/>
      <c r="R1715" s="99">
        <f>IF(AND(H1715&lt;='Product Ratings'!$E$5,H1715&gt;='Product Ratings'!$D$5),'Product Ratings'!$C$5,IF(AND(H1715&lt;='Product Ratings'!$E$6,H1715&gt;='Product Ratings'!$D$6),'Product Ratings'!$C$6,IF(AND(H1715&lt;='Product Ratings'!$E$7,H1715&gt;='Product Ratings'!$D$7),'Product Ratings'!$C$7,IF(AND(H1715&lt;='Product Ratings'!$E$8,H1715&gt;='Product Ratings'!$D$8),'Product Ratings'!$C$8,IF(H1715&gt;='Product Ratings'!$D$9,'Product Ratings'!$C$9)))))</f>
        <v>2</v>
      </c>
      <c r="S1715" s="99">
        <f>IF(AND(D1715&lt;='Product Ratings'!$I$5,D1715&gt;='Product Ratings'!$H$5),'Product Ratings'!$F$5,IF(AND(D1715&lt;='Product Ratings'!$I$6,D1715&gt;='Product Ratings'!$H$6),'Product Ratings'!$F$6,IF(AND(D1715&lt;='Product Ratings'!$I$7,I1715&gt;='Product Ratings'!$H$7),'Product Ratings'!$F$7,IF(AND(D1715&lt;='Product Ratings'!$I$8,D1715&gt;='Product Ratings'!$H$8),'Product Ratings'!$F$8,IF(D1715&gt;='Product Ratings'!$H$9,'Product Ratings'!$F$9)))))</f>
        <v>1</v>
      </c>
      <c r="T1715" s="99">
        <f>IF(AND(O1715&lt;='Product Ratings'!$M$5,O1715&gt;='Product Ratings'!$L$5),'Product Ratings'!$J$5,IF(AND(O1715&lt;='Product Ratings'!$M$6,O1715&gt;='Product Ratings'!$L$6),'Product Ratings'!$J$6,IF(AND(O1715&lt;='Product Ratings'!$M$7,O1715&gt;='Product Ratings'!$L$7),'Product Ratings'!$J$7,IF(AND(O1715&lt;='Product Ratings'!$M$8,O1715&gt;='Product Ratings'!$L$8),'Product Ratings'!$J$8,IF(O1715&gt;='Product Ratings'!$L$9,'Product Ratings'!$J$9)))))</f>
        <v>2</v>
      </c>
      <c r="U1715" s="99" t="b">
        <f>IF(AND(N1715&lt;='Product Ratings'!$R$5,N1715&gt;='Product Ratings'!$Q$5),'Product Ratings'!$O$5,IF(AND(N1715&lt;='Product Ratings'!$R$6,N1715&gt;='Product Ratings'!$Q$6),'Product Ratings'!$O$6,IF(AND(N1715&lt;='Product Ratings'!$R$7,N1715&gt;='Product Ratings'!$Q$7),'Product Ratings'!$O$7,IF(AND(N1715&lt;='Product Ratings'!$R$8,N1715&gt;='Product Ratings'!$Q$8),'Product Ratings'!$O$8,IF(N1715&gt;='Product Ratings'!$Q$9,'Product Ratings'!$O$9)))))</f>
        <v>0</v>
      </c>
      <c r="V1715" s="99">
        <f>IF(AND(P1715&lt;='Product Ratings'!$V$5,P1715&gt;='Product Ratings'!$U$5),'Product Ratings'!$S$5,IF(AND(P1715&lt;='Product Ratings'!$V$6,P1715&gt;='Product Ratings'!$U$6),'Product Ratings'!$S$6,IF(AND(P1715&lt;='Product Ratings'!$V$7,P1715&gt;='Product Ratings'!$U$7),'Product Ratings'!$S$7,IF(AND(P1715&lt;='Product Ratings'!$V$8,P1715&gt;='Product Ratings'!$U$8),'Product Ratings'!$S$8,IF(P1715&gt;='Product Ratings'!$U$9,'Product Ratings'!$S$9)))))</f>
        <v>5</v>
      </c>
      <c r="W1715" s="135">
        <f t="shared" si="6"/>
        <v>10</v>
      </c>
      <c r="X1715" s="90"/>
      <c r="Y1715" s="90"/>
      <c r="Z1715" s="90"/>
      <c r="AA1715" s="90"/>
      <c r="AB1715" s="90"/>
    </row>
    <row r="1716" ht="12.75" customHeight="1">
      <c r="A1716" s="87"/>
      <c r="B1716" s="90"/>
      <c r="C1716" s="90"/>
      <c r="D1716" s="126">
        <v>6.0</v>
      </c>
      <c r="E1716" s="127">
        <v>237.74</v>
      </c>
      <c r="F1716" s="128">
        <f t="shared" si="7"/>
        <v>154.531</v>
      </c>
      <c r="G1716" s="129">
        <f t="shared" si="1"/>
        <v>83.209</v>
      </c>
      <c r="H1716" s="130">
        <f t="shared" si="2"/>
        <v>0.35</v>
      </c>
      <c r="I1716" s="131">
        <v>44864.0</v>
      </c>
      <c r="J1716" s="132">
        <v>44900.0</v>
      </c>
      <c r="K1716" s="123"/>
      <c r="L1716" s="90"/>
      <c r="M1716" s="133">
        <f t="shared" si="3"/>
        <v>39.62333333</v>
      </c>
      <c r="N1716" s="99"/>
      <c r="O1716" s="133">
        <f t="shared" si="5"/>
        <v>25.75516667</v>
      </c>
      <c r="P1716" s="134">
        <v>0.69</v>
      </c>
      <c r="Q1716" s="90"/>
      <c r="R1716" s="99">
        <f>IF(AND(H1716&lt;='Product Ratings'!$E$5,H1716&gt;='Product Ratings'!$D$5),'Product Ratings'!$C$5,IF(AND(H1716&lt;='Product Ratings'!$E$6,H1716&gt;='Product Ratings'!$D$6),'Product Ratings'!$C$6,IF(AND(H1716&lt;='Product Ratings'!$E$7,H1716&gt;='Product Ratings'!$D$7),'Product Ratings'!$C$7,IF(AND(H1716&lt;='Product Ratings'!$E$8,H1716&gt;='Product Ratings'!$D$8),'Product Ratings'!$C$8,IF(H1716&gt;='Product Ratings'!$D$9,'Product Ratings'!$C$9)))))</f>
        <v>2</v>
      </c>
      <c r="S1716" s="99">
        <f>IF(AND(D1716&lt;='Product Ratings'!$I$5,D1716&gt;='Product Ratings'!$H$5),'Product Ratings'!$F$5,IF(AND(D1716&lt;='Product Ratings'!$I$6,D1716&gt;='Product Ratings'!$H$6),'Product Ratings'!$F$6,IF(AND(D1716&lt;='Product Ratings'!$I$7,I1716&gt;='Product Ratings'!$H$7),'Product Ratings'!$F$7,IF(AND(D1716&lt;='Product Ratings'!$I$8,D1716&gt;='Product Ratings'!$H$8),'Product Ratings'!$F$8,IF(D1716&gt;='Product Ratings'!$H$9,'Product Ratings'!$F$9)))))</f>
        <v>2</v>
      </c>
      <c r="T1716" s="99" t="b">
        <f>IF(AND(O1716&lt;='Product Ratings'!$M$5,O1716&gt;='Product Ratings'!$L$5),'Product Ratings'!$J$5,IF(AND(O1716&lt;='Product Ratings'!$M$6,O1716&gt;='Product Ratings'!$L$6),'Product Ratings'!$J$6,IF(AND(O1716&lt;='Product Ratings'!$M$7,O1716&gt;='Product Ratings'!$L$7),'Product Ratings'!$J$7,IF(AND(O1716&lt;='Product Ratings'!$M$8,O1716&gt;='Product Ratings'!$L$8),'Product Ratings'!$J$8,IF(O1716&gt;='Product Ratings'!$L$9,'Product Ratings'!$J$9)))))</f>
        <v>0</v>
      </c>
      <c r="U1716" s="99" t="b">
        <f>IF(AND(N1716&lt;='Product Ratings'!$R$5,N1716&gt;='Product Ratings'!$Q$5),'Product Ratings'!$O$5,IF(AND(N1716&lt;='Product Ratings'!$R$6,N1716&gt;='Product Ratings'!$Q$6),'Product Ratings'!$O$6,IF(AND(N1716&lt;='Product Ratings'!$R$7,N1716&gt;='Product Ratings'!$Q$7),'Product Ratings'!$O$7,IF(AND(N1716&lt;='Product Ratings'!$R$8,N1716&gt;='Product Ratings'!$Q$8),'Product Ratings'!$O$8,IF(N1716&gt;='Product Ratings'!$Q$9,'Product Ratings'!$O$9)))))</f>
        <v>0</v>
      </c>
      <c r="V1716" s="99">
        <f>IF(AND(P1716&lt;='Product Ratings'!$V$5,P1716&gt;='Product Ratings'!$U$5),'Product Ratings'!$S$5,IF(AND(P1716&lt;='Product Ratings'!$V$6,P1716&gt;='Product Ratings'!$U$6),'Product Ratings'!$S$6,IF(AND(P1716&lt;='Product Ratings'!$V$7,P1716&gt;='Product Ratings'!$U$7),'Product Ratings'!$S$7,IF(AND(P1716&lt;='Product Ratings'!$V$8,P1716&gt;='Product Ratings'!$U$8),'Product Ratings'!$S$8,IF(P1716&gt;='Product Ratings'!$U$9,'Product Ratings'!$S$9)))))</f>
        <v>5</v>
      </c>
      <c r="W1716" s="135">
        <f t="shared" si="6"/>
        <v>9</v>
      </c>
      <c r="X1716" s="90"/>
      <c r="Y1716" s="90"/>
      <c r="Z1716" s="90"/>
      <c r="AA1716" s="90"/>
      <c r="AB1716" s="90"/>
    </row>
    <row r="1717" ht="12.75" customHeight="1">
      <c r="A1717" s="87"/>
      <c r="B1717" s="90"/>
      <c r="C1717" s="90"/>
      <c r="D1717" s="126">
        <v>1.0</v>
      </c>
      <c r="E1717" s="127">
        <v>49.57</v>
      </c>
      <c r="F1717" s="128">
        <f t="shared" si="7"/>
        <v>32.2205</v>
      </c>
      <c r="G1717" s="129">
        <f t="shared" si="1"/>
        <v>17.3495</v>
      </c>
      <c r="H1717" s="130">
        <f t="shared" si="2"/>
        <v>0.35</v>
      </c>
      <c r="I1717" s="131">
        <v>44865.0</v>
      </c>
      <c r="J1717" s="132">
        <v>44901.0</v>
      </c>
      <c r="K1717" s="123"/>
      <c r="L1717" s="90"/>
      <c r="M1717" s="133">
        <f t="shared" si="3"/>
        <v>49.57</v>
      </c>
      <c r="N1717" s="99"/>
      <c r="O1717" s="133">
        <f t="shared" si="5"/>
        <v>32.2205</v>
      </c>
      <c r="P1717" s="134">
        <v>0.64</v>
      </c>
      <c r="Q1717" s="90"/>
      <c r="R1717" s="99">
        <f>IF(AND(H1717&lt;='Product Ratings'!$E$5,H1717&gt;='Product Ratings'!$D$5),'Product Ratings'!$C$5,IF(AND(H1717&lt;='Product Ratings'!$E$6,H1717&gt;='Product Ratings'!$D$6),'Product Ratings'!$C$6,IF(AND(H1717&lt;='Product Ratings'!$E$7,H1717&gt;='Product Ratings'!$D$7),'Product Ratings'!$C$7,IF(AND(H1717&lt;='Product Ratings'!$E$8,H1717&gt;='Product Ratings'!$D$8),'Product Ratings'!$C$8,IF(H1717&gt;='Product Ratings'!$D$9,'Product Ratings'!$C$9)))))</f>
        <v>2</v>
      </c>
      <c r="S1717" s="99">
        <f>IF(AND(D1717&lt;='Product Ratings'!$I$5,D1717&gt;='Product Ratings'!$H$5),'Product Ratings'!$F$5,IF(AND(D1717&lt;='Product Ratings'!$I$6,D1717&gt;='Product Ratings'!$H$6),'Product Ratings'!$F$6,IF(AND(D1717&lt;='Product Ratings'!$I$7,I1717&gt;='Product Ratings'!$H$7),'Product Ratings'!$F$7,IF(AND(D1717&lt;='Product Ratings'!$I$8,D1717&gt;='Product Ratings'!$H$8),'Product Ratings'!$F$8,IF(D1717&gt;='Product Ratings'!$H$9,'Product Ratings'!$F$9)))))</f>
        <v>1</v>
      </c>
      <c r="T1717" s="99">
        <f>IF(AND(O1717&lt;='Product Ratings'!$M$5,O1717&gt;='Product Ratings'!$L$5),'Product Ratings'!$J$5,IF(AND(O1717&lt;='Product Ratings'!$M$6,O1717&gt;='Product Ratings'!$L$6),'Product Ratings'!$J$6,IF(AND(O1717&lt;='Product Ratings'!$M$7,O1717&gt;='Product Ratings'!$L$7),'Product Ratings'!$J$7,IF(AND(O1717&lt;='Product Ratings'!$M$8,O1717&gt;='Product Ratings'!$L$8),'Product Ratings'!$J$8,IF(O1717&gt;='Product Ratings'!$L$9,'Product Ratings'!$J$9)))))</f>
        <v>4</v>
      </c>
      <c r="U1717" s="99" t="b">
        <f>IF(AND(N1717&lt;='Product Ratings'!$R$5,N1717&gt;='Product Ratings'!$Q$5),'Product Ratings'!$O$5,IF(AND(N1717&lt;='Product Ratings'!$R$6,N1717&gt;='Product Ratings'!$Q$6),'Product Ratings'!$O$6,IF(AND(N1717&lt;='Product Ratings'!$R$7,N1717&gt;='Product Ratings'!$Q$7),'Product Ratings'!$O$7,IF(AND(N1717&lt;='Product Ratings'!$R$8,N1717&gt;='Product Ratings'!$Q$8),'Product Ratings'!$O$8,IF(N1717&gt;='Product Ratings'!$Q$9,'Product Ratings'!$O$9)))))</f>
        <v>0</v>
      </c>
      <c r="V1717" s="99">
        <f>IF(AND(P1717&lt;='Product Ratings'!$V$5,P1717&gt;='Product Ratings'!$U$5),'Product Ratings'!$S$5,IF(AND(P1717&lt;='Product Ratings'!$V$6,P1717&gt;='Product Ratings'!$U$6),'Product Ratings'!$S$6,IF(AND(P1717&lt;='Product Ratings'!$V$7,P1717&gt;='Product Ratings'!$U$7),'Product Ratings'!$S$7,IF(AND(P1717&lt;='Product Ratings'!$V$8,P1717&gt;='Product Ratings'!$U$8),'Product Ratings'!$S$8,IF(P1717&gt;='Product Ratings'!$U$9,'Product Ratings'!$S$9)))))</f>
        <v>5</v>
      </c>
      <c r="W1717" s="135">
        <f t="shared" si="6"/>
        <v>12</v>
      </c>
      <c r="X1717" s="90"/>
      <c r="Y1717" s="90"/>
      <c r="Z1717" s="90"/>
      <c r="AA1717" s="90"/>
      <c r="AB1717" s="90"/>
    </row>
    <row r="1718" ht="12.75" customHeight="1">
      <c r="A1718" s="87"/>
      <c r="B1718" s="90"/>
      <c r="C1718" s="90"/>
      <c r="D1718" s="126">
        <v>2.0</v>
      </c>
      <c r="E1718" s="127">
        <v>413.3</v>
      </c>
      <c r="F1718" s="128">
        <f t="shared" si="7"/>
        <v>268.645</v>
      </c>
      <c r="G1718" s="129">
        <f t="shared" si="1"/>
        <v>144.655</v>
      </c>
      <c r="H1718" s="130">
        <f t="shared" si="2"/>
        <v>0.35</v>
      </c>
      <c r="I1718" s="131">
        <v>44866.0</v>
      </c>
      <c r="J1718" s="132">
        <v>44902.0</v>
      </c>
      <c r="K1718" s="123"/>
      <c r="L1718" s="90"/>
      <c r="M1718" s="133">
        <f t="shared" si="3"/>
        <v>206.65</v>
      </c>
      <c r="N1718" s="99"/>
      <c r="O1718" s="133">
        <f t="shared" si="5"/>
        <v>134.3225</v>
      </c>
      <c r="P1718" s="134">
        <v>0.15</v>
      </c>
      <c r="Q1718" s="90"/>
      <c r="R1718" s="99">
        <f>IF(AND(H1718&lt;='Product Ratings'!$E$5,H1718&gt;='Product Ratings'!$D$5),'Product Ratings'!$C$5,IF(AND(H1718&lt;='Product Ratings'!$E$6,H1718&gt;='Product Ratings'!$D$6),'Product Ratings'!$C$6,IF(AND(H1718&lt;='Product Ratings'!$E$7,H1718&gt;='Product Ratings'!$D$7),'Product Ratings'!$C$7,IF(AND(H1718&lt;='Product Ratings'!$E$8,H1718&gt;='Product Ratings'!$D$8),'Product Ratings'!$C$8,IF(H1718&gt;='Product Ratings'!$D$9,'Product Ratings'!$C$9)))))</f>
        <v>2</v>
      </c>
      <c r="S1718" s="99">
        <f>IF(AND(D1718&lt;='Product Ratings'!$I$5,D1718&gt;='Product Ratings'!$H$5),'Product Ratings'!$F$5,IF(AND(D1718&lt;='Product Ratings'!$I$6,D1718&gt;='Product Ratings'!$H$6),'Product Ratings'!$F$6,IF(AND(D1718&lt;='Product Ratings'!$I$7,I1718&gt;='Product Ratings'!$H$7),'Product Ratings'!$F$7,IF(AND(D1718&lt;='Product Ratings'!$I$8,D1718&gt;='Product Ratings'!$H$8),'Product Ratings'!$F$8,IF(D1718&gt;='Product Ratings'!$H$9,'Product Ratings'!$F$9)))))</f>
        <v>1</v>
      </c>
      <c r="T1718" s="99">
        <f>IF(AND(O1718&lt;='Product Ratings'!$M$5,O1718&gt;='Product Ratings'!$L$5),'Product Ratings'!$J$5,IF(AND(O1718&lt;='Product Ratings'!$M$6,O1718&gt;='Product Ratings'!$L$6),'Product Ratings'!$J$6,IF(AND(O1718&lt;='Product Ratings'!$M$7,O1718&gt;='Product Ratings'!$L$7),'Product Ratings'!$J$7,IF(AND(O1718&lt;='Product Ratings'!$M$8,O1718&gt;='Product Ratings'!$L$8),'Product Ratings'!$J$8,IF(O1718&gt;='Product Ratings'!$L$9,'Product Ratings'!$J$9)))))</f>
        <v>2</v>
      </c>
      <c r="U1718" s="99" t="b">
        <f>IF(AND(N1718&lt;='Product Ratings'!$R$5,N1718&gt;='Product Ratings'!$Q$5),'Product Ratings'!$O$5,IF(AND(N1718&lt;='Product Ratings'!$R$6,N1718&gt;='Product Ratings'!$Q$6),'Product Ratings'!$O$6,IF(AND(N1718&lt;='Product Ratings'!$R$7,N1718&gt;='Product Ratings'!$Q$7),'Product Ratings'!$O$7,IF(AND(N1718&lt;='Product Ratings'!$R$8,N1718&gt;='Product Ratings'!$Q$8),'Product Ratings'!$O$8,IF(N1718&gt;='Product Ratings'!$Q$9,'Product Ratings'!$O$9)))))</f>
        <v>0</v>
      </c>
      <c r="V1718" s="99">
        <f>IF(AND(P1718&lt;='Product Ratings'!$V$5,P1718&gt;='Product Ratings'!$U$5),'Product Ratings'!$S$5,IF(AND(P1718&lt;='Product Ratings'!$V$6,P1718&gt;='Product Ratings'!$U$6),'Product Ratings'!$S$6,IF(AND(P1718&lt;='Product Ratings'!$V$7,P1718&gt;='Product Ratings'!$U$7),'Product Ratings'!$S$7,IF(AND(P1718&lt;='Product Ratings'!$V$8,P1718&gt;='Product Ratings'!$U$8),'Product Ratings'!$S$8,IF(P1718&gt;='Product Ratings'!$U$9,'Product Ratings'!$S$9)))))</f>
        <v>3</v>
      </c>
      <c r="W1718" s="135">
        <f t="shared" si="6"/>
        <v>8</v>
      </c>
      <c r="X1718" s="90"/>
      <c r="Y1718" s="90"/>
      <c r="Z1718" s="90"/>
      <c r="AA1718" s="90"/>
      <c r="AB1718" s="90"/>
    </row>
    <row r="1719" ht="12.75" customHeight="1">
      <c r="A1719" s="87"/>
      <c r="B1719" s="90"/>
      <c r="C1719" s="90"/>
      <c r="D1719" s="126">
        <v>3.0</v>
      </c>
      <c r="E1719" s="127">
        <v>41.3</v>
      </c>
      <c r="F1719" s="128">
        <f t="shared" si="7"/>
        <v>26.845</v>
      </c>
      <c r="G1719" s="129">
        <f t="shared" si="1"/>
        <v>14.455</v>
      </c>
      <c r="H1719" s="130">
        <f t="shared" si="2"/>
        <v>0.35</v>
      </c>
      <c r="I1719" s="131">
        <v>44867.0</v>
      </c>
      <c r="J1719" s="132">
        <v>44903.0</v>
      </c>
      <c r="K1719" s="123"/>
      <c r="L1719" s="90"/>
      <c r="M1719" s="133">
        <f t="shared" si="3"/>
        <v>13.76666667</v>
      </c>
      <c r="N1719" s="99"/>
      <c r="O1719" s="133">
        <f t="shared" si="5"/>
        <v>8.948333333</v>
      </c>
      <c r="P1719" s="134">
        <v>0.85</v>
      </c>
      <c r="Q1719" s="90"/>
      <c r="R1719" s="99">
        <f>IF(AND(H1719&lt;='Product Ratings'!$E$5,H1719&gt;='Product Ratings'!$D$5),'Product Ratings'!$C$5,IF(AND(H1719&lt;='Product Ratings'!$E$6,H1719&gt;='Product Ratings'!$D$6),'Product Ratings'!$C$6,IF(AND(H1719&lt;='Product Ratings'!$E$7,H1719&gt;='Product Ratings'!$D$7),'Product Ratings'!$C$7,IF(AND(H1719&lt;='Product Ratings'!$E$8,H1719&gt;='Product Ratings'!$D$8),'Product Ratings'!$C$8,IF(H1719&gt;='Product Ratings'!$D$9,'Product Ratings'!$C$9)))))</f>
        <v>2</v>
      </c>
      <c r="S1719" s="99">
        <f>IF(AND(D1719&lt;='Product Ratings'!$I$5,D1719&gt;='Product Ratings'!$H$5),'Product Ratings'!$F$5,IF(AND(D1719&lt;='Product Ratings'!$I$6,D1719&gt;='Product Ratings'!$H$6),'Product Ratings'!$F$6,IF(AND(D1719&lt;='Product Ratings'!$I$7,I1719&gt;='Product Ratings'!$H$7),'Product Ratings'!$F$7,IF(AND(D1719&lt;='Product Ratings'!$I$8,D1719&gt;='Product Ratings'!$H$8),'Product Ratings'!$F$8,IF(D1719&gt;='Product Ratings'!$H$9,'Product Ratings'!$F$9)))))</f>
        <v>1</v>
      </c>
      <c r="T1719" s="99">
        <f>IF(AND(O1719&lt;='Product Ratings'!$M$5,O1719&gt;='Product Ratings'!$L$5),'Product Ratings'!$J$5,IF(AND(O1719&lt;='Product Ratings'!$M$6,O1719&gt;='Product Ratings'!$L$6),'Product Ratings'!$J$6,IF(AND(O1719&lt;='Product Ratings'!$M$7,O1719&gt;='Product Ratings'!$L$7),'Product Ratings'!$J$7,IF(AND(O1719&lt;='Product Ratings'!$M$8,O1719&gt;='Product Ratings'!$L$8),'Product Ratings'!$J$8,IF(O1719&gt;='Product Ratings'!$L$9,'Product Ratings'!$J$9)))))</f>
        <v>5</v>
      </c>
      <c r="U1719" s="99" t="b">
        <f>IF(AND(N1719&lt;='Product Ratings'!$R$5,N1719&gt;='Product Ratings'!$Q$5),'Product Ratings'!$O$5,IF(AND(N1719&lt;='Product Ratings'!$R$6,N1719&gt;='Product Ratings'!$Q$6),'Product Ratings'!$O$6,IF(AND(N1719&lt;='Product Ratings'!$R$7,N1719&gt;='Product Ratings'!$Q$7),'Product Ratings'!$O$7,IF(AND(N1719&lt;='Product Ratings'!$R$8,N1719&gt;='Product Ratings'!$Q$8),'Product Ratings'!$O$8,IF(N1719&gt;='Product Ratings'!$Q$9,'Product Ratings'!$O$9)))))</f>
        <v>0</v>
      </c>
      <c r="V1719" s="99">
        <f>IF(AND(P1719&lt;='Product Ratings'!$V$5,P1719&gt;='Product Ratings'!$U$5),'Product Ratings'!$S$5,IF(AND(P1719&lt;='Product Ratings'!$V$6,P1719&gt;='Product Ratings'!$U$6),'Product Ratings'!$S$6,IF(AND(P1719&lt;='Product Ratings'!$V$7,P1719&gt;='Product Ratings'!$U$7),'Product Ratings'!$S$7,IF(AND(P1719&lt;='Product Ratings'!$V$8,P1719&gt;='Product Ratings'!$U$8),'Product Ratings'!$S$8,IF(P1719&gt;='Product Ratings'!$U$9,'Product Ratings'!$S$9)))))</f>
        <v>5</v>
      </c>
      <c r="W1719" s="135">
        <f t="shared" si="6"/>
        <v>13</v>
      </c>
      <c r="X1719" s="90"/>
      <c r="Y1719" s="90"/>
      <c r="Z1719" s="90"/>
      <c r="AA1719" s="90"/>
      <c r="AB1719" s="90"/>
    </row>
    <row r="1720" ht="12.75" customHeight="1">
      <c r="A1720" s="87"/>
      <c r="B1720" s="90"/>
      <c r="C1720" s="90"/>
      <c r="D1720" s="126">
        <v>4.0</v>
      </c>
      <c r="E1720" s="127">
        <v>24.78</v>
      </c>
      <c r="F1720" s="128">
        <f t="shared" si="7"/>
        <v>16.107</v>
      </c>
      <c r="G1720" s="129">
        <f t="shared" si="1"/>
        <v>8.673</v>
      </c>
      <c r="H1720" s="130">
        <f t="shared" si="2"/>
        <v>0.35</v>
      </c>
      <c r="I1720" s="131">
        <v>44868.0</v>
      </c>
      <c r="J1720" s="132">
        <v>44904.0</v>
      </c>
      <c r="K1720" s="123"/>
      <c r="L1720" s="90"/>
      <c r="M1720" s="133">
        <f t="shared" si="3"/>
        <v>6.195</v>
      </c>
      <c r="N1720" s="99"/>
      <c r="O1720" s="133">
        <f t="shared" si="5"/>
        <v>4.02675</v>
      </c>
      <c r="P1720" s="134">
        <v>0.87</v>
      </c>
      <c r="Q1720" s="90"/>
      <c r="R1720" s="99">
        <f>IF(AND(H1720&lt;='Product Ratings'!$E$5,H1720&gt;='Product Ratings'!$D$5),'Product Ratings'!$C$5,IF(AND(H1720&lt;='Product Ratings'!$E$6,H1720&gt;='Product Ratings'!$D$6),'Product Ratings'!$C$6,IF(AND(H1720&lt;='Product Ratings'!$E$7,H1720&gt;='Product Ratings'!$D$7),'Product Ratings'!$C$7,IF(AND(H1720&lt;='Product Ratings'!$E$8,H1720&gt;='Product Ratings'!$D$8),'Product Ratings'!$C$8,IF(H1720&gt;='Product Ratings'!$D$9,'Product Ratings'!$C$9)))))</f>
        <v>2</v>
      </c>
      <c r="S1720" s="99">
        <f>IF(AND(D1720&lt;='Product Ratings'!$I$5,D1720&gt;='Product Ratings'!$H$5),'Product Ratings'!$F$5,IF(AND(D1720&lt;='Product Ratings'!$I$6,D1720&gt;='Product Ratings'!$H$6),'Product Ratings'!$F$6,IF(AND(D1720&lt;='Product Ratings'!$I$7,I1720&gt;='Product Ratings'!$H$7),'Product Ratings'!$F$7,IF(AND(D1720&lt;='Product Ratings'!$I$8,D1720&gt;='Product Ratings'!$H$8),'Product Ratings'!$F$8,IF(D1720&gt;='Product Ratings'!$H$9,'Product Ratings'!$F$9)))))</f>
        <v>1</v>
      </c>
      <c r="T1720" s="99">
        <f>IF(AND(O1720&lt;='Product Ratings'!$M$5,O1720&gt;='Product Ratings'!$L$5),'Product Ratings'!$J$5,IF(AND(O1720&lt;='Product Ratings'!$M$6,O1720&gt;='Product Ratings'!$L$6),'Product Ratings'!$J$6,IF(AND(O1720&lt;='Product Ratings'!$M$7,O1720&gt;='Product Ratings'!$L$7),'Product Ratings'!$J$7,IF(AND(O1720&lt;='Product Ratings'!$M$8,O1720&gt;='Product Ratings'!$L$8),'Product Ratings'!$J$8,IF(O1720&gt;='Product Ratings'!$L$9,'Product Ratings'!$J$9)))))</f>
        <v>5</v>
      </c>
      <c r="U1720" s="99" t="b">
        <f>IF(AND(N1720&lt;='Product Ratings'!$R$5,N1720&gt;='Product Ratings'!$Q$5),'Product Ratings'!$O$5,IF(AND(N1720&lt;='Product Ratings'!$R$6,N1720&gt;='Product Ratings'!$Q$6),'Product Ratings'!$O$6,IF(AND(N1720&lt;='Product Ratings'!$R$7,N1720&gt;='Product Ratings'!$Q$7),'Product Ratings'!$O$7,IF(AND(N1720&lt;='Product Ratings'!$R$8,N1720&gt;='Product Ratings'!$Q$8),'Product Ratings'!$O$8,IF(N1720&gt;='Product Ratings'!$Q$9,'Product Ratings'!$O$9)))))</f>
        <v>0</v>
      </c>
      <c r="V1720" s="99">
        <f>IF(AND(P1720&lt;='Product Ratings'!$V$5,P1720&gt;='Product Ratings'!$U$5),'Product Ratings'!$S$5,IF(AND(P1720&lt;='Product Ratings'!$V$6,P1720&gt;='Product Ratings'!$U$6),'Product Ratings'!$S$6,IF(AND(P1720&lt;='Product Ratings'!$V$7,P1720&gt;='Product Ratings'!$U$7),'Product Ratings'!$S$7,IF(AND(P1720&lt;='Product Ratings'!$V$8,P1720&gt;='Product Ratings'!$U$8),'Product Ratings'!$S$8,IF(P1720&gt;='Product Ratings'!$U$9,'Product Ratings'!$S$9)))))</f>
        <v>5</v>
      </c>
      <c r="W1720" s="135">
        <f t="shared" si="6"/>
        <v>13</v>
      </c>
      <c r="X1720" s="90"/>
      <c r="Y1720" s="90"/>
      <c r="Z1720" s="90"/>
      <c r="AA1720" s="90"/>
      <c r="AB1720" s="90"/>
    </row>
    <row r="1721" ht="12.75" customHeight="1">
      <c r="A1721" s="87"/>
      <c r="B1721" s="90"/>
      <c r="C1721" s="90"/>
      <c r="D1721" s="126">
        <v>5.0</v>
      </c>
      <c r="E1721" s="127">
        <v>24.78</v>
      </c>
      <c r="F1721" s="128">
        <f t="shared" si="7"/>
        <v>16.107</v>
      </c>
      <c r="G1721" s="129">
        <f t="shared" si="1"/>
        <v>8.673</v>
      </c>
      <c r="H1721" s="130">
        <f t="shared" si="2"/>
        <v>0.35</v>
      </c>
      <c r="I1721" s="131">
        <v>44869.0</v>
      </c>
      <c r="J1721" s="132">
        <v>44905.0</v>
      </c>
      <c r="K1721" s="123"/>
      <c r="L1721" s="90"/>
      <c r="M1721" s="133">
        <f t="shared" si="3"/>
        <v>4.956</v>
      </c>
      <c r="N1721" s="99"/>
      <c r="O1721" s="133">
        <f t="shared" si="5"/>
        <v>3.2214</v>
      </c>
      <c r="P1721" s="134">
        <v>0.88</v>
      </c>
      <c r="Q1721" s="90"/>
      <c r="R1721" s="99">
        <f>IF(AND(H1721&lt;='Product Ratings'!$E$5,H1721&gt;='Product Ratings'!$D$5),'Product Ratings'!$C$5,IF(AND(H1721&lt;='Product Ratings'!$E$6,H1721&gt;='Product Ratings'!$D$6),'Product Ratings'!$C$6,IF(AND(H1721&lt;='Product Ratings'!$E$7,H1721&gt;='Product Ratings'!$D$7),'Product Ratings'!$C$7,IF(AND(H1721&lt;='Product Ratings'!$E$8,H1721&gt;='Product Ratings'!$D$8),'Product Ratings'!$C$8,IF(H1721&gt;='Product Ratings'!$D$9,'Product Ratings'!$C$9)))))</f>
        <v>2</v>
      </c>
      <c r="S1721" s="99">
        <f>IF(AND(D1721&lt;='Product Ratings'!$I$5,D1721&gt;='Product Ratings'!$H$5),'Product Ratings'!$F$5,IF(AND(D1721&lt;='Product Ratings'!$I$6,D1721&gt;='Product Ratings'!$H$6),'Product Ratings'!$F$6,IF(AND(D1721&lt;='Product Ratings'!$I$7,I1721&gt;='Product Ratings'!$H$7),'Product Ratings'!$F$7,IF(AND(D1721&lt;='Product Ratings'!$I$8,D1721&gt;='Product Ratings'!$H$8),'Product Ratings'!$F$8,IF(D1721&gt;='Product Ratings'!$H$9,'Product Ratings'!$F$9)))))</f>
        <v>1</v>
      </c>
      <c r="T1721" s="99">
        <f>IF(AND(O1721&lt;='Product Ratings'!$M$5,O1721&gt;='Product Ratings'!$L$5),'Product Ratings'!$J$5,IF(AND(O1721&lt;='Product Ratings'!$M$6,O1721&gt;='Product Ratings'!$L$6),'Product Ratings'!$J$6,IF(AND(O1721&lt;='Product Ratings'!$M$7,O1721&gt;='Product Ratings'!$L$7),'Product Ratings'!$J$7,IF(AND(O1721&lt;='Product Ratings'!$M$8,O1721&gt;='Product Ratings'!$L$8),'Product Ratings'!$J$8,IF(O1721&gt;='Product Ratings'!$L$9,'Product Ratings'!$J$9)))))</f>
        <v>5</v>
      </c>
      <c r="U1721" s="99" t="b">
        <f>IF(AND(N1721&lt;='Product Ratings'!$R$5,N1721&gt;='Product Ratings'!$Q$5),'Product Ratings'!$O$5,IF(AND(N1721&lt;='Product Ratings'!$R$6,N1721&gt;='Product Ratings'!$Q$6),'Product Ratings'!$O$6,IF(AND(N1721&lt;='Product Ratings'!$R$7,N1721&gt;='Product Ratings'!$Q$7),'Product Ratings'!$O$7,IF(AND(N1721&lt;='Product Ratings'!$R$8,N1721&gt;='Product Ratings'!$Q$8),'Product Ratings'!$O$8,IF(N1721&gt;='Product Ratings'!$Q$9,'Product Ratings'!$O$9)))))</f>
        <v>0</v>
      </c>
      <c r="V1721" s="99">
        <f>IF(AND(P1721&lt;='Product Ratings'!$V$5,P1721&gt;='Product Ratings'!$U$5),'Product Ratings'!$S$5,IF(AND(P1721&lt;='Product Ratings'!$V$6,P1721&gt;='Product Ratings'!$U$6),'Product Ratings'!$S$6,IF(AND(P1721&lt;='Product Ratings'!$V$7,P1721&gt;='Product Ratings'!$U$7),'Product Ratings'!$S$7,IF(AND(P1721&lt;='Product Ratings'!$V$8,P1721&gt;='Product Ratings'!$U$8),'Product Ratings'!$S$8,IF(P1721&gt;='Product Ratings'!$U$9,'Product Ratings'!$S$9)))))</f>
        <v>5</v>
      </c>
      <c r="W1721" s="135">
        <f t="shared" si="6"/>
        <v>13</v>
      </c>
      <c r="X1721" s="90"/>
      <c r="Y1721" s="90"/>
      <c r="Z1721" s="90"/>
      <c r="AA1721" s="90"/>
      <c r="AB1721" s="90"/>
    </row>
    <row r="1722" ht="12.75" customHeight="1">
      <c r="A1722" s="87"/>
      <c r="B1722" s="90"/>
      <c r="C1722" s="90"/>
      <c r="D1722" s="126">
        <v>6.0</v>
      </c>
      <c r="E1722" s="127">
        <v>144.7</v>
      </c>
      <c r="F1722" s="128">
        <f t="shared" si="7"/>
        <v>94.055</v>
      </c>
      <c r="G1722" s="129">
        <f t="shared" si="1"/>
        <v>50.645</v>
      </c>
      <c r="H1722" s="130">
        <f t="shared" si="2"/>
        <v>0.35</v>
      </c>
      <c r="I1722" s="131">
        <v>44870.0</v>
      </c>
      <c r="J1722" s="132">
        <v>44906.0</v>
      </c>
      <c r="K1722" s="123"/>
      <c r="L1722" s="90"/>
      <c r="M1722" s="133">
        <f t="shared" si="3"/>
        <v>24.11666667</v>
      </c>
      <c r="N1722" s="99"/>
      <c r="O1722" s="133">
        <f t="shared" si="5"/>
        <v>15.67583333</v>
      </c>
      <c r="P1722" s="134">
        <v>0.89</v>
      </c>
      <c r="Q1722" s="90"/>
      <c r="R1722" s="99">
        <f>IF(AND(H1722&lt;='Product Ratings'!$E$5,H1722&gt;='Product Ratings'!$D$5),'Product Ratings'!$C$5,IF(AND(H1722&lt;='Product Ratings'!$E$6,H1722&gt;='Product Ratings'!$D$6),'Product Ratings'!$C$6,IF(AND(H1722&lt;='Product Ratings'!$E$7,H1722&gt;='Product Ratings'!$D$7),'Product Ratings'!$C$7,IF(AND(H1722&lt;='Product Ratings'!$E$8,H1722&gt;='Product Ratings'!$D$8),'Product Ratings'!$C$8,IF(H1722&gt;='Product Ratings'!$D$9,'Product Ratings'!$C$9)))))</f>
        <v>2</v>
      </c>
      <c r="S1722" s="99">
        <f>IF(AND(D1722&lt;='Product Ratings'!$I$5,D1722&gt;='Product Ratings'!$H$5),'Product Ratings'!$F$5,IF(AND(D1722&lt;='Product Ratings'!$I$6,D1722&gt;='Product Ratings'!$H$6),'Product Ratings'!$F$6,IF(AND(D1722&lt;='Product Ratings'!$I$7,I1722&gt;='Product Ratings'!$H$7),'Product Ratings'!$F$7,IF(AND(D1722&lt;='Product Ratings'!$I$8,D1722&gt;='Product Ratings'!$H$8),'Product Ratings'!$F$8,IF(D1722&gt;='Product Ratings'!$H$9,'Product Ratings'!$F$9)))))</f>
        <v>2</v>
      </c>
      <c r="T1722" s="99">
        <f>IF(AND(O1722&lt;='Product Ratings'!$M$5,O1722&gt;='Product Ratings'!$L$5),'Product Ratings'!$J$5,IF(AND(O1722&lt;='Product Ratings'!$M$6,O1722&gt;='Product Ratings'!$L$6),'Product Ratings'!$J$6,IF(AND(O1722&lt;='Product Ratings'!$M$7,O1722&gt;='Product Ratings'!$L$7),'Product Ratings'!$J$7,IF(AND(O1722&lt;='Product Ratings'!$M$8,O1722&gt;='Product Ratings'!$L$8),'Product Ratings'!$J$8,IF(O1722&gt;='Product Ratings'!$L$9,'Product Ratings'!$J$9)))))</f>
        <v>5</v>
      </c>
      <c r="U1722" s="99" t="b">
        <f>IF(AND(N1722&lt;='Product Ratings'!$R$5,N1722&gt;='Product Ratings'!$Q$5),'Product Ratings'!$O$5,IF(AND(N1722&lt;='Product Ratings'!$R$6,N1722&gt;='Product Ratings'!$Q$6),'Product Ratings'!$O$6,IF(AND(N1722&lt;='Product Ratings'!$R$7,N1722&gt;='Product Ratings'!$Q$7),'Product Ratings'!$O$7,IF(AND(N1722&lt;='Product Ratings'!$R$8,N1722&gt;='Product Ratings'!$Q$8),'Product Ratings'!$O$8,IF(N1722&gt;='Product Ratings'!$Q$9,'Product Ratings'!$O$9)))))</f>
        <v>0</v>
      </c>
      <c r="V1722" s="99">
        <f>IF(AND(P1722&lt;='Product Ratings'!$V$5,P1722&gt;='Product Ratings'!$U$5),'Product Ratings'!$S$5,IF(AND(P1722&lt;='Product Ratings'!$V$6,P1722&gt;='Product Ratings'!$U$6),'Product Ratings'!$S$6,IF(AND(P1722&lt;='Product Ratings'!$V$7,P1722&gt;='Product Ratings'!$U$7),'Product Ratings'!$S$7,IF(AND(P1722&lt;='Product Ratings'!$V$8,P1722&gt;='Product Ratings'!$U$8),'Product Ratings'!$S$8,IF(P1722&gt;='Product Ratings'!$U$9,'Product Ratings'!$S$9)))))</f>
        <v>5</v>
      </c>
      <c r="W1722" s="135">
        <f t="shared" si="6"/>
        <v>14</v>
      </c>
      <c r="X1722" s="90"/>
      <c r="Y1722" s="90"/>
      <c r="Z1722" s="90"/>
      <c r="AA1722" s="90"/>
      <c r="AB1722" s="90"/>
    </row>
    <row r="1723" ht="12.75" customHeight="1">
      <c r="A1723" s="87"/>
      <c r="B1723" s="90"/>
      <c r="C1723" s="90"/>
      <c r="D1723" s="126">
        <v>1.0</v>
      </c>
      <c r="E1723" s="127">
        <v>1116.74</v>
      </c>
      <c r="F1723" s="128">
        <f t="shared" si="7"/>
        <v>725.881</v>
      </c>
      <c r="G1723" s="129">
        <f t="shared" si="1"/>
        <v>390.859</v>
      </c>
      <c r="H1723" s="130">
        <f t="shared" si="2"/>
        <v>0.35</v>
      </c>
      <c r="I1723" s="131">
        <v>44871.0</v>
      </c>
      <c r="J1723" s="132">
        <v>44907.0</v>
      </c>
      <c r="K1723" s="123"/>
      <c r="L1723" s="90"/>
      <c r="M1723" s="133">
        <f t="shared" si="3"/>
        <v>1116.74</v>
      </c>
      <c r="N1723" s="99"/>
      <c r="O1723" s="133">
        <f t="shared" si="5"/>
        <v>725.881</v>
      </c>
      <c r="P1723" s="134">
        <v>0.9</v>
      </c>
      <c r="Q1723" s="90"/>
      <c r="R1723" s="99">
        <f>IF(AND(H1723&lt;='Product Ratings'!$E$5,H1723&gt;='Product Ratings'!$D$5),'Product Ratings'!$C$5,IF(AND(H1723&lt;='Product Ratings'!$E$6,H1723&gt;='Product Ratings'!$D$6),'Product Ratings'!$C$6,IF(AND(H1723&lt;='Product Ratings'!$E$7,H1723&gt;='Product Ratings'!$D$7),'Product Ratings'!$C$7,IF(AND(H1723&lt;='Product Ratings'!$E$8,H1723&gt;='Product Ratings'!$D$8),'Product Ratings'!$C$8,IF(H1723&gt;='Product Ratings'!$D$9,'Product Ratings'!$C$9)))))</f>
        <v>2</v>
      </c>
      <c r="S1723" s="99">
        <f>IF(AND(D1723&lt;='Product Ratings'!$I$5,D1723&gt;='Product Ratings'!$H$5),'Product Ratings'!$F$5,IF(AND(D1723&lt;='Product Ratings'!$I$6,D1723&gt;='Product Ratings'!$H$6),'Product Ratings'!$F$6,IF(AND(D1723&lt;='Product Ratings'!$I$7,I1723&gt;='Product Ratings'!$H$7),'Product Ratings'!$F$7,IF(AND(D1723&lt;='Product Ratings'!$I$8,D1723&gt;='Product Ratings'!$H$8),'Product Ratings'!$F$8,IF(D1723&gt;='Product Ratings'!$H$9,'Product Ratings'!$F$9)))))</f>
        <v>1</v>
      </c>
      <c r="T1723" s="99">
        <f>IF(AND(O1723&lt;='Product Ratings'!$M$5,O1723&gt;='Product Ratings'!$L$5),'Product Ratings'!$J$5,IF(AND(O1723&lt;='Product Ratings'!$M$6,O1723&gt;='Product Ratings'!$L$6),'Product Ratings'!$J$6,IF(AND(O1723&lt;='Product Ratings'!$M$7,O1723&gt;='Product Ratings'!$L$7),'Product Ratings'!$J$7,IF(AND(O1723&lt;='Product Ratings'!$M$8,O1723&gt;='Product Ratings'!$L$8),'Product Ratings'!$J$8,IF(O1723&gt;='Product Ratings'!$L$9,'Product Ratings'!$J$9)))))</f>
        <v>1</v>
      </c>
      <c r="U1723" s="99" t="b">
        <f>IF(AND(N1723&lt;='Product Ratings'!$R$5,N1723&gt;='Product Ratings'!$Q$5),'Product Ratings'!$O$5,IF(AND(N1723&lt;='Product Ratings'!$R$6,N1723&gt;='Product Ratings'!$Q$6),'Product Ratings'!$O$6,IF(AND(N1723&lt;='Product Ratings'!$R$7,N1723&gt;='Product Ratings'!$Q$7),'Product Ratings'!$O$7,IF(AND(N1723&lt;='Product Ratings'!$R$8,N1723&gt;='Product Ratings'!$Q$8),'Product Ratings'!$O$8,IF(N1723&gt;='Product Ratings'!$Q$9,'Product Ratings'!$O$9)))))</f>
        <v>0</v>
      </c>
      <c r="V1723" s="99">
        <f>IF(AND(P1723&lt;='Product Ratings'!$V$5,P1723&gt;='Product Ratings'!$U$5),'Product Ratings'!$S$5,IF(AND(P1723&lt;='Product Ratings'!$V$6,P1723&gt;='Product Ratings'!$U$6),'Product Ratings'!$S$6,IF(AND(P1723&lt;='Product Ratings'!$V$7,P1723&gt;='Product Ratings'!$U$7),'Product Ratings'!$S$7,IF(AND(P1723&lt;='Product Ratings'!$V$8,P1723&gt;='Product Ratings'!$U$8),'Product Ratings'!$S$8,IF(P1723&gt;='Product Ratings'!$U$9,'Product Ratings'!$S$9)))))</f>
        <v>5</v>
      </c>
      <c r="W1723" s="135">
        <f t="shared" si="6"/>
        <v>9</v>
      </c>
      <c r="X1723" s="90"/>
      <c r="Y1723" s="90"/>
      <c r="Z1723" s="90"/>
      <c r="AA1723" s="90"/>
      <c r="AB1723" s="90"/>
    </row>
    <row r="1724" ht="12.75" customHeight="1">
      <c r="A1724" s="87"/>
      <c r="B1724" s="90"/>
      <c r="C1724" s="90"/>
      <c r="D1724" s="126">
        <v>2.0</v>
      </c>
      <c r="E1724" s="127">
        <v>722.01</v>
      </c>
      <c r="F1724" s="128">
        <f t="shared" si="7"/>
        <v>469.3065</v>
      </c>
      <c r="G1724" s="129">
        <f t="shared" si="1"/>
        <v>252.7035</v>
      </c>
      <c r="H1724" s="130">
        <f t="shared" si="2"/>
        <v>0.35</v>
      </c>
      <c r="I1724" s="131">
        <v>44872.0</v>
      </c>
      <c r="J1724" s="132">
        <v>44908.0</v>
      </c>
      <c r="K1724" s="123"/>
      <c r="L1724" s="90"/>
      <c r="M1724" s="133">
        <f t="shared" si="3"/>
        <v>361.005</v>
      </c>
      <c r="N1724" s="99"/>
      <c r="O1724" s="133">
        <f t="shared" si="5"/>
        <v>234.65325</v>
      </c>
      <c r="P1724" s="134">
        <v>0.91</v>
      </c>
      <c r="Q1724" s="90"/>
      <c r="R1724" s="99">
        <f>IF(AND(H1724&lt;='Product Ratings'!$E$5,H1724&gt;='Product Ratings'!$D$5),'Product Ratings'!$C$5,IF(AND(H1724&lt;='Product Ratings'!$E$6,H1724&gt;='Product Ratings'!$D$6),'Product Ratings'!$C$6,IF(AND(H1724&lt;='Product Ratings'!$E$7,H1724&gt;='Product Ratings'!$D$7),'Product Ratings'!$C$7,IF(AND(H1724&lt;='Product Ratings'!$E$8,H1724&gt;='Product Ratings'!$D$8),'Product Ratings'!$C$8,IF(H1724&gt;='Product Ratings'!$D$9,'Product Ratings'!$C$9)))))</f>
        <v>2</v>
      </c>
      <c r="S1724" s="99">
        <f>IF(AND(D1724&lt;='Product Ratings'!$I$5,D1724&gt;='Product Ratings'!$H$5),'Product Ratings'!$F$5,IF(AND(D1724&lt;='Product Ratings'!$I$6,D1724&gt;='Product Ratings'!$H$6),'Product Ratings'!$F$6,IF(AND(D1724&lt;='Product Ratings'!$I$7,I1724&gt;='Product Ratings'!$H$7),'Product Ratings'!$F$7,IF(AND(D1724&lt;='Product Ratings'!$I$8,D1724&gt;='Product Ratings'!$H$8),'Product Ratings'!$F$8,IF(D1724&gt;='Product Ratings'!$H$9,'Product Ratings'!$F$9)))))</f>
        <v>1</v>
      </c>
      <c r="T1724" s="99">
        <f>IF(AND(O1724&lt;='Product Ratings'!$M$5,O1724&gt;='Product Ratings'!$L$5),'Product Ratings'!$J$5,IF(AND(O1724&lt;='Product Ratings'!$M$6,O1724&gt;='Product Ratings'!$L$6),'Product Ratings'!$J$6,IF(AND(O1724&lt;='Product Ratings'!$M$7,O1724&gt;='Product Ratings'!$L$7),'Product Ratings'!$J$7,IF(AND(O1724&lt;='Product Ratings'!$M$8,O1724&gt;='Product Ratings'!$L$8),'Product Ratings'!$J$8,IF(O1724&gt;='Product Ratings'!$L$9,'Product Ratings'!$J$9)))))</f>
        <v>1</v>
      </c>
      <c r="U1724" s="99" t="b">
        <f>IF(AND(N1724&lt;='Product Ratings'!$R$5,N1724&gt;='Product Ratings'!$Q$5),'Product Ratings'!$O$5,IF(AND(N1724&lt;='Product Ratings'!$R$6,N1724&gt;='Product Ratings'!$Q$6),'Product Ratings'!$O$6,IF(AND(N1724&lt;='Product Ratings'!$R$7,N1724&gt;='Product Ratings'!$Q$7),'Product Ratings'!$O$7,IF(AND(N1724&lt;='Product Ratings'!$R$8,N1724&gt;='Product Ratings'!$Q$8),'Product Ratings'!$O$8,IF(N1724&gt;='Product Ratings'!$Q$9,'Product Ratings'!$O$9)))))</f>
        <v>0</v>
      </c>
      <c r="V1724" s="99">
        <f>IF(AND(P1724&lt;='Product Ratings'!$V$5,P1724&gt;='Product Ratings'!$U$5),'Product Ratings'!$S$5,IF(AND(P1724&lt;='Product Ratings'!$V$6,P1724&gt;='Product Ratings'!$U$6),'Product Ratings'!$S$6,IF(AND(P1724&lt;='Product Ratings'!$V$7,P1724&gt;='Product Ratings'!$U$7),'Product Ratings'!$S$7,IF(AND(P1724&lt;='Product Ratings'!$V$8,P1724&gt;='Product Ratings'!$U$8),'Product Ratings'!$S$8,IF(P1724&gt;='Product Ratings'!$U$9,'Product Ratings'!$S$9)))))</f>
        <v>5</v>
      </c>
      <c r="W1724" s="135">
        <f t="shared" si="6"/>
        <v>9</v>
      </c>
      <c r="X1724" s="90"/>
      <c r="Y1724" s="90"/>
      <c r="Z1724" s="90"/>
      <c r="AA1724" s="90"/>
      <c r="AB1724" s="90"/>
    </row>
    <row r="1725" ht="12.75" customHeight="1">
      <c r="A1725" s="87"/>
      <c r="B1725" s="90"/>
      <c r="C1725" s="90"/>
      <c r="D1725" s="126">
        <v>3.0</v>
      </c>
      <c r="E1725" s="127">
        <v>206.09</v>
      </c>
      <c r="F1725" s="128">
        <f t="shared" si="7"/>
        <v>133.9585</v>
      </c>
      <c r="G1725" s="129">
        <f t="shared" si="1"/>
        <v>72.1315</v>
      </c>
      <c r="H1725" s="130">
        <f t="shared" si="2"/>
        <v>0.35</v>
      </c>
      <c r="I1725" s="131">
        <v>44873.0</v>
      </c>
      <c r="J1725" s="132">
        <v>44909.0</v>
      </c>
      <c r="K1725" s="123"/>
      <c r="L1725" s="90"/>
      <c r="M1725" s="133">
        <f t="shared" si="3"/>
        <v>68.69666667</v>
      </c>
      <c r="N1725" s="99"/>
      <c r="O1725" s="133">
        <f t="shared" si="5"/>
        <v>44.65283333</v>
      </c>
      <c r="P1725" s="134">
        <v>0.94</v>
      </c>
      <c r="Q1725" s="90"/>
      <c r="R1725" s="99">
        <f>IF(AND(H1725&lt;='Product Ratings'!$E$5,H1725&gt;='Product Ratings'!$D$5),'Product Ratings'!$C$5,IF(AND(H1725&lt;='Product Ratings'!$E$6,H1725&gt;='Product Ratings'!$D$6),'Product Ratings'!$C$6,IF(AND(H1725&lt;='Product Ratings'!$E$7,H1725&gt;='Product Ratings'!$D$7),'Product Ratings'!$C$7,IF(AND(H1725&lt;='Product Ratings'!$E$8,H1725&gt;='Product Ratings'!$D$8),'Product Ratings'!$C$8,IF(H1725&gt;='Product Ratings'!$D$9,'Product Ratings'!$C$9)))))</f>
        <v>2</v>
      </c>
      <c r="S1725" s="99">
        <f>IF(AND(D1725&lt;='Product Ratings'!$I$5,D1725&gt;='Product Ratings'!$H$5),'Product Ratings'!$F$5,IF(AND(D1725&lt;='Product Ratings'!$I$6,D1725&gt;='Product Ratings'!$H$6),'Product Ratings'!$F$6,IF(AND(D1725&lt;='Product Ratings'!$I$7,I1725&gt;='Product Ratings'!$H$7),'Product Ratings'!$F$7,IF(AND(D1725&lt;='Product Ratings'!$I$8,D1725&gt;='Product Ratings'!$H$8),'Product Ratings'!$F$8,IF(D1725&gt;='Product Ratings'!$H$9,'Product Ratings'!$F$9)))))</f>
        <v>1</v>
      </c>
      <c r="T1725" s="99">
        <f>IF(AND(O1725&lt;='Product Ratings'!$M$5,O1725&gt;='Product Ratings'!$L$5),'Product Ratings'!$J$5,IF(AND(O1725&lt;='Product Ratings'!$M$6,O1725&gt;='Product Ratings'!$L$6),'Product Ratings'!$J$6,IF(AND(O1725&lt;='Product Ratings'!$M$7,O1725&gt;='Product Ratings'!$L$7),'Product Ratings'!$J$7,IF(AND(O1725&lt;='Product Ratings'!$M$8,O1725&gt;='Product Ratings'!$L$8),'Product Ratings'!$J$8,IF(O1725&gt;='Product Ratings'!$L$9,'Product Ratings'!$J$9)))))</f>
        <v>3</v>
      </c>
      <c r="U1725" s="99" t="b">
        <f>IF(AND(N1725&lt;='Product Ratings'!$R$5,N1725&gt;='Product Ratings'!$Q$5),'Product Ratings'!$O$5,IF(AND(N1725&lt;='Product Ratings'!$R$6,N1725&gt;='Product Ratings'!$Q$6),'Product Ratings'!$O$6,IF(AND(N1725&lt;='Product Ratings'!$R$7,N1725&gt;='Product Ratings'!$Q$7),'Product Ratings'!$O$7,IF(AND(N1725&lt;='Product Ratings'!$R$8,N1725&gt;='Product Ratings'!$Q$8),'Product Ratings'!$O$8,IF(N1725&gt;='Product Ratings'!$Q$9,'Product Ratings'!$O$9)))))</f>
        <v>0</v>
      </c>
      <c r="V1725" s="99">
        <f>IF(AND(P1725&lt;='Product Ratings'!$V$5,P1725&gt;='Product Ratings'!$U$5),'Product Ratings'!$S$5,IF(AND(P1725&lt;='Product Ratings'!$V$6,P1725&gt;='Product Ratings'!$U$6),'Product Ratings'!$S$6,IF(AND(P1725&lt;='Product Ratings'!$V$7,P1725&gt;='Product Ratings'!$U$7),'Product Ratings'!$S$7,IF(AND(P1725&lt;='Product Ratings'!$V$8,P1725&gt;='Product Ratings'!$U$8),'Product Ratings'!$S$8,IF(P1725&gt;='Product Ratings'!$U$9,'Product Ratings'!$S$9)))))</f>
        <v>5</v>
      </c>
      <c r="W1725" s="135">
        <f t="shared" si="6"/>
        <v>11</v>
      </c>
      <c r="X1725" s="90"/>
      <c r="Y1725" s="90"/>
      <c r="Z1725" s="90"/>
      <c r="AA1725" s="90"/>
      <c r="AB1725" s="90"/>
    </row>
    <row r="1726" ht="12.75" customHeight="1">
      <c r="A1726" s="87"/>
      <c r="B1726" s="90"/>
      <c r="C1726" s="90"/>
      <c r="D1726" s="126">
        <v>4.0</v>
      </c>
      <c r="E1726" s="127">
        <v>391.3</v>
      </c>
      <c r="F1726" s="128">
        <f t="shared" si="7"/>
        <v>254.345</v>
      </c>
      <c r="G1726" s="129">
        <f t="shared" si="1"/>
        <v>136.955</v>
      </c>
      <c r="H1726" s="130">
        <f t="shared" si="2"/>
        <v>0.35</v>
      </c>
      <c r="I1726" s="131">
        <v>44874.0</v>
      </c>
      <c r="J1726" s="132">
        <v>44910.0</v>
      </c>
      <c r="K1726" s="123"/>
      <c r="L1726" s="90"/>
      <c r="M1726" s="133">
        <f t="shared" si="3"/>
        <v>97.825</v>
      </c>
      <c r="N1726" s="99"/>
      <c r="O1726" s="133">
        <f t="shared" si="5"/>
        <v>63.58625</v>
      </c>
      <c r="P1726" s="134">
        <v>0.97</v>
      </c>
      <c r="Q1726" s="90"/>
      <c r="R1726" s="99">
        <f>IF(AND(H1726&lt;='Product Ratings'!$E$5,H1726&gt;='Product Ratings'!$D$5),'Product Ratings'!$C$5,IF(AND(H1726&lt;='Product Ratings'!$E$6,H1726&gt;='Product Ratings'!$D$6),'Product Ratings'!$C$6,IF(AND(H1726&lt;='Product Ratings'!$E$7,H1726&gt;='Product Ratings'!$D$7),'Product Ratings'!$C$7,IF(AND(H1726&lt;='Product Ratings'!$E$8,H1726&gt;='Product Ratings'!$D$8),'Product Ratings'!$C$8,IF(H1726&gt;='Product Ratings'!$D$9,'Product Ratings'!$C$9)))))</f>
        <v>2</v>
      </c>
      <c r="S1726" s="99">
        <f>IF(AND(D1726&lt;='Product Ratings'!$I$5,D1726&gt;='Product Ratings'!$H$5),'Product Ratings'!$F$5,IF(AND(D1726&lt;='Product Ratings'!$I$6,D1726&gt;='Product Ratings'!$H$6),'Product Ratings'!$F$6,IF(AND(D1726&lt;='Product Ratings'!$I$7,I1726&gt;='Product Ratings'!$H$7),'Product Ratings'!$F$7,IF(AND(D1726&lt;='Product Ratings'!$I$8,D1726&gt;='Product Ratings'!$H$8),'Product Ratings'!$F$8,IF(D1726&gt;='Product Ratings'!$H$9,'Product Ratings'!$F$9)))))</f>
        <v>1</v>
      </c>
      <c r="T1726" s="99">
        <f>IF(AND(O1726&lt;='Product Ratings'!$M$5,O1726&gt;='Product Ratings'!$L$5),'Product Ratings'!$J$5,IF(AND(O1726&lt;='Product Ratings'!$M$6,O1726&gt;='Product Ratings'!$L$6),'Product Ratings'!$J$6,IF(AND(O1726&lt;='Product Ratings'!$M$7,O1726&gt;='Product Ratings'!$L$7),'Product Ratings'!$J$7,IF(AND(O1726&lt;='Product Ratings'!$M$8,O1726&gt;='Product Ratings'!$L$8),'Product Ratings'!$J$8,IF(O1726&gt;='Product Ratings'!$L$9,'Product Ratings'!$J$9)))))</f>
        <v>3</v>
      </c>
      <c r="U1726" s="99" t="b">
        <f>IF(AND(N1726&lt;='Product Ratings'!$R$5,N1726&gt;='Product Ratings'!$Q$5),'Product Ratings'!$O$5,IF(AND(N1726&lt;='Product Ratings'!$R$6,N1726&gt;='Product Ratings'!$Q$6),'Product Ratings'!$O$6,IF(AND(N1726&lt;='Product Ratings'!$R$7,N1726&gt;='Product Ratings'!$Q$7),'Product Ratings'!$O$7,IF(AND(N1726&lt;='Product Ratings'!$R$8,N1726&gt;='Product Ratings'!$Q$8),'Product Ratings'!$O$8,IF(N1726&gt;='Product Ratings'!$Q$9,'Product Ratings'!$O$9)))))</f>
        <v>0</v>
      </c>
      <c r="V1726" s="99">
        <f>IF(AND(P1726&lt;='Product Ratings'!$V$5,P1726&gt;='Product Ratings'!$U$5),'Product Ratings'!$S$5,IF(AND(P1726&lt;='Product Ratings'!$V$6,P1726&gt;='Product Ratings'!$U$6),'Product Ratings'!$S$6,IF(AND(P1726&lt;='Product Ratings'!$V$7,P1726&gt;='Product Ratings'!$U$7),'Product Ratings'!$S$7,IF(AND(P1726&lt;='Product Ratings'!$V$8,P1726&gt;='Product Ratings'!$U$8),'Product Ratings'!$S$8,IF(P1726&gt;='Product Ratings'!$U$9,'Product Ratings'!$S$9)))))</f>
        <v>5</v>
      </c>
      <c r="W1726" s="135">
        <f t="shared" si="6"/>
        <v>11</v>
      </c>
      <c r="X1726" s="90"/>
      <c r="Y1726" s="90"/>
      <c r="Z1726" s="90"/>
      <c r="AA1726" s="90"/>
      <c r="AB1726" s="90"/>
    </row>
    <row r="1727" ht="12.75" customHeight="1">
      <c r="A1727" s="87"/>
      <c r="B1727" s="90"/>
      <c r="C1727" s="90"/>
      <c r="D1727" s="126">
        <v>5.0</v>
      </c>
      <c r="E1727" s="127">
        <v>1179.87</v>
      </c>
      <c r="F1727" s="128">
        <f t="shared" si="7"/>
        <v>766.9155</v>
      </c>
      <c r="G1727" s="129">
        <f t="shared" si="1"/>
        <v>412.9545</v>
      </c>
      <c r="H1727" s="130">
        <f t="shared" si="2"/>
        <v>0.35</v>
      </c>
      <c r="I1727" s="131">
        <v>44875.0</v>
      </c>
      <c r="J1727" s="132">
        <v>44911.0</v>
      </c>
      <c r="K1727" s="123"/>
      <c r="L1727" s="90"/>
      <c r="M1727" s="133">
        <f t="shared" si="3"/>
        <v>235.974</v>
      </c>
      <c r="N1727" s="99"/>
      <c r="O1727" s="133">
        <f t="shared" si="5"/>
        <v>153.3831</v>
      </c>
      <c r="P1727" s="134">
        <v>0.93</v>
      </c>
      <c r="Q1727" s="90"/>
      <c r="R1727" s="99">
        <f>IF(AND(H1727&lt;='Product Ratings'!$E$5,H1727&gt;='Product Ratings'!$D$5),'Product Ratings'!$C$5,IF(AND(H1727&lt;='Product Ratings'!$E$6,H1727&gt;='Product Ratings'!$D$6),'Product Ratings'!$C$6,IF(AND(H1727&lt;='Product Ratings'!$E$7,H1727&gt;='Product Ratings'!$D$7),'Product Ratings'!$C$7,IF(AND(H1727&lt;='Product Ratings'!$E$8,H1727&gt;='Product Ratings'!$D$8),'Product Ratings'!$C$8,IF(H1727&gt;='Product Ratings'!$D$9,'Product Ratings'!$C$9)))))</f>
        <v>2</v>
      </c>
      <c r="S1727" s="99">
        <f>IF(AND(D1727&lt;='Product Ratings'!$I$5,D1727&gt;='Product Ratings'!$H$5),'Product Ratings'!$F$5,IF(AND(D1727&lt;='Product Ratings'!$I$6,D1727&gt;='Product Ratings'!$H$6),'Product Ratings'!$F$6,IF(AND(D1727&lt;='Product Ratings'!$I$7,I1727&gt;='Product Ratings'!$H$7),'Product Ratings'!$F$7,IF(AND(D1727&lt;='Product Ratings'!$I$8,D1727&gt;='Product Ratings'!$H$8),'Product Ratings'!$F$8,IF(D1727&gt;='Product Ratings'!$H$9,'Product Ratings'!$F$9)))))</f>
        <v>1</v>
      </c>
      <c r="T1727" s="99">
        <f>IF(AND(O1727&lt;='Product Ratings'!$M$5,O1727&gt;='Product Ratings'!$L$5),'Product Ratings'!$J$5,IF(AND(O1727&lt;='Product Ratings'!$M$6,O1727&gt;='Product Ratings'!$L$6),'Product Ratings'!$J$6,IF(AND(O1727&lt;='Product Ratings'!$M$7,O1727&gt;='Product Ratings'!$L$7),'Product Ratings'!$J$7,IF(AND(O1727&lt;='Product Ratings'!$M$8,O1727&gt;='Product Ratings'!$L$8),'Product Ratings'!$J$8,IF(O1727&gt;='Product Ratings'!$L$9,'Product Ratings'!$J$9)))))</f>
        <v>2</v>
      </c>
      <c r="U1727" s="99" t="b">
        <f>IF(AND(N1727&lt;='Product Ratings'!$R$5,N1727&gt;='Product Ratings'!$Q$5),'Product Ratings'!$O$5,IF(AND(N1727&lt;='Product Ratings'!$R$6,N1727&gt;='Product Ratings'!$Q$6),'Product Ratings'!$O$6,IF(AND(N1727&lt;='Product Ratings'!$R$7,N1727&gt;='Product Ratings'!$Q$7),'Product Ratings'!$O$7,IF(AND(N1727&lt;='Product Ratings'!$R$8,N1727&gt;='Product Ratings'!$Q$8),'Product Ratings'!$O$8,IF(N1727&gt;='Product Ratings'!$Q$9,'Product Ratings'!$O$9)))))</f>
        <v>0</v>
      </c>
      <c r="V1727" s="99">
        <f>IF(AND(P1727&lt;='Product Ratings'!$V$5,P1727&gt;='Product Ratings'!$U$5),'Product Ratings'!$S$5,IF(AND(P1727&lt;='Product Ratings'!$V$6,P1727&gt;='Product Ratings'!$U$6),'Product Ratings'!$S$6,IF(AND(P1727&lt;='Product Ratings'!$V$7,P1727&gt;='Product Ratings'!$U$7),'Product Ratings'!$S$7,IF(AND(P1727&lt;='Product Ratings'!$V$8,P1727&gt;='Product Ratings'!$U$8),'Product Ratings'!$S$8,IF(P1727&gt;='Product Ratings'!$U$9,'Product Ratings'!$S$9)))))</f>
        <v>5</v>
      </c>
      <c r="W1727" s="135">
        <f t="shared" si="6"/>
        <v>10</v>
      </c>
      <c r="X1727" s="90"/>
      <c r="Y1727" s="90"/>
      <c r="Z1727" s="90"/>
      <c r="AA1727" s="90"/>
      <c r="AB1727" s="90"/>
    </row>
    <row r="1728" ht="12.75" customHeight="1">
      <c r="A1728" s="87"/>
      <c r="B1728" s="90"/>
      <c r="C1728" s="90"/>
      <c r="D1728" s="126">
        <v>6.0</v>
      </c>
      <c r="E1728" s="127">
        <v>180.87</v>
      </c>
      <c r="F1728" s="128">
        <f t="shared" si="7"/>
        <v>117.5655</v>
      </c>
      <c r="G1728" s="129">
        <f t="shared" si="1"/>
        <v>63.3045</v>
      </c>
      <c r="H1728" s="130">
        <f t="shared" si="2"/>
        <v>0.35</v>
      </c>
      <c r="I1728" s="131">
        <v>44876.0</v>
      </c>
      <c r="J1728" s="132">
        <v>44912.0</v>
      </c>
      <c r="K1728" s="123"/>
      <c r="L1728" s="90"/>
      <c r="M1728" s="133">
        <f t="shared" si="3"/>
        <v>30.145</v>
      </c>
      <c r="N1728" s="99"/>
      <c r="O1728" s="133">
        <f t="shared" si="5"/>
        <v>19.59425</v>
      </c>
      <c r="P1728" s="134">
        <v>0.65</v>
      </c>
      <c r="Q1728" s="90"/>
      <c r="R1728" s="99">
        <f>IF(AND(H1728&lt;='Product Ratings'!$E$5,H1728&gt;='Product Ratings'!$D$5),'Product Ratings'!$C$5,IF(AND(H1728&lt;='Product Ratings'!$E$6,H1728&gt;='Product Ratings'!$D$6),'Product Ratings'!$C$6,IF(AND(H1728&lt;='Product Ratings'!$E$7,H1728&gt;='Product Ratings'!$D$7),'Product Ratings'!$C$7,IF(AND(H1728&lt;='Product Ratings'!$E$8,H1728&gt;='Product Ratings'!$D$8),'Product Ratings'!$C$8,IF(H1728&gt;='Product Ratings'!$D$9,'Product Ratings'!$C$9)))))</f>
        <v>2</v>
      </c>
      <c r="S1728" s="99">
        <f>IF(AND(D1728&lt;='Product Ratings'!$I$5,D1728&gt;='Product Ratings'!$H$5),'Product Ratings'!$F$5,IF(AND(D1728&lt;='Product Ratings'!$I$6,D1728&gt;='Product Ratings'!$H$6),'Product Ratings'!$F$6,IF(AND(D1728&lt;='Product Ratings'!$I$7,I1728&gt;='Product Ratings'!$H$7),'Product Ratings'!$F$7,IF(AND(D1728&lt;='Product Ratings'!$I$8,D1728&gt;='Product Ratings'!$H$8),'Product Ratings'!$F$8,IF(D1728&gt;='Product Ratings'!$H$9,'Product Ratings'!$F$9)))))</f>
        <v>2</v>
      </c>
      <c r="T1728" s="99">
        <f>IF(AND(O1728&lt;='Product Ratings'!$M$5,O1728&gt;='Product Ratings'!$L$5),'Product Ratings'!$J$5,IF(AND(O1728&lt;='Product Ratings'!$M$6,O1728&gt;='Product Ratings'!$L$6),'Product Ratings'!$J$6,IF(AND(O1728&lt;='Product Ratings'!$M$7,O1728&gt;='Product Ratings'!$L$7),'Product Ratings'!$J$7,IF(AND(O1728&lt;='Product Ratings'!$M$8,O1728&gt;='Product Ratings'!$L$8),'Product Ratings'!$J$8,IF(O1728&gt;='Product Ratings'!$L$9,'Product Ratings'!$J$9)))))</f>
        <v>5</v>
      </c>
      <c r="U1728" s="99" t="b">
        <f>IF(AND(N1728&lt;='Product Ratings'!$R$5,N1728&gt;='Product Ratings'!$Q$5),'Product Ratings'!$O$5,IF(AND(N1728&lt;='Product Ratings'!$R$6,N1728&gt;='Product Ratings'!$Q$6),'Product Ratings'!$O$6,IF(AND(N1728&lt;='Product Ratings'!$R$7,N1728&gt;='Product Ratings'!$Q$7),'Product Ratings'!$O$7,IF(AND(N1728&lt;='Product Ratings'!$R$8,N1728&gt;='Product Ratings'!$Q$8),'Product Ratings'!$O$8,IF(N1728&gt;='Product Ratings'!$Q$9,'Product Ratings'!$O$9)))))</f>
        <v>0</v>
      </c>
      <c r="V1728" s="99">
        <f>IF(AND(P1728&lt;='Product Ratings'!$V$5,P1728&gt;='Product Ratings'!$U$5),'Product Ratings'!$S$5,IF(AND(P1728&lt;='Product Ratings'!$V$6,P1728&gt;='Product Ratings'!$U$6),'Product Ratings'!$S$6,IF(AND(P1728&lt;='Product Ratings'!$V$7,P1728&gt;='Product Ratings'!$U$7),'Product Ratings'!$S$7,IF(AND(P1728&lt;='Product Ratings'!$V$8,P1728&gt;='Product Ratings'!$U$8),'Product Ratings'!$S$8,IF(P1728&gt;='Product Ratings'!$U$9,'Product Ratings'!$S$9)))))</f>
        <v>5</v>
      </c>
      <c r="W1728" s="135">
        <f t="shared" si="6"/>
        <v>14</v>
      </c>
      <c r="X1728" s="90"/>
      <c r="Y1728" s="90"/>
      <c r="Z1728" s="90"/>
      <c r="AA1728" s="90"/>
      <c r="AB1728" s="90"/>
    </row>
    <row r="1729" ht="12.75" customHeight="1">
      <c r="A1729" s="87"/>
      <c r="B1729" s="90"/>
      <c r="C1729" s="90"/>
      <c r="D1729" s="126">
        <v>1.0</v>
      </c>
      <c r="E1729" s="127">
        <v>113.04</v>
      </c>
      <c r="F1729" s="128">
        <f t="shared" si="7"/>
        <v>73.476</v>
      </c>
      <c r="G1729" s="129">
        <f t="shared" si="1"/>
        <v>39.564</v>
      </c>
      <c r="H1729" s="130">
        <f t="shared" si="2"/>
        <v>0.35</v>
      </c>
      <c r="I1729" s="131">
        <v>44877.0</v>
      </c>
      <c r="J1729" s="132">
        <v>44913.0</v>
      </c>
      <c r="K1729" s="123"/>
      <c r="L1729" s="90"/>
      <c r="M1729" s="133">
        <f t="shared" si="3"/>
        <v>113.04</v>
      </c>
      <c r="N1729" s="99"/>
      <c r="O1729" s="133">
        <f t="shared" si="5"/>
        <v>73.476</v>
      </c>
      <c r="P1729" s="134">
        <v>0.45</v>
      </c>
      <c r="Q1729" s="90"/>
      <c r="R1729" s="99">
        <f>IF(AND(H1729&lt;='Product Ratings'!$E$5,H1729&gt;='Product Ratings'!$D$5),'Product Ratings'!$C$5,IF(AND(H1729&lt;='Product Ratings'!$E$6,H1729&gt;='Product Ratings'!$D$6),'Product Ratings'!$C$6,IF(AND(H1729&lt;='Product Ratings'!$E$7,H1729&gt;='Product Ratings'!$D$7),'Product Ratings'!$C$7,IF(AND(H1729&lt;='Product Ratings'!$E$8,H1729&gt;='Product Ratings'!$D$8),'Product Ratings'!$C$8,IF(H1729&gt;='Product Ratings'!$D$9,'Product Ratings'!$C$9)))))</f>
        <v>2</v>
      </c>
      <c r="S1729" s="99">
        <f>IF(AND(D1729&lt;='Product Ratings'!$I$5,D1729&gt;='Product Ratings'!$H$5),'Product Ratings'!$F$5,IF(AND(D1729&lt;='Product Ratings'!$I$6,D1729&gt;='Product Ratings'!$H$6),'Product Ratings'!$F$6,IF(AND(D1729&lt;='Product Ratings'!$I$7,I1729&gt;='Product Ratings'!$H$7),'Product Ratings'!$F$7,IF(AND(D1729&lt;='Product Ratings'!$I$8,D1729&gt;='Product Ratings'!$H$8),'Product Ratings'!$F$8,IF(D1729&gt;='Product Ratings'!$H$9,'Product Ratings'!$F$9)))))</f>
        <v>1</v>
      </c>
      <c r="T1729" s="99">
        <f>IF(AND(O1729&lt;='Product Ratings'!$M$5,O1729&gt;='Product Ratings'!$L$5),'Product Ratings'!$J$5,IF(AND(O1729&lt;='Product Ratings'!$M$6,O1729&gt;='Product Ratings'!$L$6),'Product Ratings'!$J$6,IF(AND(O1729&lt;='Product Ratings'!$M$7,O1729&gt;='Product Ratings'!$L$7),'Product Ratings'!$J$7,IF(AND(O1729&lt;='Product Ratings'!$M$8,O1729&gt;='Product Ratings'!$L$8),'Product Ratings'!$J$8,IF(O1729&gt;='Product Ratings'!$L$9,'Product Ratings'!$J$9)))))</f>
        <v>3</v>
      </c>
      <c r="U1729" s="99" t="b">
        <f>IF(AND(N1729&lt;='Product Ratings'!$R$5,N1729&gt;='Product Ratings'!$Q$5),'Product Ratings'!$O$5,IF(AND(N1729&lt;='Product Ratings'!$R$6,N1729&gt;='Product Ratings'!$Q$6),'Product Ratings'!$O$6,IF(AND(N1729&lt;='Product Ratings'!$R$7,N1729&gt;='Product Ratings'!$Q$7),'Product Ratings'!$O$7,IF(AND(N1729&lt;='Product Ratings'!$R$8,N1729&gt;='Product Ratings'!$Q$8),'Product Ratings'!$O$8,IF(N1729&gt;='Product Ratings'!$Q$9,'Product Ratings'!$O$9)))))</f>
        <v>0</v>
      </c>
      <c r="V1729" s="99">
        <f>IF(AND(P1729&lt;='Product Ratings'!$V$5,P1729&gt;='Product Ratings'!$U$5),'Product Ratings'!$S$5,IF(AND(P1729&lt;='Product Ratings'!$V$6,P1729&gt;='Product Ratings'!$U$6),'Product Ratings'!$S$6,IF(AND(P1729&lt;='Product Ratings'!$V$7,P1729&gt;='Product Ratings'!$U$7),'Product Ratings'!$S$7,IF(AND(P1729&lt;='Product Ratings'!$V$8,P1729&gt;='Product Ratings'!$U$8),'Product Ratings'!$S$8,IF(P1729&gt;='Product Ratings'!$U$9,'Product Ratings'!$S$9)))))</f>
        <v>4</v>
      </c>
      <c r="W1729" s="135">
        <f t="shared" si="6"/>
        <v>10</v>
      </c>
      <c r="X1729" s="90"/>
      <c r="Y1729" s="90"/>
      <c r="Z1729" s="90"/>
      <c r="AA1729" s="90"/>
      <c r="AB1729" s="90"/>
    </row>
    <row r="1730" ht="12.75" customHeight="1">
      <c r="A1730" s="87"/>
      <c r="B1730" s="90"/>
      <c r="C1730" s="90"/>
      <c r="D1730" s="126">
        <v>2.0</v>
      </c>
      <c r="E1730" s="127">
        <v>113.04</v>
      </c>
      <c r="F1730" s="128">
        <f t="shared" si="7"/>
        <v>73.476</v>
      </c>
      <c r="G1730" s="129">
        <f t="shared" si="1"/>
        <v>39.564</v>
      </c>
      <c r="H1730" s="130">
        <f t="shared" si="2"/>
        <v>0.35</v>
      </c>
      <c r="I1730" s="131">
        <v>44878.0</v>
      </c>
      <c r="J1730" s="132">
        <v>44914.0</v>
      </c>
      <c r="K1730" s="123"/>
      <c r="L1730" s="90"/>
      <c r="M1730" s="133">
        <f t="shared" si="3"/>
        <v>56.52</v>
      </c>
      <c r="N1730" s="99"/>
      <c r="O1730" s="133">
        <f t="shared" si="5"/>
        <v>36.738</v>
      </c>
      <c r="P1730" s="134">
        <v>0.48</v>
      </c>
      <c r="Q1730" s="90"/>
      <c r="R1730" s="99">
        <f>IF(AND(H1730&lt;='Product Ratings'!$E$5,H1730&gt;='Product Ratings'!$D$5),'Product Ratings'!$C$5,IF(AND(H1730&lt;='Product Ratings'!$E$6,H1730&gt;='Product Ratings'!$D$6),'Product Ratings'!$C$6,IF(AND(H1730&lt;='Product Ratings'!$E$7,H1730&gt;='Product Ratings'!$D$7),'Product Ratings'!$C$7,IF(AND(H1730&lt;='Product Ratings'!$E$8,H1730&gt;='Product Ratings'!$D$8),'Product Ratings'!$C$8,IF(H1730&gt;='Product Ratings'!$D$9,'Product Ratings'!$C$9)))))</f>
        <v>2</v>
      </c>
      <c r="S1730" s="99">
        <f>IF(AND(D1730&lt;='Product Ratings'!$I$5,D1730&gt;='Product Ratings'!$H$5),'Product Ratings'!$F$5,IF(AND(D1730&lt;='Product Ratings'!$I$6,D1730&gt;='Product Ratings'!$H$6),'Product Ratings'!$F$6,IF(AND(D1730&lt;='Product Ratings'!$I$7,I1730&gt;='Product Ratings'!$H$7),'Product Ratings'!$F$7,IF(AND(D1730&lt;='Product Ratings'!$I$8,D1730&gt;='Product Ratings'!$H$8),'Product Ratings'!$F$8,IF(D1730&gt;='Product Ratings'!$H$9,'Product Ratings'!$F$9)))))</f>
        <v>1</v>
      </c>
      <c r="T1730" s="99">
        <f>IF(AND(O1730&lt;='Product Ratings'!$M$5,O1730&gt;='Product Ratings'!$L$5),'Product Ratings'!$J$5,IF(AND(O1730&lt;='Product Ratings'!$M$6,O1730&gt;='Product Ratings'!$L$6),'Product Ratings'!$J$6,IF(AND(O1730&lt;='Product Ratings'!$M$7,O1730&gt;='Product Ratings'!$L$7),'Product Ratings'!$J$7,IF(AND(O1730&lt;='Product Ratings'!$M$8,O1730&gt;='Product Ratings'!$L$8),'Product Ratings'!$J$8,IF(O1730&gt;='Product Ratings'!$L$9,'Product Ratings'!$J$9)))))</f>
        <v>4</v>
      </c>
      <c r="U1730" s="99" t="b">
        <f>IF(AND(N1730&lt;='Product Ratings'!$R$5,N1730&gt;='Product Ratings'!$Q$5),'Product Ratings'!$O$5,IF(AND(N1730&lt;='Product Ratings'!$R$6,N1730&gt;='Product Ratings'!$Q$6),'Product Ratings'!$O$6,IF(AND(N1730&lt;='Product Ratings'!$R$7,N1730&gt;='Product Ratings'!$Q$7),'Product Ratings'!$O$7,IF(AND(N1730&lt;='Product Ratings'!$R$8,N1730&gt;='Product Ratings'!$Q$8),'Product Ratings'!$O$8,IF(N1730&gt;='Product Ratings'!$Q$9,'Product Ratings'!$O$9)))))</f>
        <v>0</v>
      </c>
      <c r="V1730" s="99">
        <f>IF(AND(P1730&lt;='Product Ratings'!$V$5,P1730&gt;='Product Ratings'!$U$5),'Product Ratings'!$S$5,IF(AND(P1730&lt;='Product Ratings'!$V$6,P1730&gt;='Product Ratings'!$U$6),'Product Ratings'!$S$6,IF(AND(P1730&lt;='Product Ratings'!$V$7,P1730&gt;='Product Ratings'!$U$7),'Product Ratings'!$S$7,IF(AND(P1730&lt;='Product Ratings'!$V$8,P1730&gt;='Product Ratings'!$U$8),'Product Ratings'!$S$8,IF(P1730&gt;='Product Ratings'!$U$9,'Product Ratings'!$S$9)))))</f>
        <v>4</v>
      </c>
      <c r="W1730" s="135">
        <f t="shared" si="6"/>
        <v>11</v>
      </c>
      <c r="X1730" s="90"/>
      <c r="Y1730" s="90"/>
      <c r="Z1730" s="90"/>
      <c r="AA1730" s="90"/>
      <c r="AB1730" s="90"/>
    </row>
    <row r="1731" ht="12.75" customHeight="1">
      <c r="A1731" s="87"/>
      <c r="B1731" s="90"/>
      <c r="C1731" s="90"/>
      <c r="D1731" s="126">
        <v>3.0</v>
      </c>
      <c r="E1731" s="127">
        <v>113.04</v>
      </c>
      <c r="F1731" s="128">
        <f t="shared" si="7"/>
        <v>73.476</v>
      </c>
      <c r="G1731" s="129">
        <f t="shared" si="1"/>
        <v>39.564</v>
      </c>
      <c r="H1731" s="130">
        <f t="shared" si="2"/>
        <v>0.35</v>
      </c>
      <c r="I1731" s="131">
        <v>44879.0</v>
      </c>
      <c r="J1731" s="132">
        <v>44915.0</v>
      </c>
      <c r="K1731" s="123"/>
      <c r="L1731" s="90"/>
      <c r="M1731" s="133">
        <f t="shared" si="3"/>
        <v>37.68</v>
      </c>
      <c r="N1731" s="99"/>
      <c r="O1731" s="133">
        <f t="shared" si="5"/>
        <v>24.492</v>
      </c>
      <c r="P1731" s="134">
        <v>0.43</v>
      </c>
      <c r="Q1731" s="90"/>
      <c r="R1731" s="99">
        <f>IF(AND(H1731&lt;='Product Ratings'!$E$5,H1731&gt;='Product Ratings'!$D$5),'Product Ratings'!$C$5,IF(AND(H1731&lt;='Product Ratings'!$E$6,H1731&gt;='Product Ratings'!$D$6),'Product Ratings'!$C$6,IF(AND(H1731&lt;='Product Ratings'!$E$7,H1731&gt;='Product Ratings'!$D$7),'Product Ratings'!$C$7,IF(AND(H1731&lt;='Product Ratings'!$E$8,H1731&gt;='Product Ratings'!$D$8),'Product Ratings'!$C$8,IF(H1731&gt;='Product Ratings'!$D$9,'Product Ratings'!$C$9)))))</f>
        <v>2</v>
      </c>
      <c r="S1731" s="99">
        <f>IF(AND(D1731&lt;='Product Ratings'!$I$5,D1731&gt;='Product Ratings'!$H$5),'Product Ratings'!$F$5,IF(AND(D1731&lt;='Product Ratings'!$I$6,D1731&gt;='Product Ratings'!$H$6),'Product Ratings'!$F$6,IF(AND(D1731&lt;='Product Ratings'!$I$7,I1731&gt;='Product Ratings'!$H$7),'Product Ratings'!$F$7,IF(AND(D1731&lt;='Product Ratings'!$I$8,D1731&gt;='Product Ratings'!$H$8),'Product Ratings'!$F$8,IF(D1731&gt;='Product Ratings'!$H$9,'Product Ratings'!$F$9)))))</f>
        <v>1</v>
      </c>
      <c r="T1731" s="99">
        <f>IF(AND(O1731&lt;='Product Ratings'!$M$5,O1731&gt;='Product Ratings'!$L$5),'Product Ratings'!$J$5,IF(AND(O1731&lt;='Product Ratings'!$M$6,O1731&gt;='Product Ratings'!$L$6),'Product Ratings'!$J$6,IF(AND(O1731&lt;='Product Ratings'!$M$7,O1731&gt;='Product Ratings'!$L$7),'Product Ratings'!$J$7,IF(AND(O1731&lt;='Product Ratings'!$M$8,O1731&gt;='Product Ratings'!$L$8),'Product Ratings'!$J$8,IF(O1731&gt;='Product Ratings'!$L$9,'Product Ratings'!$J$9)))))</f>
        <v>5</v>
      </c>
      <c r="U1731" s="99" t="b">
        <f>IF(AND(N1731&lt;='Product Ratings'!$R$5,N1731&gt;='Product Ratings'!$Q$5),'Product Ratings'!$O$5,IF(AND(N1731&lt;='Product Ratings'!$R$6,N1731&gt;='Product Ratings'!$Q$6),'Product Ratings'!$O$6,IF(AND(N1731&lt;='Product Ratings'!$R$7,N1731&gt;='Product Ratings'!$Q$7),'Product Ratings'!$O$7,IF(AND(N1731&lt;='Product Ratings'!$R$8,N1731&gt;='Product Ratings'!$Q$8),'Product Ratings'!$O$8,IF(N1731&gt;='Product Ratings'!$Q$9,'Product Ratings'!$O$9)))))</f>
        <v>0</v>
      </c>
      <c r="V1731" s="99">
        <f>IF(AND(P1731&lt;='Product Ratings'!$V$5,P1731&gt;='Product Ratings'!$U$5),'Product Ratings'!$S$5,IF(AND(P1731&lt;='Product Ratings'!$V$6,P1731&gt;='Product Ratings'!$U$6),'Product Ratings'!$S$6,IF(AND(P1731&lt;='Product Ratings'!$V$7,P1731&gt;='Product Ratings'!$U$7),'Product Ratings'!$S$7,IF(AND(P1731&lt;='Product Ratings'!$V$8,P1731&gt;='Product Ratings'!$U$8),'Product Ratings'!$S$8,IF(P1731&gt;='Product Ratings'!$U$9,'Product Ratings'!$S$9)))))</f>
        <v>4</v>
      </c>
      <c r="W1731" s="135">
        <f t="shared" si="6"/>
        <v>12</v>
      </c>
      <c r="X1731" s="90"/>
      <c r="Y1731" s="90"/>
      <c r="Z1731" s="90"/>
      <c r="AA1731" s="90"/>
      <c r="AB1731" s="90"/>
    </row>
    <row r="1732" ht="12.75" customHeight="1">
      <c r="A1732" s="87"/>
      <c r="B1732" s="90"/>
      <c r="C1732" s="90"/>
      <c r="D1732" s="126">
        <v>4.0</v>
      </c>
      <c r="E1732" s="127">
        <v>90.43</v>
      </c>
      <c r="F1732" s="128">
        <f t="shared" si="7"/>
        <v>58.7795</v>
      </c>
      <c r="G1732" s="129">
        <f t="shared" si="1"/>
        <v>31.6505</v>
      </c>
      <c r="H1732" s="130">
        <f t="shared" si="2"/>
        <v>0.35</v>
      </c>
      <c r="I1732" s="131">
        <v>44880.0</v>
      </c>
      <c r="J1732" s="132">
        <v>44916.0</v>
      </c>
      <c r="K1732" s="123"/>
      <c r="L1732" s="90"/>
      <c r="M1732" s="133">
        <f t="shared" si="3"/>
        <v>22.6075</v>
      </c>
      <c r="N1732" s="99"/>
      <c r="O1732" s="133">
        <f t="shared" si="5"/>
        <v>14.694875</v>
      </c>
      <c r="P1732" s="134">
        <v>0.65</v>
      </c>
      <c r="Q1732" s="90"/>
      <c r="R1732" s="99">
        <f>IF(AND(H1732&lt;='Product Ratings'!$E$5,H1732&gt;='Product Ratings'!$D$5),'Product Ratings'!$C$5,IF(AND(H1732&lt;='Product Ratings'!$E$6,H1732&gt;='Product Ratings'!$D$6),'Product Ratings'!$C$6,IF(AND(H1732&lt;='Product Ratings'!$E$7,H1732&gt;='Product Ratings'!$D$7),'Product Ratings'!$C$7,IF(AND(H1732&lt;='Product Ratings'!$E$8,H1732&gt;='Product Ratings'!$D$8),'Product Ratings'!$C$8,IF(H1732&gt;='Product Ratings'!$D$9,'Product Ratings'!$C$9)))))</f>
        <v>2</v>
      </c>
      <c r="S1732" s="99">
        <f>IF(AND(D1732&lt;='Product Ratings'!$I$5,D1732&gt;='Product Ratings'!$H$5),'Product Ratings'!$F$5,IF(AND(D1732&lt;='Product Ratings'!$I$6,D1732&gt;='Product Ratings'!$H$6),'Product Ratings'!$F$6,IF(AND(D1732&lt;='Product Ratings'!$I$7,I1732&gt;='Product Ratings'!$H$7),'Product Ratings'!$F$7,IF(AND(D1732&lt;='Product Ratings'!$I$8,D1732&gt;='Product Ratings'!$H$8),'Product Ratings'!$F$8,IF(D1732&gt;='Product Ratings'!$H$9,'Product Ratings'!$F$9)))))</f>
        <v>1</v>
      </c>
      <c r="T1732" s="99">
        <f>IF(AND(O1732&lt;='Product Ratings'!$M$5,O1732&gt;='Product Ratings'!$L$5),'Product Ratings'!$J$5,IF(AND(O1732&lt;='Product Ratings'!$M$6,O1732&gt;='Product Ratings'!$L$6),'Product Ratings'!$J$6,IF(AND(O1732&lt;='Product Ratings'!$M$7,O1732&gt;='Product Ratings'!$L$7),'Product Ratings'!$J$7,IF(AND(O1732&lt;='Product Ratings'!$M$8,O1732&gt;='Product Ratings'!$L$8),'Product Ratings'!$J$8,IF(O1732&gt;='Product Ratings'!$L$9,'Product Ratings'!$J$9)))))</f>
        <v>5</v>
      </c>
      <c r="U1732" s="99" t="b">
        <f>IF(AND(N1732&lt;='Product Ratings'!$R$5,N1732&gt;='Product Ratings'!$Q$5),'Product Ratings'!$O$5,IF(AND(N1732&lt;='Product Ratings'!$R$6,N1732&gt;='Product Ratings'!$Q$6),'Product Ratings'!$O$6,IF(AND(N1732&lt;='Product Ratings'!$R$7,N1732&gt;='Product Ratings'!$Q$7),'Product Ratings'!$O$7,IF(AND(N1732&lt;='Product Ratings'!$R$8,N1732&gt;='Product Ratings'!$Q$8),'Product Ratings'!$O$8,IF(N1732&gt;='Product Ratings'!$Q$9,'Product Ratings'!$O$9)))))</f>
        <v>0</v>
      </c>
      <c r="V1732" s="99">
        <f>IF(AND(P1732&lt;='Product Ratings'!$V$5,P1732&gt;='Product Ratings'!$U$5),'Product Ratings'!$S$5,IF(AND(P1732&lt;='Product Ratings'!$V$6,P1732&gt;='Product Ratings'!$U$6),'Product Ratings'!$S$6,IF(AND(P1732&lt;='Product Ratings'!$V$7,P1732&gt;='Product Ratings'!$U$7),'Product Ratings'!$S$7,IF(AND(P1732&lt;='Product Ratings'!$V$8,P1732&gt;='Product Ratings'!$U$8),'Product Ratings'!$S$8,IF(P1732&gt;='Product Ratings'!$U$9,'Product Ratings'!$S$9)))))</f>
        <v>5</v>
      </c>
      <c r="W1732" s="135">
        <f t="shared" si="6"/>
        <v>13</v>
      </c>
      <c r="X1732" s="90"/>
      <c r="Y1732" s="90"/>
      <c r="Z1732" s="90"/>
      <c r="AA1732" s="90"/>
      <c r="AB1732" s="90"/>
    </row>
    <row r="1733" ht="12.75" customHeight="1">
      <c r="A1733" s="87"/>
      <c r="B1733" s="90"/>
      <c r="C1733" s="90"/>
      <c r="D1733" s="126">
        <v>5.0</v>
      </c>
      <c r="E1733" s="127">
        <v>67.83</v>
      </c>
      <c r="F1733" s="128">
        <f t="shared" si="7"/>
        <v>44.0895</v>
      </c>
      <c r="G1733" s="129">
        <f t="shared" si="1"/>
        <v>23.7405</v>
      </c>
      <c r="H1733" s="130">
        <f t="shared" si="2"/>
        <v>0.35</v>
      </c>
      <c r="I1733" s="131">
        <v>44881.0</v>
      </c>
      <c r="J1733" s="132">
        <v>44917.0</v>
      </c>
      <c r="K1733" s="123"/>
      <c r="L1733" s="90"/>
      <c r="M1733" s="133">
        <f t="shared" si="3"/>
        <v>13.566</v>
      </c>
      <c r="N1733" s="99"/>
      <c r="O1733" s="133">
        <f t="shared" si="5"/>
        <v>8.8179</v>
      </c>
      <c r="P1733" s="134">
        <v>0.67</v>
      </c>
      <c r="Q1733" s="90"/>
      <c r="R1733" s="99">
        <f>IF(AND(H1733&lt;='Product Ratings'!$E$5,H1733&gt;='Product Ratings'!$D$5),'Product Ratings'!$C$5,IF(AND(H1733&lt;='Product Ratings'!$E$6,H1733&gt;='Product Ratings'!$D$6),'Product Ratings'!$C$6,IF(AND(H1733&lt;='Product Ratings'!$E$7,H1733&gt;='Product Ratings'!$D$7),'Product Ratings'!$C$7,IF(AND(H1733&lt;='Product Ratings'!$E$8,H1733&gt;='Product Ratings'!$D$8),'Product Ratings'!$C$8,IF(H1733&gt;='Product Ratings'!$D$9,'Product Ratings'!$C$9)))))</f>
        <v>2</v>
      </c>
      <c r="S1733" s="99">
        <f>IF(AND(D1733&lt;='Product Ratings'!$I$5,D1733&gt;='Product Ratings'!$H$5),'Product Ratings'!$F$5,IF(AND(D1733&lt;='Product Ratings'!$I$6,D1733&gt;='Product Ratings'!$H$6),'Product Ratings'!$F$6,IF(AND(D1733&lt;='Product Ratings'!$I$7,I1733&gt;='Product Ratings'!$H$7),'Product Ratings'!$F$7,IF(AND(D1733&lt;='Product Ratings'!$I$8,D1733&gt;='Product Ratings'!$H$8),'Product Ratings'!$F$8,IF(D1733&gt;='Product Ratings'!$H$9,'Product Ratings'!$F$9)))))</f>
        <v>1</v>
      </c>
      <c r="T1733" s="99">
        <f>IF(AND(O1733&lt;='Product Ratings'!$M$5,O1733&gt;='Product Ratings'!$L$5),'Product Ratings'!$J$5,IF(AND(O1733&lt;='Product Ratings'!$M$6,O1733&gt;='Product Ratings'!$L$6),'Product Ratings'!$J$6,IF(AND(O1733&lt;='Product Ratings'!$M$7,O1733&gt;='Product Ratings'!$L$7),'Product Ratings'!$J$7,IF(AND(O1733&lt;='Product Ratings'!$M$8,O1733&gt;='Product Ratings'!$L$8),'Product Ratings'!$J$8,IF(O1733&gt;='Product Ratings'!$L$9,'Product Ratings'!$J$9)))))</f>
        <v>5</v>
      </c>
      <c r="U1733" s="99" t="b">
        <f>IF(AND(N1733&lt;='Product Ratings'!$R$5,N1733&gt;='Product Ratings'!$Q$5),'Product Ratings'!$O$5,IF(AND(N1733&lt;='Product Ratings'!$R$6,N1733&gt;='Product Ratings'!$Q$6),'Product Ratings'!$O$6,IF(AND(N1733&lt;='Product Ratings'!$R$7,N1733&gt;='Product Ratings'!$Q$7),'Product Ratings'!$O$7,IF(AND(N1733&lt;='Product Ratings'!$R$8,N1733&gt;='Product Ratings'!$Q$8),'Product Ratings'!$O$8,IF(N1733&gt;='Product Ratings'!$Q$9,'Product Ratings'!$O$9)))))</f>
        <v>0</v>
      </c>
      <c r="V1733" s="99">
        <f>IF(AND(P1733&lt;='Product Ratings'!$V$5,P1733&gt;='Product Ratings'!$U$5),'Product Ratings'!$S$5,IF(AND(P1733&lt;='Product Ratings'!$V$6,P1733&gt;='Product Ratings'!$U$6),'Product Ratings'!$S$6,IF(AND(P1733&lt;='Product Ratings'!$V$7,P1733&gt;='Product Ratings'!$U$7),'Product Ratings'!$S$7,IF(AND(P1733&lt;='Product Ratings'!$V$8,P1733&gt;='Product Ratings'!$U$8),'Product Ratings'!$S$8,IF(P1733&gt;='Product Ratings'!$U$9,'Product Ratings'!$S$9)))))</f>
        <v>5</v>
      </c>
      <c r="W1733" s="135">
        <f t="shared" si="6"/>
        <v>13</v>
      </c>
      <c r="X1733" s="90"/>
      <c r="Y1733" s="90"/>
      <c r="Z1733" s="90"/>
      <c r="AA1733" s="90"/>
      <c r="AB1733" s="90"/>
    </row>
    <row r="1734" ht="12.75" customHeight="1">
      <c r="A1734" s="87"/>
      <c r="B1734" s="90"/>
      <c r="C1734" s="90"/>
      <c r="D1734" s="126">
        <v>6.0</v>
      </c>
      <c r="E1734" s="127">
        <v>67.83</v>
      </c>
      <c r="F1734" s="128">
        <f t="shared" si="7"/>
        <v>44.0895</v>
      </c>
      <c r="G1734" s="129">
        <f t="shared" si="1"/>
        <v>23.7405</v>
      </c>
      <c r="H1734" s="130">
        <f t="shared" si="2"/>
        <v>0.35</v>
      </c>
      <c r="I1734" s="131">
        <v>44882.0</v>
      </c>
      <c r="J1734" s="132">
        <v>44918.0</v>
      </c>
      <c r="K1734" s="123"/>
      <c r="L1734" s="90"/>
      <c r="M1734" s="133">
        <f t="shared" si="3"/>
        <v>11.305</v>
      </c>
      <c r="N1734" s="99"/>
      <c r="O1734" s="133">
        <f t="shared" si="5"/>
        <v>7.34825</v>
      </c>
      <c r="P1734" s="134">
        <v>0.71</v>
      </c>
      <c r="Q1734" s="90"/>
      <c r="R1734" s="99">
        <f>IF(AND(H1734&lt;='Product Ratings'!$E$5,H1734&gt;='Product Ratings'!$D$5),'Product Ratings'!$C$5,IF(AND(H1734&lt;='Product Ratings'!$E$6,H1734&gt;='Product Ratings'!$D$6),'Product Ratings'!$C$6,IF(AND(H1734&lt;='Product Ratings'!$E$7,H1734&gt;='Product Ratings'!$D$7),'Product Ratings'!$C$7,IF(AND(H1734&lt;='Product Ratings'!$E$8,H1734&gt;='Product Ratings'!$D$8),'Product Ratings'!$C$8,IF(H1734&gt;='Product Ratings'!$D$9,'Product Ratings'!$C$9)))))</f>
        <v>2</v>
      </c>
      <c r="S1734" s="99">
        <f>IF(AND(D1734&lt;='Product Ratings'!$I$5,D1734&gt;='Product Ratings'!$H$5),'Product Ratings'!$F$5,IF(AND(D1734&lt;='Product Ratings'!$I$6,D1734&gt;='Product Ratings'!$H$6),'Product Ratings'!$F$6,IF(AND(D1734&lt;='Product Ratings'!$I$7,I1734&gt;='Product Ratings'!$H$7),'Product Ratings'!$F$7,IF(AND(D1734&lt;='Product Ratings'!$I$8,D1734&gt;='Product Ratings'!$H$8),'Product Ratings'!$F$8,IF(D1734&gt;='Product Ratings'!$H$9,'Product Ratings'!$F$9)))))</f>
        <v>2</v>
      </c>
      <c r="T1734" s="99">
        <f>IF(AND(O1734&lt;='Product Ratings'!$M$5,O1734&gt;='Product Ratings'!$L$5),'Product Ratings'!$J$5,IF(AND(O1734&lt;='Product Ratings'!$M$6,O1734&gt;='Product Ratings'!$L$6),'Product Ratings'!$J$6,IF(AND(O1734&lt;='Product Ratings'!$M$7,O1734&gt;='Product Ratings'!$L$7),'Product Ratings'!$J$7,IF(AND(O1734&lt;='Product Ratings'!$M$8,O1734&gt;='Product Ratings'!$L$8),'Product Ratings'!$J$8,IF(O1734&gt;='Product Ratings'!$L$9,'Product Ratings'!$J$9)))))</f>
        <v>5</v>
      </c>
      <c r="U1734" s="99" t="b">
        <f>IF(AND(N1734&lt;='Product Ratings'!$R$5,N1734&gt;='Product Ratings'!$Q$5),'Product Ratings'!$O$5,IF(AND(N1734&lt;='Product Ratings'!$R$6,N1734&gt;='Product Ratings'!$Q$6),'Product Ratings'!$O$6,IF(AND(N1734&lt;='Product Ratings'!$R$7,N1734&gt;='Product Ratings'!$Q$7),'Product Ratings'!$O$7,IF(AND(N1734&lt;='Product Ratings'!$R$8,N1734&gt;='Product Ratings'!$Q$8),'Product Ratings'!$O$8,IF(N1734&gt;='Product Ratings'!$Q$9,'Product Ratings'!$O$9)))))</f>
        <v>0</v>
      </c>
      <c r="V1734" s="99">
        <f>IF(AND(P1734&lt;='Product Ratings'!$V$5,P1734&gt;='Product Ratings'!$U$5),'Product Ratings'!$S$5,IF(AND(P1734&lt;='Product Ratings'!$V$6,P1734&gt;='Product Ratings'!$U$6),'Product Ratings'!$S$6,IF(AND(P1734&lt;='Product Ratings'!$V$7,P1734&gt;='Product Ratings'!$U$7),'Product Ratings'!$S$7,IF(AND(P1734&lt;='Product Ratings'!$V$8,P1734&gt;='Product Ratings'!$U$8),'Product Ratings'!$S$8,IF(P1734&gt;='Product Ratings'!$U$9,'Product Ratings'!$S$9)))))</f>
        <v>5</v>
      </c>
      <c r="W1734" s="135">
        <f t="shared" si="6"/>
        <v>14</v>
      </c>
      <c r="X1734" s="90"/>
      <c r="Y1734" s="90"/>
      <c r="Z1734" s="90"/>
      <c r="AA1734" s="90"/>
      <c r="AB1734" s="90"/>
    </row>
    <row r="1735" ht="12.75" customHeight="1">
      <c r="A1735" s="87"/>
      <c r="B1735" s="90"/>
      <c r="C1735" s="90"/>
      <c r="D1735" s="126">
        <v>1.0</v>
      </c>
      <c r="E1735" s="127">
        <v>45.22</v>
      </c>
      <c r="F1735" s="128">
        <f t="shared" si="7"/>
        <v>29.393</v>
      </c>
      <c r="G1735" s="129">
        <f t="shared" si="1"/>
        <v>15.827</v>
      </c>
      <c r="H1735" s="130">
        <f t="shared" si="2"/>
        <v>0.35</v>
      </c>
      <c r="I1735" s="131">
        <v>44883.0</v>
      </c>
      <c r="J1735" s="132">
        <v>44919.0</v>
      </c>
      <c r="K1735" s="123"/>
      <c r="L1735" s="90"/>
      <c r="M1735" s="133">
        <f t="shared" si="3"/>
        <v>45.22</v>
      </c>
      <c r="N1735" s="99"/>
      <c r="O1735" s="133">
        <f t="shared" si="5"/>
        <v>29.393</v>
      </c>
      <c r="P1735" s="134">
        <v>0.92</v>
      </c>
      <c r="Q1735" s="90"/>
      <c r="R1735" s="99">
        <f>IF(AND(H1735&lt;='Product Ratings'!$E$5,H1735&gt;='Product Ratings'!$D$5),'Product Ratings'!$C$5,IF(AND(H1735&lt;='Product Ratings'!$E$6,H1735&gt;='Product Ratings'!$D$6),'Product Ratings'!$C$6,IF(AND(H1735&lt;='Product Ratings'!$E$7,H1735&gt;='Product Ratings'!$D$7),'Product Ratings'!$C$7,IF(AND(H1735&lt;='Product Ratings'!$E$8,H1735&gt;='Product Ratings'!$D$8),'Product Ratings'!$C$8,IF(H1735&gt;='Product Ratings'!$D$9,'Product Ratings'!$C$9)))))</f>
        <v>2</v>
      </c>
      <c r="S1735" s="99">
        <f>IF(AND(D1735&lt;='Product Ratings'!$I$5,D1735&gt;='Product Ratings'!$H$5),'Product Ratings'!$F$5,IF(AND(D1735&lt;='Product Ratings'!$I$6,D1735&gt;='Product Ratings'!$H$6),'Product Ratings'!$F$6,IF(AND(D1735&lt;='Product Ratings'!$I$7,I1735&gt;='Product Ratings'!$H$7),'Product Ratings'!$F$7,IF(AND(D1735&lt;='Product Ratings'!$I$8,D1735&gt;='Product Ratings'!$H$8),'Product Ratings'!$F$8,IF(D1735&gt;='Product Ratings'!$H$9,'Product Ratings'!$F$9)))))</f>
        <v>1</v>
      </c>
      <c r="T1735" s="99">
        <f>IF(AND(O1735&lt;='Product Ratings'!$M$5,O1735&gt;='Product Ratings'!$L$5),'Product Ratings'!$J$5,IF(AND(O1735&lt;='Product Ratings'!$M$6,O1735&gt;='Product Ratings'!$L$6),'Product Ratings'!$J$6,IF(AND(O1735&lt;='Product Ratings'!$M$7,O1735&gt;='Product Ratings'!$L$7),'Product Ratings'!$J$7,IF(AND(O1735&lt;='Product Ratings'!$M$8,O1735&gt;='Product Ratings'!$L$8),'Product Ratings'!$J$8,IF(O1735&gt;='Product Ratings'!$L$9,'Product Ratings'!$J$9)))))</f>
        <v>4</v>
      </c>
      <c r="U1735" s="99" t="b">
        <f>IF(AND(N1735&lt;='Product Ratings'!$R$5,N1735&gt;='Product Ratings'!$Q$5),'Product Ratings'!$O$5,IF(AND(N1735&lt;='Product Ratings'!$R$6,N1735&gt;='Product Ratings'!$Q$6),'Product Ratings'!$O$6,IF(AND(N1735&lt;='Product Ratings'!$R$7,N1735&gt;='Product Ratings'!$Q$7),'Product Ratings'!$O$7,IF(AND(N1735&lt;='Product Ratings'!$R$8,N1735&gt;='Product Ratings'!$Q$8),'Product Ratings'!$O$8,IF(N1735&gt;='Product Ratings'!$Q$9,'Product Ratings'!$O$9)))))</f>
        <v>0</v>
      </c>
      <c r="V1735" s="99">
        <f>IF(AND(P1735&lt;='Product Ratings'!$V$5,P1735&gt;='Product Ratings'!$U$5),'Product Ratings'!$S$5,IF(AND(P1735&lt;='Product Ratings'!$V$6,P1735&gt;='Product Ratings'!$U$6),'Product Ratings'!$S$6,IF(AND(P1735&lt;='Product Ratings'!$V$7,P1735&gt;='Product Ratings'!$U$7),'Product Ratings'!$S$7,IF(AND(P1735&lt;='Product Ratings'!$V$8,P1735&gt;='Product Ratings'!$U$8),'Product Ratings'!$S$8,IF(P1735&gt;='Product Ratings'!$U$9,'Product Ratings'!$S$9)))))</f>
        <v>5</v>
      </c>
      <c r="W1735" s="135">
        <f t="shared" si="6"/>
        <v>12</v>
      </c>
      <c r="X1735" s="90"/>
      <c r="Y1735" s="90"/>
      <c r="Z1735" s="90"/>
      <c r="AA1735" s="90"/>
      <c r="AB1735" s="90"/>
    </row>
    <row r="1736" ht="12.75" customHeight="1">
      <c r="A1736" s="87"/>
      <c r="B1736" s="90"/>
      <c r="C1736" s="90"/>
      <c r="D1736" s="126">
        <v>2.0</v>
      </c>
      <c r="E1736" s="127">
        <v>45.22</v>
      </c>
      <c r="F1736" s="128">
        <f t="shared" si="7"/>
        <v>29.393</v>
      </c>
      <c r="G1736" s="129">
        <f t="shared" si="1"/>
        <v>15.827</v>
      </c>
      <c r="H1736" s="130">
        <f t="shared" si="2"/>
        <v>0.35</v>
      </c>
      <c r="I1736" s="131">
        <v>44884.0</v>
      </c>
      <c r="J1736" s="132">
        <v>44920.0</v>
      </c>
      <c r="K1736" s="123"/>
      <c r="L1736" s="90"/>
      <c r="M1736" s="133">
        <f t="shared" si="3"/>
        <v>22.61</v>
      </c>
      <c r="N1736" s="99"/>
      <c r="O1736" s="133">
        <f t="shared" si="5"/>
        <v>14.6965</v>
      </c>
      <c r="P1736" s="134">
        <v>0.26</v>
      </c>
      <c r="Q1736" s="90"/>
      <c r="R1736" s="99">
        <f>IF(AND(H1736&lt;='Product Ratings'!$E$5,H1736&gt;='Product Ratings'!$D$5),'Product Ratings'!$C$5,IF(AND(H1736&lt;='Product Ratings'!$E$6,H1736&gt;='Product Ratings'!$D$6),'Product Ratings'!$C$6,IF(AND(H1736&lt;='Product Ratings'!$E$7,H1736&gt;='Product Ratings'!$D$7),'Product Ratings'!$C$7,IF(AND(H1736&lt;='Product Ratings'!$E$8,H1736&gt;='Product Ratings'!$D$8),'Product Ratings'!$C$8,IF(H1736&gt;='Product Ratings'!$D$9,'Product Ratings'!$C$9)))))</f>
        <v>2</v>
      </c>
      <c r="S1736" s="99">
        <f>IF(AND(D1736&lt;='Product Ratings'!$I$5,D1736&gt;='Product Ratings'!$H$5),'Product Ratings'!$F$5,IF(AND(D1736&lt;='Product Ratings'!$I$6,D1736&gt;='Product Ratings'!$H$6),'Product Ratings'!$F$6,IF(AND(D1736&lt;='Product Ratings'!$I$7,I1736&gt;='Product Ratings'!$H$7),'Product Ratings'!$F$7,IF(AND(D1736&lt;='Product Ratings'!$I$8,D1736&gt;='Product Ratings'!$H$8),'Product Ratings'!$F$8,IF(D1736&gt;='Product Ratings'!$H$9,'Product Ratings'!$F$9)))))</f>
        <v>1</v>
      </c>
      <c r="T1736" s="99">
        <f>IF(AND(O1736&lt;='Product Ratings'!$M$5,O1736&gt;='Product Ratings'!$L$5),'Product Ratings'!$J$5,IF(AND(O1736&lt;='Product Ratings'!$M$6,O1736&gt;='Product Ratings'!$L$6),'Product Ratings'!$J$6,IF(AND(O1736&lt;='Product Ratings'!$M$7,O1736&gt;='Product Ratings'!$L$7),'Product Ratings'!$J$7,IF(AND(O1736&lt;='Product Ratings'!$M$8,O1736&gt;='Product Ratings'!$L$8),'Product Ratings'!$J$8,IF(O1736&gt;='Product Ratings'!$L$9,'Product Ratings'!$J$9)))))</f>
        <v>5</v>
      </c>
      <c r="U1736" s="99" t="b">
        <f>IF(AND(N1736&lt;='Product Ratings'!$R$5,N1736&gt;='Product Ratings'!$Q$5),'Product Ratings'!$O$5,IF(AND(N1736&lt;='Product Ratings'!$R$6,N1736&gt;='Product Ratings'!$Q$6),'Product Ratings'!$O$6,IF(AND(N1736&lt;='Product Ratings'!$R$7,N1736&gt;='Product Ratings'!$Q$7),'Product Ratings'!$O$7,IF(AND(N1736&lt;='Product Ratings'!$R$8,N1736&gt;='Product Ratings'!$Q$8),'Product Ratings'!$O$8,IF(N1736&gt;='Product Ratings'!$Q$9,'Product Ratings'!$O$9)))))</f>
        <v>0</v>
      </c>
      <c r="V1736" s="99">
        <f>IF(AND(P1736&lt;='Product Ratings'!$V$5,P1736&gt;='Product Ratings'!$U$5),'Product Ratings'!$S$5,IF(AND(P1736&lt;='Product Ratings'!$V$6,P1736&gt;='Product Ratings'!$U$6),'Product Ratings'!$S$6,IF(AND(P1736&lt;='Product Ratings'!$V$7,P1736&gt;='Product Ratings'!$U$7),'Product Ratings'!$S$7,IF(AND(P1736&lt;='Product Ratings'!$V$8,P1736&gt;='Product Ratings'!$U$8),'Product Ratings'!$S$8,IF(P1736&gt;='Product Ratings'!$U$9,'Product Ratings'!$S$9)))))</f>
        <v>3</v>
      </c>
      <c r="W1736" s="135">
        <f t="shared" si="6"/>
        <v>11</v>
      </c>
      <c r="X1736" s="90"/>
      <c r="Y1736" s="90"/>
      <c r="Z1736" s="90"/>
      <c r="AA1736" s="90"/>
      <c r="AB1736" s="90"/>
    </row>
    <row r="1737" ht="12.75" customHeight="1">
      <c r="A1737" s="87"/>
      <c r="B1737" s="90"/>
      <c r="C1737" s="90"/>
      <c r="D1737" s="126">
        <v>3.0</v>
      </c>
      <c r="E1737" s="127">
        <v>155.97</v>
      </c>
      <c r="F1737" s="128">
        <f t="shared" si="7"/>
        <v>101.3805</v>
      </c>
      <c r="G1737" s="129">
        <f t="shared" si="1"/>
        <v>54.5895</v>
      </c>
      <c r="H1737" s="130">
        <f t="shared" si="2"/>
        <v>0.35</v>
      </c>
      <c r="I1737" s="131">
        <v>44885.0</v>
      </c>
      <c r="J1737" s="132">
        <v>44921.0</v>
      </c>
      <c r="K1737" s="123"/>
      <c r="L1737" s="90"/>
      <c r="M1737" s="133">
        <f t="shared" si="3"/>
        <v>51.99</v>
      </c>
      <c r="N1737" s="99"/>
      <c r="O1737" s="133">
        <f t="shared" si="5"/>
        <v>33.7935</v>
      </c>
      <c r="P1737" s="134">
        <v>0.15</v>
      </c>
      <c r="Q1737" s="90"/>
      <c r="R1737" s="99">
        <f>IF(AND(H1737&lt;='Product Ratings'!$E$5,H1737&gt;='Product Ratings'!$D$5),'Product Ratings'!$C$5,IF(AND(H1737&lt;='Product Ratings'!$E$6,H1737&gt;='Product Ratings'!$D$6),'Product Ratings'!$C$6,IF(AND(H1737&lt;='Product Ratings'!$E$7,H1737&gt;='Product Ratings'!$D$7),'Product Ratings'!$C$7,IF(AND(H1737&lt;='Product Ratings'!$E$8,H1737&gt;='Product Ratings'!$D$8),'Product Ratings'!$C$8,IF(H1737&gt;='Product Ratings'!$D$9,'Product Ratings'!$C$9)))))</f>
        <v>2</v>
      </c>
      <c r="S1737" s="99">
        <f>IF(AND(D1737&lt;='Product Ratings'!$I$5,D1737&gt;='Product Ratings'!$H$5),'Product Ratings'!$F$5,IF(AND(D1737&lt;='Product Ratings'!$I$6,D1737&gt;='Product Ratings'!$H$6),'Product Ratings'!$F$6,IF(AND(D1737&lt;='Product Ratings'!$I$7,I1737&gt;='Product Ratings'!$H$7),'Product Ratings'!$F$7,IF(AND(D1737&lt;='Product Ratings'!$I$8,D1737&gt;='Product Ratings'!$H$8),'Product Ratings'!$F$8,IF(D1737&gt;='Product Ratings'!$H$9,'Product Ratings'!$F$9)))))</f>
        <v>1</v>
      </c>
      <c r="T1737" s="99">
        <f>IF(AND(O1737&lt;='Product Ratings'!$M$5,O1737&gt;='Product Ratings'!$L$5),'Product Ratings'!$J$5,IF(AND(O1737&lt;='Product Ratings'!$M$6,O1737&gt;='Product Ratings'!$L$6),'Product Ratings'!$J$6,IF(AND(O1737&lt;='Product Ratings'!$M$7,O1737&gt;='Product Ratings'!$L$7),'Product Ratings'!$J$7,IF(AND(O1737&lt;='Product Ratings'!$M$8,O1737&gt;='Product Ratings'!$L$8),'Product Ratings'!$J$8,IF(O1737&gt;='Product Ratings'!$L$9,'Product Ratings'!$J$9)))))</f>
        <v>4</v>
      </c>
      <c r="U1737" s="99" t="b">
        <f>IF(AND(N1737&lt;='Product Ratings'!$R$5,N1737&gt;='Product Ratings'!$Q$5),'Product Ratings'!$O$5,IF(AND(N1737&lt;='Product Ratings'!$R$6,N1737&gt;='Product Ratings'!$Q$6),'Product Ratings'!$O$6,IF(AND(N1737&lt;='Product Ratings'!$R$7,N1737&gt;='Product Ratings'!$Q$7),'Product Ratings'!$O$7,IF(AND(N1737&lt;='Product Ratings'!$R$8,N1737&gt;='Product Ratings'!$Q$8),'Product Ratings'!$O$8,IF(N1737&gt;='Product Ratings'!$Q$9,'Product Ratings'!$O$9)))))</f>
        <v>0</v>
      </c>
      <c r="V1737" s="99">
        <f>IF(AND(P1737&lt;='Product Ratings'!$V$5,P1737&gt;='Product Ratings'!$U$5),'Product Ratings'!$S$5,IF(AND(P1737&lt;='Product Ratings'!$V$6,P1737&gt;='Product Ratings'!$U$6),'Product Ratings'!$S$6,IF(AND(P1737&lt;='Product Ratings'!$V$7,P1737&gt;='Product Ratings'!$U$7),'Product Ratings'!$S$7,IF(AND(P1737&lt;='Product Ratings'!$V$8,P1737&gt;='Product Ratings'!$U$8),'Product Ratings'!$S$8,IF(P1737&gt;='Product Ratings'!$U$9,'Product Ratings'!$S$9)))))</f>
        <v>3</v>
      </c>
      <c r="W1737" s="135">
        <f t="shared" si="6"/>
        <v>10</v>
      </c>
      <c r="X1737" s="90"/>
      <c r="Y1737" s="90"/>
      <c r="Z1737" s="90"/>
      <c r="AA1737" s="90"/>
      <c r="AB1737" s="90"/>
    </row>
    <row r="1738" ht="12.75" customHeight="1">
      <c r="A1738" s="87"/>
      <c r="B1738" s="90"/>
      <c r="C1738" s="90"/>
      <c r="D1738" s="126">
        <v>4.0</v>
      </c>
      <c r="E1738" s="127">
        <v>625.7</v>
      </c>
      <c r="F1738" s="128">
        <f t="shared" si="7"/>
        <v>406.705</v>
      </c>
      <c r="G1738" s="129">
        <f t="shared" si="1"/>
        <v>218.995</v>
      </c>
      <c r="H1738" s="130">
        <f t="shared" si="2"/>
        <v>0.35</v>
      </c>
      <c r="I1738" s="131">
        <v>44886.0</v>
      </c>
      <c r="J1738" s="132">
        <v>44922.0</v>
      </c>
      <c r="K1738" s="123"/>
      <c r="L1738" s="90"/>
      <c r="M1738" s="133">
        <f t="shared" si="3"/>
        <v>156.425</v>
      </c>
      <c r="N1738" s="99"/>
      <c r="O1738" s="133">
        <f t="shared" si="5"/>
        <v>101.67625</v>
      </c>
      <c r="P1738" s="134">
        <v>0.34</v>
      </c>
      <c r="Q1738" s="90"/>
      <c r="R1738" s="99">
        <f>IF(AND(H1738&lt;='Product Ratings'!$E$5,H1738&gt;='Product Ratings'!$D$5),'Product Ratings'!$C$5,IF(AND(H1738&lt;='Product Ratings'!$E$6,H1738&gt;='Product Ratings'!$D$6),'Product Ratings'!$C$6,IF(AND(H1738&lt;='Product Ratings'!$E$7,H1738&gt;='Product Ratings'!$D$7),'Product Ratings'!$C$7,IF(AND(H1738&lt;='Product Ratings'!$E$8,H1738&gt;='Product Ratings'!$D$8),'Product Ratings'!$C$8,IF(H1738&gt;='Product Ratings'!$D$9,'Product Ratings'!$C$9)))))</f>
        <v>2</v>
      </c>
      <c r="S1738" s="99">
        <f>IF(AND(D1738&lt;='Product Ratings'!$I$5,D1738&gt;='Product Ratings'!$H$5),'Product Ratings'!$F$5,IF(AND(D1738&lt;='Product Ratings'!$I$6,D1738&gt;='Product Ratings'!$H$6),'Product Ratings'!$F$6,IF(AND(D1738&lt;='Product Ratings'!$I$7,I1738&gt;='Product Ratings'!$H$7),'Product Ratings'!$F$7,IF(AND(D1738&lt;='Product Ratings'!$I$8,D1738&gt;='Product Ratings'!$H$8),'Product Ratings'!$F$8,IF(D1738&gt;='Product Ratings'!$H$9,'Product Ratings'!$F$9)))))</f>
        <v>1</v>
      </c>
      <c r="T1738" s="99">
        <f>IF(AND(O1738&lt;='Product Ratings'!$M$5,O1738&gt;='Product Ratings'!$L$5),'Product Ratings'!$J$5,IF(AND(O1738&lt;='Product Ratings'!$M$6,O1738&gt;='Product Ratings'!$L$6),'Product Ratings'!$J$6,IF(AND(O1738&lt;='Product Ratings'!$M$7,O1738&gt;='Product Ratings'!$L$7),'Product Ratings'!$J$7,IF(AND(O1738&lt;='Product Ratings'!$M$8,O1738&gt;='Product Ratings'!$L$8),'Product Ratings'!$J$8,IF(O1738&gt;='Product Ratings'!$L$9,'Product Ratings'!$J$9)))))</f>
        <v>2</v>
      </c>
      <c r="U1738" s="99" t="b">
        <f>IF(AND(N1738&lt;='Product Ratings'!$R$5,N1738&gt;='Product Ratings'!$Q$5),'Product Ratings'!$O$5,IF(AND(N1738&lt;='Product Ratings'!$R$6,N1738&gt;='Product Ratings'!$Q$6),'Product Ratings'!$O$6,IF(AND(N1738&lt;='Product Ratings'!$R$7,N1738&gt;='Product Ratings'!$Q$7),'Product Ratings'!$O$7,IF(AND(N1738&lt;='Product Ratings'!$R$8,N1738&gt;='Product Ratings'!$Q$8),'Product Ratings'!$O$8,IF(N1738&gt;='Product Ratings'!$Q$9,'Product Ratings'!$O$9)))))</f>
        <v>0</v>
      </c>
      <c r="V1738" s="99">
        <f>IF(AND(P1738&lt;='Product Ratings'!$V$5,P1738&gt;='Product Ratings'!$U$5),'Product Ratings'!$S$5,IF(AND(P1738&lt;='Product Ratings'!$V$6,P1738&gt;='Product Ratings'!$U$6),'Product Ratings'!$S$6,IF(AND(P1738&lt;='Product Ratings'!$V$7,P1738&gt;='Product Ratings'!$U$7),'Product Ratings'!$S$7,IF(AND(P1738&lt;='Product Ratings'!$V$8,P1738&gt;='Product Ratings'!$U$8),'Product Ratings'!$S$8,IF(P1738&gt;='Product Ratings'!$U$9,'Product Ratings'!$S$9)))))</f>
        <v>4</v>
      </c>
      <c r="W1738" s="135">
        <f t="shared" si="6"/>
        <v>9</v>
      </c>
      <c r="X1738" s="90"/>
      <c r="Y1738" s="90"/>
      <c r="Z1738" s="90"/>
      <c r="AA1738" s="90"/>
      <c r="AB1738" s="90"/>
    </row>
    <row r="1739" ht="12.75" customHeight="1">
      <c r="A1739" s="87"/>
      <c r="B1739" s="90"/>
      <c r="C1739" s="90"/>
      <c r="D1739" s="126">
        <v>5.0</v>
      </c>
      <c r="E1739" s="127">
        <v>625.7</v>
      </c>
      <c r="F1739" s="128">
        <f t="shared" si="7"/>
        <v>406.705</v>
      </c>
      <c r="G1739" s="129">
        <f t="shared" si="1"/>
        <v>218.995</v>
      </c>
      <c r="H1739" s="130">
        <f t="shared" si="2"/>
        <v>0.35</v>
      </c>
      <c r="I1739" s="131">
        <v>44887.0</v>
      </c>
      <c r="J1739" s="132">
        <v>44923.0</v>
      </c>
      <c r="K1739" s="123"/>
      <c r="L1739" s="90"/>
      <c r="M1739" s="133">
        <f t="shared" si="3"/>
        <v>125.14</v>
      </c>
      <c r="N1739" s="99"/>
      <c r="O1739" s="133">
        <f t="shared" si="5"/>
        <v>81.341</v>
      </c>
      <c r="P1739" s="134">
        <v>0.35</v>
      </c>
      <c r="Q1739" s="90"/>
      <c r="R1739" s="99">
        <f>IF(AND(H1739&lt;='Product Ratings'!$E$5,H1739&gt;='Product Ratings'!$D$5),'Product Ratings'!$C$5,IF(AND(H1739&lt;='Product Ratings'!$E$6,H1739&gt;='Product Ratings'!$D$6),'Product Ratings'!$C$6,IF(AND(H1739&lt;='Product Ratings'!$E$7,H1739&gt;='Product Ratings'!$D$7),'Product Ratings'!$C$7,IF(AND(H1739&lt;='Product Ratings'!$E$8,H1739&gt;='Product Ratings'!$D$8),'Product Ratings'!$C$8,IF(H1739&gt;='Product Ratings'!$D$9,'Product Ratings'!$C$9)))))</f>
        <v>2</v>
      </c>
      <c r="S1739" s="99">
        <f>IF(AND(D1739&lt;='Product Ratings'!$I$5,D1739&gt;='Product Ratings'!$H$5),'Product Ratings'!$F$5,IF(AND(D1739&lt;='Product Ratings'!$I$6,D1739&gt;='Product Ratings'!$H$6),'Product Ratings'!$F$6,IF(AND(D1739&lt;='Product Ratings'!$I$7,I1739&gt;='Product Ratings'!$H$7),'Product Ratings'!$F$7,IF(AND(D1739&lt;='Product Ratings'!$I$8,D1739&gt;='Product Ratings'!$H$8),'Product Ratings'!$F$8,IF(D1739&gt;='Product Ratings'!$H$9,'Product Ratings'!$F$9)))))</f>
        <v>1</v>
      </c>
      <c r="T1739" s="99">
        <f>IF(AND(O1739&lt;='Product Ratings'!$M$5,O1739&gt;='Product Ratings'!$L$5),'Product Ratings'!$J$5,IF(AND(O1739&lt;='Product Ratings'!$M$6,O1739&gt;='Product Ratings'!$L$6),'Product Ratings'!$J$6,IF(AND(O1739&lt;='Product Ratings'!$M$7,O1739&gt;='Product Ratings'!$L$7),'Product Ratings'!$J$7,IF(AND(O1739&lt;='Product Ratings'!$M$8,O1739&gt;='Product Ratings'!$L$8),'Product Ratings'!$J$8,IF(O1739&gt;='Product Ratings'!$L$9,'Product Ratings'!$J$9)))))</f>
        <v>2</v>
      </c>
      <c r="U1739" s="99" t="b">
        <f>IF(AND(N1739&lt;='Product Ratings'!$R$5,N1739&gt;='Product Ratings'!$Q$5),'Product Ratings'!$O$5,IF(AND(N1739&lt;='Product Ratings'!$R$6,N1739&gt;='Product Ratings'!$Q$6),'Product Ratings'!$O$6,IF(AND(N1739&lt;='Product Ratings'!$R$7,N1739&gt;='Product Ratings'!$Q$7),'Product Ratings'!$O$7,IF(AND(N1739&lt;='Product Ratings'!$R$8,N1739&gt;='Product Ratings'!$Q$8),'Product Ratings'!$O$8,IF(N1739&gt;='Product Ratings'!$Q$9,'Product Ratings'!$O$9)))))</f>
        <v>0</v>
      </c>
      <c r="V1739" s="99">
        <f>IF(AND(P1739&lt;='Product Ratings'!$V$5,P1739&gt;='Product Ratings'!$U$5),'Product Ratings'!$S$5,IF(AND(P1739&lt;='Product Ratings'!$V$6,P1739&gt;='Product Ratings'!$U$6),'Product Ratings'!$S$6,IF(AND(P1739&lt;='Product Ratings'!$V$7,P1739&gt;='Product Ratings'!$U$7),'Product Ratings'!$S$7,IF(AND(P1739&lt;='Product Ratings'!$V$8,P1739&gt;='Product Ratings'!$U$8),'Product Ratings'!$S$8,IF(P1739&gt;='Product Ratings'!$U$9,'Product Ratings'!$S$9)))))</f>
        <v>4</v>
      </c>
      <c r="W1739" s="135">
        <f t="shared" si="6"/>
        <v>9</v>
      </c>
      <c r="X1739" s="90"/>
      <c r="Y1739" s="90"/>
      <c r="Z1739" s="90"/>
      <c r="AA1739" s="90"/>
      <c r="AB1739" s="90"/>
    </row>
    <row r="1740" ht="12.75" customHeight="1">
      <c r="A1740" s="87"/>
      <c r="B1740" s="90"/>
      <c r="C1740" s="90"/>
      <c r="D1740" s="126">
        <v>6.0</v>
      </c>
      <c r="E1740" s="127">
        <v>206.09</v>
      </c>
      <c r="F1740" s="128">
        <f t="shared" si="7"/>
        <v>133.9585</v>
      </c>
      <c r="G1740" s="129">
        <f t="shared" si="1"/>
        <v>72.1315</v>
      </c>
      <c r="H1740" s="130">
        <f t="shared" si="2"/>
        <v>0.35</v>
      </c>
      <c r="I1740" s="131">
        <v>44888.0</v>
      </c>
      <c r="J1740" s="132">
        <v>44924.0</v>
      </c>
      <c r="K1740" s="123"/>
      <c r="L1740" s="90"/>
      <c r="M1740" s="133">
        <f t="shared" si="3"/>
        <v>34.34833333</v>
      </c>
      <c r="N1740" s="99"/>
      <c r="O1740" s="133">
        <f t="shared" si="5"/>
        <v>22.32641667</v>
      </c>
      <c r="P1740" s="134">
        <v>0.65</v>
      </c>
      <c r="Q1740" s="90"/>
      <c r="R1740" s="99">
        <f>IF(AND(H1740&lt;='Product Ratings'!$E$5,H1740&gt;='Product Ratings'!$D$5),'Product Ratings'!$C$5,IF(AND(H1740&lt;='Product Ratings'!$E$6,H1740&gt;='Product Ratings'!$D$6),'Product Ratings'!$C$6,IF(AND(H1740&lt;='Product Ratings'!$E$7,H1740&gt;='Product Ratings'!$D$7),'Product Ratings'!$C$7,IF(AND(H1740&lt;='Product Ratings'!$E$8,H1740&gt;='Product Ratings'!$D$8),'Product Ratings'!$C$8,IF(H1740&gt;='Product Ratings'!$D$9,'Product Ratings'!$C$9)))))</f>
        <v>2</v>
      </c>
      <c r="S1740" s="99">
        <f>IF(AND(D1740&lt;='Product Ratings'!$I$5,D1740&gt;='Product Ratings'!$H$5),'Product Ratings'!$F$5,IF(AND(D1740&lt;='Product Ratings'!$I$6,D1740&gt;='Product Ratings'!$H$6),'Product Ratings'!$F$6,IF(AND(D1740&lt;='Product Ratings'!$I$7,I1740&gt;='Product Ratings'!$H$7),'Product Ratings'!$F$7,IF(AND(D1740&lt;='Product Ratings'!$I$8,D1740&gt;='Product Ratings'!$H$8),'Product Ratings'!$F$8,IF(D1740&gt;='Product Ratings'!$H$9,'Product Ratings'!$F$9)))))</f>
        <v>2</v>
      </c>
      <c r="T1740" s="99">
        <f>IF(AND(O1740&lt;='Product Ratings'!$M$5,O1740&gt;='Product Ratings'!$L$5),'Product Ratings'!$J$5,IF(AND(O1740&lt;='Product Ratings'!$M$6,O1740&gt;='Product Ratings'!$L$6),'Product Ratings'!$J$6,IF(AND(O1740&lt;='Product Ratings'!$M$7,O1740&gt;='Product Ratings'!$L$7),'Product Ratings'!$J$7,IF(AND(O1740&lt;='Product Ratings'!$M$8,O1740&gt;='Product Ratings'!$L$8),'Product Ratings'!$J$8,IF(O1740&gt;='Product Ratings'!$L$9,'Product Ratings'!$J$9)))))</f>
        <v>5</v>
      </c>
      <c r="U1740" s="99" t="b">
        <f>IF(AND(N1740&lt;='Product Ratings'!$R$5,N1740&gt;='Product Ratings'!$Q$5),'Product Ratings'!$O$5,IF(AND(N1740&lt;='Product Ratings'!$R$6,N1740&gt;='Product Ratings'!$Q$6),'Product Ratings'!$O$6,IF(AND(N1740&lt;='Product Ratings'!$R$7,N1740&gt;='Product Ratings'!$Q$7),'Product Ratings'!$O$7,IF(AND(N1740&lt;='Product Ratings'!$R$8,N1740&gt;='Product Ratings'!$Q$8),'Product Ratings'!$O$8,IF(N1740&gt;='Product Ratings'!$Q$9,'Product Ratings'!$O$9)))))</f>
        <v>0</v>
      </c>
      <c r="V1740" s="99">
        <f>IF(AND(P1740&lt;='Product Ratings'!$V$5,P1740&gt;='Product Ratings'!$U$5),'Product Ratings'!$S$5,IF(AND(P1740&lt;='Product Ratings'!$V$6,P1740&gt;='Product Ratings'!$U$6),'Product Ratings'!$S$6,IF(AND(P1740&lt;='Product Ratings'!$V$7,P1740&gt;='Product Ratings'!$U$7),'Product Ratings'!$S$7,IF(AND(P1740&lt;='Product Ratings'!$V$8,P1740&gt;='Product Ratings'!$U$8),'Product Ratings'!$S$8,IF(P1740&gt;='Product Ratings'!$U$9,'Product Ratings'!$S$9)))))</f>
        <v>5</v>
      </c>
      <c r="W1740" s="135">
        <f t="shared" si="6"/>
        <v>14</v>
      </c>
      <c r="X1740" s="90"/>
      <c r="Y1740" s="90"/>
      <c r="Z1740" s="90"/>
      <c r="AA1740" s="90"/>
      <c r="AB1740" s="90"/>
    </row>
    <row r="1741" ht="12.75" customHeight="1">
      <c r="A1741" s="87"/>
      <c r="B1741" s="90"/>
      <c r="C1741" s="90"/>
      <c r="D1741" s="126">
        <v>1.0</v>
      </c>
      <c r="E1741" s="127">
        <v>695.22</v>
      </c>
      <c r="F1741" s="128">
        <f t="shared" si="7"/>
        <v>451.893</v>
      </c>
      <c r="G1741" s="129">
        <f t="shared" si="1"/>
        <v>243.327</v>
      </c>
      <c r="H1741" s="130">
        <f t="shared" si="2"/>
        <v>0.35</v>
      </c>
      <c r="I1741" s="131">
        <v>44889.0</v>
      </c>
      <c r="J1741" s="132">
        <v>44925.0</v>
      </c>
      <c r="K1741" s="123"/>
      <c r="L1741" s="90"/>
      <c r="M1741" s="133">
        <f t="shared" si="3"/>
        <v>695.22</v>
      </c>
      <c r="N1741" s="99"/>
      <c r="O1741" s="133">
        <f t="shared" si="5"/>
        <v>451.893</v>
      </c>
      <c r="P1741" s="134">
        <v>0.45</v>
      </c>
      <c r="Q1741" s="90"/>
      <c r="R1741" s="99">
        <f>IF(AND(H1741&lt;='Product Ratings'!$E$5,H1741&gt;='Product Ratings'!$D$5),'Product Ratings'!$C$5,IF(AND(H1741&lt;='Product Ratings'!$E$6,H1741&gt;='Product Ratings'!$D$6),'Product Ratings'!$C$6,IF(AND(H1741&lt;='Product Ratings'!$E$7,H1741&gt;='Product Ratings'!$D$7),'Product Ratings'!$C$7,IF(AND(H1741&lt;='Product Ratings'!$E$8,H1741&gt;='Product Ratings'!$D$8),'Product Ratings'!$C$8,IF(H1741&gt;='Product Ratings'!$D$9,'Product Ratings'!$C$9)))))</f>
        <v>2</v>
      </c>
      <c r="S1741" s="99">
        <f>IF(AND(D1741&lt;='Product Ratings'!$I$5,D1741&gt;='Product Ratings'!$H$5),'Product Ratings'!$F$5,IF(AND(D1741&lt;='Product Ratings'!$I$6,D1741&gt;='Product Ratings'!$H$6),'Product Ratings'!$F$6,IF(AND(D1741&lt;='Product Ratings'!$I$7,I1741&gt;='Product Ratings'!$H$7),'Product Ratings'!$F$7,IF(AND(D1741&lt;='Product Ratings'!$I$8,D1741&gt;='Product Ratings'!$H$8),'Product Ratings'!$F$8,IF(D1741&gt;='Product Ratings'!$H$9,'Product Ratings'!$F$9)))))</f>
        <v>1</v>
      </c>
      <c r="T1741" s="99">
        <f>IF(AND(O1741&lt;='Product Ratings'!$M$5,O1741&gt;='Product Ratings'!$L$5),'Product Ratings'!$J$5,IF(AND(O1741&lt;='Product Ratings'!$M$6,O1741&gt;='Product Ratings'!$L$6),'Product Ratings'!$J$6,IF(AND(O1741&lt;='Product Ratings'!$M$7,O1741&gt;='Product Ratings'!$L$7),'Product Ratings'!$J$7,IF(AND(O1741&lt;='Product Ratings'!$M$8,O1741&gt;='Product Ratings'!$L$8),'Product Ratings'!$J$8,IF(O1741&gt;='Product Ratings'!$L$9,'Product Ratings'!$J$9)))))</f>
        <v>1</v>
      </c>
      <c r="U1741" s="99" t="b">
        <f>IF(AND(N1741&lt;='Product Ratings'!$R$5,N1741&gt;='Product Ratings'!$Q$5),'Product Ratings'!$O$5,IF(AND(N1741&lt;='Product Ratings'!$R$6,N1741&gt;='Product Ratings'!$Q$6),'Product Ratings'!$O$6,IF(AND(N1741&lt;='Product Ratings'!$R$7,N1741&gt;='Product Ratings'!$Q$7),'Product Ratings'!$O$7,IF(AND(N1741&lt;='Product Ratings'!$R$8,N1741&gt;='Product Ratings'!$Q$8),'Product Ratings'!$O$8,IF(N1741&gt;='Product Ratings'!$Q$9,'Product Ratings'!$O$9)))))</f>
        <v>0</v>
      </c>
      <c r="V1741" s="99">
        <f>IF(AND(P1741&lt;='Product Ratings'!$V$5,P1741&gt;='Product Ratings'!$U$5),'Product Ratings'!$S$5,IF(AND(P1741&lt;='Product Ratings'!$V$6,P1741&gt;='Product Ratings'!$U$6),'Product Ratings'!$S$6,IF(AND(P1741&lt;='Product Ratings'!$V$7,P1741&gt;='Product Ratings'!$U$7),'Product Ratings'!$S$7,IF(AND(P1741&lt;='Product Ratings'!$V$8,P1741&gt;='Product Ratings'!$U$8),'Product Ratings'!$S$8,IF(P1741&gt;='Product Ratings'!$U$9,'Product Ratings'!$S$9)))))</f>
        <v>4</v>
      </c>
      <c r="W1741" s="135">
        <f t="shared" si="6"/>
        <v>8</v>
      </c>
      <c r="X1741" s="90"/>
      <c r="Y1741" s="90"/>
      <c r="Z1741" s="90"/>
      <c r="AA1741" s="90"/>
      <c r="AB1741" s="90"/>
    </row>
    <row r="1742" ht="12.75" customHeight="1">
      <c r="A1742" s="87"/>
      <c r="B1742" s="90"/>
      <c r="C1742" s="90"/>
      <c r="D1742" s="126">
        <v>2.0</v>
      </c>
      <c r="E1742" s="127">
        <v>795.26</v>
      </c>
      <c r="F1742" s="128">
        <f t="shared" si="7"/>
        <v>516.919</v>
      </c>
      <c r="G1742" s="129">
        <f t="shared" si="1"/>
        <v>278.341</v>
      </c>
      <c r="H1742" s="130">
        <f t="shared" si="2"/>
        <v>0.35</v>
      </c>
      <c r="I1742" s="131">
        <v>44890.0</v>
      </c>
      <c r="J1742" s="132">
        <v>44926.0</v>
      </c>
      <c r="K1742" s="123"/>
      <c r="L1742" s="90"/>
      <c r="M1742" s="133">
        <f t="shared" si="3"/>
        <v>397.63</v>
      </c>
      <c r="N1742" s="99"/>
      <c r="O1742" s="133">
        <f t="shared" si="5"/>
        <v>258.4595</v>
      </c>
      <c r="P1742" s="134">
        <v>0.12</v>
      </c>
      <c r="Q1742" s="90"/>
      <c r="R1742" s="99">
        <f>IF(AND(H1742&lt;='Product Ratings'!$E$5,H1742&gt;='Product Ratings'!$D$5),'Product Ratings'!$C$5,IF(AND(H1742&lt;='Product Ratings'!$E$6,H1742&gt;='Product Ratings'!$D$6),'Product Ratings'!$C$6,IF(AND(H1742&lt;='Product Ratings'!$E$7,H1742&gt;='Product Ratings'!$D$7),'Product Ratings'!$C$7,IF(AND(H1742&lt;='Product Ratings'!$E$8,H1742&gt;='Product Ratings'!$D$8),'Product Ratings'!$C$8,IF(H1742&gt;='Product Ratings'!$D$9,'Product Ratings'!$C$9)))))</f>
        <v>2</v>
      </c>
      <c r="S1742" s="99">
        <f>IF(AND(D1742&lt;='Product Ratings'!$I$5,D1742&gt;='Product Ratings'!$H$5),'Product Ratings'!$F$5,IF(AND(D1742&lt;='Product Ratings'!$I$6,D1742&gt;='Product Ratings'!$H$6),'Product Ratings'!$F$6,IF(AND(D1742&lt;='Product Ratings'!$I$7,I1742&gt;='Product Ratings'!$H$7),'Product Ratings'!$F$7,IF(AND(D1742&lt;='Product Ratings'!$I$8,D1742&gt;='Product Ratings'!$H$8),'Product Ratings'!$F$8,IF(D1742&gt;='Product Ratings'!$H$9,'Product Ratings'!$F$9)))))</f>
        <v>1</v>
      </c>
      <c r="T1742" s="99">
        <f>IF(AND(O1742&lt;='Product Ratings'!$M$5,O1742&gt;='Product Ratings'!$L$5),'Product Ratings'!$J$5,IF(AND(O1742&lt;='Product Ratings'!$M$6,O1742&gt;='Product Ratings'!$L$6),'Product Ratings'!$J$6,IF(AND(O1742&lt;='Product Ratings'!$M$7,O1742&gt;='Product Ratings'!$L$7),'Product Ratings'!$J$7,IF(AND(O1742&lt;='Product Ratings'!$M$8,O1742&gt;='Product Ratings'!$L$8),'Product Ratings'!$J$8,IF(O1742&gt;='Product Ratings'!$L$9,'Product Ratings'!$J$9)))))</f>
        <v>1</v>
      </c>
      <c r="U1742" s="99" t="b">
        <f>IF(AND(N1742&lt;='Product Ratings'!$R$5,N1742&gt;='Product Ratings'!$Q$5),'Product Ratings'!$O$5,IF(AND(N1742&lt;='Product Ratings'!$R$6,N1742&gt;='Product Ratings'!$Q$6),'Product Ratings'!$O$6,IF(AND(N1742&lt;='Product Ratings'!$R$7,N1742&gt;='Product Ratings'!$Q$7),'Product Ratings'!$O$7,IF(AND(N1742&lt;='Product Ratings'!$R$8,N1742&gt;='Product Ratings'!$Q$8),'Product Ratings'!$O$8,IF(N1742&gt;='Product Ratings'!$Q$9,'Product Ratings'!$O$9)))))</f>
        <v>0</v>
      </c>
      <c r="V1742" s="99">
        <f>IF(AND(P1742&lt;='Product Ratings'!$V$5,P1742&gt;='Product Ratings'!$U$5),'Product Ratings'!$S$5,IF(AND(P1742&lt;='Product Ratings'!$V$6,P1742&gt;='Product Ratings'!$U$6),'Product Ratings'!$S$6,IF(AND(P1742&lt;='Product Ratings'!$V$7,P1742&gt;='Product Ratings'!$U$7),'Product Ratings'!$S$7,IF(AND(P1742&lt;='Product Ratings'!$V$8,P1742&gt;='Product Ratings'!$U$8),'Product Ratings'!$S$8,IF(P1742&gt;='Product Ratings'!$U$9,'Product Ratings'!$S$9)))))</f>
        <v>2</v>
      </c>
      <c r="W1742" s="135">
        <f t="shared" si="6"/>
        <v>6</v>
      </c>
      <c r="X1742" s="90"/>
      <c r="Y1742" s="90"/>
      <c r="Z1742" s="90"/>
      <c r="AA1742" s="90"/>
      <c r="AB1742" s="90"/>
    </row>
    <row r="1743" ht="12.75" customHeight="1">
      <c r="A1743" s="87"/>
      <c r="B1743" s="90"/>
      <c r="C1743" s="90"/>
      <c r="D1743" s="126">
        <v>3.0</v>
      </c>
      <c r="E1743" s="127">
        <v>200.87</v>
      </c>
      <c r="F1743" s="128">
        <f t="shared" si="7"/>
        <v>130.5655</v>
      </c>
      <c r="G1743" s="129">
        <f t="shared" si="1"/>
        <v>70.3045</v>
      </c>
      <c r="H1743" s="130">
        <f t="shared" si="2"/>
        <v>0.35</v>
      </c>
      <c r="I1743" s="131">
        <v>44891.0</v>
      </c>
      <c r="J1743" s="132">
        <v>44927.0</v>
      </c>
      <c r="K1743" s="123"/>
      <c r="L1743" s="90"/>
      <c r="M1743" s="133">
        <f t="shared" si="3"/>
        <v>66.95666667</v>
      </c>
      <c r="N1743" s="99"/>
      <c r="O1743" s="133">
        <f t="shared" si="5"/>
        <v>43.52183333</v>
      </c>
      <c r="P1743" s="134">
        <v>0.65</v>
      </c>
      <c r="Q1743" s="90"/>
      <c r="R1743" s="99">
        <f>IF(AND(H1743&lt;='Product Ratings'!$E$5,H1743&gt;='Product Ratings'!$D$5),'Product Ratings'!$C$5,IF(AND(H1743&lt;='Product Ratings'!$E$6,H1743&gt;='Product Ratings'!$D$6),'Product Ratings'!$C$6,IF(AND(H1743&lt;='Product Ratings'!$E$7,H1743&gt;='Product Ratings'!$D$7),'Product Ratings'!$C$7,IF(AND(H1743&lt;='Product Ratings'!$E$8,H1743&gt;='Product Ratings'!$D$8),'Product Ratings'!$C$8,IF(H1743&gt;='Product Ratings'!$D$9,'Product Ratings'!$C$9)))))</f>
        <v>2</v>
      </c>
      <c r="S1743" s="99">
        <f>IF(AND(D1743&lt;='Product Ratings'!$I$5,D1743&gt;='Product Ratings'!$H$5),'Product Ratings'!$F$5,IF(AND(D1743&lt;='Product Ratings'!$I$6,D1743&gt;='Product Ratings'!$H$6),'Product Ratings'!$F$6,IF(AND(D1743&lt;='Product Ratings'!$I$7,I1743&gt;='Product Ratings'!$H$7),'Product Ratings'!$F$7,IF(AND(D1743&lt;='Product Ratings'!$I$8,D1743&gt;='Product Ratings'!$H$8),'Product Ratings'!$F$8,IF(D1743&gt;='Product Ratings'!$H$9,'Product Ratings'!$F$9)))))</f>
        <v>1</v>
      </c>
      <c r="T1743" s="99">
        <f>IF(AND(O1743&lt;='Product Ratings'!$M$5,O1743&gt;='Product Ratings'!$L$5),'Product Ratings'!$J$5,IF(AND(O1743&lt;='Product Ratings'!$M$6,O1743&gt;='Product Ratings'!$L$6),'Product Ratings'!$J$6,IF(AND(O1743&lt;='Product Ratings'!$M$7,O1743&gt;='Product Ratings'!$L$7),'Product Ratings'!$J$7,IF(AND(O1743&lt;='Product Ratings'!$M$8,O1743&gt;='Product Ratings'!$L$8),'Product Ratings'!$J$8,IF(O1743&gt;='Product Ratings'!$L$9,'Product Ratings'!$J$9)))))</f>
        <v>3</v>
      </c>
      <c r="U1743" s="99" t="b">
        <f>IF(AND(N1743&lt;='Product Ratings'!$R$5,N1743&gt;='Product Ratings'!$Q$5),'Product Ratings'!$O$5,IF(AND(N1743&lt;='Product Ratings'!$R$6,N1743&gt;='Product Ratings'!$Q$6),'Product Ratings'!$O$6,IF(AND(N1743&lt;='Product Ratings'!$R$7,N1743&gt;='Product Ratings'!$Q$7),'Product Ratings'!$O$7,IF(AND(N1743&lt;='Product Ratings'!$R$8,N1743&gt;='Product Ratings'!$Q$8),'Product Ratings'!$O$8,IF(N1743&gt;='Product Ratings'!$Q$9,'Product Ratings'!$O$9)))))</f>
        <v>0</v>
      </c>
      <c r="V1743" s="99">
        <f>IF(AND(P1743&lt;='Product Ratings'!$V$5,P1743&gt;='Product Ratings'!$U$5),'Product Ratings'!$S$5,IF(AND(P1743&lt;='Product Ratings'!$V$6,P1743&gt;='Product Ratings'!$U$6),'Product Ratings'!$S$6,IF(AND(P1743&lt;='Product Ratings'!$V$7,P1743&gt;='Product Ratings'!$U$7),'Product Ratings'!$S$7,IF(AND(P1743&lt;='Product Ratings'!$V$8,P1743&gt;='Product Ratings'!$U$8),'Product Ratings'!$S$8,IF(P1743&gt;='Product Ratings'!$U$9,'Product Ratings'!$S$9)))))</f>
        <v>5</v>
      </c>
      <c r="W1743" s="135">
        <f t="shared" si="6"/>
        <v>11</v>
      </c>
      <c r="X1743" s="90"/>
      <c r="Y1743" s="90"/>
      <c r="Z1743" s="90"/>
      <c r="AA1743" s="90"/>
      <c r="AB1743" s="90"/>
    </row>
    <row r="1744" ht="12.75" customHeight="1">
      <c r="A1744" s="87"/>
      <c r="B1744" s="90"/>
      <c r="C1744" s="90"/>
      <c r="D1744" s="126">
        <v>4.0</v>
      </c>
      <c r="E1744" s="127">
        <v>164.48</v>
      </c>
      <c r="F1744" s="128">
        <f t="shared" si="7"/>
        <v>106.912</v>
      </c>
      <c r="G1744" s="129">
        <f t="shared" si="1"/>
        <v>57.568</v>
      </c>
      <c r="H1744" s="130">
        <f t="shared" si="2"/>
        <v>0.35</v>
      </c>
      <c r="I1744" s="131">
        <v>44892.0</v>
      </c>
      <c r="J1744" s="132">
        <v>44928.0</v>
      </c>
      <c r="K1744" s="123"/>
      <c r="L1744" s="90"/>
      <c r="M1744" s="133">
        <f t="shared" si="3"/>
        <v>41.12</v>
      </c>
      <c r="N1744" s="99"/>
      <c r="O1744" s="133">
        <f t="shared" si="5"/>
        <v>26.728</v>
      </c>
      <c r="P1744" s="134">
        <v>0.32</v>
      </c>
      <c r="Q1744" s="90"/>
      <c r="R1744" s="99">
        <f>IF(AND(H1744&lt;='Product Ratings'!$E$5,H1744&gt;='Product Ratings'!$D$5),'Product Ratings'!$C$5,IF(AND(H1744&lt;='Product Ratings'!$E$6,H1744&gt;='Product Ratings'!$D$6),'Product Ratings'!$C$6,IF(AND(H1744&lt;='Product Ratings'!$E$7,H1744&gt;='Product Ratings'!$D$7),'Product Ratings'!$C$7,IF(AND(H1744&lt;='Product Ratings'!$E$8,H1744&gt;='Product Ratings'!$D$8),'Product Ratings'!$C$8,IF(H1744&gt;='Product Ratings'!$D$9,'Product Ratings'!$C$9)))))</f>
        <v>2</v>
      </c>
      <c r="S1744" s="99">
        <f>IF(AND(D1744&lt;='Product Ratings'!$I$5,D1744&gt;='Product Ratings'!$H$5),'Product Ratings'!$F$5,IF(AND(D1744&lt;='Product Ratings'!$I$6,D1744&gt;='Product Ratings'!$H$6),'Product Ratings'!$F$6,IF(AND(D1744&lt;='Product Ratings'!$I$7,I1744&gt;='Product Ratings'!$H$7),'Product Ratings'!$F$7,IF(AND(D1744&lt;='Product Ratings'!$I$8,D1744&gt;='Product Ratings'!$H$8),'Product Ratings'!$F$8,IF(D1744&gt;='Product Ratings'!$H$9,'Product Ratings'!$F$9)))))</f>
        <v>1</v>
      </c>
      <c r="T1744" s="99">
        <f>IF(AND(O1744&lt;='Product Ratings'!$M$5,O1744&gt;='Product Ratings'!$L$5),'Product Ratings'!$J$5,IF(AND(O1744&lt;='Product Ratings'!$M$6,O1744&gt;='Product Ratings'!$L$6),'Product Ratings'!$J$6,IF(AND(O1744&lt;='Product Ratings'!$M$7,O1744&gt;='Product Ratings'!$L$7),'Product Ratings'!$J$7,IF(AND(O1744&lt;='Product Ratings'!$M$8,O1744&gt;='Product Ratings'!$L$8),'Product Ratings'!$J$8,IF(O1744&gt;='Product Ratings'!$L$9,'Product Ratings'!$J$9)))))</f>
        <v>4</v>
      </c>
      <c r="U1744" s="99" t="b">
        <f>IF(AND(N1744&lt;='Product Ratings'!$R$5,N1744&gt;='Product Ratings'!$Q$5),'Product Ratings'!$O$5,IF(AND(N1744&lt;='Product Ratings'!$R$6,N1744&gt;='Product Ratings'!$Q$6),'Product Ratings'!$O$6,IF(AND(N1744&lt;='Product Ratings'!$R$7,N1744&gt;='Product Ratings'!$Q$7),'Product Ratings'!$O$7,IF(AND(N1744&lt;='Product Ratings'!$R$8,N1744&gt;='Product Ratings'!$Q$8),'Product Ratings'!$O$8,IF(N1744&gt;='Product Ratings'!$Q$9,'Product Ratings'!$O$9)))))</f>
        <v>0</v>
      </c>
      <c r="V1744" s="99">
        <f>IF(AND(P1744&lt;='Product Ratings'!$V$5,P1744&gt;='Product Ratings'!$U$5),'Product Ratings'!$S$5,IF(AND(P1744&lt;='Product Ratings'!$V$6,P1744&gt;='Product Ratings'!$U$6),'Product Ratings'!$S$6,IF(AND(P1744&lt;='Product Ratings'!$V$7,P1744&gt;='Product Ratings'!$U$7),'Product Ratings'!$S$7,IF(AND(P1744&lt;='Product Ratings'!$V$8,P1744&gt;='Product Ratings'!$U$8),'Product Ratings'!$S$8,IF(P1744&gt;='Product Ratings'!$U$9,'Product Ratings'!$S$9)))))</f>
        <v>3</v>
      </c>
      <c r="W1744" s="135">
        <f t="shared" si="6"/>
        <v>10</v>
      </c>
      <c r="X1744" s="90"/>
      <c r="Y1744" s="90"/>
      <c r="Z1744" s="90"/>
      <c r="AA1744" s="90"/>
      <c r="AB1744" s="90"/>
    </row>
    <row r="1745" ht="12.75" customHeight="1">
      <c r="A1745" s="87"/>
      <c r="B1745" s="90"/>
      <c r="C1745" s="90"/>
      <c r="D1745" s="126">
        <v>5.0</v>
      </c>
      <c r="E1745" s="127">
        <v>82.78</v>
      </c>
      <c r="F1745" s="128">
        <f t="shared" si="7"/>
        <v>53.807</v>
      </c>
      <c r="G1745" s="129">
        <f t="shared" si="1"/>
        <v>28.973</v>
      </c>
      <c r="H1745" s="130">
        <f t="shared" si="2"/>
        <v>0.35</v>
      </c>
      <c r="I1745" s="131">
        <v>44893.0</v>
      </c>
      <c r="J1745" s="132">
        <v>44929.0</v>
      </c>
      <c r="K1745" s="123"/>
      <c r="L1745" s="90"/>
      <c r="M1745" s="133">
        <f t="shared" si="3"/>
        <v>16.556</v>
      </c>
      <c r="N1745" s="99"/>
      <c r="O1745" s="133">
        <f t="shared" si="5"/>
        <v>10.7614</v>
      </c>
      <c r="P1745" s="134">
        <v>0.45</v>
      </c>
      <c r="Q1745" s="90"/>
      <c r="R1745" s="99">
        <f>IF(AND(H1745&lt;='Product Ratings'!$E$5,H1745&gt;='Product Ratings'!$D$5),'Product Ratings'!$C$5,IF(AND(H1745&lt;='Product Ratings'!$E$6,H1745&gt;='Product Ratings'!$D$6),'Product Ratings'!$C$6,IF(AND(H1745&lt;='Product Ratings'!$E$7,H1745&gt;='Product Ratings'!$D$7),'Product Ratings'!$C$7,IF(AND(H1745&lt;='Product Ratings'!$E$8,H1745&gt;='Product Ratings'!$D$8),'Product Ratings'!$C$8,IF(H1745&gt;='Product Ratings'!$D$9,'Product Ratings'!$C$9)))))</f>
        <v>2</v>
      </c>
      <c r="S1745" s="99">
        <f>IF(AND(D1745&lt;='Product Ratings'!$I$5,D1745&gt;='Product Ratings'!$H$5),'Product Ratings'!$F$5,IF(AND(D1745&lt;='Product Ratings'!$I$6,D1745&gt;='Product Ratings'!$H$6),'Product Ratings'!$F$6,IF(AND(D1745&lt;='Product Ratings'!$I$7,I1745&gt;='Product Ratings'!$H$7),'Product Ratings'!$F$7,IF(AND(D1745&lt;='Product Ratings'!$I$8,D1745&gt;='Product Ratings'!$H$8),'Product Ratings'!$F$8,IF(D1745&gt;='Product Ratings'!$H$9,'Product Ratings'!$F$9)))))</f>
        <v>1</v>
      </c>
      <c r="T1745" s="99">
        <f>IF(AND(O1745&lt;='Product Ratings'!$M$5,O1745&gt;='Product Ratings'!$L$5),'Product Ratings'!$J$5,IF(AND(O1745&lt;='Product Ratings'!$M$6,O1745&gt;='Product Ratings'!$L$6),'Product Ratings'!$J$6,IF(AND(O1745&lt;='Product Ratings'!$M$7,O1745&gt;='Product Ratings'!$L$7),'Product Ratings'!$J$7,IF(AND(O1745&lt;='Product Ratings'!$M$8,O1745&gt;='Product Ratings'!$L$8),'Product Ratings'!$J$8,IF(O1745&gt;='Product Ratings'!$L$9,'Product Ratings'!$J$9)))))</f>
        <v>5</v>
      </c>
      <c r="U1745" s="99" t="b">
        <f>IF(AND(N1745&lt;='Product Ratings'!$R$5,N1745&gt;='Product Ratings'!$Q$5),'Product Ratings'!$O$5,IF(AND(N1745&lt;='Product Ratings'!$R$6,N1745&gt;='Product Ratings'!$Q$6),'Product Ratings'!$O$6,IF(AND(N1745&lt;='Product Ratings'!$R$7,N1745&gt;='Product Ratings'!$Q$7),'Product Ratings'!$O$7,IF(AND(N1745&lt;='Product Ratings'!$R$8,N1745&gt;='Product Ratings'!$Q$8),'Product Ratings'!$O$8,IF(N1745&gt;='Product Ratings'!$Q$9,'Product Ratings'!$O$9)))))</f>
        <v>0</v>
      </c>
      <c r="V1745" s="99">
        <f>IF(AND(P1745&lt;='Product Ratings'!$V$5,P1745&gt;='Product Ratings'!$U$5),'Product Ratings'!$S$5,IF(AND(P1745&lt;='Product Ratings'!$V$6,P1745&gt;='Product Ratings'!$U$6),'Product Ratings'!$S$6,IF(AND(P1745&lt;='Product Ratings'!$V$7,P1745&gt;='Product Ratings'!$U$7),'Product Ratings'!$S$7,IF(AND(P1745&lt;='Product Ratings'!$V$8,P1745&gt;='Product Ratings'!$U$8),'Product Ratings'!$S$8,IF(P1745&gt;='Product Ratings'!$U$9,'Product Ratings'!$S$9)))))</f>
        <v>4</v>
      </c>
      <c r="W1745" s="135">
        <f t="shared" si="6"/>
        <v>12</v>
      </c>
      <c r="X1745" s="90"/>
      <c r="Y1745" s="90"/>
      <c r="Z1745" s="90"/>
      <c r="AA1745" s="90"/>
      <c r="AB1745" s="90"/>
    </row>
    <row r="1746" ht="12.75" customHeight="1">
      <c r="A1746" s="87"/>
      <c r="B1746" s="90"/>
      <c r="C1746" s="90"/>
      <c r="D1746" s="126">
        <v>6.0</v>
      </c>
      <c r="E1746" s="127">
        <v>887.22</v>
      </c>
      <c r="F1746" s="128">
        <f t="shared" si="7"/>
        <v>576.693</v>
      </c>
      <c r="G1746" s="129">
        <f t="shared" si="1"/>
        <v>310.527</v>
      </c>
      <c r="H1746" s="130">
        <f t="shared" si="2"/>
        <v>0.35</v>
      </c>
      <c r="I1746" s="131">
        <v>44894.0</v>
      </c>
      <c r="J1746" s="132">
        <v>44930.0</v>
      </c>
      <c r="K1746" s="123"/>
      <c r="L1746" s="90"/>
      <c r="M1746" s="133">
        <f t="shared" si="3"/>
        <v>147.87</v>
      </c>
      <c r="N1746" s="99"/>
      <c r="O1746" s="133">
        <f t="shared" si="5"/>
        <v>96.1155</v>
      </c>
      <c r="P1746" s="134">
        <v>0.12</v>
      </c>
      <c r="Q1746" s="90"/>
      <c r="R1746" s="99">
        <f>IF(AND(H1746&lt;='Product Ratings'!$E$5,H1746&gt;='Product Ratings'!$D$5),'Product Ratings'!$C$5,IF(AND(H1746&lt;='Product Ratings'!$E$6,H1746&gt;='Product Ratings'!$D$6),'Product Ratings'!$C$6,IF(AND(H1746&lt;='Product Ratings'!$E$7,H1746&gt;='Product Ratings'!$D$7),'Product Ratings'!$C$7,IF(AND(H1746&lt;='Product Ratings'!$E$8,H1746&gt;='Product Ratings'!$D$8),'Product Ratings'!$C$8,IF(H1746&gt;='Product Ratings'!$D$9,'Product Ratings'!$C$9)))))</f>
        <v>2</v>
      </c>
      <c r="S1746" s="99">
        <f>IF(AND(D1746&lt;='Product Ratings'!$I$5,D1746&gt;='Product Ratings'!$H$5),'Product Ratings'!$F$5,IF(AND(D1746&lt;='Product Ratings'!$I$6,D1746&gt;='Product Ratings'!$H$6),'Product Ratings'!$F$6,IF(AND(D1746&lt;='Product Ratings'!$I$7,I1746&gt;='Product Ratings'!$H$7),'Product Ratings'!$F$7,IF(AND(D1746&lt;='Product Ratings'!$I$8,D1746&gt;='Product Ratings'!$H$8),'Product Ratings'!$F$8,IF(D1746&gt;='Product Ratings'!$H$9,'Product Ratings'!$F$9)))))</f>
        <v>2</v>
      </c>
      <c r="T1746" s="99">
        <f>IF(AND(O1746&lt;='Product Ratings'!$M$5,O1746&gt;='Product Ratings'!$L$5),'Product Ratings'!$J$5,IF(AND(O1746&lt;='Product Ratings'!$M$6,O1746&gt;='Product Ratings'!$L$6),'Product Ratings'!$J$6,IF(AND(O1746&lt;='Product Ratings'!$M$7,O1746&gt;='Product Ratings'!$L$7),'Product Ratings'!$J$7,IF(AND(O1746&lt;='Product Ratings'!$M$8,O1746&gt;='Product Ratings'!$L$8),'Product Ratings'!$J$8,IF(O1746&gt;='Product Ratings'!$L$9,'Product Ratings'!$J$9)))))</f>
        <v>2</v>
      </c>
      <c r="U1746" s="99" t="b">
        <f>IF(AND(N1746&lt;='Product Ratings'!$R$5,N1746&gt;='Product Ratings'!$Q$5),'Product Ratings'!$O$5,IF(AND(N1746&lt;='Product Ratings'!$R$6,N1746&gt;='Product Ratings'!$Q$6),'Product Ratings'!$O$6,IF(AND(N1746&lt;='Product Ratings'!$R$7,N1746&gt;='Product Ratings'!$Q$7),'Product Ratings'!$O$7,IF(AND(N1746&lt;='Product Ratings'!$R$8,N1746&gt;='Product Ratings'!$Q$8),'Product Ratings'!$O$8,IF(N1746&gt;='Product Ratings'!$Q$9,'Product Ratings'!$O$9)))))</f>
        <v>0</v>
      </c>
      <c r="V1746" s="99">
        <f>IF(AND(P1746&lt;='Product Ratings'!$V$5,P1746&gt;='Product Ratings'!$U$5),'Product Ratings'!$S$5,IF(AND(P1746&lt;='Product Ratings'!$V$6,P1746&gt;='Product Ratings'!$U$6),'Product Ratings'!$S$6,IF(AND(P1746&lt;='Product Ratings'!$V$7,P1746&gt;='Product Ratings'!$U$7),'Product Ratings'!$S$7,IF(AND(P1746&lt;='Product Ratings'!$V$8,P1746&gt;='Product Ratings'!$U$8),'Product Ratings'!$S$8,IF(P1746&gt;='Product Ratings'!$U$9,'Product Ratings'!$S$9)))))</f>
        <v>2</v>
      </c>
      <c r="W1746" s="135">
        <f t="shared" si="6"/>
        <v>8</v>
      </c>
      <c r="X1746" s="90"/>
      <c r="Y1746" s="90"/>
      <c r="Z1746" s="90"/>
      <c r="AA1746" s="90"/>
      <c r="AB1746" s="90"/>
    </row>
    <row r="1747" ht="12.75" customHeight="1">
      <c r="A1747" s="87"/>
      <c r="B1747" s="90"/>
      <c r="C1747" s="90"/>
      <c r="D1747" s="126">
        <v>1.0</v>
      </c>
      <c r="E1747" s="127">
        <v>29.74</v>
      </c>
      <c r="F1747" s="128">
        <f t="shared" si="7"/>
        <v>19.331</v>
      </c>
      <c r="G1747" s="129">
        <f t="shared" si="1"/>
        <v>10.409</v>
      </c>
      <c r="H1747" s="130">
        <f t="shared" si="2"/>
        <v>0.35</v>
      </c>
      <c r="I1747" s="131">
        <v>44895.0</v>
      </c>
      <c r="J1747" s="132">
        <v>44931.0</v>
      </c>
      <c r="K1747" s="123"/>
      <c r="L1747" s="90"/>
      <c r="M1747" s="133">
        <f t="shared" si="3"/>
        <v>29.74</v>
      </c>
      <c r="N1747" s="99"/>
      <c r="O1747" s="133">
        <f t="shared" si="5"/>
        <v>19.331</v>
      </c>
      <c r="P1747" s="134">
        <v>0.87</v>
      </c>
      <c r="Q1747" s="90"/>
      <c r="R1747" s="99">
        <f>IF(AND(H1747&lt;='Product Ratings'!$E$5,H1747&gt;='Product Ratings'!$D$5),'Product Ratings'!$C$5,IF(AND(H1747&lt;='Product Ratings'!$E$6,H1747&gt;='Product Ratings'!$D$6),'Product Ratings'!$C$6,IF(AND(H1747&lt;='Product Ratings'!$E$7,H1747&gt;='Product Ratings'!$D$7),'Product Ratings'!$C$7,IF(AND(H1747&lt;='Product Ratings'!$E$8,H1747&gt;='Product Ratings'!$D$8),'Product Ratings'!$C$8,IF(H1747&gt;='Product Ratings'!$D$9,'Product Ratings'!$C$9)))))</f>
        <v>2</v>
      </c>
      <c r="S1747" s="99">
        <f>IF(AND(D1747&lt;='Product Ratings'!$I$5,D1747&gt;='Product Ratings'!$H$5),'Product Ratings'!$F$5,IF(AND(D1747&lt;='Product Ratings'!$I$6,D1747&gt;='Product Ratings'!$H$6),'Product Ratings'!$F$6,IF(AND(D1747&lt;='Product Ratings'!$I$7,I1747&gt;='Product Ratings'!$H$7),'Product Ratings'!$F$7,IF(AND(D1747&lt;='Product Ratings'!$I$8,D1747&gt;='Product Ratings'!$H$8),'Product Ratings'!$F$8,IF(D1747&gt;='Product Ratings'!$H$9,'Product Ratings'!$F$9)))))</f>
        <v>1</v>
      </c>
      <c r="T1747" s="99">
        <f>IF(AND(O1747&lt;='Product Ratings'!$M$5,O1747&gt;='Product Ratings'!$L$5),'Product Ratings'!$J$5,IF(AND(O1747&lt;='Product Ratings'!$M$6,O1747&gt;='Product Ratings'!$L$6),'Product Ratings'!$J$6,IF(AND(O1747&lt;='Product Ratings'!$M$7,O1747&gt;='Product Ratings'!$L$7),'Product Ratings'!$J$7,IF(AND(O1747&lt;='Product Ratings'!$M$8,O1747&gt;='Product Ratings'!$L$8),'Product Ratings'!$J$8,IF(O1747&gt;='Product Ratings'!$L$9,'Product Ratings'!$J$9)))))</f>
        <v>5</v>
      </c>
      <c r="U1747" s="99" t="b">
        <f>IF(AND(N1747&lt;='Product Ratings'!$R$5,N1747&gt;='Product Ratings'!$Q$5),'Product Ratings'!$O$5,IF(AND(N1747&lt;='Product Ratings'!$R$6,N1747&gt;='Product Ratings'!$Q$6),'Product Ratings'!$O$6,IF(AND(N1747&lt;='Product Ratings'!$R$7,N1747&gt;='Product Ratings'!$Q$7),'Product Ratings'!$O$7,IF(AND(N1747&lt;='Product Ratings'!$R$8,N1747&gt;='Product Ratings'!$Q$8),'Product Ratings'!$O$8,IF(N1747&gt;='Product Ratings'!$Q$9,'Product Ratings'!$O$9)))))</f>
        <v>0</v>
      </c>
      <c r="V1747" s="99">
        <f>IF(AND(P1747&lt;='Product Ratings'!$V$5,P1747&gt;='Product Ratings'!$U$5),'Product Ratings'!$S$5,IF(AND(P1747&lt;='Product Ratings'!$V$6,P1747&gt;='Product Ratings'!$U$6),'Product Ratings'!$S$6,IF(AND(P1747&lt;='Product Ratings'!$V$7,P1747&gt;='Product Ratings'!$U$7),'Product Ratings'!$S$7,IF(AND(P1747&lt;='Product Ratings'!$V$8,P1747&gt;='Product Ratings'!$U$8),'Product Ratings'!$S$8,IF(P1747&gt;='Product Ratings'!$U$9,'Product Ratings'!$S$9)))))</f>
        <v>5</v>
      </c>
      <c r="W1747" s="135">
        <f t="shared" si="6"/>
        <v>13</v>
      </c>
      <c r="X1747" s="90"/>
      <c r="Y1747" s="90"/>
      <c r="Z1747" s="90"/>
      <c r="AA1747" s="90"/>
      <c r="AB1747" s="90"/>
    </row>
    <row r="1748" ht="12.75" customHeight="1">
      <c r="A1748" s="87"/>
      <c r="B1748" s="90"/>
      <c r="C1748" s="90"/>
      <c r="D1748" s="126">
        <v>2.0</v>
      </c>
      <c r="E1748" s="127">
        <v>479.7</v>
      </c>
      <c r="F1748" s="128">
        <f t="shared" si="7"/>
        <v>311.805</v>
      </c>
      <c r="G1748" s="129">
        <f t="shared" si="1"/>
        <v>167.895</v>
      </c>
      <c r="H1748" s="130">
        <f t="shared" si="2"/>
        <v>0.35</v>
      </c>
      <c r="I1748" s="131">
        <v>44896.0</v>
      </c>
      <c r="J1748" s="132">
        <v>44932.0</v>
      </c>
      <c r="K1748" s="123"/>
      <c r="L1748" s="90"/>
      <c r="M1748" s="133">
        <f t="shared" si="3"/>
        <v>239.85</v>
      </c>
      <c r="N1748" s="99"/>
      <c r="O1748" s="133">
        <f t="shared" si="5"/>
        <v>155.9025</v>
      </c>
      <c r="P1748" s="134">
        <v>0.89</v>
      </c>
      <c r="Q1748" s="90"/>
      <c r="R1748" s="99">
        <f>IF(AND(H1748&lt;='Product Ratings'!$E$5,H1748&gt;='Product Ratings'!$D$5),'Product Ratings'!$C$5,IF(AND(H1748&lt;='Product Ratings'!$E$6,H1748&gt;='Product Ratings'!$D$6),'Product Ratings'!$C$6,IF(AND(H1748&lt;='Product Ratings'!$E$7,H1748&gt;='Product Ratings'!$D$7),'Product Ratings'!$C$7,IF(AND(H1748&lt;='Product Ratings'!$E$8,H1748&gt;='Product Ratings'!$D$8),'Product Ratings'!$C$8,IF(H1748&gt;='Product Ratings'!$D$9,'Product Ratings'!$C$9)))))</f>
        <v>2</v>
      </c>
      <c r="S1748" s="99">
        <f>IF(AND(D1748&lt;='Product Ratings'!$I$5,D1748&gt;='Product Ratings'!$H$5),'Product Ratings'!$F$5,IF(AND(D1748&lt;='Product Ratings'!$I$6,D1748&gt;='Product Ratings'!$H$6),'Product Ratings'!$F$6,IF(AND(D1748&lt;='Product Ratings'!$I$7,I1748&gt;='Product Ratings'!$H$7),'Product Ratings'!$F$7,IF(AND(D1748&lt;='Product Ratings'!$I$8,D1748&gt;='Product Ratings'!$H$8),'Product Ratings'!$F$8,IF(D1748&gt;='Product Ratings'!$H$9,'Product Ratings'!$F$9)))))</f>
        <v>1</v>
      </c>
      <c r="T1748" s="99">
        <f>IF(AND(O1748&lt;='Product Ratings'!$M$5,O1748&gt;='Product Ratings'!$L$5),'Product Ratings'!$J$5,IF(AND(O1748&lt;='Product Ratings'!$M$6,O1748&gt;='Product Ratings'!$L$6),'Product Ratings'!$J$6,IF(AND(O1748&lt;='Product Ratings'!$M$7,O1748&gt;='Product Ratings'!$L$7),'Product Ratings'!$J$7,IF(AND(O1748&lt;='Product Ratings'!$M$8,O1748&gt;='Product Ratings'!$L$8),'Product Ratings'!$J$8,IF(O1748&gt;='Product Ratings'!$L$9,'Product Ratings'!$J$9)))))</f>
        <v>2</v>
      </c>
      <c r="U1748" s="99" t="b">
        <f>IF(AND(N1748&lt;='Product Ratings'!$R$5,N1748&gt;='Product Ratings'!$Q$5),'Product Ratings'!$O$5,IF(AND(N1748&lt;='Product Ratings'!$R$6,N1748&gt;='Product Ratings'!$Q$6),'Product Ratings'!$O$6,IF(AND(N1748&lt;='Product Ratings'!$R$7,N1748&gt;='Product Ratings'!$Q$7),'Product Ratings'!$O$7,IF(AND(N1748&lt;='Product Ratings'!$R$8,N1748&gt;='Product Ratings'!$Q$8),'Product Ratings'!$O$8,IF(N1748&gt;='Product Ratings'!$Q$9,'Product Ratings'!$O$9)))))</f>
        <v>0</v>
      </c>
      <c r="V1748" s="99">
        <f>IF(AND(P1748&lt;='Product Ratings'!$V$5,P1748&gt;='Product Ratings'!$U$5),'Product Ratings'!$S$5,IF(AND(P1748&lt;='Product Ratings'!$V$6,P1748&gt;='Product Ratings'!$U$6),'Product Ratings'!$S$6,IF(AND(P1748&lt;='Product Ratings'!$V$7,P1748&gt;='Product Ratings'!$U$7),'Product Ratings'!$S$7,IF(AND(P1748&lt;='Product Ratings'!$V$8,P1748&gt;='Product Ratings'!$U$8),'Product Ratings'!$S$8,IF(P1748&gt;='Product Ratings'!$U$9,'Product Ratings'!$S$9)))))</f>
        <v>5</v>
      </c>
      <c r="W1748" s="135">
        <f t="shared" si="6"/>
        <v>10</v>
      </c>
      <c r="X1748" s="90"/>
      <c r="Y1748" s="90"/>
      <c r="Z1748" s="90"/>
      <c r="AA1748" s="90"/>
      <c r="AB1748" s="90"/>
    </row>
    <row r="1749" ht="12.75" customHeight="1">
      <c r="A1749" s="87"/>
      <c r="B1749" s="90"/>
      <c r="C1749" s="90"/>
      <c r="D1749" s="126">
        <v>3.0</v>
      </c>
      <c r="E1749" s="127">
        <v>51.91</v>
      </c>
      <c r="F1749" s="128">
        <f t="shared" si="7"/>
        <v>33.7415</v>
      </c>
      <c r="G1749" s="129">
        <f t="shared" si="1"/>
        <v>18.1685</v>
      </c>
      <c r="H1749" s="130">
        <f t="shared" si="2"/>
        <v>0.35</v>
      </c>
      <c r="I1749" s="131">
        <v>44897.0</v>
      </c>
      <c r="J1749" s="132">
        <v>44933.0</v>
      </c>
      <c r="K1749" s="123"/>
      <c r="L1749" s="90"/>
      <c r="M1749" s="133">
        <f t="shared" si="3"/>
        <v>17.30333333</v>
      </c>
      <c r="N1749" s="99"/>
      <c r="O1749" s="133">
        <f t="shared" si="5"/>
        <v>11.24716667</v>
      </c>
      <c r="P1749" s="134">
        <v>0.65</v>
      </c>
      <c r="Q1749" s="90"/>
      <c r="R1749" s="99">
        <f>IF(AND(H1749&lt;='Product Ratings'!$E$5,H1749&gt;='Product Ratings'!$D$5),'Product Ratings'!$C$5,IF(AND(H1749&lt;='Product Ratings'!$E$6,H1749&gt;='Product Ratings'!$D$6),'Product Ratings'!$C$6,IF(AND(H1749&lt;='Product Ratings'!$E$7,H1749&gt;='Product Ratings'!$D$7),'Product Ratings'!$C$7,IF(AND(H1749&lt;='Product Ratings'!$E$8,H1749&gt;='Product Ratings'!$D$8),'Product Ratings'!$C$8,IF(H1749&gt;='Product Ratings'!$D$9,'Product Ratings'!$C$9)))))</f>
        <v>2</v>
      </c>
      <c r="S1749" s="99">
        <f>IF(AND(D1749&lt;='Product Ratings'!$I$5,D1749&gt;='Product Ratings'!$H$5),'Product Ratings'!$F$5,IF(AND(D1749&lt;='Product Ratings'!$I$6,D1749&gt;='Product Ratings'!$H$6),'Product Ratings'!$F$6,IF(AND(D1749&lt;='Product Ratings'!$I$7,I1749&gt;='Product Ratings'!$H$7),'Product Ratings'!$F$7,IF(AND(D1749&lt;='Product Ratings'!$I$8,D1749&gt;='Product Ratings'!$H$8),'Product Ratings'!$F$8,IF(D1749&gt;='Product Ratings'!$H$9,'Product Ratings'!$F$9)))))</f>
        <v>1</v>
      </c>
      <c r="T1749" s="99">
        <f>IF(AND(O1749&lt;='Product Ratings'!$M$5,O1749&gt;='Product Ratings'!$L$5),'Product Ratings'!$J$5,IF(AND(O1749&lt;='Product Ratings'!$M$6,O1749&gt;='Product Ratings'!$L$6),'Product Ratings'!$J$6,IF(AND(O1749&lt;='Product Ratings'!$M$7,O1749&gt;='Product Ratings'!$L$7),'Product Ratings'!$J$7,IF(AND(O1749&lt;='Product Ratings'!$M$8,O1749&gt;='Product Ratings'!$L$8),'Product Ratings'!$J$8,IF(O1749&gt;='Product Ratings'!$L$9,'Product Ratings'!$J$9)))))</f>
        <v>5</v>
      </c>
      <c r="U1749" s="99" t="b">
        <f>IF(AND(N1749&lt;='Product Ratings'!$R$5,N1749&gt;='Product Ratings'!$Q$5),'Product Ratings'!$O$5,IF(AND(N1749&lt;='Product Ratings'!$R$6,N1749&gt;='Product Ratings'!$Q$6),'Product Ratings'!$O$6,IF(AND(N1749&lt;='Product Ratings'!$R$7,N1749&gt;='Product Ratings'!$Q$7),'Product Ratings'!$O$7,IF(AND(N1749&lt;='Product Ratings'!$R$8,N1749&gt;='Product Ratings'!$Q$8),'Product Ratings'!$O$8,IF(N1749&gt;='Product Ratings'!$Q$9,'Product Ratings'!$O$9)))))</f>
        <v>0</v>
      </c>
      <c r="V1749" s="99">
        <f>IF(AND(P1749&lt;='Product Ratings'!$V$5,P1749&gt;='Product Ratings'!$U$5),'Product Ratings'!$S$5,IF(AND(P1749&lt;='Product Ratings'!$V$6,P1749&gt;='Product Ratings'!$U$6),'Product Ratings'!$S$6,IF(AND(P1749&lt;='Product Ratings'!$V$7,P1749&gt;='Product Ratings'!$U$7),'Product Ratings'!$S$7,IF(AND(P1749&lt;='Product Ratings'!$V$8,P1749&gt;='Product Ratings'!$U$8),'Product Ratings'!$S$8,IF(P1749&gt;='Product Ratings'!$U$9,'Product Ratings'!$S$9)))))</f>
        <v>5</v>
      </c>
      <c r="W1749" s="135">
        <f t="shared" si="6"/>
        <v>13</v>
      </c>
      <c r="X1749" s="90"/>
      <c r="Y1749" s="90"/>
      <c r="Z1749" s="90"/>
      <c r="AA1749" s="90"/>
      <c r="AB1749" s="90"/>
    </row>
    <row r="1750" ht="12.75" customHeight="1">
      <c r="A1750" s="87"/>
      <c r="B1750" s="90"/>
      <c r="C1750" s="90"/>
      <c r="D1750" s="126">
        <v>4.0</v>
      </c>
      <c r="E1750" s="127">
        <v>25.96</v>
      </c>
      <c r="F1750" s="128">
        <f t="shared" si="7"/>
        <v>16.874</v>
      </c>
      <c r="G1750" s="129">
        <f t="shared" si="1"/>
        <v>9.086</v>
      </c>
      <c r="H1750" s="130">
        <f t="shared" si="2"/>
        <v>0.35</v>
      </c>
      <c r="I1750" s="131">
        <v>44898.0</v>
      </c>
      <c r="J1750" s="132">
        <v>44934.0</v>
      </c>
      <c r="K1750" s="123"/>
      <c r="L1750" s="90"/>
      <c r="M1750" s="133">
        <f t="shared" si="3"/>
        <v>6.49</v>
      </c>
      <c r="N1750" s="99"/>
      <c r="O1750" s="133">
        <f t="shared" si="5"/>
        <v>4.2185</v>
      </c>
      <c r="P1750" s="134">
        <v>0.23</v>
      </c>
      <c r="Q1750" s="90"/>
      <c r="R1750" s="99">
        <f>IF(AND(H1750&lt;='Product Ratings'!$E$5,H1750&gt;='Product Ratings'!$D$5),'Product Ratings'!$C$5,IF(AND(H1750&lt;='Product Ratings'!$E$6,H1750&gt;='Product Ratings'!$D$6),'Product Ratings'!$C$6,IF(AND(H1750&lt;='Product Ratings'!$E$7,H1750&gt;='Product Ratings'!$D$7),'Product Ratings'!$C$7,IF(AND(H1750&lt;='Product Ratings'!$E$8,H1750&gt;='Product Ratings'!$D$8),'Product Ratings'!$C$8,IF(H1750&gt;='Product Ratings'!$D$9,'Product Ratings'!$C$9)))))</f>
        <v>2</v>
      </c>
      <c r="S1750" s="99">
        <f>IF(AND(D1750&lt;='Product Ratings'!$I$5,D1750&gt;='Product Ratings'!$H$5),'Product Ratings'!$F$5,IF(AND(D1750&lt;='Product Ratings'!$I$6,D1750&gt;='Product Ratings'!$H$6),'Product Ratings'!$F$6,IF(AND(D1750&lt;='Product Ratings'!$I$7,I1750&gt;='Product Ratings'!$H$7),'Product Ratings'!$F$7,IF(AND(D1750&lt;='Product Ratings'!$I$8,D1750&gt;='Product Ratings'!$H$8),'Product Ratings'!$F$8,IF(D1750&gt;='Product Ratings'!$H$9,'Product Ratings'!$F$9)))))</f>
        <v>1</v>
      </c>
      <c r="T1750" s="99">
        <f>IF(AND(O1750&lt;='Product Ratings'!$M$5,O1750&gt;='Product Ratings'!$L$5),'Product Ratings'!$J$5,IF(AND(O1750&lt;='Product Ratings'!$M$6,O1750&gt;='Product Ratings'!$L$6),'Product Ratings'!$J$6,IF(AND(O1750&lt;='Product Ratings'!$M$7,O1750&gt;='Product Ratings'!$L$7),'Product Ratings'!$J$7,IF(AND(O1750&lt;='Product Ratings'!$M$8,O1750&gt;='Product Ratings'!$L$8),'Product Ratings'!$J$8,IF(O1750&gt;='Product Ratings'!$L$9,'Product Ratings'!$J$9)))))</f>
        <v>5</v>
      </c>
      <c r="U1750" s="99" t="b">
        <f>IF(AND(N1750&lt;='Product Ratings'!$R$5,N1750&gt;='Product Ratings'!$Q$5),'Product Ratings'!$O$5,IF(AND(N1750&lt;='Product Ratings'!$R$6,N1750&gt;='Product Ratings'!$Q$6),'Product Ratings'!$O$6,IF(AND(N1750&lt;='Product Ratings'!$R$7,N1750&gt;='Product Ratings'!$Q$7),'Product Ratings'!$O$7,IF(AND(N1750&lt;='Product Ratings'!$R$8,N1750&gt;='Product Ratings'!$Q$8),'Product Ratings'!$O$8,IF(N1750&gt;='Product Ratings'!$Q$9,'Product Ratings'!$O$9)))))</f>
        <v>0</v>
      </c>
      <c r="V1750" s="99">
        <f>IF(AND(P1750&lt;='Product Ratings'!$V$5,P1750&gt;='Product Ratings'!$U$5),'Product Ratings'!$S$5,IF(AND(P1750&lt;='Product Ratings'!$V$6,P1750&gt;='Product Ratings'!$U$6),'Product Ratings'!$S$6,IF(AND(P1750&lt;='Product Ratings'!$V$7,P1750&gt;='Product Ratings'!$U$7),'Product Ratings'!$S$7,IF(AND(P1750&lt;='Product Ratings'!$V$8,P1750&gt;='Product Ratings'!$U$8),'Product Ratings'!$S$8,IF(P1750&gt;='Product Ratings'!$U$9,'Product Ratings'!$S$9)))))</f>
        <v>3</v>
      </c>
      <c r="W1750" s="135">
        <f t="shared" si="6"/>
        <v>11</v>
      </c>
      <c r="X1750" s="90"/>
      <c r="Y1750" s="90"/>
      <c r="Z1750" s="90"/>
      <c r="AA1750" s="90"/>
      <c r="AB1750" s="90"/>
    </row>
    <row r="1751" ht="12.75" customHeight="1">
      <c r="A1751" s="87"/>
      <c r="B1751" s="90"/>
      <c r="C1751" s="90"/>
      <c r="D1751" s="126">
        <v>5.0</v>
      </c>
      <c r="E1751" s="127">
        <v>133.48</v>
      </c>
      <c r="F1751" s="128">
        <f t="shared" si="7"/>
        <v>86.762</v>
      </c>
      <c r="G1751" s="129">
        <f t="shared" si="1"/>
        <v>46.718</v>
      </c>
      <c r="H1751" s="130">
        <f t="shared" si="2"/>
        <v>0.35</v>
      </c>
      <c r="I1751" s="131">
        <v>44899.0</v>
      </c>
      <c r="J1751" s="132">
        <v>44935.0</v>
      </c>
      <c r="K1751" s="123"/>
      <c r="L1751" s="90"/>
      <c r="M1751" s="133">
        <f t="shared" si="3"/>
        <v>26.696</v>
      </c>
      <c r="N1751" s="99"/>
      <c r="O1751" s="133">
        <f t="shared" si="5"/>
        <v>17.3524</v>
      </c>
      <c r="P1751" s="134">
        <v>0.21</v>
      </c>
      <c r="Q1751" s="90"/>
      <c r="R1751" s="99">
        <f>IF(AND(H1751&lt;='Product Ratings'!$E$5,H1751&gt;='Product Ratings'!$D$5),'Product Ratings'!$C$5,IF(AND(H1751&lt;='Product Ratings'!$E$6,H1751&gt;='Product Ratings'!$D$6),'Product Ratings'!$C$6,IF(AND(H1751&lt;='Product Ratings'!$E$7,H1751&gt;='Product Ratings'!$D$7),'Product Ratings'!$C$7,IF(AND(H1751&lt;='Product Ratings'!$E$8,H1751&gt;='Product Ratings'!$D$8),'Product Ratings'!$C$8,IF(H1751&gt;='Product Ratings'!$D$9,'Product Ratings'!$C$9)))))</f>
        <v>2</v>
      </c>
      <c r="S1751" s="99">
        <f>IF(AND(D1751&lt;='Product Ratings'!$I$5,D1751&gt;='Product Ratings'!$H$5),'Product Ratings'!$F$5,IF(AND(D1751&lt;='Product Ratings'!$I$6,D1751&gt;='Product Ratings'!$H$6),'Product Ratings'!$F$6,IF(AND(D1751&lt;='Product Ratings'!$I$7,I1751&gt;='Product Ratings'!$H$7),'Product Ratings'!$F$7,IF(AND(D1751&lt;='Product Ratings'!$I$8,D1751&gt;='Product Ratings'!$H$8),'Product Ratings'!$F$8,IF(D1751&gt;='Product Ratings'!$H$9,'Product Ratings'!$F$9)))))</f>
        <v>1</v>
      </c>
      <c r="T1751" s="99">
        <f>IF(AND(O1751&lt;='Product Ratings'!$M$5,O1751&gt;='Product Ratings'!$L$5),'Product Ratings'!$J$5,IF(AND(O1751&lt;='Product Ratings'!$M$6,O1751&gt;='Product Ratings'!$L$6),'Product Ratings'!$J$6,IF(AND(O1751&lt;='Product Ratings'!$M$7,O1751&gt;='Product Ratings'!$L$7),'Product Ratings'!$J$7,IF(AND(O1751&lt;='Product Ratings'!$M$8,O1751&gt;='Product Ratings'!$L$8),'Product Ratings'!$J$8,IF(O1751&gt;='Product Ratings'!$L$9,'Product Ratings'!$J$9)))))</f>
        <v>5</v>
      </c>
      <c r="U1751" s="99" t="b">
        <f>IF(AND(N1751&lt;='Product Ratings'!$R$5,N1751&gt;='Product Ratings'!$Q$5),'Product Ratings'!$O$5,IF(AND(N1751&lt;='Product Ratings'!$R$6,N1751&gt;='Product Ratings'!$Q$6),'Product Ratings'!$O$6,IF(AND(N1751&lt;='Product Ratings'!$R$7,N1751&gt;='Product Ratings'!$Q$7),'Product Ratings'!$O$7,IF(AND(N1751&lt;='Product Ratings'!$R$8,N1751&gt;='Product Ratings'!$Q$8),'Product Ratings'!$O$8,IF(N1751&gt;='Product Ratings'!$Q$9,'Product Ratings'!$O$9)))))</f>
        <v>0</v>
      </c>
      <c r="V1751" s="99">
        <f>IF(AND(P1751&lt;='Product Ratings'!$V$5,P1751&gt;='Product Ratings'!$U$5),'Product Ratings'!$S$5,IF(AND(P1751&lt;='Product Ratings'!$V$6,P1751&gt;='Product Ratings'!$U$6),'Product Ratings'!$S$6,IF(AND(P1751&lt;='Product Ratings'!$V$7,P1751&gt;='Product Ratings'!$U$7),'Product Ratings'!$S$7,IF(AND(P1751&lt;='Product Ratings'!$V$8,P1751&gt;='Product Ratings'!$U$8),'Product Ratings'!$S$8,IF(P1751&gt;='Product Ratings'!$U$9,'Product Ratings'!$S$9)))))</f>
        <v>3</v>
      </c>
      <c r="W1751" s="135">
        <f t="shared" si="6"/>
        <v>11</v>
      </c>
      <c r="X1751" s="90"/>
      <c r="Y1751" s="90"/>
      <c r="Z1751" s="90"/>
      <c r="AA1751" s="90"/>
      <c r="AB1751" s="90"/>
    </row>
    <row r="1752" ht="12.75" customHeight="1">
      <c r="A1752" s="87"/>
      <c r="B1752" s="90"/>
      <c r="C1752" s="90"/>
      <c r="D1752" s="126">
        <v>6.0</v>
      </c>
      <c r="E1752" s="127">
        <v>1167.39</v>
      </c>
      <c r="F1752" s="128">
        <f t="shared" si="7"/>
        <v>758.8035</v>
      </c>
      <c r="G1752" s="129">
        <f t="shared" si="1"/>
        <v>408.5865</v>
      </c>
      <c r="H1752" s="130">
        <f t="shared" si="2"/>
        <v>0.35</v>
      </c>
      <c r="I1752" s="131">
        <v>44900.0</v>
      </c>
      <c r="J1752" s="132">
        <v>44936.0</v>
      </c>
      <c r="K1752" s="123"/>
      <c r="L1752" s="90"/>
      <c r="M1752" s="133">
        <f t="shared" si="3"/>
        <v>194.565</v>
      </c>
      <c r="N1752" s="99"/>
      <c r="O1752" s="133">
        <f t="shared" si="5"/>
        <v>126.46725</v>
      </c>
      <c r="P1752" s="134">
        <v>0.45</v>
      </c>
      <c r="Q1752" s="90"/>
      <c r="R1752" s="99">
        <f>IF(AND(H1752&lt;='Product Ratings'!$E$5,H1752&gt;='Product Ratings'!$D$5),'Product Ratings'!$C$5,IF(AND(H1752&lt;='Product Ratings'!$E$6,H1752&gt;='Product Ratings'!$D$6),'Product Ratings'!$C$6,IF(AND(H1752&lt;='Product Ratings'!$E$7,H1752&gt;='Product Ratings'!$D$7),'Product Ratings'!$C$7,IF(AND(H1752&lt;='Product Ratings'!$E$8,H1752&gt;='Product Ratings'!$D$8),'Product Ratings'!$C$8,IF(H1752&gt;='Product Ratings'!$D$9,'Product Ratings'!$C$9)))))</f>
        <v>2</v>
      </c>
      <c r="S1752" s="99">
        <f>IF(AND(D1752&lt;='Product Ratings'!$I$5,D1752&gt;='Product Ratings'!$H$5),'Product Ratings'!$F$5,IF(AND(D1752&lt;='Product Ratings'!$I$6,D1752&gt;='Product Ratings'!$H$6),'Product Ratings'!$F$6,IF(AND(D1752&lt;='Product Ratings'!$I$7,I1752&gt;='Product Ratings'!$H$7),'Product Ratings'!$F$7,IF(AND(D1752&lt;='Product Ratings'!$I$8,D1752&gt;='Product Ratings'!$H$8),'Product Ratings'!$F$8,IF(D1752&gt;='Product Ratings'!$H$9,'Product Ratings'!$F$9)))))</f>
        <v>2</v>
      </c>
      <c r="T1752" s="99">
        <f>IF(AND(O1752&lt;='Product Ratings'!$M$5,O1752&gt;='Product Ratings'!$L$5),'Product Ratings'!$J$5,IF(AND(O1752&lt;='Product Ratings'!$M$6,O1752&gt;='Product Ratings'!$L$6),'Product Ratings'!$J$6,IF(AND(O1752&lt;='Product Ratings'!$M$7,O1752&gt;='Product Ratings'!$L$7),'Product Ratings'!$J$7,IF(AND(O1752&lt;='Product Ratings'!$M$8,O1752&gt;='Product Ratings'!$L$8),'Product Ratings'!$J$8,IF(O1752&gt;='Product Ratings'!$L$9,'Product Ratings'!$J$9)))))</f>
        <v>2</v>
      </c>
      <c r="U1752" s="99" t="b">
        <f>IF(AND(N1752&lt;='Product Ratings'!$R$5,N1752&gt;='Product Ratings'!$Q$5),'Product Ratings'!$O$5,IF(AND(N1752&lt;='Product Ratings'!$R$6,N1752&gt;='Product Ratings'!$Q$6),'Product Ratings'!$O$6,IF(AND(N1752&lt;='Product Ratings'!$R$7,N1752&gt;='Product Ratings'!$Q$7),'Product Ratings'!$O$7,IF(AND(N1752&lt;='Product Ratings'!$R$8,N1752&gt;='Product Ratings'!$Q$8),'Product Ratings'!$O$8,IF(N1752&gt;='Product Ratings'!$Q$9,'Product Ratings'!$O$9)))))</f>
        <v>0</v>
      </c>
      <c r="V1752" s="99">
        <f>IF(AND(P1752&lt;='Product Ratings'!$V$5,P1752&gt;='Product Ratings'!$U$5),'Product Ratings'!$S$5,IF(AND(P1752&lt;='Product Ratings'!$V$6,P1752&gt;='Product Ratings'!$U$6),'Product Ratings'!$S$6,IF(AND(P1752&lt;='Product Ratings'!$V$7,P1752&gt;='Product Ratings'!$U$7),'Product Ratings'!$S$7,IF(AND(P1752&lt;='Product Ratings'!$V$8,P1752&gt;='Product Ratings'!$U$8),'Product Ratings'!$S$8,IF(P1752&gt;='Product Ratings'!$U$9,'Product Ratings'!$S$9)))))</f>
        <v>4</v>
      </c>
      <c r="W1752" s="135">
        <f t="shared" si="6"/>
        <v>10</v>
      </c>
      <c r="X1752" s="90"/>
      <c r="Y1752" s="90"/>
      <c r="Z1752" s="90"/>
      <c r="AA1752" s="90"/>
      <c r="AB1752" s="90"/>
    </row>
    <row r="1753" ht="12.75" customHeight="1">
      <c r="A1753" s="87"/>
      <c r="B1753" s="90"/>
      <c r="C1753" s="90"/>
      <c r="D1753" s="126">
        <v>1.0</v>
      </c>
      <c r="E1753" s="127">
        <v>66.96</v>
      </c>
      <c r="F1753" s="128">
        <f t="shared" si="7"/>
        <v>43.524</v>
      </c>
      <c r="G1753" s="129">
        <f t="shared" si="1"/>
        <v>23.436</v>
      </c>
      <c r="H1753" s="130">
        <f t="shared" si="2"/>
        <v>0.35</v>
      </c>
      <c r="I1753" s="131">
        <v>44901.0</v>
      </c>
      <c r="J1753" s="132">
        <v>44937.0</v>
      </c>
      <c r="K1753" s="123"/>
      <c r="L1753" s="90"/>
      <c r="M1753" s="133">
        <f t="shared" si="3"/>
        <v>66.96</v>
      </c>
      <c r="N1753" s="99"/>
      <c r="O1753" s="133">
        <f t="shared" si="5"/>
        <v>43.524</v>
      </c>
      <c r="P1753" s="134">
        <v>0.87</v>
      </c>
      <c r="Q1753" s="90"/>
      <c r="R1753" s="99">
        <f>IF(AND(H1753&lt;='Product Ratings'!$E$5,H1753&gt;='Product Ratings'!$D$5),'Product Ratings'!$C$5,IF(AND(H1753&lt;='Product Ratings'!$E$6,H1753&gt;='Product Ratings'!$D$6),'Product Ratings'!$C$6,IF(AND(H1753&lt;='Product Ratings'!$E$7,H1753&gt;='Product Ratings'!$D$7),'Product Ratings'!$C$7,IF(AND(H1753&lt;='Product Ratings'!$E$8,H1753&gt;='Product Ratings'!$D$8),'Product Ratings'!$C$8,IF(H1753&gt;='Product Ratings'!$D$9,'Product Ratings'!$C$9)))))</f>
        <v>2</v>
      </c>
      <c r="S1753" s="99">
        <f>IF(AND(D1753&lt;='Product Ratings'!$I$5,D1753&gt;='Product Ratings'!$H$5),'Product Ratings'!$F$5,IF(AND(D1753&lt;='Product Ratings'!$I$6,D1753&gt;='Product Ratings'!$H$6),'Product Ratings'!$F$6,IF(AND(D1753&lt;='Product Ratings'!$I$7,I1753&gt;='Product Ratings'!$H$7),'Product Ratings'!$F$7,IF(AND(D1753&lt;='Product Ratings'!$I$8,D1753&gt;='Product Ratings'!$H$8),'Product Ratings'!$F$8,IF(D1753&gt;='Product Ratings'!$H$9,'Product Ratings'!$F$9)))))</f>
        <v>1</v>
      </c>
      <c r="T1753" s="99">
        <f>IF(AND(O1753&lt;='Product Ratings'!$M$5,O1753&gt;='Product Ratings'!$L$5),'Product Ratings'!$J$5,IF(AND(O1753&lt;='Product Ratings'!$M$6,O1753&gt;='Product Ratings'!$L$6),'Product Ratings'!$J$6,IF(AND(O1753&lt;='Product Ratings'!$M$7,O1753&gt;='Product Ratings'!$L$7),'Product Ratings'!$J$7,IF(AND(O1753&lt;='Product Ratings'!$M$8,O1753&gt;='Product Ratings'!$L$8),'Product Ratings'!$J$8,IF(O1753&gt;='Product Ratings'!$L$9,'Product Ratings'!$J$9)))))</f>
        <v>3</v>
      </c>
      <c r="U1753" s="99" t="b">
        <f>IF(AND(N1753&lt;='Product Ratings'!$R$5,N1753&gt;='Product Ratings'!$Q$5),'Product Ratings'!$O$5,IF(AND(N1753&lt;='Product Ratings'!$R$6,N1753&gt;='Product Ratings'!$Q$6),'Product Ratings'!$O$6,IF(AND(N1753&lt;='Product Ratings'!$R$7,N1753&gt;='Product Ratings'!$Q$7),'Product Ratings'!$O$7,IF(AND(N1753&lt;='Product Ratings'!$R$8,N1753&gt;='Product Ratings'!$Q$8),'Product Ratings'!$O$8,IF(N1753&gt;='Product Ratings'!$Q$9,'Product Ratings'!$O$9)))))</f>
        <v>0</v>
      </c>
      <c r="V1753" s="99">
        <f>IF(AND(P1753&lt;='Product Ratings'!$V$5,P1753&gt;='Product Ratings'!$U$5),'Product Ratings'!$S$5,IF(AND(P1753&lt;='Product Ratings'!$V$6,P1753&gt;='Product Ratings'!$U$6),'Product Ratings'!$S$6,IF(AND(P1753&lt;='Product Ratings'!$V$7,P1753&gt;='Product Ratings'!$U$7),'Product Ratings'!$S$7,IF(AND(P1753&lt;='Product Ratings'!$V$8,P1753&gt;='Product Ratings'!$U$8),'Product Ratings'!$S$8,IF(P1753&gt;='Product Ratings'!$U$9,'Product Ratings'!$S$9)))))</f>
        <v>5</v>
      </c>
      <c r="W1753" s="135">
        <f t="shared" si="6"/>
        <v>11</v>
      </c>
      <c r="X1753" s="90"/>
      <c r="Y1753" s="90"/>
      <c r="Z1753" s="90"/>
      <c r="AA1753" s="90"/>
      <c r="AB1753" s="90"/>
    </row>
    <row r="1754" ht="12.75" customHeight="1">
      <c r="A1754" s="87"/>
      <c r="B1754" s="90"/>
      <c r="C1754" s="90"/>
      <c r="D1754" s="126">
        <v>2.0</v>
      </c>
      <c r="E1754" s="127">
        <v>505.35</v>
      </c>
      <c r="F1754" s="128">
        <f t="shared" si="7"/>
        <v>328.4775</v>
      </c>
      <c r="G1754" s="129">
        <f t="shared" si="1"/>
        <v>176.8725</v>
      </c>
      <c r="H1754" s="130">
        <f t="shared" si="2"/>
        <v>0.35</v>
      </c>
      <c r="I1754" s="131">
        <v>44902.0</v>
      </c>
      <c r="J1754" s="132">
        <v>44938.0</v>
      </c>
      <c r="K1754" s="123"/>
      <c r="L1754" s="90"/>
      <c r="M1754" s="133">
        <f t="shared" si="3"/>
        <v>252.675</v>
      </c>
      <c r="N1754" s="99"/>
      <c r="O1754" s="133">
        <f t="shared" si="5"/>
        <v>164.23875</v>
      </c>
      <c r="P1754" s="134">
        <v>0.89</v>
      </c>
      <c r="Q1754" s="90"/>
      <c r="R1754" s="99">
        <f>IF(AND(H1754&lt;='Product Ratings'!$E$5,H1754&gt;='Product Ratings'!$D$5),'Product Ratings'!$C$5,IF(AND(H1754&lt;='Product Ratings'!$E$6,H1754&gt;='Product Ratings'!$D$6),'Product Ratings'!$C$6,IF(AND(H1754&lt;='Product Ratings'!$E$7,H1754&gt;='Product Ratings'!$D$7),'Product Ratings'!$C$7,IF(AND(H1754&lt;='Product Ratings'!$E$8,H1754&gt;='Product Ratings'!$D$8),'Product Ratings'!$C$8,IF(H1754&gt;='Product Ratings'!$D$9,'Product Ratings'!$C$9)))))</f>
        <v>2</v>
      </c>
      <c r="S1754" s="99">
        <f>IF(AND(D1754&lt;='Product Ratings'!$I$5,D1754&gt;='Product Ratings'!$H$5),'Product Ratings'!$F$5,IF(AND(D1754&lt;='Product Ratings'!$I$6,D1754&gt;='Product Ratings'!$H$6),'Product Ratings'!$F$6,IF(AND(D1754&lt;='Product Ratings'!$I$7,I1754&gt;='Product Ratings'!$H$7),'Product Ratings'!$F$7,IF(AND(D1754&lt;='Product Ratings'!$I$8,D1754&gt;='Product Ratings'!$H$8),'Product Ratings'!$F$8,IF(D1754&gt;='Product Ratings'!$H$9,'Product Ratings'!$F$9)))))</f>
        <v>1</v>
      </c>
      <c r="T1754" s="99">
        <f>IF(AND(O1754&lt;='Product Ratings'!$M$5,O1754&gt;='Product Ratings'!$L$5),'Product Ratings'!$J$5,IF(AND(O1754&lt;='Product Ratings'!$M$6,O1754&gt;='Product Ratings'!$L$6),'Product Ratings'!$J$6,IF(AND(O1754&lt;='Product Ratings'!$M$7,O1754&gt;='Product Ratings'!$L$7),'Product Ratings'!$J$7,IF(AND(O1754&lt;='Product Ratings'!$M$8,O1754&gt;='Product Ratings'!$L$8),'Product Ratings'!$J$8,IF(O1754&gt;='Product Ratings'!$L$9,'Product Ratings'!$J$9)))))</f>
        <v>2</v>
      </c>
      <c r="U1754" s="99" t="b">
        <f>IF(AND(N1754&lt;='Product Ratings'!$R$5,N1754&gt;='Product Ratings'!$Q$5),'Product Ratings'!$O$5,IF(AND(N1754&lt;='Product Ratings'!$R$6,N1754&gt;='Product Ratings'!$Q$6),'Product Ratings'!$O$6,IF(AND(N1754&lt;='Product Ratings'!$R$7,N1754&gt;='Product Ratings'!$Q$7),'Product Ratings'!$O$7,IF(AND(N1754&lt;='Product Ratings'!$R$8,N1754&gt;='Product Ratings'!$Q$8),'Product Ratings'!$O$8,IF(N1754&gt;='Product Ratings'!$Q$9,'Product Ratings'!$O$9)))))</f>
        <v>0</v>
      </c>
      <c r="V1754" s="99">
        <f>IF(AND(P1754&lt;='Product Ratings'!$V$5,P1754&gt;='Product Ratings'!$U$5),'Product Ratings'!$S$5,IF(AND(P1754&lt;='Product Ratings'!$V$6,P1754&gt;='Product Ratings'!$U$6),'Product Ratings'!$S$6,IF(AND(P1754&lt;='Product Ratings'!$V$7,P1754&gt;='Product Ratings'!$U$7),'Product Ratings'!$S$7,IF(AND(P1754&lt;='Product Ratings'!$V$8,P1754&gt;='Product Ratings'!$U$8),'Product Ratings'!$S$8,IF(P1754&gt;='Product Ratings'!$U$9,'Product Ratings'!$S$9)))))</f>
        <v>5</v>
      </c>
      <c r="W1754" s="135">
        <f t="shared" si="6"/>
        <v>10</v>
      </c>
      <c r="X1754" s="90"/>
      <c r="Y1754" s="90"/>
      <c r="Z1754" s="90"/>
      <c r="AA1754" s="90"/>
      <c r="AB1754" s="90"/>
    </row>
    <row r="1755" ht="12.75" customHeight="1">
      <c r="A1755" s="87"/>
      <c r="B1755" s="90"/>
      <c r="C1755" s="90"/>
      <c r="D1755" s="126">
        <v>3.0</v>
      </c>
      <c r="E1755" s="127">
        <v>82.13</v>
      </c>
      <c r="F1755" s="128">
        <f t="shared" si="7"/>
        <v>53.3845</v>
      </c>
      <c r="G1755" s="129">
        <f t="shared" si="1"/>
        <v>28.7455</v>
      </c>
      <c r="H1755" s="130">
        <f t="shared" si="2"/>
        <v>0.35</v>
      </c>
      <c r="I1755" s="131">
        <v>44903.0</v>
      </c>
      <c r="J1755" s="132">
        <v>44939.0</v>
      </c>
      <c r="K1755" s="123"/>
      <c r="L1755" s="90"/>
      <c r="M1755" s="133">
        <f t="shared" si="3"/>
        <v>27.37666667</v>
      </c>
      <c r="N1755" s="99"/>
      <c r="O1755" s="133">
        <f t="shared" si="5"/>
        <v>17.79483333</v>
      </c>
      <c r="P1755" s="134">
        <v>0.03</v>
      </c>
      <c r="Q1755" s="90"/>
      <c r="R1755" s="99">
        <f>IF(AND(H1755&lt;='Product Ratings'!$E$5,H1755&gt;='Product Ratings'!$D$5),'Product Ratings'!$C$5,IF(AND(H1755&lt;='Product Ratings'!$E$6,H1755&gt;='Product Ratings'!$D$6),'Product Ratings'!$C$6,IF(AND(H1755&lt;='Product Ratings'!$E$7,H1755&gt;='Product Ratings'!$D$7),'Product Ratings'!$C$7,IF(AND(H1755&lt;='Product Ratings'!$E$8,H1755&gt;='Product Ratings'!$D$8),'Product Ratings'!$C$8,IF(H1755&gt;='Product Ratings'!$D$9,'Product Ratings'!$C$9)))))</f>
        <v>2</v>
      </c>
      <c r="S1755" s="99">
        <f>IF(AND(D1755&lt;='Product Ratings'!$I$5,D1755&gt;='Product Ratings'!$H$5),'Product Ratings'!$F$5,IF(AND(D1755&lt;='Product Ratings'!$I$6,D1755&gt;='Product Ratings'!$H$6),'Product Ratings'!$F$6,IF(AND(D1755&lt;='Product Ratings'!$I$7,I1755&gt;='Product Ratings'!$H$7),'Product Ratings'!$F$7,IF(AND(D1755&lt;='Product Ratings'!$I$8,D1755&gt;='Product Ratings'!$H$8),'Product Ratings'!$F$8,IF(D1755&gt;='Product Ratings'!$H$9,'Product Ratings'!$F$9)))))</f>
        <v>1</v>
      </c>
      <c r="T1755" s="99">
        <f>IF(AND(O1755&lt;='Product Ratings'!$M$5,O1755&gt;='Product Ratings'!$L$5),'Product Ratings'!$J$5,IF(AND(O1755&lt;='Product Ratings'!$M$6,O1755&gt;='Product Ratings'!$L$6),'Product Ratings'!$J$6,IF(AND(O1755&lt;='Product Ratings'!$M$7,O1755&gt;='Product Ratings'!$L$7),'Product Ratings'!$J$7,IF(AND(O1755&lt;='Product Ratings'!$M$8,O1755&gt;='Product Ratings'!$L$8),'Product Ratings'!$J$8,IF(O1755&gt;='Product Ratings'!$L$9,'Product Ratings'!$J$9)))))</f>
        <v>5</v>
      </c>
      <c r="U1755" s="99" t="b">
        <f>IF(AND(N1755&lt;='Product Ratings'!$R$5,N1755&gt;='Product Ratings'!$Q$5),'Product Ratings'!$O$5,IF(AND(N1755&lt;='Product Ratings'!$R$6,N1755&gt;='Product Ratings'!$Q$6),'Product Ratings'!$O$6,IF(AND(N1755&lt;='Product Ratings'!$R$7,N1755&gt;='Product Ratings'!$Q$7),'Product Ratings'!$O$7,IF(AND(N1755&lt;='Product Ratings'!$R$8,N1755&gt;='Product Ratings'!$Q$8),'Product Ratings'!$O$8,IF(N1755&gt;='Product Ratings'!$Q$9,'Product Ratings'!$O$9)))))</f>
        <v>0</v>
      </c>
      <c r="V1755" s="99">
        <f>IF(AND(P1755&lt;='Product Ratings'!$V$5,P1755&gt;='Product Ratings'!$U$5),'Product Ratings'!$S$5,IF(AND(P1755&lt;='Product Ratings'!$V$6,P1755&gt;='Product Ratings'!$U$6),'Product Ratings'!$S$6,IF(AND(P1755&lt;='Product Ratings'!$V$7,P1755&gt;='Product Ratings'!$U$7),'Product Ratings'!$S$7,IF(AND(P1755&lt;='Product Ratings'!$V$8,P1755&gt;='Product Ratings'!$U$8),'Product Ratings'!$S$8,IF(P1755&gt;='Product Ratings'!$U$9,'Product Ratings'!$S$9)))))</f>
        <v>1</v>
      </c>
      <c r="W1755" s="135">
        <f t="shared" si="6"/>
        <v>9</v>
      </c>
      <c r="X1755" s="90"/>
      <c r="Y1755" s="90"/>
      <c r="Z1755" s="90"/>
      <c r="AA1755" s="90"/>
      <c r="AB1755" s="90"/>
    </row>
    <row r="1756" ht="12.75" customHeight="1">
      <c r="A1756" s="87"/>
      <c r="B1756" s="90"/>
      <c r="C1756" s="90"/>
      <c r="D1756" s="126">
        <v>4.0</v>
      </c>
      <c r="E1756" s="127">
        <v>560.0</v>
      </c>
      <c r="F1756" s="128">
        <f t="shared" si="7"/>
        <v>364</v>
      </c>
      <c r="G1756" s="129">
        <f t="shared" si="1"/>
        <v>196</v>
      </c>
      <c r="H1756" s="130">
        <f t="shared" si="2"/>
        <v>0.35</v>
      </c>
      <c r="I1756" s="131">
        <v>44904.0</v>
      </c>
      <c r="J1756" s="132">
        <v>44940.0</v>
      </c>
      <c r="K1756" s="123"/>
      <c r="L1756" s="90"/>
      <c r="M1756" s="133">
        <f t="shared" si="3"/>
        <v>140</v>
      </c>
      <c r="N1756" s="99"/>
      <c r="O1756" s="133">
        <f t="shared" si="5"/>
        <v>91</v>
      </c>
      <c r="P1756" s="134">
        <v>0.04</v>
      </c>
      <c r="Q1756" s="90"/>
      <c r="R1756" s="99">
        <f>IF(AND(H1756&lt;='Product Ratings'!$E$5,H1756&gt;='Product Ratings'!$D$5),'Product Ratings'!$C$5,IF(AND(H1756&lt;='Product Ratings'!$E$6,H1756&gt;='Product Ratings'!$D$6),'Product Ratings'!$C$6,IF(AND(H1756&lt;='Product Ratings'!$E$7,H1756&gt;='Product Ratings'!$D$7),'Product Ratings'!$C$7,IF(AND(H1756&lt;='Product Ratings'!$E$8,H1756&gt;='Product Ratings'!$D$8),'Product Ratings'!$C$8,IF(H1756&gt;='Product Ratings'!$D$9,'Product Ratings'!$C$9)))))</f>
        <v>2</v>
      </c>
      <c r="S1756" s="99">
        <f>IF(AND(D1756&lt;='Product Ratings'!$I$5,D1756&gt;='Product Ratings'!$H$5),'Product Ratings'!$F$5,IF(AND(D1756&lt;='Product Ratings'!$I$6,D1756&gt;='Product Ratings'!$H$6),'Product Ratings'!$F$6,IF(AND(D1756&lt;='Product Ratings'!$I$7,I1756&gt;='Product Ratings'!$H$7),'Product Ratings'!$F$7,IF(AND(D1756&lt;='Product Ratings'!$I$8,D1756&gt;='Product Ratings'!$H$8),'Product Ratings'!$F$8,IF(D1756&gt;='Product Ratings'!$H$9,'Product Ratings'!$F$9)))))</f>
        <v>1</v>
      </c>
      <c r="T1756" s="99">
        <f>IF(AND(O1756&lt;='Product Ratings'!$M$5,O1756&gt;='Product Ratings'!$L$5),'Product Ratings'!$J$5,IF(AND(O1756&lt;='Product Ratings'!$M$6,O1756&gt;='Product Ratings'!$L$6),'Product Ratings'!$J$6,IF(AND(O1756&lt;='Product Ratings'!$M$7,O1756&gt;='Product Ratings'!$L$7),'Product Ratings'!$J$7,IF(AND(O1756&lt;='Product Ratings'!$M$8,O1756&gt;='Product Ratings'!$L$8),'Product Ratings'!$J$8,IF(O1756&gt;='Product Ratings'!$L$9,'Product Ratings'!$J$9)))))</f>
        <v>2</v>
      </c>
      <c r="U1756" s="99" t="b">
        <f>IF(AND(N1756&lt;='Product Ratings'!$R$5,N1756&gt;='Product Ratings'!$Q$5),'Product Ratings'!$O$5,IF(AND(N1756&lt;='Product Ratings'!$R$6,N1756&gt;='Product Ratings'!$Q$6),'Product Ratings'!$O$6,IF(AND(N1756&lt;='Product Ratings'!$R$7,N1756&gt;='Product Ratings'!$Q$7),'Product Ratings'!$O$7,IF(AND(N1756&lt;='Product Ratings'!$R$8,N1756&gt;='Product Ratings'!$Q$8),'Product Ratings'!$O$8,IF(N1756&gt;='Product Ratings'!$Q$9,'Product Ratings'!$O$9)))))</f>
        <v>0</v>
      </c>
      <c r="V1756" s="99">
        <f>IF(AND(P1756&lt;='Product Ratings'!$V$5,P1756&gt;='Product Ratings'!$U$5),'Product Ratings'!$S$5,IF(AND(P1756&lt;='Product Ratings'!$V$6,P1756&gt;='Product Ratings'!$U$6),'Product Ratings'!$S$6,IF(AND(P1756&lt;='Product Ratings'!$V$7,P1756&gt;='Product Ratings'!$U$7),'Product Ratings'!$S$7,IF(AND(P1756&lt;='Product Ratings'!$V$8,P1756&gt;='Product Ratings'!$U$8),'Product Ratings'!$S$8,IF(P1756&gt;='Product Ratings'!$U$9,'Product Ratings'!$S$9)))))</f>
        <v>1</v>
      </c>
      <c r="W1756" s="135">
        <f t="shared" si="6"/>
        <v>6</v>
      </c>
      <c r="X1756" s="90"/>
      <c r="Y1756" s="90"/>
      <c r="Z1756" s="90"/>
      <c r="AA1756" s="90"/>
      <c r="AB1756" s="90"/>
    </row>
    <row r="1757" ht="12.75" customHeight="1">
      <c r="A1757" s="87"/>
      <c r="B1757" s="90"/>
      <c r="C1757" s="90"/>
      <c r="D1757" s="126">
        <v>5.0</v>
      </c>
      <c r="E1757" s="127">
        <v>286.96</v>
      </c>
      <c r="F1757" s="128">
        <f t="shared" si="7"/>
        <v>186.524</v>
      </c>
      <c r="G1757" s="129">
        <f t="shared" si="1"/>
        <v>100.436</v>
      </c>
      <c r="H1757" s="130">
        <f t="shared" si="2"/>
        <v>0.35</v>
      </c>
      <c r="I1757" s="131">
        <v>44905.0</v>
      </c>
      <c r="J1757" s="132">
        <v>44941.0</v>
      </c>
      <c r="K1757" s="123"/>
      <c r="L1757" s="90"/>
      <c r="M1757" s="133">
        <f t="shared" si="3"/>
        <v>57.392</v>
      </c>
      <c r="N1757" s="99"/>
      <c r="O1757" s="133">
        <f t="shared" si="5"/>
        <v>37.3048</v>
      </c>
      <c r="P1757" s="134">
        <v>0.05</v>
      </c>
      <c r="Q1757" s="90"/>
      <c r="R1757" s="99">
        <f>IF(AND(H1757&lt;='Product Ratings'!$E$5,H1757&gt;='Product Ratings'!$D$5),'Product Ratings'!$C$5,IF(AND(H1757&lt;='Product Ratings'!$E$6,H1757&gt;='Product Ratings'!$D$6),'Product Ratings'!$C$6,IF(AND(H1757&lt;='Product Ratings'!$E$7,H1757&gt;='Product Ratings'!$D$7),'Product Ratings'!$C$7,IF(AND(H1757&lt;='Product Ratings'!$E$8,H1757&gt;='Product Ratings'!$D$8),'Product Ratings'!$C$8,IF(H1757&gt;='Product Ratings'!$D$9,'Product Ratings'!$C$9)))))</f>
        <v>2</v>
      </c>
      <c r="S1757" s="99">
        <f>IF(AND(D1757&lt;='Product Ratings'!$I$5,D1757&gt;='Product Ratings'!$H$5),'Product Ratings'!$F$5,IF(AND(D1757&lt;='Product Ratings'!$I$6,D1757&gt;='Product Ratings'!$H$6),'Product Ratings'!$F$6,IF(AND(D1757&lt;='Product Ratings'!$I$7,I1757&gt;='Product Ratings'!$H$7),'Product Ratings'!$F$7,IF(AND(D1757&lt;='Product Ratings'!$I$8,D1757&gt;='Product Ratings'!$H$8),'Product Ratings'!$F$8,IF(D1757&gt;='Product Ratings'!$H$9,'Product Ratings'!$F$9)))))</f>
        <v>1</v>
      </c>
      <c r="T1757" s="99">
        <f>IF(AND(O1757&lt;='Product Ratings'!$M$5,O1757&gt;='Product Ratings'!$L$5),'Product Ratings'!$J$5,IF(AND(O1757&lt;='Product Ratings'!$M$6,O1757&gt;='Product Ratings'!$L$6),'Product Ratings'!$J$6,IF(AND(O1757&lt;='Product Ratings'!$M$7,O1757&gt;='Product Ratings'!$L$7),'Product Ratings'!$J$7,IF(AND(O1757&lt;='Product Ratings'!$M$8,O1757&gt;='Product Ratings'!$L$8),'Product Ratings'!$J$8,IF(O1757&gt;='Product Ratings'!$L$9,'Product Ratings'!$J$9)))))</f>
        <v>4</v>
      </c>
      <c r="U1757" s="99" t="b">
        <f>IF(AND(N1757&lt;='Product Ratings'!$R$5,N1757&gt;='Product Ratings'!$Q$5),'Product Ratings'!$O$5,IF(AND(N1757&lt;='Product Ratings'!$R$6,N1757&gt;='Product Ratings'!$Q$6),'Product Ratings'!$O$6,IF(AND(N1757&lt;='Product Ratings'!$R$7,N1757&gt;='Product Ratings'!$Q$7),'Product Ratings'!$O$7,IF(AND(N1757&lt;='Product Ratings'!$R$8,N1757&gt;='Product Ratings'!$Q$8),'Product Ratings'!$O$8,IF(N1757&gt;='Product Ratings'!$Q$9,'Product Ratings'!$O$9)))))</f>
        <v>0</v>
      </c>
      <c r="V1757" s="99">
        <f>IF(AND(P1757&lt;='Product Ratings'!$V$5,P1757&gt;='Product Ratings'!$U$5),'Product Ratings'!$S$5,IF(AND(P1757&lt;='Product Ratings'!$V$6,P1757&gt;='Product Ratings'!$U$6),'Product Ratings'!$S$6,IF(AND(P1757&lt;='Product Ratings'!$V$7,P1757&gt;='Product Ratings'!$U$7),'Product Ratings'!$S$7,IF(AND(P1757&lt;='Product Ratings'!$V$8,P1757&gt;='Product Ratings'!$U$8),'Product Ratings'!$S$8,IF(P1757&gt;='Product Ratings'!$U$9,'Product Ratings'!$S$9)))))</f>
        <v>1</v>
      </c>
      <c r="W1757" s="135">
        <f t="shared" si="6"/>
        <v>8</v>
      </c>
      <c r="X1757" s="90"/>
      <c r="Y1757" s="90"/>
      <c r="Z1757" s="90"/>
      <c r="AA1757" s="90"/>
      <c r="AB1757" s="90"/>
    </row>
    <row r="1758" ht="12.75" customHeight="1">
      <c r="A1758" s="87"/>
      <c r="B1758" s="90"/>
      <c r="C1758" s="90"/>
      <c r="D1758" s="126">
        <v>6.0</v>
      </c>
      <c r="E1758" s="127">
        <v>3306.09</v>
      </c>
      <c r="F1758" s="128">
        <f t="shared" si="7"/>
        <v>2148.9585</v>
      </c>
      <c r="G1758" s="129">
        <f t="shared" si="1"/>
        <v>1157.1315</v>
      </c>
      <c r="H1758" s="130">
        <f t="shared" si="2"/>
        <v>0.35</v>
      </c>
      <c r="I1758" s="131">
        <v>44906.0</v>
      </c>
      <c r="J1758" s="132">
        <v>44942.0</v>
      </c>
      <c r="K1758" s="123"/>
      <c r="L1758" s="90"/>
      <c r="M1758" s="133">
        <f t="shared" si="3"/>
        <v>551.015</v>
      </c>
      <c r="N1758" s="99"/>
      <c r="O1758" s="133">
        <f t="shared" si="5"/>
        <v>358.15975</v>
      </c>
      <c r="P1758" s="134">
        <v>0.06</v>
      </c>
      <c r="Q1758" s="90"/>
      <c r="R1758" s="99">
        <f>IF(AND(H1758&lt;='Product Ratings'!$E$5,H1758&gt;='Product Ratings'!$D$5),'Product Ratings'!$C$5,IF(AND(H1758&lt;='Product Ratings'!$E$6,H1758&gt;='Product Ratings'!$D$6),'Product Ratings'!$C$6,IF(AND(H1758&lt;='Product Ratings'!$E$7,H1758&gt;='Product Ratings'!$D$7),'Product Ratings'!$C$7,IF(AND(H1758&lt;='Product Ratings'!$E$8,H1758&gt;='Product Ratings'!$D$8),'Product Ratings'!$C$8,IF(H1758&gt;='Product Ratings'!$D$9,'Product Ratings'!$C$9)))))</f>
        <v>2</v>
      </c>
      <c r="S1758" s="99">
        <f>IF(AND(D1758&lt;='Product Ratings'!$I$5,D1758&gt;='Product Ratings'!$H$5),'Product Ratings'!$F$5,IF(AND(D1758&lt;='Product Ratings'!$I$6,D1758&gt;='Product Ratings'!$H$6),'Product Ratings'!$F$6,IF(AND(D1758&lt;='Product Ratings'!$I$7,I1758&gt;='Product Ratings'!$H$7),'Product Ratings'!$F$7,IF(AND(D1758&lt;='Product Ratings'!$I$8,D1758&gt;='Product Ratings'!$H$8),'Product Ratings'!$F$8,IF(D1758&gt;='Product Ratings'!$H$9,'Product Ratings'!$F$9)))))</f>
        <v>2</v>
      </c>
      <c r="T1758" s="99">
        <f>IF(AND(O1758&lt;='Product Ratings'!$M$5,O1758&gt;='Product Ratings'!$L$5),'Product Ratings'!$J$5,IF(AND(O1758&lt;='Product Ratings'!$M$6,O1758&gt;='Product Ratings'!$L$6),'Product Ratings'!$J$6,IF(AND(O1758&lt;='Product Ratings'!$M$7,O1758&gt;='Product Ratings'!$L$7),'Product Ratings'!$J$7,IF(AND(O1758&lt;='Product Ratings'!$M$8,O1758&gt;='Product Ratings'!$L$8),'Product Ratings'!$J$8,IF(O1758&gt;='Product Ratings'!$L$9,'Product Ratings'!$J$9)))))</f>
        <v>1</v>
      </c>
      <c r="U1758" s="99" t="b">
        <f>IF(AND(N1758&lt;='Product Ratings'!$R$5,N1758&gt;='Product Ratings'!$Q$5),'Product Ratings'!$O$5,IF(AND(N1758&lt;='Product Ratings'!$R$6,N1758&gt;='Product Ratings'!$Q$6),'Product Ratings'!$O$6,IF(AND(N1758&lt;='Product Ratings'!$R$7,N1758&gt;='Product Ratings'!$Q$7),'Product Ratings'!$O$7,IF(AND(N1758&lt;='Product Ratings'!$R$8,N1758&gt;='Product Ratings'!$Q$8),'Product Ratings'!$O$8,IF(N1758&gt;='Product Ratings'!$Q$9,'Product Ratings'!$O$9)))))</f>
        <v>0</v>
      </c>
      <c r="V1758" s="99">
        <f>IF(AND(P1758&lt;='Product Ratings'!$V$5,P1758&gt;='Product Ratings'!$U$5),'Product Ratings'!$S$5,IF(AND(P1758&lt;='Product Ratings'!$V$6,P1758&gt;='Product Ratings'!$U$6),'Product Ratings'!$S$6,IF(AND(P1758&lt;='Product Ratings'!$V$7,P1758&gt;='Product Ratings'!$U$7),'Product Ratings'!$S$7,IF(AND(P1758&lt;='Product Ratings'!$V$8,P1758&gt;='Product Ratings'!$U$8),'Product Ratings'!$S$8,IF(P1758&gt;='Product Ratings'!$U$9,'Product Ratings'!$S$9)))))</f>
        <v>2</v>
      </c>
      <c r="W1758" s="135">
        <f t="shared" si="6"/>
        <v>7</v>
      </c>
      <c r="X1758" s="90"/>
      <c r="Y1758" s="90"/>
      <c r="Z1758" s="90"/>
      <c r="AA1758" s="90"/>
      <c r="AB1758" s="90"/>
    </row>
    <row r="1759" ht="12.75" customHeight="1">
      <c r="A1759" s="87"/>
      <c r="B1759" s="90"/>
      <c r="C1759" s="90"/>
      <c r="D1759" s="126">
        <v>1.0</v>
      </c>
      <c r="E1759" s="127">
        <v>1028.74</v>
      </c>
      <c r="F1759" s="128">
        <f t="shared" si="7"/>
        <v>668.681</v>
      </c>
      <c r="G1759" s="129">
        <f t="shared" si="1"/>
        <v>360.059</v>
      </c>
      <c r="H1759" s="130">
        <f t="shared" si="2"/>
        <v>0.35</v>
      </c>
      <c r="I1759" s="131">
        <v>44907.0</v>
      </c>
      <c r="J1759" s="132">
        <v>44943.0</v>
      </c>
      <c r="K1759" s="123"/>
      <c r="L1759" s="90"/>
      <c r="M1759" s="133">
        <f t="shared" si="3"/>
        <v>1028.74</v>
      </c>
      <c r="N1759" s="99"/>
      <c r="O1759" s="133">
        <f t="shared" si="5"/>
        <v>668.681</v>
      </c>
      <c r="P1759" s="134">
        <v>0.07</v>
      </c>
      <c r="Q1759" s="90"/>
      <c r="R1759" s="99">
        <f>IF(AND(H1759&lt;='Product Ratings'!$E$5,H1759&gt;='Product Ratings'!$D$5),'Product Ratings'!$C$5,IF(AND(H1759&lt;='Product Ratings'!$E$6,H1759&gt;='Product Ratings'!$D$6),'Product Ratings'!$C$6,IF(AND(H1759&lt;='Product Ratings'!$E$7,H1759&gt;='Product Ratings'!$D$7),'Product Ratings'!$C$7,IF(AND(H1759&lt;='Product Ratings'!$E$8,H1759&gt;='Product Ratings'!$D$8),'Product Ratings'!$C$8,IF(H1759&gt;='Product Ratings'!$D$9,'Product Ratings'!$C$9)))))</f>
        <v>2</v>
      </c>
      <c r="S1759" s="99">
        <f>IF(AND(D1759&lt;='Product Ratings'!$I$5,D1759&gt;='Product Ratings'!$H$5),'Product Ratings'!$F$5,IF(AND(D1759&lt;='Product Ratings'!$I$6,D1759&gt;='Product Ratings'!$H$6),'Product Ratings'!$F$6,IF(AND(D1759&lt;='Product Ratings'!$I$7,I1759&gt;='Product Ratings'!$H$7),'Product Ratings'!$F$7,IF(AND(D1759&lt;='Product Ratings'!$I$8,D1759&gt;='Product Ratings'!$H$8),'Product Ratings'!$F$8,IF(D1759&gt;='Product Ratings'!$H$9,'Product Ratings'!$F$9)))))</f>
        <v>1</v>
      </c>
      <c r="T1759" s="99">
        <f>IF(AND(O1759&lt;='Product Ratings'!$M$5,O1759&gt;='Product Ratings'!$L$5),'Product Ratings'!$J$5,IF(AND(O1759&lt;='Product Ratings'!$M$6,O1759&gt;='Product Ratings'!$L$6),'Product Ratings'!$J$6,IF(AND(O1759&lt;='Product Ratings'!$M$7,O1759&gt;='Product Ratings'!$L$7),'Product Ratings'!$J$7,IF(AND(O1759&lt;='Product Ratings'!$M$8,O1759&gt;='Product Ratings'!$L$8),'Product Ratings'!$J$8,IF(O1759&gt;='Product Ratings'!$L$9,'Product Ratings'!$J$9)))))</f>
        <v>1</v>
      </c>
      <c r="U1759" s="99" t="b">
        <f>IF(AND(N1759&lt;='Product Ratings'!$R$5,N1759&gt;='Product Ratings'!$Q$5),'Product Ratings'!$O$5,IF(AND(N1759&lt;='Product Ratings'!$R$6,N1759&gt;='Product Ratings'!$Q$6),'Product Ratings'!$O$6,IF(AND(N1759&lt;='Product Ratings'!$R$7,N1759&gt;='Product Ratings'!$Q$7),'Product Ratings'!$O$7,IF(AND(N1759&lt;='Product Ratings'!$R$8,N1759&gt;='Product Ratings'!$Q$8),'Product Ratings'!$O$8,IF(N1759&gt;='Product Ratings'!$Q$9,'Product Ratings'!$O$9)))))</f>
        <v>0</v>
      </c>
      <c r="V1759" s="99">
        <f>IF(AND(P1759&lt;='Product Ratings'!$V$5,P1759&gt;='Product Ratings'!$U$5),'Product Ratings'!$S$5,IF(AND(P1759&lt;='Product Ratings'!$V$6,P1759&gt;='Product Ratings'!$U$6),'Product Ratings'!$S$6,IF(AND(P1759&lt;='Product Ratings'!$V$7,P1759&gt;='Product Ratings'!$U$7),'Product Ratings'!$S$7,IF(AND(P1759&lt;='Product Ratings'!$V$8,P1759&gt;='Product Ratings'!$U$8),'Product Ratings'!$S$8,IF(P1759&gt;='Product Ratings'!$U$9,'Product Ratings'!$S$9)))))</f>
        <v>2</v>
      </c>
      <c r="W1759" s="135">
        <f t="shared" si="6"/>
        <v>6</v>
      </c>
      <c r="X1759" s="90"/>
      <c r="Y1759" s="90"/>
      <c r="Z1759" s="90"/>
      <c r="AA1759" s="90"/>
      <c r="AB1759" s="90"/>
    </row>
    <row r="1760" ht="12.75" customHeight="1">
      <c r="A1760" s="87"/>
      <c r="B1760" s="90"/>
      <c r="C1760" s="90"/>
      <c r="D1760" s="126">
        <v>2.0</v>
      </c>
      <c r="E1760" s="127">
        <v>717.75</v>
      </c>
      <c r="F1760" s="128">
        <f t="shared" si="7"/>
        <v>466.5375</v>
      </c>
      <c r="G1760" s="129">
        <f t="shared" si="1"/>
        <v>251.2125</v>
      </c>
      <c r="H1760" s="130">
        <f t="shared" si="2"/>
        <v>0.35</v>
      </c>
      <c r="I1760" s="131">
        <v>44908.0</v>
      </c>
      <c r="J1760" s="132">
        <v>44944.0</v>
      </c>
      <c r="K1760" s="123"/>
      <c r="L1760" s="90"/>
      <c r="M1760" s="133">
        <f t="shared" si="3"/>
        <v>358.875</v>
      </c>
      <c r="N1760" s="99"/>
      <c r="O1760" s="133">
        <f t="shared" si="5"/>
        <v>233.26875</v>
      </c>
      <c r="P1760" s="134">
        <v>0.08</v>
      </c>
      <c r="Q1760" s="90"/>
      <c r="R1760" s="99">
        <f>IF(AND(H1760&lt;='Product Ratings'!$E$5,H1760&gt;='Product Ratings'!$D$5),'Product Ratings'!$C$5,IF(AND(H1760&lt;='Product Ratings'!$E$6,H1760&gt;='Product Ratings'!$D$6),'Product Ratings'!$C$6,IF(AND(H1760&lt;='Product Ratings'!$E$7,H1760&gt;='Product Ratings'!$D$7),'Product Ratings'!$C$7,IF(AND(H1760&lt;='Product Ratings'!$E$8,H1760&gt;='Product Ratings'!$D$8),'Product Ratings'!$C$8,IF(H1760&gt;='Product Ratings'!$D$9,'Product Ratings'!$C$9)))))</f>
        <v>2</v>
      </c>
      <c r="S1760" s="99">
        <f>IF(AND(D1760&lt;='Product Ratings'!$I$5,D1760&gt;='Product Ratings'!$H$5),'Product Ratings'!$F$5,IF(AND(D1760&lt;='Product Ratings'!$I$6,D1760&gt;='Product Ratings'!$H$6),'Product Ratings'!$F$6,IF(AND(D1760&lt;='Product Ratings'!$I$7,I1760&gt;='Product Ratings'!$H$7),'Product Ratings'!$F$7,IF(AND(D1760&lt;='Product Ratings'!$I$8,D1760&gt;='Product Ratings'!$H$8),'Product Ratings'!$F$8,IF(D1760&gt;='Product Ratings'!$H$9,'Product Ratings'!$F$9)))))</f>
        <v>1</v>
      </c>
      <c r="T1760" s="99">
        <f>IF(AND(O1760&lt;='Product Ratings'!$M$5,O1760&gt;='Product Ratings'!$L$5),'Product Ratings'!$J$5,IF(AND(O1760&lt;='Product Ratings'!$M$6,O1760&gt;='Product Ratings'!$L$6),'Product Ratings'!$J$6,IF(AND(O1760&lt;='Product Ratings'!$M$7,O1760&gt;='Product Ratings'!$L$7),'Product Ratings'!$J$7,IF(AND(O1760&lt;='Product Ratings'!$M$8,O1760&gt;='Product Ratings'!$L$8),'Product Ratings'!$J$8,IF(O1760&gt;='Product Ratings'!$L$9,'Product Ratings'!$J$9)))))</f>
        <v>1</v>
      </c>
      <c r="U1760" s="99" t="b">
        <f>IF(AND(N1760&lt;='Product Ratings'!$R$5,N1760&gt;='Product Ratings'!$Q$5),'Product Ratings'!$O$5,IF(AND(N1760&lt;='Product Ratings'!$R$6,N1760&gt;='Product Ratings'!$Q$6),'Product Ratings'!$O$6,IF(AND(N1760&lt;='Product Ratings'!$R$7,N1760&gt;='Product Ratings'!$Q$7),'Product Ratings'!$O$7,IF(AND(N1760&lt;='Product Ratings'!$R$8,N1760&gt;='Product Ratings'!$Q$8),'Product Ratings'!$O$8,IF(N1760&gt;='Product Ratings'!$Q$9,'Product Ratings'!$O$9)))))</f>
        <v>0</v>
      </c>
      <c r="V1760" s="99">
        <f>IF(AND(P1760&lt;='Product Ratings'!$V$5,P1760&gt;='Product Ratings'!$U$5),'Product Ratings'!$S$5,IF(AND(P1760&lt;='Product Ratings'!$V$6,P1760&gt;='Product Ratings'!$U$6),'Product Ratings'!$S$6,IF(AND(P1760&lt;='Product Ratings'!$V$7,P1760&gt;='Product Ratings'!$U$7),'Product Ratings'!$S$7,IF(AND(P1760&lt;='Product Ratings'!$V$8,P1760&gt;='Product Ratings'!$U$8),'Product Ratings'!$S$8,IF(P1760&gt;='Product Ratings'!$U$9,'Product Ratings'!$S$9)))))</f>
        <v>2</v>
      </c>
      <c r="W1760" s="135">
        <f t="shared" si="6"/>
        <v>6</v>
      </c>
      <c r="X1760" s="90"/>
      <c r="Y1760" s="90"/>
      <c r="Z1760" s="90"/>
      <c r="AA1760" s="90"/>
      <c r="AB1760" s="90"/>
    </row>
    <row r="1761" ht="12.75" customHeight="1">
      <c r="A1761" s="87"/>
      <c r="B1761" s="90"/>
      <c r="C1761" s="90"/>
      <c r="D1761" s="126">
        <v>3.0</v>
      </c>
      <c r="E1761" s="127">
        <v>258.54</v>
      </c>
      <c r="F1761" s="128">
        <f t="shared" si="7"/>
        <v>168.051</v>
      </c>
      <c r="G1761" s="129">
        <f t="shared" si="1"/>
        <v>90.489</v>
      </c>
      <c r="H1761" s="130">
        <f t="shared" si="2"/>
        <v>0.35</v>
      </c>
      <c r="I1761" s="131">
        <v>44909.0</v>
      </c>
      <c r="J1761" s="132">
        <v>44945.0</v>
      </c>
      <c r="K1761" s="123"/>
      <c r="L1761" s="90"/>
      <c r="M1761" s="133">
        <f t="shared" si="3"/>
        <v>86.18</v>
      </c>
      <c r="N1761" s="99"/>
      <c r="O1761" s="133">
        <f t="shared" si="5"/>
        <v>56.017</v>
      </c>
      <c r="P1761" s="134">
        <v>0.09</v>
      </c>
      <c r="Q1761" s="90"/>
      <c r="R1761" s="99">
        <f>IF(AND(H1761&lt;='Product Ratings'!$E$5,H1761&gt;='Product Ratings'!$D$5),'Product Ratings'!$C$5,IF(AND(H1761&lt;='Product Ratings'!$E$6,H1761&gt;='Product Ratings'!$D$6),'Product Ratings'!$C$6,IF(AND(H1761&lt;='Product Ratings'!$E$7,H1761&gt;='Product Ratings'!$D$7),'Product Ratings'!$C$7,IF(AND(H1761&lt;='Product Ratings'!$E$8,H1761&gt;='Product Ratings'!$D$8),'Product Ratings'!$C$8,IF(H1761&gt;='Product Ratings'!$D$9,'Product Ratings'!$C$9)))))</f>
        <v>2</v>
      </c>
      <c r="S1761" s="99">
        <f>IF(AND(D1761&lt;='Product Ratings'!$I$5,D1761&gt;='Product Ratings'!$H$5),'Product Ratings'!$F$5,IF(AND(D1761&lt;='Product Ratings'!$I$6,D1761&gt;='Product Ratings'!$H$6),'Product Ratings'!$F$6,IF(AND(D1761&lt;='Product Ratings'!$I$7,I1761&gt;='Product Ratings'!$H$7),'Product Ratings'!$F$7,IF(AND(D1761&lt;='Product Ratings'!$I$8,D1761&gt;='Product Ratings'!$H$8),'Product Ratings'!$F$8,IF(D1761&gt;='Product Ratings'!$H$9,'Product Ratings'!$F$9)))))</f>
        <v>1</v>
      </c>
      <c r="T1761" s="99">
        <f>IF(AND(O1761&lt;='Product Ratings'!$M$5,O1761&gt;='Product Ratings'!$L$5),'Product Ratings'!$J$5,IF(AND(O1761&lt;='Product Ratings'!$M$6,O1761&gt;='Product Ratings'!$L$6),'Product Ratings'!$J$6,IF(AND(O1761&lt;='Product Ratings'!$M$7,O1761&gt;='Product Ratings'!$L$7),'Product Ratings'!$J$7,IF(AND(O1761&lt;='Product Ratings'!$M$8,O1761&gt;='Product Ratings'!$L$8),'Product Ratings'!$J$8,IF(O1761&gt;='Product Ratings'!$L$9,'Product Ratings'!$J$9)))))</f>
        <v>3</v>
      </c>
      <c r="U1761" s="99" t="b">
        <f>IF(AND(N1761&lt;='Product Ratings'!$R$5,N1761&gt;='Product Ratings'!$Q$5),'Product Ratings'!$O$5,IF(AND(N1761&lt;='Product Ratings'!$R$6,N1761&gt;='Product Ratings'!$Q$6),'Product Ratings'!$O$6,IF(AND(N1761&lt;='Product Ratings'!$R$7,N1761&gt;='Product Ratings'!$Q$7),'Product Ratings'!$O$7,IF(AND(N1761&lt;='Product Ratings'!$R$8,N1761&gt;='Product Ratings'!$Q$8),'Product Ratings'!$O$8,IF(N1761&gt;='Product Ratings'!$Q$9,'Product Ratings'!$O$9)))))</f>
        <v>0</v>
      </c>
      <c r="V1761" s="99">
        <f>IF(AND(P1761&lt;='Product Ratings'!$V$5,P1761&gt;='Product Ratings'!$U$5),'Product Ratings'!$S$5,IF(AND(P1761&lt;='Product Ratings'!$V$6,P1761&gt;='Product Ratings'!$U$6),'Product Ratings'!$S$6,IF(AND(P1761&lt;='Product Ratings'!$V$7,P1761&gt;='Product Ratings'!$U$7),'Product Ratings'!$S$7,IF(AND(P1761&lt;='Product Ratings'!$V$8,P1761&gt;='Product Ratings'!$U$8),'Product Ratings'!$S$8,IF(P1761&gt;='Product Ratings'!$U$9,'Product Ratings'!$S$9)))))</f>
        <v>2</v>
      </c>
      <c r="W1761" s="135">
        <f t="shared" si="6"/>
        <v>8</v>
      </c>
      <c r="X1761" s="90"/>
      <c r="Y1761" s="90"/>
      <c r="Z1761" s="90"/>
      <c r="AA1761" s="90"/>
      <c r="AB1761" s="90"/>
    </row>
    <row r="1762" ht="12.75" customHeight="1">
      <c r="A1762" s="87"/>
      <c r="B1762" s="90"/>
      <c r="C1762" s="90"/>
      <c r="D1762" s="126">
        <v>4.0</v>
      </c>
      <c r="E1762" s="127">
        <v>213.04</v>
      </c>
      <c r="F1762" s="128">
        <f t="shared" si="7"/>
        <v>138.476</v>
      </c>
      <c r="G1762" s="129">
        <f t="shared" si="1"/>
        <v>74.564</v>
      </c>
      <c r="H1762" s="130">
        <f t="shared" si="2"/>
        <v>0.35</v>
      </c>
      <c r="I1762" s="131">
        <v>44910.0</v>
      </c>
      <c r="J1762" s="132">
        <v>44946.0</v>
      </c>
      <c r="K1762" s="123"/>
      <c r="L1762" s="90"/>
      <c r="M1762" s="133">
        <f t="shared" si="3"/>
        <v>53.26</v>
      </c>
      <c r="N1762" s="99"/>
      <c r="O1762" s="133">
        <f t="shared" si="5"/>
        <v>34.619</v>
      </c>
      <c r="P1762" s="134">
        <v>0.12</v>
      </c>
      <c r="Q1762" s="90"/>
      <c r="R1762" s="99">
        <f>IF(AND(H1762&lt;='Product Ratings'!$E$5,H1762&gt;='Product Ratings'!$D$5),'Product Ratings'!$C$5,IF(AND(H1762&lt;='Product Ratings'!$E$6,H1762&gt;='Product Ratings'!$D$6),'Product Ratings'!$C$6,IF(AND(H1762&lt;='Product Ratings'!$E$7,H1762&gt;='Product Ratings'!$D$7),'Product Ratings'!$C$7,IF(AND(H1762&lt;='Product Ratings'!$E$8,H1762&gt;='Product Ratings'!$D$8),'Product Ratings'!$C$8,IF(H1762&gt;='Product Ratings'!$D$9,'Product Ratings'!$C$9)))))</f>
        <v>2</v>
      </c>
      <c r="S1762" s="99">
        <f>IF(AND(D1762&lt;='Product Ratings'!$I$5,D1762&gt;='Product Ratings'!$H$5),'Product Ratings'!$F$5,IF(AND(D1762&lt;='Product Ratings'!$I$6,D1762&gt;='Product Ratings'!$H$6),'Product Ratings'!$F$6,IF(AND(D1762&lt;='Product Ratings'!$I$7,I1762&gt;='Product Ratings'!$H$7),'Product Ratings'!$F$7,IF(AND(D1762&lt;='Product Ratings'!$I$8,D1762&gt;='Product Ratings'!$H$8),'Product Ratings'!$F$8,IF(D1762&gt;='Product Ratings'!$H$9,'Product Ratings'!$F$9)))))</f>
        <v>1</v>
      </c>
      <c r="T1762" s="99">
        <f>IF(AND(O1762&lt;='Product Ratings'!$M$5,O1762&gt;='Product Ratings'!$L$5),'Product Ratings'!$J$5,IF(AND(O1762&lt;='Product Ratings'!$M$6,O1762&gt;='Product Ratings'!$L$6),'Product Ratings'!$J$6,IF(AND(O1762&lt;='Product Ratings'!$M$7,O1762&gt;='Product Ratings'!$L$7),'Product Ratings'!$J$7,IF(AND(O1762&lt;='Product Ratings'!$M$8,O1762&gt;='Product Ratings'!$L$8),'Product Ratings'!$J$8,IF(O1762&gt;='Product Ratings'!$L$9,'Product Ratings'!$J$9)))))</f>
        <v>4</v>
      </c>
      <c r="U1762" s="99" t="b">
        <f>IF(AND(N1762&lt;='Product Ratings'!$R$5,N1762&gt;='Product Ratings'!$Q$5),'Product Ratings'!$O$5,IF(AND(N1762&lt;='Product Ratings'!$R$6,N1762&gt;='Product Ratings'!$Q$6),'Product Ratings'!$O$6,IF(AND(N1762&lt;='Product Ratings'!$R$7,N1762&gt;='Product Ratings'!$Q$7),'Product Ratings'!$O$7,IF(AND(N1762&lt;='Product Ratings'!$R$8,N1762&gt;='Product Ratings'!$Q$8),'Product Ratings'!$O$8,IF(N1762&gt;='Product Ratings'!$Q$9,'Product Ratings'!$O$9)))))</f>
        <v>0</v>
      </c>
      <c r="V1762" s="99">
        <f>IF(AND(P1762&lt;='Product Ratings'!$V$5,P1762&gt;='Product Ratings'!$U$5),'Product Ratings'!$S$5,IF(AND(P1762&lt;='Product Ratings'!$V$6,P1762&gt;='Product Ratings'!$U$6),'Product Ratings'!$S$6,IF(AND(P1762&lt;='Product Ratings'!$V$7,P1762&gt;='Product Ratings'!$U$7),'Product Ratings'!$S$7,IF(AND(P1762&lt;='Product Ratings'!$V$8,P1762&gt;='Product Ratings'!$U$8),'Product Ratings'!$S$8,IF(P1762&gt;='Product Ratings'!$U$9,'Product Ratings'!$S$9)))))</f>
        <v>2</v>
      </c>
      <c r="W1762" s="135">
        <f t="shared" si="6"/>
        <v>9</v>
      </c>
      <c r="X1762" s="90"/>
      <c r="Y1762" s="90"/>
      <c r="Z1762" s="90"/>
      <c r="AA1762" s="90"/>
      <c r="AB1762" s="90"/>
    </row>
    <row r="1763" ht="12.75" customHeight="1">
      <c r="A1763" s="87"/>
      <c r="B1763" s="90"/>
      <c r="C1763" s="90"/>
      <c r="D1763" s="126">
        <v>5.0</v>
      </c>
      <c r="E1763" s="127">
        <v>20.83</v>
      </c>
      <c r="F1763" s="128">
        <f t="shared" si="7"/>
        <v>13.5395</v>
      </c>
      <c r="G1763" s="129">
        <f t="shared" si="1"/>
        <v>7.2905</v>
      </c>
      <c r="H1763" s="130">
        <f t="shared" si="2"/>
        <v>0.35</v>
      </c>
      <c r="I1763" s="131">
        <v>44911.0</v>
      </c>
      <c r="J1763" s="132">
        <v>44947.0</v>
      </c>
      <c r="K1763" s="123"/>
      <c r="L1763" s="90"/>
      <c r="M1763" s="133">
        <f t="shared" si="3"/>
        <v>4.166</v>
      </c>
      <c r="N1763" s="99"/>
      <c r="O1763" s="133">
        <f t="shared" si="5"/>
        <v>2.7079</v>
      </c>
      <c r="P1763" s="134">
        <v>0.13</v>
      </c>
      <c r="Q1763" s="90"/>
      <c r="R1763" s="99">
        <f>IF(AND(H1763&lt;='Product Ratings'!$E$5,H1763&gt;='Product Ratings'!$D$5),'Product Ratings'!$C$5,IF(AND(H1763&lt;='Product Ratings'!$E$6,H1763&gt;='Product Ratings'!$D$6),'Product Ratings'!$C$6,IF(AND(H1763&lt;='Product Ratings'!$E$7,H1763&gt;='Product Ratings'!$D$7),'Product Ratings'!$C$7,IF(AND(H1763&lt;='Product Ratings'!$E$8,H1763&gt;='Product Ratings'!$D$8),'Product Ratings'!$C$8,IF(H1763&gt;='Product Ratings'!$D$9,'Product Ratings'!$C$9)))))</f>
        <v>2</v>
      </c>
      <c r="S1763" s="99">
        <f>IF(AND(D1763&lt;='Product Ratings'!$I$5,D1763&gt;='Product Ratings'!$H$5),'Product Ratings'!$F$5,IF(AND(D1763&lt;='Product Ratings'!$I$6,D1763&gt;='Product Ratings'!$H$6),'Product Ratings'!$F$6,IF(AND(D1763&lt;='Product Ratings'!$I$7,I1763&gt;='Product Ratings'!$H$7),'Product Ratings'!$F$7,IF(AND(D1763&lt;='Product Ratings'!$I$8,D1763&gt;='Product Ratings'!$H$8),'Product Ratings'!$F$8,IF(D1763&gt;='Product Ratings'!$H$9,'Product Ratings'!$F$9)))))</f>
        <v>1</v>
      </c>
      <c r="T1763" s="99">
        <f>IF(AND(O1763&lt;='Product Ratings'!$M$5,O1763&gt;='Product Ratings'!$L$5),'Product Ratings'!$J$5,IF(AND(O1763&lt;='Product Ratings'!$M$6,O1763&gt;='Product Ratings'!$L$6),'Product Ratings'!$J$6,IF(AND(O1763&lt;='Product Ratings'!$M$7,O1763&gt;='Product Ratings'!$L$7),'Product Ratings'!$J$7,IF(AND(O1763&lt;='Product Ratings'!$M$8,O1763&gt;='Product Ratings'!$L$8),'Product Ratings'!$J$8,IF(O1763&gt;='Product Ratings'!$L$9,'Product Ratings'!$J$9)))))</f>
        <v>5</v>
      </c>
      <c r="U1763" s="99" t="b">
        <f>IF(AND(N1763&lt;='Product Ratings'!$R$5,N1763&gt;='Product Ratings'!$Q$5),'Product Ratings'!$O$5,IF(AND(N1763&lt;='Product Ratings'!$R$6,N1763&gt;='Product Ratings'!$Q$6),'Product Ratings'!$O$6,IF(AND(N1763&lt;='Product Ratings'!$R$7,N1763&gt;='Product Ratings'!$Q$7),'Product Ratings'!$O$7,IF(AND(N1763&lt;='Product Ratings'!$R$8,N1763&gt;='Product Ratings'!$Q$8),'Product Ratings'!$O$8,IF(N1763&gt;='Product Ratings'!$Q$9,'Product Ratings'!$O$9)))))</f>
        <v>0</v>
      </c>
      <c r="V1763" s="99" t="b">
        <f>IF(AND(P1763&lt;='Product Ratings'!$V$5,P1763&gt;='Product Ratings'!$U$5),'Product Ratings'!$S$5,IF(AND(P1763&lt;='Product Ratings'!$V$6,P1763&gt;='Product Ratings'!$U$6),'Product Ratings'!$S$6,IF(AND(P1763&lt;='Product Ratings'!$V$7,P1763&gt;='Product Ratings'!$U$7),'Product Ratings'!$S$7,IF(AND(P1763&lt;='Product Ratings'!$V$8,P1763&gt;='Product Ratings'!$U$8),'Product Ratings'!$S$8,IF(P1763&gt;='Product Ratings'!$U$9,'Product Ratings'!$S$9)))))</f>
        <v>0</v>
      </c>
      <c r="W1763" s="135">
        <f t="shared" si="6"/>
        <v>8</v>
      </c>
      <c r="X1763" s="90"/>
      <c r="Y1763" s="90"/>
      <c r="Z1763" s="90"/>
      <c r="AA1763" s="90"/>
      <c r="AB1763" s="90"/>
    </row>
    <row r="1764" ht="12.75" customHeight="1">
      <c r="A1764" s="87"/>
      <c r="B1764" s="90"/>
      <c r="C1764" s="90"/>
      <c r="D1764" s="126">
        <v>6.0</v>
      </c>
      <c r="E1764" s="127">
        <v>17.22</v>
      </c>
      <c r="F1764" s="128">
        <f t="shared" si="7"/>
        <v>11.193</v>
      </c>
      <c r="G1764" s="129">
        <f t="shared" si="1"/>
        <v>6.027</v>
      </c>
      <c r="H1764" s="130">
        <f t="shared" si="2"/>
        <v>0.35</v>
      </c>
      <c r="I1764" s="131">
        <v>44912.0</v>
      </c>
      <c r="J1764" s="132">
        <v>44948.0</v>
      </c>
      <c r="K1764" s="123"/>
      <c r="L1764" s="90"/>
      <c r="M1764" s="133">
        <f t="shared" si="3"/>
        <v>2.87</v>
      </c>
      <c r="N1764" s="99"/>
      <c r="O1764" s="133">
        <f t="shared" si="5"/>
        <v>1.8655</v>
      </c>
      <c r="P1764" s="134">
        <v>0.125</v>
      </c>
      <c r="Q1764" s="90"/>
      <c r="R1764" s="99">
        <f>IF(AND(H1764&lt;='Product Ratings'!$E$5,H1764&gt;='Product Ratings'!$D$5),'Product Ratings'!$C$5,IF(AND(H1764&lt;='Product Ratings'!$E$6,H1764&gt;='Product Ratings'!$D$6),'Product Ratings'!$C$6,IF(AND(H1764&lt;='Product Ratings'!$E$7,H1764&gt;='Product Ratings'!$D$7),'Product Ratings'!$C$7,IF(AND(H1764&lt;='Product Ratings'!$E$8,H1764&gt;='Product Ratings'!$D$8),'Product Ratings'!$C$8,IF(H1764&gt;='Product Ratings'!$D$9,'Product Ratings'!$C$9)))))</f>
        <v>2</v>
      </c>
      <c r="S1764" s="99">
        <f>IF(AND(D1764&lt;='Product Ratings'!$I$5,D1764&gt;='Product Ratings'!$H$5),'Product Ratings'!$F$5,IF(AND(D1764&lt;='Product Ratings'!$I$6,D1764&gt;='Product Ratings'!$H$6),'Product Ratings'!$F$6,IF(AND(D1764&lt;='Product Ratings'!$I$7,I1764&gt;='Product Ratings'!$H$7),'Product Ratings'!$F$7,IF(AND(D1764&lt;='Product Ratings'!$I$8,D1764&gt;='Product Ratings'!$H$8),'Product Ratings'!$F$8,IF(D1764&gt;='Product Ratings'!$H$9,'Product Ratings'!$F$9)))))</f>
        <v>2</v>
      </c>
      <c r="T1764" s="99">
        <f>IF(AND(O1764&lt;='Product Ratings'!$M$5,O1764&gt;='Product Ratings'!$L$5),'Product Ratings'!$J$5,IF(AND(O1764&lt;='Product Ratings'!$M$6,O1764&gt;='Product Ratings'!$L$6),'Product Ratings'!$J$6,IF(AND(O1764&lt;='Product Ratings'!$M$7,O1764&gt;='Product Ratings'!$L$7),'Product Ratings'!$J$7,IF(AND(O1764&lt;='Product Ratings'!$M$8,O1764&gt;='Product Ratings'!$L$8),'Product Ratings'!$J$8,IF(O1764&gt;='Product Ratings'!$L$9,'Product Ratings'!$J$9)))))</f>
        <v>5</v>
      </c>
      <c r="U1764" s="99" t="b">
        <f>IF(AND(N1764&lt;='Product Ratings'!$R$5,N1764&gt;='Product Ratings'!$Q$5),'Product Ratings'!$O$5,IF(AND(N1764&lt;='Product Ratings'!$R$6,N1764&gt;='Product Ratings'!$Q$6),'Product Ratings'!$O$6,IF(AND(N1764&lt;='Product Ratings'!$R$7,N1764&gt;='Product Ratings'!$Q$7),'Product Ratings'!$O$7,IF(AND(N1764&lt;='Product Ratings'!$R$8,N1764&gt;='Product Ratings'!$Q$8),'Product Ratings'!$O$8,IF(N1764&gt;='Product Ratings'!$Q$9,'Product Ratings'!$O$9)))))</f>
        <v>0</v>
      </c>
      <c r="V1764" s="99">
        <f>IF(AND(P1764&lt;='Product Ratings'!$V$5,P1764&gt;='Product Ratings'!$U$5),'Product Ratings'!$S$5,IF(AND(P1764&lt;='Product Ratings'!$V$6,P1764&gt;='Product Ratings'!$U$6),'Product Ratings'!$S$6,IF(AND(P1764&lt;='Product Ratings'!$V$7,P1764&gt;='Product Ratings'!$U$7),'Product Ratings'!$S$7,IF(AND(P1764&lt;='Product Ratings'!$V$8,P1764&gt;='Product Ratings'!$U$8),'Product Ratings'!$S$8,IF(P1764&gt;='Product Ratings'!$U$9,'Product Ratings'!$S$9)))))</f>
        <v>2</v>
      </c>
      <c r="W1764" s="135">
        <f t="shared" si="6"/>
        <v>11</v>
      </c>
      <c r="X1764" s="90"/>
      <c r="Y1764" s="90"/>
      <c r="Z1764" s="90"/>
      <c r="AA1764" s="90"/>
      <c r="AB1764" s="90"/>
    </row>
    <row r="1765" ht="12.75" customHeight="1">
      <c r="A1765" s="87"/>
      <c r="B1765" s="90"/>
      <c r="C1765" s="90"/>
      <c r="D1765" s="126">
        <v>1.0</v>
      </c>
      <c r="E1765" s="127">
        <v>17.22</v>
      </c>
      <c r="F1765" s="128">
        <f t="shared" si="7"/>
        <v>11.193</v>
      </c>
      <c r="G1765" s="129">
        <f t="shared" si="1"/>
        <v>6.027</v>
      </c>
      <c r="H1765" s="130">
        <f t="shared" si="2"/>
        <v>0.35</v>
      </c>
      <c r="I1765" s="131">
        <v>44913.0</v>
      </c>
      <c r="J1765" s="132">
        <v>44949.0</v>
      </c>
      <c r="K1765" s="123"/>
      <c r="L1765" s="90"/>
      <c r="M1765" s="133">
        <f t="shared" si="3"/>
        <v>17.22</v>
      </c>
      <c r="N1765" s="99"/>
      <c r="O1765" s="133">
        <f t="shared" si="5"/>
        <v>11.193</v>
      </c>
      <c r="P1765" s="134">
        <v>0.15</v>
      </c>
      <c r="Q1765" s="90"/>
      <c r="R1765" s="99">
        <f>IF(AND(H1765&lt;='Product Ratings'!$E$5,H1765&gt;='Product Ratings'!$D$5),'Product Ratings'!$C$5,IF(AND(H1765&lt;='Product Ratings'!$E$6,H1765&gt;='Product Ratings'!$D$6),'Product Ratings'!$C$6,IF(AND(H1765&lt;='Product Ratings'!$E$7,H1765&gt;='Product Ratings'!$D$7),'Product Ratings'!$C$7,IF(AND(H1765&lt;='Product Ratings'!$E$8,H1765&gt;='Product Ratings'!$D$8),'Product Ratings'!$C$8,IF(H1765&gt;='Product Ratings'!$D$9,'Product Ratings'!$C$9)))))</f>
        <v>2</v>
      </c>
      <c r="S1765" s="99">
        <f>IF(AND(D1765&lt;='Product Ratings'!$I$5,D1765&gt;='Product Ratings'!$H$5),'Product Ratings'!$F$5,IF(AND(D1765&lt;='Product Ratings'!$I$6,D1765&gt;='Product Ratings'!$H$6),'Product Ratings'!$F$6,IF(AND(D1765&lt;='Product Ratings'!$I$7,I1765&gt;='Product Ratings'!$H$7),'Product Ratings'!$F$7,IF(AND(D1765&lt;='Product Ratings'!$I$8,D1765&gt;='Product Ratings'!$H$8),'Product Ratings'!$F$8,IF(D1765&gt;='Product Ratings'!$H$9,'Product Ratings'!$F$9)))))</f>
        <v>1</v>
      </c>
      <c r="T1765" s="99">
        <f>IF(AND(O1765&lt;='Product Ratings'!$M$5,O1765&gt;='Product Ratings'!$L$5),'Product Ratings'!$J$5,IF(AND(O1765&lt;='Product Ratings'!$M$6,O1765&gt;='Product Ratings'!$L$6),'Product Ratings'!$J$6,IF(AND(O1765&lt;='Product Ratings'!$M$7,O1765&gt;='Product Ratings'!$L$7),'Product Ratings'!$J$7,IF(AND(O1765&lt;='Product Ratings'!$M$8,O1765&gt;='Product Ratings'!$L$8),'Product Ratings'!$J$8,IF(O1765&gt;='Product Ratings'!$L$9,'Product Ratings'!$J$9)))))</f>
        <v>5</v>
      </c>
      <c r="U1765" s="99" t="b">
        <f>IF(AND(N1765&lt;='Product Ratings'!$R$5,N1765&gt;='Product Ratings'!$Q$5),'Product Ratings'!$O$5,IF(AND(N1765&lt;='Product Ratings'!$R$6,N1765&gt;='Product Ratings'!$Q$6),'Product Ratings'!$O$6,IF(AND(N1765&lt;='Product Ratings'!$R$7,N1765&gt;='Product Ratings'!$Q$7),'Product Ratings'!$O$7,IF(AND(N1765&lt;='Product Ratings'!$R$8,N1765&gt;='Product Ratings'!$Q$8),'Product Ratings'!$O$8,IF(N1765&gt;='Product Ratings'!$Q$9,'Product Ratings'!$O$9)))))</f>
        <v>0</v>
      </c>
      <c r="V1765" s="99">
        <f>IF(AND(P1765&lt;='Product Ratings'!$V$5,P1765&gt;='Product Ratings'!$U$5),'Product Ratings'!$S$5,IF(AND(P1765&lt;='Product Ratings'!$V$6,P1765&gt;='Product Ratings'!$U$6),'Product Ratings'!$S$6,IF(AND(P1765&lt;='Product Ratings'!$V$7,P1765&gt;='Product Ratings'!$U$7),'Product Ratings'!$S$7,IF(AND(P1765&lt;='Product Ratings'!$V$8,P1765&gt;='Product Ratings'!$U$8),'Product Ratings'!$S$8,IF(P1765&gt;='Product Ratings'!$U$9,'Product Ratings'!$S$9)))))</f>
        <v>3</v>
      </c>
      <c r="W1765" s="135">
        <f t="shared" si="6"/>
        <v>11</v>
      </c>
      <c r="X1765" s="90"/>
      <c r="Y1765" s="90"/>
      <c r="Z1765" s="90"/>
      <c r="AA1765" s="90"/>
      <c r="AB1765" s="90"/>
    </row>
    <row r="1766" ht="12.75" customHeight="1">
      <c r="A1766" s="87"/>
      <c r="B1766" s="90"/>
      <c r="C1766" s="90"/>
      <c r="D1766" s="126">
        <v>2.0</v>
      </c>
      <c r="E1766" s="127">
        <v>17.22</v>
      </c>
      <c r="F1766" s="128">
        <f t="shared" si="7"/>
        <v>11.193</v>
      </c>
      <c r="G1766" s="129">
        <f t="shared" si="1"/>
        <v>6.027</v>
      </c>
      <c r="H1766" s="130">
        <f t="shared" si="2"/>
        <v>0.35</v>
      </c>
      <c r="I1766" s="131">
        <v>44914.0</v>
      </c>
      <c r="J1766" s="132">
        <v>44950.0</v>
      </c>
      <c r="K1766" s="123"/>
      <c r="L1766" s="90"/>
      <c r="M1766" s="133">
        <f t="shared" si="3"/>
        <v>8.61</v>
      </c>
      <c r="N1766" s="99"/>
      <c r="O1766" s="133">
        <f t="shared" si="5"/>
        <v>5.5965</v>
      </c>
      <c r="P1766" s="134">
        <v>0.18</v>
      </c>
      <c r="Q1766" s="90"/>
      <c r="R1766" s="99">
        <f>IF(AND(H1766&lt;='Product Ratings'!$E$5,H1766&gt;='Product Ratings'!$D$5),'Product Ratings'!$C$5,IF(AND(H1766&lt;='Product Ratings'!$E$6,H1766&gt;='Product Ratings'!$D$6),'Product Ratings'!$C$6,IF(AND(H1766&lt;='Product Ratings'!$E$7,H1766&gt;='Product Ratings'!$D$7),'Product Ratings'!$C$7,IF(AND(H1766&lt;='Product Ratings'!$E$8,H1766&gt;='Product Ratings'!$D$8),'Product Ratings'!$C$8,IF(H1766&gt;='Product Ratings'!$D$9,'Product Ratings'!$C$9)))))</f>
        <v>2</v>
      </c>
      <c r="S1766" s="99">
        <f>IF(AND(D1766&lt;='Product Ratings'!$I$5,D1766&gt;='Product Ratings'!$H$5),'Product Ratings'!$F$5,IF(AND(D1766&lt;='Product Ratings'!$I$6,D1766&gt;='Product Ratings'!$H$6),'Product Ratings'!$F$6,IF(AND(D1766&lt;='Product Ratings'!$I$7,I1766&gt;='Product Ratings'!$H$7),'Product Ratings'!$F$7,IF(AND(D1766&lt;='Product Ratings'!$I$8,D1766&gt;='Product Ratings'!$H$8),'Product Ratings'!$F$8,IF(D1766&gt;='Product Ratings'!$H$9,'Product Ratings'!$F$9)))))</f>
        <v>1</v>
      </c>
      <c r="T1766" s="99">
        <f>IF(AND(O1766&lt;='Product Ratings'!$M$5,O1766&gt;='Product Ratings'!$L$5),'Product Ratings'!$J$5,IF(AND(O1766&lt;='Product Ratings'!$M$6,O1766&gt;='Product Ratings'!$L$6),'Product Ratings'!$J$6,IF(AND(O1766&lt;='Product Ratings'!$M$7,O1766&gt;='Product Ratings'!$L$7),'Product Ratings'!$J$7,IF(AND(O1766&lt;='Product Ratings'!$M$8,O1766&gt;='Product Ratings'!$L$8),'Product Ratings'!$J$8,IF(O1766&gt;='Product Ratings'!$L$9,'Product Ratings'!$J$9)))))</f>
        <v>5</v>
      </c>
      <c r="U1766" s="99" t="b">
        <f>IF(AND(N1766&lt;='Product Ratings'!$R$5,N1766&gt;='Product Ratings'!$Q$5),'Product Ratings'!$O$5,IF(AND(N1766&lt;='Product Ratings'!$R$6,N1766&gt;='Product Ratings'!$Q$6),'Product Ratings'!$O$6,IF(AND(N1766&lt;='Product Ratings'!$R$7,N1766&gt;='Product Ratings'!$Q$7),'Product Ratings'!$O$7,IF(AND(N1766&lt;='Product Ratings'!$R$8,N1766&gt;='Product Ratings'!$Q$8),'Product Ratings'!$O$8,IF(N1766&gt;='Product Ratings'!$Q$9,'Product Ratings'!$O$9)))))</f>
        <v>0</v>
      </c>
      <c r="V1766" s="99">
        <f>IF(AND(P1766&lt;='Product Ratings'!$V$5,P1766&gt;='Product Ratings'!$U$5),'Product Ratings'!$S$5,IF(AND(P1766&lt;='Product Ratings'!$V$6,P1766&gt;='Product Ratings'!$U$6),'Product Ratings'!$S$6,IF(AND(P1766&lt;='Product Ratings'!$V$7,P1766&gt;='Product Ratings'!$U$7),'Product Ratings'!$S$7,IF(AND(P1766&lt;='Product Ratings'!$V$8,P1766&gt;='Product Ratings'!$U$8),'Product Ratings'!$S$8,IF(P1766&gt;='Product Ratings'!$U$9,'Product Ratings'!$S$9)))))</f>
        <v>3</v>
      </c>
      <c r="W1766" s="135">
        <f t="shared" si="6"/>
        <v>11</v>
      </c>
      <c r="X1766" s="90"/>
      <c r="Y1766" s="90"/>
      <c r="Z1766" s="90"/>
      <c r="AA1766" s="90"/>
      <c r="AB1766" s="90"/>
    </row>
    <row r="1767" ht="12.75" customHeight="1">
      <c r="A1767" s="87"/>
      <c r="B1767" s="90"/>
      <c r="C1767" s="90"/>
      <c r="D1767" s="126">
        <v>3.0</v>
      </c>
      <c r="E1767" s="127">
        <v>154.96</v>
      </c>
      <c r="F1767" s="128">
        <f t="shared" si="7"/>
        <v>100.724</v>
      </c>
      <c r="G1767" s="129">
        <f t="shared" si="1"/>
        <v>54.236</v>
      </c>
      <c r="H1767" s="130">
        <f t="shared" si="2"/>
        <v>0.35</v>
      </c>
      <c r="I1767" s="131">
        <v>44915.0</v>
      </c>
      <c r="J1767" s="132">
        <v>44951.0</v>
      </c>
      <c r="K1767" s="123"/>
      <c r="L1767" s="90"/>
      <c r="M1767" s="133">
        <f t="shared" si="3"/>
        <v>51.65333333</v>
      </c>
      <c r="N1767" s="99"/>
      <c r="O1767" s="133">
        <f t="shared" si="5"/>
        <v>33.57466667</v>
      </c>
      <c r="P1767" s="134">
        <v>0.22</v>
      </c>
      <c r="Q1767" s="90"/>
      <c r="R1767" s="99">
        <f>IF(AND(H1767&lt;='Product Ratings'!$E$5,H1767&gt;='Product Ratings'!$D$5),'Product Ratings'!$C$5,IF(AND(H1767&lt;='Product Ratings'!$E$6,H1767&gt;='Product Ratings'!$D$6),'Product Ratings'!$C$6,IF(AND(H1767&lt;='Product Ratings'!$E$7,H1767&gt;='Product Ratings'!$D$7),'Product Ratings'!$C$7,IF(AND(H1767&lt;='Product Ratings'!$E$8,H1767&gt;='Product Ratings'!$D$8),'Product Ratings'!$C$8,IF(H1767&gt;='Product Ratings'!$D$9,'Product Ratings'!$C$9)))))</f>
        <v>2</v>
      </c>
      <c r="S1767" s="99">
        <f>IF(AND(D1767&lt;='Product Ratings'!$I$5,D1767&gt;='Product Ratings'!$H$5),'Product Ratings'!$F$5,IF(AND(D1767&lt;='Product Ratings'!$I$6,D1767&gt;='Product Ratings'!$H$6),'Product Ratings'!$F$6,IF(AND(D1767&lt;='Product Ratings'!$I$7,I1767&gt;='Product Ratings'!$H$7),'Product Ratings'!$F$7,IF(AND(D1767&lt;='Product Ratings'!$I$8,D1767&gt;='Product Ratings'!$H$8),'Product Ratings'!$F$8,IF(D1767&gt;='Product Ratings'!$H$9,'Product Ratings'!$F$9)))))</f>
        <v>1</v>
      </c>
      <c r="T1767" s="99">
        <f>IF(AND(O1767&lt;='Product Ratings'!$M$5,O1767&gt;='Product Ratings'!$L$5),'Product Ratings'!$J$5,IF(AND(O1767&lt;='Product Ratings'!$M$6,O1767&gt;='Product Ratings'!$L$6),'Product Ratings'!$J$6,IF(AND(O1767&lt;='Product Ratings'!$M$7,O1767&gt;='Product Ratings'!$L$7),'Product Ratings'!$J$7,IF(AND(O1767&lt;='Product Ratings'!$M$8,O1767&gt;='Product Ratings'!$L$8),'Product Ratings'!$J$8,IF(O1767&gt;='Product Ratings'!$L$9,'Product Ratings'!$J$9)))))</f>
        <v>4</v>
      </c>
      <c r="U1767" s="99" t="b">
        <f>IF(AND(N1767&lt;='Product Ratings'!$R$5,N1767&gt;='Product Ratings'!$Q$5),'Product Ratings'!$O$5,IF(AND(N1767&lt;='Product Ratings'!$R$6,N1767&gt;='Product Ratings'!$Q$6),'Product Ratings'!$O$6,IF(AND(N1767&lt;='Product Ratings'!$R$7,N1767&gt;='Product Ratings'!$Q$7),'Product Ratings'!$O$7,IF(AND(N1767&lt;='Product Ratings'!$R$8,N1767&gt;='Product Ratings'!$Q$8),'Product Ratings'!$O$8,IF(N1767&gt;='Product Ratings'!$Q$9,'Product Ratings'!$O$9)))))</f>
        <v>0</v>
      </c>
      <c r="V1767" s="99">
        <f>IF(AND(P1767&lt;='Product Ratings'!$V$5,P1767&gt;='Product Ratings'!$U$5),'Product Ratings'!$S$5,IF(AND(P1767&lt;='Product Ratings'!$V$6,P1767&gt;='Product Ratings'!$U$6),'Product Ratings'!$S$6,IF(AND(P1767&lt;='Product Ratings'!$V$7,P1767&gt;='Product Ratings'!$U$7),'Product Ratings'!$S$7,IF(AND(P1767&lt;='Product Ratings'!$V$8,P1767&gt;='Product Ratings'!$U$8),'Product Ratings'!$S$8,IF(P1767&gt;='Product Ratings'!$U$9,'Product Ratings'!$S$9)))))</f>
        <v>3</v>
      </c>
      <c r="W1767" s="135">
        <f t="shared" si="6"/>
        <v>10</v>
      </c>
      <c r="X1767" s="90"/>
      <c r="Y1767" s="90"/>
      <c r="Z1767" s="90"/>
      <c r="AA1767" s="90"/>
      <c r="AB1767" s="90"/>
    </row>
    <row r="1768" ht="12.75" customHeight="1">
      <c r="A1768" s="87"/>
      <c r="B1768" s="90"/>
      <c r="C1768" s="90"/>
      <c r="D1768" s="126">
        <v>4.0</v>
      </c>
      <c r="E1768" s="127">
        <v>154.96</v>
      </c>
      <c r="F1768" s="128">
        <f t="shared" si="7"/>
        <v>100.724</v>
      </c>
      <c r="G1768" s="129">
        <f t="shared" si="1"/>
        <v>54.236</v>
      </c>
      <c r="H1768" s="130">
        <f t="shared" si="2"/>
        <v>0.35</v>
      </c>
      <c r="I1768" s="131">
        <v>44916.0</v>
      </c>
      <c r="J1768" s="132">
        <v>44952.0</v>
      </c>
      <c r="K1768" s="123"/>
      <c r="L1768" s="90"/>
      <c r="M1768" s="133">
        <f t="shared" si="3"/>
        <v>38.74</v>
      </c>
      <c r="N1768" s="99"/>
      <c r="O1768" s="133">
        <f t="shared" si="5"/>
        <v>25.181</v>
      </c>
      <c r="P1768" s="134">
        <v>0.26</v>
      </c>
      <c r="Q1768" s="90"/>
      <c r="R1768" s="99">
        <f>IF(AND(H1768&lt;='Product Ratings'!$E$5,H1768&gt;='Product Ratings'!$D$5),'Product Ratings'!$C$5,IF(AND(H1768&lt;='Product Ratings'!$E$6,H1768&gt;='Product Ratings'!$D$6),'Product Ratings'!$C$6,IF(AND(H1768&lt;='Product Ratings'!$E$7,H1768&gt;='Product Ratings'!$D$7),'Product Ratings'!$C$7,IF(AND(H1768&lt;='Product Ratings'!$E$8,H1768&gt;='Product Ratings'!$D$8),'Product Ratings'!$C$8,IF(H1768&gt;='Product Ratings'!$D$9,'Product Ratings'!$C$9)))))</f>
        <v>2</v>
      </c>
      <c r="S1768" s="99">
        <f>IF(AND(D1768&lt;='Product Ratings'!$I$5,D1768&gt;='Product Ratings'!$H$5),'Product Ratings'!$F$5,IF(AND(D1768&lt;='Product Ratings'!$I$6,D1768&gt;='Product Ratings'!$H$6),'Product Ratings'!$F$6,IF(AND(D1768&lt;='Product Ratings'!$I$7,I1768&gt;='Product Ratings'!$H$7),'Product Ratings'!$F$7,IF(AND(D1768&lt;='Product Ratings'!$I$8,D1768&gt;='Product Ratings'!$H$8),'Product Ratings'!$F$8,IF(D1768&gt;='Product Ratings'!$H$9,'Product Ratings'!$F$9)))))</f>
        <v>1</v>
      </c>
      <c r="T1768" s="99" t="b">
        <f>IF(AND(O1768&lt;='Product Ratings'!$M$5,O1768&gt;='Product Ratings'!$L$5),'Product Ratings'!$J$5,IF(AND(O1768&lt;='Product Ratings'!$M$6,O1768&gt;='Product Ratings'!$L$6),'Product Ratings'!$J$6,IF(AND(O1768&lt;='Product Ratings'!$M$7,O1768&gt;='Product Ratings'!$L$7),'Product Ratings'!$J$7,IF(AND(O1768&lt;='Product Ratings'!$M$8,O1768&gt;='Product Ratings'!$L$8),'Product Ratings'!$J$8,IF(O1768&gt;='Product Ratings'!$L$9,'Product Ratings'!$J$9)))))</f>
        <v>0</v>
      </c>
      <c r="U1768" s="99" t="b">
        <f>IF(AND(N1768&lt;='Product Ratings'!$R$5,N1768&gt;='Product Ratings'!$Q$5),'Product Ratings'!$O$5,IF(AND(N1768&lt;='Product Ratings'!$R$6,N1768&gt;='Product Ratings'!$Q$6),'Product Ratings'!$O$6,IF(AND(N1768&lt;='Product Ratings'!$R$7,N1768&gt;='Product Ratings'!$Q$7),'Product Ratings'!$O$7,IF(AND(N1768&lt;='Product Ratings'!$R$8,N1768&gt;='Product Ratings'!$Q$8),'Product Ratings'!$O$8,IF(N1768&gt;='Product Ratings'!$Q$9,'Product Ratings'!$O$9)))))</f>
        <v>0</v>
      </c>
      <c r="V1768" s="99">
        <f>IF(AND(P1768&lt;='Product Ratings'!$V$5,P1768&gt;='Product Ratings'!$U$5),'Product Ratings'!$S$5,IF(AND(P1768&lt;='Product Ratings'!$V$6,P1768&gt;='Product Ratings'!$U$6),'Product Ratings'!$S$6,IF(AND(P1768&lt;='Product Ratings'!$V$7,P1768&gt;='Product Ratings'!$U$7),'Product Ratings'!$S$7,IF(AND(P1768&lt;='Product Ratings'!$V$8,P1768&gt;='Product Ratings'!$U$8),'Product Ratings'!$S$8,IF(P1768&gt;='Product Ratings'!$U$9,'Product Ratings'!$S$9)))))</f>
        <v>3</v>
      </c>
      <c r="W1768" s="135">
        <f t="shared" si="6"/>
        <v>6</v>
      </c>
      <c r="X1768" s="90"/>
      <c r="Y1768" s="90"/>
      <c r="Z1768" s="90"/>
      <c r="AA1768" s="90"/>
      <c r="AB1768" s="90"/>
    </row>
    <row r="1769" ht="12.75" customHeight="1">
      <c r="A1769" s="87"/>
      <c r="B1769" s="90"/>
      <c r="C1769" s="90"/>
      <c r="D1769" s="126">
        <v>5.0</v>
      </c>
      <c r="E1769" s="127">
        <v>146.35</v>
      </c>
      <c r="F1769" s="128">
        <f t="shared" si="7"/>
        <v>95.1275</v>
      </c>
      <c r="G1769" s="129">
        <f t="shared" si="1"/>
        <v>51.2225</v>
      </c>
      <c r="H1769" s="130">
        <f t="shared" si="2"/>
        <v>0.35</v>
      </c>
      <c r="I1769" s="131">
        <v>44917.0</v>
      </c>
      <c r="J1769" s="132">
        <v>44953.0</v>
      </c>
      <c r="K1769" s="123"/>
      <c r="L1769" s="90"/>
      <c r="M1769" s="133">
        <f t="shared" si="3"/>
        <v>29.27</v>
      </c>
      <c r="N1769" s="99"/>
      <c r="O1769" s="133">
        <f t="shared" si="5"/>
        <v>19.0255</v>
      </c>
      <c r="P1769" s="134">
        <v>0.28</v>
      </c>
      <c r="Q1769" s="90"/>
      <c r="R1769" s="99">
        <f>IF(AND(H1769&lt;='Product Ratings'!$E$5,H1769&gt;='Product Ratings'!$D$5),'Product Ratings'!$C$5,IF(AND(H1769&lt;='Product Ratings'!$E$6,H1769&gt;='Product Ratings'!$D$6),'Product Ratings'!$C$6,IF(AND(H1769&lt;='Product Ratings'!$E$7,H1769&gt;='Product Ratings'!$D$7),'Product Ratings'!$C$7,IF(AND(H1769&lt;='Product Ratings'!$E$8,H1769&gt;='Product Ratings'!$D$8),'Product Ratings'!$C$8,IF(H1769&gt;='Product Ratings'!$D$9,'Product Ratings'!$C$9)))))</f>
        <v>2</v>
      </c>
      <c r="S1769" s="99">
        <f>IF(AND(D1769&lt;='Product Ratings'!$I$5,D1769&gt;='Product Ratings'!$H$5),'Product Ratings'!$F$5,IF(AND(D1769&lt;='Product Ratings'!$I$6,D1769&gt;='Product Ratings'!$H$6),'Product Ratings'!$F$6,IF(AND(D1769&lt;='Product Ratings'!$I$7,I1769&gt;='Product Ratings'!$H$7),'Product Ratings'!$F$7,IF(AND(D1769&lt;='Product Ratings'!$I$8,D1769&gt;='Product Ratings'!$H$8),'Product Ratings'!$F$8,IF(D1769&gt;='Product Ratings'!$H$9,'Product Ratings'!$F$9)))))</f>
        <v>1</v>
      </c>
      <c r="T1769" s="99">
        <f>IF(AND(O1769&lt;='Product Ratings'!$M$5,O1769&gt;='Product Ratings'!$L$5),'Product Ratings'!$J$5,IF(AND(O1769&lt;='Product Ratings'!$M$6,O1769&gt;='Product Ratings'!$L$6),'Product Ratings'!$J$6,IF(AND(O1769&lt;='Product Ratings'!$M$7,O1769&gt;='Product Ratings'!$L$7),'Product Ratings'!$J$7,IF(AND(O1769&lt;='Product Ratings'!$M$8,O1769&gt;='Product Ratings'!$L$8),'Product Ratings'!$J$8,IF(O1769&gt;='Product Ratings'!$L$9,'Product Ratings'!$J$9)))))</f>
        <v>5</v>
      </c>
      <c r="U1769" s="99" t="b">
        <f>IF(AND(N1769&lt;='Product Ratings'!$R$5,N1769&gt;='Product Ratings'!$Q$5),'Product Ratings'!$O$5,IF(AND(N1769&lt;='Product Ratings'!$R$6,N1769&gt;='Product Ratings'!$Q$6),'Product Ratings'!$O$6,IF(AND(N1769&lt;='Product Ratings'!$R$7,N1769&gt;='Product Ratings'!$Q$7),'Product Ratings'!$O$7,IF(AND(N1769&lt;='Product Ratings'!$R$8,N1769&gt;='Product Ratings'!$Q$8),'Product Ratings'!$O$8,IF(N1769&gt;='Product Ratings'!$Q$9,'Product Ratings'!$O$9)))))</f>
        <v>0</v>
      </c>
      <c r="V1769" s="99">
        <f>IF(AND(P1769&lt;='Product Ratings'!$V$5,P1769&gt;='Product Ratings'!$U$5),'Product Ratings'!$S$5,IF(AND(P1769&lt;='Product Ratings'!$V$6,P1769&gt;='Product Ratings'!$U$6),'Product Ratings'!$S$6,IF(AND(P1769&lt;='Product Ratings'!$V$7,P1769&gt;='Product Ratings'!$U$7),'Product Ratings'!$S$7,IF(AND(P1769&lt;='Product Ratings'!$V$8,P1769&gt;='Product Ratings'!$U$8),'Product Ratings'!$S$8,IF(P1769&gt;='Product Ratings'!$U$9,'Product Ratings'!$S$9)))))</f>
        <v>3</v>
      </c>
      <c r="W1769" s="135">
        <f t="shared" si="6"/>
        <v>11</v>
      </c>
      <c r="X1769" s="90"/>
      <c r="Y1769" s="90"/>
      <c r="Z1769" s="90"/>
      <c r="AA1769" s="90"/>
      <c r="AB1769" s="90"/>
    </row>
    <row r="1770" ht="12.75" customHeight="1">
      <c r="A1770" s="87"/>
      <c r="B1770" s="90"/>
      <c r="C1770" s="90"/>
      <c r="D1770" s="126">
        <v>6.0</v>
      </c>
      <c r="E1770" s="127">
        <v>129.13</v>
      </c>
      <c r="F1770" s="128">
        <f t="shared" si="7"/>
        <v>83.9345</v>
      </c>
      <c r="G1770" s="129">
        <f t="shared" si="1"/>
        <v>45.1955</v>
      </c>
      <c r="H1770" s="130">
        <f t="shared" si="2"/>
        <v>0.35</v>
      </c>
      <c r="I1770" s="131">
        <v>44918.0</v>
      </c>
      <c r="J1770" s="132">
        <v>44954.0</v>
      </c>
      <c r="K1770" s="123"/>
      <c r="L1770" s="90"/>
      <c r="M1770" s="133">
        <f t="shared" si="3"/>
        <v>21.52166667</v>
      </c>
      <c r="N1770" s="99"/>
      <c r="O1770" s="133">
        <f t="shared" si="5"/>
        <v>13.98908333</v>
      </c>
      <c r="P1770" s="134">
        <v>0.3</v>
      </c>
      <c r="Q1770" s="90"/>
      <c r="R1770" s="99">
        <f>IF(AND(H1770&lt;='Product Ratings'!$E$5,H1770&gt;='Product Ratings'!$D$5),'Product Ratings'!$C$5,IF(AND(H1770&lt;='Product Ratings'!$E$6,H1770&gt;='Product Ratings'!$D$6),'Product Ratings'!$C$6,IF(AND(H1770&lt;='Product Ratings'!$E$7,H1770&gt;='Product Ratings'!$D$7),'Product Ratings'!$C$7,IF(AND(H1770&lt;='Product Ratings'!$E$8,H1770&gt;='Product Ratings'!$D$8),'Product Ratings'!$C$8,IF(H1770&gt;='Product Ratings'!$D$9,'Product Ratings'!$C$9)))))</f>
        <v>2</v>
      </c>
      <c r="S1770" s="99">
        <f>IF(AND(D1770&lt;='Product Ratings'!$I$5,D1770&gt;='Product Ratings'!$H$5),'Product Ratings'!$F$5,IF(AND(D1770&lt;='Product Ratings'!$I$6,D1770&gt;='Product Ratings'!$H$6),'Product Ratings'!$F$6,IF(AND(D1770&lt;='Product Ratings'!$I$7,I1770&gt;='Product Ratings'!$H$7),'Product Ratings'!$F$7,IF(AND(D1770&lt;='Product Ratings'!$I$8,D1770&gt;='Product Ratings'!$H$8),'Product Ratings'!$F$8,IF(D1770&gt;='Product Ratings'!$H$9,'Product Ratings'!$F$9)))))</f>
        <v>2</v>
      </c>
      <c r="T1770" s="99">
        <f>IF(AND(O1770&lt;='Product Ratings'!$M$5,O1770&gt;='Product Ratings'!$L$5),'Product Ratings'!$J$5,IF(AND(O1770&lt;='Product Ratings'!$M$6,O1770&gt;='Product Ratings'!$L$6),'Product Ratings'!$J$6,IF(AND(O1770&lt;='Product Ratings'!$M$7,O1770&gt;='Product Ratings'!$L$7),'Product Ratings'!$J$7,IF(AND(O1770&lt;='Product Ratings'!$M$8,O1770&gt;='Product Ratings'!$L$8),'Product Ratings'!$J$8,IF(O1770&gt;='Product Ratings'!$L$9,'Product Ratings'!$J$9)))))</f>
        <v>5</v>
      </c>
      <c r="U1770" s="99" t="b">
        <f>IF(AND(N1770&lt;='Product Ratings'!$R$5,N1770&gt;='Product Ratings'!$Q$5),'Product Ratings'!$O$5,IF(AND(N1770&lt;='Product Ratings'!$R$6,N1770&gt;='Product Ratings'!$Q$6),'Product Ratings'!$O$6,IF(AND(N1770&lt;='Product Ratings'!$R$7,N1770&gt;='Product Ratings'!$Q$7),'Product Ratings'!$O$7,IF(AND(N1770&lt;='Product Ratings'!$R$8,N1770&gt;='Product Ratings'!$Q$8),'Product Ratings'!$O$8,IF(N1770&gt;='Product Ratings'!$Q$9,'Product Ratings'!$O$9)))))</f>
        <v>0</v>
      </c>
      <c r="V1770" s="99">
        <f>IF(AND(P1770&lt;='Product Ratings'!$V$5,P1770&gt;='Product Ratings'!$U$5),'Product Ratings'!$S$5,IF(AND(P1770&lt;='Product Ratings'!$V$6,P1770&gt;='Product Ratings'!$U$6),'Product Ratings'!$S$6,IF(AND(P1770&lt;='Product Ratings'!$V$7,P1770&gt;='Product Ratings'!$U$7),'Product Ratings'!$S$7,IF(AND(P1770&lt;='Product Ratings'!$V$8,P1770&gt;='Product Ratings'!$U$8),'Product Ratings'!$S$8,IF(P1770&gt;='Product Ratings'!$U$9,'Product Ratings'!$S$9)))))</f>
        <v>3</v>
      </c>
      <c r="W1770" s="135">
        <f t="shared" si="6"/>
        <v>12</v>
      </c>
      <c r="X1770" s="90"/>
      <c r="Y1770" s="90"/>
      <c r="Z1770" s="90"/>
      <c r="AA1770" s="90"/>
      <c r="AB1770" s="90"/>
    </row>
    <row r="1771" ht="12.75" customHeight="1">
      <c r="A1771" s="87"/>
      <c r="B1771" s="90"/>
      <c r="C1771" s="90"/>
      <c r="D1771" s="126">
        <v>1.0</v>
      </c>
      <c r="E1771" s="127">
        <v>120.52</v>
      </c>
      <c r="F1771" s="128">
        <f t="shared" si="7"/>
        <v>78.338</v>
      </c>
      <c r="G1771" s="129">
        <f t="shared" si="1"/>
        <v>42.182</v>
      </c>
      <c r="H1771" s="130">
        <f t="shared" si="2"/>
        <v>0.35</v>
      </c>
      <c r="I1771" s="131">
        <v>44919.0</v>
      </c>
      <c r="J1771" s="132">
        <v>44955.0</v>
      </c>
      <c r="K1771" s="123"/>
      <c r="L1771" s="90"/>
      <c r="M1771" s="133">
        <f t="shared" si="3"/>
        <v>120.52</v>
      </c>
      <c r="N1771" s="99"/>
      <c r="O1771" s="133">
        <f t="shared" si="5"/>
        <v>78.338</v>
      </c>
      <c r="P1771" s="134">
        <v>0.31</v>
      </c>
      <c r="Q1771" s="90"/>
      <c r="R1771" s="99">
        <f>IF(AND(H1771&lt;='Product Ratings'!$E$5,H1771&gt;='Product Ratings'!$D$5),'Product Ratings'!$C$5,IF(AND(H1771&lt;='Product Ratings'!$E$6,H1771&gt;='Product Ratings'!$D$6),'Product Ratings'!$C$6,IF(AND(H1771&lt;='Product Ratings'!$E$7,H1771&gt;='Product Ratings'!$D$7),'Product Ratings'!$C$7,IF(AND(H1771&lt;='Product Ratings'!$E$8,H1771&gt;='Product Ratings'!$D$8),'Product Ratings'!$C$8,IF(H1771&gt;='Product Ratings'!$D$9,'Product Ratings'!$C$9)))))</f>
        <v>2</v>
      </c>
      <c r="S1771" s="99">
        <f>IF(AND(D1771&lt;='Product Ratings'!$I$5,D1771&gt;='Product Ratings'!$H$5),'Product Ratings'!$F$5,IF(AND(D1771&lt;='Product Ratings'!$I$6,D1771&gt;='Product Ratings'!$H$6),'Product Ratings'!$F$6,IF(AND(D1771&lt;='Product Ratings'!$I$7,I1771&gt;='Product Ratings'!$H$7),'Product Ratings'!$F$7,IF(AND(D1771&lt;='Product Ratings'!$I$8,D1771&gt;='Product Ratings'!$H$8),'Product Ratings'!$F$8,IF(D1771&gt;='Product Ratings'!$H$9,'Product Ratings'!$F$9)))))</f>
        <v>1</v>
      </c>
      <c r="T1771" s="99">
        <f>IF(AND(O1771&lt;='Product Ratings'!$M$5,O1771&gt;='Product Ratings'!$L$5),'Product Ratings'!$J$5,IF(AND(O1771&lt;='Product Ratings'!$M$6,O1771&gt;='Product Ratings'!$L$6),'Product Ratings'!$J$6,IF(AND(O1771&lt;='Product Ratings'!$M$7,O1771&gt;='Product Ratings'!$L$7),'Product Ratings'!$J$7,IF(AND(O1771&lt;='Product Ratings'!$M$8,O1771&gt;='Product Ratings'!$L$8),'Product Ratings'!$J$8,IF(O1771&gt;='Product Ratings'!$L$9,'Product Ratings'!$J$9)))))</f>
        <v>2</v>
      </c>
      <c r="U1771" s="99" t="b">
        <f>IF(AND(N1771&lt;='Product Ratings'!$R$5,N1771&gt;='Product Ratings'!$Q$5),'Product Ratings'!$O$5,IF(AND(N1771&lt;='Product Ratings'!$R$6,N1771&gt;='Product Ratings'!$Q$6),'Product Ratings'!$O$6,IF(AND(N1771&lt;='Product Ratings'!$R$7,N1771&gt;='Product Ratings'!$Q$7),'Product Ratings'!$O$7,IF(AND(N1771&lt;='Product Ratings'!$R$8,N1771&gt;='Product Ratings'!$Q$8),'Product Ratings'!$O$8,IF(N1771&gt;='Product Ratings'!$Q$9,'Product Ratings'!$O$9)))))</f>
        <v>0</v>
      </c>
      <c r="V1771" s="99">
        <f>IF(AND(P1771&lt;='Product Ratings'!$V$5,P1771&gt;='Product Ratings'!$U$5),'Product Ratings'!$S$5,IF(AND(P1771&lt;='Product Ratings'!$V$6,P1771&gt;='Product Ratings'!$U$6),'Product Ratings'!$S$6,IF(AND(P1771&lt;='Product Ratings'!$V$7,P1771&gt;='Product Ratings'!$U$7),'Product Ratings'!$S$7,IF(AND(P1771&lt;='Product Ratings'!$V$8,P1771&gt;='Product Ratings'!$U$8),'Product Ratings'!$S$8,IF(P1771&gt;='Product Ratings'!$U$9,'Product Ratings'!$S$9)))))</f>
        <v>3</v>
      </c>
      <c r="W1771" s="135">
        <f t="shared" si="6"/>
        <v>8</v>
      </c>
      <c r="X1771" s="90"/>
      <c r="Y1771" s="90"/>
      <c r="Z1771" s="90"/>
      <c r="AA1771" s="90"/>
      <c r="AB1771" s="90"/>
    </row>
    <row r="1772" ht="12.75" customHeight="1">
      <c r="A1772" s="87"/>
      <c r="B1772" s="90"/>
      <c r="C1772" s="90"/>
      <c r="D1772" s="126">
        <v>2.0</v>
      </c>
      <c r="E1772" s="127">
        <v>120.52</v>
      </c>
      <c r="F1772" s="128">
        <f t="shared" si="7"/>
        <v>78.338</v>
      </c>
      <c r="G1772" s="129">
        <f t="shared" si="1"/>
        <v>42.182</v>
      </c>
      <c r="H1772" s="130">
        <f t="shared" si="2"/>
        <v>0.35</v>
      </c>
      <c r="I1772" s="131">
        <v>44920.0</v>
      </c>
      <c r="J1772" s="132">
        <v>44956.0</v>
      </c>
      <c r="K1772" s="123"/>
      <c r="L1772" s="90"/>
      <c r="M1772" s="133">
        <f t="shared" si="3"/>
        <v>60.26</v>
      </c>
      <c r="N1772" s="99"/>
      <c r="O1772" s="133">
        <f t="shared" si="5"/>
        <v>39.169</v>
      </c>
      <c r="P1772" s="134">
        <v>0.32</v>
      </c>
      <c r="Q1772" s="90"/>
      <c r="R1772" s="99">
        <f>IF(AND(H1772&lt;='Product Ratings'!$E$5,H1772&gt;='Product Ratings'!$D$5),'Product Ratings'!$C$5,IF(AND(H1772&lt;='Product Ratings'!$E$6,H1772&gt;='Product Ratings'!$D$6),'Product Ratings'!$C$6,IF(AND(H1772&lt;='Product Ratings'!$E$7,H1772&gt;='Product Ratings'!$D$7),'Product Ratings'!$C$7,IF(AND(H1772&lt;='Product Ratings'!$E$8,H1772&gt;='Product Ratings'!$D$8),'Product Ratings'!$C$8,IF(H1772&gt;='Product Ratings'!$D$9,'Product Ratings'!$C$9)))))</f>
        <v>2</v>
      </c>
      <c r="S1772" s="99">
        <f>IF(AND(D1772&lt;='Product Ratings'!$I$5,D1772&gt;='Product Ratings'!$H$5),'Product Ratings'!$F$5,IF(AND(D1772&lt;='Product Ratings'!$I$6,D1772&gt;='Product Ratings'!$H$6),'Product Ratings'!$F$6,IF(AND(D1772&lt;='Product Ratings'!$I$7,I1772&gt;='Product Ratings'!$H$7),'Product Ratings'!$F$7,IF(AND(D1772&lt;='Product Ratings'!$I$8,D1772&gt;='Product Ratings'!$H$8),'Product Ratings'!$F$8,IF(D1772&gt;='Product Ratings'!$H$9,'Product Ratings'!$F$9)))))</f>
        <v>1</v>
      </c>
      <c r="T1772" s="99">
        <f>IF(AND(O1772&lt;='Product Ratings'!$M$5,O1772&gt;='Product Ratings'!$L$5),'Product Ratings'!$J$5,IF(AND(O1772&lt;='Product Ratings'!$M$6,O1772&gt;='Product Ratings'!$L$6),'Product Ratings'!$J$6,IF(AND(O1772&lt;='Product Ratings'!$M$7,O1772&gt;='Product Ratings'!$L$7),'Product Ratings'!$J$7,IF(AND(O1772&lt;='Product Ratings'!$M$8,O1772&gt;='Product Ratings'!$L$8),'Product Ratings'!$J$8,IF(O1772&gt;='Product Ratings'!$L$9,'Product Ratings'!$J$9)))))</f>
        <v>4</v>
      </c>
      <c r="U1772" s="99" t="b">
        <f>IF(AND(N1772&lt;='Product Ratings'!$R$5,N1772&gt;='Product Ratings'!$Q$5),'Product Ratings'!$O$5,IF(AND(N1772&lt;='Product Ratings'!$R$6,N1772&gt;='Product Ratings'!$Q$6),'Product Ratings'!$O$6,IF(AND(N1772&lt;='Product Ratings'!$R$7,N1772&gt;='Product Ratings'!$Q$7),'Product Ratings'!$O$7,IF(AND(N1772&lt;='Product Ratings'!$R$8,N1772&gt;='Product Ratings'!$Q$8),'Product Ratings'!$O$8,IF(N1772&gt;='Product Ratings'!$Q$9,'Product Ratings'!$O$9)))))</f>
        <v>0</v>
      </c>
      <c r="V1772" s="99">
        <f>IF(AND(P1772&lt;='Product Ratings'!$V$5,P1772&gt;='Product Ratings'!$U$5),'Product Ratings'!$S$5,IF(AND(P1772&lt;='Product Ratings'!$V$6,P1772&gt;='Product Ratings'!$U$6),'Product Ratings'!$S$6,IF(AND(P1772&lt;='Product Ratings'!$V$7,P1772&gt;='Product Ratings'!$U$7),'Product Ratings'!$S$7,IF(AND(P1772&lt;='Product Ratings'!$V$8,P1772&gt;='Product Ratings'!$U$8),'Product Ratings'!$S$8,IF(P1772&gt;='Product Ratings'!$U$9,'Product Ratings'!$S$9)))))</f>
        <v>3</v>
      </c>
      <c r="W1772" s="135">
        <f t="shared" si="6"/>
        <v>10</v>
      </c>
      <c r="X1772" s="90"/>
      <c r="Y1772" s="90"/>
      <c r="Z1772" s="90"/>
      <c r="AA1772" s="90"/>
      <c r="AB1772" s="90"/>
    </row>
    <row r="1773" ht="12.75" customHeight="1">
      <c r="A1773" s="87"/>
      <c r="B1773" s="90"/>
      <c r="C1773" s="90"/>
      <c r="D1773" s="126">
        <v>3.0</v>
      </c>
      <c r="E1773" s="127">
        <v>111.91</v>
      </c>
      <c r="F1773" s="128">
        <f t="shared" si="7"/>
        <v>72.7415</v>
      </c>
      <c r="G1773" s="129">
        <f t="shared" si="1"/>
        <v>39.1685</v>
      </c>
      <c r="H1773" s="130">
        <f t="shared" si="2"/>
        <v>0.35</v>
      </c>
      <c r="I1773" s="131">
        <v>44921.0</v>
      </c>
      <c r="J1773" s="132">
        <v>44957.0</v>
      </c>
      <c r="K1773" s="123"/>
      <c r="L1773" s="90"/>
      <c r="M1773" s="133">
        <f t="shared" si="3"/>
        <v>37.30333333</v>
      </c>
      <c r="N1773" s="99"/>
      <c r="O1773" s="133">
        <f t="shared" si="5"/>
        <v>24.24716667</v>
      </c>
      <c r="P1773" s="134">
        <v>0.33</v>
      </c>
      <c r="Q1773" s="90"/>
      <c r="R1773" s="99">
        <f>IF(AND(H1773&lt;='Product Ratings'!$E$5,H1773&gt;='Product Ratings'!$D$5),'Product Ratings'!$C$5,IF(AND(H1773&lt;='Product Ratings'!$E$6,H1773&gt;='Product Ratings'!$D$6),'Product Ratings'!$C$6,IF(AND(H1773&lt;='Product Ratings'!$E$7,H1773&gt;='Product Ratings'!$D$7),'Product Ratings'!$C$7,IF(AND(H1773&lt;='Product Ratings'!$E$8,H1773&gt;='Product Ratings'!$D$8),'Product Ratings'!$C$8,IF(H1773&gt;='Product Ratings'!$D$9,'Product Ratings'!$C$9)))))</f>
        <v>2</v>
      </c>
      <c r="S1773" s="99">
        <f>IF(AND(D1773&lt;='Product Ratings'!$I$5,D1773&gt;='Product Ratings'!$H$5),'Product Ratings'!$F$5,IF(AND(D1773&lt;='Product Ratings'!$I$6,D1773&gt;='Product Ratings'!$H$6),'Product Ratings'!$F$6,IF(AND(D1773&lt;='Product Ratings'!$I$7,I1773&gt;='Product Ratings'!$H$7),'Product Ratings'!$F$7,IF(AND(D1773&lt;='Product Ratings'!$I$8,D1773&gt;='Product Ratings'!$H$8),'Product Ratings'!$F$8,IF(D1773&gt;='Product Ratings'!$H$9,'Product Ratings'!$F$9)))))</f>
        <v>1</v>
      </c>
      <c r="T1773" s="99">
        <f>IF(AND(O1773&lt;='Product Ratings'!$M$5,O1773&gt;='Product Ratings'!$L$5),'Product Ratings'!$J$5,IF(AND(O1773&lt;='Product Ratings'!$M$6,O1773&gt;='Product Ratings'!$L$6),'Product Ratings'!$J$6,IF(AND(O1773&lt;='Product Ratings'!$M$7,O1773&gt;='Product Ratings'!$L$7),'Product Ratings'!$J$7,IF(AND(O1773&lt;='Product Ratings'!$M$8,O1773&gt;='Product Ratings'!$L$8),'Product Ratings'!$J$8,IF(O1773&gt;='Product Ratings'!$L$9,'Product Ratings'!$J$9)))))</f>
        <v>5</v>
      </c>
      <c r="U1773" s="99" t="b">
        <f>IF(AND(N1773&lt;='Product Ratings'!$R$5,N1773&gt;='Product Ratings'!$Q$5),'Product Ratings'!$O$5,IF(AND(N1773&lt;='Product Ratings'!$R$6,N1773&gt;='Product Ratings'!$Q$6),'Product Ratings'!$O$6,IF(AND(N1773&lt;='Product Ratings'!$R$7,N1773&gt;='Product Ratings'!$Q$7),'Product Ratings'!$O$7,IF(AND(N1773&lt;='Product Ratings'!$R$8,N1773&gt;='Product Ratings'!$Q$8),'Product Ratings'!$O$8,IF(N1773&gt;='Product Ratings'!$Q$9,'Product Ratings'!$O$9)))))</f>
        <v>0</v>
      </c>
      <c r="V1773" s="99">
        <f>IF(AND(P1773&lt;='Product Ratings'!$V$5,P1773&gt;='Product Ratings'!$U$5),'Product Ratings'!$S$5,IF(AND(P1773&lt;='Product Ratings'!$V$6,P1773&gt;='Product Ratings'!$U$6),'Product Ratings'!$S$6,IF(AND(P1773&lt;='Product Ratings'!$V$7,P1773&gt;='Product Ratings'!$U$7),'Product Ratings'!$S$7,IF(AND(P1773&lt;='Product Ratings'!$V$8,P1773&gt;='Product Ratings'!$U$8),'Product Ratings'!$S$8,IF(P1773&gt;='Product Ratings'!$U$9,'Product Ratings'!$S$9)))))</f>
        <v>3</v>
      </c>
      <c r="W1773" s="135">
        <f t="shared" si="6"/>
        <v>11</v>
      </c>
      <c r="X1773" s="90"/>
      <c r="Y1773" s="90"/>
      <c r="Z1773" s="90"/>
      <c r="AA1773" s="90"/>
      <c r="AB1773" s="90"/>
    </row>
    <row r="1774" ht="12.75" customHeight="1">
      <c r="A1774" s="87"/>
      <c r="B1774" s="90"/>
      <c r="C1774" s="90"/>
      <c r="D1774" s="126">
        <v>4.0</v>
      </c>
      <c r="E1774" s="127">
        <v>111.91</v>
      </c>
      <c r="F1774" s="128">
        <f t="shared" si="7"/>
        <v>72.7415</v>
      </c>
      <c r="G1774" s="129">
        <f t="shared" si="1"/>
        <v>39.1685</v>
      </c>
      <c r="H1774" s="130">
        <f t="shared" si="2"/>
        <v>0.35</v>
      </c>
      <c r="I1774" s="131">
        <v>44922.0</v>
      </c>
      <c r="J1774" s="132">
        <v>44958.0</v>
      </c>
      <c r="K1774" s="123"/>
      <c r="L1774" s="90"/>
      <c r="M1774" s="133">
        <f t="shared" si="3"/>
        <v>27.9775</v>
      </c>
      <c r="N1774" s="99"/>
      <c r="O1774" s="133">
        <f t="shared" si="5"/>
        <v>18.185375</v>
      </c>
      <c r="P1774" s="134">
        <v>0.34</v>
      </c>
      <c r="Q1774" s="90"/>
      <c r="R1774" s="99">
        <f>IF(AND(H1774&lt;='Product Ratings'!$E$5,H1774&gt;='Product Ratings'!$D$5),'Product Ratings'!$C$5,IF(AND(H1774&lt;='Product Ratings'!$E$6,H1774&gt;='Product Ratings'!$D$6),'Product Ratings'!$C$6,IF(AND(H1774&lt;='Product Ratings'!$E$7,H1774&gt;='Product Ratings'!$D$7),'Product Ratings'!$C$7,IF(AND(H1774&lt;='Product Ratings'!$E$8,H1774&gt;='Product Ratings'!$D$8),'Product Ratings'!$C$8,IF(H1774&gt;='Product Ratings'!$D$9,'Product Ratings'!$C$9)))))</f>
        <v>2</v>
      </c>
      <c r="S1774" s="99">
        <f>IF(AND(D1774&lt;='Product Ratings'!$I$5,D1774&gt;='Product Ratings'!$H$5),'Product Ratings'!$F$5,IF(AND(D1774&lt;='Product Ratings'!$I$6,D1774&gt;='Product Ratings'!$H$6),'Product Ratings'!$F$6,IF(AND(D1774&lt;='Product Ratings'!$I$7,I1774&gt;='Product Ratings'!$H$7),'Product Ratings'!$F$7,IF(AND(D1774&lt;='Product Ratings'!$I$8,D1774&gt;='Product Ratings'!$H$8),'Product Ratings'!$F$8,IF(D1774&gt;='Product Ratings'!$H$9,'Product Ratings'!$F$9)))))</f>
        <v>1</v>
      </c>
      <c r="T1774" s="99">
        <f>IF(AND(O1774&lt;='Product Ratings'!$M$5,O1774&gt;='Product Ratings'!$L$5),'Product Ratings'!$J$5,IF(AND(O1774&lt;='Product Ratings'!$M$6,O1774&gt;='Product Ratings'!$L$6),'Product Ratings'!$J$6,IF(AND(O1774&lt;='Product Ratings'!$M$7,O1774&gt;='Product Ratings'!$L$7),'Product Ratings'!$J$7,IF(AND(O1774&lt;='Product Ratings'!$M$8,O1774&gt;='Product Ratings'!$L$8),'Product Ratings'!$J$8,IF(O1774&gt;='Product Ratings'!$L$9,'Product Ratings'!$J$9)))))</f>
        <v>5</v>
      </c>
      <c r="U1774" s="99" t="b">
        <f>IF(AND(N1774&lt;='Product Ratings'!$R$5,N1774&gt;='Product Ratings'!$Q$5),'Product Ratings'!$O$5,IF(AND(N1774&lt;='Product Ratings'!$R$6,N1774&gt;='Product Ratings'!$Q$6),'Product Ratings'!$O$6,IF(AND(N1774&lt;='Product Ratings'!$R$7,N1774&gt;='Product Ratings'!$Q$7),'Product Ratings'!$O$7,IF(AND(N1774&lt;='Product Ratings'!$R$8,N1774&gt;='Product Ratings'!$Q$8),'Product Ratings'!$O$8,IF(N1774&gt;='Product Ratings'!$Q$9,'Product Ratings'!$O$9)))))</f>
        <v>0</v>
      </c>
      <c r="V1774" s="99">
        <f>IF(AND(P1774&lt;='Product Ratings'!$V$5,P1774&gt;='Product Ratings'!$U$5),'Product Ratings'!$S$5,IF(AND(P1774&lt;='Product Ratings'!$V$6,P1774&gt;='Product Ratings'!$U$6),'Product Ratings'!$S$6,IF(AND(P1774&lt;='Product Ratings'!$V$7,P1774&gt;='Product Ratings'!$U$7),'Product Ratings'!$S$7,IF(AND(P1774&lt;='Product Ratings'!$V$8,P1774&gt;='Product Ratings'!$U$8),'Product Ratings'!$S$8,IF(P1774&gt;='Product Ratings'!$U$9,'Product Ratings'!$S$9)))))</f>
        <v>4</v>
      </c>
      <c r="W1774" s="135">
        <f t="shared" si="6"/>
        <v>12</v>
      </c>
      <c r="X1774" s="90"/>
      <c r="Y1774" s="90"/>
      <c r="Z1774" s="90"/>
      <c r="AA1774" s="90"/>
      <c r="AB1774" s="90"/>
    </row>
    <row r="1775" ht="12.75" customHeight="1">
      <c r="A1775" s="87"/>
      <c r="B1775" s="90"/>
      <c r="C1775" s="90"/>
      <c r="D1775" s="126">
        <v>5.0</v>
      </c>
      <c r="E1775" s="127">
        <v>103.3</v>
      </c>
      <c r="F1775" s="128">
        <f t="shared" si="7"/>
        <v>67.145</v>
      </c>
      <c r="G1775" s="129">
        <f t="shared" si="1"/>
        <v>36.155</v>
      </c>
      <c r="H1775" s="130">
        <f t="shared" si="2"/>
        <v>0.35</v>
      </c>
      <c r="I1775" s="131">
        <v>44923.0</v>
      </c>
      <c r="J1775" s="132">
        <v>44959.0</v>
      </c>
      <c r="K1775" s="123"/>
      <c r="L1775" s="90"/>
      <c r="M1775" s="133">
        <f t="shared" si="3"/>
        <v>20.66</v>
      </c>
      <c r="N1775" s="99"/>
      <c r="O1775" s="133">
        <f t="shared" si="5"/>
        <v>13.429</v>
      </c>
      <c r="P1775" s="134">
        <v>0.35</v>
      </c>
      <c r="Q1775" s="90"/>
      <c r="R1775" s="99">
        <f>IF(AND(H1775&lt;='Product Ratings'!$E$5,H1775&gt;='Product Ratings'!$D$5),'Product Ratings'!$C$5,IF(AND(H1775&lt;='Product Ratings'!$E$6,H1775&gt;='Product Ratings'!$D$6),'Product Ratings'!$C$6,IF(AND(H1775&lt;='Product Ratings'!$E$7,H1775&gt;='Product Ratings'!$D$7),'Product Ratings'!$C$7,IF(AND(H1775&lt;='Product Ratings'!$E$8,H1775&gt;='Product Ratings'!$D$8),'Product Ratings'!$C$8,IF(H1775&gt;='Product Ratings'!$D$9,'Product Ratings'!$C$9)))))</f>
        <v>2</v>
      </c>
      <c r="S1775" s="99">
        <f>IF(AND(D1775&lt;='Product Ratings'!$I$5,D1775&gt;='Product Ratings'!$H$5),'Product Ratings'!$F$5,IF(AND(D1775&lt;='Product Ratings'!$I$6,D1775&gt;='Product Ratings'!$H$6),'Product Ratings'!$F$6,IF(AND(D1775&lt;='Product Ratings'!$I$7,I1775&gt;='Product Ratings'!$H$7),'Product Ratings'!$F$7,IF(AND(D1775&lt;='Product Ratings'!$I$8,D1775&gt;='Product Ratings'!$H$8),'Product Ratings'!$F$8,IF(D1775&gt;='Product Ratings'!$H$9,'Product Ratings'!$F$9)))))</f>
        <v>1</v>
      </c>
      <c r="T1775" s="99">
        <f>IF(AND(O1775&lt;='Product Ratings'!$M$5,O1775&gt;='Product Ratings'!$L$5),'Product Ratings'!$J$5,IF(AND(O1775&lt;='Product Ratings'!$M$6,O1775&gt;='Product Ratings'!$L$6),'Product Ratings'!$J$6,IF(AND(O1775&lt;='Product Ratings'!$M$7,O1775&gt;='Product Ratings'!$L$7),'Product Ratings'!$J$7,IF(AND(O1775&lt;='Product Ratings'!$M$8,O1775&gt;='Product Ratings'!$L$8),'Product Ratings'!$J$8,IF(O1775&gt;='Product Ratings'!$L$9,'Product Ratings'!$J$9)))))</f>
        <v>5</v>
      </c>
      <c r="U1775" s="99" t="b">
        <f>IF(AND(N1775&lt;='Product Ratings'!$R$5,N1775&gt;='Product Ratings'!$Q$5),'Product Ratings'!$O$5,IF(AND(N1775&lt;='Product Ratings'!$R$6,N1775&gt;='Product Ratings'!$Q$6),'Product Ratings'!$O$6,IF(AND(N1775&lt;='Product Ratings'!$R$7,N1775&gt;='Product Ratings'!$Q$7),'Product Ratings'!$O$7,IF(AND(N1775&lt;='Product Ratings'!$R$8,N1775&gt;='Product Ratings'!$Q$8),'Product Ratings'!$O$8,IF(N1775&gt;='Product Ratings'!$Q$9,'Product Ratings'!$O$9)))))</f>
        <v>0</v>
      </c>
      <c r="V1775" s="99">
        <f>IF(AND(P1775&lt;='Product Ratings'!$V$5,P1775&gt;='Product Ratings'!$U$5),'Product Ratings'!$S$5,IF(AND(P1775&lt;='Product Ratings'!$V$6,P1775&gt;='Product Ratings'!$U$6),'Product Ratings'!$S$6,IF(AND(P1775&lt;='Product Ratings'!$V$7,P1775&gt;='Product Ratings'!$U$7),'Product Ratings'!$S$7,IF(AND(P1775&lt;='Product Ratings'!$V$8,P1775&gt;='Product Ratings'!$U$8),'Product Ratings'!$S$8,IF(P1775&gt;='Product Ratings'!$U$9,'Product Ratings'!$S$9)))))</f>
        <v>4</v>
      </c>
      <c r="W1775" s="135">
        <f t="shared" si="6"/>
        <v>12</v>
      </c>
      <c r="X1775" s="90"/>
      <c r="Y1775" s="90"/>
      <c r="Z1775" s="90"/>
      <c r="AA1775" s="90"/>
      <c r="AB1775" s="90"/>
    </row>
    <row r="1776" ht="12.75" customHeight="1">
      <c r="A1776" s="87"/>
      <c r="B1776" s="90"/>
      <c r="C1776" s="90"/>
      <c r="D1776" s="126">
        <v>6.0</v>
      </c>
      <c r="E1776" s="127">
        <v>94.7</v>
      </c>
      <c r="F1776" s="128">
        <f t="shared" si="7"/>
        <v>61.555</v>
      </c>
      <c r="G1776" s="129">
        <f t="shared" si="1"/>
        <v>33.145</v>
      </c>
      <c r="H1776" s="130">
        <f t="shared" si="2"/>
        <v>0.35</v>
      </c>
      <c r="I1776" s="131">
        <v>44924.0</v>
      </c>
      <c r="J1776" s="132">
        <v>44960.0</v>
      </c>
      <c r="K1776" s="123"/>
      <c r="L1776" s="90"/>
      <c r="M1776" s="133">
        <f t="shared" si="3"/>
        <v>15.78333333</v>
      </c>
      <c r="N1776" s="99"/>
      <c r="O1776" s="133">
        <f t="shared" si="5"/>
        <v>10.25916667</v>
      </c>
      <c r="P1776" s="134">
        <v>0.45</v>
      </c>
      <c r="Q1776" s="90"/>
      <c r="R1776" s="99">
        <f>IF(AND(H1776&lt;='Product Ratings'!$E$5,H1776&gt;='Product Ratings'!$D$5),'Product Ratings'!$C$5,IF(AND(H1776&lt;='Product Ratings'!$E$6,H1776&gt;='Product Ratings'!$D$6),'Product Ratings'!$C$6,IF(AND(H1776&lt;='Product Ratings'!$E$7,H1776&gt;='Product Ratings'!$D$7),'Product Ratings'!$C$7,IF(AND(H1776&lt;='Product Ratings'!$E$8,H1776&gt;='Product Ratings'!$D$8),'Product Ratings'!$C$8,IF(H1776&gt;='Product Ratings'!$D$9,'Product Ratings'!$C$9)))))</f>
        <v>2</v>
      </c>
      <c r="S1776" s="99">
        <f>IF(AND(D1776&lt;='Product Ratings'!$I$5,D1776&gt;='Product Ratings'!$H$5),'Product Ratings'!$F$5,IF(AND(D1776&lt;='Product Ratings'!$I$6,D1776&gt;='Product Ratings'!$H$6),'Product Ratings'!$F$6,IF(AND(D1776&lt;='Product Ratings'!$I$7,I1776&gt;='Product Ratings'!$H$7),'Product Ratings'!$F$7,IF(AND(D1776&lt;='Product Ratings'!$I$8,D1776&gt;='Product Ratings'!$H$8),'Product Ratings'!$F$8,IF(D1776&gt;='Product Ratings'!$H$9,'Product Ratings'!$F$9)))))</f>
        <v>2</v>
      </c>
      <c r="T1776" s="99">
        <f>IF(AND(O1776&lt;='Product Ratings'!$M$5,O1776&gt;='Product Ratings'!$L$5),'Product Ratings'!$J$5,IF(AND(O1776&lt;='Product Ratings'!$M$6,O1776&gt;='Product Ratings'!$L$6),'Product Ratings'!$J$6,IF(AND(O1776&lt;='Product Ratings'!$M$7,O1776&gt;='Product Ratings'!$L$7),'Product Ratings'!$J$7,IF(AND(O1776&lt;='Product Ratings'!$M$8,O1776&gt;='Product Ratings'!$L$8),'Product Ratings'!$J$8,IF(O1776&gt;='Product Ratings'!$L$9,'Product Ratings'!$J$9)))))</f>
        <v>5</v>
      </c>
      <c r="U1776" s="99" t="b">
        <f>IF(AND(N1776&lt;='Product Ratings'!$R$5,N1776&gt;='Product Ratings'!$Q$5),'Product Ratings'!$O$5,IF(AND(N1776&lt;='Product Ratings'!$R$6,N1776&gt;='Product Ratings'!$Q$6),'Product Ratings'!$O$6,IF(AND(N1776&lt;='Product Ratings'!$R$7,N1776&gt;='Product Ratings'!$Q$7),'Product Ratings'!$O$7,IF(AND(N1776&lt;='Product Ratings'!$R$8,N1776&gt;='Product Ratings'!$Q$8),'Product Ratings'!$O$8,IF(N1776&gt;='Product Ratings'!$Q$9,'Product Ratings'!$O$9)))))</f>
        <v>0</v>
      </c>
      <c r="V1776" s="99">
        <f>IF(AND(P1776&lt;='Product Ratings'!$V$5,P1776&gt;='Product Ratings'!$U$5),'Product Ratings'!$S$5,IF(AND(P1776&lt;='Product Ratings'!$V$6,P1776&gt;='Product Ratings'!$U$6),'Product Ratings'!$S$6,IF(AND(P1776&lt;='Product Ratings'!$V$7,P1776&gt;='Product Ratings'!$U$7),'Product Ratings'!$S$7,IF(AND(P1776&lt;='Product Ratings'!$V$8,P1776&gt;='Product Ratings'!$U$8),'Product Ratings'!$S$8,IF(P1776&gt;='Product Ratings'!$U$9,'Product Ratings'!$S$9)))))</f>
        <v>4</v>
      </c>
      <c r="W1776" s="135">
        <f t="shared" si="6"/>
        <v>13</v>
      </c>
      <c r="X1776" s="90"/>
      <c r="Y1776" s="90"/>
      <c r="Z1776" s="90"/>
      <c r="AA1776" s="90"/>
      <c r="AB1776" s="90"/>
    </row>
    <row r="1777" ht="12.75" customHeight="1">
      <c r="A1777" s="87"/>
      <c r="B1777" s="90"/>
      <c r="C1777" s="90"/>
      <c r="D1777" s="126">
        <v>1.0</v>
      </c>
      <c r="E1777" s="127">
        <v>86.09</v>
      </c>
      <c r="F1777" s="128">
        <f t="shared" si="7"/>
        <v>55.9585</v>
      </c>
      <c r="G1777" s="129">
        <f t="shared" si="1"/>
        <v>30.1315</v>
      </c>
      <c r="H1777" s="130">
        <f t="shared" si="2"/>
        <v>0.35</v>
      </c>
      <c r="I1777" s="131">
        <v>44925.0</v>
      </c>
      <c r="J1777" s="132">
        <v>44961.0</v>
      </c>
      <c r="K1777" s="123"/>
      <c r="L1777" s="90"/>
      <c r="M1777" s="133">
        <f t="shared" si="3"/>
        <v>86.09</v>
      </c>
      <c r="N1777" s="99"/>
      <c r="O1777" s="133">
        <f t="shared" si="5"/>
        <v>55.9585</v>
      </c>
      <c r="P1777" s="134">
        <v>0.46</v>
      </c>
      <c r="Q1777" s="90"/>
      <c r="R1777" s="99">
        <f>IF(AND(H1777&lt;='Product Ratings'!$E$5,H1777&gt;='Product Ratings'!$D$5),'Product Ratings'!$C$5,IF(AND(H1777&lt;='Product Ratings'!$E$6,H1777&gt;='Product Ratings'!$D$6),'Product Ratings'!$C$6,IF(AND(H1777&lt;='Product Ratings'!$E$7,H1777&gt;='Product Ratings'!$D$7),'Product Ratings'!$C$7,IF(AND(H1777&lt;='Product Ratings'!$E$8,H1777&gt;='Product Ratings'!$D$8),'Product Ratings'!$C$8,IF(H1777&gt;='Product Ratings'!$D$9,'Product Ratings'!$C$9)))))</f>
        <v>2</v>
      </c>
      <c r="S1777" s="99">
        <f>IF(AND(D1777&lt;='Product Ratings'!$I$5,D1777&gt;='Product Ratings'!$H$5),'Product Ratings'!$F$5,IF(AND(D1777&lt;='Product Ratings'!$I$6,D1777&gt;='Product Ratings'!$H$6),'Product Ratings'!$F$6,IF(AND(D1777&lt;='Product Ratings'!$I$7,I1777&gt;='Product Ratings'!$H$7),'Product Ratings'!$F$7,IF(AND(D1777&lt;='Product Ratings'!$I$8,D1777&gt;='Product Ratings'!$H$8),'Product Ratings'!$F$8,IF(D1777&gt;='Product Ratings'!$H$9,'Product Ratings'!$F$9)))))</f>
        <v>1</v>
      </c>
      <c r="T1777" s="99">
        <f>IF(AND(O1777&lt;='Product Ratings'!$M$5,O1777&gt;='Product Ratings'!$L$5),'Product Ratings'!$J$5,IF(AND(O1777&lt;='Product Ratings'!$M$6,O1777&gt;='Product Ratings'!$L$6),'Product Ratings'!$J$6,IF(AND(O1777&lt;='Product Ratings'!$M$7,O1777&gt;='Product Ratings'!$L$7),'Product Ratings'!$J$7,IF(AND(O1777&lt;='Product Ratings'!$M$8,O1777&gt;='Product Ratings'!$L$8),'Product Ratings'!$J$8,IF(O1777&gt;='Product Ratings'!$L$9,'Product Ratings'!$J$9)))))</f>
        <v>3</v>
      </c>
      <c r="U1777" s="99" t="b">
        <f>IF(AND(N1777&lt;='Product Ratings'!$R$5,N1777&gt;='Product Ratings'!$Q$5),'Product Ratings'!$O$5,IF(AND(N1777&lt;='Product Ratings'!$R$6,N1777&gt;='Product Ratings'!$Q$6),'Product Ratings'!$O$6,IF(AND(N1777&lt;='Product Ratings'!$R$7,N1777&gt;='Product Ratings'!$Q$7),'Product Ratings'!$O$7,IF(AND(N1777&lt;='Product Ratings'!$R$8,N1777&gt;='Product Ratings'!$Q$8),'Product Ratings'!$O$8,IF(N1777&gt;='Product Ratings'!$Q$9,'Product Ratings'!$O$9)))))</f>
        <v>0</v>
      </c>
      <c r="V1777" s="99">
        <f>IF(AND(P1777&lt;='Product Ratings'!$V$5,P1777&gt;='Product Ratings'!$U$5),'Product Ratings'!$S$5,IF(AND(P1777&lt;='Product Ratings'!$V$6,P1777&gt;='Product Ratings'!$U$6),'Product Ratings'!$S$6,IF(AND(P1777&lt;='Product Ratings'!$V$7,P1777&gt;='Product Ratings'!$U$7),'Product Ratings'!$S$7,IF(AND(P1777&lt;='Product Ratings'!$V$8,P1777&gt;='Product Ratings'!$U$8),'Product Ratings'!$S$8,IF(P1777&gt;='Product Ratings'!$U$9,'Product Ratings'!$S$9)))))</f>
        <v>4</v>
      </c>
      <c r="W1777" s="135">
        <f t="shared" si="6"/>
        <v>10</v>
      </c>
      <c r="X1777" s="90"/>
      <c r="Y1777" s="90"/>
      <c r="Z1777" s="90"/>
      <c r="AA1777" s="90"/>
      <c r="AB1777" s="90"/>
    </row>
    <row r="1778" ht="12.75" customHeight="1">
      <c r="A1778" s="87"/>
      <c r="B1778" s="90"/>
      <c r="C1778" s="90"/>
      <c r="D1778" s="126">
        <v>2.0</v>
      </c>
      <c r="E1778" s="127">
        <v>77.48</v>
      </c>
      <c r="F1778" s="128">
        <f t="shared" si="7"/>
        <v>50.362</v>
      </c>
      <c r="G1778" s="129">
        <f t="shared" si="1"/>
        <v>27.118</v>
      </c>
      <c r="H1778" s="130">
        <f t="shared" si="2"/>
        <v>0.35</v>
      </c>
      <c r="I1778" s="131">
        <v>44926.0</v>
      </c>
      <c r="J1778" s="132">
        <v>44962.0</v>
      </c>
      <c r="K1778" s="123"/>
      <c r="L1778" s="90"/>
      <c r="M1778" s="133">
        <f t="shared" si="3"/>
        <v>38.74</v>
      </c>
      <c r="N1778" s="99"/>
      <c r="O1778" s="133">
        <f t="shared" si="5"/>
        <v>25.181</v>
      </c>
      <c r="P1778" s="134">
        <v>0.48</v>
      </c>
      <c r="Q1778" s="90"/>
      <c r="R1778" s="99">
        <f>IF(AND(H1778&lt;='Product Ratings'!$E$5,H1778&gt;='Product Ratings'!$D$5),'Product Ratings'!$C$5,IF(AND(H1778&lt;='Product Ratings'!$E$6,H1778&gt;='Product Ratings'!$D$6),'Product Ratings'!$C$6,IF(AND(H1778&lt;='Product Ratings'!$E$7,H1778&gt;='Product Ratings'!$D$7),'Product Ratings'!$C$7,IF(AND(H1778&lt;='Product Ratings'!$E$8,H1778&gt;='Product Ratings'!$D$8),'Product Ratings'!$C$8,IF(H1778&gt;='Product Ratings'!$D$9,'Product Ratings'!$C$9)))))</f>
        <v>2</v>
      </c>
      <c r="S1778" s="99">
        <f>IF(AND(D1778&lt;='Product Ratings'!$I$5,D1778&gt;='Product Ratings'!$H$5),'Product Ratings'!$F$5,IF(AND(D1778&lt;='Product Ratings'!$I$6,D1778&gt;='Product Ratings'!$H$6),'Product Ratings'!$F$6,IF(AND(D1778&lt;='Product Ratings'!$I$7,I1778&gt;='Product Ratings'!$H$7),'Product Ratings'!$F$7,IF(AND(D1778&lt;='Product Ratings'!$I$8,D1778&gt;='Product Ratings'!$H$8),'Product Ratings'!$F$8,IF(D1778&gt;='Product Ratings'!$H$9,'Product Ratings'!$F$9)))))</f>
        <v>1</v>
      </c>
      <c r="T1778" s="99" t="b">
        <f>IF(AND(O1778&lt;='Product Ratings'!$M$5,O1778&gt;='Product Ratings'!$L$5),'Product Ratings'!$J$5,IF(AND(O1778&lt;='Product Ratings'!$M$6,O1778&gt;='Product Ratings'!$L$6),'Product Ratings'!$J$6,IF(AND(O1778&lt;='Product Ratings'!$M$7,O1778&gt;='Product Ratings'!$L$7),'Product Ratings'!$J$7,IF(AND(O1778&lt;='Product Ratings'!$M$8,O1778&gt;='Product Ratings'!$L$8),'Product Ratings'!$J$8,IF(O1778&gt;='Product Ratings'!$L$9,'Product Ratings'!$J$9)))))</f>
        <v>0</v>
      </c>
      <c r="U1778" s="99" t="b">
        <f>IF(AND(N1778&lt;='Product Ratings'!$R$5,N1778&gt;='Product Ratings'!$Q$5),'Product Ratings'!$O$5,IF(AND(N1778&lt;='Product Ratings'!$R$6,N1778&gt;='Product Ratings'!$Q$6),'Product Ratings'!$O$6,IF(AND(N1778&lt;='Product Ratings'!$R$7,N1778&gt;='Product Ratings'!$Q$7),'Product Ratings'!$O$7,IF(AND(N1778&lt;='Product Ratings'!$R$8,N1778&gt;='Product Ratings'!$Q$8),'Product Ratings'!$O$8,IF(N1778&gt;='Product Ratings'!$Q$9,'Product Ratings'!$O$9)))))</f>
        <v>0</v>
      </c>
      <c r="V1778" s="99">
        <f>IF(AND(P1778&lt;='Product Ratings'!$V$5,P1778&gt;='Product Ratings'!$U$5),'Product Ratings'!$S$5,IF(AND(P1778&lt;='Product Ratings'!$V$6,P1778&gt;='Product Ratings'!$U$6),'Product Ratings'!$S$6,IF(AND(P1778&lt;='Product Ratings'!$V$7,P1778&gt;='Product Ratings'!$U$7),'Product Ratings'!$S$7,IF(AND(P1778&lt;='Product Ratings'!$V$8,P1778&gt;='Product Ratings'!$U$8),'Product Ratings'!$S$8,IF(P1778&gt;='Product Ratings'!$U$9,'Product Ratings'!$S$9)))))</f>
        <v>4</v>
      </c>
      <c r="W1778" s="135">
        <f t="shared" si="6"/>
        <v>7</v>
      </c>
      <c r="X1778" s="90"/>
      <c r="Y1778" s="90"/>
      <c r="Z1778" s="90"/>
      <c r="AA1778" s="90"/>
      <c r="AB1778" s="90"/>
    </row>
    <row r="1779" ht="12.75" customHeight="1">
      <c r="A1779" s="87"/>
      <c r="B1779" s="90"/>
      <c r="C1779" s="90"/>
      <c r="D1779" s="126">
        <v>3.0</v>
      </c>
      <c r="E1779" s="127">
        <v>51.65</v>
      </c>
      <c r="F1779" s="128">
        <f t="shared" si="7"/>
        <v>33.5725</v>
      </c>
      <c r="G1779" s="129">
        <f t="shared" si="1"/>
        <v>18.0775</v>
      </c>
      <c r="H1779" s="130">
        <f t="shared" si="2"/>
        <v>0.35</v>
      </c>
      <c r="I1779" s="131">
        <v>44927.0</v>
      </c>
      <c r="J1779" s="132">
        <v>44963.0</v>
      </c>
      <c r="K1779" s="123"/>
      <c r="L1779" s="90"/>
      <c r="M1779" s="133">
        <f t="shared" si="3"/>
        <v>17.21666667</v>
      </c>
      <c r="N1779" s="99"/>
      <c r="O1779" s="133">
        <f t="shared" si="5"/>
        <v>11.19083333</v>
      </c>
      <c r="P1779" s="134">
        <v>0.5</v>
      </c>
      <c r="Q1779" s="90"/>
      <c r="R1779" s="99">
        <f>IF(AND(H1779&lt;='Product Ratings'!$E$5,H1779&gt;='Product Ratings'!$D$5),'Product Ratings'!$C$5,IF(AND(H1779&lt;='Product Ratings'!$E$6,H1779&gt;='Product Ratings'!$D$6),'Product Ratings'!$C$6,IF(AND(H1779&lt;='Product Ratings'!$E$7,H1779&gt;='Product Ratings'!$D$7),'Product Ratings'!$C$7,IF(AND(H1779&lt;='Product Ratings'!$E$8,H1779&gt;='Product Ratings'!$D$8),'Product Ratings'!$C$8,IF(H1779&gt;='Product Ratings'!$D$9,'Product Ratings'!$C$9)))))</f>
        <v>2</v>
      </c>
      <c r="S1779" s="99">
        <f>IF(AND(D1779&lt;='Product Ratings'!$I$5,D1779&gt;='Product Ratings'!$H$5),'Product Ratings'!$F$5,IF(AND(D1779&lt;='Product Ratings'!$I$6,D1779&gt;='Product Ratings'!$H$6),'Product Ratings'!$F$6,IF(AND(D1779&lt;='Product Ratings'!$I$7,I1779&gt;='Product Ratings'!$H$7),'Product Ratings'!$F$7,IF(AND(D1779&lt;='Product Ratings'!$I$8,D1779&gt;='Product Ratings'!$H$8),'Product Ratings'!$F$8,IF(D1779&gt;='Product Ratings'!$H$9,'Product Ratings'!$F$9)))))</f>
        <v>1</v>
      </c>
      <c r="T1779" s="99">
        <f>IF(AND(O1779&lt;='Product Ratings'!$M$5,O1779&gt;='Product Ratings'!$L$5),'Product Ratings'!$J$5,IF(AND(O1779&lt;='Product Ratings'!$M$6,O1779&gt;='Product Ratings'!$L$6),'Product Ratings'!$J$6,IF(AND(O1779&lt;='Product Ratings'!$M$7,O1779&gt;='Product Ratings'!$L$7),'Product Ratings'!$J$7,IF(AND(O1779&lt;='Product Ratings'!$M$8,O1779&gt;='Product Ratings'!$L$8),'Product Ratings'!$J$8,IF(O1779&gt;='Product Ratings'!$L$9,'Product Ratings'!$J$9)))))</f>
        <v>5</v>
      </c>
      <c r="U1779" s="99" t="b">
        <f>IF(AND(N1779&lt;='Product Ratings'!$R$5,N1779&gt;='Product Ratings'!$Q$5),'Product Ratings'!$O$5,IF(AND(N1779&lt;='Product Ratings'!$R$6,N1779&gt;='Product Ratings'!$Q$6),'Product Ratings'!$O$6,IF(AND(N1779&lt;='Product Ratings'!$R$7,N1779&gt;='Product Ratings'!$Q$7),'Product Ratings'!$O$7,IF(AND(N1779&lt;='Product Ratings'!$R$8,N1779&gt;='Product Ratings'!$Q$8),'Product Ratings'!$O$8,IF(N1779&gt;='Product Ratings'!$Q$9,'Product Ratings'!$O$9)))))</f>
        <v>0</v>
      </c>
      <c r="V1779" s="99">
        <f>IF(AND(P1779&lt;='Product Ratings'!$V$5,P1779&gt;='Product Ratings'!$U$5),'Product Ratings'!$S$5,IF(AND(P1779&lt;='Product Ratings'!$V$6,P1779&gt;='Product Ratings'!$U$6),'Product Ratings'!$S$6,IF(AND(P1779&lt;='Product Ratings'!$V$7,P1779&gt;='Product Ratings'!$U$7),'Product Ratings'!$S$7,IF(AND(P1779&lt;='Product Ratings'!$V$8,P1779&gt;='Product Ratings'!$U$8),'Product Ratings'!$S$8,IF(P1779&gt;='Product Ratings'!$U$9,'Product Ratings'!$S$9)))))</f>
        <v>4</v>
      </c>
      <c r="W1779" s="135">
        <f t="shared" si="6"/>
        <v>12</v>
      </c>
      <c r="X1779" s="90"/>
      <c r="Y1779" s="90"/>
      <c r="Z1779" s="90"/>
      <c r="AA1779" s="90"/>
      <c r="AB1779" s="90"/>
    </row>
    <row r="1780" ht="12.75" customHeight="1">
      <c r="A1780" s="87"/>
      <c r="B1780" s="90"/>
      <c r="C1780" s="90"/>
      <c r="D1780" s="126">
        <v>4.0</v>
      </c>
      <c r="E1780" s="127">
        <v>65.22</v>
      </c>
      <c r="F1780" s="128">
        <f t="shared" si="7"/>
        <v>42.393</v>
      </c>
      <c r="G1780" s="129">
        <f t="shared" si="1"/>
        <v>22.827</v>
      </c>
      <c r="H1780" s="130">
        <f t="shared" si="2"/>
        <v>0.35</v>
      </c>
      <c r="I1780" s="131">
        <v>44928.0</v>
      </c>
      <c r="J1780" s="132">
        <v>44964.0</v>
      </c>
      <c r="K1780" s="123"/>
      <c r="L1780" s="90"/>
      <c r="M1780" s="133">
        <f t="shared" si="3"/>
        <v>16.305</v>
      </c>
      <c r="N1780" s="99"/>
      <c r="O1780" s="133">
        <f t="shared" si="5"/>
        <v>10.59825</v>
      </c>
      <c r="P1780" s="134">
        <v>0.52</v>
      </c>
      <c r="Q1780" s="90"/>
      <c r="R1780" s="99">
        <f>IF(AND(H1780&lt;='Product Ratings'!$E$5,H1780&gt;='Product Ratings'!$D$5),'Product Ratings'!$C$5,IF(AND(H1780&lt;='Product Ratings'!$E$6,H1780&gt;='Product Ratings'!$D$6),'Product Ratings'!$C$6,IF(AND(H1780&lt;='Product Ratings'!$E$7,H1780&gt;='Product Ratings'!$D$7),'Product Ratings'!$C$7,IF(AND(H1780&lt;='Product Ratings'!$E$8,H1780&gt;='Product Ratings'!$D$8),'Product Ratings'!$C$8,IF(H1780&gt;='Product Ratings'!$D$9,'Product Ratings'!$C$9)))))</f>
        <v>2</v>
      </c>
      <c r="S1780" s="99">
        <f>IF(AND(D1780&lt;='Product Ratings'!$I$5,D1780&gt;='Product Ratings'!$H$5),'Product Ratings'!$F$5,IF(AND(D1780&lt;='Product Ratings'!$I$6,D1780&gt;='Product Ratings'!$H$6),'Product Ratings'!$F$6,IF(AND(D1780&lt;='Product Ratings'!$I$7,I1780&gt;='Product Ratings'!$H$7),'Product Ratings'!$F$7,IF(AND(D1780&lt;='Product Ratings'!$I$8,D1780&gt;='Product Ratings'!$H$8),'Product Ratings'!$F$8,IF(D1780&gt;='Product Ratings'!$H$9,'Product Ratings'!$F$9)))))</f>
        <v>1</v>
      </c>
      <c r="T1780" s="99">
        <f>IF(AND(O1780&lt;='Product Ratings'!$M$5,O1780&gt;='Product Ratings'!$L$5),'Product Ratings'!$J$5,IF(AND(O1780&lt;='Product Ratings'!$M$6,O1780&gt;='Product Ratings'!$L$6),'Product Ratings'!$J$6,IF(AND(O1780&lt;='Product Ratings'!$M$7,O1780&gt;='Product Ratings'!$L$7),'Product Ratings'!$J$7,IF(AND(O1780&lt;='Product Ratings'!$M$8,O1780&gt;='Product Ratings'!$L$8),'Product Ratings'!$J$8,IF(O1780&gt;='Product Ratings'!$L$9,'Product Ratings'!$J$9)))))</f>
        <v>5</v>
      </c>
      <c r="U1780" s="99" t="b">
        <f>IF(AND(N1780&lt;='Product Ratings'!$R$5,N1780&gt;='Product Ratings'!$Q$5),'Product Ratings'!$O$5,IF(AND(N1780&lt;='Product Ratings'!$R$6,N1780&gt;='Product Ratings'!$Q$6),'Product Ratings'!$O$6,IF(AND(N1780&lt;='Product Ratings'!$R$7,N1780&gt;='Product Ratings'!$Q$7),'Product Ratings'!$O$7,IF(AND(N1780&lt;='Product Ratings'!$R$8,N1780&gt;='Product Ratings'!$Q$8),'Product Ratings'!$O$8,IF(N1780&gt;='Product Ratings'!$Q$9,'Product Ratings'!$O$9)))))</f>
        <v>0</v>
      </c>
      <c r="V1780" s="99">
        <f>IF(AND(P1780&lt;='Product Ratings'!$V$5,P1780&gt;='Product Ratings'!$U$5),'Product Ratings'!$S$5,IF(AND(P1780&lt;='Product Ratings'!$V$6,P1780&gt;='Product Ratings'!$U$6),'Product Ratings'!$S$6,IF(AND(P1780&lt;='Product Ratings'!$V$7,P1780&gt;='Product Ratings'!$U$7),'Product Ratings'!$S$7,IF(AND(P1780&lt;='Product Ratings'!$V$8,P1780&gt;='Product Ratings'!$U$8),'Product Ratings'!$S$8,IF(P1780&gt;='Product Ratings'!$U$9,'Product Ratings'!$S$9)))))</f>
        <v>4</v>
      </c>
      <c r="W1780" s="135">
        <f t="shared" si="6"/>
        <v>12</v>
      </c>
      <c r="X1780" s="90"/>
      <c r="Y1780" s="90"/>
      <c r="Z1780" s="90"/>
      <c r="AA1780" s="90"/>
      <c r="AB1780" s="90"/>
    </row>
    <row r="1781" ht="12.75" customHeight="1">
      <c r="A1781" s="87"/>
      <c r="B1781" s="90"/>
      <c r="C1781" s="90"/>
      <c r="D1781" s="126">
        <v>5.0</v>
      </c>
      <c r="E1781" s="127">
        <v>86.87</v>
      </c>
      <c r="F1781" s="128">
        <f t="shared" si="7"/>
        <v>56.4655</v>
      </c>
      <c r="G1781" s="129">
        <f t="shared" si="1"/>
        <v>30.4045</v>
      </c>
      <c r="H1781" s="130">
        <f t="shared" si="2"/>
        <v>0.35</v>
      </c>
      <c r="I1781" s="131">
        <v>44929.0</v>
      </c>
      <c r="J1781" s="132">
        <v>44965.0</v>
      </c>
      <c r="K1781" s="123"/>
      <c r="L1781" s="90"/>
      <c r="M1781" s="133">
        <f t="shared" si="3"/>
        <v>17.374</v>
      </c>
      <c r="N1781" s="99"/>
      <c r="O1781" s="133">
        <f t="shared" si="5"/>
        <v>11.2931</v>
      </c>
      <c r="P1781" s="134">
        <v>0.56</v>
      </c>
      <c r="Q1781" s="90"/>
      <c r="R1781" s="99">
        <f>IF(AND(H1781&lt;='Product Ratings'!$E$5,H1781&gt;='Product Ratings'!$D$5),'Product Ratings'!$C$5,IF(AND(H1781&lt;='Product Ratings'!$E$6,H1781&gt;='Product Ratings'!$D$6),'Product Ratings'!$C$6,IF(AND(H1781&lt;='Product Ratings'!$E$7,H1781&gt;='Product Ratings'!$D$7),'Product Ratings'!$C$7,IF(AND(H1781&lt;='Product Ratings'!$E$8,H1781&gt;='Product Ratings'!$D$8),'Product Ratings'!$C$8,IF(H1781&gt;='Product Ratings'!$D$9,'Product Ratings'!$C$9)))))</f>
        <v>2</v>
      </c>
      <c r="S1781" s="99">
        <f>IF(AND(D1781&lt;='Product Ratings'!$I$5,D1781&gt;='Product Ratings'!$H$5),'Product Ratings'!$F$5,IF(AND(D1781&lt;='Product Ratings'!$I$6,D1781&gt;='Product Ratings'!$H$6),'Product Ratings'!$F$6,IF(AND(D1781&lt;='Product Ratings'!$I$7,I1781&gt;='Product Ratings'!$H$7),'Product Ratings'!$F$7,IF(AND(D1781&lt;='Product Ratings'!$I$8,D1781&gt;='Product Ratings'!$H$8),'Product Ratings'!$F$8,IF(D1781&gt;='Product Ratings'!$H$9,'Product Ratings'!$F$9)))))</f>
        <v>1</v>
      </c>
      <c r="T1781" s="99">
        <f>IF(AND(O1781&lt;='Product Ratings'!$M$5,O1781&gt;='Product Ratings'!$L$5),'Product Ratings'!$J$5,IF(AND(O1781&lt;='Product Ratings'!$M$6,O1781&gt;='Product Ratings'!$L$6),'Product Ratings'!$J$6,IF(AND(O1781&lt;='Product Ratings'!$M$7,O1781&gt;='Product Ratings'!$L$7),'Product Ratings'!$J$7,IF(AND(O1781&lt;='Product Ratings'!$M$8,O1781&gt;='Product Ratings'!$L$8),'Product Ratings'!$J$8,IF(O1781&gt;='Product Ratings'!$L$9,'Product Ratings'!$J$9)))))</f>
        <v>5</v>
      </c>
      <c r="U1781" s="99" t="b">
        <f>IF(AND(N1781&lt;='Product Ratings'!$R$5,N1781&gt;='Product Ratings'!$Q$5),'Product Ratings'!$O$5,IF(AND(N1781&lt;='Product Ratings'!$R$6,N1781&gt;='Product Ratings'!$Q$6),'Product Ratings'!$O$6,IF(AND(N1781&lt;='Product Ratings'!$R$7,N1781&gt;='Product Ratings'!$Q$7),'Product Ratings'!$O$7,IF(AND(N1781&lt;='Product Ratings'!$R$8,N1781&gt;='Product Ratings'!$Q$8),'Product Ratings'!$O$8,IF(N1781&gt;='Product Ratings'!$Q$9,'Product Ratings'!$O$9)))))</f>
        <v>0</v>
      </c>
      <c r="V1781" s="99">
        <f>IF(AND(P1781&lt;='Product Ratings'!$V$5,P1781&gt;='Product Ratings'!$U$5),'Product Ratings'!$S$5,IF(AND(P1781&lt;='Product Ratings'!$V$6,P1781&gt;='Product Ratings'!$U$6),'Product Ratings'!$S$6,IF(AND(P1781&lt;='Product Ratings'!$V$7,P1781&gt;='Product Ratings'!$U$7),'Product Ratings'!$S$7,IF(AND(P1781&lt;='Product Ratings'!$V$8,P1781&gt;='Product Ratings'!$U$8),'Product Ratings'!$S$8,IF(P1781&gt;='Product Ratings'!$U$9,'Product Ratings'!$S$9)))))</f>
        <v>4</v>
      </c>
      <c r="W1781" s="135">
        <f t="shared" si="6"/>
        <v>12</v>
      </c>
      <c r="X1781" s="90"/>
      <c r="Y1781" s="90"/>
      <c r="Z1781" s="90"/>
      <c r="AA1781" s="90"/>
      <c r="AB1781" s="90"/>
    </row>
    <row r="1782" ht="12.75" customHeight="1">
      <c r="A1782" s="87"/>
      <c r="B1782" s="90"/>
      <c r="C1782" s="90"/>
      <c r="D1782" s="126">
        <v>6.0</v>
      </c>
      <c r="E1782" s="127">
        <v>309.57</v>
      </c>
      <c r="F1782" s="128">
        <f t="shared" si="7"/>
        <v>201.2205</v>
      </c>
      <c r="G1782" s="129">
        <f t="shared" si="1"/>
        <v>108.3495</v>
      </c>
      <c r="H1782" s="130">
        <f t="shared" si="2"/>
        <v>0.35</v>
      </c>
      <c r="I1782" s="131">
        <v>44930.0</v>
      </c>
      <c r="J1782" s="132">
        <v>44966.0</v>
      </c>
      <c r="K1782" s="123"/>
      <c r="L1782" s="90"/>
      <c r="M1782" s="133">
        <f t="shared" si="3"/>
        <v>51.595</v>
      </c>
      <c r="N1782" s="99"/>
      <c r="O1782" s="133">
        <f t="shared" si="5"/>
        <v>33.53675</v>
      </c>
      <c r="P1782" s="134">
        <v>0.53</v>
      </c>
      <c r="Q1782" s="90"/>
      <c r="R1782" s="99">
        <f>IF(AND(H1782&lt;='Product Ratings'!$E$5,H1782&gt;='Product Ratings'!$D$5),'Product Ratings'!$C$5,IF(AND(H1782&lt;='Product Ratings'!$E$6,H1782&gt;='Product Ratings'!$D$6),'Product Ratings'!$C$6,IF(AND(H1782&lt;='Product Ratings'!$E$7,H1782&gt;='Product Ratings'!$D$7),'Product Ratings'!$C$7,IF(AND(H1782&lt;='Product Ratings'!$E$8,H1782&gt;='Product Ratings'!$D$8),'Product Ratings'!$C$8,IF(H1782&gt;='Product Ratings'!$D$9,'Product Ratings'!$C$9)))))</f>
        <v>2</v>
      </c>
      <c r="S1782" s="99">
        <f>IF(AND(D1782&lt;='Product Ratings'!$I$5,D1782&gt;='Product Ratings'!$H$5),'Product Ratings'!$F$5,IF(AND(D1782&lt;='Product Ratings'!$I$6,D1782&gt;='Product Ratings'!$H$6),'Product Ratings'!$F$6,IF(AND(D1782&lt;='Product Ratings'!$I$7,I1782&gt;='Product Ratings'!$H$7),'Product Ratings'!$F$7,IF(AND(D1782&lt;='Product Ratings'!$I$8,D1782&gt;='Product Ratings'!$H$8),'Product Ratings'!$F$8,IF(D1782&gt;='Product Ratings'!$H$9,'Product Ratings'!$F$9)))))</f>
        <v>2</v>
      </c>
      <c r="T1782" s="99">
        <f>IF(AND(O1782&lt;='Product Ratings'!$M$5,O1782&gt;='Product Ratings'!$L$5),'Product Ratings'!$J$5,IF(AND(O1782&lt;='Product Ratings'!$M$6,O1782&gt;='Product Ratings'!$L$6),'Product Ratings'!$J$6,IF(AND(O1782&lt;='Product Ratings'!$M$7,O1782&gt;='Product Ratings'!$L$7),'Product Ratings'!$J$7,IF(AND(O1782&lt;='Product Ratings'!$M$8,O1782&gt;='Product Ratings'!$L$8),'Product Ratings'!$J$8,IF(O1782&gt;='Product Ratings'!$L$9,'Product Ratings'!$J$9)))))</f>
        <v>4</v>
      </c>
      <c r="U1782" s="99" t="b">
        <f>IF(AND(N1782&lt;='Product Ratings'!$R$5,N1782&gt;='Product Ratings'!$Q$5),'Product Ratings'!$O$5,IF(AND(N1782&lt;='Product Ratings'!$R$6,N1782&gt;='Product Ratings'!$Q$6),'Product Ratings'!$O$6,IF(AND(N1782&lt;='Product Ratings'!$R$7,N1782&gt;='Product Ratings'!$Q$7),'Product Ratings'!$O$7,IF(AND(N1782&lt;='Product Ratings'!$R$8,N1782&gt;='Product Ratings'!$Q$8),'Product Ratings'!$O$8,IF(N1782&gt;='Product Ratings'!$Q$9,'Product Ratings'!$O$9)))))</f>
        <v>0</v>
      </c>
      <c r="V1782" s="99">
        <f>IF(AND(P1782&lt;='Product Ratings'!$V$5,P1782&gt;='Product Ratings'!$U$5),'Product Ratings'!$S$5,IF(AND(P1782&lt;='Product Ratings'!$V$6,P1782&gt;='Product Ratings'!$U$6),'Product Ratings'!$S$6,IF(AND(P1782&lt;='Product Ratings'!$V$7,P1782&gt;='Product Ratings'!$U$7),'Product Ratings'!$S$7,IF(AND(P1782&lt;='Product Ratings'!$V$8,P1782&gt;='Product Ratings'!$U$8),'Product Ratings'!$S$8,IF(P1782&gt;='Product Ratings'!$U$9,'Product Ratings'!$S$9)))))</f>
        <v>4</v>
      </c>
      <c r="W1782" s="135">
        <f t="shared" si="6"/>
        <v>12</v>
      </c>
      <c r="X1782" s="90"/>
      <c r="Y1782" s="90"/>
      <c r="Z1782" s="90"/>
      <c r="AA1782" s="90"/>
      <c r="AB1782" s="90"/>
    </row>
    <row r="1783" ht="12.75" customHeight="1">
      <c r="A1783" s="87"/>
      <c r="B1783" s="90"/>
      <c r="C1783" s="90"/>
      <c r="D1783" s="126">
        <v>1.0</v>
      </c>
      <c r="E1783" s="127">
        <v>10.43</v>
      </c>
      <c r="F1783" s="128">
        <f t="shared" si="7"/>
        <v>6.7795</v>
      </c>
      <c r="G1783" s="129">
        <f t="shared" si="1"/>
        <v>3.6505</v>
      </c>
      <c r="H1783" s="130">
        <f t="shared" si="2"/>
        <v>0.35</v>
      </c>
      <c r="I1783" s="131">
        <v>44931.0</v>
      </c>
      <c r="J1783" s="132">
        <v>44967.0</v>
      </c>
      <c r="K1783" s="123"/>
      <c r="L1783" s="90"/>
      <c r="M1783" s="133">
        <f t="shared" si="3"/>
        <v>10.43</v>
      </c>
      <c r="N1783" s="99"/>
      <c r="O1783" s="133">
        <f t="shared" si="5"/>
        <v>6.7795</v>
      </c>
      <c r="P1783" s="134">
        <v>0.51</v>
      </c>
      <c r="Q1783" s="90"/>
      <c r="R1783" s="99">
        <f>IF(AND(H1783&lt;='Product Ratings'!$E$5,H1783&gt;='Product Ratings'!$D$5),'Product Ratings'!$C$5,IF(AND(H1783&lt;='Product Ratings'!$E$6,H1783&gt;='Product Ratings'!$D$6),'Product Ratings'!$C$6,IF(AND(H1783&lt;='Product Ratings'!$E$7,H1783&gt;='Product Ratings'!$D$7),'Product Ratings'!$C$7,IF(AND(H1783&lt;='Product Ratings'!$E$8,H1783&gt;='Product Ratings'!$D$8),'Product Ratings'!$C$8,IF(H1783&gt;='Product Ratings'!$D$9,'Product Ratings'!$C$9)))))</f>
        <v>2</v>
      </c>
      <c r="S1783" s="99">
        <f>IF(AND(D1783&lt;='Product Ratings'!$I$5,D1783&gt;='Product Ratings'!$H$5),'Product Ratings'!$F$5,IF(AND(D1783&lt;='Product Ratings'!$I$6,D1783&gt;='Product Ratings'!$H$6),'Product Ratings'!$F$6,IF(AND(D1783&lt;='Product Ratings'!$I$7,I1783&gt;='Product Ratings'!$H$7),'Product Ratings'!$F$7,IF(AND(D1783&lt;='Product Ratings'!$I$8,D1783&gt;='Product Ratings'!$H$8),'Product Ratings'!$F$8,IF(D1783&gt;='Product Ratings'!$H$9,'Product Ratings'!$F$9)))))</f>
        <v>1</v>
      </c>
      <c r="T1783" s="99">
        <f>IF(AND(O1783&lt;='Product Ratings'!$M$5,O1783&gt;='Product Ratings'!$L$5),'Product Ratings'!$J$5,IF(AND(O1783&lt;='Product Ratings'!$M$6,O1783&gt;='Product Ratings'!$L$6),'Product Ratings'!$J$6,IF(AND(O1783&lt;='Product Ratings'!$M$7,O1783&gt;='Product Ratings'!$L$7),'Product Ratings'!$J$7,IF(AND(O1783&lt;='Product Ratings'!$M$8,O1783&gt;='Product Ratings'!$L$8),'Product Ratings'!$J$8,IF(O1783&gt;='Product Ratings'!$L$9,'Product Ratings'!$J$9)))))</f>
        <v>5</v>
      </c>
      <c r="U1783" s="99" t="b">
        <f>IF(AND(N1783&lt;='Product Ratings'!$R$5,N1783&gt;='Product Ratings'!$Q$5),'Product Ratings'!$O$5,IF(AND(N1783&lt;='Product Ratings'!$R$6,N1783&gt;='Product Ratings'!$Q$6),'Product Ratings'!$O$6,IF(AND(N1783&lt;='Product Ratings'!$R$7,N1783&gt;='Product Ratings'!$Q$7),'Product Ratings'!$O$7,IF(AND(N1783&lt;='Product Ratings'!$R$8,N1783&gt;='Product Ratings'!$Q$8),'Product Ratings'!$O$8,IF(N1783&gt;='Product Ratings'!$Q$9,'Product Ratings'!$O$9)))))</f>
        <v>0</v>
      </c>
      <c r="V1783" s="99">
        <f>IF(AND(P1783&lt;='Product Ratings'!$V$5,P1783&gt;='Product Ratings'!$U$5),'Product Ratings'!$S$5,IF(AND(P1783&lt;='Product Ratings'!$V$6,P1783&gt;='Product Ratings'!$U$6),'Product Ratings'!$S$6,IF(AND(P1783&lt;='Product Ratings'!$V$7,P1783&gt;='Product Ratings'!$U$7),'Product Ratings'!$S$7,IF(AND(P1783&lt;='Product Ratings'!$V$8,P1783&gt;='Product Ratings'!$U$8),'Product Ratings'!$S$8,IF(P1783&gt;='Product Ratings'!$U$9,'Product Ratings'!$S$9)))))</f>
        <v>4</v>
      </c>
      <c r="W1783" s="135">
        <f t="shared" si="6"/>
        <v>12</v>
      </c>
      <c r="X1783" s="90"/>
      <c r="Y1783" s="90"/>
      <c r="Z1783" s="90"/>
      <c r="AA1783" s="90"/>
      <c r="AB1783" s="90"/>
    </row>
    <row r="1784" ht="12.75" customHeight="1">
      <c r="A1784" s="87"/>
      <c r="B1784" s="90"/>
      <c r="C1784" s="90"/>
      <c r="D1784" s="126">
        <v>2.0</v>
      </c>
      <c r="E1784" s="127">
        <v>76.52</v>
      </c>
      <c r="F1784" s="128">
        <f t="shared" si="7"/>
        <v>49.738</v>
      </c>
      <c r="G1784" s="129">
        <f t="shared" si="1"/>
        <v>26.782</v>
      </c>
      <c r="H1784" s="130">
        <f t="shared" si="2"/>
        <v>0.35</v>
      </c>
      <c r="I1784" s="131">
        <v>44932.0</v>
      </c>
      <c r="J1784" s="132">
        <v>44968.0</v>
      </c>
      <c r="K1784" s="123"/>
      <c r="L1784" s="90"/>
      <c r="M1784" s="133">
        <f t="shared" si="3"/>
        <v>38.26</v>
      </c>
      <c r="N1784" s="99"/>
      <c r="O1784" s="133">
        <f t="shared" si="5"/>
        <v>24.869</v>
      </c>
      <c r="P1784" s="134">
        <v>0.57</v>
      </c>
      <c r="Q1784" s="90"/>
      <c r="R1784" s="99">
        <f>IF(AND(H1784&lt;='Product Ratings'!$E$5,H1784&gt;='Product Ratings'!$D$5),'Product Ratings'!$C$5,IF(AND(H1784&lt;='Product Ratings'!$E$6,H1784&gt;='Product Ratings'!$D$6),'Product Ratings'!$C$6,IF(AND(H1784&lt;='Product Ratings'!$E$7,H1784&gt;='Product Ratings'!$D$7),'Product Ratings'!$C$7,IF(AND(H1784&lt;='Product Ratings'!$E$8,H1784&gt;='Product Ratings'!$D$8),'Product Ratings'!$C$8,IF(H1784&gt;='Product Ratings'!$D$9,'Product Ratings'!$C$9)))))</f>
        <v>2</v>
      </c>
      <c r="S1784" s="99">
        <f>IF(AND(D1784&lt;='Product Ratings'!$I$5,D1784&gt;='Product Ratings'!$H$5),'Product Ratings'!$F$5,IF(AND(D1784&lt;='Product Ratings'!$I$6,D1784&gt;='Product Ratings'!$H$6),'Product Ratings'!$F$6,IF(AND(D1784&lt;='Product Ratings'!$I$7,I1784&gt;='Product Ratings'!$H$7),'Product Ratings'!$F$7,IF(AND(D1784&lt;='Product Ratings'!$I$8,D1784&gt;='Product Ratings'!$H$8),'Product Ratings'!$F$8,IF(D1784&gt;='Product Ratings'!$H$9,'Product Ratings'!$F$9)))))</f>
        <v>1</v>
      </c>
      <c r="T1784" s="99">
        <f>IF(AND(O1784&lt;='Product Ratings'!$M$5,O1784&gt;='Product Ratings'!$L$5),'Product Ratings'!$J$5,IF(AND(O1784&lt;='Product Ratings'!$M$6,O1784&gt;='Product Ratings'!$L$6),'Product Ratings'!$J$6,IF(AND(O1784&lt;='Product Ratings'!$M$7,O1784&gt;='Product Ratings'!$L$7),'Product Ratings'!$J$7,IF(AND(O1784&lt;='Product Ratings'!$M$8,O1784&gt;='Product Ratings'!$L$8),'Product Ratings'!$J$8,IF(O1784&gt;='Product Ratings'!$L$9,'Product Ratings'!$J$9)))))</f>
        <v>5</v>
      </c>
      <c r="U1784" s="99" t="b">
        <f>IF(AND(N1784&lt;='Product Ratings'!$R$5,N1784&gt;='Product Ratings'!$Q$5),'Product Ratings'!$O$5,IF(AND(N1784&lt;='Product Ratings'!$R$6,N1784&gt;='Product Ratings'!$Q$6),'Product Ratings'!$O$6,IF(AND(N1784&lt;='Product Ratings'!$R$7,N1784&gt;='Product Ratings'!$Q$7),'Product Ratings'!$O$7,IF(AND(N1784&lt;='Product Ratings'!$R$8,N1784&gt;='Product Ratings'!$Q$8),'Product Ratings'!$O$8,IF(N1784&gt;='Product Ratings'!$Q$9,'Product Ratings'!$O$9)))))</f>
        <v>0</v>
      </c>
      <c r="V1784" s="99">
        <f>IF(AND(P1784&lt;='Product Ratings'!$V$5,P1784&gt;='Product Ratings'!$U$5),'Product Ratings'!$S$5,IF(AND(P1784&lt;='Product Ratings'!$V$6,P1784&gt;='Product Ratings'!$U$6),'Product Ratings'!$S$6,IF(AND(P1784&lt;='Product Ratings'!$V$7,P1784&gt;='Product Ratings'!$U$7),'Product Ratings'!$S$7,IF(AND(P1784&lt;='Product Ratings'!$V$8,P1784&gt;='Product Ratings'!$U$8),'Product Ratings'!$S$8,IF(P1784&gt;='Product Ratings'!$U$9,'Product Ratings'!$S$9)))))</f>
        <v>4</v>
      </c>
      <c r="W1784" s="135">
        <f t="shared" si="6"/>
        <v>12</v>
      </c>
      <c r="X1784" s="90"/>
      <c r="Y1784" s="90"/>
      <c r="Z1784" s="90"/>
      <c r="AA1784" s="90"/>
      <c r="AB1784" s="90"/>
    </row>
    <row r="1785" ht="12.75" customHeight="1">
      <c r="A1785" s="87"/>
      <c r="B1785" s="90"/>
      <c r="C1785" s="90"/>
      <c r="D1785" s="126">
        <v>3.0</v>
      </c>
      <c r="E1785" s="127">
        <v>62.61</v>
      </c>
      <c r="F1785" s="128">
        <f t="shared" si="7"/>
        <v>40.6965</v>
      </c>
      <c r="G1785" s="129">
        <f t="shared" si="1"/>
        <v>21.9135</v>
      </c>
      <c r="H1785" s="130">
        <f t="shared" si="2"/>
        <v>0.35</v>
      </c>
      <c r="I1785" s="131">
        <v>44933.0</v>
      </c>
      <c r="J1785" s="132">
        <v>44969.0</v>
      </c>
      <c r="K1785" s="123"/>
      <c r="L1785" s="90"/>
      <c r="M1785" s="133">
        <f t="shared" si="3"/>
        <v>20.87</v>
      </c>
      <c r="N1785" s="99"/>
      <c r="O1785" s="133">
        <f t="shared" si="5"/>
        <v>13.5655</v>
      </c>
      <c r="P1785" s="134">
        <v>0.58</v>
      </c>
      <c r="Q1785" s="90"/>
      <c r="R1785" s="99">
        <f>IF(AND(H1785&lt;='Product Ratings'!$E$5,H1785&gt;='Product Ratings'!$D$5),'Product Ratings'!$C$5,IF(AND(H1785&lt;='Product Ratings'!$E$6,H1785&gt;='Product Ratings'!$D$6),'Product Ratings'!$C$6,IF(AND(H1785&lt;='Product Ratings'!$E$7,H1785&gt;='Product Ratings'!$D$7),'Product Ratings'!$C$7,IF(AND(H1785&lt;='Product Ratings'!$E$8,H1785&gt;='Product Ratings'!$D$8),'Product Ratings'!$C$8,IF(H1785&gt;='Product Ratings'!$D$9,'Product Ratings'!$C$9)))))</f>
        <v>2</v>
      </c>
      <c r="S1785" s="99">
        <f>IF(AND(D1785&lt;='Product Ratings'!$I$5,D1785&gt;='Product Ratings'!$H$5),'Product Ratings'!$F$5,IF(AND(D1785&lt;='Product Ratings'!$I$6,D1785&gt;='Product Ratings'!$H$6),'Product Ratings'!$F$6,IF(AND(D1785&lt;='Product Ratings'!$I$7,I1785&gt;='Product Ratings'!$H$7),'Product Ratings'!$F$7,IF(AND(D1785&lt;='Product Ratings'!$I$8,D1785&gt;='Product Ratings'!$H$8),'Product Ratings'!$F$8,IF(D1785&gt;='Product Ratings'!$H$9,'Product Ratings'!$F$9)))))</f>
        <v>1</v>
      </c>
      <c r="T1785" s="99">
        <f>IF(AND(O1785&lt;='Product Ratings'!$M$5,O1785&gt;='Product Ratings'!$L$5),'Product Ratings'!$J$5,IF(AND(O1785&lt;='Product Ratings'!$M$6,O1785&gt;='Product Ratings'!$L$6),'Product Ratings'!$J$6,IF(AND(O1785&lt;='Product Ratings'!$M$7,O1785&gt;='Product Ratings'!$L$7),'Product Ratings'!$J$7,IF(AND(O1785&lt;='Product Ratings'!$M$8,O1785&gt;='Product Ratings'!$L$8),'Product Ratings'!$J$8,IF(O1785&gt;='Product Ratings'!$L$9,'Product Ratings'!$J$9)))))</f>
        <v>5</v>
      </c>
      <c r="U1785" s="99" t="b">
        <f>IF(AND(N1785&lt;='Product Ratings'!$R$5,N1785&gt;='Product Ratings'!$Q$5),'Product Ratings'!$O$5,IF(AND(N1785&lt;='Product Ratings'!$R$6,N1785&gt;='Product Ratings'!$Q$6),'Product Ratings'!$O$6,IF(AND(N1785&lt;='Product Ratings'!$R$7,N1785&gt;='Product Ratings'!$Q$7),'Product Ratings'!$O$7,IF(AND(N1785&lt;='Product Ratings'!$R$8,N1785&gt;='Product Ratings'!$Q$8),'Product Ratings'!$O$8,IF(N1785&gt;='Product Ratings'!$Q$9,'Product Ratings'!$O$9)))))</f>
        <v>0</v>
      </c>
      <c r="V1785" s="99">
        <f>IF(AND(P1785&lt;='Product Ratings'!$V$5,P1785&gt;='Product Ratings'!$U$5),'Product Ratings'!$S$5,IF(AND(P1785&lt;='Product Ratings'!$V$6,P1785&gt;='Product Ratings'!$U$6),'Product Ratings'!$S$6,IF(AND(P1785&lt;='Product Ratings'!$V$7,P1785&gt;='Product Ratings'!$U$7),'Product Ratings'!$S$7,IF(AND(P1785&lt;='Product Ratings'!$V$8,P1785&gt;='Product Ratings'!$U$8),'Product Ratings'!$S$8,IF(P1785&gt;='Product Ratings'!$U$9,'Product Ratings'!$S$9)))))</f>
        <v>4</v>
      </c>
      <c r="W1785" s="135">
        <f t="shared" si="6"/>
        <v>12</v>
      </c>
      <c r="X1785" s="90"/>
      <c r="Y1785" s="90"/>
      <c r="Z1785" s="90"/>
      <c r="AA1785" s="90"/>
      <c r="AB1785" s="90"/>
    </row>
    <row r="1786" ht="12.75" customHeight="1">
      <c r="A1786" s="87"/>
      <c r="B1786" s="90"/>
      <c r="C1786" s="90"/>
      <c r="D1786" s="126">
        <v>4.0</v>
      </c>
      <c r="E1786" s="127">
        <v>59.13</v>
      </c>
      <c r="F1786" s="128">
        <f t="shared" si="7"/>
        <v>38.4345</v>
      </c>
      <c r="G1786" s="129">
        <f t="shared" si="1"/>
        <v>20.6955</v>
      </c>
      <c r="H1786" s="130">
        <f t="shared" si="2"/>
        <v>0.35</v>
      </c>
      <c r="I1786" s="131">
        <v>44934.0</v>
      </c>
      <c r="J1786" s="132">
        <v>44970.0</v>
      </c>
      <c r="K1786" s="123"/>
      <c r="L1786" s="90"/>
      <c r="M1786" s="133">
        <f t="shared" si="3"/>
        <v>14.7825</v>
      </c>
      <c r="N1786" s="99"/>
      <c r="O1786" s="133">
        <f t="shared" si="5"/>
        <v>9.608625</v>
      </c>
      <c r="P1786" s="134">
        <v>0.59</v>
      </c>
      <c r="Q1786" s="90"/>
      <c r="R1786" s="99">
        <f>IF(AND(H1786&lt;='Product Ratings'!$E$5,H1786&gt;='Product Ratings'!$D$5),'Product Ratings'!$C$5,IF(AND(H1786&lt;='Product Ratings'!$E$6,H1786&gt;='Product Ratings'!$D$6),'Product Ratings'!$C$6,IF(AND(H1786&lt;='Product Ratings'!$E$7,H1786&gt;='Product Ratings'!$D$7),'Product Ratings'!$C$7,IF(AND(H1786&lt;='Product Ratings'!$E$8,H1786&gt;='Product Ratings'!$D$8),'Product Ratings'!$C$8,IF(H1786&gt;='Product Ratings'!$D$9,'Product Ratings'!$C$9)))))</f>
        <v>2</v>
      </c>
      <c r="S1786" s="99">
        <f>IF(AND(D1786&lt;='Product Ratings'!$I$5,D1786&gt;='Product Ratings'!$H$5),'Product Ratings'!$F$5,IF(AND(D1786&lt;='Product Ratings'!$I$6,D1786&gt;='Product Ratings'!$H$6),'Product Ratings'!$F$6,IF(AND(D1786&lt;='Product Ratings'!$I$7,I1786&gt;='Product Ratings'!$H$7),'Product Ratings'!$F$7,IF(AND(D1786&lt;='Product Ratings'!$I$8,D1786&gt;='Product Ratings'!$H$8),'Product Ratings'!$F$8,IF(D1786&gt;='Product Ratings'!$H$9,'Product Ratings'!$F$9)))))</f>
        <v>1</v>
      </c>
      <c r="T1786" s="99">
        <f>IF(AND(O1786&lt;='Product Ratings'!$M$5,O1786&gt;='Product Ratings'!$L$5),'Product Ratings'!$J$5,IF(AND(O1786&lt;='Product Ratings'!$M$6,O1786&gt;='Product Ratings'!$L$6),'Product Ratings'!$J$6,IF(AND(O1786&lt;='Product Ratings'!$M$7,O1786&gt;='Product Ratings'!$L$7),'Product Ratings'!$J$7,IF(AND(O1786&lt;='Product Ratings'!$M$8,O1786&gt;='Product Ratings'!$L$8),'Product Ratings'!$J$8,IF(O1786&gt;='Product Ratings'!$L$9,'Product Ratings'!$J$9)))))</f>
        <v>5</v>
      </c>
      <c r="U1786" s="99" t="b">
        <f>IF(AND(N1786&lt;='Product Ratings'!$R$5,N1786&gt;='Product Ratings'!$Q$5),'Product Ratings'!$O$5,IF(AND(N1786&lt;='Product Ratings'!$R$6,N1786&gt;='Product Ratings'!$Q$6),'Product Ratings'!$O$6,IF(AND(N1786&lt;='Product Ratings'!$R$7,N1786&gt;='Product Ratings'!$Q$7),'Product Ratings'!$O$7,IF(AND(N1786&lt;='Product Ratings'!$R$8,N1786&gt;='Product Ratings'!$Q$8),'Product Ratings'!$O$8,IF(N1786&gt;='Product Ratings'!$Q$9,'Product Ratings'!$O$9)))))</f>
        <v>0</v>
      </c>
      <c r="V1786" s="99">
        <f>IF(AND(P1786&lt;='Product Ratings'!$V$5,P1786&gt;='Product Ratings'!$U$5),'Product Ratings'!$S$5,IF(AND(P1786&lt;='Product Ratings'!$V$6,P1786&gt;='Product Ratings'!$U$6),'Product Ratings'!$S$6,IF(AND(P1786&lt;='Product Ratings'!$V$7,P1786&gt;='Product Ratings'!$U$7),'Product Ratings'!$S$7,IF(AND(P1786&lt;='Product Ratings'!$V$8,P1786&gt;='Product Ratings'!$U$8),'Product Ratings'!$S$8,IF(P1786&gt;='Product Ratings'!$U$9,'Product Ratings'!$S$9)))))</f>
        <v>5</v>
      </c>
      <c r="W1786" s="135">
        <f t="shared" si="6"/>
        <v>13</v>
      </c>
      <c r="X1786" s="90"/>
      <c r="Y1786" s="90"/>
      <c r="Z1786" s="90"/>
      <c r="AA1786" s="90"/>
      <c r="AB1786" s="90"/>
    </row>
    <row r="1787" ht="12.75" customHeight="1">
      <c r="A1787" s="87"/>
      <c r="B1787" s="90"/>
      <c r="C1787" s="90"/>
      <c r="D1787" s="126">
        <v>5.0</v>
      </c>
      <c r="E1787" s="127">
        <v>59.13</v>
      </c>
      <c r="F1787" s="128">
        <f t="shared" si="7"/>
        <v>38.4345</v>
      </c>
      <c r="G1787" s="129">
        <f t="shared" si="1"/>
        <v>20.6955</v>
      </c>
      <c r="H1787" s="130">
        <f t="shared" si="2"/>
        <v>0.35</v>
      </c>
      <c r="I1787" s="131">
        <v>44935.0</v>
      </c>
      <c r="J1787" s="132">
        <v>44971.0</v>
      </c>
      <c r="K1787" s="123"/>
      <c r="L1787" s="90"/>
      <c r="M1787" s="133">
        <f t="shared" si="3"/>
        <v>11.826</v>
      </c>
      <c r="N1787" s="99"/>
      <c r="O1787" s="133">
        <f t="shared" si="5"/>
        <v>7.6869</v>
      </c>
      <c r="P1787" s="134">
        <v>0.6</v>
      </c>
      <c r="Q1787" s="90"/>
      <c r="R1787" s="99">
        <f>IF(AND(H1787&lt;='Product Ratings'!$E$5,H1787&gt;='Product Ratings'!$D$5),'Product Ratings'!$C$5,IF(AND(H1787&lt;='Product Ratings'!$E$6,H1787&gt;='Product Ratings'!$D$6),'Product Ratings'!$C$6,IF(AND(H1787&lt;='Product Ratings'!$E$7,H1787&gt;='Product Ratings'!$D$7),'Product Ratings'!$C$7,IF(AND(H1787&lt;='Product Ratings'!$E$8,H1787&gt;='Product Ratings'!$D$8),'Product Ratings'!$C$8,IF(H1787&gt;='Product Ratings'!$D$9,'Product Ratings'!$C$9)))))</f>
        <v>2</v>
      </c>
      <c r="S1787" s="99">
        <f>IF(AND(D1787&lt;='Product Ratings'!$I$5,D1787&gt;='Product Ratings'!$H$5),'Product Ratings'!$F$5,IF(AND(D1787&lt;='Product Ratings'!$I$6,D1787&gt;='Product Ratings'!$H$6),'Product Ratings'!$F$6,IF(AND(D1787&lt;='Product Ratings'!$I$7,I1787&gt;='Product Ratings'!$H$7),'Product Ratings'!$F$7,IF(AND(D1787&lt;='Product Ratings'!$I$8,D1787&gt;='Product Ratings'!$H$8),'Product Ratings'!$F$8,IF(D1787&gt;='Product Ratings'!$H$9,'Product Ratings'!$F$9)))))</f>
        <v>1</v>
      </c>
      <c r="T1787" s="99">
        <f>IF(AND(O1787&lt;='Product Ratings'!$M$5,O1787&gt;='Product Ratings'!$L$5),'Product Ratings'!$J$5,IF(AND(O1787&lt;='Product Ratings'!$M$6,O1787&gt;='Product Ratings'!$L$6),'Product Ratings'!$J$6,IF(AND(O1787&lt;='Product Ratings'!$M$7,O1787&gt;='Product Ratings'!$L$7),'Product Ratings'!$J$7,IF(AND(O1787&lt;='Product Ratings'!$M$8,O1787&gt;='Product Ratings'!$L$8),'Product Ratings'!$J$8,IF(O1787&gt;='Product Ratings'!$L$9,'Product Ratings'!$J$9)))))</f>
        <v>5</v>
      </c>
      <c r="U1787" s="99" t="b">
        <f>IF(AND(N1787&lt;='Product Ratings'!$R$5,N1787&gt;='Product Ratings'!$Q$5),'Product Ratings'!$O$5,IF(AND(N1787&lt;='Product Ratings'!$R$6,N1787&gt;='Product Ratings'!$Q$6),'Product Ratings'!$O$6,IF(AND(N1787&lt;='Product Ratings'!$R$7,N1787&gt;='Product Ratings'!$Q$7),'Product Ratings'!$O$7,IF(AND(N1787&lt;='Product Ratings'!$R$8,N1787&gt;='Product Ratings'!$Q$8),'Product Ratings'!$O$8,IF(N1787&gt;='Product Ratings'!$Q$9,'Product Ratings'!$O$9)))))</f>
        <v>0</v>
      </c>
      <c r="V1787" s="99">
        <f>IF(AND(P1787&lt;='Product Ratings'!$V$5,P1787&gt;='Product Ratings'!$U$5),'Product Ratings'!$S$5,IF(AND(P1787&lt;='Product Ratings'!$V$6,P1787&gt;='Product Ratings'!$U$6),'Product Ratings'!$S$6,IF(AND(P1787&lt;='Product Ratings'!$V$7,P1787&gt;='Product Ratings'!$U$7),'Product Ratings'!$S$7,IF(AND(P1787&lt;='Product Ratings'!$V$8,P1787&gt;='Product Ratings'!$U$8),'Product Ratings'!$S$8,IF(P1787&gt;='Product Ratings'!$U$9,'Product Ratings'!$S$9)))))</f>
        <v>5</v>
      </c>
      <c r="W1787" s="135">
        <f t="shared" si="6"/>
        <v>13</v>
      </c>
      <c r="X1787" s="90"/>
      <c r="Y1787" s="90"/>
      <c r="Z1787" s="90"/>
      <c r="AA1787" s="90"/>
      <c r="AB1787" s="90"/>
    </row>
    <row r="1788" ht="12.75" customHeight="1">
      <c r="A1788" s="87"/>
      <c r="B1788" s="90"/>
      <c r="C1788" s="90"/>
      <c r="D1788" s="126">
        <v>6.0</v>
      </c>
      <c r="E1788" s="127">
        <v>59.13</v>
      </c>
      <c r="F1788" s="128">
        <f t="shared" si="7"/>
        <v>38.4345</v>
      </c>
      <c r="G1788" s="129">
        <f t="shared" si="1"/>
        <v>20.6955</v>
      </c>
      <c r="H1788" s="130">
        <f t="shared" si="2"/>
        <v>0.35</v>
      </c>
      <c r="I1788" s="131">
        <v>44936.0</v>
      </c>
      <c r="J1788" s="132">
        <v>44972.0</v>
      </c>
      <c r="K1788" s="123"/>
      <c r="L1788" s="90"/>
      <c r="M1788" s="133">
        <f t="shared" si="3"/>
        <v>9.855</v>
      </c>
      <c r="N1788" s="99"/>
      <c r="O1788" s="133">
        <f t="shared" si="5"/>
        <v>6.40575</v>
      </c>
      <c r="P1788" s="134">
        <v>0.64</v>
      </c>
      <c r="Q1788" s="90"/>
      <c r="R1788" s="99">
        <f>IF(AND(H1788&lt;='Product Ratings'!$E$5,H1788&gt;='Product Ratings'!$D$5),'Product Ratings'!$C$5,IF(AND(H1788&lt;='Product Ratings'!$E$6,H1788&gt;='Product Ratings'!$D$6),'Product Ratings'!$C$6,IF(AND(H1788&lt;='Product Ratings'!$E$7,H1788&gt;='Product Ratings'!$D$7),'Product Ratings'!$C$7,IF(AND(H1788&lt;='Product Ratings'!$E$8,H1788&gt;='Product Ratings'!$D$8),'Product Ratings'!$C$8,IF(H1788&gt;='Product Ratings'!$D$9,'Product Ratings'!$C$9)))))</f>
        <v>2</v>
      </c>
      <c r="S1788" s="99">
        <f>IF(AND(D1788&lt;='Product Ratings'!$I$5,D1788&gt;='Product Ratings'!$H$5),'Product Ratings'!$F$5,IF(AND(D1788&lt;='Product Ratings'!$I$6,D1788&gt;='Product Ratings'!$H$6),'Product Ratings'!$F$6,IF(AND(D1788&lt;='Product Ratings'!$I$7,I1788&gt;='Product Ratings'!$H$7),'Product Ratings'!$F$7,IF(AND(D1788&lt;='Product Ratings'!$I$8,D1788&gt;='Product Ratings'!$H$8),'Product Ratings'!$F$8,IF(D1788&gt;='Product Ratings'!$H$9,'Product Ratings'!$F$9)))))</f>
        <v>2</v>
      </c>
      <c r="T1788" s="99">
        <f>IF(AND(O1788&lt;='Product Ratings'!$M$5,O1788&gt;='Product Ratings'!$L$5),'Product Ratings'!$J$5,IF(AND(O1788&lt;='Product Ratings'!$M$6,O1788&gt;='Product Ratings'!$L$6),'Product Ratings'!$J$6,IF(AND(O1788&lt;='Product Ratings'!$M$7,O1788&gt;='Product Ratings'!$L$7),'Product Ratings'!$J$7,IF(AND(O1788&lt;='Product Ratings'!$M$8,O1788&gt;='Product Ratings'!$L$8),'Product Ratings'!$J$8,IF(O1788&gt;='Product Ratings'!$L$9,'Product Ratings'!$J$9)))))</f>
        <v>5</v>
      </c>
      <c r="U1788" s="99" t="b">
        <f>IF(AND(N1788&lt;='Product Ratings'!$R$5,N1788&gt;='Product Ratings'!$Q$5),'Product Ratings'!$O$5,IF(AND(N1788&lt;='Product Ratings'!$R$6,N1788&gt;='Product Ratings'!$Q$6),'Product Ratings'!$O$6,IF(AND(N1788&lt;='Product Ratings'!$R$7,N1788&gt;='Product Ratings'!$Q$7),'Product Ratings'!$O$7,IF(AND(N1788&lt;='Product Ratings'!$R$8,N1788&gt;='Product Ratings'!$Q$8),'Product Ratings'!$O$8,IF(N1788&gt;='Product Ratings'!$Q$9,'Product Ratings'!$O$9)))))</f>
        <v>0</v>
      </c>
      <c r="V1788" s="99">
        <f>IF(AND(P1788&lt;='Product Ratings'!$V$5,P1788&gt;='Product Ratings'!$U$5),'Product Ratings'!$S$5,IF(AND(P1788&lt;='Product Ratings'!$V$6,P1788&gt;='Product Ratings'!$U$6),'Product Ratings'!$S$6,IF(AND(P1788&lt;='Product Ratings'!$V$7,P1788&gt;='Product Ratings'!$U$7),'Product Ratings'!$S$7,IF(AND(P1788&lt;='Product Ratings'!$V$8,P1788&gt;='Product Ratings'!$U$8),'Product Ratings'!$S$8,IF(P1788&gt;='Product Ratings'!$U$9,'Product Ratings'!$S$9)))))</f>
        <v>5</v>
      </c>
      <c r="W1788" s="135">
        <f t="shared" si="6"/>
        <v>14</v>
      </c>
      <c r="X1788" s="90"/>
      <c r="Y1788" s="90"/>
      <c r="Z1788" s="90"/>
      <c r="AA1788" s="90"/>
      <c r="AB1788" s="90"/>
    </row>
    <row r="1789" ht="12.75" customHeight="1">
      <c r="A1789" s="87"/>
      <c r="B1789" s="90"/>
      <c r="C1789" s="90"/>
      <c r="D1789" s="126">
        <v>1.0</v>
      </c>
      <c r="E1789" s="127">
        <v>59.13</v>
      </c>
      <c r="F1789" s="128">
        <f t="shared" si="7"/>
        <v>38.4345</v>
      </c>
      <c r="G1789" s="129">
        <f t="shared" si="1"/>
        <v>20.6955</v>
      </c>
      <c r="H1789" s="130">
        <f t="shared" si="2"/>
        <v>0.35</v>
      </c>
      <c r="I1789" s="131">
        <v>44937.0</v>
      </c>
      <c r="J1789" s="132">
        <v>44973.0</v>
      </c>
      <c r="K1789" s="123"/>
      <c r="L1789" s="90"/>
      <c r="M1789" s="133">
        <f t="shared" si="3"/>
        <v>59.13</v>
      </c>
      <c r="N1789" s="99"/>
      <c r="O1789" s="133">
        <f t="shared" si="5"/>
        <v>38.4345</v>
      </c>
      <c r="P1789" s="134">
        <v>0.67</v>
      </c>
      <c r="Q1789" s="90"/>
      <c r="R1789" s="99">
        <f>IF(AND(H1789&lt;='Product Ratings'!$E$5,H1789&gt;='Product Ratings'!$D$5),'Product Ratings'!$C$5,IF(AND(H1789&lt;='Product Ratings'!$E$6,H1789&gt;='Product Ratings'!$D$6),'Product Ratings'!$C$6,IF(AND(H1789&lt;='Product Ratings'!$E$7,H1789&gt;='Product Ratings'!$D$7),'Product Ratings'!$C$7,IF(AND(H1789&lt;='Product Ratings'!$E$8,H1789&gt;='Product Ratings'!$D$8),'Product Ratings'!$C$8,IF(H1789&gt;='Product Ratings'!$D$9,'Product Ratings'!$C$9)))))</f>
        <v>2</v>
      </c>
      <c r="S1789" s="99">
        <f>IF(AND(D1789&lt;='Product Ratings'!$I$5,D1789&gt;='Product Ratings'!$H$5),'Product Ratings'!$F$5,IF(AND(D1789&lt;='Product Ratings'!$I$6,D1789&gt;='Product Ratings'!$H$6),'Product Ratings'!$F$6,IF(AND(D1789&lt;='Product Ratings'!$I$7,I1789&gt;='Product Ratings'!$H$7),'Product Ratings'!$F$7,IF(AND(D1789&lt;='Product Ratings'!$I$8,D1789&gt;='Product Ratings'!$H$8),'Product Ratings'!$F$8,IF(D1789&gt;='Product Ratings'!$H$9,'Product Ratings'!$F$9)))))</f>
        <v>1</v>
      </c>
      <c r="T1789" s="99">
        <f>IF(AND(O1789&lt;='Product Ratings'!$M$5,O1789&gt;='Product Ratings'!$L$5),'Product Ratings'!$J$5,IF(AND(O1789&lt;='Product Ratings'!$M$6,O1789&gt;='Product Ratings'!$L$6),'Product Ratings'!$J$6,IF(AND(O1789&lt;='Product Ratings'!$M$7,O1789&gt;='Product Ratings'!$L$7),'Product Ratings'!$J$7,IF(AND(O1789&lt;='Product Ratings'!$M$8,O1789&gt;='Product Ratings'!$L$8),'Product Ratings'!$J$8,IF(O1789&gt;='Product Ratings'!$L$9,'Product Ratings'!$J$9)))))</f>
        <v>4</v>
      </c>
      <c r="U1789" s="99" t="b">
        <f>IF(AND(N1789&lt;='Product Ratings'!$R$5,N1789&gt;='Product Ratings'!$Q$5),'Product Ratings'!$O$5,IF(AND(N1789&lt;='Product Ratings'!$R$6,N1789&gt;='Product Ratings'!$Q$6),'Product Ratings'!$O$6,IF(AND(N1789&lt;='Product Ratings'!$R$7,N1789&gt;='Product Ratings'!$Q$7),'Product Ratings'!$O$7,IF(AND(N1789&lt;='Product Ratings'!$R$8,N1789&gt;='Product Ratings'!$Q$8),'Product Ratings'!$O$8,IF(N1789&gt;='Product Ratings'!$Q$9,'Product Ratings'!$O$9)))))</f>
        <v>0</v>
      </c>
      <c r="V1789" s="99">
        <f>IF(AND(P1789&lt;='Product Ratings'!$V$5,P1789&gt;='Product Ratings'!$U$5),'Product Ratings'!$S$5,IF(AND(P1789&lt;='Product Ratings'!$V$6,P1789&gt;='Product Ratings'!$U$6),'Product Ratings'!$S$6,IF(AND(P1789&lt;='Product Ratings'!$V$7,P1789&gt;='Product Ratings'!$U$7),'Product Ratings'!$S$7,IF(AND(P1789&lt;='Product Ratings'!$V$8,P1789&gt;='Product Ratings'!$U$8),'Product Ratings'!$S$8,IF(P1789&gt;='Product Ratings'!$U$9,'Product Ratings'!$S$9)))))</f>
        <v>5</v>
      </c>
      <c r="W1789" s="135">
        <f t="shared" si="6"/>
        <v>12</v>
      </c>
      <c r="X1789" s="90"/>
      <c r="Y1789" s="90"/>
      <c r="Z1789" s="90"/>
      <c r="AA1789" s="90"/>
      <c r="AB1789" s="90"/>
    </row>
    <row r="1790" ht="12.75" customHeight="1">
      <c r="A1790" s="87"/>
      <c r="B1790" s="90"/>
      <c r="C1790" s="90"/>
      <c r="D1790" s="126">
        <v>2.0</v>
      </c>
      <c r="E1790" s="127">
        <v>48.7</v>
      </c>
      <c r="F1790" s="128">
        <f t="shared" si="7"/>
        <v>31.655</v>
      </c>
      <c r="G1790" s="129">
        <f t="shared" si="1"/>
        <v>17.045</v>
      </c>
      <c r="H1790" s="130">
        <f t="shared" si="2"/>
        <v>0.35</v>
      </c>
      <c r="I1790" s="131">
        <v>44938.0</v>
      </c>
      <c r="J1790" s="132">
        <v>44974.0</v>
      </c>
      <c r="K1790" s="123"/>
      <c r="L1790" s="90"/>
      <c r="M1790" s="133">
        <f t="shared" si="3"/>
        <v>24.35</v>
      </c>
      <c r="N1790" s="99"/>
      <c r="O1790" s="133">
        <f t="shared" si="5"/>
        <v>15.8275</v>
      </c>
      <c r="P1790" s="134">
        <v>0.68</v>
      </c>
      <c r="Q1790" s="90"/>
      <c r="R1790" s="99">
        <f>IF(AND(H1790&lt;='Product Ratings'!$E$5,H1790&gt;='Product Ratings'!$D$5),'Product Ratings'!$C$5,IF(AND(H1790&lt;='Product Ratings'!$E$6,H1790&gt;='Product Ratings'!$D$6),'Product Ratings'!$C$6,IF(AND(H1790&lt;='Product Ratings'!$E$7,H1790&gt;='Product Ratings'!$D$7),'Product Ratings'!$C$7,IF(AND(H1790&lt;='Product Ratings'!$E$8,H1790&gt;='Product Ratings'!$D$8),'Product Ratings'!$C$8,IF(H1790&gt;='Product Ratings'!$D$9,'Product Ratings'!$C$9)))))</f>
        <v>2</v>
      </c>
      <c r="S1790" s="99">
        <f>IF(AND(D1790&lt;='Product Ratings'!$I$5,D1790&gt;='Product Ratings'!$H$5),'Product Ratings'!$F$5,IF(AND(D1790&lt;='Product Ratings'!$I$6,D1790&gt;='Product Ratings'!$H$6),'Product Ratings'!$F$6,IF(AND(D1790&lt;='Product Ratings'!$I$7,I1790&gt;='Product Ratings'!$H$7),'Product Ratings'!$F$7,IF(AND(D1790&lt;='Product Ratings'!$I$8,D1790&gt;='Product Ratings'!$H$8),'Product Ratings'!$F$8,IF(D1790&gt;='Product Ratings'!$H$9,'Product Ratings'!$F$9)))))</f>
        <v>1</v>
      </c>
      <c r="T1790" s="99">
        <f>IF(AND(O1790&lt;='Product Ratings'!$M$5,O1790&gt;='Product Ratings'!$L$5),'Product Ratings'!$J$5,IF(AND(O1790&lt;='Product Ratings'!$M$6,O1790&gt;='Product Ratings'!$L$6),'Product Ratings'!$J$6,IF(AND(O1790&lt;='Product Ratings'!$M$7,O1790&gt;='Product Ratings'!$L$7),'Product Ratings'!$J$7,IF(AND(O1790&lt;='Product Ratings'!$M$8,O1790&gt;='Product Ratings'!$L$8),'Product Ratings'!$J$8,IF(O1790&gt;='Product Ratings'!$L$9,'Product Ratings'!$J$9)))))</f>
        <v>5</v>
      </c>
      <c r="U1790" s="99" t="b">
        <f>IF(AND(N1790&lt;='Product Ratings'!$R$5,N1790&gt;='Product Ratings'!$Q$5),'Product Ratings'!$O$5,IF(AND(N1790&lt;='Product Ratings'!$R$6,N1790&gt;='Product Ratings'!$Q$6),'Product Ratings'!$O$6,IF(AND(N1790&lt;='Product Ratings'!$R$7,N1790&gt;='Product Ratings'!$Q$7),'Product Ratings'!$O$7,IF(AND(N1790&lt;='Product Ratings'!$R$8,N1790&gt;='Product Ratings'!$Q$8),'Product Ratings'!$O$8,IF(N1790&gt;='Product Ratings'!$Q$9,'Product Ratings'!$O$9)))))</f>
        <v>0</v>
      </c>
      <c r="V1790" s="99">
        <f>IF(AND(P1790&lt;='Product Ratings'!$V$5,P1790&gt;='Product Ratings'!$U$5),'Product Ratings'!$S$5,IF(AND(P1790&lt;='Product Ratings'!$V$6,P1790&gt;='Product Ratings'!$U$6),'Product Ratings'!$S$6,IF(AND(P1790&lt;='Product Ratings'!$V$7,P1790&gt;='Product Ratings'!$U$7),'Product Ratings'!$S$7,IF(AND(P1790&lt;='Product Ratings'!$V$8,P1790&gt;='Product Ratings'!$U$8),'Product Ratings'!$S$8,IF(P1790&gt;='Product Ratings'!$U$9,'Product Ratings'!$S$9)))))</f>
        <v>5</v>
      </c>
      <c r="W1790" s="135">
        <f t="shared" si="6"/>
        <v>13</v>
      </c>
      <c r="X1790" s="90"/>
      <c r="Y1790" s="90"/>
      <c r="Z1790" s="90"/>
      <c r="AA1790" s="90"/>
      <c r="AB1790" s="90"/>
    </row>
    <row r="1791" ht="12.75" customHeight="1">
      <c r="A1791" s="87"/>
      <c r="B1791" s="90"/>
      <c r="C1791" s="90"/>
      <c r="D1791" s="126">
        <v>3.0</v>
      </c>
      <c r="E1791" s="127">
        <v>45.22</v>
      </c>
      <c r="F1791" s="128">
        <f t="shared" si="7"/>
        <v>29.393</v>
      </c>
      <c r="G1791" s="129">
        <f t="shared" si="1"/>
        <v>15.827</v>
      </c>
      <c r="H1791" s="130">
        <f t="shared" si="2"/>
        <v>0.35</v>
      </c>
      <c r="I1791" s="131">
        <v>44939.0</v>
      </c>
      <c r="J1791" s="132">
        <v>44975.0</v>
      </c>
      <c r="K1791" s="123"/>
      <c r="L1791" s="90"/>
      <c r="M1791" s="133">
        <f t="shared" si="3"/>
        <v>15.07333333</v>
      </c>
      <c r="N1791" s="99"/>
      <c r="O1791" s="133">
        <f t="shared" si="5"/>
        <v>9.797666667</v>
      </c>
      <c r="P1791" s="134">
        <v>0.62</v>
      </c>
      <c r="Q1791" s="90"/>
      <c r="R1791" s="99">
        <f>IF(AND(H1791&lt;='Product Ratings'!$E$5,H1791&gt;='Product Ratings'!$D$5),'Product Ratings'!$C$5,IF(AND(H1791&lt;='Product Ratings'!$E$6,H1791&gt;='Product Ratings'!$D$6),'Product Ratings'!$C$6,IF(AND(H1791&lt;='Product Ratings'!$E$7,H1791&gt;='Product Ratings'!$D$7),'Product Ratings'!$C$7,IF(AND(H1791&lt;='Product Ratings'!$E$8,H1791&gt;='Product Ratings'!$D$8),'Product Ratings'!$C$8,IF(H1791&gt;='Product Ratings'!$D$9,'Product Ratings'!$C$9)))))</f>
        <v>2</v>
      </c>
      <c r="S1791" s="99">
        <f>IF(AND(D1791&lt;='Product Ratings'!$I$5,D1791&gt;='Product Ratings'!$H$5),'Product Ratings'!$F$5,IF(AND(D1791&lt;='Product Ratings'!$I$6,D1791&gt;='Product Ratings'!$H$6),'Product Ratings'!$F$6,IF(AND(D1791&lt;='Product Ratings'!$I$7,I1791&gt;='Product Ratings'!$H$7),'Product Ratings'!$F$7,IF(AND(D1791&lt;='Product Ratings'!$I$8,D1791&gt;='Product Ratings'!$H$8),'Product Ratings'!$F$8,IF(D1791&gt;='Product Ratings'!$H$9,'Product Ratings'!$F$9)))))</f>
        <v>1</v>
      </c>
      <c r="T1791" s="99">
        <f>IF(AND(O1791&lt;='Product Ratings'!$M$5,O1791&gt;='Product Ratings'!$L$5),'Product Ratings'!$J$5,IF(AND(O1791&lt;='Product Ratings'!$M$6,O1791&gt;='Product Ratings'!$L$6),'Product Ratings'!$J$6,IF(AND(O1791&lt;='Product Ratings'!$M$7,O1791&gt;='Product Ratings'!$L$7),'Product Ratings'!$J$7,IF(AND(O1791&lt;='Product Ratings'!$M$8,O1791&gt;='Product Ratings'!$L$8),'Product Ratings'!$J$8,IF(O1791&gt;='Product Ratings'!$L$9,'Product Ratings'!$J$9)))))</f>
        <v>5</v>
      </c>
      <c r="U1791" s="99" t="b">
        <f>IF(AND(N1791&lt;='Product Ratings'!$R$5,N1791&gt;='Product Ratings'!$Q$5),'Product Ratings'!$O$5,IF(AND(N1791&lt;='Product Ratings'!$R$6,N1791&gt;='Product Ratings'!$Q$6),'Product Ratings'!$O$6,IF(AND(N1791&lt;='Product Ratings'!$R$7,N1791&gt;='Product Ratings'!$Q$7),'Product Ratings'!$O$7,IF(AND(N1791&lt;='Product Ratings'!$R$8,N1791&gt;='Product Ratings'!$Q$8),'Product Ratings'!$O$8,IF(N1791&gt;='Product Ratings'!$Q$9,'Product Ratings'!$O$9)))))</f>
        <v>0</v>
      </c>
      <c r="V1791" s="99">
        <f>IF(AND(P1791&lt;='Product Ratings'!$V$5,P1791&gt;='Product Ratings'!$U$5),'Product Ratings'!$S$5,IF(AND(P1791&lt;='Product Ratings'!$V$6,P1791&gt;='Product Ratings'!$U$6),'Product Ratings'!$S$6,IF(AND(P1791&lt;='Product Ratings'!$V$7,P1791&gt;='Product Ratings'!$U$7),'Product Ratings'!$S$7,IF(AND(P1791&lt;='Product Ratings'!$V$8,P1791&gt;='Product Ratings'!$U$8),'Product Ratings'!$S$8,IF(P1791&gt;='Product Ratings'!$U$9,'Product Ratings'!$S$9)))))</f>
        <v>5</v>
      </c>
      <c r="W1791" s="135">
        <f t="shared" si="6"/>
        <v>13</v>
      </c>
      <c r="X1791" s="90"/>
      <c r="Y1791" s="90"/>
      <c r="Z1791" s="90"/>
      <c r="AA1791" s="90"/>
      <c r="AB1791" s="90"/>
    </row>
    <row r="1792" ht="12.75" customHeight="1">
      <c r="A1792" s="87"/>
      <c r="B1792" s="90"/>
      <c r="C1792" s="90"/>
      <c r="D1792" s="126">
        <v>4.0</v>
      </c>
      <c r="E1792" s="127">
        <v>41.74</v>
      </c>
      <c r="F1792" s="128">
        <f t="shared" si="7"/>
        <v>27.131</v>
      </c>
      <c r="G1792" s="129">
        <f t="shared" si="1"/>
        <v>14.609</v>
      </c>
      <c r="H1792" s="130">
        <f t="shared" si="2"/>
        <v>0.35</v>
      </c>
      <c r="I1792" s="131">
        <v>44940.0</v>
      </c>
      <c r="J1792" s="132">
        <v>44976.0</v>
      </c>
      <c r="K1792" s="123"/>
      <c r="L1792" s="90"/>
      <c r="M1792" s="133">
        <f t="shared" si="3"/>
        <v>10.435</v>
      </c>
      <c r="N1792" s="99"/>
      <c r="O1792" s="133">
        <f t="shared" si="5"/>
        <v>6.78275</v>
      </c>
      <c r="P1792" s="134">
        <v>0.69</v>
      </c>
      <c r="Q1792" s="90"/>
      <c r="R1792" s="99">
        <f>IF(AND(H1792&lt;='Product Ratings'!$E$5,H1792&gt;='Product Ratings'!$D$5),'Product Ratings'!$C$5,IF(AND(H1792&lt;='Product Ratings'!$E$6,H1792&gt;='Product Ratings'!$D$6),'Product Ratings'!$C$6,IF(AND(H1792&lt;='Product Ratings'!$E$7,H1792&gt;='Product Ratings'!$D$7),'Product Ratings'!$C$7,IF(AND(H1792&lt;='Product Ratings'!$E$8,H1792&gt;='Product Ratings'!$D$8),'Product Ratings'!$C$8,IF(H1792&gt;='Product Ratings'!$D$9,'Product Ratings'!$C$9)))))</f>
        <v>2</v>
      </c>
      <c r="S1792" s="99">
        <f>IF(AND(D1792&lt;='Product Ratings'!$I$5,D1792&gt;='Product Ratings'!$H$5),'Product Ratings'!$F$5,IF(AND(D1792&lt;='Product Ratings'!$I$6,D1792&gt;='Product Ratings'!$H$6),'Product Ratings'!$F$6,IF(AND(D1792&lt;='Product Ratings'!$I$7,I1792&gt;='Product Ratings'!$H$7),'Product Ratings'!$F$7,IF(AND(D1792&lt;='Product Ratings'!$I$8,D1792&gt;='Product Ratings'!$H$8),'Product Ratings'!$F$8,IF(D1792&gt;='Product Ratings'!$H$9,'Product Ratings'!$F$9)))))</f>
        <v>1</v>
      </c>
      <c r="T1792" s="99">
        <f>IF(AND(O1792&lt;='Product Ratings'!$M$5,O1792&gt;='Product Ratings'!$L$5),'Product Ratings'!$J$5,IF(AND(O1792&lt;='Product Ratings'!$M$6,O1792&gt;='Product Ratings'!$L$6),'Product Ratings'!$J$6,IF(AND(O1792&lt;='Product Ratings'!$M$7,O1792&gt;='Product Ratings'!$L$7),'Product Ratings'!$J$7,IF(AND(O1792&lt;='Product Ratings'!$M$8,O1792&gt;='Product Ratings'!$L$8),'Product Ratings'!$J$8,IF(O1792&gt;='Product Ratings'!$L$9,'Product Ratings'!$J$9)))))</f>
        <v>5</v>
      </c>
      <c r="U1792" s="99" t="b">
        <f>IF(AND(N1792&lt;='Product Ratings'!$R$5,N1792&gt;='Product Ratings'!$Q$5),'Product Ratings'!$O$5,IF(AND(N1792&lt;='Product Ratings'!$R$6,N1792&gt;='Product Ratings'!$Q$6),'Product Ratings'!$O$6,IF(AND(N1792&lt;='Product Ratings'!$R$7,N1792&gt;='Product Ratings'!$Q$7),'Product Ratings'!$O$7,IF(AND(N1792&lt;='Product Ratings'!$R$8,N1792&gt;='Product Ratings'!$Q$8),'Product Ratings'!$O$8,IF(N1792&gt;='Product Ratings'!$Q$9,'Product Ratings'!$O$9)))))</f>
        <v>0</v>
      </c>
      <c r="V1792" s="99">
        <f>IF(AND(P1792&lt;='Product Ratings'!$V$5,P1792&gt;='Product Ratings'!$U$5),'Product Ratings'!$S$5,IF(AND(P1792&lt;='Product Ratings'!$V$6,P1792&gt;='Product Ratings'!$U$6),'Product Ratings'!$S$6,IF(AND(P1792&lt;='Product Ratings'!$V$7,P1792&gt;='Product Ratings'!$U$7),'Product Ratings'!$S$7,IF(AND(P1792&lt;='Product Ratings'!$V$8,P1792&gt;='Product Ratings'!$U$8),'Product Ratings'!$S$8,IF(P1792&gt;='Product Ratings'!$U$9,'Product Ratings'!$S$9)))))</f>
        <v>5</v>
      </c>
      <c r="W1792" s="135">
        <f t="shared" si="6"/>
        <v>13</v>
      </c>
      <c r="X1792" s="90"/>
      <c r="Y1792" s="90"/>
      <c r="Z1792" s="90"/>
      <c r="AA1792" s="90"/>
      <c r="AB1792" s="90"/>
    </row>
    <row r="1793" ht="12.75" customHeight="1">
      <c r="A1793" s="87"/>
      <c r="B1793" s="90"/>
      <c r="C1793" s="90"/>
      <c r="D1793" s="126">
        <v>5.0</v>
      </c>
      <c r="E1793" s="127">
        <v>34.78</v>
      </c>
      <c r="F1793" s="128">
        <f t="shared" si="7"/>
        <v>22.607</v>
      </c>
      <c r="G1793" s="129">
        <f t="shared" si="1"/>
        <v>12.173</v>
      </c>
      <c r="H1793" s="130">
        <f t="shared" si="2"/>
        <v>0.35</v>
      </c>
      <c r="I1793" s="131">
        <v>44941.0</v>
      </c>
      <c r="J1793" s="132">
        <v>44977.0</v>
      </c>
      <c r="K1793" s="123"/>
      <c r="L1793" s="90"/>
      <c r="M1793" s="133">
        <f t="shared" si="3"/>
        <v>6.956</v>
      </c>
      <c r="N1793" s="99"/>
      <c r="O1793" s="133">
        <f t="shared" si="5"/>
        <v>4.5214</v>
      </c>
      <c r="P1793" s="134">
        <v>0.64</v>
      </c>
      <c r="Q1793" s="90"/>
      <c r="R1793" s="99">
        <f>IF(AND(H1793&lt;='Product Ratings'!$E$5,H1793&gt;='Product Ratings'!$D$5),'Product Ratings'!$C$5,IF(AND(H1793&lt;='Product Ratings'!$E$6,H1793&gt;='Product Ratings'!$D$6),'Product Ratings'!$C$6,IF(AND(H1793&lt;='Product Ratings'!$E$7,H1793&gt;='Product Ratings'!$D$7),'Product Ratings'!$C$7,IF(AND(H1793&lt;='Product Ratings'!$E$8,H1793&gt;='Product Ratings'!$D$8),'Product Ratings'!$C$8,IF(H1793&gt;='Product Ratings'!$D$9,'Product Ratings'!$C$9)))))</f>
        <v>2</v>
      </c>
      <c r="S1793" s="99">
        <f>IF(AND(D1793&lt;='Product Ratings'!$I$5,D1793&gt;='Product Ratings'!$H$5),'Product Ratings'!$F$5,IF(AND(D1793&lt;='Product Ratings'!$I$6,D1793&gt;='Product Ratings'!$H$6),'Product Ratings'!$F$6,IF(AND(D1793&lt;='Product Ratings'!$I$7,I1793&gt;='Product Ratings'!$H$7),'Product Ratings'!$F$7,IF(AND(D1793&lt;='Product Ratings'!$I$8,D1793&gt;='Product Ratings'!$H$8),'Product Ratings'!$F$8,IF(D1793&gt;='Product Ratings'!$H$9,'Product Ratings'!$F$9)))))</f>
        <v>1</v>
      </c>
      <c r="T1793" s="99">
        <f>IF(AND(O1793&lt;='Product Ratings'!$M$5,O1793&gt;='Product Ratings'!$L$5),'Product Ratings'!$J$5,IF(AND(O1793&lt;='Product Ratings'!$M$6,O1793&gt;='Product Ratings'!$L$6),'Product Ratings'!$J$6,IF(AND(O1793&lt;='Product Ratings'!$M$7,O1793&gt;='Product Ratings'!$L$7),'Product Ratings'!$J$7,IF(AND(O1793&lt;='Product Ratings'!$M$8,O1793&gt;='Product Ratings'!$L$8),'Product Ratings'!$J$8,IF(O1793&gt;='Product Ratings'!$L$9,'Product Ratings'!$J$9)))))</f>
        <v>5</v>
      </c>
      <c r="U1793" s="99" t="b">
        <f>IF(AND(N1793&lt;='Product Ratings'!$R$5,N1793&gt;='Product Ratings'!$Q$5),'Product Ratings'!$O$5,IF(AND(N1793&lt;='Product Ratings'!$R$6,N1793&gt;='Product Ratings'!$Q$6),'Product Ratings'!$O$6,IF(AND(N1793&lt;='Product Ratings'!$R$7,N1793&gt;='Product Ratings'!$Q$7),'Product Ratings'!$O$7,IF(AND(N1793&lt;='Product Ratings'!$R$8,N1793&gt;='Product Ratings'!$Q$8),'Product Ratings'!$O$8,IF(N1793&gt;='Product Ratings'!$Q$9,'Product Ratings'!$O$9)))))</f>
        <v>0</v>
      </c>
      <c r="V1793" s="99">
        <f>IF(AND(P1793&lt;='Product Ratings'!$V$5,P1793&gt;='Product Ratings'!$U$5),'Product Ratings'!$S$5,IF(AND(P1793&lt;='Product Ratings'!$V$6,P1793&gt;='Product Ratings'!$U$6),'Product Ratings'!$S$6,IF(AND(P1793&lt;='Product Ratings'!$V$7,P1793&gt;='Product Ratings'!$U$7),'Product Ratings'!$S$7,IF(AND(P1793&lt;='Product Ratings'!$V$8,P1793&gt;='Product Ratings'!$U$8),'Product Ratings'!$S$8,IF(P1793&gt;='Product Ratings'!$U$9,'Product Ratings'!$S$9)))))</f>
        <v>5</v>
      </c>
      <c r="W1793" s="135">
        <f t="shared" si="6"/>
        <v>13</v>
      </c>
      <c r="X1793" s="90"/>
      <c r="Y1793" s="90"/>
      <c r="Z1793" s="90"/>
      <c r="AA1793" s="90"/>
      <c r="AB1793" s="90"/>
    </row>
    <row r="1794" ht="12.75" customHeight="1">
      <c r="A1794" s="87"/>
      <c r="B1794" s="90"/>
      <c r="C1794" s="90"/>
      <c r="D1794" s="126">
        <v>6.0</v>
      </c>
      <c r="E1794" s="127">
        <v>435.46</v>
      </c>
      <c r="F1794" s="128">
        <f t="shared" si="7"/>
        <v>283.049</v>
      </c>
      <c r="G1794" s="129">
        <f t="shared" si="1"/>
        <v>152.411</v>
      </c>
      <c r="H1794" s="130">
        <f t="shared" si="2"/>
        <v>0.35</v>
      </c>
      <c r="I1794" s="131">
        <v>44942.0</v>
      </c>
      <c r="J1794" s="132">
        <v>44978.0</v>
      </c>
      <c r="K1794" s="123"/>
      <c r="L1794" s="90"/>
      <c r="M1794" s="133">
        <f t="shared" si="3"/>
        <v>72.57666667</v>
      </c>
      <c r="N1794" s="99"/>
      <c r="O1794" s="133">
        <f t="shared" si="5"/>
        <v>47.17483333</v>
      </c>
      <c r="P1794" s="134">
        <v>0.15</v>
      </c>
      <c r="Q1794" s="90"/>
      <c r="R1794" s="99">
        <f>IF(AND(H1794&lt;='Product Ratings'!$E$5,H1794&gt;='Product Ratings'!$D$5),'Product Ratings'!$C$5,IF(AND(H1794&lt;='Product Ratings'!$E$6,H1794&gt;='Product Ratings'!$D$6),'Product Ratings'!$C$6,IF(AND(H1794&lt;='Product Ratings'!$E$7,H1794&gt;='Product Ratings'!$D$7),'Product Ratings'!$C$7,IF(AND(H1794&lt;='Product Ratings'!$E$8,H1794&gt;='Product Ratings'!$D$8),'Product Ratings'!$C$8,IF(H1794&gt;='Product Ratings'!$D$9,'Product Ratings'!$C$9)))))</f>
        <v>2</v>
      </c>
      <c r="S1794" s="99">
        <f>IF(AND(D1794&lt;='Product Ratings'!$I$5,D1794&gt;='Product Ratings'!$H$5),'Product Ratings'!$F$5,IF(AND(D1794&lt;='Product Ratings'!$I$6,D1794&gt;='Product Ratings'!$H$6),'Product Ratings'!$F$6,IF(AND(D1794&lt;='Product Ratings'!$I$7,I1794&gt;='Product Ratings'!$H$7),'Product Ratings'!$F$7,IF(AND(D1794&lt;='Product Ratings'!$I$8,D1794&gt;='Product Ratings'!$H$8),'Product Ratings'!$F$8,IF(D1794&gt;='Product Ratings'!$H$9,'Product Ratings'!$F$9)))))</f>
        <v>2</v>
      </c>
      <c r="T1794" s="99">
        <f>IF(AND(O1794&lt;='Product Ratings'!$M$5,O1794&gt;='Product Ratings'!$L$5),'Product Ratings'!$J$5,IF(AND(O1794&lt;='Product Ratings'!$M$6,O1794&gt;='Product Ratings'!$L$6),'Product Ratings'!$J$6,IF(AND(O1794&lt;='Product Ratings'!$M$7,O1794&gt;='Product Ratings'!$L$7),'Product Ratings'!$J$7,IF(AND(O1794&lt;='Product Ratings'!$M$8,O1794&gt;='Product Ratings'!$L$8),'Product Ratings'!$J$8,IF(O1794&gt;='Product Ratings'!$L$9,'Product Ratings'!$J$9)))))</f>
        <v>3</v>
      </c>
      <c r="U1794" s="99" t="b">
        <f>IF(AND(N1794&lt;='Product Ratings'!$R$5,N1794&gt;='Product Ratings'!$Q$5),'Product Ratings'!$O$5,IF(AND(N1794&lt;='Product Ratings'!$R$6,N1794&gt;='Product Ratings'!$Q$6),'Product Ratings'!$O$6,IF(AND(N1794&lt;='Product Ratings'!$R$7,N1794&gt;='Product Ratings'!$Q$7),'Product Ratings'!$O$7,IF(AND(N1794&lt;='Product Ratings'!$R$8,N1794&gt;='Product Ratings'!$Q$8),'Product Ratings'!$O$8,IF(N1794&gt;='Product Ratings'!$Q$9,'Product Ratings'!$O$9)))))</f>
        <v>0</v>
      </c>
      <c r="V1794" s="99">
        <f>IF(AND(P1794&lt;='Product Ratings'!$V$5,P1794&gt;='Product Ratings'!$U$5),'Product Ratings'!$S$5,IF(AND(P1794&lt;='Product Ratings'!$V$6,P1794&gt;='Product Ratings'!$U$6),'Product Ratings'!$S$6,IF(AND(P1794&lt;='Product Ratings'!$V$7,P1794&gt;='Product Ratings'!$U$7),'Product Ratings'!$S$7,IF(AND(P1794&lt;='Product Ratings'!$V$8,P1794&gt;='Product Ratings'!$U$8),'Product Ratings'!$S$8,IF(P1794&gt;='Product Ratings'!$U$9,'Product Ratings'!$S$9)))))</f>
        <v>3</v>
      </c>
      <c r="W1794" s="135">
        <f t="shared" si="6"/>
        <v>10</v>
      </c>
      <c r="X1794" s="90"/>
      <c r="Y1794" s="90"/>
      <c r="Z1794" s="90"/>
      <c r="AA1794" s="90"/>
      <c r="AB1794" s="90"/>
    </row>
    <row r="1795" ht="12.75" customHeight="1">
      <c r="A1795" s="87"/>
      <c r="B1795" s="90"/>
      <c r="C1795" s="90"/>
      <c r="D1795" s="126">
        <v>1.0</v>
      </c>
      <c r="E1795" s="127">
        <v>67.83</v>
      </c>
      <c r="F1795" s="128">
        <f t="shared" si="7"/>
        <v>44.0895</v>
      </c>
      <c r="G1795" s="129">
        <f t="shared" si="1"/>
        <v>23.7405</v>
      </c>
      <c r="H1795" s="130">
        <f t="shared" si="2"/>
        <v>0.35</v>
      </c>
      <c r="I1795" s="131">
        <v>44943.0</v>
      </c>
      <c r="J1795" s="132">
        <v>44979.0</v>
      </c>
      <c r="K1795" s="123"/>
      <c r="L1795" s="90"/>
      <c r="M1795" s="133">
        <f t="shared" si="3"/>
        <v>67.83</v>
      </c>
      <c r="N1795" s="99"/>
      <c r="O1795" s="133">
        <f t="shared" si="5"/>
        <v>44.0895</v>
      </c>
      <c r="P1795" s="134">
        <v>0.85</v>
      </c>
      <c r="Q1795" s="90"/>
      <c r="R1795" s="99">
        <f>IF(AND(H1795&lt;='Product Ratings'!$E$5,H1795&gt;='Product Ratings'!$D$5),'Product Ratings'!$C$5,IF(AND(H1795&lt;='Product Ratings'!$E$6,H1795&gt;='Product Ratings'!$D$6),'Product Ratings'!$C$6,IF(AND(H1795&lt;='Product Ratings'!$E$7,H1795&gt;='Product Ratings'!$D$7),'Product Ratings'!$C$7,IF(AND(H1795&lt;='Product Ratings'!$E$8,H1795&gt;='Product Ratings'!$D$8),'Product Ratings'!$C$8,IF(H1795&gt;='Product Ratings'!$D$9,'Product Ratings'!$C$9)))))</f>
        <v>2</v>
      </c>
      <c r="S1795" s="99">
        <f>IF(AND(D1795&lt;='Product Ratings'!$I$5,D1795&gt;='Product Ratings'!$H$5),'Product Ratings'!$F$5,IF(AND(D1795&lt;='Product Ratings'!$I$6,D1795&gt;='Product Ratings'!$H$6),'Product Ratings'!$F$6,IF(AND(D1795&lt;='Product Ratings'!$I$7,I1795&gt;='Product Ratings'!$H$7),'Product Ratings'!$F$7,IF(AND(D1795&lt;='Product Ratings'!$I$8,D1795&gt;='Product Ratings'!$H$8),'Product Ratings'!$F$8,IF(D1795&gt;='Product Ratings'!$H$9,'Product Ratings'!$F$9)))))</f>
        <v>1</v>
      </c>
      <c r="T1795" s="99">
        <f>IF(AND(O1795&lt;='Product Ratings'!$M$5,O1795&gt;='Product Ratings'!$L$5),'Product Ratings'!$J$5,IF(AND(O1795&lt;='Product Ratings'!$M$6,O1795&gt;='Product Ratings'!$L$6),'Product Ratings'!$J$6,IF(AND(O1795&lt;='Product Ratings'!$M$7,O1795&gt;='Product Ratings'!$L$7),'Product Ratings'!$J$7,IF(AND(O1795&lt;='Product Ratings'!$M$8,O1795&gt;='Product Ratings'!$L$8),'Product Ratings'!$J$8,IF(O1795&gt;='Product Ratings'!$L$9,'Product Ratings'!$J$9)))))</f>
        <v>3</v>
      </c>
      <c r="U1795" s="99" t="b">
        <f>IF(AND(N1795&lt;='Product Ratings'!$R$5,N1795&gt;='Product Ratings'!$Q$5),'Product Ratings'!$O$5,IF(AND(N1795&lt;='Product Ratings'!$R$6,N1795&gt;='Product Ratings'!$Q$6),'Product Ratings'!$O$6,IF(AND(N1795&lt;='Product Ratings'!$R$7,N1795&gt;='Product Ratings'!$Q$7),'Product Ratings'!$O$7,IF(AND(N1795&lt;='Product Ratings'!$R$8,N1795&gt;='Product Ratings'!$Q$8),'Product Ratings'!$O$8,IF(N1795&gt;='Product Ratings'!$Q$9,'Product Ratings'!$O$9)))))</f>
        <v>0</v>
      </c>
      <c r="V1795" s="99">
        <f>IF(AND(P1795&lt;='Product Ratings'!$V$5,P1795&gt;='Product Ratings'!$U$5),'Product Ratings'!$S$5,IF(AND(P1795&lt;='Product Ratings'!$V$6,P1795&gt;='Product Ratings'!$U$6),'Product Ratings'!$S$6,IF(AND(P1795&lt;='Product Ratings'!$V$7,P1795&gt;='Product Ratings'!$U$7),'Product Ratings'!$S$7,IF(AND(P1795&lt;='Product Ratings'!$V$8,P1795&gt;='Product Ratings'!$U$8),'Product Ratings'!$S$8,IF(P1795&gt;='Product Ratings'!$U$9,'Product Ratings'!$S$9)))))</f>
        <v>5</v>
      </c>
      <c r="W1795" s="135">
        <f t="shared" si="6"/>
        <v>11</v>
      </c>
      <c r="X1795" s="90"/>
      <c r="Y1795" s="90"/>
      <c r="Z1795" s="90"/>
      <c r="AA1795" s="90"/>
      <c r="AB1795" s="90"/>
    </row>
    <row r="1796" ht="12.75" customHeight="1">
      <c r="A1796" s="87"/>
      <c r="B1796" s="90"/>
      <c r="C1796" s="90"/>
      <c r="D1796" s="126">
        <v>2.0</v>
      </c>
      <c r="E1796" s="127">
        <v>197.23</v>
      </c>
      <c r="F1796" s="128">
        <f t="shared" si="7"/>
        <v>128.1995</v>
      </c>
      <c r="G1796" s="129">
        <f t="shared" si="1"/>
        <v>69.0305</v>
      </c>
      <c r="H1796" s="130">
        <f t="shared" si="2"/>
        <v>0.35</v>
      </c>
      <c r="I1796" s="131">
        <v>44944.0</v>
      </c>
      <c r="J1796" s="132">
        <v>44980.0</v>
      </c>
      <c r="K1796" s="123"/>
      <c r="L1796" s="90"/>
      <c r="M1796" s="133">
        <f t="shared" si="3"/>
        <v>98.615</v>
      </c>
      <c r="N1796" s="99"/>
      <c r="O1796" s="133">
        <f t="shared" si="5"/>
        <v>64.09975</v>
      </c>
      <c r="P1796" s="134">
        <v>0.87</v>
      </c>
      <c r="Q1796" s="90"/>
      <c r="R1796" s="99">
        <f>IF(AND(H1796&lt;='Product Ratings'!$E$5,H1796&gt;='Product Ratings'!$D$5),'Product Ratings'!$C$5,IF(AND(H1796&lt;='Product Ratings'!$E$6,H1796&gt;='Product Ratings'!$D$6),'Product Ratings'!$C$6,IF(AND(H1796&lt;='Product Ratings'!$E$7,H1796&gt;='Product Ratings'!$D$7),'Product Ratings'!$C$7,IF(AND(H1796&lt;='Product Ratings'!$E$8,H1796&gt;='Product Ratings'!$D$8),'Product Ratings'!$C$8,IF(H1796&gt;='Product Ratings'!$D$9,'Product Ratings'!$C$9)))))</f>
        <v>2</v>
      </c>
      <c r="S1796" s="99">
        <f>IF(AND(D1796&lt;='Product Ratings'!$I$5,D1796&gt;='Product Ratings'!$H$5),'Product Ratings'!$F$5,IF(AND(D1796&lt;='Product Ratings'!$I$6,D1796&gt;='Product Ratings'!$H$6),'Product Ratings'!$F$6,IF(AND(D1796&lt;='Product Ratings'!$I$7,I1796&gt;='Product Ratings'!$H$7),'Product Ratings'!$F$7,IF(AND(D1796&lt;='Product Ratings'!$I$8,D1796&gt;='Product Ratings'!$H$8),'Product Ratings'!$F$8,IF(D1796&gt;='Product Ratings'!$H$9,'Product Ratings'!$F$9)))))</f>
        <v>1</v>
      </c>
      <c r="T1796" s="99">
        <f>IF(AND(O1796&lt;='Product Ratings'!$M$5,O1796&gt;='Product Ratings'!$L$5),'Product Ratings'!$J$5,IF(AND(O1796&lt;='Product Ratings'!$M$6,O1796&gt;='Product Ratings'!$L$6),'Product Ratings'!$J$6,IF(AND(O1796&lt;='Product Ratings'!$M$7,O1796&gt;='Product Ratings'!$L$7),'Product Ratings'!$J$7,IF(AND(O1796&lt;='Product Ratings'!$M$8,O1796&gt;='Product Ratings'!$L$8),'Product Ratings'!$J$8,IF(O1796&gt;='Product Ratings'!$L$9,'Product Ratings'!$J$9)))))</f>
        <v>3</v>
      </c>
      <c r="U1796" s="99" t="b">
        <f>IF(AND(N1796&lt;='Product Ratings'!$R$5,N1796&gt;='Product Ratings'!$Q$5),'Product Ratings'!$O$5,IF(AND(N1796&lt;='Product Ratings'!$R$6,N1796&gt;='Product Ratings'!$Q$6),'Product Ratings'!$O$6,IF(AND(N1796&lt;='Product Ratings'!$R$7,N1796&gt;='Product Ratings'!$Q$7),'Product Ratings'!$O$7,IF(AND(N1796&lt;='Product Ratings'!$R$8,N1796&gt;='Product Ratings'!$Q$8),'Product Ratings'!$O$8,IF(N1796&gt;='Product Ratings'!$Q$9,'Product Ratings'!$O$9)))))</f>
        <v>0</v>
      </c>
      <c r="V1796" s="99">
        <f>IF(AND(P1796&lt;='Product Ratings'!$V$5,P1796&gt;='Product Ratings'!$U$5),'Product Ratings'!$S$5,IF(AND(P1796&lt;='Product Ratings'!$V$6,P1796&gt;='Product Ratings'!$U$6),'Product Ratings'!$S$6,IF(AND(P1796&lt;='Product Ratings'!$V$7,P1796&gt;='Product Ratings'!$U$7),'Product Ratings'!$S$7,IF(AND(P1796&lt;='Product Ratings'!$V$8,P1796&gt;='Product Ratings'!$U$8),'Product Ratings'!$S$8,IF(P1796&gt;='Product Ratings'!$U$9,'Product Ratings'!$S$9)))))</f>
        <v>5</v>
      </c>
      <c r="W1796" s="135">
        <f t="shared" si="6"/>
        <v>11</v>
      </c>
      <c r="X1796" s="90"/>
      <c r="Y1796" s="90"/>
      <c r="Z1796" s="90"/>
      <c r="AA1796" s="90"/>
      <c r="AB1796" s="90"/>
    </row>
    <row r="1797" ht="12.75" customHeight="1">
      <c r="A1797" s="87"/>
      <c r="B1797" s="90"/>
      <c r="C1797" s="90"/>
      <c r="D1797" s="126">
        <v>3.0</v>
      </c>
      <c r="E1797" s="127">
        <v>39.13</v>
      </c>
      <c r="F1797" s="128">
        <f t="shared" si="7"/>
        <v>25.4345</v>
      </c>
      <c r="G1797" s="129">
        <f t="shared" si="1"/>
        <v>13.6955</v>
      </c>
      <c r="H1797" s="130">
        <f t="shared" si="2"/>
        <v>0.35</v>
      </c>
      <c r="I1797" s="131">
        <v>44945.0</v>
      </c>
      <c r="J1797" s="132">
        <v>44981.0</v>
      </c>
      <c r="K1797" s="123"/>
      <c r="L1797" s="90"/>
      <c r="M1797" s="133">
        <f t="shared" si="3"/>
        <v>13.04333333</v>
      </c>
      <c r="N1797" s="99"/>
      <c r="O1797" s="133">
        <f t="shared" si="5"/>
        <v>8.478166667</v>
      </c>
      <c r="P1797" s="134">
        <v>0.88</v>
      </c>
      <c r="Q1797" s="90"/>
      <c r="R1797" s="99">
        <f>IF(AND(H1797&lt;='Product Ratings'!$E$5,H1797&gt;='Product Ratings'!$D$5),'Product Ratings'!$C$5,IF(AND(H1797&lt;='Product Ratings'!$E$6,H1797&gt;='Product Ratings'!$D$6),'Product Ratings'!$C$6,IF(AND(H1797&lt;='Product Ratings'!$E$7,H1797&gt;='Product Ratings'!$D$7),'Product Ratings'!$C$7,IF(AND(H1797&lt;='Product Ratings'!$E$8,H1797&gt;='Product Ratings'!$D$8),'Product Ratings'!$C$8,IF(H1797&gt;='Product Ratings'!$D$9,'Product Ratings'!$C$9)))))</f>
        <v>2</v>
      </c>
      <c r="S1797" s="99">
        <f>IF(AND(D1797&lt;='Product Ratings'!$I$5,D1797&gt;='Product Ratings'!$H$5),'Product Ratings'!$F$5,IF(AND(D1797&lt;='Product Ratings'!$I$6,D1797&gt;='Product Ratings'!$H$6),'Product Ratings'!$F$6,IF(AND(D1797&lt;='Product Ratings'!$I$7,I1797&gt;='Product Ratings'!$H$7),'Product Ratings'!$F$7,IF(AND(D1797&lt;='Product Ratings'!$I$8,D1797&gt;='Product Ratings'!$H$8),'Product Ratings'!$F$8,IF(D1797&gt;='Product Ratings'!$H$9,'Product Ratings'!$F$9)))))</f>
        <v>1</v>
      </c>
      <c r="T1797" s="99">
        <f>IF(AND(O1797&lt;='Product Ratings'!$M$5,O1797&gt;='Product Ratings'!$L$5),'Product Ratings'!$J$5,IF(AND(O1797&lt;='Product Ratings'!$M$6,O1797&gt;='Product Ratings'!$L$6),'Product Ratings'!$J$6,IF(AND(O1797&lt;='Product Ratings'!$M$7,O1797&gt;='Product Ratings'!$L$7),'Product Ratings'!$J$7,IF(AND(O1797&lt;='Product Ratings'!$M$8,O1797&gt;='Product Ratings'!$L$8),'Product Ratings'!$J$8,IF(O1797&gt;='Product Ratings'!$L$9,'Product Ratings'!$J$9)))))</f>
        <v>5</v>
      </c>
      <c r="U1797" s="99" t="b">
        <f>IF(AND(N1797&lt;='Product Ratings'!$R$5,N1797&gt;='Product Ratings'!$Q$5),'Product Ratings'!$O$5,IF(AND(N1797&lt;='Product Ratings'!$R$6,N1797&gt;='Product Ratings'!$Q$6),'Product Ratings'!$O$6,IF(AND(N1797&lt;='Product Ratings'!$R$7,N1797&gt;='Product Ratings'!$Q$7),'Product Ratings'!$O$7,IF(AND(N1797&lt;='Product Ratings'!$R$8,N1797&gt;='Product Ratings'!$Q$8),'Product Ratings'!$O$8,IF(N1797&gt;='Product Ratings'!$Q$9,'Product Ratings'!$O$9)))))</f>
        <v>0</v>
      </c>
      <c r="V1797" s="99">
        <f>IF(AND(P1797&lt;='Product Ratings'!$V$5,P1797&gt;='Product Ratings'!$U$5),'Product Ratings'!$S$5,IF(AND(P1797&lt;='Product Ratings'!$V$6,P1797&gt;='Product Ratings'!$U$6),'Product Ratings'!$S$6,IF(AND(P1797&lt;='Product Ratings'!$V$7,P1797&gt;='Product Ratings'!$U$7),'Product Ratings'!$S$7,IF(AND(P1797&lt;='Product Ratings'!$V$8,P1797&gt;='Product Ratings'!$U$8),'Product Ratings'!$S$8,IF(P1797&gt;='Product Ratings'!$U$9,'Product Ratings'!$S$9)))))</f>
        <v>5</v>
      </c>
      <c r="W1797" s="135">
        <f t="shared" si="6"/>
        <v>13</v>
      </c>
      <c r="X1797" s="90"/>
      <c r="Y1797" s="90"/>
      <c r="Z1797" s="90"/>
      <c r="AA1797" s="90"/>
      <c r="AB1797" s="90"/>
    </row>
    <row r="1798" ht="12.75" customHeight="1">
      <c r="A1798" s="87"/>
      <c r="B1798" s="90"/>
      <c r="C1798" s="90"/>
      <c r="D1798" s="126">
        <v>4.0</v>
      </c>
      <c r="E1798" s="127">
        <v>91.28</v>
      </c>
      <c r="F1798" s="128">
        <f t="shared" si="7"/>
        <v>59.332</v>
      </c>
      <c r="G1798" s="129">
        <f t="shared" si="1"/>
        <v>31.948</v>
      </c>
      <c r="H1798" s="130">
        <f t="shared" si="2"/>
        <v>0.35</v>
      </c>
      <c r="I1798" s="131">
        <v>44946.0</v>
      </c>
      <c r="J1798" s="132">
        <v>44982.0</v>
      </c>
      <c r="K1798" s="123"/>
      <c r="L1798" s="90"/>
      <c r="M1798" s="133">
        <f t="shared" si="3"/>
        <v>22.82</v>
      </c>
      <c r="N1798" s="99"/>
      <c r="O1798" s="133">
        <f t="shared" si="5"/>
        <v>14.833</v>
      </c>
      <c r="P1798" s="134">
        <v>0.89</v>
      </c>
      <c r="Q1798" s="90"/>
      <c r="R1798" s="99">
        <f>IF(AND(H1798&lt;='Product Ratings'!$E$5,H1798&gt;='Product Ratings'!$D$5),'Product Ratings'!$C$5,IF(AND(H1798&lt;='Product Ratings'!$E$6,H1798&gt;='Product Ratings'!$D$6),'Product Ratings'!$C$6,IF(AND(H1798&lt;='Product Ratings'!$E$7,H1798&gt;='Product Ratings'!$D$7),'Product Ratings'!$C$7,IF(AND(H1798&lt;='Product Ratings'!$E$8,H1798&gt;='Product Ratings'!$D$8),'Product Ratings'!$C$8,IF(H1798&gt;='Product Ratings'!$D$9,'Product Ratings'!$C$9)))))</f>
        <v>2</v>
      </c>
      <c r="S1798" s="99">
        <f>IF(AND(D1798&lt;='Product Ratings'!$I$5,D1798&gt;='Product Ratings'!$H$5),'Product Ratings'!$F$5,IF(AND(D1798&lt;='Product Ratings'!$I$6,D1798&gt;='Product Ratings'!$H$6),'Product Ratings'!$F$6,IF(AND(D1798&lt;='Product Ratings'!$I$7,I1798&gt;='Product Ratings'!$H$7),'Product Ratings'!$F$7,IF(AND(D1798&lt;='Product Ratings'!$I$8,D1798&gt;='Product Ratings'!$H$8),'Product Ratings'!$F$8,IF(D1798&gt;='Product Ratings'!$H$9,'Product Ratings'!$F$9)))))</f>
        <v>1</v>
      </c>
      <c r="T1798" s="99">
        <f>IF(AND(O1798&lt;='Product Ratings'!$M$5,O1798&gt;='Product Ratings'!$L$5),'Product Ratings'!$J$5,IF(AND(O1798&lt;='Product Ratings'!$M$6,O1798&gt;='Product Ratings'!$L$6),'Product Ratings'!$J$6,IF(AND(O1798&lt;='Product Ratings'!$M$7,O1798&gt;='Product Ratings'!$L$7),'Product Ratings'!$J$7,IF(AND(O1798&lt;='Product Ratings'!$M$8,O1798&gt;='Product Ratings'!$L$8),'Product Ratings'!$J$8,IF(O1798&gt;='Product Ratings'!$L$9,'Product Ratings'!$J$9)))))</f>
        <v>5</v>
      </c>
      <c r="U1798" s="99" t="b">
        <f>IF(AND(N1798&lt;='Product Ratings'!$R$5,N1798&gt;='Product Ratings'!$Q$5),'Product Ratings'!$O$5,IF(AND(N1798&lt;='Product Ratings'!$R$6,N1798&gt;='Product Ratings'!$Q$6),'Product Ratings'!$O$6,IF(AND(N1798&lt;='Product Ratings'!$R$7,N1798&gt;='Product Ratings'!$Q$7),'Product Ratings'!$O$7,IF(AND(N1798&lt;='Product Ratings'!$R$8,N1798&gt;='Product Ratings'!$Q$8),'Product Ratings'!$O$8,IF(N1798&gt;='Product Ratings'!$Q$9,'Product Ratings'!$O$9)))))</f>
        <v>0</v>
      </c>
      <c r="V1798" s="99">
        <f>IF(AND(P1798&lt;='Product Ratings'!$V$5,P1798&gt;='Product Ratings'!$U$5),'Product Ratings'!$S$5,IF(AND(P1798&lt;='Product Ratings'!$V$6,P1798&gt;='Product Ratings'!$U$6),'Product Ratings'!$S$6,IF(AND(P1798&lt;='Product Ratings'!$V$7,P1798&gt;='Product Ratings'!$U$7),'Product Ratings'!$S$7,IF(AND(P1798&lt;='Product Ratings'!$V$8,P1798&gt;='Product Ratings'!$U$8),'Product Ratings'!$S$8,IF(P1798&gt;='Product Ratings'!$U$9,'Product Ratings'!$S$9)))))</f>
        <v>5</v>
      </c>
      <c r="W1798" s="135">
        <f t="shared" si="6"/>
        <v>13</v>
      </c>
      <c r="X1798" s="90"/>
      <c r="Y1798" s="90"/>
      <c r="Z1798" s="90"/>
      <c r="AA1798" s="90"/>
      <c r="AB1798" s="90"/>
    </row>
    <row r="1799" ht="12.75" customHeight="1">
      <c r="A1799" s="87"/>
      <c r="B1799" s="90"/>
      <c r="C1799" s="90"/>
      <c r="D1799" s="126">
        <v>5.0</v>
      </c>
      <c r="E1799" s="127">
        <v>75.65</v>
      </c>
      <c r="F1799" s="128">
        <f t="shared" si="7"/>
        <v>49.1725</v>
      </c>
      <c r="G1799" s="129">
        <f t="shared" si="1"/>
        <v>26.4775</v>
      </c>
      <c r="H1799" s="130">
        <f t="shared" si="2"/>
        <v>0.35</v>
      </c>
      <c r="I1799" s="131">
        <v>44947.0</v>
      </c>
      <c r="J1799" s="132">
        <v>44983.0</v>
      </c>
      <c r="K1799" s="123"/>
      <c r="L1799" s="90"/>
      <c r="M1799" s="133">
        <f t="shared" si="3"/>
        <v>15.13</v>
      </c>
      <c r="N1799" s="99"/>
      <c r="O1799" s="133">
        <f t="shared" si="5"/>
        <v>9.8345</v>
      </c>
      <c r="P1799" s="134">
        <v>0.9</v>
      </c>
      <c r="Q1799" s="90"/>
      <c r="R1799" s="99">
        <f>IF(AND(H1799&lt;='Product Ratings'!$E$5,H1799&gt;='Product Ratings'!$D$5),'Product Ratings'!$C$5,IF(AND(H1799&lt;='Product Ratings'!$E$6,H1799&gt;='Product Ratings'!$D$6),'Product Ratings'!$C$6,IF(AND(H1799&lt;='Product Ratings'!$E$7,H1799&gt;='Product Ratings'!$D$7),'Product Ratings'!$C$7,IF(AND(H1799&lt;='Product Ratings'!$E$8,H1799&gt;='Product Ratings'!$D$8),'Product Ratings'!$C$8,IF(H1799&gt;='Product Ratings'!$D$9,'Product Ratings'!$C$9)))))</f>
        <v>2</v>
      </c>
      <c r="S1799" s="99">
        <f>IF(AND(D1799&lt;='Product Ratings'!$I$5,D1799&gt;='Product Ratings'!$H$5),'Product Ratings'!$F$5,IF(AND(D1799&lt;='Product Ratings'!$I$6,D1799&gt;='Product Ratings'!$H$6),'Product Ratings'!$F$6,IF(AND(D1799&lt;='Product Ratings'!$I$7,I1799&gt;='Product Ratings'!$H$7),'Product Ratings'!$F$7,IF(AND(D1799&lt;='Product Ratings'!$I$8,D1799&gt;='Product Ratings'!$H$8),'Product Ratings'!$F$8,IF(D1799&gt;='Product Ratings'!$H$9,'Product Ratings'!$F$9)))))</f>
        <v>1</v>
      </c>
      <c r="T1799" s="99">
        <f>IF(AND(O1799&lt;='Product Ratings'!$M$5,O1799&gt;='Product Ratings'!$L$5),'Product Ratings'!$J$5,IF(AND(O1799&lt;='Product Ratings'!$M$6,O1799&gt;='Product Ratings'!$L$6),'Product Ratings'!$J$6,IF(AND(O1799&lt;='Product Ratings'!$M$7,O1799&gt;='Product Ratings'!$L$7),'Product Ratings'!$J$7,IF(AND(O1799&lt;='Product Ratings'!$M$8,O1799&gt;='Product Ratings'!$L$8),'Product Ratings'!$J$8,IF(O1799&gt;='Product Ratings'!$L$9,'Product Ratings'!$J$9)))))</f>
        <v>5</v>
      </c>
      <c r="U1799" s="99" t="b">
        <f>IF(AND(N1799&lt;='Product Ratings'!$R$5,N1799&gt;='Product Ratings'!$Q$5),'Product Ratings'!$O$5,IF(AND(N1799&lt;='Product Ratings'!$R$6,N1799&gt;='Product Ratings'!$Q$6),'Product Ratings'!$O$6,IF(AND(N1799&lt;='Product Ratings'!$R$7,N1799&gt;='Product Ratings'!$Q$7),'Product Ratings'!$O$7,IF(AND(N1799&lt;='Product Ratings'!$R$8,N1799&gt;='Product Ratings'!$Q$8),'Product Ratings'!$O$8,IF(N1799&gt;='Product Ratings'!$Q$9,'Product Ratings'!$O$9)))))</f>
        <v>0</v>
      </c>
      <c r="V1799" s="99">
        <f>IF(AND(P1799&lt;='Product Ratings'!$V$5,P1799&gt;='Product Ratings'!$U$5),'Product Ratings'!$S$5,IF(AND(P1799&lt;='Product Ratings'!$V$6,P1799&gt;='Product Ratings'!$U$6),'Product Ratings'!$S$6,IF(AND(P1799&lt;='Product Ratings'!$V$7,P1799&gt;='Product Ratings'!$U$7),'Product Ratings'!$S$7,IF(AND(P1799&lt;='Product Ratings'!$V$8,P1799&gt;='Product Ratings'!$U$8),'Product Ratings'!$S$8,IF(P1799&gt;='Product Ratings'!$U$9,'Product Ratings'!$S$9)))))</f>
        <v>5</v>
      </c>
      <c r="W1799" s="135">
        <f t="shared" si="6"/>
        <v>13</v>
      </c>
      <c r="X1799" s="90"/>
      <c r="Y1799" s="90"/>
      <c r="Z1799" s="90"/>
      <c r="AA1799" s="90"/>
      <c r="AB1799" s="90"/>
    </row>
    <row r="1800" ht="12.75" customHeight="1">
      <c r="A1800" s="87"/>
      <c r="B1800" s="90"/>
      <c r="C1800" s="90"/>
      <c r="D1800" s="126">
        <v>6.0</v>
      </c>
      <c r="E1800" s="127">
        <v>75.65</v>
      </c>
      <c r="F1800" s="128">
        <f t="shared" si="7"/>
        <v>49.1725</v>
      </c>
      <c r="G1800" s="129">
        <f t="shared" si="1"/>
        <v>26.4775</v>
      </c>
      <c r="H1800" s="130">
        <f t="shared" si="2"/>
        <v>0.35</v>
      </c>
      <c r="I1800" s="131">
        <v>44948.0</v>
      </c>
      <c r="J1800" s="132">
        <v>44984.0</v>
      </c>
      <c r="K1800" s="123"/>
      <c r="L1800" s="90"/>
      <c r="M1800" s="133">
        <f t="shared" si="3"/>
        <v>12.60833333</v>
      </c>
      <c r="N1800" s="99"/>
      <c r="O1800" s="133">
        <f t="shared" si="5"/>
        <v>8.195416667</v>
      </c>
      <c r="P1800" s="134">
        <v>0.91</v>
      </c>
      <c r="Q1800" s="90"/>
      <c r="R1800" s="99">
        <f>IF(AND(H1800&lt;='Product Ratings'!$E$5,H1800&gt;='Product Ratings'!$D$5),'Product Ratings'!$C$5,IF(AND(H1800&lt;='Product Ratings'!$E$6,H1800&gt;='Product Ratings'!$D$6),'Product Ratings'!$C$6,IF(AND(H1800&lt;='Product Ratings'!$E$7,H1800&gt;='Product Ratings'!$D$7),'Product Ratings'!$C$7,IF(AND(H1800&lt;='Product Ratings'!$E$8,H1800&gt;='Product Ratings'!$D$8),'Product Ratings'!$C$8,IF(H1800&gt;='Product Ratings'!$D$9,'Product Ratings'!$C$9)))))</f>
        <v>2</v>
      </c>
      <c r="S1800" s="99">
        <f>IF(AND(D1800&lt;='Product Ratings'!$I$5,D1800&gt;='Product Ratings'!$H$5),'Product Ratings'!$F$5,IF(AND(D1800&lt;='Product Ratings'!$I$6,D1800&gt;='Product Ratings'!$H$6),'Product Ratings'!$F$6,IF(AND(D1800&lt;='Product Ratings'!$I$7,I1800&gt;='Product Ratings'!$H$7),'Product Ratings'!$F$7,IF(AND(D1800&lt;='Product Ratings'!$I$8,D1800&gt;='Product Ratings'!$H$8),'Product Ratings'!$F$8,IF(D1800&gt;='Product Ratings'!$H$9,'Product Ratings'!$F$9)))))</f>
        <v>2</v>
      </c>
      <c r="T1800" s="99">
        <f>IF(AND(O1800&lt;='Product Ratings'!$M$5,O1800&gt;='Product Ratings'!$L$5),'Product Ratings'!$J$5,IF(AND(O1800&lt;='Product Ratings'!$M$6,O1800&gt;='Product Ratings'!$L$6),'Product Ratings'!$J$6,IF(AND(O1800&lt;='Product Ratings'!$M$7,O1800&gt;='Product Ratings'!$L$7),'Product Ratings'!$J$7,IF(AND(O1800&lt;='Product Ratings'!$M$8,O1800&gt;='Product Ratings'!$L$8),'Product Ratings'!$J$8,IF(O1800&gt;='Product Ratings'!$L$9,'Product Ratings'!$J$9)))))</f>
        <v>5</v>
      </c>
      <c r="U1800" s="99" t="b">
        <f>IF(AND(N1800&lt;='Product Ratings'!$R$5,N1800&gt;='Product Ratings'!$Q$5),'Product Ratings'!$O$5,IF(AND(N1800&lt;='Product Ratings'!$R$6,N1800&gt;='Product Ratings'!$Q$6),'Product Ratings'!$O$6,IF(AND(N1800&lt;='Product Ratings'!$R$7,N1800&gt;='Product Ratings'!$Q$7),'Product Ratings'!$O$7,IF(AND(N1800&lt;='Product Ratings'!$R$8,N1800&gt;='Product Ratings'!$Q$8),'Product Ratings'!$O$8,IF(N1800&gt;='Product Ratings'!$Q$9,'Product Ratings'!$O$9)))))</f>
        <v>0</v>
      </c>
      <c r="V1800" s="99">
        <f>IF(AND(P1800&lt;='Product Ratings'!$V$5,P1800&gt;='Product Ratings'!$U$5),'Product Ratings'!$S$5,IF(AND(P1800&lt;='Product Ratings'!$V$6,P1800&gt;='Product Ratings'!$U$6),'Product Ratings'!$S$6,IF(AND(P1800&lt;='Product Ratings'!$V$7,P1800&gt;='Product Ratings'!$U$7),'Product Ratings'!$S$7,IF(AND(P1800&lt;='Product Ratings'!$V$8,P1800&gt;='Product Ratings'!$U$8),'Product Ratings'!$S$8,IF(P1800&gt;='Product Ratings'!$U$9,'Product Ratings'!$S$9)))))</f>
        <v>5</v>
      </c>
      <c r="W1800" s="135">
        <f t="shared" si="6"/>
        <v>14</v>
      </c>
      <c r="X1800" s="90"/>
      <c r="Y1800" s="90"/>
      <c r="Z1800" s="90"/>
      <c r="AA1800" s="90"/>
      <c r="AB1800" s="90"/>
    </row>
    <row r="1801" ht="12.75" customHeight="1">
      <c r="A1801" s="87"/>
      <c r="B1801" s="90"/>
      <c r="C1801" s="90"/>
      <c r="D1801" s="126">
        <v>1.0</v>
      </c>
      <c r="E1801" s="127">
        <v>75.65</v>
      </c>
      <c r="F1801" s="128">
        <f t="shared" si="7"/>
        <v>49.1725</v>
      </c>
      <c r="G1801" s="129">
        <f t="shared" si="1"/>
        <v>26.4775</v>
      </c>
      <c r="H1801" s="130">
        <f t="shared" si="2"/>
        <v>0.35</v>
      </c>
      <c r="I1801" s="131">
        <v>44949.0</v>
      </c>
      <c r="J1801" s="132">
        <v>44985.0</v>
      </c>
      <c r="K1801" s="123"/>
      <c r="L1801" s="90"/>
      <c r="M1801" s="133">
        <f t="shared" si="3"/>
        <v>75.65</v>
      </c>
      <c r="N1801" s="99"/>
      <c r="O1801" s="133">
        <f t="shared" si="5"/>
        <v>49.1725</v>
      </c>
      <c r="P1801" s="134">
        <v>0.94</v>
      </c>
      <c r="Q1801" s="90"/>
      <c r="R1801" s="99">
        <f>IF(AND(H1801&lt;='Product Ratings'!$E$5,H1801&gt;='Product Ratings'!$D$5),'Product Ratings'!$C$5,IF(AND(H1801&lt;='Product Ratings'!$E$6,H1801&gt;='Product Ratings'!$D$6),'Product Ratings'!$C$6,IF(AND(H1801&lt;='Product Ratings'!$E$7,H1801&gt;='Product Ratings'!$D$7),'Product Ratings'!$C$7,IF(AND(H1801&lt;='Product Ratings'!$E$8,H1801&gt;='Product Ratings'!$D$8),'Product Ratings'!$C$8,IF(H1801&gt;='Product Ratings'!$D$9,'Product Ratings'!$C$9)))))</f>
        <v>2</v>
      </c>
      <c r="S1801" s="99">
        <f>IF(AND(D1801&lt;='Product Ratings'!$I$5,D1801&gt;='Product Ratings'!$H$5),'Product Ratings'!$F$5,IF(AND(D1801&lt;='Product Ratings'!$I$6,D1801&gt;='Product Ratings'!$H$6),'Product Ratings'!$F$6,IF(AND(D1801&lt;='Product Ratings'!$I$7,I1801&gt;='Product Ratings'!$H$7),'Product Ratings'!$F$7,IF(AND(D1801&lt;='Product Ratings'!$I$8,D1801&gt;='Product Ratings'!$H$8),'Product Ratings'!$F$8,IF(D1801&gt;='Product Ratings'!$H$9,'Product Ratings'!$F$9)))))</f>
        <v>1</v>
      </c>
      <c r="T1801" s="99">
        <f>IF(AND(O1801&lt;='Product Ratings'!$M$5,O1801&gt;='Product Ratings'!$L$5),'Product Ratings'!$J$5,IF(AND(O1801&lt;='Product Ratings'!$M$6,O1801&gt;='Product Ratings'!$L$6),'Product Ratings'!$J$6,IF(AND(O1801&lt;='Product Ratings'!$M$7,O1801&gt;='Product Ratings'!$L$7),'Product Ratings'!$J$7,IF(AND(O1801&lt;='Product Ratings'!$M$8,O1801&gt;='Product Ratings'!$L$8),'Product Ratings'!$J$8,IF(O1801&gt;='Product Ratings'!$L$9,'Product Ratings'!$J$9)))))</f>
        <v>3</v>
      </c>
      <c r="U1801" s="99" t="b">
        <f>IF(AND(N1801&lt;='Product Ratings'!$R$5,N1801&gt;='Product Ratings'!$Q$5),'Product Ratings'!$O$5,IF(AND(N1801&lt;='Product Ratings'!$R$6,N1801&gt;='Product Ratings'!$Q$6),'Product Ratings'!$O$6,IF(AND(N1801&lt;='Product Ratings'!$R$7,N1801&gt;='Product Ratings'!$Q$7),'Product Ratings'!$O$7,IF(AND(N1801&lt;='Product Ratings'!$R$8,N1801&gt;='Product Ratings'!$Q$8),'Product Ratings'!$O$8,IF(N1801&gt;='Product Ratings'!$Q$9,'Product Ratings'!$O$9)))))</f>
        <v>0</v>
      </c>
      <c r="V1801" s="99">
        <f>IF(AND(P1801&lt;='Product Ratings'!$V$5,P1801&gt;='Product Ratings'!$U$5),'Product Ratings'!$S$5,IF(AND(P1801&lt;='Product Ratings'!$V$6,P1801&gt;='Product Ratings'!$U$6),'Product Ratings'!$S$6,IF(AND(P1801&lt;='Product Ratings'!$V$7,P1801&gt;='Product Ratings'!$U$7),'Product Ratings'!$S$7,IF(AND(P1801&lt;='Product Ratings'!$V$8,P1801&gt;='Product Ratings'!$U$8),'Product Ratings'!$S$8,IF(P1801&gt;='Product Ratings'!$U$9,'Product Ratings'!$S$9)))))</f>
        <v>5</v>
      </c>
      <c r="W1801" s="135">
        <f t="shared" si="6"/>
        <v>11</v>
      </c>
      <c r="X1801" s="90"/>
      <c r="Y1801" s="90"/>
      <c r="Z1801" s="90"/>
      <c r="AA1801" s="90"/>
      <c r="AB1801" s="90"/>
    </row>
    <row r="1802" ht="12.75" customHeight="1">
      <c r="A1802" s="87"/>
      <c r="B1802" s="90"/>
      <c r="C1802" s="90"/>
      <c r="D1802" s="126">
        <v>2.0</v>
      </c>
      <c r="E1802" s="127">
        <v>50.43</v>
      </c>
      <c r="F1802" s="128">
        <f t="shared" si="7"/>
        <v>32.7795</v>
      </c>
      <c r="G1802" s="129">
        <f t="shared" si="1"/>
        <v>17.6505</v>
      </c>
      <c r="H1802" s="130">
        <f t="shared" si="2"/>
        <v>0.35</v>
      </c>
      <c r="I1802" s="131">
        <v>44950.0</v>
      </c>
      <c r="J1802" s="132">
        <v>44986.0</v>
      </c>
      <c r="K1802" s="123"/>
      <c r="L1802" s="90"/>
      <c r="M1802" s="133">
        <f t="shared" si="3"/>
        <v>25.215</v>
      </c>
      <c r="N1802" s="99"/>
      <c r="O1802" s="133">
        <f t="shared" si="5"/>
        <v>16.38975</v>
      </c>
      <c r="P1802" s="134">
        <v>0.97</v>
      </c>
      <c r="Q1802" s="90"/>
      <c r="R1802" s="99">
        <f>IF(AND(H1802&lt;='Product Ratings'!$E$5,H1802&gt;='Product Ratings'!$D$5),'Product Ratings'!$C$5,IF(AND(H1802&lt;='Product Ratings'!$E$6,H1802&gt;='Product Ratings'!$D$6),'Product Ratings'!$C$6,IF(AND(H1802&lt;='Product Ratings'!$E$7,H1802&gt;='Product Ratings'!$D$7),'Product Ratings'!$C$7,IF(AND(H1802&lt;='Product Ratings'!$E$8,H1802&gt;='Product Ratings'!$D$8),'Product Ratings'!$C$8,IF(H1802&gt;='Product Ratings'!$D$9,'Product Ratings'!$C$9)))))</f>
        <v>2</v>
      </c>
      <c r="S1802" s="99">
        <f>IF(AND(D1802&lt;='Product Ratings'!$I$5,D1802&gt;='Product Ratings'!$H$5),'Product Ratings'!$F$5,IF(AND(D1802&lt;='Product Ratings'!$I$6,D1802&gt;='Product Ratings'!$H$6),'Product Ratings'!$F$6,IF(AND(D1802&lt;='Product Ratings'!$I$7,I1802&gt;='Product Ratings'!$H$7),'Product Ratings'!$F$7,IF(AND(D1802&lt;='Product Ratings'!$I$8,D1802&gt;='Product Ratings'!$H$8),'Product Ratings'!$F$8,IF(D1802&gt;='Product Ratings'!$H$9,'Product Ratings'!$F$9)))))</f>
        <v>1</v>
      </c>
      <c r="T1802" s="99">
        <f>IF(AND(O1802&lt;='Product Ratings'!$M$5,O1802&gt;='Product Ratings'!$L$5),'Product Ratings'!$J$5,IF(AND(O1802&lt;='Product Ratings'!$M$6,O1802&gt;='Product Ratings'!$L$6),'Product Ratings'!$J$6,IF(AND(O1802&lt;='Product Ratings'!$M$7,O1802&gt;='Product Ratings'!$L$7),'Product Ratings'!$J$7,IF(AND(O1802&lt;='Product Ratings'!$M$8,O1802&gt;='Product Ratings'!$L$8),'Product Ratings'!$J$8,IF(O1802&gt;='Product Ratings'!$L$9,'Product Ratings'!$J$9)))))</f>
        <v>5</v>
      </c>
      <c r="U1802" s="99" t="b">
        <f>IF(AND(N1802&lt;='Product Ratings'!$R$5,N1802&gt;='Product Ratings'!$Q$5),'Product Ratings'!$O$5,IF(AND(N1802&lt;='Product Ratings'!$R$6,N1802&gt;='Product Ratings'!$Q$6),'Product Ratings'!$O$6,IF(AND(N1802&lt;='Product Ratings'!$R$7,N1802&gt;='Product Ratings'!$Q$7),'Product Ratings'!$O$7,IF(AND(N1802&lt;='Product Ratings'!$R$8,N1802&gt;='Product Ratings'!$Q$8),'Product Ratings'!$O$8,IF(N1802&gt;='Product Ratings'!$Q$9,'Product Ratings'!$O$9)))))</f>
        <v>0</v>
      </c>
      <c r="V1802" s="99">
        <f>IF(AND(P1802&lt;='Product Ratings'!$V$5,P1802&gt;='Product Ratings'!$U$5),'Product Ratings'!$S$5,IF(AND(P1802&lt;='Product Ratings'!$V$6,P1802&gt;='Product Ratings'!$U$6),'Product Ratings'!$S$6,IF(AND(P1802&lt;='Product Ratings'!$V$7,P1802&gt;='Product Ratings'!$U$7),'Product Ratings'!$S$7,IF(AND(P1802&lt;='Product Ratings'!$V$8,P1802&gt;='Product Ratings'!$U$8),'Product Ratings'!$S$8,IF(P1802&gt;='Product Ratings'!$U$9,'Product Ratings'!$S$9)))))</f>
        <v>5</v>
      </c>
      <c r="W1802" s="135">
        <f t="shared" si="6"/>
        <v>13</v>
      </c>
      <c r="X1802" s="90"/>
      <c r="Y1802" s="90"/>
      <c r="Z1802" s="90"/>
      <c r="AA1802" s="90"/>
      <c r="AB1802" s="90"/>
    </row>
    <row r="1803" ht="12.75" customHeight="1">
      <c r="A1803" s="87"/>
      <c r="B1803" s="90"/>
      <c r="C1803" s="90"/>
      <c r="D1803" s="126">
        <v>3.0</v>
      </c>
      <c r="E1803" s="127">
        <v>277.39</v>
      </c>
      <c r="F1803" s="128">
        <f t="shared" si="7"/>
        <v>180.3035</v>
      </c>
      <c r="G1803" s="129">
        <f t="shared" si="1"/>
        <v>97.0865</v>
      </c>
      <c r="H1803" s="130">
        <f t="shared" si="2"/>
        <v>0.35</v>
      </c>
      <c r="I1803" s="131">
        <v>44951.0</v>
      </c>
      <c r="J1803" s="132">
        <v>44987.0</v>
      </c>
      <c r="K1803" s="123"/>
      <c r="L1803" s="90"/>
      <c r="M1803" s="133">
        <f t="shared" si="3"/>
        <v>92.46333333</v>
      </c>
      <c r="N1803" s="99"/>
      <c r="O1803" s="133">
        <f t="shared" si="5"/>
        <v>60.10116667</v>
      </c>
      <c r="P1803" s="134">
        <v>0.93</v>
      </c>
      <c r="Q1803" s="90"/>
      <c r="R1803" s="99">
        <f>IF(AND(H1803&lt;='Product Ratings'!$E$5,H1803&gt;='Product Ratings'!$D$5),'Product Ratings'!$C$5,IF(AND(H1803&lt;='Product Ratings'!$E$6,H1803&gt;='Product Ratings'!$D$6),'Product Ratings'!$C$6,IF(AND(H1803&lt;='Product Ratings'!$E$7,H1803&gt;='Product Ratings'!$D$7),'Product Ratings'!$C$7,IF(AND(H1803&lt;='Product Ratings'!$E$8,H1803&gt;='Product Ratings'!$D$8),'Product Ratings'!$C$8,IF(H1803&gt;='Product Ratings'!$D$9,'Product Ratings'!$C$9)))))</f>
        <v>2</v>
      </c>
      <c r="S1803" s="99">
        <f>IF(AND(D1803&lt;='Product Ratings'!$I$5,D1803&gt;='Product Ratings'!$H$5),'Product Ratings'!$F$5,IF(AND(D1803&lt;='Product Ratings'!$I$6,D1803&gt;='Product Ratings'!$H$6),'Product Ratings'!$F$6,IF(AND(D1803&lt;='Product Ratings'!$I$7,I1803&gt;='Product Ratings'!$H$7),'Product Ratings'!$F$7,IF(AND(D1803&lt;='Product Ratings'!$I$8,D1803&gt;='Product Ratings'!$H$8),'Product Ratings'!$F$8,IF(D1803&gt;='Product Ratings'!$H$9,'Product Ratings'!$F$9)))))</f>
        <v>1</v>
      </c>
      <c r="T1803" s="99">
        <f>IF(AND(O1803&lt;='Product Ratings'!$M$5,O1803&gt;='Product Ratings'!$L$5),'Product Ratings'!$J$5,IF(AND(O1803&lt;='Product Ratings'!$M$6,O1803&gt;='Product Ratings'!$L$6),'Product Ratings'!$J$6,IF(AND(O1803&lt;='Product Ratings'!$M$7,O1803&gt;='Product Ratings'!$L$7),'Product Ratings'!$J$7,IF(AND(O1803&lt;='Product Ratings'!$M$8,O1803&gt;='Product Ratings'!$L$8),'Product Ratings'!$J$8,IF(O1803&gt;='Product Ratings'!$L$9,'Product Ratings'!$J$9)))))</f>
        <v>3</v>
      </c>
      <c r="U1803" s="99" t="b">
        <f>IF(AND(N1803&lt;='Product Ratings'!$R$5,N1803&gt;='Product Ratings'!$Q$5),'Product Ratings'!$O$5,IF(AND(N1803&lt;='Product Ratings'!$R$6,N1803&gt;='Product Ratings'!$Q$6),'Product Ratings'!$O$6,IF(AND(N1803&lt;='Product Ratings'!$R$7,N1803&gt;='Product Ratings'!$Q$7),'Product Ratings'!$O$7,IF(AND(N1803&lt;='Product Ratings'!$R$8,N1803&gt;='Product Ratings'!$Q$8),'Product Ratings'!$O$8,IF(N1803&gt;='Product Ratings'!$Q$9,'Product Ratings'!$O$9)))))</f>
        <v>0</v>
      </c>
      <c r="V1803" s="99">
        <f>IF(AND(P1803&lt;='Product Ratings'!$V$5,P1803&gt;='Product Ratings'!$U$5),'Product Ratings'!$S$5,IF(AND(P1803&lt;='Product Ratings'!$V$6,P1803&gt;='Product Ratings'!$U$6),'Product Ratings'!$S$6,IF(AND(P1803&lt;='Product Ratings'!$V$7,P1803&gt;='Product Ratings'!$U$7),'Product Ratings'!$S$7,IF(AND(P1803&lt;='Product Ratings'!$V$8,P1803&gt;='Product Ratings'!$U$8),'Product Ratings'!$S$8,IF(P1803&gt;='Product Ratings'!$U$9,'Product Ratings'!$S$9)))))</f>
        <v>5</v>
      </c>
      <c r="W1803" s="135">
        <f t="shared" si="6"/>
        <v>11</v>
      </c>
      <c r="X1803" s="90"/>
      <c r="Y1803" s="90"/>
      <c r="Z1803" s="90"/>
      <c r="AA1803" s="90"/>
      <c r="AB1803" s="90"/>
    </row>
    <row r="1804" ht="12.75" customHeight="1">
      <c r="A1804" s="87"/>
      <c r="B1804" s="90"/>
      <c r="C1804" s="90"/>
      <c r="D1804" s="126">
        <v>4.0</v>
      </c>
      <c r="E1804" s="127">
        <v>1983.27</v>
      </c>
      <c r="F1804" s="128">
        <f t="shared" si="7"/>
        <v>1289.1255</v>
      </c>
      <c r="G1804" s="129">
        <f t="shared" si="1"/>
        <v>694.1445</v>
      </c>
      <c r="H1804" s="130">
        <f t="shared" si="2"/>
        <v>0.35</v>
      </c>
      <c r="I1804" s="131">
        <v>44952.0</v>
      </c>
      <c r="J1804" s="132">
        <v>44988.0</v>
      </c>
      <c r="K1804" s="123"/>
      <c r="L1804" s="90"/>
      <c r="M1804" s="133">
        <f t="shared" si="3"/>
        <v>495.8175</v>
      </c>
      <c r="N1804" s="99"/>
      <c r="O1804" s="133">
        <f t="shared" si="5"/>
        <v>322.281375</v>
      </c>
      <c r="P1804" s="134">
        <v>0.65</v>
      </c>
      <c r="Q1804" s="90"/>
      <c r="R1804" s="99">
        <f>IF(AND(H1804&lt;='Product Ratings'!$E$5,H1804&gt;='Product Ratings'!$D$5),'Product Ratings'!$C$5,IF(AND(H1804&lt;='Product Ratings'!$E$6,H1804&gt;='Product Ratings'!$D$6),'Product Ratings'!$C$6,IF(AND(H1804&lt;='Product Ratings'!$E$7,H1804&gt;='Product Ratings'!$D$7),'Product Ratings'!$C$7,IF(AND(H1804&lt;='Product Ratings'!$E$8,H1804&gt;='Product Ratings'!$D$8),'Product Ratings'!$C$8,IF(H1804&gt;='Product Ratings'!$D$9,'Product Ratings'!$C$9)))))</f>
        <v>2</v>
      </c>
      <c r="S1804" s="99">
        <f>IF(AND(D1804&lt;='Product Ratings'!$I$5,D1804&gt;='Product Ratings'!$H$5),'Product Ratings'!$F$5,IF(AND(D1804&lt;='Product Ratings'!$I$6,D1804&gt;='Product Ratings'!$H$6),'Product Ratings'!$F$6,IF(AND(D1804&lt;='Product Ratings'!$I$7,I1804&gt;='Product Ratings'!$H$7),'Product Ratings'!$F$7,IF(AND(D1804&lt;='Product Ratings'!$I$8,D1804&gt;='Product Ratings'!$H$8),'Product Ratings'!$F$8,IF(D1804&gt;='Product Ratings'!$H$9,'Product Ratings'!$F$9)))))</f>
        <v>1</v>
      </c>
      <c r="T1804" s="99">
        <f>IF(AND(O1804&lt;='Product Ratings'!$M$5,O1804&gt;='Product Ratings'!$L$5),'Product Ratings'!$J$5,IF(AND(O1804&lt;='Product Ratings'!$M$6,O1804&gt;='Product Ratings'!$L$6),'Product Ratings'!$J$6,IF(AND(O1804&lt;='Product Ratings'!$M$7,O1804&gt;='Product Ratings'!$L$7),'Product Ratings'!$J$7,IF(AND(O1804&lt;='Product Ratings'!$M$8,O1804&gt;='Product Ratings'!$L$8),'Product Ratings'!$J$8,IF(O1804&gt;='Product Ratings'!$L$9,'Product Ratings'!$J$9)))))</f>
        <v>1</v>
      </c>
      <c r="U1804" s="99" t="b">
        <f>IF(AND(N1804&lt;='Product Ratings'!$R$5,N1804&gt;='Product Ratings'!$Q$5),'Product Ratings'!$O$5,IF(AND(N1804&lt;='Product Ratings'!$R$6,N1804&gt;='Product Ratings'!$Q$6),'Product Ratings'!$O$6,IF(AND(N1804&lt;='Product Ratings'!$R$7,N1804&gt;='Product Ratings'!$Q$7),'Product Ratings'!$O$7,IF(AND(N1804&lt;='Product Ratings'!$R$8,N1804&gt;='Product Ratings'!$Q$8),'Product Ratings'!$O$8,IF(N1804&gt;='Product Ratings'!$Q$9,'Product Ratings'!$O$9)))))</f>
        <v>0</v>
      </c>
      <c r="V1804" s="99">
        <f>IF(AND(P1804&lt;='Product Ratings'!$V$5,P1804&gt;='Product Ratings'!$U$5),'Product Ratings'!$S$5,IF(AND(P1804&lt;='Product Ratings'!$V$6,P1804&gt;='Product Ratings'!$U$6),'Product Ratings'!$S$6,IF(AND(P1804&lt;='Product Ratings'!$V$7,P1804&gt;='Product Ratings'!$U$7),'Product Ratings'!$S$7,IF(AND(P1804&lt;='Product Ratings'!$V$8,P1804&gt;='Product Ratings'!$U$8),'Product Ratings'!$S$8,IF(P1804&gt;='Product Ratings'!$U$9,'Product Ratings'!$S$9)))))</f>
        <v>5</v>
      </c>
      <c r="W1804" s="135">
        <f t="shared" si="6"/>
        <v>9</v>
      </c>
      <c r="X1804" s="90"/>
      <c r="Y1804" s="90"/>
      <c r="Z1804" s="90"/>
      <c r="AA1804" s="90"/>
      <c r="AB1804" s="90"/>
    </row>
    <row r="1805" ht="12.75" customHeight="1">
      <c r="A1805" s="87"/>
      <c r="B1805" s="90"/>
      <c r="C1805" s="90"/>
      <c r="D1805" s="126">
        <v>5.0</v>
      </c>
      <c r="E1805" s="127">
        <v>146.02</v>
      </c>
      <c r="F1805" s="128">
        <f t="shared" si="7"/>
        <v>94.913</v>
      </c>
      <c r="G1805" s="129">
        <f t="shared" si="1"/>
        <v>51.107</v>
      </c>
      <c r="H1805" s="130">
        <f t="shared" si="2"/>
        <v>0.35</v>
      </c>
      <c r="I1805" s="131">
        <v>44953.0</v>
      </c>
      <c r="J1805" s="132">
        <v>44989.0</v>
      </c>
      <c r="K1805" s="123"/>
      <c r="L1805" s="90"/>
      <c r="M1805" s="133">
        <f t="shared" si="3"/>
        <v>29.204</v>
      </c>
      <c r="N1805" s="99"/>
      <c r="O1805" s="133">
        <f t="shared" si="5"/>
        <v>18.9826</v>
      </c>
      <c r="P1805" s="134">
        <v>0.45</v>
      </c>
      <c r="Q1805" s="90"/>
      <c r="R1805" s="99">
        <f>IF(AND(H1805&lt;='Product Ratings'!$E$5,H1805&gt;='Product Ratings'!$D$5),'Product Ratings'!$C$5,IF(AND(H1805&lt;='Product Ratings'!$E$6,H1805&gt;='Product Ratings'!$D$6),'Product Ratings'!$C$6,IF(AND(H1805&lt;='Product Ratings'!$E$7,H1805&gt;='Product Ratings'!$D$7),'Product Ratings'!$C$7,IF(AND(H1805&lt;='Product Ratings'!$E$8,H1805&gt;='Product Ratings'!$D$8),'Product Ratings'!$C$8,IF(H1805&gt;='Product Ratings'!$D$9,'Product Ratings'!$C$9)))))</f>
        <v>2</v>
      </c>
      <c r="S1805" s="99">
        <f>IF(AND(D1805&lt;='Product Ratings'!$I$5,D1805&gt;='Product Ratings'!$H$5),'Product Ratings'!$F$5,IF(AND(D1805&lt;='Product Ratings'!$I$6,D1805&gt;='Product Ratings'!$H$6),'Product Ratings'!$F$6,IF(AND(D1805&lt;='Product Ratings'!$I$7,I1805&gt;='Product Ratings'!$H$7),'Product Ratings'!$F$7,IF(AND(D1805&lt;='Product Ratings'!$I$8,D1805&gt;='Product Ratings'!$H$8),'Product Ratings'!$F$8,IF(D1805&gt;='Product Ratings'!$H$9,'Product Ratings'!$F$9)))))</f>
        <v>1</v>
      </c>
      <c r="T1805" s="99">
        <f>IF(AND(O1805&lt;='Product Ratings'!$M$5,O1805&gt;='Product Ratings'!$L$5),'Product Ratings'!$J$5,IF(AND(O1805&lt;='Product Ratings'!$M$6,O1805&gt;='Product Ratings'!$L$6),'Product Ratings'!$J$6,IF(AND(O1805&lt;='Product Ratings'!$M$7,O1805&gt;='Product Ratings'!$L$7),'Product Ratings'!$J$7,IF(AND(O1805&lt;='Product Ratings'!$M$8,O1805&gt;='Product Ratings'!$L$8),'Product Ratings'!$J$8,IF(O1805&gt;='Product Ratings'!$L$9,'Product Ratings'!$J$9)))))</f>
        <v>5</v>
      </c>
      <c r="U1805" s="99" t="b">
        <f>IF(AND(N1805&lt;='Product Ratings'!$R$5,N1805&gt;='Product Ratings'!$Q$5),'Product Ratings'!$O$5,IF(AND(N1805&lt;='Product Ratings'!$R$6,N1805&gt;='Product Ratings'!$Q$6),'Product Ratings'!$O$6,IF(AND(N1805&lt;='Product Ratings'!$R$7,N1805&gt;='Product Ratings'!$Q$7),'Product Ratings'!$O$7,IF(AND(N1805&lt;='Product Ratings'!$R$8,N1805&gt;='Product Ratings'!$Q$8),'Product Ratings'!$O$8,IF(N1805&gt;='Product Ratings'!$Q$9,'Product Ratings'!$O$9)))))</f>
        <v>0</v>
      </c>
      <c r="V1805" s="99">
        <f>IF(AND(P1805&lt;='Product Ratings'!$V$5,P1805&gt;='Product Ratings'!$U$5),'Product Ratings'!$S$5,IF(AND(P1805&lt;='Product Ratings'!$V$6,P1805&gt;='Product Ratings'!$U$6),'Product Ratings'!$S$6,IF(AND(P1805&lt;='Product Ratings'!$V$7,P1805&gt;='Product Ratings'!$U$7),'Product Ratings'!$S$7,IF(AND(P1805&lt;='Product Ratings'!$V$8,P1805&gt;='Product Ratings'!$U$8),'Product Ratings'!$S$8,IF(P1805&gt;='Product Ratings'!$U$9,'Product Ratings'!$S$9)))))</f>
        <v>4</v>
      </c>
      <c r="W1805" s="135">
        <f t="shared" si="6"/>
        <v>12</v>
      </c>
      <c r="X1805" s="90"/>
      <c r="Y1805" s="90"/>
      <c r="Z1805" s="90"/>
      <c r="AA1805" s="90"/>
      <c r="AB1805" s="90"/>
    </row>
    <row r="1806" ht="12.75" customHeight="1">
      <c r="A1806" s="87"/>
      <c r="B1806" s="90"/>
      <c r="C1806" s="90"/>
      <c r="D1806" s="126">
        <v>6.0</v>
      </c>
      <c r="E1806" s="127">
        <v>312.26</v>
      </c>
      <c r="F1806" s="128">
        <f t="shared" si="7"/>
        <v>202.969</v>
      </c>
      <c r="G1806" s="129">
        <f t="shared" si="1"/>
        <v>109.291</v>
      </c>
      <c r="H1806" s="130">
        <f t="shared" si="2"/>
        <v>0.35</v>
      </c>
      <c r="I1806" s="131">
        <v>44954.0</v>
      </c>
      <c r="J1806" s="132">
        <v>44990.0</v>
      </c>
      <c r="K1806" s="123"/>
      <c r="L1806" s="90"/>
      <c r="M1806" s="133">
        <f t="shared" si="3"/>
        <v>52.04333333</v>
      </c>
      <c r="N1806" s="99"/>
      <c r="O1806" s="133">
        <f t="shared" si="5"/>
        <v>33.82816667</v>
      </c>
      <c r="P1806" s="134">
        <v>0.48</v>
      </c>
      <c r="Q1806" s="90"/>
      <c r="R1806" s="99">
        <f>IF(AND(H1806&lt;='Product Ratings'!$E$5,H1806&gt;='Product Ratings'!$D$5),'Product Ratings'!$C$5,IF(AND(H1806&lt;='Product Ratings'!$E$6,H1806&gt;='Product Ratings'!$D$6),'Product Ratings'!$C$6,IF(AND(H1806&lt;='Product Ratings'!$E$7,H1806&gt;='Product Ratings'!$D$7),'Product Ratings'!$C$7,IF(AND(H1806&lt;='Product Ratings'!$E$8,H1806&gt;='Product Ratings'!$D$8),'Product Ratings'!$C$8,IF(H1806&gt;='Product Ratings'!$D$9,'Product Ratings'!$C$9)))))</f>
        <v>2</v>
      </c>
      <c r="S1806" s="99">
        <f>IF(AND(D1806&lt;='Product Ratings'!$I$5,D1806&gt;='Product Ratings'!$H$5),'Product Ratings'!$F$5,IF(AND(D1806&lt;='Product Ratings'!$I$6,D1806&gt;='Product Ratings'!$H$6),'Product Ratings'!$F$6,IF(AND(D1806&lt;='Product Ratings'!$I$7,I1806&gt;='Product Ratings'!$H$7),'Product Ratings'!$F$7,IF(AND(D1806&lt;='Product Ratings'!$I$8,D1806&gt;='Product Ratings'!$H$8),'Product Ratings'!$F$8,IF(D1806&gt;='Product Ratings'!$H$9,'Product Ratings'!$F$9)))))</f>
        <v>2</v>
      </c>
      <c r="T1806" s="99">
        <f>IF(AND(O1806&lt;='Product Ratings'!$M$5,O1806&gt;='Product Ratings'!$L$5),'Product Ratings'!$J$5,IF(AND(O1806&lt;='Product Ratings'!$M$6,O1806&gt;='Product Ratings'!$L$6),'Product Ratings'!$J$6,IF(AND(O1806&lt;='Product Ratings'!$M$7,O1806&gt;='Product Ratings'!$L$7),'Product Ratings'!$J$7,IF(AND(O1806&lt;='Product Ratings'!$M$8,O1806&gt;='Product Ratings'!$L$8),'Product Ratings'!$J$8,IF(O1806&gt;='Product Ratings'!$L$9,'Product Ratings'!$J$9)))))</f>
        <v>4</v>
      </c>
      <c r="U1806" s="99" t="b">
        <f>IF(AND(N1806&lt;='Product Ratings'!$R$5,N1806&gt;='Product Ratings'!$Q$5),'Product Ratings'!$O$5,IF(AND(N1806&lt;='Product Ratings'!$R$6,N1806&gt;='Product Ratings'!$Q$6),'Product Ratings'!$O$6,IF(AND(N1806&lt;='Product Ratings'!$R$7,N1806&gt;='Product Ratings'!$Q$7),'Product Ratings'!$O$7,IF(AND(N1806&lt;='Product Ratings'!$R$8,N1806&gt;='Product Ratings'!$Q$8),'Product Ratings'!$O$8,IF(N1806&gt;='Product Ratings'!$Q$9,'Product Ratings'!$O$9)))))</f>
        <v>0</v>
      </c>
      <c r="V1806" s="99">
        <f>IF(AND(P1806&lt;='Product Ratings'!$V$5,P1806&gt;='Product Ratings'!$U$5),'Product Ratings'!$S$5,IF(AND(P1806&lt;='Product Ratings'!$V$6,P1806&gt;='Product Ratings'!$U$6),'Product Ratings'!$S$6,IF(AND(P1806&lt;='Product Ratings'!$V$7,P1806&gt;='Product Ratings'!$U$7),'Product Ratings'!$S$7,IF(AND(P1806&lt;='Product Ratings'!$V$8,P1806&gt;='Product Ratings'!$U$8),'Product Ratings'!$S$8,IF(P1806&gt;='Product Ratings'!$U$9,'Product Ratings'!$S$9)))))</f>
        <v>4</v>
      </c>
      <c r="W1806" s="135">
        <f t="shared" si="6"/>
        <v>12</v>
      </c>
      <c r="X1806" s="90"/>
      <c r="Y1806" s="90"/>
      <c r="Z1806" s="90"/>
      <c r="AA1806" s="90"/>
      <c r="AB1806" s="90"/>
    </row>
    <row r="1807" ht="12.75" customHeight="1">
      <c r="A1807" s="87"/>
      <c r="B1807" s="90"/>
      <c r="C1807" s="90"/>
      <c r="D1807" s="126">
        <v>1.0</v>
      </c>
      <c r="E1807" s="127">
        <v>124.52</v>
      </c>
      <c r="F1807" s="128">
        <f t="shared" si="7"/>
        <v>80.938</v>
      </c>
      <c r="G1807" s="129">
        <f t="shared" si="1"/>
        <v>43.582</v>
      </c>
      <c r="H1807" s="130">
        <f t="shared" si="2"/>
        <v>0.35</v>
      </c>
      <c r="I1807" s="131">
        <v>44355.0</v>
      </c>
      <c r="J1807" s="132">
        <v>44391.0</v>
      </c>
      <c r="K1807" s="123"/>
      <c r="L1807" s="90"/>
      <c r="M1807" s="133">
        <f t="shared" si="3"/>
        <v>124.52</v>
      </c>
      <c r="N1807" s="99"/>
      <c r="O1807" s="133">
        <f t="shared" si="5"/>
        <v>80.938</v>
      </c>
      <c r="P1807" s="134">
        <v>0.43</v>
      </c>
      <c r="Q1807" s="90"/>
      <c r="R1807" s="99">
        <f>IF(AND(H1807&lt;='Product Ratings'!$E$5,H1807&gt;='Product Ratings'!$D$5),'Product Ratings'!$C$5,IF(AND(H1807&lt;='Product Ratings'!$E$6,H1807&gt;='Product Ratings'!$D$6),'Product Ratings'!$C$6,IF(AND(H1807&lt;='Product Ratings'!$E$7,H1807&gt;='Product Ratings'!$D$7),'Product Ratings'!$C$7,IF(AND(H1807&lt;='Product Ratings'!$E$8,H1807&gt;='Product Ratings'!$D$8),'Product Ratings'!$C$8,IF(H1807&gt;='Product Ratings'!$D$9,'Product Ratings'!$C$9)))))</f>
        <v>2</v>
      </c>
      <c r="S1807" s="99">
        <f>IF(AND(D1807&lt;='Product Ratings'!$I$5,D1807&gt;='Product Ratings'!$H$5),'Product Ratings'!$F$5,IF(AND(D1807&lt;='Product Ratings'!$I$6,D1807&gt;='Product Ratings'!$H$6),'Product Ratings'!$F$6,IF(AND(D1807&lt;='Product Ratings'!$I$7,I1807&gt;='Product Ratings'!$H$7),'Product Ratings'!$F$7,IF(AND(D1807&lt;='Product Ratings'!$I$8,D1807&gt;='Product Ratings'!$H$8),'Product Ratings'!$F$8,IF(D1807&gt;='Product Ratings'!$H$9,'Product Ratings'!$F$9)))))</f>
        <v>1</v>
      </c>
      <c r="T1807" s="99">
        <f>IF(AND(O1807&lt;='Product Ratings'!$M$5,O1807&gt;='Product Ratings'!$L$5),'Product Ratings'!$J$5,IF(AND(O1807&lt;='Product Ratings'!$M$6,O1807&gt;='Product Ratings'!$L$6),'Product Ratings'!$J$6,IF(AND(O1807&lt;='Product Ratings'!$M$7,O1807&gt;='Product Ratings'!$L$7),'Product Ratings'!$J$7,IF(AND(O1807&lt;='Product Ratings'!$M$8,O1807&gt;='Product Ratings'!$L$8),'Product Ratings'!$J$8,IF(O1807&gt;='Product Ratings'!$L$9,'Product Ratings'!$J$9)))))</f>
        <v>2</v>
      </c>
      <c r="U1807" s="99" t="b">
        <f>IF(AND(N1807&lt;='Product Ratings'!$R$5,N1807&gt;='Product Ratings'!$Q$5),'Product Ratings'!$O$5,IF(AND(N1807&lt;='Product Ratings'!$R$6,N1807&gt;='Product Ratings'!$Q$6),'Product Ratings'!$O$6,IF(AND(N1807&lt;='Product Ratings'!$R$7,N1807&gt;='Product Ratings'!$Q$7),'Product Ratings'!$O$7,IF(AND(N1807&lt;='Product Ratings'!$R$8,N1807&gt;='Product Ratings'!$Q$8),'Product Ratings'!$O$8,IF(N1807&gt;='Product Ratings'!$Q$9,'Product Ratings'!$O$9)))))</f>
        <v>0</v>
      </c>
      <c r="V1807" s="99">
        <f>IF(AND(P1807&lt;='Product Ratings'!$V$5,P1807&gt;='Product Ratings'!$U$5),'Product Ratings'!$S$5,IF(AND(P1807&lt;='Product Ratings'!$V$6,P1807&gt;='Product Ratings'!$U$6),'Product Ratings'!$S$6,IF(AND(P1807&lt;='Product Ratings'!$V$7,P1807&gt;='Product Ratings'!$U$7),'Product Ratings'!$S$7,IF(AND(P1807&lt;='Product Ratings'!$V$8,P1807&gt;='Product Ratings'!$U$8),'Product Ratings'!$S$8,IF(P1807&gt;='Product Ratings'!$U$9,'Product Ratings'!$S$9)))))</f>
        <v>4</v>
      </c>
      <c r="W1807" s="135">
        <f t="shared" si="6"/>
        <v>9</v>
      </c>
      <c r="X1807" s="90"/>
      <c r="Y1807" s="90"/>
      <c r="Z1807" s="90"/>
      <c r="AA1807" s="90"/>
      <c r="AB1807" s="90"/>
    </row>
    <row r="1808" ht="12.75" customHeight="1">
      <c r="A1808" s="87"/>
      <c r="B1808" s="90"/>
      <c r="C1808" s="90"/>
      <c r="D1808" s="126">
        <v>2.0</v>
      </c>
      <c r="E1808" s="127">
        <v>201.04</v>
      </c>
      <c r="F1808" s="128">
        <f t="shared" si="7"/>
        <v>130.676</v>
      </c>
      <c r="G1808" s="129">
        <f t="shared" si="1"/>
        <v>70.364</v>
      </c>
      <c r="H1808" s="130">
        <f t="shared" si="2"/>
        <v>0.35</v>
      </c>
      <c r="I1808" s="131">
        <v>44356.0</v>
      </c>
      <c r="J1808" s="132">
        <v>44392.0</v>
      </c>
      <c r="K1808" s="123"/>
      <c r="L1808" s="90"/>
      <c r="M1808" s="133">
        <f t="shared" si="3"/>
        <v>100.52</v>
      </c>
      <c r="N1808" s="99"/>
      <c r="O1808" s="133">
        <f t="shared" si="5"/>
        <v>65.338</v>
      </c>
      <c r="P1808" s="134">
        <v>0.65</v>
      </c>
      <c r="Q1808" s="90"/>
      <c r="R1808" s="99">
        <f>IF(AND(H1808&lt;='Product Ratings'!$E$5,H1808&gt;='Product Ratings'!$D$5),'Product Ratings'!$C$5,IF(AND(H1808&lt;='Product Ratings'!$E$6,H1808&gt;='Product Ratings'!$D$6),'Product Ratings'!$C$6,IF(AND(H1808&lt;='Product Ratings'!$E$7,H1808&gt;='Product Ratings'!$D$7),'Product Ratings'!$C$7,IF(AND(H1808&lt;='Product Ratings'!$E$8,H1808&gt;='Product Ratings'!$D$8),'Product Ratings'!$C$8,IF(H1808&gt;='Product Ratings'!$D$9,'Product Ratings'!$C$9)))))</f>
        <v>2</v>
      </c>
      <c r="S1808" s="99">
        <f>IF(AND(D1808&lt;='Product Ratings'!$I$5,D1808&gt;='Product Ratings'!$H$5),'Product Ratings'!$F$5,IF(AND(D1808&lt;='Product Ratings'!$I$6,D1808&gt;='Product Ratings'!$H$6),'Product Ratings'!$F$6,IF(AND(D1808&lt;='Product Ratings'!$I$7,I1808&gt;='Product Ratings'!$H$7),'Product Ratings'!$F$7,IF(AND(D1808&lt;='Product Ratings'!$I$8,D1808&gt;='Product Ratings'!$H$8),'Product Ratings'!$F$8,IF(D1808&gt;='Product Ratings'!$H$9,'Product Ratings'!$F$9)))))</f>
        <v>1</v>
      </c>
      <c r="T1808" s="99">
        <f>IF(AND(O1808&lt;='Product Ratings'!$M$5,O1808&gt;='Product Ratings'!$L$5),'Product Ratings'!$J$5,IF(AND(O1808&lt;='Product Ratings'!$M$6,O1808&gt;='Product Ratings'!$L$6),'Product Ratings'!$J$6,IF(AND(O1808&lt;='Product Ratings'!$M$7,O1808&gt;='Product Ratings'!$L$7),'Product Ratings'!$J$7,IF(AND(O1808&lt;='Product Ratings'!$M$8,O1808&gt;='Product Ratings'!$L$8),'Product Ratings'!$J$8,IF(O1808&gt;='Product Ratings'!$L$9,'Product Ratings'!$J$9)))))</f>
        <v>3</v>
      </c>
      <c r="U1808" s="99" t="b">
        <f>IF(AND(N1808&lt;='Product Ratings'!$R$5,N1808&gt;='Product Ratings'!$Q$5),'Product Ratings'!$O$5,IF(AND(N1808&lt;='Product Ratings'!$R$6,N1808&gt;='Product Ratings'!$Q$6),'Product Ratings'!$O$6,IF(AND(N1808&lt;='Product Ratings'!$R$7,N1808&gt;='Product Ratings'!$Q$7),'Product Ratings'!$O$7,IF(AND(N1808&lt;='Product Ratings'!$R$8,N1808&gt;='Product Ratings'!$Q$8),'Product Ratings'!$O$8,IF(N1808&gt;='Product Ratings'!$Q$9,'Product Ratings'!$O$9)))))</f>
        <v>0</v>
      </c>
      <c r="V1808" s="99">
        <f>IF(AND(P1808&lt;='Product Ratings'!$V$5,P1808&gt;='Product Ratings'!$U$5),'Product Ratings'!$S$5,IF(AND(P1808&lt;='Product Ratings'!$V$6,P1808&gt;='Product Ratings'!$U$6),'Product Ratings'!$S$6,IF(AND(P1808&lt;='Product Ratings'!$V$7,P1808&gt;='Product Ratings'!$U$7),'Product Ratings'!$S$7,IF(AND(P1808&lt;='Product Ratings'!$V$8,P1808&gt;='Product Ratings'!$U$8),'Product Ratings'!$S$8,IF(P1808&gt;='Product Ratings'!$U$9,'Product Ratings'!$S$9)))))</f>
        <v>5</v>
      </c>
      <c r="W1808" s="135">
        <f t="shared" si="6"/>
        <v>11</v>
      </c>
      <c r="X1808" s="90"/>
      <c r="Y1808" s="90"/>
      <c r="Z1808" s="90"/>
      <c r="AA1808" s="90"/>
      <c r="AB1808" s="90"/>
    </row>
    <row r="1809" ht="12.75" customHeight="1">
      <c r="A1809" s="87"/>
      <c r="B1809" s="90"/>
      <c r="C1809" s="90"/>
      <c r="D1809" s="126">
        <v>3.0</v>
      </c>
      <c r="E1809" s="127">
        <v>168.43</v>
      </c>
      <c r="F1809" s="128">
        <f t="shared" si="7"/>
        <v>109.4795</v>
      </c>
      <c r="G1809" s="129">
        <f t="shared" si="1"/>
        <v>58.9505</v>
      </c>
      <c r="H1809" s="130">
        <f t="shared" si="2"/>
        <v>0.35</v>
      </c>
      <c r="I1809" s="131">
        <v>44357.0</v>
      </c>
      <c r="J1809" s="132">
        <v>44393.0</v>
      </c>
      <c r="K1809" s="123"/>
      <c r="L1809" s="90"/>
      <c r="M1809" s="133">
        <f t="shared" si="3"/>
        <v>56.14333333</v>
      </c>
      <c r="N1809" s="99"/>
      <c r="O1809" s="133">
        <f t="shared" si="5"/>
        <v>36.49316667</v>
      </c>
      <c r="P1809" s="134">
        <v>0.67</v>
      </c>
      <c r="Q1809" s="90"/>
      <c r="R1809" s="99">
        <f>IF(AND(H1809&lt;='Product Ratings'!$E$5,H1809&gt;='Product Ratings'!$D$5),'Product Ratings'!$C$5,IF(AND(H1809&lt;='Product Ratings'!$E$6,H1809&gt;='Product Ratings'!$D$6),'Product Ratings'!$C$6,IF(AND(H1809&lt;='Product Ratings'!$E$7,H1809&gt;='Product Ratings'!$D$7),'Product Ratings'!$C$7,IF(AND(H1809&lt;='Product Ratings'!$E$8,H1809&gt;='Product Ratings'!$D$8),'Product Ratings'!$C$8,IF(H1809&gt;='Product Ratings'!$D$9,'Product Ratings'!$C$9)))))</f>
        <v>2</v>
      </c>
      <c r="S1809" s="99">
        <f>IF(AND(D1809&lt;='Product Ratings'!$I$5,D1809&gt;='Product Ratings'!$H$5),'Product Ratings'!$F$5,IF(AND(D1809&lt;='Product Ratings'!$I$6,D1809&gt;='Product Ratings'!$H$6),'Product Ratings'!$F$6,IF(AND(D1809&lt;='Product Ratings'!$I$7,I1809&gt;='Product Ratings'!$H$7),'Product Ratings'!$F$7,IF(AND(D1809&lt;='Product Ratings'!$I$8,D1809&gt;='Product Ratings'!$H$8),'Product Ratings'!$F$8,IF(D1809&gt;='Product Ratings'!$H$9,'Product Ratings'!$F$9)))))</f>
        <v>1</v>
      </c>
      <c r="T1809" s="99">
        <f>IF(AND(O1809&lt;='Product Ratings'!$M$5,O1809&gt;='Product Ratings'!$L$5),'Product Ratings'!$J$5,IF(AND(O1809&lt;='Product Ratings'!$M$6,O1809&gt;='Product Ratings'!$L$6),'Product Ratings'!$J$6,IF(AND(O1809&lt;='Product Ratings'!$M$7,O1809&gt;='Product Ratings'!$L$7),'Product Ratings'!$J$7,IF(AND(O1809&lt;='Product Ratings'!$M$8,O1809&gt;='Product Ratings'!$L$8),'Product Ratings'!$J$8,IF(O1809&gt;='Product Ratings'!$L$9,'Product Ratings'!$J$9)))))</f>
        <v>4</v>
      </c>
      <c r="U1809" s="99" t="b">
        <f>IF(AND(N1809&lt;='Product Ratings'!$R$5,N1809&gt;='Product Ratings'!$Q$5),'Product Ratings'!$O$5,IF(AND(N1809&lt;='Product Ratings'!$R$6,N1809&gt;='Product Ratings'!$Q$6),'Product Ratings'!$O$6,IF(AND(N1809&lt;='Product Ratings'!$R$7,N1809&gt;='Product Ratings'!$Q$7),'Product Ratings'!$O$7,IF(AND(N1809&lt;='Product Ratings'!$R$8,N1809&gt;='Product Ratings'!$Q$8),'Product Ratings'!$O$8,IF(N1809&gt;='Product Ratings'!$Q$9,'Product Ratings'!$O$9)))))</f>
        <v>0</v>
      </c>
      <c r="V1809" s="99">
        <f>IF(AND(P1809&lt;='Product Ratings'!$V$5,P1809&gt;='Product Ratings'!$U$5),'Product Ratings'!$S$5,IF(AND(P1809&lt;='Product Ratings'!$V$6,P1809&gt;='Product Ratings'!$U$6),'Product Ratings'!$S$6,IF(AND(P1809&lt;='Product Ratings'!$V$7,P1809&gt;='Product Ratings'!$U$7),'Product Ratings'!$S$7,IF(AND(P1809&lt;='Product Ratings'!$V$8,P1809&gt;='Product Ratings'!$U$8),'Product Ratings'!$S$8,IF(P1809&gt;='Product Ratings'!$U$9,'Product Ratings'!$S$9)))))</f>
        <v>5</v>
      </c>
      <c r="W1809" s="135">
        <f t="shared" si="6"/>
        <v>12</v>
      </c>
      <c r="X1809" s="90"/>
      <c r="Y1809" s="90"/>
      <c r="Z1809" s="90"/>
      <c r="AA1809" s="90"/>
      <c r="AB1809" s="90"/>
    </row>
    <row r="1810" ht="12.75" customHeight="1">
      <c r="A1810" s="87"/>
      <c r="B1810" s="90"/>
      <c r="C1810" s="90"/>
      <c r="D1810" s="126">
        <v>4.0</v>
      </c>
      <c r="E1810" s="127">
        <v>3560.0</v>
      </c>
      <c r="F1810" s="128">
        <f t="shared" si="7"/>
        <v>2314</v>
      </c>
      <c r="G1810" s="129">
        <f t="shared" si="1"/>
        <v>1246</v>
      </c>
      <c r="H1810" s="130">
        <f t="shared" si="2"/>
        <v>0.35</v>
      </c>
      <c r="I1810" s="131">
        <v>44358.0</v>
      </c>
      <c r="J1810" s="132">
        <v>44394.0</v>
      </c>
      <c r="K1810" s="123"/>
      <c r="L1810" s="90"/>
      <c r="M1810" s="133">
        <f t="shared" si="3"/>
        <v>890</v>
      </c>
      <c r="N1810" s="99"/>
      <c r="O1810" s="133">
        <f t="shared" si="5"/>
        <v>578.5</v>
      </c>
      <c r="P1810" s="134">
        <v>0.71</v>
      </c>
      <c r="Q1810" s="90"/>
      <c r="R1810" s="99">
        <f>IF(AND(H1810&lt;='Product Ratings'!$E$5,H1810&gt;='Product Ratings'!$D$5),'Product Ratings'!$C$5,IF(AND(H1810&lt;='Product Ratings'!$E$6,H1810&gt;='Product Ratings'!$D$6),'Product Ratings'!$C$6,IF(AND(H1810&lt;='Product Ratings'!$E$7,H1810&gt;='Product Ratings'!$D$7),'Product Ratings'!$C$7,IF(AND(H1810&lt;='Product Ratings'!$E$8,H1810&gt;='Product Ratings'!$D$8),'Product Ratings'!$C$8,IF(H1810&gt;='Product Ratings'!$D$9,'Product Ratings'!$C$9)))))</f>
        <v>2</v>
      </c>
      <c r="S1810" s="99">
        <f>IF(AND(D1810&lt;='Product Ratings'!$I$5,D1810&gt;='Product Ratings'!$H$5),'Product Ratings'!$F$5,IF(AND(D1810&lt;='Product Ratings'!$I$6,D1810&gt;='Product Ratings'!$H$6),'Product Ratings'!$F$6,IF(AND(D1810&lt;='Product Ratings'!$I$7,I1810&gt;='Product Ratings'!$H$7),'Product Ratings'!$F$7,IF(AND(D1810&lt;='Product Ratings'!$I$8,D1810&gt;='Product Ratings'!$H$8),'Product Ratings'!$F$8,IF(D1810&gt;='Product Ratings'!$H$9,'Product Ratings'!$F$9)))))</f>
        <v>1</v>
      </c>
      <c r="T1810" s="99">
        <f>IF(AND(O1810&lt;='Product Ratings'!$M$5,O1810&gt;='Product Ratings'!$L$5),'Product Ratings'!$J$5,IF(AND(O1810&lt;='Product Ratings'!$M$6,O1810&gt;='Product Ratings'!$L$6),'Product Ratings'!$J$6,IF(AND(O1810&lt;='Product Ratings'!$M$7,O1810&gt;='Product Ratings'!$L$7),'Product Ratings'!$J$7,IF(AND(O1810&lt;='Product Ratings'!$M$8,O1810&gt;='Product Ratings'!$L$8),'Product Ratings'!$J$8,IF(O1810&gt;='Product Ratings'!$L$9,'Product Ratings'!$J$9)))))</f>
        <v>1</v>
      </c>
      <c r="U1810" s="99" t="b">
        <f>IF(AND(N1810&lt;='Product Ratings'!$R$5,N1810&gt;='Product Ratings'!$Q$5),'Product Ratings'!$O$5,IF(AND(N1810&lt;='Product Ratings'!$R$6,N1810&gt;='Product Ratings'!$Q$6),'Product Ratings'!$O$6,IF(AND(N1810&lt;='Product Ratings'!$R$7,N1810&gt;='Product Ratings'!$Q$7),'Product Ratings'!$O$7,IF(AND(N1810&lt;='Product Ratings'!$R$8,N1810&gt;='Product Ratings'!$Q$8),'Product Ratings'!$O$8,IF(N1810&gt;='Product Ratings'!$Q$9,'Product Ratings'!$O$9)))))</f>
        <v>0</v>
      </c>
      <c r="V1810" s="99">
        <f>IF(AND(P1810&lt;='Product Ratings'!$V$5,P1810&gt;='Product Ratings'!$U$5),'Product Ratings'!$S$5,IF(AND(P1810&lt;='Product Ratings'!$V$6,P1810&gt;='Product Ratings'!$U$6),'Product Ratings'!$S$6,IF(AND(P1810&lt;='Product Ratings'!$V$7,P1810&gt;='Product Ratings'!$U$7),'Product Ratings'!$S$7,IF(AND(P1810&lt;='Product Ratings'!$V$8,P1810&gt;='Product Ratings'!$U$8),'Product Ratings'!$S$8,IF(P1810&gt;='Product Ratings'!$U$9,'Product Ratings'!$S$9)))))</f>
        <v>5</v>
      </c>
      <c r="W1810" s="135">
        <f t="shared" si="6"/>
        <v>9</v>
      </c>
      <c r="X1810" s="90"/>
      <c r="Y1810" s="90"/>
      <c r="Z1810" s="90"/>
      <c r="AA1810" s="90"/>
      <c r="AB1810" s="90"/>
    </row>
    <row r="1811" ht="12.75" customHeight="1">
      <c r="A1811" s="87"/>
      <c r="B1811" s="90"/>
      <c r="C1811" s="90"/>
      <c r="D1811" s="126">
        <v>5.0</v>
      </c>
      <c r="E1811" s="127">
        <v>89.3</v>
      </c>
      <c r="F1811" s="128">
        <f t="shared" si="7"/>
        <v>58.045</v>
      </c>
      <c r="G1811" s="129">
        <f t="shared" si="1"/>
        <v>31.255</v>
      </c>
      <c r="H1811" s="130">
        <f t="shared" si="2"/>
        <v>0.35</v>
      </c>
      <c r="I1811" s="131">
        <v>44359.0</v>
      </c>
      <c r="J1811" s="132">
        <v>44395.0</v>
      </c>
      <c r="K1811" s="123"/>
      <c r="L1811" s="90"/>
      <c r="M1811" s="133">
        <f t="shared" si="3"/>
        <v>17.86</v>
      </c>
      <c r="N1811" s="99"/>
      <c r="O1811" s="133">
        <f t="shared" si="5"/>
        <v>11.609</v>
      </c>
      <c r="P1811" s="134">
        <v>0.92</v>
      </c>
      <c r="Q1811" s="90"/>
      <c r="R1811" s="99">
        <f>IF(AND(H1811&lt;='Product Ratings'!$E$5,H1811&gt;='Product Ratings'!$D$5),'Product Ratings'!$C$5,IF(AND(H1811&lt;='Product Ratings'!$E$6,H1811&gt;='Product Ratings'!$D$6),'Product Ratings'!$C$6,IF(AND(H1811&lt;='Product Ratings'!$E$7,H1811&gt;='Product Ratings'!$D$7),'Product Ratings'!$C$7,IF(AND(H1811&lt;='Product Ratings'!$E$8,H1811&gt;='Product Ratings'!$D$8),'Product Ratings'!$C$8,IF(H1811&gt;='Product Ratings'!$D$9,'Product Ratings'!$C$9)))))</f>
        <v>2</v>
      </c>
      <c r="S1811" s="99">
        <f>IF(AND(D1811&lt;='Product Ratings'!$I$5,D1811&gt;='Product Ratings'!$H$5),'Product Ratings'!$F$5,IF(AND(D1811&lt;='Product Ratings'!$I$6,D1811&gt;='Product Ratings'!$H$6),'Product Ratings'!$F$6,IF(AND(D1811&lt;='Product Ratings'!$I$7,I1811&gt;='Product Ratings'!$H$7),'Product Ratings'!$F$7,IF(AND(D1811&lt;='Product Ratings'!$I$8,D1811&gt;='Product Ratings'!$H$8),'Product Ratings'!$F$8,IF(D1811&gt;='Product Ratings'!$H$9,'Product Ratings'!$F$9)))))</f>
        <v>1</v>
      </c>
      <c r="T1811" s="99">
        <f>IF(AND(O1811&lt;='Product Ratings'!$M$5,O1811&gt;='Product Ratings'!$L$5),'Product Ratings'!$J$5,IF(AND(O1811&lt;='Product Ratings'!$M$6,O1811&gt;='Product Ratings'!$L$6),'Product Ratings'!$J$6,IF(AND(O1811&lt;='Product Ratings'!$M$7,O1811&gt;='Product Ratings'!$L$7),'Product Ratings'!$J$7,IF(AND(O1811&lt;='Product Ratings'!$M$8,O1811&gt;='Product Ratings'!$L$8),'Product Ratings'!$J$8,IF(O1811&gt;='Product Ratings'!$L$9,'Product Ratings'!$J$9)))))</f>
        <v>5</v>
      </c>
      <c r="U1811" s="99" t="b">
        <f>IF(AND(N1811&lt;='Product Ratings'!$R$5,N1811&gt;='Product Ratings'!$Q$5),'Product Ratings'!$O$5,IF(AND(N1811&lt;='Product Ratings'!$R$6,N1811&gt;='Product Ratings'!$Q$6),'Product Ratings'!$O$6,IF(AND(N1811&lt;='Product Ratings'!$R$7,N1811&gt;='Product Ratings'!$Q$7),'Product Ratings'!$O$7,IF(AND(N1811&lt;='Product Ratings'!$R$8,N1811&gt;='Product Ratings'!$Q$8),'Product Ratings'!$O$8,IF(N1811&gt;='Product Ratings'!$Q$9,'Product Ratings'!$O$9)))))</f>
        <v>0</v>
      </c>
      <c r="V1811" s="99">
        <f>IF(AND(P1811&lt;='Product Ratings'!$V$5,P1811&gt;='Product Ratings'!$U$5),'Product Ratings'!$S$5,IF(AND(P1811&lt;='Product Ratings'!$V$6,P1811&gt;='Product Ratings'!$U$6),'Product Ratings'!$S$6,IF(AND(P1811&lt;='Product Ratings'!$V$7,P1811&gt;='Product Ratings'!$U$7),'Product Ratings'!$S$7,IF(AND(P1811&lt;='Product Ratings'!$V$8,P1811&gt;='Product Ratings'!$U$8),'Product Ratings'!$S$8,IF(P1811&gt;='Product Ratings'!$U$9,'Product Ratings'!$S$9)))))</f>
        <v>5</v>
      </c>
      <c r="W1811" s="135">
        <f t="shared" si="6"/>
        <v>13</v>
      </c>
      <c r="X1811" s="90"/>
      <c r="Y1811" s="90"/>
      <c r="Z1811" s="90"/>
      <c r="AA1811" s="90"/>
      <c r="AB1811" s="90"/>
    </row>
    <row r="1812" ht="12.75" customHeight="1">
      <c r="A1812" s="87"/>
      <c r="B1812" s="90"/>
      <c r="C1812" s="90"/>
      <c r="D1812" s="126">
        <v>6.0</v>
      </c>
      <c r="E1812" s="127">
        <v>46.65</v>
      </c>
      <c r="F1812" s="128">
        <f t="shared" si="7"/>
        <v>30.3225</v>
      </c>
      <c r="G1812" s="129">
        <f t="shared" si="1"/>
        <v>16.3275</v>
      </c>
      <c r="H1812" s="130">
        <f t="shared" si="2"/>
        <v>0.35</v>
      </c>
      <c r="I1812" s="131">
        <v>44360.0</v>
      </c>
      <c r="J1812" s="132">
        <v>44396.0</v>
      </c>
      <c r="K1812" s="123"/>
      <c r="L1812" s="90"/>
      <c r="M1812" s="133">
        <f t="shared" si="3"/>
        <v>7.775</v>
      </c>
      <c r="N1812" s="99"/>
      <c r="O1812" s="133">
        <f t="shared" si="5"/>
        <v>5.05375</v>
      </c>
      <c r="P1812" s="134">
        <v>0.26</v>
      </c>
      <c r="Q1812" s="90"/>
      <c r="R1812" s="99">
        <f>IF(AND(H1812&lt;='Product Ratings'!$E$5,H1812&gt;='Product Ratings'!$D$5),'Product Ratings'!$C$5,IF(AND(H1812&lt;='Product Ratings'!$E$6,H1812&gt;='Product Ratings'!$D$6),'Product Ratings'!$C$6,IF(AND(H1812&lt;='Product Ratings'!$E$7,H1812&gt;='Product Ratings'!$D$7),'Product Ratings'!$C$7,IF(AND(H1812&lt;='Product Ratings'!$E$8,H1812&gt;='Product Ratings'!$D$8),'Product Ratings'!$C$8,IF(H1812&gt;='Product Ratings'!$D$9,'Product Ratings'!$C$9)))))</f>
        <v>2</v>
      </c>
      <c r="S1812" s="99">
        <f>IF(AND(D1812&lt;='Product Ratings'!$I$5,D1812&gt;='Product Ratings'!$H$5),'Product Ratings'!$F$5,IF(AND(D1812&lt;='Product Ratings'!$I$6,D1812&gt;='Product Ratings'!$H$6),'Product Ratings'!$F$6,IF(AND(D1812&lt;='Product Ratings'!$I$7,I1812&gt;='Product Ratings'!$H$7),'Product Ratings'!$F$7,IF(AND(D1812&lt;='Product Ratings'!$I$8,D1812&gt;='Product Ratings'!$H$8),'Product Ratings'!$F$8,IF(D1812&gt;='Product Ratings'!$H$9,'Product Ratings'!$F$9)))))</f>
        <v>2</v>
      </c>
      <c r="T1812" s="99">
        <f>IF(AND(O1812&lt;='Product Ratings'!$M$5,O1812&gt;='Product Ratings'!$L$5),'Product Ratings'!$J$5,IF(AND(O1812&lt;='Product Ratings'!$M$6,O1812&gt;='Product Ratings'!$L$6),'Product Ratings'!$J$6,IF(AND(O1812&lt;='Product Ratings'!$M$7,O1812&gt;='Product Ratings'!$L$7),'Product Ratings'!$J$7,IF(AND(O1812&lt;='Product Ratings'!$M$8,O1812&gt;='Product Ratings'!$L$8),'Product Ratings'!$J$8,IF(O1812&gt;='Product Ratings'!$L$9,'Product Ratings'!$J$9)))))</f>
        <v>5</v>
      </c>
      <c r="U1812" s="99" t="b">
        <f>IF(AND(N1812&lt;='Product Ratings'!$R$5,N1812&gt;='Product Ratings'!$Q$5),'Product Ratings'!$O$5,IF(AND(N1812&lt;='Product Ratings'!$R$6,N1812&gt;='Product Ratings'!$Q$6),'Product Ratings'!$O$6,IF(AND(N1812&lt;='Product Ratings'!$R$7,N1812&gt;='Product Ratings'!$Q$7),'Product Ratings'!$O$7,IF(AND(N1812&lt;='Product Ratings'!$R$8,N1812&gt;='Product Ratings'!$Q$8),'Product Ratings'!$O$8,IF(N1812&gt;='Product Ratings'!$Q$9,'Product Ratings'!$O$9)))))</f>
        <v>0</v>
      </c>
      <c r="V1812" s="99">
        <f>IF(AND(P1812&lt;='Product Ratings'!$V$5,P1812&gt;='Product Ratings'!$U$5),'Product Ratings'!$S$5,IF(AND(P1812&lt;='Product Ratings'!$V$6,P1812&gt;='Product Ratings'!$U$6),'Product Ratings'!$S$6,IF(AND(P1812&lt;='Product Ratings'!$V$7,P1812&gt;='Product Ratings'!$U$7),'Product Ratings'!$S$7,IF(AND(P1812&lt;='Product Ratings'!$V$8,P1812&gt;='Product Ratings'!$U$8),'Product Ratings'!$S$8,IF(P1812&gt;='Product Ratings'!$U$9,'Product Ratings'!$S$9)))))</f>
        <v>3</v>
      </c>
      <c r="W1812" s="135">
        <f t="shared" si="6"/>
        <v>12</v>
      </c>
      <c r="X1812" s="90"/>
      <c r="Y1812" s="90"/>
      <c r="Z1812" s="90"/>
      <c r="AA1812" s="90"/>
      <c r="AB1812" s="90"/>
    </row>
    <row r="1813" ht="12.75" customHeight="1">
      <c r="A1813" s="87"/>
      <c r="B1813" s="90"/>
      <c r="C1813" s="90"/>
      <c r="D1813" s="126">
        <v>1.0</v>
      </c>
      <c r="E1813" s="127">
        <v>169.3</v>
      </c>
      <c r="F1813" s="128">
        <f t="shared" si="7"/>
        <v>110.045</v>
      </c>
      <c r="G1813" s="129">
        <f t="shared" si="1"/>
        <v>59.255</v>
      </c>
      <c r="H1813" s="130">
        <f t="shared" si="2"/>
        <v>0.35</v>
      </c>
      <c r="I1813" s="131">
        <v>44361.0</v>
      </c>
      <c r="J1813" s="132">
        <v>44397.0</v>
      </c>
      <c r="K1813" s="123"/>
      <c r="L1813" s="90"/>
      <c r="M1813" s="133">
        <f t="shared" si="3"/>
        <v>169.3</v>
      </c>
      <c r="N1813" s="99"/>
      <c r="O1813" s="133">
        <f t="shared" si="5"/>
        <v>110.045</v>
      </c>
      <c r="P1813" s="134">
        <v>0.15</v>
      </c>
      <c r="Q1813" s="90"/>
      <c r="R1813" s="99">
        <f>IF(AND(H1813&lt;='Product Ratings'!$E$5,H1813&gt;='Product Ratings'!$D$5),'Product Ratings'!$C$5,IF(AND(H1813&lt;='Product Ratings'!$E$6,H1813&gt;='Product Ratings'!$D$6),'Product Ratings'!$C$6,IF(AND(H1813&lt;='Product Ratings'!$E$7,H1813&gt;='Product Ratings'!$D$7),'Product Ratings'!$C$7,IF(AND(H1813&lt;='Product Ratings'!$E$8,H1813&gt;='Product Ratings'!$D$8),'Product Ratings'!$C$8,IF(H1813&gt;='Product Ratings'!$D$9,'Product Ratings'!$C$9)))))</f>
        <v>2</v>
      </c>
      <c r="S1813" s="99">
        <f>IF(AND(D1813&lt;='Product Ratings'!$I$5,D1813&gt;='Product Ratings'!$H$5),'Product Ratings'!$F$5,IF(AND(D1813&lt;='Product Ratings'!$I$6,D1813&gt;='Product Ratings'!$H$6),'Product Ratings'!$F$6,IF(AND(D1813&lt;='Product Ratings'!$I$7,I1813&gt;='Product Ratings'!$H$7),'Product Ratings'!$F$7,IF(AND(D1813&lt;='Product Ratings'!$I$8,D1813&gt;='Product Ratings'!$H$8),'Product Ratings'!$F$8,IF(D1813&gt;='Product Ratings'!$H$9,'Product Ratings'!$F$9)))))</f>
        <v>1</v>
      </c>
      <c r="T1813" s="99">
        <f>IF(AND(O1813&lt;='Product Ratings'!$M$5,O1813&gt;='Product Ratings'!$L$5),'Product Ratings'!$J$5,IF(AND(O1813&lt;='Product Ratings'!$M$6,O1813&gt;='Product Ratings'!$L$6),'Product Ratings'!$J$6,IF(AND(O1813&lt;='Product Ratings'!$M$7,O1813&gt;='Product Ratings'!$L$7),'Product Ratings'!$J$7,IF(AND(O1813&lt;='Product Ratings'!$M$8,O1813&gt;='Product Ratings'!$L$8),'Product Ratings'!$J$8,IF(O1813&gt;='Product Ratings'!$L$9,'Product Ratings'!$J$9)))))</f>
        <v>2</v>
      </c>
      <c r="U1813" s="99" t="b">
        <f>IF(AND(N1813&lt;='Product Ratings'!$R$5,N1813&gt;='Product Ratings'!$Q$5),'Product Ratings'!$O$5,IF(AND(N1813&lt;='Product Ratings'!$R$6,N1813&gt;='Product Ratings'!$Q$6),'Product Ratings'!$O$6,IF(AND(N1813&lt;='Product Ratings'!$R$7,N1813&gt;='Product Ratings'!$Q$7),'Product Ratings'!$O$7,IF(AND(N1813&lt;='Product Ratings'!$R$8,N1813&gt;='Product Ratings'!$Q$8),'Product Ratings'!$O$8,IF(N1813&gt;='Product Ratings'!$Q$9,'Product Ratings'!$O$9)))))</f>
        <v>0</v>
      </c>
      <c r="V1813" s="99">
        <f>IF(AND(P1813&lt;='Product Ratings'!$V$5,P1813&gt;='Product Ratings'!$U$5),'Product Ratings'!$S$5,IF(AND(P1813&lt;='Product Ratings'!$V$6,P1813&gt;='Product Ratings'!$U$6),'Product Ratings'!$S$6,IF(AND(P1813&lt;='Product Ratings'!$V$7,P1813&gt;='Product Ratings'!$U$7),'Product Ratings'!$S$7,IF(AND(P1813&lt;='Product Ratings'!$V$8,P1813&gt;='Product Ratings'!$U$8),'Product Ratings'!$S$8,IF(P1813&gt;='Product Ratings'!$U$9,'Product Ratings'!$S$9)))))</f>
        <v>3</v>
      </c>
      <c r="W1813" s="135">
        <f t="shared" si="6"/>
        <v>8</v>
      </c>
      <c r="X1813" s="90"/>
      <c r="Y1813" s="90"/>
      <c r="Z1813" s="90"/>
      <c r="AA1813" s="90"/>
      <c r="AB1813" s="90"/>
    </row>
    <row r="1814" ht="12.75" customHeight="1">
      <c r="A1814" s="87"/>
      <c r="B1814" s="90"/>
      <c r="C1814" s="90"/>
      <c r="D1814" s="126">
        <v>2.0</v>
      </c>
      <c r="E1814" s="127">
        <v>139.39</v>
      </c>
      <c r="F1814" s="128">
        <f t="shared" si="7"/>
        <v>90.6035</v>
      </c>
      <c r="G1814" s="129">
        <f t="shared" si="1"/>
        <v>48.7865</v>
      </c>
      <c r="H1814" s="130">
        <f t="shared" si="2"/>
        <v>0.35</v>
      </c>
      <c r="I1814" s="131">
        <v>44362.0</v>
      </c>
      <c r="J1814" s="132">
        <v>44398.0</v>
      </c>
      <c r="K1814" s="123"/>
      <c r="L1814" s="90"/>
      <c r="M1814" s="133">
        <f t="shared" si="3"/>
        <v>69.695</v>
      </c>
      <c r="N1814" s="99"/>
      <c r="O1814" s="133">
        <f t="shared" si="5"/>
        <v>45.30175</v>
      </c>
      <c r="P1814" s="134">
        <v>0.34</v>
      </c>
      <c r="Q1814" s="90"/>
      <c r="R1814" s="99">
        <f>IF(AND(H1814&lt;='Product Ratings'!$E$5,H1814&gt;='Product Ratings'!$D$5),'Product Ratings'!$C$5,IF(AND(H1814&lt;='Product Ratings'!$E$6,H1814&gt;='Product Ratings'!$D$6),'Product Ratings'!$C$6,IF(AND(H1814&lt;='Product Ratings'!$E$7,H1814&gt;='Product Ratings'!$D$7),'Product Ratings'!$C$7,IF(AND(H1814&lt;='Product Ratings'!$E$8,H1814&gt;='Product Ratings'!$D$8),'Product Ratings'!$C$8,IF(H1814&gt;='Product Ratings'!$D$9,'Product Ratings'!$C$9)))))</f>
        <v>2</v>
      </c>
      <c r="S1814" s="99">
        <f>IF(AND(D1814&lt;='Product Ratings'!$I$5,D1814&gt;='Product Ratings'!$H$5),'Product Ratings'!$F$5,IF(AND(D1814&lt;='Product Ratings'!$I$6,D1814&gt;='Product Ratings'!$H$6),'Product Ratings'!$F$6,IF(AND(D1814&lt;='Product Ratings'!$I$7,I1814&gt;='Product Ratings'!$H$7),'Product Ratings'!$F$7,IF(AND(D1814&lt;='Product Ratings'!$I$8,D1814&gt;='Product Ratings'!$H$8),'Product Ratings'!$F$8,IF(D1814&gt;='Product Ratings'!$H$9,'Product Ratings'!$F$9)))))</f>
        <v>1</v>
      </c>
      <c r="T1814" s="99">
        <f>IF(AND(O1814&lt;='Product Ratings'!$M$5,O1814&gt;='Product Ratings'!$L$5),'Product Ratings'!$J$5,IF(AND(O1814&lt;='Product Ratings'!$M$6,O1814&gt;='Product Ratings'!$L$6),'Product Ratings'!$J$6,IF(AND(O1814&lt;='Product Ratings'!$M$7,O1814&gt;='Product Ratings'!$L$7),'Product Ratings'!$J$7,IF(AND(O1814&lt;='Product Ratings'!$M$8,O1814&gt;='Product Ratings'!$L$8),'Product Ratings'!$J$8,IF(O1814&gt;='Product Ratings'!$L$9,'Product Ratings'!$J$9)))))</f>
        <v>3</v>
      </c>
      <c r="U1814" s="99" t="b">
        <f>IF(AND(N1814&lt;='Product Ratings'!$R$5,N1814&gt;='Product Ratings'!$Q$5),'Product Ratings'!$O$5,IF(AND(N1814&lt;='Product Ratings'!$R$6,N1814&gt;='Product Ratings'!$Q$6),'Product Ratings'!$O$6,IF(AND(N1814&lt;='Product Ratings'!$R$7,N1814&gt;='Product Ratings'!$Q$7),'Product Ratings'!$O$7,IF(AND(N1814&lt;='Product Ratings'!$R$8,N1814&gt;='Product Ratings'!$Q$8),'Product Ratings'!$O$8,IF(N1814&gt;='Product Ratings'!$Q$9,'Product Ratings'!$O$9)))))</f>
        <v>0</v>
      </c>
      <c r="V1814" s="99">
        <f>IF(AND(P1814&lt;='Product Ratings'!$V$5,P1814&gt;='Product Ratings'!$U$5),'Product Ratings'!$S$5,IF(AND(P1814&lt;='Product Ratings'!$V$6,P1814&gt;='Product Ratings'!$U$6),'Product Ratings'!$S$6,IF(AND(P1814&lt;='Product Ratings'!$V$7,P1814&gt;='Product Ratings'!$U$7),'Product Ratings'!$S$7,IF(AND(P1814&lt;='Product Ratings'!$V$8,P1814&gt;='Product Ratings'!$U$8),'Product Ratings'!$S$8,IF(P1814&gt;='Product Ratings'!$U$9,'Product Ratings'!$S$9)))))</f>
        <v>4</v>
      </c>
      <c r="W1814" s="135">
        <f t="shared" si="6"/>
        <v>10</v>
      </c>
      <c r="X1814" s="90"/>
      <c r="Y1814" s="90"/>
      <c r="Z1814" s="90"/>
      <c r="AA1814" s="90"/>
      <c r="AB1814" s="90"/>
    </row>
    <row r="1815" ht="12.75" customHeight="1">
      <c r="A1815" s="87"/>
      <c r="B1815" s="90"/>
      <c r="C1815" s="90"/>
      <c r="D1815" s="126">
        <v>3.0</v>
      </c>
      <c r="E1815" s="127">
        <v>138.96</v>
      </c>
      <c r="F1815" s="128">
        <f t="shared" si="7"/>
        <v>90.324</v>
      </c>
      <c r="G1815" s="129">
        <f t="shared" si="1"/>
        <v>48.636</v>
      </c>
      <c r="H1815" s="130">
        <f t="shared" si="2"/>
        <v>0.35</v>
      </c>
      <c r="I1815" s="131">
        <v>44363.0</v>
      </c>
      <c r="J1815" s="132">
        <v>44399.0</v>
      </c>
      <c r="K1815" s="123"/>
      <c r="L1815" s="90"/>
      <c r="M1815" s="133">
        <f t="shared" si="3"/>
        <v>46.32</v>
      </c>
      <c r="N1815" s="99"/>
      <c r="O1815" s="133">
        <f t="shared" si="5"/>
        <v>30.108</v>
      </c>
      <c r="P1815" s="134">
        <v>0.35</v>
      </c>
      <c r="Q1815" s="90"/>
      <c r="R1815" s="99">
        <f>IF(AND(H1815&lt;='Product Ratings'!$E$5,H1815&gt;='Product Ratings'!$D$5),'Product Ratings'!$C$5,IF(AND(H1815&lt;='Product Ratings'!$E$6,H1815&gt;='Product Ratings'!$D$6),'Product Ratings'!$C$6,IF(AND(H1815&lt;='Product Ratings'!$E$7,H1815&gt;='Product Ratings'!$D$7),'Product Ratings'!$C$7,IF(AND(H1815&lt;='Product Ratings'!$E$8,H1815&gt;='Product Ratings'!$D$8),'Product Ratings'!$C$8,IF(H1815&gt;='Product Ratings'!$D$9,'Product Ratings'!$C$9)))))</f>
        <v>2</v>
      </c>
      <c r="S1815" s="99">
        <f>IF(AND(D1815&lt;='Product Ratings'!$I$5,D1815&gt;='Product Ratings'!$H$5),'Product Ratings'!$F$5,IF(AND(D1815&lt;='Product Ratings'!$I$6,D1815&gt;='Product Ratings'!$H$6),'Product Ratings'!$F$6,IF(AND(D1815&lt;='Product Ratings'!$I$7,I1815&gt;='Product Ratings'!$H$7),'Product Ratings'!$F$7,IF(AND(D1815&lt;='Product Ratings'!$I$8,D1815&gt;='Product Ratings'!$H$8),'Product Ratings'!$F$8,IF(D1815&gt;='Product Ratings'!$H$9,'Product Ratings'!$F$9)))))</f>
        <v>1</v>
      </c>
      <c r="T1815" s="99">
        <f>IF(AND(O1815&lt;='Product Ratings'!$M$5,O1815&gt;='Product Ratings'!$L$5),'Product Ratings'!$J$5,IF(AND(O1815&lt;='Product Ratings'!$M$6,O1815&gt;='Product Ratings'!$L$6),'Product Ratings'!$J$6,IF(AND(O1815&lt;='Product Ratings'!$M$7,O1815&gt;='Product Ratings'!$L$7),'Product Ratings'!$J$7,IF(AND(O1815&lt;='Product Ratings'!$M$8,O1815&gt;='Product Ratings'!$L$8),'Product Ratings'!$J$8,IF(O1815&gt;='Product Ratings'!$L$9,'Product Ratings'!$J$9)))))</f>
        <v>4</v>
      </c>
      <c r="U1815" s="99" t="b">
        <f>IF(AND(N1815&lt;='Product Ratings'!$R$5,N1815&gt;='Product Ratings'!$Q$5),'Product Ratings'!$O$5,IF(AND(N1815&lt;='Product Ratings'!$R$6,N1815&gt;='Product Ratings'!$Q$6),'Product Ratings'!$O$6,IF(AND(N1815&lt;='Product Ratings'!$R$7,N1815&gt;='Product Ratings'!$Q$7),'Product Ratings'!$O$7,IF(AND(N1815&lt;='Product Ratings'!$R$8,N1815&gt;='Product Ratings'!$Q$8),'Product Ratings'!$O$8,IF(N1815&gt;='Product Ratings'!$Q$9,'Product Ratings'!$O$9)))))</f>
        <v>0</v>
      </c>
      <c r="V1815" s="99">
        <f>IF(AND(P1815&lt;='Product Ratings'!$V$5,P1815&gt;='Product Ratings'!$U$5),'Product Ratings'!$S$5,IF(AND(P1815&lt;='Product Ratings'!$V$6,P1815&gt;='Product Ratings'!$U$6),'Product Ratings'!$S$6,IF(AND(P1815&lt;='Product Ratings'!$V$7,P1815&gt;='Product Ratings'!$U$7),'Product Ratings'!$S$7,IF(AND(P1815&lt;='Product Ratings'!$V$8,P1815&gt;='Product Ratings'!$U$8),'Product Ratings'!$S$8,IF(P1815&gt;='Product Ratings'!$U$9,'Product Ratings'!$S$9)))))</f>
        <v>4</v>
      </c>
      <c r="W1815" s="135">
        <f t="shared" si="6"/>
        <v>11</v>
      </c>
      <c r="X1815" s="90"/>
      <c r="Y1815" s="90"/>
      <c r="Z1815" s="90"/>
      <c r="AA1815" s="90"/>
      <c r="AB1815" s="90"/>
    </row>
    <row r="1816" ht="12.75" customHeight="1">
      <c r="A1816" s="87"/>
      <c r="B1816" s="90"/>
      <c r="C1816" s="90"/>
      <c r="D1816" s="126">
        <v>4.0</v>
      </c>
      <c r="E1816" s="127">
        <v>79.65</v>
      </c>
      <c r="F1816" s="128">
        <f t="shared" si="7"/>
        <v>51.7725</v>
      </c>
      <c r="G1816" s="129">
        <f t="shared" si="1"/>
        <v>27.8775</v>
      </c>
      <c r="H1816" s="130">
        <f t="shared" si="2"/>
        <v>0.35</v>
      </c>
      <c r="I1816" s="131">
        <v>44364.0</v>
      </c>
      <c r="J1816" s="132">
        <v>44400.0</v>
      </c>
      <c r="K1816" s="123"/>
      <c r="L1816" s="90"/>
      <c r="M1816" s="133">
        <f t="shared" si="3"/>
        <v>19.9125</v>
      </c>
      <c r="N1816" s="99"/>
      <c r="O1816" s="133">
        <f t="shared" si="5"/>
        <v>12.943125</v>
      </c>
      <c r="P1816" s="134">
        <v>0.65</v>
      </c>
      <c r="Q1816" s="90"/>
      <c r="R1816" s="99">
        <f>IF(AND(H1816&lt;='Product Ratings'!$E$5,H1816&gt;='Product Ratings'!$D$5),'Product Ratings'!$C$5,IF(AND(H1816&lt;='Product Ratings'!$E$6,H1816&gt;='Product Ratings'!$D$6),'Product Ratings'!$C$6,IF(AND(H1816&lt;='Product Ratings'!$E$7,H1816&gt;='Product Ratings'!$D$7),'Product Ratings'!$C$7,IF(AND(H1816&lt;='Product Ratings'!$E$8,H1816&gt;='Product Ratings'!$D$8),'Product Ratings'!$C$8,IF(H1816&gt;='Product Ratings'!$D$9,'Product Ratings'!$C$9)))))</f>
        <v>2</v>
      </c>
      <c r="S1816" s="99">
        <f>IF(AND(D1816&lt;='Product Ratings'!$I$5,D1816&gt;='Product Ratings'!$H$5),'Product Ratings'!$F$5,IF(AND(D1816&lt;='Product Ratings'!$I$6,D1816&gt;='Product Ratings'!$H$6),'Product Ratings'!$F$6,IF(AND(D1816&lt;='Product Ratings'!$I$7,I1816&gt;='Product Ratings'!$H$7),'Product Ratings'!$F$7,IF(AND(D1816&lt;='Product Ratings'!$I$8,D1816&gt;='Product Ratings'!$H$8),'Product Ratings'!$F$8,IF(D1816&gt;='Product Ratings'!$H$9,'Product Ratings'!$F$9)))))</f>
        <v>1</v>
      </c>
      <c r="T1816" s="99">
        <f>IF(AND(O1816&lt;='Product Ratings'!$M$5,O1816&gt;='Product Ratings'!$L$5),'Product Ratings'!$J$5,IF(AND(O1816&lt;='Product Ratings'!$M$6,O1816&gt;='Product Ratings'!$L$6),'Product Ratings'!$J$6,IF(AND(O1816&lt;='Product Ratings'!$M$7,O1816&gt;='Product Ratings'!$L$7),'Product Ratings'!$J$7,IF(AND(O1816&lt;='Product Ratings'!$M$8,O1816&gt;='Product Ratings'!$L$8),'Product Ratings'!$J$8,IF(O1816&gt;='Product Ratings'!$L$9,'Product Ratings'!$J$9)))))</f>
        <v>5</v>
      </c>
      <c r="U1816" s="99" t="b">
        <f>IF(AND(N1816&lt;='Product Ratings'!$R$5,N1816&gt;='Product Ratings'!$Q$5),'Product Ratings'!$O$5,IF(AND(N1816&lt;='Product Ratings'!$R$6,N1816&gt;='Product Ratings'!$Q$6),'Product Ratings'!$O$6,IF(AND(N1816&lt;='Product Ratings'!$R$7,N1816&gt;='Product Ratings'!$Q$7),'Product Ratings'!$O$7,IF(AND(N1816&lt;='Product Ratings'!$R$8,N1816&gt;='Product Ratings'!$Q$8),'Product Ratings'!$O$8,IF(N1816&gt;='Product Ratings'!$Q$9,'Product Ratings'!$O$9)))))</f>
        <v>0</v>
      </c>
      <c r="V1816" s="99">
        <f>IF(AND(P1816&lt;='Product Ratings'!$V$5,P1816&gt;='Product Ratings'!$U$5),'Product Ratings'!$S$5,IF(AND(P1816&lt;='Product Ratings'!$V$6,P1816&gt;='Product Ratings'!$U$6),'Product Ratings'!$S$6,IF(AND(P1816&lt;='Product Ratings'!$V$7,P1816&gt;='Product Ratings'!$U$7),'Product Ratings'!$S$7,IF(AND(P1816&lt;='Product Ratings'!$V$8,P1816&gt;='Product Ratings'!$U$8),'Product Ratings'!$S$8,IF(P1816&gt;='Product Ratings'!$U$9,'Product Ratings'!$S$9)))))</f>
        <v>5</v>
      </c>
      <c r="W1816" s="135">
        <f t="shared" si="6"/>
        <v>13</v>
      </c>
      <c r="X1816" s="90"/>
      <c r="Y1816" s="90"/>
      <c r="Z1816" s="90"/>
      <c r="AA1816" s="90"/>
      <c r="AB1816" s="90"/>
    </row>
    <row r="1817" ht="12.75" customHeight="1">
      <c r="A1817" s="87"/>
      <c r="B1817" s="90"/>
      <c r="C1817" s="90"/>
      <c r="D1817" s="126">
        <v>5.0</v>
      </c>
      <c r="E1817" s="127">
        <v>2336.66</v>
      </c>
      <c r="F1817" s="128">
        <f t="shared" si="7"/>
        <v>1518.829</v>
      </c>
      <c r="G1817" s="129">
        <f t="shared" si="1"/>
        <v>817.831</v>
      </c>
      <c r="H1817" s="130">
        <f t="shared" si="2"/>
        <v>0.35</v>
      </c>
      <c r="I1817" s="131">
        <v>44365.0</v>
      </c>
      <c r="J1817" s="132">
        <v>44401.0</v>
      </c>
      <c r="K1817" s="123"/>
      <c r="L1817" s="90"/>
      <c r="M1817" s="133">
        <f t="shared" si="3"/>
        <v>467.332</v>
      </c>
      <c r="N1817" s="99"/>
      <c r="O1817" s="133">
        <f t="shared" si="5"/>
        <v>303.7658</v>
      </c>
      <c r="P1817" s="134">
        <v>0.45</v>
      </c>
      <c r="Q1817" s="90"/>
      <c r="R1817" s="99">
        <f>IF(AND(H1817&lt;='Product Ratings'!$E$5,H1817&gt;='Product Ratings'!$D$5),'Product Ratings'!$C$5,IF(AND(H1817&lt;='Product Ratings'!$E$6,H1817&gt;='Product Ratings'!$D$6),'Product Ratings'!$C$6,IF(AND(H1817&lt;='Product Ratings'!$E$7,H1817&gt;='Product Ratings'!$D$7),'Product Ratings'!$C$7,IF(AND(H1817&lt;='Product Ratings'!$E$8,H1817&gt;='Product Ratings'!$D$8),'Product Ratings'!$C$8,IF(H1817&gt;='Product Ratings'!$D$9,'Product Ratings'!$C$9)))))</f>
        <v>2</v>
      </c>
      <c r="S1817" s="99">
        <f>IF(AND(D1817&lt;='Product Ratings'!$I$5,D1817&gt;='Product Ratings'!$H$5),'Product Ratings'!$F$5,IF(AND(D1817&lt;='Product Ratings'!$I$6,D1817&gt;='Product Ratings'!$H$6),'Product Ratings'!$F$6,IF(AND(D1817&lt;='Product Ratings'!$I$7,I1817&gt;='Product Ratings'!$H$7),'Product Ratings'!$F$7,IF(AND(D1817&lt;='Product Ratings'!$I$8,D1817&gt;='Product Ratings'!$H$8),'Product Ratings'!$F$8,IF(D1817&gt;='Product Ratings'!$H$9,'Product Ratings'!$F$9)))))</f>
        <v>1</v>
      </c>
      <c r="T1817" s="99">
        <f>IF(AND(O1817&lt;='Product Ratings'!$M$5,O1817&gt;='Product Ratings'!$L$5),'Product Ratings'!$J$5,IF(AND(O1817&lt;='Product Ratings'!$M$6,O1817&gt;='Product Ratings'!$L$6),'Product Ratings'!$J$6,IF(AND(O1817&lt;='Product Ratings'!$M$7,O1817&gt;='Product Ratings'!$L$7),'Product Ratings'!$J$7,IF(AND(O1817&lt;='Product Ratings'!$M$8,O1817&gt;='Product Ratings'!$L$8),'Product Ratings'!$J$8,IF(O1817&gt;='Product Ratings'!$L$9,'Product Ratings'!$J$9)))))</f>
        <v>1</v>
      </c>
      <c r="U1817" s="99" t="b">
        <f>IF(AND(N1817&lt;='Product Ratings'!$R$5,N1817&gt;='Product Ratings'!$Q$5),'Product Ratings'!$O$5,IF(AND(N1817&lt;='Product Ratings'!$R$6,N1817&gt;='Product Ratings'!$Q$6),'Product Ratings'!$O$6,IF(AND(N1817&lt;='Product Ratings'!$R$7,N1817&gt;='Product Ratings'!$Q$7),'Product Ratings'!$O$7,IF(AND(N1817&lt;='Product Ratings'!$R$8,N1817&gt;='Product Ratings'!$Q$8),'Product Ratings'!$O$8,IF(N1817&gt;='Product Ratings'!$Q$9,'Product Ratings'!$O$9)))))</f>
        <v>0</v>
      </c>
      <c r="V1817" s="99">
        <f>IF(AND(P1817&lt;='Product Ratings'!$V$5,P1817&gt;='Product Ratings'!$U$5),'Product Ratings'!$S$5,IF(AND(P1817&lt;='Product Ratings'!$V$6,P1817&gt;='Product Ratings'!$U$6),'Product Ratings'!$S$6,IF(AND(P1817&lt;='Product Ratings'!$V$7,P1817&gt;='Product Ratings'!$U$7),'Product Ratings'!$S$7,IF(AND(P1817&lt;='Product Ratings'!$V$8,P1817&gt;='Product Ratings'!$U$8),'Product Ratings'!$S$8,IF(P1817&gt;='Product Ratings'!$U$9,'Product Ratings'!$S$9)))))</f>
        <v>4</v>
      </c>
      <c r="W1817" s="135">
        <f t="shared" si="6"/>
        <v>8</v>
      </c>
      <c r="X1817" s="90"/>
      <c r="Y1817" s="90"/>
      <c r="Z1817" s="90"/>
      <c r="AA1817" s="90"/>
      <c r="AB1817" s="90"/>
    </row>
    <row r="1818" ht="12.75" customHeight="1">
      <c r="A1818" s="87"/>
      <c r="B1818" s="90"/>
      <c r="C1818" s="90"/>
      <c r="D1818" s="126">
        <v>6.0</v>
      </c>
      <c r="E1818" s="127">
        <v>77.75</v>
      </c>
      <c r="F1818" s="128">
        <f t="shared" si="7"/>
        <v>50.5375</v>
      </c>
      <c r="G1818" s="129">
        <f t="shared" si="1"/>
        <v>27.2125</v>
      </c>
      <c r="H1818" s="130">
        <f t="shared" si="2"/>
        <v>0.35</v>
      </c>
      <c r="I1818" s="131">
        <v>44366.0</v>
      </c>
      <c r="J1818" s="132">
        <v>44402.0</v>
      </c>
      <c r="K1818" s="123"/>
      <c r="L1818" s="90"/>
      <c r="M1818" s="133">
        <f t="shared" si="3"/>
        <v>12.95833333</v>
      </c>
      <c r="N1818" s="99"/>
      <c r="O1818" s="133">
        <f t="shared" si="5"/>
        <v>8.422916667</v>
      </c>
      <c r="P1818" s="134">
        <v>0.12</v>
      </c>
      <c r="Q1818" s="90"/>
      <c r="R1818" s="99">
        <f>IF(AND(H1818&lt;='Product Ratings'!$E$5,H1818&gt;='Product Ratings'!$D$5),'Product Ratings'!$C$5,IF(AND(H1818&lt;='Product Ratings'!$E$6,H1818&gt;='Product Ratings'!$D$6),'Product Ratings'!$C$6,IF(AND(H1818&lt;='Product Ratings'!$E$7,H1818&gt;='Product Ratings'!$D$7),'Product Ratings'!$C$7,IF(AND(H1818&lt;='Product Ratings'!$E$8,H1818&gt;='Product Ratings'!$D$8),'Product Ratings'!$C$8,IF(H1818&gt;='Product Ratings'!$D$9,'Product Ratings'!$C$9)))))</f>
        <v>2</v>
      </c>
      <c r="S1818" s="99">
        <f>IF(AND(D1818&lt;='Product Ratings'!$I$5,D1818&gt;='Product Ratings'!$H$5),'Product Ratings'!$F$5,IF(AND(D1818&lt;='Product Ratings'!$I$6,D1818&gt;='Product Ratings'!$H$6),'Product Ratings'!$F$6,IF(AND(D1818&lt;='Product Ratings'!$I$7,I1818&gt;='Product Ratings'!$H$7),'Product Ratings'!$F$7,IF(AND(D1818&lt;='Product Ratings'!$I$8,D1818&gt;='Product Ratings'!$H$8),'Product Ratings'!$F$8,IF(D1818&gt;='Product Ratings'!$H$9,'Product Ratings'!$F$9)))))</f>
        <v>2</v>
      </c>
      <c r="T1818" s="99">
        <f>IF(AND(O1818&lt;='Product Ratings'!$M$5,O1818&gt;='Product Ratings'!$L$5),'Product Ratings'!$J$5,IF(AND(O1818&lt;='Product Ratings'!$M$6,O1818&gt;='Product Ratings'!$L$6),'Product Ratings'!$J$6,IF(AND(O1818&lt;='Product Ratings'!$M$7,O1818&gt;='Product Ratings'!$L$7),'Product Ratings'!$J$7,IF(AND(O1818&lt;='Product Ratings'!$M$8,O1818&gt;='Product Ratings'!$L$8),'Product Ratings'!$J$8,IF(O1818&gt;='Product Ratings'!$L$9,'Product Ratings'!$J$9)))))</f>
        <v>5</v>
      </c>
      <c r="U1818" s="99" t="b">
        <f>IF(AND(N1818&lt;='Product Ratings'!$R$5,N1818&gt;='Product Ratings'!$Q$5),'Product Ratings'!$O$5,IF(AND(N1818&lt;='Product Ratings'!$R$6,N1818&gt;='Product Ratings'!$Q$6),'Product Ratings'!$O$6,IF(AND(N1818&lt;='Product Ratings'!$R$7,N1818&gt;='Product Ratings'!$Q$7),'Product Ratings'!$O$7,IF(AND(N1818&lt;='Product Ratings'!$R$8,N1818&gt;='Product Ratings'!$Q$8),'Product Ratings'!$O$8,IF(N1818&gt;='Product Ratings'!$Q$9,'Product Ratings'!$O$9)))))</f>
        <v>0</v>
      </c>
      <c r="V1818" s="99">
        <f>IF(AND(P1818&lt;='Product Ratings'!$V$5,P1818&gt;='Product Ratings'!$U$5),'Product Ratings'!$S$5,IF(AND(P1818&lt;='Product Ratings'!$V$6,P1818&gt;='Product Ratings'!$U$6),'Product Ratings'!$S$6,IF(AND(P1818&lt;='Product Ratings'!$V$7,P1818&gt;='Product Ratings'!$U$7),'Product Ratings'!$S$7,IF(AND(P1818&lt;='Product Ratings'!$V$8,P1818&gt;='Product Ratings'!$U$8),'Product Ratings'!$S$8,IF(P1818&gt;='Product Ratings'!$U$9,'Product Ratings'!$S$9)))))</f>
        <v>2</v>
      </c>
      <c r="W1818" s="135">
        <f t="shared" si="6"/>
        <v>11</v>
      </c>
      <c r="X1818" s="90"/>
      <c r="Y1818" s="90"/>
      <c r="Z1818" s="90"/>
      <c r="AA1818" s="90"/>
      <c r="AB1818" s="90"/>
    </row>
    <row r="1819" ht="12.75" customHeight="1">
      <c r="A1819" s="87"/>
      <c r="B1819" s="90"/>
      <c r="C1819" s="90"/>
      <c r="D1819" s="126">
        <v>1.0</v>
      </c>
      <c r="E1819" s="127">
        <v>130.43</v>
      </c>
      <c r="F1819" s="128">
        <f t="shared" si="7"/>
        <v>84.7795</v>
      </c>
      <c r="G1819" s="129">
        <f t="shared" si="1"/>
        <v>45.6505</v>
      </c>
      <c r="H1819" s="130">
        <f t="shared" si="2"/>
        <v>0.35</v>
      </c>
      <c r="I1819" s="131">
        <v>44367.0</v>
      </c>
      <c r="J1819" s="132">
        <v>44403.0</v>
      </c>
      <c r="K1819" s="123"/>
      <c r="L1819" s="90"/>
      <c r="M1819" s="133">
        <f t="shared" si="3"/>
        <v>130.43</v>
      </c>
      <c r="N1819" s="99"/>
      <c r="O1819" s="133">
        <f t="shared" si="5"/>
        <v>84.7795</v>
      </c>
      <c r="P1819" s="134">
        <v>0.65</v>
      </c>
      <c r="Q1819" s="90"/>
      <c r="R1819" s="99">
        <f>IF(AND(H1819&lt;='Product Ratings'!$E$5,H1819&gt;='Product Ratings'!$D$5),'Product Ratings'!$C$5,IF(AND(H1819&lt;='Product Ratings'!$E$6,H1819&gt;='Product Ratings'!$D$6),'Product Ratings'!$C$6,IF(AND(H1819&lt;='Product Ratings'!$E$7,H1819&gt;='Product Ratings'!$D$7),'Product Ratings'!$C$7,IF(AND(H1819&lt;='Product Ratings'!$E$8,H1819&gt;='Product Ratings'!$D$8),'Product Ratings'!$C$8,IF(H1819&gt;='Product Ratings'!$D$9,'Product Ratings'!$C$9)))))</f>
        <v>2</v>
      </c>
      <c r="S1819" s="99">
        <f>IF(AND(D1819&lt;='Product Ratings'!$I$5,D1819&gt;='Product Ratings'!$H$5),'Product Ratings'!$F$5,IF(AND(D1819&lt;='Product Ratings'!$I$6,D1819&gt;='Product Ratings'!$H$6),'Product Ratings'!$F$6,IF(AND(D1819&lt;='Product Ratings'!$I$7,I1819&gt;='Product Ratings'!$H$7),'Product Ratings'!$F$7,IF(AND(D1819&lt;='Product Ratings'!$I$8,D1819&gt;='Product Ratings'!$H$8),'Product Ratings'!$F$8,IF(D1819&gt;='Product Ratings'!$H$9,'Product Ratings'!$F$9)))))</f>
        <v>1</v>
      </c>
      <c r="T1819" s="99">
        <f>IF(AND(O1819&lt;='Product Ratings'!$M$5,O1819&gt;='Product Ratings'!$L$5),'Product Ratings'!$J$5,IF(AND(O1819&lt;='Product Ratings'!$M$6,O1819&gt;='Product Ratings'!$L$6),'Product Ratings'!$J$6,IF(AND(O1819&lt;='Product Ratings'!$M$7,O1819&gt;='Product Ratings'!$L$7),'Product Ratings'!$J$7,IF(AND(O1819&lt;='Product Ratings'!$M$8,O1819&gt;='Product Ratings'!$L$8),'Product Ratings'!$J$8,IF(O1819&gt;='Product Ratings'!$L$9,'Product Ratings'!$J$9)))))</f>
        <v>2</v>
      </c>
      <c r="U1819" s="99" t="b">
        <f>IF(AND(N1819&lt;='Product Ratings'!$R$5,N1819&gt;='Product Ratings'!$Q$5),'Product Ratings'!$O$5,IF(AND(N1819&lt;='Product Ratings'!$R$6,N1819&gt;='Product Ratings'!$Q$6),'Product Ratings'!$O$6,IF(AND(N1819&lt;='Product Ratings'!$R$7,N1819&gt;='Product Ratings'!$Q$7),'Product Ratings'!$O$7,IF(AND(N1819&lt;='Product Ratings'!$R$8,N1819&gt;='Product Ratings'!$Q$8),'Product Ratings'!$O$8,IF(N1819&gt;='Product Ratings'!$Q$9,'Product Ratings'!$O$9)))))</f>
        <v>0</v>
      </c>
      <c r="V1819" s="99">
        <f>IF(AND(P1819&lt;='Product Ratings'!$V$5,P1819&gt;='Product Ratings'!$U$5),'Product Ratings'!$S$5,IF(AND(P1819&lt;='Product Ratings'!$V$6,P1819&gt;='Product Ratings'!$U$6),'Product Ratings'!$S$6,IF(AND(P1819&lt;='Product Ratings'!$V$7,P1819&gt;='Product Ratings'!$U$7),'Product Ratings'!$S$7,IF(AND(P1819&lt;='Product Ratings'!$V$8,P1819&gt;='Product Ratings'!$U$8),'Product Ratings'!$S$8,IF(P1819&gt;='Product Ratings'!$U$9,'Product Ratings'!$S$9)))))</f>
        <v>5</v>
      </c>
      <c r="W1819" s="135">
        <f t="shared" si="6"/>
        <v>10</v>
      </c>
      <c r="X1819" s="90"/>
      <c r="Y1819" s="90"/>
      <c r="Z1819" s="90"/>
      <c r="AA1819" s="90"/>
      <c r="AB1819" s="90"/>
    </row>
    <row r="1820" ht="12.75" customHeight="1">
      <c r="A1820" s="87"/>
      <c r="B1820" s="90"/>
      <c r="C1820" s="90"/>
      <c r="D1820" s="126">
        <v>2.0</v>
      </c>
      <c r="E1820" s="127">
        <v>626.09</v>
      </c>
      <c r="F1820" s="128">
        <f t="shared" si="7"/>
        <v>406.9585</v>
      </c>
      <c r="G1820" s="129">
        <f t="shared" si="1"/>
        <v>219.1315</v>
      </c>
      <c r="H1820" s="130">
        <f t="shared" si="2"/>
        <v>0.35</v>
      </c>
      <c r="I1820" s="131">
        <v>44368.0</v>
      </c>
      <c r="J1820" s="132">
        <v>44404.0</v>
      </c>
      <c r="K1820" s="123"/>
      <c r="L1820" s="90"/>
      <c r="M1820" s="133">
        <f t="shared" si="3"/>
        <v>313.045</v>
      </c>
      <c r="N1820" s="99"/>
      <c r="O1820" s="133">
        <f t="shared" si="5"/>
        <v>203.47925</v>
      </c>
      <c r="P1820" s="134">
        <v>0.32</v>
      </c>
      <c r="Q1820" s="90"/>
      <c r="R1820" s="99">
        <f>IF(AND(H1820&lt;='Product Ratings'!$E$5,H1820&gt;='Product Ratings'!$D$5),'Product Ratings'!$C$5,IF(AND(H1820&lt;='Product Ratings'!$E$6,H1820&gt;='Product Ratings'!$D$6),'Product Ratings'!$C$6,IF(AND(H1820&lt;='Product Ratings'!$E$7,H1820&gt;='Product Ratings'!$D$7),'Product Ratings'!$C$7,IF(AND(H1820&lt;='Product Ratings'!$E$8,H1820&gt;='Product Ratings'!$D$8),'Product Ratings'!$C$8,IF(H1820&gt;='Product Ratings'!$D$9,'Product Ratings'!$C$9)))))</f>
        <v>2</v>
      </c>
      <c r="S1820" s="99">
        <f>IF(AND(D1820&lt;='Product Ratings'!$I$5,D1820&gt;='Product Ratings'!$H$5),'Product Ratings'!$F$5,IF(AND(D1820&lt;='Product Ratings'!$I$6,D1820&gt;='Product Ratings'!$H$6),'Product Ratings'!$F$6,IF(AND(D1820&lt;='Product Ratings'!$I$7,I1820&gt;='Product Ratings'!$H$7),'Product Ratings'!$F$7,IF(AND(D1820&lt;='Product Ratings'!$I$8,D1820&gt;='Product Ratings'!$H$8),'Product Ratings'!$F$8,IF(D1820&gt;='Product Ratings'!$H$9,'Product Ratings'!$F$9)))))</f>
        <v>1</v>
      </c>
      <c r="T1820" s="99">
        <f>IF(AND(O1820&lt;='Product Ratings'!$M$5,O1820&gt;='Product Ratings'!$L$5),'Product Ratings'!$J$5,IF(AND(O1820&lt;='Product Ratings'!$M$6,O1820&gt;='Product Ratings'!$L$6),'Product Ratings'!$J$6,IF(AND(O1820&lt;='Product Ratings'!$M$7,O1820&gt;='Product Ratings'!$L$7),'Product Ratings'!$J$7,IF(AND(O1820&lt;='Product Ratings'!$M$8,O1820&gt;='Product Ratings'!$L$8),'Product Ratings'!$J$8,IF(O1820&gt;='Product Ratings'!$L$9,'Product Ratings'!$J$9)))))</f>
        <v>1</v>
      </c>
      <c r="U1820" s="99" t="b">
        <f>IF(AND(N1820&lt;='Product Ratings'!$R$5,N1820&gt;='Product Ratings'!$Q$5),'Product Ratings'!$O$5,IF(AND(N1820&lt;='Product Ratings'!$R$6,N1820&gt;='Product Ratings'!$Q$6),'Product Ratings'!$O$6,IF(AND(N1820&lt;='Product Ratings'!$R$7,N1820&gt;='Product Ratings'!$Q$7),'Product Ratings'!$O$7,IF(AND(N1820&lt;='Product Ratings'!$R$8,N1820&gt;='Product Ratings'!$Q$8),'Product Ratings'!$O$8,IF(N1820&gt;='Product Ratings'!$Q$9,'Product Ratings'!$O$9)))))</f>
        <v>0</v>
      </c>
      <c r="V1820" s="99">
        <f>IF(AND(P1820&lt;='Product Ratings'!$V$5,P1820&gt;='Product Ratings'!$U$5),'Product Ratings'!$S$5,IF(AND(P1820&lt;='Product Ratings'!$V$6,P1820&gt;='Product Ratings'!$U$6),'Product Ratings'!$S$6,IF(AND(P1820&lt;='Product Ratings'!$V$7,P1820&gt;='Product Ratings'!$U$7),'Product Ratings'!$S$7,IF(AND(P1820&lt;='Product Ratings'!$V$8,P1820&gt;='Product Ratings'!$U$8),'Product Ratings'!$S$8,IF(P1820&gt;='Product Ratings'!$U$9,'Product Ratings'!$S$9)))))</f>
        <v>3</v>
      </c>
      <c r="W1820" s="135">
        <f t="shared" si="6"/>
        <v>7</v>
      </c>
      <c r="X1820" s="90"/>
      <c r="Y1820" s="90"/>
      <c r="Z1820" s="90"/>
      <c r="AA1820" s="90"/>
      <c r="AB1820" s="90"/>
    </row>
    <row r="1821" ht="12.75" customHeight="1">
      <c r="A1821" s="87"/>
      <c r="B1821" s="90"/>
      <c r="C1821" s="90"/>
      <c r="D1821" s="126">
        <v>3.0</v>
      </c>
      <c r="E1821" s="127">
        <v>62.26</v>
      </c>
      <c r="F1821" s="128">
        <f t="shared" si="7"/>
        <v>40.469</v>
      </c>
      <c r="G1821" s="129">
        <f t="shared" si="1"/>
        <v>21.791</v>
      </c>
      <c r="H1821" s="130">
        <f t="shared" si="2"/>
        <v>0.35</v>
      </c>
      <c r="I1821" s="131">
        <v>44369.0</v>
      </c>
      <c r="J1821" s="132">
        <v>44405.0</v>
      </c>
      <c r="K1821" s="123"/>
      <c r="L1821" s="90"/>
      <c r="M1821" s="133">
        <f t="shared" si="3"/>
        <v>20.75333333</v>
      </c>
      <c r="N1821" s="99"/>
      <c r="O1821" s="133">
        <f t="shared" si="5"/>
        <v>13.48966667</v>
      </c>
      <c r="P1821" s="134">
        <v>0.45</v>
      </c>
      <c r="Q1821" s="90"/>
      <c r="R1821" s="99">
        <f>IF(AND(H1821&lt;='Product Ratings'!$E$5,H1821&gt;='Product Ratings'!$D$5),'Product Ratings'!$C$5,IF(AND(H1821&lt;='Product Ratings'!$E$6,H1821&gt;='Product Ratings'!$D$6),'Product Ratings'!$C$6,IF(AND(H1821&lt;='Product Ratings'!$E$7,H1821&gt;='Product Ratings'!$D$7),'Product Ratings'!$C$7,IF(AND(H1821&lt;='Product Ratings'!$E$8,H1821&gt;='Product Ratings'!$D$8),'Product Ratings'!$C$8,IF(H1821&gt;='Product Ratings'!$D$9,'Product Ratings'!$C$9)))))</f>
        <v>2</v>
      </c>
      <c r="S1821" s="99">
        <f>IF(AND(D1821&lt;='Product Ratings'!$I$5,D1821&gt;='Product Ratings'!$H$5),'Product Ratings'!$F$5,IF(AND(D1821&lt;='Product Ratings'!$I$6,D1821&gt;='Product Ratings'!$H$6),'Product Ratings'!$F$6,IF(AND(D1821&lt;='Product Ratings'!$I$7,I1821&gt;='Product Ratings'!$H$7),'Product Ratings'!$F$7,IF(AND(D1821&lt;='Product Ratings'!$I$8,D1821&gt;='Product Ratings'!$H$8),'Product Ratings'!$F$8,IF(D1821&gt;='Product Ratings'!$H$9,'Product Ratings'!$F$9)))))</f>
        <v>1</v>
      </c>
      <c r="T1821" s="99">
        <f>IF(AND(O1821&lt;='Product Ratings'!$M$5,O1821&gt;='Product Ratings'!$L$5),'Product Ratings'!$J$5,IF(AND(O1821&lt;='Product Ratings'!$M$6,O1821&gt;='Product Ratings'!$L$6),'Product Ratings'!$J$6,IF(AND(O1821&lt;='Product Ratings'!$M$7,O1821&gt;='Product Ratings'!$L$7),'Product Ratings'!$J$7,IF(AND(O1821&lt;='Product Ratings'!$M$8,O1821&gt;='Product Ratings'!$L$8),'Product Ratings'!$J$8,IF(O1821&gt;='Product Ratings'!$L$9,'Product Ratings'!$J$9)))))</f>
        <v>5</v>
      </c>
      <c r="U1821" s="99" t="b">
        <f>IF(AND(N1821&lt;='Product Ratings'!$R$5,N1821&gt;='Product Ratings'!$Q$5),'Product Ratings'!$O$5,IF(AND(N1821&lt;='Product Ratings'!$R$6,N1821&gt;='Product Ratings'!$Q$6),'Product Ratings'!$O$6,IF(AND(N1821&lt;='Product Ratings'!$R$7,N1821&gt;='Product Ratings'!$Q$7),'Product Ratings'!$O$7,IF(AND(N1821&lt;='Product Ratings'!$R$8,N1821&gt;='Product Ratings'!$Q$8),'Product Ratings'!$O$8,IF(N1821&gt;='Product Ratings'!$Q$9,'Product Ratings'!$O$9)))))</f>
        <v>0</v>
      </c>
      <c r="V1821" s="99">
        <f>IF(AND(P1821&lt;='Product Ratings'!$V$5,P1821&gt;='Product Ratings'!$U$5),'Product Ratings'!$S$5,IF(AND(P1821&lt;='Product Ratings'!$V$6,P1821&gt;='Product Ratings'!$U$6),'Product Ratings'!$S$6,IF(AND(P1821&lt;='Product Ratings'!$V$7,P1821&gt;='Product Ratings'!$U$7),'Product Ratings'!$S$7,IF(AND(P1821&lt;='Product Ratings'!$V$8,P1821&gt;='Product Ratings'!$U$8),'Product Ratings'!$S$8,IF(P1821&gt;='Product Ratings'!$U$9,'Product Ratings'!$S$9)))))</f>
        <v>4</v>
      </c>
      <c r="W1821" s="135">
        <f t="shared" si="6"/>
        <v>12</v>
      </c>
      <c r="X1821" s="90"/>
      <c r="Y1821" s="90"/>
      <c r="Z1821" s="90"/>
      <c r="AA1821" s="90"/>
      <c r="AB1821" s="90"/>
    </row>
    <row r="1822" ht="12.75" customHeight="1">
      <c r="A1822" s="87"/>
      <c r="B1822" s="90"/>
      <c r="C1822" s="90"/>
      <c r="D1822" s="126">
        <v>4.0</v>
      </c>
      <c r="E1822" s="127">
        <v>28.73</v>
      </c>
      <c r="F1822" s="128">
        <f t="shared" si="7"/>
        <v>18.6745</v>
      </c>
      <c r="G1822" s="129">
        <f t="shared" si="1"/>
        <v>10.0555</v>
      </c>
      <c r="H1822" s="130">
        <f t="shared" si="2"/>
        <v>0.35</v>
      </c>
      <c r="I1822" s="131">
        <v>44370.0</v>
      </c>
      <c r="J1822" s="132">
        <v>44406.0</v>
      </c>
      <c r="K1822" s="123"/>
      <c r="L1822" s="90"/>
      <c r="M1822" s="133">
        <f t="shared" si="3"/>
        <v>7.1825</v>
      </c>
      <c r="N1822" s="99"/>
      <c r="O1822" s="133">
        <f t="shared" si="5"/>
        <v>4.668625</v>
      </c>
      <c r="P1822" s="134">
        <v>0.12</v>
      </c>
      <c r="Q1822" s="90"/>
      <c r="R1822" s="99">
        <f>IF(AND(H1822&lt;='Product Ratings'!$E$5,H1822&gt;='Product Ratings'!$D$5),'Product Ratings'!$C$5,IF(AND(H1822&lt;='Product Ratings'!$E$6,H1822&gt;='Product Ratings'!$D$6),'Product Ratings'!$C$6,IF(AND(H1822&lt;='Product Ratings'!$E$7,H1822&gt;='Product Ratings'!$D$7),'Product Ratings'!$C$7,IF(AND(H1822&lt;='Product Ratings'!$E$8,H1822&gt;='Product Ratings'!$D$8),'Product Ratings'!$C$8,IF(H1822&gt;='Product Ratings'!$D$9,'Product Ratings'!$C$9)))))</f>
        <v>2</v>
      </c>
      <c r="S1822" s="99">
        <f>IF(AND(D1822&lt;='Product Ratings'!$I$5,D1822&gt;='Product Ratings'!$H$5),'Product Ratings'!$F$5,IF(AND(D1822&lt;='Product Ratings'!$I$6,D1822&gt;='Product Ratings'!$H$6),'Product Ratings'!$F$6,IF(AND(D1822&lt;='Product Ratings'!$I$7,I1822&gt;='Product Ratings'!$H$7),'Product Ratings'!$F$7,IF(AND(D1822&lt;='Product Ratings'!$I$8,D1822&gt;='Product Ratings'!$H$8),'Product Ratings'!$F$8,IF(D1822&gt;='Product Ratings'!$H$9,'Product Ratings'!$F$9)))))</f>
        <v>1</v>
      </c>
      <c r="T1822" s="99">
        <f>IF(AND(O1822&lt;='Product Ratings'!$M$5,O1822&gt;='Product Ratings'!$L$5),'Product Ratings'!$J$5,IF(AND(O1822&lt;='Product Ratings'!$M$6,O1822&gt;='Product Ratings'!$L$6),'Product Ratings'!$J$6,IF(AND(O1822&lt;='Product Ratings'!$M$7,O1822&gt;='Product Ratings'!$L$7),'Product Ratings'!$J$7,IF(AND(O1822&lt;='Product Ratings'!$M$8,O1822&gt;='Product Ratings'!$L$8),'Product Ratings'!$J$8,IF(O1822&gt;='Product Ratings'!$L$9,'Product Ratings'!$J$9)))))</f>
        <v>5</v>
      </c>
      <c r="U1822" s="99" t="b">
        <f>IF(AND(N1822&lt;='Product Ratings'!$R$5,N1822&gt;='Product Ratings'!$Q$5),'Product Ratings'!$O$5,IF(AND(N1822&lt;='Product Ratings'!$R$6,N1822&gt;='Product Ratings'!$Q$6),'Product Ratings'!$O$6,IF(AND(N1822&lt;='Product Ratings'!$R$7,N1822&gt;='Product Ratings'!$Q$7),'Product Ratings'!$O$7,IF(AND(N1822&lt;='Product Ratings'!$R$8,N1822&gt;='Product Ratings'!$Q$8),'Product Ratings'!$O$8,IF(N1822&gt;='Product Ratings'!$Q$9,'Product Ratings'!$O$9)))))</f>
        <v>0</v>
      </c>
      <c r="V1822" s="99">
        <f>IF(AND(P1822&lt;='Product Ratings'!$V$5,P1822&gt;='Product Ratings'!$U$5),'Product Ratings'!$S$5,IF(AND(P1822&lt;='Product Ratings'!$V$6,P1822&gt;='Product Ratings'!$U$6),'Product Ratings'!$S$6,IF(AND(P1822&lt;='Product Ratings'!$V$7,P1822&gt;='Product Ratings'!$U$7),'Product Ratings'!$S$7,IF(AND(P1822&lt;='Product Ratings'!$V$8,P1822&gt;='Product Ratings'!$U$8),'Product Ratings'!$S$8,IF(P1822&gt;='Product Ratings'!$U$9,'Product Ratings'!$S$9)))))</f>
        <v>2</v>
      </c>
      <c r="W1822" s="135">
        <f t="shared" si="6"/>
        <v>10</v>
      </c>
      <c r="X1822" s="90"/>
      <c r="Y1822" s="90"/>
      <c r="Z1822" s="90"/>
      <c r="AA1822" s="90"/>
      <c r="AB1822" s="90"/>
    </row>
    <row r="1823" ht="12.75" customHeight="1">
      <c r="A1823" s="87"/>
      <c r="B1823" s="90"/>
      <c r="C1823" s="90"/>
      <c r="D1823" s="126">
        <v>5.0</v>
      </c>
      <c r="E1823" s="127">
        <v>260.87</v>
      </c>
      <c r="F1823" s="128">
        <f t="shared" si="7"/>
        <v>169.5655</v>
      </c>
      <c r="G1823" s="129">
        <f t="shared" si="1"/>
        <v>91.3045</v>
      </c>
      <c r="H1823" s="130">
        <f t="shared" si="2"/>
        <v>0.35</v>
      </c>
      <c r="I1823" s="131">
        <v>44371.0</v>
      </c>
      <c r="J1823" s="132">
        <v>44407.0</v>
      </c>
      <c r="K1823" s="123"/>
      <c r="L1823" s="90"/>
      <c r="M1823" s="133">
        <f t="shared" si="3"/>
        <v>52.174</v>
      </c>
      <c r="N1823" s="99"/>
      <c r="O1823" s="133">
        <f t="shared" si="5"/>
        <v>33.9131</v>
      </c>
      <c r="P1823" s="134">
        <v>0.87</v>
      </c>
      <c r="Q1823" s="90"/>
      <c r="R1823" s="99">
        <f>IF(AND(H1823&lt;='Product Ratings'!$E$5,H1823&gt;='Product Ratings'!$D$5),'Product Ratings'!$C$5,IF(AND(H1823&lt;='Product Ratings'!$E$6,H1823&gt;='Product Ratings'!$D$6),'Product Ratings'!$C$6,IF(AND(H1823&lt;='Product Ratings'!$E$7,H1823&gt;='Product Ratings'!$D$7),'Product Ratings'!$C$7,IF(AND(H1823&lt;='Product Ratings'!$E$8,H1823&gt;='Product Ratings'!$D$8),'Product Ratings'!$C$8,IF(H1823&gt;='Product Ratings'!$D$9,'Product Ratings'!$C$9)))))</f>
        <v>2</v>
      </c>
      <c r="S1823" s="99">
        <f>IF(AND(D1823&lt;='Product Ratings'!$I$5,D1823&gt;='Product Ratings'!$H$5),'Product Ratings'!$F$5,IF(AND(D1823&lt;='Product Ratings'!$I$6,D1823&gt;='Product Ratings'!$H$6),'Product Ratings'!$F$6,IF(AND(D1823&lt;='Product Ratings'!$I$7,I1823&gt;='Product Ratings'!$H$7),'Product Ratings'!$F$7,IF(AND(D1823&lt;='Product Ratings'!$I$8,D1823&gt;='Product Ratings'!$H$8),'Product Ratings'!$F$8,IF(D1823&gt;='Product Ratings'!$H$9,'Product Ratings'!$F$9)))))</f>
        <v>1</v>
      </c>
      <c r="T1823" s="99">
        <f>IF(AND(O1823&lt;='Product Ratings'!$M$5,O1823&gt;='Product Ratings'!$L$5),'Product Ratings'!$J$5,IF(AND(O1823&lt;='Product Ratings'!$M$6,O1823&gt;='Product Ratings'!$L$6),'Product Ratings'!$J$6,IF(AND(O1823&lt;='Product Ratings'!$M$7,O1823&gt;='Product Ratings'!$L$7),'Product Ratings'!$J$7,IF(AND(O1823&lt;='Product Ratings'!$M$8,O1823&gt;='Product Ratings'!$L$8),'Product Ratings'!$J$8,IF(O1823&gt;='Product Ratings'!$L$9,'Product Ratings'!$J$9)))))</f>
        <v>4</v>
      </c>
      <c r="U1823" s="99" t="b">
        <f>IF(AND(N1823&lt;='Product Ratings'!$R$5,N1823&gt;='Product Ratings'!$Q$5),'Product Ratings'!$O$5,IF(AND(N1823&lt;='Product Ratings'!$R$6,N1823&gt;='Product Ratings'!$Q$6),'Product Ratings'!$O$6,IF(AND(N1823&lt;='Product Ratings'!$R$7,N1823&gt;='Product Ratings'!$Q$7),'Product Ratings'!$O$7,IF(AND(N1823&lt;='Product Ratings'!$R$8,N1823&gt;='Product Ratings'!$Q$8),'Product Ratings'!$O$8,IF(N1823&gt;='Product Ratings'!$Q$9,'Product Ratings'!$O$9)))))</f>
        <v>0</v>
      </c>
      <c r="V1823" s="99">
        <f>IF(AND(P1823&lt;='Product Ratings'!$V$5,P1823&gt;='Product Ratings'!$U$5),'Product Ratings'!$S$5,IF(AND(P1823&lt;='Product Ratings'!$V$6,P1823&gt;='Product Ratings'!$U$6),'Product Ratings'!$S$6,IF(AND(P1823&lt;='Product Ratings'!$V$7,P1823&gt;='Product Ratings'!$U$7),'Product Ratings'!$S$7,IF(AND(P1823&lt;='Product Ratings'!$V$8,P1823&gt;='Product Ratings'!$U$8),'Product Ratings'!$S$8,IF(P1823&gt;='Product Ratings'!$U$9,'Product Ratings'!$S$9)))))</f>
        <v>5</v>
      </c>
      <c r="W1823" s="135">
        <f t="shared" si="6"/>
        <v>12</v>
      </c>
      <c r="X1823" s="90"/>
      <c r="Y1823" s="90"/>
      <c r="Z1823" s="90"/>
      <c r="AA1823" s="90"/>
      <c r="AB1823" s="90"/>
    </row>
    <row r="1824" ht="12.75" customHeight="1">
      <c r="A1824" s="87"/>
      <c r="B1824" s="90"/>
      <c r="C1824" s="90"/>
      <c r="D1824" s="126">
        <v>6.0</v>
      </c>
      <c r="E1824" s="127">
        <v>973.91</v>
      </c>
      <c r="F1824" s="128">
        <f t="shared" si="7"/>
        <v>633.0415</v>
      </c>
      <c r="G1824" s="129">
        <f t="shared" si="1"/>
        <v>340.8685</v>
      </c>
      <c r="H1824" s="130">
        <f t="shared" si="2"/>
        <v>0.35</v>
      </c>
      <c r="I1824" s="131">
        <v>44372.0</v>
      </c>
      <c r="J1824" s="132">
        <v>44408.0</v>
      </c>
      <c r="K1824" s="123"/>
      <c r="L1824" s="90"/>
      <c r="M1824" s="133">
        <f t="shared" si="3"/>
        <v>162.3183333</v>
      </c>
      <c r="N1824" s="99"/>
      <c r="O1824" s="133">
        <f t="shared" si="5"/>
        <v>105.5069167</v>
      </c>
      <c r="P1824" s="134">
        <v>0.89</v>
      </c>
      <c r="Q1824" s="90"/>
      <c r="R1824" s="99">
        <f>IF(AND(H1824&lt;='Product Ratings'!$E$5,H1824&gt;='Product Ratings'!$D$5),'Product Ratings'!$C$5,IF(AND(H1824&lt;='Product Ratings'!$E$6,H1824&gt;='Product Ratings'!$D$6),'Product Ratings'!$C$6,IF(AND(H1824&lt;='Product Ratings'!$E$7,H1824&gt;='Product Ratings'!$D$7),'Product Ratings'!$C$7,IF(AND(H1824&lt;='Product Ratings'!$E$8,H1824&gt;='Product Ratings'!$D$8),'Product Ratings'!$C$8,IF(H1824&gt;='Product Ratings'!$D$9,'Product Ratings'!$C$9)))))</f>
        <v>2</v>
      </c>
      <c r="S1824" s="99">
        <f>IF(AND(D1824&lt;='Product Ratings'!$I$5,D1824&gt;='Product Ratings'!$H$5),'Product Ratings'!$F$5,IF(AND(D1824&lt;='Product Ratings'!$I$6,D1824&gt;='Product Ratings'!$H$6),'Product Ratings'!$F$6,IF(AND(D1824&lt;='Product Ratings'!$I$7,I1824&gt;='Product Ratings'!$H$7),'Product Ratings'!$F$7,IF(AND(D1824&lt;='Product Ratings'!$I$8,D1824&gt;='Product Ratings'!$H$8),'Product Ratings'!$F$8,IF(D1824&gt;='Product Ratings'!$H$9,'Product Ratings'!$F$9)))))</f>
        <v>2</v>
      </c>
      <c r="T1824" s="99">
        <f>IF(AND(O1824&lt;='Product Ratings'!$M$5,O1824&gt;='Product Ratings'!$L$5),'Product Ratings'!$J$5,IF(AND(O1824&lt;='Product Ratings'!$M$6,O1824&gt;='Product Ratings'!$L$6),'Product Ratings'!$J$6,IF(AND(O1824&lt;='Product Ratings'!$M$7,O1824&gt;='Product Ratings'!$L$7),'Product Ratings'!$J$7,IF(AND(O1824&lt;='Product Ratings'!$M$8,O1824&gt;='Product Ratings'!$L$8),'Product Ratings'!$J$8,IF(O1824&gt;='Product Ratings'!$L$9,'Product Ratings'!$J$9)))))</f>
        <v>2</v>
      </c>
      <c r="U1824" s="99" t="b">
        <f>IF(AND(N1824&lt;='Product Ratings'!$R$5,N1824&gt;='Product Ratings'!$Q$5),'Product Ratings'!$O$5,IF(AND(N1824&lt;='Product Ratings'!$R$6,N1824&gt;='Product Ratings'!$Q$6),'Product Ratings'!$O$6,IF(AND(N1824&lt;='Product Ratings'!$R$7,N1824&gt;='Product Ratings'!$Q$7),'Product Ratings'!$O$7,IF(AND(N1824&lt;='Product Ratings'!$R$8,N1824&gt;='Product Ratings'!$Q$8),'Product Ratings'!$O$8,IF(N1824&gt;='Product Ratings'!$Q$9,'Product Ratings'!$O$9)))))</f>
        <v>0</v>
      </c>
      <c r="V1824" s="99">
        <f>IF(AND(P1824&lt;='Product Ratings'!$V$5,P1824&gt;='Product Ratings'!$U$5),'Product Ratings'!$S$5,IF(AND(P1824&lt;='Product Ratings'!$V$6,P1824&gt;='Product Ratings'!$U$6),'Product Ratings'!$S$6,IF(AND(P1824&lt;='Product Ratings'!$V$7,P1824&gt;='Product Ratings'!$U$7),'Product Ratings'!$S$7,IF(AND(P1824&lt;='Product Ratings'!$V$8,P1824&gt;='Product Ratings'!$U$8),'Product Ratings'!$S$8,IF(P1824&gt;='Product Ratings'!$U$9,'Product Ratings'!$S$9)))))</f>
        <v>5</v>
      </c>
      <c r="W1824" s="135">
        <f t="shared" si="6"/>
        <v>11</v>
      </c>
      <c r="X1824" s="90"/>
      <c r="Y1824" s="90"/>
      <c r="Z1824" s="90"/>
      <c r="AA1824" s="90"/>
      <c r="AB1824" s="90"/>
    </row>
    <row r="1825" ht="12.75" customHeight="1">
      <c r="A1825" s="87"/>
      <c r="B1825" s="90"/>
      <c r="C1825" s="90"/>
      <c r="D1825" s="126">
        <v>1.0</v>
      </c>
      <c r="E1825" s="127">
        <v>91.3</v>
      </c>
      <c r="F1825" s="128">
        <f t="shared" si="7"/>
        <v>59.345</v>
      </c>
      <c r="G1825" s="129">
        <f t="shared" si="1"/>
        <v>31.955</v>
      </c>
      <c r="H1825" s="130">
        <f t="shared" si="2"/>
        <v>0.35</v>
      </c>
      <c r="I1825" s="131">
        <v>44373.0</v>
      </c>
      <c r="J1825" s="132">
        <v>44409.0</v>
      </c>
      <c r="K1825" s="123"/>
      <c r="L1825" s="90"/>
      <c r="M1825" s="133">
        <f t="shared" si="3"/>
        <v>91.3</v>
      </c>
      <c r="N1825" s="99"/>
      <c r="O1825" s="133">
        <f t="shared" si="5"/>
        <v>59.345</v>
      </c>
      <c r="P1825" s="134">
        <v>0.65</v>
      </c>
      <c r="Q1825" s="90"/>
      <c r="R1825" s="99">
        <f>IF(AND(H1825&lt;='Product Ratings'!$E$5,H1825&gt;='Product Ratings'!$D$5),'Product Ratings'!$C$5,IF(AND(H1825&lt;='Product Ratings'!$E$6,H1825&gt;='Product Ratings'!$D$6),'Product Ratings'!$C$6,IF(AND(H1825&lt;='Product Ratings'!$E$7,H1825&gt;='Product Ratings'!$D$7),'Product Ratings'!$C$7,IF(AND(H1825&lt;='Product Ratings'!$E$8,H1825&gt;='Product Ratings'!$D$8),'Product Ratings'!$C$8,IF(H1825&gt;='Product Ratings'!$D$9,'Product Ratings'!$C$9)))))</f>
        <v>2</v>
      </c>
      <c r="S1825" s="99">
        <f>IF(AND(D1825&lt;='Product Ratings'!$I$5,D1825&gt;='Product Ratings'!$H$5),'Product Ratings'!$F$5,IF(AND(D1825&lt;='Product Ratings'!$I$6,D1825&gt;='Product Ratings'!$H$6),'Product Ratings'!$F$6,IF(AND(D1825&lt;='Product Ratings'!$I$7,I1825&gt;='Product Ratings'!$H$7),'Product Ratings'!$F$7,IF(AND(D1825&lt;='Product Ratings'!$I$8,D1825&gt;='Product Ratings'!$H$8),'Product Ratings'!$F$8,IF(D1825&gt;='Product Ratings'!$H$9,'Product Ratings'!$F$9)))))</f>
        <v>1</v>
      </c>
      <c r="T1825" s="99">
        <f>IF(AND(O1825&lt;='Product Ratings'!$M$5,O1825&gt;='Product Ratings'!$L$5),'Product Ratings'!$J$5,IF(AND(O1825&lt;='Product Ratings'!$M$6,O1825&gt;='Product Ratings'!$L$6),'Product Ratings'!$J$6,IF(AND(O1825&lt;='Product Ratings'!$M$7,O1825&gt;='Product Ratings'!$L$7),'Product Ratings'!$J$7,IF(AND(O1825&lt;='Product Ratings'!$M$8,O1825&gt;='Product Ratings'!$L$8),'Product Ratings'!$J$8,IF(O1825&gt;='Product Ratings'!$L$9,'Product Ratings'!$J$9)))))</f>
        <v>3</v>
      </c>
      <c r="U1825" s="99" t="b">
        <f>IF(AND(N1825&lt;='Product Ratings'!$R$5,N1825&gt;='Product Ratings'!$Q$5),'Product Ratings'!$O$5,IF(AND(N1825&lt;='Product Ratings'!$R$6,N1825&gt;='Product Ratings'!$Q$6),'Product Ratings'!$O$6,IF(AND(N1825&lt;='Product Ratings'!$R$7,N1825&gt;='Product Ratings'!$Q$7),'Product Ratings'!$O$7,IF(AND(N1825&lt;='Product Ratings'!$R$8,N1825&gt;='Product Ratings'!$Q$8),'Product Ratings'!$O$8,IF(N1825&gt;='Product Ratings'!$Q$9,'Product Ratings'!$O$9)))))</f>
        <v>0</v>
      </c>
      <c r="V1825" s="99">
        <f>IF(AND(P1825&lt;='Product Ratings'!$V$5,P1825&gt;='Product Ratings'!$U$5),'Product Ratings'!$S$5,IF(AND(P1825&lt;='Product Ratings'!$V$6,P1825&gt;='Product Ratings'!$U$6),'Product Ratings'!$S$6,IF(AND(P1825&lt;='Product Ratings'!$V$7,P1825&gt;='Product Ratings'!$U$7),'Product Ratings'!$S$7,IF(AND(P1825&lt;='Product Ratings'!$V$8,P1825&gt;='Product Ratings'!$U$8),'Product Ratings'!$S$8,IF(P1825&gt;='Product Ratings'!$U$9,'Product Ratings'!$S$9)))))</f>
        <v>5</v>
      </c>
      <c r="W1825" s="135">
        <f t="shared" si="6"/>
        <v>11</v>
      </c>
      <c r="X1825" s="90"/>
      <c r="Y1825" s="90"/>
      <c r="Z1825" s="90"/>
      <c r="AA1825" s="90"/>
      <c r="AB1825" s="90"/>
    </row>
    <row r="1826" ht="12.75" customHeight="1">
      <c r="A1826" s="87"/>
      <c r="B1826" s="90"/>
      <c r="C1826" s="90"/>
      <c r="D1826" s="126">
        <v>2.0</v>
      </c>
      <c r="E1826" s="127">
        <v>128.49</v>
      </c>
      <c r="F1826" s="128">
        <f t="shared" si="7"/>
        <v>83.5185</v>
      </c>
      <c r="G1826" s="129">
        <f t="shared" si="1"/>
        <v>44.9715</v>
      </c>
      <c r="H1826" s="130">
        <f t="shared" si="2"/>
        <v>0.35</v>
      </c>
      <c r="I1826" s="131">
        <v>44374.0</v>
      </c>
      <c r="J1826" s="132">
        <v>44410.0</v>
      </c>
      <c r="K1826" s="123"/>
      <c r="L1826" s="90"/>
      <c r="M1826" s="133">
        <f t="shared" si="3"/>
        <v>64.245</v>
      </c>
      <c r="N1826" s="99"/>
      <c r="O1826" s="133">
        <f t="shared" si="5"/>
        <v>41.75925</v>
      </c>
      <c r="P1826" s="134">
        <v>0.23</v>
      </c>
      <c r="Q1826" s="90"/>
      <c r="R1826" s="99">
        <f>IF(AND(H1826&lt;='Product Ratings'!$E$5,H1826&gt;='Product Ratings'!$D$5),'Product Ratings'!$C$5,IF(AND(H1826&lt;='Product Ratings'!$E$6,H1826&gt;='Product Ratings'!$D$6),'Product Ratings'!$C$6,IF(AND(H1826&lt;='Product Ratings'!$E$7,H1826&gt;='Product Ratings'!$D$7),'Product Ratings'!$C$7,IF(AND(H1826&lt;='Product Ratings'!$E$8,H1826&gt;='Product Ratings'!$D$8),'Product Ratings'!$C$8,IF(H1826&gt;='Product Ratings'!$D$9,'Product Ratings'!$C$9)))))</f>
        <v>2</v>
      </c>
      <c r="S1826" s="99">
        <f>IF(AND(D1826&lt;='Product Ratings'!$I$5,D1826&gt;='Product Ratings'!$H$5),'Product Ratings'!$F$5,IF(AND(D1826&lt;='Product Ratings'!$I$6,D1826&gt;='Product Ratings'!$H$6),'Product Ratings'!$F$6,IF(AND(D1826&lt;='Product Ratings'!$I$7,I1826&gt;='Product Ratings'!$H$7),'Product Ratings'!$F$7,IF(AND(D1826&lt;='Product Ratings'!$I$8,D1826&gt;='Product Ratings'!$H$8),'Product Ratings'!$F$8,IF(D1826&gt;='Product Ratings'!$H$9,'Product Ratings'!$F$9)))))</f>
        <v>1</v>
      </c>
      <c r="T1826" s="99">
        <f>IF(AND(O1826&lt;='Product Ratings'!$M$5,O1826&gt;='Product Ratings'!$L$5),'Product Ratings'!$J$5,IF(AND(O1826&lt;='Product Ratings'!$M$6,O1826&gt;='Product Ratings'!$L$6),'Product Ratings'!$J$6,IF(AND(O1826&lt;='Product Ratings'!$M$7,O1826&gt;='Product Ratings'!$L$7),'Product Ratings'!$J$7,IF(AND(O1826&lt;='Product Ratings'!$M$8,O1826&gt;='Product Ratings'!$L$8),'Product Ratings'!$J$8,IF(O1826&gt;='Product Ratings'!$L$9,'Product Ratings'!$J$9)))))</f>
        <v>3</v>
      </c>
      <c r="U1826" s="99" t="b">
        <f>IF(AND(N1826&lt;='Product Ratings'!$R$5,N1826&gt;='Product Ratings'!$Q$5),'Product Ratings'!$O$5,IF(AND(N1826&lt;='Product Ratings'!$R$6,N1826&gt;='Product Ratings'!$Q$6),'Product Ratings'!$O$6,IF(AND(N1826&lt;='Product Ratings'!$R$7,N1826&gt;='Product Ratings'!$Q$7),'Product Ratings'!$O$7,IF(AND(N1826&lt;='Product Ratings'!$R$8,N1826&gt;='Product Ratings'!$Q$8),'Product Ratings'!$O$8,IF(N1826&gt;='Product Ratings'!$Q$9,'Product Ratings'!$O$9)))))</f>
        <v>0</v>
      </c>
      <c r="V1826" s="99">
        <f>IF(AND(P1826&lt;='Product Ratings'!$V$5,P1826&gt;='Product Ratings'!$U$5),'Product Ratings'!$S$5,IF(AND(P1826&lt;='Product Ratings'!$V$6,P1826&gt;='Product Ratings'!$U$6),'Product Ratings'!$S$6,IF(AND(P1826&lt;='Product Ratings'!$V$7,P1826&gt;='Product Ratings'!$U$7),'Product Ratings'!$S$7,IF(AND(P1826&lt;='Product Ratings'!$V$8,P1826&gt;='Product Ratings'!$U$8),'Product Ratings'!$S$8,IF(P1826&gt;='Product Ratings'!$U$9,'Product Ratings'!$S$9)))))</f>
        <v>3</v>
      </c>
      <c r="W1826" s="135">
        <f t="shared" si="6"/>
        <v>9</v>
      </c>
      <c r="X1826" s="90"/>
      <c r="Y1826" s="90"/>
      <c r="Z1826" s="90"/>
      <c r="AA1826" s="90"/>
      <c r="AB1826" s="90"/>
    </row>
    <row r="1827" ht="12.75" customHeight="1">
      <c r="A1827" s="87"/>
      <c r="B1827" s="90"/>
      <c r="C1827" s="90"/>
      <c r="D1827" s="126">
        <v>3.0</v>
      </c>
      <c r="E1827" s="127">
        <v>229.32</v>
      </c>
      <c r="F1827" s="128">
        <f t="shared" si="7"/>
        <v>149.058</v>
      </c>
      <c r="G1827" s="129">
        <f t="shared" si="1"/>
        <v>80.262</v>
      </c>
      <c r="H1827" s="130">
        <f t="shared" si="2"/>
        <v>0.35</v>
      </c>
      <c r="I1827" s="131">
        <v>44375.0</v>
      </c>
      <c r="J1827" s="132">
        <v>44411.0</v>
      </c>
      <c r="K1827" s="123"/>
      <c r="L1827" s="90"/>
      <c r="M1827" s="133">
        <f t="shared" si="3"/>
        <v>76.44</v>
      </c>
      <c r="N1827" s="99"/>
      <c r="O1827" s="133">
        <f t="shared" si="5"/>
        <v>49.686</v>
      </c>
      <c r="P1827" s="134">
        <v>0.21</v>
      </c>
      <c r="Q1827" s="90"/>
      <c r="R1827" s="99">
        <f>IF(AND(H1827&lt;='Product Ratings'!$E$5,H1827&gt;='Product Ratings'!$D$5),'Product Ratings'!$C$5,IF(AND(H1827&lt;='Product Ratings'!$E$6,H1827&gt;='Product Ratings'!$D$6),'Product Ratings'!$C$6,IF(AND(H1827&lt;='Product Ratings'!$E$7,H1827&gt;='Product Ratings'!$D$7),'Product Ratings'!$C$7,IF(AND(H1827&lt;='Product Ratings'!$E$8,H1827&gt;='Product Ratings'!$D$8),'Product Ratings'!$C$8,IF(H1827&gt;='Product Ratings'!$D$9,'Product Ratings'!$C$9)))))</f>
        <v>2</v>
      </c>
      <c r="S1827" s="99">
        <f>IF(AND(D1827&lt;='Product Ratings'!$I$5,D1827&gt;='Product Ratings'!$H$5),'Product Ratings'!$F$5,IF(AND(D1827&lt;='Product Ratings'!$I$6,D1827&gt;='Product Ratings'!$H$6),'Product Ratings'!$F$6,IF(AND(D1827&lt;='Product Ratings'!$I$7,I1827&gt;='Product Ratings'!$H$7),'Product Ratings'!$F$7,IF(AND(D1827&lt;='Product Ratings'!$I$8,D1827&gt;='Product Ratings'!$H$8),'Product Ratings'!$F$8,IF(D1827&gt;='Product Ratings'!$H$9,'Product Ratings'!$F$9)))))</f>
        <v>1</v>
      </c>
      <c r="T1827" s="99">
        <f>IF(AND(O1827&lt;='Product Ratings'!$M$5,O1827&gt;='Product Ratings'!$L$5),'Product Ratings'!$J$5,IF(AND(O1827&lt;='Product Ratings'!$M$6,O1827&gt;='Product Ratings'!$L$6),'Product Ratings'!$J$6,IF(AND(O1827&lt;='Product Ratings'!$M$7,O1827&gt;='Product Ratings'!$L$7),'Product Ratings'!$J$7,IF(AND(O1827&lt;='Product Ratings'!$M$8,O1827&gt;='Product Ratings'!$L$8),'Product Ratings'!$J$8,IF(O1827&gt;='Product Ratings'!$L$9,'Product Ratings'!$J$9)))))</f>
        <v>3</v>
      </c>
      <c r="U1827" s="99" t="b">
        <f>IF(AND(N1827&lt;='Product Ratings'!$R$5,N1827&gt;='Product Ratings'!$Q$5),'Product Ratings'!$O$5,IF(AND(N1827&lt;='Product Ratings'!$R$6,N1827&gt;='Product Ratings'!$Q$6),'Product Ratings'!$O$6,IF(AND(N1827&lt;='Product Ratings'!$R$7,N1827&gt;='Product Ratings'!$Q$7),'Product Ratings'!$O$7,IF(AND(N1827&lt;='Product Ratings'!$R$8,N1827&gt;='Product Ratings'!$Q$8),'Product Ratings'!$O$8,IF(N1827&gt;='Product Ratings'!$Q$9,'Product Ratings'!$O$9)))))</f>
        <v>0</v>
      </c>
      <c r="V1827" s="99">
        <f>IF(AND(P1827&lt;='Product Ratings'!$V$5,P1827&gt;='Product Ratings'!$U$5),'Product Ratings'!$S$5,IF(AND(P1827&lt;='Product Ratings'!$V$6,P1827&gt;='Product Ratings'!$U$6),'Product Ratings'!$S$6,IF(AND(P1827&lt;='Product Ratings'!$V$7,P1827&gt;='Product Ratings'!$U$7),'Product Ratings'!$S$7,IF(AND(P1827&lt;='Product Ratings'!$V$8,P1827&gt;='Product Ratings'!$U$8),'Product Ratings'!$S$8,IF(P1827&gt;='Product Ratings'!$U$9,'Product Ratings'!$S$9)))))</f>
        <v>3</v>
      </c>
      <c r="W1827" s="135">
        <f t="shared" si="6"/>
        <v>9</v>
      </c>
      <c r="X1827" s="90"/>
      <c r="Y1827" s="90"/>
      <c r="Z1827" s="90"/>
      <c r="AA1827" s="90"/>
      <c r="AB1827" s="90"/>
    </row>
    <row r="1828" ht="12.75" customHeight="1">
      <c r="A1828" s="87"/>
      <c r="B1828" s="90"/>
      <c r="C1828" s="90"/>
      <c r="D1828" s="126">
        <v>4.0</v>
      </c>
      <c r="E1828" s="127">
        <v>200.43</v>
      </c>
      <c r="F1828" s="128">
        <f t="shared" si="7"/>
        <v>130.2795</v>
      </c>
      <c r="G1828" s="129">
        <f t="shared" si="1"/>
        <v>70.1505</v>
      </c>
      <c r="H1828" s="130">
        <f t="shared" si="2"/>
        <v>0.35</v>
      </c>
      <c r="I1828" s="131">
        <v>44376.0</v>
      </c>
      <c r="J1828" s="132">
        <v>44412.0</v>
      </c>
      <c r="K1828" s="123"/>
      <c r="L1828" s="90"/>
      <c r="M1828" s="133">
        <f t="shared" si="3"/>
        <v>50.1075</v>
      </c>
      <c r="N1828" s="99"/>
      <c r="O1828" s="133">
        <f t="shared" si="5"/>
        <v>32.569875</v>
      </c>
      <c r="P1828" s="134">
        <v>0.45</v>
      </c>
      <c r="Q1828" s="90"/>
      <c r="R1828" s="99">
        <f>IF(AND(H1828&lt;='Product Ratings'!$E$5,H1828&gt;='Product Ratings'!$D$5),'Product Ratings'!$C$5,IF(AND(H1828&lt;='Product Ratings'!$E$6,H1828&gt;='Product Ratings'!$D$6),'Product Ratings'!$C$6,IF(AND(H1828&lt;='Product Ratings'!$E$7,H1828&gt;='Product Ratings'!$D$7),'Product Ratings'!$C$7,IF(AND(H1828&lt;='Product Ratings'!$E$8,H1828&gt;='Product Ratings'!$D$8),'Product Ratings'!$C$8,IF(H1828&gt;='Product Ratings'!$D$9,'Product Ratings'!$C$9)))))</f>
        <v>2</v>
      </c>
      <c r="S1828" s="99">
        <f>IF(AND(D1828&lt;='Product Ratings'!$I$5,D1828&gt;='Product Ratings'!$H$5),'Product Ratings'!$F$5,IF(AND(D1828&lt;='Product Ratings'!$I$6,D1828&gt;='Product Ratings'!$H$6),'Product Ratings'!$F$6,IF(AND(D1828&lt;='Product Ratings'!$I$7,I1828&gt;='Product Ratings'!$H$7),'Product Ratings'!$F$7,IF(AND(D1828&lt;='Product Ratings'!$I$8,D1828&gt;='Product Ratings'!$H$8),'Product Ratings'!$F$8,IF(D1828&gt;='Product Ratings'!$H$9,'Product Ratings'!$F$9)))))</f>
        <v>1</v>
      </c>
      <c r="T1828" s="99">
        <f>IF(AND(O1828&lt;='Product Ratings'!$M$5,O1828&gt;='Product Ratings'!$L$5),'Product Ratings'!$J$5,IF(AND(O1828&lt;='Product Ratings'!$M$6,O1828&gt;='Product Ratings'!$L$6),'Product Ratings'!$J$6,IF(AND(O1828&lt;='Product Ratings'!$M$7,O1828&gt;='Product Ratings'!$L$7),'Product Ratings'!$J$7,IF(AND(O1828&lt;='Product Ratings'!$M$8,O1828&gt;='Product Ratings'!$L$8),'Product Ratings'!$J$8,IF(O1828&gt;='Product Ratings'!$L$9,'Product Ratings'!$J$9)))))</f>
        <v>4</v>
      </c>
      <c r="U1828" s="99" t="b">
        <f>IF(AND(N1828&lt;='Product Ratings'!$R$5,N1828&gt;='Product Ratings'!$Q$5),'Product Ratings'!$O$5,IF(AND(N1828&lt;='Product Ratings'!$R$6,N1828&gt;='Product Ratings'!$Q$6),'Product Ratings'!$O$6,IF(AND(N1828&lt;='Product Ratings'!$R$7,N1828&gt;='Product Ratings'!$Q$7),'Product Ratings'!$O$7,IF(AND(N1828&lt;='Product Ratings'!$R$8,N1828&gt;='Product Ratings'!$Q$8),'Product Ratings'!$O$8,IF(N1828&gt;='Product Ratings'!$Q$9,'Product Ratings'!$O$9)))))</f>
        <v>0</v>
      </c>
      <c r="V1828" s="99">
        <f>IF(AND(P1828&lt;='Product Ratings'!$V$5,P1828&gt;='Product Ratings'!$U$5),'Product Ratings'!$S$5,IF(AND(P1828&lt;='Product Ratings'!$V$6,P1828&gt;='Product Ratings'!$U$6),'Product Ratings'!$S$6,IF(AND(P1828&lt;='Product Ratings'!$V$7,P1828&gt;='Product Ratings'!$U$7),'Product Ratings'!$S$7,IF(AND(P1828&lt;='Product Ratings'!$V$8,P1828&gt;='Product Ratings'!$U$8),'Product Ratings'!$S$8,IF(P1828&gt;='Product Ratings'!$U$9,'Product Ratings'!$S$9)))))</f>
        <v>4</v>
      </c>
      <c r="W1828" s="135">
        <f t="shared" si="6"/>
        <v>11</v>
      </c>
      <c r="X1828" s="90"/>
      <c r="Y1828" s="90"/>
      <c r="Z1828" s="90"/>
      <c r="AA1828" s="90"/>
      <c r="AB1828" s="90"/>
    </row>
    <row r="1829" ht="12.75" customHeight="1">
      <c r="A1829" s="87"/>
      <c r="B1829" s="90"/>
      <c r="C1829" s="90"/>
      <c r="D1829" s="126">
        <v>5.0</v>
      </c>
      <c r="E1829" s="127">
        <v>174.0</v>
      </c>
      <c r="F1829" s="128">
        <f t="shared" si="7"/>
        <v>113.1</v>
      </c>
      <c r="G1829" s="129">
        <f t="shared" si="1"/>
        <v>60.9</v>
      </c>
      <c r="H1829" s="130">
        <f t="shared" si="2"/>
        <v>0.35</v>
      </c>
      <c r="I1829" s="131">
        <v>44377.0</v>
      </c>
      <c r="J1829" s="132">
        <v>44413.0</v>
      </c>
      <c r="K1829" s="123"/>
      <c r="L1829" s="90"/>
      <c r="M1829" s="133">
        <f t="shared" si="3"/>
        <v>34.8</v>
      </c>
      <c r="N1829" s="99"/>
      <c r="O1829" s="133">
        <f t="shared" si="5"/>
        <v>22.62</v>
      </c>
      <c r="P1829" s="134">
        <v>0.87</v>
      </c>
      <c r="Q1829" s="90"/>
      <c r="R1829" s="99">
        <f>IF(AND(H1829&lt;='Product Ratings'!$E$5,H1829&gt;='Product Ratings'!$D$5),'Product Ratings'!$C$5,IF(AND(H1829&lt;='Product Ratings'!$E$6,H1829&gt;='Product Ratings'!$D$6),'Product Ratings'!$C$6,IF(AND(H1829&lt;='Product Ratings'!$E$7,H1829&gt;='Product Ratings'!$D$7),'Product Ratings'!$C$7,IF(AND(H1829&lt;='Product Ratings'!$E$8,H1829&gt;='Product Ratings'!$D$8),'Product Ratings'!$C$8,IF(H1829&gt;='Product Ratings'!$D$9,'Product Ratings'!$C$9)))))</f>
        <v>2</v>
      </c>
      <c r="S1829" s="99">
        <f>IF(AND(D1829&lt;='Product Ratings'!$I$5,D1829&gt;='Product Ratings'!$H$5),'Product Ratings'!$F$5,IF(AND(D1829&lt;='Product Ratings'!$I$6,D1829&gt;='Product Ratings'!$H$6),'Product Ratings'!$F$6,IF(AND(D1829&lt;='Product Ratings'!$I$7,I1829&gt;='Product Ratings'!$H$7),'Product Ratings'!$F$7,IF(AND(D1829&lt;='Product Ratings'!$I$8,D1829&gt;='Product Ratings'!$H$8),'Product Ratings'!$F$8,IF(D1829&gt;='Product Ratings'!$H$9,'Product Ratings'!$F$9)))))</f>
        <v>1</v>
      </c>
      <c r="T1829" s="99">
        <f>IF(AND(O1829&lt;='Product Ratings'!$M$5,O1829&gt;='Product Ratings'!$L$5),'Product Ratings'!$J$5,IF(AND(O1829&lt;='Product Ratings'!$M$6,O1829&gt;='Product Ratings'!$L$6),'Product Ratings'!$J$6,IF(AND(O1829&lt;='Product Ratings'!$M$7,O1829&gt;='Product Ratings'!$L$7),'Product Ratings'!$J$7,IF(AND(O1829&lt;='Product Ratings'!$M$8,O1829&gt;='Product Ratings'!$L$8),'Product Ratings'!$J$8,IF(O1829&gt;='Product Ratings'!$L$9,'Product Ratings'!$J$9)))))</f>
        <v>5</v>
      </c>
      <c r="U1829" s="99" t="b">
        <f>IF(AND(N1829&lt;='Product Ratings'!$R$5,N1829&gt;='Product Ratings'!$Q$5),'Product Ratings'!$O$5,IF(AND(N1829&lt;='Product Ratings'!$R$6,N1829&gt;='Product Ratings'!$Q$6),'Product Ratings'!$O$6,IF(AND(N1829&lt;='Product Ratings'!$R$7,N1829&gt;='Product Ratings'!$Q$7),'Product Ratings'!$O$7,IF(AND(N1829&lt;='Product Ratings'!$R$8,N1829&gt;='Product Ratings'!$Q$8),'Product Ratings'!$O$8,IF(N1829&gt;='Product Ratings'!$Q$9,'Product Ratings'!$O$9)))))</f>
        <v>0</v>
      </c>
      <c r="V1829" s="99">
        <f>IF(AND(P1829&lt;='Product Ratings'!$V$5,P1829&gt;='Product Ratings'!$U$5),'Product Ratings'!$S$5,IF(AND(P1829&lt;='Product Ratings'!$V$6,P1829&gt;='Product Ratings'!$U$6),'Product Ratings'!$S$6,IF(AND(P1829&lt;='Product Ratings'!$V$7,P1829&gt;='Product Ratings'!$U$7),'Product Ratings'!$S$7,IF(AND(P1829&lt;='Product Ratings'!$V$8,P1829&gt;='Product Ratings'!$U$8),'Product Ratings'!$S$8,IF(P1829&gt;='Product Ratings'!$U$9,'Product Ratings'!$S$9)))))</f>
        <v>5</v>
      </c>
      <c r="W1829" s="135">
        <f t="shared" si="6"/>
        <v>13</v>
      </c>
      <c r="X1829" s="90"/>
      <c r="Y1829" s="90"/>
      <c r="Z1829" s="90"/>
      <c r="AA1829" s="90"/>
      <c r="AB1829" s="90"/>
    </row>
    <row r="1830" ht="12.75" customHeight="1">
      <c r="A1830" s="87"/>
      <c r="B1830" s="90"/>
      <c r="C1830" s="90"/>
      <c r="D1830" s="126">
        <v>6.0</v>
      </c>
      <c r="E1830" s="127">
        <v>21.74</v>
      </c>
      <c r="F1830" s="128">
        <f t="shared" si="7"/>
        <v>14.131</v>
      </c>
      <c r="G1830" s="129">
        <f t="shared" si="1"/>
        <v>7.609</v>
      </c>
      <c r="H1830" s="130">
        <f t="shared" si="2"/>
        <v>0.35</v>
      </c>
      <c r="I1830" s="131">
        <v>44378.0</v>
      </c>
      <c r="J1830" s="132">
        <v>44414.0</v>
      </c>
      <c r="K1830" s="123"/>
      <c r="L1830" s="90"/>
      <c r="M1830" s="133">
        <f t="shared" si="3"/>
        <v>3.623333333</v>
      </c>
      <c r="N1830" s="99"/>
      <c r="O1830" s="133">
        <f t="shared" si="5"/>
        <v>2.355166667</v>
      </c>
      <c r="P1830" s="134">
        <v>0.89</v>
      </c>
      <c r="Q1830" s="90"/>
      <c r="R1830" s="99">
        <f>IF(AND(H1830&lt;='Product Ratings'!$E$5,H1830&gt;='Product Ratings'!$D$5),'Product Ratings'!$C$5,IF(AND(H1830&lt;='Product Ratings'!$E$6,H1830&gt;='Product Ratings'!$D$6),'Product Ratings'!$C$6,IF(AND(H1830&lt;='Product Ratings'!$E$7,H1830&gt;='Product Ratings'!$D$7),'Product Ratings'!$C$7,IF(AND(H1830&lt;='Product Ratings'!$E$8,H1830&gt;='Product Ratings'!$D$8),'Product Ratings'!$C$8,IF(H1830&gt;='Product Ratings'!$D$9,'Product Ratings'!$C$9)))))</f>
        <v>2</v>
      </c>
      <c r="S1830" s="99">
        <f>IF(AND(D1830&lt;='Product Ratings'!$I$5,D1830&gt;='Product Ratings'!$H$5),'Product Ratings'!$F$5,IF(AND(D1830&lt;='Product Ratings'!$I$6,D1830&gt;='Product Ratings'!$H$6),'Product Ratings'!$F$6,IF(AND(D1830&lt;='Product Ratings'!$I$7,I1830&gt;='Product Ratings'!$H$7),'Product Ratings'!$F$7,IF(AND(D1830&lt;='Product Ratings'!$I$8,D1830&gt;='Product Ratings'!$H$8),'Product Ratings'!$F$8,IF(D1830&gt;='Product Ratings'!$H$9,'Product Ratings'!$F$9)))))</f>
        <v>2</v>
      </c>
      <c r="T1830" s="99">
        <f>IF(AND(O1830&lt;='Product Ratings'!$M$5,O1830&gt;='Product Ratings'!$L$5),'Product Ratings'!$J$5,IF(AND(O1830&lt;='Product Ratings'!$M$6,O1830&gt;='Product Ratings'!$L$6),'Product Ratings'!$J$6,IF(AND(O1830&lt;='Product Ratings'!$M$7,O1830&gt;='Product Ratings'!$L$7),'Product Ratings'!$J$7,IF(AND(O1830&lt;='Product Ratings'!$M$8,O1830&gt;='Product Ratings'!$L$8),'Product Ratings'!$J$8,IF(O1830&gt;='Product Ratings'!$L$9,'Product Ratings'!$J$9)))))</f>
        <v>5</v>
      </c>
      <c r="U1830" s="99" t="b">
        <f>IF(AND(N1830&lt;='Product Ratings'!$R$5,N1830&gt;='Product Ratings'!$Q$5),'Product Ratings'!$O$5,IF(AND(N1830&lt;='Product Ratings'!$R$6,N1830&gt;='Product Ratings'!$Q$6),'Product Ratings'!$O$6,IF(AND(N1830&lt;='Product Ratings'!$R$7,N1830&gt;='Product Ratings'!$Q$7),'Product Ratings'!$O$7,IF(AND(N1830&lt;='Product Ratings'!$R$8,N1830&gt;='Product Ratings'!$Q$8),'Product Ratings'!$O$8,IF(N1830&gt;='Product Ratings'!$Q$9,'Product Ratings'!$O$9)))))</f>
        <v>0</v>
      </c>
      <c r="V1830" s="99">
        <f>IF(AND(P1830&lt;='Product Ratings'!$V$5,P1830&gt;='Product Ratings'!$U$5),'Product Ratings'!$S$5,IF(AND(P1830&lt;='Product Ratings'!$V$6,P1830&gt;='Product Ratings'!$U$6),'Product Ratings'!$S$6,IF(AND(P1830&lt;='Product Ratings'!$V$7,P1830&gt;='Product Ratings'!$U$7),'Product Ratings'!$S$7,IF(AND(P1830&lt;='Product Ratings'!$V$8,P1830&gt;='Product Ratings'!$U$8),'Product Ratings'!$S$8,IF(P1830&gt;='Product Ratings'!$U$9,'Product Ratings'!$S$9)))))</f>
        <v>5</v>
      </c>
      <c r="W1830" s="135">
        <f t="shared" si="6"/>
        <v>14</v>
      </c>
      <c r="X1830" s="90"/>
      <c r="Y1830" s="90"/>
      <c r="Z1830" s="90"/>
      <c r="AA1830" s="90"/>
      <c r="AB1830" s="90"/>
    </row>
    <row r="1831" ht="12.75" customHeight="1">
      <c r="A1831" s="87"/>
      <c r="B1831" s="90"/>
      <c r="C1831" s="90"/>
      <c r="D1831" s="126">
        <v>1.0</v>
      </c>
      <c r="E1831" s="127">
        <v>46.83</v>
      </c>
      <c r="F1831" s="128">
        <f t="shared" si="7"/>
        <v>30.4395</v>
      </c>
      <c r="G1831" s="129">
        <f t="shared" si="1"/>
        <v>16.3905</v>
      </c>
      <c r="H1831" s="130">
        <f t="shared" si="2"/>
        <v>0.35</v>
      </c>
      <c r="I1831" s="131">
        <v>44379.0</v>
      </c>
      <c r="J1831" s="132">
        <v>44415.0</v>
      </c>
      <c r="K1831" s="123"/>
      <c r="L1831" s="90"/>
      <c r="M1831" s="133">
        <f t="shared" si="3"/>
        <v>46.83</v>
      </c>
      <c r="N1831" s="99"/>
      <c r="O1831" s="133">
        <f t="shared" si="5"/>
        <v>30.4395</v>
      </c>
      <c r="P1831" s="137"/>
      <c r="Q1831" s="90"/>
      <c r="R1831" s="99">
        <f>IF(AND(H1831&lt;='Product Ratings'!$E$5,H1831&gt;='Product Ratings'!$D$5),'Product Ratings'!$C$5,IF(AND(H1831&lt;='Product Ratings'!$E$6,H1831&gt;='Product Ratings'!$D$6),'Product Ratings'!$C$6,IF(AND(H1831&lt;='Product Ratings'!$E$7,H1831&gt;='Product Ratings'!$D$7),'Product Ratings'!$C$7,IF(AND(H1831&lt;='Product Ratings'!$E$8,H1831&gt;='Product Ratings'!$D$8),'Product Ratings'!$C$8,IF(H1831&gt;='Product Ratings'!$D$9,'Product Ratings'!$C$9)))))</f>
        <v>2</v>
      </c>
      <c r="S1831" s="99">
        <f>IF(AND(D1831&lt;='Product Ratings'!$I$5,D1831&gt;='Product Ratings'!$H$5),'Product Ratings'!$F$5,IF(AND(D1831&lt;='Product Ratings'!$I$6,D1831&gt;='Product Ratings'!$H$6),'Product Ratings'!$F$6,IF(AND(D1831&lt;='Product Ratings'!$I$7,I1831&gt;='Product Ratings'!$H$7),'Product Ratings'!$F$7,IF(AND(D1831&lt;='Product Ratings'!$I$8,D1831&gt;='Product Ratings'!$H$8),'Product Ratings'!$F$8,IF(D1831&gt;='Product Ratings'!$H$9,'Product Ratings'!$F$9)))))</f>
        <v>1</v>
      </c>
      <c r="T1831" s="99">
        <f>IF(AND(O1831&lt;='Product Ratings'!$M$5,O1831&gt;='Product Ratings'!$L$5),'Product Ratings'!$J$5,IF(AND(O1831&lt;='Product Ratings'!$M$6,O1831&gt;='Product Ratings'!$L$6),'Product Ratings'!$J$6,IF(AND(O1831&lt;='Product Ratings'!$M$7,O1831&gt;='Product Ratings'!$L$7),'Product Ratings'!$J$7,IF(AND(O1831&lt;='Product Ratings'!$M$8,O1831&gt;='Product Ratings'!$L$8),'Product Ratings'!$J$8,IF(O1831&gt;='Product Ratings'!$L$9,'Product Ratings'!$J$9)))))</f>
        <v>4</v>
      </c>
      <c r="U1831" s="99" t="b">
        <f>IF(AND(N1831&lt;='Product Ratings'!$R$5,N1831&gt;='Product Ratings'!$Q$5),'Product Ratings'!$O$5,IF(AND(N1831&lt;='Product Ratings'!$R$6,N1831&gt;='Product Ratings'!$Q$6),'Product Ratings'!$O$6,IF(AND(N1831&lt;='Product Ratings'!$R$7,N1831&gt;='Product Ratings'!$Q$7),'Product Ratings'!$O$7,IF(AND(N1831&lt;='Product Ratings'!$R$8,N1831&gt;='Product Ratings'!$Q$8),'Product Ratings'!$O$8,IF(N1831&gt;='Product Ratings'!$Q$9,'Product Ratings'!$O$9)))))</f>
        <v>0</v>
      </c>
      <c r="V1831" s="99" t="b">
        <f>IF(AND(P1831&lt;='Product Ratings'!$V$5,P1831&gt;='Product Ratings'!$U$5),'Product Ratings'!$S$5,IF(AND(P1831&lt;='Product Ratings'!$V$6,P1831&gt;='Product Ratings'!$U$6),'Product Ratings'!$S$6,IF(AND(P1831&lt;='Product Ratings'!$V$7,P1831&gt;='Product Ratings'!$U$7),'Product Ratings'!$S$7,IF(AND(P1831&lt;='Product Ratings'!$V$8,P1831&gt;='Product Ratings'!$U$8),'Product Ratings'!$S$8,IF(P1831&gt;='Product Ratings'!$U$9,'Product Ratings'!$S$9)))))</f>
        <v>0</v>
      </c>
      <c r="W1831" s="135">
        <f t="shared" si="6"/>
        <v>7</v>
      </c>
      <c r="X1831" s="90"/>
      <c r="Y1831" s="90"/>
      <c r="Z1831" s="90"/>
      <c r="AA1831" s="90"/>
      <c r="AB1831" s="90"/>
    </row>
    <row r="1832" ht="12.75" customHeight="1">
      <c r="A1832" s="87"/>
      <c r="B1832" s="90"/>
      <c r="C1832" s="90"/>
      <c r="D1832" s="126">
        <v>2.0</v>
      </c>
      <c r="E1832" s="127">
        <v>332.61</v>
      </c>
      <c r="F1832" s="128">
        <f t="shared" si="7"/>
        <v>216.1965</v>
      </c>
      <c r="G1832" s="129">
        <f t="shared" si="1"/>
        <v>116.4135</v>
      </c>
      <c r="H1832" s="130">
        <f t="shared" si="2"/>
        <v>0.35</v>
      </c>
      <c r="I1832" s="131">
        <v>44380.0</v>
      </c>
      <c r="J1832" s="132">
        <v>44416.0</v>
      </c>
      <c r="K1832" s="123"/>
      <c r="L1832" s="90"/>
      <c r="M1832" s="133">
        <f t="shared" si="3"/>
        <v>166.305</v>
      </c>
      <c r="N1832" s="99"/>
      <c r="O1832" s="133">
        <f t="shared" si="5"/>
        <v>108.09825</v>
      </c>
      <c r="P1832" s="137"/>
      <c r="Q1832" s="90"/>
      <c r="R1832" s="99">
        <f>IF(AND(H1832&lt;='Product Ratings'!$E$5,H1832&gt;='Product Ratings'!$D$5),'Product Ratings'!$C$5,IF(AND(H1832&lt;='Product Ratings'!$E$6,H1832&gt;='Product Ratings'!$D$6),'Product Ratings'!$C$6,IF(AND(H1832&lt;='Product Ratings'!$E$7,H1832&gt;='Product Ratings'!$D$7),'Product Ratings'!$C$7,IF(AND(H1832&lt;='Product Ratings'!$E$8,H1832&gt;='Product Ratings'!$D$8),'Product Ratings'!$C$8,IF(H1832&gt;='Product Ratings'!$D$9,'Product Ratings'!$C$9)))))</f>
        <v>2</v>
      </c>
      <c r="S1832" s="99">
        <f>IF(AND(D1832&lt;='Product Ratings'!$I$5,D1832&gt;='Product Ratings'!$H$5),'Product Ratings'!$F$5,IF(AND(D1832&lt;='Product Ratings'!$I$6,D1832&gt;='Product Ratings'!$H$6),'Product Ratings'!$F$6,IF(AND(D1832&lt;='Product Ratings'!$I$7,I1832&gt;='Product Ratings'!$H$7),'Product Ratings'!$F$7,IF(AND(D1832&lt;='Product Ratings'!$I$8,D1832&gt;='Product Ratings'!$H$8),'Product Ratings'!$F$8,IF(D1832&gt;='Product Ratings'!$H$9,'Product Ratings'!$F$9)))))</f>
        <v>1</v>
      </c>
      <c r="T1832" s="99">
        <f>IF(AND(O1832&lt;='Product Ratings'!$M$5,O1832&gt;='Product Ratings'!$L$5),'Product Ratings'!$J$5,IF(AND(O1832&lt;='Product Ratings'!$M$6,O1832&gt;='Product Ratings'!$L$6),'Product Ratings'!$J$6,IF(AND(O1832&lt;='Product Ratings'!$M$7,O1832&gt;='Product Ratings'!$L$7),'Product Ratings'!$J$7,IF(AND(O1832&lt;='Product Ratings'!$M$8,O1832&gt;='Product Ratings'!$L$8),'Product Ratings'!$J$8,IF(O1832&gt;='Product Ratings'!$L$9,'Product Ratings'!$J$9)))))</f>
        <v>2</v>
      </c>
      <c r="U1832" s="99" t="b">
        <f>IF(AND(N1832&lt;='Product Ratings'!$R$5,N1832&gt;='Product Ratings'!$Q$5),'Product Ratings'!$O$5,IF(AND(N1832&lt;='Product Ratings'!$R$6,N1832&gt;='Product Ratings'!$Q$6),'Product Ratings'!$O$6,IF(AND(N1832&lt;='Product Ratings'!$R$7,N1832&gt;='Product Ratings'!$Q$7),'Product Ratings'!$O$7,IF(AND(N1832&lt;='Product Ratings'!$R$8,N1832&gt;='Product Ratings'!$Q$8),'Product Ratings'!$O$8,IF(N1832&gt;='Product Ratings'!$Q$9,'Product Ratings'!$O$9)))))</f>
        <v>0</v>
      </c>
      <c r="V1832" s="99" t="b">
        <f>IF(AND(P1832&lt;='Product Ratings'!$V$5,P1832&gt;='Product Ratings'!$U$5),'Product Ratings'!$S$5,IF(AND(P1832&lt;='Product Ratings'!$V$6,P1832&gt;='Product Ratings'!$U$6),'Product Ratings'!$S$6,IF(AND(P1832&lt;='Product Ratings'!$V$7,P1832&gt;='Product Ratings'!$U$7),'Product Ratings'!$S$7,IF(AND(P1832&lt;='Product Ratings'!$V$8,P1832&gt;='Product Ratings'!$U$8),'Product Ratings'!$S$8,IF(P1832&gt;='Product Ratings'!$U$9,'Product Ratings'!$S$9)))))</f>
        <v>0</v>
      </c>
      <c r="W1832" s="135">
        <f t="shared" si="6"/>
        <v>5</v>
      </c>
      <c r="X1832" s="90"/>
      <c r="Y1832" s="90"/>
      <c r="Z1832" s="90"/>
      <c r="AA1832" s="90"/>
      <c r="AB1832" s="90"/>
    </row>
    <row r="1833" ht="12.75" customHeight="1">
      <c r="A1833" s="87"/>
      <c r="B1833" s="90"/>
      <c r="C1833" s="90"/>
      <c r="D1833" s="126">
        <v>3.0</v>
      </c>
      <c r="E1833" s="127">
        <v>76.0</v>
      </c>
      <c r="F1833" s="128">
        <f t="shared" si="7"/>
        <v>49.4</v>
      </c>
      <c r="G1833" s="129">
        <f t="shared" si="1"/>
        <v>26.6</v>
      </c>
      <c r="H1833" s="130">
        <f t="shared" si="2"/>
        <v>0.35</v>
      </c>
      <c r="I1833" s="131">
        <v>44381.0</v>
      </c>
      <c r="J1833" s="132">
        <v>44417.0</v>
      </c>
      <c r="K1833" s="123"/>
      <c r="L1833" s="90"/>
      <c r="M1833" s="133">
        <f t="shared" si="3"/>
        <v>25.33333333</v>
      </c>
      <c r="N1833" s="99"/>
      <c r="O1833" s="133">
        <f t="shared" si="5"/>
        <v>16.46666667</v>
      </c>
      <c r="P1833" s="137"/>
      <c r="Q1833" s="90"/>
      <c r="R1833" s="99">
        <f>IF(AND(H1833&lt;='Product Ratings'!$E$5,H1833&gt;='Product Ratings'!$D$5),'Product Ratings'!$C$5,IF(AND(H1833&lt;='Product Ratings'!$E$6,H1833&gt;='Product Ratings'!$D$6),'Product Ratings'!$C$6,IF(AND(H1833&lt;='Product Ratings'!$E$7,H1833&gt;='Product Ratings'!$D$7),'Product Ratings'!$C$7,IF(AND(H1833&lt;='Product Ratings'!$E$8,H1833&gt;='Product Ratings'!$D$8),'Product Ratings'!$C$8,IF(H1833&gt;='Product Ratings'!$D$9,'Product Ratings'!$C$9)))))</f>
        <v>2</v>
      </c>
      <c r="S1833" s="99">
        <f>IF(AND(D1833&lt;='Product Ratings'!$I$5,D1833&gt;='Product Ratings'!$H$5),'Product Ratings'!$F$5,IF(AND(D1833&lt;='Product Ratings'!$I$6,D1833&gt;='Product Ratings'!$H$6),'Product Ratings'!$F$6,IF(AND(D1833&lt;='Product Ratings'!$I$7,I1833&gt;='Product Ratings'!$H$7),'Product Ratings'!$F$7,IF(AND(D1833&lt;='Product Ratings'!$I$8,D1833&gt;='Product Ratings'!$H$8),'Product Ratings'!$F$8,IF(D1833&gt;='Product Ratings'!$H$9,'Product Ratings'!$F$9)))))</f>
        <v>1</v>
      </c>
      <c r="T1833" s="99">
        <f>IF(AND(O1833&lt;='Product Ratings'!$M$5,O1833&gt;='Product Ratings'!$L$5),'Product Ratings'!$J$5,IF(AND(O1833&lt;='Product Ratings'!$M$6,O1833&gt;='Product Ratings'!$L$6),'Product Ratings'!$J$6,IF(AND(O1833&lt;='Product Ratings'!$M$7,O1833&gt;='Product Ratings'!$L$7),'Product Ratings'!$J$7,IF(AND(O1833&lt;='Product Ratings'!$M$8,O1833&gt;='Product Ratings'!$L$8),'Product Ratings'!$J$8,IF(O1833&gt;='Product Ratings'!$L$9,'Product Ratings'!$J$9)))))</f>
        <v>5</v>
      </c>
      <c r="U1833" s="99" t="b">
        <f>IF(AND(N1833&lt;='Product Ratings'!$R$5,N1833&gt;='Product Ratings'!$Q$5),'Product Ratings'!$O$5,IF(AND(N1833&lt;='Product Ratings'!$R$6,N1833&gt;='Product Ratings'!$Q$6),'Product Ratings'!$O$6,IF(AND(N1833&lt;='Product Ratings'!$R$7,N1833&gt;='Product Ratings'!$Q$7),'Product Ratings'!$O$7,IF(AND(N1833&lt;='Product Ratings'!$R$8,N1833&gt;='Product Ratings'!$Q$8),'Product Ratings'!$O$8,IF(N1833&gt;='Product Ratings'!$Q$9,'Product Ratings'!$O$9)))))</f>
        <v>0</v>
      </c>
      <c r="V1833" s="99" t="b">
        <f>IF(AND(P1833&lt;='Product Ratings'!$V$5,P1833&gt;='Product Ratings'!$U$5),'Product Ratings'!$S$5,IF(AND(P1833&lt;='Product Ratings'!$V$6,P1833&gt;='Product Ratings'!$U$6),'Product Ratings'!$S$6,IF(AND(P1833&lt;='Product Ratings'!$V$7,P1833&gt;='Product Ratings'!$U$7),'Product Ratings'!$S$7,IF(AND(P1833&lt;='Product Ratings'!$V$8,P1833&gt;='Product Ratings'!$U$8),'Product Ratings'!$S$8,IF(P1833&gt;='Product Ratings'!$U$9,'Product Ratings'!$S$9)))))</f>
        <v>0</v>
      </c>
      <c r="W1833" s="135">
        <f t="shared" si="6"/>
        <v>8</v>
      </c>
      <c r="X1833" s="90"/>
      <c r="Y1833" s="90"/>
      <c r="Z1833" s="90"/>
      <c r="AA1833" s="90"/>
      <c r="AB1833" s="90"/>
    </row>
    <row r="1834" ht="12.75" customHeight="1">
      <c r="A1834" s="87"/>
      <c r="B1834" s="90"/>
      <c r="C1834" s="90"/>
      <c r="D1834" s="126">
        <v>4.0</v>
      </c>
      <c r="E1834" s="127">
        <v>47.09</v>
      </c>
      <c r="F1834" s="128">
        <f t="shared" si="7"/>
        <v>30.6085</v>
      </c>
      <c r="G1834" s="129">
        <f t="shared" si="1"/>
        <v>16.4815</v>
      </c>
      <c r="H1834" s="130">
        <f t="shared" si="2"/>
        <v>0.35</v>
      </c>
      <c r="I1834" s="131">
        <v>44382.0</v>
      </c>
      <c r="J1834" s="132">
        <v>44418.0</v>
      </c>
      <c r="K1834" s="123"/>
      <c r="L1834" s="90"/>
      <c r="M1834" s="133">
        <f t="shared" si="3"/>
        <v>11.7725</v>
      </c>
      <c r="N1834" s="99"/>
      <c r="O1834" s="133">
        <f t="shared" si="5"/>
        <v>7.652125</v>
      </c>
      <c r="P1834" s="137"/>
      <c r="Q1834" s="90"/>
      <c r="R1834" s="99">
        <f>IF(AND(H1834&lt;='Product Ratings'!$E$5,H1834&gt;='Product Ratings'!$D$5),'Product Ratings'!$C$5,IF(AND(H1834&lt;='Product Ratings'!$E$6,H1834&gt;='Product Ratings'!$D$6),'Product Ratings'!$C$6,IF(AND(H1834&lt;='Product Ratings'!$E$7,H1834&gt;='Product Ratings'!$D$7),'Product Ratings'!$C$7,IF(AND(H1834&lt;='Product Ratings'!$E$8,H1834&gt;='Product Ratings'!$D$8),'Product Ratings'!$C$8,IF(H1834&gt;='Product Ratings'!$D$9,'Product Ratings'!$C$9)))))</f>
        <v>2</v>
      </c>
      <c r="S1834" s="99">
        <f>IF(AND(D1834&lt;='Product Ratings'!$I$5,D1834&gt;='Product Ratings'!$H$5),'Product Ratings'!$F$5,IF(AND(D1834&lt;='Product Ratings'!$I$6,D1834&gt;='Product Ratings'!$H$6),'Product Ratings'!$F$6,IF(AND(D1834&lt;='Product Ratings'!$I$7,I1834&gt;='Product Ratings'!$H$7),'Product Ratings'!$F$7,IF(AND(D1834&lt;='Product Ratings'!$I$8,D1834&gt;='Product Ratings'!$H$8),'Product Ratings'!$F$8,IF(D1834&gt;='Product Ratings'!$H$9,'Product Ratings'!$F$9)))))</f>
        <v>1</v>
      </c>
      <c r="T1834" s="99">
        <f>IF(AND(O1834&lt;='Product Ratings'!$M$5,O1834&gt;='Product Ratings'!$L$5),'Product Ratings'!$J$5,IF(AND(O1834&lt;='Product Ratings'!$M$6,O1834&gt;='Product Ratings'!$L$6),'Product Ratings'!$J$6,IF(AND(O1834&lt;='Product Ratings'!$M$7,O1834&gt;='Product Ratings'!$L$7),'Product Ratings'!$J$7,IF(AND(O1834&lt;='Product Ratings'!$M$8,O1834&gt;='Product Ratings'!$L$8),'Product Ratings'!$J$8,IF(O1834&gt;='Product Ratings'!$L$9,'Product Ratings'!$J$9)))))</f>
        <v>5</v>
      </c>
      <c r="U1834" s="99" t="b">
        <f>IF(AND(N1834&lt;='Product Ratings'!$R$5,N1834&gt;='Product Ratings'!$Q$5),'Product Ratings'!$O$5,IF(AND(N1834&lt;='Product Ratings'!$R$6,N1834&gt;='Product Ratings'!$Q$6),'Product Ratings'!$O$6,IF(AND(N1834&lt;='Product Ratings'!$R$7,N1834&gt;='Product Ratings'!$Q$7),'Product Ratings'!$O$7,IF(AND(N1834&lt;='Product Ratings'!$R$8,N1834&gt;='Product Ratings'!$Q$8),'Product Ratings'!$O$8,IF(N1834&gt;='Product Ratings'!$Q$9,'Product Ratings'!$O$9)))))</f>
        <v>0</v>
      </c>
      <c r="V1834" s="99" t="b">
        <f>IF(AND(P1834&lt;='Product Ratings'!$V$5,P1834&gt;='Product Ratings'!$U$5),'Product Ratings'!$S$5,IF(AND(P1834&lt;='Product Ratings'!$V$6,P1834&gt;='Product Ratings'!$U$6),'Product Ratings'!$S$6,IF(AND(P1834&lt;='Product Ratings'!$V$7,P1834&gt;='Product Ratings'!$U$7),'Product Ratings'!$S$7,IF(AND(P1834&lt;='Product Ratings'!$V$8,P1834&gt;='Product Ratings'!$U$8),'Product Ratings'!$S$8,IF(P1834&gt;='Product Ratings'!$U$9,'Product Ratings'!$S$9)))))</f>
        <v>0</v>
      </c>
      <c r="W1834" s="135">
        <f t="shared" si="6"/>
        <v>8</v>
      </c>
      <c r="X1834" s="90"/>
      <c r="Y1834" s="90"/>
      <c r="Z1834" s="90"/>
      <c r="AA1834" s="90"/>
      <c r="AB1834" s="90"/>
    </row>
    <row r="1835" ht="12.75" customHeight="1">
      <c r="A1835" s="87"/>
      <c r="B1835" s="90"/>
      <c r="C1835" s="90"/>
      <c r="D1835" s="126">
        <v>5.0</v>
      </c>
      <c r="E1835" s="127">
        <v>102.44</v>
      </c>
      <c r="F1835" s="128">
        <f t="shared" si="7"/>
        <v>66.586</v>
      </c>
      <c r="G1835" s="129">
        <f t="shared" si="1"/>
        <v>35.854</v>
      </c>
      <c r="H1835" s="130">
        <f t="shared" si="2"/>
        <v>0.35</v>
      </c>
      <c r="I1835" s="131">
        <v>44383.0</v>
      </c>
      <c r="J1835" s="132">
        <v>44419.0</v>
      </c>
      <c r="K1835" s="123"/>
      <c r="L1835" s="90"/>
      <c r="M1835" s="133">
        <f t="shared" si="3"/>
        <v>20.488</v>
      </c>
      <c r="N1835" s="99"/>
      <c r="O1835" s="133">
        <f t="shared" si="5"/>
        <v>13.3172</v>
      </c>
      <c r="P1835" s="137"/>
      <c r="Q1835" s="90"/>
      <c r="R1835" s="99">
        <f>IF(AND(H1835&lt;='Product Ratings'!$E$5,H1835&gt;='Product Ratings'!$D$5),'Product Ratings'!$C$5,IF(AND(H1835&lt;='Product Ratings'!$E$6,H1835&gt;='Product Ratings'!$D$6),'Product Ratings'!$C$6,IF(AND(H1835&lt;='Product Ratings'!$E$7,H1835&gt;='Product Ratings'!$D$7),'Product Ratings'!$C$7,IF(AND(H1835&lt;='Product Ratings'!$E$8,H1835&gt;='Product Ratings'!$D$8),'Product Ratings'!$C$8,IF(H1835&gt;='Product Ratings'!$D$9,'Product Ratings'!$C$9)))))</f>
        <v>2</v>
      </c>
      <c r="S1835" s="99">
        <f>IF(AND(D1835&lt;='Product Ratings'!$I$5,D1835&gt;='Product Ratings'!$H$5),'Product Ratings'!$F$5,IF(AND(D1835&lt;='Product Ratings'!$I$6,D1835&gt;='Product Ratings'!$H$6),'Product Ratings'!$F$6,IF(AND(D1835&lt;='Product Ratings'!$I$7,I1835&gt;='Product Ratings'!$H$7),'Product Ratings'!$F$7,IF(AND(D1835&lt;='Product Ratings'!$I$8,D1835&gt;='Product Ratings'!$H$8),'Product Ratings'!$F$8,IF(D1835&gt;='Product Ratings'!$H$9,'Product Ratings'!$F$9)))))</f>
        <v>1</v>
      </c>
      <c r="T1835" s="99">
        <f>IF(AND(O1835&lt;='Product Ratings'!$M$5,O1835&gt;='Product Ratings'!$L$5),'Product Ratings'!$J$5,IF(AND(O1835&lt;='Product Ratings'!$M$6,O1835&gt;='Product Ratings'!$L$6),'Product Ratings'!$J$6,IF(AND(O1835&lt;='Product Ratings'!$M$7,O1835&gt;='Product Ratings'!$L$7),'Product Ratings'!$J$7,IF(AND(O1835&lt;='Product Ratings'!$M$8,O1835&gt;='Product Ratings'!$L$8),'Product Ratings'!$J$8,IF(O1835&gt;='Product Ratings'!$L$9,'Product Ratings'!$J$9)))))</f>
        <v>5</v>
      </c>
      <c r="U1835" s="99" t="b">
        <f>IF(AND(N1835&lt;='Product Ratings'!$R$5,N1835&gt;='Product Ratings'!$Q$5),'Product Ratings'!$O$5,IF(AND(N1835&lt;='Product Ratings'!$R$6,N1835&gt;='Product Ratings'!$Q$6),'Product Ratings'!$O$6,IF(AND(N1835&lt;='Product Ratings'!$R$7,N1835&gt;='Product Ratings'!$Q$7),'Product Ratings'!$O$7,IF(AND(N1835&lt;='Product Ratings'!$R$8,N1835&gt;='Product Ratings'!$Q$8),'Product Ratings'!$O$8,IF(N1835&gt;='Product Ratings'!$Q$9,'Product Ratings'!$O$9)))))</f>
        <v>0</v>
      </c>
      <c r="V1835" s="99" t="b">
        <f>IF(AND(P1835&lt;='Product Ratings'!$V$5,P1835&gt;='Product Ratings'!$U$5),'Product Ratings'!$S$5,IF(AND(P1835&lt;='Product Ratings'!$V$6,P1835&gt;='Product Ratings'!$U$6),'Product Ratings'!$S$6,IF(AND(P1835&lt;='Product Ratings'!$V$7,P1835&gt;='Product Ratings'!$U$7),'Product Ratings'!$S$7,IF(AND(P1835&lt;='Product Ratings'!$V$8,P1835&gt;='Product Ratings'!$U$8),'Product Ratings'!$S$8,IF(P1835&gt;='Product Ratings'!$U$9,'Product Ratings'!$S$9)))))</f>
        <v>0</v>
      </c>
      <c r="W1835" s="135">
        <f t="shared" si="6"/>
        <v>8</v>
      </c>
      <c r="X1835" s="90"/>
      <c r="Y1835" s="90"/>
      <c r="Z1835" s="90"/>
      <c r="AA1835" s="90"/>
      <c r="AB1835" s="90"/>
    </row>
    <row r="1836" ht="12.75" customHeight="1">
      <c r="A1836" s="87"/>
      <c r="B1836" s="90"/>
      <c r="C1836" s="90"/>
      <c r="D1836" s="126">
        <v>6.0</v>
      </c>
      <c r="E1836" s="127">
        <v>167.16</v>
      </c>
      <c r="F1836" s="128">
        <f t="shared" si="7"/>
        <v>108.654</v>
      </c>
      <c r="G1836" s="129">
        <f t="shared" si="1"/>
        <v>58.506</v>
      </c>
      <c r="H1836" s="130">
        <f t="shared" si="2"/>
        <v>0.35</v>
      </c>
      <c r="I1836" s="131">
        <v>44384.0</v>
      </c>
      <c r="J1836" s="132">
        <v>44420.0</v>
      </c>
      <c r="K1836" s="123"/>
      <c r="L1836" s="90"/>
      <c r="M1836" s="133">
        <f t="shared" si="3"/>
        <v>27.86</v>
      </c>
      <c r="N1836" s="99"/>
      <c r="O1836" s="133">
        <f t="shared" si="5"/>
        <v>18.109</v>
      </c>
      <c r="P1836" s="137"/>
      <c r="Q1836" s="90"/>
      <c r="R1836" s="99">
        <f>IF(AND(H1836&lt;='Product Ratings'!$E$5,H1836&gt;='Product Ratings'!$D$5),'Product Ratings'!$C$5,IF(AND(H1836&lt;='Product Ratings'!$E$6,H1836&gt;='Product Ratings'!$D$6),'Product Ratings'!$C$6,IF(AND(H1836&lt;='Product Ratings'!$E$7,H1836&gt;='Product Ratings'!$D$7),'Product Ratings'!$C$7,IF(AND(H1836&lt;='Product Ratings'!$E$8,H1836&gt;='Product Ratings'!$D$8),'Product Ratings'!$C$8,IF(H1836&gt;='Product Ratings'!$D$9,'Product Ratings'!$C$9)))))</f>
        <v>2</v>
      </c>
      <c r="S1836" s="99">
        <f>IF(AND(D1836&lt;='Product Ratings'!$I$5,D1836&gt;='Product Ratings'!$H$5),'Product Ratings'!$F$5,IF(AND(D1836&lt;='Product Ratings'!$I$6,D1836&gt;='Product Ratings'!$H$6),'Product Ratings'!$F$6,IF(AND(D1836&lt;='Product Ratings'!$I$7,I1836&gt;='Product Ratings'!$H$7),'Product Ratings'!$F$7,IF(AND(D1836&lt;='Product Ratings'!$I$8,D1836&gt;='Product Ratings'!$H$8),'Product Ratings'!$F$8,IF(D1836&gt;='Product Ratings'!$H$9,'Product Ratings'!$F$9)))))</f>
        <v>2</v>
      </c>
      <c r="T1836" s="99">
        <f>IF(AND(O1836&lt;='Product Ratings'!$M$5,O1836&gt;='Product Ratings'!$L$5),'Product Ratings'!$J$5,IF(AND(O1836&lt;='Product Ratings'!$M$6,O1836&gt;='Product Ratings'!$L$6),'Product Ratings'!$J$6,IF(AND(O1836&lt;='Product Ratings'!$M$7,O1836&gt;='Product Ratings'!$L$7),'Product Ratings'!$J$7,IF(AND(O1836&lt;='Product Ratings'!$M$8,O1836&gt;='Product Ratings'!$L$8),'Product Ratings'!$J$8,IF(O1836&gt;='Product Ratings'!$L$9,'Product Ratings'!$J$9)))))</f>
        <v>5</v>
      </c>
      <c r="U1836" s="99" t="b">
        <f>IF(AND(N1836&lt;='Product Ratings'!$R$5,N1836&gt;='Product Ratings'!$Q$5),'Product Ratings'!$O$5,IF(AND(N1836&lt;='Product Ratings'!$R$6,N1836&gt;='Product Ratings'!$Q$6),'Product Ratings'!$O$6,IF(AND(N1836&lt;='Product Ratings'!$R$7,N1836&gt;='Product Ratings'!$Q$7),'Product Ratings'!$O$7,IF(AND(N1836&lt;='Product Ratings'!$R$8,N1836&gt;='Product Ratings'!$Q$8),'Product Ratings'!$O$8,IF(N1836&gt;='Product Ratings'!$Q$9,'Product Ratings'!$O$9)))))</f>
        <v>0</v>
      </c>
      <c r="V1836" s="99" t="b">
        <f>IF(AND(P1836&lt;='Product Ratings'!$V$5,P1836&gt;='Product Ratings'!$U$5),'Product Ratings'!$S$5,IF(AND(P1836&lt;='Product Ratings'!$V$6,P1836&gt;='Product Ratings'!$U$6),'Product Ratings'!$S$6,IF(AND(P1836&lt;='Product Ratings'!$V$7,P1836&gt;='Product Ratings'!$U$7),'Product Ratings'!$S$7,IF(AND(P1836&lt;='Product Ratings'!$V$8,P1836&gt;='Product Ratings'!$U$8),'Product Ratings'!$S$8,IF(P1836&gt;='Product Ratings'!$U$9,'Product Ratings'!$S$9)))))</f>
        <v>0</v>
      </c>
      <c r="W1836" s="135">
        <f t="shared" si="6"/>
        <v>9</v>
      </c>
      <c r="X1836" s="90"/>
      <c r="Y1836" s="90"/>
      <c r="Z1836" s="90"/>
      <c r="AA1836" s="90"/>
      <c r="AB1836" s="90"/>
    </row>
    <row r="1837" ht="12.75" customHeight="1">
      <c r="A1837" s="87"/>
      <c r="B1837" s="90"/>
      <c r="C1837" s="90"/>
      <c r="D1837" s="126">
        <v>1.0</v>
      </c>
      <c r="E1837" s="127">
        <v>749.04</v>
      </c>
      <c r="F1837" s="128">
        <f t="shared" si="7"/>
        <v>486.876</v>
      </c>
      <c r="G1837" s="129">
        <f t="shared" si="1"/>
        <v>262.164</v>
      </c>
      <c r="H1837" s="130">
        <f t="shared" si="2"/>
        <v>0.35</v>
      </c>
      <c r="I1837" s="131">
        <v>44385.0</v>
      </c>
      <c r="J1837" s="132">
        <v>44421.0</v>
      </c>
      <c r="K1837" s="123"/>
      <c r="L1837" s="90"/>
      <c r="M1837" s="133">
        <f t="shared" si="3"/>
        <v>749.04</v>
      </c>
      <c r="N1837" s="99"/>
      <c r="O1837" s="133">
        <f t="shared" si="5"/>
        <v>486.876</v>
      </c>
      <c r="P1837" s="137"/>
      <c r="Q1837" s="90"/>
      <c r="R1837" s="99">
        <f>IF(AND(H1837&lt;='Product Ratings'!$E$5,H1837&gt;='Product Ratings'!$D$5),'Product Ratings'!$C$5,IF(AND(H1837&lt;='Product Ratings'!$E$6,H1837&gt;='Product Ratings'!$D$6),'Product Ratings'!$C$6,IF(AND(H1837&lt;='Product Ratings'!$E$7,H1837&gt;='Product Ratings'!$D$7),'Product Ratings'!$C$7,IF(AND(H1837&lt;='Product Ratings'!$E$8,H1837&gt;='Product Ratings'!$D$8),'Product Ratings'!$C$8,IF(H1837&gt;='Product Ratings'!$D$9,'Product Ratings'!$C$9)))))</f>
        <v>2</v>
      </c>
      <c r="S1837" s="99">
        <f>IF(AND(D1837&lt;='Product Ratings'!$I$5,D1837&gt;='Product Ratings'!$H$5),'Product Ratings'!$F$5,IF(AND(D1837&lt;='Product Ratings'!$I$6,D1837&gt;='Product Ratings'!$H$6),'Product Ratings'!$F$6,IF(AND(D1837&lt;='Product Ratings'!$I$7,I1837&gt;='Product Ratings'!$H$7),'Product Ratings'!$F$7,IF(AND(D1837&lt;='Product Ratings'!$I$8,D1837&gt;='Product Ratings'!$H$8),'Product Ratings'!$F$8,IF(D1837&gt;='Product Ratings'!$H$9,'Product Ratings'!$F$9)))))</f>
        <v>1</v>
      </c>
      <c r="T1837" s="99">
        <f>IF(AND(O1837&lt;='Product Ratings'!$M$5,O1837&gt;='Product Ratings'!$L$5),'Product Ratings'!$J$5,IF(AND(O1837&lt;='Product Ratings'!$M$6,O1837&gt;='Product Ratings'!$L$6),'Product Ratings'!$J$6,IF(AND(O1837&lt;='Product Ratings'!$M$7,O1837&gt;='Product Ratings'!$L$7),'Product Ratings'!$J$7,IF(AND(O1837&lt;='Product Ratings'!$M$8,O1837&gt;='Product Ratings'!$L$8),'Product Ratings'!$J$8,IF(O1837&gt;='Product Ratings'!$L$9,'Product Ratings'!$J$9)))))</f>
        <v>1</v>
      </c>
      <c r="U1837" s="99" t="b">
        <f>IF(AND(N1837&lt;='Product Ratings'!$R$5,N1837&gt;='Product Ratings'!$Q$5),'Product Ratings'!$O$5,IF(AND(N1837&lt;='Product Ratings'!$R$6,N1837&gt;='Product Ratings'!$Q$6),'Product Ratings'!$O$6,IF(AND(N1837&lt;='Product Ratings'!$R$7,N1837&gt;='Product Ratings'!$Q$7),'Product Ratings'!$O$7,IF(AND(N1837&lt;='Product Ratings'!$R$8,N1837&gt;='Product Ratings'!$Q$8),'Product Ratings'!$O$8,IF(N1837&gt;='Product Ratings'!$Q$9,'Product Ratings'!$O$9)))))</f>
        <v>0</v>
      </c>
      <c r="V1837" s="99" t="b">
        <f>IF(AND(P1837&lt;='Product Ratings'!$V$5,P1837&gt;='Product Ratings'!$U$5),'Product Ratings'!$S$5,IF(AND(P1837&lt;='Product Ratings'!$V$6,P1837&gt;='Product Ratings'!$U$6),'Product Ratings'!$S$6,IF(AND(P1837&lt;='Product Ratings'!$V$7,P1837&gt;='Product Ratings'!$U$7),'Product Ratings'!$S$7,IF(AND(P1837&lt;='Product Ratings'!$V$8,P1837&gt;='Product Ratings'!$U$8),'Product Ratings'!$S$8,IF(P1837&gt;='Product Ratings'!$U$9,'Product Ratings'!$S$9)))))</f>
        <v>0</v>
      </c>
      <c r="W1837" s="135">
        <f t="shared" si="6"/>
        <v>4</v>
      </c>
      <c r="X1837" s="90"/>
      <c r="Y1837" s="90"/>
      <c r="Z1837" s="90"/>
      <c r="AA1837" s="90"/>
      <c r="AB1837" s="90"/>
    </row>
    <row r="1838" ht="12.75" customHeight="1">
      <c r="A1838" s="87"/>
      <c r="B1838" s="90"/>
      <c r="C1838" s="90"/>
      <c r="D1838" s="126">
        <v>2.0</v>
      </c>
      <c r="E1838" s="127">
        <v>112.96</v>
      </c>
      <c r="F1838" s="128">
        <f t="shared" si="7"/>
        <v>73.424</v>
      </c>
      <c r="G1838" s="129">
        <f t="shared" si="1"/>
        <v>39.536</v>
      </c>
      <c r="H1838" s="130">
        <f t="shared" si="2"/>
        <v>0.35</v>
      </c>
      <c r="I1838" s="131">
        <v>44386.0</v>
      </c>
      <c r="J1838" s="132">
        <v>44422.0</v>
      </c>
      <c r="K1838" s="123"/>
      <c r="L1838" s="90"/>
      <c r="M1838" s="133">
        <f t="shared" si="3"/>
        <v>56.48</v>
      </c>
      <c r="N1838" s="99"/>
      <c r="O1838" s="133">
        <f t="shared" si="5"/>
        <v>36.712</v>
      </c>
      <c r="P1838" s="137"/>
      <c r="Q1838" s="90"/>
      <c r="R1838" s="99">
        <f>IF(AND(H1838&lt;='Product Ratings'!$E$5,H1838&gt;='Product Ratings'!$D$5),'Product Ratings'!$C$5,IF(AND(H1838&lt;='Product Ratings'!$E$6,H1838&gt;='Product Ratings'!$D$6),'Product Ratings'!$C$6,IF(AND(H1838&lt;='Product Ratings'!$E$7,H1838&gt;='Product Ratings'!$D$7),'Product Ratings'!$C$7,IF(AND(H1838&lt;='Product Ratings'!$E$8,H1838&gt;='Product Ratings'!$D$8),'Product Ratings'!$C$8,IF(H1838&gt;='Product Ratings'!$D$9,'Product Ratings'!$C$9)))))</f>
        <v>2</v>
      </c>
      <c r="S1838" s="99">
        <f>IF(AND(D1838&lt;='Product Ratings'!$I$5,D1838&gt;='Product Ratings'!$H$5),'Product Ratings'!$F$5,IF(AND(D1838&lt;='Product Ratings'!$I$6,D1838&gt;='Product Ratings'!$H$6),'Product Ratings'!$F$6,IF(AND(D1838&lt;='Product Ratings'!$I$7,I1838&gt;='Product Ratings'!$H$7),'Product Ratings'!$F$7,IF(AND(D1838&lt;='Product Ratings'!$I$8,D1838&gt;='Product Ratings'!$H$8),'Product Ratings'!$F$8,IF(D1838&gt;='Product Ratings'!$H$9,'Product Ratings'!$F$9)))))</f>
        <v>1</v>
      </c>
      <c r="T1838" s="99">
        <f>IF(AND(O1838&lt;='Product Ratings'!$M$5,O1838&gt;='Product Ratings'!$L$5),'Product Ratings'!$J$5,IF(AND(O1838&lt;='Product Ratings'!$M$6,O1838&gt;='Product Ratings'!$L$6),'Product Ratings'!$J$6,IF(AND(O1838&lt;='Product Ratings'!$M$7,O1838&gt;='Product Ratings'!$L$7),'Product Ratings'!$J$7,IF(AND(O1838&lt;='Product Ratings'!$M$8,O1838&gt;='Product Ratings'!$L$8),'Product Ratings'!$J$8,IF(O1838&gt;='Product Ratings'!$L$9,'Product Ratings'!$J$9)))))</f>
        <v>4</v>
      </c>
      <c r="U1838" s="99" t="b">
        <f>IF(AND(N1838&lt;='Product Ratings'!$R$5,N1838&gt;='Product Ratings'!$Q$5),'Product Ratings'!$O$5,IF(AND(N1838&lt;='Product Ratings'!$R$6,N1838&gt;='Product Ratings'!$Q$6),'Product Ratings'!$O$6,IF(AND(N1838&lt;='Product Ratings'!$R$7,N1838&gt;='Product Ratings'!$Q$7),'Product Ratings'!$O$7,IF(AND(N1838&lt;='Product Ratings'!$R$8,N1838&gt;='Product Ratings'!$Q$8),'Product Ratings'!$O$8,IF(N1838&gt;='Product Ratings'!$Q$9,'Product Ratings'!$O$9)))))</f>
        <v>0</v>
      </c>
      <c r="V1838" s="99" t="b">
        <f>IF(AND(P1838&lt;='Product Ratings'!$V$5,P1838&gt;='Product Ratings'!$U$5),'Product Ratings'!$S$5,IF(AND(P1838&lt;='Product Ratings'!$V$6,P1838&gt;='Product Ratings'!$U$6),'Product Ratings'!$S$6,IF(AND(P1838&lt;='Product Ratings'!$V$7,P1838&gt;='Product Ratings'!$U$7),'Product Ratings'!$S$7,IF(AND(P1838&lt;='Product Ratings'!$V$8,P1838&gt;='Product Ratings'!$U$8),'Product Ratings'!$S$8,IF(P1838&gt;='Product Ratings'!$U$9,'Product Ratings'!$S$9)))))</f>
        <v>0</v>
      </c>
      <c r="W1838" s="135">
        <f t="shared" si="6"/>
        <v>7</v>
      </c>
      <c r="X1838" s="90"/>
      <c r="Y1838" s="90"/>
      <c r="Z1838" s="90"/>
      <c r="AA1838" s="90"/>
      <c r="AB1838" s="90"/>
    </row>
    <row r="1839" ht="12.75" customHeight="1">
      <c r="A1839" s="87"/>
      <c r="B1839" s="90"/>
      <c r="C1839" s="90"/>
      <c r="D1839" s="126">
        <v>3.0</v>
      </c>
      <c r="E1839" s="127">
        <v>101.74</v>
      </c>
      <c r="F1839" s="128">
        <f t="shared" si="7"/>
        <v>66.131</v>
      </c>
      <c r="G1839" s="129">
        <f t="shared" si="1"/>
        <v>35.609</v>
      </c>
      <c r="H1839" s="130">
        <f t="shared" si="2"/>
        <v>0.35</v>
      </c>
      <c r="I1839" s="131">
        <v>44387.0</v>
      </c>
      <c r="J1839" s="132">
        <v>44423.0</v>
      </c>
      <c r="K1839" s="123"/>
      <c r="L1839" s="90"/>
      <c r="M1839" s="133">
        <f t="shared" si="3"/>
        <v>33.91333333</v>
      </c>
      <c r="N1839" s="99"/>
      <c r="O1839" s="133">
        <f t="shared" si="5"/>
        <v>22.04366667</v>
      </c>
      <c r="P1839" s="137"/>
      <c r="Q1839" s="90"/>
      <c r="R1839" s="99">
        <f>IF(AND(H1839&lt;='Product Ratings'!$E$5,H1839&gt;='Product Ratings'!$D$5),'Product Ratings'!$C$5,IF(AND(H1839&lt;='Product Ratings'!$E$6,H1839&gt;='Product Ratings'!$D$6),'Product Ratings'!$C$6,IF(AND(H1839&lt;='Product Ratings'!$E$7,H1839&gt;='Product Ratings'!$D$7),'Product Ratings'!$C$7,IF(AND(H1839&lt;='Product Ratings'!$E$8,H1839&gt;='Product Ratings'!$D$8),'Product Ratings'!$C$8,IF(H1839&gt;='Product Ratings'!$D$9,'Product Ratings'!$C$9)))))</f>
        <v>2</v>
      </c>
      <c r="S1839" s="99">
        <f>IF(AND(D1839&lt;='Product Ratings'!$I$5,D1839&gt;='Product Ratings'!$H$5),'Product Ratings'!$F$5,IF(AND(D1839&lt;='Product Ratings'!$I$6,D1839&gt;='Product Ratings'!$H$6),'Product Ratings'!$F$6,IF(AND(D1839&lt;='Product Ratings'!$I$7,I1839&gt;='Product Ratings'!$H$7),'Product Ratings'!$F$7,IF(AND(D1839&lt;='Product Ratings'!$I$8,D1839&gt;='Product Ratings'!$H$8),'Product Ratings'!$F$8,IF(D1839&gt;='Product Ratings'!$H$9,'Product Ratings'!$F$9)))))</f>
        <v>1</v>
      </c>
      <c r="T1839" s="99">
        <f>IF(AND(O1839&lt;='Product Ratings'!$M$5,O1839&gt;='Product Ratings'!$L$5),'Product Ratings'!$J$5,IF(AND(O1839&lt;='Product Ratings'!$M$6,O1839&gt;='Product Ratings'!$L$6),'Product Ratings'!$J$6,IF(AND(O1839&lt;='Product Ratings'!$M$7,O1839&gt;='Product Ratings'!$L$7),'Product Ratings'!$J$7,IF(AND(O1839&lt;='Product Ratings'!$M$8,O1839&gt;='Product Ratings'!$L$8),'Product Ratings'!$J$8,IF(O1839&gt;='Product Ratings'!$L$9,'Product Ratings'!$J$9)))))</f>
        <v>5</v>
      </c>
      <c r="U1839" s="99" t="b">
        <f>IF(AND(N1839&lt;='Product Ratings'!$R$5,N1839&gt;='Product Ratings'!$Q$5),'Product Ratings'!$O$5,IF(AND(N1839&lt;='Product Ratings'!$R$6,N1839&gt;='Product Ratings'!$Q$6),'Product Ratings'!$O$6,IF(AND(N1839&lt;='Product Ratings'!$R$7,N1839&gt;='Product Ratings'!$Q$7),'Product Ratings'!$O$7,IF(AND(N1839&lt;='Product Ratings'!$R$8,N1839&gt;='Product Ratings'!$Q$8),'Product Ratings'!$O$8,IF(N1839&gt;='Product Ratings'!$Q$9,'Product Ratings'!$O$9)))))</f>
        <v>0</v>
      </c>
      <c r="V1839" s="99" t="b">
        <f>IF(AND(P1839&lt;='Product Ratings'!$V$5,P1839&gt;='Product Ratings'!$U$5),'Product Ratings'!$S$5,IF(AND(P1839&lt;='Product Ratings'!$V$6,P1839&gt;='Product Ratings'!$U$6),'Product Ratings'!$S$6,IF(AND(P1839&lt;='Product Ratings'!$V$7,P1839&gt;='Product Ratings'!$U$7),'Product Ratings'!$S$7,IF(AND(P1839&lt;='Product Ratings'!$V$8,P1839&gt;='Product Ratings'!$U$8),'Product Ratings'!$S$8,IF(P1839&gt;='Product Ratings'!$U$9,'Product Ratings'!$S$9)))))</f>
        <v>0</v>
      </c>
      <c r="W1839" s="135">
        <f t="shared" si="6"/>
        <v>8</v>
      </c>
      <c r="X1839" s="90"/>
      <c r="Y1839" s="90"/>
      <c r="Z1839" s="90"/>
      <c r="AA1839" s="90"/>
      <c r="AB1839" s="90"/>
    </row>
    <row r="1840" ht="12.75" customHeight="1">
      <c r="A1840" s="87"/>
      <c r="B1840" s="90"/>
      <c r="C1840" s="90"/>
      <c r="D1840" s="126">
        <v>4.0</v>
      </c>
      <c r="E1840" s="127">
        <v>95.42</v>
      </c>
      <c r="F1840" s="128">
        <f t="shared" si="7"/>
        <v>62.023</v>
      </c>
      <c r="G1840" s="129">
        <f t="shared" si="1"/>
        <v>33.397</v>
      </c>
      <c r="H1840" s="130">
        <f t="shared" si="2"/>
        <v>0.35</v>
      </c>
      <c r="I1840" s="131">
        <v>44388.0</v>
      </c>
      <c r="J1840" s="132">
        <v>44424.0</v>
      </c>
      <c r="K1840" s="123"/>
      <c r="L1840" s="90"/>
      <c r="M1840" s="133">
        <f t="shared" si="3"/>
        <v>23.855</v>
      </c>
      <c r="N1840" s="99"/>
      <c r="O1840" s="133">
        <f t="shared" si="5"/>
        <v>15.50575</v>
      </c>
      <c r="P1840" s="137"/>
      <c r="Q1840" s="90"/>
      <c r="R1840" s="99">
        <f>IF(AND(H1840&lt;='Product Ratings'!$E$5,H1840&gt;='Product Ratings'!$D$5),'Product Ratings'!$C$5,IF(AND(H1840&lt;='Product Ratings'!$E$6,H1840&gt;='Product Ratings'!$D$6),'Product Ratings'!$C$6,IF(AND(H1840&lt;='Product Ratings'!$E$7,H1840&gt;='Product Ratings'!$D$7),'Product Ratings'!$C$7,IF(AND(H1840&lt;='Product Ratings'!$E$8,H1840&gt;='Product Ratings'!$D$8),'Product Ratings'!$C$8,IF(H1840&gt;='Product Ratings'!$D$9,'Product Ratings'!$C$9)))))</f>
        <v>2</v>
      </c>
      <c r="S1840" s="99">
        <f>IF(AND(D1840&lt;='Product Ratings'!$I$5,D1840&gt;='Product Ratings'!$H$5),'Product Ratings'!$F$5,IF(AND(D1840&lt;='Product Ratings'!$I$6,D1840&gt;='Product Ratings'!$H$6),'Product Ratings'!$F$6,IF(AND(D1840&lt;='Product Ratings'!$I$7,I1840&gt;='Product Ratings'!$H$7),'Product Ratings'!$F$7,IF(AND(D1840&lt;='Product Ratings'!$I$8,D1840&gt;='Product Ratings'!$H$8),'Product Ratings'!$F$8,IF(D1840&gt;='Product Ratings'!$H$9,'Product Ratings'!$F$9)))))</f>
        <v>1</v>
      </c>
      <c r="T1840" s="99">
        <f>IF(AND(O1840&lt;='Product Ratings'!$M$5,O1840&gt;='Product Ratings'!$L$5),'Product Ratings'!$J$5,IF(AND(O1840&lt;='Product Ratings'!$M$6,O1840&gt;='Product Ratings'!$L$6),'Product Ratings'!$J$6,IF(AND(O1840&lt;='Product Ratings'!$M$7,O1840&gt;='Product Ratings'!$L$7),'Product Ratings'!$J$7,IF(AND(O1840&lt;='Product Ratings'!$M$8,O1840&gt;='Product Ratings'!$L$8),'Product Ratings'!$J$8,IF(O1840&gt;='Product Ratings'!$L$9,'Product Ratings'!$J$9)))))</f>
        <v>5</v>
      </c>
      <c r="U1840" s="99" t="b">
        <f>IF(AND(N1840&lt;='Product Ratings'!$R$5,N1840&gt;='Product Ratings'!$Q$5),'Product Ratings'!$O$5,IF(AND(N1840&lt;='Product Ratings'!$R$6,N1840&gt;='Product Ratings'!$Q$6),'Product Ratings'!$O$6,IF(AND(N1840&lt;='Product Ratings'!$R$7,N1840&gt;='Product Ratings'!$Q$7),'Product Ratings'!$O$7,IF(AND(N1840&lt;='Product Ratings'!$R$8,N1840&gt;='Product Ratings'!$Q$8),'Product Ratings'!$O$8,IF(N1840&gt;='Product Ratings'!$Q$9,'Product Ratings'!$O$9)))))</f>
        <v>0</v>
      </c>
      <c r="V1840" s="99" t="b">
        <f>IF(AND(P1840&lt;='Product Ratings'!$V$5,P1840&gt;='Product Ratings'!$U$5),'Product Ratings'!$S$5,IF(AND(P1840&lt;='Product Ratings'!$V$6,P1840&gt;='Product Ratings'!$U$6),'Product Ratings'!$S$6,IF(AND(P1840&lt;='Product Ratings'!$V$7,P1840&gt;='Product Ratings'!$U$7),'Product Ratings'!$S$7,IF(AND(P1840&lt;='Product Ratings'!$V$8,P1840&gt;='Product Ratings'!$U$8),'Product Ratings'!$S$8,IF(P1840&gt;='Product Ratings'!$U$9,'Product Ratings'!$S$9)))))</f>
        <v>0</v>
      </c>
      <c r="W1840" s="135">
        <f t="shared" si="6"/>
        <v>8</v>
      </c>
      <c r="X1840" s="90"/>
      <c r="Y1840" s="90"/>
      <c r="Z1840" s="90"/>
      <c r="AA1840" s="90"/>
      <c r="AB1840" s="90"/>
    </row>
    <row r="1841" ht="12.75" customHeight="1">
      <c r="A1841" s="87"/>
      <c r="B1841" s="90"/>
      <c r="C1841" s="90"/>
      <c r="D1841" s="126">
        <v>5.0</v>
      </c>
      <c r="E1841" s="127">
        <v>127.83</v>
      </c>
      <c r="F1841" s="128">
        <f t="shared" si="7"/>
        <v>83.0895</v>
      </c>
      <c r="G1841" s="129">
        <f t="shared" si="1"/>
        <v>44.7405</v>
      </c>
      <c r="H1841" s="130">
        <f t="shared" si="2"/>
        <v>0.35</v>
      </c>
      <c r="I1841" s="131">
        <v>44389.0</v>
      </c>
      <c r="J1841" s="132">
        <v>44425.0</v>
      </c>
      <c r="K1841" s="123"/>
      <c r="L1841" s="90"/>
      <c r="M1841" s="133">
        <f t="shared" si="3"/>
        <v>25.566</v>
      </c>
      <c r="N1841" s="99"/>
      <c r="O1841" s="133">
        <f t="shared" si="5"/>
        <v>16.6179</v>
      </c>
      <c r="P1841" s="137"/>
      <c r="Q1841" s="90"/>
      <c r="R1841" s="99">
        <f>IF(AND(H1841&lt;='Product Ratings'!$E$5,H1841&gt;='Product Ratings'!$D$5),'Product Ratings'!$C$5,IF(AND(H1841&lt;='Product Ratings'!$E$6,H1841&gt;='Product Ratings'!$D$6),'Product Ratings'!$C$6,IF(AND(H1841&lt;='Product Ratings'!$E$7,H1841&gt;='Product Ratings'!$D$7),'Product Ratings'!$C$7,IF(AND(H1841&lt;='Product Ratings'!$E$8,H1841&gt;='Product Ratings'!$D$8),'Product Ratings'!$C$8,IF(H1841&gt;='Product Ratings'!$D$9,'Product Ratings'!$C$9)))))</f>
        <v>2</v>
      </c>
      <c r="S1841" s="99">
        <f>IF(AND(D1841&lt;='Product Ratings'!$I$5,D1841&gt;='Product Ratings'!$H$5),'Product Ratings'!$F$5,IF(AND(D1841&lt;='Product Ratings'!$I$6,D1841&gt;='Product Ratings'!$H$6),'Product Ratings'!$F$6,IF(AND(D1841&lt;='Product Ratings'!$I$7,I1841&gt;='Product Ratings'!$H$7),'Product Ratings'!$F$7,IF(AND(D1841&lt;='Product Ratings'!$I$8,D1841&gt;='Product Ratings'!$H$8),'Product Ratings'!$F$8,IF(D1841&gt;='Product Ratings'!$H$9,'Product Ratings'!$F$9)))))</f>
        <v>1</v>
      </c>
      <c r="T1841" s="99">
        <f>IF(AND(O1841&lt;='Product Ratings'!$M$5,O1841&gt;='Product Ratings'!$L$5),'Product Ratings'!$J$5,IF(AND(O1841&lt;='Product Ratings'!$M$6,O1841&gt;='Product Ratings'!$L$6),'Product Ratings'!$J$6,IF(AND(O1841&lt;='Product Ratings'!$M$7,O1841&gt;='Product Ratings'!$L$7),'Product Ratings'!$J$7,IF(AND(O1841&lt;='Product Ratings'!$M$8,O1841&gt;='Product Ratings'!$L$8),'Product Ratings'!$J$8,IF(O1841&gt;='Product Ratings'!$L$9,'Product Ratings'!$J$9)))))</f>
        <v>5</v>
      </c>
      <c r="U1841" s="99" t="b">
        <f>IF(AND(N1841&lt;='Product Ratings'!$R$5,N1841&gt;='Product Ratings'!$Q$5),'Product Ratings'!$O$5,IF(AND(N1841&lt;='Product Ratings'!$R$6,N1841&gt;='Product Ratings'!$Q$6),'Product Ratings'!$O$6,IF(AND(N1841&lt;='Product Ratings'!$R$7,N1841&gt;='Product Ratings'!$Q$7),'Product Ratings'!$O$7,IF(AND(N1841&lt;='Product Ratings'!$R$8,N1841&gt;='Product Ratings'!$Q$8),'Product Ratings'!$O$8,IF(N1841&gt;='Product Ratings'!$Q$9,'Product Ratings'!$O$9)))))</f>
        <v>0</v>
      </c>
      <c r="V1841" s="99" t="b">
        <f>IF(AND(P1841&lt;='Product Ratings'!$V$5,P1841&gt;='Product Ratings'!$U$5),'Product Ratings'!$S$5,IF(AND(P1841&lt;='Product Ratings'!$V$6,P1841&gt;='Product Ratings'!$U$6),'Product Ratings'!$S$6,IF(AND(P1841&lt;='Product Ratings'!$V$7,P1841&gt;='Product Ratings'!$U$7),'Product Ratings'!$S$7,IF(AND(P1841&lt;='Product Ratings'!$V$8,P1841&gt;='Product Ratings'!$U$8),'Product Ratings'!$S$8,IF(P1841&gt;='Product Ratings'!$U$9,'Product Ratings'!$S$9)))))</f>
        <v>0</v>
      </c>
      <c r="W1841" s="135">
        <f t="shared" si="6"/>
        <v>8</v>
      </c>
      <c r="X1841" s="90"/>
      <c r="Y1841" s="90"/>
      <c r="Z1841" s="90"/>
      <c r="AA1841" s="90"/>
      <c r="AB1841" s="90"/>
    </row>
    <row r="1842" ht="12.75" customHeight="1">
      <c r="A1842" s="87"/>
      <c r="B1842" s="90"/>
      <c r="C1842" s="90"/>
      <c r="D1842" s="126">
        <v>6.0</v>
      </c>
      <c r="E1842" s="127">
        <v>588.52</v>
      </c>
      <c r="F1842" s="128">
        <f t="shared" si="7"/>
        <v>382.538</v>
      </c>
      <c r="G1842" s="129">
        <f t="shared" si="1"/>
        <v>205.982</v>
      </c>
      <c r="H1842" s="130">
        <f t="shared" si="2"/>
        <v>0.35</v>
      </c>
      <c r="I1842" s="131">
        <v>44390.0</v>
      </c>
      <c r="J1842" s="132">
        <v>44426.0</v>
      </c>
      <c r="K1842" s="123"/>
      <c r="L1842" s="90"/>
      <c r="M1842" s="133">
        <f t="shared" si="3"/>
        <v>98.08666667</v>
      </c>
      <c r="N1842" s="99"/>
      <c r="O1842" s="133">
        <f t="shared" si="5"/>
        <v>63.75633333</v>
      </c>
      <c r="P1842" s="137"/>
      <c r="Q1842" s="90"/>
      <c r="R1842" s="99">
        <f>IF(AND(H1842&lt;='Product Ratings'!$E$5,H1842&gt;='Product Ratings'!$D$5),'Product Ratings'!$C$5,IF(AND(H1842&lt;='Product Ratings'!$E$6,H1842&gt;='Product Ratings'!$D$6),'Product Ratings'!$C$6,IF(AND(H1842&lt;='Product Ratings'!$E$7,H1842&gt;='Product Ratings'!$D$7),'Product Ratings'!$C$7,IF(AND(H1842&lt;='Product Ratings'!$E$8,H1842&gt;='Product Ratings'!$D$8),'Product Ratings'!$C$8,IF(H1842&gt;='Product Ratings'!$D$9,'Product Ratings'!$C$9)))))</f>
        <v>2</v>
      </c>
      <c r="S1842" s="99">
        <f>IF(AND(D1842&lt;='Product Ratings'!$I$5,D1842&gt;='Product Ratings'!$H$5),'Product Ratings'!$F$5,IF(AND(D1842&lt;='Product Ratings'!$I$6,D1842&gt;='Product Ratings'!$H$6),'Product Ratings'!$F$6,IF(AND(D1842&lt;='Product Ratings'!$I$7,I1842&gt;='Product Ratings'!$H$7),'Product Ratings'!$F$7,IF(AND(D1842&lt;='Product Ratings'!$I$8,D1842&gt;='Product Ratings'!$H$8),'Product Ratings'!$F$8,IF(D1842&gt;='Product Ratings'!$H$9,'Product Ratings'!$F$9)))))</f>
        <v>2</v>
      </c>
      <c r="T1842" s="99">
        <f>IF(AND(O1842&lt;='Product Ratings'!$M$5,O1842&gt;='Product Ratings'!$L$5),'Product Ratings'!$J$5,IF(AND(O1842&lt;='Product Ratings'!$M$6,O1842&gt;='Product Ratings'!$L$6),'Product Ratings'!$J$6,IF(AND(O1842&lt;='Product Ratings'!$M$7,O1842&gt;='Product Ratings'!$L$7),'Product Ratings'!$J$7,IF(AND(O1842&lt;='Product Ratings'!$M$8,O1842&gt;='Product Ratings'!$L$8),'Product Ratings'!$J$8,IF(O1842&gt;='Product Ratings'!$L$9,'Product Ratings'!$J$9)))))</f>
        <v>3</v>
      </c>
      <c r="U1842" s="99" t="b">
        <f>IF(AND(N1842&lt;='Product Ratings'!$R$5,N1842&gt;='Product Ratings'!$Q$5),'Product Ratings'!$O$5,IF(AND(N1842&lt;='Product Ratings'!$R$6,N1842&gt;='Product Ratings'!$Q$6),'Product Ratings'!$O$6,IF(AND(N1842&lt;='Product Ratings'!$R$7,N1842&gt;='Product Ratings'!$Q$7),'Product Ratings'!$O$7,IF(AND(N1842&lt;='Product Ratings'!$R$8,N1842&gt;='Product Ratings'!$Q$8),'Product Ratings'!$O$8,IF(N1842&gt;='Product Ratings'!$Q$9,'Product Ratings'!$O$9)))))</f>
        <v>0</v>
      </c>
      <c r="V1842" s="99" t="b">
        <f>IF(AND(P1842&lt;='Product Ratings'!$V$5,P1842&gt;='Product Ratings'!$U$5),'Product Ratings'!$S$5,IF(AND(P1842&lt;='Product Ratings'!$V$6,P1842&gt;='Product Ratings'!$U$6),'Product Ratings'!$S$6,IF(AND(P1842&lt;='Product Ratings'!$V$7,P1842&gt;='Product Ratings'!$U$7),'Product Ratings'!$S$7,IF(AND(P1842&lt;='Product Ratings'!$V$8,P1842&gt;='Product Ratings'!$U$8),'Product Ratings'!$S$8,IF(P1842&gt;='Product Ratings'!$U$9,'Product Ratings'!$S$9)))))</f>
        <v>0</v>
      </c>
      <c r="W1842" s="135">
        <f t="shared" si="6"/>
        <v>7</v>
      </c>
      <c r="X1842" s="90"/>
      <c r="Y1842" s="90"/>
      <c r="Z1842" s="90"/>
      <c r="AA1842" s="90"/>
      <c r="AB1842" s="90"/>
    </row>
    <row r="1843" ht="12.75" customHeight="1">
      <c r="A1843" s="87"/>
      <c r="B1843" s="90"/>
      <c r="C1843" s="90"/>
      <c r="D1843" s="126">
        <v>1.0</v>
      </c>
      <c r="E1843" s="127">
        <v>187.83</v>
      </c>
      <c r="F1843" s="128">
        <f t="shared" si="7"/>
        <v>122.0895</v>
      </c>
      <c r="G1843" s="129">
        <f t="shared" si="1"/>
        <v>65.7405</v>
      </c>
      <c r="H1843" s="130">
        <f t="shared" si="2"/>
        <v>0.35</v>
      </c>
      <c r="I1843" s="131">
        <v>44391.0</v>
      </c>
      <c r="J1843" s="132">
        <v>44427.0</v>
      </c>
      <c r="K1843" s="123"/>
      <c r="L1843" s="90"/>
      <c r="M1843" s="133">
        <f t="shared" si="3"/>
        <v>187.83</v>
      </c>
      <c r="N1843" s="99"/>
      <c r="O1843" s="133">
        <f t="shared" si="5"/>
        <v>122.0895</v>
      </c>
      <c r="P1843" s="137"/>
      <c r="Q1843" s="90"/>
      <c r="R1843" s="99">
        <f>IF(AND(H1843&lt;='Product Ratings'!$E$5,H1843&gt;='Product Ratings'!$D$5),'Product Ratings'!$C$5,IF(AND(H1843&lt;='Product Ratings'!$E$6,H1843&gt;='Product Ratings'!$D$6),'Product Ratings'!$C$6,IF(AND(H1843&lt;='Product Ratings'!$E$7,H1843&gt;='Product Ratings'!$D$7),'Product Ratings'!$C$7,IF(AND(H1843&lt;='Product Ratings'!$E$8,H1843&gt;='Product Ratings'!$D$8),'Product Ratings'!$C$8,IF(H1843&gt;='Product Ratings'!$D$9,'Product Ratings'!$C$9)))))</f>
        <v>2</v>
      </c>
      <c r="S1843" s="99">
        <f>IF(AND(D1843&lt;='Product Ratings'!$I$5,D1843&gt;='Product Ratings'!$H$5),'Product Ratings'!$F$5,IF(AND(D1843&lt;='Product Ratings'!$I$6,D1843&gt;='Product Ratings'!$H$6),'Product Ratings'!$F$6,IF(AND(D1843&lt;='Product Ratings'!$I$7,I1843&gt;='Product Ratings'!$H$7),'Product Ratings'!$F$7,IF(AND(D1843&lt;='Product Ratings'!$I$8,D1843&gt;='Product Ratings'!$H$8),'Product Ratings'!$F$8,IF(D1843&gt;='Product Ratings'!$H$9,'Product Ratings'!$F$9)))))</f>
        <v>1</v>
      </c>
      <c r="T1843" s="99">
        <f>IF(AND(O1843&lt;='Product Ratings'!$M$5,O1843&gt;='Product Ratings'!$L$5),'Product Ratings'!$J$5,IF(AND(O1843&lt;='Product Ratings'!$M$6,O1843&gt;='Product Ratings'!$L$6),'Product Ratings'!$J$6,IF(AND(O1843&lt;='Product Ratings'!$M$7,O1843&gt;='Product Ratings'!$L$7),'Product Ratings'!$J$7,IF(AND(O1843&lt;='Product Ratings'!$M$8,O1843&gt;='Product Ratings'!$L$8),'Product Ratings'!$J$8,IF(O1843&gt;='Product Ratings'!$L$9,'Product Ratings'!$J$9)))))</f>
        <v>2</v>
      </c>
      <c r="U1843" s="99" t="b">
        <f>IF(AND(N1843&lt;='Product Ratings'!$R$5,N1843&gt;='Product Ratings'!$Q$5),'Product Ratings'!$O$5,IF(AND(N1843&lt;='Product Ratings'!$R$6,N1843&gt;='Product Ratings'!$Q$6),'Product Ratings'!$O$6,IF(AND(N1843&lt;='Product Ratings'!$R$7,N1843&gt;='Product Ratings'!$Q$7),'Product Ratings'!$O$7,IF(AND(N1843&lt;='Product Ratings'!$R$8,N1843&gt;='Product Ratings'!$Q$8),'Product Ratings'!$O$8,IF(N1843&gt;='Product Ratings'!$Q$9,'Product Ratings'!$O$9)))))</f>
        <v>0</v>
      </c>
      <c r="V1843" s="99" t="b">
        <f>IF(AND(P1843&lt;='Product Ratings'!$V$5,P1843&gt;='Product Ratings'!$U$5),'Product Ratings'!$S$5,IF(AND(P1843&lt;='Product Ratings'!$V$6,P1843&gt;='Product Ratings'!$U$6),'Product Ratings'!$S$6,IF(AND(P1843&lt;='Product Ratings'!$V$7,P1843&gt;='Product Ratings'!$U$7),'Product Ratings'!$S$7,IF(AND(P1843&lt;='Product Ratings'!$V$8,P1843&gt;='Product Ratings'!$U$8),'Product Ratings'!$S$8,IF(P1843&gt;='Product Ratings'!$U$9,'Product Ratings'!$S$9)))))</f>
        <v>0</v>
      </c>
      <c r="W1843" s="135">
        <f t="shared" si="6"/>
        <v>5</v>
      </c>
      <c r="X1843" s="90"/>
      <c r="Y1843" s="90"/>
      <c r="Z1843" s="90"/>
      <c r="AA1843" s="90"/>
      <c r="AB1843" s="90"/>
    </row>
    <row r="1844" ht="12.75" customHeight="1">
      <c r="A1844" s="87"/>
      <c r="B1844" s="90"/>
      <c r="C1844" s="90"/>
      <c r="D1844" s="126">
        <v>2.0</v>
      </c>
      <c r="E1844" s="127">
        <v>1490.26</v>
      </c>
      <c r="F1844" s="128">
        <f t="shared" si="7"/>
        <v>968.669</v>
      </c>
      <c r="G1844" s="129">
        <f t="shared" si="1"/>
        <v>521.591</v>
      </c>
      <c r="H1844" s="130">
        <f t="shared" si="2"/>
        <v>0.35</v>
      </c>
      <c r="I1844" s="131">
        <v>44392.0</v>
      </c>
      <c r="J1844" s="132">
        <v>44428.0</v>
      </c>
      <c r="K1844" s="123"/>
      <c r="L1844" s="90"/>
      <c r="M1844" s="133">
        <f t="shared" si="3"/>
        <v>745.13</v>
      </c>
      <c r="N1844" s="99"/>
      <c r="O1844" s="133">
        <f t="shared" si="5"/>
        <v>484.3345</v>
      </c>
      <c r="P1844" s="137"/>
      <c r="Q1844" s="90"/>
      <c r="R1844" s="99">
        <f>IF(AND(H1844&lt;='Product Ratings'!$E$5,H1844&gt;='Product Ratings'!$D$5),'Product Ratings'!$C$5,IF(AND(H1844&lt;='Product Ratings'!$E$6,H1844&gt;='Product Ratings'!$D$6),'Product Ratings'!$C$6,IF(AND(H1844&lt;='Product Ratings'!$E$7,H1844&gt;='Product Ratings'!$D$7),'Product Ratings'!$C$7,IF(AND(H1844&lt;='Product Ratings'!$E$8,H1844&gt;='Product Ratings'!$D$8),'Product Ratings'!$C$8,IF(H1844&gt;='Product Ratings'!$D$9,'Product Ratings'!$C$9)))))</f>
        <v>2</v>
      </c>
      <c r="S1844" s="99">
        <f>IF(AND(D1844&lt;='Product Ratings'!$I$5,D1844&gt;='Product Ratings'!$H$5),'Product Ratings'!$F$5,IF(AND(D1844&lt;='Product Ratings'!$I$6,D1844&gt;='Product Ratings'!$H$6),'Product Ratings'!$F$6,IF(AND(D1844&lt;='Product Ratings'!$I$7,I1844&gt;='Product Ratings'!$H$7),'Product Ratings'!$F$7,IF(AND(D1844&lt;='Product Ratings'!$I$8,D1844&gt;='Product Ratings'!$H$8),'Product Ratings'!$F$8,IF(D1844&gt;='Product Ratings'!$H$9,'Product Ratings'!$F$9)))))</f>
        <v>1</v>
      </c>
      <c r="T1844" s="99">
        <f>IF(AND(O1844&lt;='Product Ratings'!$M$5,O1844&gt;='Product Ratings'!$L$5),'Product Ratings'!$J$5,IF(AND(O1844&lt;='Product Ratings'!$M$6,O1844&gt;='Product Ratings'!$L$6),'Product Ratings'!$J$6,IF(AND(O1844&lt;='Product Ratings'!$M$7,O1844&gt;='Product Ratings'!$L$7),'Product Ratings'!$J$7,IF(AND(O1844&lt;='Product Ratings'!$M$8,O1844&gt;='Product Ratings'!$L$8),'Product Ratings'!$J$8,IF(O1844&gt;='Product Ratings'!$L$9,'Product Ratings'!$J$9)))))</f>
        <v>1</v>
      </c>
      <c r="U1844" s="99" t="b">
        <f>IF(AND(N1844&lt;='Product Ratings'!$R$5,N1844&gt;='Product Ratings'!$Q$5),'Product Ratings'!$O$5,IF(AND(N1844&lt;='Product Ratings'!$R$6,N1844&gt;='Product Ratings'!$Q$6),'Product Ratings'!$O$6,IF(AND(N1844&lt;='Product Ratings'!$R$7,N1844&gt;='Product Ratings'!$Q$7),'Product Ratings'!$O$7,IF(AND(N1844&lt;='Product Ratings'!$R$8,N1844&gt;='Product Ratings'!$Q$8),'Product Ratings'!$O$8,IF(N1844&gt;='Product Ratings'!$Q$9,'Product Ratings'!$O$9)))))</f>
        <v>0</v>
      </c>
      <c r="V1844" s="99" t="b">
        <f>IF(AND(P1844&lt;='Product Ratings'!$V$5,P1844&gt;='Product Ratings'!$U$5),'Product Ratings'!$S$5,IF(AND(P1844&lt;='Product Ratings'!$V$6,P1844&gt;='Product Ratings'!$U$6),'Product Ratings'!$S$6,IF(AND(P1844&lt;='Product Ratings'!$V$7,P1844&gt;='Product Ratings'!$U$7),'Product Ratings'!$S$7,IF(AND(P1844&lt;='Product Ratings'!$V$8,P1844&gt;='Product Ratings'!$U$8),'Product Ratings'!$S$8,IF(P1844&gt;='Product Ratings'!$U$9,'Product Ratings'!$S$9)))))</f>
        <v>0</v>
      </c>
      <c r="W1844" s="135">
        <f t="shared" si="6"/>
        <v>4</v>
      </c>
      <c r="X1844" s="90"/>
      <c r="Y1844" s="90"/>
      <c r="Z1844" s="90"/>
      <c r="AA1844" s="90"/>
      <c r="AB1844" s="90"/>
    </row>
    <row r="1845" ht="12.75" customHeight="1">
      <c r="A1845" s="87"/>
      <c r="B1845" s="90"/>
      <c r="C1845" s="90"/>
      <c r="D1845" s="126">
        <v>3.0</v>
      </c>
      <c r="E1845" s="127">
        <v>112.96</v>
      </c>
      <c r="F1845" s="128">
        <f t="shared" si="7"/>
        <v>73.424</v>
      </c>
      <c r="G1845" s="129">
        <f t="shared" si="1"/>
        <v>39.536</v>
      </c>
      <c r="H1845" s="130">
        <f t="shared" si="2"/>
        <v>0.35</v>
      </c>
      <c r="I1845" s="131">
        <v>44393.0</v>
      </c>
      <c r="J1845" s="132">
        <v>44429.0</v>
      </c>
      <c r="K1845" s="123"/>
      <c r="L1845" s="90"/>
      <c r="M1845" s="133">
        <f t="shared" si="3"/>
        <v>37.65333333</v>
      </c>
      <c r="N1845" s="99"/>
      <c r="O1845" s="133">
        <f t="shared" si="5"/>
        <v>24.47466667</v>
      </c>
      <c r="P1845" s="137"/>
      <c r="Q1845" s="90"/>
      <c r="R1845" s="99">
        <f>IF(AND(H1845&lt;='Product Ratings'!$E$5,H1845&gt;='Product Ratings'!$D$5),'Product Ratings'!$C$5,IF(AND(H1845&lt;='Product Ratings'!$E$6,H1845&gt;='Product Ratings'!$D$6),'Product Ratings'!$C$6,IF(AND(H1845&lt;='Product Ratings'!$E$7,H1845&gt;='Product Ratings'!$D$7),'Product Ratings'!$C$7,IF(AND(H1845&lt;='Product Ratings'!$E$8,H1845&gt;='Product Ratings'!$D$8),'Product Ratings'!$C$8,IF(H1845&gt;='Product Ratings'!$D$9,'Product Ratings'!$C$9)))))</f>
        <v>2</v>
      </c>
      <c r="S1845" s="99">
        <f>IF(AND(D1845&lt;='Product Ratings'!$I$5,D1845&gt;='Product Ratings'!$H$5),'Product Ratings'!$F$5,IF(AND(D1845&lt;='Product Ratings'!$I$6,D1845&gt;='Product Ratings'!$H$6),'Product Ratings'!$F$6,IF(AND(D1845&lt;='Product Ratings'!$I$7,I1845&gt;='Product Ratings'!$H$7),'Product Ratings'!$F$7,IF(AND(D1845&lt;='Product Ratings'!$I$8,D1845&gt;='Product Ratings'!$H$8),'Product Ratings'!$F$8,IF(D1845&gt;='Product Ratings'!$H$9,'Product Ratings'!$F$9)))))</f>
        <v>1</v>
      </c>
      <c r="T1845" s="99">
        <f>IF(AND(O1845&lt;='Product Ratings'!$M$5,O1845&gt;='Product Ratings'!$L$5),'Product Ratings'!$J$5,IF(AND(O1845&lt;='Product Ratings'!$M$6,O1845&gt;='Product Ratings'!$L$6),'Product Ratings'!$J$6,IF(AND(O1845&lt;='Product Ratings'!$M$7,O1845&gt;='Product Ratings'!$L$7),'Product Ratings'!$J$7,IF(AND(O1845&lt;='Product Ratings'!$M$8,O1845&gt;='Product Ratings'!$L$8),'Product Ratings'!$J$8,IF(O1845&gt;='Product Ratings'!$L$9,'Product Ratings'!$J$9)))))</f>
        <v>5</v>
      </c>
      <c r="U1845" s="99" t="b">
        <f>IF(AND(N1845&lt;='Product Ratings'!$R$5,N1845&gt;='Product Ratings'!$Q$5),'Product Ratings'!$O$5,IF(AND(N1845&lt;='Product Ratings'!$R$6,N1845&gt;='Product Ratings'!$Q$6),'Product Ratings'!$O$6,IF(AND(N1845&lt;='Product Ratings'!$R$7,N1845&gt;='Product Ratings'!$Q$7),'Product Ratings'!$O$7,IF(AND(N1845&lt;='Product Ratings'!$R$8,N1845&gt;='Product Ratings'!$Q$8),'Product Ratings'!$O$8,IF(N1845&gt;='Product Ratings'!$Q$9,'Product Ratings'!$O$9)))))</f>
        <v>0</v>
      </c>
      <c r="V1845" s="99" t="b">
        <f>IF(AND(P1845&lt;='Product Ratings'!$V$5,P1845&gt;='Product Ratings'!$U$5),'Product Ratings'!$S$5,IF(AND(P1845&lt;='Product Ratings'!$V$6,P1845&gt;='Product Ratings'!$U$6),'Product Ratings'!$S$6,IF(AND(P1845&lt;='Product Ratings'!$V$7,P1845&gt;='Product Ratings'!$U$7),'Product Ratings'!$S$7,IF(AND(P1845&lt;='Product Ratings'!$V$8,P1845&gt;='Product Ratings'!$U$8),'Product Ratings'!$S$8,IF(P1845&gt;='Product Ratings'!$U$9,'Product Ratings'!$S$9)))))</f>
        <v>0</v>
      </c>
      <c r="W1845" s="135">
        <f t="shared" si="6"/>
        <v>8</v>
      </c>
      <c r="X1845" s="90"/>
      <c r="Y1845" s="90"/>
      <c r="Z1845" s="90"/>
      <c r="AA1845" s="90"/>
      <c r="AB1845" s="90"/>
    </row>
    <row r="1846" ht="12.75" customHeight="1">
      <c r="A1846" s="87"/>
      <c r="B1846" s="90"/>
      <c r="C1846" s="90"/>
      <c r="D1846" s="126">
        <v>4.0</v>
      </c>
      <c r="E1846" s="127">
        <v>155.29</v>
      </c>
      <c r="F1846" s="128">
        <f t="shared" si="7"/>
        <v>100.9385</v>
      </c>
      <c r="G1846" s="129">
        <f t="shared" si="1"/>
        <v>54.3515</v>
      </c>
      <c r="H1846" s="130">
        <f t="shared" si="2"/>
        <v>0.35</v>
      </c>
      <c r="I1846" s="131">
        <v>44394.0</v>
      </c>
      <c r="J1846" s="132">
        <v>44430.0</v>
      </c>
      <c r="K1846" s="123"/>
      <c r="L1846" s="90"/>
      <c r="M1846" s="133">
        <f t="shared" si="3"/>
        <v>38.8225</v>
      </c>
      <c r="N1846" s="99"/>
      <c r="O1846" s="133">
        <f t="shared" si="5"/>
        <v>25.234625</v>
      </c>
      <c r="P1846" s="137"/>
      <c r="Q1846" s="90"/>
      <c r="R1846" s="99">
        <f>IF(AND(H1846&lt;='Product Ratings'!$E$5,H1846&gt;='Product Ratings'!$D$5),'Product Ratings'!$C$5,IF(AND(H1846&lt;='Product Ratings'!$E$6,H1846&gt;='Product Ratings'!$D$6),'Product Ratings'!$C$6,IF(AND(H1846&lt;='Product Ratings'!$E$7,H1846&gt;='Product Ratings'!$D$7),'Product Ratings'!$C$7,IF(AND(H1846&lt;='Product Ratings'!$E$8,H1846&gt;='Product Ratings'!$D$8),'Product Ratings'!$C$8,IF(H1846&gt;='Product Ratings'!$D$9,'Product Ratings'!$C$9)))))</f>
        <v>2</v>
      </c>
      <c r="S1846" s="99">
        <f>IF(AND(D1846&lt;='Product Ratings'!$I$5,D1846&gt;='Product Ratings'!$H$5),'Product Ratings'!$F$5,IF(AND(D1846&lt;='Product Ratings'!$I$6,D1846&gt;='Product Ratings'!$H$6),'Product Ratings'!$F$6,IF(AND(D1846&lt;='Product Ratings'!$I$7,I1846&gt;='Product Ratings'!$H$7),'Product Ratings'!$F$7,IF(AND(D1846&lt;='Product Ratings'!$I$8,D1846&gt;='Product Ratings'!$H$8),'Product Ratings'!$F$8,IF(D1846&gt;='Product Ratings'!$H$9,'Product Ratings'!$F$9)))))</f>
        <v>1</v>
      </c>
      <c r="T1846" s="99" t="b">
        <f>IF(AND(O1846&lt;='Product Ratings'!$M$5,O1846&gt;='Product Ratings'!$L$5),'Product Ratings'!$J$5,IF(AND(O1846&lt;='Product Ratings'!$M$6,O1846&gt;='Product Ratings'!$L$6),'Product Ratings'!$J$6,IF(AND(O1846&lt;='Product Ratings'!$M$7,O1846&gt;='Product Ratings'!$L$7),'Product Ratings'!$J$7,IF(AND(O1846&lt;='Product Ratings'!$M$8,O1846&gt;='Product Ratings'!$L$8),'Product Ratings'!$J$8,IF(O1846&gt;='Product Ratings'!$L$9,'Product Ratings'!$J$9)))))</f>
        <v>0</v>
      </c>
      <c r="U1846" s="99" t="b">
        <f>IF(AND(N1846&lt;='Product Ratings'!$R$5,N1846&gt;='Product Ratings'!$Q$5),'Product Ratings'!$O$5,IF(AND(N1846&lt;='Product Ratings'!$R$6,N1846&gt;='Product Ratings'!$Q$6),'Product Ratings'!$O$6,IF(AND(N1846&lt;='Product Ratings'!$R$7,N1846&gt;='Product Ratings'!$Q$7),'Product Ratings'!$O$7,IF(AND(N1846&lt;='Product Ratings'!$R$8,N1846&gt;='Product Ratings'!$Q$8),'Product Ratings'!$O$8,IF(N1846&gt;='Product Ratings'!$Q$9,'Product Ratings'!$O$9)))))</f>
        <v>0</v>
      </c>
      <c r="V1846" s="99" t="b">
        <f>IF(AND(P1846&lt;='Product Ratings'!$V$5,P1846&gt;='Product Ratings'!$U$5),'Product Ratings'!$S$5,IF(AND(P1846&lt;='Product Ratings'!$V$6,P1846&gt;='Product Ratings'!$U$6),'Product Ratings'!$S$6,IF(AND(P1846&lt;='Product Ratings'!$V$7,P1846&gt;='Product Ratings'!$U$7),'Product Ratings'!$S$7,IF(AND(P1846&lt;='Product Ratings'!$V$8,P1846&gt;='Product Ratings'!$U$8),'Product Ratings'!$S$8,IF(P1846&gt;='Product Ratings'!$U$9,'Product Ratings'!$S$9)))))</f>
        <v>0</v>
      </c>
      <c r="W1846" s="135">
        <f t="shared" si="6"/>
        <v>3</v>
      </c>
      <c r="X1846" s="90"/>
      <c r="Y1846" s="90"/>
      <c r="Z1846" s="90"/>
      <c r="AA1846" s="90"/>
      <c r="AB1846" s="90"/>
    </row>
    <row r="1847" ht="12.75" customHeight="1">
      <c r="A1847" s="87"/>
      <c r="B1847" s="90"/>
      <c r="C1847" s="90"/>
      <c r="D1847" s="126">
        <v>5.0</v>
      </c>
      <c r="E1847" s="127">
        <v>388.35</v>
      </c>
      <c r="F1847" s="128">
        <f t="shared" si="7"/>
        <v>252.4275</v>
      </c>
      <c r="G1847" s="129">
        <f t="shared" si="1"/>
        <v>135.9225</v>
      </c>
      <c r="H1847" s="130">
        <f t="shared" si="2"/>
        <v>0.35</v>
      </c>
      <c r="I1847" s="131">
        <v>44395.0</v>
      </c>
      <c r="J1847" s="132">
        <v>44431.0</v>
      </c>
      <c r="K1847" s="123"/>
      <c r="L1847" s="90"/>
      <c r="M1847" s="133">
        <f t="shared" si="3"/>
        <v>77.67</v>
      </c>
      <c r="N1847" s="99"/>
      <c r="O1847" s="133">
        <f t="shared" si="5"/>
        <v>50.4855</v>
      </c>
      <c r="P1847" s="137"/>
      <c r="Q1847" s="90"/>
      <c r="R1847" s="99">
        <f>IF(AND(H1847&lt;='Product Ratings'!$E$5,H1847&gt;='Product Ratings'!$D$5),'Product Ratings'!$C$5,IF(AND(H1847&lt;='Product Ratings'!$E$6,H1847&gt;='Product Ratings'!$D$6),'Product Ratings'!$C$6,IF(AND(H1847&lt;='Product Ratings'!$E$7,H1847&gt;='Product Ratings'!$D$7),'Product Ratings'!$C$7,IF(AND(H1847&lt;='Product Ratings'!$E$8,H1847&gt;='Product Ratings'!$D$8),'Product Ratings'!$C$8,IF(H1847&gt;='Product Ratings'!$D$9,'Product Ratings'!$C$9)))))</f>
        <v>2</v>
      </c>
      <c r="S1847" s="99">
        <f>IF(AND(D1847&lt;='Product Ratings'!$I$5,D1847&gt;='Product Ratings'!$H$5),'Product Ratings'!$F$5,IF(AND(D1847&lt;='Product Ratings'!$I$6,D1847&gt;='Product Ratings'!$H$6),'Product Ratings'!$F$6,IF(AND(D1847&lt;='Product Ratings'!$I$7,I1847&gt;='Product Ratings'!$H$7),'Product Ratings'!$F$7,IF(AND(D1847&lt;='Product Ratings'!$I$8,D1847&gt;='Product Ratings'!$H$8),'Product Ratings'!$F$8,IF(D1847&gt;='Product Ratings'!$H$9,'Product Ratings'!$F$9)))))</f>
        <v>1</v>
      </c>
      <c r="T1847" s="99">
        <f>IF(AND(O1847&lt;='Product Ratings'!$M$5,O1847&gt;='Product Ratings'!$L$5),'Product Ratings'!$J$5,IF(AND(O1847&lt;='Product Ratings'!$M$6,O1847&gt;='Product Ratings'!$L$6),'Product Ratings'!$J$6,IF(AND(O1847&lt;='Product Ratings'!$M$7,O1847&gt;='Product Ratings'!$L$7),'Product Ratings'!$J$7,IF(AND(O1847&lt;='Product Ratings'!$M$8,O1847&gt;='Product Ratings'!$L$8),'Product Ratings'!$J$8,IF(O1847&gt;='Product Ratings'!$L$9,'Product Ratings'!$J$9)))))</f>
        <v>3</v>
      </c>
      <c r="U1847" s="99" t="b">
        <f>IF(AND(N1847&lt;='Product Ratings'!$R$5,N1847&gt;='Product Ratings'!$Q$5),'Product Ratings'!$O$5,IF(AND(N1847&lt;='Product Ratings'!$R$6,N1847&gt;='Product Ratings'!$Q$6),'Product Ratings'!$O$6,IF(AND(N1847&lt;='Product Ratings'!$R$7,N1847&gt;='Product Ratings'!$Q$7),'Product Ratings'!$O$7,IF(AND(N1847&lt;='Product Ratings'!$R$8,N1847&gt;='Product Ratings'!$Q$8),'Product Ratings'!$O$8,IF(N1847&gt;='Product Ratings'!$Q$9,'Product Ratings'!$O$9)))))</f>
        <v>0</v>
      </c>
      <c r="V1847" s="99" t="b">
        <f>IF(AND(P1847&lt;='Product Ratings'!$V$5,P1847&gt;='Product Ratings'!$U$5),'Product Ratings'!$S$5,IF(AND(P1847&lt;='Product Ratings'!$V$6,P1847&gt;='Product Ratings'!$U$6),'Product Ratings'!$S$6,IF(AND(P1847&lt;='Product Ratings'!$V$7,P1847&gt;='Product Ratings'!$U$7),'Product Ratings'!$S$7,IF(AND(P1847&lt;='Product Ratings'!$V$8,P1847&gt;='Product Ratings'!$U$8),'Product Ratings'!$S$8,IF(P1847&gt;='Product Ratings'!$U$9,'Product Ratings'!$S$9)))))</f>
        <v>0</v>
      </c>
      <c r="W1847" s="135">
        <f t="shared" si="6"/>
        <v>6</v>
      </c>
      <c r="X1847" s="90"/>
      <c r="Y1847" s="90"/>
      <c r="Z1847" s="90"/>
      <c r="AA1847" s="90"/>
      <c r="AB1847" s="90"/>
    </row>
    <row r="1848" ht="12.75" customHeight="1">
      <c r="A1848" s="87"/>
      <c r="B1848" s="90"/>
      <c r="C1848" s="90"/>
      <c r="D1848" s="126">
        <v>6.0</v>
      </c>
      <c r="E1848" s="127">
        <v>363.48</v>
      </c>
      <c r="F1848" s="128">
        <f t="shared" si="7"/>
        <v>236.262</v>
      </c>
      <c r="G1848" s="129">
        <f t="shared" si="1"/>
        <v>127.218</v>
      </c>
      <c r="H1848" s="130">
        <f t="shared" si="2"/>
        <v>0.35</v>
      </c>
      <c r="I1848" s="131">
        <v>44396.0</v>
      </c>
      <c r="J1848" s="132">
        <v>44432.0</v>
      </c>
      <c r="K1848" s="123"/>
      <c r="L1848" s="90"/>
      <c r="M1848" s="133">
        <f t="shared" si="3"/>
        <v>60.58</v>
      </c>
      <c r="N1848" s="99"/>
      <c r="O1848" s="133">
        <f t="shared" si="5"/>
        <v>39.377</v>
      </c>
      <c r="P1848" s="137"/>
      <c r="Q1848" s="90"/>
      <c r="R1848" s="99">
        <f>IF(AND(H1848&lt;='Product Ratings'!$E$5,H1848&gt;='Product Ratings'!$D$5),'Product Ratings'!$C$5,IF(AND(H1848&lt;='Product Ratings'!$E$6,H1848&gt;='Product Ratings'!$D$6),'Product Ratings'!$C$6,IF(AND(H1848&lt;='Product Ratings'!$E$7,H1848&gt;='Product Ratings'!$D$7),'Product Ratings'!$C$7,IF(AND(H1848&lt;='Product Ratings'!$E$8,H1848&gt;='Product Ratings'!$D$8),'Product Ratings'!$C$8,IF(H1848&gt;='Product Ratings'!$D$9,'Product Ratings'!$C$9)))))</f>
        <v>2</v>
      </c>
      <c r="S1848" s="99">
        <f>IF(AND(D1848&lt;='Product Ratings'!$I$5,D1848&gt;='Product Ratings'!$H$5),'Product Ratings'!$F$5,IF(AND(D1848&lt;='Product Ratings'!$I$6,D1848&gt;='Product Ratings'!$H$6),'Product Ratings'!$F$6,IF(AND(D1848&lt;='Product Ratings'!$I$7,I1848&gt;='Product Ratings'!$H$7),'Product Ratings'!$F$7,IF(AND(D1848&lt;='Product Ratings'!$I$8,D1848&gt;='Product Ratings'!$H$8),'Product Ratings'!$F$8,IF(D1848&gt;='Product Ratings'!$H$9,'Product Ratings'!$F$9)))))</f>
        <v>2</v>
      </c>
      <c r="T1848" s="99">
        <f>IF(AND(O1848&lt;='Product Ratings'!$M$5,O1848&gt;='Product Ratings'!$L$5),'Product Ratings'!$J$5,IF(AND(O1848&lt;='Product Ratings'!$M$6,O1848&gt;='Product Ratings'!$L$6),'Product Ratings'!$J$6,IF(AND(O1848&lt;='Product Ratings'!$M$7,O1848&gt;='Product Ratings'!$L$7),'Product Ratings'!$J$7,IF(AND(O1848&lt;='Product Ratings'!$M$8,O1848&gt;='Product Ratings'!$L$8),'Product Ratings'!$J$8,IF(O1848&gt;='Product Ratings'!$L$9,'Product Ratings'!$J$9)))))</f>
        <v>4</v>
      </c>
      <c r="U1848" s="99" t="b">
        <f>IF(AND(N1848&lt;='Product Ratings'!$R$5,N1848&gt;='Product Ratings'!$Q$5),'Product Ratings'!$O$5,IF(AND(N1848&lt;='Product Ratings'!$R$6,N1848&gt;='Product Ratings'!$Q$6),'Product Ratings'!$O$6,IF(AND(N1848&lt;='Product Ratings'!$R$7,N1848&gt;='Product Ratings'!$Q$7),'Product Ratings'!$O$7,IF(AND(N1848&lt;='Product Ratings'!$R$8,N1848&gt;='Product Ratings'!$Q$8),'Product Ratings'!$O$8,IF(N1848&gt;='Product Ratings'!$Q$9,'Product Ratings'!$O$9)))))</f>
        <v>0</v>
      </c>
      <c r="V1848" s="99" t="b">
        <f>IF(AND(P1848&lt;='Product Ratings'!$V$5,P1848&gt;='Product Ratings'!$U$5),'Product Ratings'!$S$5,IF(AND(P1848&lt;='Product Ratings'!$V$6,P1848&gt;='Product Ratings'!$U$6),'Product Ratings'!$S$6,IF(AND(P1848&lt;='Product Ratings'!$V$7,P1848&gt;='Product Ratings'!$U$7),'Product Ratings'!$S$7,IF(AND(P1848&lt;='Product Ratings'!$V$8,P1848&gt;='Product Ratings'!$U$8),'Product Ratings'!$S$8,IF(P1848&gt;='Product Ratings'!$U$9,'Product Ratings'!$S$9)))))</f>
        <v>0</v>
      </c>
      <c r="W1848" s="135">
        <f t="shared" si="6"/>
        <v>8</v>
      </c>
      <c r="X1848" s="90"/>
      <c r="Y1848" s="90"/>
      <c r="Z1848" s="90"/>
      <c r="AA1848" s="90"/>
      <c r="AB1848" s="90"/>
    </row>
    <row r="1849" ht="12.75" customHeight="1">
      <c r="A1849" s="87"/>
      <c r="B1849" s="90"/>
      <c r="C1849" s="90"/>
      <c r="D1849" s="126">
        <v>1.0</v>
      </c>
      <c r="E1849" s="127">
        <v>1263.39</v>
      </c>
      <c r="F1849" s="128">
        <f t="shared" si="7"/>
        <v>821.2035</v>
      </c>
      <c r="G1849" s="129">
        <f t="shared" si="1"/>
        <v>442.1865</v>
      </c>
      <c r="H1849" s="130">
        <f t="shared" si="2"/>
        <v>0.35</v>
      </c>
      <c r="I1849" s="131">
        <v>44397.0</v>
      </c>
      <c r="J1849" s="132">
        <v>44433.0</v>
      </c>
      <c r="K1849" s="123"/>
      <c r="L1849" s="90"/>
      <c r="M1849" s="133">
        <f t="shared" si="3"/>
        <v>1263.39</v>
      </c>
      <c r="N1849" s="99"/>
      <c r="O1849" s="133">
        <f t="shared" si="5"/>
        <v>821.2035</v>
      </c>
      <c r="P1849" s="137"/>
      <c r="Q1849" s="90"/>
      <c r="R1849" s="99">
        <f>IF(AND(H1849&lt;='Product Ratings'!$E$5,H1849&gt;='Product Ratings'!$D$5),'Product Ratings'!$C$5,IF(AND(H1849&lt;='Product Ratings'!$E$6,H1849&gt;='Product Ratings'!$D$6),'Product Ratings'!$C$6,IF(AND(H1849&lt;='Product Ratings'!$E$7,H1849&gt;='Product Ratings'!$D$7),'Product Ratings'!$C$7,IF(AND(H1849&lt;='Product Ratings'!$E$8,H1849&gt;='Product Ratings'!$D$8),'Product Ratings'!$C$8,IF(H1849&gt;='Product Ratings'!$D$9,'Product Ratings'!$C$9)))))</f>
        <v>2</v>
      </c>
      <c r="S1849" s="99">
        <f>IF(AND(D1849&lt;='Product Ratings'!$I$5,D1849&gt;='Product Ratings'!$H$5),'Product Ratings'!$F$5,IF(AND(D1849&lt;='Product Ratings'!$I$6,D1849&gt;='Product Ratings'!$H$6),'Product Ratings'!$F$6,IF(AND(D1849&lt;='Product Ratings'!$I$7,I1849&gt;='Product Ratings'!$H$7),'Product Ratings'!$F$7,IF(AND(D1849&lt;='Product Ratings'!$I$8,D1849&gt;='Product Ratings'!$H$8),'Product Ratings'!$F$8,IF(D1849&gt;='Product Ratings'!$H$9,'Product Ratings'!$F$9)))))</f>
        <v>1</v>
      </c>
      <c r="T1849" s="99">
        <f>IF(AND(O1849&lt;='Product Ratings'!$M$5,O1849&gt;='Product Ratings'!$L$5),'Product Ratings'!$J$5,IF(AND(O1849&lt;='Product Ratings'!$M$6,O1849&gt;='Product Ratings'!$L$6),'Product Ratings'!$J$6,IF(AND(O1849&lt;='Product Ratings'!$M$7,O1849&gt;='Product Ratings'!$L$7),'Product Ratings'!$J$7,IF(AND(O1849&lt;='Product Ratings'!$M$8,O1849&gt;='Product Ratings'!$L$8),'Product Ratings'!$J$8,IF(O1849&gt;='Product Ratings'!$L$9,'Product Ratings'!$J$9)))))</f>
        <v>1</v>
      </c>
      <c r="U1849" s="99" t="b">
        <f>IF(AND(N1849&lt;='Product Ratings'!$R$5,N1849&gt;='Product Ratings'!$Q$5),'Product Ratings'!$O$5,IF(AND(N1849&lt;='Product Ratings'!$R$6,N1849&gt;='Product Ratings'!$Q$6),'Product Ratings'!$O$6,IF(AND(N1849&lt;='Product Ratings'!$R$7,N1849&gt;='Product Ratings'!$Q$7),'Product Ratings'!$O$7,IF(AND(N1849&lt;='Product Ratings'!$R$8,N1849&gt;='Product Ratings'!$Q$8),'Product Ratings'!$O$8,IF(N1849&gt;='Product Ratings'!$Q$9,'Product Ratings'!$O$9)))))</f>
        <v>0</v>
      </c>
      <c r="V1849" s="99" t="b">
        <f>IF(AND(P1849&lt;='Product Ratings'!$V$5,P1849&gt;='Product Ratings'!$U$5),'Product Ratings'!$S$5,IF(AND(P1849&lt;='Product Ratings'!$V$6,P1849&gt;='Product Ratings'!$U$6),'Product Ratings'!$S$6,IF(AND(P1849&lt;='Product Ratings'!$V$7,P1849&gt;='Product Ratings'!$U$7),'Product Ratings'!$S$7,IF(AND(P1849&lt;='Product Ratings'!$V$8,P1849&gt;='Product Ratings'!$U$8),'Product Ratings'!$S$8,IF(P1849&gt;='Product Ratings'!$U$9,'Product Ratings'!$S$9)))))</f>
        <v>0</v>
      </c>
      <c r="W1849" s="135">
        <f t="shared" si="6"/>
        <v>4</v>
      </c>
      <c r="X1849" s="90"/>
      <c r="Y1849" s="90"/>
      <c r="Z1849" s="90"/>
      <c r="AA1849" s="90"/>
      <c r="AB1849" s="90"/>
    </row>
    <row r="1850" ht="12.75" customHeight="1">
      <c r="A1850" s="87"/>
      <c r="B1850" s="90"/>
      <c r="C1850" s="90"/>
      <c r="D1850" s="126">
        <v>2.0</v>
      </c>
      <c r="E1850" s="127">
        <v>819.13</v>
      </c>
      <c r="F1850" s="128">
        <f t="shared" si="7"/>
        <v>532.4345</v>
      </c>
      <c r="G1850" s="129">
        <f t="shared" si="1"/>
        <v>286.6955</v>
      </c>
      <c r="H1850" s="130">
        <f t="shared" si="2"/>
        <v>0.35</v>
      </c>
      <c r="I1850" s="131">
        <v>44398.0</v>
      </c>
      <c r="J1850" s="132">
        <v>44434.0</v>
      </c>
      <c r="K1850" s="123"/>
      <c r="L1850" s="90"/>
      <c r="M1850" s="133">
        <f t="shared" si="3"/>
        <v>409.565</v>
      </c>
      <c r="N1850" s="99"/>
      <c r="O1850" s="133">
        <f t="shared" si="5"/>
        <v>266.21725</v>
      </c>
      <c r="P1850" s="137"/>
      <c r="Q1850" s="90"/>
      <c r="R1850" s="99" t="str">
        <f t="shared" ref="R1850:R2310" si="8">IF(AND(I1850&lt;=#REF!,I1850&gt;=#REF!),#REF!,IF(AND(I1850&lt;=#REF!,I1850&gt;=#REF!),#REF!,IF(AND(I1850&lt;=#REF!,I1850&gt;=#REF!),#REF!,IF(AND(I1850&lt;=#REF!,I1850&gt;=#REF!),#REF!,IF(I1850&gt;=#REF!,#REF!)))))</f>
        <v>#REF!</v>
      </c>
      <c r="S1850" s="99">
        <f>IF(AND(D1850&lt;='Product Ratings'!$I$5,D1850&gt;='Product Ratings'!$H$5),'Product Ratings'!$F$5,IF(AND(D1850&lt;='Product Ratings'!$I$6,D1850&gt;='Product Ratings'!$H$6),'Product Ratings'!$F$6,IF(AND(D1850&lt;='Product Ratings'!$I$7,I1850&gt;='Product Ratings'!$H$7),'Product Ratings'!$F$7,IF(AND(D1850&lt;='Product Ratings'!$I$8,D1850&gt;='Product Ratings'!$H$8),'Product Ratings'!$F$8,IF(D1850&gt;='Product Ratings'!$H$9,'Product Ratings'!$F$9)))))</f>
        <v>1</v>
      </c>
      <c r="T1850" s="99">
        <f>IF(AND(O1850&lt;='Product Ratings'!$M$5,O1850&gt;='Product Ratings'!$L$5),'Product Ratings'!$J$5,IF(AND(O1850&lt;='Product Ratings'!$M$6,O1850&gt;='Product Ratings'!$L$6),'Product Ratings'!$J$6,IF(AND(O1850&lt;='Product Ratings'!$M$7,O1850&gt;='Product Ratings'!$L$7),'Product Ratings'!$J$7,IF(AND(O1850&lt;='Product Ratings'!$M$8,O1850&gt;='Product Ratings'!$L$8),'Product Ratings'!$J$8,IF(O1850&gt;='Product Ratings'!$L$9,'Product Ratings'!$J$9)))))</f>
        <v>1</v>
      </c>
      <c r="U1850" s="99" t="b">
        <f>IF(AND(N1850&lt;='Product Ratings'!$R$5,N1850&gt;='Product Ratings'!$Q$5),'Product Ratings'!$O$5,IF(AND(N1850&lt;='Product Ratings'!$R$6,N1850&gt;='Product Ratings'!$Q$6),'Product Ratings'!$O$6,IF(AND(N1850&lt;='Product Ratings'!$R$7,N1850&gt;='Product Ratings'!$Q$7),'Product Ratings'!$O$7,IF(AND(N1850&lt;='Product Ratings'!$R$8,N1850&gt;='Product Ratings'!$Q$8),'Product Ratings'!$O$8,IF(N1850&gt;='Product Ratings'!$Q$9,'Product Ratings'!$O$9)))))</f>
        <v>0</v>
      </c>
      <c r="V1850" s="99" t="b">
        <f>IF(AND(P1850&lt;='Product Ratings'!$V$5,P1850&gt;='Product Ratings'!$U$5),'Product Ratings'!$S$5,IF(AND(P1850&lt;='Product Ratings'!$V$6,P1850&gt;='Product Ratings'!$U$6),'Product Ratings'!$S$6,IF(AND(P1850&lt;='Product Ratings'!$V$7,P1850&gt;='Product Ratings'!$U$7),'Product Ratings'!$S$7,IF(AND(P1850&lt;='Product Ratings'!$V$8,P1850&gt;='Product Ratings'!$U$8),'Product Ratings'!$S$8,IF(P1850&gt;='Product Ratings'!$U$9,'Product Ratings'!$S$9)))))</f>
        <v>0</v>
      </c>
      <c r="W1850" s="135" t="str">
        <f t="shared" si="6"/>
        <v>#REF!</v>
      </c>
      <c r="X1850" s="90"/>
      <c r="Y1850" s="90"/>
      <c r="Z1850" s="90"/>
      <c r="AA1850" s="90"/>
      <c r="AB1850" s="90"/>
    </row>
    <row r="1851" ht="12.75" customHeight="1">
      <c r="A1851" s="87"/>
      <c r="B1851" s="90"/>
      <c r="C1851" s="90"/>
      <c r="D1851" s="126">
        <v>3.0</v>
      </c>
      <c r="E1851" s="127">
        <v>651.13</v>
      </c>
      <c r="F1851" s="128">
        <f t="shared" si="7"/>
        <v>423.2345</v>
      </c>
      <c r="G1851" s="129">
        <f t="shared" si="1"/>
        <v>227.8955</v>
      </c>
      <c r="H1851" s="130">
        <f t="shared" si="2"/>
        <v>0.35</v>
      </c>
      <c r="I1851" s="131">
        <v>44399.0</v>
      </c>
      <c r="J1851" s="132">
        <v>44435.0</v>
      </c>
      <c r="K1851" s="123"/>
      <c r="L1851" s="90"/>
      <c r="M1851" s="133">
        <f t="shared" si="3"/>
        <v>217.0433333</v>
      </c>
      <c r="N1851" s="99"/>
      <c r="O1851" s="133">
        <f t="shared" si="5"/>
        <v>141.0781667</v>
      </c>
      <c r="P1851" s="137"/>
      <c r="Q1851" s="90"/>
      <c r="R1851" s="99" t="str">
        <f t="shared" si="8"/>
        <v>#REF!</v>
      </c>
      <c r="S1851" s="99">
        <f>IF(AND(D1851&lt;='Product Ratings'!$I$5,D1851&gt;='Product Ratings'!$H$5),'Product Ratings'!$F$5,IF(AND(D1851&lt;='Product Ratings'!$I$6,D1851&gt;='Product Ratings'!$H$6),'Product Ratings'!$F$6,IF(AND(D1851&lt;='Product Ratings'!$I$7,I1851&gt;='Product Ratings'!$H$7),'Product Ratings'!$F$7,IF(AND(D1851&lt;='Product Ratings'!$I$8,D1851&gt;='Product Ratings'!$H$8),'Product Ratings'!$F$8,IF(D1851&gt;='Product Ratings'!$H$9,'Product Ratings'!$F$9)))))</f>
        <v>1</v>
      </c>
      <c r="T1851" s="99">
        <f>IF(AND(O1851&lt;='Product Ratings'!$M$5,O1851&gt;='Product Ratings'!$L$5),'Product Ratings'!$J$5,IF(AND(O1851&lt;='Product Ratings'!$M$6,O1851&gt;='Product Ratings'!$L$6),'Product Ratings'!$J$6,IF(AND(O1851&lt;='Product Ratings'!$M$7,O1851&gt;='Product Ratings'!$L$7),'Product Ratings'!$J$7,IF(AND(O1851&lt;='Product Ratings'!$M$8,O1851&gt;='Product Ratings'!$L$8),'Product Ratings'!$J$8,IF(O1851&gt;='Product Ratings'!$L$9,'Product Ratings'!$J$9)))))</f>
        <v>2</v>
      </c>
      <c r="U1851" s="99" t="b">
        <f>IF(AND(N1851&lt;='Product Ratings'!$R$5,N1851&gt;='Product Ratings'!$Q$5),'Product Ratings'!$O$5,IF(AND(N1851&lt;='Product Ratings'!$R$6,N1851&gt;='Product Ratings'!$Q$6),'Product Ratings'!$O$6,IF(AND(N1851&lt;='Product Ratings'!$R$7,N1851&gt;='Product Ratings'!$Q$7),'Product Ratings'!$O$7,IF(AND(N1851&lt;='Product Ratings'!$R$8,N1851&gt;='Product Ratings'!$Q$8),'Product Ratings'!$O$8,IF(N1851&gt;='Product Ratings'!$Q$9,'Product Ratings'!$O$9)))))</f>
        <v>0</v>
      </c>
      <c r="V1851" s="99" t="b">
        <f>IF(AND(P1851&lt;='Product Ratings'!$V$5,P1851&gt;='Product Ratings'!$U$5),'Product Ratings'!$S$5,IF(AND(P1851&lt;='Product Ratings'!$V$6,P1851&gt;='Product Ratings'!$U$6),'Product Ratings'!$S$6,IF(AND(P1851&lt;='Product Ratings'!$V$7,P1851&gt;='Product Ratings'!$U$7),'Product Ratings'!$S$7,IF(AND(P1851&lt;='Product Ratings'!$V$8,P1851&gt;='Product Ratings'!$U$8),'Product Ratings'!$S$8,IF(P1851&gt;='Product Ratings'!$U$9,'Product Ratings'!$S$9)))))</f>
        <v>0</v>
      </c>
      <c r="W1851" s="135" t="str">
        <f t="shared" si="6"/>
        <v>#REF!</v>
      </c>
      <c r="X1851" s="90"/>
      <c r="Y1851" s="90"/>
      <c r="Z1851" s="90"/>
      <c r="AA1851" s="90"/>
      <c r="AB1851" s="90"/>
    </row>
    <row r="1852" ht="12.75" customHeight="1">
      <c r="A1852" s="87"/>
      <c r="B1852" s="90"/>
      <c r="C1852" s="90"/>
      <c r="D1852" s="126">
        <v>4.0</v>
      </c>
      <c r="E1852" s="127">
        <v>67.83</v>
      </c>
      <c r="F1852" s="128">
        <f t="shared" si="7"/>
        <v>44.0895</v>
      </c>
      <c r="G1852" s="129">
        <f t="shared" si="1"/>
        <v>23.7405</v>
      </c>
      <c r="H1852" s="130">
        <f t="shared" si="2"/>
        <v>0.35</v>
      </c>
      <c r="I1852" s="131">
        <v>44400.0</v>
      </c>
      <c r="J1852" s="132">
        <v>44436.0</v>
      </c>
      <c r="K1852" s="123"/>
      <c r="L1852" s="90"/>
      <c r="M1852" s="133">
        <f t="shared" si="3"/>
        <v>16.9575</v>
      </c>
      <c r="N1852" s="99"/>
      <c r="O1852" s="133">
        <f t="shared" si="5"/>
        <v>11.022375</v>
      </c>
      <c r="P1852" s="137"/>
      <c r="Q1852" s="90"/>
      <c r="R1852" s="99" t="str">
        <f t="shared" si="8"/>
        <v>#REF!</v>
      </c>
      <c r="S1852" s="99">
        <f>IF(AND(D1852&lt;='Product Ratings'!$I$5,D1852&gt;='Product Ratings'!$H$5),'Product Ratings'!$F$5,IF(AND(D1852&lt;='Product Ratings'!$I$6,D1852&gt;='Product Ratings'!$H$6),'Product Ratings'!$F$6,IF(AND(D1852&lt;='Product Ratings'!$I$7,I1852&gt;='Product Ratings'!$H$7),'Product Ratings'!$F$7,IF(AND(D1852&lt;='Product Ratings'!$I$8,D1852&gt;='Product Ratings'!$H$8),'Product Ratings'!$F$8,IF(D1852&gt;='Product Ratings'!$H$9,'Product Ratings'!$F$9)))))</f>
        <v>1</v>
      </c>
      <c r="T1852" s="99">
        <f>IF(AND(O1852&lt;='Product Ratings'!$M$5,O1852&gt;='Product Ratings'!$L$5),'Product Ratings'!$J$5,IF(AND(O1852&lt;='Product Ratings'!$M$6,O1852&gt;='Product Ratings'!$L$6),'Product Ratings'!$J$6,IF(AND(O1852&lt;='Product Ratings'!$M$7,O1852&gt;='Product Ratings'!$L$7),'Product Ratings'!$J$7,IF(AND(O1852&lt;='Product Ratings'!$M$8,O1852&gt;='Product Ratings'!$L$8),'Product Ratings'!$J$8,IF(O1852&gt;='Product Ratings'!$L$9,'Product Ratings'!$J$9)))))</f>
        <v>5</v>
      </c>
      <c r="U1852" s="99" t="b">
        <f>IF(AND(N1852&lt;='Product Ratings'!$R$5,N1852&gt;='Product Ratings'!$Q$5),'Product Ratings'!$O$5,IF(AND(N1852&lt;='Product Ratings'!$R$6,N1852&gt;='Product Ratings'!$Q$6),'Product Ratings'!$O$6,IF(AND(N1852&lt;='Product Ratings'!$R$7,N1852&gt;='Product Ratings'!$Q$7),'Product Ratings'!$O$7,IF(AND(N1852&lt;='Product Ratings'!$R$8,N1852&gt;='Product Ratings'!$Q$8),'Product Ratings'!$O$8,IF(N1852&gt;='Product Ratings'!$Q$9,'Product Ratings'!$O$9)))))</f>
        <v>0</v>
      </c>
      <c r="V1852" s="99" t="b">
        <f>IF(AND(P1852&lt;='Product Ratings'!$V$5,P1852&gt;='Product Ratings'!$U$5),'Product Ratings'!$S$5,IF(AND(P1852&lt;='Product Ratings'!$V$6,P1852&gt;='Product Ratings'!$U$6),'Product Ratings'!$S$6,IF(AND(P1852&lt;='Product Ratings'!$V$7,P1852&gt;='Product Ratings'!$U$7),'Product Ratings'!$S$7,IF(AND(P1852&lt;='Product Ratings'!$V$8,P1852&gt;='Product Ratings'!$U$8),'Product Ratings'!$S$8,IF(P1852&gt;='Product Ratings'!$U$9,'Product Ratings'!$S$9)))))</f>
        <v>0</v>
      </c>
      <c r="W1852" s="135" t="str">
        <f t="shared" si="6"/>
        <v>#REF!</v>
      </c>
      <c r="X1852" s="90"/>
      <c r="Y1852" s="90"/>
      <c r="Z1852" s="90"/>
      <c r="AA1852" s="90"/>
      <c r="AB1852" s="90"/>
    </row>
    <row r="1853" ht="12.75" customHeight="1">
      <c r="A1853" s="87"/>
      <c r="B1853" s="90"/>
      <c r="C1853" s="90"/>
      <c r="D1853" s="126">
        <v>5.0</v>
      </c>
      <c r="E1853" s="127">
        <v>88.7</v>
      </c>
      <c r="F1853" s="128">
        <f t="shared" si="7"/>
        <v>57.655</v>
      </c>
      <c r="G1853" s="129">
        <f t="shared" si="1"/>
        <v>31.045</v>
      </c>
      <c r="H1853" s="130">
        <f t="shared" si="2"/>
        <v>0.35</v>
      </c>
      <c r="I1853" s="131">
        <v>44401.0</v>
      </c>
      <c r="J1853" s="132">
        <v>44437.0</v>
      </c>
      <c r="K1853" s="123"/>
      <c r="L1853" s="90"/>
      <c r="M1853" s="133">
        <f t="shared" si="3"/>
        <v>17.74</v>
      </c>
      <c r="N1853" s="99"/>
      <c r="O1853" s="133">
        <f t="shared" si="5"/>
        <v>11.531</v>
      </c>
      <c r="P1853" s="137"/>
      <c r="Q1853" s="90"/>
      <c r="R1853" s="99" t="str">
        <f t="shared" si="8"/>
        <v>#REF!</v>
      </c>
      <c r="S1853" s="99">
        <f>IF(AND(D1853&lt;='Product Ratings'!$I$5,D1853&gt;='Product Ratings'!$H$5),'Product Ratings'!$F$5,IF(AND(D1853&lt;='Product Ratings'!$I$6,D1853&gt;='Product Ratings'!$H$6),'Product Ratings'!$F$6,IF(AND(D1853&lt;='Product Ratings'!$I$7,I1853&gt;='Product Ratings'!$H$7),'Product Ratings'!$F$7,IF(AND(D1853&lt;='Product Ratings'!$I$8,D1853&gt;='Product Ratings'!$H$8),'Product Ratings'!$F$8,IF(D1853&gt;='Product Ratings'!$H$9,'Product Ratings'!$F$9)))))</f>
        <v>1</v>
      </c>
      <c r="T1853" s="99">
        <f>IF(AND(O1853&lt;='Product Ratings'!$M$5,O1853&gt;='Product Ratings'!$L$5),'Product Ratings'!$J$5,IF(AND(O1853&lt;='Product Ratings'!$M$6,O1853&gt;='Product Ratings'!$L$6),'Product Ratings'!$J$6,IF(AND(O1853&lt;='Product Ratings'!$M$7,O1853&gt;='Product Ratings'!$L$7),'Product Ratings'!$J$7,IF(AND(O1853&lt;='Product Ratings'!$M$8,O1853&gt;='Product Ratings'!$L$8),'Product Ratings'!$J$8,IF(O1853&gt;='Product Ratings'!$L$9,'Product Ratings'!$J$9)))))</f>
        <v>5</v>
      </c>
      <c r="U1853" s="99" t="b">
        <f>IF(AND(N1853&lt;='Product Ratings'!$R$5,N1853&gt;='Product Ratings'!$Q$5),'Product Ratings'!$O$5,IF(AND(N1853&lt;='Product Ratings'!$R$6,N1853&gt;='Product Ratings'!$Q$6),'Product Ratings'!$O$6,IF(AND(N1853&lt;='Product Ratings'!$R$7,N1853&gt;='Product Ratings'!$Q$7),'Product Ratings'!$O$7,IF(AND(N1853&lt;='Product Ratings'!$R$8,N1853&gt;='Product Ratings'!$Q$8),'Product Ratings'!$O$8,IF(N1853&gt;='Product Ratings'!$Q$9,'Product Ratings'!$O$9)))))</f>
        <v>0</v>
      </c>
      <c r="V1853" s="99" t="b">
        <f>IF(AND(P1853&lt;='Product Ratings'!$V$5,P1853&gt;='Product Ratings'!$U$5),'Product Ratings'!$S$5,IF(AND(P1853&lt;='Product Ratings'!$V$6,P1853&gt;='Product Ratings'!$U$6),'Product Ratings'!$S$6,IF(AND(P1853&lt;='Product Ratings'!$V$7,P1853&gt;='Product Ratings'!$U$7),'Product Ratings'!$S$7,IF(AND(P1853&lt;='Product Ratings'!$V$8,P1853&gt;='Product Ratings'!$U$8),'Product Ratings'!$S$8,IF(P1853&gt;='Product Ratings'!$U$9,'Product Ratings'!$S$9)))))</f>
        <v>0</v>
      </c>
      <c r="W1853" s="135" t="str">
        <f t="shared" si="6"/>
        <v>#REF!</v>
      </c>
      <c r="X1853" s="90"/>
      <c r="Y1853" s="90"/>
      <c r="Z1853" s="90"/>
      <c r="AA1853" s="90"/>
      <c r="AB1853" s="90"/>
    </row>
    <row r="1854" ht="12.75" customHeight="1">
      <c r="A1854" s="87"/>
      <c r="B1854" s="90"/>
      <c r="C1854" s="90"/>
      <c r="D1854" s="126">
        <v>6.0</v>
      </c>
      <c r="E1854" s="127">
        <v>2350.44</v>
      </c>
      <c r="F1854" s="128">
        <f t="shared" si="7"/>
        <v>1527.786</v>
      </c>
      <c r="G1854" s="129">
        <f t="shared" si="1"/>
        <v>822.654</v>
      </c>
      <c r="H1854" s="130">
        <f t="shared" si="2"/>
        <v>0.35</v>
      </c>
      <c r="I1854" s="131">
        <v>44402.0</v>
      </c>
      <c r="J1854" s="132">
        <v>44438.0</v>
      </c>
      <c r="K1854" s="123"/>
      <c r="L1854" s="90"/>
      <c r="M1854" s="133">
        <f t="shared" si="3"/>
        <v>391.74</v>
      </c>
      <c r="N1854" s="99"/>
      <c r="O1854" s="133">
        <f t="shared" si="5"/>
        <v>254.631</v>
      </c>
      <c r="P1854" s="137"/>
      <c r="Q1854" s="90"/>
      <c r="R1854" s="99" t="str">
        <f t="shared" si="8"/>
        <v>#REF!</v>
      </c>
      <c r="S1854" s="99">
        <f>IF(AND(D1854&lt;='Product Ratings'!$I$5,D1854&gt;='Product Ratings'!$H$5),'Product Ratings'!$F$5,IF(AND(D1854&lt;='Product Ratings'!$I$6,D1854&gt;='Product Ratings'!$H$6),'Product Ratings'!$F$6,IF(AND(D1854&lt;='Product Ratings'!$I$7,I1854&gt;='Product Ratings'!$H$7),'Product Ratings'!$F$7,IF(AND(D1854&lt;='Product Ratings'!$I$8,D1854&gt;='Product Ratings'!$H$8),'Product Ratings'!$F$8,IF(D1854&gt;='Product Ratings'!$H$9,'Product Ratings'!$F$9)))))</f>
        <v>2</v>
      </c>
      <c r="T1854" s="99">
        <f>IF(AND(O1854&lt;='Product Ratings'!$M$5,O1854&gt;='Product Ratings'!$L$5),'Product Ratings'!$J$5,IF(AND(O1854&lt;='Product Ratings'!$M$6,O1854&gt;='Product Ratings'!$L$6),'Product Ratings'!$J$6,IF(AND(O1854&lt;='Product Ratings'!$M$7,O1854&gt;='Product Ratings'!$L$7),'Product Ratings'!$J$7,IF(AND(O1854&lt;='Product Ratings'!$M$8,O1854&gt;='Product Ratings'!$L$8),'Product Ratings'!$J$8,IF(O1854&gt;='Product Ratings'!$L$9,'Product Ratings'!$J$9)))))</f>
        <v>1</v>
      </c>
      <c r="U1854" s="99" t="b">
        <f>IF(AND(N1854&lt;='Product Ratings'!$R$5,N1854&gt;='Product Ratings'!$Q$5),'Product Ratings'!$O$5,IF(AND(N1854&lt;='Product Ratings'!$R$6,N1854&gt;='Product Ratings'!$Q$6),'Product Ratings'!$O$6,IF(AND(N1854&lt;='Product Ratings'!$R$7,N1854&gt;='Product Ratings'!$Q$7),'Product Ratings'!$O$7,IF(AND(N1854&lt;='Product Ratings'!$R$8,N1854&gt;='Product Ratings'!$Q$8),'Product Ratings'!$O$8,IF(N1854&gt;='Product Ratings'!$Q$9,'Product Ratings'!$O$9)))))</f>
        <v>0</v>
      </c>
      <c r="V1854" s="99" t="b">
        <f>IF(AND(P1854&lt;='Product Ratings'!$V$5,P1854&gt;='Product Ratings'!$U$5),'Product Ratings'!$S$5,IF(AND(P1854&lt;='Product Ratings'!$V$6,P1854&gt;='Product Ratings'!$U$6),'Product Ratings'!$S$6,IF(AND(P1854&lt;='Product Ratings'!$V$7,P1854&gt;='Product Ratings'!$U$7),'Product Ratings'!$S$7,IF(AND(P1854&lt;='Product Ratings'!$V$8,P1854&gt;='Product Ratings'!$U$8),'Product Ratings'!$S$8,IF(P1854&gt;='Product Ratings'!$U$9,'Product Ratings'!$S$9)))))</f>
        <v>0</v>
      </c>
      <c r="W1854" s="135" t="str">
        <f t="shared" si="6"/>
        <v>#REF!</v>
      </c>
      <c r="X1854" s="90"/>
      <c r="Y1854" s="90"/>
      <c r="Z1854" s="90"/>
      <c r="AA1854" s="90"/>
      <c r="AB1854" s="90"/>
    </row>
    <row r="1855" ht="12.75" customHeight="1">
      <c r="A1855" s="87"/>
      <c r="B1855" s="90"/>
      <c r="C1855" s="90"/>
      <c r="D1855" s="126">
        <v>1.0</v>
      </c>
      <c r="E1855" s="127">
        <v>440.77</v>
      </c>
      <c r="F1855" s="128">
        <f t="shared" si="7"/>
        <v>286.5005</v>
      </c>
      <c r="G1855" s="129">
        <f t="shared" si="1"/>
        <v>154.2695</v>
      </c>
      <c r="H1855" s="130">
        <f t="shared" si="2"/>
        <v>0.35</v>
      </c>
      <c r="I1855" s="131">
        <v>44403.0</v>
      </c>
      <c r="J1855" s="132">
        <v>44439.0</v>
      </c>
      <c r="K1855" s="123"/>
      <c r="L1855" s="90"/>
      <c r="M1855" s="133">
        <f t="shared" si="3"/>
        <v>440.77</v>
      </c>
      <c r="N1855" s="99"/>
      <c r="O1855" s="133">
        <f t="shared" si="5"/>
        <v>286.5005</v>
      </c>
      <c r="P1855" s="137"/>
      <c r="Q1855" s="90"/>
      <c r="R1855" s="99" t="str">
        <f t="shared" si="8"/>
        <v>#REF!</v>
      </c>
      <c r="S1855" s="99">
        <f>IF(AND(D1855&lt;='Product Ratings'!$I$5,D1855&gt;='Product Ratings'!$H$5),'Product Ratings'!$F$5,IF(AND(D1855&lt;='Product Ratings'!$I$6,D1855&gt;='Product Ratings'!$H$6),'Product Ratings'!$F$6,IF(AND(D1855&lt;='Product Ratings'!$I$7,I1855&gt;='Product Ratings'!$H$7),'Product Ratings'!$F$7,IF(AND(D1855&lt;='Product Ratings'!$I$8,D1855&gt;='Product Ratings'!$H$8),'Product Ratings'!$F$8,IF(D1855&gt;='Product Ratings'!$H$9,'Product Ratings'!$F$9)))))</f>
        <v>1</v>
      </c>
      <c r="T1855" s="99">
        <f>IF(AND(O1855&lt;='Product Ratings'!$M$5,O1855&gt;='Product Ratings'!$L$5),'Product Ratings'!$J$5,IF(AND(O1855&lt;='Product Ratings'!$M$6,O1855&gt;='Product Ratings'!$L$6),'Product Ratings'!$J$6,IF(AND(O1855&lt;='Product Ratings'!$M$7,O1855&gt;='Product Ratings'!$L$7),'Product Ratings'!$J$7,IF(AND(O1855&lt;='Product Ratings'!$M$8,O1855&gt;='Product Ratings'!$L$8),'Product Ratings'!$J$8,IF(O1855&gt;='Product Ratings'!$L$9,'Product Ratings'!$J$9)))))</f>
        <v>1</v>
      </c>
      <c r="U1855" s="99" t="b">
        <f>IF(AND(N1855&lt;='Product Ratings'!$R$5,N1855&gt;='Product Ratings'!$Q$5),'Product Ratings'!$O$5,IF(AND(N1855&lt;='Product Ratings'!$R$6,N1855&gt;='Product Ratings'!$Q$6),'Product Ratings'!$O$6,IF(AND(N1855&lt;='Product Ratings'!$R$7,N1855&gt;='Product Ratings'!$Q$7),'Product Ratings'!$O$7,IF(AND(N1855&lt;='Product Ratings'!$R$8,N1855&gt;='Product Ratings'!$Q$8),'Product Ratings'!$O$8,IF(N1855&gt;='Product Ratings'!$Q$9,'Product Ratings'!$O$9)))))</f>
        <v>0</v>
      </c>
      <c r="V1855" s="99" t="b">
        <f>IF(AND(P1855&lt;='Product Ratings'!$V$5,P1855&gt;='Product Ratings'!$U$5),'Product Ratings'!$S$5,IF(AND(P1855&lt;='Product Ratings'!$V$6,P1855&gt;='Product Ratings'!$U$6),'Product Ratings'!$S$6,IF(AND(P1855&lt;='Product Ratings'!$V$7,P1855&gt;='Product Ratings'!$U$7),'Product Ratings'!$S$7,IF(AND(P1855&lt;='Product Ratings'!$V$8,P1855&gt;='Product Ratings'!$U$8),'Product Ratings'!$S$8,IF(P1855&gt;='Product Ratings'!$U$9,'Product Ratings'!$S$9)))))</f>
        <v>0</v>
      </c>
      <c r="W1855" s="135" t="str">
        <f t="shared" si="6"/>
        <v>#REF!</v>
      </c>
      <c r="X1855" s="90"/>
      <c r="Y1855" s="90"/>
      <c r="Z1855" s="90"/>
      <c r="AA1855" s="90"/>
      <c r="AB1855" s="90"/>
    </row>
    <row r="1856" ht="12.75" customHeight="1">
      <c r="A1856" s="87"/>
      <c r="B1856" s="90"/>
      <c r="C1856" s="90"/>
      <c r="D1856" s="126">
        <v>2.0</v>
      </c>
      <c r="E1856" s="127">
        <v>373.04</v>
      </c>
      <c r="F1856" s="128">
        <f t="shared" si="7"/>
        <v>242.476</v>
      </c>
      <c r="G1856" s="129">
        <f t="shared" si="1"/>
        <v>130.564</v>
      </c>
      <c r="H1856" s="130">
        <f t="shared" si="2"/>
        <v>0.35</v>
      </c>
      <c r="I1856" s="131">
        <v>44404.0</v>
      </c>
      <c r="J1856" s="132">
        <v>44440.0</v>
      </c>
      <c r="K1856" s="123"/>
      <c r="L1856" s="90"/>
      <c r="M1856" s="133">
        <f t="shared" si="3"/>
        <v>186.52</v>
      </c>
      <c r="N1856" s="99"/>
      <c r="O1856" s="133">
        <f t="shared" si="5"/>
        <v>121.238</v>
      </c>
      <c r="P1856" s="137"/>
      <c r="Q1856" s="90"/>
      <c r="R1856" s="99" t="str">
        <f t="shared" si="8"/>
        <v>#REF!</v>
      </c>
      <c r="S1856" s="99">
        <f>IF(AND(D1856&lt;='Product Ratings'!$I$5,D1856&gt;='Product Ratings'!$H$5),'Product Ratings'!$F$5,IF(AND(D1856&lt;='Product Ratings'!$I$6,D1856&gt;='Product Ratings'!$H$6),'Product Ratings'!$F$6,IF(AND(D1856&lt;='Product Ratings'!$I$7,I1856&gt;='Product Ratings'!$H$7),'Product Ratings'!$F$7,IF(AND(D1856&lt;='Product Ratings'!$I$8,D1856&gt;='Product Ratings'!$H$8),'Product Ratings'!$F$8,IF(D1856&gt;='Product Ratings'!$H$9,'Product Ratings'!$F$9)))))</f>
        <v>1</v>
      </c>
      <c r="T1856" s="99">
        <f>IF(AND(O1856&lt;='Product Ratings'!$M$5,O1856&gt;='Product Ratings'!$L$5),'Product Ratings'!$J$5,IF(AND(O1856&lt;='Product Ratings'!$M$6,O1856&gt;='Product Ratings'!$L$6),'Product Ratings'!$J$6,IF(AND(O1856&lt;='Product Ratings'!$M$7,O1856&gt;='Product Ratings'!$L$7),'Product Ratings'!$J$7,IF(AND(O1856&lt;='Product Ratings'!$M$8,O1856&gt;='Product Ratings'!$L$8),'Product Ratings'!$J$8,IF(O1856&gt;='Product Ratings'!$L$9,'Product Ratings'!$J$9)))))</f>
        <v>2</v>
      </c>
      <c r="U1856" s="99" t="b">
        <f>IF(AND(N1856&lt;='Product Ratings'!$R$5,N1856&gt;='Product Ratings'!$Q$5),'Product Ratings'!$O$5,IF(AND(N1856&lt;='Product Ratings'!$R$6,N1856&gt;='Product Ratings'!$Q$6),'Product Ratings'!$O$6,IF(AND(N1856&lt;='Product Ratings'!$R$7,N1856&gt;='Product Ratings'!$Q$7),'Product Ratings'!$O$7,IF(AND(N1856&lt;='Product Ratings'!$R$8,N1856&gt;='Product Ratings'!$Q$8),'Product Ratings'!$O$8,IF(N1856&gt;='Product Ratings'!$Q$9,'Product Ratings'!$O$9)))))</f>
        <v>0</v>
      </c>
      <c r="V1856" s="99" t="b">
        <f>IF(AND(P1856&lt;='Product Ratings'!$V$5,P1856&gt;='Product Ratings'!$U$5),'Product Ratings'!$S$5,IF(AND(P1856&lt;='Product Ratings'!$V$6,P1856&gt;='Product Ratings'!$U$6),'Product Ratings'!$S$6,IF(AND(P1856&lt;='Product Ratings'!$V$7,P1856&gt;='Product Ratings'!$U$7),'Product Ratings'!$S$7,IF(AND(P1856&lt;='Product Ratings'!$V$8,P1856&gt;='Product Ratings'!$U$8),'Product Ratings'!$S$8,IF(P1856&gt;='Product Ratings'!$U$9,'Product Ratings'!$S$9)))))</f>
        <v>0</v>
      </c>
      <c r="W1856" s="135" t="str">
        <f t="shared" si="6"/>
        <v>#REF!</v>
      </c>
      <c r="X1856" s="90"/>
      <c r="Y1856" s="90"/>
      <c r="Z1856" s="90"/>
      <c r="AA1856" s="90"/>
      <c r="AB1856" s="90"/>
    </row>
    <row r="1857" ht="12.75" customHeight="1">
      <c r="A1857" s="87"/>
      <c r="B1857" s="90"/>
      <c r="C1857" s="90"/>
      <c r="D1857" s="126">
        <v>3.0</v>
      </c>
      <c r="E1857" s="127">
        <v>266.09</v>
      </c>
      <c r="F1857" s="128">
        <f t="shared" si="7"/>
        <v>172.9585</v>
      </c>
      <c r="G1857" s="129">
        <f t="shared" si="1"/>
        <v>93.1315</v>
      </c>
      <c r="H1857" s="130">
        <f t="shared" si="2"/>
        <v>0.35</v>
      </c>
      <c r="I1857" s="131">
        <v>44405.0</v>
      </c>
      <c r="J1857" s="132">
        <v>44441.0</v>
      </c>
      <c r="K1857" s="123"/>
      <c r="L1857" s="90"/>
      <c r="M1857" s="133">
        <f t="shared" si="3"/>
        <v>88.69666667</v>
      </c>
      <c r="N1857" s="99"/>
      <c r="O1857" s="133">
        <f t="shared" si="5"/>
        <v>57.65283333</v>
      </c>
      <c r="P1857" s="137"/>
      <c r="Q1857" s="90"/>
      <c r="R1857" s="99" t="str">
        <f t="shared" si="8"/>
        <v>#REF!</v>
      </c>
      <c r="S1857" s="99">
        <f>IF(AND(D1857&lt;='Product Ratings'!$I$5,D1857&gt;='Product Ratings'!$H$5),'Product Ratings'!$F$5,IF(AND(D1857&lt;='Product Ratings'!$I$6,D1857&gt;='Product Ratings'!$H$6),'Product Ratings'!$F$6,IF(AND(D1857&lt;='Product Ratings'!$I$7,I1857&gt;='Product Ratings'!$H$7),'Product Ratings'!$F$7,IF(AND(D1857&lt;='Product Ratings'!$I$8,D1857&gt;='Product Ratings'!$H$8),'Product Ratings'!$F$8,IF(D1857&gt;='Product Ratings'!$H$9,'Product Ratings'!$F$9)))))</f>
        <v>1</v>
      </c>
      <c r="T1857" s="99">
        <f>IF(AND(O1857&lt;='Product Ratings'!$M$5,O1857&gt;='Product Ratings'!$L$5),'Product Ratings'!$J$5,IF(AND(O1857&lt;='Product Ratings'!$M$6,O1857&gt;='Product Ratings'!$L$6),'Product Ratings'!$J$6,IF(AND(O1857&lt;='Product Ratings'!$M$7,O1857&gt;='Product Ratings'!$L$7),'Product Ratings'!$J$7,IF(AND(O1857&lt;='Product Ratings'!$M$8,O1857&gt;='Product Ratings'!$L$8),'Product Ratings'!$J$8,IF(O1857&gt;='Product Ratings'!$L$9,'Product Ratings'!$J$9)))))</f>
        <v>3</v>
      </c>
      <c r="U1857" s="99" t="b">
        <f>IF(AND(N1857&lt;='Product Ratings'!$R$5,N1857&gt;='Product Ratings'!$Q$5),'Product Ratings'!$O$5,IF(AND(N1857&lt;='Product Ratings'!$R$6,N1857&gt;='Product Ratings'!$Q$6),'Product Ratings'!$O$6,IF(AND(N1857&lt;='Product Ratings'!$R$7,N1857&gt;='Product Ratings'!$Q$7),'Product Ratings'!$O$7,IF(AND(N1857&lt;='Product Ratings'!$R$8,N1857&gt;='Product Ratings'!$Q$8),'Product Ratings'!$O$8,IF(N1857&gt;='Product Ratings'!$Q$9,'Product Ratings'!$O$9)))))</f>
        <v>0</v>
      </c>
      <c r="V1857" s="99" t="b">
        <f>IF(AND(P1857&lt;='Product Ratings'!$V$5,P1857&gt;='Product Ratings'!$U$5),'Product Ratings'!$S$5,IF(AND(P1857&lt;='Product Ratings'!$V$6,P1857&gt;='Product Ratings'!$U$6),'Product Ratings'!$S$6,IF(AND(P1857&lt;='Product Ratings'!$V$7,P1857&gt;='Product Ratings'!$U$7),'Product Ratings'!$S$7,IF(AND(P1857&lt;='Product Ratings'!$V$8,P1857&gt;='Product Ratings'!$U$8),'Product Ratings'!$S$8,IF(P1857&gt;='Product Ratings'!$U$9,'Product Ratings'!$S$9)))))</f>
        <v>0</v>
      </c>
      <c r="W1857" s="135" t="str">
        <f t="shared" si="6"/>
        <v>#REF!</v>
      </c>
      <c r="X1857" s="90"/>
      <c r="Y1857" s="90"/>
      <c r="Z1857" s="90"/>
      <c r="AA1857" s="90"/>
      <c r="AB1857" s="90"/>
    </row>
    <row r="1858" ht="12.75" customHeight="1">
      <c r="A1858" s="87"/>
      <c r="B1858" s="90"/>
      <c r="C1858" s="90"/>
      <c r="D1858" s="126">
        <v>4.0</v>
      </c>
      <c r="E1858" s="127">
        <v>115.65</v>
      </c>
      <c r="F1858" s="128">
        <f t="shared" si="7"/>
        <v>75.1725</v>
      </c>
      <c r="G1858" s="129">
        <f t="shared" si="1"/>
        <v>40.4775</v>
      </c>
      <c r="H1858" s="130">
        <f t="shared" si="2"/>
        <v>0.35</v>
      </c>
      <c r="I1858" s="131">
        <v>44406.0</v>
      </c>
      <c r="J1858" s="132">
        <v>44442.0</v>
      </c>
      <c r="K1858" s="123"/>
      <c r="L1858" s="90"/>
      <c r="M1858" s="133">
        <f t="shared" si="3"/>
        <v>28.9125</v>
      </c>
      <c r="N1858" s="99"/>
      <c r="O1858" s="133">
        <f t="shared" si="5"/>
        <v>18.793125</v>
      </c>
      <c r="P1858" s="137"/>
      <c r="Q1858" s="90"/>
      <c r="R1858" s="99" t="str">
        <f t="shared" si="8"/>
        <v>#REF!</v>
      </c>
      <c r="S1858" s="99">
        <f>IF(AND(D1858&lt;='Product Ratings'!$I$5,D1858&gt;='Product Ratings'!$H$5),'Product Ratings'!$F$5,IF(AND(D1858&lt;='Product Ratings'!$I$6,D1858&gt;='Product Ratings'!$H$6),'Product Ratings'!$F$6,IF(AND(D1858&lt;='Product Ratings'!$I$7,I1858&gt;='Product Ratings'!$H$7),'Product Ratings'!$F$7,IF(AND(D1858&lt;='Product Ratings'!$I$8,D1858&gt;='Product Ratings'!$H$8),'Product Ratings'!$F$8,IF(D1858&gt;='Product Ratings'!$H$9,'Product Ratings'!$F$9)))))</f>
        <v>1</v>
      </c>
      <c r="T1858" s="99">
        <f>IF(AND(O1858&lt;='Product Ratings'!$M$5,O1858&gt;='Product Ratings'!$L$5),'Product Ratings'!$J$5,IF(AND(O1858&lt;='Product Ratings'!$M$6,O1858&gt;='Product Ratings'!$L$6),'Product Ratings'!$J$6,IF(AND(O1858&lt;='Product Ratings'!$M$7,O1858&gt;='Product Ratings'!$L$7),'Product Ratings'!$J$7,IF(AND(O1858&lt;='Product Ratings'!$M$8,O1858&gt;='Product Ratings'!$L$8),'Product Ratings'!$J$8,IF(O1858&gt;='Product Ratings'!$L$9,'Product Ratings'!$J$9)))))</f>
        <v>5</v>
      </c>
      <c r="U1858" s="99" t="b">
        <f>IF(AND(N1858&lt;='Product Ratings'!$R$5,N1858&gt;='Product Ratings'!$Q$5),'Product Ratings'!$O$5,IF(AND(N1858&lt;='Product Ratings'!$R$6,N1858&gt;='Product Ratings'!$Q$6),'Product Ratings'!$O$6,IF(AND(N1858&lt;='Product Ratings'!$R$7,N1858&gt;='Product Ratings'!$Q$7),'Product Ratings'!$O$7,IF(AND(N1858&lt;='Product Ratings'!$R$8,N1858&gt;='Product Ratings'!$Q$8),'Product Ratings'!$O$8,IF(N1858&gt;='Product Ratings'!$Q$9,'Product Ratings'!$O$9)))))</f>
        <v>0</v>
      </c>
      <c r="V1858" s="99" t="b">
        <f>IF(AND(P1858&lt;='Product Ratings'!$V$5,P1858&gt;='Product Ratings'!$U$5),'Product Ratings'!$S$5,IF(AND(P1858&lt;='Product Ratings'!$V$6,P1858&gt;='Product Ratings'!$U$6),'Product Ratings'!$S$6,IF(AND(P1858&lt;='Product Ratings'!$V$7,P1858&gt;='Product Ratings'!$U$7),'Product Ratings'!$S$7,IF(AND(P1858&lt;='Product Ratings'!$V$8,P1858&gt;='Product Ratings'!$U$8),'Product Ratings'!$S$8,IF(P1858&gt;='Product Ratings'!$U$9,'Product Ratings'!$S$9)))))</f>
        <v>0</v>
      </c>
      <c r="W1858" s="135" t="str">
        <f t="shared" si="6"/>
        <v>#REF!</v>
      </c>
      <c r="X1858" s="90"/>
      <c r="Y1858" s="90"/>
      <c r="Z1858" s="90"/>
      <c r="AA1858" s="90"/>
      <c r="AB1858" s="90"/>
    </row>
    <row r="1859" ht="12.75" customHeight="1">
      <c r="A1859" s="87"/>
      <c r="B1859" s="90"/>
      <c r="C1859" s="90"/>
      <c r="D1859" s="126">
        <v>5.0</v>
      </c>
      <c r="E1859" s="127">
        <v>595.13</v>
      </c>
      <c r="F1859" s="128">
        <f t="shared" si="7"/>
        <v>386.8345</v>
      </c>
      <c r="G1859" s="129">
        <f t="shared" si="1"/>
        <v>208.2955</v>
      </c>
      <c r="H1859" s="130">
        <f t="shared" si="2"/>
        <v>0.35</v>
      </c>
      <c r="I1859" s="131">
        <v>44407.0</v>
      </c>
      <c r="J1859" s="132">
        <v>44443.0</v>
      </c>
      <c r="K1859" s="123"/>
      <c r="L1859" s="90"/>
      <c r="M1859" s="133">
        <f t="shared" si="3"/>
        <v>119.026</v>
      </c>
      <c r="N1859" s="99"/>
      <c r="O1859" s="133">
        <f t="shared" si="5"/>
        <v>77.3669</v>
      </c>
      <c r="P1859" s="137"/>
      <c r="Q1859" s="90"/>
      <c r="R1859" s="99" t="str">
        <f t="shared" si="8"/>
        <v>#REF!</v>
      </c>
      <c r="S1859" s="99">
        <f>IF(AND(D1859&lt;='Product Ratings'!$I$5,D1859&gt;='Product Ratings'!$H$5),'Product Ratings'!$F$5,IF(AND(D1859&lt;='Product Ratings'!$I$6,D1859&gt;='Product Ratings'!$H$6),'Product Ratings'!$F$6,IF(AND(D1859&lt;='Product Ratings'!$I$7,I1859&gt;='Product Ratings'!$H$7),'Product Ratings'!$F$7,IF(AND(D1859&lt;='Product Ratings'!$I$8,D1859&gt;='Product Ratings'!$H$8),'Product Ratings'!$F$8,IF(D1859&gt;='Product Ratings'!$H$9,'Product Ratings'!$F$9)))))</f>
        <v>1</v>
      </c>
      <c r="T1859" s="99">
        <f>IF(AND(O1859&lt;='Product Ratings'!$M$5,O1859&gt;='Product Ratings'!$L$5),'Product Ratings'!$J$5,IF(AND(O1859&lt;='Product Ratings'!$M$6,O1859&gt;='Product Ratings'!$L$6),'Product Ratings'!$J$6,IF(AND(O1859&lt;='Product Ratings'!$M$7,O1859&gt;='Product Ratings'!$L$7),'Product Ratings'!$J$7,IF(AND(O1859&lt;='Product Ratings'!$M$8,O1859&gt;='Product Ratings'!$L$8),'Product Ratings'!$J$8,IF(O1859&gt;='Product Ratings'!$L$9,'Product Ratings'!$J$9)))))</f>
        <v>2</v>
      </c>
      <c r="U1859" s="99" t="b">
        <f>IF(AND(N1859&lt;='Product Ratings'!$R$5,N1859&gt;='Product Ratings'!$Q$5),'Product Ratings'!$O$5,IF(AND(N1859&lt;='Product Ratings'!$R$6,N1859&gt;='Product Ratings'!$Q$6),'Product Ratings'!$O$6,IF(AND(N1859&lt;='Product Ratings'!$R$7,N1859&gt;='Product Ratings'!$Q$7),'Product Ratings'!$O$7,IF(AND(N1859&lt;='Product Ratings'!$R$8,N1859&gt;='Product Ratings'!$Q$8),'Product Ratings'!$O$8,IF(N1859&gt;='Product Ratings'!$Q$9,'Product Ratings'!$O$9)))))</f>
        <v>0</v>
      </c>
      <c r="V1859" s="99" t="b">
        <f>IF(AND(P1859&lt;='Product Ratings'!$V$5,P1859&gt;='Product Ratings'!$U$5),'Product Ratings'!$S$5,IF(AND(P1859&lt;='Product Ratings'!$V$6,P1859&gt;='Product Ratings'!$U$6),'Product Ratings'!$S$6,IF(AND(P1859&lt;='Product Ratings'!$V$7,P1859&gt;='Product Ratings'!$U$7),'Product Ratings'!$S$7,IF(AND(P1859&lt;='Product Ratings'!$V$8,P1859&gt;='Product Ratings'!$U$8),'Product Ratings'!$S$8,IF(P1859&gt;='Product Ratings'!$U$9,'Product Ratings'!$S$9)))))</f>
        <v>0</v>
      </c>
      <c r="W1859" s="135" t="str">
        <f t="shared" si="6"/>
        <v>#REF!</v>
      </c>
      <c r="X1859" s="90"/>
      <c r="Y1859" s="90"/>
      <c r="Z1859" s="90"/>
      <c r="AA1859" s="90"/>
      <c r="AB1859" s="90"/>
    </row>
    <row r="1860" ht="12.75" customHeight="1">
      <c r="A1860" s="87"/>
      <c r="B1860" s="90"/>
      <c r="C1860" s="90"/>
      <c r="D1860" s="126">
        <v>6.0</v>
      </c>
      <c r="E1860" s="127">
        <v>5385.61</v>
      </c>
      <c r="F1860" s="128">
        <f t="shared" si="7"/>
        <v>3500.6465</v>
      </c>
      <c r="G1860" s="129">
        <f t="shared" si="1"/>
        <v>1884.9635</v>
      </c>
      <c r="H1860" s="130">
        <f t="shared" si="2"/>
        <v>0.35</v>
      </c>
      <c r="I1860" s="131">
        <v>44408.0</v>
      </c>
      <c r="J1860" s="132">
        <v>44444.0</v>
      </c>
      <c r="K1860" s="123"/>
      <c r="L1860" s="90"/>
      <c r="M1860" s="133">
        <f t="shared" si="3"/>
        <v>897.6016667</v>
      </c>
      <c r="N1860" s="99"/>
      <c r="O1860" s="133">
        <f t="shared" si="5"/>
        <v>583.4410833</v>
      </c>
      <c r="P1860" s="137"/>
      <c r="Q1860" s="90"/>
      <c r="R1860" s="99" t="str">
        <f t="shared" si="8"/>
        <v>#REF!</v>
      </c>
      <c r="S1860" s="99">
        <f>IF(AND(D1860&lt;='Product Ratings'!$I$5,D1860&gt;='Product Ratings'!$H$5),'Product Ratings'!$F$5,IF(AND(D1860&lt;='Product Ratings'!$I$6,D1860&gt;='Product Ratings'!$H$6),'Product Ratings'!$F$6,IF(AND(D1860&lt;='Product Ratings'!$I$7,I1860&gt;='Product Ratings'!$H$7),'Product Ratings'!$F$7,IF(AND(D1860&lt;='Product Ratings'!$I$8,D1860&gt;='Product Ratings'!$H$8),'Product Ratings'!$F$8,IF(D1860&gt;='Product Ratings'!$H$9,'Product Ratings'!$F$9)))))</f>
        <v>2</v>
      </c>
      <c r="T1860" s="99">
        <f>IF(AND(O1860&lt;='Product Ratings'!$M$5,O1860&gt;='Product Ratings'!$L$5),'Product Ratings'!$J$5,IF(AND(O1860&lt;='Product Ratings'!$M$6,O1860&gt;='Product Ratings'!$L$6),'Product Ratings'!$J$6,IF(AND(O1860&lt;='Product Ratings'!$M$7,O1860&gt;='Product Ratings'!$L$7),'Product Ratings'!$J$7,IF(AND(O1860&lt;='Product Ratings'!$M$8,O1860&gt;='Product Ratings'!$L$8),'Product Ratings'!$J$8,IF(O1860&gt;='Product Ratings'!$L$9,'Product Ratings'!$J$9)))))</f>
        <v>1</v>
      </c>
      <c r="U1860" s="99" t="b">
        <f>IF(AND(N1860&lt;='Product Ratings'!$R$5,N1860&gt;='Product Ratings'!$Q$5),'Product Ratings'!$O$5,IF(AND(N1860&lt;='Product Ratings'!$R$6,N1860&gt;='Product Ratings'!$Q$6),'Product Ratings'!$O$6,IF(AND(N1860&lt;='Product Ratings'!$R$7,N1860&gt;='Product Ratings'!$Q$7),'Product Ratings'!$O$7,IF(AND(N1860&lt;='Product Ratings'!$R$8,N1860&gt;='Product Ratings'!$Q$8),'Product Ratings'!$O$8,IF(N1860&gt;='Product Ratings'!$Q$9,'Product Ratings'!$O$9)))))</f>
        <v>0</v>
      </c>
      <c r="V1860" s="99" t="b">
        <f>IF(AND(P1860&lt;='Product Ratings'!$V$5,P1860&gt;='Product Ratings'!$U$5),'Product Ratings'!$S$5,IF(AND(P1860&lt;='Product Ratings'!$V$6,P1860&gt;='Product Ratings'!$U$6),'Product Ratings'!$S$6,IF(AND(P1860&lt;='Product Ratings'!$V$7,P1860&gt;='Product Ratings'!$U$7),'Product Ratings'!$S$7,IF(AND(P1860&lt;='Product Ratings'!$V$8,P1860&gt;='Product Ratings'!$U$8),'Product Ratings'!$S$8,IF(P1860&gt;='Product Ratings'!$U$9,'Product Ratings'!$S$9)))))</f>
        <v>0</v>
      </c>
      <c r="W1860" s="135" t="str">
        <f t="shared" si="6"/>
        <v>#REF!</v>
      </c>
      <c r="X1860" s="90"/>
      <c r="Y1860" s="90"/>
      <c r="Z1860" s="90"/>
      <c r="AA1860" s="90"/>
      <c r="AB1860" s="90"/>
    </row>
    <row r="1861" ht="12.75" customHeight="1">
      <c r="A1861" s="87"/>
      <c r="B1861" s="90"/>
      <c r="C1861" s="90"/>
      <c r="D1861" s="126">
        <v>1.0</v>
      </c>
      <c r="E1861" s="127">
        <v>312.0</v>
      </c>
      <c r="F1861" s="128">
        <f t="shared" si="7"/>
        <v>202.8</v>
      </c>
      <c r="G1861" s="129">
        <f t="shared" si="1"/>
        <v>109.2</v>
      </c>
      <c r="H1861" s="130">
        <f t="shared" si="2"/>
        <v>0.35</v>
      </c>
      <c r="I1861" s="131">
        <v>44409.0</v>
      </c>
      <c r="J1861" s="132">
        <v>44445.0</v>
      </c>
      <c r="K1861" s="123"/>
      <c r="L1861" s="90"/>
      <c r="M1861" s="133">
        <f t="shared" si="3"/>
        <v>312</v>
      </c>
      <c r="N1861" s="99"/>
      <c r="O1861" s="133">
        <f t="shared" si="5"/>
        <v>202.8</v>
      </c>
      <c r="P1861" s="137"/>
      <c r="Q1861" s="90"/>
      <c r="R1861" s="99" t="str">
        <f t="shared" si="8"/>
        <v>#REF!</v>
      </c>
      <c r="S1861" s="99">
        <f>IF(AND(D1861&lt;='Product Ratings'!$I$5,D1861&gt;='Product Ratings'!$H$5),'Product Ratings'!$F$5,IF(AND(D1861&lt;='Product Ratings'!$I$6,D1861&gt;='Product Ratings'!$H$6),'Product Ratings'!$F$6,IF(AND(D1861&lt;='Product Ratings'!$I$7,I1861&gt;='Product Ratings'!$H$7),'Product Ratings'!$F$7,IF(AND(D1861&lt;='Product Ratings'!$I$8,D1861&gt;='Product Ratings'!$H$8),'Product Ratings'!$F$8,IF(D1861&gt;='Product Ratings'!$H$9,'Product Ratings'!$F$9)))))</f>
        <v>1</v>
      </c>
      <c r="T1861" s="99">
        <f>IF(AND(O1861&lt;='Product Ratings'!$M$5,O1861&gt;='Product Ratings'!$L$5),'Product Ratings'!$J$5,IF(AND(O1861&lt;='Product Ratings'!$M$6,O1861&gt;='Product Ratings'!$L$6),'Product Ratings'!$J$6,IF(AND(O1861&lt;='Product Ratings'!$M$7,O1861&gt;='Product Ratings'!$L$7),'Product Ratings'!$J$7,IF(AND(O1861&lt;='Product Ratings'!$M$8,O1861&gt;='Product Ratings'!$L$8),'Product Ratings'!$J$8,IF(O1861&gt;='Product Ratings'!$L$9,'Product Ratings'!$J$9)))))</f>
        <v>1</v>
      </c>
      <c r="U1861" s="99" t="b">
        <f>IF(AND(N1861&lt;='Product Ratings'!$R$5,N1861&gt;='Product Ratings'!$Q$5),'Product Ratings'!$O$5,IF(AND(N1861&lt;='Product Ratings'!$R$6,N1861&gt;='Product Ratings'!$Q$6),'Product Ratings'!$O$6,IF(AND(N1861&lt;='Product Ratings'!$R$7,N1861&gt;='Product Ratings'!$Q$7),'Product Ratings'!$O$7,IF(AND(N1861&lt;='Product Ratings'!$R$8,N1861&gt;='Product Ratings'!$Q$8),'Product Ratings'!$O$8,IF(N1861&gt;='Product Ratings'!$Q$9,'Product Ratings'!$O$9)))))</f>
        <v>0</v>
      </c>
      <c r="V1861" s="99" t="b">
        <f>IF(AND(P1861&lt;='Product Ratings'!$V$5,P1861&gt;='Product Ratings'!$U$5),'Product Ratings'!$S$5,IF(AND(P1861&lt;='Product Ratings'!$V$6,P1861&gt;='Product Ratings'!$U$6),'Product Ratings'!$S$6,IF(AND(P1861&lt;='Product Ratings'!$V$7,P1861&gt;='Product Ratings'!$U$7),'Product Ratings'!$S$7,IF(AND(P1861&lt;='Product Ratings'!$V$8,P1861&gt;='Product Ratings'!$U$8),'Product Ratings'!$S$8,IF(P1861&gt;='Product Ratings'!$U$9,'Product Ratings'!$S$9)))))</f>
        <v>0</v>
      </c>
      <c r="W1861" s="135" t="str">
        <f t="shared" si="6"/>
        <v>#REF!</v>
      </c>
      <c r="X1861" s="90"/>
      <c r="Y1861" s="90"/>
      <c r="Z1861" s="90"/>
      <c r="AA1861" s="90"/>
      <c r="AB1861" s="90"/>
    </row>
    <row r="1862" ht="12.75" customHeight="1">
      <c r="A1862" s="87"/>
      <c r="B1862" s="90"/>
      <c r="C1862" s="90"/>
      <c r="D1862" s="126">
        <v>2.0</v>
      </c>
      <c r="E1862" s="127">
        <v>320.14</v>
      </c>
      <c r="F1862" s="128">
        <f t="shared" si="7"/>
        <v>208.091</v>
      </c>
      <c r="G1862" s="129">
        <f t="shared" si="1"/>
        <v>112.049</v>
      </c>
      <c r="H1862" s="130">
        <f t="shared" si="2"/>
        <v>0.35</v>
      </c>
      <c r="I1862" s="131">
        <v>44410.0</v>
      </c>
      <c r="J1862" s="132">
        <v>44446.0</v>
      </c>
      <c r="K1862" s="123"/>
      <c r="L1862" s="90"/>
      <c r="M1862" s="133">
        <f t="shared" si="3"/>
        <v>160.07</v>
      </c>
      <c r="N1862" s="99"/>
      <c r="O1862" s="133">
        <f t="shared" si="5"/>
        <v>104.0455</v>
      </c>
      <c r="P1862" s="137"/>
      <c r="Q1862" s="90"/>
      <c r="R1862" s="99" t="str">
        <f t="shared" si="8"/>
        <v>#REF!</v>
      </c>
      <c r="S1862" s="99">
        <f>IF(AND(D1862&lt;='Product Ratings'!$I$5,D1862&gt;='Product Ratings'!$H$5),'Product Ratings'!$F$5,IF(AND(D1862&lt;='Product Ratings'!$I$6,D1862&gt;='Product Ratings'!$H$6),'Product Ratings'!$F$6,IF(AND(D1862&lt;='Product Ratings'!$I$7,I1862&gt;='Product Ratings'!$H$7),'Product Ratings'!$F$7,IF(AND(D1862&lt;='Product Ratings'!$I$8,D1862&gt;='Product Ratings'!$H$8),'Product Ratings'!$F$8,IF(D1862&gt;='Product Ratings'!$H$9,'Product Ratings'!$F$9)))))</f>
        <v>1</v>
      </c>
      <c r="T1862" s="99">
        <f>IF(AND(O1862&lt;='Product Ratings'!$M$5,O1862&gt;='Product Ratings'!$L$5),'Product Ratings'!$J$5,IF(AND(O1862&lt;='Product Ratings'!$M$6,O1862&gt;='Product Ratings'!$L$6),'Product Ratings'!$J$6,IF(AND(O1862&lt;='Product Ratings'!$M$7,O1862&gt;='Product Ratings'!$L$7),'Product Ratings'!$J$7,IF(AND(O1862&lt;='Product Ratings'!$M$8,O1862&gt;='Product Ratings'!$L$8),'Product Ratings'!$J$8,IF(O1862&gt;='Product Ratings'!$L$9,'Product Ratings'!$J$9)))))</f>
        <v>2</v>
      </c>
      <c r="U1862" s="99" t="b">
        <f>IF(AND(N1862&lt;='Product Ratings'!$R$5,N1862&gt;='Product Ratings'!$Q$5),'Product Ratings'!$O$5,IF(AND(N1862&lt;='Product Ratings'!$R$6,N1862&gt;='Product Ratings'!$Q$6),'Product Ratings'!$O$6,IF(AND(N1862&lt;='Product Ratings'!$R$7,N1862&gt;='Product Ratings'!$Q$7),'Product Ratings'!$O$7,IF(AND(N1862&lt;='Product Ratings'!$R$8,N1862&gt;='Product Ratings'!$Q$8),'Product Ratings'!$O$8,IF(N1862&gt;='Product Ratings'!$Q$9,'Product Ratings'!$O$9)))))</f>
        <v>0</v>
      </c>
      <c r="V1862" s="99" t="b">
        <f>IF(AND(P1862&lt;='Product Ratings'!$V$5,P1862&gt;='Product Ratings'!$U$5),'Product Ratings'!$S$5,IF(AND(P1862&lt;='Product Ratings'!$V$6,P1862&gt;='Product Ratings'!$U$6),'Product Ratings'!$S$6,IF(AND(P1862&lt;='Product Ratings'!$V$7,P1862&gt;='Product Ratings'!$U$7),'Product Ratings'!$S$7,IF(AND(P1862&lt;='Product Ratings'!$V$8,P1862&gt;='Product Ratings'!$U$8),'Product Ratings'!$S$8,IF(P1862&gt;='Product Ratings'!$U$9,'Product Ratings'!$S$9)))))</f>
        <v>0</v>
      </c>
      <c r="W1862" s="135" t="str">
        <f t="shared" si="6"/>
        <v>#REF!</v>
      </c>
      <c r="X1862" s="90"/>
      <c r="Y1862" s="90"/>
      <c r="Z1862" s="90"/>
      <c r="AA1862" s="90"/>
      <c r="AB1862" s="90"/>
    </row>
    <row r="1863" ht="12.75" customHeight="1">
      <c r="A1863" s="87"/>
      <c r="B1863" s="90"/>
      <c r="C1863" s="90"/>
      <c r="D1863" s="126">
        <v>3.0</v>
      </c>
      <c r="E1863" s="127">
        <v>779.48</v>
      </c>
      <c r="F1863" s="128">
        <f t="shared" si="7"/>
        <v>506.662</v>
      </c>
      <c r="G1863" s="129">
        <f t="shared" si="1"/>
        <v>272.818</v>
      </c>
      <c r="H1863" s="130">
        <f t="shared" si="2"/>
        <v>0.35</v>
      </c>
      <c r="I1863" s="131">
        <v>44411.0</v>
      </c>
      <c r="J1863" s="132">
        <v>44447.0</v>
      </c>
      <c r="K1863" s="123"/>
      <c r="L1863" s="90"/>
      <c r="M1863" s="133">
        <f t="shared" si="3"/>
        <v>259.8266667</v>
      </c>
      <c r="N1863" s="99"/>
      <c r="O1863" s="133">
        <f t="shared" si="5"/>
        <v>168.8873333</v>
      </c>
      <c r="P1863" s="137"/>
      <c r="Q1863" s="90"/>
      <c r="R1863" s="99" t="str">
        <f t="shared" si="8"/>
        <v>#REF!</v>
      </c>
      <c r="S1863" s="99">
        <f>IF(AND(D1863&lt;='Product Ratings'!$I$5,D1863&gt;='Product Ratings'!$H$5),'Product Ratings'!$F$5,IF(AND(D1863&lt;='Product Ratings'!$I$6,D1863&gt;='Product Ratings'!$H$6),'Product Ratings'!$F$6,IF(AND(D1863&lt;='Product Ratings'!$I$7,I1863&gt;='Product Ratings'!$H$7),'Product Ratings'!$F$7,IF(AND(D1863&lt;='Product Ratings'!$I$8,D1863&gt;='Product Ratings'!$H$8),'Product Ratings'!$F$8,IF(D1863&gt;='Product Ratings'!$H$9,'Product Ratings'!$F$9)))))</f>
        <v>1</v>
      </c>
      <c r="T1863" s="99">
        <f>IF(AND(O1863&lt;='Product Ratings'!$M$5,O1863&gt;='Product Ratings'!$L$5),'Product Ratings'!$J$5,IF(AND(O1863&lt;='Product Ratings'!$M$6,O1863&gt;='Product Ratings'!$L$6),'Product Ratings'!$J$6,IF(AND(O1863&lt;='Product Ratings'!$M$7,O1863&gt;='Product Ratings'!$L$7),'Product Ratings'!$J$7,IF(AND(O1863&lt;='Product Ratings'!$M$8,O1863&gt;='Product Ratings'!$L$8),'Product Ratings'!$J$8,IF(O1863&gt;='Product Ratings'!$L$9,'Product Ratings'!$J$9)))))</f>
        <v>2</v>
      </c>
      <c r="U1863" s="99" t="b">
        <f>IF(AND(N1863&lt;='Product Ratings'!$R$5,N1863&gt;='Product Ratings'!$Q$5),'Product Ratings'!$O$5,IF(AND(N1863&lt;='Product Ratings'!$R$6,N1863&gt;='Product Ratings'!$Q$6),'Product Ratings'!$O$6,IF(AND(N1863&lt;='Product Ratings'!$R$7,N1863&gt;='Product Ratings'!$Q$7),'Product Ratings'!$O$7,IF(AND(N1863&lt;='Product Ratings'!$R$8,N1863&gt;='Product Ratings'!$Q$8),'Product Ratings'!$O$8,IF(N1863&gt;='Product Ratings'!$Q$9,'Product Ratings'!$O$9)))))</f>
        <v>0</v>
      </c>
      <c r="V1863" s="99" t="b">
        <f>IF(AND(P1863&lt;='Product Ratings'!$V$5,P1863&gt;='Product Ratings'!$U$5),'Product Ratings'!$S$5,IF(AND(P1863&lt;='Product Ratings'!$V$6,P1863&gt;='Product Ratings'!$U$6),'Product Ratings'!$S$6,IF(AND(P1863&lt;='Product Ratings'!$V$7,P1863&gt;='Product Ratings'!$U$7),'Product Ratings'!$S$7,IF(AND(P1863&lt;='Product Ratings'!$V$8,P1863&gt;='Product Ratings'!$U$8),'Product Ratings'!$S$8,IF(P1863&gt;='Product Ratings'!$U$9,'Product Ratings'!$S$9)))))</f>
        <v>0</v>
      </c>
      <c r="W1863" s="135" t="str">
        <f t="shared" si="6"/>
        <v>#REF!</v>
      </c>
      <c r="X1863" s="90"/>
      <c r="Y1863" s="90"/>
      <c r="Z1863" s="90"/>
      <c r="AA1863" s="90"/>
      <c r="AB1863" s="90"/>
    </row>
    <row r="1864" ht="12.75" customHeight="1">
      <c r="A1864" s="87"/>
      <c r="B1864" s="90"/>
      <c r="C1864" s="90"/>
      <c r="D1864" s="126">
        <v>4.0</v>
      </c>
      <c r="E1864" s="127">
        <v>50.43</v>
      </c>
      <c r="F1864" s="128">
        <f t="shared" si="7"/>
        <v>32.7795</v>
      </c>
      <c r="G1864" s="129">
        <f t="shared" si="1"/>
        <v>17.6505</v>
      </c>
      <c r="H1864" s="130">
        <f t="shared" si="2"/>
        <v>0.35</v>
      </c>
      <c r="I1864" s="131">
        <v>44412.0</v>
      </c>
      <c r="J1864" s="132">
        <v>44448.0</v>
      </c>
      <c r="K1864" s="123"/>
      <c r="L1864" s="90"/>
      <c r="M1864" s="133">
        <f t="shared" si="3"/>
        <v>12.6075</v>
      </c>
      <c r="N1864" s="99"/>
      <c r="O1864" s="133">
        <f t="shared" si="5"/>
        <v>8.194875</v>
      </c>
      <c r="P1864" s="137"/>
      <c r="Q1864" s="90"/>
      <c r="R1864" s="99" t="str">
        <f t="shared" si="8"/>
        <v>#REF!</v>
      </c>
      <c r="S1864" s="99">
        <f>IF(AND(D1864&lt;='Product Ratings'!$I$5,D1864&gt;='Product Ratings'!$H$5),'Product Ratings'!$F$5,IF(AND(D1864&lt;='Product Ratings'!$I$6,D1864&gt;='Product Ratings'!$H$6),'Product Ratings'!$F$6,IF(AND(D1864&lt;='Product Ratings'!$I$7,I1864&gt;='Product Ratings'!$H$7),'Product Ratings'!$F$7,IF(AND(D1864&lt;='Product Ratings'!$I$8,D1864&gt;='Product Ratings'!$H$8),'Product Ratings'!$F$8,IF(D1864&gt;='Product Ratings'!$H$9,'Product Ratings'!$F$9)))))</f>
        <v>1</v>
      </c>
      <c r="T1864" s="99">
        <f>IF(AND(O1864&lt;='Product Ratings'!$M$5,O1864&gt;='Product Ratings'!$L$5),'Product Ratings'!$J$5,IF(AND(O1864&lt;='Product Ratings'!$M$6,O1864&gt;='Product Ratings'!$L$6),'Product Ratings'!$J$6,IF(AND(O1864&lt;='Product Ratings'!$M$7,O1864&gt;='Product Ratings'!$L$7),'Product Ratings'!$J$7,IF(AND(O1864&lt;='Product Ratings'!$M$8,O1864&gt;='Product Ratings'!$L$8),'Product Ratings'!$J$8,IF(O1864&gt;='Product Ratings'!$L$9,'Product Ratings'!$J$9)))))</f>
        <v>5</v>
      </c>
      <c r="U1864" s="99" t="b">
        <f>IF(AND(N1864&lt;='Product Ratings'!$R$5,N1864&gt;='Product Ratings'!$Q$5),'Product Ratings'!$O$5,IF(AND(N1864&lt;='Product Ratings'!$R$6,N1864&gt;='Product Ratings'!$Q$6),'Product Ratings'!$O$6,IF(AND(N1864&lt;='Product Ratings'!$R$7,N1864&gt;='Product Ratings'!$Q$7),'Product Ratings'!$O$7,IF(AND(N1864&lt;='Product Ratings'!$R$8,N1864&gt;='Product Ratings'!$Q$8),'Product Ratings'!$O$8,IF(N1864&gt;='Product Ratings'!$Q$9,'Product Ratings'!$O$9)))))</f>
        <v>0</v>
      </c>
      <c r="V1864" s="99" t="b">
        <f>IF(AND(P1864&lt;='Product Ratings'!$V$5,P1864&gt;='Product Ratings'!$U$5),'Product Ratings'!$S$5,IF(AND(P1864&lt;='Product Ratings'!$V$6,P1864&gt;='Product Ratings'!$U$6),'Product Ratings'!$S$6,IF(AND(P1864&lt;='Product Ratings'!$V$7,P1864&gt;='Product Ratings'!$U$7),'Product Ratings'!$S$7,IF(AND(P1864&lt;='Product Ratings'!$V$8,P1864&gt;='Product Ratings'!$U$8),'Product Ratings'!$S$8,IF(P1864&gt;='Product Ratings'!$U$9,'Product Ratings'!$S$9)))))</f>
        <v>0</v>
      </c>
      <c r="W1864" s="135" t="str">
        <f t="shared" si="6"/>
        <v>#REF!</v>
      </c>
      <c r="X1864" s="90"/>
      <c r="Y1864" s="90"/>
      <c r="Z1864" s="90"/>
      <c r="AA1864" s="90"/>
      <c r="AB1864" s="90"/>
    </row>
    <row r="1865" ht="12.75" customHeight="1">
      <c r="A1865" s="87"/>
      <c r="B1865" s="90"/>
      <c r="C1865" s="90"/>
      <c r="D1865" s="126">
        <v>5.0</v>
      </c>
      <c r="E1865" s="127">
        <v>1193.48</v>
      </c>
      <c r="F1865" s="128">
        <f t="shared" si="7"/>
        <v>775.762</v>
      </c>
      <c r="G1865" s="129">
        <f t="shared" si="1"/>
        <v>417.718</v>
      </c>
      <c r="H1865" s="130">
        <f t="shared" si="2"/>
        <v>0.35</v>
      </c>
      <c r="I1865" s="131">
        <v>44413.0</v>
      </c>
      <c r="J1865" s="132">
        <v>44449.0</v>
      </c>
      <c r="K1865" s="123"/>
      <c r="L1865" s="90"/>
      <c r="M1865" s="133">
        <f t="shared" si="3"/>
        <v>238.696</v>
      </c>
      <c r="N1865" s="99"/>
      <c r="O1865" s="133">
        <f t="shared" si="5"/>
        <v>155.1524</v>
      </c>
      <c r="P1865" s="137"/>
      <c r="Q1865" s="90"/>
      <c r="R1865" s="99" t="str">
        <f t="shared" si="8"/>
        <v>#REF!</v>
      </c>
      <c r="S1865" s="99">
        <f>IF(AND(D1865&lt;='Product Ratings'!$I$5,D1865&gt;='Product Ratings'!$H$5),'Product Ratings'!$F$5,IF(AND(D1865&lt;='Product Ratings'!$I$6,D1865&gt;='Product Ratings'!$H$6),'Product Ratings'!$F$6,IF(AND(D1865&lt;='Product Ratings'!$I$7,I1865&gt;='Product Ratings'!$H$7),'Product Ratings'!$F$7,IF(AND(D1865&lt;='Product Ratings'!$I$8,D1865&gt;='Product Ratings'!$H$8),'Product Ratings'!$F$8,IF(D1865&gt;='Product Ratings'!$H$9,'Product Ratings'!$F$9)))))</f>
        <v>1</v>
      </c>
      <c r="T1865" s="99">
        <f>IF(AND(O1865&lt;='Product Ratings'!$M$5,O1865&gt;='Product Ratings'!$L$5),'Product Ratings'!$J$5,IF(AND(O1865&lt;='Product Ratings'!$M$6,O1865&gt;='Product Ratings'!$L$6),'Product Ratings'!$J$6,IF(AND(O1865&lt;='Product Ratings'!$M$7,O1865&gt;='Product Ratings'!$L$7),'Product Ratings'!$J$7,IF(AND(O1865&lt;='Product Ratings'!$M$8,O1865&gt;='Product Ratings'!$L$8),'Product Ratings'!$J$8,IF(O1865&gt;='Product Ratings'!$L$9,'Product Ratings'!$J$9)))))</f>
        <v>2</v>
      </c>
      <c r="U1865" s="99" t="b">
        <f>IF(AND(N1865&lt;='Product Ratings'!$R$5,N1865&gt;='Product Ratings'!$Q$5),'Product Ratings'!$O$5,IF(AND(N1865&lt;='Product Ratings'!$R$6,N1865&gt;='Product Ratings'!$Q$6),'Product Ratings'!$O$6,IF(AND(N1865&lt;='Product Ratings'!$R$7,N1865&gt;='Product Ratings'!$Q$7),'Product Ratings'!$O$7,IF(AND(N1865&lt;='Product Ratings'!$R$8,N1865&gt;='Product Ratings'!$Q$8),'Product Ratings'!$O$8,IF(N1865&gt;='Product Ratings'!$Q$9,'Product Ratings'!$O$9)))))</f>
        <v>0</v>
      </c>
      <c r="V1865" s="99" t="b">
        <f>IF(AND(P1865&lt;='Product Ratings'!$V$5,P1865&gt;='Product Ratings'!$U$5),'Product Ratings'!$S$5,IF(AND(P1865&lt;='Product Ratings'!$V$6,P1865&gt;='Product Ratings'!$U$6),'Product Ratings'!$S$6,IF(AND(P1865&lt;='Product Ratings'!$V$7,P1865&gt;='Product Ratings'!$U$7),'Product Ratings'!$S$7,IF(AND(P1865&lt;='Product Ratings'!$V$8,P1865&gt;='Product Ratings'!$U$8),'Product Ratings'!$S$8,IF(P1865&gt;='Product Ratings'!$U$9,'Product Ratings'!$S$9)))))</f>
        <v>0</v>
      </c>
      <c r="W1865" s="135" t="str">
        <f t="shared" si="6"/>
        <v>#REF!</v>
      </c>
      <c r="X1865" s="90"/>
      <c r="Y1865" s="90"/>
      <c r="Z1865" s="90"/>
      <c r="AA1865" s="90"/>
      <c r="AB1865" s="90"/>
    </row>
    <row r="1866" ht="12.75" customHeight="1">
      <c r="A1866" s="87"/>
      <c r="B1866" s="90"/>
      <c r="C1866" s="90"/>
      <c r="D1866" s="126">
        <v>6.0</v>
      </c>
      <c r="E1866" s="127">
        <v>969.57</v>
      </c>
      <c r="F1866" s="128">
        <f t="shared" si="7"/>
        <v>630.2205</v>
      </c>
      <c r="G1866" s="129">
        <f t="shared" si="1"/>
        <v>339.3495</v>
      </c>
      <c r="H1866" s="130">
        <f t="shared" si="2"/>
        <v>0.35</v>
      </c>
      <c r="I1866" s="131">
        <v>44414.0</v>
      </c>
      <c r="J1866" s="132">
        <v>44450.0</v>
      </c>
      <c r="K1866" s="123"/>
      <c r="L1866" s="90"/>
      <c r="M1866" s="133">
        <f t="shared" si="3"/>
        <v>161.595</v>
      </c>
      <c r="N1866" s="99"/>
      <c r="O1866" s="133">
        <f t="shared" si="5"/>
        <v>105.03675</v>
      </c>
      <c r="P1866" s="137"/>
      <c r="Q1866" s="90"/>
      <c r="R1866" s="99" t="str">
        <f t="shared" si="8"/>
        <v>#REF!</v>
      </c>
      <c r="S1866" s="99">
        <f>IF(AND(D1866&lt;='Product Ratings'!$I$5,D1866&gt;='Product Ratings'!$H$5),'Product Ratings'!$F$5,IF(AND(D1866&lt;='Product Ratings'!$I$6,D1866&gt;='Product Ratings'!$H$6),'Product Ratings'!$F$6,IF(AND(D1866&lt;='Product Ratings'!$I$7,I1866&gt;='Product Ratings'!$H$7),'Product Ratings'!$F$7,IF(AND(D1866&lt;='Product Ratings'!$I$8,D1866&gt;='Product Ratings'!$H$8),'Product Ratings'!$F$8,IF(D1866&gt;='Product Ratings'!$H$9,'Product Ratings'!$F$9)))))</f>
        <v>2</v>
      </c>
      <c r="T1866" s="99">
        <f>IF(AND(O1866&lt;='Product Ratings'!$M$5,O1866&gt;='Product Ratings'!$L$5),'Product Ratings'!$J$5,IF(AND(O1866&lt;='Product Ratings'!$M$6,O1866&gt;='Product Ratings'!$L$6),'Product Ratings'!$J$6,IF(AND(O1866&lt;='Product Ratings'!$M$7,O1866&gt;='Product Ratings'!$L$7),'Product Ratings'!$J$7,IF(AND(O1866&lt;='Product Ratings'!$M$8,O1866&gt;='Product Ratings'!$L$8),'Product Ratings'!$J$8,IF(O1866&gt;='Product Ratings'!$L$9,'Product Ratings'!$J$9)))))</f>
        <v>2</v>
      </c>
      <c r="U1866" s="99" t="b">
        <f>IF(AND(N1866&lt;='Product Ratings'!$R$5,N1866&gt;='Product Ratings'!$Q$5),'Product Ratings'!$O$5,IF(AND(N1866&lt;='Product Ratings'!$R$6,N1866&gt;='Product Ratings'!$Q$6),'Product Ratings'!$O$6,IF(AND(N1866&lt;='Product Ratings'!$R$7,N1866&gt;='Product Ratings'!$Q$7),'Product Ratings'!$O$7,IF(AND(N1866&lt;='Product Ratings'!$R$8,N1866&gt;='Product Ratings'!$Q$8),'Product Ratings'!$O$8,IF(N1866&gt;='Product Ratings'!$Q$9,'Product Ratings'!$O$9)))))</f>
        <v>0</v>
      </c>
      <c r="V1866" s="99" t="b">
        <f>IF(AND(P1866&lt;='Product Ratings'!$V$5,P1866&gt;='Product Ratings'!$U$5),'Product Ratings'!$S$5,IF(AND(P1866&lt;='Product Ratings'!$V$6,P1866&gt;='Product Ratings'!$U$6),'Product Ratings'!$S$6,IF(AND(P1866&lt;='Product Ratings'!$V$7,P1866&gt;='Product Ratings'!$U$7),'Product Ratings'!$S$7,IF(AND(P1866&lt;='Product Ratings'!$V$8,P1866&gt;='Product Ratings'!$U$8),'Product Ratings'!$S$8,IF(P1866&gt;='Product Ratings'!$U$9,'Product Ratings'!$S$9)))))</f>
        <v>0</v>
      </c>
      <c r="W1866" s="135" t="str">
        <f t="shared" si="6"/>
        <v>#REF!</v>
      </c>
      <c r="X1866" s="90"/>
      <c r="Y1866" s="90"/>
      <c r="Z1866" s="90"/>
      <c r="AA1866" s="90"/>
      <c r="AB1866" s="90"/>
    </row>
    <row r="1867" ht="12.75" customHeight="1">
      <c r="A1867" s="87"/>
      <c r="B1867" s="90"/>
      <c r="C1867" s="90"/>
      <c r="D1867" s="126">
        <v>1.0</v>
      </c>
      <c r="E1867" s="127">
        <v>901.56</v>
      </c>
      <c r="F1867" s="128">
        <f t="shared" si="7"/>
        <v>586.014</v>
      </c>
      <c r="G1867" s="129">
        <f t="shared" si="1"/>
        <v>315.546</v>
      </c>
      <c r="H1867" s="130">
        <f t="shared" si="2"/>
        <v>0.35</v>
      </c>
      <c r="I1867" s="131">
        <v>44415.0</v>
      </c>
      <c r="J1867" s="132">
        <v>44451.0</v>
      </c>
      <c r="K1867" s="123"/>
      <c r="L1867" s="90"/>
      <c r="M1867" s="133">
        <f t="shared" si="3"/>
        <v>901.56</v>
      </c>
      <c r="N1867" s="99"/>
      <c r="O1867" s="133">
        <f t="shared" si="5"/>
        <v>586.014</v>
      </c>
      <c r="P1867" s="137"/>
      <c r="Q1867" s="90"/>
      <c r="R1867" s="99" t="str">
        <f t="shared" si="8"/>
        <v>#REF!</v>
      </c>
      <c r="S1867" s="99">
        <f>IF(AND(D1867&lt;='Product Ratings'!$I$5,D1867&gt;='Product Ratings'!$H$5),'Product Ratings'!$F$5,IF(AND(D1867&lt;='Product Ratings'!$I$6,D1867&gt;='Product Ratings'!$H$6),'Product Ratings'!$F$6,IF(AND(D1867&lt;='Product Ratings'!$I$7,I1867&gt;='Product Ratings'!$H$7),'Product Ratings'!$F$7,IF(AND(D1867&lt;='Product Ratings'!$I$8,D1867&gt;='Product Ratings'!$H$8),'Product Ratings'!$F$8,IF(D1867&gt;='Product Ratings'!$H$9,'Product Ratings'!$F$9)))))</f>
        <v>1</v>
      </c>
      <c r="T1867" s="99">
        <f>IF(AND(O1867&lt;='Product Ratings'!$M$5,O1867&gt;='Product Ratings'!$L$5),'Product Ratings'!$J$5,IF(AND(O1867&lt;='Product Ratings'!$M$6,O1867&gt;='Product Ratings'!$L$6),'Product Ratings'!$J$6,IF(AND(O1867&lt;='Product Ratings'!$M$7,O1867&gt;='Product Ratings'!$L$7),'Product Ratings'!$J$7,IF(AND(O1867&lt;='Product Ratings'!$M$8,O1867&gt;='Product Ratings'!$L$8),'Product Ratings'!$J$8,IF(O1867&gt;='Product Ratings'!$L$9,'Product Ratings'!$J$9)))))</f>
        <v>1</v>
      </c>
      <c r="U1867" s="99" t="b">
        <f>IF(AND(N1867&lt;='Product Ratings'!$R$5,N1867&gt;='Product Ratings'!$Q$5),'Product Ratings'!$O$5,IF(AND(N1867&lt;='Product Ratings'!$R$6,N1867&gt;='Product Ratings'!$Q$6),'Product Ratings'!$O$6,IF(AND(N1867&lt;='Product Ratings'!$R$7,N1867&gt;='Product Ratings'!$Q$7),'Product Ratings'!$O$7,IF(AND(N1867&lt;='Product Ratings'!$R$8,N1867&gt;='Product Ratings'!$Q$8),'Product Ratings'!$O$8,IF(N1867&gt;='Product Ratings'!$Q$9,'Product Ratings'!$O$9)))))</f>
        <v>0</v>
      </c>
      <c r="V1867" s="99" t="b">
        <f>IF(AND(P1867&lt;='Product Ratings'!$V$5,P1867&gt;='Product Ratings'!$U$5),'Product Ratings'!$S$5,IF(AND(P1867&lt;='Product Ratings'!$V$6,P1867&gt;='Product Ratings'!$U$6),'Product Ratings'!$S$6,IF(AND(P1867&lt;='Product Ratings'!$V$7,P1867&gt;='Product Ratings'!$U$7),'Product Ratings'!$S$7,IF(AND(P1867&lt;='Product Ratings'!$V$8,P1867&gt;='Product Ratings'!$U$8),'Product Ratings'!$S$8,IF(P1867&gt;='Product Ratings'!$U$9,'Product Ratings'!$S$9)))))</f>
        <v>0</v>
      </c>
      <c r="W1867" s="135" t="str">
        <f t="shared" si="6"/>
        <v>#REF!</v>
      </c>
      <c r="X1867" s="90"/>
      <c r="Y1867" s="90"/>
      <c r="Z1867" s="90"/>
      <c r="AA1867" s="90"/>
      <c r="AB1867" s="90"/>
    </row>
    <row r="1868" ht="12.75" customHeight="1">
      <c r="A1868" s="87"/>
      <c r="B1868" s="90"/>
      <c r="C1868" s="90"/>
      <c r="D1868" s="126">
        <v>2.0</v>
      </c>
      <c r="E1868" s="127">
        <v>430.96</v>
      </c>
      <c r="F1868" s="128">
        <f t="shared" si="7"/>
        <v>280.124</v>
      </c>
      <c r="G1868" s="129">
        <f t="shared" si="1"/>
        <v>150.836</v>
      </c>
      <c r="H1868" s="130">
        <f t="shared" si="2"/>
        <v>0.35</v>
      </c>
      <c r="I1868" s="131">
        <v>44416.0</v>
      </c>
      <c r="J1868" s="132">
        <v>44452.0</v>
      </c>
      <c r="K1868" s="123"/>
      <c r="L1868" s="90"/>
      <c r="M1868" s="133">
        <f t="shared" si="3"/>
        <v>215.48</v>
      </c>
      <c r="N1868" s="99"/>
      <c r="O1868" s="133">
        <f t="shared" si="5"/>
        <v>140.062</v>
      </c>
      <c r="P1868" s="137"/>
      <c r="Q1868" s="90"/>
      <c r="R1868" s="99" t="str">
        <f t="shared" si="8"/>
        <v>#REF!</v>
      </c>
      <c r="S1868" s="99">
        <f>IF(AND(D1868&lt;='Product Ratings'!$I$5,D1868&gt;='Product Ratings'!$H$5),'Product Ratings'!$F$5,IF(AND(D1868&lt;='Product Ratings'!$I$6,D1868&gt;='Product Ratings'!$H$6),'Product Ratings'!$F$6,IF(AND(D1868&lt;='Product Ratings'!$I$7,I1868&gt;='Product Ratings'!$H$7),'Product Ratings'!$F$7,IF(AND(D1868&lt;='Product Ratings'!$I$8,D1868&gt;='Product Ratings'!$H$8),'Product Ratings'!$F$8,IF(D1868&gt;='Product Ratings'!$H$9,'Product Ratings'!$F$9)))))</f>
        <v>1</v>
      </c>
      <c r="T1868" s="99">
        <f>IF(AND(O1868&lt;='Product Ratings'!$M$5,O1868&gt;='Product Ratings'!$L$5),'Product Ratings'!$J$5,IF(AND(O1868&lt;='Product Ratings'!$M$6,O1868&gt;='Product Ratings'!$L$6),'Product Ratings'!$J$6,IF(AND(O1868&lt;='Product Ratings'!$M$7,O1868&gt;='Product Ratings'!$L$7),'Product Ratings'!$J$7,IF(AND(O1868&lt;='Product Ratings'!$M$8,O1868&gt;='Product Ratings'!$L$8),'Product Ratings'!$J$8,IF(O1868&gt;='Product Ratings'!$L$9,'Product Ratings'!$J$9)))))</f>
        <v>2</v>
      </c>
      <c r="U1868" s="99" t="b">
        <f>IF(AND(N1868&lt;='Product Ratings'!$R$5,N1868&gt;='Product Ratings'!$Q$5),'Product Ratings'!$O$5,IF(AND(N1868&lt;='Product Ratings'!$R$6,N1868&gt;='Product Ratings'!$Q$6),'Product Ratings'!$O$6,IF(AND(N1868&lt;='Product Ratings'!$R$7,N1868&gt;='Product Ratings'!$Q$7),'Product Ratings'!$O$7,IF(AND(N1868&lt;='Product Ratings'!$R$8,N1868&gt;='Product Ratings'!$Q$8),'Product Ratings'!$O$8,IF(N1868&gt;='Product Ratings'!$Q$9,'Product Ratings'!$O$9)))))</f>
        <v>0</v>
      </c>
      <c r="V1868" s="99" t="b">
        <f>IF(AND(P1868&lt;='Product Ratings'!$V$5,P1868&gt;='Product Ratings'!$U$5),'Product Ratings'!$S$5,IF(AND(P1868&lt;='Product Ratings'!$V$6,P1868&gt;='Product Ratings'!$U$6),'Product Ratings'!$S$6,IF(AND(P1868&lt;='Product Ratings'!$V$7,P1868&gt;='Product Ratings'!$U$7),'Product Ratings'!$S$7,IF(AND(P1868&lt;='Product Ratings'!$V$8,P1868&gt;='Product Ratings'!$U$8),'Product Ratings'!$S$8,IF(P1868&gt;='Product Ratings'!$U$9,'Product Ratings'!$S$9)))))</f>
        <v>0</v>
      </c>
      <c r="W1868" s="135" t="str">
        <f t="shared" si="6"/>
        <v>#REF!</v>
      </c>
      <c r="X1868" s="90"/>
      <c r="Y1868" s="90"/>
      <c r="Z1868" s="90"/>
      <c r="AA1868" s="90"/>
      <c r="AB1868" s="90"/>
    </row>
    <row r="1869" ht="12.75" customHeight="1">
      <c r="A1869" s="87"/>
      <c r="B1869" s="90"/>
      <c r="C1869" s="90"/>
      <c r="D1869" s="126">
        <v>3.0</v>
      </c>
      <c r="E1869" s="127">
        <v>320.52</v>
      </c>
      <c r="F1869" s="128">
        <f t="shared" si="7"/>
        <v>208.338</v>
      </c>
      <c r="G1869" s="129">
        <f t="shared" si="1"/>
        <v>112.182</v>
      </c>
      <c r="H1869" s="130">
        <f t="shared" si="2"/>
        <v>0.35</v>
      </c>
      <c r="I1869" s="131">
        <v>44417.0</v>
      </c>
      <c r="J1869" s="132">
        <v>44453.0</v>
      </c>
      <c r="K1869" s="123"/>
      <c r="L1869" s="90"/>
      <c r="M1869" s="133">
        <f t="shared" si="3"/>
        <v>106.84</v>
      </c>
      <c r="N1869" s="99"/>
      <c r="O1869" s="133">
        <f t="shared" si="5"/>
        <v>69.446</v>
      </c>
      <c r="P1869" s="137"/>
      <c r="Q1869" s="90"/>
      <c r="R1869" s="99" t="str">
        <f t="shared" si="8"/>
        <v>#REF!</v>
      </c>
      <c r="S1869" s="99">
        <f>IF(AND(D1869&lt;='Product Ratings'!$I$5,D1869&gt;='Product Ratings'!$H$5),'Product Ratings'!$F$5,IF(AND(D1869&lt;='Product Ratings'!$I$6,D1869&gt;='Product Ratings'!$H$6),'Product Ratings'!$F$6,IF(AND(D1869&lt;='Product Ratings'!$I$7,I1869&gt;='Product Ratings'!$H$7),'Product Ratings'!$F$7,IF(AND(D1869&lt;='Product Ratings'!$I$8,D1869&gt;='Product Ratings'!$H$8),'Product Ratings'!$F$8,IF(D1869&gt;='Product Ratings'!$H$9,'Product Ratings'!$F$9)))))</f>
        <v>1</v>
      </c>
      <c r="T1869" s="99">
        <f>IF(AND(O1869&lt;='Product Ratings'!$M$5,O1869&gt;='Product Ratings'!$L$5),'Product Ratings'!$J$5,IF(AND(O1869&lt;='Product Ratings'!$M$6,O1869&gt;='Product Ratings'!$L$6),'Product Ratings'!$J$6,IF(AND(O1869&lt;='Product Ratings'!$M$7,O1869&gt;='Product Ratings'!$L$7),'Product Ratings'!$J$7,IF(AND(O1869&lt;='Product Ratings'!$M$8,O1869&gt;='Product Ratings'!$L$8),'Product Ratings'!$J$8,IF(O1869&gt;='Product Ratings'!$L$9,'Product Ratings'!$J$9)))))</f>
        <v>3</v>
      </c>
      <c r="U1869" s="99" t="b">
        <f>IF(AND(N1869&lt;='Product Ratings'!$R$5,N1869&gt;='Product Ratings'!$Q$5),'Product Ratings'!$O$5,IF(AND(N1869&lt;='Product Ratings'!$R$6,N1869&gt;='Product Ratings'!$Q$6),'Product Ratings'!$O$6,IF(AND(N1869&lt;='Product Ratings'!$R$7,N1869&gt;='Product Ratings'!$Q$7),'Product Ratings'!$O$7,IF(AND(N1869&lt;='Product Ratings'!$R$8,N1869&gt;='Product Ratings'!$Q$8),'Product Ratings'!$O$8,IF(N1869&gt;='Product Ratings'!$Q$9,'Product Ratings'!$O$9)))))</f>
        <v>0</v>
      </c>
      <c r="V1869" s="99" t="b">
        <f>IF(AND(P1869&lt;='Product Ratings'!$V$5,P1869&gt;='Product Ratings'!$U$5),'Product Ratings'!$S$5,IF(AND(P1869&lt;='Product Ratings'!$V$6,P1869&gt;='Product Ratings'!$U$6),'Product Ratings'!$S$6,IF(AND(P1869&lt;='Product Ratings'!$V$7,P1869&gt;='Product Ratings'!$U$7),'Product Ratings'!$S$7,IF(AND(P1869&lt;='Product Ratings'!$V$8,P1869&gt;='Product Ratings'!$U$8),'Product Ratings'!$S$8,IF(P1869&gt;='Product Ratings'!$U$9,'Product Ratings'!$S$9)))))</f>
        <v>0</v>
      </c>
      <c r="W1869" s="135" t="str">
        <f t="shared" si="6"/>
        <v>#REF!</v>
      </c>
      <c r="X1869" s="90"/>
      <c r="Y1869" s="90"/>
      <c r="Z1869" s="90"/>
      <c r="AA1869" s="90"/>
      <c r="AB1869" s="90"/>
    </row>
    <row r="1870" ht="12.75" customHeight="1">
      <c r="A1870" s="87"/>
      <c r="B1870" s="90"/>
      <c r="C1870" s="90"/>
      <c r="D1870" s="126">
        <v>4.0</v>
      </c>
      <c r="E1870" s="127">
        <v>318.52</v>
      </c>
      <c r="F1870" s="128">
        <f t="shared" si="7"/>
        <v>207.038</v>
      </c>
      <c r="G1870" s="129">
        <f t="shared" si="1"/>
        <v>111.482</v>
      </c>
      <c r="H1870" s="130">
        <f t="shared" si="2"/>
        <v>0.35</v>
      </c>
      <c r="I1870" s="131">
        <v>44418.0</v>
      </c>
      <c r="J1870" s="132">
        <v>44454.0</v>
      </c>
      <c r="K1870" s="123"/>
      <c r="L1870" s="90"/>
      <c r="M1870" s="133">
        <f t="shared" si="3"/>
        <v>79.63</v>
      </c>
      <c r="N1870" s="99"/>
      <c r="O1870" s="133">
        <f t="shared" si="5"/>
        <v>51.7595</v>
      </c>
      <c r="P1870" s="137"/>
      <c r="Q1870" s="90"/>
      <c r="R1870" s="99" t="str">
        <f t="shared" si="8"/>
        <v>#REF!</v>
      </c>
      <c r="S1870" s="99">
        <f>IF(AND(D1870&lt;='Product Ratings'!$I$5,D1870&gt;='Product Ratings'!$H$5),'Product Ratings'!$F$5,IF(AND(D1870&lt;='Product Ratings'!$I$6,D1870&gt;='Product Ratings'!$H$6),'Product Ratings'!$F$6,IF(AND(D1870&lt;='Product Ratings'!$I$7,I1870&gt;='Product Ratings'!$H$7),'Product Ratings'!$F$7,IF(AND(D1870&lt;='Product Ratings'!$I$8,D1870&gt;='Product Ratings'!$H$8),'Product Ratings'!$F$8,IF(D1870&gt;='Product Ratings'!$H$9,'Product Ratings'!$F$9)))))</f>
        <v>1</v>
      </c>
      <c r="T1870" s="99">
        <f>IF(AND(O1870&lt;='Product Ratings'!$M$5,O1870&gt;='Product Ratings'!$L$5),'Product Ratings'!$J$5,IF(AND(O1870&lt;='Product Ratings'!$M$6,O1870&gt;='Product Ratings'!$L$6),'Product Ratings'!$J$6,IF(AND(O1870&lt;='Product Ratings'!$M$7,O1870&gt;='Product Ratings'!$L$7),'Product Ratings'!$J$7,IF(AND(O1870&lt;='Product Ratings'!$M$8,O1870&gt;='Product Ratings'!$L$8),'Product Ratings'!$J$8,IF(O1870&gt;='Product Ratings'!$L$9,'Product Ratings'!$J$9)))))</f>
        <v>3</v>
      </c>
      <c r="U1870" s="99" t="b">
        <f>IF(AND(N1870&lt;='Product Ratings'!$R$5,N1870&gt;='Product Ratings'!$Q$5),'Product Ratings'!$O$5,IF(AND(N1870&lt;='Product Ratings'!$R$6,N1870&gt;='Product Ratings'!$Q$6),'Product Ratings'!$O$6,IF(AND(N1870&lt;='Product Ratings'!$R$7,N1870&gt;='Product Ratings'!$Q$7),'Product Ratings'!$O$7,IF(AND(N1870&lt;='Product Ratings'!$R$8,N1870&gt;='Product Ratings'!$Q$8),'Product Ratings'!$O$8,IF(N1870&gt;='Product Ratings'!$Q$9,'Product Ratings'!$O$9)))))</f>
        <v>0</v>
      </c>
      <c r="V1870" s="99" t="b">
        <f>IF(AND(P1870&lt;='Product Ratings'!$V$5,P1870&gt;='Product Ratings'!$U$5),'Product Ratings'!$S$5,IF(AND(P1870&lt;='Product Ratings'!$V$6,P1870&gt;='Product Ratings'!$U$6),'Product Ratings'!$S$6,IF(AND(P1870&lt;='Product Ratings'!$V$7,P1870&gt;='Product Ratings'!$U$7),'Product Ratings'!$S$7,IF(AND(P1870&lt;='Product Ratings'!$V$8,P1870&gt;='Product Ratings'!$U$8),'Product Ratings'!$S$8,IF(P1870&gt;='Product Ratings'!$U$9,'Product Ratings'!$S$9)))))</f>
        <v>0</v>
      </c>
      <c r="W1870" s="135" t="str">
        <f t="shared" si="6"/>
        <v>#REF!</v>
      </c>
      <c r="X1870" s="90"/>
      <c r="Y1870" s="90"/>
      <c r="Z1870" s="90"/>
      <c r="AA1870" s="90"/>
      <c r="AB1870" s="90"/>
    </row>
    <row r="1871" ht="12.75" customHeight="1">
      <c r="A1871" s="87"/>
      <c r="B1871" s="90"/>
      <c r="C1871" s="90"/>
      <c r="D1871" s="126">
        <v>5.0</v>
      </c>
      <c r="E1871" s="127">
        <v>77.17</v>
      </c>
      <c r="F1871" s="128">
        <f t="shared" si="7"/>
        <v>50.1605</v>
      </c>
      <c r="G1871" s="129">
        <f t="shared" si="1"/>
        <v>27.0095</v>
      </c>
      <c r="H1871" s="130">
        <f t="shared" si="2"/>
        <v>0.35</v>
      </c>
      <c r="I1871" s="131">
        <v>44419.0</v>
      </c>
      <c r="J1871" s="132">
        <v>44455.0</v>
      </c>
      <c r="K1871" s="123"/>
      <c r="L1871" s="90"/>
      <c r="M1871" s="133">
        <f t="shared" si="3"/>
        <v>15.434</v>
      </c>
      <c r="N1871" s="99"/>
      <c r="O1871" s="133">
        <f t="shared" si="5"/>
        <v>10.0321</v>
      </c>
      <c r="P1871" s="137"/>
      <c r="Q1871" s="90"/>
      <c r="R1871" s="99" t="str">
        <f t="shared" si="8"/>
        <v>#REF!</v>
      </c>
      <c r="S1871" s="99">
        <f>IF(AND(D1871&lt;='Product Ratings'!$I$5,D1871&gt;='Product Ratings'!$H$5),'Product Ratings'!$F$5,IF(AND(D1871&lt;='Product Ratings'!$I$6,D1871&gt;='Product Ratings'!$H$6),'Product Ratings'!$F$6,IF(AND(D1871&lt;='Product Ratings'!$I$7,I1871&gt;='Product Ratings'!$H$7),'Product Ratings'!$F$7,IF(AND(D1871&lt;='Product Ratings'!$I$8,D1871&gt;='Product Ratings'!$H$8),'Product Ratings'!$F$8,IF(D1871&gt;='Product Ratings'!$H$9,'Product Ratings'!$F$9)))))</f>
        <v>1</v>
      </c>
      <c r="T1871" s="99">
        <f>IF(AND(O1871&lt;='Product Ratings'!$M$5,O1871&gt;='Product Ratings'!$L$5),'Product Ratings'!$J$5,IF(AND(O1871&lt;='Product Ratings'!$M$6,O1871&gt;='Product Ratings'!$L$6),'Product Ratings'!$J$6,IF(AND(O1871&lt;='Product Ratings'!$M$7,O1871&gt;='Product Ratings'!$L$7),'Product Ratings'!$J$7,IF(AND(O1871&lt;='Product Ratings'!$M$8,O1871&gt;='Product Ratings'!$L$8),'Product Ratings'!$J$8,IF(O1871&gt;='Product Ratings'!$L$9,'Product Ratings'!$J$9)))))</f>
        <v>5</v>
      </c>
      <c r="U1871" s="99" t="b">
        <f>IF(AND(N1871&lt;='Product Ratings'!$R$5,N1871&gt;='Product Ratings'!$Q$5),'Product Ratings'!$O$5,IF(AND(N1871&lt;='Product Ratings'!$R$6,N1871&gt;='Product Ratings'!$Q$6),'Product Ratings'!$O$6,IF(AND(N1871&lt;='Product Ratings'!$R$7,N1871&gt;='Product Ratings'!$Q$7),'Product Ratings'!$O$7,IF(AND(N1871&lt;='Product Ratings'!$R$8,N1871&gt;='Product Ratings'!$Q$8),'Product Ratings'!$O$8,IF(N1871&gt;='Product Ratings'!$Q$9,'Product Ratings'!$O$9)))))</f>
        <v>0</v>
      </c>
      <c r="V1871" s="99" t="b">
        <f>IF(AND(P1871&lt;='Product Ratings'!$V$5,P1871&gt;='Product Ratings'!$U$5),'Product Ratings'!$S$5,IF(AND(P1871&lt;='Product Ratings'!$V$6,P1871&gt;='Product Ratings'!$U$6),'Product Ratings'!$S$6,IF(AND(P1871&lt;='Product Ratings'!$V$7,P1871&gt;='Product Ratings'!$U$7),'Product Ratings'!$S$7,IF(AND(P1871&lt;='Product Ratings'!$V$8,P1871&gt;='Product Ratings'!$U$8),'Product Ratings'!$S$8,IF(P1871&gt;='Product Ratings'!$U$9,'Product Ratings'!$S$9)))))</f>
        <v>0</v>
      </c>
      <c r="W1871" s="135" t="str">
        <f t="shared" si="6"/>
        <v>#REF!</v>
      </c>
      <c r="X1871" s="90"/>
      <c r="Y1871" s="90"/>
      <c r="Z1871" s="90"/>
      <c r="AA1871" s="90"/>
      <c r="AB1871" s="90"/>
    </row>
    <row r="1872" ht="12.75" customHeight="1">
      <c r="A1872" s="87"/>
      <c r="B1872" s="90"/>
      <c r="C1872" s="90"/>
      <c r="D1872" s="126">
        <v>6.0</v>
      </c>
      <c r="E1872" s="127">
        <v>51.3</v>
      </c>
      <c r="F1872" s="128">
        <f t="shared" si="7"/>
        <v>33.345</v>
      </c>
      <c r="G1872" s="129">
        <f t="shared" si="1"/>
        <v>17.955</v>
      </c>
      <c r="H1872" s="130">
        <f t="shared" si="2"/>
        <v>0.35</v>
      </c>
      <c r="I1872" s="131">
        <v>44420.0</v>
      </c>
      <c r="J1872" s="132">
        <v>44456.0</v>
      </c>
      <c r="K1872" s="123"/>
      <c r="L1872" s="90"/>
      <c r="M1872" s="133">
        <f t="shared" si="3"/>
        <v>8.55</v>
      </c>
      <c r="N1872" s="99"/>
      <c r="O1872" s="133">
        <f t="shared" si="5"/>
        <v>5.5575</v>
      </c>
      <c r="P1872" s="137"/>
      <c r="Q1872" s="90"/>
      <c r="R1872" s="99" t="str">
        <f t="shared" si="8"/>
        <v>#REF!</v>
      </c>
      <c r="S1872" s="99">
        <f>IF(AND(D1872&lt;='Product Ratings'!$I$5,D1872&gt;='Product Ratings'!$H$5),'Product Ratings'!$F$5,IF(AND(D1872&lt;='Product Ratings'!$I$6,D1872&gt;='Product Ratings'!$H$6),'Product Ratings'!$F$6,IF(AND(D1872&lt;='Product Ratings'!$I$7,I1872&gt;='Product Ratings'!$H$7),'Product Ratings'!$F$7,IF(AND(D1872&lt;='Product Ratings'!$I$8,D1872&gt;='Product Ratings'!$H$8),'Product Ratings'!$F$8,IF(D1872&gt;='Product Ratings'!$H$9,'Product Ratings'!$F$9)))))</f>
        <v>2</v>
      </c>
      <c r="T1872" s="99">
        <f>IF(AND(O1872&lt;='Product Ratings'!$M$5,O1872&gt;='Product Ratings'!$L$5),'Product Ratings'!$J$5,IF(AND(O1872&lt;='Product Ratings'!$M$6,O1872&gt;='Product Ratings'!$L$6),'Product Ratings'!$J$6,IF(AND(O1872&lt;='Product Ratings'!$M$7,O1872&gt;='Product Ratings'!$L$7),'Product Ratings'!$J$7,IF(AND(O1872&lt;='Product Ratings'!$M$8,O1872&gt;='Product Ratings'!$L$8),'Product Ratings'!$J$8,IF(O1872&gt;='Product Ratings'!$L$9,'Product Ratings'!$J$9)))))</f>
        <v>5</v>
      </c>
      <c r="U1872" s="99" t="b">
        <f>IF(AND(N1872&lt;='Product Ratings'!$R$5,N1872&gt;='Product Ratings'!$Q$5),'Product Ratings'!$O$5,IF(AND(N1872&lt;='Product Ratings'!$R$6,N1872&gt;='Product Ratings'!$Q$6),'Product Ratings'!$O$6,IF(AND(N1872&lt;='Product Ratings'!$R$7,N1872&gt;='Product Ratings'!$Q$7),'Product Ratings'!$O$7,IF(AND(N1872&lt;='Product Ratings'!$R$8,N1872&gt;='Product Ratings'!$Q$8),'Product Ratings'!$O$8,IF(N1872&gt;='Product Ratings'!$Q$9,'Product Ratings'!$O$9)))))</f>
        <v>0</v>
      </c>
      <c r="V1872" s="99" t="b">
        <f>IF(AND(P1872&lt;='Product Ratings'!$V$5,P1872&gt;='Product Ratings'!$U$5),'Product Ratings'!$S$5,IF(AND(P1872&lt;='Product Ratings'!$V$6,P1872&gt;='Product Ratings'!$U$6),'Product Ratings'!$S$6,IF(AND(P1872&lt;='Product Ratings'!$V$7,P1872&gt;='Product Ratings'!$U$7),'Product Ratings'!$S$7,IF(AND(P1872&lt;='Product Ratings'!$V$8,P1872&gt;='Product Ratings'!$U$8),'Product Ratings'!$S$8,IF(P1872&gt;='Product Ratings'!$U$9,'Product Ratings'!$S$9)))))</f>
        <v>0</v>
      </c>
      <c r="W1872" s="135" t="str">
        <f t="shared" si="6"/>
        <v>#REF!</v>
      </c>
      <c r="X1872" s="90"/>
      <c r="Y1872" s="90"/>
      <c r="Z1872" s="90"/>
      <c r="AA1872" s="90"/>
      <c r="AB1872" s="90"/>
    </row>
    <row r="1873" ht="12.75" customHeight="1">
      <c r="A1873" s="87"/>
      <c r="B1873" s="90"/>
      <c r="C1873" s="90"/>
      <c r="D1873" s="126">
        <v>1.0</v>
      </c>
      <c r="E1873" s="127">
        <v>875.65</v>
      </c>
      <c r="F1873" s="128">
        <f t="shared" si="7"/>
        <v>569.1725</v>
      </c>
      <c r="G1873" s="129">
        <f t="shared" si="1"/>
        <v>306.4775</v>
      </c>
      <c r="H1873" s="130">
        <f t="shared" si="2"/>
        <v>0.35</v>
      </c>
      <c r="I1873" s="131">
        <v>44421.0</v>
      </c>
      <c r="J1873" s="132">
        <v>44457.0</v>
      </c>
      <c r="K1873" s="123"/>
      <c r="L1873" s="90"/>
      <c r="M1873" s="133">
        <f t="shared" si="3"/>
        <v>875.65</v>
      </c>
      <c r="N1873" s="99"/>
      <c r="O1873" s="133">
        <f t="shared" si="5"/>
        <v>569.1725</v>
      </c>
      <c r="P1873" s="137"/>
      <c r="Q1873" s="90"/>
      <c r="R1873" s="99" t="str">
        <f t="shared" si="8"/>
        <v>#REF!</v>
      </c>
      <c r="S1873" s="99">
        <f>IF(AND(D1873&lt;='Product Ratings'!$I$5,D1873&gt;='Product Ratings'!$H$5),'Product Ratings'!$F$5,IF(AND(D1873&lt;='Product Ratings'!$I$6,D1873&gt;='Product Ratings'!$H$6),'Product Ratings'!$F$6,IF(AND(D1873&lt;='Product Ratings'!$I$7,I1873&gt;='Product Ratings'!$H$7),'Product Ratings'!$F$7,IF(AND(D1873&lt;='Product Ratings'!$I$8,D1873&gt;='Product Ratings'!$H$8),'Product Ratings'!$F$8,IF(D1873&gt;='Product Ratings'!$H$9,'Product Ratings'!$F$9)))))</f>
        <v>1</v>
      </c>
      <c r="T1873" s="99">
        <f>IF(AND(O1873&lt;='Product Ratings'!$M$5,O1873&gt;='Product Ratings'!$L$5),'Product Ratings'!$J$5,IF(AND(O1873&lt;='Product Ratings'!$M$6,O1873&gt;='Product Ratings'!$L$6),'Product Ratings'!$J$6,IF(AND(O1873&lt;='Product Ratings'!$M$7,O1873&gt;='Product Ratings'!$L$7),'Product Ratings'!$J$7,IF(AND(O1873&lt;='Product Ratings'!$M$8,O1873&gt;='Product Ratings'!$L$8),'Product Ratings'!$J$8,IF(O1873&gt;='Product Ratings'!$L$9,'Product Ratings'!$J$9)))))</f>
        <v>1</v>
      </c>
      <c r="U1873" s="99" t="b">
        <f>IF(AND(N1873&lt;='Product Ratings'!$R$5,N1873&gt;='Product Ratings'!$Q$5),'Product Ratings'!$O$5,IF(AND(N1873&lt;='Product Ratings'!$R$6,N1873&gt;='Product Ratings'!$Q$6),'Product Ratings'!$O$6,IF(AND(N1873&lt;='Product Ratings'!$R$7,N1873&gt;='Product Ratings'!$Q$7),'Product Ratings'!$O$7,IF(AND(N1873&lt;='Product Ratings'!$R$8,N1873&gt;='Product Ratings'!$Q$8),'Product Ratings'!$O$8,IF(N1873&gt;='Product Ratings'!$Q$9,'Product Ratings'!$O$9)))))</f>
        <v>0</v>
      </c>
      <c r="V1873" s="99" t="b">
        <f>IF(AND(P1873&lt;='Product Ratings'!$V$5,P1873&gt;='Product Ratings'!$U$5),'Product Ratings'!$S$5,IF(AND(P1873&lt;='Product Ratings'!$V$6,P1873&gt;='Product Ratings'!$U$6),'Product Ratings'!$S$6,IF(AND(P1873&lt;='Product Ratings'!$V$7,P1873&gt;='Product Ratings'!$U$7),'Product Ratings'!$S$7,IF(AND(P1873&lt;='Product Ratings'!$V$8,P1873&gt;='Product Ratings'!$U$8),'Product Ratings'!$S$8,IF(P1873&gt;='Product Ratings'!$U$9,'Product Ratings'!$S$9)))))</f>
        <v>0</v>
      </c>
      <c r="W1873" s="135" t="str">
        <f t="shared" si="6"/>
        <v>#REF!</v>
      </c>
      <c r="X1873" s="90"/>
      <c r="Y1873" s="90"/>
      <c r="Z1873" s="90"/>
      <c r="AA1873" s="90"/>
      <c r="AB1873" s="90"/>
    </row>
    <row r="1874" ht="12.75" customHeight="1">
      <c r="A1874" s="87"/>
      <c r="B1874" s="90"/>
      <c r="C1874" s="90"/>
      <c r="D1874" s="126">
        <v>2.0</v>
      </c>
      <c r="E1874" s="127">
        <v>170.19</v>
      </c>
      <c r="F1874" s="128">
        <f t="shared" si="7"/>
        <v>110.6235</v>
      </c>
      <c r="G1874" s="129">
        <f t="shared" si="1"/>
        <v>59.5665</v>
      </c>
      <c r="H1874" s="130">
        <f t="shared" si="2"/>
        <v>0.35</v>
      </c>
      <c r="I1874" s="131">
        <v>44422.0</v>
      </c>
      <c r="J1874" s="132">
        <v>44458.0</v>
      </c>
      <c r="K1874" s="123"/>
      <c r="L1874" s="90"/>
      <c r="M1874" s="133">
        <f t="shared" si="3"/>
        <v>85.095</v>
      </c>
      <c r="N1874" s="99"/>
      <c r="O1874" s="133">
        <f t="shared" si="5"/>
        <v>55.31175</v>
      </c>
      <c r="P1874" s="137"/>
      <c r="Q1874" s="90"/>
      <c r="R1874" s="99" t="str">
        <f t="shared" si="8"/>
        <v>#REF!</v>
      </c>
      <c r="S1874" s="99">
        <f>IF(AND(D1874&lt;='Product Ratings'!$I$5,D1874&gt;='Product Ratings'!$H$5),'Product Ratings'!$F$5,IF(AND(D1874&lt;='Product Ratings'!$I$6,D1874&gt;='Product Ratings'!$H$6),'Product Ratings'!$F$6,IF(AND(D1874&lt;='Product Ratings'!$I$7,I1874&gt;='Product Ratings'!$H$7),'Product Ratings'!$F$7,IF(AND(D1874&lt;='Product Ratings'!$I$8,D1874&gt;='Product Ratings'!$H$8),'Product Ratings'!$F$8,IF(D1874&gt;='Product Ratings'!$H$9,'Product Ratings'!$F$9)))))</f>
        <v>1</v>
      </c>
      <c r="T1874" s="99">
        <f>IF(AND(O1874&lt;='Product Ratings'!$M$5,O1874&gt;='Product Ratings'!$L$5),'Product Ratings'!$J$5,IF(AND(O1874&lt;='Product Ratings'!$M$6,O1874&gt;='Product Ratings'!$L$6),'Product Ratings'!$J$6,IF(AND(O1874&lt;='Product Ratings'!$M$7,O1874&gt;='Product Ratings'!$L$7),'Product Ratings'!$J$7,IF(AND(O1874&lt;='Product Ratings'!$M$8,O1874&gt;='Product Ratings'!$L$8),'Product Ratings'!$J$8,IF(O1874&gt;='Product Ratings'!$L$9,'Product Ratings'!$J$9)))))</f>
        <v>3</v>
      </c>
      <c r="U1874" s="99" t="b">
        <f>IF(AND(N1874&lt;='Product Ratings'!$R$5,N1874&gt;='Product Ratings'!$Q$5),'Product Ratings'!$O$5,IF(AND(N1874&lt;='Product Ratings'!$R$6,N1874&gt;='Product Ratings'!$Q$6),'Product Ratings'!$O$6,IF(AND(N1874&lt;='Product Ratings'!$R$7,N1874&gt;='Product Ratings'!$Q$7),'Product Ratings'!$O$7,IF(AND(N1874&lt;='Product Ratings'!$R$8,N1874&gt;='Product Ratings'!$Q$8),'Product Ratings'!$O$8,IF(N1874&gt;='Product Ratings'!$Q$9,'Product Ratings'!$O$9)))))</f>
        <v>0</v>
      </c>
      <c r="V1874" s="99" t="b">
        <f>IF(AND(P1874&lt;='Product Ratings'!$V$5,P1874&gt;='Product Ratings'!$U$5),'Product Ratings'!$S$5,IF(AND(P1874&lt;='Product Ratings'!$V$6,P1874&gt;='Product Ratings'!$U$6),'Product Ratings'!$S$6,IF(AND(P1874&lt;='Product Ratings'!$V$7,P1874&gt;='Product Ratings'!$U$7),'Product Ratings'!$S$7,IF(AND(P1874&lt;='Product Ratings'!$V$8,P1874&gt;='Product Ratings'!$U$8),'Product Ratings'!$S$8,IF(P1874&gt;='Product Ratings'!$U$9,'Product Ratings'!$S$9)))))</f>
        <v>0</v>
      </c>
      <c r="W1874" s="135" t="str">
        <f t="shared" si="6"/>
        <v>#REF!</v>
      </c>
      <c r="X1874" s="90"/>
      <c r="Y1874" s="90"/>
      <c r="Z1874" s="90"/>
      <c r="AA1874" s="90"/>
      <c r="AB1874" s="90"/>
    </row>
    <row r="1875" ht="12.75" customHeight="1">
      <c r="A1875" s="87"/>
      <c r="B1875" s="90"/>
      <c r="C1875" s="90"/>
      <c r="D1875" s="126">
        <v>3.0</v>
      </c>
      <c r="E1875" s="127">
        <v>704.07</v>
      </c>
      <c r="F1875" s="128">
        <f t="shared" si="7"/>
        <v>457.6455</v>
      </c>
      <c r="G1875" s="129">
        <f t="shared" si="1"/>
        <v>246.4245</v>
      </c>
      <c r="H1875" s="130">
        <f t="shared" si="2"/>
        <v>0.35</v>
      </c>
      <c r="I1875" s="131">
        <v>44423.0</v>
      </c>
      <c r="J1875" s="132">
        <v>44459.0</v>
      </c>
      <c r="K1875" s="123"/>
      <c r="L1875" s="90"/>
      <c r="M1875" s="133">
        <f t="shared" si="3"/>
        <v>234.69</v>
      </c>
      <c r="N1875" s="99"/>
      <c r="O1875" s="133">
        <f t="shared" si="5"/>
        <v>152.5485</v>
      </c>
      <c r="P1875" s="137"/>
      <c r="Q1875" s="90"/>
      <c r="R1875" s="99" t="str">
        <f t="shared" si="8"/>
        <v>#REF!</v>
      </c>
      <c r="S1875" s="99">
        <f>IF(AND(D1875&lt;='Product Ratings'!$I$5,D1875&gt;='Product Ratings'!$H$5),'Product Ratings'!$F$5,IF(AND(D1875&lt;='Product Ratings'!$I$6,D1875&gt;='Product Ratings'!$H$6),'Product Ratings'!$F$6,IF(AND(D1875&lt;='Product Ratings'!$I$7,I1875&gt;='Product Ratings'!$H$7),'Product Ratings'!$F$7,IF(AND(D1875&lt;='Product Ratings'!$I$8,D1875&gt;='Product Ratings'!$H$8),'Product Ratings'!$F$8,IF(D1875&gt;='Product Ratings'!$H$9,'Product Ratings'!$F$9)))))</f>
        <v>1</v>
      </c>
      <c r="T1875" s="99">
        <f>IF(AND(O1875&lt;='Product Ratings'!$M$5,O1875&gt;='Product Ratings'!$L$5),'Product Ratings'!$J$5,IF(AND(O1875&lt;='Product Ratings'!$M$6,O1875&gt;='Product Ratings'!$L$6),'Product Ratings'!$J$6,IF(AND(O1875&lt;='Product Ratings'!$M$7,O1875&gt;='Product Ratings'!$L$7),'Product Ratings'!$J$7,IF(AND(O1875&lt;='Product Ratings'!$M$8,O1875&gt;='Product Ratings'!$L$8),'Product Ratings'!$J$8,IF(O1875&gt;='Product Ratings'!$L$9,'Product Ratings'!$J$9)))))</f>
        <v>2</v>
      </c>
      <c r="U1875" s="99" t="b">
        <f>IF(AND(N1875&lt;='Product Ratings'!$R$5,N1875&gt;='Product Ratings'!$Q$5),'Product Ratings'!$O$5,IF(AND(N1875&lt;='Product Ratings'!$R$6,N1875&gt;='Product Ratings'!$Q$6),'Product Ratings'!$O$6,IF(AND(N1875&lt;='Product Ratings'!$R$7,N1875&gt;='Product Ratings'!$Q$7),'Product Ratings'!$O$7,IF(AND(N1875&lt;='Product Ratings'!$R$8,N1875&gt;='Product Ratings'!$Q$8),'Product Ratings'!$O$8,IF(N1875&gt;='Product Ratings'!$Q$9,'Product Ratings'!$O$9)))))</f>
        <v>0</v>
      </c>
      <c r="V1875" s="99" t="b">
        <f>IF(AND(P1875&lt;='Product Ratings'!$V$5,P1875&gt;='Product Ratings'!$U$5),'Product Ratings'!$S$5,IF(AND(P1875&lt;='Product Ratings'!$V$6,P1875&gt;='Product Ratings'!$U$6),'Product Ratings'!$S$6,IF(AND(P1875&lt;='Product Ratings'!$V$7,P1875&gt;='Product Ratings'!$U$7),'Product Ratings'!$S$7,IF(AND(P1875&lt;='Product Ratings'!$V$8,P1875&gt;='Product Ratings'!$U$8),'Product Ratings'!$S$8,IF(P1875&gt;='Product Ratings'!$U$9,'Product Ratings'!$S$9)))))</f>
        <v>0</v>
      </c>
      <c r="W1875" s="135" t="str">
        <f t="shared" si="6"/>
        <v>#REF!</v>
      </c>
      <c r="X1875" s="90"/>
      <c r="Y1875" s="90"/>
      <c r="Z1875" s="90"/>
      <c r="AA1875" s="90"/>
      <c r="AB1875" s="90"/>
    </row>
    <row r="1876" ht="12.75" customHeight="1">
      <c r="A1876" s="87"/>
      <c r="B1876" s="90"/>
      <c r="C1876" s="90"/>
      <c r="D1876" s="126">
        <v>4.0</v>
      </c>
      <c r="E1876" s="127">
        <v>56.0</v>
      </c>
      <c r="F1876" s="128">
        <f t="shared" si="7"/>
        <v>36.4</v>
      </c>
      <c r="G1876" s="129">
        <f t="shared" si="1"/>
        <v>19.6</v>
      </c>
      <c r="H1876" s="130">
        <f t="shared" si="2"/>
        <v>0.35</v>
      </c>
      <c r="I1876" s="131">
        <v>44424.0</v>
      </c>
      <c r="J1876" s="132">
        <v>44460.0</v>
      </c>
      <c r="K1876" s="123"/>
      <c r="L1876" s="90"/>
      <c r="M1876" s="133">
        <f t="shared" si="3"/>
        <v>14</v>
      </c>
      <c r="N1876" s="99"/>
      <c r="O1876" s="133">
        <f t="shared" si="5"/>
        <v>9.1</v>
      </c>
      <c r="P1876" s="137"/>
      <c r="Q1876" s="90"/>
      <c r="R1876" s="99" t="str">
        <f t="shared" si="8"/>
        <v>#REF!</v>
      </c>
      <c r="S1876" s="99">
        <f>IF(AND(D1876&lt;='Product Ratings'!$I$5,D1876&gt;='Product Ratings'!$H$5),'Product Ratings'!$F$5,IF(AND(D1876&lt;='Product Ratings'!$I$6,D1876&gt;='Product Ratings'!$H$6),'Product Ratings'!$F$6,IF(AND(D1876&lt;='Product Ratings'!$I$7,I1876&gt;='Product Ratings'!$H$7),'Product Ratings'!$F$7,IF(AND(D1876&lt;='Product Ratings'!$I$8,D1876&gt;='Product Ratings'!$H$8),'Product Ratings'!$F$8,IF(D1876&gt;='Product Ratings'!$H$9,'Product Ratings'!$F$9)))))</f>
        <v>1</v>
      </c>
      <c r="T1876" s="99">
        <f>IF(AND(O1876&lt;='Product Ratings'!$M$5,O1876&gt;='Product Ratings'!$L$5),'Product Ratings'!$J$5,IF(AND(O1876&lt;='Product Ratings'!$M$6,O1876&gt;='Product Ratings'!$L$6),'Product Ratings'!$J$6,IF(AND(O1876&lt;='Product Ratings'!$M$7,O1876&gt;='Product Ratings'!$L$7),'Product Ratings'!$J$7,IF(AND(O1876&lt;='Product Ratings'!$M$8,O1876&gt;='Product Ratings'!$L$8),'Product Ratings'!$J$8,IF(O1876&gt;='Product Ratings'!$L$9,'Product Ratings'!$J$9)))))</f>
        <v>5</v>
      </c>
      <c r="U1876" s="99" t="b">
        <f>IF(AND(N1876&lt;='Product Ratings'!$R$5,N1876&gt;='Product Ratings'!$Q$5),'Product Ratings'!$O$5,IF(AND(N1876&lt;='Product Ratings'!$R$6,N1876&gt;='Product Ratings'!$Q$6),'Product Ratings'!$O$6,IF(AND(N1876&lt;='Product Ratings'!$R$7,N1876&gt;='Product Ratings'!$Q$7),'Product Ratings'!$O$7,IF(AND(N1876&lt;='Product Ratings'!$R$8,N1876&gt;='Product Ratings'!$Q$8),'Product Ratings'!$O$8,IF(N1876&gt;='Product Ratings'!$Q$9,'Product Ratings'!$O$9)))))</f>
        <v>0</v>
      </c>
      <c r="V1876" s="99" t="b">
        <f>IF(AND(P1876&lt;='Product Ratings'!$V$5,P1876&gt;='Product Ratings'!$U$5),'Product Ratings'!$S$5,IF(AND(P1876&lt;='Product Ratings'!$V$6,P1876&gt;='Product Ratings'!$U$6),'Product Ratings'!$S$6,IF(AND(P1876&lt;='Product Ratings'!$V$7,P1876&gt;='Product Ratings'!$U$7),'Product Ratings'!$S$7,IF(AND(P1876&lt;='Product Ratings'!$V$8,P1876&gt;='Product Ratings'!$U$8),'Product Ratings'!$S$8,IF(P1876&gt;='Product Ratings'!$U$9,'Product Ratings'!$S$9)))))</f>
        <v>0</v>
      </c>
      <c r="W1876" s="135" t="str">
        <f t="shared" si="6"/>
        <v>#REF!</v>
      </c>
      <c r="X1876" s="90"/>
      <c r="Y1876" s="90"/>
      <c r="Z1876" s="90"/>
      <c r="AA1876" s="90"/>
      <c r="AB1876" s="90"/>
    </row>
    <row r="1877" ht="12.75" customHeight="1">
      <c r="A1877" s="87"/>
      <c r="B1877" s="90"/>
      <c r="C1877" s="90"/>
      <c r="D1877" s="126">
        <v>5.0</v>
      </c>
      <c r="E1877" s="127">
        <v>455.83</v>
      </c>
      <c r="F1877" s="128">
        <f t="shared" si="7"/>
        <v>296.2895</v>
      </c>
      <c r="G1877" s="129">
        <f t="shared" si="1"/>
        <v>159.5405</v>
      </c>
      <c r="H1877" s="130">
        <f t="shared" si="2"/>
        <v>0.35</v>
      </c>
      <c r="I1877" s="131">
        <v>44425.0</v>
      </c>
      <c r="J1877" s="132">
        <v>44461.0</v>
      </c>
      <c r="K1877" s="123"/>
      <c r="L1877" s="90"/>
      <c r="M1877" s="133">
        <f t="shared" si="3"/>
        <v>91.166</v>
      </c>
      <c r="N1877" s="99"/>
      <c r="O1877" s="133">
        <f t="shared" si="5"/>
        <v>59.2579</v>
      </c>
      <c r="P1877" s="137"/>
      <c r="Q1877" s="90"/>
      <c r="R1877" s="99" t="str">
        <f t="shared" si="8"/>
        <v>#REF!</v>
      </c>
      <c r="S1877" s="99">
        <f>IF(AND(D1877&lt;='Product Ratings'!$I$5,D1877&gt;='Product Ratings'!$H$5),'Product Ratings'!$F$5,IF(AND(D1877&lt;='Product Ratings'!$I$6,D1877&gt;='Product Ratings'!$H$6),'Product Ratings'!$F$6,IF(AND(D1877&lt;='Product Ratings'!$I$7,I1877&gt;='Product Ratings'!$H$7),'Product Ratings'!$F$7,IF(AND(D1877&lt;='Product Ratings'!$I$8,D1877&gt;='Product Ratings'!$H$8),'Product Ratings'!$F$8,IF(D1877&gt;='Product Ratings'!$H$9,'Product Ratings'!$F$9)))))</f>
        <v>1</v>
      </c>
      <c r="T1877" s="99">
        <f>IF(AND(O1877&lt;='Product Ratings'!$M$5,O1877&gt;='Product Ratings'!$L$5),'Product Ratings'!$J$5,IF(AND(O1877&lt;='Product Ratings'!$M$6,O1877&gt;='Product Ratings'!$L$6),'Product Ratings'!$J$6,IF(AND(O1877&lt;='Product Ratings'!$M$7,O1877&gt;='Product Ratings'!$L$7),'Product Ratings'!$J$7,IF(AND(O1877&lt;='Product Ratings'!$M$8,O1877&gt;='Product Ratings'!$L$8),'Product Ratings'!$J$8,IF(O1877&gt;='Product Ratings'!$L$9,'Product Ratings'!$J$9)))))</f>
        <v>3</v>
      </c>
      <c r="U1877" s="99" t="b">
        <f>IF(AND(N1877&lt;='Product Ratings'!$R$5,N1877&gt;='Product Ratings'!$Q$5),'Product Ratings'!$O$5,IF(AND(N1877&lt;='Product Ratings'!$R$6,N1877&gt;='Product Ratings'!$Q$6),'Product Ratings'!$O$6,IF(AND(N1877&lt;='Product Ratings'!$R$7,N1877&gt;='Product Ratings'!$Q$7),'Product Ratings'!$O$7,IF(AND(N1877&lt;='Product Ratings'!$R$8,N1877&gt;='Product Ratings'!$Q$8),'Product Ratings'!$O$8,IF(N1877&gt;='Product Ratings'!$Q$9,'Product Ratings'!$O$9)))))</f>
        <v>0</v>
      </c>
      <c r="V1877" s="99" t="b">
        <f>IF(AND(P1877&lt;='Product Ratings'!$V$5,P1877&gt;='Product Ratings'!$U$5),'Product Ratings'!$S$5,IF(AND(P1877&lt;='Product Ratings'!$V$6,P1877&gt;='Product Ratings'!$U$6),'Product Ratings'!$S$6,IF(AND(P1877&lt;='Product Ratings'!$V$7,P1877&gt;='Product Ratings'!$U$7),'Product Ratings'!$S$7,IF(AND(P1877&lt;='Product Ratings'!$V$8,P1877&gt;='Product Ratings'!$U$8),'Product Ratings'!$S$8,IF(P1877&gt;='Product Ratings'!$U$9,'Product Ratings'!$S$9)))))</f>
        <v>0</v>
      </c>
      <c r="W1877" s="135" t="str">
        <f t="shared" si="6"/>
        <v>#REF!</v>
      </c>
      <c r="X1877" s="90"/>
      <c r="Y1877" s="90"/>
      <c r="Z1877" s="90"/>
      <c r="AA1877" s="90"/>
      <c r="AB1877" s="90"/>
    </row>
    <row r="1878" ht="12.75" customHeight="1">
      <c r="A1878" s="87"/>
      <c r="B1878" s="90"/>
      <c r="C1878" s="90"/>
      <c r="D1878" s="126">
        <v>6.0</v>
      </c>
      <c r="E1878" s="127">
        <v>1049.58</v>
      </c>
      <c r="F1878" s="128">
        <f t="shared" si="7"/>
        <v>682.227</v>
      </c>
      <c r="G1878" s="129">
        <f t="shared" si="1"/>
        <v>367.353</v>
      </c>
      <c r="H1878" s="130">
        <f t="shared" si="2"/>
        <v>0.35</v>
      </c>
      <c r="I1878" s="131">
        <v>44426.0</v>
      </c>
      <c r="J1878" s="132">
        <v>44462.0</v>
      </c>
      <c r="K1878" s="123"/>
      <c r="L1878" s="90"/>
      <c r="M1878" s="133">
        <f t="shared" si="3"/>
        <v>174.93</v>
      </c>
      <c r="N1878" s="99"/>
      <c r="O1878" s="133">
        <f t="shared" si="5"/>
        <v>113.7045</v>
      </c>
      <c r="P1878" s="137"/>
      <c r="Q1878" s="90"/>
      <c r="R1878" s="99" t="str">
        <f t="shared" si="8"/>
        <v>#REF!</v>
      </c>
      <c r="S1878" s="99">
        <f>IF(AND(D1878&lt;='Product Ratings'!$I$5,D1878&gt;='Product Ratings'!$H$5),'Product Ratings'!$F$5,IF(AND(D1878&lt;='Product Ratings'!$I$6,D1878&gt;='Product Ratings'!$H$6),'Product Ratings'!$F$6,IF(AND(D1878&lt;='Product Ratings'!$I$7,I1878&gt;='Product Ratings'!$H$7),'Product Ratings'!$F$7,IF(AND(D1878&lt;='Product Ratings'!$I$8,D1878&gt;='Product Ratings'!$H$8),'Product Ratings'!$F$8,IF(D1878&gt;='Product Ratings'!$H$9,'Product Ratings'!$F$9)))))</f>
        <v>2</v>
      </c>
      <c r="T1878" s="99">
        <f>IF(AND(O1878&lt;='Product Ratings'!$M$5,O1878&gt;='Product Ratings'!$L$5),'Product Ratings'!$J$5,IF(AND(O1878&lt;='Product Ratings'!$M$6,O1878&gt;='Product Ratings'!$L$6),'Product Ratings'!$J$6,IF(AND(O1878&lt;='Product Ratings'!$M$7,O1878&gt;='Product Ratings'!$L$7),'Product Ratings'!$J$7,IF(AND(O1878&lt;='Product Ratings'!$M$8,O1878&gt;='Product Ratings'!$L$8),'Product Ratings'!$J$8,IF(O1878&gt;='Product Ratings'!$L$9,'Product Ratings'!$J$9)))))</f>
        <v>2</v>
      </c>
      <c r="U1878" s="99" t="b">
        <f>IF(AND(N1878&lt;='Product Ratings'!$R$5,N1878&gt;='Product Ratings'!$Q$5),'Product Ratings'!$O$5,IF(AND(N1878&lt;='Product Ratings'!$R$6,N1878&gt;='Product Ratings'!$Q$6),'Product Ratings'!$O$6,IF(AND(N1878&lt;='Product Ratings'!$R$7,N1878&gt;='Product Ratings'!$Q$7),'Product Ratings'!$O$7,IF(AND(N1878&lt;='Product Ratings'!$R$8,N1878&gt;='Product Ratings'!$Q$8),'Product Ratings'!$O$8,IF(N1878&gt;='Product Ratings'!$Q$9,'Product Ratings'!$O$9)))))</f>
        <v>0</v>
      </c>
      <c r="V1878" s="99" t="b">
        <f>IF(AND(P1878&lt;='Product Ratings'!$V$5,P1878&gt;='Product Ratings'!$U$5),'Product Ratings'!$S$5,IF(AND(P1878&lt;='Product Ratings'!$V$6,P1878&gt;='Product Ratings'!$U$6),'Product Ratings'!$S$6,IF(AND(P1878&lt;='Product Ratings'!$V$7,P1878&gt;='Product Ratings'!$U$7),'Product Ratings'!$S$7,IF(AND(P1878&lt;='Product Ratings'!$V$8,P1878&gt;='Product Ratings'!$U$8),'Product Ratings'!$S$8,IF(P1878&gt;='Product Ratings'!$U$9,'Product Ratings'!$S$9)))))</f>
        <v>0</v>
      </c>
      <c r="W1878" s="135" t="str">
        <f t="shared" si="6"/>
        <v>#REF!</v>
      </c>
      <c r="X1878" s="90"/>
      <c r="Y1878" s="90"/>
      <c r="Z1878" s="90"/>
      <c r="AA1878" s="90"/>
      <c r="AB1878" s="90"/>
    </row>
    <row r="1879" ht="12.75" customHeight="1">
      <c r="A1879" s="87"/>
      <c r="B1879" s="90"/>
      <c r="C1879" s="90"/>
      <c r="D1879" s="126">
        <v>1.0</v>
      </c>
      <c r="E1879" s="127">
        <v>151.51</v>
      </c>
      <c r="F1879" s="128">
        <f t="shared" si="7"/>
        <v>98.4815</v>
      </c>
      <c r="G1879" s="129">
        <f t="shared" si="1"/>
        <v>53.0285</v>
      </c>
      <c r="H1879" s="130">
        <f t="shared" si="2"/>
        <v>0.35</v>
      </c>
      <c r="I1879" s="131">
        <v>44427.0</v>
      </c>
      <c r="J1879" s="132">
        <v>44463.0</v>
      </c>
      <c r="K1879" s="123"/>
      <c r="L1879" s="90"/>
      <c r="M1879" s="133">
        <f t="shared" si="3"/>
        <v>151.51</v>
      </c>
      <c r="N1879" s="99"/>
      <c r="O1879" s="133">
        <f t="shared" si="5"/>
        <v>98.4815</v>
      </c>
      <c r="P1879" s="137"/>
      <c r="Q1879" s="90"/>
      <c r="R1879" s="99" t="str">
        <f t="shared" si="8"/>
        <v>#REF!</v>
      </c>
      <c r="S1879" s="99">
        <f>IF(AND(D1879&lt;='Product Ratings'!$I$5,D1879&gt;='Product Ratings'!$H$5),'Product Ratings'!$F$5,IF(AND(D1879&lt;='Product Ratings'!$I$6,D1879&gt;='Product Ratings'!$H$6),'Product Ratings'!$F$6,IF(AND(D1879&lt;='Product Ratings'!$I$7,I1879&gt;='Product Ratings'!$H$7),'Product Ratings'!$F$7,IF(AND(D1879&lt;='Product Ratings'!$I$8,D1879&gt;='Product Ratings'!$H$8),'Product Ratings'!$F$8,IF(D1879&gt;='Product Ratings'!$H$9,'Product Ratings'!$F$9)))))</f>
        <v>1</v>
      </c>
      <c r="T1879" s="99">
        <f>IF(AND(O1879&lt;='Product Ratings'!$M$5,O1879&gt;='Product Ratings'!$L$5),'Product Ratings'!$J$5,IF(AND(O1879&lt;='Product Ratings'!$M$6,O1879&gt;='Product Ratings'!$L$6),'Product Ratings'!$J$6,IF(AND(O1879&lt;='Product Ratings'!$M$7,O1879&gt;='Product Ratings'!$L$7),'Product Ratings'!$J$7,IF(AND(O1879&lt;='Product Ratings'!$M$8,O1879&gt;='Product Ratings'!$L$8),'Product Ratings'!$J$8,IF(O1879&gt;='Product Ratings'!$L$9,'Product Ratings'!$J$9)))))</f>
        <v>2</v>
      </c>
      <c r="U1879" s="99" t="b">
        <f>IF(AND(N1879&lt;='Product Ratings'!$R$5,N1879&gt;='Product Ratings'!$Q$5),'Product Ratings'!$O$5,IF(AND(N1879&lt;='Product Ratings'!$R$6,N1879&gt;='Product Ratings'!$Q$6),'Product Ratings'!$O$6,IF(AND(N1879&lt;='Product Ratings'!$R$7,N1879&gt;='Product Ratings'!$Q$7),'Product Ratings'!$O$7,IF(AND(N1879&lt;='Product Ratings'!$R$8,N1879&gt;='Product Ratings'!$Q$8),'Product Ratings'!$O$8,IF(N1879&gt;='Product Ratings'!$Q$9,'Product Ratings'!$O$9)))))</f>
        <v>0</v>
      </c>
      <c r="V1879" s="99" t="b">
        <f>IF(AND(P1879&lt;='Product Ratings'!$V$5,P1879&gt;='Product Ratings'!$U$5),'Product Ratings'!$S$5,IF(AND(P1879&lt;='Product Ratings'!$V$6,P1879&gt;='Product Ratings'!$U$6),'Product Ratings'!$S$6,IF(AND(P1879&lt;='Product Ratings'!$V$7,P1879&gt;='Product Ratings'!$U$7),'Product Ratings'!$S$7,IF(AND(P1879&lt;='Product Ratings'!$V$8,P1879&gt;='Product Ratings'!$U$8),'Product Ratings'!$S$8,IF(P1879&gt;='Product Ratings'!$U$9,'Product Ratings'!$S$9)))))</f>
        <v>0</v>
      </c>
      <c r="W1879" s="135" t="str">
        <f t="shared" si="6"/>
        <v>#REF!</v>
      </c>
      <c r="X1879" s="90"/>
      <c r="Y1879" s="90"/>
      <c r="Z1879" s="90"/>
      <c r="AA1879" s="90"/>
      <c r="AB1879" s="90"/>
    </row>
    <row r="1880" ht="12.75" customHeight="1">
      <c r="A1880" s="87"/>
      <c r="B1880" s="90"/>
      <c r="C1880" s="90"/>
      <c r="D1880" s="126">
        <v>2.0</v>
      </c>
      <c r="E1880" s="127">
        <v>4.35</v>
      </c>
      <c r="F1880" s="128">
        <f t="shared" si="7"/>
        <v>2.8275</v>
      </c>
      <c r="G1880" s="129">
        <f t="shared" si="1"/>
        <v>1.5225</v>
      </c>
      <c r="H1880" s="130">
        <f t="shared" si="2"/>
        <v>0.35</v>
      </c>
      <c r="I1880" s="131">
        <v>44428.0</v>
      </c>
      <c r="J1880" s="132">
        <v>44464.0</v>
      </c>
      <c r="K1880" s="123"/>
      <c r="L1880" s="90"/>
      <c r="M1880" s="133">
        <f t="shared" si="3"/>
        <v>2.175</v>
      </c>
      <c r="N1880" s="99"/>
      <c r="O1880" s="133">
        <f t="shared" si="5"/>
        <v>1.41375</v>
      </c>
      <c r="P1880" s="137"/>
      <c r="Q1880" s="90"/>
      <c r="R1880" s="99" t="str">
        <f t="shared" si="8"/>
        <v>#REF!</v>
      </c>
      <c r="S1880" s="99">
        <f>IF(AND(D1880&lt;='Product Ratings'!$I$5,D1880&gt;='Product Ratings'!$H$5),'Product Ratings'!$F$5,IF(AND(D1880&lt;='Product Ratings'!$I$6,D1880&gt;='Product Ratings'!$H$6),'Product Ratings'!$F$6,IF(AND(D1880&lt;='Product Ratings'!$I$7,I1880&gt;='Product Ratings'!$H$7),'Product Ratings'!$F$7,IF(AND(D1880&lt;='Product Ratings'!$I$8,D1880&gt;='Product Ratings'!$H$8),'Product Ratings'!$F$8,IF(D1880&gt;='Product Ratings'!$H$9,'Product Ratings'!$F$9)))))</f>
        <v>1</v>
      </c>
      <c r="T1880" s="99">
        <f>IF(AND(O1880&lt;='Product Ratings'!$M$5,O1880&gt;='Product Ratings'!$L$5),'Product Ratings'!$J$5,IF(AND(O1880&lt;='Product Ratings'!$M$6,O1880&gt;='Product Ratings'!$L$6),'Product Ratings'!$J$6,IF(AND(O1880&lt;='Product Ratings'!$M$7,O1880&gt;='Product Ratings'!$L$7),'Product Ratings'!$J$7,IF(AND(O1880&lt;='Product Ratings'!$M$8,O1880&gt;='Product Ratings'!$L$8),'Product Ratings'!$J$8,IF(O1880&gt;='Product Ratings'!$L$9,'Product Ratings'!$J$9)))))</f>
        <v>5</v>
      </c>
      <c r="U1880" s="99" t="b">
        <f>IF(AND(N1880&lt;='Product Ratings'!$R$5,N1880&gt;='Product Ratings'!$Q$5),'Product Ratings'!$O$5,IF(AND(N1880&lt;='Product Ratings'!$R$6,N1880&gt;='Product Ratings'!$Q$6),'Product Ratings'!$O$6,IF(AND(N1880&lt;='Product Ratings'!$R$7,N1880&gt;='Product Ratings'!$Q$7),'Product Ratings'!$O$7,IF(AND(N1880&lt;='Product Ratings'!$R$8,N1880&gt;='Product Ratings'!$Q$8),'Product Ratings'!$O$8,IF(N1880&gt;='Product Ratings'!$Q$9,'Product Ratings'!$O$9)))))</f>
        <v>0</v>
      </c>
      <c r="V1880" s="99" t="b">
        <f>IF(AND(P1880&lt;='Product Ratings'!$V$5,P1880&gt;='Product Ratings'!$U$5),'Product Ratings'!$S$5,IF(AND(P1880&lt;='Product Ratings'!$V$6,P1880&gt;='Product Ratings'!$U$6),'Product Ratings'!$S$6,IF(AND(P1880&lt;='Product Ratings'!$V$7,P1880&gt;='Product Ratings'!$U$7),'Product Ratings'!$S$7,IF(AND(P1880&lt;='Product Ratings'!$V$8,P1880&gt;='Product Ratings'!$U$8),'Product Ratings'!$S$8,IF(P1880&gt;='Product Ratings'!$U$9,'Product Ratings'!$S$9)))))</f>
        <v>0</v>
      </c>
      <c r="W1880" s="135" t="str">
        <f t="shared" si="6"/>
        <v>#REF!</v>
      </c>
      <c r="X1880" s="90"/>
      <c r="Y1880" s="90"/>
      <c r="Z1880" s="90"/>
      <c r="AA1880" s="90"/>
      <c r="AB1880" s="90"/>
    </row>
    <row r="1881" ht="12.75" customHeight="1">
      <c r="A1881" s="87"/>
      <c r="B1881" s="90"/>
      <c r="C1881" s="90"/>
      <c r="D1881" s="126">
        <v>3.0</v>
      </c>
      <c r="E1881" s="127">
        <v>181.09</v>
      </c>
      <c r="F1881" s="128">
        <f t="shared" si="7"/>
        <v>117.7085</v>
      </c>
      <c r="G1881" s="129">
        <f t="shared" si="1"/>
        <v>63.3815</v>
      </c>
      <c r="H1881" s="130">
        <f t="shared" si="2"/>
        <v>0.35</v>
      </c>
      <c r="I1881" s="131">
        <v>44429.0</v>
      </c>
      <c r="J1881" s="132">
        <v>44465.0</v>
      </c>
      <c r="K1881" s="123"/>
      <c r="L1881" s="90"/>
      <c r="M1881" s="133">
        <f t="shared" si="3"/>
        <v>60.36333333</v>
      </c>
      <c r="N1881" s="99"/>
      <c r="O1881" s="133">
        <f t="shared" si="5"/>
        <v>39.23616667</v>
      </c>
      <c r="P1881" s="137"/>
      <c r="Q1881" s="90"/>
      <c r="R1881" s="99" t="str">
        <f t="shared" si="8"/>
        <v>#REF!</v>
      </c>
      <c r="S1881" s="99">
        <f>IF(AND(D1881&lt;='Product Ratings'!$I$5,D1881&gt;='Product Ratings'!$H$5),'Product Ratings'!$F$5,IF(AND(D1881&lt;='Product Ratings'!$I$6,D1881&gt;='Product Ratings'!$H$6),'Product Ratings'!$F$6,IF(AND(D1881&lt;='Product Ratings'!$I$7,I1881&gt;='Product Ratings'!$H$7),'Product Ratings'!$F$7,IF(AND(D1881&lt;='Product Ratings'!$I$8,D1881&gt;='Product Ratings'!$H$8),'Product Ratings'!$F$8,IF(D1881&gt;='Product Ratings'!$H$9,'Product Ratings'!$F$9)))))</f>
        <v>1</v>
      </c>
      <c r="T1881" s="99">
        <f>IF(AND(O1881&lt;='Product Ratings'!$M$5,O1881&gt;='Product Ratings'!$L$5),'Product Ratings'!$J$5,IF(AND(O1881&lt;='Product Ratings'!$M$6,O1881&gt;='Product Ratings'!$L$6),'Product Ratings'!$J$6,IF(AND(O1881&lt;='Product Ratings'!$M$7,O1881&gt;='Product Ratings'!$L$7),'Product Ratings'!$J$7,IF(AND(O1881&lt;='Product Ratings'!$M$8,O1881&gt;='Product Ratings'!$L$8),'Product Ratings'!$J$8,IF(O1881&gt;='Product Ratings'!$L$9,'Product Ratings'!$J$9)))))</f>
        <v>4</v>
      </c>
      <c r="U1881" s="99" t="b">
        <f>IF(AND(N1881&lt;='Product Ratings'!$R$5,N1881&gt;='Product Ratings'!$Q$5),'Product Ratings'!$O$5,IF(AND(N1881&lt;='Product Ratings'!$R$6,N1881&gt;='Product Ratings'!$Q$6),'Product Ratings'!$O$6,IF(AND(N1881&lt;='Product Ratings'!$R$7,N1881&gt;='Product Ratings'!$Q$7),'Product Ratings'!$O$7,IF(AND(N1881&lt;='Product Ratings'!$R$8,N1881&gt;='Product Ratings'!$Q$8),'Product Ratings'!$O$8,IF(N1881&gt;='Product Ratings'!$Q$9,'Product Ratings'!$O$9)))))</f>
        <v>0</v>
      </c>
      <c r="V1881" s="99" t="b">
        <f>IF(AND(P1881&lt;='Product Ratings'!$V$5,P1881&gt;='Product Ratings'!$U$5),'Product Ratings'!$S$5,IF(AND(P1881&lt;='Product Ratings'!$V$6,P1881&gt;='Product Ratings'!$U$6),'Product Ratings'!$S$6,IF(AND(P1881&lt;='Product Ratings'!$V$7,P1881&gt;='Product Ratings'!$U$7),'Product Ratings'!$S$7,IF(AND(P1881&lt;='Product Ratings'!$V$8,P1881&gt;='Product Ratings'!$U$8),'Product Ratings'!$S$8,IF(P1881&gt;='Product Ratings'!$U$9,'Product Ratings'!$S$9)))))</f>
        <v>0</v>
      </c>
      <c r="W1881" s="135" t="str">
        <f t="shared" si="6"/>
        <v>#REF!</v>
      </c>
      <c r="X1881" s="90"/>
      <c r="Y1881" s="90"/>
      <c r="Z1881" s="90"/>
      <c r="AA1881" s="90"/>
      <c r="AB1881" s="90"/>
    </row>
    <row r="1882" ht="12.75" customHeight="1">
      <c r="A1882" s="87"/>
      <c r="B1882" s="90"/>
      <c r="C1882" s="90"/>
      <c r="D1882" s="126">
        <v>4.0</v>
      </c>
      <c r="E1882" s="127">
        <v>1823.48</v>
      </c>
      <c r="F1882" s="128">
        <f t="shared" si="7"/>
        <v>1185.262</v>
      </c>
      <c r="G1882" s="129">
        <f t="shared" si="1"/>
        <v>638.218</v>
      </c>
      <c r="H1882" s="130">
        <f t="shared" si="2"/>
        <v>0.35</v>
      </c>
      <c r="I1882" s="131">
        <v>44430.0</v>
      </c>
      <c r="J1882" s="132">
        <v>44466.0</v>
      </c>
      <c r="K1882" s="123"/>
      <c r="L1882" s="90"/>
      <c r="M1882" s="133">
        <f t="shared" si="3"/>
        <v>455.87</v>
      </c>
      <c r="N1882" s="99"/>
      <c r="O1882" s="133">
        <f t="shared" si="5"/>
        <v>296.3155</v>
      </c>
      <c r="P1882" s="137"/>
      <c r="Q1882" s="90"/>
      <c r="R1882" s="99" t="str">
        <f t="shared" si="8"/>
        <v>#REF!</v>
      </c>
      <c r="S1882" s="99">
        <f>IF(AND(D1882&lt;='Product Ratings'!$I$5,D1882&gt;='Product Ratings'!$H$5),'Product Ratings'!$F$5,IF(AND(D1882&lt;='Product Ratings'!$I$6,D1882&gt;='Product Ratings'!$H$6),'Product Ratings'!$F$6,IF(AND(D1882&lt;='Product Ratings'!$I$7,I1882&gt;='Product Ratings'!$H$7),'Product Ratings'!$F$7,IF(AND(D1882&lt;='Product Ratings'!$I$8,D1882&gt;='Product Ratings'!$H$8),'Product Ratings'!$F$8,IF(D1882&gt;='Product Ratings'!$H$9,'Product Ratings'!$F$9)))))</f>
        <v>1</v>
      </c>
      <c r="T1882" s="99">
        <f>IF(AND(O1882&lt;='Product Ratings'!$M$5,O1882&gt;='Product Ratings'!$L$5),'Product Ratings'!$J$5,IF(AND(O1882&lt;='Product Ratings'!$M$6,O1882&gt;='Product Ratings'!$L$6),'Product Ratings'!$J$6,IF(AND(O1882&lt;='Product Ratings'!$M$7,O1882&gt;='Product Ratings'!$L$7),'Product Ratings'!$J$7,IF(AND(O1882&lt;='Product Ratings'!$M$8,O1882&gt;='Product Ratings'!$L$8),'Product Ratings'!$J$8,IF(O1882&gt;='Product Ratings'!$L$9,'Product Ratings'!$J$9)))))</f>
        <v>1</v>
      </c>
      <c r="U1882" s="99" t="b">
        <f>IF(AND(N1882&lt;='Product Ratings'!$R$5,N1882&gt;='Product Ratings'!$Q$5),'Product Ratings'!$O$5,IF(AND(N1882&lt;='Product Ratings'!$R$6,N1882&gt;='Product Ratings'!$Q$6),'Product Ratings'!$O$6,IF(AND(N1882&lt;='Product Ratings'!$R$7,N1882&gt;='Product Ratings'!$Q$7),'Product Ratings'!$O$7,IF(AND(N1882&lt;='Product Ratings'!$R$8,N1882&gt;='Product Ratings'!$Q$8),'Product Ratings'!$O$8,IF(N1882&gt;='Product Ratings'!$Q$9,'Product Ratings'!$O$9)))))</f>
        <v>0</v>
      </c>
      <c r="V1882" s="99" t="b">
        <f>IF(AND(P1882&lt;='Product Ratings'!$V$5,P1882&gt;='Product Ratings'!$U$5),'Product Ratings'!$S$5,IF(AND(P1882&lt;='Product Ratings'!$V$6,P1882&gt;='Product Ratings'!$U$6),'Product Ratings'!$S$6,IF(AND(P1882&lt;='Product Ratings'!$V$7,P1882&gt;='Product Ratings'!$U$7),'Product Ratings'!$S$7,IF(AND(P1882&lt;='Product Ratings'!$V$8,P1882&gt;='Product Ratings'!$U$8),'Product Ratings'!$S$8,IF(P1882&gt;='Product Ratings'!$U$9,'Product Ratings'!$S$9)))))</f>
        <v>0</v>
      </c>
      <c r="W1882" s="135" t="str">
        <f t="shared" si="6"/>
        <v>#REF!</v>
      </c>
      <c r="X1882" s="90"/>
      <c r="Y1882" s="90"/>
      <c r="Z1882" s="90"/>
      <c r="AA1882" s="90"/>
      <c r="AB1882" s="90"/>
    </row>
    <row r="1883" ht="12.75" customHeight="1">
      <c r="A1883" s="87"/>
      <c r="B1883" s="90"/>
      <c r="C1883" s="90"/>
      <c r="D1883" s="126">
        <v>5.0</v>
      </c>
      <c r="E1883" s="127">
        <v>57.68</v>
      </c>
      <c r="F1883" s="128">
        <f t="shared" si="7"/>
        <v>37.492</v>
      </c>
      <c r="G1883" s="129">
        <f t="shared" si="1"/>
        <v>20.188</v>
      </c>
      <c r="H1883" s="130">
        <f t="shared" si="2"/>
        <v>0.35</v>
      </c>
      <c r="I1883" s="131">
        <v>44431.0</v>
      </c>
      <c r="J1883" s="132">
        <v>44467.0</v>
      </c>
      <c r="K1883" s="123"/>
      <c r="L1883" s="90"/>
      <c r="M1883" s="133">
        <f t="shared" si="3"/>
        <v>11.536</v>
      </c>
      <c r="N1883" s="99"/>
      <c r="O1883" s="133">
        <f t="shared" si="5"/>
        <v>7.4984</v>
      </c>
      <c r="P1883" s="137"/>
      <c r="Q1883" s="90"/>
      <c r="R1883" s="99" t="str">
        <f t="shared" si="8"/>
        <v>#REF!</v>
      </c>
      <c r="S1883" s="99">
        <f>IF(AND(D1883&lt;='Product Ratings'!$I$5,D1883&gt;='Product Ratings'!$H$5),'Product Ratings'!$F$5,IF(AND(D1883&lt;='Product Ratings'!$I$6,D1883&gt;='Product Ratings'!$H$6),'Product Ratings'!$F$6,IF(AND(D1883&lt;='Product Ratings'!$I$7,I1883&gt;='Product Ratings'!$H$7),'Product Ratings'!$F$7,IF(AND(D1883&lt;='Product Ratings'!$I$8,D1883&gt;='Product Ratings'!$H$8),'Product Ratings'!$F$8,IF(D1883&gt;='Product Ratings'!$H$9,'Product Ratings'!$F$9)))))</f>
        <v>1</v>
      </c>
      <c r="T1883" s="99">
        <f>IF(AND(O1883&lt;='Product Ratings'!$M$5,O1883&gt;='Product Ratings'!$L$5),'Product Ratings'!$J$5,IF(AND(O1883&lt;='Product Ratings'!$M$6,O1883&gt;='Product Ratings'!$L$6),'Product Ratings'!$J$6,IF(AND(O1883&lt;='Product Ratings'!$M$7,O1883&gt;='Product Ratings'!$L$7),'Product Ratings'!$J$7,IF(AND(O1883&lt;='Product Ratings'!$M$8,O1883&gt;='Product Ratings'!$L$8),'Product Ratings'!$J$8,IF(O1883&gt;='Product Ratings'!$L$9,'Product Ratings'!$J$9)))))</f>
        <v>5</v>
      </c>
      <c r="U1883" s="99" t="b">
        <f>IF(AND(N1883&lt;='Product Ratings'!$R$5,N1883&gt;='Product Ratings'!$Q$5),'Product Ratings'!$O$5,IF(AND(N1883&lt;='Product Ratings'!$R$6,N1883&gt;='Product Ratings'!$Q$6),'Product Ratings'!$O$6,IF(AND(N1883&lt;='Product Ratings'!$R$7,N1883&gt;='Product Ratings'!$Q$7),'Product Ratings'!$O$7,IF(AND(N1883&lt;='Product Ratings'!$R$8,N1883&gt;='Product Ratings'!$Q$8),'Product Ratings'!$O$8,IF(N1883&gt;='Product Ratings'!$Q$9,'Product Ratings'!$O$9)))))</f>
        <v>0</v>
      </c>
      <c r="V1883" s="99" t="b">
        <f>IF(AND(P1883&lt;='Product Ratings'!$V$5,P1883&gt;='Product Ratings'!$U$5),'Product Ratings'!$S$5,IF(AND(P1883&lt;='Product Ratings'!$V$6,P1883&gt;='Product Ratings'!$U$6),'Product Ratings'!$S$6,IF(AND(P1883&lt;='Product Ratings'!$V$7,P1883&gt;='Product Ratings'!$U$7),'Product Ratings'!$S$7,IF(AND(P1883&lt;='Product Ratings'!$V$8,P1883&gt;='Product Ratings'!$U$8),'Product Ratings'!$S$8,IF(P1883&gt;='Product Ratings'!$U$9,'Product Ratings'!$S$9)))))</f>
        <v>0</v>
      </c>
      <c r="W1883" s="135" t="str">
        <f t="shared" si="6"/>
        <v>#REF!</v>
      </c>
      <c r="X1883" s="90"/>
      <c r="Y1883" s="90"/>
      <c r="Z1883" s="90"/>
      <c r="AA1883" s="90"/>
      <c r="AB1883" s="90"/>
    </row>
    <row r="1884" ht="12.75" customHeight="1">
      <c r="A1884" s="87"/>
      <c r="B1884" s="90"/>
      <c r="C1884" s="90"/>
      <c r="D1884" s="126">
        <v>6.0</v>
      </c>
      <c r="E1884" s="127">
        <v>266.37</v>
      </c>
      <c r="F1884" s="128">
        <f t="shared" si="7"/>
        <v>173.1405</v>
      </c>
      <c r="G1884" s="129">
        <f t="shared" si="1"/>
        <v>93.2295</v>
      </c>
      <c r="H1884" s="130">
        <f t="shared" si="2"/>
        <v>0.35</v>
      </c>
      <c r="I1884" s="131">
        <v>44432.0</v>
      </c>
      <c r="J1884" s="132">
        <v>44468.0</v>
      </c>
      <c r="K1884" s="123"/>
      <c r="L1884" s="90"/>
      <c r="M1884" s="133">
        <f t="shared" si="3"/>
        <v>44.395</v>
      </c>
      <c r="N1884" s="99"/>
      <c r="O1884" s="133">
        <f t="shared" si="5"/>
        <v>28.85675</v>
      </c>
      <c r="P1884" s="137"/>
      <c r="Q1884" s="90"/>
      <c r="R1884" s="99" t="str">
        <f t="shared" si="8"/>
        <v>#REF!</v>
      </c>
      <c r="S1884" s="99">
        <f>IF(AND(D1884&lt;='Product Ratings'!$I$5,D1884&gt;='Product Ratings'!$H$5),'Product Ratings'!$F$5,IF(AND(D1884&lt;='Product Ratings'!$I$6,D1884&gt;='Product Ratings'!$H$6),'Product Ratings'!$F$6,IF(AND(D1884&lt;='Product Ratings'!$I$7,I1884&gt;='Product Ratings'!$H$7),'Product Ratings'!$F$7,IF(AND(D1884&lt;='Product Ratings'!$I$8,D1884&gt;='Product Ratings'!$H$8),'Product Ratings'!$F$8,IF(D1884&gt;='Product Ratings'!$H$9,'Product Ratings'!$F$9)))))</f>
        <v>2</v>
      </c>
      <c r="T1884" s="99">
        <f>IF(AND(O1884&lt;='Product Ratings'!$M$5,O1884&gt;='Product Ratings'!$L$5),'Product Ratings'!$J$5,IF(AND(O1884&lt;='Product Ratings'!$M$6,O1884&gt;='Product Ratings'!$L$6),'Product Ratings'!$J$6,IF(AND(O1884&lt;='Product Ratings'!$M$7,O1884&gt;='Product Ratings'!$L$7),'Product Ratings'!$J$7,IF(AND(O1884&lt;='Product Ratings'!$M$8,O1884&gt;='Product Ratings'!$L$8),'Product Ratings'!$J$8,IF(O1884&gt;='Product Ratings'!$L$9,'Product Ratings'!$J$9)))))</f>
        <v>4</v>
      </c>
      <c r="U1884" s="99" t="b">
        <f>IF(AND(N1884&lt;='Product Ratings'!$R$5,N1884&gt;='Product Ratings'!$Q$5),'Product Ratings'!$O$5,IF(AND(N1884&lt;='Product Ratings'!$R$6,N1884&gt;='Product Ratings'!$Q$6),'Product Ratings'!$O$6,IF(AND(N1884&lt;='Product Ratings'!$R$7,N1884&gt;='Product Ratings'!$Q$7),'Product Ratings'!$O$7,IF(AND(N1884&lt;='Product Ratings'!$R$8,N1884&gt;='Product Ratings'!$Q$8),'Product Ratings'!$O$8,IF(N1884&gt;='Product Ratings'!$Q$9,'Product Ratings'!$O$9)))))</f>
        <v>0</v>
      </c>
      <c r="V1884" s="99" t="b">
        <f>IF(AND(P1884&lt;='Product Ratings'!$V$5,P1884&gt;='Product Ratings'!$U$5),'Product Ratings'!$S$5,IF(AND(P1884&lt;='Product Ratings'!$V$6,P1884&gt;='Product Ratings'!$U$6),'Product Ratings'!$S$6,IF(AND(P1884&lt;='Product Ratings'!$V$7,P1884&gt;='Product Ratings'!$U$7),'Product Ratings'!$S$7,IF(AND(P1884&lt;='Product Ratings'!$V$8,P1884&gt;='Product Ratings'!$U$8),'Product Ratings'!$S$8,IF(P1884&gt;='Product Ratings'!$U$9,'Product Ratings'!$S$9)))))</f>
        <v>0</v>
      </c>
      <c r="W1884" s="135" t="str">
        <f t="shared" si="6"/>
        <v>#REF!</v>
      </c>
      <c r="X1884" s="90"/>
      <c r="Y1884" s="90"/>
      <c r="Z1884" s="90"/>
      <c r="AA1884" s="90"/>
      <c r="AB1884" s="90"/>
    </row>
    <row r="1885" ht="12.75" customHeight="1">
      <c r="A1885" s="87"/>
      <c r="B1885" s="90"/>
      <c r="C1885" s="90"/>
      <c r="D1885" s="126">
        <v>1.0</v>
      </c>
      <c r="E1885" s="127">
        <v>227.13</v>
      </c>
      <c r="F1885" s="128">
        <f t="shared" si="7"/>
        <v>147.6345</v>
      </c>
      <c r="G1885" s="129">
        <f t="shared" si="1"/>
        <v>79.4955</v>
      </c>
      <c r="H1885" s="130">
        <f t="shared" si="2"/>
        <v>0.35</v>
      </c>
      <c r="I1885" s="131">
        <v>44433.0</v>
      </c>
      <c r="J1885" s="132">
        <v>44469.0</v>
      </c>
      <c r="K1885" s="123"/>
      <c r="L1885" s="90"/>
      <c r="M1885" s="133">
        <f t="shared" si="3"/>
        <v>227.13</v>
      </c>
      <c r="N1885" s="99"/>
      <c r="O1885" s="133">
        <f t="shared" si="5"/>
        <v>147.6345</v>
      </c>
      <c r="P1885" s="137"/>
      <c r="Q1885" s="90"/>
      <c r="R1885" s="99" t="str">
        <f t="shared" si="8"/>
        <v>#REF!</v>
      </c>
      <c r="S1885" s="99">
        <f>IF(AND(D1885&lt;='Product Ratings'!$I$5,D1885&gt;='Product Ratings'!$H$5),'Product Ratings'!$F$5,IF(AND(D1885&lt;='Product Ratings'!$I$6,D1885&gt;='Product Ratings'!$H$6),'Product Ratings'!$F$6,IF(AND(D1885&lt;='Product Ratings'!$I$7,I1885&gt;='Product Ratings'!$H$7),'Product Ratings'!$F$7,IF(AND(D1885&lt;='Product Ratings'!$I$8,D1885&gt;='Product Ratings'!$H$8),'Product Ratings'!$F$8,IF(D1885&gt;='Product Ratings'!$H$9,'Product Ratings'!$F$9)))))</f>
        <v>1</v>
      </c>
      <c r="T1885" s="99">
        <f>IF(AND(O1885&lt;='Product Ratings'!$M$5,O1885&gt;='Product Ratings'!$L$5),'Product Ratings'!$J$5,IF(AND(O1885&lt;='Product Ratings'!$M$6,O1885&gt;='Product Ratings'!$L$6),'Product Ratings'!$J$6,IF(AND(O1885&lt;='Product Ratings'!$M$7,O1885&gt;='Product Ratings'!$L$7),'Product Ratings'!$J$7,IF(AND(O1885&lt;='Product Ratings'!$M$8,O1885&gt;='Product Ratings'!$L$8),'Product Ratings'!$J$8,IF(O1885&gt;='Product Ratings'!$L$9,'Product Ratings'!$J$9)))))</f>
        <v>2</v>
      </c>
      <c r="U1885" s="99" t="b">
        <f>IF(AND(N1885&lt;='Product Ratings'!$R$5,N1885&gt;='Product Ratings'!$Q$5),'Product Ratings'!$O$5,IF(AND(N1885&lt;='Product Ratings'!$R$6,N1885&gt;='Product Ratings'!$Q$6),'Product Ratings'!$O$6,IF(AND(N1885&lt;='Product Ratings'!$R$7,N1885&gt;='Product Ratings'!$Q$7),'Product Ratings'!$O$7,IF(AND(N1885&lt;='Product Ratings'!$R$8,N1885&gt;='Product Ratings'!$Q$8),'Product Ratings'!$O$8,IF(N1885&gt;='Product Ratings'!$Q$9,'Product Ratings'!$O$9)))))</f>
        <v>0</v>
      </c>
      <c r="V1885" s="99" t="b">
        <f>IF(AND(P1885&lt;='Product Ratings'!$V$5,P1885&gt;='Product Ratings'!$U$5),'Product Ratings'!$S$5,IF(AND(P1885&lt;='Product Ratings'!$V$6,P1885&gt;='Product Ratings'!$U$6),'Product Ratings'!$S$6,IF(AND(P1885&lt;='Product Ratings'!$V$7,P1885&gt;='Product Ratings'!$U$7),'Product Ratings'!$S$7,IF(AND(P1885&lt;='Product Ratings'!$V$8,P1885&gt;='Product Ratings'!$U$8),'Product Ratings'!$S$8,IF(P1885&gt;='Product Ratings'!$U$9,'Product Ratings'!$S$9)))))</f>
        <v>0</v>
      </c>
      <c r="W1885" s="135" t="str">
        <f t="shared" si="6"/>
        <v>#REF!</v>
      </c>
      <c r="X1885" s="90"/>
      <c r="Y1885" s="90"/>
      <c r="Z1885" s="90"/>
      <c r="AA1885" s="90"/>
      <c r="AB1885" s="90"/>
    </row>
    <row r="1886" ht="12.75" customHeight="1">
      <c r="A1886" s="87"/>
      <c r="B1886" s="90"/>
      <c r="C1886" s="90"/>
      <c r="D1886" s="126">
        <v>2.0</v>
      </c>
      <c r="E1886" s="127">
        <v>16.43</v>
      </c>
      <c r="F1886" s="128">
        <f t="shared" si="7"/>
        <v>10.6795</v>
      </c>
      <c r="G1886" s="129">
        <f t="shared" si="1"/>
        <v>5.7505</v>
      </c>
      <c r="H1886" s="130">
        <f t="shared" si="2"/>
        <v>0.35</v>
      </c>
      <c r="I1886" s="131">
        <v>44434.0</v>
      </c>
      <c r="J1886" s="132">
        <v>44470.0</v>
      </c>
      <c r="K1886" s="123"/>
      <c r="L1886" s="90"/>
      <c r="M1886" s="133">
        <f t="shared" si="3"/>
        <v>8.215</v>
      </c>
      <c r="N1886" s="99"/>
      <c r="O1886" s="133">
        <f t="shared" si="5"/>
        <v>5.33975</v>
      </c>
      <c r="P1886" s="137"/>
      <c r="Q1886" s="90"/>
      <c r="R1886" s="99" t="str">
        <f t="shared" si="8"/>
        <v>#REF!</v>
      </c>
      <c r="S1886" s="99">
        <f>IF(AND(D1886&lt;='Product Ratings'!$I$5,D1886&gt;='Product Ratings'!$H$5),'Product Ratings'!$F$5,IF(AND(D1886&lt;='Product Ratings'!$I$6,D1886&gt;='Product Ratings'!$H$6),'Product Ratings'!$F$6,IF(AND(D1886&lt;='Product Ratings'!$I$7,I1886&gt;='Product Ratings'!$H$7),'Product Ratings'!$F$7,IF(AND(D1886&lt;='Product Ratings'!$I$8,D1886&gt;='Product Ratings'!$H$8),'Product Ratings'!$F$8,IF(D1886&gt;='Product Ratings'!$H$9,'Product Ratings'!$F$9)))))</f>
        <v>1</v>
      </c>
      <c r="T1886" s="99">
        <f>IF(AND(O1886&lt;='Product Ratings'!$M$5,O1886&gt;='Product Ratings'!$L$5),'Product Ratings'!$J$5,IF(AND(O1886&lt;='Product Ratings'!$M$6,O1886&gt;='Product Ratings'!$L$6),'Product Ratings'!$J$6,IF(AND(O1886&lt;='Product Ratings'!$M$7,O1886&gt;='Product Ratings'!$L$7),'Product Ratings'!$J$7,IF(AND(O1886&lt;='Product Ratings'!$M$8,O1886&gt;='Product Ratings'!$L$8),'Product Ratings'!$J$8,IF(O1886&gt;='Product Ratings'!$L$9,'Product Ratings'!$J$9)))))</f>
        <v>5</v>
      </c>
      <c r="U1886" s="99" t="b">
        <f>IF(AND(N1886&lt;='Product Ratings'!$R$5,N1886&gt;='Product Ratings'!$Q$5),'Product Ratings'!$O$5,IF(AND(N1886&lt;='Product Ratings'!$R$6,N1886&gt;='Product Ratings'!$Q$6),'Product Ratings'!$O$6,IF(AND(N1886&lt;='Product Ratings'!$R$7,N1886&gt;='Product Ratings'!$Q$7),'Product Ratings'!$O$7,IF(AND(N1886&lt;='Product Ratings'!$R$8,N1886&gt;='Product Ratings'!$Q$8),'Product Ratings'!$O$8,IF(N1886&gt;='Product Ratings'!$Q$9,'Product Ratings'!$O$9)))))</f>
        <v>0</v>
      </c>
      <c r="V1886" s="99" t="b">
        <f>IF(AND(P1886&lt;='Product Ratings'!$V$5,P1886&gt;='Product Ratings'!$U$5),'Product Ratings'!$S$5,IF(AND(P1886&lt;='Product Ratings'!$V$6,P1886&gt;='Product Ratings'!$U$6),'Product Ratings'!$S$6,IF(AND(P1886&lt;='Product Ratings'!$V$7,P1886&gt;='Product Ratings'!$U$7),'Product Ratings'!$S$7,IF(AND(P1886&lt;='Product Ratings'!$V$8,P1886&gt;='Product Ratings'!$U$8),'Product Ratings'!$S$8,IF(P1886&gt;='Product Ratings'!$U$9,'Product Ratings'!$S$9)))))</f>
        <v>0</v>
      </c>
      <c r="W1886" s="135" t="str">
        <f t="shared" si="6"/>
        <v>#REF!</v>
      </c>
      <c r="X1886" s="90"/>
      <c r="Y1886" s="90"/>
      <c r="Z1886" s="90"/>
      <c r="AA1886" s="90"/>
      <c r="AB1886" s="90"/>
    </row>
    <row r="1887" ht="12.75" customHeight="1">
      <c r="A1887" s="87"/>
      <c r="B1887" s="90"/>
      <c r="C1887" s="90"/>
      <c r="D1887" s="126">
        <v>3.0</v>
      </c>
      <c r="E1887" s="127">
        <v>78.09</v>
      </c>
      <c r="F1887" s="128">
        <f t="shared" si="7"/>
        <v>50.7585</v>
      </c>
      <c r="G1887" s="129">
        <f t="shared" si="1"/>
        <v>27.3315</v>
      </c>
      <c r="H1887" s="130">
        <f t="shared" si="2"/>
        <v>0.35</v>
      </c>
      <c r="I1887" s="131">
        <v>44435.0</v>
      </c>
      <c r="J1887" s="132">
        <v>44471.0</v>
      </c>
      <c r="K1887" s="123"/>
      <c r="L1887" s="90"/>
      <c r="M1887" s="133">
        <f t="shared" si="3"/>
        <v>26.03</v>
      </c>
      <c r="N1887" s="99"/>
      <c r="O1887" s="133">
        <f t="shared" si="5"/>
        <v>16.9195</v>
      </c>
      <c r="P1887" s="137"/>
      <c r="Q1887" s="90"/>
      <c r="R1887" s="99" t="str">
        <f t="shared" si="8"/>
        <v>#REF!</v>
      </c>
      <c r="S1887" s="99">
        <f>IF(AND(D1887&lt;='Product Ratings'!$I$5,D1887&gt;='Product Ratings'!$H$5),'Product Ratings'!$F$5,IF(AND(D1887&lt;='Product Ratings'!$I$6,D1887&gt;='Product Ratings'!$H$6),'Product Ratings'!$F$6,IF(AND(D1887&lt;='Product Ratings'!$I$7,I1887&gt;='Product Ratings'!$H$7),'Product Ratings'!$F$7,IF(AND(D1887&lt;='Product Ratings'!$I$8,D1887&gt;='Product Ratings'!$H$8),'Product Ratings'!$F$8,IF(D1887&gt;='Product Ratings'!$H$9,'Product Ratings'!$F$9)))))</f>
        <v>1</v>
      </c>
      <c r="T1887" s="99">
        <f>IF(AND(O1887&lt;='Product Ratings'!$M$5,O1887&gt;='Product Ratings'!$L$5),'Product Ratings'!$J$5,IF(AND(O1887&lt;='Product Ratings'!$M$6,O1887&gt;='Product Ratings'!$L$6),'Product Ratings'!$J$6,IF(AND(O1887&lt;='Product Ratings'!$M$7,O1887&gt;='Product Ratings'!$L$7),'Product Ratings'!$J$7,IF(AND(O1887&lt;='Product Ratings'!$M$8,O1887&gt;='Product Ratings'!$L$8),'Product Ratings'!$J$8,IF(O1887&gt;='Product Ratings'!$L$9,'Product Ratings'!$J$9)))))</f>
        <v>5</v>
      </c>
      <c r="U1887" s="99" t="b">
        <f>IF(AND(N1887&lt;='Product Ratings'!$R$5,N1887&gt;='Product Ratings'!$Q$5),'Product Ratings'!$O$5,IF(AND(N1887&lt;='Product Ratings'!$R$6,N1887&gt;='Product Ratings'!$Q$6),'Product Ratings'!$O$6,IF(AND(N1887&lt;='Product Ratings'!$R$7,N1887&gt;='Product Ratings'!$Q$7),'Product Ratings'!$O$7,IF(AND(N1887&lt;='Product Ratings'!$R$8,N1887&gt;='Product Ratings'!$Q$8),'Product Ratings'!$O$8,IF(N1887&gt;='Product Ratings'!$Q$9,'Product Ratings'!$O$9)))))</f>
        <v>0</v>
      </c>
      <c r="V1887" s="99" t="b">
        <f>IF(AND(P1887&lt;='Product Ratings'!$V$5,P1887&gt;='Product Ratings'!$U$5),'Product Ratings'!$S$5,IF(AND(P1887&lt;='Product Ratings'!$V$6,P1887&gt;='Product Ratings'!$U$6),'Product Ratings'!$S$6,IF(AND(P1887&lt;='Product Ratings'!$V$7,P1887&gt;='Product Ratings'!$U$7),'Product Ratings'!$S$7,IF(AND(P1887&lt;='Product Ratings'!$V$8,P1887&gt;='Product Ratings'!$U$8),'Product Ratings'!$S$8,IF(P1887&gt;='Product Ratings'!$U$9,'Product Ratings'!$S$9)))))</f>
        <v>0</v>
      </c>
      <c r="W1887" s="135" t="str">
        <f t="shared" si="6"/>
        <v>#REF!</v>
      </c>
      <c r="X1887" s="90"/>
      <c r="Y1887" s="90"/>
      <c r="Z1887" s="90"/>
      <c r="AA1887" s="90"/>
      <c r="AB1887" s="90"/>
    </row>
    <row r="1888" ht="12.75" customHeight="1">
      <c r="A1888" s="87"/>
      <c r="B1888" s="90"/>
      <c r="C1888" s="90"/>
      <c r="D1888" s="126">
        <v>4.0</v>
      </c>
      <c r="E1888" s="127">
        <v>654.26</v>
      </c>
      <c r="F1888" s="128">
        <f t="shared" si="7"/>
        <v>425.269</v>
      </c>
      <c r="G1888" s="129">
        <f t="shared" si="1"/>
        <v>228.991</v>
      </c>
      <c r="H1888" s="130">
        <f t="shared" si="2"/>
        <v>0.35</v>
      </c>
      <c r="I1888" s="131">
        <v>44436.0</v>
      </c>
      <c r="J1888" s="132">
        <v>44472.0</v>
      </c>
      <c r="K1888" s="123"/>
      <c r="L1888" s="90"/>
      <c r="M1888" s="133">
        <f t="shared" si="3"/>
        <v>163.565</v>
      </c>
      <c r="N1888" s="99"/>
      <c r="O1888" s="133">
        <f t="shared" si="5"/>
        <v>106.31725</v>
      </c>
      <c r="P1888" s="137"/>
      <c r="Q1888" s="90"/>
      <c r="R1888" s="99" t="str">
        <f t="shared" si="8"/>
        <v>#REF!</v>
      </c>
      <c r="S1888" s="99">
        <f>IF(AND(D1888&lt;='Product Ratings'!$I$5,D1888&gt;='Product Ratings'!$H$5),'Product Ratings'!$F$5,IF(AND(D1888&lt;='Product Ratings'!$I$6,D1888&gt;='Product Ratings'!$H$6),'Product Ratings'!$F$6,IF(AND(D1888&lt;='Product Ratings'!$I$7,I1888&gt;='Product Ratings'!$H$7),'Product Ratings'!$F$7,IF(AND(D1888&lt;='Product Ratings'!$I$8,D1888&gt;='Product Ratings'!$H$8),'Product Ratings'!$F$8,IF(D1888&gt;='Product Ratings'!$H$9,'Product Ratings'!$F$9)))))</f>
        <v>1</v>
      </c>
      <c r="T1888" s="99">
        <f>IF(AND(O1888&lt;='Product Ratings'!$M$5,O1888&gt;='Product Ratings'!$L$5),'Product Ratings'!$J$5,IF(AND(O1888&lt;='Product Ratings'!$M$6,O1888&gt;='Product Ratings'!$L$6),'Product Ratings'!$J$6,IF(AND(O1888&lt;='Product Ratings'!$M$7,O1888&gt;='Product Ratings'!$L$7),'Product Ratings'!$J$7,IF(AND(O1888&lt;='Product Ratings'!$M$8,O1888&gt;='Product Ratings'!$L$8),'Product Ratings'!$J$8,IF(O1888&gt;='Product Ratings'!$L$9,'Product Ratings'!$J$9)))))</f>
        <v>2</v>
      </c>
      <c r="U1888" s="99" t="b">
        <f>IF(AND(N1888&lt;='Product Ratings'!$R$5,N1888&gt;='Product Ratings'!$Q$5),'Product Ratings'!$O$5,IF(AND(N1888&lt;='Product Ratings'!$R$6,N1888&gt;='Product Ratings'!$Q$6),'Product Ratings'!$O$6,IF(AND(N1888&lt;='Product Ratings'!$R$7,N1888&gt;='Product Ratings'!$Q$7),'Product Ratings'!$O$7,IF(AND(N1888&lt;='Product Ratings'!$R$8,N1888&gt;='Product Ratings'!$Q$8),'Product Ratings'!$O$8,IF(N1888&gt;='Product Ratings'!$Q$9,'Product Ratings'!$O$9)))))</f>
        <v>0</v>
      </c>
      <c r="V1888" s="99" t="b">
        <f>IF(AND(P1888&lt;='Product Ratings'!$V$5,P1888&gt;='Product Ratings'!$U$5),'Product Ratings'!$S$5,IF(AND(P1888&lt;='Product Ratings'!$V$6,P1888&gt;='Product Ratings'!$U$6),'Product Ratings'!$S$6,IF(AND(P1888&lt;='Product Ratings'!$V$7,P1888&gt;='Product Ratings'!$U$7),'Product Ratings'!$S$7,IF(AND(P1888&lt;='Product Ratings'!$V$8,P1888&gt;='Product Ratings'!$U$8),'Product Ratings'!$S$8,IF(P1888&gt;='Product Ratings'!$U$9,'Product Ratings'!$S$9)))))</f>
        <v>0</v>
      </c>
      <c r="W1888" s="135" t="str">
        <f t="shared" si="6"/>
        <v>#REF!</v>
      </c>
      <c r="X1888" s="90"/>
      <c r="Y1888" s="90"/>
      <c r="Z1888" s="90"/>
      <c r="AA1888" s="90"/>
      <c r="AB1888" s="90"/>
    </row>
    <row r="1889" ht="12.75" customHeight="1">
      <c r="A1889" s="87"/>
      <c r="B1889" s="90"/>
      <c r="C1889" s="90"/>
      <c r="D1889" s="126">
        <v>5.0</v>
      </c>
      <c r="E1889" s="127">
        <v>19.04</v>
      </c>
      <c r="F1889" s="128">
        <f t="shared" si="7"/>
        <v>12.376</v>
      </c>
      <c r="G1889" s="129">
        <f t="shared" si="1"/>
        <v>6.664</v>
      </c>
      <c r="H1889" s="130">
        <f t="shared" si="2"/>
        <v>0.35</v>
      </c>
      <c r="I1889" s="131">
        <v>44437.0</v>
      </c>
      <c r="J1889" s="132">
        <v>44473.0</v>
      </c>
      <c r="K1889" s="123"/>
      <c r="L1889" s="90"/>
      <c r="M1889" s="133">
        <f t="shared" si="3"/>
        <v>3.808</v>
      </c>
      <c r="N1889" s="99"/>
      <c r="O1889" s="133">
        <f t="shared" si="5"/>
        <v>2.4752</v>
      </c>
      <c r="P1889" s="137"/>
      <c r="Q1889" s="90"/>
      <c r="R1889" s="99" t="str">
        <f t="shared" si="8"/>
        <v>#REF!</v>
      </c>
      <c r="S1889" s="99">
        <f>IF(AND(D1889&lt;='Product Ratings'!$I$5,D1889&gt;='Product Ratings'!$H$5),'Product Ratings'!$F$5,IF(AND(D1889&lt;='Product Ratings'!$I$6,D1889&gt;='Product Ratings'!$H$6),'Product Ratings'!$F$6,IF(AND(D1889&lt;='Product Ratings'!$I$7,I1889&gt;='Product Ratings'!$H$7),'Product Ratings'!$F$7,IF(AND(D1889&lt;='Product Ratings'!$I$8,D1889&gt;='Product Ratings'!$H$8),'Product Ratings'!$F$8,IF(D1889&gt;='Product Ratings'!$H$9,'Product Ratings'!$F$9)))))</f>
        <v>1</v>
      </c>
      <c r="T1889" s="99">
        <f>IF(AND(O1889&lt;='Product Ratings'!$M$5,O1889&gt;='Product Ratings'!$L$5),'Product Ratings'!$J$5,IF(AND(O1889&lt;='Product Ratings'!$M$6,O1889&gt;='Product Ratings'!$L$6),'Product Ratings'!$J$6,IF(AND(O1889&lt;='Product Ratings'!$M$7,O1889&gt;='Product Ratings'!$L$7),'Product Ratings'!$J$7,IF(AND(O1889&lt;='Product Ratings'!$M$8,O1889&gt;='Product Ratings'!$L$8),'Product Ratings'!$J$8,IF(O1889&gt;='Product Ratings'!$L$9,'Product Ratings'!$J$9)))))</f>
        <v>5</v>
      </c>
      <c r="U1889" s="99" t="b">
        <f>IF(AND(N1889&lt;='Product Ratings'!$R$5,N1889&gt;='Product Ratings'!$Q$5),'Product Ratings'!$O$5,IF(AND(N1889&lt;='Product Ratings'!$R$6,N1889&gt;='Product Ratings'!$Q$6),'Product Ratings'!$O$6,IF(AND(N1889&lt;='Product Ratings'!$R$7,N1889&gt;='Product Ratings'!$Q$7),'Product Ratings'!$O$7,IF(AND(N1889&lt;='Product Ratings'!$R$8,N1889&gt;='Product Ratings'!$Q$8),'Product Ratings'!$O$8,IF(N1889&gt;='Product Ratings'!$Q$9,'Product Ratings'!$O$9)))))</f>
        <v>0</v>
      </c>
      <c r="V1889" s="99" t="b">
        <f>IF(AND(P1889&lt;='Product Ratings'!$V$5,P1889&gt;='Product Ratings'!$U$5),'Product Ratings'!$S$5,IF(AND(P1889&lt;='Product Ratings'!$V$6,P1889&gt;='Product Ratings'!$U$6),'Product Ratings'!$S$6,IF(AND(P1889&lt;='Product Ratings'!$V$7,P1889&gt;='Product Ratings'!$U$7),'Product Ratings'!$S$7,IF(AND(P1889&lt;='Product Ratings'!$V$8,P1889&gt;='Product Ratings'!$U$8),'Product Ratings'!$S$8,IF(P1889&gt;='Product Ratings'!$U$9,'Product Ratings'!$S$9)))))</f>
        <v>0</v>
      </c>
      <c r="W1889" s="135" t="str">
        <f t="shared" si="6"/>
        <v>#REF!</v>
      </c>
      <c r="X1889" s="90"/>
      <c r="Y1889" s="90"/>
      <c r="Z1889" s="90"/>
      <c r="AA1889" s="90"/>
      <c r="AB1889" s="90"/>
    </row>
    <row r="1890" ht="12.75" customHeight="1">
      <c r="A1890" s="87"/>
      <c r="B1890" s="90"/>
      <c r="C1890" s="90"/>
      <c r="D1890" s="126">
        <v>6.0</v>
      </c>
      <c r="E1890" s="127">
        <v>19.04</v>
      </c>
      <c r="F1890" s="128">
        <f t="shared" si="7"/>
        <v>12.376</v>
      </c>
      <c r="G1890" s="129">
        <f t="shared" si="1"/>
        <v>6.664</v>
      </c>
      <c r="H1890" s="130">
        <f t="shared" si="2"/>
        <v>0.35</v>
      </c>
      <c r="I1890" s="131">
        <v>44438.0</v>
      </c>
      <c r="J1890" s="132">
        <v>44474.0</v>
      </c>
      <c r="K1890" s="123"/>
      <c r="L1890" s="90"/>
      <c r="M1890" s="133">
        <f t="shared" si="3"/>
        <v>3.173333333</v>
      </c>
      <c r="N1890" s="99"/>
      <c r="O1890" s="133">
        <f t="shared" si="5"/>
        <v>2.062666667</v>
      </c>
      <c r="P1890" s="137"/>
      <c r="Q1890" s="90"/>
      <c r="R1890" s="99" t="str">
        <f t="shared" si="8"/>
        <v>#REF!</v>
      </c>
      <c r="S1890" s="99">
        <f>IF(AND(D1890&lt;='Product Ratings'!$I$5,D1890&gt;='Product Ratings'!$H$5),'Product Ratings'!$F$5,IF(AND(D1890&lt;='Product Ratings'!$I$6,D1890&gt;='Product Ratings'!$H$6),'Product Ratings'!$F$6,IF(AND(D1890&lt;='Product Ratings'!$I$7,I1890&gt;='Product Ratings'!$H$7),'Product Ratings'!$F$7,IF(AND(D1890&lt;='Product Ratings'!$I$8,D1890&gt;='Product Ratings'!$H$8),'Product Ratings'!$F$8,IF(D1890&gt;='Product Ratings'!$H$9,'Product Ratings'!$F$9)))))</f>
        <v>2</v>
      </c>
      <c r="T1890" s="99">
        <f>IF(AND(O1890&lt;='Product Ratings'!$M$5,O1890&gt;='Product Ratings'!$L$5),'Product Ratings'!$J$5,IF(AND(O1890&lt;='Product Ratings'!$M$6,O1890&gt;='Product Ratings'!$L$6),'Product Ratings'!$J$6,IF(AND(O1890&lt;='Product Ratings'!$M$7,O1890&gt;='Product Ratings'!$L$7),'Product Ratings'!$J$7,IF(AND(O1890&lt;='Product Ratings'!$M$8,O1890&gt;='Product Ratings'!$L$8),'Product Ratings'!$J$8,IF(O1890&gt;='Product Ratings'!$L$9,'Product Ratings'!$J$9)))))</f>
        <v>5</v>
      </c>
      <c r="U1890" s="99" t="b">
        <f>IF(AND(N1890&lt;='Product Ratings'!$R$5,N1890&gt;='Product Ratings'!$Q$5),'Product Ratings'!$O$5,IF(AND(N1890&lt;='Product Ratings'!$R$6,N1890&gt;='Product Ratings'!$Q$6),'Product Ratings'!$O$6,IF(AND(N1890&lt;='Product Ratings'!$R$7,N1890&gt;='Product Ratings'!$Q$7),'Product Ratings'!$O$7,IF(AND(N1890&lt;='Product Ratings'!$R$8,N1890&gt;='Product Ratings'!$Q$8),'Product Ratings'!$O$8,IF(N1890&gt;='Product Ratings'!$Q$9,'Product Ratings'!$O$9)))))</f>
        <v>0</v>
      </c>
      <c r="V1890" s="99" t="b">
        <f>IF(AND(P1890&lt;='Product Ratings'!$V$5,P1890&gt;='Product Ratings'!$U$5),'Product Ratings'!$S$5,IF(AND(P1890&lt;='Product Ratings'!$V$6,P1890&gt;='Product Ratings'!$U$6),'Product Ratings'!$S$6,IF(AND(P1890&lt;='Product Ratings'!$V$7,P1890&gt;='Product Ratings'!$U$7),'Product Ratings'!$S$7,IF(AND(P1890&lt;='Product Ratings'!$V$8,P1890&gt;='Product Ratings'!$U$8),'Product Ratings'!$S$8,IF(P1890&gt;='Product Ratings'!$U$9,'Product Ratings'!$S$9)))))</f>
        <v>0</v>
      </c>
      <c r="W1890" s="135" t="str">
        <f t="shared" si="6"/>
        <v>#REF!</v>
      </c>
      <c r="X1890" s="90"/>
      <c r="Y1890" s="90"/>
      <c r="Z1890" s="90"/>
      <c r="AA1890" s="90"/>
      <c r="AB1890" s="90"/>
    </row>
    <row r="1891" ht="12.75" customHeight="1">
      <c r="A1891" s="87"/>
      <c r="B1891" s="90"/>
      <c r="C1891" s="90"/>
      <c r="D1891" s="126">
        <v>1.0</v>
      </c>
      <c r="E1891" s="127">
        <v>91.3</v>
      </c>
      <c r="F1891" s="128">
        <f t="shared" si="7"/>
        <v>59.345</v>
      </c>
      <c r="G1891" s="129">
        <f t="shared" si="1"/>
        <v>31.955</v>
      </c>
      <c r="H1891" s="130">
        <f t="shared" si="2"/>
        <v>0.35</v>
      </c>
      <c r="I1891" s="131">
        <v>44439.0</v>
      </c>
      <c r="J1891" s="132">
        <v>44475.0</v>
      </c>
      <c r="K1891" s="123"/>
      <c r="L1891" s="90"/>
      <c r="M1891" s="133">
        <f t="shared" si="3"/>
        <v>91.3</v>
      </c>
      <c r="N1891" s="99"/>
      <c r="O1891" s="133">
        <f t="shared" si="5"/>
        <v>59.345</v>
      </c>
      <c r="P1891" s="137"/>
      <c r="Q1891" s="90"/>
      <c r="R1891" s="99" t="str">
        <f t="shared" si="8"/>
        <v>#REF!</v>
      </c>
      <c r="S1891" s="99">
        <f>IF(AND(D1891&lt;='Product Ratings'!$I$5,D1891&gt;='Product Ratings'!$H$5),'Product Ratings'!$F$5,IF(AND(D1891&lt;='Product Ratings'!$I$6,D1891&gt;='Product Ratings'!$H$6),'Product Ratings'!$F$6,IF(AND(D1891&lt;='Product Ratings'!$I$7,I1891&gt;='Product Ratings'!$H$7),'Product Ratings'!$F$7,IF(AND(D1891&lt;='Product Ratings'!$I$8,D1891&gt;='Product Ratings'!$H$8),'Product Ratings'!$F$8,IF(D1891&gt;='Product Ratings'!$H$9,'Product Ratings'!$F$9)))))</f>
        <v>1</v>
      </c>
      <c r="T1891" s="99">
        <f>IF(AND(O1891&lt;='Product Ratings'!$M$5,O1891&gt;='Product Ratings'!$L$5),'Product Ratings'!$J$5,IF(AND(O1891&lt;='Product Ratings'!$M$6,O1891&gt;='Product Ratings'!$L$6),'Product Ratings'!$J$6,IF(AND(O1891&lt;='Product Ratings'!$M$7,O1891&gt;='Product Ratings'!$L$7),'Product Ratings'!$J$7,IF(AND(O1891&lt;='Product Ratings'!$M$8,O1891&gt;='Product Ratings'!$L$8),'Product Ratings'!$J$8,IF(O1891&gt;='Product Ratings'!$L$9,'Product Ratings'!$J$9)))))</f>
        <v>3</v>
      </c>
      <c r="U1891" s="99" t="b">
        <f>IF(AND(N1891&lt;='Product Ratings'!$R$5,N1891&gt;='Product Ratings'!$Q$5),'Product Ratings'!$O$5,IF(AND(N1891&lt;='Product Ratings'!$R$6,N1891&gt;='Product Ratings'!$Q$6),'Product Ratings'!$O$6,IF(AND(N1891&lt;='Product Ratings'!$R$7,N1891&gt;='Product Ratings'!$Q$7),'Product Ratings'!$O$7,IF(AND(N1891&lt;='Product Ratings'!$R$8,N1891&gt;='Product Ratings'!$Q$8),'Product Ratings'!$O$8,IF(N1891&gt;='Product Ratings'!$Q$9,'Product Ratings'!$O$9)))))</f>
        <v>0</v>
      </c>
      <c r="V1891" s="99" t="b">
        <f>IF(AND(P1891&lt;='Product Ratings'!$V$5,P1891&gt;='Product Ratings'!$U$5),'Product Ratings'!$S$5,IF(AND(P1891&lt;='Product Ratings'!$V$6,P1891&gt;='Product Ratings'!$U$6),'Product Ratings'!$S$6,IF(AND(P1891&lt;='Product Ratings'!$V$7,P1891&gt;='Product Ratings'!$U$7),'Product Ratings'!$S$7,IF(AND(P1891&lt;='Product Ratings'!$V$8,P1891&gt;='Product Ratings'!$U$8),'Product Ratings'!$S$8,IF(P1891&gt;='Product Ratings'!$U$9,'Product Ratings'!$S$9)))))</f>
        <v>0</v>
      </c>
      <c r="W1891" s="135" t="str">
        <f t="shared" si="6"/>
        <v>#REF!</v>
      </c>
      <c r="X1891" s="90"/>
      <c r="Y1891" s="90"/>
      <c r="Z1891" s="90"/>
      <c r="AA1891" s="90"/>
      <c r="AB1891" s="90"/>
    </row>
    <row r="1892" ht="12.75" customHeight="1">
      <c r="A1892" s="87"/>
      <c r="B1892" s="90"/>
      <c r="C1892" s="90"/>
      <c r="D1892" s="126">
        <v>2.0</v>
      </c>
      <c r="E1892" s="127">
        <v>1493.28</v>
      </c>
      <c r="F1892" s="128">
        <f t="shared" si="7"/>
        <v>970.632</v>
      </c>
      <c r="G1892" s="129">
        <f t="shared" si="1"/>
        <v>522.648</v>
      </c>
      <c r="H1892" s="130">
        <f t="shared" si="2"/>
        <v>0.35</v>
      </c>
      <c r="I1892" s="131">
        <v>44440.0</v>
      </c>
      <c r="J1892" s="132">
        <v>44476.0</v>
      </c>
      <c r="K1892" s="123"/>
      <c r="L1892" s="90"/>
      <c r="M1892" s="133">
        <f t="shared" si="3"/>
        <v>746.64</v>
      </c>
      <c r="N1892" s="99"/>
      <c r="O1892" s="133">
        <f t="shared" si="5"/>
        <v>485.316</v>
      </c>
      <c r="P1892" s="137"/>
      <c r="Q1892" s="90"/>
      <c r="R1892" s="99" t="str">
        <f t="shared" si="8"/>
        <v>#REF!</v>
      </c>
      <c r="S1892" s="99">
        <f>IF(AND(D1892&lt;='Product Ratings'!$I$5,D1892&gt;='Product Ratings'!$H$5),'Product Ratings'!$F$5,IF(AND(D1892&lt;='Product Ratings'!$I$6,D1892&gt;='Product Ratings'!$H$6),'Product Ratings'!$F$6,IF(AND(D1892&lt;='Product Ratings'!$I$7,I1892&gt;='Product Ratings'!$H$7),'Product Ratings'!$F$7,IF(AND(D1892&lt;='Product Ratings'!$I$8,D1892&gt;='Product Ratings'!$H$8),'Product Ratings'!$F$8,IF(D1892&gt;='Product Ratings'!$H$9,'Product Ratings'!$F$9)))))</f>
        <v>1</v>
      </c>
      <c r="T1892" s="99">
        <f>IF(AND(O1892&lt;='Product Ratings'!$M$5,O1892&gt;='Product Ratings'!$L$5),'Product Ratings'!$J$5,IF(AND(O1892&lt;='Product Ratings'!$M$6,O1892&gt;='Product Ratings'!$L$6),'Product Ratings'!$J$6,IF(AND(O1892&lt;='Product Ratings'!$M$7,O1892&gt;='Product Ratings'!$L$7),'Product Ratings'!$J$7,IF(AND(O1892&lt;='Product Ratings'!$M$8,O1892&gt;='Product Ratings'!$L$8),'Product Ratings'!$J$8,IF(O1892&gt;='Product Ratings'!$L$9,'Product Ratings'!$J$9)))))</f>
        <v>1</v>
      </c>
      <c r="U1892" s="99" t="b">
        <f>IF(AND(N1892&lt;='Product Ratings'!$R$5,N1892&gt;='Product Ratings'!$Q$5),'Product Ratings'!$O$5,IF(AND(N1892&lt;='Product Ratings'!$R$6,N1892&gt;='Product Ratings'!$Q$6),'Product Ratings'!$O$6,IF(AND(N1892&lt;='Product Ratings'!$R$7,N1892&gt;='Product Ratings'!$Q$7),'Product Ratings'!$O$7,IF(AND(N1892&lt;='Product Ratings'!$R$8,N1892&gt;='Product Ratings'!$Q$8),'Product Ratings'!$O$8,IF(N1892&gt;='Product Ratings'!$Q$9,'Product Ratings'!$O$9)))))</f>
        <v>0</v>
      </c>
      <c r="V1892" s="99" t="b">
        <f>IF(AND(P1892&lt;='Product Ratings'!$V$5,P1892&gt;='Product Ratings'!$U$5),'Product Ratings'!$S$5,IF(AND(P1892&lt;='Product Ratings'!$V$6,P1892&gt;='Product Ratings'!$U$6),'Product Ratings'!$S$6,IF(AND(P1892&lt;='Product Ratings'!$V$7,P1892&gt;='Product Ratings'!$U$7),'Product Ratings'!$S$7,IF(AND(P1892&lt;='Product Ratings'!$V$8,P1892&gt;='Product Ratings'!$U$8),'Product Ratings'!$S$8,IF(P1892&gt;='Product Ratings'!$U$9,'Product Ratings'!$S$9)))))</f>
        <v>0</v>
      </c>
      <c r="W1892" s="135" t="str">
        <f t="shared" si="6"/>
        <v>#REF!</v>
      </c>
      <c r="X1892" s="90"/>
      <c r="Y1892" s="90"/>
      <c r="Z1892" s="90"/>
      <c r="AA1892" s="90"/>
      <c r="AB1892" s="90"/>
    </row>
    <row r="1893" ht="12.75" customHeight="1">
      <c r="A1893" s="87"/>
      <c r="B1893" s="90"/>
      <c r="C1893" s="90"/>
      <c r="D1893" s="126">
        <v>3.0</v>
      </c>
      <c r="E1893" s="127">
        <v>23.22</v>
      </c>
      <c r="F1893" s="128">
        <f t="shared" si="7"/>
        <v>15.093</v>
      </c>
      <c r="G1893" s="129">
        <f t="shared" si="1"/>
        <v>8.127</v>
      </c>
      <c r="H1893" s="130">
        <f t="shared" si="2"/>
        <v>0.35</v>
      </c>
      <c r="I1893" s="131">
        <v>44441.0</v>
      </c>
      <c r="J1893" s="132">
        <v>44477.0</v>
      </c>
      <c r="K1893" s="123"/>
      <c r="L1893" s="90"/>
      <c r="M1893" s="133">
        <f t="shared" si="3"/>
        <v>7.74</v>
      </c>
      <c r="N1893" s="99"/>
      <c r="O1893" s="133">
        <f t="shared" si="5"/>
        <v>5.031</v>
      </c>
      <c r="P1893" s="137"/>
      <c r="Q1893" s="90"/>
      <c r="R1893" s="99" t="str">
        <f t="shared" si="8"/>
        <v>#REF!</v>
      </c>
      <c r="S1893" s="99">
        <f>IF(AND(D1893&lt;='Product Ratings'!$I$5,D1893&gt;='Product Ratings'!$H$5),'Product Ratings'!$F$5,IF(AND(D1893&lt;='Product Ratings'!$I$6,D1893&gt;='Product Ratings'!$H$6),'Product Ratings'!$F$6,IF(AND(D1893&lt;='Product Ratings'!$I$7,I1893&gt;='Product Ratings'!$H$7),'Product Ratings'!$F$7,IF(AND(D1893&lt;='Product Ratings'!$I$8,D1893&gt;='Product Ratings'!$H$8),'Product Ratings'!$F$8,IF(D1893&gt;='Product Ratings'!$H$9,'Product Ratings'!$F$9)))))</f>
        <v>1</v>
      </c>
      <c r="T1893" s="99">
        <f>IF(AND(O1893&lt;='Product Ratings'!$M$5,O1893&gt;='Product Ratings'!$L$5),'Product Ratings'!$J$5,IF(AND(O1893&lt;='Product Ratings'!$M$6,O1893&gt;='Product Ratings'!$L$6),'Product Ratings'!$J$6,IF(AND(O1893&lt;='Product Ratings'!$M$7,O1893&gt;='Product Ratings'!$L$7),'Product Ratings'!$J$7,IF(AND(O1893&lt;='Product Ratings'!$M$8,O1893&gt;='Product Ratings'!$L$8),'Product Ratings'!$J$8,IF(O1893&gt;='Product Ratings'!$L$9,'Product Ratings'!$J$9)))))</f>
        <v>5</v>
      </c>
      <c r="U1893" s="99" t="b">
        <f>IF(AND(N1893&lt;='Product Ratings'!$R$5,N1893&gt;='Product Ratings'!$Q$5),'Product Ratings'!$O$5,IF(AND(N1893&lt;='Product Ratings'!$R$6,N1893&gt;='Product Ratings'!$Q$6),'Product Ratings'!$O$6,IF(AND(N1893&lt;='Product Ratings'!$R$7,N1893&gt;='Product Ratings'!$Q$7),'Product Ratings'!$O$7,IF(AND(N1893&lt;='Product Ratings'!$R$8,N1893&gt;='Product Ratings'!$Q$8),'Product Ratings'!$O$8,IF(N1893&gt;='Product Ratings'!$Q$9,'Product Ratings'!$O$9)))))</f>
        <v>0</v>
      </c>
      <c r="V1893" s="99" t="b">
        <f>IF(AND(P1893&lt;='Product Ratings'!$V$5,P1893&gt;='Product Ratings'!$U$5),'Product Ratings'!$S$5,IF(AND(P1893&lt;='Product Ratings'!$V$6,P1893&gt;='Product Ratings'!$U$6),'Product Ratings'!$S$6,IF(AND(P1893&lt;='Product Ratings'!$V$7,P1893&gt;='Product Ratings'!$U$7),'Product Ratings'!$S$7,IF(AND(P1893&lt;='Product Ratings'!$V$8,P1893&gt;='Product Ratings'!$U$8),'Product Ratings'!$S$8,IF(P1893&gt;='Product Ratings'!$U$9,'Product Ratings'!$S$9)))))</f>
        <v>0</v>
      </c>
      <c r="W1893" s="135" t="str">
        <f t="shared" si="6"/>
        <v>#REF!</v>
      </c>
      <c r="X1893" s="90"/>
      <c r="Y1893" s="90"/>
      <c r="Z1893" s="90"/>
      <c r="AA1893" s="90"/>
      <c r="AB1893" s="90"/>
    </row>
    <row r="1894" ht="12.75" customHeight="1">
      <c r="A1894" s="87"/>
      <c r="B1894" s="90"/>
      <c r="C1894" s="90"/>
      <c r="D1894" s="126">
        <v>4.0</v>
      </c>
      <c r="E1894" s="127">
        <v>12.0</v>
      </c>
      <c r="F1894" s="128">
        <f t="shared" si="7"/>
        <v>7.8</v>
      </c>
      <c r="G1894" s="129">
        <f t="shared" si="1"/>
        <v>4.2</v>
      </c>
      <c r="H1894" s="130">
        <f t="shared" si="2"/>
        <v>0.35</v>
      </c>
      <c r="I1894" s="131">
        <v>44442.0</v>
      </c>
      <c r="J1894" s="132">
        <v>44478.0</v>
      </c>
      <c r="K1894" s="123"/>
      <c r="L1894" s="90"/>
      <c r="M1894" s="133">
        <f t="shared" si="3"/>
        <v>3</v>
      </c>
      <c r="N1894" s="99"/>
      <c r="O1894" s="133">
        <f t="shared" si="5"/>
        <v>1.95</v>
      </c>
      <c r="P1894" s="137"/>
      <c r="Q1894" s="90"/>
      <c r="R1894" s="99" t="str">
        <f t="shared" si="8"/>
        <v>#REF!</v>
      </c>
      <c r="S1894" s="99">
        <f>IF(AND(D1894&lt;='Product Ratings'!$I$5,D1894&gt;='Product Ratings'!$H$5),'Product Ratings'!$F$5,IF(AND(D1894&lt;='Product Ratings'!$I$6,D1894&gt;='Product Ratings'!$H$6),'Product Ratings'!$F$6,IF(AND(D1894&lt;='Product Ratings'!$I$7,I1894&gt;='Product Ratings'!$H$7),'Product Ratings'!$F$7,IF(AND(D1894&lt;='Product Ratings'!$I$8,D1894&gt;='Product Ratings'!$H$8),'Product Ratings'!$F$8,IF(D1894&gt;='Product Ratings'!$H$9,'Product Ratings'!$F$9)))))</f>
        <v>1</v>
      </c>
      <c r="T1894" s="99">
        <f>IF(AND(O1894&lt;='Product Ratings'!$M$5,O1894&gt;='Product Ratings'!$L$5),'Product Ratings'!$J$5,IF(AND(O1894&lt;='Product Ratings'!$M$6,O1894&gt;='Product Ratings'!$L$6),'Product Ratings'!$J$6,IF(AND(O1894&lt;='Product Ratings'!$M$7,O1894&gt;='Product Ratings'!$L$7),'Product Ratings'!$J$7,IF(AND(O1894&lt;='Product Ratings'!$M$8,O1894&gt;='Product Ratings'!$L$8),'Product Ratings'!$J$8,IF(O1894&gt;='Product Ratings'!$L$9,'Product Ratings'!$J$9)))))</f>
        <v>5</v>
      </c>
      <c r="U1894" s="99" t="b">
        <f>IF(AND(N1894&lt;='Product Ratings'!$R$5,N1894&gt;='Product Ratings'!$Q$5),'Product Ratings'!$O$5,IF(AND(N1894&lt;='Product Ratings'!$R$6,N1894&gt;='Product Ratings'!$Q$6),'Product Ratings'!$O$6,IF(AND(N1894&lt;='Product Ratings'!$R$7,N1894&gt;='Product Ratings'!$Q$7),'Product Ratings'!$O$7,IF(AND(N1894&lt;='Product Ratings'!$R$8,N1894&gt;='Product Ratings'!$Q$8),'Product Ratings'!$O$8,IF(N1894&gt;='Product Ratings'!$Q$9,'Product Ratings'!$O$9)))))</f>
        <v>0</v>
      </c>
      <c r="V1894" s="99" t="b">
        <f>IF(AND(P1894&lt;='Product Ratings'!$V$5,P1894&gt;='Product Ratings'!$U$5),'Product Ratings'!$S$5,IF(AND(P1894&lt;='Product Ratings'!$V$6,P1894&gt;='Product Ratings'!$U$6),'Product Ratings'!$S$6,IF(AND(P1894&lt;='Product Ratings'!$V$7,P1894&gt;='Product Ratings'!$U$7),'Product Ratings'!$S$7,IF(AND(P1894&lt;='Product Ratings'!$V$8,P1894&gt;='Product Ratings'!$U$8),'Product Ratings'!$S$8,IF(P1894&gt;='Product Ratings'!$U$9,'Product Ratings'!$S$9)))))</f>
        <v>0</v>
      </c>
      <c r="W1894" s="135" t="str">
        <f t="shared" si="6"/>
        <v>#REF!</v>
      </c>
      <c r="X1894" s="90"/>
      <c r="Y1894" s="90"/>
      <c r="Z1894" s="90"/>
      <c r="AA1894" s="90"/>
      <c r="AB1894" s="90"/>
    </row>
    <row r="1895" ht="12.75" customHeight="1">
      <c r="A1895" s="87"/>
      <c r="B1895" s="90"/>
      <c r="C1895" s="90"/>
      <c r="D1895" s="126">
        <v>5.0</v>
      </c>
      <c r="E1895" s="127">
        <v>133.91</v>
      </c>
      <c r="F1895" s="128">
        <f t="shared" si="7"/>
        <v>87.0415</v>
      </c>
      <c r="G1895" s="129">
        <f t="shared" si="1"/>
        <v>46.8685</v>
      </c>
      <c r="H1895" s="130">
        <f t="shared" si="2"/>
        <v>0.35</v>
      </c>
      <c r="I1895" s="131">
        <v>44443.0</v>
      </c>
      <c r="J1895" s="132">
        <v>44479.0</v>
      </c>
      <c r="K1895" s="123"/>
      <c r="L1895" s="90"/>
      <c r="M1895" s="133">
        <f t="shared" si="3"/>
        <v>26.782</v>
      </c>
      <c r="N1895" s="99"/>
      <c r="O1895" s="133">
        <f t="shared" si="5"/>
        <v>17.4083</v>
      </c>
      <c r="P1895" s="137"/>
      <c r="Q1895" s="90"/>
      <c r="R1895" s="99" t="str">
        <f t="shared" si="8"/>
        <v>#REF!</v>
      </c>
      <c r="S1895" s="99">
        <f>IF(AND(D1895&lt;='Product Ratings'!$I$5,D1895&gt;='Product Ratings'!$H$5),'Product Ratings'!$F$5,IF(AND(D1895&lt;='Product Ratings'!$I$6,D1895&gt;='Product Ratings'!$H$6),'Product Ratings'!$F$6,IF(AND(D1895&lt;='Product Ratings'!$I$7,I1895&gt;='Product Ratings'!$H$7),'Product Ratings'!$F$7,IF(AND(D1895&lt;='Product Ratings'!$I$8,D1895&gt;='Product Ratings'!$H$8),'Product Ratings'!$F$8,IF(D1895&gt;='Product Ratings'!$H$9,'Product Ratings'!$F$9)))))</f>
        <v>1</v>
      </c>
      <c r="T1895" s="99">
        <f>IF(AND(O1895&lt;='Product Ratings'!$M$5,O1895&gt;='Product Ratings'!$L$5),'Product Ratings'!$J$5,IF(AND(O1895&lt;='Product Ratings'!$M$6,O1895&gt;='Product Ratings'!$L$6),'Product Ratings'!$J$6,IF(AND(O1895&lt;='Product Ratings'!$M$7,O1895&gt;='Product Ratings'!$L$7),'Product Ratings'!$J$7,IF(AND(O1895&lt;='Product Ratings'!$M$8,O1895&gt;='Product Ratings'!$L$8),'Product Ratings'!$J$8,IF(O1895&gt;='Product Ratings'!$L$9,'Product Ratings'!$J$9)))))</f>
        <v>5</v>
      </c>
      <c r="U1895" s="99" t="b">
        <f>IF(AND(N1895&lt;='Product Ratings'!$R$5,N1895&gt;='Product Ratings'!$Q$5),'Product Ratings'!$O$5,IF(AND(N1895&lt;='Product Ratings'!$R$6,N1895&gt;='Product Ratings'!$Q$6),'Product Ratings'!$O$6,IF(AND(N1895&lt;='Product Ratings'!$R$7,N1895&gt;='Product Ratings'!$Q$7),'Product Ratings'!$O$7,IF(AND(N1895&lt;='Product Ratings'!$R$8,N1895&gt;='Product Ratings'!$Q$8),'Product Ratings'!$O$8,IF(N1895&gt;='Product Ratings'!$Q$9,'Product Ratings'!$O$9)))))</f>
        <v>0</v>
      </c>
      <c r="V1895" s="99" t="b">
        <f>IF(AND(P1895&lt;='Product Ratings'!$V$5,P1895&gt;='Product Ratings'!$U$5),'Product Ratings'!$S$5,IF(AND(P1895&lt;='Product Ratings'!$V$6,P1895&gt;='Product Ratings'!$U$6),'Product Ratings'!$S$6,IF(AND(P1895&lt;='Product Ratings'!$V$7,P1895&gt;='Product Ratings'!$U$7),'Product Ratings'!$S$7,IF(AND(P1895&lt;='Product Ratings'!$V$8,P1895&gt;='Product Ratings'!$U$8),'Product Ratings'!$S$8,IF(P1895&gt;='Product Ratings'!$U$9,'Product Ratings'!$S$9)))))</f>
        <v>0</v>
      </c>
      <c r="W1895" s="135" t="str">
        <f t="shared" si="6"/>
        <v>#REF!</v>
      </c>
      <c r="X1895" s="90"/>
      <c r="Y1895" s="90"/>
      <c r="Z1895" s="90"/>
      <c r="AA1895" s="90"/>
      <c r="AB1895" s="90"/>
    </row>
    <row r="1896" ht="12.75" customHeight="1">
      <c r="A1896" s="87"/>
      <c r="B1896" s="90"/>
      <c r="C1896" s="90"/>
      <c r="D1896" s="126">
        <v>6.0</v>
      </c>
      <c r="E1896" s="127">
        <v>102.61</v>
      </c>
      <c r="F1896" s="128">
        <f t="shared" si="7"/>
        <v>66.6965</v>
      </c>
      <c r="G1896" s="129">
        <f t="shared" si="1"/>
        <v>35.9135</v>
      </c>
      <c r="H1896" s="130">
        <f t="shared" si="2"/>
        <v>0.35</v>
      </c>
      <c r="I1896" s="131">
        <v>44444.0</v>
      </c>
      <c r="J1896" s="132">
        <v>44480.0</v>
      </c>
      <c r="K1896" s="123"/>
      <c r="L1896" s="90"/>
      <c r="M1896" s="133">
        <f t="shared" si="3"/>
        <v>17.10166667</v>
      </c>
      <c r="N1896" s="99"/>
      <c r="O1896" s="133">
        <f t="shared" si="5"/>
        <v>11.11608333</v>
      </c>
      <c r="P1896" s="137"/>
      <c r="Q1896" s="90"/>
      <c r="R1896" s="99" t="str">
        <f t="shared" si="8"/>
        <v>#REF!</v>
      </c>
      <c r="S1896" s="99">
        <f>IF(AND(D1896&lt;='Product Ratings'!$I$5,D1896&gt;='Product Ratings'!$H$5),'Product Ratings'!$F$5,IF(AND(D1896&lt;='Product Ratings'!$I$6,D1896&gt;='Product Ratings'!$H$6),'Product Ratings'!$F$6,IF(AND(D1896&lt;='Product Ratings'!$I$7,I1896&gt;='Product Ratings'!$H$7),'Product Ratings'!$F$7,IF(AND(D1896&lt;='Product Ratings'!$I$8,D1896&gt;='Product Ratings'!$H$8),'Product Ratings'!$F$8,IF(D1896&gt;='Product Ratings'!$H$9,'Product Ratings'!$F$9)))))</f>
        <v>2</v>
      </c>
      <c r="T1896" s="99">
        <f>IF(AND(O1896&lt;='Product Ratings'!$M$5,O1896&gt;='Product Ratings'!$L$5),'Product Ratings'!$J$5,IF(AND(O1896&lt;='Product Ratings'!$M$6,O1896&gt;='Product Ratings'!$L$6),'Product Ratings'!$J$6,IF(AND(O1896&lt;='Product Ratings'!$M$7,O1896&gt;='Product Ratings'!$L$7),'Product Ratings'!$J$7,IF(AND(O1896&lt;='Product Ratings'!$M$8,O1896&gt;='Product Ratings'!$L$8),'Product Ratings'!$J$8,IF(O1896&gt;='Product Ratings'!$L$9,'Product Ratings'!$J$9)))))</f>
        <v>5</v>
      </c>
      <c r="U1896" s="99" t="b">
        <f>IF(AND(N1896&lt;='Product Ratings'!$R$5,N1896&gt;='Product Ratings'!$Q$5),'Product Ratings'!$O$5,IF(AND(N1896&lt;='Product Ratings'!$R$6,N1896&gt;='Product Ratings'!$Q$6),'Product Ratings'!$O$6,IF(AND(N1896&lt;='Product Ratings'!$R$7,N1896&gt;='Product Ratings'!$Q$7),'Product Ratings'!$O$7,IF(AND(N1896&lt;='Product Ratings'!$R$8,N1896&gt;='Product Ratings'!$Q$8),'Product Ratings'!$O$8,IF(N1896&gt;='Product Ratings'!$Q$9,'Product Ratings'!$O$9)))))</f>
        <v>0</v>
      </c>
      <c r="V1896" s="99" t="b">
        <f>IF(AND(P1896&lt;='Product Ratings'!$V$5,P1896&gt;='Product Ratings'!$U$5),'Product Ratings'!$S$5,IF(AND(P1896&lt;='Product Ratings'!$V$6,P1896&gt;='Product Ratings'!$U$6),'Product Ratings'!$S$6,IF(AND(P1896&lt;='Product Ratings'!$V$7,P1896&gt;='Product Ratings'!$U$7),'Product Ratings'!$S$7,IF(AND(P1896&lt;='Product Ratings'!$V$8,P1896&gt;='Product Ratings'!$U$8),'Product Ratings'!$S$8,IF(P1896&gt;='Product Ratings'!$U$9,'Product Ratings'!$S$9)))))</f>
        <v>0</v>
      </c>
      <c r="W1896" s="135" t="str">
        <f t="shared" si="6"/>
        <v>#REF!</v>
      </c>
      <c r="X1896" s="90"/>
      <c r="Y1896" s="90"/>
      <c r="Z1896" s="90"/>
      <c r="AA1896" s="90"/>
      <c r="AB1896" s="90"/>
    </row>
    <row r="1897" ht="12.75" customHeight="1">
      <c r="A1897" s="87"/>
      <c r="B1897" s="90"/>
      <c r="C1897" s="90"/>
      <c r="D1897" s="126">
        <v>1.0</v>
      </c>
      <c r="E1897" s="127">
        <v>154.35</v>
      </c>
      <c r="F1897" s="128">
        <f t="shared" si="7"/>
        <v>100.3275</v>
      </c>
      <c r="G1897" s="129">
        <f t="shared" si="1"/>
        <v>54.0225</v>
      </c>
      <c r="H1897" s="130">
        <f t="shared" si="2"/>
        <v>0.35</v>
      </c>
      <c r="I1897" s="131">
        <v>44445.0</v>
      </c>
      <c r="J1897" s="132">
        <v>44481.0</v>
      </c>
      <c r="K1897" s="123"/>
      <c r="L1897" s="90"/>
      <c r="M1897" s="133">
        <f t="shared" si="3"/>
        <v>154.35</v>
      </c>
      <c r="N1897" s="99"/>
      <c r="O1897" s="133">
        <f t="shared" si="5"/>
        <v>100.3275</v>
      </c>
      <c r="P1897" s="137"/>
      <c r="Q1897" s="90"/>
      <c r="R1897" s="99" t="str">
        <f t="shared" si="8"/>
        <v>#REF!</v>
      </c>
      <c r="S1897" s="99">
        <f>IF(AND(D1897&lt;='Product Ratings'!$I$5,D1897&gt;='Product Ratings'!$H$5),'Product Ratings'!$F$5,IF(AND(D1897&lt;='Product Ratings'!$I$6,D1897&gt;='Product Ratings'!$H$6),'Product Ratings'!$F$6,IF(AND(D1897&lt;='Product Ratings'!$I$7,I1897&gt;='Product Ratings'!$H$7),'Product Ratings'!$F$7,IF(AND(D1897&lt;='Product Ratings'!$I$8,D1897&gt;='Product Ratings'!$H$8),'Product Ratings'!$F$8,IF(D1897&gt;='Product Ratings'!$H$9,'Product Ratings'!$F$9)))))</f>
        <v>1</v>
      </c>
      <c r="T1897" s="99">
        <f>IF(AND(O1897&lt;='Product Ratings'!$M$5,O1897&gt;='Product Ratings'!$L$5),'Product Ratings'!$J$5,IF(AND(O1897&lt;='Product Ratings'!$M$6,O1897&gt;='Product Ratings'!$L$6),'Product Ratings'!$J$6,IF(AND(O1897&lt;='Product Ratings'!$M$7,O1897&gt;='Product Ratings'!$L$7),'Product Ratings'!$J$7,IF(AND(O1897&lt;='Product Ratings'!$M$8,O1897&gt;='Product Ratings'!$L$8),'Product Ratings'!$J$8,IF(O1897&gt;='Product Ratings'!$L$9,'Product Ratings'!$J$9)))))</f>
        <v>2</v>
      </c>
      <c r="U1897" s="99" t="b">
        <f>IF(AND(N1897&lt;='Product Ratings'!$R$5,N1897&gt;='Product Ratings'!$Q$5),'Product Ratings'!$O$5,IF(AND(N1897&lt;='Product Ratings'!$R$6,N1897&gt;='Product Ratings'!$Q$6),'Product Ratings'!$O$6,IF(AND(N1897&lt;='Product Ratings'!$R$7,N1897&gt;='Product Ratings'!$Q$7),'Product Ratings'!$O$7,IF(AND(N1897&lt;='Product Ratings'!$R$8,N1897&gt;='Product Ratings'!$Q$8),'Product Ratings'!$O$8,IF(N1897&gt;='Product Ratings'!$Q$9,'Product Ratings'!$O$9)))))</f>
        <v>0</v>
      </c>
      <c r="V1897" s="99" t="b">
        <f>IF(AND(P1897&lt;='Product Ratings'!$V$5,P1897&gt;='Product Ratings'!$U$5),'Product Ratings'!$S$5,IF(AND(P1897&lt;='Product Ratings'!$V$6,P1897&gt;='Product Ratings'!$U$6),'Product Ratings'!$S$6,IF(AND(P1897&lt;='Product Ratings'!$V$7,P1897&gt;='Product Ratings'!$U$7),'Product Ratings'!$S$7,IF(AND(P1897&lt;='Product Ratings'!$V$8,P1897&gt;='Product Ratings'!$U$8),'Product Ratings'!$S$8,IF(P1897&gt;='Product Ratings'!$U$9,'Product Ratings'!$S$9)))))</f>
        <v>0</v>
      </c>
      <c r="W1897" s="135" t="str">
        <f t="shared" si="6"/>
        <v>#REF!</v>
      </c>
      <c r="X1897" s="90"/>
      <c r="Y1897" s="90"/>
      <c r="Z1897" s="90"/>
      <c r="AA1897" s="90"/>
      <c r="AB1897" s="90"/>
    </row>
    <row r="1898" ht="12.75" customHeight="1">
      <c r="A1898" s="87"/>
      <c r="B1898" s="90"/>
      <c r="C1898" s="90"/>
      <c r="D1898" s="126">
        <v>2.0</v>
      </c>
      <c r="E1898" s="127">
        <v>50.78</v>
      </c>
      <c r="F1898" s="128">
        <f t="shared" si="7"/>
        <v>33.007</v>
      </c>
      <c r="G1898" s="129">
        <f t="shared" si="1"/>
        <v>17.773</v>
      </c>
      <c r="H1898" s="130">
        <f t="shared" si="2"/>
        <v>0.35</v>
      </c>
      <c r="I1898" s="131">
        <v>44446.0</v>
      </c>
      <c r="J1898" s="132">
        <v>44482.0</v>
      </c>
      <c r="K1898" s="123"/>
      <c r="L1898" s="90"/>
      <c r="M1898" s="133">
        <f t="shared" si="3"/>
        <v>25.39</v>
      </c>
      <c r="N1898" s="99"/>
      <c r="O1898" s="133">
        <f t="shared" si="5"/>
        <v>16.5035</v>
      </c>
      <c r="P1898" s="137"/>
      <c r="Q1898" s="90"/>
      <c r="R1898" s="99" t="str">
        <f t="shared" si="8"/>
        <v>#REF!</v>
      </c>
      <c r="S1898" s="99">
        <f>IF(AND(D1898&lt;='Product Ratings'!$I$5,D1898&gt;='Product Ratings'!$H$5),'Product Ratings'!$F$5,IF(AND(D1898&lt;='Product Ratings'!$I$6,D1898&gt;='Product Ratings'!$H$6),'Product Ratings'!$F$6,IF(AND(D1898&lt;='Product Ratings'!$I$7,I1898&gt;='Product Ratings'!$H$7),'Product Ratings'!$F$7,IF(AND(D1898&lt;='Product Ratings'!$I$8,D1898&gt;='Product Ratings'!$H$8),'Product Ratings'!$F$8,IF(D1898&gt;='Product Ratings'!$H$9,'Product Ratings'!$F$9)))))</f>
        <v>1</v>
      </c>
      <c r="T1898" s="99">
        <f>IF(AND(O1898&lt;='Product Ratings'!$M$5,O1898&gt;='Product Ratings'!$L$5),'Product Ratings'!$J$5,IF(AND(O1898&lt;='Product Ratings'!$M$6,O1898&gt;='Product Ratings'!$L$6),'Product Ratings'!$J$6,IF(AND(O1898&lt;='Product Ratings'!$M$7,O1898&gt;='Product Ratings'!$L$7),'Product Ratings'!$J$7,IF(AND(O1898&lt;='Product Ratings'!$M$8,O1898&gt;='Product Ratings'!$L$8),'Product Ratings'!$J$8,IF(O1898&gt;='Product Ratings'!$L$9,'Product Ratings'!$J$9)))))</f>
        <v>5</v>
      </c>
      <c r="U1898" s="99" t="b">
        <f>IF(AND(N1898&lt;='Product Ratings'!$R$5,N1898&gt;='Product Ratings'!$Q$5),'Product Ratings'!$O$5,IF(AND(N1898&lt;='Product Ratings'!$R$6,N1898&gt;='Product Ratings'!$Q$6),'Product Ratings'!$O$6,IF(AND(N1898&lt;='Product Ratings'!$R$7,N1898&gt;='Product Ratings'!$Q$7),'Product Ratings'!$O$7,IF(AND(N1898&lt;='Product Ratings'!$R$8,N1898&gt;='Product Ratings'!$Q$8),'Product Ratings'!$O$8,IF(N1898&gt;='Product Ratings'!$Q$9,'Product Ratings'!$O$9)))))</f>
        <v>0</v>
      </c>
      <c r="V1898" s="99" t="b">
        <f>IF(AND(P1898&lt;='Product Ratings'!$V$5,P1898&gt;='Product Ratings'!$U$5),'Product Ratings'!$S$5,IF(AND(P1898&lt;='Product Ratings'!$V$6,P1898&gt;='Product Ratings'!$U$6),'Product Ratings'!$S$6,IF(AND(P1898&lt;='Product Ratings'!$V$7,P1898&gt;='Product Ratings'!$U$7),'Product Ratings'!$S$7,IF(AND(P1898&lt;='Product Ratings'!$V$8,P1898&gt;='Product Ratings'!$U$8),'Product Ratings'!$S$8,IF(P1898&gt;='Product Ratings'!$U$9,'Product Ratings'!$S$9)))))</f>
        <v>0</v>
      </c>
      <c r="W1898" s="135" t="str">
        <f t="shared" si="6"/>
        <v>#REF!</v>
      </c>
      <c r="X1898" s="90"/>
      <c r="Y1898" s="90"/>
      <c r="Z1898" s="90"/>
      <c r="AA1898" s="90"/>
      <c r="AB1898" s="90"/>
    </row>
    <row r="1899" ht="12.75" customHeight="1">
      <c r="A1899" s="87"/>
      <c r="B1899" s="90"/>
      <c r="C1899" s="90"/>
      <c r="D1899" s="126">
        <v>3.0</v>
      </c>
      <c r="E1899" s="127">
        <v>410.93</v>
      </c>
      <c r="F1899" s="128">
        <f t="shared" si="7"/>
        <v>267.1045</v>
      </c>
      <c r="G1899" s="129">
        <f t="shared" si="1"/>
        <v>143.8255</v>
      </c>
      <c r="H1899" s="130">
        <f t="shared" si="2"/>
        <v>0.35</v>
      </c>
      <c r="I1899" s="131">
        <v>44447.0</v>
      </c>
      <c r="J1899" s="132">
        <v>44483.0</v>
      </c>
      <c r="K1899" s="123"/>
      <c r="L1899" s="90"/>
      <c r="M1899" s="133">
        <f t="shared" si="3"/>
        <v>136.9766667</v>
      </c>
      <c r="N1899" s="99"/>
      <c r="O1899" s="133">
        <f t="shared" si="5"/>
        <v>89.03483333</v>
      </c>
      <c r="P1899" s="137"/>
      <c r="Q1899" s="90"/>
      <c r="R1899" s="99" t="str">
        <f t="shared" si="8"/>
        <v>#REF!</v>
      </c>
      <c r="S1899" s="99">
        <f>IF(AND(D1899&lt;='Product Ratings'!$I$5,D1899&gt;='Product Ratings'!$H$5),'Product Ratings'!$F$5,IF(AND(D1899&lt;='Product Ratings'!$I$6,D1899&gt;='Product Ratings'!$H$6),'Product Ratings'!$F$6,IF(AND(D1899&lt;='Product Ratings'!$I$7,I1899&gt;='Product Ratings'!$H$7),'Product Ratings'!$F$7,IF(AND(D1899&lt;='Product Ratings'!$I$8,D1899&gt;='Product Ratings'!$H$8),'Product Ratings'!$F$8,IF(D1899&gt;='Product Ratings'!$H$9,'Product Ratings'!$F$9)))))</f>
        <v>1</v>
      </c>
      <c r="T1899" s="99">
        <f>IF(AND(O1899&lt;='Product Ratings'!$M$5,O1899&gt;='Product Ratings'!$L$5),'Product Ratings'!$J$5,IF(AND(O1899&lt;='Product Ratings'!$M$6,O1899&gt;='Product Ratings'!$L$6),'Product Ratings'!$J$6,IF(AND(O1899&lt;='Product Ratings'!$M$7,O1899&gt;='Product Ratings'!$L$7),'Product Ratings'!$J$7,IF(AND(O1899&lt;='Product Ratings'!$M$8,O1899&gt;='Product Ratings'!$L$8),'Product Ratings'!$J$8,IF(O1899&gt;='Product Ratings'!$L$9,'Product Ratings'!$J$9)))))</f>
        <v>2</v>
      </c>
      <c r="U1899" s="99" t="b">
        <f>IF(AND(N1899&lt;='Product Ratings'!$R$5,N1899&gt;='Product Ratings'!$Q$5),'Product Ratings'!$O$5,IF(AND(N1899&lt;='Product Ratings'!$R$6,N1899&gt;='Product Ratings'!$Q$6),'Product Ratings'!$O$6,IF(AND(N1899&lt;='Product Ratings'!$R$7,N1899&gt;='Product Ratings'!$Q$7),'Product Ratings'!$O$7,IF(AND(N1899&lt;='Product Ratings'!$R$8,N1899&gt;='Product Ratings'!$Q$8),'Product Ratings'!$O$8,IF(N1899&gt;='Product Ratings'!$Q$9,'Product Ratings'!$O$9)))))</f>
        <v>0</v>
      </c>
      <c r="V1899" s="99" t="b">
        <f>IF(AND(P1899&lt;='Product Ratings'!$V$5,P1899&gt;='Product Ratings'!$U$5),'Product Ratings'!$S$5,IF(AND(P1899&lt;='Product Ratings'!$V$6,P1899&gt;='Product Ratings'!$U$6),'Product Ratings'!$S$6,IF(AND(P1899&lt;='Product Ratings'!$V$7,P1899&gt;='Product Ratings'!$U$7),'Product Ratings'!$S$7,IF(AND(P1899&lt;='Product Ratings'!$V$8,P1899&gt;='Product Ratings'!$U$8),'Product Ratings'!$S$8,IF(P1899&gt;='Product Ratings'!$U$9,'Product Ratings'!$S$9)))))</f>
        <v>0</v>
      </c>
      <c r="W1899" s="135" t="str">
        <f t="shared" si="6"/>
        <v>#REF!</v>
      </c>
      <c r="X1899" s="90"/>
      <c r="Y1899" s="90"/>
      <c r="Z1899" s="90"/>
      <c r="AA1899" s="90"/>
      <c r="AB1899" s="90"/>
    </row>
    <row r="1900" ht="12.75" customHeight="1">
      <c r="A1900" s="87"/>
      <c r="B1900" s="90"/>
      <c r="C1900" s="90"/>
      <c r="D1900" s="126">
        <v>4.0</v>
      </c>
      <c r="E1900" s="127">
        <v>300.0</v>
      </c>
      <c r="F1900" s="128">
        <f t="shared" si="7"/>
        <v>195</v>
      </c>
      <c r="G1900" s="129">
        <f t="shared" si="1"/>
        <v>105</v>
      </c>
      <c r="H1900" s="130">
        <f t="shared" si="2"/>
        <v>0.35</v>
      </c>
      <c r="I1900" s="131">
        <v>44448.0</v>
      </c>
      <c r="J1900" s="132">
        <v>44484.0</v>
      </c>
      <c r="K1900" s="123"/>
      <c r="L1900" s="90"/>
      <c r="M1900" s="133">
        <f t="shared" si="3"/>
        <v>75</v>
      </c>
      <c r="N1900" s="99"/>
      <c r="O1900" s="133">
        <f t="shared" si="5"/>
        <v>48.75</v>
      </c>
      <c r="P1900" s="137"/>
      <c r="Q1900" s="90"/>
      <c r="R1900" s="99" t="str">
        <f t="shared" si="8"/>
        <v>#REF!</v>
      </c>
      <c r="S1900" s="99">
        <f>IF(AND(D1900&lt;='Product Ratings'!$I$5,D1900&gt;='Product Ratings'!$H$5),'Product Ratings'!$F$5,IF(AND(D1900&lt;='Product Ratings'!$I$6,D1900&gt;='Product Ratings'!$H$6),'Product Ratings'!$F$6,IF(AND(D1900&lt;='Product Ratings'!$I$7,I1900&gt;='Product Ratings'!$H$7),'Product Ratings'!$F$7,IF(AND(D1900&lt;='Product Ratings'!$I$8,D1900&gt;='Product Ratings'!$H$8),'Product Ratings'!$F$8,IF(D1900&gt;='Product Ratings'!$H$9,'Product Ratings'!$F$9)))))</f>
        <v>1</v>
      </c>
      <c r="T1900" s="99">
        <f>IF(AND(O1900&lt;='Product Ratings'!$M$5,O1900&gt;='Product Ratings'!$L$5),'Product Ratings'!$J$5,IF(AND(O1900&lt;='Product Ratings'!$M$6,O1900&gt;='Product Ratings'!$L$6),'Product Ratings'!$J$6,IF(AND(O1900&lt;='Product Ratings'!$M$7,O1900&gt;='Product Ratings'!$L$7),'Product Ratings'!$J$7,IF(AND(O1900&lt;='Product Ratings'!$M$8,O1900&gt;='Product Ratings'!$L$8),'Product Ratings'!$J$8,IF(O1900&gt;='Product Ratings'!$L$9,'Product Ratings'!$J$9)))))</f>
        <v>3</v>
      </c>
      <c r="U1900" s="99" t="b">
        <f>IF(AND(N1900&lt;='Product Ratings'!$R$5,N1900&gt;='Product Ratings'!$Q$5),'Product Ratings'!$O$5,IF(AND(N1900&lt;='Product Ratings'!$R$6,N1900&gt;='Product Ratings'!$Q$6),'Product Ratings'!$O$6,IF(AND(N1900&lt;='Product Ratings'!$R$7,N1900&gt;='Product Ratings'!$Q$7),'Product Ratings'!$O$7,IF(AND(N1900&lt;='Product Ratings'!$R$8,N1900&gt;='Product Ratings'!$Q$8),'Product Ratings'!$O$8,IF(N1900&gt;='Product Ratings'!$Q$9,'Product Ratings'!$O$9)))))</f>
        <v>0</v>
      </c>
      <c r="V1900" s="99" t="b">
        <f>IF(AND(P1900&lt;='Product Ratings'!$V$5,P1900&gt;='Product Ratings'!$U$5),'Product Ratings'!$S$5,IF(AND(P1900&lt;='Product Ratings'!$V$6,P1900&gt;='Product Ratings'!$U$6),'Product Ratings'!$S$6,IF(AND(P1900&lt;='Product Ratings'!$V$7,P1900&gt;='Product Ratings'!$U$7),'Product Ratings'!$S$7,IF(AND(P1900&lt;='Product Ratings'!$V$8,P1900&gt;='Product Ratings'!$U$8),'Product Ratings'!$S$8,IF(P1900&gt;='Product Ratings'!$U$9,'Product Ratings'!$S$9)))))</f>
        <v>0</v>
      </c>
      <c r="W1900" s="135" t="str">
        <f t="shared" si="6"/>
        <v>#REF!</v>
      </c>
      <c r="X1900" s="90"/>
      <c r="Y1900" s="90"/>
      <c r="Z1900" s="90"/>
      <c r="AA1900" s="90"/>
      <c r="AB1900" s="90"/>
    </row>
    <row r="1901" ht="12.75" customHeight="1">
      <c r="A1901" s="87"/>
      <c r="B1901" s="90"/>
      <c r="C1901" s="90"/>
      <c r="D1901" s="126">
        <v>5.0</v>
      </c>
      <c r="E1901" s="127">
        <v>264.28</v>
      </c>
      <c r="F1901" s="128">
        <f t="shared" si="7"/>
        <v>171.782</v>
      </c>
      <c r="G1901" s="129">
        <f t="shared" si="1"/>
        <v>92.498</v>
      </c>
      <c r="H1901" s="130">
        <f t="shared" si="2"/>
        <v>0.35</v>
      </c>
      <c r="I1901" s="131">
        <v>44449.0</v>
      </c>
      <c r="J1901" s="132">
        <v>44485.0</v>
      </c>
      <c r="K1901" s="123"/>
      <c r="L1901" s="90"/>
      <c r="M1901" s="133">
        <f t="shared" si="3"/>
        <v>52.856</v>
      </c>
      <c r="N1901" s="99"/>
      <c r="O1901" s="133">
        <f t="shared" si="5"/>
        <v>34.3564</v>
      </c>
      <c r="P1901" s="137"/>
      <c r="Q1901" s="90"/>
      <c r="R1901" s="99" t="str">
        <f t="shared" si="8"/>
        <v>#REF!</v>
      </c>
      <c r="S1901" s="99">
        <f>IF(AND(D1901&lt;='Product Ratings'!$I$5,D1901&gt;='Product Ratings'!$H$5),'Product Ratings'!$F$5,IF(AND(D1901&lt;='Product Ratings'!$I$6,D1901&gt;='Product Ratings'!$H$6),'Product Ratings'!$F$6,IF(AND(D1901&lt;='Product Ratings'!$I$7,I1901&gt;='Product Ratings'!$H$7),'Product Ratings'!$F$7,IF(AND(D1901&lt;='Product Ratings'!$I$8,D1901&gt;='Product Ratings'!$H$8),'Product Ratings'!$F$8,IF(D1901&gt;='Product Ratings'!$H$9,'Product Ratings'!$F$9)))))</f>
        <v>1</v>
      </c>
      <c r="T1901" s="99">
        <f>IF(AND(O1901&lt;='Product Ratings'!$M$5,O1901&gt;='Product Ratings'!$L$5),'Product Ratings'!$J$5,IF(AND(O1901&lt;='Product Ratings'!$M$6,O1901&gt;='Product Ratings'!$L$6),'Product Ratings'!$J$6,IF(AND(O1901&lt;='Product Ratings'!$M$7,O1901&gt;='Product Ratings'!$L$7),'Product Ratings'!$J$7,IF(AND(O1901&lt;='Product Ratings'!$M$8,O1901&gt;='Product Ratings'!$L$8),'Product Ratings'!$J$8,IF(O1901&gt;='Product Ratings'!$L$9,'Product Ratings'!$J$9)))))</f>
        <v>4</v>
      </c>
      <c r="U1901" s="99" t="b">
        <f>IF(AND(N1901&lt;='Product Ratings'!$R$5,N1901&gt;='Product Ratings'!$Q$5),'Product Ratings'!$O$5,IF(AND(N1901&lt;='Product Ratings'!$R$6,N1901&gt;='Product Ratings'!$Q$6),'Product Ratings'!$O$6,IF(AND(N1901&lt;='Product Ratings'!$R$7,N1901&gt;='Product Ratings'!$Q$7),'Product Ratings'!$O$7,IF(AND(N1901&lt;='Product Ratings'!$R$8,N1901&gt;='Product Ratings'!$Q$8),'Product Ratings'!$O$8,IF(N1901&gt;='Product Ratings'!$Q$9,'Product Ratings'!$O$9)))))</f>
        <v>0</v>
      </c>
      <c r="V1901" s="99" t="b">
        <f>IF(AND(P1901&lt;='Product Ratings'!$V$5,P1901&gt;='Product Ratings'!$U$5),'Product Ratings'!$S$5,IF(AND(P1901&lt;='Product Ratings'!$V$6,P1901&gt;='Product Ratings'!$U$6),'Product Ratings'!$S$6,IF(AND(P1901&lt;='Product Ratings'!$V$7,P1901&gt;='Product Ratings'!$U$7),'Product Ratings'!$S$7,IF(AND(P1901&lt;='Product Ratings'!$V$8,P1901&gt;='Product Ratings'!$U$8),'Product Ratings'!$S$8,IF(P1901&gt;='Product Ratings'!$U$9,'Product Ratings'!$S$9)))))</f>
        <v>0</v>
      </c>
      <c r="W1901" s="135" t="str">
        <f t="shared" si="6"/>
        <v>#REF!</v>
      </c>
      <c r="X1901" s="90"/>
      <c r="Y1901" s="90"/>
      <c r="Z1901" s="90"/>
      <c r="AA1901" s="90"/>
      <c r="AB1901" s="90"/>
    </row>
    <row r="1902" ht="12.75" customHeight="1">
      <c r="A1902" s="87"/>
      <c r="B1902" s="90"/>
      <c r="C1902" s="90"/>
      <c r="D1902" s="126">
        <v>6.0</v>
      </c>
      <c r="E1902" s="127">
        <v>264.28</v>
      </c>
      <c r="F1902" s="128">
        <f t="shared" si="7"/>
        <v>171.782</v>
      </c>
      <c r="G1902" s="129">
        <f t="shared" si="1"/>
        <v>92.498</v>
      </c>
      <c r="H1902" s="130">
        <f t="shared" si="2"/>
        <v>0.35</v>
      </c>
      <c r="I1902" s="131">
        <v>44450.0</v>
      </c>
      <c r="J1902" s="132">
        <v>44486.0</v>
      </c>
      <c r="K1902" s="123"/>
      <c r="L1902" s="90"/>
      <c r="M1902" s="133">
        <f t="shared" si="3"/>
        <v>44.04666667</v>
      </c>
      <c r="N1902" s="99"/>
      <c r="O1902" s="133">
        <f t="shared" si="5"/>
        <v>28.63033333</v>
      </c>
      <c r="P1902" s="137"/>
      <c r="Q1902" s="90"/>
      <c r="R1902" s="99" t="str">
        <f t="shared" si="8"/>
        <v>#REF!</v>
      </c>
      <c r="S1902" s="99">
        <f>IF(AND(D1902&lt;='Product Ratings'!$I$5,D1902&gt;='Product Ratings'!$H$5),'Product Ratings'!$F$5,IF(AND(D1902&lt;='Product Ratings'!$I$6,D1902&gt;='Product Ratings'!$H$6),'Product Ratings'!$F$6,IF(AND(D1902&lt;='Product Ratings'!$I$7,I1902&gt;='Product Ratings'!$H$7),'Product Ratings'!$F$7,IF(AND(D1902&lt;='Product Ratings'!$I$8,D1902&gt;='Product Ratings'!$H$8),'Product Ratings'!$F$8,IF(D1902&gt;='Product Ratings'!$H$9,'Product Ratings'!$F$9)))))</f>
        <v>2</v>
      </c>
      <c r="T1902" s="99">
        <f>IF(AND(O1902&lt;='Product Ratings'!$M$5,O1902&gt;='Product Ratings'!$L$5),'Product Ratings'!$J$5,IF(AND(O1902&lt;='Product Ratings'!$M$6,O1902&gt;='Product Ratings'!$L$6),'Product Ratings'!$J$6,IF(AND(O1902&lt;='Product Ratings'!$M$7,O1902&gt;='Product Ratings'!$L$7),'Product Ratings'!$J$7,IF(AND(O1902&lt;='Product Ratings'!$M$8,O1902&gt;='Product Ratings'!$L$8),'Product Ratings'!$J$8,IF(O1902&gt;='Product Ratings'!$L$9,'Product Ratings'!$J$9)))))</f>
        <v>4</v>
      </c>
      <c r="U1902" s="99" t="b">
        <f>IF(AND(N1902&lt;='Product Ratings'!$R$5,N1902&gt;='Product Ratings'!$Q$5),'Product Ratings'!$O$5,IF(AND(N1902&lt;='Product Ratings'!$R$6,N1902&gt;='Product Ratings'!$Q$6),'Product Ratings'!$O$6,IF(AND(N1902&lt;='Product Ratings'!$R$7,N1902&gt;='Product Ratings'!$Q$7),'Product Ratings'!$O$7,IF(AND(N1902&lt;='Product Ratings'!$R$8,N1902&gt;='Product Ratings'!$Q$8),'Product Ratings'!$O$8,IF(N1902&gt;='Product Ratings'!$Q$9,'Product Ratings'!$O$9)))))</f>
        <v>0</v>
      </c>
      <c r="V1902" s="99" t="b">
        <f>IF(AND(P1902&lt;='Product Ratings'!$V$5,P1902&gt;='Product Ratings'!$U$5),'Product Ratings'!$S$5,IF(AND(P1902&lt;='Product Ratings'!$V$6,P1902&gt;='Product Ratings'!$U$6),'Product Ratings'!$S$6,IF(AND(P1902&lt;='Product Ratings'!$V$7,P1902&gt;='Product Ratings'!$U$7),'Product Ratings'!$S$7,IF(AND(P1902&lt;='Product Ratings'!$V$8,P1902&gt;='Product Ratings'!$U$8),'Product Ratings'!$S$8,IF(P1902&gt;='Product Ratings'!$U$9,'Product Ratings'!$S$9)))))</f>
        <v>0</v>
      </c>
      <c r="W1902" s="135" t="str">
        <f t="shared" si="6"/>
        <v>#REF!</v>
      </c>
      <c r="X1902" s="90"/>
      <c r="Y1902" s="90"/>
      <c r="Z1902" s="90"/>
      <c r="AA1902" s="90"/>
      <c r="AB1902" s="90"/>
    </row>
    <row r="1903" ht="12.75" customHeight="1">
      <c r="A1903" s="87"/>
      <c r="B1903" s="90"/>
      <c r="C1903" s="90"/>
      <c r="D1903" s="126">
        <v>1.0</v>
      </c>
      <c r="E1903" s="127">
        <v>22.5</v>
      </c>
      <c r="F1903" s="128">
        <f t="shared" si="7"/>
        <v>14.625</v>
      </c>
      <c r="G1903" s="129">
        <f t="shared" si="1"/>
        <v>7.875</v>
      </c>
      <c r="H1903" s="130">
        <f t="shared" si="2"/>
        <v>0.35</v>
      </c>
      <c r="I1903" s="131">
        <v>44451.0</v>
      </c>
      <c r="J1903" s="132">
        <v>44487.0</v>
      </c>
      <c r="K1903" s="123"/>
      <c r="L1903" s="90"/>
      <c r="M1903" s="133">
        <f t="shared" si="3"/>
        <v>22.5</v>
      </c>
      <c r="N1903" s="99"/>
      <c r="O1903" s="133">
        <f t="shared" si="5"/>
        <v>14.625</v>
      </c>
      <c r="P1903" s="137"/>
      <c r="Q1903" s="90"/>
      <c r="R1903" s="99" t="str">
        <f t="shared" si="8"/>
        <v>#REF!</v>
      </c>
      <c r="S1903" s="99">
        <f>IF(AND(D1903&lt;='Product Ratings'!$I$5,D1903&gt;='Product Ratings'!$H$5),'Product Ratings'!$F$5,IF(AND(D1903&lt;='Product Ratings'!$I$6,D1903&gt;='Product Ratings'!$H$6),'Product Ratings'!$F$6,IF(AND(D1903&lt;='Product Ratings'!$I$7,I1903&gt;='Product Ratings'!$H$7),'Product Ratings'!$F$7,IF(AND(D1903&lt;='Product Ratings'!$I$8,D1903&gt;='Product Ratings'!$H$8),'Product Ratings'!$F$8,IF(D1903&gt;='Product Ratings'!$H$9,'Product Ratings'!$F$9)))))</f>
        <v>1</v>
      </c>
      <c r="T1903" s="99">
        <f>IF(AND(O1903&lt;='Product Ratings'!$M$5,O1903&gt;='Product Ratings'!$L$5),'Product Ratings'!$J$5,IF(AND(O1903&lt;='Product Ratings'!$M$6,O1903&gt;='Product Ratings'!$L$6),'Product Ratings'!$J$6,IF(AND(O1903&lt;='Product Ratings'!$M$7,O1903&gt;='Product Ratings'!$L$7),'Product Ratings'!$J$7,IF(AND(O1903&lt;='Product Ratings'!$M$8,O1903&gt;='Product Ratings'!$L$8),'Product Ratings'!$J$8,IF(O1903&gt;='Product Ratings'!$L$9,'Product Ratings'!$J$9)))))</f>
        <v>5</v>
      </c>
      <c r="U1903" s="99" t="b">
        <f>IF(AND(N1903&lt;='Product Ratings'!$R$5,N1903&gt;='Product Ratings'!$Q$5),'Product Ratings'!$O$5,IF(AND(N1903&lt;='Product Ratings'!$R$6,N1903&gt;='Product Ratings'!$Q$6),'Product Ratings'!$O$6,IF(AND(N1903&lt;='Product Ratings'!$R$7,N1903&gt;='Product Ratings'!$Q$7),'Product Ratings'!$O$7,IF(AND(N1903&lt;='Product Ratings'!$R$8,N1903&gt;='Product Ratings'!$Q$8),'Product Ratings'!$O$8,IF(N1903&gt;='Product Ratings'!$Q$9,'Product Ratings'!$O$9)))))</f>
        <v>0</v>
      </c>
      <c r="V1903" s="99" t="b">
        <f>IF(AND(P1903&lt;='Product Ratings'!$V$5,P1903&gt;='Product Ratings'!$U$5),'Product Ratings'!$S$5,IF(AND(P1903&lt;='Product Ratings'!$V$6,P1903&gt;='Product Ratings'!$U$6),'Product Ratings'!$S$6,IF(AND(P1903&lt;='Product Ratings'!$V$7,P1903&gt;='Product Ratings'!$U$7),'Product Ratings'!$S$7,IF(AND(P1903&lt;='Product Ratings'!$V$8,P1903&gt;='Product Ratings'!$U$8),'Product Ratings'!$S$8,IF(P1903&gt;='Product Ratings'!$U$9,'Product Ratings'!$S$9)))))</f>
        <v>0</v>
      </c>
      <c r="W1903" s="135" t="str">
        <f t="shared" si="6"/>
        <v>#REF!</v>
      </c>
      <c r="X1903" s="90"/>
      <c r="Y1903" s="90"/>
      <c r="Z1903" s="90"/>
      <c r="AA1903" s="90"/>
      <c r="AB1903" s="90"/>
    </row>
    <row r="1904" ht="12.75" customHeight="1">
      <c r="A1904" s="87"/>
      <c r="B1904" s="90"/>
      <c r="C1904" s="90"/>
      <c r="D1904" s="126">
        <v>2.0</v>
      </c>
      <c r="E1904" s="127">
        <v>10.0</v>
      </c>
      <c r="F1904" s="128">
        <f t="shared" si="7"/>
        <v>6.5</v>
      </c>
      <c r="G1904" s="129">
        <f t="shared" si="1"/>
        <v>3.5</v>
      </c>
      <c r="H1904" s="130">
        <f t="shared" si="2"/>
        <v>0.35</v>
      </c>
      <c r="I1904" s="131">
        <v>44452.0</v>
      </c>
      <c r="J1904" s="132">
        <v>44488.0</v>
      </c>
      <c r="K1904" s="123"/>
      <c r="L1904" s="90"/>
      <c r="M1904" s="133">
        <f t="shared" si="3"/>
        <v>5</v>
      </c>
      <c r="N1904" s="99"/>
      <c r="O1904" s="133">
        <f t="shared" si="5"/>
        <v>3.25</v>
      </c>
      <c r="P1904" s="137"/>
      <c r="Q1904" s="90"/>
      <c r="R1904" s="99" t="str">
        <f t="shared" si="8"/>
        <v>#REF!</v>
      </c>
      <c r="S1904" s="99">
        <f>IF(AND(D1904&lt;='Product Ratings'!$I$5,D1904&gt;='Product Ratings'!$H$5),'Product Ratings'!$F$5,IF(AND(D1904&lt;='Product Ratings'!$I$6,D1904&gt;='Product Ratings'!$H$6),'Product Ratings'!$F$6,IF(AND(D1904&lt;='Product Ratings'!$I$7,I1904&gt;='Product Ratings'!$H$7),'Product Ratings'!$F$7,IF(AND(D1904&lt;='Product Ratings'!$I$8,D1904&gt;='Product Ratings'!$H$8),'Product Ratings'!$F$8,IF(D1904&gt;='Product Ratings'!$H$9,'Product Ratings'!$F$9)))))</f>
        <v>1</v>
      </c>
      <c r="T1904" s="99">
        <f>IF(AND(O1904&lt;='Product Ratings'!$M$5,O1904&gt;='Product Ratings'!$L$5),'Product Ratings'!$J$5,IF(AND(O1904&lt;='Product Ratings'!$M$6,O1904&gt;='Product Ratings'!$L$6),'Product Ratings'!$J$6,IF(AND(O1904&lt;='Product Ratings'!$M$7,O1904&gt;='Product Ratings'!$L$7),'Product Ratings'!$J$7,IF(AND(O1904&lt;='Product Ratings'!$M$8,O1904&gt;='Product Ratings'!$L$8),'Product Ratings'!$J$8,IF(O1904&gt;='Product Ratings'!$L$9,'Product Ratings'!$J$9)))))</f>
        <v>5</v>
      </c>
      <c r="U1904" s="99" t="b">
        <f>IF(AND(N1904&lt;='Product Ratings'!$R$5,N1904&gt;='Product Ratings'!$Q$5),'Product Ratings'!$O$5,IF(AND(N1904&lt;='Product Ratings'!$R$6,N1904&gt;='Product Ratings'!$Q$6),'Product Ratings'!$O$6,IF(AND(N1904&lt;='Product Ratings'!$R$7,N1904&gt;='Product Ratings'!$Q$7),'Product Ratings'!$O$7,IF(AND(N1904&lt;='Product Ratings'!$R$8,N1904&gt;='Product Ratings'!$Q$8),'Product Ratings'!$O$8,IF(N1904&gt;='Product Ratings'!$Q$9,'Product Ratings'!$O$9)))))</f>
        <v>0</v>
      </c>
      <c r="V1904" s="99" t="b">
        <f>IF(AND(P1904&lt;='Product Ratings'!$V$5,P1904&gt;='Product Ratings'!$U$5),'Product Ratings'!$S$5,IF(AND(P1904&lt;='Product Ratings'!$V$6,P1904&gt;='Product Ratings'!$U$6),'Product Ratings'!$S$6,IF(AND(P1904&lt;='Product Ratings'!$V$7,P1904&gt;='Product Ratings'!$U$7),'Product Ratings'!$S$7,IF(AND(P1904&lt;='Product Ratings'!$V$8,P1904&gt;='Product Ratings'!$U$8),'Product Ratings'!$S$8,IF(P1904&gt;='Product Ratings'!$U$9,'Product Ratings'!$S$9)))))</f>
        <v>0</v>
      </c>
      <c r="W1904" s="135" t="str">
        <f t="shared" si="6"/>
        <v>#REF!</v>
      </c>
      <c r="X1904" s="90"/>
      <c r="Y1904" s="90"/>
      <c r="Z1904" s="90"/>
      <c r="AA1904" s="90"/>
      <c r="AB1904" s="90"/>
    </row>
    <row r="1905" ht="12.75" customHeight="1">
      <c r="A1905" s="87"/>
      <c r="B1905" s="90"/>
      <c r="C1905" s="90"/>
      <c r="D1905" s="126">
        <v>3.0</v>
      </c>
      <c r="E1905" s="127">
        <v>51.13</v>
      </c>
      <c r="F1905" s="128">
        <f t="shared" si="7"/>
        <v>33.2345</v>
      </c>
      <c r="G1905" s="129">
        <f t="shared" si="1"/>
        <v>17.8955</v>
      </c>
      <c r="H1905" s="130">
        <f t="shared" si="2"/>
        <v>0.35</v>
      </c>
      <c r="I1905" s="131">
        <v>44453.0</v>
      </c>
      <c r="J1905" s="132">
        <v>44489.0</v>
      </c>
      <c r="K1905" s="123"/>
      <c r="L1905" s="90"/>
      <c r="M1905" s="133">
        <f t="shared" si="3"/>
        <v>17.04333333</v>
      </c>
      <c r="N1905" s="99"/>
      <c r="O1905" s="133">
        <f t="shared" si="5"/>
        <v>11.07816667</v>
      </c>
      <c r="P1905" s="137"/>
      <c r="Q1905" s="90"/>
      <c r="R1905" s="99" t="str">
        <f t="shared" si="8"/>
        <v>#REF!</v>
      </c>
      <c r="S1905" s="99">
        <f>IF(AND(D1905&lt;='Product Ratings'!$I$5,D1905&gt;='Product Ratings'!$H$5),'Product Ratings'!$F$5,IF(AND(D1905&lt;='Product Ratings'!$I$6,D1905&gt;='Product Ratings'!$H$6),'Product Ratings'!$F$6,IF(AND(D1905&lt;='Product Ratings'!$I$7,I1905&gt;='Product Ratings'!$H$7),'Product Ratings'!$F$7,IF(AND(D1905&lt;='Product Ratings'!$I$8,D1905&gt;='Product Ratings'!$H$8),'Product Ratings'!$F$8,IF(D1905&gt;='Product Ratings'!$H$9,'Product Ratings'!$F$9)))))</f>
        <v>1</v>
      </c>
      <c r="T1905" s="99">
        <f>IF(AND(O1905&lt;='Product Ratings'!$M$5,O1905&gt;='Product Ratings'!$L$5),'Product Ratings'!$J$5,IF(AND(O1905&lt;='Product Ratings'!$M$6,O1905&gt;='Product Ratings'!$L$6),'Product Ratings'!$J$6,IF(AND(O1905&lt;='Product Ratings'!$M$7,O1905&gt;='Product Ratings'!$L$7),'Product Ratings'!$J$7,IF(AND(O1905&lt;='Product Ratings'!$M$8,O1905&gt;='Product Ratings'!$L$8),'Product Ratings'!$J$8,IF(O1905&gt;='Product Ratings'!$L$9,'Product Ratings'!$J$9)))))</f>
        <v>5</v>
      </c>
      <c r="U1905" s="99" t="b">
        <f>IF(AND(N1905&lt;='Product Ratings'!$R$5,N1905&gt;='Product Ratings'!$Q$5),'Product Ratings'!$O$5,IF(AND(N1905&lt;='Product Ratings'!$R$6,N1905&gt;='Product Ratings'!$Q$6),'Product Ratings'!$O$6,IF(AND(N1905&lt;='Product Ratings'!$R$7,N1905&gt;='Product Ratings'!$Q$7),'Product Ratings'!$O$7,IF(AND(N1905&lt;='Product Ratings'!$R$8,N1905&gt;='Product Ratings'!$Q$8),'Product Ratings'!$O$8,IF(N1905&gt;='Product Ratings'!$Q$9,'Product Ratings'!$O$9)))))</f>
        <v>0</v>
      </c>
      <c r="V1905" s="99" t="b">
        <f>IF(AND(P1905&lt;='Product Ratings'!$V$5,P1905&gt;='Product Ratings'!$U$5),'Product Ratings'!$S$5,IF(AND(P1905&lt;='Product Ratings'!$V$6,P1905&gt;='Product Ratings'!$U$6),'Product Ratings'!$S$6,IF(AND(P1905&lt;='Product Ratings'!$V$7,P1905&gt;='Product Ratings'!$U$7),'Product Ratings'!$S$7,IF(AND(P1905&lt;='Product Ratings'!$V$8,P1905&gt;='Product Ratings'!$U$8),'Product Ratings'!$S$8,IF(P1905&gt;='Product Ratings'!$U$9,'Product Ratings'!$S$9)))))</f>
        <v>0</v>
      </c>
      <c r="W1905" s="135" t="str">
        <f t="shared" si="6"/>
        <v>#REF!</v>
      </c>
      <c r="X1905" s="90"/>
      <c r="Y1905" s="90"/>
      <c r="Z1905" s="90"/>
      <c r="AA1905" s="90"/>
      <c r="AB1905" s="90"/>
    </row>
    <row r="1906" ht="12.75" customHeight="1">
      <c r="A1906" s="87"/>
      <c r="B1906" s="90"/>
      <c r="C1906" s="90"/>
      <c r="D1906" s="126">
        <v>4.0</v>
      </c>
      <c r="E1906" s="127">
        <v>95.0</v>
      </c>
      <c r="F1906" s="128">
        <f t="shared" si="7"/>
        <v>61.75</v>
      </c>
      <c r="G1906" s="129">
        <f t="shared" si="1"/>
        <v>33.25</v>
      </c>
      <c r="H1906" s="130">
        <f t="shared" si="2"/>
        <v>0.35</v>
      </c>
      <c r="I1906" s="131">
        <v>44454.0</v>
      </c>
      <c r="J1906" s="132">
        <v>44490.0</v>
      </c>
      <c r="K1906" s="123"/>
      <c r="L1906" s="90"/>
      <c r="M1906" s="133">
        <f t="shared" si="3"/>
        <v>23.75</v>
      </c>
      <c r="N1906" s="99"/>
      <c r="O1906" s="133">
        <f t="shared" si="5"/>
        <v>15.4375</v>
      </c>
      <c r="P1906" s="137"/>
      <c r="Q1906" s="90"/>
      <c r="R1906" s="99" t="str">
        <f t="shared" si="8"/>
        <v>#REF!</v>
      </c>
      <c r="S1906" s="99">
        <f>IF(AND(D1906&lt;='Product Ratings'!$I$5,D1906&gt;='Product Ratings'!$H$5),'Product Ratings'!$F$5,IF(AND(D1906&lt;='Product Ratings'!$I$6,D1906&gt;='Product Ratings'!$H$6),'Product Ratings'!$F$6,IF(AND(D1906&lt;='Product Ratings'!$I$7,I1906&gt;='Product Ratings'!$H$7),'Product Ratings'!$F$7,IF(AND(D1906&lt;='Product Ratings'!$I$8,D1906&gt;='Product Ratings'!$H$8),'Product Ratings'!$F$8,IF(D1906&gt;='Product Ratings'!$H$9,'Product Ratings'!$F$9)))))</f>
        <v>1</v>
      </c>
      <c r="T1906" s="99">
        <f>IF(AND(O1906&lt;='Product Ratings'!$M$5,O1906&gt;='Product Ratings'!$L$5),'Product Ratings'!$J$5,IF(AND(O1906&lt;='Product Ratings'!$M$6,O1906&gt;='Product Ratings'!$L$6),'Product Ratings'!$J$6,IF(AND(O1906&lt;='Product Ratings'!$M$7,O1906&gt;='Product Ratings'!$L$7),'Product Ratings'!$J$7,IF(AND(O1906&lt;='Product Ratings'!$M$8,O1906&gt;='Product Ratings'!$L$8),'Product Ratings'!$J$8,IF(O1906&gt;='Product Ratings'!$L$9,'Product Ratings'!$J$9)))))</f>
        <v>5</v>
      </c>
      <c r="U1906" s="99" t="b">
        <f>IF(AND(N1906&lt;='Product Ratings'!$R$5,N1906&gt;='Product Ratings'!$Q$5),'Product Ratings'!$O$5,IF(AND(N1906&lt;='Product Ratings'!$R$6,N1906&gt;='Product Ratings'!$Q$6),'Product Ratings'!$O$6,IF(AND(N1906&lt;='Product Ratings'!$R$7,N1906&gt;='Product Ratings'!$Q$7),'Product Ratings'!$O$7,IF(AND(N1906&lt;='Product Ratings'!$R$8,N1906&gt;='Product Ratings'!$Q$8),'Product Ratings'!$O$8,IF(N1906&gt;='Product Ratings'!$Q$9,'Product Ratings'!$O$9)))))</f>
        <v>0</v>
      </c>
      <c r="V1906" s="99" t="b">
        <f>IF(AND(P1906&lt;='Product Ratings'!$V$5,P1906&gt;='Product Ratings'!$U$5),'Product Ratings'!$S$5,IF(AND(P1906&lt;='Product Ratings'!$V$6,P1906&gt;='Product Ratings'!$U$6),'Product Ratings'!$S$6,IF(AND(P1906&lt;='Product Ratings'!$V$7,P1906&gt;='Product Ratings'!$U$7),'Product Ratings'!$S$7,IF(AND(P1906&lt;='Product Ratings'!$V$8,P1906&gt;='Product Ratings'!$U$8),'Product Ratings'!$S$8,IF(P1906&gt;='Product Ratings'!$U$9,'Product Ratings'!$S$9)))))</f>
        <v>0</v>
      </c>
      <c r="W1906" s="135" t="str">
        <f t="shared" si="6"/>
        <v>#REF!</v>
      </c>
      <c r="X1906" s="90"/>
      <c r="Y1906" s="90"/>
      <c r="Z1906" s="90"/>
      <c r="AA1906" s="90"/>
      <c r="AB1906" s="90"/>
    </row>
    <row r="1907" ht="12.75" customHeight="1">
      <c r="A1907" s="87"/>
      <c r="B1907" s="90"/>
      <c r="C1907" s="90"/>
      <c r="D1907" s="126">
        <v>5.0</v>
      </c>
      <c r="E1907" s="127">
        <v>1182.57</v>
      </c>
      <c r="F1907" s="128">
        <f t="shared" si="7"/>
        <v>768.6705</v>
      </c>
      <c r="G1907" s="129">
        <f t="shared" si="1"/>
        <v>413.8995</v>
      </c>
      <c r="H1907" s="130">
        <f t="shared" si="2"/>
        <v>0.35</v>
      </c>
      <c r="I1907" s="131">
        <v>44455.0</v>
      </c>
      <c r="J1907" s="132">
        <v>44491.0</v>
      </c>
      <c r="K1907" s="123"/>
      <c r="L1907" s="90"/>
      <c r="M1907" s="133">
        <f t="shared" si="3"/>
        <v>236.514</v>
      </c>
      <c r="N1907" s="99"/>
      <c r="O1907" s="133">
        <f t="shared" si="5"/>
        <v>153.7341</v>
      </c>
      <c r="P1907" s="137"/>
      <c r="Q1907" s="90"/>
      <c r="R1907" s="99" t="str">
        <f t="shared" si="8"/>
        <v>#REF!</v>
      </c>
      <c r="S1907" s="99">
        <f>IF(AND(D1907&lt;='Product Ratings'!$I$5,D1907&gt;='Product Ratings'!$H$5),'Product Ratings'!$F$5,IF(AND(D1907&lt;='Product Ratings'!$I$6,D1907&gt;='Product Ratings'!$H$6),'Product Ratings'!$F$6,IF(AND(D1907&lt;='Product Ratings'!$I$7,I1907&gt;='Product Ratings'!$H$7),'Product Ratings'!$F$7,IF(AND(D1907&lt;='Product Ratings'!$I$8,D1907&gt;='Product Ratings'!$H$8),'Product Ratings'!$F$8,IF(D1907&gt;='Product Ratings'!$H$9,'Product Ratings'!$F$9)))))</f>
        <v>1</v>
      </c>
      <c r="T1907" s="99">
        <f>IF(AND(O1907&lt;='Product Ratings'!$M$5,O1907&gt;='Product Ratings'!$L$5),'Product Ratings'!$J$5,IF(AND(O1907&lt;='Product Ratings'!$M$6,O1907&gt;='Product Ratings'!$L$6),'Product Ratings'!$J$6,IF(AND(O1907&lt;='Product Ratings'!$M$7,O1907&gt;='Product Ratings'!$L$7),'Product Ratings'!$J$7,IF(AND(O1907&lt;='Product Ratings'!$M$8,O1907&gt;='Product Ratings'!$L$8),'Product Ratings'!$J$8,IF(O1907&gt;='Product Ratings'!$L$9,'Product Ratings'!$J$9)))))</f>
        <v>2</v>
      </c>
      <c r="U1907" s="99" t="b">
        <f>IF(AND(N1907&lt;='Product Ratings'!$R$5,N1907&gt;='Product Ratings'!$Q$5),'Product Ratings'!$O$5,IF(AND(N1907&lt;='Product Ratings'!$R$6,N1907&gt;='Product Ratings'!$Q$6),'Product Ratings'!$O$6,IF(AND(N1907&lt;='Product Ratings'!$R$7,N1907&gt;='Product Ratings'!$Q$7),'Product Ratings'!$O$7,IF(AND(N1907&lt;='Product Ratings'!$R$8,N1907&gt;='Product Ratings'!$Q$8),'Product Ratings'!$O$8,IF(N1907&gt;='Product Ratings'!$Q$9,'Product Ratings'!$O$9)))))</f>
        <v>0</v>
      </c>
      <c r="V1907" s="99" t="b">
        <f>IF(AND(P1907&lt;='Product Ratings'!$V$5,P1907&gt;='Product Ratings'!$U$5),'Product Ratings'!$S$5,IF(AND(P1907&lt;='Product Ratings'!$V$6,P1907&gt;='Product Ratings'!$U$6),'Product Ratings'!$S$6,IF(AND(P1907&lt;='Product Ratings'!$V$7,P1907&gt;='Product Ratings'!$U$7),'Product Ratings'!$S$7,IF(AND(P1907&lt;='Product Ratings'!$V$8,P1907&gt;='Product Ratings'!$U$8),'Product Ratings'!$S$8,IF(P1907&gt;='Product Ratings'!$U$9,'Product Ratings'!$S$9)))))</f>
        <v>0</v>
      </c>
      <c r="W1907" s="135" t="str">
        <f t="shared" si="6"/>
        <v>#REF!</v>
      </c>
      <c r="X1907" s="90"/>
      <c r="Y1907" s="90"/>
      <c r="Z1907" s="90"/>
      <c r="AA1907" s="90"/>
      <c r="AB1907" s="90"/>
    </row>
    <row r="1908" ht="12.75" customHeight="1">
      <c r="A1908" s="87"/>
      <c r="B1908" s="90"/>
      <c r="C1908" s="90"/>
      <c r="D1908" s="126">
        <v>6.0</v>
      </c>
      <c r="E1908" s="127">
        <v>652.55</v>
      </c>
      <c r="F1908" s="128">
        <f t="shared" si="7"/>
        <v>424.1575</v>
      </c>
      <c r="G1908" s="129">
        <f t="shared" si="1"/>
        <v>228.3925</v>
      </c>
      <c r="H1908" s="130">
        <f t="shared" si="2"/>
        <v>0.35</v>
      </c>
      <c r="I1908" s="131">
        <v>44456.0</v>
      </c>
      <c r="J1908" s="132">
        <v>44492.0</v>
      </c>
      <c r="K1908" s="123"/>
      <c r="L1908" s="90"/>
      <c r="M1908" s="133">
        <f t="shared" si="3"/>
        <v>108.7583333</v>
      </c>
      <c r="N1908" s="99"/>
      <c r="O1908" s="133">
        <f t="shared" si="5"/>
        <v>70.69291667</v>
      </c>
      <c r="P1908" s="137"/>
      <c r="Q1908" s="90"/>
      <c r="R1908" s="99" t="str">
        <f t="shared" si="8"/>
        <v>#REF!</v>
      </c>
      <c r="S1908" s="99">
        <f>IF(AND(D1908&lt;='Product Ratings'!$I$5,D1908&gt;='Product Ratings'!$H$5),'Product Ratings'!$F$5,IF(AND(D1908&lt;='Product Ratings'!$I$6,D1908&gt;='Product Ratings'!$H$6),'Product Ratings'!$F$6,IF(AND(D1908&lt;='Product Ratings'!$I$7,I1908&gt;='Product Ratings'!$H$7),'Product Ratings'!$F$7,IF(AND(D1908&lt;='Product Ratings'!$I$8,D1908&gt;='Product Ratings'!$H$8),'Product Ratings'!$F$8,IF(D1908&gt;='Product Ratings'!$H$9,'Product Ratings'!$F$9)))))</f>
        <v>2</v>
      </c>
      <c r="T1908" s="99">
        <f>IF(AND(O1908&lt;='Product Ratings'!$M$5,O1908&gt;='Product Ratings'!$L$5),'Product Ratings'!$J$5,IF(AND(O1908&lt;='Product Ratings'!$M$6,O1908&gt;='Product Ratings'!$L$6),'Product Ratings'!$J$6,IF(AND(O1908&lt;='Product Ratings'!$M$7,O1908&gt;='Product Ratings'!$L$7),'Product Ratings'!$J$7,IF(AND(O1908&lt;='Product Ratings'!$M$8,O1908&gt;='Product Ratings'!$L$8),'Product Ratings'!$J$8,IF(O1908&gt;='Product Ratings'!$L$9,'Product Ratings'!$J$9)))))</f>
        <v>3</v>
      </c>
      <c r="U1908" s="99" t="b">
        <f>IF(AND(N1908&lt;='Product Ratings'!$R$5,N1908&gt;='Product Ratings'!$Q$5),'Product Ratings'!$O$5,IF(AND(N1908&lt;='Product Ratings'!$R$6,N1908&gt;='Product Ratings'!$Q$6),'Product Ratings'!$O$6,IF(AND(N1908&lt;='Product Ratings'!$R$7,N1908&gt;='Product Ratings'!$Q$7),'Product Ratings'!$O$7,IF(AND(N1908&lt;='Product Ratings'!$R$8,N1908&gt;='Product Ratings'!$Q$8),'Product Ratings'!$O$8,IF(N1908&gt;='Product Ratings'!$Q$9,'Product Ratings'!$O$9)))))</f>
        <v>0</v>
      </c>
      <c r="V1908" s="99" t="b">
        <f>IF(AND(P1908&lt;='Product Ratings'!$V$5,P1908&gt;='Product Ratings'!$U$5),'Product Ratings'!$S$5,IF(AND(P1908&lt;='Product Ratings'!$V$6,P1908&gt;='Product Ratings'!$U$6),'Product Ratings'!$S$6,IF(AND(P1908&lt;='Product Ratings'!$V$7,P1908&gt;='Product Ratings'!$U$7),'Product Ratings'!$S$7,IF(AND(P1908&lt;='Product Ratings'!$V$8,P1908&gt;='Product Ratings'!$U$8),'Product Ratings'!$S$8,IF(P1908&gt;='Product Ratings'!$U$9,'Product Ratings'!$S$9)))))</f>
        <v>0</v>
      </c>
      <c r="W1908" s="135" t="str">
        <f t="shared" si="6"/>
        <v>#REF!</v>
      </c>
      <c r="X1908" s="90"/>
      <c r="Y1908" s="90"/>
      <c r="Z1908" s="90"/>
      <c r="AA1908" s="90"/>
      <c r="AB1908" s="90"/>
    </row>
    <row r="1909" ht="12.75" customHeight="1">
      <c r="A1909" s="87"/>
      <c r="B1909" s="90"/>
      <c r="C1909" s="90"/>
      <c r="D1909" s="126">
        <v>1.0</v>
      </c>
      <c r="E1909" s="127">
        <v>190.82</v>
      </c>
      <c r="F1909" s="128">
        <f t="shared" si="7"/>
        <v>124.033</v>
      </c>
      <c r="G1909" s="129">
        <f t="shared" si="1"/>
        <v>66.787</v>
      </c>
      <c r="H1909" s="130">
        <f t="shared" si="2"/>
        <v>0.35</v>
      </c>
      <c r="I1909" s="131">
        <v>44457.0</v>
      </c>
      <c r="J1909" s="132">
        <v>44493.0</v>
      </c>
      <c r="K1909" s="123"/>
      <c r="L1909" s="90"/>
      <c r="M1909" s="133">
        <f t="shared" si="3"/>
        <v>190.82</v>
      </c>
      <c r="N1909" s="99"/>
      <c r="O1909" s="133">
        <f t="shared" si="5"/>
        <v>124.033</v>
      </c>
      <c r="P1909" s="137"/>
      <c r="Q1909" s="90"/>
      <c r="R1909" s="99" t="str">
        <f t="shared" si="8"/>
        <v>#REF!</v>
      </c>
      <c r="S1909" s="99">
        <f>IF(AND(D1909&lt;='Product Ratings'!$I$5,D1909&gt;='Product Ratings'!$H$5),'Product Ratings'!$F$5,IF(AND(D1909&lt;='Product Ratings'!$I$6,D1909&gt;='Product Ratings'!$H$6),'Product Ratings'!$F$6,IF(AND(D1909&lt;='Product Ratings'!$I$7,I1909&gt;='Product Ratings'!$H$7),'Product Ratings'!$F$7,IF(AND(D1909&lt;='Product Ratings'!$I$8,D1909&gt;='Product Ratings'!$H$8),'Product Ratings'!$F$8,IF(D1909&gt;='Product Ratings'!$H$9,'Product Ratings'!$F$9)))))</f>
        <v>1</v>
      </c>
      <c r="T1909" s="99">
        <f>IF(AND(O1909&lt;='Product Ratings'!$M$5,O1909&gt;='Product Ratings'!$L$5),'Product Ratings'!$J$5,IF(AND(O1909&lt;='Product Ratings'!$M$6,O1909&gt;='Product Ratings'!$L$6),'Product Ratings'!$J$6,IF(AND(O1909&lt;='Product Ratings'!$M$7,O1909&gt;='Product Ratings'!$L$7),'Product Ratings'!$J$7,IF(AND(O1909&lt;='Product Ratings'!$M$8,O1909&gt;='Product Ratings'!$L$8),'Product Ratings'!$J$8,IF(O1909&gt;='Product Ratings'!$L$9,'Product Ratings'!$J$9)))))</f>
        <v>2</v>
      </c>
      <c r="U1909" s="99" t="b">
        <f>IF(AND(N1909&lt;='Product Ratings'!$R$5,N1909&gt;='Product Ratings'!$Q$5),'Product Ratings'!$O$5,IF(AND(N1909&lt;='Product Ratings'!$R$6,N1909&gt;='Product Ratings'!$Q$6),'Product Ratings'!$O$6,IF(AND(N1909&lt;='Product Ratings'!$R$7,N1909&gt;='Product Ratings'!$Q$7),'Product Ratings'!$O$7,IF(AND(N1909&lt;='Product Ratings'!$R$8,N1909&gt;='Product Ratings'!$Q$8),'Product Ratings'!$O$8,IF(N1909&gt;='Product Ratings'!$Q$9,'Product Ratings'!$O$9)))))</f>
        <v>0</v>
      </c>
      <c r="V1909" s="99" t="b">
        <f>IF(AND(P1909&lt;='Product Ratings'!$V$5,P1909&gt;='Product Ratings'!$U$5),'Product Ratings'!$S$5,IF(AND(P1909&lt;='Product Ratings'!$V$6,P1909&gt;='Product Ratings'!$U$6),'Product Ratings'!$S$6,IF(AND(P1909&lt;='Product Ratings'!$V$7,P1909&gt;='Product Ratings'!$U$7),'Product Ratings'!$S$7,IF(AND(P1909&lt;='Product Ratings'!$V$8,P1909&gt;='Product Ratings'!$U$8),'Product Ratings'!$S$8,IF(P1909&gt;='Product Ratings'!$U$9,'Product Ratings'!$S$9)))))</f>
        <v>0</v>
      </c>
      <c r="W1909" s="135" t="str">
        <f t="shared" si="6"/>
        <v>#REF!</v>
      </c>
      <c r="X1909" s="90"/>
      <c r="Y1909" s="90"/>
      <c r="Z1909" s="90"/>
      <c r="AA1909" s="90"/>
      <c r="AB1909" s="90"/>
    </row>
    <row r="1910" ht="12.75" customHeight="1">
      <c r="A1910" s="87"/>
      <c r="B1910" s="90"/>
      <c r="C1910" s="90"/>
      <c r="D1910" s="126">
        <v>2.0</v>
      </c>
      <c r="E1910" s="127">
        <v>818.09</v>
      </c>
      <c r="F1910" s="128">
        <f t="shared" si="7"/>
        <v>531.7585</v>
      </c>
      <c r="G1910" s="129">
        <f t="shared" si="1"/>
        <v>286.3315</v>
      </c>
      <c r="H1910" s="130">
        <f t="shared" si="2"/>
        <v>0.35</v>
      </c>
      <c r="I1910" s="131">
        <v>44458.0</v>
      </c>
      <c r="J1910" s="132">
        <v>44494.0</v>
      </c>
      <c r="K1910" s="123"/>
      <c r="L1910" s="90"/>
      <c r="M1910" s="133">
        <f t="shared" si="3"/>
        <v>409.045</v>
      </c>
      <c r="N1910" s="99"/>
      <c r="O1910" s="133">
        <f t="shared" si="5"/>
        <v>265.87925</v>
      </c>
      <c r="P1910" s="137"/>
      <c r="Q1910" s="90"/>
      <c r="R1910" s="99" t="str">
        <f t="shared" si="8"/>
        <v>#REF!</v>
      </c>
      <c r="S1910" s="99">
        <f>IF(AND(D1910&lt;='Product Ratings'!$I$5,D1910&gt;='Product Ratings'!$H$5),'Product Ratings'!$F$5,IF(AND(D1910&lt;='Product Ratings'!$I$6,D1910&gt;='Product Ratings'!$H$6),'Product Ratings'!$F$6,IF(AND(D1910&lt;='Product Ratings'!$I$7,I1910&gt;='Product Ratings'!$H$7),'Product Ratings'!$F$7,IF(AND(D1910&lt;='Product Ratings'!$I$8,D1910&gt;='Product Ratings'!$H$8),'Product Ratings'!$F$8,IF(D1910&gt;='Product Ratings'!$H$9,'Product Ratings'!$F$9)))))</f>
        <v>1</v>
      </c>
      <c r="T1910" s="99">
        <f>IF(AND(O1910&lt;='Product Ratings'!$M$5,O1910&gt;='Product Ratings'!$L$5),'Product Ratings'!$J$5,IF(AND(O1910&lt;='Product Ratings'!$M$6,O1910&gt;='Product Ratings'!$L$6),'Product Ratings'!$J$6,IF(AND(O1910&lt;='Product Ratings'!$M$7,O1910&gt;='Product Ratings'!$L$7),'Product Ratings'!$J$7,IF(AND(O1910&lt;='Product Ratings'!$M$8,O1910&gt;='Product Ratings'!$L$8),'Product Ratings'!$J$8,IF(O1910&gt;='Product Ratings'!$L$9,'Product Ratings'!$J$9)))))</f>
        <v>1</v>
      </c>
      <c r="U1910" s="99" t="b">
        <f>IF(AND(N1910&lt;='Product Ratings'!$R$5,N1910&gt;='Product Ratings'!$Q$5),'Product Ratings'!$O$5,IF(AND(N1910&lt;='Product Ratings'!$R$6,N1910&gt;='Product Ratings'!$Q$6),'Product Ratings'!$O$6,IF(AND(N1910&lt;='Product Ratings'!$R$7,N1910&gt;='Product Ratings'!$Q$7),'Product Ratings'!$O$7,IF(AND(N1910&lt;='Product Ratings'!$R$8,N1910&gt;='Product Ratings'!$Q$8),'Product Ratings'!$O$8,IF(N1910&gt;='Product Ratings'!$Q$9,'Product Ratings'!$O$9)))))</f>
        <v>0</v>
      </c>
      <c r="V1910" s="99" t="b">
        <f>IF(AND(P1910&lt;='Product Ratings'!$V$5,P1910&gt;='Product Ratings'!$U$5),'Product Ratings'!$S$5,IF(AND(P1910&lt;='Product Ratings'!$V$6,P1910&gt;='Product Ratings'!$U$6),'Product Ratings'!$S$6,IF(AND(P1910&lt;='Product Ratings'!$V$7,P1910&gt;='Product Ratings'!$U$7),'Product Ratings'!$S$7,IF(AND(P1910&lt;='Product Ratings'!$V$8,P1910&gt;='Product Ratings'!$U$8),'Product Ratings'!$S$8,IF(P1910&gt;='Product Ratings'!$U$9,'Product Ratings'!$S$9)))))</f>
        <v>0</v>
      </c>
      <c r="W1910" s="135" t="str">
        <f t="shared" si="6"/>
        <v>#REF!</v>
      </c>
      <c r="X1910" s="90"/>
      <c r="Y1910" s="90"/>
      <c r="Z1910" s="90"/>
      <c r="AA1910" s="90"/>
      <c r="AB1910" s="90"/>
    </row>
    <row r="1911" ht="12.75" customHeight="1">
      <c r="A1911" s="87"/>
      <c r="B1911" s="90"/>
      <c r="C1911" s="90"/>
      <c r="D1911" s="126">
        <v>3.0</v>
      </c>
      <c r="E1911" s="127">
        <v>673.91</v>
      </c>
      <c r="F1911" s="128">
        <f t="shared" si="7"/>
        <v>438.0415</v>
      </c>
      <c r="G1911" s="129">
        <f t="shared" si="1"/>
        <v>235.8685</v>
      </c>
      <c r="H1911" s="130">
        <f t="shared" si="2"/>
        <v>0.35</v>
      </c>
      <c r="I1911" s="131">
        <v>44459.0</v>
      </c>
      <c r="J1911" s="132">
        <v>44495.0</v>
      </c>
      <c r="K1911" s="123"/>
      <c r="L1911" s="90"/>
      <c r="M1911" s="133">
        <f t="shared" si="3"/>
        <v>224.6366667</v>
      </c>
      <c r="N1911" s="99"/>
      <c r="O1911" s="133">
        <f t="shared" si="5"/>
        <v>146.0138333</v>
      </c>
      <c r="P1911" s="137"/>
      <c r="Q1911" s="90"/>
      <c r="R1911" s="99" t="str">
        <f t="shared" si="8"/>
        <v>#REF!</v>
      </c>
      <c r="S1911" s="99">
        <f>IF(AND(D1911&lt;='Product Ratings'!$I$5,D1911&gt;='Product Ratings'!$H$5),'Product Ratings'!$F$5,IF(AND(D1911&lt;='Product Ratings'!$I$6,D1911&gt;='Product Ratings'!$H$6),'Product Ratings'!$F$6,IF(AND(D1911&lt;='Product Ratings'!$I$7,I1911&gt;='Product Ratings'!$H$7),'Product Ratings'!$F$7,IF(AND(D1911&lt;='Product Ratings'!$I$8,D1911&gt;='Product Ratings'!$H$8),'Product Ratings'!$F$8,IF(D1911&gt;='Product Ratings'!$H$9,'Product Ratings'!$F$9)))))</f>
        <v>1</v>
      </c>
      <c r="T1911" s="99">
        <f>IF(AND(O1911&lt;='Product Ratings'!$M$5,O1911&gt;='Product Ratings'!$L$5),'Product Ratings'!$J$5,IF(AND(O1911&lt;='Product Ratings'!$M$6,O1911&gt;='Product Ratings'!$L$6),'Product Ratings'!$J$6,IF(AND(O1911&lt;='Product Ratings'!$M$7,O1911&gt;='Product Ratings'!$L$7),'Product Ratings'!$J$7,IF(AND(O1911&lt;='Product Ratings'!$M$8,O1911&gt;='Product Ratings'!$L$8),'Product Ratings'!$J$8,IF(O1911&gt;='Product Ratings'!$L$9,'Product Ratings'!$J$9)))))</f>
        <v>2</v>
      </c>
      <c r="U1911" s="99" t="b">
        <f>IF(AND(N1911&lt;='Product Ratings'!$R$5,N1911&gt;='Product Ratings'!$Q$5),'Product Ratings'!$O$5,IF(AND(N1911&lt;='Product Ratings'!$R$6,N1911&gt;='Product Ratings'!$Q$6),'Product Ratings'!$O$6,IF(AND(N1911&lt;='Product Ratings'!$R$7,N1911&gt;='Product Ratings'!$Q$7),'Product Ratings'!$O$7,IF(AND(N1911&lt;='Product Ratings'!$R$8,N1911&gt;='Product Ratings'!$Q$8),'Product Ratings'!$O$8,IF(N1911&gt;='Product Ratings'!$Q$9,'Product Ratings'!$O$9)))))</f>
        <v>0</v>
      </c>
      <c r="V1911" s="99" t="b">
        <f>IF(AND(P1911&lt;='Product Ratings'!$V$5,P1911&gt;='Product Ratings'!$U$5),'Product Ratings'!$S$5,IF(AND(P1911&lt;='Product Ratings'!$V$6,P1911&gt;='Product Ratings'!$U$6),'Product Ratings'!$S$6,IF(AND(P1911&lt;='Product Ratings'!$V$7,P1911&gt;='Product Ratings'!$U$7),'Product Ratings'!$S$7,IF(AND(P1911&lt;='Product Ratings'!$V$8,P1911&gt;='Product Ratings'!$U$8),'Product Ratings'!$S$8,IF(P1911&gt;='Product Ratings'!$U$9,'Product Ratings'!$S$9)))))</f>
        <v>0</v>
      </c>
      <c r="W1911" s="135" t="str">
        <f t="shared" si="6"/>
        <v>#REF!</v>
      </c>
      <c r="X1911" s="90"/>
      <c r="Y1911" s="90"/>
      <c r="Z1911" s="90"/>
      <c r="AA1911" s="90"/>
      <c r="AB1911" s="90"/>
    </row>
    <row r="1912" ht="12.75" customHeight="1">
      <c r="A1912" s="87"/>
      <c r="B1912" s="90"/>
      <c r="C1912" s="90"/>
      <c r="D1912" s="126">
        <v>4.0</v>
      </c>
      <c r="E1912" s="127">
        <v>136.35</v>
      </c>
      <c r="F1912" s="128">
        <f t="shared" si="7"/>
        <v>88.6275</v>
      </c>
      <c r="G1912" s="129">
        <f t="shared" si="1"/>
        <v>47.7225</v>
      </c>
      <c r="H1912" s="130">
        <f t="shared" si="2"/>
        <v>0.35</v>
      </c>
      <c r="I1912" s="131">
        <v>44460.0</v>
      </c>
      <c r="J1912" s="132">
        <v>44496.0</v>
      </c>
      <c r="K1912" s="123"/>
      <c r="L1912" s="90"/>
      <c r="M1912" s="133">
        <f t="shared" si="3"/>
        <v>34.0875</v>
      </c>
      <c r="N1912" s="99"/>
      <c r="O1912" s="133">
        <f t="shared" si="5"/>
        <v>22.156875</v>
      </c>
      <c r="P1912" s="137"/>
      <c r="Q1912" s="90"/>
      <c r="R1912" s="99" t="str">
        <f t="shared" si="8"/>
        <v>#REF!</v>
      </c>
      <c r="S1912" s="99">
        <f>IF(AND(D1912&lt;='Product Ratings'!$I$5,D1912&gt;='Product Ratings'!$H$5),'Product Ratings'!$F$5,IF(AND(D1912&lt;='Product Ratings'!$I$6,D1912&gt;='Product Ratings'!$H$6),'Product Ratings'!$F$6,IF(AND(D1912&lt;='Product Ratings'!$I$7,I1912&gt;='Product Ratings'!$H$7),'Product Ratings'!$F$7,IF(AND(D1912&lt;='Product Ratings'!$I$8,D1912&gt;='Product Ratings'!$H$8),'Product Ratings'!$F$8,IF(D1912&gt;='Product Ratings'!$H$9,'Product Ratings'!$F$9)))))</f>
        <v>1</v>
      </c>
      <c r="T1912" s="99">
        <f>IF(AND(O1912&lt;='Product Ratings'!$M$5,O1912&gt;='Product Ratings'!$L$5),'Product Ratings'!$J$5,IF(AND(O1912&lt;='Product Ratings'!$M$6,O1912&gt;='Product Ratings'!$L$6),'Product Ratings'!$J$6,IF(AND(O1912&lt;='Product Ratings'!$M$7,O1912&gt;='Product Ratings'!$L$7),'Product Ratings'!$J$7,IF(AND(O1912&lt;='Product Ratings'!$M$8,O1912&gt;='Product Ratings'!$L$8),'Product Ratings'!$J$8,IF(O1912&gt;='Product Ratings'!$L$9,'Product Ratings'!$J$9)))))</f>
        <v>5</v>
      </c>
      <c r="U1912" s="99" t="b">
        <f>IF(AND(N1912&lt;='Product Ratings'!$R$5,N1912&gt;='Product Ratings'!$Q$5),'Product Ratings'!$O$5,IF(AND(N1912&lt;='Product Ratings'!$R$6,N1912&gt;='Product Ratings'!$Q$6),'Product Ratings'!$O$6,IF(AND(N1912&lt;='Product Ratings'!$R$7,N1912&gt;='Product Ratings'!$Q$7),'Product Ratings'!$O$7,IF(AND(N1912&lt;='Product Ratings'!$R$8,N1912&gt;='Product Ratings'!$Q$8),'Product Ratings'!$O$8,IF(N1912&gt;='Product Ratings'!$Q$9,'Product Ratings'!$O$9)))))</f>
        <v>0</v>
      </c>
      <c r="V1912" s="99" t="b">
        <f>IF(AND(P1912&lt;='Product Ratings'!$V$5,P1912&gt;='Product Ratings'!$U$5),'Product Ratings'!$S$5,IF(AND(P1912&lt;='Product Ratings'!$V$6,P1912&gt;='Product Ratings'!$U$6),'Product Ratings'!$S$6,IF(AND(P1912&lt;='Product Ratings'!$V$7,P1912&gt;='Product Ratings'!$U$7),'Product Ratings'!$S$7,IF(AND(P1912&lt;='Product Ratings'!$V$8,P1912&gt;='Product Ratings'!$U$8),'Product Ratings'!$S$8,IF(P1912&gt;='Product Ratings'!$U$9,'Product Ratings'!$S$9)))))</f>
        <v>0</v>
      </c>
      <c r="W1912" s="135" t="str">
        <f t="shared" si="6"/>
        <v>#REF!</v>
      </c>
      <c r="X1912" s="90"/>
      <c r="Y1912" s="90"/>
      <c r="Z1912" s="90"/>
      <c r="AA1912" s="90"/>
      <c r="AB1912" s="90"/>
    </row>
    <row r="1913" ht="12.75" customHeight="1">
      <c r="A1913" s="87"/>
      <c r="B1913" s="90"/>
      <c r="C1913" s="90"/>
      <c r="D1913" s="126">
        <v>5.0</v>
      </c>
      <c r="E1913" s="127">
        <v>33.85</v>
      </c>
      <c r="F1913" s="128">
        <f t="shared" si="7"/>
        <v>22.0025</v>
      </c>
      <c r="G1913" s="129">
        <f t="shared" si="1"/>
        <v>11.8475</v>
      </c>
      <c r="H1913" s="130">
        <f t="shared" si="2"/>
        <v>0.35</v>
      </c>
      <c r="I1913" s="131">
        <v>44461.0</v>
      </c>
      <c r="J1913" s="132">
        <v>44497.0</v>
      </c>
      <c r="K1913" s="123"/>
      <c r="L1913" s="90"/>
      <c r="M1913" s="133">
        <f t="shared" si="3"/>
        <v>6.77</v>
      </c>
      <c r="N1913" s="99"/>
      <c r="O1913" s="133">
        <f t="shared" si="5"/>
        <v>4.4005</v>
      </c>
      <c r="P1913" s="137"/>
      <c r="Q1913" s="90"/>
      <c r="R1913" s="99" t="str">
        <f t="shared" si="8"/>
        <v>#REF!</v>
      </c>
      <c r="S1913" s="99">
        <f>IF(AND(D1913&lt;='Product Ratings'!$I$5,D1913&gt;='Product Ratings'!$H$5),'Product Ratings'!$F$5,IF(AND(D1913&lt;='Product Ratings'!$I$6,D1913&gt;='Product Ratings'!$H$6),'Product Ratings'!$F$6,IF(AND(D1913&lt;='Product Ratings'!$I$7,I1913&gt;='Product Ratings'!$H$7),'Product Ratings'!$F$7,IF(AND(D1913&lt;='Product Ratings'!$I$8,D1913&gt;='Product Ratings'!$H$8),'Product Ratings'!$F$8,IF(D1913&gt;='Product Ratings'!$H$9,'Product Ratings'!$F$9)))))</f>
        <v>1</v>
      </c>
      <c r="T1913" s="99">
        <f>IF(AND(O1913&lt;='Product Ratings'!$M$5,O1913&gt;='Product Ratings'!$L$5),'Product Ratings'!$J$5,IF(AND(O1913&lt;='Product Ratings'!$M$6,O1913&gt;='Product Ratings'!$L$6),'Product Ratings'!$J$6,IF(AND(O1913&lt;='Product Ratings'!$M$7,O1913&gt;='Product Ratings'!$L$7),'Product Ratings'!$J$7,IF(AND(O1913&lt;='Product Ratings'!$M$8,O1913&gt;='Product Ratings'!$L$8),'Product Ratings'!$J$8,IF(O1913&gt;='Product Ratings'!$L$9,'Product Ratings'!$J$9)))))</f>
        <v>5</v>
      </c>
      <c r="U1913" s="99" t="b">
        <f>IF(AND(N1913&lt;='Product Ratings'!$R$5,N1913&gt;='Product Ratings'!$Q$5),'Product Ratings'!$O$5,IF(AND(N1913&lt;='Product Ratings'!$R$6,N1913&gt;='Product Ratings'!$Q$6),'Product Ratings'!$O$6,IF(AND(N1913&lt;='Product Ratings'!$R$7,N1913&gt;='Product Ratings'!$Q$7),'Product Ratings'!$O$7,IF(AND(N1913&lt;='Product Ratings'!$R$8,N1913&gt;='Product Ratings'!$Q$8),'Product Ratings'!$O$8,IF(N1913&gt;='Product Ratings'!$Q$9,'Product Ratings'!$O$9)))))</f>
        <v>0</v>
      </c>
      <c r="V1913" s="99" t="b">
        <f>IF(AND(P1913&lt;='Product Ratings'!$V$5,P1913&gt;='Product Ratings'!$U$5),'Product Ratings'!$S$5,IF(AND(P1913&lt;='Product Ratings'!$V$6,P1913&gt;='Product Ratings'!$U$6),'Product Ratings'!$S$6,IF(AND(P1913&lt;='Product Ratings'!$V$7,P1913&gt;='Product Ratings'!$U$7),'Product Ratings'!$S$7,IF(AND(P1913&lt;='Product Ratings'!$V$8,P1913&gt;='Product Ratings'!$U$8),'Product Ratings'!$S$8,IF(P1913&gt;='Product Ratings'!$U$9,'Product Ratings'!$S$9)))))</f>
        <v>0</v>
      </c>
      <c r="W1913" s="135" t="str">
        <f t="shared" si="6"/>
        <v>#REF!</v>
      </c>
      <c r="X1913" s="90"/>
      <c r="Y1913" s="90"/>
      <c r="Z1913" s="90"/>
      <c r="AA1913" s="90"/>
      <c r="AB1913" s="90"/>
    </row>
    <row r="1914" ht="12.75" customHeight="1">
      <c r="A1914" s="87"/>
      <c r="B1914" s="90"/>
      <c r="C1914" s="90"/>
      <c r="D1914" s="126">
        <v>6.0</v>
      </c>
      <c r="E1914" s="127">
        <v>160.26</v>
      </c>
      <c r="F1914" s="128">
        <f t="shared" si="7"/>
        <v>104.169</v>
      </c>
      <c r="G1914" s="129">
        <f t="shared" si="1"/>
        <v>56.091</v>
      </c>
      <c r="H1914" s="130">
        <f t="shared" si="2"/>
        <v>0.35</v>
      </c>
      <c r="I1914" s="131">
        <v>44462.0</v>
      </c>
      <c r="J1914" s="132">
        <v>44498.0</v>
      </c>
      <c r="K1914" s="123"/>
      <c r="L1914" s="90"/>
      <c r="M1914" s="133">
        <f t="shared" si="3"/>
        <v>26.71</v>
      </c>
      <c r="N1914" s="99"/>
      <c r="O1914" s="133">
        <f t="shared" si="5"/>
        <v>17.3615</v>
      </c>
      <c r="P1914" s="137"/>
      <c r="Q1914" s="90"/>
      <c r="R1914" s="99" t="str">
        <f t="shared" si="8"/>
        <v>#REF!</v>
      </c>
      <c r="S1914" s="99">
        <f>IF(AND(D1914&lt;='Product Ratings'!$I$5,D1914&gt;='Product Ratings'!$H$5),'Product Ratings'!$F$5,IF(AND(D1914&lt;='Product Ratings'!$I$6,D1914&gt;='Product Ratings'!$H$6),'Product Ratings'!$F$6,IF(AND(D1914&lt;='Product Ratings'!$I$7,I1914&gt;='Product Ratings'!$H$7),'Product Ratings'!$F$7,IF(AND(D1914&lt;='Product Ratings'!$I$8,D1914&gt;='Product Ratings'!$H$8),'Product Ratings'!$F$8,IF(D1914&gt;='Product Ratings'!$H$9,'Product Ratings'!$F$9)))))</f>
        <v>2</v>
      </c>
      <c r="T1914" s="99">
        <f>IF(AND(O1914&lt;='Product Ratings'!$M$5,O1914&gt;='Product Ratings'!$L$5),'Product Ratings'!$J$5,IF(AND(O1914&lt;='Product Ratings'!$M$6,O1914&gt;='Product Ratings'!$L$6),'Product Ratings'!$J$6,IF(AND(O1914&lt;='Product Ratings'!$M$7,O1914&gt;='Product Ratings'!$L$7),'Product Ratings'!$J$7,IF(AND(O1914&lt;='Product Ratings'!$M$8,O1914&gt;='Product Ratings'!$L$8),'Product Ratings'!$J$8,IF(O1914&gt;='Product Ratings'!$L$9,'Product Ratings'!$J$9)))))</f>
        <v>5</v>
      </c>
      <c r="U1914" s="99" t="b">
        <f>IF(AND(N1914&lt;='Product Ratings'!$R$5,N1914&gt;='Product Ratings'!$Q$5),'Product Ratings'!$O$5,IF(AND(N1914&lt;='Product Ratings'!$R$6,N1914&gt;='Product Ratings'!$Q$6),'Product Ratings'!$O$6,IF(AND(N1914&lt;='Product Ratings'!$R$7,N1914&gt;='Product Ratings'!$Q$7),'Product Ratings'!$O$7,IF(AND(N1914&lt;='Product Ratings'!$R$8,N1914&gt;='Product Ratings'!$Q$8),'Product Ratings'!$O$8,IF(N1914&gt;='Product Ratings'!$Q$9,'Product Ratings'!$O$9)))))</f>
        <v>0</v>
      </c>
      <c r="V1914" s="99" t="b">
        <f>IF(AND(P1914&lt;='Product Ratings'!$V$5,P1914&gt;='Product Ratings'!$U$5),'Product Ratings'!$S$5,IF(AND(P1914&lt;='Product Ratings'!$V$6,P1914&gt;='Product Ratings'!$U$6),'Product Ratings'!$S$6,IF(AND(P1914&lt;='Product Ratings'!$V$7,P1914&gt;='Product Ratings'!$U$7),'Product Ratings'!$S$7,IF(AND(P1914&lt;='Product Ratings'!$V$8,P1914&gt;='Product Ratings'!$U$8),'Product Ratings'!$S$8,IF(P1914&gt;='Product Ratings'!$U$9,'Product Ratings'!$S$9)))))</f>
        <v>0</v>
      </c>
      <c r="W1914" s="135" t="str">
        <f t="shared" si="6"/>
        <v>#REF!</v>
      </c>
      <c r="X1914" s="90"/>
      <c r="Y1914" s="90"/>
      <c r="Z1914" s="90"/>
      <c r="AA1914" s="90"/>
      <c r="AB1914" s="90"/>
    </row>
    <row r="1915" ht="12.75" customHeight="1">
      <c r="A1915" s="87"/>
      <c r="B1915" s="90"/>
      <c r="C1915" s="90"/>
      <c r="D1915" s="126">
        <v>1.0</v>
      </c>
      <c r="E1915" s="127">
        <v>33.03</v>
      </c>
      <c r="F1915" s="128">
        <f t="shared" si="7"/>
        <v>21.4695</v>
      </c>
      <c r="G1915" s="129">
        <f t="shared" si="1"/>
        <v>11.5605</v>
      </c>
      <c r="H1915" s="130">
        <f t="shared" si="2"/>
        <v>0.35</v>
      </c>
      <c r="I1915" s="131">
        <v>44463.0</v>
      </c>
      <c r="J1915" s="132">
        <v>44499.0</v>
      </c>
      <c r="K1915" s="123"/>
      <c r="L1915" s="90"/>
      <c r="M1915" s="133">
        <f t="shared" si="3"/>
        <v>33.03</v>
      </c>
      <c r="N1915" s="99"/>
      <c r="O1915" s="133">
        <f t="shared" si="5"/>
        <v>21.4695</v>
      </c>
      <c r="P1915" s="137"/>
      <c r="Q1915" s="90"/>
      <c r="R1915" s="99" t="str">
        <f t="shared" si="8"/>
        <v>#REF!</v>
      </c>
      <c r="S1915" s="99">
        <f>IF(AND(D1915&lt;='Product Ratings'!$I$5,D1915&gt;='Product Ratings'!$H$5),'Product Ratings'!$F$5,IF(AND(D1915&lt;='Product Ratings'!$I$6,D1915&gt;='Product Ratings'!$H$6),'Product Ratings'!$F$6,IF(AND(D1915&lt;='Product Ratings'!$I$7,I1915&gt;='Product Ratings'!$H$7),'Product Ratings'!$F$7,IF(AND(D1915&lt;='Product Ratings'!$I$8,D1915&gt;='Product Ratings'!$H$8),'Product Ratings'!$F$8,IF(D1915&gt;='Product Ratings'!$H$9,'Product Ratings'!$F$9)))))</f>
        <v>1</v>
      </c>
      <c r="T1915" s="99">
        <f>IF(AND(O1915&lt;='Product Ratings'!$M$5,O1915&gt;='Product Ratings'!$L$5),'Product Ratings'!$J$5,IF(AND(O1915&lt;='Product Ratings'!$M$6,O1915&gt;='Product Ratings'!$L$6),'Product Ratings'!$J$6,IF(AND(O1915&lt;='Product Ratings'!$M$7,O1915&gt;='Product Ratings'!$L$7),'Product Ratings'!$J$7,IF(AND(O1915&lt;='Product Ratings'!$M$8,O1915&gt;='Product Ratings'!$L$8),'Product Ratings'!$J$8,IF(O1915&gt;='Product Ratings'!$L$9,'Product Ratings'!$J$9)))))</f>
        <v>5</v>
      </c>
      <c r="U1915" s="99" t="b">
        <f>IF(AND(N1915&lt;='Product Ratings'!$R$5,N1915&gt;='Product Ratings'!$Q$5),'Product Ratings'!$O$5,IF(AND(N1915&lt;='Product Ratings'!$R$6,N1915&gt;='Product Ratings'!$Q$6),'Product Ratings'!$O$6,IF(AND(N1915&lt;='Product Ratings'!$R$7,N1915&gt;='Product Ratings'!$Q$7),'Product Ratings'!$O$7,IF(AND(N1915&lt;='Product Ratings'!$R$8,N1915&gt;='Product Ratings'!$Q$8),'Product Ratings'!$O$8,IF(N1915&gt;='Product Ratings'!$Q$9,'Product Ratings'!$O$9)))))</f>
        <v>0</v>
      </c>
      <c r="V1915" s="99" t="b">
        <f>IF(AND(P1915&lt;='Product Ratings'!$V$5,P1915&gt;='Product Ratings'!$U$5),'Product Ratings'!$S$5,IF(AND(P1915&lt;='Product Ratings'!$V$6,P1915&gt;='Product Ratings'!$U$6),'Product Ratings'!$S$6,IF(AND(P1915&lt;='Product Ratings'!$V$7,P1915&gt;='Product Ratings'!$U$7),'Product Ratings'!$S$7,IF(AND(P1915&lt;='Product Ratings'!$V$8,P1915&gt;='Product Ratings'!$U$8),'Product Ratings'!$S$8,IF(P1915&gt;='Product Ratings'!$U$9,'Product Ratings'!$S$9)))))</f>
        <v>0</v>
      </c>
      <c r="W1915" s="135" t="str">
        <f t="shared" si="6"/>
        <v>#REF!</v>
      </c>
      <c r="X1915" s="90"/>
      <c r="Y1915" s="90"/>
      <c r="Z1915" s="90"/>
      <c r="AA1915" s="90"/>
      <c r="AB1915" s="90"/>
    </row>
    <row r="1916" ht="12.75" customHeight="1">
      <c r="A1916" s="87"/>
      <c r="B1916" s="90"/>
      <c r="C1916" s="90"/>
      <c r="D1916" s="126">
        <v>2.0</v>
      </c>
      <c r="E1916" s="127">
        <v>156.0</v>
      </c>
      <c r="F1916" s="128">
        <f t="shared" si="7"/>
        <v>101.4</v>
      </c>
      <c r="G1916" s="129">
        <f t="shared" si="1"/>
        <v>54.6</v>
      </c>
      <c r="H1916" s="130">
        <f t="shared" si="2"/>
        <v>0.35</v>
      </c>
      <c r="I1916" s="131">
        <v>44464.0</v>
      </c>
      <c r="J1916" s="132">
        <v>44500.0</v>
      </c>
      <c r="K1916" s="123"/>
      <c r="L1916" s="90"/>
      <c r="M1916" s="133">
        <f t="shared" si="3"/>
        <v>78</v>
      </c>
      <c r="N1916" s="99"/>
      <c r="O1916" s="133">
        <f t="shared" si="5"/>
        <v>50.7</v>
      </c>
      <c r="P1916" s="137"/>
      <c r="Q1916" s="90"/>
      <c r="R1916" s="99" t="str">
        <f t="shared" si="8"/>
        <v>#REF!</v>
      </c>
      <c r="S1916" s="99">
        <f>IF(AND(D1916&lt;='Product Ratings'!$I$5,D1916&gt;='Product Ratings'!$H$5),'Product Ratings'!$F$5,IF(AND(D1916&lt;='Product Ratings'!$I$6,D1916&gt;='Product Ratings'!$H$6),'Product Ratings'!$F$6,IF(AND(D1916&lt;='Product Ratings'!$I$7,I1916&gt;='Product Ratings'!$H$7),'Product Ratings'!$F$7,IF(AND(D1916&lt;='Product Ratings'!$I$8,D1916&gt;='Product Ratings'!$H$8),'Product Ratings'!$F$8,IF(D1916&gt;='Product Ratings'!$H$9,'Product Ratings'!$F$9)))))</f>
        <v>1</v>
      </c>
      <c r="T1916" s="99">
        <f>IF(AND(O1916&lt;='Product Ratings'!$M$5,O1916&gt;='Product Ratings'!$L$5),'Product Ratings'!$J$5,IF(AND(O1916&lt;='Product Ratings'!$M$6,O1916&gt;='Product Ratings'!$L$6),'Product Ratings'!$J$6,IF(AND(O1916&lt;='Product Ratings'!$M$7,O1916&gt;='Product Ratings'!$L$7),'Product Ratings'!$J$7,IF(AND(O1916&lt;='Product Ratings'!$M$8,O1916&gt;='Product Ratings'!$L$8),'Product Ratings'!$J$8,IF(O1916&gt;='Product Ratings'!$L$9,'Product Ratings'!$J$9)))))</f>
        <v>3</v>
      </c>
      <c r="U1916" s="99" t="b">
        <f>IF(AND(N1916&lt;='Product Ratings'!$R$5,N1916&gt;='Product Ratings'!$Q$5),'Product Ratings'!$O$5,IF(AND(N1916&lt;='Product Ratings'!$R$6,N1916&gt;='Product Ratings'!$Q$6),'Product Ratings'!$O$6,IF(AND(N1916&lt;='Product Ratings'!$R$7,N1916&gt;='Product Ratings'!$Q$7),'Product Ratings'!$O$7,IF(AND(N1916&lt;='Product Ratings'!$R$8,N1916&gt;='Product Ratings'!$Q$8),'Product Ratings'!$O$8,IF(N1916&gt;='Product Ratings'!$Q$9,'Product Ratings'!$O$9)))))</f>
        <v>0</v>
      </c>
      <c r="V1916" s="99" t="b">
        <f>IF(AND(P1916&lt;='Product Ratings'!$V$5,P1916&gt;='Product Ratings'!$U$5),'Product Ratings'!$S$5,IF(AND(P1916&lt;='Product Ratings'!$V$6,P1916&gt;='Product Ratings'!$U$6),'Product Ratings'!$S$6,IF(AND(P1916&lt;='Product Ratings'!$V$7,P1916&gt;='Product Ratings'!$U$7),'Product Ratings'!$S$7,IF(AND(P1916&lt;='Product Ratings'!$V$8,P1916&gt;='Product Ratings'!$U$8),'Product Ratings'!$S$8,IF(P1916&gt;='Product Ratings'!$U$9,'Product Ratings'!$S$9)))))</f>
        <v>0</v>
      </c>
      <c r="W1916" s="135" t="str">
        <f t="shared" si="6"/>
        <v>#REF!</v>
      </c>
      <c r="X1916" s="90"/>
      <c r="Y1916" s="90"/>
      <c r="Z1916" s="90"/>
      <c r="AA1916" s="90"/>
      <c r="AB1916" s="90"/>
    </row>
    <row r="1917" ht="12.75" customHeight="1">
      <c r="A1917" s="87"/>
      <c r="B1917" s="90"/>
      <c r="C1917" s="90"/>
      <c r="D1917" s="126">
        <v>3.0</v>
      </c>
      <c r="E1917" s="127">
        <v>867.21</v>
      </c>
      <c r="F1917" s="128">
        <f t="shared" si="7"/>
        <v>563.6865</v>
      </c>
      <c r="G1917" s="129">
        <f t="shared" si="1"/>
        <v>303.5235</v>
      </c>
      <c r="H1917" s="130">
        <f t="shared" si="2"/>
        <v>0.35</v>
      </c>
      <c r="I1917" s="131">
        <v>44465.0</v>
      </c>
      <c r="J1917" s="132">
        <v>44501.0</v>
      </c>
      <c r="K1917" s="123"/>
      <c r="L1917" s="90"/>
      <c r="M1917" s="133">
        <f t="shared" si="3"/>
        <v>289.07</v>
      </c>
      <c r="N1917" s="99"/>
      <c r="O1917" s="133">
        <f t="shared" si="5"/>
        <v>187.8955</v>
      </c>
      <c r="P1917" s="137"/>
      <c r="Q1917" s="90"/>
      <c r="R1917" s="99" t="str">
        <f t="shared" si="8"/>
        <v>#REF!</v>
      </c>
      <c r="S1917" s="99">
        <f>IF(AND(D1917&lt;='Product Ratings'!$I$5,D1917&gt;='Product Ratings'!$H$5),'Product Ratings'!$F$5,IF(AND(D1917&lt;='Product Ratings'!$I$6,D1917&gt;='Product Ratings'!$H$6),'Product Ratings'!$F$6,IF(AND(D1917&lt;='Product Ratings'!$I$7,I1917&gt;='Product Ratings'!$H$7),'Product Ratings'!$F$7,IF(AND(D1917&lt;='Product Ratings'!$I$8,D1917&gt;='Product Ratings'!$H$8),'Product Ratings'!$F$8,IF(D1917&gt;='Product Ratings'!$H$9,'Product Ratings'!$F$9)))))</f>
        <v>1</v>
      </c>
      <c r="T1917" s="99">
        <f>IF(AND(O1917&lt;='Product Ratings'!$M$5,O1917&gt;='Product Ratings'!$L$5),'Product Ratings'!$J$5,IF(AND(O1917&lt;='Product Ratings'!$M$6,O1917&gt;='Product Ratings'!$L$6),'Product Ratings'!$J$6,IF(AND(O1917&lt;='Product Ratings'!$M$7,O1917&gt;='Product Ratings'!$L$7),'Product Ratings'!$J$7,IF(AND(O1917&lt;='Product Ratings'!$M$8,O1917&gt;='Product Ratings'!$L$8),'Product Ratings'!$J$8,IF(O1917&gt;='Product Ratings'!$L$9,'Product Ratings'!$J$9)))))</f>
        <v>1</v>
      </c>
      <c r="U1917" s="99" t="b">
        <f>IF(AND(N1917&lt;='Product Ratings'!$R$5,N1917&gt;='Product Ratings'!$Q$5),'Product Ratings'!$O$5,IF(AND(N1917&lt;='Product Ratings'!$R$6,N1917&gt;='Product Ratings'!$Q$6),'Product Ratings'!$O$6,IF(AND(N1917&lt;='Product Ratings'!$R$7,N1917&gt;='Product Ratings'!$Q$7),'Product Ratings'!$O$7,IF(AND(N1917&lt;='Product Ratings'!$R$8,N1917&gt;='Product Ratings'!$Q$8),'Product Ratings'!$O$8,IF(N1917&gt;='Product Ratings'!$Q$9,'Product Ratings'!$O$9)))))</f>
        <v>0</v>
      </c>
      <c r="V1917" s="99" t="b">
        <f>IF(AND(P1917&lt;='Product Ratings'!$V$5,P1917&gt;='Product Ratings'!$U$5),'Product Ratings'!$S$5,IF(AND(P1917&lt;='Product Ratings'!$V$6,P1917&gt;='Product Ratings'!$U$6),'Product Ratings'!$S$6,IF(AND(P1917&lt;='Product Ratings'!$V$7,P1917&gt;='Product Ratings'!$U$7),'Product Ratings'!$S$7,IF(AND(P1917&lt;='Product Ratings'!$V$8,P1917&gt;='Product Ratings'!$U$8),'Product Ratings'!$S$8,IF(P1917&gt;='Product Ratings'!$U$9,'Product Ratings'!$S$9)))))</f>
        <v>0</v>
      </c>
      <c r="W1917" s="135" t="str">
        <f t="shared" si="6"/>
        <v>#REF!</v>
      </c>
      <c r="X1917" s="90"/>
      <c r="Y1917" s="90"/>
      <c r="Z1917" s="90"/>
      <c r="AA1917" s="90"/>
      <c r="AB1917" s="90"/>
    </row>
    <row r="1918" ht="12.75" customHeight="1">
      <c r="A1918" s="87"/>
      <c r="B1918" s="90"/>
      <c r="C1918" s="90"/>
      <c r="D1918" s="126">
        <v>4.0</v>
      </c>
      <c r="E1918" s="127">
        <v>254.44</v>
      </c>
      <c r="F1918" s="128">
        <f t="shared" si="7"/>
        <v>165.386</v>
      </c>
      <c r="G1918" s="129">
        <f t="shared" si="1"/>
        <v>89.054</v>
      </c>
      <c r="H1918" s="130">
        <f t="shared" si="2"/>
        <v>0.35</v>
      </c>
      <c r="I1918" s="131">
        <v>44466.0</v>
      </c>
      <c r="J1918" s="132">
        <v>44502.0</v>
      </c>
      <c r="K1918" s="123"/>
      <c r="L1918" s="90"/>
      <c r="M1918" s="133">
        <f t="shared" si="3"/>
        <v>63.61</v>
      </c>
      <c r="N1918" s="99"/>
      <c r="O1918" s="133">
        <f t="shared" si="5"/>
        <v>41.3465</v>
      </c>
      <c r="P1918" s="137"/>
      <c r="Q1918" s="90"/>
      <c r="R1918" s="99" t="str">
        <f t="shared" si="8"/>
        <v>#REF!</v>
      </c>
      <c r="S1918" s="99">
        <f>IF(AND(D1918&lt;='Product Ratings'!$I$5,D1918&gt;='Product Ratings'!$H$5),'Product Ratings'!$F$5,IF(AND(D1918&lt;='Product Ratings'!$I$6,D1918&gt;='Product Ratings'!$H$6),'Product Ratings'!$F$6,IF(AND(D1918&lt;='Product Ratings'!$I$7,I1918&gt;='Product Ratings'!$H$7),'Product Ratings'!$F$7,IF(AND(D1918&lt;='Product Ratings'!$I$8,D1918&gt;='Product Ratings'!$H$8),'Product Ratings'!$F$8,IF(D1918&gt;='Product Ratings'!$H$9,'Product Ratings'!$F$9)))))</f>
        <v>1</v>
      </c>
      <c r="T1918" s="99">
        <f>IF(AND(O1918&lt;='Product Ratings'!$M$5,O1918&gt;='Product Ratings'!$L$5),'Product Ratings'!$J$5,IF(AND(O1918&lt;='Product Ratings'!$M$6,O1918&gt;='Product Ratings'!$L$6),'Product Ratings'!$J$6,IF(AND(O1918&lt;='Product Ratings'!$M$7,O1918&gt;='Product Ratings'!$L$7),'Product Ratings'!$J$7,IF(AND(O1918&lt;='Product Ratings'!$M$8,O1918&gt;='Product Ratings'!$L$8),'Product Ratings'!$J$8,IF(O1918&gt;='Product Ratings'!$L$9,'Product Ratings'!$J$9)))))</f>
        <v>3</v>
      </c>
      <c r="U1918" s="99" t="b">
        <f>IF(AND(N1918&lt;='Product Ratings'!$R$5,N1918&gt;='Product Ratings'!$Q$5),'Product Ratings'!$O$5,IF(AND(N1918&lt;='Product Ratings'!$R$6,N1918&gt;='Product Ratings'!$Q$6),'Product Ratings'!$O$6,IF(AND(N1918&lt;='Product Ratings'!$R$7,N1918&gt;='Product Ratings'!$Q$7),'Product Ratings'!$O$7,IF(AND(N1918&lt;='Product Ratings'!$R$8,N1918&gt;='Product Ratings'!$Q$8),'Product Ratings'!$O$8,IF(N1918&gt;='Product Ratings'!$Q$9,'Product Ratings'!$O$9)))))</f>
        <v>0</v>
      </c>
      <c r="V1918" s="99" t="b">
        <f>IF(AND(P1918&lt;='Product Ratings'!$V$5,P1918&gt;='Product Ratings'!$U$5),'Product Ratings'!$S$5,IF(AND(P1918&lt;='Product Ratings'!$V$6,P1918&gt;='Product Ratings'!$U$6),'Product Ratings'!$S$6,IF(AND(P1918&lt;='Product Ratings'!$V$7,P1918&gt;='Product Ratings'!$U$7),'Product Ratings'!$S$7,IF(AND(P1918&lt;='Product Ratings'!$V$8,P1918&gt;='Product Ratings'!$U$8),'Product Ratings'!$S$8,IF(P1918&gt;='Product Ratings'!$U$9,'Product Ratings'!$S$9)))))</f>
        <v>0</v>
      </c>
      <c r="W1918" s="135" t="str">
        <f t="shared" si="6"/>
        <v>#REF!</v>
      </c>
      <c r="X1918" s="90"/>
      <c r="Y1918" s="90"/>
      <c r="Z1918" s="90"/>
      <c r="AA1918" s="90"/>
      <c r="AB1918" s="90"/>
    </row>
    <row r="1919" ht="12.75" customHeight="1">
      <c r="A1919" s="87"/>
      <c r="B1919" s="90"/>
      <c r="C1919" s="90"/>
      <c r="D1919" s="126">
        <v>5.0</v>
      </c>
      <c r="E1919" s="127">
        <v>36.0</v>
      </c>
      <c r="F1919" s="128">
        <f t="shared" si="7"/>
        <v>23.4</v>
      </c>
      <c r="G1919" s="129">
        <f t="shared" si="1"/>
        <v>12.6</v>
      </c>
      <c r="H1919" s="130">
        <f t="shared" si="2"/>
        <v>0.35</v>
      </c>
      <c r="I1919" s="131">
        <v>44467.0</v>
      </c>
      <c r="J1919" s="132">
        <v>44503.0</v>
      </c>
      <c r="K1919" s="123"/>
      <c r="L1919" s="90"/>
      <c r="M1919" s="133">
        <f t="shared" si="3"/>
        <v>7.2</v>
      </c>
      <c r="N1919" s="99"/>
      <c r="O1919" s="133">
        <f t="shared" si="5"/>
        <v>4.68</v>
      </c>
      <c r="P1919" s="137"/>
      <c r="Q1919" s="90"/>
      <c r="R1919" s="99" t="str">
        <f t="shared" si="8"/>
        <v>#REF!</v>
      </c>
      <c r="S1919" s="99">
        <f>IF(AND(D1919&lt;='Product Ratings'!$I$5,D1919&gt;='Product Ratings'!$H$5),'Product Ratings'!$F$5,IF(AND(D1919&lt;='Product Ratings'!$I$6,D1919&gt;='Product Ratings'!$H$6),'Product Ratings'!$F$6,IF(AND(D1919&lt;='Product Ratings'!$I$7,I1919&gt;='Product Ratings'!$H$7),'Product Ratings'!$F$7,IF(AND(D1919&lt;='Product Ratings'!$I$8,D1919&gt;='Product Ratings'!$H$8),'Product Ratings'!$F$8,IF(D1919&gt;='Product Ratings'!$H$9,'Product Ratings'!$F$9)))))</f>
        <v>1</v>
      </c>
      <c r="T1919" s="99">
        <f>IF(AND(O1919&lt;='Product Ratings'!$M$5,O1919&gt;='Product Ratings'!$L$5),'Product Ratings'!$J$5,IF(AND(O1919&lt;='Product Ratings'!$M$6,O1919&gt;='Product Ratings'!$L$6),'Product Ratings'!$J$6,IF(AND(O1919&lt;='Product Ratings'!$M$7,O1919&gt;='Product Ratings'!$L$7),'Product Ratings'!$J$7,IF(AND(O1919&lt;='Product Ratings'!$M$8,O1919&gt;='Product Ratings'!$L$8),'Product Ratings'!$J$8,IF(O1919&gt;='Product Ratings'!$L$9,'Product Ratings'!$J$9)))))</f>
        <v>5</v>
      </c>
      <c r="U1919" s="99" t="b">
        <f>IF(AND(N1919&lt;='Product Ratings'!$R$5,N1919&gt;='Product Ratings'!$Q$5),'Product Ratings'!$O$5,IF(AND(N1919&lt;='Product Ratings'!$R$6,N1919&gt;='Product Ratings'!$Q$6),'Product Ratings'!$O$6,IF(AND(N1919&lt;='Product Ratings'!$R$7,N1919&gt;='Product Ratings'!$Q$7),'Product Ratings'!$O$7,IF(AND(N1919&lt;='Product Ratings'!$R$8,N1919&gt;='Product Ratings'!$Q$8),'Product Ratings'!$O$8,IF(N1919&gt;='Product Ratings'!$Q$9,'Product Ratings'!$O$9)))))</f>
        <v>0</v>
      </c>
      <c r="V1919" s="99" t="b">
        <f>IF(AND(P1919&lt;='Product Ratings'!$V$5,P1919&gt;='Product Ratings'!$U$5),'Product Ratings'!$S$5,IF(AND(P1919&lt;='Product Ratings'!$V$6,P1919&gt;='Product Ratings'!$U$6),'Product Ratings'!$S$6,IF(AND(P1919&lt;='Product Ratings'!$V$7,P1919&gt;='Product Ratings'!$U$7),'Product Ratings'!$S$7,IF(AND(P1919&lt;='Product Ratings'!$V$8,P1919&gt;='Product Ratings'!$U$8),'Product Ratings'!$S$8,IF(P1919&gt;='Product Ratings'!$U$9,'Product Ratings'!$S$9)))))</f>
        <v>0</v>
      </c>
      <c r="W1919" s="135" t="str">
        <f t="shared" si="6"/>
        <v>#REF!</v>
      </c>
      <c r="X1919" s="90"/>
      <c r="Y1919" s="90"/>
      <c r="Z1919" s="90"/>
      <c r="AA1919" s="90"/>
      <c r="AB1919" s="90"/>
    </row>
    <row r="1920" ht="12.75" customHeight="1">
      <c r="A1920" s="87"/>
      <c r="B1920" s="90"/>
      <c r="C1920" s="90"/>
      <c r="D1920" s="126">
        <v>6.0</v>
      </c>
      <c r="E1920" s="127">
        <v>57.39</v>
      </c>
      <c r="F1920" s="128">
        <f t="shared" si="7"/>
        <v>37.3035</v>
      </c>
      <c r="G1920" s="129">
        <f t="shared" si="1"/>
        <v>20.0865</v>
      </c>
      <c r="H1920" s="130">
        <f t="shared" si="2"/>
        <v>0.35</v>
      </c>
      <c r="I1920" s="131">
        <v>44468.0</v>
      </c>
      <c r="J1920" s="132">
        <v>44504.0</v>
      </c>
      <c r="K1920" s="123"/>
      <c r="L1920" s="90"/>
      <c r="M1920" s="133">
        <f t="shared" si="3"/>
        <v>9.565</v>
      </c>
      <c r="N1920" s="99"/>
      <c r="O1920" s="133">
        <f t="shared" si="5"/>
        <v>6.21725</v>
      </c>
      <c r="P1920" s="137"/>
      <c r="Q1920" s="90"/>
      <c r="R1920" s="99" t="str">
        <f t="shared" si="8"/>
        <v>#REF!</v>
      </c>
      <c r="S1920" s="99">
        <f>IF(AND(D1920&lt;='Product Ratings'!$I$5,D1920&gt;='Product Ratings'!$H$5),'Product Ratings'!$F$5,IF(AND(D1920&lt;='Product Ratings'!$I$6,D1920&gt;='Product Ratings'!$H$6),'Product Ratings'!$F$6,IF(AND(D1920&lt;='Product Ratings'!$I$7,I1920&gt;='Product Ratings'!$H$7),'Product Ratings'!$F$7,IF(AND(D1920&lt;='Product Ratings'!$I$8,D1920&gt;='Product Ratings'!$H$8),'Product Ratings'!$F$8,IF(D1920&gt;='Product Ratings'!$H$9,'Product Ratings'!$F$9)))))</f>
        <v>2</v>
      </c>
      <c r="T1920" s="99">
        <f>IF(AND(O1920&lt;='Product Ratings'!$M$5,O1920&gt;='Product Ratings'!$L$5),'Product Ratings'!$J$5,IF(AND(O1920&lt;='Product Ratings'!$M$6,O1920&gt;='Product Ratings'!$L$6),'Product Ratings'!$J$6,IF(AND(O1920&lt;='Product Ratings'!$M$7,O1920&gt;='Product Ratings'!$L$7),'Product Ratings'!$J$7,IF(AND(O1920&lt;='Product Ratings'!$M$8,O1920&gt;='Product Ratings'!$L$8),'Product Ratings'!$J$8,IF(O1920&gt;='Product Ratings'!$L$9,'Product Ratings'!$J$9)))))</f>
        <v>5</v>
      </c>
      <c r="U1920" s="99" t="b">
        <f>IF(AND(N1920&lt;='Product Ratings'!$R$5,N1920&gt;='Product Ratings'!$Q$5),'Product Ratings'!$O$5,IF(AND(N1920&lt;='Product Ratings'!$R$6,N1920&gt;='Product Ratings'!$Q$6),'Product Ratings'!$O$6,IF(AND(N1920&lt;='Product Ratings'!$R$7,N1920&gt;='Product Ratings'!$Q$7),'Product Ratings'!$O$7,IF(AND(N1920&lt;='Product Ratings'!$R$8,N1920&gt;='Product Ratings'!$Q$8),'Product Ratings'!$O$8,IF(N1920&gt;='Product Ratings'!$Q$9,'Product Ratings'!$O$9)))))</f>
        <v>0</v>
      </c>
      <c r="V1920" s="99" t="b">
        <f>IF(AND(P1920&lt;='Product Ratings'!$V$5,P1920&gt;='Product Ratings'!$U$5),'Product Ratings'!$S$5,IF(AND(P1920&lt;='Product Ratings'!$V$6,P1920&gt;='Product Ratings'!$U$6),'Product Ratings'!$S$6,IF(AND(P1920&lt;='Product Ratings'!$V$7,P1920&gt;='Product Ratings'!$U$7),'Product Ratings'!$S$7,IF(AND(P1920&lt;='Product Ratings'!$V$8,P1920&gt;='Product Ratings'!$U$8),'Product Ratings'!$S$8,IF(P1920&gt;='Product Ratings'!$U$9,'Product Ratings'!$S$9)))))</f>
        <v>0</v>
      </c>
      <c r="W1920" s="135" t="str">
        <f t="shared" si="6"/>
        <v>#REF!</v>
      </c>
      <c r="X1920" s="90"/>
      <c r="Y1920" s="90"/>
      <c r="Z1920" s="90"/>
      <c r="AA1920" s="90"/>
      <c r="AB1920" s="90"/>
    </row>
    <row r="1921" ht="12.75" customHeight="1">
      <c r="A1921" s="87"/>
      <c r="B1921" s="90"/>
      <c r="C1921" s="90"/>
      <c r="D1921" s="126">
        <v>1.0</v>
      </c>
      <c r="E1921" s="127">
        <v>40.35</v>
      </c>
      <c r="F1921" s="128">
        <f t="shared" si="7"/>
        <v>26.2275</v>
      </c>
      <c r="G1921" s="129">
        <f t="shared" si="1"/>
        <v>14.1225</v>
      </c>
      <c r="H1921" s="130">
        <f t="shared" si="2"/>
        <v>0.35</v>
      </c>
      <c r="I1921" s="131">
        <v>44469.0</v>
      </c>
      <c r="J1921" s="132">
        <v>44505.0</v>
      </c>
      <c r="K1921" s="123"/>
      <c r="L1921" s="90"/>
      <c r="M1921" s="133">
        <f t="shared" si="3"/>
        <v>40.35</v>
      </c>
      <c r="N1921" s="99"/>
      <c r="O1921" s="133">
        <f t="shared" si="5"/>
        <v>26.2275</v>
      </c>
      <c r="P1921" s="137"/>
      <c r="Q1921" s="90"/>
      <c r="R1921" s="99" t="str">
        <f t="shared" si="8"/>
        <v>#REF!</v>
      </c>
      <c r="S1921" s="99">
        <f>IF(AND(D1921&lt;='Product Ratings'!$I$5,D1921&gt;='Product Ratings'!$H$5),'Product Ratings'!$F$5,IF(AND(D1921&lt;='Product Ratings'!$I$6,D1921&gt;='Product Ratings'!$H$6),'Product Ratings'!$F$6,IF(AND(D1921&lt;='Product Ratings'!$I$7,I1921&gt;='Product Ratings'!$H$7),'Product Ratings'!$F$7,IF(AND(D1921&lt;='Product Ratings'!$I$8,D1921&gt;='Product Ratings'!$H$8),'Product Ratings'!$F$8,IF(D1921&gt;='Product Ratings'!$H$9,'Product Ratings'!$F$9)))))</f>
        <v>1</v>
      </c>
      <c r="T1921" s="99">
        <f>IF(AND(O1921&lt;='Product Ratings'!$M$5,O1921&gt;='Product Ratings'!$L$5),'Product Ratings'!$J$5,IF(AND(O1921&lt;='Product Ratings'!$M$6,O1921&gt;='Product Ratings'!$L$6),'Product Ratings'!$J$6,IF(AND(O1921&lt;='Product Ratings'!$M$7,O1921&gt;='Product Ratings'!$L$7),'Product Ratings'!$J$7,IF(AND(O1921&lt;='Product Ratings'!$M$8,O1921&gt;='Product Ratings'!$L$8),'Product Ratings'!$J$8,IF(O1921&gt;='Product Ratings'!$L$9,'Product Ratings'!$J$9)))))</f>
        <v>4</v>
      </c>
      <c r="U1921" s="99" t="b">
        <f>IF(AND(N1921&lt;='Product Ratings'!$R$5,N1921&gt;='Product Ratings'!$Q$5),'Product Ratings'!$O$5,IF(AND(N1921&lt;='Product Ratings'!$R$6,N1921&gt;='Product Ratings'!$Q$6),'Product Ratings'!$O$6,IF(AND(N1921&lt;='Product Ratings'!$R$7,N1921&gt;='Product Ratings'!$Q$7),'Product Ratings'!$O$7,IF(AND(N1921&lt;='Product Ratings'!$R$8,N1921&gt;='Product Ratings'!$Q$8),'Product Ratings'!$O$8,IF(N1921&gt;='Product Ratings'!$Q$9,'Product Ratings'!$O$9)))))</f>
        <v>0</v>
      </c>
      <c r="V1921" s="99" t="b">
        <f>IF(AND(P1921&lt;='Product Ratings'!$V$5,P1921&gt;='Product Ratings'!$U$5),'Product Ratings'!$S$5,IF(AND(P1921&lt;='Product Ratings'!$V$6,P1921&gt;='Product Ratings'!$U$6),'Product Ratings'!$S$6,IF(AND(P1921&lt;='Product Ratings'!$V$7,P1921&gt;='Product Ratings'!$U$7),'Product Ratings'!$S$7,IF(AND(P1921&lt;='Product Ratings'!$V$8,P1921&gt;='Product Ratings'!$U$8),'Product Ratings'!$S$8,IF(P1921&gt;='Product Ratings'!$U$9,'Product Ratings'!$S$9)))))</f>
        <v>0</v>
      </c>
      <c r="W1921" s="135" t="str">
        <f t="shared" si="6"/>
        <v>#REF!</v>
      </c>
      <c r="X1921" s="90"/>
      <c r="Y1921" s="90"/>
      <c r="Z1921" s="90"/>
      <c r="AA1921" s="90"/>
      <c r="AB1921" s="90"/>
    </row>
    <row r="1922" ht="12.75" customHeight="1">
      <c r="A1922" s="87"/>
      <c r="B1922" s="90"/>
      <c r="C1922" s="90"/>
      <c r="D1922" s="126">
        <v>2.0</v>
      </c>
      <c r="E1922" s="127">
        <v>1171.3</v>
      </c>
      <c r="F1922" s="128">
        <f t="shared" si="7"/>
        <v>761.345</v>
      </c>
      <c r="G1922" s="129">
        <f t="shared" si="1"/>
        <v>409.955</v>
      </c>
      <c r="H1922" s="130">
        <f t="shared" si="2"/>
        <v>0.35</v>
      </c>
      <c r="I1922" s="131">
        <v>44470.0</v>
      </c>
      <c r="J1922" s="132">
        <v>44506.0</v>
      </c>
      <c r="K1922" s="123"/>
      <c r="L1922" s="90"/>
      <c r="M1922" s="133">
        <f t="shared" si="3"/>
        <v>585.65</v>
      </c>
      <c r="N1922" s="99"/>
      <c r="O1922" s="133">
        <f t="shared" si="5"/>
        <v>380.6725</v>
      </c>
      <c r="P1922" s="137"/>
      <c r="Q1922" s="90"/>
      <c r="R1922" s="99" t="str">
        <f t="shared" si="8"/>
        <v>#REF!</v>
      </c>
      <c r="S1922" s="99">
        <f>IF(AND(D1922&lt;='Product Ratings'!$I$5,D1922&gt;='Product Ratings'!$H$5),'Product Ratings'!$F$5,IF(AND(D1922&lt;='Product Ratings'!$I$6,D1922&gt;='Product Ratings'!$H$6),'Product Ratings'!$F$6,IF(AND(D1922&lt;='Product Ratings'!$I$7,I1922&gt;='Product Ratings'!$H$7),'Product Ratings'!$F$7,IF(AND(D1922&lt;='Product Ratings'!$I$8,D1922&gt;='Product Ratings'!$H$8),'Product Ratings'!$F$8,IF(D1922&gt;='Product Ratings'!$H$9,'Product Ratings'!$F$9)))))</f>
        <v>1</v>
      </c>
      <c r="T1922" s="99">
        <f>IF(AND(O1922&lt;='Product Ratings'!$M$5,O1922&gt;='Product Ratings'!$L$5),'Product Ratings'!$J$5,IF(AND(O1922&lt;='Product Ratings'!$M$6,O1922&gt;='Product Ratings'!$L$6),'Product Ratings'!$J$6,IF(AND(O1922&lt;='Product Ratings'!$M$7,O1922&gt;='Product Ratings'!$L$7),'Product Ratings'!$J$7,IF(AND(O1922&lt;='Product Ratings'!$M$8,O1922&gt;='Product Ratings'!$L$8),'Product Ratings'!$J$8,IF(O1922&gt;='Product Ratings'!$L$9,'Product Ratings'!$J$9)))))</f>
        <v>1</v>
      </c>
      <c r="U1922" s="99" t="b">
        <f>IF(AND(N1922&lt;='Product Ratings'!$R$5,N1922&gt;='Product Ratings'!$Q$5),'Product Ratings'!$O$5,IF(AND(N1922&lt;='Product Ratings'!$R$6,N1922&gt;='Product Ratings'!$Q$6),'Product Ratings'!$O$6,IF(AND(N1922&lt;='Product Ratings'!$R$7,N1922&gt;='Product Ratings'!$Q$7),'Product Ratings'!$O$7,IF(AND(N1922&lt;='Product Ratings'!$R$8,N1922&gt;='Product Ratings'!$Q$8),'Product Ratings'!$O$8,IF(N1922&gt;='Product Ratings'!$Q$9,'Product Ratings'!$O$9)))))</f>
        <v>0</v>
      </c>
      <c r="V1922" s="99" t="b">
        <f>IF(AND(P1922&lt;='Product Ratings'!$V$5,P1922&gt;='Product Ratings'!$U$5),'Product Ratings'!$S$5,IF(AND(P1922&lt;='Product Ratings'!$V$6,P1922&gt;='Product Ratings'!$U$6),'Product Ratings'!$S$6,IF(AND(P1922&lt;='Product Ratings'!$V$7,P1922&gt;='Product Ratings'!$U$7),'Product Ratings'!$S$7,IF(AND(P1922&lt;='Product Ratings'!$V$8,P1922&gt;='Product Ratings'!$U$8),'Product Ratings'!$S$8,IF(P1922&gt;='Product Ratings'!$U$9,'Product Ratings'!$S$9)))))</f>
        <v>0</v>
      </c>
      <c r="W1922" s="135" t="str">
        <f t="shared" si="6"/>
        <v>#REF!</v>
      </c>
      <c r="X1922" s="90"/>
      <c r="Y1922" s="90"/>
      <c r="Z1922" s="90"/>
      <c r="AA1922" s="90"/>
      <c r="AB1922" s="90"/>
    </row>
    <row r="1923" ht="12.75" customHeight="1">
      <c r="A1923" s="87"/>
      <c r="B1923" s="90"/>
      <c r="C1923" s="90"/>
      <c r="D1923" s="126">
        <v>3.0</v>
      </c>
      <c r="E1923" s="127">
        <v>63.91</v>
      </c>
      <c r="F1923" s="128">
        <f t="shared" si="7"/>
        <v>41.5415</v>
      </c>
      <c r="G1923" s="129">
        <f t="shared" si="1"/>
        <v>22.3685</v>
      </c>
      <c r="H1923" s="130">
        <f t="shared" si="2"/>
        <v>0.35</v>
      </c>
      <c r="I1923" s="131">
        <v>44471.0</v>
      </c>
      <c r="J1923" s="132">
        <v>44507.0</v>
      </c>
      <c r="K1923" s="123"/>
      <c r="L1923" s="90"/>
      <c r="M1923" s="133">
        <f t="shared" si="3"/>
        <v>21.30333333</v>
      </c>
      <c r="N1923" s="99"/>
      <c r="O1923" s="133">
        <f t="shared" si="5"/>
        <v>13.84716667</v>
      </c>
      <c r="P1923" s="137"/>
      <c r="Q1923" s="90"/>
      <c r="R1923" s="99" t="str">
        <f t="shared" si="8"/>
        <v>#REF!</v>
      </c>
      <c r="S1923" s="99">
        <f>IF(AND(D1923&lt;='Product Ratings'!$I$5,D1923&gt;='Product Ratings'!$H$5),'Product Ratings'!$F$5,IF(AND(D1923&lt;='Product Ratings'!$I$6,D1923&gt;='Product Ratings'!$H$6),'Product Ratings'!$F$6,IF(AND(D1923&lt;='Product Ratings'!$I$7,I1923&gt;='Product Ratings'!$H$7),'Product Ratings'!$F$7,IF(AND(D1923&lt;='Product Ratings'!$I$8,D1923&gt;='Product Ratings'!$H$8),'Product Ratings'!$F$8,IF(D1923&gt;='Product Ratings'!$H$9,'Product Ratings'!$F$9)))))</f>
        <v>1</v>
      </c>
      <c r="T1923" s="99">
        <f>IF(AND(O1923&lt;='Product Ratings'!$M$5,O1923&gt;='Product Ratings'!$L$5),'Product Ratings'!$J$5,IF(AND(O1923&lt;='Product Ratings'!$M$6,O1923&gt;='Product Ratings'!$L$6),'Product Ratings'!$J$6,IF(AND(O1923&lt;='Product Ratings'!$M$7,O1923&gt;='Product Ratings'!$L$7),'Product Ratings'!$J$7,IF(AND(O1923&lt;='Product Ratings'!$M$8,O1923&gt;='Product Ratings'!$L$8),'Product Ratings'!$J$8,IF(O1923&gt;='Product Ratings'!$L$9,'Product Ratings'!$J$9)))))</f>
        <v>5</v>
      </c>
      <c r="U1923" s="99" t="b">
        <f>IF(AND(N1923&lt;='Product Ratings'!$R$5,N1923&gt;='Product Ratings'!$Q$5),'Product Ratings'!$O$5,IF(AND(N1923&lt;='Product Ratings'!$R$6,N1923&gt;='Product Ratings'!$Q$6),'Product Ratings'!$O$6,IF(AND(N1923&lt;='Product Ratings'!$R$7,N1923&gt;='Product Ratings'!$Q$7),'Product Ratings'!$O$7,IF(AND(N1923&lt;='Product Ratings'!$R$8,N1923&gt;='Product Ratings'!$Q$8),'Product Ratings'!$O$8,IF(N1923&gt;='Product Ratings'!$Q$9,'Product Ratings'!$O$9)))))</f>
        <v>0</v>
      </c>
      <c r="V1923" s="99" t="b">
        <f>IF(AND(P1923&lt;='Product Ratings'!$V$5,P1923&gt;='Product Ratings'!$U$5),'Product Ratings'!$S$5,IF(AND(P1923&lt;='Product Ratings'!$V$6,P1923&gt;='Product Ratings'!$U$6),'Product Ratings'!$S$6,IF(AND(P1923&lt;='Product Ratings'!$V$7,P1923&gt;='Product Ratings'!$U$7),'Product Ratings'!$S$7,IF(AND(P1923&lt;='Product Ratings'!$V$8,P1923&gt;='Product Ratings'!$U$8),'Product Ratings'!$S$8,IF(P1923&gt;='Product Ratings'!$U$9,'Product Ratings'!$S$9)))))</f>
        <v>0</v>
      </c>
      <c r="W1923" s="135" t="str">
        <f t="shared" si="6"/>
        <v>#REF!</v>
      </c>
      <c r="X1923" s="90"/>
      <c r="Y1923" s="90"/>
      <c r="Z1923" s="90"/>
      <c r="AA1923" s="90"/>
      <c r="AB1923" s="90"/>
    </row>
    <row r="1924" ht="12.75" customHeight="1">
      <c r="A1924" s="87"/>
      <c r="B1924" s="90"/>
      <c r="C1924" s="90"/>
      <c r="D1924" s="126">
        <v>4.0</v>
      </c>
      <c r="E1924" s="127">
        <v>602.61</v>
      </c>
      <c r="F1924" s="128">
        <f t="shared" si="7"/>
        <v>391.6965</v>
      </c>
      <c r="G1924" s="129">
        <f t="shared" si="1"/>
        <v>210.9135</v>
      </c>
      <c r="H1924" s="130">
        <f t="shared" si="2"/>
        <v>0.35</v>
      </c>
      <c r="I1924" s="131">
        <v>44472.0</v>
      </c>
      <c r="J1924" s="132">
        <v>44508.0</v>
      </c>
      <c r="K1924" s="123"/>
      <c r="L1924" s="90"/>
      <c r="M1924" s="133">
        <f t="shared" si="3"/>
        <v>150.6525</v>
      </c>
      <c r="N1924" s="99"/>
      <c r="O1924" s="133">
        <f t="shared" si="5"/>
        <v>97.924125</v>
      </c>
      <c r="P1924" s="137"/>
      <c r="Q1924" s="90"/>
      <c r="R1924" s="99" t="str">
        <f t="shared" si="8"/>
        <v>#REF!</v>
      </c>
      <c r="S1924" s="99">
        <f>IF(AND(D1924&lt;='Product Ratings'!$I$5,D1924&gt;='Product Ratings'!$H$5),'Product Ratings'!$F$5,IF(AND(D1924&lt;='Product Ratings'!$I$6,D1924&gt;='Product Ratings'!$H$6),'Product Ratings'!$F$6,IF(AND(D1924&lt;='Product Ratings'!$I$7,I1924&gt;='Product Ratings'!$H$7),'Product Ratings'!$F$7,IF(AND(D1924&lt;='Product Ratings'!$I$8,D1924&gt;='Product Ratings'!$H$8),'Product Ratings'!$F$8,IF(D1924&gt;='Product Ratings'!$H$9,'Product Ratings'!$F$9)))))</f>
        <v>1</v>
      </c>
      <c r="T1924" s="99">
        <f>IF(AND(O1924&lt;='Product Ratings'!$M$5,O1924&gt;='Product Ratings'!$L$5),'Product Ratings'!$J$5,IF(AND(O1924&lt;='Product Ratings'!$M$6,O1924&gt;='Product Ratings'!$L$6),'Product Ratings'!$J$6,IF(AND(O1924&lt;='Product Ratings'!$M$7,O1924&gt;='Product Ratings'!$L$7),'Product Ratings'!$J$7,IF(AND(O1924&lt;='Product Ratings'!$M$8,O1924&gt;='Product Ratings'!$L$8),'Product Ratings'!$J$8,IF(O1924&gt;='Product Ratings'!$L$9,'Product Ratings'!$J$9)))))</f>
        <v>2</v>
      </c>
      <c r="U1924" s="99" t="b">
        <f>IF(AND(N1924&lt;='Product Ratings'!$R$5,N1924&gt;='Product Ratings'!$Q$5),'Product Ratings'!$O$5,IF(AND(N1924&lt;='Product Ratings'!$R$6,N1924&gt;='Product Ratings'!$Q$6),'Product Ratings'!$O$6,IF(AND(N1924&lt;='Product Ratings'!$R$7,N1924&gt;='Product Ratings'!$Q$7),'Product Ratings'!$O$7,IF(AND(N1924&lt;='Product Ratings'!$R$8,N1924&gt;='Product Ratings'!$Q$8),'Product Ratings'!$O$8,IF(N1924&gt;='Product Ratings'!$Q$9,'Product Ratings'!$O$9)))))</f>
        <v>0</v>
      </c>
      <c r="V1924" s="99" t="b">
        <f>IF(AND(P1924&lt;='Product Ratings'!$V$5,P1924&gt;='Product Ratings'!$U$5),'Product Ratings'!$S$5,IF(AND(P1924&lt;='Product Ratings'!$V$6,P1924&gt;='Product Ratings'!$U$6),'Product Ratings'!$S$6,IF(AND(P1924&lt;='Product Ratings'!$V$7,P1924&gt;='Product Ratings'!$U$7),'Product Ratings'!$S$7,IF(AND(P1924&lt;='Product Ratings'!$V$8,P1924&gt;='Product Ratings'!$U$8),'Product Ratings'!$S$8,IF(P1924&gt;='Product Ratings'!$U$9,'Product Ratings'!$S$9)))))</f>
        <v>0</v>
      </c>
      <c r="W1924" s="135" t="str">
        <f t="shared" si="6"/>
        <v>#REF!</v>
      </c>
      <c r="X1924" s="90"/>
      <c r="Y1924" s="90"/>
      <c r="Z1924" s="90"/>
      <c r="AA1924" s="90"/>
      <c r="AB1924" s="90"/>
    </row>
    <row r="1925" ht="12.75" customHeight="1">
      <c r="A1925" s="87"/>
      <c r="B1925" s="90"/>
      <c r="C1925" s="90"/>
      <c r="D1925" s="126">
        <v>5.0</v>
      </c>
      <c r="E1925" s="127">
        <v>206.96</v>
      </c>
      <c r="F1925" s="128">
        <f t="shared" si="7"/>
        <v>134.524</v>
      </c>
      <c r="G1925" s="129">
        <f t="shared" si="1"/>
        <v>72.436</v>
      </c>
      <c r="H1925" s="130">
        <f t="shared" si="2"/>
        <v>0.35</v>
      </c>
      <c r="I1925" s="131">
        <v>44473.0</v>
      </c>
      <c r="J1925" s="132">
        <v>44509.0</v>
      </c>
      <c r="K1925" s="123"/>
      <c r="L1925" s="90"/>
      <c r="M1925" s="133">
        <f t="shared" si="3"/>
        <v>41.392</v>
      </c>
      <c r="N1925" s="99"/>
      <c r="O1925" s="133">
        <f t="shared" si="5"/>
        <v>26.9048</v>
      </c>
      <c r="P1925" s="137"/>
      <c r="Q1925" s="90"/>
      <c r="R1925" s="99" t="str">
        <f t="shared" si="8"/>
        <v>#REF!</v>
      </c>
      <c r="S1925" s="99">
        <f>IF(AND(D1925&lt;='Product Ratings'!$I$5,D1925&gt;='Product Ratings'!$H$5),'Product Ratings'!$F$5,IF(AND(D1925&lt;='Product Ratings'!$I$6,D1925&gt;='Product Ratings'!$H$6),'Product Ratings'!$F$6,IF(AND(D1925&lt;='Product Ratings'!$I$7,I1925&gt;='Product Ratings'!$H$7),'Product Ratings'!$F$7,IF(AND(D1925&lt;='Product Ratings'!$I$8,D1925&gt;='Product Ratings'!$H$8),'Product Ratings'!$F$8,IF(D1925&gt;='Product Ratings'!$H$9,'Product Ratings'!$F$9)))))</f>
        <v>1</v>
      </c>
      <c r="T1925" s="99">
        <f>IF(AND(O1925&lt;='Product Ratings'!$M$5,O1925&gt;='Product Ratings'!$L$5),'Product Ratings'!$J$5,IF(AND(O1925&lt;='Product Ratings'!$M$6,O1925&gt;='Product Ratings'!$L$6),'Product Ratings'!$J$6,IF(AND(O1925&lt;='Product Ratings'!$M$7,O1925&gt;='Product Ratings'!$L$7),'Product Ratings'!$J$7,IF(AND(O1925&lt;='Product Ratings'!$M$8,O1925&gt;='Product Ratings'!$L$8),'Product Ratings'!$J$8,IF(O1925&gt;='Product Ratings'!$L$9,'Product Ratings'!$J$9)))))</f>
        <v>4</v>
      </c>
      <c r="U1925" s="99" t="b">
        <f>IF(AND(N1925&lt;='Product Ratings'!$R$5,N1925&gt;='Product Ratings'!$Q$5),'Product Ratings'!$O$5,IF(AND(N1925&lt;='Product Ratings'!$R$6,N1925&gt;='Product Ratings'!$Q$6),'Product Ratings'!$O$6,IF(AND(N1925&lt;='Product Ratings'!$R$7,N1925&gt;='Product Ratings'!$Q$7),'Product Ratings'!$O$7,IF(AND(N1925&lt;='Product Ratings'!$R$8,N1925&gt;='Product Ratings'!$Q$8),'Product Ratings'!$O$8,IF(N1925&gt;='Product Ratings'!$Q$9,'Product Ratings'!$O$9)))))</f>
        <v>0</v>
      </c>
      <c r="V1925" s="99" t="b">
        <f>IF(AND(P1925&lt;='Product Ratings'!$V$5,P1925&gt;='Product Ratings'!$U$5),'Product Ratings'!$S$5,IF(AND(P1925&lt;='Product Ratings'!$V$6,P1925&gt;='Product Ratings'!$U$6),'Product Ratings'!$S$6,IF(AND(P1925&lt;='Product Ratings'!$V$7,P1925&gt;='Product Ratings'!$U$7),'Product Ratings'!$S$7,IF(AND(P1925&lt;='Product Ratings'!$V$8,P1925&gt;='Product Ratings'!$U$8),'Product Ratings'!$S$8,IF(P1925&gt;='Product Ratings'!$U$9,'Product Ratings'!$S$9)))))</f>
        <v>0</v>
      </c>
      <c r="W1925" s="135" t="str">
        <f t="shared" si="6"/>
        <v>#REF!</v>
      </c>
      <c r="X1925" s="90"/>
      <c r="Y1925" s="90"/>
      <c r="Z1925" s="90"/>
      <c r="AA1925" s="90"/>
      <c r="AB1925" s="90"/>
    </row>
    <row r="1926" ht="12.75" customHeight="1">
      <c r="A1926" s="87"/>
      <c r="B1926" s="90"/>
      <c r="C1926" s="90"/>
      <c r="D1926" s="126">
        <v>6.0</v>
      </c>
      <c r="E1926" s="127">
        <v>1520.87</v>
      </c>
      <c r="F1926" s="128">
        <f t="shared" si="7"/>
        <v>988.5655</v>
      </c>
      <c r="G1926" s="129">
        <f t="shared" si="1"/>
        <v>532.3045</v>
      </c>
      <c r="H1926" s="130">
        <f t="shared" si="2"/>
        <v>0.35</v>
      </c>
      <c r="I1926" s="131">
        <v>44474.0</v>
      </c>
      <c r="J1926" s="132">
        <v>44510.0</v>
      </c>
      <c r="K1926" s="123"/>
      <c r="L1926" s="90"/>
      <c r="M1926" s="133">
        <f t="shared" si="3"/>
        <v>253.4783333</v>
      </c>
      <c r="N1926" s="99"/>
      <c r="O1926" s="133">
        <f t="shared" si="5"/>
        <v>164.7609167</v>
      </c>
      <c r="P1926" s="137"/>
      <c r="Q1926" s="90"/>
      <c r="R1926" s="99" t="str">
        <f t="shared" si="8"/>
        <v>#REF!</v>
      </c>
      <c r="S1926" s="99">
        <f>IF(AND(D1926&lt;='Product Ratings'!$I$5,D1926&gt;='Product Ratings'!$H$5),'Product Ratings'!$F$5,IF(AND(D1926&lt;='Product Ratings'!$I$6,D1926&gt;='Product Ratings'!$H$6),'Product Ratings'!$F$6,IF(AND(D1926&lt;='Product Ratings'!$I$7,I1926&gt;='Product Ratings'!$H$7),'Product Ratings'!$F$7,IF(AND(D1926&lt;='Product Ratings'!$I$8,D1926&gt;='Product Ratings'!$H$8),'Product Ratings'!$F$8,IF(D1926&gt;='Product Ratings'!$H$9,'Product Ratings'!$F$9)))))</f>
        <v>2</v>
      </c>
      <c r="T1926" s="99">
        <f>IF(AND(O1926&lt;='Product Ratings'!$M$5,O1926&gt;='Product Ratings'!$L$5),'Product Ratings'!$J$5,IF(AND(O1926&lt;='Product Ratings'!$M$6,O1926&gt;='Product Ratings'!$L$6),'Product Ratings'!$J$6,IF(AND(O1926&lt;='Product Ratings'!$M$7,O1926&gt;='Product Ratings'!$L$7),'Product Ratings'!$J$7,IF(AND(O1926&lt;='Product Ratings'!$M$8,O1926&gt;='Product Ratings'!$L$8),'Product Ratings'!$J$8,IF(O1926&gt;='Product Ratings'!$L$9,'Product Ratings'!$J$9)))))</f>
        <v>2</v>
      </c>
      <c r="U1926" s="99" t="b">
        <f>IF(AND(N1926&lt;='Product Ratings'!$R$5,N1926&gt;='Product Ratings'!$Q$5),'Product Ratings'!$O$5,IF(AND(N1926&lt;='Product Ratings'!$R$6,N1926&gt;='Product Ratings'!$Q$6),'Product Ratings'!$O$6,IF(AND(N1926&lt;='Product Ratings'!$R$7,N1926&gt;='Product Ratings'!$Q$7),'Product Ratings'!$O$7,IF(AND(N1926&lt;='Product Ratings'!$R$8,N1926&gt;='Product Ratings'!$Q$8),'Product Ratings'!$O$8,IF(N1926&gt;='Product Ratings'!$Q$9,'Product Ratings'!$O$9)))))</f>
        <v>0</v>
      </c>
      <c r="V1926" s="99" t="b">
        <f>IF(AND(P1926&lt;='Product Ratings'!$V$5,P1926&gt;='Product Ratings'!$U$5),'Product Ratings'!$S$5,IF(AND(P1926&lt;='Product Ratings'!$V$6,P1926&gt;='Product Ratings'!$U$6),'Product Ratings'!$S$6,IF(AND(P1926&lt;='Product Ratings'!$V$7,P1926&gt;='Product Ratings'!$U$7),'Product Ratings'!$S$7,IF(AND(P1926&lt;='Product Ratings'!$V$8,P1926&gt;='Product Ratings'!$U$8),'Product Ratings'!$S$8,IF(P1926&gt;='Product Ratings'!$U$9,'Product Ratings'!$S$9)))))</f>
        <v>0</v>
      </c>
      <c r="W1926" s="135" t="str">
        <f t="shared" si="6"/>
        <v>#REF!</v>
      </c>
      <c r="X1926" s="90"/>
      <c r="Y1926" s="90"/>
      <c r="Z1926" s="90"/>
      <c r="AA1926" s="90"/>
      <c r="AB1926" s="90"/>
    </row>
    <row r="1927" ht="12.75" customHeight="1">
      <c r="A1927" s="87"/>
      <c r="B1927" s="90"/>
      <c r="C1927" s="90"/>
      <c r="D1927" s="126">
        <v>1.0</v>
      </c>
      <c r="E1927" s="127">
        <v>479.32</v>
      </c>
      <c r="F1927" s="128">
        <f t="shared" si="7"/>
        <v>311.558</v>
      </c>
      <c r="G1927" s="129">
        <f t="shared" si="1"/>
        <v>167.762</v>
      </c>
      <c r="H1927" s="130">
        <f t="shared" si="2"/>
        <v>0.35</v>
      </c>
      <c r="I1927" s="131">
        <v>44475.0</v>
      </c>
      <c r="J1927" s="132">
        <v>44511.0</v>
      </c>
      <c r="K1927" s="123"/>
      <c r="L1927" s="90"/>
      <c r="M1927" s="133">
        <f t="shared" si="3"/>
        <v>479.32</v>
      </c>
      <c r="N1927" s="99"/>
      <c r="O1927" s="133">
        <f t="shared" si="5"/>
        <v>311.558</v>
      </c>
      <c r="P1927" s="137"/>
      <c r="Q1927" s="90"/>
      <c r="R1927" s="99" t="str">
        <f t="shared" si="8"/>
        <v>#REF!</v>
      </c>
      <c r="S1927" s="99">
        <f>IF(AND(D1927&lt;='Product Ratings'!$I$5,D1927&gt;='Product Ratings'!$H$5),'Product Ratings'!$F$5,IF(AND(D1927&lt;='Product Ratings'!$I$6,D1927&gt;='Product Ratings'!$H$6),'Product Ratings'!$F$6,IF(AND(D1927&lt;='Product Ratings'!$I$7,I1927&gt;='Product Ratings'!$H$7),'Product Ratings'!$F$7,IF(AND(D1927&lt;='Product Ratings'!$I$8,D1927&gt;='Product Ratings'!$H$8),'Product Ratings'!$F$8,IF(D1927&gt;='Product Ratings'!$H$9,'Product Ratings'!$F$9)))))</f>
        <v>1</v>
      </c>
      <c r="T1927" s="99">
        <f>IF(AND(O1927&lt;='Product Ratings'!$M$5,O1927&gt;='Product Ratings'!$L$5),'Product Ratings'!$J$5,IF(AND(O1927&lt;='Product Ratings'!$M$6,O1927&gt;='Product Ratings'!$L$6),'Product Ratings'!$J$6,IF(AND(O1927&lt;='Product Ratings'!$M$7,O1927&gt;='Product Ratings'!$L$7),'Product Ratings'!$J$7,IF(AND(O1927&lt;='Product Ratings'!$M$8,O1927&gt;='Product Ratings'!$L$8),'Product Ratings'!$J$8,IF(O1927&gt;='Product Ratings'!$L$9,'Product Ratings'!$J$9)))))</f>
        <v>1</v>
      </c>
      <c r="U1927" s="99" t="b">
        <f>IF(AND(N1927&lt;='Product Ratings'!$R$5,N1927&gt;='Product Ratings'!$Q$5),'Product Ratings'!$O$5,IF(AND(N1927&lt;='Product Ratings'!$R$6,N1927&gt;='Product Ratings'!$Q$6),'Product Ratings'!$O$6,IF(AND(N1927&lt;='Product Ratings'!$R$7,N1927&gt;='Product Ratings'!$Q$7),'Product Ratings'!$O$7,IF(AND(N1927&lt;='Product Ratings'!$R$8,N1927&gt;='Product Ratings'!$Q$8),'Product Ratings'!$O$8,IF(N1927&gt;='Product Ratings'!$Q$9,'Product Ratings'!$O$9)))))</f>
        <v>0</v>
      </c>
      <c r="V1927" s="99" t="b">
        <f>IF(AND(P1927&lt;='Product Ratings'!$V$5,P1927&gt;='Product Ratings'!$U$5),'Product Ratings'!$S$5,IF(AND(P1927&lt;='Product Ratings'!$V$6,P1927&gt;='Product Ratings'!$U$6),'Product Ratings'!$S$6,IF(AND(P1927&lt;='Product Ratings'!$V$7,P1927&gt;='Product Ratings'!$U$7),'Product Ratings'!$S$7,IF(AND(P1927&lt;='Product Ratings'!$V$8,P1927&gt;='Product Ratings'!$U$8),'Product Ratings'!$S$8,IF(P1927&gt;='Product Ratings'!$U$9,'Product Ratings'!$S$9)))))</f>
        <v>0</v>
      </c>
      <c r="W1927" s="135" t="str">
        <f t="shared" si="6"/>
        <v>#REF!</v>
      </c>
      <c r="X1927" s="90"/>
      <c r="Y1927" s="90"/>
      <c r="Z1927" s="90"/>
      <c r="AA1927" s="90"/>
      <c r="AB1927" s="90"/>
    </row>
    <row r="1928" ht="12.75" customHeight="1">
      <c r="A1928" s="87"/>
      <c r="B1928" s="90"/>
      <c r="C1928" s="90"/>
      <c r="D1928" s="126">
        <v>2.0</v>
      </c>
      <c r="E1928" s="127">
        <v>2389.1</v>
      </c>
      <c r="F1928" s="128">
        <f t="shared" si="7"/>
        <v>1552.915</v>
      </c>
      <c r="G1928" s="129">
        <f t="shared" si="1"/>
        <v>836.185</v>
      </c>
      <c r="H1928" s="130">
        <f t="shared" si="2"/>
        <v>0.35</v>
      </c>
      <c r="I1928" s="131">
        <v>44476.0</v>
      </c>
      <c r="J1928" s="132">
        <v>44512.0</v>
      </c>
      <c r="K1928" s="123"/>
      <c r="L1928" s="90"/>
      <c r="M1928" s="133">
        <f t="shared" si="3"/>
        <v>1194.55</v>
      </c>
      <c r="N1928" s="99"/>
      <c r="O1928" s="133">
        <f t="shared" si="5"/>
        <v>776.4575</v>
      </c>
      <c r="P1928" s="137"/>
      <c r="Q1928" s="90"/>
      <c r="R1928" s="99" t="str">
        <f t="shared" si="8"/>
        <v>#REF!</v>
      </c>
      <c r="S1928" s="99">
        <f>IF(AND(D1928&lt;='Product Ratings'!$I$5,D1928&gt;='Product Ratings'!$H$5),'Product Ratings'!$F$5,IF(AND(D1928&lt;='Product Ratings'!$I$6,D1928&gt;='Product Ratings'!$H$6),'Product Ratings'!$F$6,IF(AND(D1928&lt;='Product Ratings'!$I$7,I1928&gt;='Product Ratings'!$H$7),'Product Ratings'!$F$7,IF(AND(D1928&lt;='Product Ratings'!$I$8,D1928&gt;='Product Ratings'!$H$8),'Product Ratings'!$F$8,IF(D1928&gt;='Product Ratings'!$H$9,'Product Ratings'!$F$9)))))</f>
        <v>1</v>
      </c>
      <c r="T1928" s="99">
        <f>IF(AND(O1928&lt;='Product Ratings'!$M$5,O1928&gt;='Product Ratings'!$L$5),'Product Ratings'!$J$5,IF(AND(O1928&lt;='Product Ratings'!$M$6,O1928&gt;='Product Ratings'!$L$6),'Product Ratings'!$J$6,IF(AND(O1928&lt;='Product Ratings'!$M$7,O1928&gt;='Product Ratings'!$L$7),'Product Ratings'!$J$7,IF(AND(O1928&lt;='Product Ratings'!$M$8,O1928&gt;='Product Ratings'!$L$8),'Product Ratings'!$J$8,IF(O1928&gt;='Product Ratings'!$L$9,'Product Ratings'!$J$9)))))</f>
        <v>1</v>
      </c>
      <c r="U1928" s="99" t="b">
        <f>IF(AND(N1928&lt;='Product Ratings'!$R$5,N1928&gt;='Product Ratings'!$Q$5),'Product Ratings'!$O$5,IF(AND(N1928&lt;='Product Ratings'!$R$6,N1928&gt;='Product Ratings'!$Q$6),'Product Ratings'!$O$6,IF(AND(N1928&lt;='Product Ratings'!$R$7,N1928&gt;='Product Ratings'!$Q$7),'Product Ratings'!$O$7,IF(AND(N1928&lt;='Product Ratings'!$R$8,N1928&gt;='Product Ratings'!$Q$8),'Product Ratings'!$O$8,IF(N1928&gt;='Product Ratings'!$Q$9,'Product Ratings'!$O$9)))))</f>
        <v>0</v>
      </c>
      <c r="V1928" s="99" t="b">
        <f>IF(AND(P1928&lt;='Product Ratings'!$V$5,P1928&gt;='Product Ratings'!$U$5),'Product Ratings'!$S$5,IF(AND(P1928&lt;='Product Ratings'!$V$6,P1928&gt;='Product Ratings'!$U$6),'Product Ratings'!$S$6,IF(AND(P1928&lt;='Product Ratings'!$V$7,P1928&gt;='Product Ratings'!$U$7),'Product Ratings'!$S$7,IF(AND(P1928&lt;='Product Ratings'!$V$8,P1928&gt;='Product Ratings'!$U$8),'Product Ratings'!$S$8,IF(P1928&gt;='Product Ratings'!$U$9,'Product Ratings'!$S$9)))))</f>
        <v>0</v>
      </c>
      <c r="W1928" s="135" t="str">
        <f t="shared" si="6"/>
        <v>#REF!</v>
      </c>
      <c r="X1928" s="90"/>
      <c r="Y1928" s="90"/>
      <c r="Z1928" s="90"/>
      <c r="AA1928" s="90"/>
      <c r="AB1928" s="90"/>
    </row>
    <row r="1929" ht="12.75" customHeight="1">
      <c r="A1929" s="87"/>
      <c r="B1929" s="90"/>
      <c r="C1929" s="90"/>
      <c r="D1929" s="126">
        <v>3.0</v>
      </c>
      <c r="E1929" s="127">
        <v>1119.28</v>
      </c>
      <c r="F1929" s="128">
        <f t="shared" si="7"/>
        <v>727.532</v>
      </c>
      <c r="G1929" s="129">
        <f t="shared" si="1"/>
        <v>391.748</v>
      </c>
      <c r="H1929" s="130">
        <f t="shared" si="2"/>
        <v>0.35</v>
      </c>
      <c r="I1929" s="131">
        <v>44477.0</v>
      </c>
      <c r="J1929" s="132">
        <v>44513.0</v>
      </c>
      <c r="K1929" s="123"/>
      <c r="L1929" s="90"/>
      <c r="M1929" s="133">
        <f t="shared" si="3"/>
        <v>373.0933333</v>
      </c>
      <c r="N1929" s="99"/>
      <c r="O1929" s="133">
        <f t="shared" si="5"/>
        <v>242.5106667</v>
      </c>
      <c r="P1929" s="137"/>
      <c r="Q1929" s="90"/>
      <c r="R1929" s="99" t="str">
        <f t="shared" si="8"/>
        <v>#REF!</v>
      </c>
      <c r="S1929" s="99">
        <f>IF(AND(D1929&lt;='Product Ratings'!$I$5,D1929&gt;='Product Ratings'!$H$5),'Product Ratings'!$F$5,IF(AND(D1929&lt;='Product Ratings'!$I$6,D1929&gt;='Product Ratings'!$H$6),'Product Ratings'!$F$6,IF(AND(D1929&lt;='Product Ratings'!$I$7,I1929&gt;='Product Ratings'!$H$7),'Product Ratings'!$F$7,IF(AND(D1929&lt;='Product Ratings'!$I$8,D1929&gt;='Product Ratings'!$H$8),'Product Ratings'!$F$8,IF(D1929&gt;='Product Ratings'!$H$9,'Product Ratings'!$F$9)))))</f>
        <v>1</v>
      </c>
      <c r="T1929" s="99">
        <f>IF(AND(O1929&lt;='Product Ratings'!$M$5,O1929&gt;='Product Ratings'!$L$5),'Product Ratings'!$J$5,IF(AND(O1929&lt;='Product Ratings'!$M$6,O1929&gt;='Product Ratings'!$L$6),'Product Ratings'!$J$6,IF(AND(O1929&lt;='Product Ratings'!$M$7,O1929&gt;='Product Ratings'!$L$7),'Product Ratings'!$J$7,IF(AND(O1929&lt;='Product Ratings'!$M$8,O1929&gt;='Product Ratings'!$L$8),'Product Ratings'!$J$8,IF(O1929&gt;='Product Ratings'!$L$9,'Product Ratings'!$J$9)))))</f>
        <v>1</v>
      </c>
      <c r="U1929" s="99" t="b">
        <f>IF(AND(N1929&lt;='Product Ratings'!$R$5,N1929&gt;='Product Ratings'!$Q$5),'Product Ratings'!$O$5,IF(AND(N1929&lt;='Product Ratings'!$R$6,N1929&gt;='Product Ratings'!$Q$6),'Product Ratings'!$O$6,IF(AND(N1929&lt;='Product Ratings'!$R$7,N1929&gt;='Product Ratings'!$Q$7),'Product Ratings'!$O$7,IF(AND(N1929&lt;='Product Ratings'!$R$8,N1929&gt;='Product Ratings'!$Q$8),'Product Ratings'!$O$8,IF(N1929&gt;='Product Ratings'!$Q$9,'Product Ratings'!$O$9)))))</f>
        <v>0</v>
      </c>
      <c r="V1929" s="99" t="b">
        <f>IF(AND(P1929&lt;='Product Ratings'!$V$5,P1929&gt;='Product Ratings'!$U$5),'Product Ratings'!$S$5,IF(AND(P1929&lt;='Product Ratings'!$V$6,P1929&gt;='Product Ratings'!$U$6),'Product Ratings'!$S$6,IF(AND(P1929&lt;='Product Ratings'!$V$7,P1929&gt;='Product Ratings'!$U$7),'Product Ratings'!$S$7,IF(AND(P1929&lt;='Product Ratings'!$V$8,P1929&gt;='Product Ratings'!$U$8),'Product Ratings'!$S$8,IF(P1929&gt;='Product Ratings'!$U$9,'Product Ratings'!$S$9)))))</f>
        <v>0</v>
      </c>
      <c r="W1929" s="135" t="str">
        <f t="shared" si="6"/>
        <v>#REF!</v>
      </c>
      <c r="X1929" s="90"/>
      <c r="Y1929" s="90"/>
      <c r="Z1929" s="90"/>
      <c r="AA1929" s="90"/>
      <c r="AB1929" s="90"/>
    </row>
    <row r="1930" ht="12.75" customHeight="1">
      <c r="A1930" s="87"/>
      <c r="B1930" s="90"/>
      <c r="C1930" s="90"/>
      <c r="D1930" s="126">
        <v>4.0</v>
      </c>
      <c r="E1930" s="127">
        <v>171.39</v>
      </c>
      <c r="F1930" s="128">
        <f t="shared" si="7"/>
        <v>111.4035</v>
      </c>
      <c r="G1930" s="129">
        <f t="shared" si="1"/>
        <v>59.9865</v>
      </c>
      <c r="H1930" s="130">
        <f t="shared" si="2"/>
        <v>0.35</v>
      </c>
      <c r="I1930" s="131">
        <v>44478.0</v>
      </c>
      <c r="J1930" s="132">
        <v>44514.0</v>
      </c>
      <c r="K1930" s="123"/>
      <c r="L1930" s="90"/>
      <c r="M1930" s="133">
        <f t="shared" si="3"/>
        <v>42.8475</v>
      </c>
      <c r="N1930" s="99"/>
      <c r="O1930" s="133">
        <f t="shared" si="5"/>
        <v>27.850875</v>
      </c>
      <c r="P1930" s="137"/>
      <c r="Q1930" s="90"/>
      <c r="R1930" s="99" t="str">
        <f t="shared" si="8"/>
        <v>#REF!</v>
      </c>
      <c r="S1930" s="99">
        <f>IF(AND(D1930&lt;='Product Ratings'!$I$5,D1930&gt;='Product Ratings'!$H$5),'Product Ratings'!$F$5,IF(AND(D1930&lt;='Product Ratings'!$I$6,D1930&gt;='Product Ratings'!$H$6),'Product Ratings'!$F$6,IF(AND(D1930&lt;='Product Ratings'!$I$7,I1930&gt;='Product Ratings'!$H$7),'Product Ratings'!$F$7,IF(AND(D1930&lt;='Product Ratings'!$I$8,D1930&gt;='Product Ratings'!$H$8),'Product Ratings'!$F$8,IF(D1930&gt;='Product Ratings'!$H$9,'Product Ratings'!$F$9)))))</f>
        <v>1</v>
      </c>
      <c r="T1930" s="99">
        <f>IF(AND(O1930&lt;='Product Ratings'!$M$5,O1930&gt;='Product Ratings'!$L$5),'Product Ratings'!$J$5,IF(AND(O1930&lt;='Product Ratings'!$M$6,O1930&gt;='Product Ratings'!$L$6),'Product Ratings'!$J$6,IF(AND(O1930&lt;='Product Ratings'!$M$7,O1930&gt;='Product Ratings'!$L$7),'Product Ratings'!$J$7,IF(AND(O1930&lt;='Product Ratings'!$M$8,O1930&gt;='Product Ratings'!$L$8),'Product Ratings'!$J$8,IF(O1930&gt;='Product Ratings'!$L$9,'Product Ratings'!$J$9)))))</f>
        <v>4</v>
      </c>
      <c r="U1930" s="99" t="b">
        <f>IF(AND(N1930&lt;='Product Ratings'!$R$5,N1930&gt;='Product Ratings'!$Q$5),'Product Ratings'!$O$5,IF(AND(N1930&lt;='Product Ratings'!$R$6,N1930&gt;='Product Ratings'!$Q$6),'Product Ratings'!$O$6,IF(AND(N1930&lt;='Product Ratings'!$R$7,N1930&gt;='Product Ratings'!$Q$7),'Product Ratings'!$O$7,IF(AND(N1930&lt;='Product Ratings'!$R$8,N1930&gt;='Product Ratings'!$Q$8),'Product Ratings'!$O$8,IF(N1930&gt;='Product Ratings'!$Q$9,'Product Ratings'!$O$9)))))</f>
        <v>0</v>
      </c>
      <c r="V1930" s="99" t="b">
        <f>IF(AND(P1930&lt;='Product Ratings'!$V$5,P1930&gt;='Product Ratings'!$U$5),'Product Ratings'!$S$5,IF(AND(P1930&lt;='Product Ratings'!$V$6,P1930&gt;='Product Ratings'!$U$6),'Product Ratings'!$S$6,IF(AND(P1930&lt;='Product Ratings'!$V$7,P1930&gt;='Product Ratings'!$U$7),'Product Ratings'!$S$7,IF(AND(P1930&lt;='Product Ratings'!$V$8,P1930&gt;='Product Ratings'!$U$8),'Product Ratings'!$S$8,IF(P1930&gt;='Product Ratings'!$U$9,'Product Ratings'!$S$9)))))</f>
        <v>0</v>
      </c>
      <c r="W1930" s="135" t="str">
        <f t="shared" si="6"/>
        <v>#REF!</v>
      </c>
      <c r="X1930" s="90"/>
      <c r="Y1930" s="90"/>
      <c r="Z1930" s="90"/>
      <c r="AA1930" s="90"/>
      <c r="AB1930" s="90"/>
    </row>
    <row r="1931" ht="12.75" customHeight="1">
      <c r="A1931" s="87"/>
      <c r="B1931" s="90"/>
      <c r="C1931" s="90"/>
      <c r="D1931" s="126">
        <v>5.0</v>
      </c>
      <c r="E1931" s="127">
        <v>116.66</v>
      </c>
      <c r="F1931" s="128">
        <f t="shared" si="7"/>
        <v>75.829</v>
      </c>
      <c r="G1931" s="129">
        <f t="shared" si="1"/>
        <v>40.831</v>
      </c>
      <c r="H1931" s="130">
        <f t="shared" si="2"/>
        <v>0.35</v>
      </c>
      <c r="I1931" s="131">
        <v>44479.0</v>
      </c>
      <c r="J1931" s="132">
        <v>44515.0</v>
      </c>
      <c r="K1931" s="123"/>
      <c r="L1931" s="90"/>
      <c r="M1931" s="133">
        <f t="shared" si="3"/>
        <v>23.332</v>
      </c>
      <c r="N1931" s="99"/>
      <c r="O1931" s="133">
        <f t="shared" si="5"/>
        <v>15.1658</v>
      </c>
      <c r="P1931" s="137"/>
      <c r="Q1931" s="90"/>
      <c r="R1931" s="99" t="str">
        <f t="shared" si="8"/>
        <v>#REF!</v>
      </c>
      <c r="S1931" s="99">
        <f>IF(AND(D1931&lt;='Product Ratings'!$I$5,D1931&gt;='Product Ratings'!$H$5),'Product Ratings'!$F$5,IF(AND(D1931&lt;='Product Ratings'!$I$6,D1931&gt;='Product Ratings'!$H$6),'Product Ratings'!$F$6,IF(AND(D1931&lt;='Product Ratings'!$I$7,I1931&gt;='Product Ratings'!$H$7),'Product Ratings'!$F$7,IF(AND(D1931&lt;='Product Ratings'!$I$8,D1931&gt;='Product Ratings'!$H$8),'Product Ratings'!$F$8,IF(D1931&gt;='Product Ratings'!$H$9,'Product Ratings'!$F$9)))))</f>
        <v>1</v>
      </c>
      <c r="T1931" s="99">
        <f>IF(AND(O1931&lt;='Product Ratings'!$M$5,O1931&gt;='Product Ratings'!$L$5),'Product Ratings'!$J$5,IF(AND(O1931&lt;='Product Ratings'!$M$6,O1931&gt;='Product Ratings'!$L$6),'Product Ratings'!$J$6,IF(AND(O1931&lt;='Product Ratings'!$M$7,O1931&gt;='Product Ratings'!$L$7),'Product Ratings'!$J$7,IF(AND(O1931&lt;='Product Ratings'!$M$8,O1931&gt;='Product Ratings'!$L$8),'Product Ratings'!$J$8,IF(O1931&gt;='Product Ratings'!$L$9,'Product Ratings'!$J$9)))))</f>
        <v>5</v>
      </c>
      <c r="U1931" s="99" t="b">
        <f>IF(AND(N1931&lt;='Product Ratings'!$R$5,N1931&gt;='Product Ratings'!$Q$5),'Product Ratings'!$O$5,IF(AND(N1931&lt;='Product Ratings'!$R$6,N1931&gt;='Product Ratings'!$Q$6),'Product Ratings'!$O$6,IF(AND(N1931&lt;='Product Ratings'!$R$7,N1931&gt;='Product Ratings'!$Q$7),'Product Ratings'!$O$7,IF(AND(N1931&lt;='Product Ratings'!$R$8,N1931&gt;='Product Ratings'!$Q$8),'Product Ratings'!$O$8,IF(N1931&gt;='Product Ratings'!$Q$9,'Product Ratings'!$O$9)))))</f>
        <v>0</v>
      </c>
      <c r="V1931" s="99" t="b">
        <f>IF(AND(P1931&lt;='Product Ratings'!$V$5,P1931&gt;='Product Ratings'!$U$5),'Product Ratings'!$S$5,IF(AND(P1931&lt;='Product Ratings'!$V$6,P1931&gt;='Product Ratings'!$U$6),'Product Ratings'!$S$6,IF(AND(P1931&lt;='Product Ratings'!$V$7,P1931&gt;='Product Ratings'!$U$7),'Product Ratings'!$S$7,IF(AND(P1931&lt;='Product Ratings'!$V$8,P1931&gt;='Product Ratings'!$U$8),'Product Ratings'!$S$8,IF(P1931&gt;='Product Ratings'!$U$9,'Product Ratings'!$S$9)))))</f>
        <v>0</v>
      </c>
      <c r="W1931" s="135" t="str">
        <f t="shared" si="6"/>
        <v>#REF!</v>
      </c>
      <c r="X1931" s="90"/>
      <c r="Y1931" s="90"/>
      <c r="Z1931" s="90"/>
      <c r="AA1931" s="90"/>
      <c r="AB1931" s="90"/>
    </row>
    <row r="1932" ht="12.75" customHeight="1">
      <c r="A1932" s="87"/>
      <c r="B1932" s="90"/>
      <c r="C1932" s="90"/>
      <c r="D1932" s="126">
        <v>6.0</v>
      </c>
      <c r="E1932" s="127">
        <v>410.43</v>
      </c>
      <c r="F1932" s="128">
        <f t="shared" si="7"/>
        <v>266.7795</v>
      </c>
      <c r="G1932" s="129">
        <f t="shared" si="1"/>
        <v>143.6505</v>
      </c>
      <c r="H1932" s="130">
        <f t="shared" si="2"/>
        <v>0.35</v>
      </c>
      <c r="I1932" s="131">
        <v>44480.0</v>
      </c>
      <c r="J1932" s="132">
        <v>44516.0</v>
      </c>
      <c r="K1932" s="123"/>
      <c r="L1932" s="90"/>
      <c r="M1932" s="133">
        <f t="shared" si="3"/>
        <v>68.405</v>
      </c>
      <c r="N1932" s="99"/>
      <c r="O1932" s="133">
        <f t="shared" si="5"/>
        <v>44.46325</v>
      </c>
      <c r="P1932" s="137"/>
      <c r="Q1932" s="90"/>
      <c r="R1932" s="99" t="str">
        <f t="shared" si="8"/>
        <v>#REF!</v>
      </c>
      <c r="S1932" s="99">
        <f>IF(AND(D1932&lt;='Product Ratings'!$I$5,D1932&gt;='Product Ratings'!$H$5),'Product Ratings'!$F$5,IF(AND(D1932&lt;='Product Ratings'!$I$6,D1932&gt;='Product Ratings'!$H$6),'Product Ratings'!$F$6,IF(AND(D1932&lt;='Product Ratings'!$I$7,I1932&gt;='Product Ratings'!$H$7),'Product Ratings'!$F$7,IF(AND(D1932&lt;='Product Ratings'!$I$8,D1932&gt;='Product Ratings'!$H$8),'Product Ratings'!$F$8,IF(D1932&gt;='Product Ratings'!$H$9,'Product Ratings'!$F$9)))))</f>
        <v>2</v>
      </c>
      <c r="T1932" s="99">
        <f>IF(AND(O1932&lt;='Product Ratings'!$M$5,O1932&gt;='Product Ratings'!$L$5),'Product Ratings'!$J$5,IF(AND(O1932&lt;='Product Ratings'!$M$6,O1932&gt;='Product Ratings'!$L$6),'Product Ratings'!$J$6,IF(AND(O1932&lt;='Product Ratings'!$M$7,O1932&gt;='Product Ratings'!$L$7),'Product Ratings'!$J$7,IF(AND(O1932&lt;='Product Ratings'!$M$8,O1932&gt;='Product Ratings'!$L$8),'Product Ratings'!$J$8,IF(O1932&gt;='Product Ratings'!$L$9,'Product Ratings'!$J$9)))))</f>
        <v>3</v>
      </c>
      <c r="U1932" s="99" t="b">
        <f>IF(AND(N1932&lt;='Product Ratings'!$R$5,N1932&gt;='Product Ratings'!$Q$5),'Product Ratings'!$O$5,IF(AND(N1932&lt;='Product Ratings'!$R$6,N1932&gt;='Product Ratings'!$Q$6),'Product Ratings'!$O$6,IF(AND(N1932&lt;='Product Ratings'!$R$7,N1932&gt;='Product Ratings'!$Q$7),'Product Ratings'!$O$7,IF(AND(N1932&lt;='Product Ratings'!$R$8,N1932&gt;='Product Ratings'!$Q$8),'Product Ratings'!$O$8,IF(N1932&gt;='Product Ratings'!$Q$9,'Product Ratings'!$O$9)))))</f>
        <v>0</v>
      </c>
      <c r="V1932" s="99" t="b">
        <f>IF(AND(P1932&lt;='Product Ratings'!$V$5,P1932&gt;='Product Ratings'!$U$5),'Product Ratings'!$S$5,IF(AND(P1932&lt;='Product Ratings'!$V$6,P1932&gt;='Product Ratings'!$U$6),'Product Ratings'!$S$6,IF(AND(P1932&lt;='Product Ratings'!$V$7,P1932&gt;='Product Ratings'!$U$7),'Product Ratings'!$S$7,IF(AND(P1932&lt;='Product Ratings'!$V$8,P1932&gt;='Product Ratings'!$U$8),'Product Ratings'!$S$8,IF(P1932&gt;='Product Ratings'!$U$9,'Product Ratings'!$S$9)))))</f>
        <v>0</v>
      </c>
      <c r="W1932" s="135" t="str">
        <f t="shared" si="6"/>
        <v>#REF!</v>
      </c>
      <c r="X1932" s="90"/>
      <c r="Y1932" s="90"/>
      <c r="Z1932" s="90"/>
      <c r="AA1932" s="90"/>
      <c r="AB1932" s="90"/>
    </row>
    <row r="1933" ht="12.75" customHeight="1">
      <c r="A1933" s="87"/>
      <c r="B1933" s="90"/>
      <c r="C1933" s="90"/>
      <c r="D1933" s="126">
        <v>1.0</v>
      </c>
      <c r="E1933" s="127">
        <v>756.52</v>
      </c>
      <c r="F1933" s="128">
        <f t="shared" si="7"/>
        <v>491.738</v>
      </c>
      <c r="G1933" s="129">
        <f t="shared" si="1"/>
        <v>264.782</v>
      </c>
      <c r="H1933" s="130">
        <f t="shared" si="2"/>
        <v>0.35</v>
      </c>
      <c r="I1933" s="131">
        <v>44481.0</v>
      </c>
      <c r="J1933" s="132">
        <v>44517.0</v>
      </c>
      <c r="K1933" s="123"/>
      <c r="L1933" s="90"/>
      <c r="M1933" s="133">
        <f t="shared" si="3"/>
        <v>756.52</v>
      </c>
      <c r="N1933" s="99"/>
      <c r="O1933" s="133">
        <f t="shared" si="5"/>
        <v>491.738</v>
      </c>
      <c r="P1933" s="137"/>
      <c r="Q1933" s="90"/>
      <c r="R1933" s="99" t="str">
        <f t="shared" si="8"/>
        <v>#REF!</v>
      </c>
      <c r="S1933" s="99">
        <f>IF(AND(D1933&lt;='Product Ratings'!$I$5,D1933&gt;='Product Ratings'!$H$5),'Product Ratings'!$F$5,IF(AND(D1933&lt;='Product Ratings'!$I$6,D1933&gt;='Product Ratings'!$H$6),'Product Ratings'!$F$6,IF(AND(D1933&lt;='Product Ratings'!$I$7,I1933&gt;='Product Ratings'!$H$7),'Product Ratings'!$F$7,IF(AND(D1933&lt;='Product Ratings'!$I$8,D1933&gt;='Product Ratings'!$H$8),'Product Ratings'!$F$8,IF(D1933&gt;='Product Ratings'!$H$9,'Product Ratings'!$F$9)))))</f>
        <v>1</v>
      </c>
      <c r="T1933" s="99">
        <f>IF(AND(O1933&lt;='Product Ratings'!$M$5,O1933&gt;='Product Ratings'!$L$5),'Product Ratings'!$J$5,IF(AND(O1933&lt;='Product Ratings'!$M$6,O1933&gt;='Product Ratings'!$L$6),'Product Ratings'!$J$6,IF(AND(O1933&lt;='Product Ratings'!$M$7,O1933&gt;='Product Ratings'!$L$7),'Product Ratings'!$J$7,IF(AND(O1933&lt;='Product Ratings'!$M$8,O1933&gt;='Product Ratings'!$L$8),'Product Ratings'!$J$8,IF(O1933&gt;='Product Ratings'!$L$9,'Product Ratings'!$J$9)))))</f>
        <v>1</v>
      </c>
      <c r="U1933" s="99" t="b">
        <f>IF(AND(N1933&lt;='Product Ratings'!$R$5,N1933&gt;='Product Ratings'!$Q$5),'Product Ratings'!$O$5,IF(AND(N1933&lt;='Product Ratings'!$R$6,N1933&gt;='Product Ratings'!$Q$6),'Product Ratings'!$O$6,IF(AND(N1933&lt;='Product Ratings'!$R$7,N1933&gt;='Product Ratings'!$Q$7),'Product Ratings'!$O$7,IF(AND(N1933&lt;='Product Ratings'!$R$8,N1933&gt;='Product Ratings'!$Q$8),'Product Ratings'!$O$8,IF(N1933&gt;='Product Ratings'!$Q$9,'Product Ratings'!$O$9)))))</f>
        <v>0</v>
      </c>
      <c r="V1933" s="99" t="b">
        <f>IF(AND(P1933&lt;='Product Ratings'!$V$5,P1933&gt;='Product Ratings'!$U$5),'Product Ratings'!$S$5,IF(AND(P1933&lt;='Product Ratings'!$V$6,P1933&gt;='Product Ratings'!$U$6),'Product Ratings'!$S$6,IF(AND(P1933&lt;='Product Ratings'!$V$7,P1933&gt;='Product Ratings'!$U$7),'Product Ratings'!$S$7,IF(AND(P1933&lt;='Product Ratings'!$V$8,P1933&gt;='Product Ratings'!$U$8),'Product Ratings'!$S$8,IF(P1933&gt;='Product Ratings'!$U$9,'Product Ratings'!$S$9)))))</f>
        <v>0</v>
      </c>
      <c r="W1933" s="135" t="str">
        <f t="shared" si="6"/>
        <v>#REF!</v>
      </c>
      <c r="X1933" s="90"/>
      <c r="Y1933" s="90"/>
      <c r="Z1933" s="90"/>
      <c r="AA1933" s="90"/>
      <c r="AB1933" s="90"/>
    </row>
    <row r="1934" ht="12.75" customHeight="1">
      <c r="A1934" s="87"/>
      <c r="B1934" s="90"/>
      <c r="C1934" s="90"/>
      <c r="D1934" s="126">
        <v>2.0</v>
      </c>
      <c r="E1934" s="127">
        <v>256.52</v>
      </c>
      <c r="F1934" s="128">
        <f t="shared" si="7"/>
        <v>166.738</v>
      </c>
      <c r="G1934" s="129">
        <f t="shared" si="1"/>
        <v>89.782</v>
      </c>
      <c r="H1934" s="130">
        <f t="shared" si="2"/>
        <v>0.35</v>
      </c>
      <c r="I1934" s="131">
        <v>44482.0</v>
      </c>
      <c r="J1934" s="132">
        <v>44518.0</v>
      </c>
      <c r="K1934" s="123"/>
      <c r="L1934" s="90"/>
      <c r="M1934" s="133">
        <f t="shared" si="3"/>
        <v>128.26</v>
      </c>
      <c r="N1934" s="99"/>
      <c r="O1934" s="133">
        <f t="shared" si="5"/>
        <v>83.369</v>
      </c>
      <c r="P1934" s="137"/>
      <c r="Q1934" s="90"/>
      <c r="R1934" s="99" t="str">
        <f t="shared" si="8"/>
        <v>#REF!</v>
      </c>
      <c r="S1934" s="99">
        <f>IF(AND(D1934&lt;='Product Ratings'!$I$5,D1934&gt;='Product Ratings'!$H$5),'Product Ratings'!$F$5,IF(AND(D1934&lt;='Product Ratings'!$I$6,D1934&gt;='Product Ratings'!$H$6),'Product Ratings'!$F$6,IF(AND(D1934&lt;='Product Ratings'!$I$7,I1934&gt;='Product Ratings'!$H$7),'Product Ratings'!$F$7,IF(AND(D1934&lt;='Product Ratings'!$I$8,D1934&gt;='Product Ratings'!$H$8),'Product Ratings'!$F$8,IF(D1934&gt;='Product Ratings'!$H$9,'Product Ratings'!$F$9)))))</f>
        <v>1</v>
      </c>
      <c r="T1934" s="99">
        <f>IF(AND(O1934&lt;='Product Ratings'!$M$5,O1934&gt;='Product Ratings'!$L$5),'Product Ratings'!$J$5,IF(AND(O1934&lt;='Product Ratings'!$M$6,O1934&gt;='Product Ratings'!$L$6),'Product Ratings'!$J$6,IF(AND(O1934&lt;='Product Ratings'!$M$7,O1934&gt;='Product Ratings'!$L$7),'Product Ratings'!$J$7,IF(AND(O1934&lt;='Product Ratings'!$M$8,O1934&gt;='Product Ratings'!$L$8),'Product Ratings'!$J$8,IF(O1934&gt;='Product Ratings'!$L$9,'Product Ratings'!$J$9)))))</f>
        <v>2</v>
      </c>
      <c r="U1934" s="99" t="b">
        <f>IF(AND(N1934&lt;='Product Ratings'!$R$5,N1934&gt;='Product Ratings'!$Q$5),'Product Ratings'!$O$5,IF(AND(N1934&lt;='Product Ratings'!$R$6,N1934&gt;='Product Ratings'!$Q$6),'Product Ratings'!$O$6,IF(AND(N1934&lt;='Product Ratings'!$R$7,N1934&gt;='Product Ratings'!$Q$7),'Product Ratings'!$O$7,IF(AND(N1934&lt;='Product Ratings'!$R$8,N1934&gt;='Product Ratings'!$Q$8),'Product Ratings'!$O$8,IF(N1934&gt;='Product Ratings'!$Q$9,'Product Ratings'!$O$9)))))</f>
        <v>0</v>
      </c>
      <c r="V1934" s="99" t="b">
        <f>IF(AND(P1934&lt;='Product Ratings'!$V$5,P1934&gt;='Product Ratings'!$U$5),'Product Ratings'!$S$5,IF(AND(P1934&lt;='Product Ratings'!$V$6,P1934&gt;='Product Ratings'!$U$6),'Product Ratings'!$S$6,IF(AND(P1934&lt;='Product Ratings'!$V$7,P1934&gt;='Product Ratings'!$U$7),'Product Ratings'!$S$7,IF(AND(P1934&lt;='Product Ratings'!$V$8,P1934&gt;='Product Ratings'!$U$8),'Product Ratings'!$S$8,IF(P1934&gt;='Product Ratings'!$U$9,'Product Ratings'!$S$9)))))</f>
        <v>0</v>
      </c>
      <c r="W1934" s="135" t="str">
        <f t="shared" si="6"/>
        <v>#REF!</v>
      </c>
      <c r="X1934" s="90"/>
      <c r="Y1934" s="90"/>
      <c r="Z1934" s="90"/>
      <c r="AA1934" s="90"/>
      <c r="AB1934" s="90"/>
    </row>
    <row r="1935" ht="12.75" customHeight="1">
      <c r="A1935" s="87"/>
      <c r="B1935" s="90"/>
      <c r="C1935" s="90"/>
      <c r="D1935" s="126">
        <v>3.0</v>
      </c>
      <c r="E1935" s="127">
        <v>13.77</v>
      </c>
      <c r="F1935" s="128">
        <f t="shared" si="7"/>
        <v>8.9505</v>
      </c>
      <c r="G1935" s="129">
        <f t="shared" si="1"/>
        <v>4.8195</v>
      </c>
      <c r="H1935" s="130">
        <f t="shared" si="2"/>
        <v>0.35</v>
      </c>
      <c r="I1935" s="131">
        <v>44483.0</v>
      </c>
      <c r="J1935" s="132">
        <v>44519.0</v>
      </c>
      <c r="K1935" s="123"/>
      <c r="L1935" s="90"/>
      <c r="M1935" s="133">
        <f t="shared" si="3"/>
        <v>4.59</v>
      </c>
      <c r="N1935" s="99"/>
      <c r="O1935" s="133">
        <f t="shared" si="5"/>
        <v>2.9835</v>
      </c>
      <c r="P1935" s="137"/>
      <c r="Q1935" s="90"/>
      <c r="R1935" s="99" t="str">
        <f t="shared" si="8"/>
        <v>#REF!</v>
      </c>
      <c r="S1935" s="99">
        <f>IF(AND(D1935&lt;='Product Ratings'!$I$5,D1935&gt;='Product Ratings'!$H$5),'Product Ratings'!$F$5,IF(AND(D1935&lt;='Product Ratings'!$I$6,D1935&gt;='Product Ratings'!$H$6),'Product Ratings'!$F$6,IF(AND(D1935&lt;='Product Ratings'!$I$7,I1935&gt;='Product Ratings'!$H$7),'Product Ratings'!$F$7,IF(AND(D1935&lt;='Product Ratings'!$I$8,D1935&gt;='Product Ratings'!$H$8),'Product Ratings'!$F$8,IF(D1935&gt;='Product Ratings'!$H$9,'Product Ratings'!$F$9)))))</f>
        <v>1</v>
      </c>
      <c r="T1935" s="99">
        <f>IF(AND(O1935&lt;='Product Ratings'!$M$5,O1935&gt;='Product Ratings'!$L$5),'Product Ratings'!$J$5,IF(AND(O1935&lt;='Product Ratings'!$M$6,O1935&gt;='Product Ratings'!$L$6),'Product Ratings'!$J$6,IF(AND(O1935&lt;='Product Ratings'!$M$7,O1935&gt;='Product Ratings'!$L$7),'Product Ratings'!$J$7,IF(AND(O1935&lt;='Product Ratings'!$M$8,O1935&gt;='Product Ratings'!$L$8),'Product Ratings'!$J$8,IF(O1935&gt;='Product Ratings'!$L$9,'Product Ratings'!$J$9)))))</f>
        <v>5</v>
      </c>
      <c r="U1935" s="99" t="b">
        <f>IF(AND(N1935&lt;='Product Ratings'!$R$5,N1935&gt;='Product Ratings'!$Q$5),'Product Ratings'!$O$5,IF(AND(N1935&lt;='Product Ratings'!$R$6,N1935&gt;='Product Ratings'!$Q$6),'Product Ratings'!$O$6,IF(AND(N1935&lt;='Product Ratings'!$R$7,N1935&gt;='Product Ratings'!$Q$7),'Product Ratings'!$O$7,IF(AND(N1935&lt;='Product Ratings'!$R$8,N1935&gt;='Product Ratings'!$Q$8),'Product Ratings'!$O$8,IF(N1935&gt;='Product Ratings'!$Q$9,'Product Ratings'!$O$9)))))</f>
        <v>0</v>
      </c>
      <c r="V1935" s="99" t="b">
        <f>IF(AND(P1935&lt;='Product Ratings'!$V$5,P1935&gt;='Product Ratings'!$U$5),'Product Ratings'!$S$5,IF(AND(P1935&lt;='Product Ratings'!$V$6,P1935&gt;='Product Ratings'!$U$6),'Product Ratings'!$S$6,IF(AND(P1935&lt;='Product Ratings'!$V$7,P1935&gt;='Product Ratings'!$U$7),'Product Ratings'!$S$7,IF(AND(P1935&lt;='Product Ratings'!$V$8,P1935&gt;='Product Ratings'!$U$8),'Product Ratings'!$S$8,IF(P1935&gt;='Product Ratings'!$U$9,'Product Ratings'!$S$9)))))</f>
        <v>0</v>
      </c>
      <c r="W1935" s="135" t="str">
        <f t="shared" si="6"/>
        <v>#REF!</v>
      </c>
      <c r="X1935" s="90"/>
      <c r="Y1935" s="90"/>
      <c r="Z1935" s="90"/>
      <c r="AA1935" s="90"/>
      <c r="AB1935" s="90"/>
    </row>
    <row r="1936" ht="12.75" customHeight="1">
      <c r="A1936" s="87"/>
      <c r="B1936" s="90"/>
      <c r="C1936" s="90"/>
      <c r="D1936" s="126">
        <v>4.0</v>
      </c>
      <c r="E1936" s="127">
        <v>89.3</v>
      </c>
      <c r="F1936" s="128">
        <f t="shared" si="7"/>
        <v>58.045</v>
      </c>
      <c r="G1936" s="129">
        <f t="shared" si="1"/>
        <v>31.255</v>
      </c>
      <c r="H1936" s="130">
        <f t="shared" si="2"/>
        <v>0.35</v>
      </c>
      <c r="I1936" s="131">
        <v>44484.0</v>
      </c>
      <c r="J1936" s="132">
        <v>44520.0</v>
      </c>
      <c r="K1936" s="123"/>
      <c r="L1936" s="90"/>
      <c r="M1936" s="133">
        <f t="shared" si="3"/>
        <v>22.325</v>
      </c>
      <c r="N1936" s="99"/>
      <c r="O1936" s="133">
        <f t="shared" si="5"/>
        <v>14.51125</v>
      </c>
      <c r="P1936" s="137"/>
      <c r="Q1936" s="90"/>
      <c r="R1936" s="99" t="str">
        <f t="shared" si="8"/>
        <v>#REF!</v>
      </c>
      <c r="S1936" s="99">
        <f>IF(AND(D1936&lt;='Product Ratings'!$I$5,D1936&gt;='Product Ratings'!$H$5),'Product Ratings'!$F$5,IF(AND(D1936&lt;='Product Ratings'!$I$6,D1936&gt;='Product Ratings'!$H$6),'Product Ratings'!$F$6,IF(AND(D1936&lt;='Product Ratings'!$I$7,I1936&gt;='Product Ratings'!$H$7),'Product Ratings'!$F$7,IF(AND(D1936&lt;='Product Ratings'!$I$8,D1936&gt;='Product Ratings'!$H$8),'Product Ratings'!$F$8,IF(D1936&gt;='Product Ratings'!$H$9,'Product Ratings'!$F$9)))))</f>
        <v>1</v>
      </c>
      <c r="T1936" s="99">
        <f>IF(AND(O1936&lt;='Product Ratings'!$M$5,O1936&gt;='Product Ratings'!$L$5),'Product Ratings'!$J$5,IF(AND(O1936&lt;='Product Ratings'!$M$6,O1936&gt;='Product Ratings'!$L$6),'Product Ratings'!$J$6,IF(AND(O1936&lt;='Product Ratings'!$M$7,O1936&gt;='Product Ratings'!$L$7),'Product Ratings'!$J$7,IF(AND(O1936&lt;='Product Ratings'!$M$8,O1936&gt;='Product Ratings'!$L$8),'Product Ratings'!$J$8,IF(O1936&gt;='Product Ratings'!$L$9,'Product Ratings'!$J$9)))))</f>
        <v>5</v>
      </c>
      <c r="U1936" s="99" t="b">
        <f>IF(AND(N1936&lt;='Product Ratings'!$R$5,N1936&gt;='Product Ratings'!$Q$5),'Product Ratings'!$O$5,IF(AND(N1936&lt;='Product Ratings'!$R$6,N1936&gt;='Product Ratings'!$Q$6),'Product Ratings'!$O$6,IF(AND(N1936&lt;='Product Ratings'!$R$7,N1936&gt;='Product Ratings'!$Q$7),'Product Ratings'!$O$7,IF(AND(N1936&lt;='Product Ratings'!$R$8,N1936&gt;='Product Ratings'!$Q$8),'Product Ratings'!$O$8,IF(N1936&gt;='Product Ratings'!$Q$9,'Product Ratings'!$O$9)))))</f>
        <v>0</v>
      </c>
      <c r="V1936" s="99" t="b">
        <f>IF(AND(P1936&lt;='Product Ratings'!$V$5,P1936&gt;='Product Ratings'!$U$5),'Product Ratings'!$S$5,IF(AND(P1936&lt;='Product Ratings'!$V$6,P1936&gt;='Product Ratings'!$U$6),'Product Ratings'!$S$6,IF(AND(P1936&lt;='Product Ratings'!$V$7,P1936&gt;='Product Ratings'!$U$7),'Product Ratings'!$S$7,IF(AND(P1936&lt;='Product Ratings'!$V$8,P1936&gt;='Product Ratings'!$U$8),'Product Ratings'!$S$8,IF(P1936&gt;='Product Ratings'!$U$9,'Product Ratings'!$S$9)))))</f>
        <v>0</v>
      </c>
      <c r="W1936" s="135" t="str">
        <f t="shared" si="6"/>
        <v>#REF!</v>
      </c>
      <c r="X1936" s="90"/>
      <c r="Y1936" s="90"/>
      <c r="Z1936" s="90"/>
      <c r="AA1936" s="90"/>
      <c r="AB1936" s="90"/>
    </row>
    <row r="1937" ht="12.75" customHeight="1">
      <c r="A1937" s="87"/>
      <c r="B1937" s="90"/>
      <c r="C1937" s="90"/>
      <c r="D1937" s="126">
        <v>5.0</v>
      </c>
      <c r="E1937" s="127">
        <v>2624.94</v>
      </c>
      <c r="F1937" s="128">
        <f t="shared" si="7"/>
        <v>1706.211</v>
      </c>
      <c r="G1937" s="129">
        <f t="shared" si="1"/>
        <v>918.729</v>
      </c>
      <c r="H1937" s="130">
        <f t="shared" si="2"/>
        <v>0.35</v>
      </c>
      <c r="I1937" s="131">
        <v>44485.0</v>
      </c>
      <c r="J1937" s="132">
        <v>44521.0</v>
      </c>
      <c r="K1937" s="123"/>
      <c r="L1937" s="90"/>
      <c r="M1937" s="133">
        <f t="shared" si="3"/>
        <v>524.988</v>
      </c>
      <c r="N1937" s="99"/>
      <c r="O1937" s="133">
        <f t="shared" si="5"/>
        <v>341.2422</v>
      </c>
      <c r="P1937" s="137"/>
      <c r="Q1937" s="90"/>
      <c r="R1937" s="99" t="str">
        <f t="shared" si="8"/>
        <v>#REF!</v>
      </c>
      <c r="S1937" s="99">
        <f>IF(AND(D1937&lt;='Product Ratings'!$I$5,D1937&gt;='Product Ratings'!$H$5),'Product Ratings'!$F$5,IF(AND(D1937&lt;='Product Ratings'!$I$6,D1937&gt;='Product Ratings'!$H$6),'Product Ratings'!$F$6,IF(AND(D1937&lt;='Product Ratings'!$I$7,I1937&gt;='Product Ratings'!$H$7),'Product Ratings'!$F$7,IF(AND(D1937&lt;='Product Ratings'!$I$8,D1937&gt;='Product Ratings'!$H$8),'Product Ratings'!$F$8,IF(D1937&gt;='Product Ratings'!$H$9,'Product Ratings'!$F$9)))))</f>
        <v>1</v>
      </c>
      <c r="T1937" s="99">
        <f>IF(AND(O1937&lt;='Product Ratings'!$M$5,O1937&gt;='Product Ratings'!$L$5),'Product Ratings'!$J$5,IF(AND(O1937&lt;='Product Ratings'!$M$6,O1937&gt;='Product Ratings'!$L$6),'Product Ratings'!$J$6,IF(AND(O1937&lt;='Product Ratings'!$M$7,O1937&gt;='Product Ratings'!$L$7),'Product Ratings'!$J$7,IF(AND(O1937&lt;='Product Ratings'!$M$8,O1937&gt;='Product Ratings'!$L$8),'Product Ratings'!$J$8,IF(O1937&gt;='Product Ratings'!$L$9,'Product Ratings'!$J$9)))))</f>
        <v>1</v>
      </c>
      <c r="U1937" s="99" t="b">
        <f>IF(AND(N1937&lt;='Product Ratings'!$R$5,N1937&gt;='Product Ratings'!$Q$5),'Product Ratings'!$O$5,IF(AND(N1937&lt;='Product Ratings'!$R$6,N1937&gt;='Product Ratings'!$Q$6),'Product Ratings'!$O$6,IF(AND(N1937&lt;='Product Ratings'!$R$7,N1937&gt;='Product Ratings'!$Q$7),'Product Ratings'!$O$7,IF(AND(N1937&lt;='Product Ratings'!$R$8,N1937&gt;='Product Ratings'!$Q$8),'Product Ratings'!$O$8,IF(N1937&gt;='Product Ratings'!$Q$9,'Product Ratings'!$O$9)))))</f>
        <v>0</v>
      </c>
      <c r="V1937" s="99" t="b">
        <f>IF(AND(P1937&lt;='Product Ratings'!$V$5,P1937&gt;='Product Ratings'!$U$5),'Product Ratings'!$S$5,IF(AND(P1937&lt;='Product Ratings'!$V$6,P1937&gt;='Product Ratings'!$U$6),'Product Ratings'!$S$6,IF(AND(P1937&lt;='Product Ratings'!$V$7,P1937&gt;='Product Ratings'!$U$7),'Product Ratings'!$S$7,IF(AND(P1937&lt;='Product Ratings'!$V$8,P1937&gt;='Product Ratings'!$U$8),'Product Ratings'!$S$8,IF(P1937&gt;='Product Ratings'!$U$9,'Product Ratings'!$S$9)))))</f>
        <v>0</v>
      </c>
      <c r="W1937" s="135" t="str">
        <f t="shared" si="6"/>
        <v>#REF!</v>
      </c>
      <c r="X1937" s="90"/>
      <c r="Y1937" s="90"/>
      <c r="Z1937" s="90"/>
      <c r="AA1937" s="90"/>
      <c r="AB1937" s="90"/>
    </row>
    <row r="1938" ht="12.75" customHeight="1">
      <c r="A1938" s="87"/>
      <c r="B1938" s="90"/>
      <c r="C1938" s="90"/>
      <c r="D1938" s="126">
        <v>6.0</v>
      </c>
      <c r="E1938" s="127">
        <v>112.17</v>
      </c>
      <c r="F1938" s="128">
        <f t="shared" si="7"/>
        <v>72.9105</v>
      </c>
      <c r="G1938" s="129">
        <f t="shared" si="1"/>
        <v>39.2595</v>
      </c>
      <c r="H1938" s="130">
        <f t="shared" si="2"/>
        <v>0.35</v>
      </c>
      <c r="I1938" s="131">
        <v>44486.0</v>
      </c>
      <c r="J1938" s="132">
        <v>44522.0</v>
      </c>
      <c r="K1938" s="123"/>
      <c r="L1938" s="90"/>
      <c r="M1938" s="133">
        <f t="shared" si="3"/>
        <v>18.695</v>
      </c>
      <c r="N1938" s="99"/>
      <c r="O1938" s="133">
        <f t="shared" si="5"/>
        <v>12.15175</v>
      </c>
      <c r="P1938" s="137"/>
      <c r="Q1938" s="90"/>
      <c r="R1938" s="99" t="str">
        <f t="shared" si="8"/>
        <v>#REF!</v>
      </c>
      <c r="S1938" s="99">
        <f>IF(AND(D1938&lt;='Product Ratings'!$I$5,D1938&gt;='Product Ratings'!$H$5),'Product Ratings'!$F$5,IF(AND(D1938&lt;='Product Ratings'!$I$6,D1938&gt;='Product Ratings'!$H$6),'Product Ratings'!$F$6,IF(AND(D1938&lt;='Product Ratings'!$I$7,I1938&gt;='Product Ratings'!$H$7),'Product Ratings'!$F$7,IF(AND(D1938&lt;='Product Ratings'!$I$8,D1938&gt;='Product Ratings'!$H$8),'Product Ratings'!$F$8,IF(D1938&gt;='Product Ratings'!$H$9,'Product Ratings'!$F$9)))))</f>
        <v>2</v>
      </c>
      <c r="T1938" s="99">
        <f>IF(AND(O1938&lt;='Product Ratings'!$M$5,O1938&gt;='Product Ratings'!$L$5),'Product Ratings'!$J$5,IF(AND(O1938&lt;='Product Ratings'!$M$6,O1938&gt;='Product Ratings'!$L$6),'Product Ratings'!$J$6,IF(AND(O1938&lt;='Product Ratings'!$M$7,O1938&gt;='Product Ratings'!$L$7),'Product Ratings'!$J$7,IF(AND(O1938&lt;='Product Ratings'!$M$8,O1938&gt;='Product Ratings'!$L$8),'Product Ratings'!$J$8,IF(O1938&gt;='Product Ratings'!$L$9,'Product Ratings'!$J$9)))))</f>
        <v>5</v>
      </c>
      <c r="U1938" s="99" t="b">
        <f>IF(AND(N1938&lt;='Product Ratings'!$R$5,N1938&gt;='Product Ratings'!$Q$5),'Product Ratings'!$O$5,IF(AND(N1938&lt;='Product Ratings'!$R$6,N1938&gt;='Product Ratings'!$Q$6),'Product Ratings'!$O$6,IF(AND(N1938&lt;='Product Ratings'!$R$7,N1938&gt;='Product Ratings'!$Q$7),'Product Ratings'!$O$7,IF(AND(N1938&lt;='Product Ratings'!$R$8,N1938&gt;='Product Ratings'!$Q$8),'Product Ratings'!$O$8,IF(N1938&gt;='Product Ratings'!$Q$9,'Product Ratings'!$O$9)))))</f>
        <v>0</v>
      </c>
      <c r="V1938" s="99" t="b">
        <f>IF(AND(P1938&lt;='Product Ratings'!$V$5,P1938&gt;='Product Ratings'!$U$5),'Product Ratings'!$S$5,IF(AND(P1938&lt;='Product Ratings'!$V$6,P1938&gt;='Product Ratings'!$U$6),'Product Ratings'!$S$6,IF(AND(P1938&lt;='Product Ratings'!$V$7,P1938&gt;='Product Ratings'!$U$7),'Product Ratings'!$S$7,IF(AND(P1938&lt;='Product Ratings'!$V$8,P1938&gt;='Product Ratings'!$U$8),'Product Ratings'!$S$8,IF(P1938&gt;='Product Ratings'!$U$9,'Product Ratings'!$S$9)))))</f>
        <v>0</v>
      </c>
      <c r="W1938" s="135" t="str">
        <f t="shared" si="6"/>
        <v>#REF!</v>
      </c>
      <c r="X1938" s="90"/>
      <c r="Y1938" s="90"/>
      <c r="Z1938" s="90"/>
      <c r="AA1938" s="90"/>
      <c r="AB1938" s="90"/>
    </row>
    <row r="1939" ht="12.75" customHeight="1">
      <c r="A1939" s="87"/>
      <c r="B1939" s="90"/>
      <c r="C1939" s="90"/>
      <c r="D1939" s="126">
        <v>1.0</v>
      </c>
      <c r="E1939" s="127">
        <v>372.64</v>
      </c>
      <c r="F1939" s="123"/>
      <c r="G1939" s="129">
        <f t="shared" si="1"/>
        <v>372.64</v>
      </c>
      <c r="H1939" s="130">
        <f t="shared" si="2"/>
        <v>1</v>
      </c>
      <c r="I1939" s="131">
        <v>44487.0</v>
      </c>
      <c r="J1939" s="132">
        <v>44523.0</v>
      </c>
      <c r="K1939" s="123"/>
      <c r="L1939" s="90"/>
      <c r="M1939" s="133">
        <f t="shared" si="3"/>
        <v>372.64</v>
      </c>
      <c r="N1939" s="99"/>
      <c r="O1939" s="133">
        <f t="shared" si="5"/>
        <v>0</v>
      </c>
      <c r="P1939" s="137"/>
      <c r="Q1939" s="90"/>
      <c r="R1939" s="99" t="str">
        <f t="shared" si="8"/>
        <v>#REF!</v>
      </c>
      <c r="S1939" s="99">
        <f>IF(AND(D1939&lt;='Product Ratings'!$I$5,D1939&gt;='Product Ratings'!$H$5),'Product Ratings'!$F$5,IF(AND(D1939&lt;='Product Ratings'!$I$6,D1939&gt;='Product Ratings'!$H$6),'Product Ratings'!$F$6,IF(AND(D1939&lt;='Product Ratings'!$I$7,I1939&gt;='Product Ratings'!$H$7),'Product Ratings'!$F$7,IF(AND(D1939&lt;='Product Ratings'!$I$8,D1939&gt;='Product Ratings'!$H$8),'Product Ratings'!$F$8,IF(D1939&gt;='Product Ratings'!$H$9,'Product Ratings'!$F$9)))))</f>
        <v>1</v>
      </c>
      <c r="T1939" s="99" t="b">
        <f>IF(AND(O1939&lt;='Product Ratings'!$M$5,O1939&gt;='Product Ratings'!$L$5),'Product Ratings'!$J$5,IF(AND(O1939&lt;='Product Ratings'!$M$6,O1939&gt;='Product Ratings'!$L$6),'Product Ratings'!$J$6,IF(AND(O1939&lt;='Product Ratings'!$M$7,O1939&gt;='Product Ratings'!$L$7),'Product Ratings'!$J$7,IF(AND(O1939&lt;='Product Ratings'!$M$8,O1939&gt;='Product Ratings'!$L$8),'Product Ratings'!$J$8,IF(O1939&gt;='Product Ratings'!$L$9,'Product Ratings'!$J$9)))))</f>
        <v>0</v>
      </c>
      <c r="U1939" s="99" t="b">
        <f>IF(AND(N1939&lt;='Product Ratings'!$R$5,N1939&gt;='Product Ratings'!$Q$5),'Product Ratings'!$O$5,IF(AND(N1939&lt;='Product Ratings'!$R$6,N1939&gt;='Product Ratings'!$Q$6),'Product Ratings'!$O$6,IF(AND(N1939&lt;='Product Ratings'!$R$7,N1939&gt;='Product Ratings'!$Q$7),'Product Ratings'!$O$7,IF(AND(N1939&lt;='Product Ratings'!$R$8,N1939&gt;='Product Ratings'!$Q$8),'Product Ratings'!$O$8,IF(N1939&gt;='Product Ratings'!$Q$9,'Product Ratings'!$O$9)))))</f>
        <v>0</v>
      </c>
      <c r="V1939" s="99" t="b">
        <f>IF(AND(P1939&lt;='Product Ratings'!$V$5,P1939&gt;='Product Ratings'!$U$5),'Product Ratings'!$S$5,IF(AND(P1939&lt;='Product Ratings'!$V$6,P1939&gt;='Product Ratings'!$U$6),'Product Ratings'!$S$6,IF(AND(P1939&lt;='Product Ratings'!$V$7,P1939&gt;='Product Ratings'!$U$7),'Product Ratings'!$S$7,IF(AND(P1939&lt;='Product Ratings'!$V$8,P1939&gt;='Product Ratings'!$U$8),'Product Ratings'!$S$8,IF(P1939&gt;='Product Ratings'!$U$9,'Product Ratings'!$S$9)))))</f>
        <v>0</v>
      </c>
      <c r="W1939" s="135" t="str">
        <f t="shared" si="6"/>
        <v>#REF!</v>
      </c>
      <c r="X1939" s="90"/>
      <c r="Y1939" s="90"/>
      <c r="Z1939" s="90"/>
      <c r="AA1939" s="90"/>
      <c r="AB1939" s="90"/>
    </row>
    <row r="1940" ht="12.75" customHeight="1">
      <c r="A1940" s="87"/>
      <c r="B1940" s="90"/>
      <c r="C1940" s="90"/>
      <c r="D1940" s="126">
        <v>2.0</v>
      </c>
      <c r="E1940" s="127">
        <v>1877.63</v>
      </c>
      <c r="F1940" s="123"/>
      <c r="G1940" s="129">
        <f t="shared" si="1"/>
        <v>1877.63</v>
      </c>
      <c r="H1940" s="130">
        <f t="shared" si="2"/>
        <v>1</v>
      </c>
      <c r="I1940" s="131">
        <v>44488.0</v>
      </c>
      <c r="J1940" s="132">
        <v>44524.0</v>
      </c>
      <c r="K1940" s="123"/>
      <c r="L1940" s="90"/>
      <c r="M1940" s="133">
        <f t="shared" si="3"/>
        <v>938.815</v>
      </c>
      <c r="N1940" s="99"/>
      <c r="O1940" s="133">
        <f t="shared" si="5"/>
        <v>0</v>
      </c>
      <c r="P1940" s="137"/>
      <c r="Q1940" s="90"/>
      <c r="R1940" s="99" t="str">
        <f t="shared" si="8"/>
        <v>#REF!</v>
      </c>
      <c r="S1940" s="99">
        <f>IF(AND(D1940&lt;='Product Ratings'!$I$5,D1940&gt;='Product Ratings'!$H$5),'Product Ratings'!$F$5,IF(AND(D1940&lt;='Product Ratings'!$I$6,D1940&gt;='Product Ratings'!$H$6),'Product Ratings'!$F$6,IF(AND(D1940&lt;='Product Ratings'!$I$7,I1940&gt;='Product Ratings'!$H$7),'Product Ratings'!$F$7,IF(AND(D1940&lt;='Product Ratings'!$I$8,D1940&gt;='Product Ratings'!$H$8),'Product Ratings'!$F$8,IF(D1940&gt;='Product Ratings'!$H$9,'Product Ratings'!$F$9)))))</f>
        <v>1</v>
      </c>
      <c r="T1940" s="99" t="b">
        <f>IF(AND(O1940&lt;='Product Ratings'!$M$5,O1940&gt;='Product Ratings'!$L$5),'Product Ratings'!$J$5,IF(AND(O1940&lt;='Product Ratings'!$M$6,O1940&gt;='Product Ratings'!$L$6),'Product Ratings'!$J$6,IF(AND(O1940&lt;='Product Ratings'!$M$7,O1940&gt;='Product Ratings'!$L$7),'Product Ratings'!$J$7,IF(AND(O1940&lt;='Product Ratings'!$M$8,O1940&gt;='Product Ratings'!$L$8),'Product Ratings'!$J$8,IF(O1940&gt;='Product Ratings'!$L$9,'Product Ratings'!$J$9)))))</f>
        <v>0</v>
      </c>
      <c r="U1940" s="99" t="b">
        <f>IF(AND(N1940&lt;='Product Ratings'!$R$5,N1940&gt;='Product Ratings'!$Q$5),'Product Ratings'!$O$5,IF(AND(N1940&lt;='Product Ratings'!$R$6,N1940&gt;='Product Ratings'!$Q$6),'Product Ratings'!$O$6,IF(AND(N1940&lt;='Product Ratings'!$R$7,N1940&gt;='Product Ratings'!$Q$7),'Product Ratings'!$O$7,IF(AND(N1940&lt;='Product Ratings'!$R$8,N1940&gt;='Product Ratings'!$Q$8),'Product Ratings'!$O$8,IF(N1940&gt;='Product Ratings'!$Q$9,'Product Ratings'!$O$9)))))</f>
        <v>0</v>
      </c>
      <c r="V1940" s="99" t="b">
        <f>IF(AND(P1940&lt;='Product Ratings'!$V$5,P1940&gt;='Product Ratings'!$U$5),'Product Ratings'!$S$5,IF(AND(P1940&lt;='Product Ratings'!$V$6,P1940&gt;='Product Ratings'!$U$6),'Product Ratings'!$S$6,IF(AND(P1940&lt;='Product Ratings'!$V$7,P1940&gt;='Product Ratings'!$U$7),'Product Ratings'!$S$7,IF(AND(P1940&lt;='Product Ratings'!$V$8,P1940&gt;='Product Ratings'!$U$8),'Product Ratings'!$S$8,IF(P1940&gt;='Product Ratings'!$U$9,'Product Ratings'!$S$9)))))</f>
        <v>0</v>
      </c>
      <c r="W1940" s="135" t="str">
        <f t="shared" si="6"/>
        <v>#REF!</v>
      </c>
      <c r="X1940" s="90"/>
      <c r="Y1940" s="90"/>
      <c r="Z1940" s="90"/>
      <c r="AA1940" s="90"/>
      <c r="AB1940" s="90"/>
    </row>
    <row r="1941" ht="12.75" customHeight="1">
      <c r="A1941" s="87"/>
      <c r="B1941" s="90"/>
      <c r="C1941" s="90"/>
      <c r="D1941" s="126">
        <v>3.0</v>
      </c>
      <c r="E1941" s="127">
        <v>82.44</v>
      </c>
      <c r="F1941" s="123"/>
      <c r="G1941" s="129">
        <f t="shared" si="1"/>
        <v>82.44</v>
      </c>
      <c r="H1941" s="130">
        <f t="shared" si="2"/>
        <v>1</v>
      </c>
      <c r="I1941" s="131">
        <v>44489.0</v>
      </c>
      <c r="J1941" s="132">
        <v>44525.0</v>
      </c>
      <c r="K1941" s="123"/>
      <c r="L1941" s="90"/>
      <c r="M1941" s="133">
        <f t="shared" si="3"/>
        <v>27.48</v>
      </c>
      <c r="N1941" s="99"/>
      <c r="O1941" s="133">
        <f t="shared" si="5"/>
        <v>0</v>
      </c>
      <c r="P1941" s="137"/>
      <c r="Q1941" s="90"/>
      <c r="R1941" s="99" t="str">
        <f t="shared" si="8"/>
        <v>#REF!</v>
      </c>
      <c r="S1941" s="99">
        <f>IF(AND(D1941&lt;='Product Ratings'!$I$5,D1941&gt;='Product Ratings'!$H$5),'Product Ratings'!$F$5,IF(AND(D1941&lt;='Product Ratings'!$I$6,D1941&gt;='Product Ratings'!$H$6),'Product Ratings'!$F$6,IF(AND(D1941&lt;='Product Ratings'!$I$7,I1941&gt;='Product Ratings'!$H$7),'Product Ratings'!$F$7,IF(AND(D1941&lt;='Product Ratings'!$I$8,D1941&gt;='Product Ratings'!$H$8),'Product Ratings'!$F$8,IF(D1941&gt;='Product Ratings'!$H$9,'Product Ratings'!$F$9)))))</f>
        <v>1</v>
      </c>
      <c r="T1941" s="99" t="b">
        <f>IF(AND(O1941&lt;='Product Ratings'!$M$5,O1941&gt;='Product Ratings'!$L$5),'Product Ratings'!$J$5,IF(AND(O1941&lt;='Product Ratings'!$M$6,O1941&gt;='Product Ratings'!$L$6),'Product Ratings'!$J$6,IF(AND(O1941&lt;='Product Ratings'!$M$7,O1941&gt;='Product Ratings'!$L$7),'Product Ratings'!$J$7,IF(AND(O1941&lt;='Product Ratings'!$M$8,O1941&gt;='Product Ratings'!$L$8),'Product Ratings'!$J$8,IF(O1941&gt;='Product Ratings'!$L$9,'Product Ratings'!$J$9)))))</f>
        <v>0</v>
      </c>
      <c r="U1941" s="99" t="b">
        <f>IF(AND(N1941&lt;='Product Ratings'!$R$5,N1941&gt;='Product Ratings'!$Q$5),'Product Ratings'!$O$5,IF(AND(N1941&lt;='Product Ratings'!$R$6,N1941&gt;='Product Ratings'!$Q$6),'Product Ratings'!$O$6,IF(AND(N1941&lt;='Product Ratings'!$R$7,N1941&gt;='Product Ratings'!$Q$7),'Product Ratings'!$O$7,IF(AND(N1941&lt;='Product Ratings'!$R$8,N1941&gt;='Product Ratings'!$Q$8),'Product Ratings'!$O$8,IF(N1941&gt;='Product Ratings'!$Q$9,'Product Ratings'!$O$9)))))</f>
        <v>0</v>
      </c>
      <c r="V1941" s="99" t="b">
        <f>IF(AND(P1941&lt;='Product Ratings'!$V$5,P1941&gt;='Product Ratings'!$U$5),'Product Ratings'!$S$5,IF(AND(P1941&lt;='Product Ratings'!$V$6,P1941&gt;='Product Ratings'!$U$6),'Product Ratings'!$S$6,IF(AND(P1941&lt;='Product Ratings'!$V$7,P1941&gt;='Product Ratings'!$U$7),'Product Ratings'!$S$7,IF(AND(P1941&lt;='Product Ratings'!$V$8,P1941&gt;='Product Ratings'!$U$8),'Product Ratings'!$S$8,IF(P1941&gt;='Product Ratings'!$U$9,'Product Ratings'!$S$9)))))</f>
        <v>0</v>
      </c>
      <c r="W1941" s="135" t="str">
        <f t="shared" si="6"/>
        <v>#REF!</v>
      </c>
      <c r="X1941" s="90"/>
      <c r="Y1941" s="90"/>
      <c r="Z1941" s="90"/>
      <c r="AA1941" s="90"/>
      <c r="AB1941" s="90"/>
    </row>
    <row r="1942" ht="12.75" customHeight="1">
      <c r="A1942" s="87"/>
      <c r="B1942" s="90"/>
      <c r="C1942" s="90"/>
      <c r="D1942" s="126">
        <v>4.0</v>
      </c>
      <c r="E1942" s="127">
        <v>54.96</v>
      </c>
      <c r="F1942" s="123"/>
      <c r="G1942" s="129">
        <f t="shared" si="1"/>
        <v>54.96</v>
      </c>
      <c r="H1942" s="130">
        <f t="shared" si="2"/>
        <v>1</v>
      </c>
      <c r="I1942" s="131">
        <v>44490.0</v>
      </c>
      <c r="J1942" s="132">
        <v>44526.0</v>
      </c>
      <c r="K1942" s="123"/>
      <c r="L1942" s="90"/>
      <c r="M1942" s="133">
        <f t="shared" si="3"/>
        <v>13.74</v>
      </c>
      <c r="N1942" s="99"/>
      <c r="O1942" s="133">
        <f t="shared" si="5"/>
        <v>0</v>
      </c>
      <c r="P1942" s="137"/>
      <c r="Q1942" s="90"/>
      <c r="R1942" s="99" t="str">
        <f t="shared" si="8"/>
        <v>#REF!</v>
      </c>
      <c r="S1942" s="99">
        <f>IF(AND(D1942&lt;='Product Ratings'!$I$5,D1942&gt;='Product Ratings'!$H$5),'Product Ratings'!$F$5,IF(AND(D1942&lt;='Product Ratings'!$I$6,D1942&gt;='Product Ratings'!$H$6),'Product Ratings'!$F$6,IF(AND(D1942&lt;='Product Ratings'!$I$7,I1942&gt;='Product Ratings'!$H$7),'Product Ratings'!$F$7,IF(AND(D1942&lt;='Product Ratings'!$I$8,D1942&gt;='Product Ratings'!$H$8),'Product Ratings'!$F$8,IF(D1942&gt;='Product Ratings'!$H$9,'Product Ratings'!$F$9)))))</f>
        <v>1</v>
      </c>
      <c r="T1942" s="99" t="b">
        <f>IF(AND(O1942&lt;='Product Ratings'!$M$5,O1942&gt;='Product Ratings'!$L$5),'Product Ratings'!$J$5,IF(AND(O1942&lt;='Product Ratings'!$M$6,O1942&gt;='Product Ratings'!$L$6),'Product Ratings'!$J$6,IF(AND(O1942&lt;='Product Ratings'!$M$7,O1942&gt;='Product Ratings'!$L$7),'Product Ratings'!$J$7,IF(AND(O1942&lt;='Product Ratings'!$M$8,O1942&gt;='Product Ratings'!$L$8),'Product Ratings'!$J$8,IF(O1942&gt;='Product Ratings'!$L$9,'Product Ratings'!$J$9)))))</f>
        <v>0</v>
      </c>
      <c r="U1942" s="99" t="b">
        <f>IF(AND(N1942&lt;='Product Ratings'!$R$5,N1942&gt;='Product Ratings'!$Q$5),'Product Ratings'!$O$5,IF(AND(N1942&lt;='Product Ratings'!$R$6,N1942&gt;='Product Ratings'!$Q$6),'Product Ratings'!$O$6,IF(AND(N1942&lt;='Product Ratings'!$R$7,N1942&gt;='Product Ratings'!$Q$7),'Product Ratings'!$O$7,IF(AND(N1942&lt;='Product Ratings'!$R$8,N1942&gt;='Product Ratings'!$Q$8),'Product Ratings'!$O$8,IF(N1942&gt;='Product Ratings'!$Q$9,'Product Ratings'!$O$9)))))</f>
        <v>0</v>
      </c>
      <c r="V1942" s="99" t="b">
        <f>IF(AND(P1942&lt;='Product Ratings'!$V$5,P1942&gt;='Product Ratings'!$U$5),'Product Ratings'!$S$5,IF(AND(P1942&lt;='Product Ratings'!$V$6,P1942&gt;='Product Ratings'!$U$6),'Product Ratings'!$S$6,IF(AND(P1942&lt;='Product Ratings'!$V$7,P1942&gt;='Product Ratings'!$U$7),'Product Ratings'!$S$7,IF(AND(P1942&lt;='Product Ratings'!$V$8,P1942&gt;='Product Ratings'!$U$8),'Product Ratings'!$S$8,IF(P1942&gt;='Product Ratings'!$U$9,'Product Ratings'!$S$9)))))</f>
        <v>0</v>
      </c>
      <c r="W1942" s="135" t="str">
        <f t="shared" si="6"/>
        <v>#REF!</v>
      </c>
      <c r="X1942" s="90"/>
      <c r="Y1942" s="90"/>
      <c r="Z1942" s="90"/>
      <c r="AA1942" s="90"/>
      <c r="AB1942" s="90"/>
    </row>
    <row r="1943" ht="12.75" customHeight="1">
      <c r="A1943" s="87"/>
      <c r="B1943" s="90"/>
      <c r="C1943" s="90"/>
      <c r="D1943" s="126">
        <v>5.0</v>
      </c>
      <c r="E1943" s="127">
        <v>48.09</v>
      </c>
      <c r="F1943" s="123"/>
      <c r="G1943" s="129">
        <f t="shared" si="1"/>
        <v>48.09</v>
      </c>
      <c r="H1943" s="130">
        <f t="shared" si="2"/>
        <v>1</v>
      </c>
      <c r="I1943" s="131">
        <v>44491.0</v>
      </c>
      <c r="J1943" s="132">
        <v>44527.0</v>
      </c>
      <c r="K1943" s="123"/>
      <c r="L1943" s="90"/>
      <c r="M1943" s="133">
        <f t="shared" si="3"/>
        <v>9.618</v>
      </c>
      <c r="N1943" s="99"/>
      <c r="O1943" s="133">
        <f t="shared" si="5"/>
        <v>0</v>
      </c>
      <c r="P1943" s="137"/>
      <c r="Q1943" s="90"/>
      <c r="R1943" s="99" t="str">
        <f t="shared" si="8"/>
        <v>#REF!</v>
      </c>
      <c r="S1943" s="99">
        <f>IF(AND(D1943&lt;='Product Ratings'!$I$5,D1943&gt;='Product Ratings'!$H$5),'Product Ratings'!$F$5,IF(AND(D1943&lt;='Product Ratings'!$I$6,D1943&gt;='Product Ratings'!$H$6),'Product Ratings'!$F$6,IF(AND(D1943&lt;='Product Ratings'!$I$7,I1943&gt;='Product Ratings'!$H$7),'Product Ratings'!$F$7,IF(AND(D1943&lt;='Product Ratings'!$I$8,D1943&gt;='Product Ratings'!$H$8),'Product Ratings'!$F$8,IF(D1943&gt;='Product Ratings'!$H$9,'Product Ratings'!$F$9)))))</f>
        <v>1</v>
      </c>
      <c r="T1943" s="99" t="b">
        <f>IF(AND(O1943&lt;='Product Ratings'!$M$5,O1943&gt;='Product Ratings'!$L$5),'Product Ratings'!$J$5,IF(AND(O1943&lt;='Product Ratings'!$M$6,O1943&gt;='Product Ratings'!$L$6),'Product Ratings'!$J$6,IF(AND(O1943&lt;='Product Ratings'!$M$7,O1943&gt;='Product Ratings'!$L$7),'Product Ratings'!$J$7,IF(AND(O1943&lt;='Product Ratings'!$M$8,O1943&gt;='Product Ratings'!$L$8),'Product Ratings'!$J$8,IF(O1943&gt;='Product Ratings'!$L$9,'Product Ratings'!$J$9)))))</f>
        <v>0</v>
      </c>
      <c r="U1943" s="99" t="b">
        <f>IF(AND(N1943&lt;='Product Ratings'!$R$5,N1943&gt;='Product Ratings'!$Q$5),'Product Ratings'!$O$5,IF(AND(N1943&lt;='Product Ratings'!$R$6,N1943&gt;='Product Ratings'!$Q$6),'Product Ratings'!$O$6,IF(AND(N1943&lt;='Product Ratings'!$R$7,N1943&gt;='Product Ratings'!$Q$7),'Product Ratings'!$O$7,IF(AND(N1943&lt;='Product Ratings'!$R$8,N1943&gt;='Product Ratings'!$Q$8),'Product Ratings'!$O$8,IF(N1943&gt;='Product Ratings'!$Q$9,'Product Ratings'!$O$9)))))</f>
        <v>0</v>
      </c>
      <c r="V1943" s="99" t="b">
        <f>IF(AND(P1943&lt;='Product Ratings'!$V$5,P1943&gt;='Product Ratings'!$U$5),'Product Ratings'!$S$5,IF(AND(P1943&lt;='Product Ratings'!$V$6,P1943&gt;='Product Ratings'!$U$6),'Product Ratings'!$S$6,IF(AND(P1943&lt;='Product Ratings'!$V$7,P1943&gt;='Product Ratings'!$U$7),'Product Ratings'!$S$7,IF(AND(P1943&lt;='Product Ratings'!$V$8,P1943&gt;='Product Ratings'!$U$8),'Product Ratings'!$S$8,IF(P1943&gt;='Product Ratings'!$U$9,'Product Ratings'!$S$9)))))</f>
        <v>0</v>
      </c>
      <c r="W1943" s="135" t="str">
        <f t="shared" si="6"/>
        <v>#REF!</v>
      </c>
      <c r="X1943" s="90"/>
      <c r="Y1943" s="90"/>
      <c r="Z1943" s="90"/>
      <c r="AA1943" s="90"/>
      <c r="AB1943" s="90"/>
    </row>
    <row r="1944" ht="12.75" customHeight="1">
      <c r="A1944" s="87"/>
      <c r="B1944" s="90"/>
      <c r="C1944" s="90"/>
      <c r="D1944" s="126">
        <v>6.0</v>
      </c>
      <c r="E1944" s="127">
        <v>34.13</v>
      </c>
      <c r="F1944" s="123"/>
      <c r="G1944" s="129">
        <f t="shared" si="1"/>
        <v>34.13</v>
      </c>
      <c r="H1944" s="130">
        <f t="shared" si="2"/>
        <v>1</v>
      </c>
      <c r="I1944" s="131">
        <v>44492.0</v>
      </c>
      <c r="J1944" s="132">
        <v>44528.0</v>
      </c>
      <c r="K1944" s="123"/>
      <c r="L1944" s="90"/>
      <c r="M1944" s="133">
        <f t="shared" si="3"/>
        <v>5.688333333</v>
      </c>
      <c r="N1944" s="99"/>
      <c r="O1944" s="133">
        <f t="shared" si="5"/>
        <v>0</v>
      </c>
      <c r="P1944" s="137"/>
      <c r="Q1944" s="90"/>
      <c r="R1944" s="99" t="str">
        <f t="shared" si="8"/>
        <v>#REF!</v>
      </c>
      <c r="S1944" s="99">
        <f>IF(AND(D1944&lt;='Product Ratings'!$I$5,D1944&gt;='Product Ratings'!$H$5),'Product Ratings'!$F$5,IF(AND(D1944&lt;='Product Ratings'!$I$6,D1944&gt;='Product Ratings'!$H$6),'Product Ratings'!$F$6,IF(AND(D1944&lt;='Product Ratings'!$I$7,I1944&gt;='Product Ratings'!$H$7),'Product Ratings'!$F$7,IF(AND(D1944&lt;='Product Ratings'!$I$8,D1944&gt;='Product Ratings'!$H$8),'Product Ratings'!$F$8,IF(D1944&gt;='Product Ratings'!$H$9,'Product Ratings'!$F$9)))))</f>
        <v>2</v>
      </c>
      <c r="T1944" s="99" t="b">
        <f>IF(AND(O1944&lt;='Product Ratings'!$M$5,O1944&gt;='Product Ratings'!$L$5),'Product Ratings'!$J$5,IF(AND(O1944&lt;='Product Ratings'!$M$6,O1944&gt;='Product Ratings'!$L$6),'Product Ratings'!$J$6,IF(AND(O1944&lt;='Product Ratings'!$M$7,O1944&gt;='Product Ratings'!$L$7),'Product Ratings'!$J$7,IF(AND(O1944&lt;='Product Ratings'!$M$8,O1944&gt;='Product Ratings'!$L$8),'Product Ratings'!$J$8,IF(O1944&gt;='Product Ratings'!$L$9,'Product Ratings'!$J$9)))))</f>
        <v>0</v>
      </c>
      <c r="U1944" s="99" t="b">
        <f>IF(AND(N1944&lt;='Product Ratings'!$R$5,N1944&gt;='Product Ratings'!$Q$5),'Product Ratings'!$O$5,IF(AND(N1944&lt;='Product Ratings'!$R$6,N1944&gt;='Product Ratings'!$Q$6),'Product Ratings'!$O$6,IF(AND(N1944&lt;='Product Ratings'!$R$7,N1944&gt;='Product Ratings'!$Q$7),'Product Ratings'!$O$7,IF(AND(N1944&lt;='Product Ratings'!$R$8,N1944&gt;='Product Ratings'!$Q$8),'Product Ratings'!$O$8,IF(N1944&gt;='Product Ratings'!$Q$9,'Product Ratings'!$O$9)))))</f>
        <v>0</v>
      </c>
      <c r="V1944" s="99" t="b">
        <f>IF(AND(P1944&lt;='Product Ratings'!$V$5,P1944&gt;='Product Ratings'!$U$5),'Product Ratings'!$S$5,IF(AND(P1944&lt;='Product Ratings'!$V$6,P1944&gt;='Product Ratings'!$U$6),'Product Ratings'!$S$6,IF(AND(P1944&lt;='Product Ratings'!$V$7,P1944&gt;='Product Ratings'!$U$7),'Product Ratings'!$S$7,IF(AND(P1944&lt;='Product Ratings'!$V$8,P1944&gt;='Product Ratings'!$U$8),'Product Ratings'!$S$8,IF(P1944&gt;='Product Ratings'!$U$9,'Product Ratings'!$S$9)))))</f>
        <v>0</v>
      </c>
      <c r="W1944" s="135" t="str">
        <f t="shared" si="6"/>
        <v>#REF!</v>
      </c>
      <c r="X1944" s="90"/>
      <c r="Y1944" s="90"/>
      <c r="Z1944" s="90"/>
      <c r="AA1944" s="90"/>
      <c r="AB1944" s="90"/>
    </row>
    <row r="1945" ht="12.75" customHeight="1">
      <c r="A1945" s="87"/>
      <c r="B1945" s="90"/>
      <c r="C1945" s="90"/>
      <c r="D1945" s="126">
        <v>1.0</v>
      </c>
      <c r="E1945" s="127">
        <v>278.09</v>
      </c>
      <c r="F1945" s="123"/>
      <c r="G1945" s="129">
        <f t="shared" si="1"/>
        <v>278.09</v>
      </c>
      <c r="H1945" s="130">
        <f t="shared" si="2"/>
        <v>1</v>
      </c>
      <c r="I1945" s="131">
        <v>44493.0</v>
      </c>
      <c r="J1945" s="132">
        <v>44529.0</v>
      </c>
      <c r="K1945" s="123"/>
      <c r="L1945" s="90"/>
      <c r="M1945" s="133">
        <f t="shared" si="3"/>
        <v>278.09</v>
      </c>
      <c r="N1945" s="99"/>
      <c r="O1945" s="133">
        <f t="shared" si="5"/>
        <v>0</v>
      </c>
      <c r="P1945" s="137"/>
      <c r="Q1945" s="90"/>
      <c r="R1945" s="99" t="str">
        <f t="shared" si="8"/>
        <v>#REF!</v>
      </c>
      <c r="S1945" s="99">
        <f>IF(AND(D1945&lt;='Product Ratings'!$I$5,D1945&gt;='Product Ratings'!$H$5),'Product Ratings'!$F$5,IF(AND(D1945&lt;='Product Ratings'!$I$6,D1945&gt;='Product Ratings'!$H$6),'Product Ratings'!$F$6,IF(AND(D1945&lt;='Product Ratings'!$I$7,I1945&gt;='Product Ratings'!$H$7),'Product Ratings'!$F$7,IF(AND(D1945&lt;='Product Ratings'!$I$8,D1945&gt;='Product Ratings'!$H$8),'Product Ratings'!$F$8,IF(D1945&gt;='Product Ratings'!$H$9,'Product Ratings'!$F$9)))))</f>
        <v>1</v>
      </c>
      <c r="T1945" s="99" t="b">
        <f>IF(AND(O1945&lt;='Product Ratings'!$M$5,O1945&gt;='Product Ratings'!$L$5),'Product Ratings'!$J$5,IF(AND(O1945&lt;='Product Ratings'!$M$6,O1945&gt;='Product Ratings'!$L$6),'Product Ratings'!$J$6,IF(AND(O1945&lt;='Product Ratings'!$M$7,O1945&gt;='Product Ratings'!$L$7),'Product Ratings'!$J$7,IF(AND(O1945&lt;='Product Ratings'!$M$8,O1945&gt;='Product Ratings'!$L$8),'Product Ratings'!$J$8,IF(O1945&gt;='Product Ratings'!$L$9,'Product Ratings'!$J$9)))))</f>
        <v>0</v>
      </c>
      <c r="U1945" s="99" t="b">
        <f>IF(AND(N1945&lt;='Product Ratings'!$R$5,N1945&gt;='Product Ratings'!$Q$5),'Product Ratings'!$O$5,IF(AND(N1945&lt;='Product Ratings'!$R$6,N1945&gt;='Product Ratings'!$Q$6),'Product Ratings'!$O$6,IF(AND(N1945&lt;='Product Ratings'!$R$7,N1945&gt;='Product Ratings'!$Q$7),'Product Ratings'!$O$7,IF(AND(N1945&lt;='Product Ratings'!$R$8,N1945&gt;='Product Ratings'!$Q$8),'Product Ratings'!$O$8,IF(N1945&gt;='Product Ratings'!$Q$9,'Product Ratings'!$O$9)))))</f>
        <v>0</v>
      </c>
      <c r="V1945" s="99" t="b">
        <f>IF(AND(P1945&lt;='Product Ratings'!$V$5,P1945&gt;='Product Ratings'!$U$5),'Product Ratings'!$S$5,IF(AND(P1945&lt;='Product Ratings'!$V$6,P1945&gt;='Product Ratings'!$U$6),'Product Ratings'!$S$6,IF(AND(P1945&lt;='Product Ratings'!$V$7,P1945&gt;='Product Ratings'!$U$7),'Product Ratings'!$S$7,IF(AND(P1945&lt;='Product Ratings'!$V$8,P1945&gt;='Product Ratings'!$U$8),'Product Ratings'!$S$8,IF(P1945&gt;='Product Ratings'!$U$9,'Product Ratings'!$S$9)))))</f>
        <v>0</v>
      </c>
      <c r="W1945" s="135" t="str">
        <f t="shared" si="6"/>
        <v>#REF!</v>
      </c>
      <c r="X1945" s="90"/>
      <c r="Y1945" s="90"/>
      <c r="Z1945" s="90"/>
      <c r="AA1945" s="90"/>
      <c r="AB1945" s="90"/>
    </row>
    <row r="1946" ht="12.75" customHeight="1">
      <c r="A1946" s="87"/>
      <c r="B1946" s="90"/>
      <c r="C1946" s="90"/>
      <c r="D1946" s="126">
        <v>2.0</v>
      </c>
      <c r="E1946" s="127">
        <v>67.83</v>
      </c>
      <c r="F1946" s="123"/>
      <c r="G1946" s="129">
        <f t="shared" si="1"/>
        <v>67.83</v>
      </c>
      <c r="H1946" s="130">
        <f t="shared" si="2"/>
        <v>1</v>
      </c>
      <c r="I1946" s="131">
        <v>44494.0</v>
      </c>
      <c r="J1946" s="132">
        <v>44530.0</v>
      </c>
      <c r="K1946" s="123"/>
      <c r="L1946" s="90"/>
      <c r="M1946" s="133">
        <f t="shared" si="3"/>
        <v>33.915</v>
      </c>
      <c r="N1946" s="99"/>
      <c r="O1946" s="133">
        <f t="shared" si="5"/>
        <v>0</v>
      </c>
      <c r="P1946" s="137"/>
      <c r="Q1946" s="90"/>
      <c r="R1946" s="99" t="str">
        <f t="shared" si="8"/>
        <v>#REF!</v>
      </c>
      <c r="S1946" s="99">
        <f>IF(AND(D1946&lt;='Product Ratings'!$I$5,D1946&gt;='Product Ratings'!$H$5),'Product Ratings'!$F$5,IF(AND(D1946&lt;='Product Ratings'!$I$6,D1946&gt;='Product Ratings'!$H$6),'Product Ratings'!$F$6,IF(AND(D1946&lt;='Product Ratings'!$I$7,I1946&gt;='Product Ratings'!$H$7),'Product Ratings'!$F$7,IF(AND(D1946&lt;='Product Ratings'!$I$8,D1946&gt;='Product Ratings'!$H$8),'Product Ratings'!$F$8,IF(D1946&gt;='Product Ratings'!$H$9,'Product Ratings'!$F$9)))))</f>
        <v>1</v>
      </c>
      <c r="T1946" s="99" t="b">
        <f>IF(AND(O1946&lt;='Product Ratings'!$M$5,O1946&gt;='Product Ratings'!$L$5),'Product Ratings'!$J$5,IF(AND(O1946&lt;='Product Ratings'!$M$6,O1946&gt;='Product Ratings'!$L$6),'Product Ratings'!$J$6,IF(AND(O1946&lt;='Product Ratings'!$M$7,O1946&gt;='Product Ratings'!$L$7),'Product Ratings'!$J$7,IF(AND(O1946&lt;='Product Ratings'!$M$8,O1946&gt;='Product Ratings'!$L$8),'Product Ratings'!$J$8,IF(O1946&gt;='Product Ratings'!$L$9,'Product Ratings'!$J$9)))))</f>
        <v>0</v>
      </c>
      <c r="U1946" s="99" t="b">
        <f>IF(AND(N1946&lt;='Product Ratings'!$R$5,N1946&gt;='Product Ratings'!$Q$5),'Product Ratings'!$O$5,IF(AND(N1946&lt;='Product Ratings'!$R$6,N1946&gt;='Product Ratings'!$Q$6),'Product Ratings'!$O$6,IF(AND(N1946&lt;='Product Ratings'!$R$7,N1946&gt;='Product Ratings'!$Q$7),'Product Ratings'!$O$7,IF(AND(N1946&lt;='Product Ratings'!$R$8,N1946&gt;='Product Ratings'!$Q$8),'Product Ratings'!$O$8,IF(N1946&gt;='Product Ratings'!$Q$9,'Product Ratings'!$O$9)))))</f>
        <v>0</v>
      </c>
      <c r="V1946" s="99" t="b">
        <f>IF(AND(P1946&lt;='Product Ratings'!$V$5,P1946&gt;='Product Ratings'!$U$5),'Product Ratings'!$S$5,IF(AND(P1946&lt;='Product Ratings'!$V$6,P1946&gt;='Product Ratings'!$U$6),'Product Ratings'!$S$6,IF(AND(P1946&lt;='Product Ratings'!$V$7,P1946&gt;='Product Ratings'!$U$7),'Product Ratings'!$S$7,IF(AND(P1946&lt;='Product Ratings'!$V$8,P1946&gt;='Product Ratings'!$U$8),'Product Ratings'!$S$8,IF(P1946&gt;='Product Ratings'!$U$9,'Product Ratings'!$S$9)))))</f>
        <v>0</v>
      </c>
      <c r="W1946" s="135" t="str">
        <f t="shared" si="6"/>
        <v>#REF!</v>
      </c>
      <c r="X1946" s="90"/>
      <c r="Y1946" s="90"/>
      <c r="Z1946" s="90"/>
      <c r="AA1946" s="90"/>
      <c r="AB1946" s="90"/>
    </row>
    <row r="1947" ht="12.75" customHeight="1">
      <c r="A1947" s="87"/>
      <c r="B1947" s="90"/>
      <c r="C1947" s="90"/>
      <c r="D1947" s="126">
        <v>3.0</v>
      </c>
      <c r="E1947" s="127">
        <v>57.39</v>
      </c>
      <c r="F1947" s="123"/>
      <c r="G1947" s="129">
        <f t="shared" si="1"/>
        <v>57.39</v>
      </c>
      <c r="H1947" s="130">
        <f t="shared" si="2"/>
        <v>1</v>
      </c>
      <c r="I1947" s="131">
        <v>44495.0</v>
      </c>
      <c r="J1947" s="132">
        <v>44531.0</v>
      </c>
      <c r="K1947" s="123"/>
      <c r="L1947" s="90"/>
      <c r="M1947" s="133">
        <f t="shared" si="3"/>
        <v>19.13</v>
      </c>
      <c r="N1947" s="99"/>
      <c r="O1947" s="133">
        <f t="shared" si="5"/>
        <v>0</v>
      </c>
      <c r="P1947" s="137"/>
      <c r="Q1947" s="90"/>
      <c r="R1947" s="99" t="str">
        <f t="shared" si="8"/>
        <v>#REF!</v>
      </c>
      <c r="S1947" s="99">
        <f>IF(AND(D1947&lt;='Product Ratings'!$I$5,D1947&gt;='Product Ratings'!$H$5),'Product Ratings'!$F$5,IF(AND(D1947&lt;='Product Ratings'!$I$6,D1947&gt;='Product Ratings'!$H$6),'Product Ratings'!$F$6,IF(AND(D1947&lt;='Product Ratings'!$I$7,I1947&gt;='Product Ratings'!$H$7),'Product Ratings'!$F$7,IF(AND(D1947&lt;='Product Ratings'!$I$8,D1947&gt;='Product Ratings'!$H$8),'Product Ratings'!$F$8,IF(D1947&gt;='Product Ratings'!$H$9,'Product Ratings'!$F$9)))))</f>
        <v>1</v>
      </c>
      <c r="T1947" s="99" t="b">
        <f>IF(AND(O1947&lt;='Product Ratings'!$M$5,O1947&gt;='Product Ratings'!$L$5),'Product Ratings'!$J$5,IF(AND(O1947&lt;='Product Ratings'!$M$6,O1947&gt;='Product Ratings'!$L$6),'Product Ratings'!$J$6,IF(AND(O1947&lt;='Product Ratings'!$M$7,O1947&gt;='Product Ratings'!$L$7),'Product Ratings'!$J$7,IF(AND(O1947&lt;='Product Ratings'!$M$8,O1947&gt;='Product Ratings'!$L$8),'Product Ratings'!$J$8,IF(O1947&gt;='Product Ratings'!$L$9,'Product Ratings'!$J$9)))))</f>
        <v>0</v>
      </c>
      <c r="U1947" s="99" t="b">
        <f>IF(AND(N1947&lt;='Product Ratings'!$R$5,N1947&gt;='Product Ratings'!$Q$5),'Product Ratings'!$O$5,IF(AND(N1947&lt;='Product Ratings'!$R$6,N1947&gt;='Product Ratings'!$Q$6),'Product Ratings'!$O$6,IF(AND(N1947&lt;='Product Ratings'!$R$7,N1947&gt;='Product Ratings'!$Q$7),'Product Ratings'!$O$7,IF(AND(N1947&lt;='Product Ratings'!$R$8,N1947&gt;='Product Ratings'!$Q$8),'Product Ratings'!$O$8,IF(N1947&gt;='Product Ratings'!$Q$9,'Product Ratings'!$O$9)))))</f>
        <v>0</v>
      </c>
      <c r="V1947" s="99" t="b">
        <f>IF(AND(P1947&lt;='Product Ratings'!$V$5,P1947&gt;='Product Ratings'!$U$5),'Product Ratings'!$S$5,IF(AND(P1947&lt;='Product Ratings'!$V$6,P1947&gt;='Product Ratings'!$U$6),'Product Ratings'!$S$6,IF(AND(P1947&lt;='Product Ratings'!$V$7,P1947&gt;='Product Ratings'!$U$7),'Product Ratings'!$S$7,IF(AND(P1947&lt;='Product Ratings'!$V$8,P1947&gt;='Product Ratings'!$U$8),'Product Ratings'!$S$8,IF(P1947&gt;='Product Ratings'!$U$9,'Product Ratings'!$S$9)))))</f>
        <v>0</v>
      </c>
      <c r="W1947" s="135" t="str">
        <f t="shared" si="6"/>
        <v>#REF!</v>
      </c>
      <c r="X1947" s="90"/>
      <c r="Y1947" s="90"/>
      <c r="Z1947" s="90"/>
      <c r="AA1947" s="90"/>
      <c r="AB1947" s="90"/>
    </row>
    <row r="1948" ht="12.75" customHeight="1">
      <c r="A1948" s="87"/>
      <c r="B1948" s="90"/>
      <c r="C1948" s="90"/>
      <c r="D1948" s="126">
        <v>4.0</v>
      </c>
      <c r="E1948" s="127">
        <v>320.87</v>
      </c>
      <c r="F1948" s="123"/>
      <c r="G1948" s="129">
        <f t="shared" si="1"/>
        <v>320.87</v>
      </c>
      <c r="H1948" s="130">
        <f t="shared" si="2"/>
        <v>1</v>
      </c>
      <c r="I1948" s="131">
        <v>44496.0</v>
      </c>
      <c r="J1948" s="132">
        <v>44532.0</v>
      </c>
      <c r="K1948" s="123"/>
      <c r="L1948" s="90"/>
      <c r="M1948" s="133">
        <f t="shared" si="3"/>
        <v>80.2175</v>
      </c>
      <c r="N1948" s="99"/>
      <c r="O1948" s="133">
        <f t="shared" si="5"/>
        <v>0</v>
      </c>
      <c r="P1948" s="137"/>
      <c r="Q1948" s="90"/>
      <c r="R1948" s="99" t="str">
        <f t="shared" si="8"/>
        <v>#REF!</v>
      </c>
      <c r="S1948" s="99">
        <f>IF(AND(D1948&lt;='Product Ratings'!$I$5,D1948&gt;='Product Ratings'!$H$5),'Product Ratings'!$F$5,IF(AND(D1948&lt;='Product Ratings'!$I$6,D1948&gt;='Product Ratings'!$H$6),'Product Ratings'!$F$6,IF(AND(D1948&lt;='Product Ratings'!$I$7,I1948&gt;='Product Ratings'!$H$7),'Product Ratings'!$F$7,IF(AND(D1948&lt;='Product Ratings'!$I$8,D1948&gt;='Product Ratings'!$H$8),'Product Ratings'!$F$8,IF(D1948&gt;='Product Ratings'!$H$9,'Product Ratings'!$F$9)))))</f>
        <v>1</v>
      </c>
      <c r="T1948" s="99" t="b">
        <f>IF(AND(O1948&lt;='Product Ratings'!$M$5,O1948&gt;='Product Ratings'!$L$5),'Product Ratings'!$J$5,IF(AND(O1948&lt;='Product Ratings'!$M$6,O1948&gt;='Product Ratings'!$L$6),'Product Ratings'!$J$6,IF(AND(O1948&lt;='Product Ratings'!$M$7,O1948&gt;='Product Ratings'!$L$7),'Product Ratings'!$J$7,IF(AND(O1948&lt;='Product Ratings'!$M$8,O1948&gt;='Product Ratings'!$L$8),'Product Ratings'!$J$8,IF(O1948&gt;='Product Ratings'!$L$9,'Product Ratings'!$J$9)))))</f>
        <v>0</v>
      </c>
      <c r="U1948" s="99" t="b">
        <f>IF(AND(N1948&lt;='Product Ratings'!$R$5,N1948&gt;='Product Ratings'!$Q$5),'Product Ratings'!$O$5,IF(AND(N1948&lt;='Product Ratings'!$R$6,N1948&gt;='Product Ratings'!$Q$6),'Product Ratings'!$O$6,IF(AND(N1948&lt;='Product Ratings'!$R$7,N1948&gt;='Product Ratings'!$Q$7),'Product Ratings'!$O$7,IF(AND(N1948&lt;='Product Ratings'!$R$8,N1948&gt;='Product Ratings'!$Q$8),'Product Ratings'!$O$8,IF(N1948&gt;='Product Ratings'!$Q$9,'Product Ratings'!$O$9)))))</f>
        <v>0</v>
      </c>
      <c r="V1948" s="99" t="b">
        <f>IF(AND(P1948&lt;='Product Ratings'!$V$5,P1948&gt;='Product Ratings'!$U$5),'Product Ratings'!$S$5,IF(AND(P1948&lt;='Product Ratings'!$V$6,P1948&gt;='Product Ratings'!$U$6),'Product Ratings'!$S$6,IF(AND(P1948&lt;='Product Ratings'!$V$7,P1948&gt;='Product Ratings'!$U$7),'Product Ratings'!$S$7,IF(AND(P1948&lt;='Product Ratings'!$V$8,P1948&gt;='Product Ratings'!$U$8),'Product Ratings'!$S$8,IF(P1948&gt;='Product Ratings'!$U$9,'Product Ratings'!$S$9)))))</f>
        <v>0</v>
      </c>
      <c r="W1948" s="135" t="str">
        <f t="shared" si="6"/>
        <v>#REF!</v>
      </c>
      <c r="X1948" s="90"/>
      <c r="Y1948" s="90"/>
      <c r="Z1948" s="90"/>
      <c r="AA1948" s="90"/>
      <c r="AB1948" s="90"/>
    </row>
    <row r="1949" ht="12.75" customHeight="1">
      <c r="A1949" s="87"/>
      <c r="B1949" s="90"/>
      <c r="C1949" s="90"/>
      <c r="D1949" s="126">
        <v>5.0</v>
      </c>
      <c r="E1949" s="127">
        <v>31.13</v>
      </c>
      <c r="F1949" s="123"/>
      <c r="G1949" s="129">
        <f t="shared" si="1"/>
        <v>31.13</v>
      </c>
      <c r="H1949" s="130">
        <f t="shared" si="2"/>
        <v>1</v>
      </c>
      <c r="I1949" s="131">
        <v>44497.0</v>
      </c>
      <c r="J1949" s="132">
        <v>44533.0</v>
      </c>
      <c r="K1949" s="123"/>
      <c r="L1949" s="90"/>
      <c r="M1949" s="133">
        <f t="shared" si="3"/>
        <v>6.226</v>
      </c>
      <c r="N1949" s="99"/>
      <c r="O1949" s="133">
        <f t="shared" si="5"/>
        <v>0</v>
      </c>
      <c r="P1949" s="137"/>
      <c r="Q1949" s="90"/>
      <c r="R1949" s="99" t="str">
        <f t="shared" si="8"/>
        <v>#REF!</v>
      </c>
      <c r="S1949" s="99">
        <f>IF(AND(D1949&lt;='Product Ratings'!$I$5,D1949&gt;='Product Ratings'!$H$5),'Product Ratings'!$F$5,IF(AND(D1949&lt;='Product Ratings'!$I$6,D1949&gt;='Product Ratings'!$H$6),'Product Ratings'!$F$6,IF(AND(D1949&lt;='Product Ratings'!$I$7,I1949&gt;='Product Ratings'!$H$7),'Product Ratings'!$F$7,IF(AND(D1949&lt;='Product Ratings'!$I$8,D1949&gt;='Product Ratings'!$H$8),'Product Ratings'!$F$8,IF(D1949&gt;='Product Ratings'!$H$9,'Product Ratings'!$F$9)))))</f>
        <v>1</v>
      </c>
      <c r="T1949" s="99" t="b">
        <f>IF(AND(O1949&lt;='Product Ratings'!$M$5,O1949&gt;='Product Ratings'!$L$5),'Product Ratings'!$J$5,IF(AND(O1949&lt;='Product Ratings'!$M$6,O1949&gt;='Product Ratings'!$L$6),'Product Ratings'!$J$6,IF(AND(O1949&lt;='Product Ratings'!$M$7,O1949&gt;='Product Ratings'!$L$7),'Product Ratings'!$J$7,IF(AND(O1949&lt;='Product Ratings'!$M$8,O1949&gt;='Product Ratings'!$L$8),'Product Ratings'!$J$8,IF(O1949&gt;='Product Ratings'!$L$9,'Product Ratings'!$J$9)))))</f>
        <v>0</v>
      </c>
      <c r="U1949" s="99" t="b">
        <f>IF(AND(N1949&lt;='Product Ratings'!$R$5,N1949&gt;='Product Ratings'!$Q$5),'Product Ratings'!$O$5,IF(AND(N1949&lt;='Product Ratings'!$R$6,N1949&gt;='Product Ratings'!$Q$6),'Product Ratings'!$O$6,IF(AND(N1949&lt;='Product Ratings'!$R$7,N1949&gt;='Product Ratings'!$Q$7),'Product Ratings'!$O$7,IF(AND(N1949&lt;='Product Ratings'!$R$8,N1949&gt;='Product Ratings'!$Q$8),'Product Ratings'!$O$8,IF(N1949&gt;='Product Ratings'!$Q$9,'Product Ratings'!$O$9)))))</f>
        <v>0</v>
      </c>
      <c r="V1949" s="99" t="b">
        <f>IF(AND(P1949&lt;='Product Ratings'!$V$5,P1949&gt;='Product Ratings'!$U$5),'Product Ratings'!$S$5,IF(AND(P1949&lt;='Product Ratings'!$V$6,P1949&gt;='Product Ratings'!$U$6),'Product Ratings'!$S$6,IF(AND(P1949&lt;='Product Ratings'!$V$7,P1949&gt;='Product Ratings'!$U$7),'Product Ratings'!$S$7,IF(AND(P1949&lt;='Product Ratings'!$V$8,P1949&gt;='Product Ratings'!$U$8),'Product Ratings'!$S$8,IF(P1949&gt;='Product Ratings'!$U$9,'Product Ratings'!$S$9)))))</f>
        <v>0</v>
      </c>
      <c r="W1949" s="135" t="str">
        <f t="shared" si="6"/>
        <v>#REF!</v>
      </c>
      <c r="X1949" s="90"/>
      <c r="Y1949" s="90"/>
      <c r="Z1949" s="90"/>
      <c r="AA1949" s="90"/>
      <c r="AB1949" s="90"/>
    </row>
    <row r="1950" ht="12.75" customHeight="1">
      <c r="A1950" s="87"/>
      <c r="B1950" s="90"/>
      <c r="C1950" s="90"/>
      <c r="D1950" s="126">
        <v>6.0</v>
      </c>
      <c r="E1950" s="127">
        <v>187.48</v>
      </c>
      <c r="F1950" s="123"/>
      <c r="G1950" s="129">
        <f t="shared" si="1"/>
        <v>187.48</v>
      </c>
      <c r="H1950" s="130">
        <f t="shared" si="2"/>
        <v>1</v>
      </c>
      <c r="I1950" s="131">
        <v>44498.0</v>
      </c>
      <c r="J1950" s="132">
        <v>44534.0</v>
      </c>
      <c r="K1950" s="123"/>
      <c r="L1950" s="90"/>
      <c r="M1950" s="133">
        <f t="shared" si="3"/>
        <v>31.24666667</v>
      </c>
      <c r="N1950" s="99"/>
      <c r="O1950" s="133">
        <f t="shared" si="5"/>
        <v>0</v>
      </c>
      <c r="P1950" s="137"/>
      <c r="Q1950" s="90"/>
      <c r="R1950" s="99" t="str">
        <f t="shared" si="8"/>
        <v>#REF!</v>
      </c>
      <c r="S1950" s="99">
        <f>IF(AND(D1950&lt;='Product Ratings'!$I$5,D1950&gt;='Product Ratings'!$H$5),'Product Ratings'!$F$5,IF(AND(D1950&lt;='Product Ratings'!$I$6,D1950&gt;='Product Ratings'!$H$6),'Product Ratings'!$F$6,IF(AND(D1950&lt;='Product Ratings'!$I$7,I1950&gt;='Product Ratings'!$H$7),'Product Ratings'!$F$7,IF(AND(D1950&lt;='Product Ratings'!$I$8,D1950&gt;='Product Ratings'!$H$8),'Product Ratings'!$F$8,IF(D1950&gt;='Product Ratings'!$H$9,'Product Ratings'!$F$9)))))</f>
        <v>2</v>
      </c>
      <c r="T1950" s="99" t="b">
        <f>IF(AND(O1950&lt;='Product Ratings'!$M$5,O1950&gt;='Product Ratings'!$L$5),'Product Ratings'!$J$5,IF(AND(O1950&lt;='Product Ratings'!$M$6,O1950&gt;='Product Ratings'!$L$6),'Product Ratings'!$J$6,IF(AND(O1950&lt;='Product Ratings'!$M$7,O1950&gt;='Product Ratings'!$L$7),'Product Ratings'!$J$7,IF(AND(O1950&lt;='Product Ratings'!$M$8,O1950&gt;='Product Ratings'!$L$8),'Product Ratings'!$J$8,IF(O1950&gt;='Product Ratings'!$L$9,'Product Ratings'!$J$9)))))</f>
        <v>0</v>
      </c>
      <c r="U1950" s="99" t="b">
        <f>IF(AND(N1950&lt;='Product Ratings'!$R$5,N1950&gt;='Product Ratings'!$Q$5),'Product Ratings'!$O$5,IF(AND(N1950&lt;='Product Ratings'!$R$6,N1950&gt;='Product Ratings'!$Q$6),'Product Ratings'!$O$6,IF(AND(N1950&lt;='Product Ratings'!$R$7,N1950&gt;='Product Ratings'!$Q$7),'Product Ratings'!$O$7,IF(AND(N1950&lt;='Product Ratings'!$R$8,N1950&gt;='Product Ratings'!$Q$8),'Product Ratings'!$O$8,IF(N1950&gt;='Product Ratings'!$Q$9,'Product Ratings'!$O$9)))))</f>
        <v>0</v>
      </c>
      <c r="V1950" s="99" t="b">
        <f>IF(AND(P1950&lt;='Product Ratings'!$V$5,P1950&gt;='Product Ratings'!$U$5),'Product Ratings'!$S$5,IF(AND(P1950&lt;='Product Ratings'!$V$6,P1950&gt;='Product Ratings'!$U$6),'Product Ratings'!$S$6,IF(AND(P1950&lt;='Product Ratings'!$V$7,P1950&gt;='Product Ratings'!$U$7),'Product Ratings'!$S$7,IF(AND(P1950&lt;='Product Ratings'!$V$8,P1950&gt;='Product Ratings'!$U$8),'Product Ratings'!$S$8,IF(P1950&gt;='Product Ratings'!$U$9,'Product Ratings'!$S$9)))))</f>
        <v>0</v>
      </c>
      <c r="W1950" s="135" t="str">
        <f t="shared" si="6"/>
        <v>#REF!</v>
      </c>
      <c r="X1950" s="90"/>
      <c r="Y1950" s="90"/>
      <c r="Z1950" s="90"/>
      <c r="AA1950" s="90"/>
      <c r="AB1950" s="90"/>
    </row>
    <row r="1951" ht="12.75" customHeight="1">
      <c r="A1951" s="87"/>
      <c r="B1951" s="90"/>
      <c r="C1951" s="90"/>
      <c r="D1951" s="126">
        <v>1.0</v>
      </c>
      <c r="E1951" s="127">
        <v>490.19</v>
      </c>
      <c r="F1951" s="123"/>
      <c r="G1951" s="129">
        <f t="shared" si="1"/>
        <v>490.19</v>
      </c>
      <c r="H1951" s="130">
        <f t="shared" si="2"/>
        <v>1</v>
      </c>
      <c r="I1951" s="131">
        <v>44499.0</v>
      </c>
      <c r="J1951" s="132">
        <v>44535.0</v>
      </c>
      <c r="K1951" s="123"/>
      <c r="L1951" s="90"/>
      <c r="M1951" s="133">
        <f t="shared" si="3"/>
        <v>490.19</v>
      </c>
      <c r="N1951" s="99"/>
      <c r="O1951" s="133">
        <f t="shared" si="5"/>
        <v>0</v>
      </c>
      <c r="P1951" s="137"/>
      <c r="Q1951" s="90"/>
      <c r="R1951" s="99" t="str">
        <f t="shared" si="8"/>
        <v>#REF!</v>
      </c>
      <c r="S1951" s="99">
        <f>IF(AND(D1951&lt;='Product Ratings'!$I$5,D1951&gt;='Product Ratings'!$H$5),'Product Ratings'!$F$5,IF(AND(D1951&lt;='Product Ratings'!$I$6,D1951&gt;='Product Ratings'!$H$6),'Product Ratings'!$F$6,IF(AND(D1951&lt;='Product Ratings'!$I$7,I1951&gt;='Product Ratings'!$H$7),'Product Ratings'!$F$7,IF(AND(D1951&lt;='Product Ratings'!$I$8,D1951&gt;='Product Ratings'!$H$8),'Product Ratings'!$F$8,IF(D1951&gt;='Product Ratings'!$H$9,'Product Ratings'!$F$9)))))</f>
        <v>1</v>
      </c>
      <c r="T1951" s="99" t="b">
        <f>IF(AND(O1951&lt;='Product Ratings'!$M$5,O1951&gt;='Product Ratings'!$L$5),'Product Ratings'!$J$5,IF(AND(O1951&lt;='Product Ratings'!$M$6,O1951&gt;='Product Ratings'!$L$6),'Product Ratings'!$J$6,IF(AND(O1951&lt;='Product Ratings'!$M$7,O1951&gt;='Product Ratings'!$L$7),'Product Ratings'!$J$7,IF(AND(O1951&lt;='Product Ratings'!$M$8,O1951&gt;='Product Ratings'!$L$8),'Product Ratings'!$J$8,IF(O1951&gt;='Product Ratings'!$L$9,'Product Ratings'!$J$9)))))</f>
        <v>0</v>
      </c>
      <c r="U1951" s="99" t="b">
        <f>IF(AND(N1951&lt;='Product Ratings'!$R$5,N1951&gt;='Product Ratings'!$Q$5),'Product Ratings'!$O$5,IF(AND(N1951&lt;='Product Ratings'!$R$6,N1951&gt;='Product Ratings'!$Q$6),'Product Ratings'!$O$6,IF(AND(N1951&lt;='Product Ratings'!$R$7,N1951&gt;='Product Ratings'!$Q$7),'Product Ratings'!$O$7,IF(AND(N1951&lt;='Product Ratings'!$R$8,N1951&gt;='Product Ratings'!$Q$8),'Product Ratings'!$O$8,IF(N1951&gt;='Product Ratings'!$Q$9,'Product Ratings'!$O$9)))))</f>
        <v>0</v>
      </c>
      <c r="V1951" s="99" t="b">
        <f>IF(AND(P1951&lt;='Product Ratings'!$V$5,P1951&gt;='Product Ratings'!$U$5),'Product Ratings'!$S$5,IF(AND(P1951&lt;='Product Ratings'!$V$6,P1951&gt;='Product Ratings'!$U$6),'Product Ratings'!$S$6,IF(AND(P1951&lt;='Product Ratings'!$V$7,P1951&gt;='Product Ratings'!$U$7),'Product Ratings'!$S$7,IF(AND(P1951&lt;='Product Ratings'!$V$8,P1951&gt;='Product Ratings'!$U$8),'Product Ratings'!$S$8,IF(P1951&gt;='Product Ratings'!$U$9,'Product Ratings'!$S$9)))))</f>
        <v>0</v>
      </c>
      <c r="W1951" s="135" t="str">
        <f t="shared" si="6"/>
        <v>#REF!</v>
      </c>
      <c r="X1951" s="90"/>
      <c r="Y1951" s="90"/>
      <c r="Z1951" s="90"/>
      <c r="AA1951" s="90"/>
      <c r="AB1951" s="90"/>
    </row>
    <row r="1952" ht="12.75" customHeight="1">
      <c r="A1952" s="87"/>
      <c r="B1952" s="90"/>
      <c r="C1952" s="90"/>
      <c r="D1952" s="126">
        <v>2.0</v>
      </c>
      <c r="E1952" s="127">
        <v>312.58</v>
      </c>
      <c r="F1952" s="123"/>
      <c r="G1952" s="129">
        <f t="shared" si="1"/>
        <v>312.58</v>
      </c>
      <c r="H1952" s="130">
        <f t="shared" si="2"/>
        <v>1</v>
      </c>
      <c r="I1952" s="131">
        <v>44500.0</v>
      </c>
      <c r="J1952" s="132">
        <v>44536.0</v>
      </c>
      <c r="K1952" s="123"/>
      <c r="L1952" s="90"/>
      <c r="M1952" s="133">
        <f t="shared" si="3"/>
        <v>156.29</v>
      </c>
      <c r="N1952" s="99"/>
      <c r="O1952" s="133">
        <f t="shared" si="5"/>
        <v>0</v>
      </c>
      <c r="P1952" s="137"/>
      <c r="Q1952" s="90"/>
      <c r="R1952" s="99" t="str">
        <f t="shared" si="8"/>
        <v>#REF!</v>
      </c>
      <c r="S1952" s="99">
        <f>IF(AND(D1952&lt;='Product Ratings'!$I$5,D1952&gt;='Product Ratings'!$H$5),'Product Ratings'!$F$5,IF(AND(D1952&lt;='Product Ratings'!$I$6,D1952&gt;='Product Ratings'!$H$6),'Product Ratings'!$F$6,IF(AND(D1952&lt;='Product Ratings'!$I$7,I1952&gt;='Product Ratings'!$H$7),'Product Ratings'!$F$7,IF(AND(D1952&lt;='Product Ratings'!$I$8,D1952&gt;='Product Ratings'!$H$8),'Product Ratings'!$F$8,IF(D1952&gt;='Product Ratings'!$H$9,'Product Ratings'!$F$9)))))</f>
        <v>1</v>
      </c>
      <c r="T1952" s="99" t="b">
        <f>IF(AND(O1952&lt;='Product Ratings'!$M$5,O1952&gt;='Product Ratings'!$L$5),'Product Ratings'!$J$5,IF(AND(O1952&lt;='Product Ratings'!$M$6,O1952&gt;='Product Ratings'!$L$6),'Product Ratings'!$J$6,IF(AND(O1952&lt;='Product Ratings'!$M$7,O1952&gt;='Product Ratings'!$L$7),'Product Ratings'!$J$7,IF(AND(O1952&lt;='Product Ratings'!$M$8,O1952&gt;='Product Ratings'!$L$8),'Product Ratings'!$J$8,IF(O1952&gt;='Product Ratings'!$L$9,'Product Ratings'!$J$9)))))</f>
        <v>0</v>
      </c>
      <c r="U1952" s="99" t="b">
        <f>IF(AND(N1952&lt;='Product Ratings'!$R$5,N1952&gt;='Product Ratings'!$Q$5),'Product Ratings'!$O$5,IF(AND(N1952&lt;='Product Ratings'!$R$6,N1952&gt;='Product Ratings'!$Q$6),'Product Ratings'!$O$6,IF(AND(N1952&lt;='Product Ratings'!$R$7,N1952&gt;='Product Ratings'!$Q$7),'Product Ratings'!$O$7,IF(AND(N1952&lt;='Product Ratings'!$R$8,N1952&gt;='Product Ratings'!$Q$8),'Product Ratings'!$O$8,IF(N1952&gt;='Product Ratings'!$Q$9,'Product Ratings'!$O$9)))))</f>
        <v>0</v>
      </c>
      <c r="V1952" s="99" t="b">
        <f>IF(AND(P1952&lt;='Product Ratings'!$V$5,P1952&gt;='Product Ratings'!$U$5),'Product Ratings'!$S$5,IF(AND(P1952&lt;='Product Ratings'!$V$6,P1952&gt;='Product Ratings'!$U$6),'Product Ratings'!$S$6,IF(AND(P1952&lt;='Product Ratings'!$V$7,P1952&gt;='Product Ratings'!$U$7),'Product Ratings'!$S$7,IF(AND(P1952&lt;='Product Ratings'!$V$8,P1952&gt;='Product Ratings'!$U$8),'Product Ratings'!$S$8,IF(P1952&gt;='Product Ratings'!$U$9,'Product Ratings'!$S$9)))))</f>
        <v>0</v>
      </c>
      <c r="W1952" s="135" t="str">
        <f t="shared" si="6"/>
        <v>#REF!</v>
      </c>
      <c r="X1952" s="90"/>
      <c r="Y1952" s="90"/>
      <c r="Z1952" s="90"/>
      <c r="AA1952" s="90"/>
      <c r="AB1952" s="90"/>
    </row>
    <row r="1953" ht="12.75" customHeight="1">
      <c r="A1953" s="87"/>
      <c r="B1953" s="90"/>
      <c r="C1953" s="90"/>
      <c r="D1953" s="126">
        <v>3.0</v>
      </c>
      <c r="E1953" s="127">
        <v>101.74</v>
      </c>
      <c r="F1953" s="123"/>
      <c r="G1953" s="129">
        <f t="shared" si="1"/>
        <v>101.74</v>
      </c>
      <c r="H1953" s="130">
        <f t="shared" si="2"/>
        <v>1</v>
      </c>
      <c r="I1953" s="131">
        <v>44501.0</v>
      </c>
      <c r="J1953" s="132">
        <v>44537.0</v>
      </c>
      <c r="K1953" s="123"/>
      <c r="L1953" s="90"/>
      <c r="M1953" s="133">
        <f t="shared" si="3"/>
        <v>33.91333333</v>
      </c>
      <c r="N1953" s="99"/>
      <c r="O1953" s="133">
        <f t="shared" si="5"/>
        <v>0</v>
      </c>
      <c r="P1953" s="137"/>
      <c r="Q1953" s="90"/>
      <c r="R1953" s="99" t="str">
        <f t="shared" si="8"/>
        <v>#REF!</v>
      </c>
      <c r="S1953" s="99">
        <f>IF(AND(D1953&lt;='Product Ratings'!$I$5,D1953&gt;='Product Ratings'!$H$5),'Product Ratings'!$F$5,IF(AND(D1953&lt;='Product Ratings'!$I$6,D1953&gt;='Product Ratings'!$H$6),'Product Ratings'!$F$6,IF(AND(D1953&lt;='Product Ratings'!$I$7,I1953&gt;='Product Ratings'!$H$7),'Product Ratings'!$F$7,IF(AND(D1953&lt;='Product Ratings'!$I$8,D1953&gt;='Product Ratings'!$H$8),'Product Ratings'!$F$8,IF(D1953&gt;='Product Ratings'!$H$9,'Product Ratings'!$F$9)))))</f>
        <v>1</v>
      </c>
      <c r="T1953" s="99" t="b">
        <f>IF(AND(O1953&lt;='Product Ratings'!$M$5,O1953&gt;='Product Ratings'!$L$5),'Product Ratings'!$J$5,IF(AND(O1953&lt;='Product Ratings'!$M$6,O1953&gt;='Product Ratings'!$L$6),'Product Ratings'!$J$6,IF(AND(O1953&lt;='Product Ratings'!$M$7,O1953&gt;='Product Ratings'!$L$7),'Product Ratings'!$J$7,IF(AND(O1953&lt;='Product Ratings'!$M$8,O1953&gt;='Product Ratings'!$L$8),'Product Ratings'!$J$8,IF(O1953&gt;='Product Ratings'!$L$9,'Product Ratings'!$J$9)))))</f>
        <v>0</v>
      </c>
      <c r="U1953" s="99" t="b">
        <f>IF(AND(N1953&lt;='Product Ratings'!$R$5,N1953&gt;='Product Ratings'!$Q$5),'Product Ratings'!$O$5,IF(AND(N1953&lt;='Product Ratings'!$R$6,N1953&gt;='Product Ratings'!$Q$6),'Product Ratings'!$O$6,IF(AND(N1953&lt;='Product Ratings'!$R$7,N1953&gt;='Product Ratings'!$Q$7),'Product Ratings'!$O$7,IF(AND(N1953&lt;='Product Ratings'!$R$8,N1953&gt;='Product Ratings'!$Q$8),'Product Ratings'!$O$8,IF(N1953&gt;='Product Ratings'!$Q$9,'Product Ratings'!$O$9)))))</f>
        <v>0</v>
      </c>
      <c r="V1953" s="99" t="b">
        <f>IF(AND(P1953&lt;='Product Ratings'!$V$5,P1953&gt;='Product Ratings'!$U$5),'Product Ratings'!$S$5,IF(AND(P1953&lt;='Product Ratings'!$V$6,P1953&gt;='Product Ratings'!$U$6),'Product Ratings'!$S$6,IF(AND(P1953&lt;='Product Ratings'!$V$7,P1953&gt;='Product Ratings'!$U$7),'Product Ratings'!$S$7,IF(AND(P1953&lt;='Product Ratings'!$V$8,P1953&gt;='Product Ratings'!$U$8),'Product Ratings'!$S$8,IF(P1953&gt;='Product Ratings'!$U$9,'Product Ratings'!$S$9)))))</f>
        <v>0</v>
      </c>
      <c r="W1953" s="135" t="str">
        <f t="shared" si="6"/>
        <v>#REF!</v>
      </c>
      <c r="X1953" s="90"/>
      <c r="Y1953" s="90"/>
      <c r="Z1953" s="90"/>
      <c r="AA1953" s="90"/>
      <c r="AB1953" s="90"/>
    </row>
    <row r="1954" ht="12.75" customHeight="1">
      <c r="A1954" s="87"/>
      <c r="B1954" s="90"/>
      <c r="C1954" s="90"/>
      <c r="D1954" s="126">
        <v>4.0</v>
      </c>
      <c r="E1954" s="127">
        <v>67.83</v>
      </c>
      <c r="F1954" s="123"/>
      <c r="G1954" s="129">
        <f t="shared" si="1"/>
        <v>67.83</v>
      </c>
      <c r="H1954" s="130">
        <f t="shared" si="2"/>
        <v>1</v>
      </c>
      <c r="I1954" s="131">
        <v>44502.0</v>
      </c>
      <c r="J1954" s="132">
        <v>44538.0</v>
      </c>
      <c r="K1954" s="123"/>
      <c r="L1954" s="90"/>
      <c r="M1954" s="133">
        <f t="shared" si="3"/>
        <v>16.9575</v>
      </c>
      <c r="N1954" s="99"/>
      <c r="O1954" s="133">
        <f t="shared" si="5"/>
        <v>0</v>
      </c>
      <c r="P1954" s="137"/>
      <c r="Q1954" s="90"/>
      <c r="R1954" s="99" t="str">
        <f t="shared" si="8"/>
        <v>#REF!</v>
      </c>
      <c r="S1954" s="99">
        <f>IF(AND(D1954&lt;='Product Ratings'!$I$5,D1954&gt;='Product Ratings'!$H$5),'Product Ratings'!$F$5,IF(AND(D1954&lt;='Product Ratings'!$I$6,D1954&gt;='Product Ratings'!$H$6),'Product Ratings'!$F$6,IF(AND(D1954&lt;='Product Ratings'!$I$7,I1954&gt;='Product Ratings'!$H$7),'Product Ratings'!$F$7,IF(AND(D1954&lt;='Product Ratings'!$I$8,D1954&gt;='Product Ratings'!$H$8),'Product Ratings'!$F$8,IF(D1954&gt;='Product Ratings'!$H$9,'Product Ratings'!$F$9)))))</f>
        <v>1</v>
      </c>
      <c r="T1954" s="99" t="b">
        <f>IF(AND(O1954&lt;='Product Ratings'!$M$5,O1954&gt;='Product Ratings'!$L$5),'Product Ratings'!$J$5,IF(AND(O1954&lt;='Product Ratings'!$M$6,O1954&gt;='Product Ratings'!$L$6),'Product Ratings'!$J$6,IF(AND(O1954&lt;='Product Ratings'!$M$7,O1954&gt;='Product Ratings'!$L$7),'Product Ratings'!$J$7,IF(AND(O1954&lt;='Product Ratings'!$M$8,O1954&gt;='Product Ratings'!$L$8),'Product Ratings'!$J$8,IF(O1954&gt;='Product Ratings'!$L$9,'Product Ratings'!$J$9)))))</f>
        <v>0</v>
      </c>
      <c r="U1954" s="99" t="b">
        <f>IF(AND(N1954&lt;='Product Ratings'!$R$5,N1954&gt;='Product Ratings'!$Q$5),'Product Ratings'!$O$5,IF(AND(N1954&lt;='Product Ratings'!$R$6,N1954&gt;='Product Ratings'!$Q$6),'Product Ratings'!$O$6,IF(AND(N1954&lt;='Product Ratings'!$R$7,N1954&gt;='Product Ratings'!$Q$7),'Product Ratings'!$O$7,IF(AND(N1954&lt;='Product Ratings'!$R$8,N1954&gt;='Product Ratings'!$Q$8),'Product Ratings'!$O$8,IF(N1954&gt;='Product Ratings'!$Q$9,'Product Ratings'!$O$9)))))</f>
        <v>0</v>
      </c>
      <c r="V1954" s="99" t="b">
        <f>IF(AND(P1954&lt;='Product Ratings'!$V$5,P1954&gt;='Product Ratings'!$U$5),'Product Ratings'!$S$5,IF(AND(P1954&lt;='Product Ratings'!$V$6,P1954&gt;='Product Ratings'!$U$6),'Product Ratings'!$S$6,IF(AND(P1954&lt;='Product Ratings'!$V$7,P1954&gt;='Product Ratings'!$U$7),'Product Ratings'!$S$7,IF(AND(P1954&lt;='Product Ratings'!$V$8,P1954&gt;='Product Ratings'!$U$8),'Product Ratings'!$S$8,IF(P1954&gt;='Product Ratings'!$U$9,'Product Ratings'!$S$9)))))</f>
        <v>0</v>
      </c>
      <c r="W1954" s="135" t="str">
        <f t="shared" si="6"/>
        <v>#REF!</v>
      </c>
      <c r="X1954" s="90"/>
      <c r="Y1954" s="90"/>
      <c r="Z1954" s="90"/>
      <c r="AA1954" s="90"/>
      <c r="AB1954" s="90"/>
    </row>
    <row r="1955" ht="12.75" customHeight="1">
      <c r="A1955" s="87"/>
      <c r="B1955" s="90"/>
      <c r="C1955" s="90"/>
      <c r="D1955" s="126">
        <v>5.0</v>
      </c>
      <c r="E1955" s="127">
        <v>3815.31</v>
      </c>
      <c r="F1955" s="123"/>
      <c r="G1955" s="129">
        <f t="shared" si="1"/>
        <v>3815.31</v>
      </c>
      <c r="H1955" s="130">
        <f t="shared" si="2"/>
        <v>1</v>
      </c>
      <c r="I1955" s="131">
        <v>44503.0</v>
      </c>
      <c r="J1955" s="132">
        <v>44539.0</v>
      </c>
      <c r="K1955" s="123"/>
      <c r="L1955" s="90"/>
      <c r="M1955" s="133">
        <f t="shared" si="3"/>
        <v>763.062</v>
      </c>
      <c r="N1955" s="99"/>
      <c r="O1955" s="133">
        <f t="shared" si="5"/>
        <v>0</v>
      </c>
      <c r="P1955" s="137"/>
      <c r="Q1955" s="90"/>
      <c r="R1955" s="99" t="str">
        <f t="shared" si="8"/>
        <v>#REF!</v>
      </c>
      <c r="S1955" s="99">
        <f>IF(AND(D1955&lt;='Product Ratings'!$I$5,D1955&gt;='Product Ratings'!$H$5),'Product Ratings'!$F$5,IF(AND(D1955&lt;='Product Ratings'!$I$6,D1955&gt;='Product Ratings'!$H$6),'Product Ratings'!$F$6,IF(AND(D1955&lt;='Product Ratings'!$I$7,I1955&gt;='Product Ratings'!$H$7),'Product Ratings'!$F$7,IF(AND(D1955&lt;='Product Ratings'!$I$8,D1955&gt;='Product Ratings'!$H$8),'Product Ratings'!$F$8,IF(D1955&gt;='Product Ratings'!$H$9,'Product Ratings'!$F$9)))))</f>
        <v>1</v>
      </c>
      <c r="T1955" s="99" t="b">
        <f>IF(AND(O1955&lt;='Product Ratings'!$M$5,O1955&gt;='Product Ratings'!$L$5),'Product Ratings'!$J$5,IF(AND(O1955&lt;='Product Ratings'!$M$6,O1955&gt;='Product Ratings'!$L$6),'Product Ratings'!$J$6,IF(AND(O1955&lt;='Product Ratings'!$M$7,O1955&gt;='Product Ratings'!$L$7),'Product Ratings'!$J$7,IF(AND(O1955&lt;='Product Ratings'!$M$8,O1955&gt;='Product Ratings'!$L$8),'Product Ratings'!$J$8,IF(O1955&gt;='Product Ratings'!$L$9,'Product Ratings'!$J$9)))))</f>
        <v>0</v>
      </c>
      <c r="U1955" s="99" t="b">
        <f>IF(AND(N1955&lt;='Product Ratings'!$R$5,N1955&gt;='Product Ratings'!$Q$5),'Product Ratings'!$O$5,IF(AND(N1955&lt;='Product Ratings'!$R$6,N1955&gt;='Product Ratings'!$Q$6),'Product Ratings'!$O$6,IF(AND(N1955&lt;='Product Ratings'!$R$7,N1955&gt;='Product Ratings'!$Q$7),'Product Ratings'!$O$7,IF(AND(N1955&lt;='Product Ratings'!$R$8,N1955&gt;='Product Ratings'!$Q$8),'Product Ratings'!$O$8,IF(N1955&gt;='Product Ratings'!$Q$9,'Product Ratings'!$O$9)))))</f>
        <v>0</v>
      </c>
      <c r="V1955" s="99" t="b">
        <f>IF(AND(P1955&lt;='Product Ratings'!$V$5,P1955&gt;='Product Ratings'!$U$5),'Product Ratings'!$S$5,IF(AND(P1955&lt;='Product Ratings'!$V$6,P1955&gt;='Product Ratings'!$U$6),'Product Ratings'!$S$6,IF(AND(P1955&lt;='Product Ratings'!$V$7,P1955&gt;='Product Ratings'!$U$7),'Product Ratings'!$S$7,IF(AND(P1955&lt;='Product Ratings'!$V$8,P1955&gt;='Product Ratings'!$U$8),'Product Ratings'!$S$8,IF(P1955&gt;='Product Ratings'!$U$9,'Product Ratings'!$S$9)))))</f>
        <v>0</v>
      </c>
      <c r="W1955" s="135" t="str">
        <f t="shared" si="6"/>
        <v>#REF!</v>
      </c>
      <c r="X1955" s="90"/>
      <c r="Y1955" s="90"/>
      <c r="Z1955" s="90"/>
      <c r="AA1955" s="90"/>
      <c r="AB1955" s="90"/>
    </row>
    <row r="1956" ht="12.75" customHeight="1">
      <c r="A1956" s="87"/>
      <c r="B1956" s="90"/>
      <c r="C1956" s="90"/>
      <c r="D1956" s="126">
        <v>6.0</v>
      </c>
      <c r="E1956" s="127">
        <v>678.26</v>
      </c>
      <c r="F1956" s="123"/>
      <c r="G1956" s="129">
        <f t="shared" si="1"/>
        <v>678.26</v>
      </c>
      <c r="H1956" s="130">
        <f t="shared" si="2"/>
        <v>1</v>
      </c>
      <c r="I1956" s="131">
        <v>44504.0</v>
      </c>
      <c r="J1956" s="132">
        <v>44540.0</v>
      </c>
      <c r="K1956" s="123"/>
      <c r="L1956" s="90"/>
      <c r="M1956" s="133">
        <f t="shared" si="3"/>
        <v>113.0433333</v>
      </c>
      <c r="N1956" s="99"/>
      <c r="O1956" s="133">
        <f t="shared" si="5"/>
        <v>0</v>
      </c>
      <c r="P1956" s="137"/>
      <c r="Q1956" s="90"/>
      <c r="R1956" s="99" t="str">
        <f t="shared" si="8"/>
        <v>#REF!</v>
      </c>
      <c r="S1956" s="99">
        <f>IF(AND(D1956&lt;='Product Ratings'!$I$5,D1956&gt;='Product Ratings'!$H$5),'Product Ratings'!$F$5,IF(AND(D1956&lt;='Product Ratings'!$I$6,D1956&gt;='Product Ratings'!$H$6),'Product Ratings'!$F$6,IF(AND(D1956&lt;='Product Ratings'!$I$7,I1956&gt;='Product Ratings'!$H$7),'Product Ratings'!$F$7,IF(AND(D1956&lt;='Product Ratings'!$I$8,D1956&gt;='Product Ratings'!$H$8),'Product Ratings'!$F$8,IF(D1956&gt;='Product Ratings'!$H$9,'Product Ratings'!$F$9)))))</f>
        <v>2</v>
      </c>
      <c r="T1956" s="99" t="b">
        <f>IF(AND(O1956&lt;='Product Ratings'!$M$5,O1956&gt;='Product Ratings'!$L$5),'Product Ratings'!$J$5,IF(AND(O1956&lt;='Product Ratings'!$M$6,O1956&gt;='Product Ratings'!$L$6),'Product Ratings'!$J$6,IF(AND(O1956&lt;='Product Ratings'!$M$7,O1956&gt;='Product Ratings'!$L$7),'Product Ratings'!$J$7,IF(AND(O1956&lt;='Product Ratings'!$M$8,O1956&gt;='Product Ratings'!$L$8),'Product Ratings'!$J$8,IF(O1956&gt;='Product Ratings'!$L$9,'Product Ratings'!$J$9)))))</f>
        <v>0</v>
      </c>
      <c r="U1956" s="99" t="b">
        <f>IF(AND(N1956&lt;='Product Ratings'!$R$5,N1956&gt;='Product Ratings'!$Q$5),'Product Ratings'!$O$5,IF(AND(N1956&lt;='Product Ratings'!$R$6,N1956&gt;='Product Ratings'!$Q$6),'Product Ratings'!$O$6,IF(AND(N1956&lt;='Product Ratings'!$R$7,N1956&gt;='Product Ratings'!$Q$7),'Product Ratings'!$O$7,IF(AND(N1956&lt;='Product Ratings'!$R$8,N1956&gt;='Product Ratings'!$Q$8),'Product Ratings'!$O$8,IF(N1956&gt;='Product Ratings'!$Q$9,'Product Ratings'!$O$9)))))</f>
        <v>0</v>
      </c>
      <c r="V1956" s="99" t="b">
        <f>IF(AND(P1956&lt;='Product Ratings'!$V$5,P1956&gt;='Product Ratings'!$U$5),'Product Ratings'!$S$5,IF(AND(P1956&lt;='Product Ratings'!$V$6,P1956&gt;='Product Ratings'!$U$6),'Product Ratings'!$S$6,IF(AND(P1956&lt;='Product Ratings'!$V$7,P1956&gt;='Product Ratings'!$U$7),'Product Ratings'!$S$7,IF(AND(P1956&lt;='Product Ratings'!$V$8,P1956&gt;='Product Ratings'!$U$8),'Product Ratings'!$S$8,IF(P1956&gt;='Product Ratings'!$U$9,'Product Ratings'!$S$9)))))</f>
        <v>0</v>
      </c>
      <c r="W1956" s="135" t="str">
        <f t="shared" si="6"/>
        <v>#REF!</v>
      </c>
      <c r="X1956" s="90"/>
      <c r="Y1956" s="90"/>
      <c r="Z1956" s="90"/>
      <c r="AA1956" s="90"/>
      <c r="AB1956" s="90"/>
    </row>
    <row r="1957" ht="12.75" customHeight="1">
      <c r="A1957" s="87"/>
      <c r="B1957" s="90"/>
      <c r="C1957" s="90"/>
      <c r="D1957" s="126">
        <v>1.0</v>
      </c>
      <c r="E1957" s="127">
        <v>99.13</v>
      </c>
      <c r="F1957" s="123"/>
      <c r="G1957" s="129">
        <f t="shared" si="1"/>
        <v>99.13</v>
      </c>
      <c r="H1957" s="130">
        <f t="shared" si="2"/>
        <v>1</v>
      </c>
      <c r="I1957" s="131">
        <v>44505.0</v>
      </c>
      <c r="J1957" s="132">
        <v>44541.0</v>
      </c>
      <c r="K1957" s="123"/>
      <c r="L1957" s="90"/>
      <c r="M1957" s="133">
        <f t="shared" si="3"/>
        <v>99.13</v>
      </c>
      <c r="N1957" s="99"/>
      <c r="O1957" s="133">
        <f t="shared" si="5"/>
        <v>0</v>
      </c>
      <c r="P1957" s="137"/>
      <c r="Q1957" s="90"/>
      <c r="R1957" s="99" t="str">
        <f t="shared" si="8"/>
        <v>#REF!</v>
      </c>
      <c r="S1957" s="99">
        <f>IF(AND(D1957&lt;='Product Ratings'!$I$5,D1957&gt;='Product Ratings'!$H$5),'Product Ratings'!$F$5,IF(AND(D1957&lt;='Product Ratings'!$I$6,D1957&gt;='Product Ratings'!$H$6),'Product Ratings'!$F$6,IF(AND(D1957&lt;='Product Ratings'!$I$7,I1957&gt;='Product Ratings'!$H$7),'Product Ratings'!$F$7,IF(AND(D1957&lt;='Product Ratings'!$I$8,D1957&gt;='Product Ratings'!$H$8),'Product Ratings'!$F$8,IF(D1957&gt;='Product Ratings'!$H$9,'Product Ratings'!$F$9)))))</f>
        <v>1</v>
      </c>
      <c r="T1957" s="99" t="b">
        <f>IF(AND(O1957&lt;='Product Ratings'!$M$5,O1957&gt;='Product Ratings'!$L$5),'Product Ratings'!$J$5,IF(AND(O1957&lt;='Product Ratings'!$M$6,O1957&gt;='Product Ratings'!$L$6),'Product Ratings'!$J$6,IF(AND(O1957&lt;='Product Ratings'!$M$7,O1957&gt;='Product Ratings'!$L$7),'Product Ratings'!$J$7,IF(AND(O1957&lt;='Product Ratings'!$M$8,O1957&gt;='Product Ratings'!$L$8),'Product Ratings'!$J$8,IF(O1957&gt;='Product Ratings'!$L$9,'Product Ratings'!$J$9)))))</f>
        <v>0</v>
      </c>
      <c r="U1957" s="99" t="b">
        <f>IF(AND(N1957&lt;='Product Ratings'!$R$5,N1957&gt;='Product Ratings'!$Q$5),'Product Ratings'!$O$5,IF(AND(N1957&lt;='Product Ratings'!$R$6,N1957&gt;='Product Ratings'!$Q$6),'Product Ratings'!$O$6,IF(AND(N1957&lt;='Product Ratings'!$R$7,N1957&gt;='Product Ratings'!$Q$7),'Product Ratings'!$O$7,IF(AND(N1957&lt;='Product Ratings'!$R$8,N1957&gt;='Product Ratings'!$Q$8),'Product Ratings'!$O$8,IF(N1957&gt;='Product Ratings'!$Q$9,'Product Ratings'!$O$9)))))</f>
        <v>0</v>
      </c>
      <c r="V1957" s="99" t="b">
        <f>IF(AND(P1957&lt;='Product Ratings'!$V$5,P1957&gt;='Product Ratings'!$U$5),'Product Ratings'!$S$5,IF(AND(P1957&lt;='Product Ratings'!$V$6,P1957&gt;='Product Ratings'!$U$6),'Product Ratings'!$S$6,IF(AND(P1957&lt;='Product Ratings'!$V$7,P1957&gt;='Product Ratings'!$U$7),'Product Ratings'!$S$7,IF(AND(P1957&lt;='Product Ratings'!$V$8,P1957&gt;='Product Ratings'!$U$8),'Product Ratings'!$S$8,IF(P1957&gt;='Product Ratings'!$U$9,'Product Ratings'!$S$9)))))</f>
        <v>0</v>
      </c>
      <c r="W1957" s="135" t="str">
        <f t="shared" si="6"/>
        <v>#REF!</v>
      </c>
      <c r="X1957" s="90"/>
      <c r="Y1957" s="90"/>
      <c r="Z1957" s="90"/>
      <c r="AA1957" s="90"/>
      <c r="AB1957" s="90"/>
    </row>
    <row r="1958" ht="12.75" customHeight="1">
      <c r="A1958" s="87"/>
      <c r="B1958" s="90"/>
      <c r="C1958" s="90"/>
      <c r="D1958" s="126">
        <v>2.0</v>
      </c>
      <c r="E1958" s="127">
        <v>1421.27</v>
      </c>
      <c r="F1958" s="123"/>
      <c r="G1958" s="129">
        <f t="shared" si="1"/>
        <v>1421.27</v>
      </c>
      <c r="H1958" s="130">
        <f t="shared" si="2"/>
        <v>1</v>
      </c>
      <c r="I1958" s="131">
        <v>44506.0</v>
      </c>
      <c r="J1958" s="132">
        <v>44542.0</v>
      </c>
      <c r="K1958" s="123"/>
      <c r="L1958" s="90"/>
      <c r="M1958" s="133">
        <f t="shared" si="3"/>
        <v>710.635</v>
      </c>
      <c r="N1958" s="99"/>
      <c r="O1958" s="133">
        <f t="shared" si="5"/>
        <v>0</v>
      </c>
      <c r="P1958" s="137"/>
      <c r="Q1958" s="90"/>
      <c r="R1958" s="99" t="str">
        <f t="shared" si="8"/>
        <v>#REF!</v>
      </c>
      <c r="S1958" s="99">
        <f>IF(AND(D1958&lt;='Product Ratings'!$I$5,D1958&gt;='Product Ratings'!$H$5),'Product Ratings'!$F$5,IF(AND(D1958&lt;='Product Ratings'!$I$6,D1958&gt;='Product Ratings'!$H$6),'Product Ratings'!$F$6,IF(AND(D1958&lt;='Product Ratings'!$I$7,I1958&gt;='Product Ratings'!$H$7),'Product Ratings'!$F$7,IF(AND(D1958&lt;='Product Ratings'!$I$8,D1958&gt;='Product Ratings'!$H$8),'Product Ratings'!$F$8,IF(D1958&gt;='Product Ratings'!$H$9,'Product Ratings'!$F$9)))))</f>
        <v>1</v>
      </c>
      <c r="T1958" s="99" t="b">
        <f>IF(AND(O1958&lt;='Product Ratings'!$M$5,O1958&gt;='Product Ratings'!$L$5),'Product Ratings'!$J$5,IF(AND(O1958&lt;='Product Ratings'!$M$6,O1958&gt;='Product Ratings'!$L$6),'Product Ratings'!$J$6,IF(AND(O1958&lt;='Product Ratings'!$M$7,O1958&gt;='Product Ratings'!$L$7),'Product Ratings'!$J$7,IF(AND(O1958&lt;='Product Ratings'!$M$8,O1958&gt;='Product Ratings'!$L$8),'Product Ratings'!$J$8,IF(O1958&gt;='Product Ratings'!$L$9,'Product Ratings'!$J$9)))))</f>
        <v>0</v>
      </c>
      <c r="U1958" s="99" t="b">
        <f>IF(AND(N1958&lt;='Product Ratings'!$R$5,N1958&gt;='Product Ratings'!$Q$5),'Product Ratings'!$O$5,IF(AND(N1958&lt;='Product Ratings'!$R$6,N1958&gt;='Product Ratings'!$Q$6),'Product Ratings'!$O$6,IF(AND(N1958&lt;='Product Ratings'!$R$7,N1958&gt;='Product Ratings'!$Q$7),'Product Ratings'!$O$7,IF(AND(N1958&lt;='Product Ratings'!$R$8,N1958&gt;='Product Ratings'!$Q$8),'Product Ratings'!$O$8,IF(N1958&gt;='Product Ratings'!$Q$9,'Product Ratings'!$O$9)))))</f>
        <v>0</v>
      </c>
      <c r="V1958" s="99" t="b">
        <f>IF(AND(P1958&lt;='Product Ratings'!$V$5,P1958&gt;='Product Ratings'!$U$5),'Product Ratings'!$S$5,IF(AND(P1958&lt;='Product Ratings'!$V$6,P1958&gt;='Product Ratings'!$U$6),'Product Ratings'!$S$6,IF(AND(P1958&lt;='Product Ratings'!$V$7,P1958&gt;='Product Ratings'!$U$7),'Product Ratings'!$S$7,IF(AND(P1958&lt;='Product Ratings'!$V$8,P1958&gt;='Product Ratings'!$U$8),'Product Ratings'!$S$8,IF(P1958&gt;='Product Ratings'!$U$9,'Product Ratings'!$S$9)))))</f>
        <v>0</v>
      </c>
      <c r="W1958" s="135" t="str">
        <f t="shared" si="6"/>
        <v>#REF!</v>
      </c>
      <c r="X1958" s="90"/>
      <c r="Y1958" s="90"/>
      <c r="Z1958" s="90"/>
      <c r="AA1958" s="90"/>
      <c r="AB1958" s="90"/>
    </row>
    <row r="1959" ht="12.75" customHeight="1">
      <c r="A1959" s="87"/>
      <c r="B1959" s="90"/>
      <c r="C1959" s="90"/>
      <c r="D1959" s="126">
        <v>3.0</v>
      </c>
      <c r="E1959" s="127">
        <v>34.35</v>
      </c>
      <c r="F1959" s="123"/>
      <c r="G1959" s="129">
        <f t="shared" si="1"/>
        <v>34.35</v>
      </c>
      <c r="H1959" s="130">
        <f t="shared" si="2"/>
        <v>1</v>
      </c>
      <c r="I1959" s="131">
        <v>44507.0</v>
      </c>
      <c r="J1959" s="132">
        <v>44543.0</v>
      </c>
      <c r="K1959" s="123"/>
      <c r="L1959" s="90"/>
      <c r="M1959" s="133">
        <f t="shared" si="3"/>
        <v>11.45</v>
      </c>
      <c r="N1959" s="99"/>
      <c r="O1959" s="133">
        <f t="shared" si="5"/>
        <v>0</v>
      </c>
      <c r="P1959" s="137"/>
      <c r="Q1959" s="90"/>
      <c r="R1959" s="99" t="str">
        <f t="shared" si="8"/>
        <v>#REF!</v>
      </c>
      <c r="S1959" s="99">
        <f>IF(AND(D1959&lt;='Product Ratings'!$I$5,D1959&gt;='Product Ratings'!$H$5),'Product Ratings'!$F$5,IF(AND(D1959&lt;='Product Ratings'!$I$6,D1959&gt;='Product Ratings'!$H$6),'Product Ratings'!$F$6,IF(AND(D1959&lt;='Product Ratings'!$I$7,I1959&gt;='Product Ratings'!$H$7),'Product Ratings'!$F$7,IF(AND(D1959&lt;='Product Ratings'!$I$8,D1959&gt;='Product Ratings'!$H$8),'Product Ratings'!$F$8,IF(D1959&gt;='Product Ratings'!$H$9,'Product Ratings'!$F$9)))))</f>
        <v>1</v>
      </c>
      <c r="T1959" s="99" t="b">
        <f>IF(AND(O1959&lt;='Product Ratings'!$M$5,O1959&gt;='Product Ratings'!$L$5),'Product Ratings'!$J$5,IF(AND(O1959&lt;='Product Ratings'!$M$6,O1959&gt;='Product Ratings'!$L$6),'Product Ratings'!$J$6,IF(AND(O1959&lt;='Product Ratings'!$M$7,O1959&gt;='Product Ratings'!$L$7),'Product Ratings'!$J$7,IF(AND(O1959&lt;='Product Ratings'!$M$8,O1959&gt;='Product Ratings'!$L$8),'Product Ratings'!$J$8,IF(O1959&gt;='Product Ratings'!$L$9,'Product Ratings'!$J$9)))))</f>
        <v>0</v>
      </c>
      <c r="U1959" s="99" t="b">
        <f>IF(AND(N1959&lt;='Product Ratings'!$R$5,N1959&gt;='Product Ratings'!$Q$5),'Product Ratings'!$O$5,IF(AND(N1959&lt;='Product Ratings'!$R$6,N1959&gt;='Product Ratings'!$Q$6),'Product Ratings'!$O$6,IF(AND(N1959&lt;='Product Ratings'!$R$7,N1959&gt;='Product Ratings'!$Q$7),'Product Ratings'!$O$7,IF(AND(N1959&lt;='Product Ratings'!$R$8,N1959&gt;='Product Ratings'!$Q$8),'Product Ratings'!$O$8,IF(N1959&gt;='Product Ratings'!$Q$9,'Product Ratings'!$O$9)))))</f>
        <v>0</v>
      </c>
      <c r="V1959" s="99" t="b">
        <f>IF(AND(P1959&lt;='Product Ratings'!$V$5,P1959&gt;='Product Ratings'!$U$5),'Product Ratings'!$S$5,IF(AND(P1959&lt;='Product Ratings'!$V$6,P1959&gt;='Product Ratings'!$U$6),'Product Ratings'!$S$6,IF(AND(P1959&lt;='Product Ratings'!$V$7,P1959&gt;='Product Ratings'!$U$7),'Product Ratings'!$S$7,IF(AND(P1959&lt;='Product Ratings'!$V$8,P1959&gt;='Product Ratings'!$U$8),'Product Ratings'!$S$8,IF(P1959&gt;='Product Ratings'!$U$9,'Product Ratings'!$S$9)))))</f>
        <v>0</v>
      </c>
      <c r="W1959" s="135" t="str">
        <f t="shared" si="6"/>
        <v>#REF!</v>
      </c>
      <c r="X1959" s="90"/>
      <c r="Y1959" s="90"/>
      <c r="Z1959" s="90"/>
      <c r="AA1959" s="90"/>
      <c r="AB1959" s="90"/>
    </row>
    <row r="1960" ht="12.75" customHeight="1">
      <c r="A1960" s="87"/>
      <c r="B1960" s="90"/>
      <c r="C1960" s="90"/>
      <c r="D1960" s="126">
        <v>4.0</v>
      </c>
      <c r="E1960" s="127">
        <v>11.74</v>
      </c>
      <c r="F1960" s="123"/>
      <c r="G1960" s="129">
        <f t="shared" si="1"/>
        <v>11.74</v>
      </c>
      <c r="H1960" s="130">
        <f t="shared" si="2"/>
        <v>1</v>
      </c>
      <c r="I1960" s="131">
        <v>44508.0</v>
      </c>
      <c r="J1960" s="132">
        <v>44544.0</v>
      </c>
      <c r="K1960" s="123"/>
      <c r="L1960" s="90"/>
      <c r="M1960" s="133">
        <f t="shared" si="3"/>
        <v>2.935</v>
      </c>
      <c r="N1960" s="99"/>
      <c r="O1960" s="133">
        <f t="shared" si="5"/>
        <v>0</v>
      </c>
      <c r="P1960" s="137"/>
      <c r="Q1960" s="90"/>
      <c r="R1960" s="99" t="str">
        <f t="shared" si="8"/>
        <v>#REF!</v>
      </c>
      <c r="S1960" s="99">
        <f>IF(AND(D1960&lt;='Product Ratings'!$I$5,D1960&gt;='Product Ratings'!$H$5),'Product Ratings'!$F$5,IF(AND(D1960&lt;='Product Ratings'!$I$6,D1960&gt;='Product Ratings'!$H$6),'Product Ratings'!$F$6,IF(AND(D1960&lt;='Product Ratings'!$I$7,I1960&gt;='Product Ratings'!$H$7),'Product Ratings'!$F$7,IF(AND(D1960&lt;='Product Ratings'!$I$8,D1960&gt;='Product Ratings'!$H$8),'Product Ratings'!$F$8,IF(D1960&gt;='Product Ratings'!$H$9,'Product Ratings'!$F$9)))))</f>
        <v>1</v>
      </c>
      <c r="T1960" s="99" t="b">
        <f>IF(AND(O1960&lt;='Product Ratings'!$M$5,O1960&gt;='Product Ratings'!$L$5),'Product Ratings'!$J$5,IF(AND(O1960&lt;='Product Ratings'!$M$6,O1960&gt;='Product Ratings'!$L$6),'Product Ratings'!$J$6,IF(AND(O1960&lt;='Product Ratings'!$M$7,O1960&gt;='Product Ratings'!$L$7),'Product Ratings'!$J$7,IF(AND(O1960&lt;='Product Ratings'!$M$8,O1960&gt;='Product Ratings'!$L$8),'Product Ratings'!$J$8,IF(O1960&gt;='Product Ratings'!$L$9,'Product Ratings'!$J$9)))))</f>
        <v>0</v>
      </c>
      <c r="U1960" s="99" t="b">
        <f>IF(AND(N1960&lt;='Product Ratings'!$R$5,N1960&gt;='Product Ratings'!$Q$5),'Product Ratings'!$O$5,IF(AND(N1960&lt;='Product Ratings'!$R$6,N1960&gt;='Product Ratings'!$Q$6),'Product Ratings'!$O$6,IF(AND(N1960&lt;='Product Ratings'!$R$7,N1960&gt;='Product Ratings'!$Q$7),'Product Ratings'!$O$7,IF(AND(N1960&lt;='Product Ratings'!$R$8,N1960&gt;='Product Ratings'!$Q$8),'Product Ratings'!$O$8,IF(N1960&gt;='Product Ratings'!$Q$9,'Product Ratings'!$O$9)))))</f>
        <v>0</v>
      </c>
      <c r="V1960" s="99" t="b">
        <f>IF(AND(P1960&lt;='Product Ratings'!$V$5,P1960&gt;='Product Ratings'!$U$5),'Product Ratings'!$S$5,IF(AND(P1960&lt;='Product Ratings'!$V$6,P1960&gt;='Product Ratings'!$U$6),'Product Ratings'!$S$6,IF(AND(P1960&lt;='Product Ratings'!$V$7,P1960&gt;='Product Ratings'!$U$7),'Product Ratings'!$S$7,IF(AND(P1960&lt;='Product Ratings'!$V$8,P1960&gt;='Product Ratings'!$U$8),'Product Ratings'!$S$8,IF(P1960&gt;='Product Ratings'!$U$9,'Product Ratings'!$S$9)))))</f>
        <v>0</v>
      </c>
      <c r="W1960" s="135" t="str">
        <f t="shared" si="6"/>
        <v>#REF!</v>
      </c>
      <c r="X1960" s="90"/>
      <c r="Y1960" s="90"/>
      <c r="Z1960" s="90"/>
      <c r="AA1960" s="90"/>
      <c r="AB1960" s="90"/>
    </row>
    <row r="1961" ht="12.75" customHeight="1">
      <c r="A1961" s="87"/>
      <c r="B1961" s="90"/>
      <c r="C1961" s="90"/>
      <c r="D1961" s="126">
        <v>5.0</v>
      </c>
      <c r="E1961" s="127">
        <v>62.9</v>
      </c>
      <c r="F1961" s="123"/>
      <c r="G1961" s="129">
        <f t="shared" si="1"/>
        <v>62.9</v>
      </c>
      <c r="H1961" s="130">
        <f t="shared" si="2"/>
        <v>1</v>
      </c>
      <c r="I1961" s="131">
        <v>44509.0</v>
      </c>
      <c r="J1961" s="132">
        <v>44545.0</v>
      </c>
      <c r="K1961" s="123"/>
      <c r="L1961" s="90"/>
      <c r="M1961" s="133">
        <f t="shared" si="3"/>
        <v>12.58</v>
      </c>
      <c r="N1961" s="99"/>
      <c r="O1961" s="133">
        <f t="shared" si="5"/>
        <v>0</v>
      </c>
      <c r="P1961" s="137"/>
      <c r="Q1961" s="90"/>
      <c r="R1961" s="99" t="str">
        <f t="shared" si="8"/>
        <v>#REF!</v>
      </c>
      <c r="S1961" s="99">
        <f>IF(AND(D1961&lt;='Product Ratings'!$I$5,D1961&gt;='Product Ratings'!$H$5),'Product Ratings'!$F$5,IF(AND(D1961&lt;='Product Ratings'!$I$6,D1961&gt;='Product Ratings'!$H$6),'Product Ratings'!$F$6,IF(AND(D1961&lt;='Product Ratings'!$I$7,I1961&gt;='Product Ratings'!$H$7),'Product Ratings'!$F$7,IF(AND(D1961&lt;='Product Ratings'!$I$8,D1961&gt;='Product Ratings'!$H$8),'Product Ratings'!$F$8,IF(D1961&gt;='Product Ratings'!$H$9,'Product Ratings'!$F$9)))))</f>
        <v>1</v>
      </c>
      <c r="T1961" s="99" t="b">
        <f>IF(AND(O1961&lt;='Product Ratings'!$M$5,O1961&gt;='Product Ratings'!$L$5),'Product Ratings'!$J$5,IF(AND(O1961&lt;='Product Ratings'!$M$6,O1961&gt;='Product Ratings'!$L$6),'Product Ratings'!$J$6,IF(AND(O1961&lt;='Product Ratings'!$M$7,O1961&gt;='Product Ratings'!$L$7),'Product Ratings'!$J$7,IF(AND(O1961&lt;='Product Ratings'!$M$8,O1961&gt;='Product Ratings'!$L$8),'Product Ratings'!$J$8,IF(O1961&gt;='Product Ratings'!$L$9,'Product Ratings'!$J$9)))))</f>
        <v>0</v>
      </c>
      <c r="U1961" s="99" t="b">
        <f>IF(AND(N1961&lt;='Product Ratings'!$R$5,N1961&gt;='Product Ratings'!$Q$5),'Product Ratings'!$O$5,IF(AND(N1961&lt;='Product Ratings'!$R$6,N1961&gt;='Product Ratings'!$Q$6),'Product Ratings'!$O$6,IF(AND(N1961&lt;='Product Ratings'!$R$7,N1961&gt;='Product Ratings'!$Q$7),'Product Ratings'!$O$7,IF(AND(N1961&lt;='Product Ratings'!$R$8,N1961&gt;='Product Ratings'!$Q$8),'Product Ratings'!$O$8,IF(N1961&gt;='Product Ratings'!$Q$9,'Product Ratings'!$O$9)))))</f>
        <v>0</v>
      </c>
      <c r="V1961" s="99" t="b">
        <f>IF(AND(P1961&lt;='Product Ratings'!$V$5,P1961&gt;='Product Ratings'!$U$5),'Product Ratings'!$S$5,IF(AND(P1961&lt;='Product Ratings'!$V$6,P1961&gt;='Product Ratings'!$U$6),'Product Ratings'!$S$6,IF(AND(P1961&lt;='Product Ratings'!$V$7,P1961&gt;='Product Ratings'!$U$7),'Product Ratings'!$S$7,IF(AND(P1961&lt;='Product Ratings'!$V$8,P1961&gt;='Product Ratings'!$U$8),'Product Ratings'!$S$8,IF(P1961&gt;='Product Ratings'!$U$9,'Product Ratings'!$S$9)))))</f>
        <v>0</v>
      </c>
      <c r="W1961" s="135" t="str">
        <f t="shared" si="6"/>
        <v>#REF!</v>
      </c>
      <c r="X1961" s="90"/>
      <c r="Y1961" s="90"/>
      <c r="Z1961" s="90"/>
      <c r="AA1961" s="90"/>
      <c r="AB1961" s="90"/>
    </row>
    <row r="1962" ht="12.75" customHeight="1">
      <c r="A1962" s="87"/>
      <c r="B1962" s="90"/>
      <c r="C1962" s="90"/>
      <c r="D1962" s="126">
        <v>6.0</v>
      </c>
      <c r="E1962" s="127">
        <v>608.09</v>
      </c>
      <c r="F1962" s="123"/>
      <c r="G1962" s="129">
        <f t="shared" si="1"/>
        <v>608.09</v>
      </c>
      <c r="H1962" s="130">
        <f t="shared" si="2"/>
        <v>1</v>
      </c>
      <c r="I1962" s="131">
        <v>44510.0</v>
      </c>
      <c r="J1962" s="132">
        <v>44546.0</v>
      </c>
      <c r="K1962" s="123"/>
      <c r="L1962" s="90"/>
      <c r="M1962" s="133">
        <f t="shared" si="3"/>
        <v>101.3483333</v>
      </c>
      <c r="N1962" s="99"/>
      <c r="O1962" s="133">
        <f t="shared" si="5"/>
        <v>0</v>
      </c>
      <c r="P1962" s="137"/>
      <c r="Q1962" s="90"/>
      <c r="R1962" s="99" t="str">
        <f t="shared" si="8"/>
        <v>#REF!</v>
      </c>
      <c r="S1962" s="99">
        <f>IF(AND(D1962&lt;='Product Ratings'!$I$5,D1962&gt;='Product Ratings'!$H$5),'Product Ratings'!$F$5,IF(AND(D1962&lt;='Product Ratings'!$I$6,D1962&gt;='Product Ratings'!$H$6),'Product Ratings'!$F$6,IF(AND(D1962&lt;='Product Ratings'!$I$7,I1962&gt;='Product Ratings'!$H$7),'Product Ratings'!$F$7,IF(AND(D1962&lt;='Product Ratings'!$I$8,D1962&gt;='Product Ratings'!$H$8),'Product Ratings'!$F$8,IF(D1962&gt;='Product Ratings'!$H$9,'Product Ratings'!$F$9)))))</f>
        <v>2</v>
      </c>
      <c r="T1962" s="99" t="b">
        <f>IF(AND(O1962&lt;='Product Ratings'!$M$5,O1962&gt;='Product Ratings'!$L$5),'Product Ratings'!$J$5,IF(AND(O1962&lt;='Product Ratings'!$M$6,O1962&gt;='Product Ratings'!$L$6),'Product Ratings'!$J$6,IF(AND(O1962&lt;='Product Ratings'!$M$7,O1962&gt;='Product Ratings'!$L$7),'Product Ratings'!$J$7,IF(AND(O1962&lt;='Product Ratings'!$M$8,O1962&gt;='Product Ratings'!$L$8),'Product Ratings'!$J$8,IF(O1962&gt;='Product Ratings'!$L$9,'Product Ratings'!$J$9)))))</f>
        <v>0</v>
      </c>
      <c r="U1962" s="99" t="b">
        <f>IF(AND(N1962&lt;='Product Ratings'!$R$5,N1962&gt;='Product Ratings'!$Q$5),'Product Ratings'!$O$5,IF(AND(N1962&lt;='Product Ratings'!$R$6,N1962&gt;='Product Ratings'!$Q$6),'Product Ratings'!$O$6,IF(AND(N1962&lt;='Product Ratings'!$R$7,N1962&gt;='Product Ratings'!$Q$7),'Product Ratings'!$O$7,IF(AND(N1962&lt;='Product Ratings'!$R$8,N1962&gt;='Product Ratings'!$Q$8),'Product Ratings'!$O$8,IF(N1962&gt;='Product Ratings'!$Q$9,'Product Ratings'!$O$9)))))</f>
        <v>0</v>
      </c>
      <c r="V1962" s="99" t="b">
        <f>IF(AND(P1962&lt;='Product Ratings'!$V$5,P1962&gt;='Product Ratings'!$U$5),'Product Ratings'!$S$5,IF(AND(P1962&lt;='Product Ratings'!$V$6,P1962&gt;='Product Ratings'!$U$6),'Product Ratings'!$S$6,IF(AND(P1962&lt;='Product Ratings'!$V$7,P1962&gt;='Product Ratings'!$U$7),'Product Ratings'!$S$7,IF(AND(P1962&lt;='Product Ratings'!$V$8,P1962&gt;='Product Ratings'!$U$8),'Product Ratings'!$S$8,IF(P1962&gt;='Product Ratings'!$U$9,'Product Ratings'!$S$9)))))</f>
        <v>0</v>
      </c>
      <c r="W1962" s="135" t="str">
        <f t="shared" si="6"/>
        <v>#REF!</v>
      </c>
      <c r="X1962" s="90"/>
      <c r="Y1962" s="90"/>
      <c r="Z1962" s="90"/>
      <c r="AA1962" s="90"/>
      <c r="AB1962" s="90"/>
    </row>
    <row r="1963" ht="12.75" customHeight="1">
      <c r="A1963" s="87"/>
      <c r="B1963" s="90"/>
      <c r="C1963" s="90"/>
      <c r="D1963" s="126">
        <v>1.0</v>
      </c>
      <c r="E1963" s="127">
        <v>78.52</v>
      </c>
      <c r="F1963" s="123"/>
      <c r="G1963" s="129">
        <f t="shared" si="1"/>
        <v>78.52</v>
      </c>
      <c r="H1963" s="130">
        <f t="shared" si="2"/>
        <v>1</v>
      </c>
      <c r="I1963" s="131">
        <v>44511.0</v>
      </c>
      <c r="J1963" s="132">
        <v>44547.0</v>
      </c>
      <c r="K1963" s="123"/>
      <c r="L1963" s="90"/>
      <c r="M1963" s="133">
        <f t="shared" si="3"/>
        <v>78.52</v>
      </c>
      <c r="N1963" s="99"/>
      <c r="O1963" s="133">
        <f t="shared" si="5"/>
        <v>0</v>
      </c>
      <c r="P1963" s="137"/>
      <c r="Q1963" s="90"/>
      <c r="R1963" s="99" t="str">
        <f t="shared" si="8"/>
        <v>#REF!</v>
      </c>
      <c r="S1963" s="99">
        <f>IF(AND(D1963&lt;='Product Ratings'!$I$5,D1963&gt;='Product Ratings'!$H$5),'Product Ratings'!$F$5,IF(AND(D1963&lt;='Product Ratings'!$I$6,D1963&gt;='Product Ratings'!$H$6),'Product Ratings'!$F$6,IF(AND(D1963&lt;='Product Ratings'!$I$7,I1963&gt;='Product Ratings'!$H$7),'Product Ratings'!$F$7,IF(AND(D1963&lt;='Product Ratings'!$I$8,D1963&gt;='Product Ratings'!$H$8),'Product Ratings'!$F$8,IF(D1963&gt;='Product Ratings'!$H$9,'Product Ratings'!$F$9)))))</f>
        <v>1</v>
      </c>
      <c r="T1963" s="99" t="b">
        <f>IF(AND(O1963&lt;='Product Ratings'!$M$5,O1963&gt;='Product Ratings'!$L$5),'Product Ratings'!$J$5,IF(AND(O1963&lt;='Product Ratings'!$M$6,O1963&gt;='Product Ratings'!$L$6),'Product Ratings'!$J$6,IF(AND(O1963&lt;='Product Ratings'!$M$7,O1963&gt;='Product Ratings'!$L$7),'Product Ratings'!$J$7,IF(AND(O1963&lt;='Product Ratings'!$M$8,O1963&gt;='Product Ratings'!$L$8),'Product Ratings'!$J$8,IF(O1963&gt;='Product Ratings'!$L$9,'Product Ratings'!$J$9)))))</f>
        <v>0</v>
      </c>
      <c r="U1963" s="99" t="b">
        <f>IF(AND(N1963&lt;='Product Ratings'!$R$5,N1963&gt;='Product Ratings'!$Q$5),'Product Ratings'!$O$5,IF(AND(N1963&lt;='Product Ratings'!$R$6,N1963&gt;='Product Ratings'!$Q$6),'Product Ratings'!$O$6,IF(AND(N1963&lt;='Product Ratings'!$R$7,N1963&gt;='Product Ratings'!$Q$7),'Product Ratings'!$O$7,IF(AND(N1963&lt;='Product Ratings'!$R$8,N1963&gt;='Product Ratings'!$Q$8),'Product Ratings'!$O$8,IF(N1963&gt;='Product Ratings'!$Q$9,'Product Ratings'!$O$9)))))</f>
        <v>0</v>
      </c>
      <c r="V1963" s="99" t="b">
        <f>IF(AND(P1963&lt;='Product Ratings'!$V$5,P1963&gt;='Product Ratings'!$U$5),'Product Ratings'!$S$5,IF(AND(P1963&lt;='Product Ratings'!$V$6,P1963&gt;='Product Ratings'!$U$6),'Product Ratings'!$S$6,IF(AND(P1963&lt;='Product Ratings'!$V$7,P1963&gt;='Product Ratings'!$U$7),'Product Ratings'!$S$7,IF(AND(P1963&lt;='Product Ratings'!$V$8,P1963&gt;='Product Ratings'!$U$8),'Product Ratings'!$S$8,IF(P1963&gt;='Product Ratings'!$U$9,'Product Ratings'!$S$9)))))</f>
        <v>0</v>
      </c>
      <c r="W1963" s="135" t="str">
        <f t="shared" si="6"/>
        <v>#REF!</v>
      </c>
      <c r="X1963" s="90"/>
      <c r="Y1963" s="90"/>
      <c r="Z1963" s="90"/>
      <c r="AA1963" s="90"/>
      <c r="AB1963" s="90"/>
    </row>
    <row r="1964" ht="12.75" customHeight="1">
      <c r="A1964" s="87"/>
      <c r="B1964" s="90"/>
      <c r="C1964" s="90"/>
      <c r="D1964" s="126">
        <v>2.0</v>
      </c>
      <c r="E1964" s="127">
        <v>39.57</v>
      </c>
      <c r="F1964" s="123"/>
      <c r="G1964" s="129">
        <f t="shared" si="1"/>
        <v>39.57</v>
      </c>
      <c r="H1964" s="130">
        <f t="shared" si="2"/>
        <v>1</v>
      </c>
      <c r="I1964" s="131">
        <v>44512.0</v>
      </c>
      <c r="J1964" s="132">
        <v>44548.0</v>
      </c>
      <c r="K1964" s="123"/>
      <c r="L1964" s="90"/>
      <c r="M1964" s="133">
        <f t="shared" si="3"/>
        <v>19.785</v>
      </c>
      <c r="N1964" s="99"/>
      <c r="O1964" s="133">
        <f t="shared" si="5"/>
        <v>0</v>
      </c>
      <c r="P1964" s="137"/>
      <c r="Q1964" s="90"/>
      <c r="R1964" s="99" t="str">
        <f t="shared" si="8"/>
        <v>#REF!</v>
      </c>
      <c r="S1964" s="99">
        <f>IF(AND(D1964&lt;='Product Ratings'!$I$5,D1964&gt;='Product Ratings'!$H$5),'Product Ratings'!$F$5,IF(AND(D1964&lt;='Product Ratings'!$I$6,D1964&gt;='Product Ratings'!$H$6),'Product Ratings'!$F$6,IF(AND(D1964&lt;='Product Ratings'!$I$7,I1964&gt;='Product Ratings'!$H$7),'Product Ratings'!$F$7,IF(AND(D1964&lt;='Product Ratings'!$I$8,D1964&gt;='Product Ratings'!$H$8),'Product Ratings'!$F$8,IF(D1964&gt;='Product Ratings'!$H$9,'Product Ratings'!$F$9)))))</f>
        <v>1</v>
      </c>
      <c r="T1964" s="99" t="b">
        <f>IF(AND(O1964&lt;='Product Ratings'!$M$5,O1964&gt;='Product Ratings'!$L$5),'Product Ratings'!$J$5,IF(AND(O1964&lt;='Product Ratings'!$M$6,O1964&gt;='Product Ratings'!$L$6),'Product Ratings'!$J$6,IF(AND(O1964&lt;='Product Ratings'!$M$7,O1964&gt;='Product Ratings'!$L$7),'Product Ratings'!$J$7,IF(AND(O1964&lt;='Product Ratings'!$M$8,O1964&gt;='Product Ratings'!$L$8),'Product Ratings'!$J$8,IF(O1964&gt;='Product Ratings'!$L$9,'Product Ratings'!$J$9)))))</f>
        <v>0</v>
      </c>
      <c r="U1964" s="99" t="b">
        <f>IF(AND(N1964&lt;='Product Ratings'!$R$5,N1964&gt;='Product Ratings'!$Q$5),'Product Ratings'!$O$5,IF(AND(N1964&lt;='Product Ratings'!$R$6,N1964&gt;='Product Ratings'!$Q$6),'Product Ratings'!$O$6,IF(AND(N1964&lt;='Product Ratings'!$R$7,N1964&gt;='Product Ratings'!$Q$7),'Product Ratings'!$O$7,IF(AND(N1964&lt;='Product Ratings'!$R$8,N1964&gt;='Product Ratings'!$Q$8),'Product Ratings'!$O$8,IF(N1964&gt;='Product Ratings'!$Q$9,'Product Ratings'!$O$9)))))</f>
        <v>0</v>
      </c>
      <c r="V1964" s="99" t="b">
        <f>IF(AND(P1964&lt;='Product Ratings'!$V$5,P1964&gt;='Product Ratings'!$U$5),'Product Ratings'!$S$5,IF(AND(P1964&lt;='Product Ratings'!$V$6,P1964&gt;='Product Ratings'!$U$6),'Product Ratings'!$S$6,IF(AND(P1964&lt;='Product Ratings'!$V$7,P1964&gt;='Product Ratings'!$U$7),'Product Ratings'!$S$7,IF(AND(P1964&lt;='Product Ratings'!$V$8,P1964&gt;='Product Ratings'!$U$8),'Product Ratings'!$S$8,IF(P1964&gt;='Product Ratings'!$U$9,'Product Ratings'!$S$9)))))</f>
        <v>0</v>
      </c>
      <c r="W1964" s="135" t="str">
        <f t="shared" si="6"/>
        <v>#REF!</v>
      </c>
      <c r="X1964" s="90"/>
      <c r="Y1964" s="90"/>
      <c r="Z1964" s="90"/>
      <c r="AA1964" s="90"/>
      <c r="AB1964" s="90"/>
    </row>
    <row r="1965" ht="12.75" customHeight="1">
      <c r="A1965" s="87"/>
      <c r="B1965" s="90"/>
      <c r="C1965" s="90"/>
      <c r="D1965" s="126">
        <v>3.0</v>
      </c>
      <c r="E1965" s="127">
        <v>67.97</v>
      </c>
      <c r="F1965" s="123"/>
      <c r="G1965" s="129">
        <f t="shared" si="1"/>
        <v>67.97</v>
      </c>
      <c r="H1965" s="130">
        <f t="shared" si="2"/>
        <v>1</v>
      </c>
      <c r="I1965" s="131">
        <v>44513.0</v>
      </c>
      <c r="J1965" s="132">
        <v>44549.0</v>
      </c>
      <c r="K1965" s="123"/>
      <c r="L1965" s="90"/>
      <c r="M1965" s="133">
        <f t="shared" si="3"/>
        <v>22.65666667</v>
      </c>
      <c r="N1965" s="99"/>
      <c r="O1965" s="133">
        <f t="shared" si="5"/>
        <v>0</v>
      </c>
      <c r="P1965" s="137"/>
      <c r="Q1965" s="90"/>
      <c r="R1965" s="99" t="str">
        <f t="shared" si="8"/>
        <v>#REF!</v>
      </c>
      <c r="S1965" s="99">
        <f>IF(AND(D1965&lt;='Product Ratings'!$I$5,D1965&gt;='Product Ratings'!$H$5),'Product Ratings'!$F$5,IF(AND(D1965&lt;='Product Ratings'!$I$6,D1965&gt;='Product Ratings'!$H$6),'Product Ratings'!$F$6,IF(AND(D1965&lt;='Product Ratings'!$I$7,I1965&gt;='Product Ratings'!$H$7),'Product Ratings'!$F$7,IF(AND(D1965&lt;='Product Ratings'!$I$8,D1965&gt;='Product Ratings'!$H$8),'Product Ratings'!$F$8,IF(D1965&gt;='Product Ratings'!$H$9,'Product Ratings'!$F$9)))))</f>
        <v>1</v>
      </c>
      <c r="T1965" s="99" t="b">
        <f>IF(AND(O1965&lt;='Product Ratings'!$M$5,O1965&gt;='Product Ratings'!$L$5),'Product Ratings'!$J$5,IF(AND(O1965&lt;='Product Ratings'!$M$6,O1965&gt;='Product Ratings'!$L$6),'Product Ratings'!$J$6,IF(AND(O1965&lt;='Product Ratings'!$M$7,O1965&gt;='Product Ratings'!$L$7),'Product Ratings'!$J$7,IF(AND(O1965&lt;='Product Ratings'!$M$8,O1965&gt;='Product Ratings'!$L$8),'Product Ratings'!$J$8,IF(O1965&gt;='Product Ratings'!$L$9,'Product Ratings'!$J$9)))))</f>
        <v>0</v>
      </c>
      <c r="U1965" s="99" t="b">
        <f>IF(AND(N1965&lt;='Product Ratings'!$R$5,N1965&gt;='Product Ratings'!$Q$5),'Product Ratings'!$O$5,IF(AND(N1965&lt;='Product Ratings'!$R$6,N1965&gt;='Product Ratings'!$Q$6),'Product Ratings'!$O$6,IF(AND(N1965&lt;='Product Ratings'!$R$7,N1965&gt;='Product Ratings'!$Q$7),'Product Ratings'!$O$7,IF(AND(N1965&lt;='Product Ratings'!$R$8,N1965&gt;='Product Ratings'!$Q$8),'Product Ratings'!$O$8,IF(N1965&gt;='Product Ratings'!$Q$9,'Product Ratings'!$O$9)))))</f>
        <v>0</v>
      </c>
      <c r="V1965" s="99" t="b">
        <f>IF(AND(P1965&lt;='Product Ratings'!$V$5,P1965&gt;='Product Ratings'!$U$5),'Product Ratings'!$S$5,IF(AND(P1965&lt;='Product Ratings'!$V$6,P1965&gt;='Product Ratings'!$U$6),'Product Ratings'!$S$6,IF(AND(P1965&lt;='Product Ratings'!$V$7,P1965&gt;='Product Ratings'!$U$7),'Product Ratings'!$S$7,IF(AND(P1965&lt;='Product Ratings'!$V$8,P1965&gt;='Product Ratings'!$U$8),'Product Ratings'!$S$8,IF(P1965&gt;='Product Ratings'!$U$9,'Product Ratings'!$S$9)))))</f>
        <v>0</v>
      </c>
      <c r="W1965" s="135" t="str">
        <f t="shared" si="6"/>
        <v>#REF!</v>
      </c>
      <c r="X1965" s="90"/>
      <c r="Y1965" s="90"/>
      <c r="Z1965" s="90"/>
      <c r="AA1965" s="90"/>
      <c r="AB1965" s="90"/>
    </row>
    <row r="1966" ht="12.75" customHeight="1">
      <c r="A1966" s="87"/>
      <c r="B1966" s="90"/>
      <c r="C1966" s="90"/>
      <c r="D1966" s="126">
        <v>4.0</v>
      </c>
      <c r="E1966" s="127">
        <v>222.28</v>
      </c>
      <c r="F1966" s="123"/>
      <c r="G1966" s="129">
        <f t="shared" si="1"/>
        <v>222.28</v>
      </c>
      <c r="H1966" s="130">
        <f t="shared" si="2"/>
        <v>1</v>
      </c>
      <c r="I1966" s="131">
        <v>44514.0</v>
      </c>
      <c r="J1966" s="132">
        <v>44550.0</v>
      </c>
      <c r="K1966" s="123"/>
      <c r="L1966" s="90"/>
      <c r="M1966" s="133">
        <f t="shared" si="3"/>
        <v>55.57</v>
      </c>
      <c r="N1966" s="99"/>
      <c r="O1966" s="133">
        <f t="shared" si="5"/>
        <v>0</v>
      </c>
      <c r="P1966" s="137"/>
      <c r="Q1966" s="90"/>
      <c r="R1966" s="99" t="str">
        <f t="shared" si="8"/>
        <v>#REF!</v>
      </c>
      <c r="S1966" s="99">
        <f>IF(AND(D1966&lt;='Product Ratings'!$I$5,D1966&gt;='Product Ratings'!$H$5),'Product Ratings'!$F$5,IF(AND(D1966&lt;='Product Ratings'!$I$6,D1966&gt;='Product Ratings'!$H$6),'Product Ratings'!$F$6,IF(AND(D1966&lt;='Product Ratings'!$I$7,I1966&gt;='Product Ratings'!$H$7),'Product Ratings'!$F$7,IF(AND(D1966&lt;='Product Ratings'!$I$8,D1966&gt;='Product Ratings'!$H$8),'Product Ratings'!$F$8,IF(D1966&gt;='Product Ratings'!$H$9,'Product Ratings'!$F$9)))))</f>
        <v>1</v>
      </c>
      <c r="T1966" s="99" t="b">
        <f>IF(AND(O1966&lt;='Product Ratings'!$M$5,O1966&gt;='Product Ratings'!$L$5),'Product Ratings'!$J$5,IF(AND(O1966&lt;='Product Ratings'!$M$6,O1966&gt;='Product Ratings'!$L$6),'Product Ratings'!$J$6,IF(AND(O1966&lt;='Product Ratings'!$M$7,O1966&gt;='Product Ratings'!$L$7),'Product Ratings'!$J$7,IF(AND(O1966&lt;='Product Ratings'!$M$8,O1966&gt;='Product Ratings'!$L$8),'Product Ratings'!$J$8,IF(O1966&gt;='Product Ratings'!$L$9,'Product Ratings'!$J$9)))))</f>
        <v>0</v>
      </c>
      <c r="U1966" s="99" t="b">
        <f>IF(AND(N1966&lt;='Product Ratings'!$R$5,N1966&gt;='Product Ratings'!$Q$5),'Product Ratings'!$O$5,IF(AND(N1966&lt;='Product Ratings'!$R$6,N1966&gt;='Product Ratings'!$Q$6),'Product Ratings'!$O$6,IF(AND(N1966&lt;='Product Ratings'!$R$7,N1966&gt;='Product Ratings'!$Q$7),'Product Ratings'!$O$7,IF(AND(N1966&lt;='Product Ratings'!$R$8,N1966&gt;='Product Ratings'!$Q$8),'Product Ratings'!$O$8,IF(N1966&gt;='Product Ratings'!$Q$9,'Product Ratings'!$O$9)))))</f>
        <v>0</v>
      </c>
      <c r="V1966" s="99" t="b">
        <f>IF(AND(P1966&lt;='Product Ratings'!$V$5,P1966&gt;='Product Ratings'!$U$5),'Product Ratings'!$S$5,IF(AND(P1966&lt;='Product Ratings'!$V$6,P1966&gt;='Product Ratings'!$U$6),'Product Ratings'!$S$6,IF(AND(P1966&lt;='Product Ratings'!$V$7,P1966&gt;='Product Ratings'!$U$7),'Product Ratings'!$S$7,IF(AND(P1966&lt;='Product Ratings'!$V$8,P1966&gt;='Product Ratings'!$U$8),'Product Ratings'!$S$8,IF(P1966&gt;='Product Ratings'!$U$9,'Product Ratings'!$S$9)))))</f>
        <v>0</v>
      </c>
      <c r="W1966" s="135" t="str">
        <f t="shared" si="6"/>
        <v>#REF!</v>
      </c>
      <c r="X1966" s="90"/>
      <c r="Y1966" s="90"/>
      <c r="Z1966" s="90"/>
      <c r="AA1966" s="90"/>
      <c r="AB1966" s="90"/>
    </row>
    <row r="1967" ht="12.75" customHeight="1">
      <c r="A1967" s="87"/>
      <c r="B1967" s="90"/>
      <c r="C1967" s="90"/>
      <c r="D1967" s="126">
        <v>5.0</v>
      </c>
      <c r="E1967" s="127">
        <v>342.63</v>
      </c>
      <c r="F1967" s="123"/>
      <c r="G1967" s="129">
        <f t="shared" si="1"/>
        <v>342.63</v>
      </c>
      <c r="H1967" s="130">
        <f t="shared" si="2"/>
        <v>1</v>
      </c>
      <c r="I1967" s="131">
        <v>44515.0</v>
      </c>
      <c r="J1967" s="132">
        <v>44551.0</v>
      </c>
      <c r="K1967" s="123"/>
      <c r="L1967" s="90"/>
      <c r="M1967" s="133">
        <f t="shared" si="3"/>
        <v>68.526</v>
      </c>
      <c r="N1967" s="99"/>
      <c r="O1967" s="133">
        <f t="shared" si="5"/>
        <v>0</v>
      </c>
      <c r="P1967" s="137"/>
      <c r="Q1967" s="90"/>
      <c r="R1967" s="99" t="str">
        <f t="shared" si="8"/>
        <v>#REF!</v>
      </c>
      <c r="S1967" s="99">
        <f>IF(AND(D1967&lt;='Product Ratings'!$I$5,D1967&gt;='Product Ratings'!$H$5),'Product Ratings'!$F$5,IF(AND(D1967&lt;='Product Ratings'!$I$6,D1967&gt;='Product Ratings'!$H$6),'Product Ratings'!$F$6,IF(AND(D1967&lt;='Product Ratings'!$I$7,I1967&gt;='Product Ratings'!$H$7),'Product Ratings'!$F$7,IF(AND(D1967&lt;='Product Ratings'!$I$8,D1967&gt;='Product Ratings'!$H$8),'Product Ratings'!$F$8,IF(D1967&gt;='Product Ratings'!$H$9,'Product Ratings'!$F$9)))))</f>
        <v>1</v>
      </c>
      <c r="T1967" s="99" t="b">
        <f>IF(AND(O1967&lt;='Product Ratings'!$M$5,O1967&gt;='Product Ratings'!$L$5),'Product Ratings'!$J$5,IF(AND(O1967&lt;='Product Ratings'!$M$6,O1967&gt;='Product Ratings'!$L$6),'Product Ratings'!$J$6,IF(AND(O1967&lt;='Product Ratings'!$M$7,O1967&gt;='Product Ratings'!$L$7),'Product Ratings'!$J$7,IF(AND(O1967&lt;='Product Ratings'!$M$8,O1967&gt;='Product Ratings'!$L$8),'Product Ratings'!$J$8,IF(O1967&gt;='Product Ratings'!$L$9,'Product Ratings'!$J$9)))))</f>
        <v>0</v>
      </c>
      <c r="U1967" s="99" t="b">
        <f>IF(AND(N1967&lt;='Product Ratings'!$R$5,N1967&gt;='Product Ratings'!$Q$5),'Product Ratings'!$O$5,IF(AND(N1967&lt;='Product Ratings'!$R$6,N1967&gt;='Product Ratings'!$Q$6),'Product Ratings'!$O$6,IF(AND(N1967&lt;='Product Ratings'!$R$7,N1967&gt;='Product Ratings'!$Q$7),'Product Ratings'!$O$7,IF(AND(N1967&lt;='Product Ratings'!$R$8,N1967&gt;='Product Ratings'!$Q$8),'Product Ratings'!$O$8,IF(N1967&gt;='Product Ratings'!$Q$9,'Product Ratings'!$O$9)))))</f>
        <v>0</v>
      </c>
      <c r="V1967" s="99" t="b">
        <f>IF(AND(P1967&lt;='Product Ratings'!$V$5,P1967&gt;='Product Ratings'!$U$5),'Product Ratings'!$S$5,IF(AND(P1967&lt;='Product Ratings'!$V$6,P1967&gt;='Product Ratings'!$U$6),'Product Ratings'!$S$6,IF(AND(P1967&lt;='Product Ratings'!$V$7,P1967&gt;='Product Ratings'!$U$7),'Product Ratings'!$S$7,IF(AND(P1967&lt;='Product Ratings'!$V$8,P1967&gt;='Product Ratings'!$U$8),'Product Ratings'!$S$8,IF(P1967&gt;='Product Ratings'!$U$9,'Product Ratings'!$S$9)))))</f>
        <v>0</v>
      </c>
      <c r="W1967" s="135" t="str">
        <f t="shared" si="6"/>
        <v>#REF!</v>
      </c>
      <c r="X1967" s="90"/>
      <c r="Y1967" s="90"/>
      <c r="Z1967" s="90"/>
      <c r="AA1967" s="90"/>
      <c r="AB1967" s="90"/>
    </row>
    <row r="1968" ht="12.75" customHeight="1">
      <c r="A1968" s="87"/>
      <c r="B1968" s="90"/>
      <c r="C1968" s="90"/>
      <c r="D1968" s="126">
        <v>6.0</v>
      </c>
      <c r="E1968" s="127">
        <v>256.54</v>
      </c>
      <c r="F1968" s="123"/>
      <c r="G1968" s="129">
        <f t="shared" si="1"/>
        <v>256.54</v>
      </c>
      <c r="H1968" s="130">
        <f t="shared" si="2"/>
        <v>1</v>
      </c>
      <c r="I1968" s="131">
        <v>44516.0</v>
      </c>
      <c r="J1968" s="132">
        <v>44552.0</v>
      </c>
      <c r="K1968" s="123"/>
      <c r="L1968" s="90"/>
      <c r="M1968" s="133">
        <f t="shared" si="3"/>
        <v>42.75666667</v>
      </c>
      <c r="N1968" s="99"/>
      <c r="O1968" s="133">
        <f t="shared" si="5"/>
        <v>0</v>
      </c>
      <c r="P1968" s="137"/>
      <c r="Q1968" s="90"/>
      <c r="R1968" s="99" t="str">
        <f t="shared" si="8"/>
        <v>#REF!</v>
      </c>
      <c r="S1968" s="99">
        <f>IF(AND(D1968&lt;='Product Ratings'!$I$5,D1968&gt;='Product Ratings'!$H$5),'Product Ratings'!$F$5,IF(AND(D1968&lt;='Product Ratings'!$I$6,D1968&gt;='Product Ratings'!$H$6),'Product Ratings'!$F$6,IF(AND(D1968&lt;='Product Ratings'!$I$7,I1968&gt;='Product Ratings'!$H$7),'Product Ratings'!$F$7,IF(AND(D1968&lt;='Product Ratings'!$I$8,D1968&gt;='Product Ratings'!$H$8),'Product Ratings'!$F$8,IF(D1968&gt;='Product Ratings'!$H$9,'Product Ratings'!$F$9)))))</f>
        <v>2</v>
      </c>
      <c r="T1968" s="99" t="b">
        <f>IF(AND(O1968&lt;='Product Ratings'!$M$5,O1968&gt;='Product Ratings'!$L$5),'Product Ratings'!$J$5,IF(AND(O1968&lt;='Product Ratings'!$M$6,O1968&gt;='Product Ratings'!$L$6),'Product Ratings'!$J$6,IF(AND(O1968&lt;='Product Ratings'!$M$7,O1968&gt;='Product Ratings'!$L$7),'Product Ratings'!$J$7,IF(AND(O1968&lt;='Product Ratings'!$M$8,O1968&gt;='Product Ratings'!$L$8),'Product Ratings'!$J$8,IF(O1968&gt;='Product Ratings'!$L$9,'Product Ratings'!$J$9)))))</f>
        <v>0</v>
      </c>
      <c r="U1968" s="99" t="b">
        <f>IF(AND(N1968&lt;='Product Ratings'!$R$5,N1968&gt;='Product Ratings'!$Q$5),'Product Ratings'!$O$5,IF(AND(N1968&lt;='Product Ratings'!$R$6,N1968&gt;='Product Ratings'!$Q$6),'Product Ratings'!$O$6,IF(AND(N1968&lt;='Product Ratings'!$R$7,N1968&gt;='Product Ratings'!$Q$7),'Product Ratings'!$O$7,IF(AND(N1968&lt;='Product Ratings'!$R$8,N1968&gt;='Product Ratings'!$Q$8),'Product Ratings'!$O$8,IF(N1968&gt;='Product Ratings'!$Q$9,'Product Ratings'!$O$9)))))</f>
        <v>0</v>
      </c>
      <c r="V1968" s="99" t="b">
        <f>IF(AND(P1968&lt;='Product Ratings'!$V$5,P1968&gt;='Product Ratings'!$U$5),'Product Ratings'!$S$5,IF(AND(P1968&lt;='Product Ratings'!$V$6,P1968&gt;='Product Ratings'!$U$6),'Product Ratings'!$S$6,IF(AND(P1968&lt;='Product Ratings'!$V$7,P1968&gt;='Product Ratings'!$U$7),'Product Ratings'!$S$7,IF(AND(P1968&lt;='Product Ratings'!$V$8,P1968&gt;='Product Ratings'!$U$8),'Product Ratings'!$S$8,IF(P1968&gt;='Product Ratings'!$U$9,'Product Ratings'!$S$9)))))</f>
        <v>0</v>
      </c>
      <c r="W1968" s="135" t="str">
        <f t="shared" si="6"/>
        <v>#REF!</v>
      </c>
      <c r="X1968" s="90"/>
      <c r="Y1968" s="90"/>
      <c r="Z1968" s="90"/>
      <c r="AA1968" s="90"/>
      <c r="AB1968" s="90"/>
    </row>
    <row r="1969" ht="12.75" customHeight="1">
      <c r="A1969" s="87"/>
      <c r="B1969" s="90"/>
      <c r="C1969" s="90"/>
      <c r="D1969" s="126">
        <v>1.0</v>
      </c>
      <c r="E1969" s="127">
        <v>397.56</v>
      </c>
      <c r="F1969" s="123"/>
      <c r="G1969" s="129">
        <f t="shared" si="1"/>
        <v>397.56</v>
      </c>
      <c r="H1969" s="130">
        <f t="shared" si="2"/>
        <v>1</v>
      </c>
      <c r="I1969" s="131">
        <v>44517.0</v>
      </c>
      <c r="J1969" s="132">
        <v>44553.0</v>
      </c>
      <c r="K1969" s="123"/>
      <c r="L1969" s="90"/>
      <c r="M1969" s="133">
        <f t="shared" si="3"/>
        <v>397.56</v>
      </c>
      <c r="N1969" s="99"/>
      <c r="O1969" s="133">
        <f t="shared" si="5"/>
        <v>0</v>
      </c>
      <c r="P1969" s="137"/>
      <c r="Q1969" s="90"/>
      <c r="R1969" s="99" t="str">
        <f t="shared" si="8"/>
        <v>#REF!</v>
      </c>
      <c r="S1969" s="99">
        <f>IF(AND(D1969&lt;='Product Ratings'!$I$5,D1969&gt;='Product Ratings'!$H$5),'Product Ratings'!$F$5,IF(AND(D1969&lt;='Product Ratings'!$I$6,D1969&gt;='Product Ratings'!$H$6),'Product Ratings'!$F$6,IF(AND(D1969&lt;='Product Ratings'!$I$7,I1969&gt;='Product Ratings'!$H$7),'Product Ratings'!$F$7,IF(AND(D1969&lt;='Product Ratings'!$I$8,D1969&gt;='Product Ratings'!$H$8),'Product Ratings'!$F$8,IF(D1969&gt;='Product Ratings'!$H$9,'Product Ratings'!$F$9)))))</f>
        <v>1</v>
      </c>
      <c r="T1969" s="99" t="b">
        <f>IF(AND(O1969&lt;='Product Ratings'!$M$5,O1969&gt;='Product Ratings'!$L$5),'Product Ratings'!$J$5,IF(AND(O1969&lt;='Product Ratings'!$M$6,O1969&gt;='Product Ratings'!$L$6),'Product Ratings'!$J$6,IF(AND(O1969&lt;='Product Ratings'!$M$7,O1969&gt;='Product Ratings'!$L$7),'Product Ratings'!$J$7,IF(AND(O1969&lt;='Product Ratings'!$M$8,O1969&gt;='Product Ratings'!$L$8),'Product Ratings'!$J$8,IF(O1969&gt;='Product Ratings'!$L$9,'Product Ratings'!$J$9)))))</f>
        <v>0</v>
      </c>
      <c r="U1969" s="99" t="b">
        <f>IF(AND(N1969&lt;='Product Ratings'!$R$5,N1969&gt;='Product Ratings'!$Q$5),'Product Ratings'!$O$5,IF(AND(N1969&lt;='Product Ratings'!$R$6,N1969&gt;='Product Ratings'!$Q$6),'Product Ratings'!$O$6,IF(AND(N1969&lt;='Product Ratings'!$R$7,N1969&gt;='Product Ratings'!$Q$7),'Product Ratings'!$O$7,IF(AND(N1969&lt;='Product Ratings'!$R$8,N1969&gt;='Product Ratings'!$Q$8),'Product Ratings'!$O$8,IF(N1969&gt;='Product Ratings'!$Q$9,'Product Ratings'!$O$9)))))</f>
        <v>0</v>
      </c>
      <c r="V1969" s="99" t="b">
        <f>IF(AND(P1969&lt;='Product Ratings'!$V$5,P1969&gt;='Product Ratings'!$U$5),'Product Ratings'!$S$5,IF(AND(P1969&lt;='Product Ratings'!$V$6,P1969&gt;='Product Ratings'!$U$6),'Product Ratings'!$S$6,IF(AND(P1969&lt;='Product Ratings'!$V$7,P1969&gt;='Product Ratings'!$U$7),'Product Ratings'!$S$7,IF(AND(P1969&lt;='Product Ratings'!$V$8,P1969&gt;='Product Ratings'!$U$8),'Product Ratings'!$S$8,IF(P1969&gt;='Product Ratings'!$U$9,'Product Ratings'!$S$9)))))</f>
        <v>0</v>
      </c>
      <c r="W1969" s="135" t="str">
        <f t="shared" si="6"/>
        <v>#REF!</v>
      </c>
      <c r="X1969" s="90"/>
      <c r="Y1969" s="90"/>
      <c r="Z1969" s="90"/>
      <c r="AA1969" s="90"/>
      <c r="AB1969" s="90"/>
    </row>
    <row r="1970" ht="12.75" customHeight="1">
      <c r="A1970" s="87"/>
      <c r="B1970" s="90"/>
      <c r="C1970" s="90"/>
      <c r="D1970" s="126">
        <v>2.0</v>
      </c>
      <c r="E1970" s="127">
        <v>255.65</v>
      </c>
      <c r="F1970" s="123"/>
      <c r="G1970" s="129">
        <f t="shared" si="1"/>
        <v>255.65</v>
      </c>
      <c r="H1970" s="130">
        <f t="shared" si="2"/>
        <v>1</v>
      </c>
      <c r="I1970" s="131">
        <v>44518.0</v>
      </c>
      <c r="J1970" s="132">
        <v>44554.0</v>
      </c>
      <c r="K1970" s="123"/>
      <c r="L1970" s="90"/>
      <c r="M1970" s="133">
        <f t="shared" si="3"/>
        <v>127.825</v>
      </c>
      <c r="N1970" s="99"/>
      <c r="O1970" s="133">
        <f t="shared" si="5"/>
        <v>0</v>
      </c>
      <c r="P1970" s="137"/>
      <c r="Q1970" s="90"/>
      <c r="R1970" s="99" t="str">
        <f t="shared" si="8"/>
        <v>#REF!</v>
      </c>
      <c r="S1970" s="99">
        <f>IF(AND(D1970&lt;='Product Ratings'!$I$5,D1970&gt;='Product Ratings'!$H$5),'Product Ratings'!$F$5,IF(AND(D1970&lt;='Product Ratings'!$I$6,D1970&gt;='Product Ratings'!$H$6),'Product Ratings'!$F$6,IF(AND(D1970&lt;='Product Ratings'!$I$7,I1970&gt;='Product Ratings'!$H$7),'Product Ratings'!$F$7,IF(AND(D1970&lt;='Product Ratings'!$I$8,D1970&gt;='Product Ratings'!$H$8),'Product Ratings'!$F$8,IF(D1970&gt;='Product Ratings'!$H$9,'Product Ratings'!$F$9)))))</f>
        <v>1</v>
      </c>
      <c r="T1970" s="99" t="b">
        <f>IF(AND(O1970&lt;='Product Ratings'!$M$5,O1970&gt;='Product Ratings'!$L$5),'Product Ratings'!$J$5,IF(AND(O1970&lt;='Product Ratings'!$M$6,O1970&gt;='Product Ratings'!$L$6),'Product Ratings'!$J$6,IF(AND(O1970&lt;='Product Ratings'!$M$7,O1970&gt;='Product Ratings'!$L$7),'Product Ratings'!$J$7,IF(AND(O1970&lt;='Product Ratings'!$M$8,O1970&gt;='Product Ratings'!$L$8),'Product Ratings'!$J$8,IF(O1970&gt;='Product Ratings'!$L$9,'Product Ratings'!$J$9)))))</f>
        <v>0</v>
      </c>
      <c r="U1970" s="99" t="b">
        <f>IF(AND(N1970&lt;='Product Ratings'!$R$5,N1970&gt;='Product Ratings'!$Q$5),'Product Ratings'!$O$5,IF(AND(N1970&lt;='Product Ratings'!$R$6,N1970&gt;='Product Ratings'!$Q$6),'Product Ratings'!$O$6,IF(AND(N1970&lt;='Product Ratings'!$R$7,N1970&gt;='Product Ratings'!$Q$7),'Product Ratings'!$O$7,IF(AND(N1970&lt;='Product Ratings'!$R$8,N1970&gt;='Product Ratings'!$Q$8),'Product Ratings'!$O$8,IF(N1970&gt;='Product Ratings'!$Q$9,'Product Ratings'!$O$9)))))</f>
        <v>0</v>
      </c>
      <c r="V1970" s="99" t="b">
        <f>IF(AND(P1970&lt;='Product Ratings'!$V$5,P1970&gt;='Product Ratings'!$U$5),'Product Ratings'!$S$5,IF(AND(P1970&lt;='Product Ratings'!$V$6,P1970&gt;='Product Ratings'!$U$6),'Product Ratings'!$S$6,IF(AND(P1970&lt;='Product Ratings'!$V$7,P1970&gt;='Product Ratings'!$U$7),'Product Ratings'!$S$7,IF(AND(P1970&lt;='Product Ratings'!$V$8,P1970&gt;='Product Ratings'!$U$8),'Product Ratings'!$S$8,IF(P1970&gt;='Product Ratings'!$U$9,'Product Ratings'!$S$9)))))</f>
        <v>0</v>
      </c>
      <c r="W1970" s="135" t="str">
        <f t="shared" si="6"/>
        <v>#REF!</v>
      </c>
      <c r="X1970" s="90"/>
      <c r="Y1970" s="90"/>
      <c r="Z1970" s="90"/>
      <c r="AA1970" s="90"/>
      <c r="AB1970" s="90"/>
    </row>
    <row r="1971" ht="12.75" customHeight="1">
      <c r="A1971" s="87"/>
      <c r="B1971" s="90"/>
      <c r="C1971" s="90"/>
      <c r="D1971" s="126">
        <v>3.0</v>
      </c>
      <c r="E1971" s="127">
        <v>153.12</v>
      </c>
      <c r="F1971" s="123"/>
      <c r="G1971" s="129">
        <f t="shared" si="1"/>
        <v>153.12</v>
      </c>
      <c r="H1971" s="130">
        <f t="shared" si="2"/>
        <v>1</v>
      </c>
      <c r="I1971" s="131">
        <v>44519.0</v>
      </c>
      <c r="J1971" s="132">
        <v>44555.0</v>
      </c>
      <c r="K1971" s="123"/>
      <c r="L1971" s="90"/>
      <c r="M1971" s="133">
        <f t="shared" si="3"/>
        <v>51.04</v>
      </c>
      <c r="N1971" s="99"/>
      <c r="O1971" s="133">
        <f t="shared" si="5"/>
        <v>0</v>
      </c>
      <c r="P1971" s="137"/>
      <c r="Q1971" s="90"/>
      <c r="R1971" s="99" t="str">
        <f t="shared" si="8"/>
        <v>#REF!</v>
      </c>
      <c r="S1971" s="99">
        <f>IF(AND(D1971&lt;='Product Ratings'!$I$5,D1971&gt;='Product Ratings'!$H$5),'Product Ratings'!$F$5,IF(AND(D1971&lt;='Product Ratings'!$I$6,D1971&gt;='Product Ratings'!$H$6),'Product Ratings'!$F$6,IF(AND(D1971&lt;='Product Ratings'!$I$7,I1971&gt;='Product Ratings'!$H$7),'Product Ratings'!$F$7,IF(AND(D1971&lt;='Product Ratings'!$I$8,D1971&gt;='Product Ratings'!$H$8),'Product Ratings'!$F$8,IF(D1971&gt;='Product Ratings'!$H$9,'Product Ratings'!$F$9)))))</f>
        <v>1</v>
      </c>
      <c r="T1971" s="99" t="b">
        <f>IF(AND(O1971&lt;='Product Ratings'!$M$5,O1971&gt;='Product Ratings'!$L$5),'Product Ratings'!$J$5,IF(AND(O1971&lt;='Product Ratings'!$M$6,O1971&gt;='Product Ratings'!$L$6),'Product Ratings'!$J$6,IF(AND(O1971&lt;='Product Ratings'!$M$7,O1971&gt;='Product Ratings'!$L$7),'Product Ratings'!$J$7,IF(AND(O1971&lt;='Product Ratings'!$M$8,O1971&gt;='Product Ratings'!$L$8),'Product Ratings'!$J$8,IF(O1971&gt;='Product Ratings'!$L$9,'Product Ratings'!$J$9)))))</f>
        <v>0</v>
      </c>
      <c r="U1971" s="99" t="b">
        <f>IF(AND(N1971&lt;='Product Ratings'!$R$5,N1971&gt;='Product Ratings'!$Q$5),'Product Ratings'!$O$5,IF(AND(N1971&lt;='Product Ratings'!$R$6,N1971&gt;='Product Ratings'!$Q$6),'Product Ratings'!$O$6,IF(AND(N1971&lt;='Product Ratings'!$R$7,N1971&gt;='Product Ratings'!$Q$7),'Product Ratings'!$O$7,IF(AND(N1971&lt;='Product Ratings'!$R$8,N1971&gt;='Product Ratings'!$Q$8),'Product Ratings'!$O$8,IF(N1971&gt;='Product Ratings'!$Q$9,'Product Ratings'!$O$9)))))</f>
        <v>0</v>
      </c>
      <c r="V1971" s="99" t="b">
        <f>IF(AND(P1971&lt;='Product Ratings'!$V$5,P1971&gt;='Product Ratings'!$U$5),'Product Ratings'!$S$5,IF(AND(P1971&lt;='Product Ratings'!$V$6,P1971&gt;='Product Ratings'!$U$6),'Product Ratings'!$S$6,IF(AND(P1971&lt;='Product Ratings'!$V$7,P1971&gt;='Product Ratings'!$U$7),'Product Ratings'!$S$7,IF(AND(P1971&lt;='Product Ratings'!$V$8,P1971&gt;='Product Ratings'!$U$8),'Product Ratings'!$S$8,IF(P1971&gt;='Product Ratings'!$U$9,'Product Ratings'!$S$9)))))</f>
        <v>0</v>
      </c>
      <c r="W1971" s="135" t="str">
        <f t="shared" si="6"/>
        <v>#REF!</v>
      </c>
      <c r="X1971" s="90"/>
      <c r="Y1971" s="90"/>
      <c r="Z1971" s="90"/>
      <c r="AA1971" s="90"/>
      <c r="AB1971" s="90"/>
    </row>
    <row r="1972" ht="12.75" customHeight="1">
      <c r="A1972" s="87"/>
      <c r="B1972" s="90"/>
      <c r="C1972" s="90"/>
      <c r="D1972" s="126">
        <v>4.0</v>
      </c>
      <c r="E1972" s="127">
        <v>38.09</v>
      </c>
      <c r="F1972" s="123"/>
      <c r="G1972" s="129">
        <f t="shared" si="1"/>
        <v>38.09</v>
      </c>
      <c r="H1972" s="130">
        <f t="shared" si="2"/>
        <v>1</v>
      </c>
      <c r="I1972" s="131">
        <v>44520.0</v>
      </c>
      <c r="J1972" s="132">
        <v>44556.0</v>
      </c>
      <c r="K1972" s="123"/>
      <c r="L1972" s="90"/>
      <c r="M1972" s="133">
        <f t="shared" si="3"/>
        <v>9.5225</v>
      </c>
      <c r="N1972" s="99"/>
      <c r="O1972" s="133">
        <f t="shared" si="5"/>
        <v>0</v>
      </c>
      <c r="P1972" s="137"/>
      <c r="Q1972" s="90"/>
      <c r="R1972" s="99" t="str">
        <f t="shared" si="8"/>
        <v>#REF!</v>
      </c>
      <c r="S1972" s="99">
        <f>IF(AND(D1972&lt;='Product Ratings'!$I$5,D1972&gt;='Product Ratings'!$H$5),'Product Ratings'!$F$5,IF(AND(D1972&lt;='Product Ratings'!$I$6,D1972&gt;='Product Ratings'!$H$6),'Product Ratings'!$F$6,IF(AND(D1972&lt;='Product Ratings'!$I$7,I1972&gt;='Product Ratings'!$H$7),'Product Ratings'!$F$7,IF(AND(D1972&lt;='Product Ratings'!$I$8,D1972&gt;='Product Ratings'!$H$8),'Product Ratings'!$F$8,IF(D1972&gt;='Product Ratings'!$H$9,'Product Ratings'!$F$9)))))</f>
        <v>1</v>
      </c>
      <c r="T1972" s="99" t="b">
        <f>IF(AND(O1972&lt;='Product Ratings'!$M$5,O1972&gt;='Product Ratings'!$L$5),'Product Ratings'!$J$5,IF(AND(O1972&lt;='Product Ratings'!$M$6,O1972&gt;='Product Ratings'!$L$6),'Product Ratings'!$J$6,IF(AND(O1972&lt;='Product Ratings'!$M$7,O1972&gt;='Product Ratings'!$L$7),'Product Ratings'!$J$7,IF(AND(O1972&lt;='Product Ratings'!$M$8,O1972&gt;='Product Ratings'!$L$8),'Product Ratings'!$J$8,IF(O1972&gt;='Product Ratings'!$L$9,'Product Ratings'!$J$9)))))</f>
        <v>0</v>
      </c>
      <c r="U1972" s="99" t="b">
        <f>IF(AND(N1972&lt;='Product Ratings'!$R$5,N1972&gt;='Product Ratings'!$Q$5),'Product Ratings'!$O$5,IF(AND(N1972&lt;='Product Ratings'!$R$6,N1972&gt;='Product Ratings'!$Q$6),'Product Ratings'!$O$6,IF(AND(N1972&lt;='Product Ratings'!$R$7,N1972&gt;='Product Ratings'!$Q$7),'Product Ratings'!$O$7,IF(AND(N1972&lt;='Product Ratings'!$R$8,N1972&gt;='Product Ratings'!$Q$8),'Product Ratings'!$O$8,IF(N1972&gt;='Product Ratings'!$Q$9,'Product Ratings'!$O$9)))))</f>
        <v>0</v>
      </c>
      <c r="V1972" s="99" t="b">
        <f>IF(AND(P1972&lt;='Product Ratings'!$V$5,P1972&gt;='Product Ratings'!$U$5),'Product Ratings'!$S$5,IF(AND(P1972&lt;='Product Ratings'!$V$6,P1972&gt;='Product Ratings'!$U$6),'Product Ratings'!$S$6,IF(AND(P1972&lt;='Product Ratings'!$V$7,P1972&gt;='Product Ratings'!$U$7),'Product Ratings'!$S$7,IF(AND(P1972&lt;='Product Ratings'!$V$8,P1972&gt;='Product Ratings'!$U$8),'Product Ratings'!$S$8,IF(P1972&gt;='Product Ratings'!$U$9,'Product Ratings'!$S$9)))))</f>
        <v>0</v>
      </c>
      <c r="W1972" s="135" t="str">
        <f t="shared" si="6"/>
        <v>#REF!</v>
      </c>
      <c r="X1972" s="90"/>
      <c r="Y1972" s="90"/>
      <c r="Z1972" s="90"/>
      <c r="AA1972" s="90"/>
      <c r="AB1972" s="90"/>
    </row>
    <row r="1973" ht="12.75" customHeight="1">
      <c r="A1973" s="87"/>
      <c r="B1973" s="90"/>
      <c r="C1973" s="90"/>
      <c r="D1973" s="126">
        <v>5.0</v>
      </c>
      <c r="E1973" s="127">
        <v>587.46</v>
      </c>
      <c r="F1973" s="123"/>
      <c r="G1973" s="129">
        <f t="shared" si="1"/>
        <v>587.46</v>
      </c>
      <c r="H1973" s="130">
        <f t="shared" si="2"/>
        <v>1</v>
      </c>
      <c r="I1973" s="131">
        <v>44521.0</v>
      </c>
      <c r="J1973" s="132">
        <v>44557.0</v>
      </c>
      <c r="K1973" s="123"/>
      <c r="L1973" s="90"/>
      <c r="M1973" s="133">
        <f t="shared" si="3"/>
        <v>117.492</v>
      </c>
      <c r="N1973" s="99"/>
      <c r="O1973" s="133">
        <f t="shared" si="5"/>
        <v>0</v>
      </c>
      <c r="P1973" s="137"/>
      <c r="Q1973" s="90"/>
      <c r="R1973" s="99" t="str">
        <f t="shared" si="8"/>
        <v>#REF!</v>
      </c>
      <c r="S1973" s="99">
        <f>IF(AND(D1973&lt;='Product Ratings'!$I$5,D1973&gt;='Product Ratings'!$H$5),'Product Ratings'!$F$5,IF(AND(D1973&lt;='Product Ratings'!$I$6,D1973&gt;='Product Ratings'!$H$6),'Product Ratings'!$F$6,IF(AND(D1973&lt;='Product Ratings'!$I$7,I1973&gt;='Product Ratings'!$H$7),'Product Ratings'!$F$7,IF(AND(D1973&lt;='Product Ratings'!$I$8,D1973&gt;='Product Ratings'!$H$8),'Product Ratings'!$F$8,IF(D1973&gt;='Product Ratings'!$H$9,'Product Ratings'!$F$9)))))</f>
        <v>1</v>
      </c>
      <c r="T1973" s="99" t="b">
        <f>IF(AND(O1973&lt;='Product Ratings'!$M$5,O1973&gt;='Product Ratings'!$L$5),'Product Ratings'!$J$5,IF(AND(O1973&lt;='Product Ratings'!$M$6,O1973&gt;='Product Ratings'!$L$6),'Product Ratings'!$J$6,IF(AND(O1973&lt;='Product Ratings'!$M$7,O1973&gt;='Product Ratings'!$L$7),'Product Ratings'!$J$7,IF(AND(O1973&lt;='Product Ratings'!$M$8,O1973&gt;='Product Ratings'!$L$8),'Product Ratings'!$J$8,IF(O1973&gt;='Product Ratings'!$L$9,'Product Ratings'!$J$9)))))</f>
        <v>0</v>
      </c>
      <c r="U1973" s="99" t="b">
        <f>IF(AND(N1973&lt;='Product Ratings'!$R$5,N1973&gt;='Product Ratings'!$Q$5),'Product Ratings'!$O$5,IF(AND(N1973&lt;='Product Ratings'!$R$6,N1973&gt;='Product Ratings'!$Q$6),'Product Ratings'!$O$6,IF(AND(N1973&lt;='Product Ratings'!$R$7,N1973&gt;='Product Ratings'!$Q$7),'Product Ratings'!$O$7,IF(AND(N1973&lt;='Product Ratings'!$R$8,N1973&gt;='Product Ratings'!$Q$8),'Product Ratings'!$O$8,IF(N1973&gt;='Product Ratings'!$Q$9,'Product Ratings'!$O$9)))))</f>
        <v>0</v>
      </c>
      <c r="V1973" s="99" t="b">
        <f>IF(AND(P1973&lt;='Product Ratings'!$V$5,P1973&gt;='Product Ratings'!$U$5),'Product Ratings'!$S$5,IF(AND(P1973&lt;='Product Ratings'!$V$6,P1973&gt;='Product Ratings'!$U$6),'Product Ratings'!$S$6,IF(AND(P1973&lt;='Product Ratings'!$V$7,P1973&gt;='Product Ratings'!$U$7),'Product Ratings'!$S$7,IF(AND(P1973&lt;='Product Ratings'!$V$8,P1973&gt;='Product Ratings'!$U$8),'Product Ratings'!$S$8,IF(P1973&gt;='Product Ratings'!$U$9,'Product Ratings'!$S$9)))))</f>
        <v>0</v>
      </c>
      <c r="W1973" s="135" t="str">
        <f t="shared" si="6"/>
        <v>#REF!</v>
      </c>
      <c r="X1973" s="90"/>
      <c r="Y1973" s="90"/>
      <c r="Z1973" s="90"/>
      <c r="AA1973" s="90"/>
      <c r="AB1973" s="90"/>
    </row>
    <row r="1974" ht="12.75" customHeight="1">
      <c r="A1974" s="87"/>
      <c r="B1974" s="90"/>
      <c r="C1974" s="90"/>
      <c r="D1974" s="126">
        <v>6.0</v>
      </c>
      <c r="E1974" s="127">
        <v>17.3</v>
      </c>
      <c r="F1974" s="123"/>
      <c r="G1974" s="129">
        <f t="shared" si="1"/>
        <v>17.3</v>
      </c>
      <c r="H1974" s="130">
        <f t="shared" si="2"/>
        <v>1</v>
      </c>
      <c r="I1974" s="131">
        <v>44522.0</v>
      </c>
      <c r="J1974" s="132">
        <v>44558.0</v>
      </c>
      <c r="K1974" s="123"/>
      <c r="L1974" s="90"/>
      <c r="M1974" s="133">
        <f t="shared" si="3"/>
        <v>2.883333333</v>
      </c>
      <c r="N1974" s="99"/>
      <c r="O1974" s="133">
        <f t="shared" si="5"/>
        <v>0</v>
      </c>
      <c r="P1974" s="137"/>
      <c r="Q1974" s="90"/>
      <c r="R1974" s="99" t="str">
        <f t="shared" si="8"/>
        <v>#REF!</v>
      </c>
      <c r="S1974" s="99">
        <f>IF(AND(D1974&lt;='Product Ratings'!$I$5,D1974&gt;='Product Ratings'!$H$5),'Product Ratings'!$F$5,IF(AND(D1974&lt;='Product Ratings'!$I$6,D1974&gt;='Product Ratings'!$H$6),'Product Ratings'!$F$6,IF(AND(D1974&lt;='Product Ratings'!$I$7,I1974&gt;='Product Ratings'!$H$7),'Product Ratings'!$F$7,IF(AND(D1974&lt;='Product Ratings'!$I$8,D1974&gt;='Product Ratings'!$H$8),'Product Ratings'!$F$8,IF(D1974&gt;='Product Ratings'!$H$9,'Product Ratings'!$F$9)))))</f>
        <v>2</v>
      </c>
      <c r="T1974" s="99" t="b">
        <f>IF(AND(O1974&lt;='Product Ratings'!$M$5,O1974&gt;='Product Ratings'!$L$5),'Product Ratings'!$J$5,IF(AND(O1974&lt;='Product Ratings'!$M$6,O1974&gt;='Product Ratings'!$L$6),'Product Ratings'!$J$6,IF(AND(O1974&lt;='Product Ratings'!$M$7,O1974&gt;='Product Ratings'!$L$7),'Product Ratings'!$J$7,IF(AND(O1974&lt;='Product Ratings'!$M$8,O1974&gt;='Product Ratings'!$L$8),'Product Ratings'!$J$8,IF(O1974&gt;='Product Ratings'!$L$9,'Product Ratings'!$J$9)))))</f>
        <v>0</v>
      </c>
      <c r="U1974" s="99" t="b">
        <f>IF(AND(N1974&lt;='Product Ratings'!$R$5,N1974&gt;='Product Ratings'!$Q$5),'Product Ratings'!$O$5,IF(AND(N1974&lt;='Product Ratings'!$R$6,N1974&gt;='Product Ratings'!$Q$6),'Product Ratings'!$O$6,IF(AND(N1974&lt;='Product Ratings'!$R$7,N1974&gt;='Product Ratings'!$Q$7),'Product Ratings'!$O$7,IF(AND(N1974&lt;='Product Ratings'!$R$8,N1974&gt;='Product Ratings'!$Q$8),'Product Ratings'!$O$8,IF(N1974&gt;='Product Ratings'!$Q$9,'Product Ratings'!$O$9)))))</f>
        <v>0</v>
      </c>
      <c r="V1974" s="99" t="b">
        <f>IF(AND(P1974&lt;='Product Ratings'!$V$5,P1974&gt;='Product Ratings'!$U$5),'Product Ratings'!$S$5,IF(AND(P1974&lt;='Product Ratings'!$V$6,P1974&gt;='Product Ratings'!$U$6),'Product Ratings'!$S$6,IF(AND(P1974&lt;='Product Ratings'!$V$7,P1974&gt;='Product Ratings'!$U$7),'Product Ratings'!$S$7,IF(AND(P1974&lt;='Product Ratings'!$V$8,P1974&gt;='Product Ratings'!$U$8),'Product Ratings'!$S$8,IF(P1974&gt;='Product Ratings'!$U$9,'Product Ratings'!$S$9)))))</f>
        <v>0</v>
      </c>
      <c r="W1974" s="135" t="str">
        <f t="shared" si="6"/>
        <v>#REF!</v>
      </c>
      <c r="X1974" s="90"/>
      <c r="Y1974" s="90"/>
      <c r="Z1974" s="90"/>
      <c r="AA1974" s="90"/>
      <c r="AB1974" s="90"/>
    </row>
    <row r="1975" ht="12.75" customHeight="1">
      <c r="A1975" s="87"/>
      <c r="B1975" s="90"/>
      <c r="C1975" s="90"/>
      <c r="D1975" s="126">
        <v>1.0</v>
      </c>
      <c r="E1975" s="127">
        <v>130.35</v>
      </c>
      <c r="F1975" s="123"/>
      <c r="G1975" s="129">
        <f t="shared" si="1"/>
        <v>130.35</v>
      </c>
      <c r="H1975" s="130">
        <f t="shared" si="2"/>
        <v>1</v>
      </c>
      <c r="I1975" s="131">
        <v>44523.0</v>
      </c>
      <c r="J1975" s="132">
        <v>44559.0</v>
      </c>
      <c r="K1975" s="123"/>
      <c r="L1975" s="90"/>
      <c r="M1975" s="133">
        <f t="shared" si="3"/>
        <v>130.35</v>
      </c>
      <c r="N1975" s="99"/>
      <c r="O1975" s="133">
        <f t="shared" si="5"/>
        <v>0</v>
      </c>
      <c r="P1975" s="137"/>
      <c r="Q1975" s="90"/>
      <c r="R1975" s="99" t="str">
        <f t="shared" si="8"/>
        <v>#REF!</v>
      </c>
      <c r="S1975" s="99">
        <f>IF(AND(D1975&lt;='Product Ratings'!$I$5,D1975&gt;='Product Ratings'!$H$5),'Product Ratings'!$F$5,IF(AND(D1975&lt;='Product Ratings'!$I$6,D1975&gt;='Product Ratings'!$H$6),'Product Ratings'!$F$6,IF(AND(D1975&lt;='Product Ratings'!$I$7,I1975&gt;='Product Ratings'!$H$7),'Product Ratings'!$F$7,IF(AND(D1975&lt;='Product Ratings'!$I$8,D1975&gt;='Product Ratings'!$H$8),'Product Ratings'!$F$8,IF(D1975&gt;='Product Ratings'!$H$9,'Product Ratings'!$F$9)))))</f>
        <v>1</v>
      </c>
      <c r="T1975" s="99" t="b">
        <f>IF(AND(O1975&lt;='Product Ratings'!$M$5,O1975&gt;='Product Ratings'!$L$5),'Product Ratings'!$J$5,IF(AND(O1975&lt;='Product Ratings'!$M$6,O1975&gt;='Product Ratings'!$L$6),'Product Ratings'!$J$6,IF(AND(O1975&lt;='Product Ratings'!$M$7,O1975&gt;='Product Ratings'!$L$7),'Product Ratings'!$J$7,IF(AND(O1975&lt;='Product Ratings'!$M$8,O1975&gt;='Product Ratings'!$L$8),'Product Ratings'!$J$8,IF(O1975&gt;='Product Ratings'!$L$9,'Product Ratings'!$J$9)))))</f>
        <v>0</v>
      </c>
      <c r="U1975" s="99" t="b">
        <f>IF(AND(N1975&lt;='Product Ratings'!$R$5,N1975&gt;='Product Ratings'!$Q$5),'Product Ratings'!$O$5,IF(AND(N1975&lt;='Product Ratings'!$R$6,N1975&gt;='Product Ratings'!$Q$6),'Product Ratings'!$O$6,IF(AND(N1975&lt;='Product Ratings'!$R$7,N1975&gt;='Product Ratings'!$Q$7),'Product Ratings'!$O$7,IF(AND(N1975&lt;='Product Ratings'!$R$8,N1975&gt;='Product Ratings'!$Q$8),'Product Ratings'!$O$8,IF(N1975&gt;='Product Ratings'!$Q$9,'Product Ratings'!$O$9)))))</f>
        <v>0</v>
      </c>
      <c r="V1975" s="99" t="b">
        <f>IF(AND(P1975&lt;='Product Ratings'!$V$5,P1975&gt;='Product Ratings'!$U$5),'Product Ratings'!$S$5,IF(AND(P1975&lt;='Product Ratings'!$V$6,P1975&gt;='Product Ratings'!$U$6),'Product Ratings'!$S$6,IF(AND(P1975&lt;='Product Ratings'!$V$7,P1975&gt;='Product Ratings'!$U$7),'Product Ratings'!$S$7,IF(AND(P1975&lt;='Product Ratings'!$V$8,P1975&gt;='Product Ratings'!$U$8),'Product Ratings'!$S$8,IF(P1975&gt;='Product Ratings'!$U$9,'Product Ratings'!$S$9)))))</f>
        <v>0</v>
      </c>
      <c r="W1975" s="135" t="str">
        <f t="shared" si="6"/>
        <v>#REF!</v>
      </c>
      <c r="X1975" s="90"/>
      <c r="Y1975" s="90"/>
      <c r="Z1975" s="90"/>
      <c r="AA1975" s="90"/>
      <c r="AB1975" s="90"/>
    </row>
    <row r="1976" ht="12.75" customHeight="1">
      <c r="A1976" s="87"/>
      <c r="B1976" s="90"/>
      <c r="C1976" s="90"/>
      <c r="D1976" s="126">
        <v>2.0</v>
      </c>
      <c r="E1976" s="127">
        <v>49.87</v>
      </c>
      <c r="F1976" s="123"/>
      <c r="G1976" s="129">
        <f t="shared" si="1"/>
        <v>49.87</v>
      </c>
      <c r="H1976" s="130">
        <f t="shared" si="2"/>
        <v>1</v>
      </c>
      <c r="I1976" s="131">
        <v>44524.0</v>
      </c>
      <c r="J1976" s="132">
        <v>44560.0</v>
      </c>
      <c r="K1976" s="123"/>
      <c r="L1976" s="90"/>
      <c r="M1976" s="133">
        <f t="shared" si="3"/>
        <v>24.935</v>
      </c>
      <c r="N1976" s="99"/>
      <c r="O1976" s="133">
        <f t="shared" si="5"/>
        <v>0</v>
      </c>
      <c r="P1976" s="137"/>
      <c r="Q1976" s="90"/>
      <c r="R1976" s="99" t="str">
        <f t="shared" si="8"/>
        <v>#REF!</v>
      </c>
      <c r="S1976" s="99">
        <f>IF(AND(D1976&lt;='Product Ratings'!$I$5,D1976&gt;='Product Ratings'!$H$5),'Product Ratings'!$F$5,IF(AND(D1976&lt;='Product Ratings'!$I$6,D1976&gt;='Product Ratings'!$H$6),'Product Ratings'!$F$6,IF(AND(D1976&lt;='Product Ratings'!$I$7,I1976&gt;='Product Ratings'!$H$7),'Product Ratings'!$F$7,IF(AND(D1976&lt;='Product Ratings'!$I$8,D1976&gt;='Product Ratings'!$H$8),'Product Ratings'!$F$8,IF(D1976&gt;='Product Ratings'!$H$9,'Product Ratings'!$F$9)))))</f>
        <v>1</v>
      </c>
      <c r="T1976" s="99" t="b">
        <f>IF(AND(O1976&lt;='Product Ratings'!$M$5,O1976&gt;='Product Ratings'!$L$5),'Product Ratings'!$J$5,IF(AND(O1976&lt;='Product Ratings'!$M$6,O1976&gt;='Product Ratings'!$L$6),'Product Ratings'!$J$6,IF(AND(O1976&lt;='Product Ratings'!$M$7,O1976&gt;='Product Ratings'!$L$7),'Product Ratings'!$J$7,IF(AND(O1976&lt;='Product Ratings'!$M$8,O1976&gt;='Product Ratings'!$L$8),'Product Ratings'!$J$8,IF(O1976&gt;='Product Ratings'!$L$9,'Product Ratings'!$J$9)))))</f>
        <v>0</v>
      </c>
      <c r="U1976" s="99" t="b">
        <f>IF(AND(N1976&lt;='Product Ratings'!$R$5,N1976&gt;='Product Ratings'!$Q$5),'Product Ratings'!$O$5,IF(AND(N1976&lt;='Product Ratings'!$R$6,N1976&gt;='Product Ratings'!$Q$6),'Product Ratings'!$O$6,IF(AND(N1976&lt;='Product Ratings'!$R$7,N1976&gt;='Product Ratings'!$Q$7),'Product Ratings'!$O$7,IF(AND(N1976&lt;='Product Ratings'!$R$8,N1976&gt;='Product Ratings'!$Q$8),'Product Ratings'!$O$8,IF(N1976&gt;='Product Ratings'!$Q$9,'Product Ratings'!$O$9)))))</f>
        <v>0</v>
      </c>
      <c r="V1976" s="99" t="b">
        <f>IF(AND(P1976&lt;='Product Ratings'!$V$5,P1976&gt;='Product Ratings'!$U$5),'Product Ratings'!$S$5,IF(AND(P1976&lt;='Product Ratings'!$V$6,P1976&gt;='Product Ratings'!$U$6),'Product Ratings'!$S$6,IF(AND(P1976&lt;='Product Ratings'!$V$7,P1976&gt;='Product Ratings'!$U$7),'Product Ratings'!$S$7,IF(AND(P1976&lt;='Product Ratings'!$V$8,P1976&gt;='Product Ratings'!$U$8),'Product Ratings'!$S$8,IF(P1976&gt;='Product Ratings'!$U$9,'Product Ratings'!$S$9)))))</f>
        <v>0</v>
      </c>
      <c r="W1976" s="135" t="str">
        <f t="shared" si="6"/>
        <v>#REF!</v>
      </c>
      <c r="X1976" s="90"/>
      <c r="Y1976" s="90"/>
      <c r="Z1976" s="90"/>
      <c r="AA1976" s="90"/>
      <c r="AB1976" s="90"/>
    </row>
    <row r="1977" ht="12.75" customHeight="1">
      <c r="A1977" s="87"/>
      <c r="B1977" s="90"/>
      <c r="C1977" s="90"/>
      <c r="D1977" s="126">
        <v>3.0</v>
      </c>
      <c r="E1977" s="127">
        <v>130.35</v>
      </c>
      <c r="F1977" s="123"/>
      <c r="G1977" s="129">
        <f t="shared" si="1"/>
        <v>130.35</v>
      </c>
      <c r="H1977" s="130">
        <f t="shared" si="2"/>
        <v>1</v>
      </c>
      <c r="I1977" s="131">
        <v>44525.0</v>
      </c>
      <c r="J1977" s="132">
        <v>44561.0</v>
      </c>
      <c r="K1977" s="123"/>
      <c r="L1977" s="90"/>
      <c r="M1977" s="133">
        <f t="shared" si="3"/>
        <v>43.45</v>
      </c>
      <c r="N1977" s="99"/>
      <c r="O1977" s="133">
        <f t="shared" si="5"/>
        <v>0</v>
      </c>
      <c r="P1977" s="137"/>
      <c r="Q1977" s="90"/>
      <c r="R1977" s="99" t="str">
        <f t="shared" si="8"/>
        <v>#REF!</v>
      </c>
      <c r="S1977" s="99">
        <f>IF(AND(D1977&lt;='Product Ratings'!$I$5,D1977&gt;='Product Ratings'!$H$5),'Product Ratings'!$F$5,IF(AND(D1977&lt;='Product Ratings'!$I$6,D1977&gt;='Product Ratings'!$H$6),'Product Ratings'!$F$6,IF(AND(D1977&lt;='Product Ratings'!$I$7,I1977&gt;='Product Ratings'!$H$7),'Product Ratings'!$F$7,IF(AND(D1977&lt;='Product Ratings'!$I$8,D1977&gt;='Product Ratings'!$H$8),'Product Ratings'!$F$8,IF(D1977&gt;='Product Ratings'!$H$9,'Product Ratings'!$F$9)))))</f>
        <v>1</v>
      </c>
      <c r="T1977" s="99" t="b">
        <f>IF(AND(O1977&lt;='Product Ratings'!$M$5,O1977&gt;='Product Ratings'!$L$5),'Product Ratings'!$J$5,IF(AND(O1977&lt;='Product Ratings'!$M$6,O1977&gt;='Product Ratings'!$L$6),'Product Ratings'!$J$6,IF(AND(O1977&lt;='Product Ratings'!$M$7,O1977&gt;='Product Ratings'!$L$7),'Product Ratings'!$J$7,IF(AND(O1977&lt;='Product Ratings'!$M$8,O1977&gt;='Product Ratings'!$L$8),'Product Ratings'!$J$8,IF(O1977&gt;='Product Ratings'!$L$9,'Product Ratings'!$J$9)))))</f>
        <v>0</v>
      </c>
      <c r="U1977" s="99" t="b">
        <f>IF(AND(N1977&lt;='Product Ratings'!$R$5,N1977&gt;='Product Ratings'!$Q$5),'Product Ratings'!$O$5,IF(AND(N1977&lt;='Product Ratings'!$R$6,N1977&gt;='Product Ratings'!$Q$6),'Product Ratings'!$O$6,IF(AND(N1977&lt;='Product Ratings'!$R$7,N1977&gt;='Product Ratings'!$Q$7),'Product Ratings'!$O$7,IF(AND(N1977&lt;='Product Ratings'!$R$8,N1977&gt;='Product Ratings'!$Q$8),'Product Ratings'!$O$8,IF(N1977&gt;='Product Ratings'!$Q$9,'Product Ratings'!$O$9)))))</f>
        <v>0</v>
      </c>
      <c r="V1977" s="99" t="b">
        <f>IF(AND(P1977&lt;='Product Ratings'!$V$5,P1977&gt;='Product Ratings'!$U$5),'Product Ratings'!$S$5,IF(AND(P1977&lt;='Product Ratings'!$V$6,P1977&gt;='Product Ratings'!$U$6),'Product Ratings'!$S$6,IF(AND(P1977&lt;='Product Ratings'!$V$7,P1977&gt;='Product Ratings'!$U$7),'Product Ratings'!$S$7,IF(AND(P1977&lt;='Product Ratings'!$V$8,P1977&gt;='Product Ratings'!$U$8),'Product Ratings'!$S$8,IF(P1977&gt;='Product Ratings'!$U$9,'Product Ratings'!$S$9)))))</f>
        <v>0</v>
      </c>
      <c r="W1977" s="135" t="str">
        <f t="shared" si="6"/>
        <v>#REF!</v>
      </c>
      <c r="X1977" s="90"/>
      <c r="Y1977" s="90"/>
      <c r="Z1977" s="90"/>
      <c r="AA1977" s="90"/>
      <c r="AB1977" s="90"/>
    </row>
    <row r="1978" ht="12.75" customHeight="1">
      <c r="A1978" s="87"/>
      <c r="B1978" s="90"/>
      <c r="C1978" s="90"/>
      <c r="D1978" s="126">
        <v>4.0</v>
      </c>
      <c r="E1978" s="127">
        <v>103.84</v>
      </c>
      <c r="F1978" s="123"/>
      <c r="G1978" s="129">
        <f t="shared" si="1"/>
        <v>103.84</v>
      </c>
      <c r="H1978" s="130">
        <f t="shared" si="2"/>
        <v>1</v>
      </c>
      <c r="I1978" s="131">
        <v>44526.0</v>
      </c>
      <c r="J1978" s="132">
        <v>44562.0</v>
      </c>
      <c r="K1978" s="123"/>
      <c r="L1978" s="90"/>
      <c r="M1978" s="133">
        <f t="shared" si="3"/>
        <v>25.96</v>
      </c>
      <c r="N1978" s="99"/>
      <c r="O1978" s="133">
        <f t="shared" si="5"/>
        <v>0</v>
      </c>
      <c r="P1978" s="137"/>
      <c r="Q1978" s="90"/>
      <c r="R1978" s="99" t="str">
        <f t="shared" si="8"/>
        <v>#REF!</v>
      </c>
      <c r="S1978" s="99">
        <f>IF(AND(D1978&lt;='Product Ratings'!$I$5,D1978&gt;='Product Ratings'!$H$5),'Product Ratings'!$F$5,IF(AND(D1978&lt;='Product Ratings'!$I$6,D1978&gt;='Product Ratings'!$H$6),'Product Ratings'!$F$6,IF(AND(D1978&lt;='Product Ratings'!$I$7,I1978&gt;='Product Ratings'!$H$7),'Product Ratings'!$F$7,IF(AND(D1978&lt;='Product Ratings'!$I$8,D1978&gt;='Product Ratings'!$H$8),'Product Ratings'!$F$8,IF(D1978&gt;='Product Ratings'!$H$9,'Product Ratings'!$F$9)))))</f>
        <v>1</v>
      </c>
      <c r="T1978" s="99" t="b">
        <f>IF(AND(O1978&lt;='Product Ratings'!$M$5,O1978&gt;='Product Ratings'!$L$5),'Product Ratings'!$J$5,IF(AND(O1978&lt;='Product Ratings'!$M$6,O1978&gt;='Product Ratings'!$L$6),'Product Ratings'!$J$6,IF(AND(O1978&lt;='Product Ratings'!$M$7,O1978&gt;='Product Ratings'!$L$7),'Product Ratings'!$J$7,IF(AND(O1978&lt;='Product Ratings'!$M$8,O1978&gt;='Product Ratings'!$L$8),'Product Ratings'!$J$8,IF(O1978&gt;='Product Ratings'!$L$9,'Product Ratings'!$J$9)))))</f>
        <v>0</v>
      </c>
      <c r="U1978" s="99" t="b">
        <f>IF(AND(N1978&lt;='Product Ratings'!$R$5,N1978&gt;='Product Ratings'!$Q$5),'Product Ratings'!$O$5,IF(AND(N1978&lt;='Product Ratings'!$R$6,N1978&gt;='Product Ratings'!$Q$6),'Product Ratings'!$O$6,IF(AND(N1978&lt;='Product Ratings'!$R$7,N1978&gt;='Product Ratings'!$Q$7),'Product Ratings'!$O$7,IF(AND(N1978&lt;='Product Ratings'!$R$8,N1978&gt;='Product Ratings'!$Q$8),'Product Ratings'!$O$8,IF(N1978&gt;='Product Ratings'!$Q$9,'Product Ratings'!$O$9)))))</f>
        <v>0</v>
      </c>
      <c r="V1978" s="99" t="b">
        <f>IF(AND(P1978&lt;='Product Ratings'!$V$5,P1978&gt;='Product Ratings'!$U$5),'Product Ratings'!$S$5,IF(AND(P1978&lt;='Product Ratings'!$V$6,P1978&gt;='Product Ratings'!$U$6),'Product Ratings'!$S$6,IF(AND(P1978&lt;='Product Ratings'!$V$7,P1978&gt;='Product Ratings'!$U$7),'Product Ratings'!$S$7,IF(AND(P1978&lt;='Product Ratings'!$V$8,P1978&gt;='Product Ratings'!$U$8),'Product Ratings'!$S$8,IF(P1978&gt;='Product Ratings'!$U$9,'Product Ratings'!$S$9)))))</f>
        <v>0</v>
      </c>
      <c r="W1978" s="135" t="str">
        <f t="shared" si="6"/>
        <v>#REF!</v>
      </c>
      <c r="X1978" s="90"/>
      <c r="Y1978" s="90"/>
      <c r="Z1978" s="90"/>
      <c r="AA1978" s="90"/>
      <c r="AB1978" s="90"/>
    </row>
    <row r="1979" ht="12.75" customHeight="1">
      <c r="A1979" s="87"/>
      <c r="B1979" s="90"/>
      <c r="C1979" s="90"/>
      <c r="D1979" s="126">
        <v>5.0</v>
      </c>
      <c r="E1979" s="127">
        <v>414.78</v>
      </c>
      <c r="F1979" s="123"/>
      <c r="G1979" s="129">
        <f t="shared" si="1"/>
        <v>414.78</v>
      </c>
      <c r="H1979" s="130">
        <f t="shared" si="2"/>
        <v>1</v>
      </c>
      <c r="I1979" s="131">
        <v>44527.0</v>
      </c>
      <c r="J1979" s="132">
        <v>44563.0</v>
      </c>
      <c r="K1979" s="123"/>
      <c r="L1979" s="90"/>
      <c r="M1979" s="133">
        <f t="shared" si="3"/>
        <v>82.956</v>
      </c>
      <c r="N1979" s="99"/>
      <c r="O1979" s="133">
        <f t="shared" si="5"/>
        <v>0</v>
      </c>
      <c r="P1979" s="137"/>
      <c r="Q1979" s="90"/>
      <c r="R1979" s="99" t="str">
        <f t="shared" si="8"/>
        <v>#REF!</v>
      </c>
      <c r="S1979" s="99">
        <f>IF(AND(D1979&lt;='Product Ratings'!$I$5,D1979&gt;='Product Ratings'!$H$5),'Product Ratings'!$F$5,IF(AND(D1979&lt;='Product Ratings'!$I$6,D1979&gt;='Product Ratings'!$H$6),'Product Ratings'!$F$6,IF(AND(D1979&lt;='Product Ratings'!$I$7,I1979&gt;='Product Ratings'!$H$7),'Product Ratings'!$F$7,IF(AND(D1979&lt;='Product Ratings'!$I$8,D1979&gt;='Product Ratings'!$H$8),'Product Ratings'!$F$8,IF(D1979&gt;='Product Ratings'!$H$9,'Product Ratings'!$F$9)))))</f>
        <v>1</v>
      </c>
      <c r="T1979" s="99" t="b">
        <f>IF(AND(O1979&lt;='Product Ratings'!$M$5,O1979&gt;='Product Ratings'!$L$5),'Product Ratings'!$J$5,IF(AND(O1979&lt;='Product Ratings'!$M$6,O1979&gt;='Product Ratings'!$L$6),'Product Ratings'!$J$6,IF(AND(O1979&lt;='Product Ratings'!$M$7,O1979&gt;='Product Ratings'!$L$7),'Product Ratings'!$J$7,IF(AND(O1979&lt;='Product Ratings'!$M$8,O1979&gt;='Product Ratings'!$L$8),'Product Ratings'!$J$8,IF(O1979&gt;='Product Ratings'!$L$9,'Product Ratings'!$J$9)))))</f>
        <v>0</v>
      </c>
      <c r="U1979" s="99" t="b">
        <f>IF(AND(N1979&lt;='Product Ratings'!$R$5,N1979&gt;='Product Ratings'!$Q$5),'Product Ratings'!$O$5,IF(AND(N1979&lt;='Product Ratings'!$R$6,N1979&gt;='Product Ratings'!$Q$6),'Product Ratings'!$O$6,IF(AND(N1979&lt;='Product Ratings'!$R$7,N1979&gt;='Product Ratings'!$Q$7),'Product Ratings'!$O$7,IF(AND(N1979&lt;='Product Ratings'!$R$8,N1979&gt;='Product Ratings'!$Q$8),'Product Ratings'!$O$8,IF(N1979&gt;='Product Ratings'!$Q$9,'Product Ratings'!$O$9)))))</f>
        <v>0</v>
      </c>
      <c r="V1979" s="99" t="b">
        <f>IF(AND(P1979&lt;='Product Ratings'!$V$5,P1979&gt;='Product Ratings'!$U$5),'Product Ratings'!$S$5,IF(AND(P1979&lt;='Product Ratings'!$V$6,P1979&gt;='Product Ratings'!$U$6),'Product Ratings'!$S$6,IF(AND(P1979&lt;='Product Ratings'!$V$7,P1979&gt;='Product Ratings'!$U$7),'Product Ratings'!$S$7,IF(AND(P1979&lt;='Product Ratings'!$V$8,P1979&gt;='Product Ratings'!$U$8),'Product Ratings'!$S$8,IF(P1979&gt;='Product Ratings'!$U$9,'Product Ratings'!$S$9)))))</f>
        <v>0</v>
      </c>
      <c r="W1979" s="135" t="str">
        <f t="shared" si="6"/>
        <v>#REF!</v>
      </c>
      <c r="X1979" s="90"/>
      <c r="Y1979" s="90"/>
      <c r="Z1979" s="90"/>
      <c r="AA1979" s="90"/>
      <c r="AB1979" s="90"/>
    </row>
    <row r="1980" ht="12.75" customHeight="1">
      <c r="A1980" s="87"/>
      <c r="B1980" s="90"/>
      <c r="C1980" s="90"/>
      <c r="D1980" s="126">
        <v>6.0</v>
      </c>
      <c r="E1980" s="127">
        <v>25.22</v>
      </c>
      <c r="F1980" s="123"/>
      <c r="G1980" s="129">
        <f t="shared" si="1"/>
        <v>25.22</v>
      </c>
      <c r="H1980" s="130">
        <f t="shared" si="2"/>
        <v>1</v>
      </c>
      <c r="I1980" s="131">
        <v>44528.0</v>
      </c>
      <c r="J1980" s="132">
        <v>44564.0</v>
      </c>
      <c r="K1980" s="123"/>
      <c r="L1980" s="90"/>
      <c r="M1980" s="133">
        <f t="shared" si="3"/>
        <v>4.203333333</v>
      </c>
      <c r="N1980" s="99"/>
      <c r="O1980" s="133">
        <f t="shared" si="5"/>
        <v>0</v>
      </c>
      <c r="P1980" s="137"/>
      <c r="Q1980" s="90"/>
      <c r="R1980" s="99" t="str">
        <f t="shared" si="8"/>
        <v>#REF!</v>
      </c>
      <c r="S1980" s="99">
        <f>IF(AND(D1980&lt;='Product Ratings'!$I$5,D1980&gt;='Product Ratings'!$H$5),'Product Ratings'!$F$5,IF(AND(D1980&lt;='Product Ratings'!$I$6,D1980&gt;='Product Ratings'!$H$6),'Product Ratings'!$F$6,IF(AND(D1980&lt;='Product Ratings'!$I$7,I1980&gt;='Product Ratings'!$H$7),'Product Ratings'!$F$7,IF(AND(D1980&lt;='Product Ratings'!$I$8,D1980&gt;='Product Ratings'!$H$8),'Product Ratings'!$F$8,IF(D1980&gt;='Product Ratings'!$H$9,'Product Ratings'!$F$9)))))</f>
        <v>2</v>
      </c>
      <c r="T1980" s="99" t="b">
        <f>IF(AND(O1980&lt;='Product Ratings'!$M$5,O1980&gt;='Product Ratings'!$L$5),'Product Ratings'!$J$5,IF(AND(O1980&lt;='Product Ratings'!$M$6,O1980&gt;='Product Ratings'!$L$6),'Product Ratings'!$J$6,IF(AND(O1980&lt;='Product Ratings'!$M$7,O1980&gt;='Product Ratings'!$L$7),'Product Ratings'!$J$7,IF(AND(O1980&lt;='Product Ratings'!$M$8,O1980&gt;='Product Ratings'!$L$8),'Product Ratings'!$J$8,IF(O1980&gt;='Product Ratings'!$L$9,'Product Ratings'!$J$9)))))</f>
        <v>0</v>
      </c>
      <c r="U1980" s="99" t="b">
        <f>IF(AND(N1980&lt;='Product Ratings'!$R$5,N1980&gt;='Product Ratings'!$Q$5),'Product Ratings'!$O$5,IF(AND(N1980&lt;='Product Ratings'!$R$6,N1980&gt;='Product Ratings'!$Q$6),'Product Ratings'!$O$6,IF(AND(N1980&lt;='Product Ratings'!$R$7,N1980&gt;='Product Ratings'!$Q$7),'Product Ratings'!$O$7,IF(AND(N1980&lt;='Product Ratings'!$R$8,N1980&gt;='Product Ratings'!$Q$8),'Product Ratings'!$O$8,IF(N1980&gt;='Product Ratings'!$Q$9,'Product Ratings'!$O$9)))))</f>
        <v>0</v>
      </c>
      <c r="V1980" s="99" t="b">
        <f>IF(AND(P1980&lt;='Product Ratings'!$V$5,P1980&gt;='Product Ratings'!$U$5),'Product Ratings'!$S$5,IF(AND(P1980&lt;='Product Ratings'!$V$6,P1980&gt;='Product Ratings'!$U$6),'Product Ratings'!$S$6,IF(AND(P1980&lt;='Product Ratings'!$V$7,P1980&gt;='Product Ratings'!$U$7),'Product Ratings'!$S$7,IF(AND(P1980&lt;='Product Ratings'!$V$8,P1980&gt;='Product Ratings'!$U$8),'Product Ratings'!$S$8,IF(P1980&gt;='Product Ratings'!$U$9,'Product Ratings'!$S$9)))))</f>
        <v>0</v>
      </c>
      <c r="W1980" s="135" t="str">
        <f t="shared" si="6"/>
        <v>#REF!</v>
      </c>
      <c r="X1980" s="90"/>
      <c r="Y1980" s="90"/>
      <c r="Z1980" s="90"/>
      <c r="AA1980" s="90"/>
      <c r="AB1980" s="90"/>
    </row>
    <row r="1981" ht="12.75" customHeight="1">
      <c r="A1981" s="87"/>
      <c r="B1981" s="90"/>
      <c r="C1981" s="90"/>
      <c r="D1981" s="126">
        <v>1.0</v>
      </c>
      <c r="E1981" s="127">
        <v>354.78</v>
      </c>
      <c r="F1981" s="123"/>
      <c r="G1981" s="129">
        <f t="shared" si="1"/>
        <v>354.78</v>
      </c>
      <c r="H1981" s="130">
        <f t="shared" si="2"/>
        <v>1</v>
      </c>
      <c r="I1981" s="131">
        <v>44529.0</v>
      </c>
      <c r="J1981" s="132">
        <v>44565.0</v>
      </c>
      <c r="K1981" s="123"/>
      <c r="L1981" s="90"/>
      <c r="M1981" s="133">
        <f t="shared" si="3"/>
        <v>354.78</v>
      </c>
      <c r="N1981" s="99"/>
      <c r="O1981" s="133">
        <f t="shared" si="5"/>
        <v>0</v>
      </c>
      <c r="P1981" s="137"/>
      <c r="Q1981" s="90"/>
      <c r="R1981" s="99" t="str">
        <f t="shared" si="8"/>
        <v>#REF!</v>
      </c>
      <c r="S1981" s="99">
        <f>IF(AND(D1981&lt;='Product Ratings'!$I$5,D1981&gt;='Product Ratings'!$H$5),'Product Ratings'!$F$5,IF(AND(D1981&lt;='Product Ratings'!$I$6,D1981&gt;='Product Ratings'!$H$6),'Product Ratings'!$F$6,IF(AND(D1981&lt;='Product Ratings'!$I$7,I1981&gt;='Product Ratings'!$H$7),'Product Ratings'!$F$7,IF(AND(D1981&lt;='Product Ratings'!$I$8,D1981&gt;='Product Ratings'!$H$8),'Product Ratings'!$F$8,IF(D1981&gt;='Product Ratings'!$H$9,'Product Ratings'!$F$9)))))</f>
        <v>1</v>
      </c>
      <c r="T1981" s="99" t="b">
        <f>IF(AND(O1981&lt;='Product Ratings'!$M$5,O1981&gt;='Product Ratings'!$L$5),'Product Ratings'!$J$5,IF(AND(O1981&lt;='Product Ratings'!$M$6,O1981&gt;='Product Ratings'!$L$6),'Product Ratings'!$J$6,IF(AND(O1981&lt;='Product Ratings'!$M$7,O1981&gt;='Product Ratings'!$L$7),'Product Ratings'!$J$7,IF(AND(O1981&lt;='Product Ratings'!$M$8,O1981&gt;='Product Ratings'!$L$8),'Product Ratings'!$J$8,IF(O1981&gt;='Product Ratings'!$L$9,'Product Ratings'!$J$9)))))</f>
        <v>0</v>
      </c>
      <c r="U1981" s="99" t="b">
        <f>IF(AND(N1981&lt;='Product Ratings'!$R$5,N1981&gt;='Product Ratings'!$Q$5),'Product Ratings'!$O$5,IF(AND(N1981&lt;='Product Ratings'!$R$6,N1981&gt;='Product Ratings'!$Q$6),'Product Ratings'!$O$6,IF(AND(N1981&lt;='Product Ratings'!$R$7,N1981&gt;='Product Ratings'!$Q$7),'Product Ratings'!$O$7,IF(AND(N1981&lt;='Product Ratings'!$R$8,N1981&gt;='Product Ratings'!$Q$8),'Product Ratings'!$O$8,IF(N1981&gt;='Product Ratings'!$Q$9,'Product Ratings'!$O$9)))))</f>
        <v>0</v>
      </c>
      <c r="V1981" s="99" t="b">
        <f>IF(AND(P1981&lt;='Product Ratings'!$V$5,P1981&gt;='Product Ratings'!$U$5),'Product Ratings'!$S$5,IF(AND(P1981&lt;='Product Ratings'!$V$6,P1981&gt;='Product Ratings'!$U$6),'Product Ratings'!$S$6,IF(AND(P1981&lt;='Product Ratings'!$V$7,P1981&gt;='Product Ratings'!$U$7),'Product Ratings'!$S$7,IF(AND(P1981&lt;='Product Ratings'!$V$8,P1981&gt;='Product Ratings'!$U$8),'Product Ratings'!$S$8,IF(P1981&gt;='Product Ratings'!$U$9,'Product Ratings'!$S$9)))))</f>
        <v>0</v>
      </c>
      <c r="W1981" s="135" t="str">
        <f t="shared" si="6"/>
        <v>#REF!</v>
      </c>
      <c r="X1981" s="90"/>
      <c r="Y1981" s="90"/>
      <c r="Z1981" s="90"/>
      <c r="AA1981" s="90"/>
      <c r="AB1981" s="90"/>
    </row>
    <row r="1982" ht="12.75" customHeight="1">
      <c r="A1982" s="87"/>
      <c r="B1982" s="90"/>
      <c r="C1982" s="90"/>
      <c r="D1982" s="126">
        <v>2.0</v>
      </c>
      <c r="E1982" s="127">
        <v>627.01</v>
      </c>
      <c r="F1982" s="123"/>
      <c r="G1982" s="129">
        <f t="shared" si="1"/>
        <v>627.01</v>
      </c>
      <c r="H1982" s="130">
        <f t="shared" si="2"/>
        <v>1</v>
      </c>
      <c r="I1982" s="131">
        <v>44530.0</v>
      </c>
      <c r="J1982" s="132">
        <v>44566.0</v>
      </c>
      <c r="K1982" s="123"/>
      <c r="L1982" s="90"/>
      <c r="M1982" s="133">
        <f t="shared" si="3"/>
        <v>313.505</v>
      </c>
      <c r="N1982" s="99"/>
      <c r="O1982" s="133">
        <f t="shared" si="5"/>
        <v>0</v>
      </c>
      <c r="P1982" s="137"/>
      <c r="Q1982" s="90"/>
      <c r="R1982" s="99" t="str">
        <f t="shared" si="8"/>
        <v>#REF!</v>
      </c>
      <c r="S1982" s="99">
        <f>IF(AND(D1982&lt;='Product Ratings'!$I$5,D1982&gt;='Product Ratings'!$H$5),'Product Ratings'!$F$5,IF(AND(D1982&lt;='Product Ratings'!$I$6,D1982&gt;='Product Ratings'!$H$6),'Product Ratings'!$F$6,IF(AND(D1982&lt;='Product Ratings'!$I$7,I1982&gt;='Product Ratings'!$H$7),'Product Ratings'!$F$7,IF(AND(D1982&lt;='Product Ratings'!$I$8,D1982&gt;='Product Ratings'!$H$8),'Product Ratings'!$F$8,IF(D1982&gt;='Product Ratings'!$H$9,'Product Ratings'!$F$9)))))</f>
        <v>1</v>
      </c>
      <c r="T1982" s="99" t="b">
        <f>IF(AND(O1982&lt;='Product Ratings'!$M$5,O1982&gt;='Product Ratings'!$L$5),'Product Ratings'!$J$5,IF(AND(O1982&lt;='Product Ratings'!$M$6,O1982&gt;='Product Ratings'!$L$6),'Product Ratings'!$J$6,IF(AND(O1982&lt;='Product Ratings'!$M$7,O1982&gt;='Product Ratings'!$L$7),'Product Ratings'!$J$7,IF(AND(O1982&lt;='Product Ratings'!$M$8,O1982&gt;='Product Ratings'!$L$8),'Product Ratings'!$J$8,IF(O1982&gt;='Product Ratings'!$L$9,'Product Ratings'!$J$9)))))</f>
        <v>0</v>
      </c>
      <c r="U1982" s="99" t="b">
        <f>IF(AND(N1982&lt;='Product Ratings'!$R$5,N1982&gt;='Product Ratings'!$Q$5),'Product Ratings'!$O$5,IF(AND(N1982&lt;='Product Ratings'!$R$6,N1982&gt;='Product Ratings'!$Q$6),'Product Ratings'!$O$6,IF(AND(N1982&lt;='Product Ratings'!$R$7,N1982&gt;='Product Ratings'!$Q$7),'Product Ratings'!$O$7,IF(AND(N1982&lt;='Product Ratings'!$R$8,N1982&gt;='Product Ratings'!$Q$8),'Product Ratings'!$O$8,IF(N1982&gt;='Product Ratings'!$Q$9,'Product Ratings'!$O$9)))))</f>
        <v>0</v>
      </c>
      <c r="V1982" s="99" t="b">
        <f>IF(AND(P1982&lt;='Product Ratings'!$V$5,P1982&gt;='Product Ratings'!$U$5),'Product Ratings'!$S$5,IF(AND(P1982&lt;='Product Ratings'!$V$6,P1982&gt;='Product Ratings'!$U$6),'Product Ratings'!$S$6,IF(AND(P1982&lt;='Product Ratings'!$V$7,P1982&gt;='Product Ratings'!$U$7),'Product Ratings'!$S$7,IF(AND(P1982&lt;='Product Ratings'!$V$8,P1982&gt;='Product Ratings'!$U$8),'Product Ratings'!$S$8,IF(P1982&gt;='Product Ratings'!$U$9,'Product Ratings'!$S$9)))))</f>
        <v>0</v>
      </c>
      <c r="W1982" s="135" t="str">
        <f t="shared" si="6"/>
        <v>#REF!</v>
      </c>
      <c r="X1982" s="90"/>
      <c r="Y1982" s="90"/>
      <c r="Z1982" s="90"/>
      <c r="AA1982" s="90"/>
      <c r="AB1982" s="90"/>
    </row>
    <row r="1983" ht="12.75" customHeight="1">
      <c r="A1983" s="87"/>
      <c r="B1983" s="90"/>
      <c r="C1983" s="90"/>
      <c r="D1983" s="126">
        <v>3.0</v>
      </c>
      <c r="E1983" s="127">
        <v>570.09</v>
      </c>
      <c r="F1983" s="123"/>
      <c r="G1983" s="129">
        <f t="shared" si="1"/>
        <v>570.09</v>
      </c>
      <c r="H1983" s="130">
        <f t="shared" si="2"/>
        <v>1</v>
      </c>
      <c r="I1983" s="131">
        <v>44531.0</v>
      </c>
      <c r="J1983" s="132">
        <v>44567.0</v>
      </c>
      <c r="K1983" s="123"/>
      <c r="L1983" s="90"/>
      <c r="M1983" s="133">
        <f t="shared" si="3"/>
        <v>190.03</v>
      </c>
      <c r="N1983" s="99"/>
      <c r="O1983" s="133">
        <f t="shared" si="5"/>
        <v>0</v>
      </c>
      <c r="P1983" s="137"/>
      <c r="Q1983" s="90"/>
      <c r="R1983" s="99" t="str">
        <f t="shared" si="8"/>
        <v>#REF!</v>
      </c>
      <c r="S1983" s="99">
        <f>IF(AND(D1983&lt;='Product Ratings'!$I$5,D1983&gt;='Product Ratings'!$H$5),'Product Ratings'!$F$5,IF(AND(D1983&lt;='Product Ratings'!$I$6,D1983&gt;='Product Ratings'!$H$6),'Product Ratings'!$F$6,IF(AND(D1983&lt;='Product Ratings'!$I$7,I1983&gt;='Product Ratings'!$H$7),'Product Ratings'!$F$7,IF(AND(D1983&lt;='Product Ratings'!$I$8,D1983&gt;='Product Ratings'!$H$8),'Product Ratings'!$F$8,IF(D1983&gt;='Product Ratings'!$H$9,'Product Ratings'!$F$9)))))</f>
        <v>1</v>
      </c>
      <c r="T1983" s="99" t="b">
        <f>IF(AND(O1983&lt;='Product Ratings'!$M$5,O1983&gt;='Product Ratings'!$L$5),'Product Ratings'!$J$5,IF(AND(O1983&lt;='Product Ratings'!$M$6,O1983&gt;='Product Ratings'!$L$6),'Product Ratings'!$J$6,IF(AND(O1983&lt;='Product Ratings'!$M$7,O1983&gt;='Product Ratings'!$L$7),'Product Ratings'!$J$7,IF(AND(O1983&lt;='Product Ratings'!$M$8,O1983&gt;='Product Ratings'!$L$8),'Product Ratings'!$J$8,IF(O1983&gt;='Product Ratings'!$L$9,'Product Ratings'!$J$9)))))</f>
        <v>0</v>
      </c>
      <c r="U1983" s="99" t="b">
        <f>IF(AND(N1983&lt;='Product Ratings'!$R$5,N1983&gt;='Product Ratings'!$Q$5),'Product Ratings'!$O$5,IF(AND(N1983&lt;='Product Ratings'!$R$6,N1983&gt;='Product Ratings'!$Q$6),'Product Ratings'!$O$6,IF(AND(N1983&lt;='Product Ratings'!$R$7,N1983&gt;='Product Ratings'!$Q$7),'Product Ratings'!$O$7,IF(AND(N1983&lt;='Product Ratings'!$R$8,N1983&gt;='Product Ratings'!$Q$8),'Product Ratings'!$O$8,IF(N1983&gt;='Product Ratings'!$Q$9,'Product Ratings'!$O$9)))))</f>
        <v>0</v>
      </c>
      <c r="V1983" s="99" t="b">
        <f>IF(AND(P1983&lt;='Product Ratings'!$V$5,P1983&gt;='Product Ratings'!$U$5),'Product Ratings'!$S$5,IF(AND(P1983&lt;='Product Ratings'!$V$6,P1983&gt;='Product Ratings'!$U$6),'Product Ratings'!$S$6,IF(AND(P1983&lt;='Product Ratings'!$V$7,P1983&gt;='Product Ratings'!$U$7),'Product Ratings'!$S$7,IF(AND(P1983&lt;='Product Ratings'!$V$8,P1983&gt;='Product Ratings'!$U$8),'Product Ratings'!$S$8,IF(P1983&gt;='Product Ratings'!$U$9,'Product Ratings'!$S$9)))))</f>
        <v>0</v>
      </c>
      <c r="W1983" s="135" t="str">
        <f t="shared" si="6"/>
        <v>#REF!</v>
      </c>
      <c r="X1983" s="90"/>
      <c r="Y1983" s="90"/>
      <c r="Z1983" s="90"/>
      <c r="AA1983" s="90"/>
      <c r="AB1983" s="90"/>
    </row>
    <row r="1984" ht="12.75" customHeight="1">
      <c r="A1984" s="87"/>
      <c r="B1984" s="90"/>
      <c r="C1984" s="90"/>
      <c r="D1984" s="126">
        <v>4.0</v>
      </c>
      <c r="E1984" s="127">
        <v>90.78</v>
      </c>
      <c r="F1984" s="123"/>
      <c r="G1984" s="129">
        <f t="shared" si="1"/>
        <v>90.78</v>
      </c>
      <c r="H1984" s="130">
        <f t="shared" si="2"/>
        <v>1</v>
      </c>
      <c r="I1984" s="131">
        <v>44532.0</v>
      </c>
      <c r="J1984" s="132">
        <v>44568.0</v>
      </c>
      <c r="K1984" s="123"/>
      <c r="L1984" s="90"/>
      <c r="M1984" s="133">
        <f t="shared" si="3"/>
        <v>22.695</v>
      </c>
      <c r="N1984" s="99"/>
      <c r="O1984" s="133">
        <f t="shared" si="5"/>
        <v>0</v>
      </c>
      <c r="P1984" s="137"/>
      <c r="Q1984" s="90"/>
      <c r="R1984" s="99" t="str">
        <f t="shared" si="8"/>
        <v>#REF!</v>
      </c>
      <c r="S1984" s="99">
        <f>IF(AND(D1984&lt;='Product Ratings'!$I$5,D1984&gt;='Product Ratings'!$H$5),'Product Ratings'!$F$5,IF(AND(D1984&lt;='Product Ratings'!$I$6,D1984&gt;='Product Ratings'!$H$6),'Product Ratings'!$F$6,IF(AND(D1984&lt;='Product Ratings'!$I$7,I1984&gt;='Product Ratings'!$H$7),'Product Ratings'!$F$7,IF(AND(D1984&lt;='Product Ratings'!$I$8,D1984&gt;='Product Ratings'!$H$8),'Product Ratings'!$F$8,IF(D1984&gt;='Product Ratings'!$H$9,'Product Ratings'!$F$9)))))</f>
        <v>1</v>
      </c>
      <c r="T1984" s="99" t="b">
        <f>IF(AND(O1984&lt;='Product Ratings'!$M$5,O1984&gt;='Product Ratings'!$L$5),'Product Ratings'!$J$5,IF(AND(O1984&lt;='Product Ratings'!$M$6,O1984&gt;='Product Ratings'!$L$6),'Product Ratings'!$J$6,IF(AND(O1984&lt;='Product Ratings'!$M$7,O1984&gt;='Product Ratings'!$L$7),'Product Ratings'!$J$7,IF(AND(O1984&lt;='Product Ratings'!$M$8,O1984&gt;='Product Ratings'!$L$8),'Product Ratings'!$J$8,IF(O1984&gt;='Product Ratings'!$L$9,'Product Ratings'!$J$9)))))</f>
        <v>0</v>
      </c>
      <c r="U1984" s="99" t="b">
        <f>IF(AND(N1984&lt;='Product Ratings'!$R$5,N1984&gt;='Product Ratings'!$Q$5),'Product Ratings'!$O$5,IF(AND(N1984&lt;='Product Ratings'!$R$6,N1984&gt;='Product Ratings'!$Q$6),'Product Ratings'!$O$6,IF(AND(N1984&lt;='Product Ratings'!$R$7,N1984&gt;='Product Ratings'!$Q$7),'Product Ratings'!$O$7,IF(AND(N1984&lt;='Product Ratings'!$R$8,N1984&gt;='Product Ratings'!$Q$8),'Product Ratings'!$O$8,IF(N1984&gt;='Product Ratings'!$Q$9,'Product Ratings'!$O$9)))))</f>
        <v>0</v>
      </c>
      <c r="V1984" s="99" t="b">
        <f>IF(AND(P1984&lt;='Product Ratings'!$V$5,P1984&gt;='Product Ratings'!$U$5),'Product Ratings'!$S$5,IF(AND(P1984&lt;='Product Ratings'!$V$6,P1984&gt;='Product Ratings'!$U$6),'Product Ratings'!$S$6,IF(AND(P1984&lt;='Product Ratings'!$V$7,P1984&gt;='Product Ratings'!$U$7),'Product Ratings'!$S$7,IF(AND(P1984&lt;='Product Ratings'!$V$8,P1984&gt;='Product Ratings'!$U$8),'Product Ratings'!$S$8,IF(P1984&gt;='Product Ratings'!$U$9,'Product Ratings'!$S$9)))))</f>
        <v>0</v>
      </c>
      <c r="W1984" s="135" t="str">
        <f t="shared" si="6"/>
        <v>#REF!</v>
      </c>
      <c r="X1984" s="90"/>
      <c r="Y1984" s="90"/>
      <c r="Z1984" s="90"/>
      <c r="AA1984" s="90"/>
      <c r="AB1984" s="90"/>
    </row>
    <row r="1985" ht="12.75" customHeight="1">
      <c r="A1985" s="87"/>
      <c r="B1985" s="90"/>
      <c r="C1985" s="90"/>
      <c r="D1985" s="126">
        <v>5.0</v>
      </c>
      <c r="E1985" s="127">
        <v>90.78</v>
      </c>
      <c r="F1985" s="123"/>
      <c r="G1985" s="129">
        <f t="shared" si="1"/>
        <v>90.78</v>
      </c>
      <c r="H1985" s="130">
        <f t="shared" si="2"/>
        <v>1</v>
      </c>
      <c r="I1985" s="131">
        <v>44533.0</v>
      </c>
      <c r="J1985" s="132">
        <v>44569.0</v>
      </c>
      <c r="K1985" s="123"/>
      <c r="L1985" s="90"/>
      <c r="M1985" s="133">
        <f t="shared" si="3"/>
        <v>18.156</v>
      </c>
      <c r="N1985" s="99"/>
      <c r="O1985" s="133">
        <f t="shared" si="5"/>
        <v>0</v>
      </c>
      <c r="P1985" s="137"/>
      <c r="Q1985" s="90"/>
      <c r="R1985" s="99" t="str">
        <f t="shared" si="8"/>
        <v>#REF!</v>
      </c>
      <c r="S1985" s="99">
        <f>IF(AND(D1985&lt;='Product Ratings'!$I$5,D1985&gt;='Product Ratings'!$H$5),'Product Ratings'!$F$5,IF(AND(D1985&lt;='Product Ratings'!$I$6,D1985&gt;='Product Ratings'!$H$6),'Product Ratings'!$F$6,IF(AND(D1985&lt;='Product Ratings'!$I$7,I1985&gt;='Product Ratings'!$H$7),'Product Ratings'!$F$7,IF(AND(D1985&lt;='Product Ratings'!$I$8,D1985&gt;='Product Ratings'!$H$8),'Product Ratings'!$F$8,IF(D1985&gt;='Product Ratings'!$H$9,'Product Ratings'!$F$9)))))</f>
        <v>1</v>
      </c>
      <c r="T1985" s="99" t="b">
        <f>IF(AND(O1985&lt;='Product Ratings'!$M$5,O1985&gt;='Product Ratings'!$L$5),'Product Ratings'!$J$5,IF(AND(O1985&lt;='Product Ratings'!$M$6,O1985&gt;='Product Ratings'!$L$6),'Product Ratings'!$J$6,IF(AND(O1985&lt;='Product Ratings'!$M$7,O1985&gt;='Product Ratings'!$L$7),'Product Ratings'!$J$7,IF(AND(O1985&lt;='Product Ratings'!$M$8,O1985&gt;='Product Ratings'!$L$8),'Product Ratings'!$J$8,IF(O1985&gt;='Product Ratings'!$L$9,'Product Ratings'!$J$9)))))</f>
        <v>0</v>
      </c>
      <c r="U1985" s="99" t="b">
        <f>IF(AND(N1985&lt;='Product Ratings'!$R$5,N1985&gt;='Product Ratings'!$Q$5),'Product Ratings'!$O$5,IF(AND(N1985&lt;='Product Ratings'!$R$6,N1985&gt;='Product Ratings'!$Q$6),'Product Ratings'!$O$6,IF(AND(N1985&lt;='Product Ratings'!$R$7,N1985&gt;='Product Ratings'!$Q$7),'Product Ratings'!$O$7,IF(AND(N1985&lt;='Product Ratings'!$R$8,N1985&gt;='Product Ratings'!$Q$8),'Product Ratings'!$O$8,IF(N1985&gt;='Product Ratings'!$Q$9,'Product Ratings'!$O$9)))))</f>
        <v>0</v>
      </c>
      <c r="V1985" s="99" t="b">
        <f>IF(AND(P1985&lt;='Product Ratings'!$V$5,P1985&gt;='Product Ratings'!$U$5),'Product Ratings'!$S$5,IF(AND(P1985&lt;='Product Ratings'!$V$6,P1985&gt;='Product Ratings'!$U$6),'Product Ratings'!$S$6,IF(AND(P1985&lt;='Product Ratings'!$V$7,P1985&gt;='Product Ratings'!$U$7),'Product Ratings'!$S$7,IF(AND(P1985&lt;='Product Ratings'!$V$8,P1985&gt;='Product Ratings'!$U$8),'Product Ratings'!$S$8,IF(P1985&gt;='Product Ratings'!$U$9,'Product Ratings'!$S$9)))))</f>
        <v>0</v>
      </c>
      <c r="W1985" s="135" t="str">
        <f t="shared" si="6"/>
        <v>#REF!</v>
      </c>
      <c r="X1985" s="90"/>
      <c r="Y1985" s="90"/>
      <c r="Z1985" s="90"/>
      <c r="AA1985" s="90"/>
      <c r="AB1985" s="90"/>
    </row>
    <row r="1986" ht="12.75" customHeight="1">
      <c r="A1986" s="87"/>
      <c r="B1986" s="90"/>
      <c r="C1986" s="90"/>
      <c r="D1986" s="126">
        <v>6.0</v>
      </c>
      <c r="E1986" s="127">
        <v>338.13</v>
      </c>
      <c r="F1986" s="123"/>
      <c r="G1986" s="129">
        <f t="shared" si="1"/>
        <v>338.13</v>
      </c>
      <c r="H1986" s="130">
        <f t="shared" si="2"/>
        <v>1</v>
      </c>
      <c r="I1986" s="131">
        <v>44534.0</v>
      </c>
      <c r="J1986" s="132">
        <v>44570.0</v>
      </c>
      <c r="K1986" s="123"/>
      <c r="L1986" s="90"/>
      <c r="M1986" s="133">
        <f t="shared" si="3"/>
        <v>56.355</v>
      </c>
      <c r="N1986" s="99"/>
      <c r="O1986" s="133">
        <f t="shared" si="5"/>
        <v>0</v>
      </c>
      <c r="P1986" s="137"/>
      <c r="Q1986" s="90"/>
      <c r="R1986" s="99" t="str">
        <f t="shared" si="8"/>
        <v>#REF!</v>
      </c>
      <c r="S1986" s="99">
        <f>IF(AND(D1986&lt;='Product Ratings'!$I$5,D1986&gt;='Product Ratings'!$H$5),'Product Ratings'!$F$5,IF(AND(D1986&lt;='Product Ratings'!$I$6,D1986&gt;='Product Ratings'!$H$6),'Product Ratings'!$F$6,IF(AND(D1986&lt;='Product Ratings'!$I$7,I1986&gt;='Product Ratings'!$H$7),'Product Ratings'!$F$7,IF(AND(D1986&lt;='Product Ratings'!$I$8,D1986&gt;='Product Ratings'!$H$8),'Product Ratings'!$F$8,IF(D1986&gt;='Product Ratings'!$H$9,'Product Ratings'!$F$9)))))</f>
        <v>2</v>
      </c>
      <c r="T1986" s="99" t="b">
        <f>IF(AND(O1986&lt;='Product Ratings'!$M$5,O1986&gt;='Product Ratings'!$L$5),'Product Ratings'!$J$5,IF(AND(O1986&lt;='Product Ratings'!$M$6,O1986&gt;='Product Ratings'!$L$6),'Product Ratings'!$J$6,IF(AND(O1986&lt;='Product Ratings'!$M$7,O1986&gt;='Product Ratings'!$L$7),'Product Ratings'!$J$7,IF(AND(O1986&lt;='Product Ratings'!$M$8,O1986&gt;='Product Ratings'!$L$8),'Product Ratings'!$J$8,IF(O1986&gt;='Product Ratings'!$L$9,'Product Ratings'!$J$9)))))</f>
        <v>0</v>
      </c>
      <c r="U1986" s="99" t="b">
        <f>IF(AND(N1986&lt;='Product Ratings'!$R$5,N1986&gt;='Product Ratings'!$Q$5),'Product Ratings'!$O$5,IF(AND(N1986&lt;='Product Ratings'!$R$6,N1986&gt;='Product Ratings'!$Q$6),'Product Ratings'!$O$6,IF(AND(N1986&lt;='Product Ratings'!$R$7,N1986&gt;='Product Ratings'!$Q$7),'Product Ratings'!$O$7,IF(AND(N1986&lt;='Product Ratings'!$R$8,N1986&gt;='Product Ratings'!$Q$8),'Product Ratings'!$O$8,IF(N1986&gt;='Product Ratings'!$Q$9,'Product Ratings'!$O$9)))))</f>
        <v>0</v>
      </c>
      <c r="V1986" s="99" t="b">
        <f>IF(AND(P1986&lt;='Product Ratings'!$V$5,P1986&gt;='Product Ratings'!$U$5),'Product Ratings'!$S$5,IF(AND(P1986&lt;='Product Ratings'!$V$6,P1986&gt;='Product Ratings'!$U$6),'Product Ratings'!$S$6,IF(AND(P1986&lt;='Product Ratings'!$V$7,P1986&gt;='Product Ratings'!$U$7),'Product Ratings'!$S$7,IF(AND(P1986&lt;='Product Ratings'!$V$8,P1986&gt;='Product Ratings'!$U$8),'Product Ratings'!$S$8,IF(P1986&gt;='Product Ratings'!$U$9,'Product Ratings'!$S$9)))))</f>
        <v>0</v>
      </c>
      <c r="W1986" s="135" t="str">
        <f t="shared" si="6"/>
        <v>#REF!</v>
      </c>
      <c r="X1986" s="90"/>
      <c r="Y1986" s="90"/>
      <c r="Z1986" s="90"/>
      <c r="AA1986" s="90"/>
      <c r="AB1986" s="90"/>
    </row>
    <row r="1987" ht="12.75" customHeight="1">
      <c r="A1987" s="87"/>
      <c r="B1987" s="90"/>
      <c r="C1987" s="90"/>
      <c r="D1987" s="126">
        <v>1.0</v>
      </c>
      <c r="E1987" s="127">
        <v>56.63</v>
      </c>
      <c r="F1987" s="123"/>
      <c r="G1987" s="129">
        <f t="shared" si="1"/>
        <v>56.63</v>
      </c>
      <c r="H1987" s="130">
        <f t="shared" si="2"/>
        <v>1</v>
      </c>
      <c r="I1987" s="131">
        <v>44535.0</v>
      </c>
      <c r="J1987" s="132">
        <v>44571.0</v>
      </c>
      <c r="K1987" s="123"/>
      <c r="L1987" s="90"/>
      <c r="M1987" s="133">
        <f t="shared" si="3"/>
        <v>56.63</v>
      </c>
      <c r="N1987" s="99"/>
      <c r="O1987" s="133">
        <f t="shared" si="5"/>
        <v>0</v>
      </c>
      <c r="P1987" s="137"/>
      <c r="Q1987" s="90"/>
      <c r="R1987" s="99" t="str">
        <f t="shared" si="8"/>
        <v>#REF!</v>
      </c>
      <c r="S1987" s="99">
        <f>IF(AND(D1987&lt;='Product Ratings'!$I$5,D1987&gt;='Product Ratings'!$H$5),'Product Ratings'!$F$5,IF(AND(D1987&lt;='Product Ratings'!$I$6,D1987&gt;='Product Ratings'!$H$6),'Product Ratings'!$F$6,IF(AND(D1987&lt;='Product Ratings'!$I$7,I1987&gt;='Product Ratings'!$H$7),'Product Ratings'!$F$7,IF(AND(D1987&lt;='Product Ratings'!$I$8,D1987&gt;='Product Ratings'!$H$8),'Product Ratings'!$F$8,IF(D1987&gt;='Product Ratings'!$H$9,'Product Ratings'!$F$9)))))</f>
        <v>1</v>
      </c>
      <c r="T1987" s="99" t="b">
        <f>IF(AND(O1987&lt;='Product Ratings'!$M$5,O1987&gt;='Product Ratings'!$L$5),'Product Ratings'!$J$5,IF(AND(O1987&lt;='Product Ratings'!$M$6,O1987&gt;='Product Ratings'!$L$6),'Product Ratings'!$J$6,IF(AND(O1987&lt;='Product Ratings'!$M$7,O1987&gt;='Product Ratings'!$L$7),'Product Ratings'!$J$7,IF(AND(O1987&lt;='Product Ratings'!$M$8,O1987&gt;='Product Ratings'!$L$8),'Product Ratings'!$J$8,IF(O1987&gt;='Product Ratings'!$L$9,'Product Ratings'!$J$9)))))</f>
        <v>0</v>
      </c>
      <c r="U1987" s="99" t="b">
        <f>IF(AND(N1987&lt;='Product Ratings'!$R$5,N1987&gt;='Product Ratings'!$Q$5),'Product Ratings'!$O$5,IF(AND(N1987&lt;='Product Ratings'!$R$6,N1987&gt;='Product Ratings'!$Q$6),'Product Ratings'!$O$6,IF(AND(N1987&lt;='Product Ratings'!$R$7,N1987&gt;='Product Ratings'!$Q$7),'Product Ratings'!$O$7,IF(AND(N1987&lt;='Product Ratings'!$R$8,N1987&gt;='Product Ratings'!$Q$8),'Product Ratings'!$O$8,IF(N1987&gt;='Product Ratings'!$Q$9,'Product Ratings'!$O$9)))))</f>
        <v>0</v>
      </c>
      <c r="V1987" s="99" t="b">
        <f>IF(AND(P1987&lt;='Product Ratings'!$V$5,P1987&gt;='Product Ratings'!$U$5),'Product Ratings'!$S$5,IF(AND(P1987&lt;='Product Ratings'!$V$6,P1987&gt;='Product Ratings'!$U$6),'Product Ratings'!$S$6,IF(AND(P1987&lt;='Product Ratings'!$V$7,P1987&gt;='Product Ratings'!$U$7),'Product Ratings'!$S$7,IF(AND(P1987&lt;='Product Ratings'!$V$8,P1987&gt;='Product Ratings'!$U$8),'Product Ratings'!$S$8,IF(P1987&gt;='Product Ratings'!$U$9,'Product Ratings'!$S$9)))))</f>
        <v>0</v>
      </c>
      <c r="W1987" s="135" t="str">
        <f t="shared" si="6"/>
        <v>#REF!</v>
      </c>
      <c r="X1987" s="90"/>
      <c r="Y1987" s="90"/>
      <c r="Z1987" s="90"/>
      <c r="AA1987" s="90"/>
      <c r="AB1987" s="90"/>
    </row>
    <row r="1988" ht="12.75" customHeight="1">
      <c r="A1988" s="87"/>
      <c r="B1988" s="90"/>
      <c r="C1988" s="90"/>
      <c r="D1988" s="126">
        <v>2.0</v>
      </c>
      <c r="E1988" s="127">
        <v>2342.61</v>
      </c>
      <c r="F1988" s="123"/>
      <c r="G1988" s="129">
        <f t="shared" si="1"/>
        <v>2342.61</v>
      </c>
      <c r="H1988" s="130">
        <f t="shared" si="2"/>
        <v>1</v>
      </c>
      <c r="I1988" s="131">
        <v>44536.0</v>
      </c>
      <c r="J1988" s="132">
        <v>44572.0</v>
      </c>
      <c r="K1988" s="123"/>
      <c r="L1988" s="90"/>
      <c r="M1988" s="133">
        <f t="shared" si="3"/>
        <v>1171.305</v>
      </c>
      <c r="N1988" s="99"/>
      <c r="O1988" s="133">
        <f t="shared" si="5"/>
        <v>0</v>
      </c>
      <c r="P1988" s="137"/>
      <c r="Q1988" s="90"/>
      <c r="R1988" s="99" t="str">
        <f t="shared" si="8"/>
        <v>#REF!</v>
      </c>
      <c r="S1988" s="99">
        <f>IF(AND(D1988&lt;='Product Ratings'!$I$5,D1988&gt;='Product Ratings'!$H$5),'Product Ratings'!$F$5,IF(AND(D1988&lt;='Product Ratings'!$I$6,D1988&gt;='Product Ratings'!$H$6),'Product Ratings'!$F$6,IF(AND(D1988&lt;='Product Ratings'!$I$7,I1988&gt;='Product Ratings'!$H$7),'Product Ratings'!$F$7,IF(AND(D1988&lt;='Product Ratings'!$I$8,D1988&gt;='Product Ratings'!$H$8),'Product Ratings'!$F$8,IF(D1988&gt;='Product Ratings'!$H$9,'Product Ratings'!$F$9)))))</f>
        <v>1</v>
      </c>
      <c r="T1988" s="99" t="b">
        <f>IF(AND(O1988&lt;='Product Ratings'!$M$5,O1988&gt;='Product Ratings'!$L$5),'Product Ratings'!$J$5,IF(AND(O1988&lt;='Product Ratings'!$M$6,O1988&gt;='Product Ratings'!$L$6),'Product Ratings'!$J$6,IF(AND(O1988&lt;='Product Ratings'!$M$7,O1988&gt;='Product Ratings'!$L$7),'Product Ratings'!$J$7,IF(AND(O1988&lt;='Product Ratings'!$M$8,O1988&gt;='Product Ratings'!$L$8),'Product Ratings'!$J$8,IF(O1988&gt;='Product Ratings'!$L$9,'Product Ratings'!$J$9)))))</f>
        <v>0</v>
      </c>
      <c r="U1988" s="99" t="b">
        <f>IF(AND(N1988&lt;='Product Ratings'!$R$5,N1988&gt;='Product Ratings'!$Q$5),'Product Ratings'!$O$5,IF(AND(N1988&lt;='Product Ratings'!$R$6,N1988&gt;='Product Ratings'!$Q$6),'Product Ratings'!$O$6,IF(AND(N1988&lt;='Product Ratings'!$R$7,N1988&gt;='Product Ratings'!$Q$7),'Product Ratings'!$O$7,IF(AND(N1988&lt;='Product Ratings'!$R$8,N1988&gt;='Product Ratings'!$Q$8),'Product Ratings'!$O$8,IF(N1988&gt;='Product Ratings'!$Q$9,'Product Ratings'!$O$9)))))</f>
        <v>0</v>
      </c>
      <c r="V1988" s="99" t="b">
        <f>IF(AND(P1988&lt;='Product Ratings'!$V$5,P1988&gt;='Product Ratings'!$U$5),'Product Ratings'!$S$5,IF(AND(P1988&lt;='Product Ratings'!$V$6,P1988&gt;='Product Ratings'!$U$6),'Product Ratings'!$S$6,IF(AND(P1988&lt;='Product Ratings'!$V$7,P1988&gt;='Product Ratings'!$U$7),'Product Ratings'!$S$7,IF(AND(P1988&lt;='Product Ratings'!$V$8,P1988&gt;='Product Ratings'!$U$8),'Product Ratings'!$S$8,IF(P1988&gt;='Product Ratings'!$U$9,'Product Ratings'!$S$9)))))</f>
        <v>0</v>
      </c>
      <c r="W1988" s="135" t="str">
        <f t="shared" si="6"/>
        <v>#REF!</v>
      </c>
      <c r="X1988" s="90"/>
      <c r="Y1988" s="90"/>
      <c r="Z1988" s="90"/>
      <c r="AA1988" s="90"/>
      <c r="AB1988" s="90"/>
    </row>
    <row r="1989" ht="12.75" customHeight="1">
      <c r="A1989" s="87"/>
      <c r="B1989" s="90"/>
      <c r="C1989" s="90"/>
      <c r="D1989" s="126">
        <v>3.0</v>
      </c>
      <c r="E1989" s="127">
        <v>2101.57</v>
      </c>
      <c r="F1989" s="123"/>
      <c r="G1989" s="129">
        <f t="shared" si="1"/>
        <v>2101.57</v>
      </c>
      <c r="H1989" s="130">
        <f t="shared" si="2"/>
        <v>1</v>
      </c>
      <c r="I1989" s="131">
        <v>44537.0</v>
      </c>
      <c r="J1989" s="132">
        <v>44573.0</v>
      </c>
      <c r="K1989" s="123"/>
      <c r="L1989" s="90"/>
      <c r="M1989" s="133">
        <f t="shared" si="3"/>
        <v>700.5233333</v>
      </c>
      <c r="N1989" s="99"/>
      <c r="O1989" s="133">
        <f t="shared" si="5"/>
        <v>0</v>
      </c>
      <c r="P1989" s="137"/>
      <c r="Q1989" s="90"/>
      <c r="R1989" s="99" t="str">
        <f t="shared" si="8"/>
        <v>#REF!</v>
      </c>
      <c r="S1989" s="99">
        <f>IF(AND(D1989&lt;='Product Ratings'!$I$5,D1989&gt;='Product Ratings'!$H$5),'Product Ratings'!$F$5,IF(AND(D1989&lt;='Product Ratings'!$I$6,D1989&gt;='Product Ratings'!$H$6),'Product Ratings'!$F$6,IF(AND(D1989&lt;='Product Ratings'!$I$7,I1989&gt;='Product Ratings'!$H$7),'Product Ratings'!$F$7,IF(AND(D1989&lt;='Product Ratings'!$I$8,D1989&gt;='Product Ratings'!$H$8),'Product Ratings'!$F$8,IF(D1989&gt;='Product Ratings'!$H$9,'Product Ratings'!$F$9)))))</f>
        <v>1</v>
      </c>
      <c r="T1989" s="99" t="b">
        <f>IF(AND(O1989&lt;='Product Ratings'!$M$5,O1989&gt;='Product Ratings'!$L$5),'Product Ratings'!$J$5,IF(AND(O1989&lt;='Product Ratings'!$M$6,O1989&gt;='Product Ratings'!$L$6),'Product Ratings'!$J$6,IF(AND(O1989&lt;='Product Ratings'!$M$7,O1989&gt;='Product Ratings'!$L$7),'Product Ratings'!$J$7,IF(AND(O1989&lt;='Product Ratings'!$M$8,O1989&gt;='Product Ratings'!$L$8),'Product Ratings'!$J$8,IF(O1989&gt;='Product Ratings'!$L$9,'Product Ratings'!$J$9)))))</f>
        <v>0</v>
      </c>
      <c r="U1989" s="99" t="b">
        <f>IF(AND(N1989&lt;='Product Ratings'!$R$5,N1989&gt;='Product Ratings'!$Q$5),'Product Ratings'!$O$5,IF(AND(N1989&lt;='Product Ratings'!$R$6,N1989&gt;='Product Ratings'!$Q$6),'Product Ratings'!$O$6,IF(AND(N1989&lt;='Product Ratings'!$R$7,N1989&gt;='Product Ratings'!$Q$7),'Product Ratings'!$O$7,IF(AND(N1989&lt;='Product Ratings'!$R$8,N1989&gt;='Product Ratings'!$Q$8),'Product Ratings'!$O$8,IF(N1989&gt;='Product Ratings'!$Q$9,'Product Ratings'!$O$9)))))</f>
        <v>0</v>
      </c>
      <c r="V1989" s="99" t="b">
        <f>IF(AND(P1989&lt;='Product Ratings'!$V$5,P1989&gt;='Product Ratings'!$U$5),'Product Ratings'!$S$5,IF(AND(P1989&lt;='Product Ratings'!$V$6,P1989&gt;='Product Ratings'!$U$6),'Product Ratings'!$S$6,IF(AND(P1989&lt;='Product Ratings'!$V$7,P1989&gt;='Product Ratings'!$U$7),'Product Ratings'!$S$7,IF(AND(P1989&lt;='Product Ratings'!$V$8,P1989&gt;='Product Ratings'!$U$8),'Product Ratings'!$S$8,IF(P1989&gt;='Product Ratings'!$U$9,'Product Ratings'!$S$9)))))</f>
        <v>0</v>
      </c>
      <c r="W1989" s="135" t="str">
        <f t="shared" si="6"/>
        <v>#REF!</v>
      </c>
      <c r="X1989" s="90"/>
      <c r="Y1989" s="90"/>
      <c r="Z1989" s="90"/>
      <c r="AA1989" s="90"/>
      <c r="AB1989" s="90"/>
    </row>
    <row r="1990" ht="12.75" customHeight="1">
      <c r="A1990" s="87"/>
      <c r="B1990" s="90"/>
      <c r="C1990" s="90"/>
      <c r="D1990" s="126">
        <v>4.0</v>
      </c>
      <c r="E1990" s="127">
        <v>105.91</v>
      </c>
      <c r="F1990" s="123"/>
      <c r="G1990" s="129">
        <f t="shared" si="1"/>
        <v>105.91</v>
      </c>
      <c r="H1990" s="130">
        <f t="shared" si="2"/>
        <v>1</v>
      </c>
      <c r="I1990" s="131">
        <v>44538.0</v>
      </c>
      <c r="J1990" s="132">
        <v>44574.0</v>
      </c>
      <c r="K1990" s="123"/>
      <c r="L1990" s="90"/>
      <c r="M1990" s="133">
        <f t="shared" si="3"/>
        <v>26.4775</v>
      </c>
      <c r="N1990" s="99"/>
      <c r="O1990" s="133">
        <f t="shared" si="5"/>
        <v>0</v>
      </c>
      <c r="P1990" s="137"/>
      <c r="Q1990" s="90"/>
      <c r="R1990" s="99" t="str">
        <f t="shared" si="8"/>
        <v>#REF!</v>
      </c>
      <c r="S1990" s="99">
        <f>IF(AND(D1990&lt;='Product Ratings'!$I$5,D1990&gt;='Product Ratings'!$H$5),'Product Ratings'!$F$5,IF(AND(D1990&lt;='Product Ratings'!$I$6,D1990&gt;='Product Ratings'!$H$6),'Product Ratings'!$F$6,IF(AND(D1990&lt;='Product Ratings'!$I$7,I1990&gt;='Product Ratings'!$H$7),'Product Ratings'!$F$7,IF(AND(D1990&lt;='Product Ratings'!$I$8,D1990&gt;='Product Ratings'!$H$8),'Product Ratings'!$F$8,IF(D1990&gt;='Product Ratings'!$H$9,'Product Ratings'!$F$9)))))</f>
        <v>1</v>
      </c>
      <c r="T1990" s="99" t="b">
        <f>IF(AND(O1990&lt;='Product Ratings'!$M$5,O1990&gt;='Product Ratings'!$L$5),'Product Ratings'!$J$5,IF(AND(O1990&lt;='Product Ratings'!$M$6,O1990&gt;='Product Ratings'!$L$6),'Product Ratings'!$J$6,IF(AND(O1990&lt;='Product Ratings'!$M$7,O1990&gt;='Product Ratings'!$L$7),'Product Ratings'!$J$7,IF(AND(O1990&lt;='Product Ratings'!$M$8,O1990&gt;='Product Ratings'!$L$8),'Product Ratings'!$J$8,IF(O1990&gt;='Product Ratings'!$L$9,'Product Ratings'!$J$9)))))</f>
        <v>0</v>
      </c>
      <c r="U1990" s="99" t="b">
        <f>IF(AND(N1990&lt;='Product Ratings'!$R$5,N1990&gt;='Product Ratings'!$Q$5),'Product Ratings'!$O$5,IF(AND(N1990&lt;='Product Ratings'!$R$6,N1990&gt;='Product Ratings'!$Q$6),'Product Ratings'!$O$6,IF(AND(N1990&lt;='Product Ratings'!$R$7,N1990&gt;='Product Ratings'!$Q$7),'Product Ratings'!$O$7,IF(AND(N1990&lt;='Product Ratings'!$R$8,N1990&gt;='Product Ratings'!$Q$8),'Product Ratings'!$O$8,IF(N1990&gt;='Product Ratings'!$Q$9,'Product Ratings'!$O$9)))))</f>
        <v>0</v>
      </c>
      <c r="V1990" s="99" t="b">
        <f>IF(AND(P1990&lt;='Product Ratings'!$V$5,P1990&gt;='Product Ratings'!$U$5),'Product Ratings'!$S$5,IF(AND(P1990&lt;='Product Ratings'!$V$6,P1990&gt;='Product Ratings'!$U$6),'Product Ratings'!$S$6,IF(AND(P1990&lt;='Product Ratings'!$V$7,P1990&gt;='Product Ratings'!$U$7),'Product Ratings'!$S$7,IF(AND(P1990&lt;='Product Ratings'!$V$8,P1990&gt;='Product Ratings'!$U$8),'Product Ratings'!$S$8,IF(P1990&gt;='Product Ratings'!$U$9,'Product Ratings'!$S$9)))))</f>
        <v>0</v>
      </c>
      <c r="W1990" s="135" t="str">
        <f t="shared" si="6"/>
        <v>#REF!</v>
      </c>
      <c r="X1990" s="90"/>
      <c r="Y1990" s="90"/>
      <c r="Z1990" s="90"/>
      <c r="AA1990" s="90"/>
      <c r="AB1990" s="90"/>
    </row>
    <row r="1991" ht="12.75" customHeight="1">
      <c r="A1991" s="87"/>
      <c r="B1991" s="90"/>
      <c r="C1991" s="90"/>
      <c r="D1991" s="126">
        <v>5.0</v>
      </c>
      <c r="E1991" s="127">
        <v>860.87</v>
      </c>
      <c r="F1991" s="123"/>
      <c r="G1991" s="129">
        <f t="shared" si="1"/>
        <v>860.87</v>
      </c>
      <c r="H1991" s="130">
        <f t="shared" si="2"/>
        <v>1</v>
      </c>
      <c r="I1991" s="131">
        <v>44539.0</v>
      </c>
      <c r="J1991" s="132">
        <v>44575.0</v>
      </c>
      <c r="K1991" s="123"/>
      <c r="L1991" s="90"/>
      <c r="M1991" s="133">
        <f t="shared" si="3"/>
        <v>172.174</v>
      </c>
      <c r="N1991" s="99"/>
      <c r="O1991" s="133">
        <f t="shared" si="5"/>
        <v>0</v>
      </c>
      <c r="P1991" s="137"/>
      <c r="Q1991" s="90"/>
      <c r="R1991" s="99" t="str">
        <f t="shared" si="8"/>
        <v>#REF!</v>
      </c>
      <c r="S1991" s="99">
        <f>IF(AND(D1991&lt;='Product Ratings'!$I$5,D1991&gt;='Product Ratings'!$H$5),'Product Ratings'!$F$5,IF(AND(D1991&lt;='Product Ratings'!$I$6,D1991&gt;='Product Ratings'!$H$6),'Product Ratings'!$F$6,IF(AND(D1991&lt;='Product Ratings'!$I$7,I1991&gt;='Product Ratings'!$H$7),'Product Ratings'!$F$7,IF(AND(D1991&lt;='Product Ratings'!$I$8,D1991&gt;='Product Ratings'!$H$8),'Product Ratings'!$F$8,IF(D1991&gt;='Product Ratings'!$H$9,'Product Ratings'!$F$9)))))</f>
        <v>1</v>
      </c>
      <c r="T1991" s="99" t="b">
        <f>IF(AND(O1991&lt;='Product Ratings'!$M$5,O1991&gt;='Product Ratings'!$L$5),'Product Ratings'!$J$5,IF(AND(O1991&lt;='Product Ratings'!$M$6,O1991&gt;='Product Ratings'!$L$6),'Product Ratings'!$J$6,IF(AND(O1991&lt;='Product Ratings'!$M$7,O1991&gt;='Product Ratings'!$L$7),'Product Ratings'!$J$7,IF(AND(O1991&lt;='Product Ratings'!$M$8,O1991&gt;='Product Ratings'!$L$8),'Product Ratings'!$J$8,IF(O1991&gt;='Product Ratings'!$L$9,'Product Ratings'!$J$9)))))</f>
        <v>0</v>
      </c>
      <c r="U1991" s="99" t="b">
        <f>IF(AND(N1991&lt;='Product Ratings'!$R$5,N1991&gt;='Product Ratings'!$Q$5),'Product Ratings'!$O$5,IF(AND(N1991&lt;='Product Ratings'!$R$6,N1991&gt;='Product Ratings'!$Q$6),'Product Ratings'!$O$6,IF(AND(N1991&lt;='Product Ratings'!$R$7,N1991&gt;='Product Ratings'!$Q$7),'Product Ratings'!$O$7,IF(AND(N1991&lt;='Product Ratings'!$R$8,N1991&gt;='Product Ratings'!$Q$8),'Product Ratings'!$O$8,IF(N1991&gt;='Product Ratings'!$Q$9,'Product Ratings'!$O$9)))))</f>
        <v>0</v>
      </c>
      <c r="V1991" s="99" t="b">
        <f>IF(AND(P1991&lt;='Product Ratings'!$V$5,P1991&gt;='Product Ratings'!$U$5),'Product Ratings'!$S$5,IF(AND(P1991&lt;='Product Ratings'!$V$6,P1991&gt;='Product Ratings'!$U$6),'Product Ratings'!$S$6,IF(AND(P1991&lt;='Product Ratings'!$V$7,P1991&gt;='Product Ratings'!$U$7),'Product Ratings'!$S$7,IF(AND(P1991&lt;='Product Ratings'!$V$8,P1991&gt;='Product Ratings'!$U$8),'Product Ratings'!$S$8,IF(P1991&gt;='Product Ratings'!$U$9,'Product Ratings'!$S$9)))))</f>
        <v>0</v>
      </c>
      <c r="W1991" s="135" t="str">
        <f t="shared" si="6"/>
        <v>#REF!</v>
      </c>
      <c r="X1991" s="90"/>
      <c r="Y1991" s="90"/>
      <c r="Z1991" s="90"/>
      <c r="AA1991" s="90"/>
      <c r="AB1991" s="90"/>
    </row>
    <row r="1992" ht="12.75" customHeight="1">
      <c r="A1992" s="87"/>
      <c r="B1992" s="90"/>
      <c r="C1992" s="90"/>
      <c r="D1992" s="126">
        <v>6.0</v>
      </c>
      <c r="E1992" s="127">
        <v>2457.85</v>
      </c>
      <c r="F1992" s="123"/>
      <c r="G1992" s="129">
        <f t="shared" si="1"/>
        <v>2457.85</v>
      </c>
      <c r="H1992" s="130">
        <f t="shared" si="2"/>
        <v>1</v>
      </c>
      <c r="I1992" s="131">
        <v>44540.0</v>
      </c>
      <c r="J1992" s="132">
        <v>44576.0</v>
      </c>
      <c r="K1992" s="123"/>
      <c r="L1992" s="90"/>
      <c r="M1992" s="133">
        <f t="shared" si="3"/>
        <v>409.6416667</v>
      </c>
      <c r="N1992" s="99"/>
      <c r="O1992" s="133">
        <f t="shared" si="5"/>
        <v>0</v>
      </c>
      <c r="P1992" s="137"/>
      <c r="Q1992" s="90"/>
      <c r="R1992" s="99" t="str">
        <f t="shared" si="8"/>
        <v>#REF!</v>
      </c>
      <c r="S1992" s="99">
        <f>IF(AND(D1992&lt;='Product Ratings'!$I$5,D1992&gt;='Product Ratings'!$H$5),'Product Ratings'!$F$5,IF(AND(D1992&lt;='Product Ratings'!$I$6,D1992&gt;='Product Ratings'!$H$6),'Product Ratings'!$F$6,IF(AND(D1992&lt;='Product Ratings'!$I$7,I1992&gt;='Product Ratings'!$H$7),'Product Ratings'!$F$7,IF(AND(D1992&lt;='Product Ratings'!$I$8,D1992&gt;='Product Ratings'!$H$8),'Product Ratings'!$F$8,IF(D1992&gt;='Product Ratings'!$H$9,'Product Ratings'!$F$9)))))</f>
        <v>2</v>
      </c>
      <c r="T1992" s="99" t="b">
        <f>IF(AND(O1992&lt;='Product Ratings'!$M$5,O1992&gt;='Product Ratings'!$L$5),'Product Ratings'!$J$5,IF(AND(O1992&lt;='Product Ratings'!$M$6,O1992&gt;='Product Ratings'!$L$6),'Product Ratings'!$J$6,IF(AND(O1992&lt;='Product Ratings'!$M$7,O1992&gt;='Product Ratings'!$L$7),'Product Ratings'!$J$7,IF(AND(O1992&lt;='Product Ratings'!$M$8,O1992&gt;='Product Ratings'!$L$8),'Product Ratings'!$J$8,IF(O1992&gt;='Product Ratings'!$L$9,'Product Ratings'!$J$9)))))</f>
        <v>0</v>
      </c>
      <c r="U1992" s="99" t="b">
        <f>IF(AND(N1992&lt;='Product Ratings'!$R$5,N1992&gt;='Product Ratings'!$Q$5),'Product Ratings'!$O$5,IF(AND(N1992&lt;='Product Ratings'!$R$6,N1992&gt;='Product Ratings'!$Q$6),'Product Ratings'!$O$6,IF(AND(N1992&lt;='Product Ratings'!$R$7,N1992&gt;='Product Ratings'!$Q$7),'Product Ratings'!$O$7,IF(AND(N1992&lt;='Product Ratings'!$R$8,N1992&gt;='Product Ratings'!$Q$8),'Product Ratings'!$O$8,IF(N1992&gt;='Product Ratings'!$Q$9,'Product Ratings'!$O$9)))))</f>
        <v>0</v>
      </c>
      <c r="V1992" s="99" t="b">
        <f>IF(AND(P1992&lt;='Product Ratings'!$V$5,P1992&gt;='Product Ratings'!$U$5),'Product Ratings'!$S$5,IF(AND(P1992&lt;='Product Ratings'!$V$6,P1992&gt;='Product Ratings'!$U$6),'Product Ratings'!$S$6,IF(AND(P1992&lt;='Product Ratings'!$V$7,P1992&gt;='Product Ratings'!$U$7),'Product Ratings'!$S$7,IF(AND(P1992&lt;='Product Ratings'!$V$8,P1992&gt;='Product Ratings'!$U$8),'Product Ratings'!$S$8,IF(P1992&gt;='Product Ratings'!$U$9,'Product Ratings'!$S$9)))))</f>
        <v>0</v>
      </c>
      <c r="W1992" s="135" t="str">
        <f t="shared" si="6"/>
        <v>#REF!</v>
      </c>
      <c r="X1992" s="90"/>
      <c r="Y1992" s="90"/>
      <c r="Z1992" s="90"/>
      <c r="AA1992" s="90"/>
      <c r="AB1992" s="90"/>
    </row>
    <row r="1993" ht="12.75" customHeight="1">
      <c r="A1993" s="87"/>
      <c r="B1993" s="90"/>
      <c r="C1993" s="90"/>
      <c r="D1993" s="126">
        <v>1.0</v>
      </c>
      <c r="E1993" s="127">
        <v>180.0</v>
      </c>
      <c r="F1993" s="123"/>
      <c r="G1993" s="129">
        <f t="shared" si="1"/>
        <v>180</v>
      </c>
      <c r="H1993" s="130">
        <f t="shared" si="2"/>
        <v>1</v>
      </c>
      <c r="I1993" s="131">
        <v>44541.0</v>
      </c>
      <c r="J1993" s="132">
        <v>44577.0</v>
      </c>
      <c r="K1993" s="123"/>
      <c r="L1993" s="90"/>
      <c r="M1993" s="133">
        <f t="shared" si="3"/>
        <v>180</v>
      </c>
      <c r="N1993" s="99"/>
      <c r="O1993" s="133">
        <f t="shared" si="5"/>
        <v>0</v>
      </c>
      <c r="P1993" s="137"/>
      <c r="Q1993" s="90"/>
      <c r="R1993" s="99" t="str">
        <f t="shared" si="8"/>
        <v>#REF!</v>
      </c>
      <c r="S1993" s="99">
        <f>IF(AND(D1993&lt;='Product Ratings'!$I$5,D1993&gt;='Product Ratings'!$H$5),'Product Ratings'!$F$5,IF(AND(D1993&lt;='Product Ratings'!$I$6,D1993&gt;='Product Ratings'!$H$6),'Product Ratings'!$F$6,IF(AND(D1993&lt;='Product Ratings'!$I$7,I1993&gt;='Product Ratings'!$H$7),'Product Ratings'!$F$7,IF(AND(D1993&lt;='Product Ratings'!$I$8,D1993&gt;='Product Ratings'!$H$8),'Product Ratings'!$F$8,IF(D1993&gt;='Product Ratings'!$H$9,'Product Ratings'!$F$9)))))</f>
        <v>1</v>
      </c>
      <c r="T1993" s="99" t="b">
        <f>IF(AND(O1993&lt;='Product Ratings'!$M$5,O1993&gt;='Product Ratings'!$L$5),'Product Ratings'!$J$5,IF(AND(O1993&lt;='Product Ratings'!$M$6,O1993&gt;='Product Ratings'!$L$6),'Product Ratings'!$J$6,IF(AND(O1993&lt;='Product Ratings'!$M$7,O1993&gt;='Product Ratings'!$L$7),'Product Ratings'!$J$7,IF(AND(O1993&lt;='Product Ratings'!$M$8,O1993&gt;='Product Ratings'!$L$8),'Product Ratings'!$J$8,IF(O1993&gt;='Product Ratings'!$L$9,'Product Ratings'!$J$9)))))</f>
        <v>0</v>
      </c>
      <c r="U1993" s="99" t="b">
        <f>IF(AND(N1993&lt;='Product Ratings'!$R$5,N1993&gt;='Product Ratings'!$Q$5),'Product Ratings'!$O$5,IF(AND(N1993&lt;='Product Ratings'!$R$6,N1993&gt;='Product Ratings'!$Q$6),'Product Ratings'!$O$6,IF(AND(N1993&lt;='Product Ratings'!$R$7,N1993&gt;='Product Ratings'!$Q$7),'Product Ratings'!$O$7,IF(AND(N1993&lt;='Product Ratings'!$R$8,N1993&gt;='Product Ratings'!$Q$8),'Product Ratings'!$O$8,IF(N1993&gt;='Product Ratings'!$Q$9,'Product Ratings'!$O$9)))))</f>
        <v>0</v>
      </c>
      <c r="V1993" s="99" t="b">
        <f>IF(AND(P1993&lt;='Product Ratings'!$V$5,P1993&gt;='Product Ratings'!$U$5),'Product Ratings'!$S$5,IF(AND(P1993&lt;='Product Ratings'!$V$6,P1993&gt;='Product Ratings'!$U$6),'Product Ratings'!$S$6,IF(AND(P1993&lt;='Product Ratings'!$V$7,P1993&gt;='Product Ratings'!$U$7),'Product Ratings'!$S$7,IF(AND(P1993&lt;='Product Ratings'!$V$8,P1993&gt;='Product Ratings'!$U$8),'Product Ratings'!$S$8,IF(P1993&gt;='Product Ratings'!$U$9,'Product Ratings'!$S$9)))))</f>
        <v>0</v>
      </c>
      <c r="W1993" s="135" t="str">
        <f t="shared" si="6"/>
        <v>#REF!</v>
      </c>
      <c r="X1993" s="90"/>
      <c r="Y1993" s="90"/>
      <c r="Z1993" s="90"/>
      <c r="AA1993" s="90"/>
      <c r="AB1993" s="90"/>
    </row>
    <row r="1994" ht="12.75" customHeight="1">
      <c r="A1994" s="87"/>
      <c r="B1994" s="90"/>
      <c r="C1994" s="90"/>
      <c r="D1994" s="126">
        <v>2.0</v>
      </c>
      <c r="E1994" s="127">
        <v>212.83</v>
      </c>
      <c r="F1994" s="123"/>
      <c r="G1994" s="129">
        <f t="shared" si="1"/>
        <v>212.83</v>
      </c>
      <c r="H1994" s="130">
        <f t="shared" si="2"/>
        <v>1</v>
      </c>
      <c r="I1994" s="131">
        <v>44542.0</v>
      </c>
      <c r="J1994" s="132">
        <v>44578.0</v>
      </c>
      <c r="K1994" s="123"/>
      <c r="L1994" s="90"/>
      <c r="M1994" s="133">
        <f t="shared" si="3"/>
        <v>106.415</v>
      </c>
      <c r="N1994" s="99"/>
      <c r="O1994" s="133">
        <f t="shared" si="5"/>
        <v>0</v>
      </c>
      <c r="P1994" s="137"/>
      <c r="Q1994" s="90"/>
      <c r="R1994" s="99" t="str">
        <f t="shared" si="8"/>
        <v>#REF!</v>
      </c>
      <c r="S1994" s="99">
        <f>IF(AND(D1994&lt;='Product Ratings'!$I$5,D1994&gt;='Product Ratings'!$H$5),'Product Ratings'!$F$5,IF(AND(D1994&lt;='Product Ratings'!$I$6,D1994&gt;='Product Ratings'!$H$6),'Product Ratings'!$F$6,IF(AND(D1994&lt;='Product Ratings'!$I$7,I1994&gt;='Product Ratings'!$H$7),'Product Ratings'!$F$7,IF(AND(D1994&lt;='Product Ratings'!$I$8,D1994&gt;='Product Ratings'!$H$8),'Product Ratings'!$F$8,IF(D1994&gt;='Product Ratings'!$H$9,'Product Ratings'!$F$9)))))</f>
        <v>1</v>
      </c>
      <c r="T1994" s="99" t="b">
        <f>IF(AND(O1994&lt;='Product Ratings'!$M$5,O1994&gt;='Product Ratings'!$L$5),'Product Ratings'!$J$5,IF(AND(O1994&lt;='Product Ratings'!$M$6,O1994&gt;='Product Ratings'!$L$6),'Product Ratings'!$J$6,IF(AND(O1994&lt;='Product Ratings'!$M$7,O1994&gt;='Product Ratings'!$L$7),'Product Ratings'!$J$7,IF(AND(O1994&lt;='Product Ratings'!$M$8,O1994&gt;='Product Ratings'!$L$8),'Product Ratings'!$J$8,IF(O1994&gt;='Product Ratings'!$L$9,'Product Ratings'!$J$9)))))</f>
        <v>0</v>
      </c>
      <c r="U1994" s="99" t="b">
        <f>IF(AND(N1994&lt;='Product Ratings'!$R$5,N1994&gt;='Product Ratings'!$Q$5),'Product Ratings'!$O$5,IF(AND(N1994&lt;='Product Ratings'!$R$6,N1994&gt;='Product Ratings'!$Q$6),'Product Ratings'!$O$6,IF(AND(N1994&lt;='Product Ratings'!$R$7,N1994&gt;='Product Ratings'!$Q$7),'Product Ratings'!$O$7,IF(AND(N1994&lt;='Product Ratings'!$R$8,N1994&gt;='Product Ratings'!$Q$8),'Product Ratings'!$O$8,IF(N1994&gt;='Product Ratings'!$Q$9,'Product Ratings'!$O$9)))))</f>
        <v>0</v>
      </c>
      <c r="V1994" s="99" t="b">
        <f>IF(AND(P1994&lt;='Product Ratings'!$V$5,P1994&gt;='Product Ratings'!$U$5),'Product Ratings'!$S$5,IF(AND(P1994&lt;='Product Ratings'!$V$6,P1994&gt;='Product Ratings'!$U$6),'Product Ratings'!$S$6,IF(AND(P1994&lt;='Product Ratings'!$V$7,P1994&gt;='Product Ratings'!$U$7),'Product Ratings'!$S$7,IF(AND(P1994&lt;='Product Ratings'!$V$8,P1994&gt;='Product Ratings'!$U$8),'Product Ratings'!$S$8,IF(P1994&gt;='Product Ratings'!$U$9,'Product Ratings'!$S$9)))))</f>
        <v>0</v>
      </c>
      <c r="W1994" s="135" t="str">
        <f t="shared" si="6"/>
        <v>#REF!</v>
      </c>
      <c r="X1994" s="90"/>
      <c r="Y1994" s="90"/>
      <c r="Z1994" s="90"/>
      <c r="AA1994" s="90"/>
      <c r="AB1994" s="90"/>
    </row>
    <row r="1995" ht="12.75" customHeight="1">
      <c r="A1995" s="87"/>
      <c r="B1995" s="90"/>
      <c r="C1995" s="90"/>
      <c r="D1995" s="126">
        <v>3.0</v>
      </c>
      <c r="E1995" s="127">
        <v>146.91</v>
      </c>
      <c r="F1995" s="123"/>
      <c r="G1995" s="129">
        <f t="shared" si="1"/>
        <v>146.91</v>
      </c>
      <c r="H1995" s="130">
        <f t="shared" si="2"/>
        <v>1</v>
      </c>
      <c r="I1995" s="131">
        <v>44543.0</v>
      </c>
      <c r="J1995" s="132">
        <v>44579.0</v>
      </c>
      <c r="K1995" s="123"/>
      <c r="L1995" s="90"/>
      <c r="M1995" s="133">
        <f t="shared" si="3"/>
        <v>48.97</v>
      </c>
      <c r="N1995" s="99"/>
      <c r="O1995" s="133">
        <f t="shared" si="5"/>
        <v>0</v>
      </c>
      <c r="P1995" s="137"/>
      <c r="Q1995" s="90"/>
      <c r="R1995" s="99" t="str">
        <f t="shared" si="8"/>
        <v>#REF!</v>
      </c>
      <c r="S1995" s="99">
        <f>IF(AND(D1995&lt;='Product Ratings'!$I$5,D1995&gt;='Product Ratings'!$H$5),'Product Ratings'!$F$5,IF(AND(D1995&lt;='Product Ratings'!$I$6,D1995&gt;='Product Ratings'!$H$6),'Product Ratings'!$F$6,IF(AND(D1995&lt;='Product Ratings'!$I$7,I1995&gt;='Product Ratings'!$H$7),'Product Ratings'!$F$7,IF(AND(D1995&lt;='Product Ratings'!$I$8,D1995&gt;='Product Ratings'!$H$8),'Product Ratings'!$F$8,IF(D1995&gt;='Product Ratings'!$H$9,'Product Ratings'!$F$9)))))</f>
        <v>1</v>
      </c>
      <c r="T1995" s="99" t="b">
        <f>IF(AND(O1995&lt;='Product Ratings'!$M$5,O1995&gt;='Product Ratings'!$L$5),'Product Ratings'!$J$5,IF(AND(O1995&lt;='Product Ratings'!$M$6,O1995&gt;='Product Ratings'!$L$6),'Product Ratings'!$J$6,IF(AND(O1995&lt;='Product Ratings'!$M$7,O1995&gt;='Product Ratings'!$L$7),'Product Ratings'!$J$7,IF(AND(O1995&lt;='Product Ratings'!$M$8,O1995&gt;='Product Ratings'!$L$8),'Product Ratings'!$J$8,IF(O1995&gt;='Product Ratings'!$L$9,'Product Ratings'!$J$9)))))</f>
        <v>0</v>
      </c>
      <c r="U1995" s="99" t="b">
        <f>IF(AND(N1995&lt;='Product Ratings'!$R$5,N1995&gt;='Product Ratings'!$Q$5),'Product Ratings'!$O$5,IF(AND(N1995&lt;='Product Ratings'!$R$6,N1995&gt;='Product Ratings'!$Q$6),'Product Ratings'!$O$6,IF(AND(N1995&lt;='Product Ratings'!$R$7,N1995&gt;='Product Ratings'!$Q$7),'Product Ratings'!$O$7,IF(AND(N1995&lt;='Product Ratings'!$R$8,N1995&gt;='Product Ratings'!$Q$8),'Product Ratings'!$O$8,IF(N1995&gt;='Product Ratings'!$Q$9,'Product Ratings'!$O$9)))))</f>
        <v>0</v>
      </c>
      <c r="V1995" s="99" t="b">
        <f>IF(AND(P1995&lt;='Product Ratings'!$V$5,P1995&gt;='Product Ratings'!$U$5),'Product Ratings'!$S$5,IF(AND(P1995&lt;='Product Ratings'!$V$6,P1995&gt;='Product Ratings'!$U$6),'Product Ratings'!$S$6,IF(AND(P1995&lt;='Product Ratings'!$V$7,P1995&gt;='Product Ratings'!$U$7),'Product Ratings'!$S$7,IF(AND(P1995&lt;='Product Ratings'!$V$8,P1995&gt;='Product Ratings'!$U$8),'Product Ratings'!$S$8,IF(P1995&gt;='Product Ratings'!$U$9,'Product Ratings'!$S$9)))))</f>
        <v>0</v>
      </c>
      <c r="W1995" s="135" t="str">
        <f t="shared" si="6"/>
        <v>#REF!</v>
      </c>
      <c r="X1995" s="90"/>
      <c r="Y1995" s="90"/>
      <c r="Z1995" s="90"/>
      <c r="AA1995" s="90"/>
      <c r="AB1995" s="90"/>
    </row>
    <row r="1996" ht="12.75" customHeight="1">
      <c r="A1996" s="87"/>
      <c r="B1996" s="90"/>
      <c r="C1996" s="90"/>
      <c r="D1996" s="126">
        <v>4.0</v>
      </c>
      <c r="E1996" s="127">
        <v>1906.96</v>
      </c>
      <c r="F1996" s="123"/>
      <c r="G1996" s="129">
        <f t="shared" si="1"/>
        <v>1906.96</v>
      </c>
      <c r="H1996" s="130">
        <f t="shared" si="2"/>
        <v>1</v>
      </c>
      <c r="I1996" s="131">
        <v>44544.0</v>
      </c>
      <c r="J1996" s="132">
        <v>44580.0</v>
      </c>
      <c r="K1996" s="123"/>
      <c r="L1996" s="90"/>
      <c r="M1996" s="133">
        <f t="shared" si="3"/>
        <v>476.74</v>
      </c>
      <c r="N1996" s="99"/>
      <c r="O1996" s="133">
        <f t="shared" si="5"/>
        <v>0</v>
      </c>
      <c r="P1996" s="137"/>
      <c r="Q1996" s="90"/>
      <c r="R1996" s="99" t="str">
        <f t="shared" si="8"/>
        <v>#REF!</v>
      </c>
      <c r="S1996" s="99">
        <f>IF(AND(D1996&lt;='Product Ratings'!$I$5,D1996&gt;='Product Ratings'!$H$5),'Product Ratings'!$F$5,IF(AND(D1996&lt;='Product Ratings'!$I$6,D1996&gt;='Product Ratings'!$H$6),'Product Ratings'!$F$6,IF(AND(D1996&lt;='Product Ratings'!$I$7,I1996&gt;='Product Ratings'!$H$7),'Product Ratings'!$F$7,IF(AND(D1996&lt;='Product Ratings'!$I$8,D1996&gt;='Product Ratings'!$H$8),'Product Ratings'!$F$8,IF(D1996&gt;='Product Ratings'!$H$9,'Product Ratings'!$F$9)))))</f>
        <v>1</v>
      </c>
      <c r="T1996" s="99" t="b">
        <f>IF(AND(O1996&lt;='Product Ratings'!$M$5,O1996&gt;='Product Ratings'!$L$5),'Product Ratings'!$J$5,IF(AND(O1996&lt;='Product Ratings'!$M$6,O1996&gt;='Product Ratings'!$L$6),'Product Ratings'!$J$6,IF(AND(O1996&lt;='Product Ratings'!$M$7,O1996&gt;='Product Ratings'!$L$7),'Product Ratings'!$J$7,IF(AND(O1996&lt;='Product Ratings'!$M$8,O1996&gt;='Product Ratings'!$L$8),'Product Ratings'!$J$8,IF(O1996&gt;='Product Ratings'!$L$9,'Product Ratings'!$J$9)))))</f>
        <v>0</v>
      </c>
      <c r="U1996" s="99" t="b">
        <f>IF(AND(N1996&lt;='Product Ratings'!$R$5,N1996&gt;='Product Ratings'!$Q$5),'Product Ratings'!$O$5,IF(AND(N1996&lt;='Product Ratings'!$R$6,N1996&gt;='Product Ratings'!$Q$6),'Product Ratings'!$O$6,IF(AND(N1996&lt;='Product Ratings'!$R$7,N1996&gt;='Product Ratings'!$Q$7),'Product Ratings'!$O$7,IF(AND(N1996&lt;='Product Ratings'!$R$8,N1996&gt;='Product Ratings'!$Q$8),'Product Ratings'!$O$8,IF(N1996&gt;='Product Ratings'!$Q$9,'Product Ratings'!$O$9)))))</f>
        <v>0</v>
      </c>
      <c r="V1996" s="99" t="b">
        <f>IF(AND(P1996&lt;='Product Ratings'!$V$5,P1996&gt;='Product Ratings'!$U$5),'Product Ratings'!$S$5,IF(AND(P1996&lt;='Product Ratings'!$V$6,P1996&gt;='Product Ratings'!$U$6),'Product Ratings'!$S$6,IF(AND(P1996&lt;='Product Ratings'!$V$7,P1996&gt;='Product Ratings'!$U$7),'Product Ratings'!$S$7,IF(AND(P1996&lt;='Product Ratings'!$V$8,P1996&gt;='Product Ratings'!$U$8),'Product Ratings'!$S$8,IF(P1996&gt;='Product Ratings'!$U$9,'Product Ratings'!$S$9)))))</f>
        <v>0</v>
      </c>
      <c r="W1996" s="135" t="str">
        <f t="shared" si="6"/>
        <v>#REF!</v>
      </c>
      <c r="X1996" s="90"/>
      <c r="Y1996" s="90"/>
      <c r="Z1996" s="90"/>
      <c r="AA1996" s="90"/>
      <c r="AB1996" s="90"/>
    </row>
    <row r="1997" ht="12.75" customHeight="1">
      <c r="A1997" s="87"/>
      <c r="B1997" s="90"/>
      <c r="C1997" s="90"/>
      <c r="D1997" s="126">
        <v>5.0</v>
      </c>
      <c r="E1997" s="127">
        <v>120.87</v>
      </c>
      <c r="F1997" s="123"/>
      <c r="G1997" s="129">
        <f t="shared" si="1"/>
        <v>120.87</v>
      </c>
      <c r="H1997" s="130">
        <f t="shared" si="2"/>
        <v>1</v>
      </c>
      <c r="I1997" s="131">
        <v>44545.0</v>
      </c>
      <c r="J1997" s="132">
        <v>44581.0</v>
      </c>
      <c r="K1997" s="123"/>
      <c r="L1997" s="90"/>
      <c r="M1997" s="133">
        <f t="shared" si="3"/>
        <v>24.174</v>
      </c>
      <c r="N1997" s="99"/>
      <c r="O1997" s="133">
        <f t="shared" si="5"/>
        <v>0</v>
      </c>
      <c r="P1997" s="137"/>
      <c r="Q1997" s="90"/>
      <c r="R1997" s="99" t="str">
        <f t="shared" si="8"/>
        <v>#REF!</v>
      </c>
      <c r="S1997" s="99">
        <f>IF(AND(D1997&lt;='Product Ratings'!$I$5,D1997&gt;='Product Ratings'!$H$5),'Product Ratings'!$F$5,IF(AND(D1997&lt;='Product Ratings'!$I$6,D1997&gt;='Product Ratings'!$H$6),'Product Ratings'!$F$6,IF(AND(D1997&lt;='Product Ratings'!$I$7,I1997&gt;='Product Ratings'!$H$7),'Product Ratings'!$F$7,IF(AND(D1997&lt;='Product Ratings'!$I$8,D1997&gt;='Product Ratings'!$H$8),'Product Ratings'!$F$8,IF(D1997&gt;='Product Ratings'!$H$9,'Product Ratings'!$F$9)))))</f>
        <v>1</v>
      </c>
      <c r="T1997" s="99" t="b">
        <f>IF(AND(O1997&lt;='Product Ratings'!$M$5,O1997&gt;='Product Ratings'!$L$5),'Product Ratings'!$J$5,IF(AND(O1997&lt;='Product Ratings'!$M$6,O1997&gt;='Product Ratings'!$L$6),'Product Ratings'!$J$6,IF(AND(O1997&lt;='Product Ratings'!$M$7,O1997&gt;='Product Ratings'!$L$7),'Product Ratings'!$J$7,IF(AND(O1997&lt;='Product Ratings'!$M$8,O1997&gt;='Product Ratings'!$L$8),'Product Ratings'!$J$8,IF(O1997&gt;='Product Ratings'!$L$9,'Product Ratings'!$J$9)))))</f>
        <v>0</v>
      </c>
      <c r="U1997" s="99" t="b">
        <f>IF(AND(N1997&lt;='Product Ratings'!$R$5,N1997&gt;='Product Ratings'!$Q$5),'Product Ratings'!$O$5,IF(AND(N1997&lt;='Product Ratings'!$R$6,N1997&gt;='Product Ratings'!$Q$6),'Product Ratings'!$O$6,IF(AND(N1997&lt;='Product Ratings'!$R$7,N1997&gt;='Product Ratings'!$Q$7),'Product Ratings'!$O$7,IF(AND(N1997&lt;='Product Ratings'!$R$8,N1997&gt;='Product Ratings'!$Q$8),'Product Ratings'!$O$8,IF(N1997&gt;='Product Ratings'!$Q$9,'Product Ratings'!$O$9)))))</f>
        <v>0</v>
      </c>
      <c r="V1997" s="99" t="b">
        <f>IF(AND(P1997&lt;='Product Ratings'!$V$5,P1997&gt;='Product Ratings'!$U$5),'Product Ratings'!$S$5,IF(AND(P1997&lt;='Product Ratings'!$V$6,P1997&gt;='Product Ratings'!$U$6),'Product Ratings'!$S$6,IF(AND(P1997&lt;='Product Ratings'!$V$7,P1997&gt;='Product Ratings'!$U$7),'Product Ratings'!$S$7,IF(AND(P1997&lt;='Product Ratings'!$V$8,P1997&gt;='Product Ratings'!$U$8),'Product Ratings'!$S$8,IF(P1997&gt;='Product Ratings'!$U$9,'Product Ratings'!$S$9)))))</f>
        <v>0</v>
      </c>
      <c r="W1997" s="135" t="str">
        <f t="shared" si="6"/>
        <v>#REF!</v>
      </c>
      <c r="X1997" s="90"/>
      <c r="Y1997" s="90"/>
      <c r="Z1997" s="90"/>
      <c r="AA1997" s="90"/>
      <c r="AB1997" s="90"/>
    </row>
    <row r="1998" ht="12.75" customHeight="1">
      <c r="A1998" s="87"/>
      <c r="B1998" s="90"/>
      <c r="C1998" s="90"/>
      <c r="D1998" s="126">
        <v>6.0</v>
      </c>
      <c r="E1998" s="127">
        <v>284.35</v>
      </c>
      <c r="F1998" s="123"/>
      <c r="G1998" s="129">
        <f t="shared" si="1"/>
        <v>284.35</v>
      </c>
      <c r="H1998" s="130">
        <f t="shared" si="2"/>
        <v>1</v>
      </c>
      <c r="I1998" s="131">
        <v>44546.0</v>
      </c>
      <c r="J1998" s="132">
        <v>44582.0</v>
      </c>
      <c r="K1998" s="123"/>
      <c r="L1998" s="90"/>
      <c r="M1998" s="133">
        <f t="shared" si="3"/>
        <v>47.39166667</v>
      </c>
      <c r="N1998" s="99"/>
      <c r="O1998" s="133">
        <f t="shared" si="5"/>
        <v>0</v>
      </c>
      <c r="P1998" s="137"/>
      <c r="Q1998" s="90"/>
      <c r="R1998" s="99" t="str">
        <f t="shared" si="8"/>
        <v>#REF!</v>
      </c>
      <c r="S1998" s="99">
        <f>IF(AND(D1998&lt;='Product Ratings'!$I$5,D1998&gt;='Product Ratings'!$H$5),'Product Ratings'!$F$5,IF(AND(D1998&lt;='Product Ratings'!$I$6,D1998&gt;='Product Ratings'!$H$6),'Product Ratings'!$F$6,IF(AND(D1998&lt;='Product Ratings'!$I$7,I1998&gt;='Product Ratings'!$H$7),'Product Ratings'!$F$7,IF(AND(D1998&lt;='Product Ratings'!$I$8,D1998&gt;='Product Ratings'!$H$8),'Product Ratings'!$F$8,IF(D1998&gt;='Product Ratings'!$H$9,'Product Ratings'!$F$9)))))</f>
        <v>2</v>
      </c>
      <c r="T1998" s="99" t="b">
        <f>IF(AND(O1998&lt;='Product Ratings'!$M$5,O1998&gt;='Product Ratings'!$L$5),'Product Ratings'!$J$5,IF(AND(O1998&lt;='Product Ratings'!$M$6,O1998&gt;='Product Ratings'!$L$6),'Product Ratings'!$J$6,IF(AND(O1998&lt;='Product Ratings'!$M$7,O1998&gt;='Product Ratings'!$L$7),'Product Ratings'!$J$7,IF(AND(O1998&lt;='Product Ratings'!$M$8,O1998&gt;='Product Ratings'!$L$8),'Product Ratings'!$J$8,IF(O1998&gt;='Product Ratings'!$L$9,'Product Ratings'!$J$9)))))</f>
        <v>0</v>
      </c>
      <c r="U1998" s="99" t="b">
        <f>IF(AND(N1998&lt;='Product Ratings'!$R$5,N1998&gt;='Product Ratings'!$Q$5),'Product Ratings'!$O$5,IF(AND(N1998&lt;='Product Ratings'!$R$6,N1998&gt;='Product Ratings'!$Q$6),'Product Ratings'!$O$6,IF(AND(N1998&lt;='Product Ratings'!$R$7,N1998&gt;='Product Ratings'!$Q$7),'Product Ratings'!$O$7,IF(AND(N1998&lt;='Product Ratings'!$R$8,N1998&gt;='Product Ratings'!$Q$8),'Product Ratings'!$O$8,IF(N1998&gt;='Product Ratings'!$Q$9,'Product Ratings'!$O$9)))))</f>
        <v>0</v>
      </c>
      <c r="V1998" s="99" t="b">
        <f>IF(AND(P1998&lt;='Product Ratings'!$V$5,P1998&gt;='Product Ratings'!$U$5),'Product Ratings'!$S$5,IF(AND(P1998&lt;='Product Ratings'!$V$6,P1998&gt;='Product Ratings'!$U$6),'Product Ratings'!$S$6,IF(AND(P1998&lt;='Product Ratings'!$V$7,P1998&gt;='Product Ratings'!$U$7),'Product Ratings'!$S$7,IF(AND(P1998&lt;='Product Ratings'!$V$8,P1998&gt;='Product Ratings'!$U$8),'Product Ratings'!$S$8,IF(P1998&gt;='Product Ratings'!$U$9,'Product Ratings'!$S$9)))))</f>
        <v>0</v>
      </c>
      <c r="W1998" s="135" t="str">
        <f t="shared" si="6"/>
        <v>#REF!</v>
      </c>
      <c r="X1998" s="90"/>
      <c r="Y1998" s="90"/>
      <c r="Z1998" s="90"/>
      <c r="AA1998" s="90"/>
      <c r="AB1998" s="90"/>
    </row>
    <row r="1999" ht="12.75" customHeight="1">
      <c r="A1999" s="87"/>
      <c r="B1999" s="90"/>
      <c r="C1999" s="90"/>
      <c r="D1999" s="126">
        <v>1.0</v>
      </c>
      <c r="E1999" s="127">
        <v>58.7</v>
      </c>
      <c r="F1999" s="123"/>
      <c r="G1999" s="129">
        <f t="shared" si="1"/>
        <v>58.7</v>
      </c>
      <c r="H1999" s="130">
        <f t="shared" si="2"/>
        <v>1</v>
      </c>
      <c r="I1999" s="131">
        <v>44547.0</v>
      </c>
      <c r="J1999" s="132">
        <v>44583.0</v>
      </c>
      <c r="K1999" s="123"/>
      <c r="L1999" s="90"/>
      <c r="M1999" s="133">
        <f t="shared" si="3"/>
        <v>58.7</v>
      </c>
      <c r="N1999" s="99"/>
      <c r="O1999" s="133">
        <f t="shared" si="5"/>
        <v>0</v>
      </c>
      <c r="P1999" s="137"/>
      <c r="Q1999" s="90"/>
      <c r="R1999" s="99" t="str">
        <f t="shared" si="8"/>
        <v>#REF!</v>
      </c>
      <c r="S1999" s="99">
        <f>IF(AND(D1999&lt;='Product Ratings'!$I$5,D1999&gt;='Product Ratings'!$H$5),'Product Ratings'!$F$5,IF(AND(D1999&lt;='Product Ratings'!$I$6,D1999&gt;='Product Ratings'!$H$6),'Product Ratings'!$F$6,IF(AND(D1999&lt;='Product Ratings'!$I$7,I1999&gt;='Product Ratings'!$H$7),'Product Ratings'!$F$7,IF(AND(D1999&lt;='Product Ratings'!$I$8,D1999&gt;='Product Ratings'!$H$8),'Product Ratings'!$F$8,IF(D1999&gt;='Product Ratings'!$H$9,'Product Ratings'!$F$9)))))</f>
        <v>1</v>
      </c>
      <c r="T1999" s="99" t="b">
        <f>IF(AND(O1999&lt;='Product Ratings'!$M$5,O1999&gt;='Product Ratings'!$L$5),'Product Ratings'!$J$5,IF(AND(O1999&lt;='Product Ratings'!$M$6,O1999&gt;='Product Ratings'!$L$6),'Product Ratings'!$J$6,IF(AND(O1999&lt;='Product Ratings'!$M$7,O1999&gt;='Product Ratings'!$L$7),'Product Ratings'!$J$7,IF(AND(O1999&lt;='Product Ratings'!$M$8,O1999&gt;='Product Ratings'!$L$8),'Product Ratings'!$J$8,IF(O1999&gt;='Product Ratings'!$L$9,'Product Ratings'!$J$9)))))</f>
        <v>0</v>
      </c>
      <c r="U1999" s="99" t="b">
        <f>IF(AND(N1999&lt;='Product Ratings'!$R$5,N1999&gt;='Product Ratings'!$Q$5),'Product Ratings'!$O$5,IF(AND(N1999&lt;='Product Ratings'!$R$6,N1999&gt;='Product Ratings'!$Q$6),'Product Ratings'!$O$6,IF(AND(N1999&lt;='Product Ratings'!$R$7,N1999&gt;='Product Ratings'!$Q$7),'Product Ratings'!$O$7,IF(AND(N1999&lt;='Product Ratings'!$R$8,N1999&gt;='Product Ratings'!$Q$8),'Product Ratings'!$O$8,IF(N1999&gt;='Product Ratings'!$Q$9,'Product Ratings'!$O$9)))))</f>
        <v>0</v>
      </c>
      <c r="V1999" s="99" t="b">
        <f>IF(AND(P1999&lt;='Product Ratings'!$V$5,P1999&gt;='Product Ratings'!$U$5),'Product Ratings'!$S$5,IF(AND(P1999&lt;='Product Ratings'!$V$6,P1999&gt;='Product Ratings'!$U$6),'Product Ratings'!$S$6,IF(AND(P1999&lt;='Product Ratings'!$V$7,P1999&gt;='Product Ratings'!$U$7),'Product Ratings'!$S$7,IF(AND(P1999&lt;='Product Ratings'!$V$8,P1999&gt;='Product Ratings'!$U$8),'Product Ratings'!$S$8,IF(P1999&gt;='Product Ratings'!$U$9,'Product Ratings'!$S$9)))))</f>
        <v>0</v>
      </c>
      <c r="W1999" s="135" t="str">
        <f t="shared" si="6"/>
        <v>#REF!</v>
      </c>
      <c r="X1999" s="90"/>
      <c r="Y1999" s="90"/>
      <c r="Z1999" s="90"/>
      <c r="AA1999" s="90"/>
      <c r="AB1999" s="90"/>
    </row>
    <row r="2000" ht="12.75" customHeight="1">
      <c r="A2000" s="87"/>
      <c r="B2000" s="90"/>
      <c r="C2000" s="90"/>
      <c r="D2000" s="126">
        <v>2.0</v>
      </c>
      <c r="E2000" s="127">
        <v>48.21</v>
      </c>
      <c r="F2000" s="123"/>
      <c r="G2000" s="129">
        <f t="shared" si="1"/>
        <v>48.21</v>
      </c>
      <c r="H2000" s="130">
        <f t="shared" si="2"/>
        <v>1</v>
      </c>
      <c r="I2000" s="131">
        <v>44548.0</v>
      </c>
      <c r="J2000" s="132">
        <v>44584.0</v>
      </c>
      <c r="K2000" s="123"/>
      <c r="L2000" s="90"/>
      <c r="M2000" s="133">
        <f t="shared" si="3"/>
        <v>24.105</v>
      </c>
      <c r="N2000" s="99"/>
      <c r="O2000" s="133">
        <f t="shared" si="5"/>
        <v>0</v>
      </c>
      <c r="P2000" s="137"/>
      <c r="Q2000" s="90"/>
      <c r="R2000" s="99" t="str">
        <f t="shared" si="8"/>
        <v>#REF!</v>
      </c>
      <c r="S2000" s="99">
        <f>IF(AND(D2000&lt;='Product Ratings'!$I$5,D2000&gt;='Product Ratings'!$H$5),'Product Ratings'!$F$5,IF(AND(D2000&lt;='Product Ratings'!$I$6,D2000&gt;='Product Ratings'!$H$6),'Product Ratings'!$F$6,IF(AND(D2000&lt;='Product Ratings'!$I$7,I2000&gt;='Product Ratings'!$H$7),'Product Ratings'!$F$7,IF(AND(D2000&lt;='Product Ratings'!$I$8,D2000&gt;='Product Ratings'!$H$8),'Product Ratings'!$F$8,IF(D2000&gt;='Product Ratings'!$H$9,'Product Ratings'!$F$9)))))</f>
        <v>1</v>
      </c>
      <c r="T2000" s="99" t="b">
        <f>IF(AND(O2000&lt;='Product Ratings'!$M$5,O2000&gt;='Product Ratings'!$L$5),'Product Ratings'!$J$5,IF(AND(O2000&lt;='Product Ratings'!$M$6,O2000&gt;='Product Ratings'!$L$6),'Product Ratings'!$J$6,IF(AND(O2000&lt;='Product Ratings'!$M$7,O2000&gt;='Product Ratings'!$L$7),'Product Ratings'!$J$7,IF(AND(O2000&lt;='Product Ratings'!$M$8,O2000&gt;='Product Ratings'!$L$8),'Product Ratings'!$J$8,IF(O2000&gt;='Product Ratings'!$L$9,'Product Ratings'!$J$9)))))</f>
        <v>0</v>
      </c>
      <c r="U2000" s="99" t="b">
        <f>IF(AND(N2000&lt;='Product Ratings'!$R$5,N2000&gt;='Product Ratings'!$Q$5),'Product Ratings'!$O$5,IF(AND(N2000&lt;='Product Ratings'!$R$6,N2000&gt;='Product Ratings'!$Q$6),'Product Ratings'!$O$6,IF(AND(N2000&lt;='Product Ratings'!$R$7,N2000&gt;='Product Ratings'!$Q$7),'Product Ratings'!$O$7,IF(AND(N2000&lt;='Product Ratings'!$R$8,N2000&gt;='Product Ratings'!$Q$8),'Product Ratings'!$O$8,IF(N2000&gt;='Product Ratings'!$Q$9,'Product Ratings'!$O$9)))))</f>
        <v>0</v>
      </c>
      <c r="V2000" s="99" t="b">
        <f>IF(AND(P2000&lt;='Product Ratings'!$V$5,P2000&gt;='Product Ratings'!$U$5),'Product Ratings'!$S$5,IF(AND(P2000&lt;='Product Ratings'!$V$6,P2000&gt;='Product Ratings'!$U$6),'Product Ratings'!$S$6,IF(AND(P2000&lt;='Product Ratings'!$V$7,P2000&gt;='Product Ratings'!$U$7),'Product Ratings'!$S$7,IF(AND(P2000&lt;='Product Ratings'!$V$8,P2000&gt;='Product Ratings'!$U$8),'Product Ratings'!$S$8,IF(P2000&gt;='Product Ratings'!$U$9,'Product Ratings'!$S$9)))))</f>
        <v>0</v>
      </c>
      <c r="W2000" s="135" t="str">
        <f t="shared" si="6"/>
        <v>#REF!</v>
      </c>
      <c r="X2000" s="90"/>
      <c r="Y2000" s="90"/>
      <c r="Z2000" s="90"/>
      <c r="AA2000" s="90"/>
      <c r="AB2000" s="90"/>
    </row>
    <row r="2001" ht="12.75" customHeight="1">
      <c r="A2001" s="87"/>
      <c r="B2001" s="90"/>
      <c r="C2001" s="90"/>
      <c r="D2001" s="126">
        <v>3.0</v>
      </c>
      <c r="E2001" s="127">
        <v>543.91</v>
      </c>
      <c r="F2001" s="123"/>
      <c r="G2001" s="129">
        <f t="shared" si="1"/>
        <v>543.91</v>
      </c>
      <c r="H2001" s="130">
        <f t="shared" si="2"/>
        <v>1</v>
      </c>
      <c r="I2001" s="131">
        <v>44549.0</v>
      </c>
      <c r="J2001" s="132">
        <v>44585.0</v>
      </c>
      <c r="K2001" s="123"/>
      <c r="L2001" s="90"/>
      <c r="M2001" s="133">
        <f t="shared" si="3"/>
        <v>181.3033333</v>
      </c>
      <c r="N2001" s="99"/>
      <c r="O2001" s="133">
        <f t="shared" si="5"/>
        <v>0</v>
      </c>
      <c r="P2001" s="137"/>
      <c r="Q2001" s="90"/>
      <c r="R2001" s="99" t="str">
        <f t="shared" si="8"/>
        <v>#REF!</v>
      </c>
      <c r="S2001" s="99">
        <f>IF(AND(D2001&lt;='Product Ratings'!$I$5,D2001&gt;='Product Ratings'!$H$5),'Product Ratings'!$F$5,IF(AND(D2001&lt;='Product Ratings'!$I$6,D2001&gt;='Product Ratings'!$H$6),'Product Ratings'!$F$6,IF(AND(D2001&lt;='Product Ratings'!$I$7,I2001&gt;='Product Ratings'!$H$7),'Product Ratings'!$F$7,IF(AND(D2001&lt;='Product Ratings'!$I$8,D2001&gt;='Product Ratings'!$H$8),'Product Ratings'!$F$8,IF(D2001&gt;='Product Ratings'!$H$9,'Product Ratings'!$F$9)))))</f>
        <v>1</v>
      </c>
      <c r="T2001" s="99" t="b">
        <f>IF(AND(O2001&lt;='Product Ratings'!$M$5,O2001&gt;='Product Ratings'!$L$5),'Product Ratings'!$J$5,IF(AND(O2001&lt;='Product Ratings'!$M$6,O2001&gt;='Product Ratings'!$L$6),'Product Ratings'!$J$6,IF(AND(O2001&lt;='Product Ratings'!$M$7,O2001&gt;='Product Ratings'!$L$7),'Product Ratings'!$J$7,IF(AND(O2001&lt;='Product Ratings'!$M$8,O2001&gt;='Product Ratings'!$L$8),'Product Ratings'!$J$8,IF(O2001&gt;='Product Ratings'!$L$9,'Product Ratings'!$J$9)))))</f>
        <v>0</v>
      </c>
      <c r="U2001" s="99" t="b">
        <f>IF(AND(N2001&lt;='Product Ratings'!$R$5,N2001&gt;='Product Ratings'!$Q$5),'Product Ratings'!$O$5,IF(AND(N2001&lt;='Product Ratings'!$R$6,N2001&gt;='Product Ratings'!$Q$6),'Product Ratings'!$O$6,IF(AND(N2001&lt;='Product Ratings'!$R$7,N2001&gt;='Product Ratings'!$Q$7),'Product Ratings'!$O$7,IF(AND(N2001&lt;='Product Ratings'!$R$8,N2001&gt;='Product Ratings'!$Q$8),'Product Ratings'!$O$8,IF(N2001&gt;='Product Ratings'!$Q$9,'Product Ratings'!$O$9)))))</f>
        <v>0</v>
      </c>
      <c r="V2001" s="99" t="b">
        <f>IF(AND(P2001&lt;='Product Ratings'!$V$5,P2001&gt;='Product Ratings'!$U$5),'Product Ratings'!$S$5,IF(AND(P2001&lt;='Product Ratings'!$V$6,P2001&gt;='Product Ratings'!$U$6),'Product Ratings'!$S$6,IF(AND(P2001&lt;='Product Ratings'!$V$7,P2001&gt;='Product Ratings'!$U$7),'Product Ratings'!$S$7,IF(AND(P2001&lt;='Product Ratings'!$V$8,P2001&gt;='Product Ratings'!$U$8),'Product Ratings'!$S$8,IF(P2001&gt;='Product Ratings'!$U$9,'Product Ratings'!$S$9)))))</f>
        <v>0</v>
      </c>
      <c r="W2001" s="135" t="str">
        <f t="shared" si="6"/>
        <v>#REF!</v>
      </c>
      <c r="X2001" s="90"/>
      <c r="Y2001" s="90"/>
      <c r="Z2001" s="90"/>
      <c r="AA2001" s="90"/>
      <c r="AB2001" s="90"/>
    </row>
    <row r="2002" ht="12.75" customHeight="1">
      <c r="A2002" s="87"/>
      <c r="B2002" s="90"/>
      <c r="C2002" s="90"/>
      <c r="D2002" s="126">
        <v>4.0</v>
      </c>
      <c r="E2002" s="127">
        <v>120.87</v>
      </c>
      <c r="F2002" s="123"/>
      <c r="G2002" s="129">
        <f t="shared" si="1"/>
        <v>120.87</v>
      </c>
      <c r="H2002" s="130">
        <f t="shared" si="2"/>
        <v>1</v>
      </c>
      <c r="I2002" s="131">
        <v>44550.0</v>
      </c>
      <c r="J2002" s="132">
        <v>44586.0</v>
      </c>
      <c r="K2002" s="123"/>
      <c r="L2002" s="90"/>
      <c r="M2002" s="133">
        <f t="shared" si="3"/>
        <v>30.2175</v>
      </c>
      <c r="N2002" s="99"/>
      <c r="O2002" s="133">
        <f t="shared" si="5"/>
        <v>0</v>
      </c>
      <c r="P2002" s="137"/>
      <c r="Q2002" s="90"/>
      <c r="R2002" s="99" t="str">
        <f t="shared" si="8"/>
        <v>#REF!</v>
      </c>
      <c r="S2002" s="99">
        <f>IF(AND(D2002&lt;='Product Ratings'!$I$5,D2002&gt;='Product Ratings'!$H$5),'Product Ratings'!$F$5,IF(AND(D2002&lt;='Product Ratings'!$I$6,D2002&gt;='Product Ratings'!$H$6),'Product Ratings'!$F$6,IF(AND(D2002&lt;='Product Ratings'!$I$7,I2002&gt;='Product Ratings'!$H$7),'Product Ratings'!$F$7,IF(AND(D2002&lt;='Product Ratings'!$I$8,D2002&gt;='Product Ratings'!$H$8),'Product Ratings'!$F$8,IF(D2002&gt;='Product Ratings'!$H$9,'Product Ratings'!$F$9)))))</f>
        <v>1</v>
      </c>
      <c r="T2002" s="99" t="b">
        <f>IF(AND(O2002&lt;='Product Ratings'!$M$5,O2002&gt;='Product Ratings'!$L$5),'Product Ratings'!$J$5,IF(AND(O2002&lt;='Product Ratings'!$M$6,O2002&gt;='Product Ratings'!$L$6),'Product Ratings'!$J$6,IF(AND(O2002&lt;='Product Ratings'!$M$7,O2002&gt;='Product Ratings'!$L$7),'Product Ratings'!$J$7,IF(AND(O2002&lt;='Product Ratings'!$M$8,O2002&gt;='Product Ratings'!$L$8),'Product Ratings'!$J$8,IF(O2002&gt;='Product Ratings'!$L$9,'Product Ratings'!$J$9)))))</f>
        <v>0</v>
      </c>
      <c r="U2002" s="99" t="b">
        <f>IF(AND(N2002&lt;='Product Ratings'!$R$5,N2002&gt;='Product Ratings'!$Q$5),'Product Ratings'!$O$5,IF(AND(N2002&lt;='Product Ratings'!$R$6,N2002&gt;='Product Ratings'!$Q$6),'Product Ratings'!$O$6,IF(AND(N2002&lt;='Product Ratings'!$R$7,N2002&gt;='Product Ratings'!$Q$7),'Product Ratings'!$O$7,IF(AND(N2002&lt;='Product Ratings'!$R$8,N2002&gt;='Product Ratings'!$Q$8),'Product Ratings'!$O$8,IF(N2002&gt;='Product Ratings'!$Q$9,'Product Ratings'!$O$9)))))</f>
        <v>0</v>
      </c>
      <c r="V2002" s="99" t="b">
        <f>IF(AND(P2002&lt;='Product Ratings'!$V$5,P2002&gt;='Product Ratings'!$U$5),'Product Ratings'!$S$5,IF(AND(P2002&lt;='Product Ratings'!$V$6,P2002&gt;='Product Ratings'!$U$6),'Product Ratings'!$S$6,IF(AND(P2002&lt;='Product Ratings'!$V$7,P2002&gt;='Product Ratings'!$U$7),'Product Ratings'!$S$7,IF(AND(P2002&lt;='Product Ratings'!$V$8,P2002&gt;='Product Ratings'!$U$8),'Product Ratings'!$S$8,IF(P2002&gt;='Product Ratings'!$U$9,'Product Ratings'!$S$9)))))</f>
        <v>0</v>
      </c>
      <c r="W2002" s="135" t="str">
        <f t="shared" si="6"/>
        <v>#REF!</v>
      </c>
      <c r="X2002" s="90"/>
      <c r="Y2002" s="90"/>
      <c r="Z2002" s="90"/>
      <c r="AA2002" s="90"/>
      <c r="AB2002" s="90"/>
    </row>
    <row r="2003" ht="12.75" customHeight="1">
      <c r="A2003" s="87"/>
      <c r="B2003" s="90"/>
      <c r="C2003" s="90"/>
      <c r="D2003" s="126">
        <v>5.0</v>
      </c>
      <c r="E2003" s="127">
        <v>68.32</v>
      </c>
      <c r="F2003" s="123"/>
      <c r="G2003" s="129">
        <f t="shared" si="1"/>
        <v>68.32</v>
      </c>
      <c r="H2003" s="130">
        <f t="shared" si="2"/>
        <v>1</v>
      </c>
      <c r="I2003" s="131">
        <v>44551.0</v>
      </c>
      <c r="J2003" s="132">
        <v>44587.0</v>
      </c>
      <c r="K2003" s="123"/>
      <c r="L2003" s="90"/>
      <c r="M2003" s="133">
        <f t="shared" si="3"/>
        <v>13.664</v>
      </c>
      <c r="N2003" s="99"/>
      <c r="O2003" s="133">
        <f t="shared" si="5"/>
        <v>0</v>
      </c>
      <c r="P2003" s="137"/>
      <c r="Q2003" s="90"/>
      <c r="R2003" s="99" t="str">
        <f t="shared" si="8"/>
        <v>#REF!</v>
      </c>
      <c r="S2003" s="99">
        <f>IF(AND(D2003&lt;='Product Ratings'!$I$5,D2003&gt;='Product Ratings'!$H$5),'Product Ratings'!$F$5,IF(AND(D2003&lt;='Product Ratings'!$I$6,D2003&gt;='Product Ratings'!$H$6),'Product Ratings'!$F$6,IF(AND(D2003&lt;='Product Ratings'!$I$7,I2003&gt;='Product Ratings'!$H$7),'Product Ratings'!$F$7,IF(AND(D2003&lt;='Product Ratings'!$I$8,D2003&gt;='Product Ratings'!$H$8),'Product Ratings'!$F$8,IF(D2003&gt;='Product Ratings'!$H$9,'Product Ratings'!$F$9)))))</f>
        <v>1</v>
      </c>
      <c r="T2003" s="99" t="b">
        <f>IF(AND(O2003&lt;='Product Ratings'!$M$5,O2003&gt;='Product Ratings'!$L$5),'Product Ratings'!$J$5,IF(AND(O2003&lt;='Product Ratings'!$M$6,O2003&gt;='Product Ratings'!$L$6),'Product Ratings'!$J$6,IF(AND(O2003&lt;='Product Ratings'!$M$7,O2003&gt;='Product Ratings'!$L$7),'Product Ratings'!$J$7,IF(AND(O2003&lt;='Product Ratings'!$M$8,O2003&gt;='Product Ratings'!$L$8),'Product Ratings'!$J$8,IF(O2003&gt;='Product Ratings'!$L$9,'Product Ratings'!$J$9)))))</f>
        <v>0</v>
      </c>
      <c r="U2003" s="99" t="b">
        <f>IF(AND(N2003&lt;='Product Ratings'!$R$5,N2003&gt;='Product Ratings'!$Q$5),'Product Ratings'!$O$5,IF(AND(N2003&lt;='Product Ratings'!$R$6,N2003&gt;='Product Ratings'!$Q$6),'Product Ratings'!$O$6,IF(AND(N2003&lt;='Product Ratings'!$R$7,N2003&gt;='Product Ratings'!$Q$7),'Product Ratings'!$O$7,IF(AND(N2003&lt;='Product Ratings'!$R$8,N2003&gt;='Product Ratings'!$Q$8),'Product Ratings'!$O$8,IF(N2003&gt;='Product Ratings'!$Q$9,'Product Ratings'!$O$9)))))</f>
        <v>0</v>
      </c>
      <c r="V2003" s="99" t="b">
        <f>IF(AND(P2003&lt;='Product Ratings'!$V$5,P2003&gt;='Product Ratings'!$U$5),'Product Ratings'!$S$5,IF(AND(P2003&lt;='Product Ratings'!$V$6,P2003&gt;='Product Ratings'!$U$6),'Product Ratings'!$S$6,IF(AND(P2003&lt;='Product Ratings'!$V$7,P2003&gt;='Product Ratings'!$U$7),'Product Ratings'!$S$7,IF(AND(P2003&lt;='Product Ratings'!$V$8,P2003&gt;='Product Ratings'!$U$8),'Product Ratings'!$S$8,IF(P2003&gt;='Product Ratings'!$U$9,'Product Ratings'!$S$9)))))</f>
        <v>0</v>
      </c>
      <c r="W2003" s="135" t="str">
        <f t="shared" si="6"/>
        <v>#REF!</v>
      </c>
      <c r="X2003" s="90"/>
      <c r="Y2003" s="90"/>
      <c r="Z2003" s="90"/>
      <c r="AA2003" s="90"/>
      <c r="AB2003" s="90"/>
    </row>
    <row r="2004" ht="12.75" customHeight="1">
      <c r="A2004" s="87"/>
      <c r="B2004" s="90"/>
      <c r="C2004" s="90"/>
      <c r="D2004" s="126">
        <v>6.0</v>
      </c>
      <c r="E2004" s="127">
        <v>353.57</v>
      </c>
      <c r="F2004" s="123"/>
      <c r="G2004" s="129">
        <f t="shared" si="1"/>
        <v>353.57</v>
      </c>
      <c r="H2004" s="130">
        <f t="shared" si="2"/>
        <v>1</v>
      </c>
      <c r="I2004" s="131">
        <v>44552.0</v>
      </c>
      <c r="J2004" s="132">
        <v>44588.0</v>
      </c>
      <c r="K2004" s="123"/>
      <c r="L2004" s="90"/>
      <c r="M2004" s="133">
        <f t="shared" si="3"/>
        <v>58.92833333</v>
      </c>
      <c r="N2004" s="99"/>
      <c r="O2004" s="133">
        <f t="shared" si="5"/>
        <v>0</v>
      </c>
      <c r="P2004" s="137"/>
      <c r="Q2004" s="90"/>
      <c r="R2004" s="99" t="str">
        <f t="shared" si="8"/>
        <v>#REF!</v>
      </c>
      <c r="S2004" s="99">
        <f>IF(AND(D2004&lt;='Product Ratings'!$I$5,D2004&gt;='Product Ratings'!$H$5),'Product Ratings'!$F$5,IF(AND(D2004&lt;='Product Ratings'!$I$6,D2004&gt;='Product Ratings'!$H$6),'Product Ratings'!$F$6,IF(AND(D2004&lt;='Product Ratings'!$I$7,I2004&gt;='Product Ratings'!$H$7),'Product Ratings'!$F$7,IF(AND(D2004&lt;='Product Ratings'!$I$8,D2004&gt;='Product Ratings'!$H$8),'Product Ratings'!$F$8,IF(D2004&gt;='Product Ratings'!$H$9,'Product Ratings'!$F$9)))))</f>
        <v>2</v>
      </c>
      <c r="T2004" s="99" t="b">
        <f>IF(AND(O2004&lt;='Product Ratings'!$M$5,O2004&gt;='Product Ratings'!$L$5),'Product Ratings'!$J$5,IF(AND(O2004&lt;='Product Ratings'!$M$6,O2004&gt;='Product Ratings'!$L$6),'Product Ratings'!$J$6,IF(AND(O2004&lt;='Product Ratings'!$M$7,O2004&gt;='Product Ratings'!$L$7),'Product Ratings'!$J$7,IF(AND(O2004&lt;='Product Ratings'!$M$8,O2004&gt;='Product Ratings'!$L$8),'Product Ratings'!$J$8,IF(O2004&gt;='Product Ratings'!$L$9,'Product Ratings'!$J$9)))))</f>
        <v>0</v>
      </c>
      <c r="U2004" s="99" t="b">
        <f>IF(AND(N2004&lt;='Product Ratings'!$R$5,N2004&gt;='Product Ratings'!$Q$5),'Product Ratings'!$O$5,IF(AND(N2004&lt;='Product Ratings'!$R$6,N2004&gt;='Product Ratings'!$Q$6),'Product Ratings'!$O$6,IF(AND(N2004&lt;='Product Ratings'!$R$7,N2004&gt;='Product Ratings'!$Q$7),'Product Ratings'!$O$7,IF(AND(N2004&lt;='Product Ratings'!$R$8,N2004&gt;='Product Ratings'!$Q$8),'Product Ratings'!$O$8,IF(N2004&gt;='Product Ratings'!$Q$9,'Product Ratings'!$O$9)))))</f>
        <v>0</v>
      </c>
      <c r="V2004" s="99" t="b">
        <f>IF(AND(P2004&lt;='Product Ratings'!$V$5,P2004&gt;='Product Ratings'!$U$5),'Product Ratings'!$S$5,IF(AND(P2004&lt;='Product Ratings'!$V$6,P2004&gt;='Product Ratings'!$U$6),'Product Ratings'!$S$6,IF(AND(P2004&lt;='Product Ratings'!$V$7,P2004&gt;='Product Ratings'!$U$7),'Product Ratings'!$S$7,IF(AND(P2004&lt;='Product Ratings'!$V$8,P2004&gt;='Product Ratings'!$U$8),'Product Ratings'!$S$8,IF(P2004&gt;='Product Ratings'!$U$9,'Product Ratings'!$S$9)))))</f>
        <v>0</v>
      </c>
      <c r="W2004" s="135" t="str">
        <f t="shared" si="6"/>
        <v>#REF!</v>
      </c>
      <c r="X2004" s="90"/>
      <c r="Y2004" s="90"/>
      <c r="Z2004" s="90"/>
      <c r="AA2004" s="90"/>
      <c r="AB2004" s="90"/>
    </row>
    <row r="2005" ht="12.75" customHeight="1">
      <c r="A2005" s="87"/>
      <c r="B2005" s="90"/>
      <c r="C2005" s="90"/>
      <c r="D2005" s="126">
        <v>1.0</v>
      </c>
      <c r="E2005" s="127">
        <v>198.37</v>
      </c>
      <c r="F2005" s="123"/>
      <c r="G2005" s="129">
        <f t="shared" si="1"/>
        <v>198.37</v>
      </c>
      <c r="H2005" s="130">
        <f t="shared" si="2"/>
        <v>1</v>
      </c>
      <c r="I2005" s="131">
        <v>44553.0</v>
      </c>
      <c r="J2005" s="132">
        <v>44589.0</v>
      </c>
      <c r="K2005" s="123"/>
      <c r="L2005" s="90"/>
      <c r="M2005" s="133">
        <f t="shared" si="3"/>
        <v>198.37</v>
      </c>
      <c r="N2005" s="99"/>
      <c r="O2005" s="133">
        <f t="shared" si="5"/>
        <v>0</v>
      </c>
      <c r="P2005" s="137"/>
      <c r="Q2005" s="90"/>
      <c r="R2005" s="99" t="str">
        <f t="shared" si="8"/>
        <v>#REF!</v>
      </c>
      <c r="S2005" s="99">
        <f>IF(AND(D2005&lt;='Product Ratings'!$I$5,D2005&gt;='Product Ratings'!$H$5),'Product Ratings'!$F$5,IF(AND(D2005&lt;='Product Ratings'!$I$6,D2005&gt;='Product Ratings'!$H$6),'Product Ratings'!$F$6,IF(AND(D2005&lt;='Product Ratings'!$I$7,I2005&gt;='Product Ratings'!$H$7),'Product Ratings'!$F$7,IF(AND(D2005&lt;='Product Ratings'!$I$8,D2005&gt;='Product Ratings'!$H$8),'Product Ratings'!$F$8,IF(D2005&gt;='Product Ratings'!$H$9,'Product Ratings'!$F$9)))))</f>
        <v>1</v>
      </c>
      <c r="T2005" s="99" t="b">
        <f>IF(AND(O2005&lt;='Product Ratings'!$M$5,O2005&gt;='Product Ratings'!$L$5),'Product Ratings'!$J$5,IF(AND(O2005&lt;='Product Ratings'!$M$6,O2005&gt;='Product Ratings'!$L$6),'Product Ratings'!$J$6,IF(AND(O2005&lt;='Product Ratings'!$M$7,O2005&gt;='Product Ratings'!$L$7),'Product Ratings'!$J$7,IF(AND(O2005&lt;='Product Ratings'!$M$8,O2005&gt;='Product Ratings'!$L$8),'Product Ratings'!$J$8,IF(O2005&gt;='Product Ratings'!$L$9,'Product Ratings'!$J$9)))))</f>
        <v>0</v>
      </c>
      <c r="U2005" s="99" t="b">
        <f>IF(AND(N2005&lt;='Product Ratings'!$R$5,N2005&gt;='Product Ratings'!$Q$5),'Product Ratings'!$O$5,IF(AND(N2005&lt;='Product Ratings'!$R$6,N2005&gt;='Product Ratings'!$Q$6),'Product Ratings'!$O$6,IF(AND(N2005&lt;='Product Ratings'!$R$7,N2005&gt;='Product Ratings'!$Q$7),'Product Ratings'!$O$7,IF(AND(N2005&lt;='Product Ratings'!$R$8,N2005&gt;='Product Ratings'!$Q$8),'Product Ratings'!$O$8,IF(N2005&gt;='Product Ratings'!$Q$9,'Product Ratings'!$O$9)))))</f>
        <v>0</v>
      </c>
      <c r="V2005" s="99" t="b">
        <f>IF(AND(P2005&lt;='Product Ratings'!$V$5,P2005&gt;='Product Ratings'!$U$5),'Product Ratings'!$S$5,IF(AND(P2005&lt;='Product Ratings'!$V$6,P2005&gt;='Product Ratings'!$U$6),'Product Ratings'!$S$6,IF(AND(P2005&lt;='Product Ratings'!$V$7,P2005&gt;='Product Ratings'!$U$7),'Product Ratings'!$S$7,IF(AND(P2005&lt;='Product Ratings'!$V$8,P2005&gt;='Product Ratings'!$U$8),'Product Ratings'!$S$8,IF(P2005&gt;='Product Ratings'!$U$9,'Product Ratings'!$S$9)))))</f>
        <v>0</v>
      </c>
      <c r="W2005" s="135" t="str">
        <f t="shared" si="6"/>
        <v>#REF!</v>
      </c>
      <c r="X2005" s="90"/>
      <c r="Y2005" s="90"/>
      <c r="Z2005" s="90"/>
      <c r="AA2005" s="90"/>
      <c r="AB2005" s="90"/>
    </row>
    <row r="2006" ht="12.75" customHeight="1">
      <c r="A2006" s="87"/>
      <c r="B2006" s="90"/>
      <c r="C2006" s="90"/>
      <c r="D2006" s="126">
        <v>2.0</v>
      </c>
      <c r="E2006" s="127">
        <v>51.3</v>
      </c>
      <c r="F2006" s="123"/>
      <c r="G2006" s="129">
        <f t="shared" si="1"/>
        <v>51.3</v>
      </c>
      <c r="H2006" s="130">
        <f t="shared" si="2"/>
        <v>1</v>
      </c>
      <c r="I2006" s="131">
        <v>44554.0</v>
      </c>
      <c r="J2006" s="132">
        <v>44590.0</v>
      </c>
      <c r="K2006" s="123"/>
      <c r="L2006" s="90"/>
      <c r="M2006" s="133">
        <f t="shared" si="3"/>
        <v>25.65</v>
      </c>
      <c r="N2006" s="99"/>
      <c r="O2006" s="133">
        <f t="shared" si="5"/>
        <v>0</v>
      </c>
      <c r="P2006" s="137"/>
      <c r="Q2006" s="90"/>
      <c r="R2006" s="99" t="str">
        <f t="shared" si="8"/>
        <v>#REF!</v>
      </c>
      <c r="S2006" s="99">
        <f>IF(AND(D2006&lt;='Product Ratings'!$I$5,D2006&gt;='Product Ratings'!$H$5),'Product Ratings'!$F$5,IF(AND(D2006&lt;='Product Ratings'!$I$6,D2006&gt;='Product Ratings'!$H$6),'Product Ratings'!$F$6,IF(AND(D2006&lt;='Product Ratings'!$I$7,I2006&gt;='Product Ratings'!$H$7),'Product Ratings'!$F$7,IF(AND(D2006&lt;='Product Ratings'!$I$8,D2006&gt;='Product Ratings'!$H$8),'Product Ratings'!$F$8,IF(D2006&gt;='Product Ratings'!$H$9,'Product Ratings'!$F$9)))))</f>
        <v>1</v>
      </c>
      <c r="T2006" s="99" t="b">
        <f>IF(AND(O2006&lt;='Product Ratings'!$M$5,O2006&gt;='Product Ratings'!$L$5),'Product Ratings'!$J$5,IF(AND(O2006&lt;='Product Ratings'!$M$6,O2006&gt;='Product Ratings'!$L$6),'Product Ratings'!$J$6,IF(AND(O2006&lt;='Product Ratings'!$M$7,O2006&gt;='Product Ratings'!$L$7),'Product Ratings'!$J$7,IF(AND(O2006&lt;='Product Ratings'!$M$8,O2006&gt;='Product Ratings'!$L$8),'Product Ratings'!$J$8,IF(O2006&gt;='Product Ratings'!$L$9,'Product Ratings'!$J$9)))))</f>
        <v>0</v>
      </c>
      <c r="U2006" s="99" t="b">
        <f>IF(AND(N2006&lt;='Product Ratings'!$R$5,N2006&gt;='Product Ratings'!$Q$5),'Product Ratings'!$O$5,IF(AND(N2006&lt;='Product Ratings'!$R$6,N2006&gt;='Product Ratings'!$Q$6),'Product Ratings'!$O$6,IF(AND(N2006&lt;='Product Ratings'!$R$7,N2006&gt;='Product Ratings'!$Q$7),'Product Ratings'!$O$7,IF(AND(N2006&lt;='Product Ratings'!$R$8,N2006&gt;='Product Ratings'!$Q$8),'Product Ratings'!$O$8,IF(N2006&gt;='Product Ratings'!$Q$9,'Product Ratings'!$O$9)))))</f>
        <v>0</v>
      </c>
      <c r="V2006" s="99" t="b">
        <f>IF(AND(P2006&lt;='Product Ratings'!$V$5,P2006&gt;='Product Ratings'!$U$5),'Product Ratings'!$S$5,IF(AND(P2006&lt;='Product Ratings'!$V$6,P2006&gt;='Product Ratings'!$U$6),'Product Ratings'!$S$6,IF(AND(P2006&lt;='Product Ratings'!$V$7,P2006&gt;='Product Ratings'!$U$7),'Product Ratings'!$S$7,IF(AND(P2006&lt;='Product Ratings'!$V$8,P2006&gt;='Product Ratings'!$U$8),'Product Ratings'!$S$8,IF(P2006&gt;='Product Ratings'!$U$9,'Product Ratings'!$S$9)))))</f>
        <v>0</v>
      </c>
      <c r="W2006" s="135" t="str">
        <f t="shared" si="6"/>
        <v>#REF!</v>
      </c>
      <c r="X2006" s="90"/>
      <c r="Y2006" s="90"/>
      <c r="Z2006" s="90"/>
      <c r="AA2006" s="90"/>
      <c r="AB2006" s="90"/>
    </row>
    <row r="2007" ht="12.75" customHeight="1">
      <c r="A2007" s="87"/>
      <c r="B2007" s="90"/>
      <c r="C2007" s="90"/>
      <c r="D2007" s="126">
        <v>3.0</v>
      </c>
      <c r="E2007" s="127">
        <v>17.0</v>
      </c>
      <c r="F2007" s="123"/>
      <c r="G2007" s="129">
        <f t="shared" si="1"/>
        <v>17</v>
      </c>
      <c r="H2007" s="130">
        <f t="shared" si="2"/>
        <v>1</v>
      </c>
      <c r="I2007" s="131">
        <v>44555.0</v>
      </c>
      <c r="J2007" s="132">
        <v>44591.0</v>
      </c>
      <c r="K2007" s="123"/>
      <c r="L2007" s="90"/>
      <c r="M2007" s="133">
        <f t="shared" si="3"/>
        <v>5.666666667</v>
      </c>
      <c r="N2007" s="99"/>
      <c r="O2007" s="133">
        <f t="shared" si="5"/>
        <v>0</v>
      </c>
      <c r="P2007" s="137"/>
      <c r="Q2007" s="90"/>
      <c r="R2007" s="99" t="str">
        <f t="shared" si="8"/>
        <v>#REF!</v>
      </c>
      <c r="S2007" s="99">
        <f>IF(AND(D2007&lt;='Product Ratings'!$I$5,D2007&gt;='Product Ratings'!$H$5),'Product Ratings'!$F$5,IF(AND(D2007&lt;='Product Ratings'!$I$6,D2007&gt;='Product Ratings'!$H$6),'Product Ratings'!$F$6,IF(AND(D2007&lt;='Product Ratings'!$I$7,I2007&gt;='Product Ratings'!$H$7),'Product Ratings'!$F$7,IF(AND(D2007&lt;='Product Ratings'!$I$8,D2007&gt;='Product Ratings'!$H$8),'Product Ratings'!$F$8,IF(D2007&gt;='Product Ratings'!$H$9,'Product Ratings'!$F$9)))))</f>
        <v>1</v>
      </c>
      <c r="T2007" s="99" t="b">
        <f>IF(AND(O2007&lt;='Product Ratings'!$M$5,O2007&gt;='Product Ratings'!$L$5),'Product Ratings'!$J$5,IF(AND(O2007&lt;='Product Ratings'!$M$6,O2007&gt;='Product Ratings'!$L$6),'Product Ratings'!$J$6,IF(AND(O2007&lt;='Product Ratings'!$M$7,O2007&gt;='Product Ratings'!$L$7),'Product Ratings'!$J$7,IF(AND(O2007&lt;='Product Ratings'!$M$8,O2007&gt;='Product Ratings'!$L$8),'Product Ratings'!$J$8,IF(O2007&gt;='Product Ratings'!$L$9,'Product Ratings'!$J$9)))))</f>
        <v>0</v>
      </c>
      <c r="U2007" s="99" t="b">
        <f>IF(AND(N2007&lt;='Product Ratings'!$R$5,N2007&gt;='Product Ratings'!$Q$5),'Product Ratings'!$O$5,IF(AND(N2007&lt;='Product Ratings'!$R$6,N2007&gt;='Product Ratings'!$Q$6),'Product Ratings'!$O$6,IF(AND(N2007&lt;='Product Ratings'!$R$7,N2007&gt;='Product Ratings'!$Q$7),'Product Ratings'!$O$7,IF(AND(N2007&lt;='Product Ratings'!$R$8,N2007&gt;='Product Ratings'!$Q$8),'Product Ratings'!$O$8,IF(N2007&gt;='Product Ratings'!$Q$9,'Product Ratings'!$O$9)))))</f>
        <v>0</v>
      </c>
      <c r="V2007" s="99" t="b">
        <f>IF(AND(P2007&lt;='Product Ratings'!$V$5,P2007&gt;='Product Ratings'!$U$5),'Product Ratings'!$S$5,IF(AND(P2007&lt;='Product Ratings'!$V$6,P2007&gt;='Product Ratings'!$U$6),'Product Ratings'!$S$6,IF(AND(P2007&lt;='Product Ratings'!$V$7,P2007&gt;='Product Ratings'!$U$7),'Product Ratings'!$S$7,IF(AND(P2007&lt;='Product Ratings'!$V$8,P2007&gt;='Product Ratings'!$U$8),'Product Ratings'!$S$8,IF(P2007&gt;='Product Ratings'!$U$9,'Product Ratings'!$S$9)))))</f>
        <v>0</v>
      </c>
      <c r="W2007" s="135" t="str">
        <f t="shared" si="6"/>
        <v>#REF!</v>
      </c>
      <c r="X2007" s="90"/>
      <c r="Y2007" s="90"/>
      <c r="Z2007" s="90"/>
      <c r="AA2007" s="90"/>
      <c r="AB2007" s="90"/>
    </row>
    <row r="2008" ht="12.75" customHeight="1">
      <c r="A2008" s="87"/>
      <c r="B2008" s="90"/>
      <c r="C2008" s="90"/>
      <c r="D2008" s="126">
        <v>4.0</v>
      </c>
      <c r="E2008" s="127">
        <v>185.83</v>
      </c>
      <c r="F2008" s="123"/>
      <c r="G2008" s="129">
        <f t="shared" si="1"/>
        <v>185.83</v>
      </c>
      <c r="H2008" s="130">
        <f t="shared" si="2"/>
        <v>1</v>
      </c>
      <c r="I2008" s="131">
        <v>44556.0</v>
      </c>
      <c r="J2008" s="132">
        <v>44592.0</v>
      </c>
      <c r="K2008" s="123"/>
      <c r="L2008" s="90"/>
      <c r="M2008" s="133">
        <f t="shared" si="3"/>
        <v>46.4575</v>
      </c>
      <c r="N2008" s="99"/>
      <c r="O2008" s="133">
        <f t="shared" si="5"/>
        <v>0</v>
      </c>
      <c r="P2008" s="137"/>
      <c r="Q2008" s="90"/>
      <c r="R2008" s="99" t="str">
        <f t="shared" si="8"/>
        <v>#REF!</v>
      </c>
      <c r="S2008" s="99">
        <f>IF(AND(D2008&lt;='Product Ratings'!$I$5,D2008&gt;='Product Ratings'!$H$5),'Product Ratings'!$F$5,IF(AND(D2008&lt;='Product Ratings'!$I$6,D2008&gt;='Product Ratings'!$H$6),'Product Ratings'!$F$6,IF(AND(D2008&lt;='Product Ratings'!$I$7,I2008&gt;='Product Ratings'!$H$7),'Product Ratings'!$F$7,IF(AND(D2008&lt;='Product Ratings'!$I$8,D2008&gt;='Product Ratings'!$H$8),'Product Ratings'!$F$8,IF(D2008&gt;='Product Ratings'!$H$9,'Product Ratings'!$F$9)))))</f>
        <v>1</v>
      </c>
      <c r="T2008" s="99" t="b">
        <f>IF(AND(O2008&lt;='Product Ratings'!$M$5,O2008&gt;='Product Ratings'!$L$5),'Product Ratings'!$J$5,IF(AND(O2008&lt;='Product Ratings'!$M$6,O2008&gt;='Product Ratings'!$L$6),'Product Ratings'!$J$6,IF(AND(O2008&lt;='Product Ratings'!$M$7,O2008&gt;='Product Ratings'!$L$7),'Product Ratings'!$J$7,IF(AND(O2008&lt;='Product Ratings'!$M$8,O2008&gt;='Product Ratings'!$L$8),'Product Ratings'!$J$8,IF(O2008&gt;='Product Ratings'!$L$9,'Product Ratings'!$J$9)))))</f>
        <v>0</v>
      </c>
      <c r="U2008" s="99" t="b">
        <f>IF(AND(N2008&lt;='Product Ratings'!$R$5,N2008&gt;='Product Ratings'!$Q$5),'Product Ratings'!$O$5,IF(AND(N2008&lt;='Product Ratings'!$R$6,N2008&gt;='Product Ratings'!$Q$6),'Product Ratings'!$O$6,IF(AND(N2008&lt;='Product Ratings'!$R$7,N2008&gt;='Product Ratings'!$Q$7),'Product Ratings'!$O$7,IF(AND(N2008&lt;='Product Ratings'!$R$8,N2008&gt;='Product Ratings'!$Q$8),'Product Ratings'!$O$8,IF(N2008&gt;='Product Ratings'!$Q$9,'Product Ratings'!$O$9)))))</f>
        <v>0</v>
      </c>
      <c r="V2008" s="99" t="b">
        <f>IF(AND(P2008&lt;='Product Ratings'!$V$5,P2008&gt;='Product Ratings'!$U$5),'Product Ratings'!$S$5,IF(AND(P2008&lt;='Product Ratings'!$V$6,P2008&gt;='Product Ratings'!$U$6),'Product Ratings'!$S$6,IF(AND(P2008&lt;='Product Ratings'!$V$7,P2008&gt;='Product Ratings'!$U$7),'Product Ratings'!$S$7,IF(AND(P2008&lt;='Product Ratings'!$V$8,P2008&gt;='Product Ratings'!$U$8),'Product Ratings'!$S$8,IF(P2008&gt;='Product Ratings'!$U$9,'Product Ratings'!$S$9)))))</f>
        <v>0</v>
      </c>
      <c r="W2008" s="135" t="str">
        <f t="shared" si="6"/>
        <v>#REF!</v>
      </c>
      <c r="X2008" s="90"/>
      <c r="Y2008" s="90"/>
      <c r="Z2008" s="90"/>
      <c r="AA2008" s="90"/>
      <c r="AB2008" s="90"/>
    </row>
    <row r="2009" ht="12.75" customHeight="1">
      <c r="A2009" s="87"/>
      <c r="B2009" s="90"/>
      <c r="C2009" s="90"/>
      <c r="D2009" s="126">
        <v>5.0</v>
      </c>
      <c r="E2009" s="127">
        <v>304.89</v>
      </c>
      <c r="F2009" s="123"/>
      <c r="G2009" s="129">
        <f t="shared" si="1"/>
        <v>304.89</v>
      </c>
      <c r="H2009" s="130">
        <f t="shared" si="2"/>
        <v>1</v>
      </c>
      <c r="I2009" s="131">
        <v>44557.0</v>
      </c>
      <c r="J2009" s="132">
        <v>44593.0</v>
      </c>
      <c r="K2009" s="123"/>
      <c r="L2009" s="90"/>
      <c r="M2009" s="133">
        <f t="shared" si="3"/>
        <v>60.978</v>
      </c>
      <c r="N2009" s="99"/>
      <c r="O2009" s="133">
        <f t="shared" si="5"/>
        <v>0</v>
      </c>
      <c r="P2009" s="137"/>
      <c r="Q2009" s="90"/>
      <c r="R2009" s="99" t="str">
        <f t="shared" si="8"/>
        <v>#REF!</v>
      </c>
      <c r="S2009" s="99">
        <f>IF(AND(D2009&lt;='Product Ratings'!$I$5,D2009&gt;='Product Ratings'!$H$5),'Product Ratings'!$F$5,IF(AND(D2009&lt;='Product Ratings'!$I$6,D2009&gt;='Product Ratings'!$H$6),'Product Ratings'!$F$6,IF(AND(D2009&lt;='Product Ratings'!$I$7,I2009&gt;='Product Ratings'!$H$7),'Product Ratings'!$F$7,IF(AND(D2009&lt;='Product Ratings'!$I$8,D2009&gt;='Product Ratings'!$H$8),'Product Ratings'!$F$8,IF(D2009&gt;='Product Ratings'!$H$9,'Product Ratings'!$F$9)))))</f>
        <v>1</v>
      </c>
      <c r="T2009" s="99" t="b">
        <f>IF(AND(O2009&lt;='Product Ratings'!$M$5,O2009&gt;='Product Ratings'!$L$5),'Product Ratings'!$J$5,IF(AND(O2009&lt;='Product Ratings'!$M$6,O2009&gt;='Product Ratings'!$L$6),'Product Ratings'!$J$6,IF(AND(O2009&lt;='Product Ratings'!$M$7,O2009&gt;='Product Ratings'!$L$7),'Product Ratings'!$J$7,IF(AND(O2009&lt;='Product Ratings'!$M$8,O2009&gt;='Product Ratings'!$L$8),'Product Ratings'!$J$8,IF(O2009&gt;='Product Ratings'!$L$9,'Product Ratings'!$J$9)))))</f>
        <v>0</v>
      </c>
      <c r="U2009" s="99" t="b">
        <f>IF(AND(N2009&lt;='Product Ratings'!$R$5,N2009&gt;='Product Ratings'!$Q$5),'Product Ratings'!$O$5,IF(AND(N2009&lt;='Product Ratings'!$R$6,N2009&gt;='Product Ratings'!$Q$6),'Product Ratings'!$O$6,IF(AND(N2009&lt;='Product Ratings'!$R$7,N2009&gt;='Product Ratings'!$Q$7),'Product Ratings'!$O$7,IF(AND(N2009&lt;='Product Ratings'!$R$8,N2009&gt;='Product Ratings'!$Q$8),'Product Ratings'!$O$8,IF(N2009&gt;='Product Ratings'!$Q$9,'Product Ratings'!$O$9)))))</f>
        <v>0</v>
      </c>
      <c r="V2009" s="99" t="b">
        <f>IF(AND(P2009&lt;='Product Ratings'!$V$5,P2009&gt;='Product Ratings'!$U$5),'Product Ratings'!$S$5,IF(AND(P2009&lt;='Product Ratings'!$V$6,P2009&gt;='Product Ratings'!$U$6),'Product Ratings'!$S$6,IF(AND(P2009&lt;='Product Ratings'!$V$7,P2009&gt;='Product Ratings'!$U$7),'Product Ratings'!$S$7,IF(AND(P2009&lt;='Product Ratings'!$V$8,P2009&gt;='Product Ratings'!$U$8),'Product Ratings'!$S$8,IF(P2009&gt;='Product Ratings'!$U$9,'Product Ratings'!$S$9)))))</f>
        <v>0</v>
      </c>
      <c r="W2009" s="135" t="str">
        <f t="shared" si="6"/>
        <v>#REF!</v>
      </c>
      <c r="X2009" s="90"/>
      <c r="Y2009" s="90"/>
      <c r="Z2009" s="90"/>
      <c r="AA2009" s="90"/>
      <c r="AB2009" s="90"/>
    </row>
    <row r="2010" ht="12.75" customHeight="1">
      <c r="A2010" s="87"/>
      <c r="B2010" s="90"/>
      <c r="C2010" s="90"/>
      <c r="D2010" s="126">
        <v>6.0</v>
      </c>
      <c r="E2010" s="127">
        <v>32.35</v>
      </c>
      <c r="F2010" s="123"/>
      <c r="G2010" s="129">
        <f t="shared" si="1"/>
        <v>32.35</v>
      </c>
      <c r="H2010" s="130">
        <f t="shared" si="2"/>
        <v>1</v>
      </c>
      <c r="I2010" s="131">
        <v>44558.0</v>
      </c>
      <c r="J2010" s="132">
        <v>44594.0</v>
      </c>
      <c r="K2010" s="123"/>
      <c r="L2010" s="90"/>
      <c r="M2010" s="133">
        <f t="shared" si="3"/>
        <v>5.391666667</v>
      </c>
      <c r="N2010" s="99"/>
      <c r="O2010" s="133">
        <f t="shared" si="5"/>
        <v>0</v>
      </c>
      <c r="P2010" s="137"/>
      <c r="Q2010" s="90"/>
      <c r="R2010" s="99" t="str">
        <f t="shared" si="8"/>
        <v>#REF!</v>
      </c>
      <c r="S2010" s="99">
        <f>IF(AND(D2010&lt;='Product Ratings'!$I$5,D2010&gt;='Product Ratings'!$H$5),'Product Ratings'!$F$5,IF(AND(D2010&lt;='Product Ratings'!$I$6,D2010&gt;='Product Ratings'!$H$6),'Product Ratings'!$F$6,IF(AND(D2010&lt;='Product Ratings'!$I$7,I2010&gt;='Product Ratings'!$H$7),'Product Ratings'!$F$7,IF(AND(D2010&lt;='Product Ratings'!$I$8,D2010&gt;='Product Ratings'!$H$8),'Product Ratings'!$F$8,IF(D2010&gt;='Product Ratings'!$H$9,'Product Ratings'!$F$9)))))</f>
        <v>2</v>
      </c>
      <c r="T2010" s="99" t="b">
        <f>IF(AND(O2010&lt;='Product Ratings'!$M$5,O2010&gt;='Product Ratings'!$L$5),'Product Ratings'!$J$5,IF(AND(O2010&lt;='Product Ratings'!$M$6,O2010&gt;='Product Ratings'!$L$6),'Product Ratings'!$J$6,IF(AND(O2010&lt;='Product Ratings'!$M$7,O2010&gt;='Product Ratings'!$L$7),'Product Ratings'!$J$7,IF(AND(O2010&lt;='Product Ratings'!$M$8,O2010&gt;='Product Ratings'!$L$8),'Product Ratings'!$J$8,IF(O2010&gt;='Product Ratings'!$L$9,'Product Ratings'!$J$9)))))</f>
        <v>0</v>
      </c>
      <c r="U2010" s="99" t="b">
        <f>IF(AND(N2010&lt;='Product Ratings'!$R$5,N2010&gt;='Product Ratings'!$Q$5),'Product Ratings'!$O$5,IF(AND(N2010&lt;='Product Ratings'!$R$6,N2010&gt;='Product Ratings'!$Q$6),'Product Ratings'!$O$6,IF(AND(N2010&lt;='Product Ratings'!$R$7,N2010&gt;='Product Ratings'!$Q$7),'Product Ratings'!$O$7,IF(AND(N2010&lt;='Product Ratings'!$R$8,N2010&gt;='Product Ratings'!$Q$8),'Product Ratings'!$O$8,IF(N2010&gt;='Product Ratings'!$Q$9,'Product Ratings'!$O$9)))))</f>
        <v>0</v>
      </c>
      <c r="V2010" s="99" t="b">
        <f>IF(AND(P2010&lt;='Product Ratings'!$V$5,P2010&gt;='Product Ratings'!$U$5),'Product Ratings'!$S$5,IF(AND(P2010&lt;='Product Ratings'!$V$6,P2010&gt;='Product Ratings'!$U$6),'Product Ratings'!$S$6,IF(AND(P2010&lt;='Product Ratings'!$V$7,P2010&gt;='Product Ratings'!$U$7),'Product Ratings'!$S$7,IF(AND(P2010&lt;='Product Ratings'!$V$8,P2010&gt;='Product Ratings'!$U$8),'Product Ratings'!$S$8,IF(P2010&gt;='Product Ratings'!$U$9,'Product Ratings'!$S$9)))))</f>
        <v>0</v>
      </c>
      <c r="W2010" s="135" t="str">
        <f t="shared" si="6"/>
        <v>#REF!</v>
      </c>
      <c r="X2010" s="90"/>
      <c r="Y2010" s="90"/>
      <c r="Z2010" s="90"/>
      <c r="AA2010" s="90"/>
      <c r="AB2010" s="90"/>
    </row>
    <row r="2011" ht="12.75" customHeight="1">
      <c r="A2011" s="87"/>
      <c r="B2011" s="90"/>
      <c r="C2011" s="90"/>
      <c r="D2011" s="126">
        <v>1.0</v>
      </c>
      <c r="E2011" s="127">
        <v>87.17</v>
      </c>
      <c r="F2011" s="123"/>
      <c r="G2011" s="129">
        <f t="shared" si="1"/>
        <v>87.17</v>
      </c>
      <c r="H2011" s="130">
        <f t="shared" si="2"/>
        <v>1</v>
      </c>
      <c r="I2011" s="131">
        <v>44559.0</v>
      </c>
      <c r="J2011" s="132">
        <v>44595.0</v>
      </c>
      <c r="K2011" s="123"/>
      <c r="L2011" s="90"/>
      <c r="M2011" s="133">
        <f t="shared" si="3"/>
        <v>87.17</v>
      </c>
      <c r="N2011" s="99"/>
      <c r="O2011" s="133">
        <f t="shared" si="5"/>
        <v>0</v>
      </c>
      <c r="P2011" s="137"/>
      <c r="Q2011" s="90"/>
      <c r="R2011" s="99" t="str">
        <f t="shared" si="8"/>
        <v>#REF!</v>
      </c>
      <c r="S2011" s="99">
        <f>IF(AND(D2011&lt;='Product Ratings'!$I$5,D2011&gt;='Product Ratings'!$H$5),'Product Ratings'!$F$5,IF(AND(D2011&lt;='Product Ratings'!$I$6,D2011&gt;='Product Ratings'!$H$6),'Product Ratings'!$F$6,IF(AND(D2011&lt;='Product Ratings'!$I$7,I2011&gt;='Product Ratings'!$H$7),'Product Ratings'!$F$7,IF(AND(D2011&lt;='Product Ratings'!$I$8,D2011&gt;='Product Ratings'!$H$8),'Product Ratings'!$F$8,IF(D2011&gt;='Product Ratings'!$H$9,'Product Ratings'!$F$9)))))</f>
        <v>1</v>
      </c>
      <c r="T2011" s="99" t="b">
        <f>IF(AND(O2011&lt;='Product Ratings'!$M$5,O2011&gt;='Product Ratings'!$L$5),'Product Ratings'!$J$5,IF(AND(O2011&lt;='Product Ratings'!$M$6,O2011&gt;='Product Ratings'!$L$6),'Product Ratings'!$J$6,IF(AND(O2011&lt;='Product Ratings'!$M$7,O2011&gt;='Product Ratings'!$L$7),'Product Ratings'!$J$7,IF(AND(O2011&lt;='Product Ratings'!$M$8,O2011&gt;='Product Ratings'!$L$8),'Product Ratings'!$J$8,IF(O2011&gt;='Product Ratings'!$L$9,'Product Ratings'!$J$9)))))</f>
        <v>0</v>
      </c>
      <c r="U2011" s="99" t="b">
        <f>IF(AND(N2011&lt;='Product Ratings'!$R$5,N2011&gt;='Product Ratings'!$Q$5),'Product Ratings'!$O$5,IF(AND(N2011&lt;='Product Ratings'!$R$6,N2011&gt;='Product Ratings'!$Q$6),'Product Ratings'!$O$6,IF(AND(N2011&lt;='Product Ratings'!$R$7,N2011&gt;='Product Ratings'!$Q$7),'Product Ratings'!$O$7,IF(AND(N2011&lt;='Product Ratings'!$R$8,N2011&gt;='Product Ratings'!$Q$8),'Product Ratings'!$O$8,IF(N2011&gt;='Product Ratings'!$Q$9,'Product Ratings'!$O$9)))))</f>
        <v>0</v>
      </c>
      <c r="V2011" s="138" t="str">
        <f t="shared" ref="V2011:V2310" si="9">IF(AND(P2011&gt;=#REF!,P2011&lt;=#REF!),#REF!,IF(AND(P2011&gt;=#REF!,P2011&lt;=#REF!),#REF!,IF(AND(P2011&gt;=#REF!,P2011&lt;=#REF!),#REF!,IF(AND(P2011&gt;=#REF!,P2011&lt;=#REF!),#REF!,IF(AND(P2011&gt;=#REF!,P2011&lt;=#REF!),#REF!,IF(P2011="",0,P2011))))))</f>
        <v>#REF!</v>
      </c>
      <c r="W2011" s="135" t="str">
        <f t="shared" si="6"/>
        <v>#REF!</v>
      </c>
      <c r="X2011" s="90"/>
      <c r="Y2011" s="90"/>
      <c r="Z2011" s="90"/>
      <c r="AA2011" s="90"/>
      <c r="AB2011" s="90"/>
    </row>
    <row r="2012" ht="12.75" customHeight="1">
      <c r="A2012" s="87"/>
      <c r="B2012" s="90"/>
      <c r="C2012" s="90"/>
      <c r="D2012" s="126">
        <v>2.0</v>
      </c>
      <c r="E2012" s="127">
        <v>572.96</v>
      </c>
      <c r="F2012" s="123"/>
      <c r="G2012" s="129">
        <f t="shared" si="1"/>
        <v>572.96</v>
      </c>
      <c r="H2012" s="130">
        <f t="shared" si="2"/>
        <v>1</v>
      </c>
      <c r="I2012" s="131">
        <v>44560.0</v>
      </c>
      <c r="J2012" s="132">
        <v>44596.0</v>
      </c>
      <c r="K2012" s="123"/>
      <c r="L2012" s="90"/>
      <c r="M2012" s="133">
        <f t="shared" si="3"/>
        <v>286.48</v>
      </c>
      <c r="N2012" s="99"/>
      <c r="O2012" s="133">
        <f t="shared" si="5"/>
        <v>0</v>
      </c>
      <c r="P2012" s="137"/>
      <c r="Q2012" s="90"/>
      <c r="R2012" s="99" t="str">
        <f t="shared" si="8"/>
        <v>#REF!</v>
      </c>
      <c r="S2012" s="99">
        <f>IF(AND(D2012&lt;='Product Ratings'!$I$5,D2012&gt;='Product Ratings'!$H$5),'Product Ratings'!$F$5,IF(AND(D2012&lt;='Product Ratings'!$I$6,D2012&gt;='Product Ratings'!$H$6),'Product Ratings'!$F$6,IF(AND(D2012&lt;='Product Ratings'!$I$7,I2012&gt;='Product Ratings'!$H$7),'Product Ratings'!$F$7,IF(AND(D2012&lt;='Product Ratings'!$I$8,D2012&gt;='Product Ratings'!$H$8),'Product Ratings'!$F$8,IF(D2012&gt;='Product Ratings'!$H$9,'Product Ratings'!$F$9)))))</f>
        <v>1</v>
      </c>
      <c r="T2012" s="99" t="b">
        <f>IF(AND(O2012&lt;='Product Ratings'!$M$5,O2012&gt;='Product Ratings'!$L$5),'Product Ratings'!$J$5,IF(AND(O2012&lt;='Product Ratings'!$M$6,O2012&gt;='Product Ratings'!$L$6),'Product Ratings'!$J$6,IF(AND(O2012&lt;='Product Ratings'!$M$7,O2012&gt;='Product Ratings'!$L$7),'Product Ratings'!$J$7,IF(AND(O2012&lt;='Product Ratings'!$M$8,O2012&gt;='Product Ratings'!$L$8),'Product Ratings'!$J$8,IF(O2012&gt;='Product Ratings'!$L$9,'Product Ratings'!$J$9)))))</f>
        <v>0</v>
      </c>
      <c r="U2012" s="99" t="b">
        <f>IF(AND(N2012&lt;='Product Ratings'!$R$5,N2012&gt;='Product Ratings'!$Q$5),'Product Ratings'!$O$5,IF(AND(N2012&lt;='Product Ratings'!$R$6,N2012&gt;='Product Ratings'!$Q$6),'Product Ratings'!$O$6,IF(AND(N2012&lt;='Product Ratings'!$R$7,N2012&gt;='Product Ratings'!$Q$7),'Product Ratings'!$O$7,IF(AND(N2012&lt;='Product Ratings'!$R$8,N2012&gt;='Product Ratings'!$Q$8),'Product Ratings'!$O$8,IF(N2012&gt;='Product Ratings'!$Q$9,'Product Ratings'!$O$9)))))</f>
        <v>0</v>
      </c>
      <c r="V2012" s="138" t="str">
        <f t="shared" si="9"/>
        <v>#REF!</v>
      </c>
      <c r="W2012" s="135" t="str">
        <f t="shared" si="6"/>
        <v>#REF!</v>
      </c>
      <c r="X2012" s="90"/>
      <c r="Y2012" s="90"/>
      <c r="Z2012" s="90"/>
      <c r="AA2012" s="90"/>
      <c r="AB2012" s="90"/>
    </row>
    <row r="2013" ht="12.75" customHeight="1">
      <c r="A2013" s="87"/>
      <c r="B2013" s="90"/>
      <c r="C2013" s="90"/>
      <c r="D2013" s="126">
        <v>3.0</v>
      </c>
      <c r="E2013" s="127">
        <v>655.36</v>
      </c>
      <c r="F2013" s="123"/>
      <c r="G2013" s="129">
        <f t="shared" si="1"/>
        <v>655.36</v>
      </c>
      <c r="H2013" s="130">
        <f t="shared" si="2"/>
        <v>1</v>
      </c>
      <c r="I2013" s="131">
        <v>44561.0</v>
      </c>
      <c r="J2013" s="132">
        <v>44597.0</v>
      </c>
      <c r="K2013" s="123"/>
      <c r="L2013" s="90"/>
      <c r="M2013" s="133">
        <f t="shared" si="3"/>
        <v>218.4533333</v>
      </c>
      <c r="N2013" s="99"/>
      <c r="O2013" s="133">
        <f t="shared" si="5"/>
        <v>0</v>
      </c>
      <c r="P2013" s="137"/>
      <c r="Q2013" s="90"/>
      <c r="R2013" s="99" t="str">
        <f t="shared" si="8"/>
        <v>#REF!</v>
      </c>
      <c r="S2013" s="99">
        <f>IF(AND(D2013&lt;='Product Ratings'!$I$5,D2013&gt;='Product Ratings'!$H$5),'Product Ratings'!$F$5,IF(AND(D2013&lt;='Product Ratings'!$I$6,D2013&gt;='Product Ratings'!$H$6),'Product Ratings'!$F$6,IF(AND(D2013&lt;='Product Ratings'!$I$7,I2013&gt;='Product Ratings'!$H$7),'Product Ratings'!$F$7,IF(AND(D2013&lt;='Product Ratings'!$I$8,D2013&gt;='Product Ratings'!$H$8),'Product Ratings'!$F$8,IF(D2013&gt;='Product Ratings'!$H$9,'Product Ratings'!$F$9)))))</f>
        <v>1</v>
      </c>
      <c r="T2013" s="99" t="b">
        <f>IF(AND(O2013&lt;='Product Ratings'!$M$5,O2013&gt;='Product Ratings'!$L$5),'Product Ratings'!$J$5,IF(AND(O2013&lt;='Product Ratings'!$M$6,O2013&gt;='Product Ratings'!$L$6),'Product Ratings'!$J$6,IF(AND(O2013&lt;='Product Ratings'!$M$7,O2013&gt;='Product Ratings'!$L$7),'Product Ratings'!$J$7,IF(AND(O2013&lt;='Product Ratings'!$M$8,O2013&gt;='Product Ratings'!$L$8),'Product Ratings'!$J$8,IF(O2013&gt;='Product Ratings'!$L$9,'Product Ratings'!$J$9)))))</f>
        <v>0</v>
      </c>
      <c r="U2013" s="99" t="b">
        <f>IF(AND(N2013&lt;='Product Ratings'!$R$5,N2013&gt;='Product Ratings'!$Q$5),'Product Ratings'!$O$5,IF(AND(N2013&lt;='Product Ratings'!$R$6,N2013&gt;='Product Ratings'!$Q$6),'Product Ratings'!$O$6,IF(AND(N2013&lt;='Product Ratings'!$R$7,N2013&gt;='Product Ratings'!$Q$7),'Product Ratings'!$O$7,IF(AND(N2013&lt;='Product Ratings'!$R$8,N2013&gt;='Product Ratings'!$Q$8),'Product Ratings'!$O$8,IF(N2013&gt;='Product Ratings'!$Q$9,'Product Ratings'!$O$9)))))</f>
        <v>0</v>
      </c>
      <c r="V2013" s="138" t="str">
        <f t="shared" si="9"/>
        <v>#REF!</v>
      </c>
      <c r="W2013" s="135" t="str">
        <f t="shared" si="6"/>
        <v>#REF!</v>
      </c>
      <c r="X2013" s="90"/>
      <c r="Y2013" s="90"/>
      <c r="Z2013" s="90"/>
      <c r="AA2013" s="90"/>
      <c r="AB2013" s="90"/>
    </row>
    <row r="2014" ht="12.75" customHeight="1">
      <c r="A2014" s="87"/>
      <c r="B2014" s="90"/>
      <c r="C2014" s="90"/>
      <c r="D2014" s="126">
        <v>4.0</v>
      </c>
      <c r="E2014" s="127">
        <v>327.29</v>
      </c>
      <c r="F2014" s="123"/>
      <c r="G2014" s="129">
        <f t="shared" si="1"/>
        <v>327.29</v>
      </c>
      <c r="H2014" s="130">
        <f t="shared" si="2"/>
        <v>1</v>
      </c>
      <c r="I2014" s="131">
        <v>44562.0</v>
      </c>
      <c r="J2014" s="132">
        <v>44598.0</v>
      </c>
      <c r="K2014" s="123"/>
      <c r="L2014" s="90"/>
      <c r="M2014" s="133">
        <f t="shared" si="3"/>
        <v>81.8225</v>
      </c>
      <c r="N2014" s="99"/>
      <c r="O2014" s="133">
        <f t="shared" si="5"/>
        <v>0</v>
      </c>
      <c r="P2014" s="137"/>
      <c r="Q2014" s="90"/>
      <c r="R2014" s="99" t="str">
        <f t="shared" si="8"/>
        <v>#REF!</v>
      </c>
      <c r="S2014" s="99">
        <f>IF(AND(D2014&lt;='Product Ratings'!$I$5,D2014&gt;='Product Ratings'!$H$5),'Product Ratings'!$F$5,IF(AND(D2014&lt;='Product Ratings'!$I$6,D2014&gt;='Product Ratings'!$H$6),'Product Ratings'!$F$6,IF(AND(D2014&lt;='Product Ratings'!$I$7,I2014&gt;='Product Ratings'!$H$7),'Product Ratings'!$F$7,IF(AND(D2014&lt;='Product Ratings'!$I$8,D2014&gt;='Product Ratings'!$H$8),'Product Ratings'!$F$8,IF(D2014&gt;='Product Ratings'!$H$9,'Product Ratings'!$F$9)))))</f>
        <v>1</v>
      </c>
      <c r="T2014" s="99" t="b">
        <f>IF(AND(O2014&lt;='Product Ratings'!$M$5,O2014&gt;='Product Ratings'!$L$5),'Product Ratings'!$J$5,IF(AND(O2014&lt;='Product Ratings'!$M$6,O2014&gt;='Product Ratings'!$L$6),'Product Ratings'!$J$6,IF(AND(O2014&lt;='Product Ratings'!$M$7,O2014&gt;='Product Ratings'!$L$7),'Product Ratings'!$J$7,IF(AND(O2014&lt;='Product Ratings'!$M$8,O2014&gt;='Product Ratings'!$L$8),'Product Ratings'!$J$8,IF(O2014&gt;='Product Ratings'!$L$9,'Product Ratings'!$J$9)))))</f>
        <v>0</v>
      </c>
      <c r="U2014" s="99" t="b">
        <f>IF(AND(N2014&lt;='Product Ratings'!$R$5,N2014&gt;='Product Ratings'!$Q$5),'Product Ratings'!$O$5,IF(AND(N2014&lt;='Product Ratings'!$R$6,N2014&gt;='Product Ratings'!$Q$6),'Product Ratings'!$O$6,IF(AND(N2014&lt;='Product Ratings'!$R$7,N2014&gt;='Product Ratings'!$Q$7),'Product Ratings'!$O$7,IF(AND(N2014&lt;='Product Ratings'!$R$8,N2014&gt;='Product Ratings'!$Q$8),'Product Ratings'!$O$8,IF(N2014&gt;='Product Ratings'!$Q$9,'Product Ratings'!$O$9)))))</f>
        <v>0</v>
      </c>
      <c r="V2014" s="138" t="str">
        <f t="shared" si="9"/>
        <v>#REF!</v>
      </c>
      <c r="W2014" s="135" t="str">
        <f t="shared" si="6"/>
        <v>#REF!</v>
      </c>
      <c r="X2014" s="90"/>
      <c r="Y2014" s="90"/>
      <c r="Z2014" s="90"/>
      <c r="AA2014" s="90"/>
      <c r="AB2014" s="90"/>
    </row>
    <row r="2015" ht="12.75" customHeight="1">
      <c r="A2015" s="87"/>
      <c r="B2015" s="90"/>
      <c r="C2015" s="90"/>
      <c r="D2015" s="126">
        <v>5.0</v>
      </c>
      <c r="E2015" s="127">
        <v>34.7</v>
      </c>
      <c r="F2015" s="123"/>
      <c r="G2015" s="129">
        <f t="shared" si="1"/>
        <v>34.7</v>
      </c>
      <c r="H2015" s="130">
        <f t="shared" si="2"/>
        <v>1</v>
      </c>
      <c r="I2015" s="131">
        <v>44563.0</v>
      </c>
      <c r="J2015" s="132">
        <v>44599.0</v>
      </c>
      <c r="K2015" s="123"/>
      <c r="L2015" s="90"/>
      <c r="M2015" s="133">
        <f t="shared" si="3"/>
        <v>6.94</v>
      </c>
      <c r="N2015" s="99"/>
      <c r="O2015" s="133">
        <f t="shared" si="5"/>
        <v>0</v>
      </c>
      <c r="P2015" s="137"/>
      <c r="Q2015" s="90"/>
      <c r="R2015" s="99" t="str">
        <f t="shared" si="8"/>
        <v>#REF!</v>
      </c>
      <c r="S2015" s="99">
        <f>IF(AND(D2015&lt;='Product Ratings'!$I$5,D2015&gt;='Product Ratings'!$H$5),'Product Ratings'!$F$5,IF(AND(D2015&lt;='Product Ratings'!$I$6,D2015&gt;='Product Ratings'!$H$6),'Product Ratings'!$F$6,IF(AND(D2015&lt;='Product Ratings'!$I$7,I2015&gt;='Product Ratings'!$H$7),'Product Ratings'!$F$7,IF(AND(D2015&lt;='Product Ratings'!$I$8,D2015&gt;='Product Ratings'!$H$8),'Product Ratings'!$F$8,IF(D2015&gt;='Product Ratings'!$H$9,'Product Ratings'!$F$9)))))</f>
        <v>1</v>
      </c>
      <c r="T2015" s="99" t="b">
        <f>IF(AND(O2015&lt;='Product Ratings'!$M$5,O2015&gt;='Product Ratings'!$L$5),'Product Ratings'!$J$5,IF(AND(O2015&lt;='Product Ratings'!$M$6,O2015&gt;='Product Ratings'!$L$6),'Product Ratings'!$J$6,IF(AND(O2015&lt;='Product Ratings'!$M$7,O2015&gt;='Product Ratings'!$L$7),'Product Ratings'!$J$7,IF(AND(O2015&lt;='Product Ratings'!$M$8,O2015&gt;='Product Ratings'!$L$8),'Product Ratings'!$J$8,IF(O2015&gt;='Product Ratings'!$L$9,'Product Ratings'!$J$9)))))</f>
        <v>0</v>
      </c>
      <c r="U2015" s="99" t="b">
        <f>IF(AND(N2015&lt;='Product Ratings'!$R$5,N2015&gt;='Product Ratings'!$Q$5),'Product Ratings'!$O$5,IF(AND(N2015&lt;='Product Ratings'!$R$6,N2015&gt;='Product Ratings'!$Q$6),'Product Ratings'!$O$6,IF(AND(N2015&lt;='Product Ratings'!$R$7,N2015&gt;='Product Ratings'!$Q$7),'Product Ratings'!$O$7,IF(AND(N2015&lt;='Product Ratings'!$R$8,N2015&gt;='Product Ratings'!$Q$8),'Product Ratings'!$O$8,IF(N2015&gt;='Product Ratings'!$Q$9,'Product Ratings'!$O$9)))))</f>
        <v>0</v>
      </c>
      <c r="V2015" s="138" t="str">
        <f t="shared" si="9"/>
        <v>#REF!</v>
      </c>
      <c r="W2015" s="135" t="str">
        <f t="shared" si="6"/>
        <v>#REF!</v>
      </c>
      <c r="X2015" s="90"/>
      <c r="Y2015" s="90"/>
      <c r="Z2015" s="90"/>
      <c r="AA2015" s="90"/>
      <c r="AB2015" s="90"/>
    </row>
    <row r="2016" ht="12.75" customHeight="1">
      <c r="A2016" s="87"/>
      <c r="B2016" s="90"/>
      <c r="C2016" s="90"/>
      <c r="D2016" s="126">
        <v>6.0</v>
      </c>
      <c r="E2016" s="127">
        <v>12.61</v>
      </c>
      <c r="F2016" s="123"/>
      <c r="G2016" s="129">
        <f t="shared" si="1"/>
        <v>12.61</v>
      </c>
      <c r="H2016" s="130">
        <f t="shared" si="2"/>
        <v>1</v>
      </c>
      <c r="I2016" s="131">
        <v>44564.0</v>
      </c>
      <c r="J2016" s="132">
        <v>44600.0</v>
      </c>
      <c r="K2016" s="123"/>
      <c r="L2016" s="90"/>
      <c r="M2016" s="133">
        <f t="shared" si="3"/>
        <v>2.101666667</v>
      </c>
      <c r="N2016" s="99"/>
      <c r="O2016" s="133">
        <f t="shared" si="5"/>
        <v>0</v>
      </c>
      <c r="P2016" s="137"/>
      <c r="Q2016" s="90"/>
      <c r="R2016" s="99" t="str">
        <f t="shared" si="8"/>
        <v>#REF!</v>
      </c>
      <c r="S2016" s="99">
        <f>IF(AND(D2016&lt;='Product Ratings'!$I$5,D2016&gt;='Product Ratings'!$H$5),'Product Ratings'!$F$5,IF(AND(D2016&lt;='Product Ratings'!$I$6,D2016&gt;='Product Ratings'!$H$6),'Product Ratings'!$F$6,IF(AND(D2016&lt;='Product Ratings'!$I$7,I2016&gt;='Product Ratings'!$H$7),'Product Ratings'!$F$7,IF(AND(D2016&lt;='Product Ratings'!$I$8,D2016&gt;='Product Ratings'!$H$8),'Product Ratings'!$F$8,IF(D2016&gt;='Product Ratings'!$H$9,'Product Ratings'!$F$9)))))</f>
        <v>2</v>
      </c>
      <c r="T2016" s="99" t="b">
        <f>IF(AND(O2016&lt;='Product Ratings'!$M$5,O2016&gt;='Product Ratings'!$L$5),'Product Ratings'!$J$5,IF(AND(O2016&lt;='Product Ratings'!$M$6,O2016&gt;='Product Ratings'!$L$6),'Product Ratings'!$J$6,IF(AND(O2016&lt;='Product Ratings'!$M$7,O2016&gt;='Product Ratings'!$L$7),'Product Ratings'!$J$7,IF(AND(O2016&lt;='Product Ratings'!$M$8,O2016&gt;='Product Ratings'!$L$8),'Product Ratings'!$J$8,IF(O2016&gt;='Product Ratings'!$L$9,'Product Ratings'!$J$9)))))</f>
        <v>0</v>
      </c>
      <c r="U2016" s="99" t="b">
        <f>IF(AND(N2016&lt;='Product Ratings'!$R$5,N2016&gt;='Product Ratings'!$Q$5),'Product Ratings'!$O$5,IF(AND(N2016&lt;='Product Ratings'!$R$6,N2016&gt;='Product Ratings'!$Q$6),'Product Ratings'!$O$6,IF(AND(N2016&lt;='Product Ratings'!$R$7,N2016&gt;='Product Ratings'!$Q$7),'Product Ratings'!$O$7,IF(AND(N2016&lt;='Product Ratings'!$R$8,N2016&gt;='Product Ratings'!$Q$8),'Product Ratings'!$O$8,IF(N2016&gt;='Product Ratings'!$Q$9,'Product Ratings'!$O$9)))))</f>
        <v>0</v>
      </c>
      <c r="V2016" s="138" t="str">
        <f t="shared" si="9"/>
        <v>#REF!</v>
      </c>
      <c r="W2016" s="135" t="str">
        <f t="shared" si="6"/>
        <v>#REF!</v>
      </c>
      <c r="X2016" s="90"/>
      <c r="Y2016" s="90"/>
      <c r="Z2016" s="90"/>
      <c r="AA2016" s="90"/>
      <c r="AB2016" s="90"/>
    </row>
    <row r="2017" ht="12.75" customHeight="1">
      <c r="A2017" s="87"/>
      <c r="B2017" s="90"/>
      <c r="C2017" s="90"/>
      <c r="D2017" s="126">
        <v>1.0</v>
      </c>
      <c r="E2017" s="127">
        <v>27.08</v>
      </c>
      <c r="F2017" s="123"/>
      <c r="G2017" s="129">
        <f t="shared" si="1"/>
        <v>27.08</v>
      </c>
      <c r="H2017" s="130">
        <f t="shared" si="2"/>
        <v>1</v>
      </c>
      <c r="I2017" s="131">
        <v>44565.0</v>
      </c>
      <c r="J2017" s="132">
        <v>44601.0</v>
      </c>
      <c r="K2017" s="123"/>
      <c r="L2017" s="90"/>
      <c r="M2017" s="133">
        <f t="shared" si="3"/>
        <v>27.08</v>
      </c>
      <c r="N2017" s="99"/>
      <c r="O2017" s="133">
        <f t="shared" si="5"/>
        <v>0</v>
      </c>
      <c r="P2017" s="137"/>
      <c r="Q2017" s="90"/>
      <c r="R2017" s="99" t="str">
        <f t="shared" si="8"/>
        <v>#REF!</v>
      </c>
      <c r="S2017" s="99">
        <f>IF(AND(D2017&lt;='Product Ratings'!$I$5,D2017&gt;='Product Ratings'!$H$5),'Product Ratings'!$F$5,IF(AND(D2017&lt;='Product Ratings'!$I$6,D2017&gt;='Product Ratings'!$H$6),'Product Ratings'!$F$6,IF(AND(D2017&lt;='Product Ratings'!$I$7,I2017&gt;='Product Ratings'!$H$7),'Product Ratings'!$F$7,IF(AND(D2017&lt;='Product Ratings'!$I$8,D2017&gt;='Product Ratings'!$H$8),'Product Ratings'!$F$8,IF(D2017&gt;='Product Ratings'!$H$9,'Product Ratings'!$F$9)))))</f>
        <v>1</v>
      </c>
      <c r="T2017" s="99" t="b">
        <f>IF(AND(O2017&lt;='Product Ratings'!$M$5,O2017&gt;='Product Ratings'!$L$5),'Product Ratings'!$J$5,IF(AND(O2017&lt;='Product Ratings'!$M$6,O2017&gt;='Product Ratings'!$L$6),'Product Ratings'!$J$6,IF(AND(O2017&lt;='Product Ratings'!$M$7,O2017&gt;='Product Ratings'!$L$7),'Product Ratings'!$J$7,IF(AND(O2017&lt;='Product Ratings'!$M$8,O2017&gt;='Product Ratings'!$L$8),'Product Ratings'!$J$8,IF(O2017&gt;='Product Ratings'!$L$9,'Product Ratings'!$J$9)))))</f>
        <v>0</v>
      </c>
      <c r="U2017" s="99" t="b">
        <f>IF(AND(N2017&lt;='Product Ratings'!$R$5,N2017&gt;='Product Ratings'!$Q$5),'Product Ratings'!$O$5,IF(AND(N2017&lt;='Product Ratings'!$R$6,N2017&gt;='Product Ratings'!$Q$6),'Product Ratings'!$O$6,IF(AND(N2017&lt;='Product Ratings'!$R$7,N2017&gt;='Product Ratings'!$Q$7),'Product Ratings'!$O$7,IF(AND(N2017&lt;='Product Ratings'!$R$8,N2017&gt;='Product Ratings'!$Q$8),'Product Ratings'!$O$8,IF(N2017&gt;='Product Ratings'!$Q$9,'Product Ratings'!$O$9)))))</f>
        <v>0</v>
      </c>
      <c r="V2017" s="138" t="str">
        <f t="shared" si="9"/>
        <v>#REF!</v>
      </c>
      <c r="W2017" s="135" t="str">
        <f t="shared" si="6"/>
        <v>#REF!</v>
      </c>
      <c r="X2017" s="90"/>
      <c r="Y2017" s="90"/>
      <c r="Z2017" s="90"/>
      <c r="AA2017" s="90"/>
      <c r="AB2017" s="90"/>
    </row>
    <row r="2018" ht="12.75" customHeight="1">
      <c r="A2018" s="87"/>
      <c r="B2018" s="90"/>
      <c r="C2018" s="90"/>
      <c r="D2018" s="126">
        <v>2.0</v>
      </c>
      <c r="E2018" s="127">
        <v>129.91</v>
      </c>
      <c r="F2018" s="123"/>
      <c r="G2018" s="129">
        <f t="shared" si="1"/>
        <v>129.91</v>
      </c>
      <c r="H2018" s="130">
        <f t="shared" si="2"/>
        <v>1</v>
      </c>
      <c r="I2018" s="131">
        <v>44566.0</v>
      </c>
      <c r="J2018" s="132">
        <v>44602.0</v>
      </c>
      <c r="K2018" s="123"/>
      <c r="L2018" s="90"/>
      <c r="M2018" s="133">
        <f t="shared" si="3"/>
        <v>64.955</v>
      </c>
      <c r="N2018" s="99"/>
      <c r="O2018" s="133">
        <f t="shared" si="5"/>
        <v>0</v>
      </c>
      <c r="P2018" s="137"/>
      <c r="Q2018" s="90"/>
      <c r="R2018" s="99" t="str">
        <f t="shared" si="8"/>
        <v>#REF!</v>
      </c>
      <c r="S2018" s="99">
        <f>IF(AND(D2018&lt;='Product Ratings'!$I$5,D2018&gt;='Product Ratings'!$H$5),'Product Ratings'!$F$5,IF(AND(D2018&lt;='Product Ratings'!$I$6,D2018&gt;='Product Ratings'!$H$6),'Product Ratings'!$F$6,IF(AND(D2018&lt;='Product Ratings'!$I$7,I2018&gt;='Product Ratings'!$H$7),'Product Ratings'!$F$7,IF(AND(D2018&lt;='Product Ratings'!$I$8,D2018&gt;='Product Ratings'!$H$8),'Product Ratings'!$F$8,IF(D2018&gt;='Product Ratings'!$H$9,'Product Ratings'!$F$9)))))</f>
        <v>1</v>
      </c>
      <c r="T2018" s="99" t="b">
        <f>IF(AND(O2018&lt;='Product Ratings'!$M$5,O2018&gt;='Product Ratings'!$L$5),'Product Ratings'!$J$5,IF(AND(O2018&lt;='Product Ratings'!$M$6,O2018&gt;='Product Ratings'!$L$6),'Product Ratings'!$J$6,IF(AND(O2018&lt;='Product Ratings'!$M$7,O2018&gt;='Product Ratings'!$L$7),'Product Ratings'!$J$7,IF(AND(O2018&lt;='Product Ratings'!$M$8,O2018&gt;='Product Ratings'!$L$8),'Product Ratings'!$J$8,IF(O2018&gt;='Product Ratings'!$L$9,'Product Ratings'!$J$9)))))</f>
        <v>0</v>
      </c>
      <c r="U2018" s="99" t="b">
        <f>IF(AND(N2018&lt;='Product Ratings'!$R$5,N2018&gt;='Product Ratings'!$Q$5),'Product Ratings'!$O$5,IF(AND(N2018&lt;='Product Ratings'!$R$6,N2018&gt;='Product Ratings'!$Q$6),'Product Ratings'!$O$6,IF(AND(N2018&lt;='Product Ratings'!$R$7,N2018&gt;='Product Ratings'!$Q$7),'Product Ratings'!$O$7,IF(AND(N2018&lt;='Product Ratings'!$R$8,N2018&gt;='Product Ratings'!$Q$8),'Product Ratings'!$O$8,IF(N2018&gt;='Product Ratings'!$Q$9,'Product Ratings'!$O$9)))))</f>
        <v>0</v>
      </c>
      <c r="V2018" s="138" t="str">
        <f t="shared" si="9"/>
        <v>#REF!</v>
      </c>
      <c r="W2018" s="135" t="str">
        <f t="shared" si="6"/>
        <v>#REF!</v>
      </c>
      <c r="X2018" s="90"/>
      <c r="Y2018" s="90"/>
      <c r="Z2018" s="90"/>
      <c r="AA2018" s="90"/>
      <c r="AB2018" s="90"/>
    </row>
    <row r="2019" ht="12.75" customHeight="1">
      <c r="A2019" s="87"/>
      <c r="B2019" s="90"/>
      <c r="C2019" s="90"/>
      <c r="D2019" s="126">
        <v>3.0</v>
      </c>
      <c r="E2019" s="127">
        <v>420.7</v>
      </c>
      <c r="F2019" s="123"/>
      <c r="G2019" s="129">
        <f t="shared" si="1"/>
        <v>420.7</v>
      </c>
      <c r="H2019" s="130">
        <f t="shared" si="2"/>
        <v>1</v>
      </c>
      <c r="I2019" s="131">
        <v>44567.0</v>
      </c>
      <c r="J2019" s="132">
        <v>44603.0</v>
      </c>
      <c r="K2019" s="123"/>
      <c r="L2019" s="90"/>
      <c r="M2019" s="133">
        <f t="shared" si="3"/>
        <v>140.2333333</v>
      </c>
      <c r="N2019" s="99"/>
      <c r="O2019" s="133">
        <f t="shared" si="5"/>
        <v>0</v>
      </c>
      <c r="P2019" s="137"/>
      <c r="Q2019" s="90"/>
      <c r="R2019" s="99" t="str">
        <f t="shared" si="8"/>
        <v>#REF!</v>
      </c>
      <c r="S2019" s="99">
        <f>IF(AND(D2019&lt;='Product Ratings'!$I$5,D2019&gt;='Product Ratings'!$H$5),'Product Ratings'!$F$5,IF(AND(D2019&lt;='Product Ratings'!$I$6,D2019&gt;='Product Ratings'!$H$6),'Product Ratings'!$F$6,IF(AND(D2019&lt;='Product Ratings'!$I$7,I2019&gt;='Product Ratings'!$H$7),'Product Ratings'!$F$7,IF(AND(D2019&lt;='Product Ratings'!$I$8,D2019&gt;='Product Ratings'!$H$8),'Product Ratings'!$F$8,IF(D2019&gt;='Product Ratings'!$H$9,'Product Ratings'!$F$9)))))</f>
        <v>1</v>
      </c>
      <c r="T2019" s="99" t="b">
        <f>IF(AND(O2019&lt;='Product Ratings'!$M$5,O2019&gt;='Product Ratings'!$L$5),'Product Ratings'!$J$5,IF(AND(O2019&lt;='Product Ratings'!$M$6,O2019&gt;='Product Ratings'!$L$6),'Product Ratings'!$J$6,IF(AND(O2019&lt;='Product Ratings'!$M$7,O2019&gt;='Product Ratings'!$L$7),'Product Ratings'!$J$7,IF(AND(O2019&lt;='Product Ratings'!$M$8,O2019&gt;='Product Ratings'!$L$8),'Product Ratings'!$J$8,IF(O2019&gt;='Product Ratings'!$L$9,'Product Ratings'!$J$9)))))</f>
        <v>0</v>
      </c>
      <c r="U2019" s="99" t="b">
        <f>IF(AND(N2019&lt;='Product Ratings'!$R$5,N2019&gt;='Product Ratings'!$Q$5),'Product Ratings'!$O$5,IF(AND(N2019&lt;='Product Ratings'!$R$6,N2019&gt;='Product Ratings'!$Q$6),'Product Ratings'!$O$6,IF(AND(N2019&lt;='Product Ratings'!$R$7,N2019&gt;='Product Ratings'!$Q$7),'Product Ratings'!$O$7,IF(AND(N2019&lt;='Product Ratings'!$R$8,N2019&gt;='Product Ratings'!$Q$8),'Product Ratings'!$O$8,IF(N2019&gt;='Product Ratings'!$Q$9,'Product Ratings'!$O$9)))))</f>
        <v>0</v>
      </c>
      <c r="V2019" s="138" t="str">
        <f t="shared" si="9"/>
        <v>#REF!</v>
      </c>
      <c r="W2019" s="135" t="str">
        <f t="shared" si="6"/>
        <v>#REF!</v>
      </c>
      <c r="X2019" s="90"/>
      <c r="Y2019" s="90"/>
      <c r="Z2019" s="90"/>
      <c r="AA2019" s="90"/>
      <c r="AB2019" s="90"/>
    </row>
    <row r="2020" ht="12.75" customHeight="1">
      <c r="A2020" s="87"/>
      <c r="B2020" s="90"/>
      <c r="C2020" s="90"/>
      <c r="D2020" s="126">
        <v>4.0</v>
      </c>
      <c r="E2020" s="127">
        <v>130.3</v>
      </c>
      <c r="F2020" s="123"/>
      <c r="G2020" s="129">
        <f t="shared" si="1"/>
        <v>130.3</v>
      </c>
      <c r="H2020" s="130">
        <f t="shared" si="2"/>
        <v>1</v>
      </c>
      <c r="I2020" s="131">
        <v>44568.0</v>
      </c>
      <c r="J2020" s="132">
        <v>44604.0</v>
      </c>
      <c r="K2020" s="123"/>
      <c r="L2020" s="90"/>
      <c r="M2020" s="133">
        <f t="shared" si="3"/>
        <v>32.575</v>
      </c>
      <c r="N2020" s="99"/>
      <c r="O2020" s="133">
        <f t="shared" si="5"/>
        <v>0</v>
      </c>
      <c r="P2020" s="137"/>
      <c r="Q2020" s="90"/>
      <c r="R2020" s="99" t="str">
        <f t="shared" si="8"/>
        <v>#REF!</v>
      </c>
      <c r="S2020" s="99">
        <f>IF(AND(D2020&lt;='Product Ratings'!$I$5,D2020&gt;='Product Ratings'!$H$5),'Product Ratings'!$F$5,IF(AND(D2020&lt;='Product Ratings'!$I$6,D2020&gt;='Product Ratings'!$H$6),'Product Ratings'!$F$6,IF(AND(D2020&lt;='Product Ratings'!$I$7,I2020&gt;='Product Ratings'!$H$7),'Product Ratings'!$F$7,IF(AND(D2020&lt;='Product Ratings'!$I$8,D2020&gt;='Product Ratings'!$H$8),'Product Ratings'!$F$8,IF(D2020&gt;='Product Ratings'!$H$9,'Product Ratings'!$F$9)))))</f>
        <v>1</v>
      </c>
      <c r="T2020" s="99" t="b">
        <f>IF(AND(O2020&lt;='Product Ratings'!$M$5,O2020&gt;='Product Ratings'!$L$5),'Product Ratings'!$J$5,IF(AND(O2020&lt;='Product Ratings'!$M$6,O2020&gt;='Product Ratings'!$L$6),'Product Ratings'!$J$6,IF(AND(O2020&lt;='Product Ratings'!$M$7,O2020&gt;='Product Ratings'!$L$7),'Product Ratings'!$J$7,IF(AND(O2020&lt;='Product Ratings'!$M$8,O2020&gt;='Product Ratings'!$L$8),'Product Ratings'!$J$8,IF(O2020&gt;='Product Ratings'!$L$9,'Product Ratings'!$J$9)))))</f>
        <v>0</v>
      </c>
      <c r="U2020" s="99" t="b">
        <f>IF(AND(N2020&lt;='Product Ratings'!$R$5,N2020&gt;='Product Ratings'!$Q$5),'Product Ratings'!$O$5,IF(AND(N2020&lt;='Product Ratings'!$R$6,N2020&gt;='Product Ratings'!$Q$6),'Product Ratings'!$O$6,IF(AND(N2020&lt;='Product Ratings'!$R$7,N2020&gt;='Product Ratings'!$Q$7),'Product Ratings'!$O$7,IF(AND(N2020&lt;='Product Ratings'!$R$8,N2020&gt;='Product Ratings'!$Q$8),'Product Ratings'!$O$8,IF(N2020&gt;='Product Ratings'!$Q$9,'Product Ratings'!$O$9)))))</f>
        <v>0</v>
      </c>
      <c r="V2020" s="138" t="str">
        <f t="shared" si="9"/>
        <v>#REF!</v>
      </c>
      <c r="W2020" s="135" t="str">
        <f t="shared" si="6"/>
        <v>#REF!</v>
      </c>
      <c r="X2020" s="90"/>
      <c r="Y2020" s="90"/>
      <c r="Z2020" s="90"/>
      <c r="AA2020" s="90"/>
      <c r="AB2020" s="90"/>
    </row>
    <row r="2021" ht="12.75" customHeight="1">
      <c r="A2021" s="87"/>
      <c r="B2021" s="90"/>
      <c r="C2021" s="90"/>
      <c r="D2021" s="126">
        <v>5.0</v>
      </c>
      <c r="E2021" s="127">
        <v>166.02</v>
      </c>
      <c r="F2021" s="123"/>
      <c r="G2021" s="129">
        <f t="shared" si="1"/>
        <v>166.02</v>
      </c>
      <c r="H2021" s="130">
        <f t="shared" si="2"/>
        <v>1</v>
      </c>
      <c r="I2021" s="131">
        <v>44569.0</v>
      </c>
      <c r="J2021" s="132">
        <v>44605.0</v>
      </c>
      <c r="K2021" s="123"/>
      <c r="L2021" s="90"/>
      <c r="M2021" s="133">
        <f t="shared" si="3"/>
        <v>33.204</v>
      </c>
      <c r="N2021" s="99"/>
      <c r="O2021" s="133">
        <f t="shared" si="5"/>
        <v>0</v>
      </c>
      <c r="P2021" s="137"/>
      <c r="Q2021" s="90"/>
      <c r="R2021" s="99" t="str">
        <f t="shared" si="8"/>
        <v>#REF!</v>
      </c>
      <c r="S2021" s="99">
        <f>IF(AND(D2021&lt;='Product Ratings'!$I$5,D2021&gt;='Product Ratings'!$H$5),'Product Ratings'!$F$5,IF(AND(D2021&lt;='Product Ratings'!$I$6,D2021&gt;='Product Ratings'!$H$6),'Product Ratings'!$F$6,IF(AND(D2021&lt;='Product Ratings'!$I$7,I2021&gt;='Product Ratings'!$H$7),'Product Ratings'!$F$7,IF(AND(D2021&lt;='Product Ratings'!$I$8,D2021&gt;='Product Ratings'!$H$8),'Product Ratings'!$F$8,IF(D2021&gt;='Product Ratings'!$H$9,'Product Ratings'!$F$9)))))</f>
        <v>1</v>
      </c>
      <c r="T2021" s="99" t="b">
        <f>IF(AND(O2021&lt;='Product Ratings'!$M$5,O2021&gt;='Product Ratings'!$L$5),'Product Ratings'!$J$5,IF(AND(O2021&lt;='Product Ratings'!$M$6,O2021&gt;='Product Ratings'!$L$6),'Product Ratings'!$J$6,IF(AND(O2021&lt;='Product Ratings'!$M$7,O2021&gt;='Product Ratings'!$L$7),'Product Ratings'!$J$7,IF(AND(O2021&lt;='Product Ratings'!$M$8,O2021&gt;='Product Ratings'!$L$8),'Product Ratings'!$J$8,IF(O2021&gt;='Product Ratings'!$L$9,'Product Ratings'!$J$9)))))</f>
        <v>0</v>
      </c>
      <c r="U2021" s="99" t="b">
        <f>IF(AND(N2021&lt;='Product Ratings'!$R$5,N2021&gt;='Product Ratings'!$Q$5),'Product Ratings'!$O$5,IF(AND(N2021&lt;='Product Ratings'!$R$6,N2021&gt;='Product Ratings'!$Q$6),'Product Ratings'!$O$6,IF(AND(N2021&lt;='Product Ratings'!$R$7,N2021&gt;='Product Ratings'!$Q$7),'Product Ratings'!$O$7,IF(AND(N2021&lt;='Product Ratings'!$R$8,N2021&gt;='Product Ratings'!$Q$8),'Product Ratings'!$O$8,IF(N2021&gt;='Product Ratings'!$Q$9,'Product Ratings'!$O$9)))))</f>
        <v>0</v>
      </c>
      <c r="V2021" s="138" t="str">
        <f t="shared" si="9"/>
        <v>#REF!</v>
      </c>
      <c r="W2021" s="135" t="str">
        <f t="shared" si="6"/>
        <v>#REF!</v>
      </c>
      <c r="X2021" s="90"/>
      <c r="Y2021" s="90"/>
      <c r="Z2021" s="90"/>
      <c r="AA2021" s="90"/>
      <c r="AB2021" s="90"/>
    </row>
    <row r="2022" ht="12.75" customHeight="1">
      <c r="A2022" s="87"/>
      <c r="B2022" s="90"/>
      <c r="C2022" s="90"/>
      <c r="D2022" s="126">
        <v>6.0</v>
      </c>
      <c r="E2022" s="127">
        <v>265.13</v>
      </c>
      <c r="F2022" s="123"/>
      <c r="G2022" s="129">
        <f t="shared" si="1"/>
        <v>265.13</v>
      </c>
      <c r="H2022" s="130">
        <f t="shared" si="2"/>
        <v>1</v>
      </c>
      <c r="I2022" s="131">
        <v>44570.0</v>
      </c>
      <c r="J2022" s="132">
        <v>44606.0</v>
      </c>
      <c r="K2022" s="123"/>
      <c r="L2022" s="90"/>
      <c r="M2022" s="133">
        <f t="shared" si="3"/>
        <v>44.18833333</v>
      </c>
      <c r="N2022" s="99"/>
      <c r="O2022" s="133">
        <f t="shared" si="5"/>
        <v>0</v>
      </c>
      <c r="P2022" s="137"/>
      <c r="Q2022" s="90"/>
      <c r="R2022" s="99" t="str">
        <f t="shared" si="8"/>
        <v>#REF!</v>
      </c>
      <c r="S2022" s="99">
        <f>IF(AND(D2022&lt;='Product Ratings'!$I$5,D2022&gt;='Product Ratings'!$H$5),'Product Ratings'!$F$5,IF(AND(D2022&lt;='Product Ratings'!$I$6,D2022&gt;='Product Ratings'!$H$6),'Product Ratings'!$F$6,IF(AND(D2022&lt;='Product Ratings'!$I$7,I2022&gt;='Product Ratings'!$H$7),'Product Ratings'!$F$7,IF(AND(D2022&lt;='Product Ratings'!$I$8,D2022&gt;='Product Ratings'!$H$8),'Product Ratings'!$F$8,IF(D2022&gt;='Product Ratings'!$H$9,'Product Ratings'!$F$9)))))</f>
        <v>2</v>
      </c>
      <c r="T2022" s="99" t="b">
        <f>IF(AND(O2022&lt;='Product Ratings'!$M$5,O2022&gt;='Product Ratings'!$L$5),'Product Ratings'!$J$5,IF(AND(O2022&lt;='Product Ratings'!$M$6,O2022&gt;='Product Ratings'!$L$6),'Product Ratings'!$J$6,IF(AND(O2022&lt;='Product Ratings'!$M$7,O2022&gt;='Product Ratings'!$L$7),'Product Ratings'!$J$7,IF(AND(O2022&lt;='Product Ratings'!$M$8,O2022&gt;='Product Ratings'!$L$8),'Product Ratings'!$J$8,IF(O2022&gt;='Product Ratings'!$L$9,'Product Ratings'!$J$9)))))</f>
        <v>0</v>
      </c>
      <c r="U2022" s="99" t="b">
        <f>IF(AND(N2022&lt;='Product Ratings'!$R$5,N2022&gt;='Product Ratings'!$Q$5),'Product Ratings'!$O$5,IF(AND(N2022&lt;='Product Ratings'!$R$6,N2022&gt;='Product Ratings'!$Q$6),'Product Ratings'!$O$6,IF(AND(N2022&lt;='Product Ratings'!$R$7,N2022&gt;='Product Ratings'!$Q$7),'Product Ratings'!$O$7,IF(AND(N2022&lt;='Product Ratings'!$R$8,N2022&gt;='Product Ratings'!$Q$8),'Product Ratings'!$O$8,IF(N2022&gt;='Product Ratings'!$Q$9,'Product Ratings'!$O$9)))))</f>
        <v>0</v>
      </c>
      <c r="V2022" s="138" t="str">
        <f t="shared" si="9"/>
        <v>#REF!</v>
      </c>
      <c r="W2022" s="135" t="str">
        <f t="shared" si="6"/>
        <v>#REF!</v>
      </c>
      <c r="X2022" s="90"/>
      <c r="Y2022" s="90"/>
      <c r="Z2022" s="90"/>
      <c r="AA2022" s="90"/>
      <c r="AB2022" s="90"/>
    </row>
    <row r="2023" ht="12.75" customHeight="1">
      <c r="A2023" s="87"/>
      <c r="B2023" s="90"/>
      <c r="C2023" s="90"/>
      <c r="D2023" s="126">
        <v>1.0</v>
      </c>
      <c r="E2023" s="127">
        <v>401.74</v>
      </c>
      <c r="F2023" s="123"/>
      <c r="G2023" s="129">
        <f t="shared" si="1"/>
        <v>401.74</v>
      </c>
      <c r="H2023" s="130">
        <f t="shared" si="2"/>
        <v>1</v>
      </c>
      <c r="I2023" s="131">
        <v>44571.0</v>
      </c>
      <c r="J2023" s="132">
        <v>44607.0</v>
      </c>
      <c r="K2023" s="123"/>
      <c r="L2023" s="90"/>
      <c r="M2023" s="133">
        <f t="shared" si="3"/>
        <v>401.74</v>
      </c>
      <c r="N2023" s="99"/>
      <c r="O2023" s="133">
        <f t="shared" si="5"/>
        <v>0</v>
      </c>
      <c r="P2023" s="137"/>
      <c r="Q2023" s="90"/>
      <c r="R2023" s="99" t="str">
        <f t="shared" si="8"/>
        <v>#REF!</v>
      </c>
      <c r="S2023" s="99">
        <f>IF(AND(D2023&lt;='Product Ratings'!$I$5,D2023&gt;='Product Ratings'!$H$5),'Product Ratings'!$F$5,IF(AND(D2023&lt;='Product Ratings'!$I$6,D2023&gt;='Product Ratings'!$H$6),'Product Ratings'!$F$6,IF(AND(D2023&lt;='Product Ratings'!$I$7,I2023&gt;='Product Ratings'!$H$7),'Product Ratings'!$F$7,IF(AND(D2023&lt;='Product Ratings'!$I$8,D2023&gt;='Product Ratings'!$H$8),'Product Ratings'!$F$8,IF(D2023&gt;='Product Ratings'!$H$9,'Product Ratings'!$F$9)))))</f>
        <v>1</v>
      </c>
      <c r="T2023" s="99" t="b">
        <f>IF(AND(O2023&lt;='Product Ratings'!$M$5,O2023&gt;='Product Ratings'!$L$5),'Product Ratings'!$J$5,IF(AND(O2023&lt;='Product Ratings'!$M$6,O2023&gt;='Product Ratings'!$L$6),'Product Ratings'!$J$6,IF(AND(O2023&lt;='Product Ratings'!$M$7,O2023&gt;='Product Ratings'!$L$7),'Product Ratings'!$J$7,IF(AND(O2023&lt;='Product Ratings'!$M$8,O2023&gt;='Product Ratings'!$L$8),'Product Ratings'!$J$8,IF(O2023&gt;='Product Ratings'!$L$9,'Product Ratings'!$J$9)))))</f>
        <v>0</v>
      </c>
      <c r="U2023" s="99" t="b">
        <f>IF(AND(N2023&lt;='Product Ratings'!$R$5,N2023&gt;='Product Ratings'!$Q$5),'Product Ratings'!$O$5,IF(AND(N2023&lt;='Product Ratings'!$R$6,N2023&gt;='Product Ratings'!$Q$6),'Product Ratings'!$O$6,IF(AND(N2023&lt;='Product Ratings'!$R$7,N2023&gt;='Product Ratings'!$Q$7),'Product Ratings'!$O$7,IF(AND(N2023&lt;='Product Ratings'!$R$8,N2023&gt;='Product Ratings'!$Q$8),'Product Ratings'!$O$8,IF(N2023&gt;='Product Ratings'!$Q$9,'Product Ratings'!$O$9)))))</f>
        <v>0</v>
      </c>
      <c r="V2023" s="138" t="str">
        <f t="shared" si="9"/>
        <v>#REF!</v>
      </c>
      <c r="W2023" s="135" t="str">
        <f t="shared" si="6"/>
        <v>#REF!</v>
      </c>
      <c r="X2023" s="90"/>
      <c r="Y2023" s="90"/>
      <c r="Z2023" s="90"/>
      <c r="AA2023" s="90"/>
      <c r="AB2023" s="90"/>
    </row>
    <row r="2024" ht="12.75" customHeight="1">
      <c r="A2024" s="87"/>
      <c r="B2024" s="90"/>
      <c r="C2024" s="90"/>
      <c r="D2024" s="126">
        <v>2.0</v>
      </c>
      <c r="E2024" s="127">
        <v>258.81</v>
      </c>
      <c r="F2024" s="123"/>
      <c r="G2024" s="129">
        <f t="shared" si="1"/>
        <v>258.81</v>
      </c>
      <c r="H2024" s="130">
        <f t="shared" si="2"/>
        <v>1</v>
      </c>
      <c r="I2024" s="131">
        <v>44572.0</v>
      </c>
      <c r="J2024" s="132">
        <v>44608.0</v>
      </c>
      <c r="K2024" s="123"/>
      <c r="L2024" s="90"/>
      <c r="M2024" s="133">
        <f t="shared" si="3"/>
        <v>129.405</v>
      </c>
      <c r="N2024" s="99"/>
      <c r="O2024" s="133">
        <f t="shared" si="5"/>
        <v>0</v>
      </c>
      <c r="P2024" s="137"/>
      <c r="Q2024" s="90"/>
      <c r="R2024" s="99" t="str">
        <f t="shared" si="8"/>
        <v>#REF!</v>
      </c>
      <c r="S2024" s="99">
        <f>IF(AND(D2024&lt;='Product Ratings'!$I$5,D2024&gt;='Product Ratings'!$H$5),'Product Ratings'!$F$5,IF(AND(D2024&lt;='Product Ratings'!$I$6,D2024&gt;='Product Ratings'!$H$6),'Product Ratings'!$F$6,IF(AND(D2024&lt;='Product Ratings'!$I$7,I2024&gt;='Product Ratings'!$H$7),'Product Ratings'!$F$7,IF(AND(D2024&lt;='Product Ratings'!$I$8,D2024&gt;='Product Ratings'!$H$8),'Product Ratings'!$F$8,IF(D2024&gt;='Product Ratings'!$H$9,'Product Ratings'!$F$9)))))</f>
        <v>1</v>
      </c>
      <c r="T2024" s="99" t="b">
        <f>IF(AND(O2024&lt;='Product Ratings'!$M$5,O2024&gt;='Product Ratings'!$L$5),'Product Ratings'!$J$5,IF(AND(O2024&lt;='Product Ratings'!$M$6,O2024&gt;='Product Ratings'!$L$6),'Product Ratings'!$J$6,IF(AND(O2024&lt;='Product Ratings'!$M$7,O2024&gt;='Product Ratings'!$L$7),'Product Ratings'!$J$7,IF(AND(O2024&lt;='Product Ratings'!$M$8,O2024&gt;='Product Ratings'!$L$8),'Product Ratings'!$J$8,IF(O2024&gt;='Product Ratings'!$L$9,'Product Ratings'!$J$9)))))</f>
        <v>0</v>
      </c>
      <c r="U2024" s="99" t="b">
        <f>IF(AND(N2024&lt;='Product Ratings'!$R$5,N2024&gt;='Product Ratings'!$Q$5),'Product Ratings'!$O$5,IF(AND(N2024&lt;='Product Ratings'!$R$6,N2024&gt;='Product Ratings'!$Q$6),'Product Ratings'!$O$6,IF(AND(N2024&lt;='Product Ratings'!$R$7,N2024&gt;='Product Ratings'!$Q$7),'Product Ratings'!$O$7,IF(AND(N2024&lt;='Product Ratings'!$R$8,N2024&gt;='Product Ratings'!$Q$8),'Product Ratings'!$O$8,IF(N2024&gt;='Product Ratings'!$Q$9,'Product Ratings'!$O$9)))))</f>
        <v>0</v>
      </c>
      <c r="V2024" s="138" t="str">
        <f t="shared" si="9"/>
        <v>#REF!</v>
      </c>
      <c r="W2024" s="135" t="str">
        <f t="shared" si="6"/>
        <v>#REF!</v>
      </c>
      <c r="X2024" s="90"/>
      <c r="Y2024" s="90"/>
      <c r="Z2024" s="90"/>
      <c r="AA2024" s="90"/>
      <c r="AB2024" s="90"/>
    </row>
    <row r="2025" ht="12.75" customHeight="1">
      <c r="A2025" s="87"/>
      <c r="B2025" s="90"/>
      <c r="C2025" s="90"/>
      <c r="D2025" s="126">
        <v>3.0</v>
      </c>
      <c r="E2025" s="127">
        <v>89.94</v>
      </c>
      <c r="F2025" s="123"/>
      <c r="G2025" s="129">
        <f t="shared" si="1"/>
        <v>89.94</v>
      </c>
      <c r="H2025" s="130">
        <f t="shared" si="2"/>
        <v>1</v>
      </c>
      <c r="I2025" s="131">
        <v>44573.0</v>
      </c>
      <c r="J2025" s="132">
        <v>44609.0</v>
      </c>
      <c r="K2025" s="123"/>
      <c r="L2025" s="90"/>
      <c r="M2025" s="133">
        <f t="shared" si="3"/>
        <v>29.98</v>
      </c>
      <c r="N2025" s="99"/>
      <c r="O2025" s="133">
        <f t="shared" si="5"/>
        <v>0</v>
      </c>
      <c r="P2025" s="137"/>
      <c r="Q2025" s="90"/>
      <c r="R2025" s="99" t="str">
        <f t="shared" si="8"/>
        <v>#REF!</v>
      </c>
      <c r="S2025" s="99">
        <f>IF(AND(D2025&lt;='Product Ratings'!$I$5,D2025&gt;='Product Ratings'!$H$5),'Product Ratings'!$F$5,IF(AND(D2025&lt;='Product Ratings'!$I$6,D2025&gt;='Product Ratings'!$H$6),'Product Ratings'!$F$6,IF(AND(D2025&lt;='Product Ratings'!$I$7,I2025&gt;='Product Ratings'!$H$7),'Product Ratings'!$F$7,IF(AND(D2025&lt;='Product Ratings'!$I$8,D2025&gt;='Product Ratings'!$H$8),'Product Ratings'!$F$8,IF(D2025&gt;='Product Ratings'!$H$9,'Product Ratings'!$F$9)))))</f>
        <v>1</v>
      </c>
      <c r="T2025" s="99" t="b">
        <f>IF(AND(O2025&lt;='Product Ratings'!$M$5,O2025&gt;='Product Ratings'!$L$5),'Product Ratings'!$J$5,IF(AND(O2025&lt;='Product Ratings'!$M$6,O2025&gt;='Product Ratings'!$L$6),'Product Ratings'!$J$6,IF(AND(O2025&lt;='Product Ratings'!$M$7,O2025&gt;='Product Ratings'!$L$7),'Product Ratings'!$J$7,IF(AND(O2025&lt;='Product Ratings'!$M$8,O2025&gt;='Product Ratings'!$L$8),'Product Ratings'!$J$8,IF(O2025&gt;='Product Ratings'!$L$9,'Product Ratings'!$J$9)))))</f>
        <v>0</v>
      </c>
      <c r="U2025" s="99" t="b">
        <f>IF(AND(N2025&lt;='Product Ratings'!$R$5,N2025&gt;='Product Ratings'!$Q$5),'Product Ratings'!$O$5,IF(AND(N2025&lt;='Product Ratings'!$R$6,N2025&gt;='Product Ratings'!$Q$6),'Product Ratings'!$O$6,IF(AND(N2025&lt;='Product Ratings'!$R$7,N2025&gt;='Product Ratings'!$Q$7),'Product Ratings'!$O$7,IF(AND(N2025&lt;='Product Ratings'!$R$8,N2025&gt;='Product Ratings'!$Q$8),'Product Ratings'!$O$8,IF(N2025&gt;='Product Ratings'!$Q$9,'Product Ratings'!$O$9)))))</f>
        <v>0</v>
      </c>
      <c r="V2025" s="138" t="str">
        <f t="shared" si="9"/>
        <v>#REF!</v>
      </c>
      <c r="W2025" s="135" t="str">
        <f t="shared" si="6"/>
        <v>#REF!</v>
      </c>
      <c r="X2025" s="90"/>
      <c r="Y2025" s="90"/>
      <c r="Z2025" s="90"/>
      <c r="AA2025" s="90"/>
      <c r="AB2025" s="90"/>
    </row>
    <row r="2026" ht="12.75" customHeight="1">
      <c r="A2026" s="87"/>
      <c r="B2026" s="90"/>
      <c r="C2026" s="90"/>
      <c r="D2026" s="126">
        <v>4.0</v>
      </c>
      <c r="E2026" s="127">
        <v>150.31</v>
      </c>
      <c r="F2026" s="123"/>
      <c r="G2026" s="129">
        <f t="shared" si="1"/>
        <v>150.31</v>
      </c>
      <c r="H2026" s="130">
        <f t="shared" si="2"/>
        <v>1</v>
      </c>
      <c r="I2026" s="131">
        <v>44574.0</v>
      </c>
      <c r="J2026" s="132">
        <v>44610.0</v>
      </c>
      <c r="K2026" s="123"/>
      <c r="L2026" s="90"/>
      <c r="M2026" s="133">
        <f t="shared" si="3"/>
        <v>37.5775</v>
      </c>
      <c r="N2026" s="99"/>
      <c r="O2026" s="133">
        <f t="shared" si="5"/>
        <v>0</v>
      </c>
      <c r="P2026" s="137"/>
      <c r="Q2026" s="90"/>
      <c r="R2026" s="99" t="str">
        <f t="shared" si="8"/>
        <v>#REF!</v>
      </c>
      <c r="S2026" s="99">
        <f>IF(AND(D2026&lt;='Product Ratings'!$I$5,D2026&gt;='Product Ratings'!$H$5),'Product Ratings'!$F$5,IF(AND(D2026&lt;='Product Ratings'!$I$6,D2026&gt;='Product Ratings'!$H$6),'Product Ratings'!$F$6,IF(AND(D2026&lt;='Product Ratings'!$I$7,I2026&gt;='Product Ratings'!$H$7),'Product Ratings'!$F$7,IF(AND(D2026&lt;='Product Ratings'!$I$8,D2026&gt;='Product Ratings'!$H$8),'Product Ratings'!$F$8,IF(D2026&gt;='Product Ratings'!$H$9,'Product Ratings'!$F$9)))))</f>
        <v>1</v>
      </c>
      <c r="T2026" s="99" t="b">
        <f>IF(AND(O2026&lt;='Product Ratings'!$M$5,O2026&gt;='Product Ratings'!$L$5),'Product Ratings'!$J$5,IF(AND(O2026&lt;='Product Ratings'!$M$6,O2026&gt;='Product Ratings'!$L$6),'Product Ratings'!$J$6,IF(AND(O2026&lt;='Product Ratings'!$M$7,O2026&gt;='Product Ratings'!$L$7),'Product Ratings'!$J$7,IF(AND(O2026&lt;='Product Ratings'!$M$8,O2026&gt;='Product Ratings'!$L$8),'Product Ratings'!$J$8,IF(O2026&gt;='Product Ratings'!$L$9,'Product Ratings'!$J$9)))))</f>
        <v>0</v>
      </c>
      <c r="U2026" s="99" t="b">
        <f>IF(AND(N2026&lt;='Product Ratings'!$R$5,N2026&gt;='Product Ratings'!$Q$5),'Product Ratings'!$O$5,IF(AND(N2026&lt;='Product Ratings'!$R$6,N2026&gt;='Product Ratings'!$Q$6),'Product Ratings'!$O$6,IF(AND(N2026&lt;='Product Ratings'!$R$7,N2026&gt;='Product Ratings'!$Q$7),'Product Ratings'!$O$7,IF(AND(N2026&lt;='Product Ratings'!$R$8,N2026&gt;='Product Ratings'!$Q$8),'Product Ratings'!$O$8,IF(N2026&gt;='Product Ratings'!$Q$9,'Product Ratings'!$O$9)))))</f>
        <v>0</v>
      </c>
      <c r="V2026" s="138" t="str">
        <f t="shared" si="9"/>
        <v>#REF!</v>
      </c>
      <c r="W2026" s="135" t="str">
        <f t="shared" si="6"/>
        <v>#REF!</v>
      </c>
      <c r="X2026" s="90"/>
      <c r="Y2026" s="90"/>
      <c r="Z2026" s="90"/>
      <c r="AA2026" s="90"/>
      <c r="AB2026" s="90"/>
    </row>
    <row r="2027" ht="12.75" customHeight="1">
      <c r="A2027" s="87"/>
      <c r="B2027" s="90"/>
      <c r="C2027" s="90"/>
      <c r="D2027" s="126">
        <v>5.0</v>
      </c>
      <c r="E2027" s="127">
        <v>120.52</v>
      </c>
      <c r="F2027" s="123"/>
      <c r="G2027" s="129">
        <f t="shared" si="1"/>
        <v>120.52</v>
      </c>
      <c r="H2027" s="130">
        <f t="shared" si="2"/>
        <v>1</v>
      </c>
      <c r="I2027" s="131">
        <v>44575.0</v>
      </c>
      <c r="J2027" s="132">
        <v>44611.0</v>
      </c>
      <c r="K2027" s="123"/>
      <c r="L2027" s="90"/>
      <c r="M2027" s="133">
        <f t="shared" si="3"/>
        <v>24.104</v>
      </c>
      <c r="N2027" s="99"/>
      <c r="O2027" s="133">
        <f t="shared" si="5"/>
        <v>0</v>
      </c>
      <c r="P2027" s="137"/>
      <c r="Q2027" s="90"/>
      <c r="R2027" s="99" t="str">
        <f t="shared" si="8"/>
        <v>#REF!</v>
      </c>
      <c r="S2027" s="99">
        <f>IF(AND(D2027&lt;='Product Ratings'!$I$5,D2027&gt;='Product Ratings'!$H$5),'Product Ratings'!$F$5,IF(AND(D2027&lt;='Product Ratings'!$I$6,D2027&gt;='Product Ratings'!$H$6),'Product Ratings'!$F$6,IF(AND(D2027&lt;='Product Ratings'!$I$7,I2027&gt;='Product Ratings'!$H$7),'Product Ratings'!$F$7,IF(AND(D2027&lt;='Product Ratings'!$I$8,D2027&gt;='Product Ratings'!$H$8),'Product Ratings'!$F$8,IF(D2027&gt;='Product Ratings'!$H$9,'Product Ratings'!$F$9)))))</f>
        <v>1</v>
      </c>
      <c r="T2027" s="99" t="b">
        <f>IF(AND(O2027&lt;='Product Ratings'!$M$5,O2027&gt;='Product Ratings'!$L$5),'Product Ratings'!$J$5,IF(AND(O2027&lt;='Product Ratings'!$M$6,O2027&gt;='Product Ratings'!$L$6),'Product Ratings'!$J$6,IF(AND(O2027&lt;='Product Ratings'!$M$7,O2027&gt;='Product Ratings'!$L$7),'Product Ratings'!$J$7,IF(AND(O2027&lt;='Product Ratings'!$M$8,O2027&gt;='Product Ratings'!$L$8),'Product Ratings'!$J$8,IF(O2027&gt;='Product Ratings'!$L$9,'Product Ratings'!$J$9)))))</f>
        <v>0</v>
      </c>
      <c r="U2027" s="99" t="b">
        <f>IF(AND(N2027&lt;='Product Ratings'!$R$5,N2027&gt;='Product Ratings'!$Q$5),'Product Ratings'!$O$5,IF(AND(N2027&lt;='Product Ratings'!$R$6,N2027&gt;='Product Ratings'!$Q$6),'Product Ratings'!$O$6,IF(AND(N2027&lt;='Product Ratings'!$R$7,N2027&gt;='Product Ratings'!$Q$7),'Product Ratings'!$O$7,IF(AND(N2027&lt;='Product Ratings'!$R$8,N2027&gt;='Product Ratings'!$Q$8),'Product Ratings'!$O$8,IF(N2027&gt;='Product Ratings'!$Q$9,'Product Ratings'!$O$9)))))</f>
        <v>0</v>
      </c>
      <c r="V2027" s="138" t="str">
        <f t="shared" si="9"/>
        <v>#REF!</v>
      </c>
      <c r="W2027" s="135" t="str">
        <f t="shared" si="6"/>
        <v>#REF!</v>
      </c>
      <c r="X2027" s="90"/>
      <c r="Y2027" s="90"/>
      <c r="Z2027" s="90"/>
      <c r="AA2027" s="90"/>
      <c r="AB2027" s="90"/>
    </row>
    <row r="2028" ht="12.75" customHeight="1">
      <c r="A2028" s="87"/>
      <c r="B2028" s="90"/>
      <c r="C2028" s="90"/>
      <c r="D2028" s="126">
        <v>6.0</v>
      </c>
      <c r="E2028" s="127">
        <v>625.91</v>
      </c>
      <c r="F2028" s="123"/>
      <c r="G2028" s="129">
        <f t="shared" si="1"/>
        <v>625.91</v>
      </c>
      <c r="H2028" s="130">
        <f t="shared" si="2"/>
        <v>1</v>
      </c>
      <c r="I2028" s="131">
        <v>44576.0</v>
      </c>
      <c r="J2028" s="132">
        <v>44612.0</v>
      </c>
      <c r="K2028" s="123"/>
      <c r="L2028" s="90"/>
      <c r="M2028" s="133">
        <f t="shared" si="3"/>
        <v>104.3183333</v>
      </c>
      <c r="N2028" s="99"/>
      <c r="O2028" s="133">
        <f t="shared" si="5"/>
        <v>0</v>
      </c>
      <c r="P2028" s="137"/>
      <c r="Q2028" s="90"/>
      <c r="R2028" s="99" t="str">
        <f t="shared" si="8"/>
        <v>#REF!</v>
      </c>
      <c r="S2028" s="99">
        <f>IF(AND(D2028&lt;='Product Ratings'!$I$5,D2028&gt;='Product Ratings'!$H$5),'Product Ratings'!$F$5,IF(AND(D2028&lt;='Product Ratings'!$I$6,D2028&gt;='Product Ratings'!$H$6),'Product Ratings'!$F$6,IF(AND(D2028&lt;='Product Ratings'!$I$7,I2028&gt;='Product Ratings'!$H$7),'Product Ratings'!$F$7,IF(AND(D2028&lt;='Product Ratings'!$I$8,D2028&gt;='Product Ratings'!$H$8),'Product Ratings'!$F$8,IF(D2028&gt;='Product Ratings'!$H$9,'Product Ratings'!$F$9)))))</f>
        <v>2</v>
      </c>
      <c r="T2028" s="99" t="b">
        <f>IF(AND(O2028&lt;='Product Ratings'!$M$5,O2028&gt;='Product Ratings'!$L$5),'Product Ratings'!$J$5,IF(AND(O2028&lt;='Product Ratings'!$M$6,O2028&gt;='Product Ratings'!$L$6),'Product Ratings'!$J$6,IF(AND(O2028&lt;='Product Ratings'!$M$7,O2028&gt;='Product Ratings'!$L$7),'Product Ratings'!$J$7,IF(AND(O2028&lt;='Product Ratings'!$M$8,O2028&gt;='Product Ratings'!$L$8),'Product Ratings'!$J$8,IF(O2028&gt;='Product Ratings'!$L$9,'Product Ratings'!$J$9)))))</f>
        <v>0</v>
      </c>
      <c r="U2028" s="99" t="b">
        <f>IF(AND(N2028&lt;='Product Ratings'!$R$5,N2028&gt;='Product Ratings'!$Q$5),'Product Ratings'!$O$5,IF(AND(N2028&lt;='Product Ratings'!$R$6,N2028&gt;='Product Ratings'!$Q$6),'Product Ratings'!$O$6,IF(AND(N2028&lt;='Product Ratings'!$R$7,N2028&gt;='Product Ratings'!$Q$7),'Product Ratings'!$O$7,IF(AND(N2028&lt;='Product Ratings'!$R$8,N2028&gt;='Product Ratings'!$Q$8),'Product Ratings'!$O$8,IF(N2028&gt;='Product Ratings'!$Q$9,'Product Ratings'!$O$9)))))</f>
        <v>0</v>
      </c>
      <c r="V2028" s="138" t="str">
        <f t="shared" si="9"/>
        <v>#REF!</v>
      </c>
      <c r="W2028" s="135" t="str">
        <f t="shared" si="6"/>
        <v>#REF!</v>
      </c>
      <c r="X2028" s="90"/>
      <c r="Y2028" s="90"/>
      <c r="Z2028" s="90"/>
      <c r="AA2028" s="90"/>
      <c r="AB2028" s="90"/>
    </row>
    <row r="2029" ht="12.75" customHeight="1">
      <c r="A2029" s="87"/>
      <c r="B2029" s="90"/>
      <c r="C2029" s="90"/>
      <c r="D2029" s="126">
        <v>1.0</v>
      </c>
      <c r="E2029" s="127">
        <v>33.91</v>
      </c>
      <c r="F2029" s="123"/>
      <c r="G2029" s="129">
        <f t="shared" si="1"/>
        <v>33.91</v>
      </c>
      <c r="H2029" s="130">
        <f t="shared" si="2"/>
        <v>1</v>
      </c>
      <c r="I2029" s="131">
        <v>44577.0</v>
      </c>
      <c r="J2029" s="132">
        <v>44613.0</v>
      </c>
      <c r="K2029" s="123"/>
      <c r="L2029" s="90"/>
      <c r="M2029" s="133">
        <f t="shared" si="3"/>
        <v>33.91</v>
      </c>
      <c r="N2029" s="99"/>
      <c r="O2029" s="133">
        <f t="shared" si="5"/>
        <v>0</v>
      </c>
      <c r="P2029" s="137"/>
      <c r="Q2029" s="90"/>
      <c r="R2029" s="99" t="str">
        <f t="shared" si="8"/>
        <v>#REF!</v>
      </c>
      <c r="S2029" s="99">
        <f>IF(AND(D2029&lt;='Product Ratings'!$I$5,D2029&gt;='Product Ratings'!$H$5),'Product Ratings'!$F$5,IF(AND(D2029&lt;='Product Ratings'!$I$6,D2029&gt;='Product Ratings'!$H$6),'Product Ratings'!$F$6,IF(AND(D2029&lt;='Product Ratings'!$I$7,I2029&gt;='Product Ratings'!$H$7),'Product Ratings'!$F$7,IF(AND(D2029&lt;='Product Ratings'!$I$8,D2029&gt;='Product Ratings'!$H$8),'Product Ratings'!$F$8,IF(D2029&gt;='Product Ratings'!$H$9,'Product Ratings'!$F$9)))))</f>
        <v>1</v>
      </c>
      <c r="T2029" s="99" t="b">
        <f>IF(AND(O2029&lt;='Product Ratings'!$M$5,O2029&gt;='Product Ratings'!$L$5),'Product Ratings'!$J$5,IF(AND(O2029&lt;='Product Ratings'!$M$6,O2029&gt;='Product Ratings'!$L$6),'Product Ratings'!$J$6,IF(AND(O2029&lt;='Product Ratings'!$M$7,O2029&gt;='Product Ratings'!$L$7),'Product Ratings'!$J$7,IF(AND(O2029&lt;='Product Ratings'!$M$8,O2029&gt;='Product Ratings'!$L$8),'Product Ratings'!$J$8,IF(O2029&gt;='Product Ratings'!$L$9,'Product Ratings'!$J$9)))))</f>
        <v>0</v>
      </c>
      <c r="U2029" s="99" t="b">
        <f>IF(AND(N2029&lt;='Product Ratings'!$R$5,N2029&gt;='Product Ratings'!$Q$5),'Product Ratings'!$O$5,IF(AND(N2029&lt;='Product Ratings'!$R$6,N2029&gt;='Product Ratings'!$Q$6),'Product Ratings'!$O$6,IF(AND(N2029&lt;='Product Ratings'!$R$7,N2029&gt;='Product Ratings'!$Q$7),'Product Ratings'!$O$7,IF(AND(N2029&lt;='Product Ratings'!$R$8,N2029&gt;='Product Ratings'!$Q$8),'Product Ratings'!$O$8,IF(N2029&gt;='Product Ratings'!$Q$9,'Product Ratings'!$O$9)))))</f>
        <v>0</v>
      </c>
      <c r="V2029" s="138" t="str">
        <f t="shared" si="9"/>
        <v>#REF!</v>
      </c>
      <c r="W2029" s="135" t="str">
        <f t="shared" si="6"/>
        <v>#REF!</v>
      </c>
      <c r="X2029" s="90"/>
      <c r="Y2029" s="90"/>
      <c r="Z2029" s="90"/>
      <c r="AA2029" s="90"/>
      <c r="AB2029" s="90"/>
    </row>
    <row r="2030" ht="12.75" customHeight="1">
      <c r="A2030" s="87"/>
      <c r="B2030" s="90"/>
      <c r="C2030" s="90"/>
      <c r="D2030" s="126">
        <v>2.0</v>
      </c>
      <c r="E2030" s="127">
        <v>373.15</v>
      </c>
      <c r="F2030" s="123"/>
      <c r="G2030" s="129">
        <f t="shared" si="1"/>
        <v>373.15</v>
      </c>
      <c r="H2030" s="130">
        <f t="shared" si="2"/>
        <v>1</v>
      </c>
      <c r="I2030" s="131">
        <v>44578.0</v>
      </c>
      <c r="J2030" s="132">
        <v>44614.0</v>
      </c>
      <c r="K2030" s="123"/>
      <c r="L2030" s="90"/>
      <c r="M2030" s="133">
        <f t="shared" si="3"/>
        <v>186.575</v>
      </c>
      <c r="N2030" s="99"/>
      <c r="O2030" s="133">
        <f t="shared" si="5"/>
        <v>0</v>
      </c>
      <c r="P2030" s="137"/>
      <c r="Q2030" s="90"/>
      <c r="R2030" s="99" t="str">
        <f t="shared" si="8"/>
        <v>#REF!</v>
      </c>
      <c r="S2030" s="99">
        <f>IF(AND(D2030&lt;='Product Ratings'!$I$5,D2030&gt;='Product Ratings'!$H$5),'Product Ratings'!$F$5,IF(AND(D2030&lt;='Product Ratings'!$I$6,D2030&gt;='Product Ratings'!$H$6),'Product Ratings'!$F$6,IF(AND(D2030&lt;='Product Ratings'!$I$7,I2030&gt;='Product Ratings'!$H$7),'Product Ratings'!$F$7,IF(AND(D2030&lt;='Product Ratings'!$I$8,D2030&gt;='Product Ratings'!$H$8),'Product Ratings'!$F$8,IF(D2030&gt;='Product Ratings'!$H$9,'Product Ratings'!$F$9)))))</f>
        <v>1</v>
      </c>
      <c r="T2030" s="99" t="b">
        <f>IF(AND(O2030&lt;='Product Ratings'!$M$5,O2030&gt;='Product Ratings'!$L$5),'Product Ratings'!$J$5,IF(AND(O2030&lt;='Product Ratings'!$M$6,O2030&gt;='Product Ratings'!$L$6),'Product Ratings'!$J$6,IF(AND(O2030&lt;='Product Ratings'!$M$7,O2030&gt;='Product Ratings'!$L$7),'Product Ratings'!$J$7,IF(AND(O2030&lt;='Product Ratings'!$M$8,O2030&gt;='Product Ratings'!$L$8),'Product Ratings'!$J$8,IF(O2030&gt;='Product Ratings'!$L$9,'Product Ratings'!$J$9)))))</f>
        <v>0</v>
      </c>
      <c r="U2030" s="99" t="b">
        <f>IF(AND(N2030&lt;='Product Ratings'!$R$5,N2030&gt;='Product Ratings'!$Q$5),'Product Ratings'!$O$5,IF(AND(N2030&lt;='Product Ratings'!$R$6,N2030&gt;='Product Ratings'!$Q$6),'Product Ratings'!$O$6,IF(AND(N2030&lt;='Product Ratings'!$R$7,N2030&gt;='Product Ratings'!$Q$7),'Product Ratings'!$O$7,IF(AND(N2030&lt;='Product Ratings'!$R$8,N2030&gt;='Product Ratings'!$Q$8),'Product Ratings'!$O$8,IF(N2030&gt;='Product Ratings'!$Q$9,'Product Ratings'!$O$9)))))</f>
        <v>0</v>
      </c>
      <c r="V2030" s="138" t="str">
        <f t="shared" si="9"/>
        <v>#REF!</v>
      </c>
      <c r="W2030" s="135" t="str">
        <f t="shared" si="6"/>
        <v>#REF!</v>
      </c>
      <c r="X2030" s="90"/>
      <c r="Y2030" s="90"/>
      <c r="Z2030" s="90"/>
      <c r="AA2030" s="90"/>
      <c r="AB2030" s="90"/>
    </row>
    <row r="2031" ht="12.75" customHeight="1">
      <c r="A2031" s="87"/>
      <c r="B2031" s="90"/>
      <c r="C2031" s="90"/>
      <c r="D2031" s="126">
        <v>3.0</v>
      </c>
      <c r="E2031" s="127">
        <v>1769.48</v>
      </c>
      <c r="F2031" s="123"/>
      <c r="G2031" s="129">
        <f t="shared" si="1"/>
        <v>1769.48</v>
      </c>
      <c r="H2031" s="130">
        <f t="shared" si="2"/>
        <v>1</v>
      </c>
      <c r="I2031" s="131">
        <v>44579.0</v>
      </c>
      <c r="J2031" s="132">
        <v>44615.0</v>
      </c>
      <c r="K2031" s="123"/>
      <c r="L2031" s="90"/>
      <c r="M2031" s="133">
        <f t="shared" si="3"/>
        <v>589.8266667</v>
      </c>
      <c r="N2031" s="99"/>
      <c r="O2031" s="133">
        <f t="shared" si="5"/>
        <v>0</v>
      </c>
      <c r="P2031" s="137"/>
      <c r="Q2031" s="90"/>
      <c r="R2031" s="99" t="str">
        <f t="shared" si="8"/>
        <v>#REF!</v>
      </c>
      <c r="S2031" s="99">
        <f>IF(AND(D2031&lt;='Product Ratings'!$I$5,D2031&gt;='Product Ratings'!$H$5),'Product Ratings'!$F$5,IF(AND(D2031&lt;='Product Ratings'!$I$6,D2031&gt;='Product Ratings'!$H$6),'Product Ratings'!$F$6,IF(AND(D2031&lt;='Product Ratings'!$I$7,I2031&gt;='Product Ratings'!$H$7),'Product Ratings'!$F$7,IF(AND(D2031&lt;='Product Ratings'!$I$8,D2031&gt;='Product Ratings'!$H$8),'Product Ratings'!$F$8,IF(D2031&gt;='Product Ratings'!$H$9,'Product Ratings'!$F$9)))))</f>
        <v>1</v>
      </c>
      <c r="T2031" s="99" t="b">
        <f>IF(AND(O2031&lt;='Product Ratings'!$M$5,O2031&gt;='Product Ratings'!$L$5),'Product Ratings'!$J$5,IF(AND(O2031&lt;='Product Ratings'!$M$6,O2031&gt;='Product Ratings'!$L$6),'Product Ratings'!$J$6,IF(AND(O2031&lt;='Product Ratings'!$M$7,O2031&gt;='Product Ratings'!$L$7),'Product Ratings'!$J$7,IF(AND(O2031&lt;='Product Ratings'!$M$8,O2031&gt;='Product Ratings'!$L$8),'Product Ratings'!$J$8,IF(O2031&gt;='Product Ratings'!$L$9,'Product Ratings'!$J$9)))))</f>
        <v>0</v>
      </c>
      <c r="U2031" s="99" t="b">
        <f>IF(AND(N2031&lt;='Product Ratings'!$R$5,N2031&gt;='Product Ratings'!$Q$5),'Product Ratings'!$O$5,IF(AND(N2031&lt;='Product Ratings'!$R$6,N2031&gt;='Product Ratings'!$Q$6),'Product Ratings'!$O$6,IF(AND(N2031&lt;='Product Ratings'!$R$7,N2031&gt;='Product Ratings'!$Q$7),'Product Ratings'!$O$7,IF(AND(N2031&lt;='Product Ratings'!$R$8,N2031&gt;='Product Ratings'!$Q$8),'Product Ratings'!$O$8,IF(N2031&gt;='Product Ratings'!$Q$9,'Product Ratings'!$O$9)))))</f>
        <v>0</v>
      </c>
      <c r="V2031" s="138" t="str">
        <f t="shared" si="9"/>
        <v>#REF!</v>
      </c>
      <c r="W2031" s="135" t="str">
        <f t="shared" si="6"/>
        <v>#REF!</v>
      </c>
      <c r="X2031" s="90"/>
      <c r="Y2031" s="90"/>
      <c r="Z2031" s="90"/>
      <c r="AA2031" s="90"/>
      <c r="AB2031" s="90"/>
    </row>
    <row r="2032" ht="12.75" customHeight="1">
      <c r="A2032" s="87"/>
      <c r="B2032" s="90"/>
      <c r="C2032" s="90"/>
      <c r="D2032" s="126">
        <v>4.0</v>
      </c>
      <c r="E2032" s="127">
        <v>420.0</v>
      </c>
      <c r="F2032" s="123"/>
      <c r="G2032" s="129">
        <f t="shared" si="1"/>
        <v>420</v>
      </c>
      <c r="H2032" s="130">
        <f t="shared" si="2"/>
        <v>1</v>
      </c>
      <c r="I2032" s="131">
        <v>44580.0</v>
      </c>
      <c r="J2032" s="132">
        <v>44616.0</v>
      </c>
      <c r="K2032" s="123"/>
      <c r="L2032" s="90"/>
      <c r="M2032" s="133">
        <f t="shared" si="3"/>
        <v>105</v>
      </c>
      <c r="N2032" s="99"/>
      <c r="O2032" s="133">
        <f t="shared" si="5"/>
        <v>0</v>
      </c>
      <c r="P2032" s="137"/>
      <c r="Q2032" s="90"/>
      <c r="R2032" s="99" t="str">
        <f t="shared" si="8"/>
        <v>#REF!</v>
      </c>
      <c r="S2032" s="99">
        <f>IF(AND(D2032&lt;='Product Ratings'!$I$5,D2032&gt;='Product Ratings'!$H$5),'Product Ratings'!$F$5,IF(AND(D2032&lt;='Product Ratings'!$I$6,D2032&gt;='Product Ratings'!$H$6),'Product Ratings'!$F$6,IF(AND(D2032&lt;='Product Ratings'!$I$7,I2032&gt;='Product Ratings'!$H$7),'Product Ratings'!$F$7,IF(AND(D2032&lt;='Product Ratings'!$I$8,D2032&gt;='Product Ratings'!$H$8),'Product Ratings'!$F$8,IF(D2032&gt;='Product Ratings'!$H$9,'Product Ratings'!$F$9)))))</f>
        <v>1</v>
      </c>
      <c r="T2032" s="99" t="b">
        <f>IF(AND(O2032&lt;='Product Ratings'!$M$5,O2032&gt;='Product Ratings'!$L$5),'Product Ratings'!$J$5,IF(AND(O2032&lt;='Product Ratings'!$M$6,O2032&gt;='Product Ratings'!$L$6),'Product Ratings'!$J$6,IF(AND(O2032&lt;='Product Ratings'!$M$7,O2032&gt;='Product Ratings'!$L$7),'Product Ratings'!$J$7,IF(AND(O2032&lt;='Product Ratings'!$M$8,O2032&gt;='Product Ratings'!$L$8),'Product Ratings'!$J$8,IF(O2032&gt;='Product Ratings'!$L$9,'Product Ratings'!$J$9)))))</f>
        <v>0</v>
      </c>
      <c r="U2032" s="99" t="b">
        <f>IF(AND(N2032&lt;='Product Ratings'!$R$5,N2032&gt;='Product Ratings'!$Q$5),'Product Ratings'!$O$5,IF(AND(N2032&lt;='Product Ratings'!$R$6,N2032&gt;='Product Ratings'!$Q$6),'Product Ratings'!$O$6,IF(AND(N2032&lt;='Product Ratings'!$R$7,N2032&gt;='Product Ratings'!$Q$7),'Product Ratings'!$O$7,IF(AND(N2032&lt;='Product Ratings'!$R$8,N2032&gt;='Product Ratings'!$Q$8),'Product Ratings'!$O$8,IF(N2032&gt;='Product Ratings'!$Q$9,'Product Ratings'!$O$9)))))</f>
        <v>0</v>
      </c>
      <c r="V2032" s="138" t="str">
        <f t="shared" si="9"/>
        <v>#REF!</v>
      </c>
      <c r="W2032" s="135" t="str">
        <f t="shared" si="6"/>
        <v>#REF!</v>
      </c>
      <c r="X2032" s="90"/>
      <c r="Y2032" s="90"/>
      <c r="Z2032" s="90"/>
      <c r="AA2032" s="90"/>
      <c r="AB2032" s="90"/>
    </row>
    <row r="2033" ht="12.75" customHeight="1">
      <c r="A2033" s="87"/>
      <c r="B2033" s="90"/>
      <c r="C2033" s="90"/>
      <c r="D2033" s="126">
        <v>5.0</v>
      </c>
      <c r="E2033" s="127">
        <v>42.6</v>
      </c>
      <c r="F2033" s="123"/>
      <c r="G2033" s="129">
        <f t="shared" si="1"/>
        <v>42.6</v>
      </c>
      <c r="H2033" s="130">
        <f t="shared" si="2"/>
        <v>1</v>
      </c>
      <c r="I2033" s="131">
        <v>44581.0</v>
      </c>
      <c r="J2033" s="132">
        <v>44617.0</v>
      </c>
      <c r="K2033" s="123"/>
      <c r="L2033" s="90"/>
      <c r="M2033" s="133">
        <f t="shared" si="3"/>
        <v>8.52</v>
      </c>
      <c r="N2033" s="99"/>
      <c r="O2033" s="133">
        <f t="shared" si="5"/>
        <v>0</v>
      </c>
      <c r="P2033" s="137"/>
      <c r="Q2033" s="90"/>
      <c r="R2033" s="99" t="str">
        <f t="shared" si="8"/>
        <v>#REF!</v>
      </c>
      <c r="S2033" s="99">
        <f>IF(AND(D2033&lt;='Product Ratings'!$I$5,D2033&gt;='Product Ratings'!$H$5),'Product Ratings'!$F$5,IF(AND(D2033&lt;='Product Ratings'!$I$6,D2033&gt;='Product Ratings'!$H$6),'Product Ratings'!$F$6,IF(AND(D2033&lt;='Product Ratings'!$I$7,I2033&gt;='Product Ratings'!$H$7),'Product Ratings'!$F$7,IF(AND(D2033&lt;='Product Ratings'!$I$8,D2033&gt;='Product Ratings'!$H$8),'Product Ratings'!$F$8,IF(D2033&gt;='Product Ratings'!$H$9,'Product Ratings'!$F$9)))))</f>
        <v>1</v>
      </c>
      <c r="T2033" s="99" t="b">
        <f>IF(AND(O2033&lt;='Product Ratings'!$M$5,O2033&gt;='Product Ratings'!$L$5),'Product Ratings'!$J$5,IF(AND(O2033&lt;='Product Ratings'!$M$6,O2033&gt;='Product Ratings'!$L$6),'Product Ratings'!$J$6,IF(AND(O2033&lt;='Product Ratings'!$M$7,O2033&gt;='Product Ratings'!$L$7),'Product Ratings'!$J$7,IF(AND(O2033&lt;='Product Ratings'!$M$8,O2033&gt;='Product Ratings'!$L$8),'Product Ratings'!$J$8,IF(O2033&gt;='Product Ratings'!$L$9,'Product Ratings'!$J$9)))))</f>
        <v>0</v>
      </c>
      <c r="U2033" s="99" t="b">
        <f>IF(AND(N2033&lt;='Product Ratings'!$R$5,N2033&gt;='Product Ratings'!$Q$5),'Product Ratings'!$O$5,IF(AND(N2033&lt;='Product Ratings'!$R$6,N2033&gt;='Product Ratings'!$Q$6),'Product Ratings'!$O$6,IF(AND(N2033&lt;='Product Ratings'!$R$7,N2033&gt;='Product Ratings'!$Q$7),'Product Ratings'!$O$7,IF(AND(N2033&lt;='Product Ratings'!$R$8,N2033&gt;='Product Ratings'!$Q$8),'Product Ratings'!$O$8,IF(N2033&gt;='Product Ratings'!$Q$9,'Product Ratings'!$O$9)))))</f>
        <v>0</v>
      </c>
      <c r="V2033" s="138" t="str">
        <f t="shared" si="9"/>
        <v>#REF!</v>
      </c>
      <c r="W2033" s="135" t="str">
        <f t="shared" si="6"/>
        <v>#REF!</v>
      </c>
      <c r="X2033" s="90"/>
      <c r="Y2033" s="90"/>
      <c r="Z2033" s="90"/>
      <c r="AA2033" s="90"/>
      <c r="AB2033" s="90"/>
    </row>
    <row r="2034" ht="12.75" customHeight="1">
      <c r="A2034" s="87"/>
      <c r="B2034" s="90"/>
      <c r="C2034" s="90"/>
      <c r="D2034" s="126">
        <v>6.0</v>
      </c>
      <c r="E2034" s="127">
        <v>168.26</v>
      </c>
      <c r="F2034" s="123"/>
      <c r="G2034" s="129">
        <f t="shared" si="1"/>
        <v>168.26</v>
      </c>
      <c r="H2034" s="130">
        <f t="shared" si="2"/>
        <v>1</v>
      </c>
      <c r="I2034" s="131">
        <v>44582.0</v>
      </c>
      <c r="J2034" s="132">
        <v>44618.0</v>
      </c>
      <c r="K2034" s="123"/>
      <c r="L2034" s="90"/>
      <c r="M2034" s="133">
        <f t="shared" si="3"/>
        <v>28.04333333</v>
      </c>
      <c r="N2034" s="99"/>
      <c r="O2034" s="133">
        <f t="shared" si="5"/>
        <v>0</v>
      </c>
      <c r="P2034" s="137"/>
      <c r="Q2034" s="90"/>
      <c r="R2034" s="99" t="str">
        <f t="shared" si="8"/>
        <v>#REF!</v>
      </c>
      <c r="S2034" s="99">
        <f>IF(AND(D2034&lt;='Product Ratings'!$I$5,D2034&gt;='Product Ratings'!$H$5),'Product Ratings'!$F$5,IF(AND(D2034&lt;='Product Ratings'!$I$6,D2034&gt;='Product Ratings'!$H$6),'Product Ratings'!$F$6,IF(AND(D2034&lt;='Product Ratings'!$I$7,I2034&gt;='Product Ratings'!$H$7),'Product Ratings'!$F$7,IF(AND(D2034&lt;='Product Ratings'!$I$8,D2034&gt;='Product Ratings'!$H$8),'Product Ratings'!$F$8,IF(D2034&gt;='Product Ratings'!$H$9,'Product Ratings'!$F$9)))))</f>
        <v>2</v>
      </c>
      <c r="T2034" s="99" t="b">
        <f>IF(AND(O2034&lt;='Product Ratings'!$M$5,O2034&gt;='Product Ratings'!$L$5),'Product Ratings'!$J$5,IF(AND(O2034&lt;='Product Ratings'!$M$6,O2034&gt;='Product Ratings'!$L$6),'Product Ratings'!$J$6,IF(AND(O2034&lt;='Product Ratings'!$M$7,O2034&gt;='Product Ratings'!$L$7),'Product Ratings'!$J$7,IF(AND(O2034&lt;='Product Ratings'!$M$8,O2034&gt;='Product Ratings'!$L$8),'Product Ratings'!$J$8,IF(O2034&gt;='Product Ratings'!$L$9,'Product Ratings'!$J$9)))))</f>
        <v>0</v>
      </c>
      <c r="U2034" s="99" t="b">
        <f>IF(AND(N2034&lt;='Product Ratings'!$R$5,N2034&gt;='Product Ratings'!$Q$5),'Product Ratings'!$O$5,IF(AND(N2034&lt;='Product Ratings'!$R$6,N2034&gt;='Product Ratings'!$Q$6),'Product Ratings'!$O$6,IF(AND(N2034&lt;='Product Ratings'!$R$7,N2034&gt;='Product Ratings'!$Q$7),'Product Ratings'!$O$7,IF(AND(N2034&lt;='Product Ratings'!$R$8,N2034&gt;='Product Ratings'!$Q$8),'Product Ratings'!$O$8,IF(N2034&gt;='Product Ratings'!$Q$9,'Product Ratings'!$O$9)))))</f>
        <v>0</v>
      </c>
      <c r="V2034" s="138" t="str">
        <f t="shared" si="9"/>
        <v>#REF!</v>
      </c>
      <c r="W2034" s="135" t="str">
        <f t="shared" si="6"/>
        <v>#REF!</v>
      </c>
      <c r="X2034" s="90"/>
      <c r="Y2034" s="90"/>
      <c r="Z2034" s="90"/>
      <c r="AA2034" s="90"/>
      <c r="AB2034" s="90"/>
    </row>
    <row r="2035" ht="12.75" customHeight="1">
      <c r="A2035" s="87"/>
      <c r="B2035" s="90"/>
      <c r="C2035" s="90"/>
      <c r="D2035" s="126">
        <v>1.0</v>
      </c>
      <c r="E2035" s="127">
        <v>68.52</v>
      </c>
      <c r="F2035" s="123"/>
      <c r="G2035" s="129">
        <f t="shared" si="1"/>
        <v>68.52</v>
      </c>
      <c r="H2035" s="130">
        <f t="shared" si="2"/>
        <v>1</v>
      </c>
      <c r="I2035" s="131">
        <v>44583.0</v>
      </c>
      <c r="J2035" s="132">
        <v>44619.0</v>
      </c>
      <c r="K2035" s="123"/>
      <c r="L2035" s="90"/>
      <c r="M2035" s="133">
        <f t="shared" si="3"/>
        <v>68.52</v>
      </c>
      <c r="N2035" s="99"/>
      <c r="O2035" s="133">
        <f t="shared" si="5"/>
        <v>0</v>
      </c>
      <c r="P2035" s="137"/>
      <c r="Q2035" s="90"/>
      <c r="R2035" s="99" t="str">
        <f t="shared" si="8"/>
        <v>#REF!</v>
      </c>
      <c r="S2035" s="99">
        <f>IF(AND(D2035&lt;='Product Ratings'!$I$5,D2035&gt;='Product Ratings'!$H$5),'Product Ratings'!$F$5,IF(AND(D2035&lt;='Product Ratings'!$I$6,D2035&gt;='Product Ratings'!$H$6),'Product Ratings'!$F$6,IF(AND(D2035&lt;='Product Ratings'!$I$7,I2035&gt;='Product Ratings'!$H$7),'Product Ratings'!$F$7,IF(AND(D2035&lt;='Product Ratings'!$I$8,D2035&gt;='Product Ratings'!$H$8),'Product Ratings'!$F$8,IF(D2035&gt;='Product Ratings'!$H$9,'Product Ratings'!$F$9)))))</f>
        <v>1</v>
      </c>
      <c r="T2035" s="99" t="b">
        <f>IF(AND(O2035&lt;='Product Ratings'!$M$5,O2035&gt;='Product Ratings'!$L$5),'Product Ratings'!$J$5,IF(AND(O2035&lt;='Product Ratings'!$M$6,O2035&gt;='Product Ratings'!$L$6),'Product Ratings'!$J$6,IF(AND(O2035&lt;='Product Ratings'!$M$7,O2035&gt;='Product Ratings'!$L$7),'Product Ratings'!$J$7,IF(AND(O2035&lt;='Product Ratings'!$M$8,O2035&gt;='Product Ratings'!$L$8),'Product Ratings'!$J$8,IF(O2035&gt;='Product Ratings'!$L$9,'Product Ratings'!$J$9)))))</f>
        <v>0</v>
      </c>
      <c r="U2035" s="99" t="b">
        <f>IF(AND(N2035&lt;='Product Ratings'!$R$5,N2035&gt;='Product Ratings'!$Q$5),'Product Ratings'!$O$5,IF(AND(N2035&lt;='Product Ratings'!$R$6,N2035&gt;='Product Ratings'!$Q$6),'Product Ratings'!$O$6,IF(AND(N2035&lt;='Product Ratings'!$R$7,N2035&gt;='Product Ratings'!$Q$7),'Product Ratings'!$O$7,IF(AND(N2035&lt;='Product Ratings'!$R$8,N2035&gt;='Product Ratings'!$Q$8),'Product Ratings'!$O$8,IF(N2035&gt;='Product Ratings'!$Q$9,'Product Ratings'!$O$9)))))</f>
        <v>0</v>
      </c>
      <c r="V2035" s="138" t="str">
        <f t="shared" si="9"/>
        <v>#REF!</v>
      </c>
      <c r="W2035" s="135" t="str">
        <f t="shared" si="6"/>
        <v>#REF!</v>
      </c>
      <c r="X2035" s="90"/>
      <c r="Y2035" s="90"/>
      <c r="Z2035" s="90"/>
      <c r="AA2035" s="90"/>
      <c r="AB2035" s="90"/>
    </row>
    <row r="2036" ht="12.75" customHeight="1">
      <c r="A2036" s="87"/>
      <c r="B2036" s="90"/>
      <c r="C2036" s="90"/>
      <c r="D2036" s="126">
        <v>2.0</v>
      </c>
      <c r="E2036" s="127">
        <v>34.7</v>
      </c>
      <c r="F2036" s="123"/>
      <c r="G2036" s="129">
        <f t="shared" si="1"/>
        <v>34.7</v>
      </c>
      <c r="H2036" s="130">
        <f t="shared" si="2"/>
        <v>1</v>
      </c>
      <c r="I2036" s="131">
        <v>44584.0</v>
      </c>
      <c r="J2036" s="132">
        <v>44620.0</v>
      </c>
      <c r="K2036" s="123"/>
      <c r="L2036" s="90"/>
      <c r="M2036" s="133">
        <f t="shared" si="3"/>
        <v>17.35</v>
      </c>
      <c r="N2036" s="99"/>
      <c r="O2036" s="133">
        <f t="shared" si="5"/>
        <v>0</v>
      </c>
      <c r="P2036" s="137"/>
      <c r="Q2036" s="90"/>
      <c r="R2036" s="99" t="str">
        <f t="shared" si="8"/>
        <v>#REF!</v>
      </c>
      <c r="S2036" s="99">
        <f>IF(AND(D2036&lt;='Product Ratings'!$I$5,D2036&gt;='Product Ratings'!$H$5),'Product Ratings'!$F$5,IF(AND(D2036&lt;='Product Ratings'!$I$6,D2036&gt;='Product Ratings'!$H$6),'Product Ratings'!$F$6,IF(AND(D2036&lt;='Product Ratings'!$I$7,I2036&gt;='Product Ratings'!$H$7),'Product Ratings'!$F$7,IF(AND(D2036&lt;='Product Ratings'!$I$8,D2036&gt;='Product Ratings'!$H$8),'Product Ratings'!$F$8,IF(D2036&gt;='Product Ratings'!$H$9,'Product Ratings'!$F$9)))))</f>
        <v>1</v>
      </c>
      <c r="T2036" s="99" t="b">
        <f>IF(AND(O2036&lt;='Product Ratings'!$M$5,O2036&gt;='Product Ratings'!$L$5),'Product Ratings'!$J$5,IF(AND(O2036&lt;='Product Ratings'!$M$6,O2036&gt;='Product Ratings'!$L$6),'Product Ratings'!$J$6,IF(AND(O2036&lt;='Product Ratings'!$M$7,O2036&gt;='Product Ratings'!$L$7),'Product Ratings'!$J$7,IF(AND(O2036&lt;='Product Ratings'!$M$8,O2036&gt;='Product Ratings'!$L$8),'Product Ratings'!$J$8,IF(O2036&gt;='Product Ratings'!$L$9,'Product Ratings'!$J$9)))))</f>
        <v>0</v>
      </c>
      <c r="U2036" s="99" t="b">
        <f>IF(AND(N2036&lt;='Product Ratings'!$R$5,N2036&gt;='Product Ratings'!$Q$5),'Product Ratings'!$O$5,IF(AND(N2036&lt;='Product Ratings'!$R$6,N2036&gt;='Product Ratings'!$Q$6),'Product Ratings'!$O$6,IF(AND(N2036&lt;='Product Ratings'!$R$7,N2036&gt;='Product Ratings'!$Q$7),'Product Ratings'!$O$7,IF(AND(N2036&lt;='Product Ratings'!$R$8,N2036&gt;='Product Ratings'!$Q$8),'Product Ratings'!$O$8,IF(N2036&gt;='Product Ratings'!$Q$9,'Product Ratings'!$O$9)))))</f>
        <v>0</v>
      </c>
      <c r="V2036" s="138" t="str">
        <f t="shared" si="9"/>
        <v>#REF!</v>
      </c>
      <c r="W2036" s="135" t="str">
        <f t="shared" si="6"/>
        <v>#REF!</v>
      </c>
      <c r="X2036" s="90"/>
      <c r="Y2036" s="90"/>
      <c r="Z2036" s="90"/>
      <c r="AA2036" s="90"/>
      <c r="AB2036" s="90"/>
    </row>
    <row r="2037" ht="12.75" customHeight="1">
      <c r="A2037" s="87"/>
      <c r="B2037" s="90"/>
      <c r="C2037" s="90"/>
      <c r="D2037" s="126">
        <v>3.0</v>
      </c>
      <c r="E2037" s="127">
        <v>60.0</v>
      </c>
      <c r="F2037" s="123"/>
      <c r="G2037" s="129">
        <f t="shared" si="1"/>
        <v>60</v>
      </c>
      <c r="H2037" s="130">
        <f t="shared" si="2"/>
        <v>1</v>
      </c>
      <c r="I2037" s="131">
        <v>44585.0</v>
      </c>
      <c r="J2037" s="132">
        <v>44621.0</v>
      </c>
      <c r="K2037" s="123"/>
      <c r="L2037" s="90"/>
      <c r="M2037" s="133">
        <f t="shared" si="3"/>
        <v>20</v>
      </c>
      <c r="N2037" s="99"/>
      <c r="O2037" s="133">
        <f t="shared" si="5"/>
        <v>0</v>
      </c>
      <c r="P2037" s="137"/>
      <c r="Q2037" s="90"/>
      <c r="R2037" s="99" t="str">
        <f t="shared" si="8"/>
        <v>#REF!</v>
      </c>
      <c r="S2037" s="99">
        <f>IF(AND(D2037&lt;='Product Ratings'!$I$5,D2037&gt;='Product Ratings'!$H$5),'Product Ratings'!$F$5,IF(AND(D2037&lt;='Product Ratings'!$I$6,D2037&gt;='Product Ratings'!$H$6),'Product Ratings'!$F$6,IF(AND(D2037&lt;='Product Ratings'!$I$7,I2037&gt;='Product Ratings'!$H$7),'Product Ratings'!$F$7,IF(AND(D2037&lt;='Product Ratings'!$I$8,D2037&gt;='Product Ratings'!$H$8),'Product Ratings'!$F$8,IF(D2037&gt;='Product Ratings'!$H$9,'Product Ratings'!$F$9)))))</f>
        <v>1</v>
      </c>
      <c r="T2037" s="99" t="b">
        <f>IF(AND(O2037&lt;='Product Ratings'!$M$5,O2037&gt;='Product Ratings'!$L$5),'Product Ratings'!$J$5,IF(AND(O2037&lt;='Product Ratings'!$M$6,O2037&gt;='Product Ratings'!$L$6),'Product Ratings'!$J$6,IF(AND(O2037&lt;='Product Ratings'!$M$7,O2037&gt;='Product Ratings'!$L$7),'Product Ratings'!$J$7,IF(AND(O2037&lt;='Product Ratings'!$M$8,O2037&gt;='Product Ratings'!$L$8),'Product Ratings'!$J$8,IF(O2037&gt;='Product Ratings'!$L$9,'Product Ratings'!$J$9)))))</f>
        <v>0</v>
      </c>
      <c r="U2037" s="99" t="b">
        <f>IF(AND(N2037&lt;='Product Ratings'!$R$5,N2037&gt;='Product Ratings'!$Q$5),'Product Ratings'!$O$5,IF(AND(N2037&lt;='Product Ratings'!$R$6,N2037&gt;='Product Ratings'!$Q$6),'Product Ratings'!$O$6,IF(AND(N2037&lt;='Product Ratings'!$R$7,N2037&gt;='Product Ratings'!$Q$7),'Product Ratings'!$O$7,IF(AND(N2037&lt;='Product Ratings'!$R$8,N2037&gt;='Product Ratings'!$Q$8),'Product Ratings'!$O$8,IF(N2037&gt;='Product Ratings'!$Q$9,'Product Ratings'!$O$9)))))</f>
        <v>0</v>
      </c>
      <c r="V2037" s="138" t="str">
        <f t="shared" si="9"/>
        <v>#REF!</v>
      </c>
      <c r="W2037" s="135" t="str">
        <f t="shared" si="6"/>
        <v>#REF!</v>
      </c>
      <c r="X2037" s="90"/>
      <c r="Y2037" s="90"/>
      <c r="Z2037" s="90"/>
      <c r="AA2037" s="90"/>
      <c r="AB2037" s="90"/>
    </row>
    <row r="2038" ht="12.75" customHeight="1">
      <c r="A2038" s="87"/>
      <c r="B2038" s="90"/>
      <c r="C2038" s="90"/>
      <c r="D2038" s="126">
        <v>4.0</v>
      </c>
      <c r="E2038" s="127">
        <v>153.91</v>
      </c>
      <c r="F2038" s="123"/>
      <c r="G2038" s="129">
        <f t="shared" si="1"/>
        <v>153.91</v>
      </c>
      <c r="H2038" s="130">
        <f t="shared" si="2"/>
        <v>1</v>
      </c>
      <c r="I2038" s="131">
        <v>44586.0</v>
      </c>
      <c r="J2038" s="132">
        <v>44622.0</v>
      </c>
      <c r="K2038" s="123"/>
      <c r="L2038" s="90"/>
      <c r="M2038" s="133">
        <f t="shared" si="3"/>
        <v>38.4775</v>
      </c>
      <c r="N2038" s="99"/>
      <c r="O2038" s="133">
        <f t="shared" si="5"/>
        <v>0</v>
      </c>
      <c r="P2038" s="137"/>
      <c r="Q2038" s="90"/>
      <c r="R2038" s="99" t="str">
        <f t="shared" si="8"/>
        <v>#REF!</v>
      </c>
      <c r="S2038" s="99">
        <f>IF(AND(D2038&lt;='Product Ratings'!$I$5,D2038&gt;='Product Ratings'!$H$5),'Product Ratings'!$F$5,IF(AND(D2038&lt;='Product Ratings'!$I$6,D2038&gt;='Product Ratings'!$H$6),'Product Ratings'!$F$6,IF(AND(D2038&lt;='Product Ratings'!$I$7,I2038&gt;='Product Ratings'!$H$7),'Product Ratings'!$F$7,IF(AND(D2038&lt;='Product Ratings'!$I$8,D2038&gt;='Product Ratings'!$H$8),'Product Ratings'!$F$8,IF(D2038&gt;='Product Ratings'!$H$9,'Product Ratings'!$F$9)))))</f>
        <v>1</v>
      </c>
      <c r="T2038" s="99" t="b">
        <f>IF(AND(O2038&lt;='Product Ratings'!$M$5,O2038&gt;='Product Ratings'!$L$5),'Product Ratings'!$J$5,IF(AND(O2038&lt;='Product Ratings'!$M$6,O2038&gt;='Product Ratings'!$L$6),'Product Ratings'!$J$6,IF(AND(O2038&lt;='Product Ratings'!$M$7,O2038&gt;='Product Ratings'!$L$7),'Product Ratings'!$J$7,IF(AND(O2038&lt;='Product Ratings'!$M$8,O2038&gt;='Product Ratings'!$L$8),'Product Ratings'!$J$8,IF(O2038&gt;='Product Ratings'!$L$9,'Product Ratings'!$J$9)))))</f>
        <v>0</v>
      </c>
      <c r="U2038" s="99" t="b">
        <f>IF(AND(N2038&lt;='Product Ratings'!$R$5,N2038&gt;='Product Ratings'!$Q$5),'Product Ratings'!$O$5,IF(AND(N2038&lt;='Product Ratings'!$R$6,N2038&gt;='Product Ratings'!$Q$6),'Product Ratings'!$O$6,IF(AND(N2038&lt;='Product Ratings'!$R$7,N2038&gt;='Product Ratings'!$Q$7),'Product Ratings'!$O$7,IF(AND(N2038&lt;='Product Ratings'!$R$8,N2038&gt;='Product Ratings'!$Q$8),'Product Ratings'!$O$8,IF(N2038&gt;='Product Ratings'!$Q$9,'Product Ratings'!$O$9)))))</f>
        <v>0</v>
      </c>
      <c r="V2038" s="138" t="str">
        <f t="shared" si="9"/>
        <v>#REF!</v>
      </c>
      <c r="W2038" s="135" t="str">
        <f t="shared" si="6"/>
        <v>#REF!</v>
      </c>
      <c r="X2038" s="90"/>
      <c r="Y2038" s="90"/>
      <c r="Z2038" s="90"/>
      <c r="AA2038" s="90"/>
      <c r="AB2038" s="90"/>
    </row>
    <row r="2039" ht="12.75" customHeight="1">
      <c r="A2039" s="87"/>
      <c r="B2039" s="90"/>
      <c r="C2039" s="90"/>
      <c r="D2039" s="126">
        <v>5.0</v>
      </c>
      <c r="E2039" s="127">
        <v>47.16</v>
      </c>
      <c r="F2039" s="123"/>
      <c r="G2039" s="129">
        <f t="shared" si="1"/>
        <v>47.16</v>
      </c>
      <c r="H2039" s="130">
        <f t="shared" si="2"/>
        <v>1</v>
      </c>
      <c r="I2039" s="131">
        <v>44587.0</v>
      </c>
      <c r="J2039" s="132">
        <v>44623.0</v>
      </c>
      <c r="K2039" s="123"/>
      <c r="L2039" s="90"/>
      <c r="M2039" s="133">
        <f t="shared" si="3"/>
        <v>9.432</v>
      </c>
      <c r="N2039" s="99"/>
      <c r="O2039" s="133">
        <f t="shared" si="5"/>
        <v>0</v>
      </c>
      <c r="P2039" s="137"/>
      <c r="Q2039" s="90"/>
      <c r="R2039" s="99" t="str">
        <f t="shared" si="8"/>
        <v>#REF!</v>
      </c>
      <c r="S2039" s="99">
        <f>IF(AND(D2039&lt;='Product Ratings'!$I$5,D2039&gt;='Product Ratings'!$H$5),'Product Ratings'!$F$5,IF(AND(D2039&lt;='Product Ratings'!$I$6,D2039&gt;='Product Ratings'!$H$6),'Product Ratings'!$F$6,IF(AND(D2039&lt;='Product Ratings'!$I$7,I2039&gt;='Product Ratings'!$H$7),'Product Ratings'!$F$7,IF(AND(D2039&lt;='Product Ratings'!$I$8,D2039&gt;='Product Ratings'!$H$8),'Product Ratings'!$F$8,IF(D2039&gt;='Product Ratings'!$H$9,'Product Ratings'!$F$9)))))</f>
        <v>1</v>
      </c>
      <c r="T2039" s="99" t="b">
        <f>IF(AND(O2039&lt;='Product Ratings'!$M$5,O2039&gt;='Product Ratings'!$L$5),'Product Ratings'!$J$5,IF(AND(O2039&lt;='Product Ratings'!$M$6,O2039&gt;='Product Ratings'!$L$6),'Product Ratings'!$J$6,IF(AND(O2039&lt;='Product Ratings'!$M$7,O2039&gt;='Product Ratings'!$L$7),'Product Ratings'!$J$7,IF(AND(O2039&lt;='Product Ratings'!$M$8,O2039&gt;='Product Ratings'!$L$8),'Product Ratings'!$J$8,IF(O2039&gt;='Product Ratings'!$L$9,'Product Ratings'!$J$9)))))</f>
        <v>0</v>
      </c>
      <c r="U2039" s="99" t="b">
        <f>IF(AND(N2039&lt;='Product Ratings'!$R$5,N2039&gt;='Product Ratings'!$Q$5),'Product Ratings'!$O$5,IF(AND(N2039&lt;='Product Ratings'!$R$6,N2039&gt;='Product Ratings'!$Q$6),'Product Ratings'!$O$6,IF(AND(N2039&lt;='Product Ratings'!$R$7,N2039&gt;='Product Ratings'!$Q$7),'Product Ratings'!$O$7,IF(AND(N2039&lt;='Product Ratings'!$R$8,N2039&gt;='Product Ratings'!$Q$8),'Product Ratings'!$O$8,IF(N2039&gt;='Product Ratings'!$Q$9,'Product Ratings'!$O$9)))))</f>
        <v>0</v>
      </c>
      <c r="V2039" s="138" t="str">
        <f t="shared" si="9"/>
        <v>#REF!</v>
      </c>
      <c r="W2039" s="135" t="str">
        <f t="shared" si="6"/>
        <v>#REF!</v>
      </c>
      <c r="X2039" s="90"/>
      <c r="Y2039" s="90"/>
      <c r="Z2039" s="90"/>
      <c r="AA2039" s="90"/>
      <c r="AB2039" s="90"/>
    </row>
    <row r="2040" ht="12.75" customHeight="1">
      <c r="A2040" s="87"/>
      <c r="B2040" s="90"/>
      <c r="C2040" s="90"/>
      <c r="D2040" s="126">
        <v>6.0</v>
      </c>
      <c r="E2040" s="127">
        <v>118.87</v>
      </c>
      <c r="F2040" s="123"/>
      <c r="G2040" s="129">
        <f t="shared" si="1"/>
        <v>118.87</v>
      </c>
      <c r="H2040" s="130">
        <f t="shared" si="2"/>
        <v>1</v>
      </c>
      <c r="I2040" s="131">
        <v>44588.0</v>
      </c>
      <c r="J2040" s="132">
        <v>44624.0</v>
      </c>
      <c r="K2040" s="123"/>
      <c r="L2040" s="90"/>
      <c r="M2040" s="133">
        <f t="shared" si="3"/>
        <v>19.81166667</v>
      </c>
      <c r="N2040" s="99"/>
      <c r="O2040" s="133">
        <f t="shared" si="5"/>
        <v>0</v>
      </c>
      <c r="P2040" s="137"/>
      <c r="Q2040" s="90"/>
      <c r="R2040" s="99" t="str">
        <f t="shared" si="8"/>
        <v>#REF!</v>
      </c>
      <c r="S2040" s="99">
        <f>IF(AND(D2040&lt;='Product Ratings'!$I$5,D2040&gt;='Product Ratings'!$H$5),'Product Ratings'!$F$5,IF(AND(D2040&lt;='Product Ratings'!$I$6,D2040&gt;='Product Ratings'!$H$6),'Product Ratings'!$F$6,IF(AND(D2040&lt;='Product Ratings'!$I$7,I2040&gt;='Product Ratings'!$H$7),'Product Ratings'!$F$7,IF(AND(D2040&lt;='Product Ratings'!$I$8,D2040&gt;='Product Ratings'!$H$8),'Product Ratings'!$F$8,IF(D2040&gt;='Product Ratings'!$H$9,'Product Ratings'!$F$9)))))</f>
        <v>2</v>
      </c>
      <c r="T2040" s="99" t="b">
        <f>IF(AND(O2040&lt;='Product Ratings'!$M$5,O2040&gt;='Product Ratings'!$L$5),'Product Ratings'!$J$5,IF(AND(O2040&lt;='Product Ratings'!$M$6,O2040&gt;='Product Ratings'!$L$6),'Product Ratings'!$J$6,IF(AND(O2040&lt;='Product Ratings'!$M$7,O2040&gt;='Product Ratings'!$L$7),'Product Ratings'!$J$7,IF(AND(O2040&lt;='Product Ratings'!$M$8,O2040&gt;='Product Ratings'!$L$8),'Product Ratings'!$J$8,IF(O2040&gt;='Product Ratings'!$L$9,'Product Ratings'!$J$9)))))</f>
        <v>0</v>
      </c>
      <c r="U2040" s="99" t="b">
        <f>IF(AND(N2040&lt;='Product Ratings'!$R$5,N2040&gt;='Product Ratings'!$Q$5),'Product Ratings'!$O$5,IF(AND(N2040&lt;='Product Ratings'!$R$6,N2040&gt;='Product Ratings'!$Q$6),'Product Ratings'!$O$6,IF(AND(N2040&lt;='Product Ratings'!$R$7,N2040&gt;='Product Ratings'!$Q$7),'Product Ratings'!$O$7,IF(AND(N2040&lt;='Product Ratings'!$R$8,N2040&gt;='Product Ratings'!$Q$8),'Product Ratings'!$O$8,IF(N2040&gt;='Product Ratings'!$Q$9,'Product Ratings'!$O$9)))))</f>
        <v>0</v>
      </c>
      <c r="V2040" s="138" t="str">
        <f t="shared" si="9"/>
        <v>#REF!</v>
      </c>
      <c r="W2040" s="135" t="str">
        <f t="shared" si="6"/>
        <v>#REF!</v>
      </c>
      <c r="X2040" s="90"/>
      <c r="Y2040" s="90"/>
      <c r="Z2040" s="90"/>
      <c r="AA2040" s="90"/>
      <c r="AB2040" s="90"/>
    </row>
    <row r="2041" ht="12.75" customHeight="1">
      <c r="A2041" s="87"/>
      <c r="B2041" s="90"/>
      <c r="C2041" s="90"/>
      <c r="D2041" s="126">
        <v>1.0</v>
      </c>
      <c r="E2041" s="127">
        <v>462.72</v>
      </c>
      <c r="F2041" s="123"/>
      <c r="G2041" s="129">
        <f t="shared" si="1"/>
        <v>462.72</v>
      </c>
      <c r="H2041" s="130">
        <f t="shared" si="2"/>
        <v>1</v>
      </c>
      <c r="I2041" s="131">
        <v>44589.0</v>
      </c>
      <c r="J2041" s="132">
        <v>44625.0</v>
      </c>
      <c r="K2041" s="123"/>
      <c r="L2041" s="90"/>
      <c r="M2041" s="133">
        <f t="shared" si="3"/>
        <v>462.72</v>
      </c>
      <c r="N2041" s="99"/>
      <c r="O2041" s="133">
        <f t="shared" si="5"/>
        <v>0</v>
      </c>
      <c r="P2041" s="137"/>
      <c r="Q2041" s="90"/>
      <c r="R2041" s="99" t="str">
        <f t="shared" si="8"/>
        <v>#REF!</v>
      </c>
      <c r="S2041" s="99">
        <f>IF(AND(D2041&lt;='Product Ratings'!$I$5,D2041&gt;='Product Ratings'!$H$5),'Product Ratings'!$F$5,IF(AND(D2041&lt;='Product Ratings'!$I$6,D2041&gt;='Product Ratings'!$H$6),'Product Ratings'!$F$6,IF(AND(D2041&lt;='Product Ratings'!$I$7,I2041&gt;='Product Ratings'!$H$7),'Product Ratings'!$F$7,IF(AND(D2041&lt;='Product Ratings'!$I$8,D2041&gt;='Product Ratings'!$H$8),'Product Ratings'!$F$8,IF(D2041&gt;='Product Ratings'!$H$9,'Product Ratings'!$F$9)))))</f>
        <v>1</v>
      </c>
      <c r="T2041" s="99" t="b">
        <f>IF(AND(O2041&lt;='Product Ratings'!$M$5,O2041&gt;='Product Ratings'!$L$5),'Product Ratings'!$J$5,IF(AND(O2041&lt;='Product Ratings'!$M$6,O2041&gt;='Product Ratings'!$L$6),'Product Ratings'!$J$6,IF(AND(O2041&lt;='Product Ratings'!$M$7,O2041&gt;='Product Ratings'!$L$7),'Product Ratings'!$J$7,IF(AND(O2041&lt;='Product Ratings'!$M$8,O2041&gt;='Product Ratings'!$L$8),'Product Ratings'!$J$8,IF(O2041&gt;='Product Ratings'!$L$9,'Product Ratings'!$J$9)))))</f>
        <v>0</v>
      </c>
      <c r="U2041" s="99" t="b">
        <f>IF(AND(N2041&lt;='Product Ratings'!$R$5,N2041&gt;='Product Ratings'!$Q$5),'Product Ratings'!$O$5,IF(AND(N2041&lt;='Product Ratings'!$R$6,N2041&gt;='Product Ratings'!$Q$6),'Product Ratings'!$O$6,IF(AND(N2041&lt;='Product Ratings'!$R$7,N2041&gt;='Product Ratings'!$Q$7),'Product Ratings'!$O$7,IF(AND(N2041&lt;='Product Ratings'!$R$8,N2041&gt;='Product Ratings'!$Q$8),'Product Ratings'!$O$8,IF(N2041&gt;='Product Ratings'!$Q$9,'Product Ratings'!$O$9)))))</f>
        <v>0</v>
      </c>
      <c r="V2041" s="138" t="str">
        <f t="shared" si="9"/>
        <v>#REF!</v>
      </c>
      <c r="W2041" s="135" t="str">
        <f t="shared" si="6"/>
        <v>#REF!</v>
      </c>
      <c r="X2041" s="90"/>
      <c r="Y2041" s="90"/>
      <c r="Z2041" s="90"/>
      <c r="AA2041" s="90"/>
      <c r="AB2041" s="90"/>
    </row>
    <row r="2042" ht="12.75" customHeight="1">
      <c r="A2042" s="87"/>
      <c r="B2042" s="90"/>
      <c r="C2042" s="90"/>
      <c r="D2042" s="126">
        <v>2.0</v>
      </c>
      <c r="E2042" s="127">
        <v>736.64</v>
      </c>
      <c r="F2042" s="123"/>
      <c r="G2042" s="129">
        <f t="shared" si="1"/>
        <v>736.64</v>
      </c>
      <c r="H2042" s="130">
        <f t="shared" si="2"/>
        <v>1</v>
      </c>
      <c r="I2042" s="131">
        <v>44590.0</v>
      </c>
      <c r="J2042" s="132">
        <v>44626.0</v>
      </c>
      <c r="K2042" s="123"/>
      <c r="L2042" s="90"/>
      <c r="M2042" s="133">
        <f t="shared" si="3"/>
        <v>368.32</v>
      </c>
      <c r="N2042" s="99"/>
      <c r="O2042" s="133">
        <f t="shared" si="5"/>
        <v>0</v>
      </c>
      <c r="P2042" s="137"/>
      <c r="Q2042" s="90"/>
      <c r="R2042" s="99" t="str">
        <f t="shared" si="8"/>
        <v>#REF!</v>
      </c>
      <c r="S2042" s="99">
        <f>IF(AND(D2042&lt;='Product Ratings'!$I$5,D2042&gt;='Product Ratings'!$H$5),'Product Ratings'!$F$5,IF(AND(D2042&lt;='Product Ratings'!$I$6,D2042&gt;='Product Ratings'!$H$6),'Product Ratings'!$F$6,IF(AND(D2042&lt;='Product Ratings'!$I$7,I2042&gt;='Product Ratings'!$H$7),'Product Ratings'!$F$7,IF(AND(D2042&lt;='Product Ratings'!$I$8,D2042&gt;='Product Ratings'!$H$8),'Product Ratings'!$F$8,IF(D2042&gt;='Product Ratings'!$H$9,'Product Ratings'!$F$9)))))</f>
        <v>1</v>
      </c>
      <c r="T2042" s="99" t="b">
        <f>IF(AND(O2042&lt;='Product Ratings'!$M$5,O2042&gt;='Product Ratings'!$L$5),'Product Ratings'!$J$5,IF(AND(O2042&lt;='Product Ratings'!$M$6,O2042&gt;='Product Ratings'!$L$6),'Product Ratings'!$J$6,IF(AND(O2042&lt;='Product Ratings'!$M$7,O2042&gt;='Product Ratings'!$L$7),'Product Ratings'!$J$7,IF(AND(O2042&lt;='Product Ratings'!$M$8,O2042&gt;='Product Ratings'!$L$8),'Product Ratings'!$J$8,IF(O2042&gt;='Product Ratings'!$L$9,'Product Ratings'!$J$9)))))</f>
        <v>0</v>
      </c>
      <c r="U2042" s="99" t="b">
        <f>IF(AND(N2042&lt;='Product Ratings'!$R$5,N2042&gt;='Product Ratings'!$Q$5),'Product Ratings'!$O$5,IF(AND(N2042&lt;='Product Ratings'!$R$6,N2042&gt;='Product Ratings'!$Q$6),'Product Ratings'!$O$6,IF(AND(N2042&lt;='Product Ratings'!$R$7,N2042&gt;='Product Ratings'!$Q$7),'Product Ratings'!$O$7,IF(AND(N2042&lt;='Product Ratings'!$R$8,N2042&gt;='Product Ratings'!$Q$8),'Product Ratings'!$O$8,IF(N2042&gt;='Product Ratings'!$Q$9,'Product Ratings'!$O$9)))))</f>
        <v>0</v>
      </c>
      <c r="V2042" s="138" t="str">
        <f t="shared" si="9"/>
        <v>#REF!</v>
      </c>
      <c r="W2042" s="135" t="str">
        <f t="shared" si="6"/>
        <v>#REF!</v>
      </c>
      <c r="X2042" s="90"/>
      <c r="Y2042" s="90"/>
      <c r="Z2042" s="90"/>
      <c r="AA2042" s="90"/>
      <c r="AB2042" s="90"/>
    </row>
    <row r="2043" ht="12.75" customHeight="1">
      <c r="A2043" s="87"/>
      <c r="B2043" s="90"/>
      <c r="C2043" s="90"/>
      <c r="D2043" s="126">
        <v>3.0</v>
      </c>
      <c r="E2043" s="127">
        <v>78.65</v>
      </c>
      <c r="F2043" s="123"/>
      <c r="G2043" s="129">
        <f t="shared" si="1"/>
        <v>78.65</v>
      </c>
      <c r="H2043" s="130">
        <f t="shared" si="2"/>
        <v>1</v>
      </c>
      <c r="I2043" s="131">
        <v>44591.0</v>
      </c>
      <c r="J2043" s="132">
        <v>44627.0</v>
      </c>
      <c r="K2043" s="123"/>
      <c r="L2043" s="90"/>
      <c r="M2043" s="133">
        <f t="shared" si="3"/>
        <v>26.21666667</v>
      </c>
      <c r="N2043" s="99"/>
      <c r="O2043" s="133">
        <f t="shared" si="5"/>
        <v>0</v>
      </c>
      <c r="P2043" s="137"/>
      <c r="Q2043" s="90"/>
      <c r="R2043" s="99" t="str">
        <f t="shared" si="8"/>
        <v>#REF!</v>
      </c>
      <c r="S2043" s="99">
        <f>IF(AND(D2043&lt;='Product Ratings'!$I$5,D2043&gt;='Product Ratings'!$H$5),'Product Ratings'!$F$5,IF(AND(D2043&lt;='Product Ratings'!$I$6,D2043&gt;='Product Ratings'!$H$6),'Product Ratings'!$F$6,IF(AND(D2043&lt;='Product Ratings'!$I$7,I2043&gt;='Product Ratings'!$H$7),'Product Ratings'!$F$7,IF(AND(D2043&lt;='Product Ratings'!$I$8,D2043&gt;='Product Ratings'!$H$8),'Product Ratings'!$F$8,IF(D2043&gt;='Product Ratings'!$H$9,'Product Ratings'!$F$9)))))</f>
        <v>1</v>
      </c>
      <c r="T2043" s="99" t="b">
        <f>IF(AND(O2043&lt;='Product Ratings'!$M$5,O2043&gt;='Product Ratings'!$L$5),'Product Ratings'!$J$5,IF(AND(O2043&lt;='Product Ratings'!$M$6,O2043&gt;='Product Ratings'!$L$6),'Product Ratings'!$J$6,IF(AND(O2043&lt;='Product Ratings'!$M$7,O2043&gt;='Product Ratings'!$L$7),'Product Ratings'!$J$7,IF(AND(O2043&lt;='Product Ratings'!$M$8,O2043&gt;='Product Ratings'!$L$8),'Product Ratings'!$J$8,IF(O2043&gt;='Product Ratings'!$L$9,'Product Ratings'!$J$9)))))</f>
        <v>0</v>
      </c>
      <c r="U2043" s="99" t="b">
        <f>IF(AND(N2043&lt;='Product Ratings'!$R$5,N2043&gt;='Product Ratings'!$Q$5),'Product Ratings'!$O$5,IF(AND(N2043&lt;='Product Ratings'!$R$6,N2043&gt;='Product Ratings'!$Q$6),'Product Ratings'!$O$6,IF(AND(N2043&lt;='Product Ratings'!$R$7,N2043&gt;='Product Ratings'!$Q$7),'Product Ratings'!$O$7,IF(AND(N2043&lt;='Product Ratings'!$R$8,N2043&gt;='Product Ratings'!$Q$8),'Product Ratings'!$O$8,IF(N2043&gt;='Product Ratings'!$Q$9,'Product Ratings'!$O$9)))))</f>
        <v>0</v>
      </c>
      <c r="V2043" s="138" t="str">
        <f t="shared" si="9"/>
        <v>#REF!</v>
      </c>
      <c r="W2043" s="135" t="str">
        <f t="shared" si="6"/>
        <v>#REF!</v>
      </c>
      <c r="X2043" s="90"/>
      <c r="Y2043" s="90"/>
      <c r="Z2043" s="90"/>
      <c r="AA2043" s="90"/>
      <c r="AB2043" s="90"/>
    </row>
    <row r="2044" ht="12.75" customHeight="1">
      <c r="A2044" s="87"/>
      <c r="B2044" s="90"/>
      <c r="C2044" s="90"/>
      <c r="D2044" s="126">
        <v>4.0</v>
      </c>
      <c r="E2044" s="127">
        <v>912.83</v>
      </c>
      <c r="F2044" s="123"/>
      <c r="G2044" s="129">
        <f t="shared" si="1"/>
        <v>912.83</v>
      </c>
      <c r="H2044" s="130">
        <f t="shared" si="2"/>
        <v>1</v>
      </c>
      <c r="I2044" s="131">
        <v>44592.0</v>
      </c>
      <c r="J2044" s="132">
        <v>44628.0</v>
      </c>
      <c r="K2044" s="123"/>
      <c r="L2044" s="90"/>
      <c r="M2044" s="133">
        <f t="shared" si="3"/>
        <v>228.2075</v>
      </c>
      <c r="N2044" s="99"/>
      <c r="O2044" s="133">
        <f t="shared" si="5"/>
        <v>0</v>
      </c>
      <c r="P2044" s="137"/>
      <c r="Q2044" s="90"/>
      <c r="R2044" s="99" t="str">
        <f t="shared" si="8"/>
        <v>#REF!</v>
      </c>
      <c r="S2044" s="99">
        <f>IF(AND(D2044&lt;='Product Ratings'!$I$5,D2044&gt;='Product Ratings'!$H$5),'Product Ratings'!$F$5,IF(AND(D2044&lt;='Product Ratings'!$I$6,D2044&gt;='Product Ratings'!$H$6),'Product Ratings'!$F$6,IF(AND(D2044&lt;='Product Ratings'!$I$7,I2044&gt;='Product Ratings'!$H$7),'Product Ratings'!$F$7,IF(AND(D2044&lt;='Product Ratings'!$I$8,D2044&gt;='Product Ratings'!$H$8),'Product Ratings'!$F$8,IF(D2044&gt;='Product Ratings'!$H$9,'Product Ratings'!$F$9)))))</f>
        <v>1</v>
      </c>
      <c r="T2044" s="99" t="b">
        <f>IF(AND(O2044&lt;='Product Ratings'!$M$5,O2044&gt;='Product Ratings'!$L$5),'Product Ratings'!$J$5,IF(AND(O2044&lt;='Product Ratings'!$M$6,O2044&gt;='Product Ratings'!$L$6),'Product Ratings'!$J$6,IF(AND(O2044&lt;='Product Ratings'!$M$7,O2044&gt;='Product Ratings'!$L$7),'Product Ratings'!$J$7,IF(AND(O2044&lt;='Product Ratings'!$M$8,O2044&gt;='Product Ratings'!$L$8),'Product Ratings'!$J$8,IF(O2044&gt;='Product Ratings'!$L$9,'Product Ratings'!$J$9)))))</f>
        <v>0</v>
      </c>
      <c r="U2044" s="99" t="b">
        <f>IF(AND(N2044&lt;='Product Ratings'!$R$5,N2044&gt;='Product Ratings'!$Q$5),'Product Ratings'!$O$5,IF(AND(N2044&lt;='Product Ratings'!$R$6,N2044&gt;='Product Ratings'!$Q$6),'Product Ratings'!$O$6,IF(AND(N2044&lt;='Product Ratings'!$R$7,N2044&gt;='Product Ratings'!$Q$7),'Product Ratings'!$O$7,IF(AND(N2044&lt;='Product Ratings'!$R$8,N2044&gt;='Product Ratings'!$Q$8),'Product Ratings'!$O$8,IF(N2044&gt;='Product Ratings'!$Q$9,'Product Ratings'!$O$9)))))</f>
        <v>0</v>
      </c>
      <c r="V2044" s="138" t="str">
        <f t="shared" si="9"/>
        <v>#REF!</v>
      </c>
      <c r="W2044" s="135" t="str">
        <f t="shared" si="6"/>
        <v>#REF!</v>
      </c>
      <c r="X2044" s="90"/>
      <c r="Y2044" s="90"/>
      <c r="Z2044" s="90"/>
      <c r="AA2044" s="90"/>
      <c r="AB2044" s="90"/>
    </row>
    <row r="2045" ht="12.75" customHeight="1">
      <c r="A2045" s="87"/>
      <c r="B2045" s="90"/>
      <c r="C2045" s="90"/>
      <c r="D2045" s="126">
        <v>5.0</v>
      </c>
      <c r="E2045" s="127">
        <v>130.41</v>
      </c>
      <c r="F2045" s="123"/>
      <c r="G2045" s="129">
        <f t="shared" si="1"/>
        <v>130.41</v>
      </c>
      <c r="H2045" s="130">
        <f t="shared" si="2"/>
        <v>1</v>
      </c>
      <c r="I2045" s="131">
        <v>44593.0</v>
      </c>
      <c r="J2045" s="132">
        <v>44629.0</v>
      </c>
      <c r="K2045" s="123"/>
      <c r="L2045" s="90"/>
      <c r="M2045" s="133">
        <f t="shared" si="3"/>
        <v>26.082</v>
      </c>
      <c r="N2045" s="99"/>
      <c r="O2045" s="133">
        <f t="shared" si="5"/>
        <v>0</v>
      </c>
      <c r="P2045" s="137"/>
      <c r="Q2045" s="90"/>
      <c r="R2045" s="99" t="str">
        <f t="shared" si="8"/>
        <v>#REF!</v>
      </c>
      <c r="S2045" s="99">
        <f>IF(AND(D2045&lt;='Product Ratings'!$I$5,D2045&gt;='Product Ratings'!$H$5),'Product Ratings'!$F$5,IF(AND(D2045&lt;='Product Ratings'!$I$6,D2045&gt;='Product Ratings'!$H$6),'Product Ratings'!$F$6,IF(AND(D2045&lt;='Product Ratings'!$I$7,I2045&gt;='Product Ratings'!$H$7),'Product Ratings'!$F$7,IF(AND(D2045&lt;='Product Ratings'!$I$8,D2045&gt;='Product Ratings'!$H$8),'Product Ratings'!$F$8,IF(D2045&gt;='Product Ratings'!$H$9,'Product Ratings'!$F$9)))))</f>
        <v>1</v>
      </c>
      <c r="T2045" s="99" t="b">
        <f>IF(AND(O2045&lt;='Product Ratings'!$M$5,O2045&gt;='Product Ratings'!$L$5),'Product Ratings'!$J$5,IF(AND(O2045&lt;='Product Ratings'!$M$6,O2045&gt;='Product Ratings'!$L$6),'Product Ratings'!$J$6,IF(AND(O2045&lt;='Product Ratings'!$M$7,O2045&gt;='Product Ratings'!$L$7),'Product Ratings'!$J$7,IF(AND(O2045&lt;='Product Ratings'!$M$8,O2045&gt;='Product Ratings'!$L$8),'Product Ratings'!$J$8,IF(O2045&gt;='Product Ratings'!$L$9,'Product Ratings'!$J$9)))))</f>
        <v>0</v>
      </c>
      <c r="U2045" s="99" t="b">
        <f>IF(AND(N2045&lt;='Product Ratings'!$R$5,N2045&gt;='Product Ratings'!$Q$5),'Product Ratings'!$O$5,IF(AND(N2045&lt;='Product Ratings'!$R$6,N2045&gt;='Product Ratings'!$Q$6),'Product Ratings'!$O$6,IF(AND(N2045&lt;='Product Ratings'!$R$7,N2045&gt;='Product Ratings'!$Q$7),'Product Ratings'!$O$7,IF(AND(N2045&lt;='Product Ratings'!$R$8,N2045&gt;='Product Ratings'!$Q$8),'Product Ratings'!$O$8,IF(N2045&gt;='Product Ratings'!$Q$9,'Product Ratings'!$O$9)))))</f>
        <v>0</v>
      </c>
      <c r="V2045" s="138" t="str">
        <f t="shared" si="9"/>
        <v>#REF!</v>
      </c>
      <c r="W2045" s="135" t="str">
        <f t="shared" si="6"/>
        <v>#REF!</v>
      </c>
      <c r="X2045" s="90"/>
      <c r="Y2045" s="90"/>
      <c r="Z2045" s="90"/>
      <c r="AA2045" s="90"/>
      <c r="AB2045" s="90"/>
    </row>
    <row r="2046" ht="12.75" customHeight="1">
      <c r="A2046" s="87"/>
      <c r="B2046" s="90"/>
      <c r="C2046" s="90"/>
      <c r="D2046" s="126">
        <v>6.0</v>
      </c>
      <c r="E2046" s="127">
        <v>28.7</v>
      </c>
      <c r="F2046" s="123"/>
      <c r="G2046" s="129">
        <f t="shared" si="1"/>
        <v>28.7</v>
      </c>
      <c r="H2046" s="130">
        <f t="shared" si="2"/>
        <v>1</v>
      </c>
      <c r="I2046" s="131">
        <v>44594.0</v>
      </c>
      <c r="J2046" s="132">
        <v>44630.0</v>
      </c>
      <c r="K2046" s="123"/>
      <c r="L2046" s="90"/>
      <c r="M2046" s="133">
        <f t="shared" si="3"/>
        <v>4.783333333</v>
      </c>
      <c r="N2046" s="99"/>
      <c r="O2046" s="133">
        <f t="shared" si="5"/>
        <v>0</v>
      </c>
      <c r="P2046" s="137"/>
      <c r="Q2046" s="90"/>
      <c r="R2046" s="99" t="str">
        <f t="shared" si="8"/>
        <v>#REF!</v>
      </c>
      <c r="S2046" s="99">
        <f>IF(AND(D2046&lt;='Product Ratings'!$I$5,D2046&gt;='Product Ratings'!$H$5),'Product Ratings'!$F$5,IF(AND(D2046&lt;='Product Ratings'!$I$6,D2046&gt;='Product Ratings'!$H$6),'Product Ratings'!$F$6,IF(AND(D2046&lt;='Product Ratings'!$I$7,I2046&gt;='Product Ratings'!$H$7),'Product Ratings'!$F$7,IF(AND(D2046&lt;='Product Ratings'!$I$8,D2046&gt;='Product Ratings'!$H$8),'Product Ratings'!$F$8,IF(D2046&gt;='Product Ratings'!$H$9,'Product Ratings'!$F$9)))))</f>
        <v>2</v>
      </c>
      <c r="T2046" s="99" t="b">
        <f>IF(AND(O2046&lt;='Product Ratings'!$M$5,O2046&gt;='Product Ratings'!$L$5),'Product Ratings'!$J$5,IF(AND(O2046&lt;='Product Ratings'!$M$6,O2046&gt;='Product Ratings'!$L$6),'Product Ratings'!$J$6,IF(AND(O2046&lt;='Product Ratings'!$M$7,O2046&gt;='Product Ratings'!$L$7),'Product Ratings'!$J$7,IF(AND(O2046&lt;='Product Ratings'!$M$8,O2046&gt;='Product Ratings'!$L$8),'Product Ratings'!$J$8,IF(O2046&gt;='Product Ratings'!$L$9,'Product Ratings'!$J$9)))))</f>
        <v>0</v>
      </c>
      <c r="U2046" s="99" t="b">
        <f>IF(AND(N2046&lt;='Product Ratings'!$R$5,N2046&gt;='Product Ratings'!$Q$5),'Product Ratings'!$O$5,IF(AND(N2046&lt;='Product Ratings'!$R$6,N2046&gt;='Product Ratings'!$Q$6),'Product Ratings'!$O$6,IF(AND(N2046&lt;='Product Ratings'!$R$7,N2046&gt;='Product Ratings'!$Q$7),'Product Ratings'!$O$7,IF(AND(N2046&lt;='Product Ratings'!$R$8,N2046&gt;='Product Ratings'!$Q$8),'Product Ratings'!$O$8,IF(N2046&gt;='Product Ratings'!$Q$9,'Product Ratings'!$O$9)))))</f>
        <v>0</v>
      </c>
      <c r="V2046" s="138" t="str">
        <f t="shared" si="9"/>
        <v>#REF!</v>
      </c>
      <c r="W2046" s="135" t="str">
        <f t="shared" si="6"/>
        <v>#REF!</v>
      </c>
      <c r="X2046" s="90"/>
      <c r="Y2046" s="90"/>
      <c r="Z2046" s="90"/>
      <c r="AA2046" s="90"/>
      <c r="AB2046" s="90"/>
    </row>
    <row r="2047" ht="12.75" customHeight="1">
      <c r="A2047" s="87"/>
      <c r="B2047" s="90"/>
      <c r="C2047" s="90"/>
      <c r="D2047" s="126">
        <v>1.0</v>
      </c>
      <c r="E2047" s="127">
        <v>267.13</v>
      </c>
      <c r="F2047" s="123"/>
      <c r="G2047" s="129">
        <f t="shared" si="1"/>
        <v>267.13</v>
      </c>
      <c r="H2047" s="130">
        <f t="shared" si="2"/>
        <v>1</v>
      </c>
      <c r="I2047" s="131">
        <v>44595.0</v>
      </c>
      <c r="J2047" s="132">
        <v>44631.0</v>
      </c>
      <c r="K2047" s="123"/>
      <c r="L2047" s="90"/>
      <c r="M2047" s="133">
        <f t="shared" si="3"/>
        <v>267.13</v>
      </c>
      <c r="N2047" s="99"/>
      <c r="O2047" s="133">
        <f t="shared" si="5"/>
        <v>0</v>
      </c>
      <c r="P2047" s="137"/>
      <c r="Q2047" s="90"/>
      <c r="R2047" s="99" t="str">
        <f t="shared" si="8"/>
        <v>#REF!</v>
      </c>
      <c r="S2047" s="99">
        <f>IF(AND(D2047&lt;='Product Ratings'!$I$5,D2047&gt;='Product Ratings'!$H$5),'Product Ratings'!$F$5,IF(AND(D2047&lt;='Product Ratings'!$I$6,D2047&gt;='Product Ratings'!$H$6),'Product Ratings'!$F$6,IF(AND(D2047&lt;='Product Ratings'!$I$7,I2047&gt;='Product Ratings'!$H$7),'Product Ratings'!$F$7,IF(AND(D2047&lt;='Product Ratings'!$I$8,D2047&gt;='Product Ratings'!$H$8),'Product Ratings'!$F$8,IF(D2047&gt;='Product Ratings'!$H$9,'Product Ratings'!$F$9)))))</f>
        <v>1</v>
      </c>
      <c r="T2047" s="99" t="b">
        <f>IF(AND(O2047&lt;='Product Ratings'!$M$5,O2047&gt;='Product Ratings'!$L$5),'Product Ratings'!$J$5,IF(AND(O2047&lt;='Product Ratings'!$M$6,O2047&gt;='Product Ratings'!$L$6),'Product Ratings'!$J$6,IF(AND(O2047&lt;='Product Ratings'!$M$7,O2047&gt;='Product Ratings'!$L$7),'Product Ratings'!$J$7,IF(AND(O2047&lt;='Product Ratings'!$M$8,O2047&gt;='Product Ratings'!$L$8),'Product Ratings'!$J$8,IF(O2047&gt;='Product Ratings'!$L$9,'Product Ratings'!$J$9)))))</f>
        <v>0</v>
      </c>
      <c r="U2047" s="99" t="str">
        <f t="shared" ref="U2047:U2310" si="10">IF(N2047&gt;=#REF!,#REF!,IF(AND(N2047&gt;=#REF!,N2047&lt;=#REF!),#REF!,IF(AND(N2047&gt;=#REF!,N2047&lt;=#REF!),#REF!,IF(AND(N2047&gt;=#REF!,N2047&lt;=#REF!),#REF!,IF(AND(N2047&gt;=#REF!,N2047&lt;=#REF!),#REF!,IF(N2047="",0,N2047))))))</f>
        <v>#REF!</v>
      </c>
      <c r="V2047" s="138" t="str">
        <f t="shared" si="9"/>
        <v>#REF!</v>
      </c>
      <c r="W2047" s="135" t="str">
        <f t="shared" si="6"/>
        <v>#REF!</v>
      </c>
      <c r="X2047" s="90"/>
      <c r="Y2047" s="90"/>
      <c r="Z2047" s="90"/>
      <c r="AA2047" s="90"/>
      <c r="AB2047" s="90"/>
    </row>
    <row r="2048" ht="12.75" customHeight="1">
      <c r="A2048" s="87"/>
      <c r="B2048" s="90"/>
      <c r="C2048" s="90"/>
      <c r="D2048" s="126">
        <v>2.0</v>
      </c>
      <c r="E2048" s="127">
        <v>84.62</v>
      </c>
      <c r="F2048" s="123"/>
      <c r="G2048" s="129">
        <f t="shared" si="1"/>
        <v>84.62</v>
      </c>
      <c r="H2048" s="130">
        <f t="shared" si="2"/>
        <v>1</v>
      </c>
      <c r="I2048" s="131">
        <v>44596.0</v>
      </c>
      <c r="J2048" s="132">
        <v>44632.0</v>
      </c>
      <c r="K2048" s="123"/>
      <c r="L2048" s="90"/>
      <c r="M2048" s="133">
        <f t="shared" si="3"/>
        <v>42.31</v>
      </c>
      <c r="N2048" s="99"/>
      <c r="O2048" s="133">
        <f t="shared" si="5"/>
        <v>0</v>
      </c>
      <c r="P2048" s="137"/>
      <c r="Q2048" s="90"/>
      <c r="R2048" s="99" t="str">
        <f t="shared" si="8"/>
        <v>#REF!</v>
      </c>
      <c r="S2048" s="99">
        <f>IF(AND(D2048&lt;='Product Ratings'!$I$5,D2048&gt;='Product Ratings'!$H$5),'Product Ratings'!$F$5,IF(AND(D2048&lt;='Product Ratings'!$I$6,D2048&gt;='Product Ratings'!$H$6),'Product Ratings'!$F$6,IF(AND(D2048&lt;='Product Ratings'!$I$7,I2048&gt;='Product Ratings'!$H$7),'Product Ratings'!$F$7,IF(AND(D2048&lt;='Product Ratings'!$I$8,D2048&gt;='Product Ratings'!$H$8),'Product Ratings'!$F$8,IF(D2048&gt;='Product Ratings'!$H$9,'Product Ratings'!$F$9)))))</f>
        <v>1</v>
      </c>
      <c r="T2048" s="99" t="b">
        <f>IF(AND(O2048&lt;='Product Ratings'!$M$5,O2048&gt;='Product Ratings'!$L$5),'Product Ratings'!$J$5,IF(AND(O2048&lt;='Product Ratings'!$M$6,O2048&gt;='Product Ratings'!$L$6),'Product Ratings'!$J$6,IF(AND(O2048&lt;='Product Ratings'!$M$7,O2048&gt;='Product Ratings'!$L$7),'Product Ratings'!$J$7,IF(AND(O2048&lt;='Product Ratings'!$M$8,O2048&gt;='Product Ratings'!$L$8),'Product Ratings'!$J$8,IF(O2048&gt;='Product Ratings'!$L$9,'Product Ratings'!$J$9)))))</f>
        <v>0</v>
      </c>
      <c r="U2048" s="99" t="str">
        <f t="shared" si="10"/>
        <v>#REF!</v>
      </c>
      <c r="V2048" s="138" t="str">
        <f t="shared" si="9"/>
        <v>#REF!</v>
      </c>
      <c r="W2048" s="135" t="str">
        <f t="shared" si="6"/>
        <v>#REF!</v>
      </c>
      <c r="X2048" s="90"/>
      <c r="Y2048" s="90"/>
      <c r="Z2048" s="90"/>
      <c r="AA2048" s="90"/>
      <c r="AB2048" s="90"/>
    </row>
    <row r="2049" ht="12.75" customHeight="1">
      <c r="A2049" s="87"/>
      <c r="B2049" s="90"/>
      <c r="C2049" s="90"/>
      <c r="D2049" s="126">
        <v>3.0</v>
      </c>
      <c r="E2049" s="127">
        <v>15.22</v>
      </c>
      <c r="F2049" s="123"/>
      <c r="G2049" s="129">
        <f t="shared" si="1"/>
        <v>15.22</v>
      </c>
      <c r="H2049" s="130">
        <f t="shared" si="2"/>
        <v>1</v>
      </c>
      <c r="I2049" s="131">
        <v>44597.0</v>
      </c>
      <c r="J2049" s="132">
        <v>44633.0</v>
      </c>
      <c r="K2049" s="123"/>
      <c r="L2049" s="90"/>
      <c r="M2049" s="133">
        <f t="shared" si="3"/>
        <v>5.073333333</v>
      </c>
      <c r="N2049" s="99"/>
      <c r="O2049" s="133">
        <f t="shared" si="5"/>
        <v>0</v>
      </c>
      <c r="P2049" s="137"/>
      <c r="Q2049" s="90"/>
      <c r="R2049" s="99" t="str">
        <f t="shared" si="8"/>
        <v>#REF!</v>
      </c>
      <c r="S2049" s="99">
        <f>IF(AND(D2049&lt;='Product Ratings'!$I$5,D2049&gt;='Product Ratings'!$H$5),'Product Ratings'!$F$5,IF(AND(D2049&lt;='Product Ratings'!$I$6,D2049&gt;='Product Ratings'!$H$6),'Product Ratings'!$F$6,IF(AND(D2049&lt;='Product Ratings'!$I$7,I2049&gt;='Product Ratings'!$H$7),'Product Ratings'!$F$7,IF(AND(D2049&lt;='Product Ratings'!$I$8,D2049&gt;='Product Ratings'!$H$8),'Product Ratings'!$F$8,IF(D2049&gt;='Product Ratings'!$H$9,'Product Ratings'!$F$9)))))</f>
        <v>1</v>
      </c>
      <c r="T2049" s="99" t="b">
        <f>IF(AND(O2049&lt;='Product Ratings'!$M$5,O2049&gt;='Product Ratings'!$L$5),'Product Ratings'!$J$5,IF(AND(O2049&lt;='Product Ratings'!$M$6,O2049&gt;='Product Ratings'!$L$6),'Product Ratings'!$J$6,IF(AND(O2049&lt;='Product Ratings'!$M$7,O2049&gt;='Product Ratings'!$L$7),'Product Ratings'!$J$7,IF(AND(O2049&lt;='Product Ratings'!$M$8,O2049&gt;='Product Ratings'!$L$8),'Product Ratings'!$J$8,IF(O2049&gt;='Product Ratings'!$L$9,'Product Ratings'!$J$9)))))</f>
        <v>0</v>
      </c>
      <c r="U2049" s="99" t="str">
        <f t="shared" si="10"/>
        <v>#REF!</v>
      </c>
      <c r="V2049" s="138" t="str">
        <f t="shared" si="9"/>
        <v>#REF!</v>
      </c>
      <c r="W2049" s="135" t="str">
        <f t="shared" si="6"/>
        <v>#REF!</v>
      </c>
      <c r="X2049" s="90"/>
      <c r="Y2049" s="90"/>
      <c r="Z2049" s="90"/>
      <c r="AA2049" s="90"/>
      <c r="AB2049" s="90"/>
    </row>
    <row r="2050" ht="12.75" customHeight="1">
      <c r="A2050" s="87"/>
      <c r="B2050" s="90"/>
      <c r="C2050" s="90"/>
      <c r="D2050" s="126">
        <v>4.0</v>
      </c>
      <c r="E2050" s="127">
        <v>410.43</v>
      </c>
      <c r="F2050" s="123"/>
      <c r="G2050" s="129">
        <f t="shared" si="1"/>
        <v>410.43</v>
      </c>
      <c r="H2050" s="130">
        <f t="shared" si="2"/>
        <v>1</v>
      </c>
      <c r="I2050" s="131">
        <v>44598.0</v>
      </c>
      <c r="J2050" s="132">
        <v>44634.0</v>
      </c>
      <c r="K2050" s="123"/>
      <c r="L2050" s="90"/>
      <c r="M2050" s="133">
        <f t="shared" si="3"/>
        <v>102.6075</v>
      </c>
      <c r="N2050" s="99"/>
      <c r="O2050" s="133">
        <f t="shared" si="5"/>
        <v>0</v>
      </c>
      <c r="P2050" s="137"/>
      <c r="Q2050" s="90"/>
      <c r="R2050" s="99" t="str">
        <f t="shared" si="8"/>
        <v>#REF!</v>
      </c>
      <c r="S2050" s="99">
        <f>IF(AND(D2050&lt;='Product Ratings'!$I$5,D2050&gt;='Product Ratings'!$H$5),'Product Ratings'!$F$5,IF(AND(D2050&lt;='Product Ratings'!$I$6,D2050&gt;='Product Ratings'!$H$6),'Product Ratings'!$F$6,IF(AND(D2050&lt;='Product Ratings'!$I$7,I2050&gt;='Product Ratings'!$H$7),'Product Ratings'!$F$7,IF(AND(D2050&lt;='Product Ratings'!$I$8,D2050&gt;='Product Ratings'!$H$8),'Product Ratings'!$F$8,IF(D2050&gt;='Product Ratings'!$H$9,'Product Ratings'!$F$9)))))</f>
        <v>1</v>
      </c>
      <c r="T2050" s="99" t="b">
        <f>IF(AND(O2050&lt;='Product Ratings'!$M$5,O2050&gt;='Product Ratings'!$L$5),'Product Ratings'!$J$5,IF(AND(O2050&lt;='Product Ratings'!$M$6,O2050&gt;='Product Ratings'!$L$6),'Product Ratings'!$J$6,IF(AND(O2050&lt;='Product Ratings'!$M$7,O2050&gt;='Product Ratings'!$L$7),'Product Ratings'!$J$7,IF(AND(O2050&lt;='Product Ratings'!$M$8,O2050&gt;='Product Ratings'!$L$8),'Product Ratings'!$J$8,IF(O2050&gt;='Product Ratings'!$L$9,'Product Ratings'!$J$9)))))</f>
        <v>0</v>
      </c>
      <c r="U2050" s="99" t="str">
        <f t="shared" si="10"/>
        <v>#REF!</v>
      </c>
      <c r="V2050" s="138" t="str">
        <f t="shared" si="9"/>
        <v>#REF!</v>
      </c>
      <c r="W2050" s="135" t="str">
        <f t="shared" si="6"/>
        <v>#REF!</v>
      </c>
      <c r="X2050" s="90"/>
      <c r="Y2050" s="90"/>
      <c r="Z2050" s="90"/>
      <c r="AA2050" s="90"/>
      <c r="AB2050" s="90"/>
    </row>
    <row r="2051" ht="12.75" customHeight="1">
      <c r="A2051" s="87"/>
      <c r="B2051" s="90"/>
      <c r="C2051" s="90"/>
      <c r="D2051" s="126">
        <v>5.0</v>
      </c>
      <c r="E2051" s="127">
        <v>112.17</v>
      </c>
      <c r="F2051" s="123"/>
      <c r="G2051" s="129">
        <f t="shared" si="1"/>
        <v>112.17</v>
      </c>
      <c r="H2051" s="130">
        <f t="shared" si="2"/>
        <v>1</v>
      </c>
      <c r="I2051" s="131">
        <v>44599.0</v>
      </c>
      <c r="J2051" s="132">
        <v>44635.0</v>
      </c>
      <c r="K2051" s="123"/>
      <c r="L2051" s="90"/>
      <c r="M2051" s="133">
        <f t="shared" si="3"/>
        <v>22.434</v>
      </c>
      <c r="N2051" s="99"/>
      <c r="O2051" s="133">
        <f t="shared" si="5"/>
        <v>0</v>
      </c>
      <c r="P2051" s="137"/>
      <c r="Q2051" s="90"/>
      <c r="R2051" s="99" t="str">
        <f t="shared" si="8"/>
        <v>#REF!</v>
      </c>
      <c r="S2051" s="99">
        <f>IF(AND(D2051&lt;='Product Ratings'!$I$5,D2051&gt;='Product Ratings'!$H$5),'Product Ratings'!$F$5,IF(AND(D2051&lt;='Product Ratings'!$I$6,D2051&gt;='Product Ratings'!$H$6),'Product Ratings'!$F$6,IF(AND(D2051&lt;='Product Ratings'!$I$7,I2051&gt;='Product Ratings'!$H$7),'Product Ratings'!$F$7,IF(AND(D2051&lt;='Product Ratings'!$I$8,D2051&gt;='Product Ratings'!$H$8),'Product Ratings'!$F$8,IF(D2051&gt;='Product Ratings'!$H$9,'Product Ratings'!$F$9)))))</f>
        <v>1</v>
      </c>
      <c r="T2051" s="99" t="b">
        <f>IF(AND(O2051&lt;='Product Ratings'!$M$5,O2051&gt;='Product Ratings'!$L$5),'Product Ratings'!$J$5,IF(AND(O2051&lt;='Product Ratings'!$M$6,O2051&gt;='Product Ratings'!$L$6),'Product Ratings'!$J$6,IF(AND(O2051&lt;='Product Ratings'!$M$7,O2051&gt;='Product Ratings'!$L$7),'Product Ratings'!$J$7,IF(AND(O2051&lt;='Product Ratings'!$M$8,O2051&gt;='Product Ratings'!$L$8),'Product Ratings'!$J$8,IF(O2051&gt;='Product Ratings'!$L$9,'Product Ratings'!$J$9)))))</f>
        <v>0</v>
      </c>
      <c r="U2051" s="99" t="str">
        <f t="shared" si="10"/>
        <v>#REF!</v>
      </c>
      <c r="V2051" s="138" t="str">
        <f t="shared" si="9"/>
        <v>#REF!</v>
      </c>
      <c r="W2051" s="135" t="str">
        <f t="shared" si="6"/>
        <v>#REF!</v>
      </c>
      <c r="X2051" s="90"/>
      <c r="Y2051" s="90"/>
      <c r="Z2051" s="90"/>
      <c r="AA2051" s="90"/>
      <c r="AB2051" s="90"/>
    </row>
    <row r="2052" ht="12.75" customHeight="1">
      <c r="A2052" s="87"/>
      <c r="B2052" s="90"/>
      <c r="C2052" s="90"/>
      <c r="D2052" s="126">
        <v>6.0</v>
      </c>
      <c r="E2052" s="127">
        <v>138.17</v>
      </c>
      <c r="F2052" s="123"/>
      <c r="G2052" s="129">
        <f t="shared" si="1"/>
        <v>138.17</v>
      </c>
      <c r="H2052" s="130">
        <f t="shared" si="2"/>
        <v>1</v>
      </c>
      <c r="I2052" s="131">
        <v>44600.0</v>
      </c>
      <c r="J2052" s="132">
        <v>44636.0</v>
      </c>
      <c r="K2052" s="123"/>
      <c r="L2052" s="90"/>
      <c r="M2052" s="133">
        <f t="shared" si="3"/>
        <v>23.02833333</v>
      </c>
      <c r="N2052" s="99"/>
      <c r="O2052" s="133">
        <f t="shared" si="5"/>
        <v>0</v>
      </c>
      <c r="P2052" s="137"/>
      <c r="Q2052" s="90"/>
      <c r="R2052" s="99" t="str">
        <f t="shared" si="8"/>
        <v>#REF!</v>
      </c>
      <c r="S2052" s="99">
        <f>IF(AND(D2052&lt;='Product Ratings'!$I$5,D2052&gt;='Product Ratings'!$H$5),'Product Ratings'!$F$5,IF(AND(D2052&lt;='Product Ratings'!$I$6,D2052&gt;='Product Ratings'!$H$6),'Product Ratings'!$F$6,IF(AND(D2052&lt;='Product Ratings'!$I$7,I2052&gt;='Product Ratings'!$H$7),'Product Ratings'!$F$7,IF(AND(D2052&lt;='Product Ratings'!$I$8,D2052&gt;='Product Ratings'!$H$8),'Product Ratings'!$F$8,IF(D2052&gt;='Product Ratings'!$H$9,'Product Ratings'!$F$9)))))</f>
        <v>2</v>
      </c>
      <c r="T2052" s="99" t="b">
        <f>IF(AND(O2052&lt;='Product Ratings'!$M$5,O2052&gt;='Product Ratings'!$L$5),'Product Ratings'!$J$5,IF(AND(O2052&lt;='Product Ratings'!$M$6,O2052&gt;='Product Ratings'!$L$6),'Product Ratings'!$J$6,IF(AND(O2052&lt;='Product Ratings'!$M$7,O2052&gt;='Product Ratings'!$L$7),'Product Ratings'!$J$7,IF(AND(O2052&lt;='Product Ratings'!$M$8,O2052&gt;='Product Ratings'!$L$8),'Product Ratings'!$J$8,IF(O2052&gt;='Product Ratings'!$L$9,'Product Ratings'!$J$9)))))</f>
        <v>0</v>
      </c>
      <c r="U2052" s="99" t="str">
        <f t="shared" si="10"/>
        <v>#REF!</v>
      </c>
      <c r="V2052" s="138" t="str">
        <f t="shared" si="9"/>
        <v>#REF!</v>
      </c>
      <c r="W2052" s="135" t="str">
        <f t="shared" si="6"/>
        <v>#REF!</v>
      </c>
      <c r="X2052" s="90"/>
      <c r="Y2052" s="90"/>
      <c r="Z2052" s="90"/>
      <c r="AA2052" s="90"/>
      <c r="AB2052" s="90"/>
    </row>
    <row r="2053" ht="12.75" customHeight="1">
      <c r="A2053" s="87"/>
      <c r="B2053" s="90"/>
      <c r="C2053" s="90"/>
      <c r="D2053" s="126">
        <v>1.0</v>
      </c>
      <c r="E2053" s="127">
        <v>1099.57</v>
      </c>
      <c r="F2053" s="123"/>
      <c r="G2053" s="129">
        <f t="shared" si="1"/>
        <v>1099.57</v>
      </c>
      <c r="H2053" s="130">
        <f t="shared" si="2"/>
        <v>1</v>
      </c>
      <c r="I2053" s="131">
        <v>44601.0</v>
      </c>
      <c r="J2053" s="132">
        <v>44637.0</v>
      </c>
      <c r="K2053" s="123"/>
      <c r="L2053" s="90"/>
      <c r="M2053" s="133">
        <f t="shared" si="3"/>
        <v>1099.57</v>
      </c>
      <c r="N2053" s="99"/>
      <c r="O2053" s="133">
        <f t="shared" si="5"/>
        <v>0</v>
      </c>
      <c r="P2053" s="137"/>
      <c r="Q2053" s="90"/>
      <c r="R2053" s="99" t="str">
        <f t="shared" si="8"/>
        <v>#REF!</v>
      </c>
      <c r="S2053" s="99">
        <f>IF(AND(D2053&lt;='Product Ratings'!$I$5,D2053&gt;='Product Ratings'!$H$5),'Product Ratings'!$F$5,IF(AND(D2053&lt;='Product Ratings'!$I$6,D2053&gt;='Product Ratings'!$H$6),'Product Ratings'!$F$6,IF(AND(D2053&lt;='Product Ratings'!$I$7,I2053&gt;='Product Ratings'!$H$7),'Product Ratings'!$F$7,IF(AND(D2053&lt;='Product Ratings'!$I$8,D2053&gt;='Product Ratings'!$H$8),'Product Ratings'!$F$8,IF(D2053&gt;='Product Ratings'!$H$9,'Product Ratings'!$F$9)))))</f>
        <v>1</v>
      </c>
      <c r="T2053" s="99" t="b">
        <f>IF(AND(O2053&lt;='Product Ratings'!$M$5,O2053&gt;='Product Ratings'!$L$5),'Product Ratings'!$J$5,IF(AND(O2053&lt;='Product Ratings'!$M$6,O2053&gt;='Product Ratings'!$L$6),'Product Ratings'!$J$6,IF(AND(O2053&lt;='Product Ratings'!$M$7,O2053&gt;='Product Ratings'!$L$7),'Product Ratings'!$J$7,IF(AND(O2053&lt;='Product Ratings'!$M$8,O2053&gt;='Product Ratings'!$L$8),'Product Ratings'!$J$8,IF(O2053&gt;='Product Ratings'!$L$9,'Product Ratings'!$J$9)))))</f>
        <v>0</v>
      </c>
      <c r="U2053" s="99" t="str">
        <f t="shared" si="10"/>
        <v>#REF!</v>
      </c>
      <c r="V2053" s="138" t="str">
        <f t="shared" si="9"/>
        <v>#REF!</v>
      </c>
      <c r="W2053" s="135" t="str">
        <f t="shared" si="6"/>
        <v>#REF!</v>
      </c>
      <c r="X2053" s="90"/>
      <c r="Y2053" s="90"/>
      <c r="Z2053" s="90"/>
      <c r="AA2053" s="90"/>
      <c r="AB2053" s="90"/>
    </row>
    <row r="2054" ht="12.75" customHeight="1">
      <c r="A2054" s="87"/>
      <c r="B2054" s="90"/>
      <c r="C2054" s="90"/>
      <c r="D2054" s="126">
        <v>2.0</v>
      </c>
      <c r="E2054" s="127">
        <v>237.18</v>
      </c>
      <c r="F2054" s="123"/>
      <c r="G2054" s="129">
        <f t="shared" si="1"/>
        <v>237.18</v>
      </c>
      <c r="H2054" s="130">
        <f t="shared" si="2"/>
        <v>1</v>
      </c>
      <c r="I2054" s="131">
        <v>44602.0</v>
      </c>
      <c r="J2054" s="132">
        <v>44638.0</v>
      </c>
      <c r="K2054" s="123"/>
      <c r="L2054" s="90"/>
      <c r="M2054" s="133">
        <f t="shared" si="3"/>
        <v>118.59</v>
      </c>
      <c r="N2054" s="99"/>
      <c r="O2054" s="133">
        <f t="shared" si="5"/>
        <v>0</v>
      </c>
      <c r="P2054" s="137"/>
      <c r="Q2054" s="90"/>
      <c r="R2054" s="99" t="str">
        <f t="shared" si="8"/>
        <v>#REF!</v>
      </c>
      <c r="S2054" s="99">
        <f>IF(AND(D2054&lt;='Product Ratings'!$I$5,D2054&gt;='Product Ratings'!$H$5),'Product Ratings'!$F$5,IF(AND(D2054&lt;='Product Ratings'!$I$6,D2054&gt;='Product Ratings'!$H$6),'Product Ratings'!$F$6,IF(AND(D2054&lt;='Product Ratings'!$I$7,I2054&gt;='Product Ratings'!$H$7),'Product Ratings'!$F$7,IF(AND(D2054&lt;='Product Ratings'!$I$8,D2054&gt;='Product Ratings'!$H$8),'Product Ratings'!$F$8,IF(D2054&gt;='Product Ratings'!$H$9,'Product Ratings'!$F$9)))))</f>
        <v>1</v>
      </c>
      <c r="T2054" s="99" t="b">
        <f>IF(AND(O2054&lt;='Product Ratings'!$M$5,O2054&gt;='Product Ratings'!$L$5),'Product Ratings'!$J$5,IF(AND(O2054&lt;='Product Ratings'!$M$6,O2054&gt;='Product Ratings'!$L$6),'Product Ratings'!$J$6,IF(AND(O2054&lt;='Product Ratings'!$M$7,O2054&gt;='Product Ratings'!$L$7),'Product Ratings'!$J$7,IF(AND(O2054&lt;='Product Ratings'!$M$8,O2054&gt;='Product Ratings'!$L$8),'Product Ratings'!$J$8,IF(O2054&gt;='Product Ratings'!$L$9,'Product Ratings'!$J$9)))))</f>
        <v>0</v>
      </c>
      <c r="U2054" s="99" t="str">
        <f t="shared" si="10"/>
        <v>#REF!</v>
      </c>
      <c r="V2054" s="138" t="str">
        <f t="shared" si="9"/>
        <v>#REF!</v>
      </c>
      <c r="W2054" s="135" t="str">
        <f t="shared" si="6"/>
        <v>#REF!</v>
      </c>
      <c r="X2054" s="90"/>
      <c r="Y2054" s="90"/>
      <c r="Z2054" s="90"/>
      <c r="AA2054" s="90"/>
      <c r="AB2054" s="90"/>
    </row>
    <row r="2055" ht="12.75" customHeight="1">
      <c r="A2055" s="87"/>
      <c r="B2055" s="90"/>
      <c r="C2055" s="90"/>
      <c r="D2055" s="126">
        <v>3.0</v>
      </c>
      <c r="E2055" s="127">
        <v>408.7</v>
      </c>
      <c r="F2055" s="123"/>
      <c r="G2055" s="129">
        <f t="shared" si="1"/>
        <v>408.7</v>
      </c>
      <c r="H2055" s="130">
        <f t="shared" si="2"/>
        <v>1</v>
      </c>
      <c r="I2055" s="131">
        <v>44603.0</v>
      </c>
      <c r="J2055" s="132">
        <v>44639.0</v>
      </c>
      <c r="K2055" s="123"/>
      <c r="L2055" s="90"/>
      <c r="M2055" s="133">
        <f t="shared" si="3"/>
        <v>136.2333333</v>
      </c>
      <c r="N2055" s="99"/>
      <c r="O2055" s="133">
        <f t="shared" si="5"/>
        <v>0</v>
      </c>
      <c r="P2055" s="137"/>
      <c r="Q2055" s="90"/>
      <c r="R2055" s="99" t="str">
        <f t="shared" si="8"/>
        <v>#REF!</v>
      </c>
      <c r="S2055" s="99">
        <f>IF(AND(D2055&lt;='Product Ratings'!$I$5,D2055&gt;='Product Ratings'!$H$5),'Product Ratings'!$F$5,IF(AND(D2055&lt;='Product Ratings'!$I$6,D2055&gt;='Product Ratings'!$H$6),'Product Ratings'!$F$6,IF(AND(D2055&lt;='Product Ratings'!$I$7,I2055&gt;='Product Ratings'!$H$7),'Product Ratings'!$F$7,IF(AND(D2055&lt;='Product Ratings'!$I$8,D2055&gt;='Product Ratings'!$H$8),'Product Ratings'!$F$8,IF(D2055&gt;='Product Ratings'!$H$9,'Product Ratings'!$F$9)))))</f>
        <v>1</v>
      </c>
      <c r="T2055" s="99" t="b">
        <f>IF(AND(O2055&lt;='Product Ratings'!$M$5,O2055&gt;='Product Ratings'!$L$5),'Product Ratings'!$J$5,IF(AND(O2055&lt;='Product Ratings'!$M$6,O2055&gt;='Product Ratings'!$L$6),'Product Ratings'!$J$6,IF(AND(O2055&lt;='Product Ratings'!$M$7,O2055&gt;='Product Ratings'!$L$7),'Product Ratings'!$J$7,IF(AND(O2055&lt;='Product Ratings'!$M$8,O2055&gt;='Product Ratings'!$L$8),'Product Ratings'!$J$8,IF(O2055&gt;='Product Ratings'!$L$9,'Product Ratings'!$J$9)))))</f>
        <v>0</v>
      </c>
      <c r="U2055" s="99" t="str">
        <f t="shared" si="10"/>
        <v>#REF!</v>
      </c>
      <c r="V2055" s="138" t="str">
        <f t="shared" si="9"/>
        <v>#REF!</v>
      </c>
      <c r="W2055" s="135" t="str">
        <f t="shared" si="6"/>
        <v>#REF!</v>
      </c>
      <c r="X2055" s="90"/>
      <c r="Y2055" s="90"/>
      <c r="Z2055" s="90"/>
      <c r="AA2055" s="90"/>
      <c r="AB2055" s="90"/>
    </row>
    <row r="2056" ht="12.75" customHeight="1">
      <c r="A2056" s="87"/>
      <c r="B2056" s="90"/>
      <c r="C2056" s="90"/>
      <c r="D2056" s="126">
        <v>4.0</v>
      </c>
      <c r="E2056" s="127">
        <v>112.05</v>
      </c>
      <c r="F2056" s="123"/>
      <c r="G2056" s="129">
        <v>45.55</v>
      </c>
      <c r="H2056" s="130">
        <f t="shared" si="2"/>
        <v>0.4065149487</v>
      </c>
      <c r="I2056" s="131">
        <v>44604.0</v>
      </c>
      <c r="J2056" s="132">
        <v>44640.0</v>
      </c>
      <c r="K2056" s="123"/>
      <c r="L2056" s="90"/>
      <c r="M2056" s="133">
        <f t="shared" si="3"/>
        <v>28.0125</v>
      </c>
      <c r="N2056" s="99"/>
      <c r="O2056" s="133">
        <f t="shared" si="5"/>
        <v>0</v>
      </c>
      <c r="P2056" s="137"/>
      <c r="Q2056" s="90"/>
      <c r="R2056" s="99" t="str">
        <f t="shared" si="8"/>
        <v>#REF!</v>
      </c>
      <c r="S2056" s="99">
        <f>IF(AND(D2056&lt;='Product Ratings'!$I$5,D2056&gt;='Product Ratings'!$H$5),'Product Ratings'!$F$5,IF(AND(D2056&lt;='Product Ratings'!$I$6,D2056&gt;='Product Ratings'!$H$6),'Product Ratings'!$F$6,IF(AND(D2056&lt;='Product Ratings'!$I$7,I2056&gt;='Product Ratings'!$H$7),'Product Ratings'!$F$7,IF(AND(D2056&lt;='Product Ratings'!$I$8,D2056&gt;='Product Ratings'!$H$8),'Product Ratings'!$F$8,IF(D2056&gt;='Product Ratings'!$H$9,'Product Ratings'!$F$9)))))</f>
        <v>1</v>
      </c>
      <c r="T2056" s="99" t="b">
        <f>IF(AND(O2056&lt;='Product Ratings'!$M$5,O2056&gt;='Product Ratings'!$L$5),'Product Ratings'!$J$5,IF(AND(O2056&lt;='Product Ratings'!$M$6,O2056&gt;='Product Ratings'!$L$6),'Product Ratings'!$J$6,IF(AND(O2056&lt;='Product Ratings'!$M$7,O2056&gt;='Product Ratings'!$L$7),'Product Ratings'!$J$7,IF(AND(O2056&lt;='Product Ratings'!$M$8,O2056&gt;='Product Ratings'!$L$8),'Product Ratings'!$J$8,IF(O2056&gt;='Product Ratings'!$L$9,'Product Ratings'!$J$9)))))</f>
        <v>0</v>
      </c>
      <c r="U2056" s="99" t="str">
        <f t="shared" si="10"/>
        <v>#REF!</v>
      </c>
      <c r="V2056" s="138" t="str">
        <f t="shared" si="9"/>
        <v>#REF!</v>
      </c>
      <c r="W2056" s="135" t="str">
        <f t="shared" si="6"/>
        <v>#REF!</v>
      </c>
      <c r="X2056" s="90"/>
      <c r="Y2056" s="90"/>
      <c r="Z2056" s="90"/>
      <c r="AA2056" s="90"/>
      <c r="AB2056" s="90"/>
    </row>
    <row r="2057" ht="12.75" customHeight="1">
      <c r="A2057" s="87"/>
      <c r="B2057" s="90"/>
      <c r="C2057" s="90"/>
      <c r="D2057" s="126">
        <v>5.0</v>
      </c>
      <c r="E2057" s="127">
        <v>44.34</v>
      </c>
      <c r="F2057" s="123"/>
      <c r="G2057" s="129">
        <v>18.01</v>
      </c>
      <c r="H2057" s="130">
        <f t="shared" si="2"/>
        <v>0.4061795219</v>
      </c>
      <c r="I2057" s="131">
        <v>44605.0</v>
      </c>
      <c r="J2057" s="132">
        <v>44641.0</v>
      </c>
      <c r="K2057" s="123"/>
      <c r="L2057" s="90"/>
      <c r="M2057" s="133">
        <f t="shared" si="3"/>
        <v>8.868</v>
      </c>
      <c r="N2057" s="99"/>
      <c r="O2057" s="133">
        <f t="shared" si="5"/>
        <v>0</v>
      </c>
      <c r="P2057" s="137"/>
      <c r="Q2057" s="90"/>
      <c r="R2057" s="99" t="str">
        <f t="shared" si="8"/>
        <v>#REF!</v>
      </c>
      <c r="S2057" s="99">
        <f>IF(AND(D2057&lt;='Product Ratings'!$I$5,D2057&gt;='Product Ratings'!$H$5),'Product Ratings'!$F$5,IF(AND(D2057&lt;='Product Ratings'!$I$6,D2057&gt;='Product Ratings'!$H$6),'Product Ratings'!$F$6,IF(AND(D2057&lt;='Product Ratings'!$I$7,I2057&gt;='Product Ratings'!$H$7),'Product Ratings'!$F$7,IF(AND(D2057&lt;='Product Ratings'!$I$8,D2057&gt;='Product Ratings'!$H$8),'Product Ratings'!$F$8,IF(D2057&gt;='Product Ratings'!$H$9,'Product Ratings'!$F$9)))))</f>
        <v>1</v>
      </c>
      <c r="T2057" s="99" t="b">
        <f>IF(AND(O2057&lt;='Product Ratings'!$M$5,O2057&gt;='Product Ratings'!$L$5),'Product Ratings'!$J$5,IF(AND(O2057&lt;='Product Ratings'!$M$6,O2057&gt;='Product Ratings'!$L$6),'Product Ratings'!$J$6,IF(AND(O2057&lt;='Product Ratings'!$M$7,O2057&gt;='Product Ratings'!$L$7),'Product Ratings'!$J$7,IF(AND(O2057&lt;='Product Ratings'!$M$8,O2057&gt;='Product Ratings'!$L$8),'Product Ratings'!$J$8,IF(O2057&gt;='Product Ratings'!$L$9,'Product Ratings'!$J$9)))))</f>
        <v>0</v>
      </c>
      <c r="U2057" s="99" t="str">
        <f t="shared" si="10"/>
        <v>#REF!</v>
      </c>
      <c r="V2057" s="138" t="str">
        <f t="shared" si="9"/>
        <v>#REF!</v>
      </c>
      <c r="W2057" s="135" t="str">
        <f t="shared" si="6"/>
        <v>#REF!</v>
      </c>
      <c r="X2057" s="90"/>
      <c r="Y2057" s="90"/>
      <c r="Z2057" s="90"/>
      <c r="AA2057" s="90"/>
      <c r="AB2057" s="90"/>
    </row>
    <row r="2058" ht="12.75" customHeight="1">
      <c r="A2058" s="87"/>
      <c r="B2058" s="90"/>
      <c r="C2058" s="90"/>
      <c r="D2058" s="126">
        <v>6.0</v>
      </c>
      <c r="E2058" s="127">
        <v>52.17</v>
      </c>
      <c r="F2058" s="123"/>
      <c r="G2058" s="129">
        <v>21.19</v>
      </c>
      <c r="H2058" s="130">
        <f t="shared" si="2"/>
        <v>0.4061721296</v>
      </c>
      <c r="I2058" s="131">
        <v>44606.0</v>
      </c>
      <c r="J2058" s="132">
        <v>44642.0</v>
      </c>
      <c r="K2058" s="123"/>
      <c r="L2058" s="90"/>
      <c r="M2058" s="133">
        <f t="shared" si="3"/>
        <v>8.695</v>
      </c>
      <c r="N2058" s="99"/>
      <c r="O2058" s="133">
        <f t="shared" si="5"/>
        <v>0</v>
      </c>
      <c r="P2058" s="137"/>
      <c r="Q2058" s="90"/>
      <c r="R2058" s="99" t="str">
        <f t="shared" si="8"/>
        <v>#REF!</v>
      </c>
      <c r="S2058" s="99">
        <f>IF(AND(D2058&lt;='Product Ratings'!$I$5,D2058&gt;='Product Ratings'!$H$5),'Product Ratings'!$F$5,IF(AND(D2058&lt;='Product Ratings'!$I$6,D2058&gt;='Product Ratings'!$H$6),'Product Ratings'!$F$6,IF(AND(D2058&lt;='Product Ratings'!$I$7,I2058&gt;='Product Ratings'!$H$7),'Product Ratings'!$F$7,IF(AND(D2058&lt;='Product Ratings'!$I$8,D2058&gt;='Product Ratings'!$H$8),'Product Ratings'!$F$8,IF(D2058&gt;='Product Ratings'!$H$9,'Product Ratings'!$F$9)))))</f>
        <v>2</v>
      </c>
      <c r="T2058" s="99" t="b">
        <f>IF(AND(O2058&lt;='Product Ratings'!$M$5,O2058&gt;='Product Ratings'!$L$5),'Product Ratings'!$J$5,IF(AND(O2058&lt;='Product Ratings'!$M$6,O2058&gt;='Product Ratings'!$L$6),'Product Ratings'!$J$6,IF(AND(O2058&lt;='Product Ratings'!$M$7,O2058&gt;='Product Ratings'!$L$7),'Product Ratings'!$J$7,IF(AND(O2058&lt;='Product Ratings'!$M$8,O2058&gt;='Product Ratings'!$L$8),'Product Ratings'!$J$8,IF(O2058&gt;='Product Ratings'!$L$9,'Product Ratings'!$J$9)))))</f>
        <v>0</v>
      </c>
      <c r="U2058" s="99" t="str">
        <f t="shared" si="10"/>
        <v>#REF!</v>
      </c>
      <c r="V2058" s="138" t="str">
        <f t="shared" si="9"/>
        <v>#REF!</v>
      </c>
      <c r="W2058" s="135" t="str">
        <f t="shared" si="6"/>
        <v>#REF!</v>
      </c>
      <c r="X2058" s="90"/>
      <c r="Y2058" s="90"/>
      <c r="Z2058" s="90"/>
      <c r="AA2058" s="90"/>
      <c r="AB2058" s="90"/>
    </row>
    <row r="2059" ht="12.75" customHeight="1">
      <c r="A2059" s="87"/>
      <c r="B2059" s="90"/>
      <c r="C2059" s="90"/>
      <c r="D2059" s="126">
        <v>1.0</v>
      </c>
      <c r="E2059" s="127">
        <v>56.52</v>
      </c>
      <c r="F2059" s="123"/>
      <c r="G2059" s="129">
        <v>22.92</v>
      </c>
      <c r="H2059" s="130">
        <f t="shared" si="2"/>
        <v>0.4055201699</v>
      </c>
      <c r="I2059" s="131">
        <v>44607.0</v>
      </c>
      <c r="J2059" s="132">
        <v>44643.0</v>
      </c>
      <c r="K2059" s="123"/>
      <c r="L2059" s="90"/>
      <c r="M2059" s="133">
        <f t="shared" si="3"/>
        <v>56.52</v>
      </c>
      <c r="N2059" s="99"/>
      <c r="O2059" s="133">
        <f t="shared" si="5"/>
        <v>0</v>
      </c>
      <c r="P2059" s="137"/>
      <c r="Q2059" s="90"/>
      <c r="R2059" s="99" t="str">
        <f t="shared" si="8"/>
        <v>#REF!</v>
      </c>
      <c r="S2059" s="99">
        <f>IF(AND(D2059&lt;='Product Ratings'!$I$5,D2059&gt;='Product Ratings'!$H$5),'Product Ratings'!$F$5,IF(AND(D2059&lt;='Product Ratings'!$I$6,D2059&gt;='Product Ratings'!$H$6),'Product Ratings'!$F$6,IF(AND(D2059&lt;='Product Ratings'!$I$7,I2059&gt;='Product Ratings'!$H$7),'Product Ratings'!$F$7,IF(AND(D2059&lt;='Product Ratings'!$I$8,D2059&gt;='Product Ratings'!$H$8),'Product Ratings'!$F$8,IF(D2059&gt;='Product Ratings'!$H$9,'Product Ratings'!$F$9)))))</f>
        <v>1</v>
      </c>
      <c r="T2059" s="99" t="b">
        <f>IF(AND(O2059&lt;='Product Ratings'!$M$5,O2059&gt;='Product Ratings'!$L$5),'Product Ratings'!$J$5,IF(AND(O2059&lt;='Product Ratings'!$M$6,O2059&gt;='Product Ratings'!$L$6),'Product Ratings'!$J$6,IF(AND(O2059&lt;='Product Ratings'!$M$7,O2059&gt;='Product Ratings'!$L$7),'Product Ratings'!$J$7,IF(AND(O2059&lt;='Product Ratings'!$M$8,O2059&gt;='Product Ratings'!$L$8),'Product Ratings'!$J$8,IF(O2059&gt;='Product Ratings'!$L$9,'Product Ratings'!$J$9)))))</f>
        <v>0</v>
      </c>
      <c r="U2059" s="99" t="str">
        <f t="shared" si="10"/>
        <v>#REF!</v>
      </c>
      <c r="V2059" s="138" t="str">
        <f t="shared" si="9"/>
        <v>#REF!</v>
      </c>
      <c r="W2059" s="135" t="str">
        <f t="shared" si="6"/>
        <v>#REF!</v>
      </c>
      <c r="X2059" s="90"/>
      <c r="Y2059" s="90"/>
      <c r="Z2059" s="90"/>
      <c r="AA2059" s="90"/>
      <c r="AB2059" s="90"/>
    </row>
    <row r="2060" ht="12.75" customHeight="1">
      <c r="A2060" s="87"/>
      <c r="B2060" s="90"/>
      <c r="C2060" s="90"/>
      <c r="D2060" s="126">
        <v>2.0</v>
      </c>
      <c r="E2060" s="127">
        <v>247.3</v>
      </c>
      <c r="F2060" s="123"/>
      <c r="G2060" s="129">
        <v>100.27</v>
      </c>
      <c r="H2060" s="130">
        <f t="shared" si="2"/>
        <v>0.4054589567</v>
      </c>
      <c r="I2060" s="131">
        <v>44608.0</v>
      </c>
      <c r="J2060" s="132">
        <v>44644.0</v>
      </c>
      <c r="K2060" s="123"/>
      <c r="L2060" s="90"/>
      <c r="M2060" s="133">
        <f t="shared" si="3"/>
        <v>123.65</v>
      </c>
      <c r="N2060" s="99"/>
      <c r="O2060" s="133">
        <f t="shared" si="5"/>
        <v>0</v>
      </c>
      <c r="P2060" s="137"/>
      <c r="Q2060" s="90"/>
      <c r="R2060" s="99" t="str">
        <f t="shared" si="8"/>
        <v>#REF!</v>
      </c>
      <c r="S2060" s="99">
        <f>IF(AND(D2060&lt;='Product Ratings'!$I$5,D2060&gt;='Product Ratings'!$H$5),'Product Ratings'!$F$5,IF(AND(D2060&lt;='Product Ratings'!$I$6,D2060&gt;='Product Ratings'!$H$6),'Product Ratings'!$F$6,IF(AND(D2060&lt;='Product Ratings'!$I$7,I2060&gt;='Product Ratings'!$H$7),'Product Ratings'!$F$7,IF(AND(D2060&lt;='Product Ratings'!$I$8,D2060&gt;='Product Ratings'!$H$8),'Product Ratings'!$F$8,IF(D2060&gt;='Product Ratings'!$H$9,'Product Ratings'!$F$9)))))</f>
        <v>1</v>
      </c>
      <c r="T2060" s="99" t="b">
        <f>IF(AND(O2060&lt;='Product Ratings'!$M$5,O2060&gt;='Product Ratings'!$L$5),'Product Ratings'!$J$5,IF(AND(O2060&lt;='Product Ratings'!$M$6,O2060&gt;='Product Ratings'!$L$6),'Product Ratings'!$J$6,IF(AND(O2060&lt;='Product Ratings'!$M$7,O2060&gt;='Product Ratings'!$L$7),'Product Ratings'!$J$7,IF(AND(O2060&lt;='Product Ratings'!$M$8,O2060&gt;='Product Ratings'!$L$8),'Product Ratings'!$J$8,IF(O2060&gt;='Product Ratings'!$L$9,'Product Ratings'!$J$9)))))</f>
        <v>0</v>
      </c>
      <c r="U2060" s="99" t="str">
        <f t="shared" si="10"/>
        <v>#REF!</v>
      </c>
      <c r="V2060" s="138" t="str">
        <f t="shared" si="9"/>
        <v>#REF!</v>
      </c>
      <c r="W2060" s="135" t="str">
        <f t="shared" si="6"/>
        <v>#REF!</v>
      </c>
      <c r="X2060" s="90"/>
      <c r="Y2060" s="90"/>
      <c r="Z2060" s="90"/>
      <c r="AA2060" s="90"/>
      <c r="AB2060" s="90"/>
    </row>
    <row r="2061" ht="12.75" customHeight="1">
      <c r="A2061" s="87"/>
      <c r="B2061" s="90"/>
      <c r="C2061" s="90"/>
      <c r="D2061" s="126">
        <v>3.0</v>
      </c>
      <c r="E2061" s="127">
        <v>110.15</v>
      </c>
      <c r="F2061" s="123"/>
      <c r="G2061" s="129">
        <v>44.64</v>
      </c>
      <c r="H2061" s="130">
        <f t="shared" si="2"/>
        <v>0.405265547</v>
      </c>
      <c r="I2061" s="131">
        <v>44609.0</v>
      </c>
      <c r="J2061" s="132">
        <v>44645.0</v>
      </c>
      <c r="K2061" s="123"/>
      <c r="L2061" s="90"/>
      <c r="M2061" s="133">
        <f t="shared" si="3"/>
        <v>36.71666667</v>
      </c>
      <c r="N2061" s="99"/>
      <c r="O2061" s="133">
        <f t="shared" si="5"/>
        <v>0</v>
      </c>
      <c r="P2061" s="137"/>
      <c r="Q2061" s="90"/>
      <c r="R2061" s="99" t="str">
        <f t="shared" si="8"/>
        <v>#REF!</v>
      </c>
      <c r="S2061" s="99">
        <f>IF(AND(D2061&lt;='Product Ratings'!$I$5,D2061&gt;='Product Ratings'!$H$5),'Product Ratings'!$F$5,IF(AND(D2061&lt;='Product Ratings'!$I$6,D2061&gt;='Product Ratings'!$H$6),'Product Ratings'!$F$6,IF(AND(D2061&lt;='Product Ratings'!$I$7,I2061&gt;='Product Ratings'!$H$7),'Product Ratings'!$F$7,IF(AND(D2061&lt;='Product Ratings'!$I$8,D2061&gt;='Product Ratings'!$H$8),'Product Ratings'!$F$8,IF(D2061&gt;='Product Ratings'!$H$9,'Product Ratings'!$F$9)))))</f>
        <v>1</v>
      </c>
      <c r="T2061" s="99" t="b">
        <f>IF(AND(O2061&lt;='Product Ratings'!$M$5,O2061&gt;='Product Ratings'!$L$5),'Product Ratings'!$J$5,IF(AND(O2061&lt;='Product Ratings'!$M$6,O2061&gt;='Product Ratings'!$L$6),'Product Ratings'!$J$6,IF(AND(O2061&lt;='Product Ratings'!$M$7,O2061&gt;='Product Ratings'!$L$7),'Product Ratings'!$J$7,IF(AND(O2061&lt;='Product Ratings'!$M$8,O2061&gt;='Product Ratings'!$L$8),'Product Ratings'!$J$8,IF(O2061&gt;='Product Ratings'!$L$9,'Product Ratings'!$J$9)))))</f>
        <v>0</v>
      </c>
      <c r="U2061" s="99" t="str">
        <f t="shared" si="10"/>
        <v>#REF!</v>
      </c>
      <c r="V2061" s="138" t="str">
        <f t="shared" si="9"/>
        <v>#REF!</v>
      </c>
      <c r="W2061" s="135" t="str">
        <f t="shared" si="6"/>
        <v>#REF!</v>
      </c>
      <c r="X2061" s="90"/>
      <c r="Y2061" s="90"/>
      <c r="Z2061" s="90"/>
      <c r="AA2061" s="90"/>
      <c r="AB2061" s="90"/>
    </row>
    <row r="2062" ht="12.75" customHeight="1">
      <c r="A2062" s="87"/>
      <c r="B2062" s="90"/>
      <c r="C2062" s="90"/>
      <c r="D2062" s="126">
        <v>4.0</v>
      </c>
      <c r="E2062" s="127">
        <v>87.76</v>
      </c>
      <c r="F2062" s="123"/>
      <c r="G2062" s="129">
        <v>35.54</v>
      </c>
      <c r="H2062" s="130">
        <f t="shared" si="2"/>
        <v>0.4049680948</v>
      </c>
      <c r="I2062" s="131">
        <v>44610.0</v>
      </c>
      <c r="J2062" s="132">
        <v>44646.0</v>
      </c>
      <c r="K2062" s="123"/>
      <c r="L2062" s="90"/>
      <c r="M2062" s="133">
        <f t="shared" si="3"/>
        <v>21.94</v>
      </c>
      <c r="N2062" s="99"/>
      <c r="O2062" s="133">
        <f t="shared" si="5"/>
        <v>0</v>
      </c>
      <c r="P2062" s="137"/>
      <c r="Q2062" s="90"/>
      <c r="R2062" s="99" t="str">
        <f t="shared" si="8"/>
        <v>#REF!</v>
      </c>
      <c r="S2062" s="99">
        <f>IF(AND(D2062&lt;='Product Ratings'!$I$5,D2062&gt;='Product Ratings'!$H$5),'Product Ratings'!$F$5,IF(AND(D2062&lt;='Product Ratings'!$I$6,D2062&gt;='Product Ratings'!$H$6),'Product Ratings'!$F$6,IF(AND(D2062&lt;='Product Ratings'!$I$7,I2062&gt;='Product Ratings'!$H$7),'Product Ratings'!$F$7,IF(AND(D2062&lt;='Product Ratings'!$I$8,D2062&gt;='Product Ratings'!$H$8),'Product Ratings'!$F$8,IF(D2062&gt;='Product Ratings'!$H$9,'Product Ratings'!$F$9)))))</f>
        <v>1</v>
      </c>
      <c r="T2062" s="99" t="b">
        <f>IF(AND(O2062&lt;='Product Ratings'!$M$5,O2062&gt;='Product Ratings'!$L$5),'Product Ratings'!$J$5,IF(AND(O2062&lt;='Product Ratings'!$M$6,O2062&gt;='Product Ratings'!$L$6),'Product Ratings'!$J$6,IF(AND(O2062&lt;='Product Ratings'!$M$7,O2062&gt;='Product Ratings'!$L$7),'Product Ratings'!$J$7,IF(AND(O2062&lt;='Product Ratings'!$M$8,O2062&gt;='Product Ratings'!$L$8),'Product Ratings'!$J$8,IF(O2062&gt;='Product Ratings'!$L$9,'Product Ratings'!$J$9)))))</f>
        <v>0</v>
      </c>
      <c r="U2062" s="99" t="str">
        <f t="shared" si="10"/>
        <v>#REF!</v>
      </c>
      <c r="V2062" s="138" t="str">
        <f t="shared" si="9"/>
        <v>#REF!</v>
      </c>
      <c r="W2062" s="135" t="str">
        <f t="shared" si="6"/>
        <v>#REF!</v>
      </c>
      <c r="X2062" s="90"/>
      <c r="Y2062" s="90"/>
      <c r="Z2062" s="90"/>
      <c r="AA2062" s="90"/>
      <c r="AB2062" s="90"/>
    </row>
    <row r="2063" ht="12.75" customHeight="1">
      <c r="A2063" s="87"/>
      <c r="B2063" s="90"/>
      <c r="C2063" s="90"/>
      <c r="D2063" s="126">
        <v>5.0</v>
      </c>
      <c r="E2063" s="127">
        <v>87.6</v>
      </c>
      <c r="F2063" s="123"/>
      <c r="G2063" s="129">
        <v>35.45</v>
      </c>
      <c r="H2063" s="130">
        <f t="shared" si="2"/>
        <v>0.4046803653</v>
      </c>
      <c r="I2063" s="131">
        <v>44611.0</v>
      </c>
      <c r="J2063" s="132">
        <v>44647.0</v>
      </c>
      <c r="K2063" s="123"/>
      <c r="L2063" s="90"/>
      <c r="M2063" s="133">
        <f t="shared" si="3"/>
        <v>17.52</v>
      </c>
      <c r="N2063" s="99"/>
      <c r="O2063" s="133">
        <f t="shared" si="5"/>
        <v>0</v>
      </c>
      <c r="P2063" s="137"/>
      <c r="Q2063" s="90"/>
      <c r="R2063" s="99" t="str">
        <f t="shared" si="8"/>
        <v>#REF!</v>
      </c>
      <c r="S2063" s="99">
        <f>IF(AND(D2063&lt;='Product Ratings'!$I$5,D2063&gt;='Product Ratings'!$H$5),'Product Ratings'!$F$5,IF(AND(D2063&lt;='Product Ratings'!$I$6,D2063&gt;='Product Ratings'!$H$6),'Product Ratings'!$F$6,IF(AND(D2063&lt;='Product Ratings'!$I$7,I2063&gt;='Product Ratings'!$H$7),'Product Ratings'!$F$7,IF(AND(D2063&lt;='Product Ratings'!$I$8,D2063&gt;='Product Ratings'!$H$8),'Product Ratings'!$F$8,IF(D2063&gt;='Product Ratings'!$H$9,'Product Ratings'!$F$9)))))</f>
        <v>1</v>
      </c>
      <c r="T2063" s="99" t="b">
        <f>IF(AND(O2063&lt;='Product Ratings'!$M$5,O2063&gt;='Product Ratings'!$L$5),'Product Ratings'!$J$5,IF(AND(O2063&lt;='Product Ratings'!$M$6,O2063&gt;='Product Ratings'!$L$6),'Product Ratings'!$J$6,IF(AND(O2063&lt;='Product Ratings'!$M$7,O2063&gt;='Product Ratings'!$L$7),'Product Ratings'!$J$7,IF(AND(O2063&lt;='Product Ratings'!$M$8,O2063&gt;='Product Ratings'!$L$8),'Product Ratings'!$J$8,IF(O2063&gt;='Product Ratings'!$L$9,'Product Ratings'!$J$9)))))</f>
        <v>0</v>
      </c>
      <c r="U2063" s="99" t="str">
        <f t="shared" si="10"/>
        <v>#REF!</v>
      </c>
      <c r="V2063" s="138" t="str">
        <f t="shared" si="9"/>
        <v>#REF!</v>
      </c>
      <c r="W2063" s="135" t="str">
        <f t="shared" si="6"/>
        <v>#REF!</v>
      </c>
      <c r="X2063" s="90"/>
      <c r="Y2063" s="90"/>
      <c r="Z2063" s="90"/>
      <c r="AA2063" s="90"/>
      <c r="AB2063" s="90"/>
    </row>
    <row r="2064" ht="12.75" customHeight="1">
      <c r="A2064" s="87"/>
      <c r="B2064" s="90"/>
      <c r="C2064" s="90"/>
      <c r="D2064" s="126">
        <v>6.0</v>
      </c>
      <c r="E2064" s="127">
        <v>24.73</v>
      </c>
      <c r="F2064" s="123"/>
      <c r="G2064" s="129">
        <v>9.99</v>
      </c>
      <c r="H2064" s="130">
        <f t="shared" si="2"/>
        <v>0.4039627982</v>
      </c>
      <c r="I2064" s="131">
        <v>44612.0</v>
      </c>
      <c r="J2064" s="132">
        <v>44648.0</v>
      </c>
      <c r="K2064" s="123"/>
      <c r="L2064" s="90"/>
      <c r="M2064" s="133">
        <f t="shared" si="3"/>
        <v>4.121666667</v>
      </c>
      <c r="N2064" s="99"/>
      <c r="O2064" s="133">
        <f t="shared" si="5"/>
        <v>0</v>
      </c>
      <c r="P2064" s="137"/>
      <c r="Q2064" s="90"/>
      <c r="R2064" s="99" t="str">
        <f t="shared" si="8"/>
        <v>#REF!</v>
      </c>
      <c r="S2064" s="99">
        <f>IF(AND(D2064&lt;='Product Ratings'!$I$5,D2064&gt;='Product Ratings'!$H$5),'Product Ratings'!$F$5,IF(AND(D2064&lt;='Product Ratings'!$I$6,D2064&gt;='Product Ratings'!$H$6),'Product Ratings'!$F$6,IF(AND(D2064&lt;='Product Ratings'!$I$7,I2064&gt;='Product Ratings'!$H$7),'Product Ratings'!$F$7,IF(AND(D2064&lt;='Product Ratings'!$I$8,D2064&gt;='Product Ratings'!$H$8),'Product Ratings'!$F$8,IF(D2064&gt;='Product Ratings'!$H$9,'Product Ratings'!$F$9)))))</f>
        <v>2</v>
      </c>
      <c r="T2064" s="99" t="b">
        <f>IF(AND(O2064&lt;='Product Ratings'!$M$5,O2064&gt;='Product Ratings'!$L$5),'Product Ratings'!$J$5,IF(AND(O2064&lt;='Product Ratings'!$M$6,O2064&gt;='Product Ratings'!$L$6),'Product Ratings'!$J$6,IF(AND(O2064&lt;='Product Ratings'!$M$7,O2064&gt;='Product Ratings'!$L$7),'Product Ratings'!$J$7,IF(AND(O2064&lt;='Product Ratings'!$M$8,O2064&gt;='Product Ratings'!$L$8),'Product Ratings'!$J$8,IF(O2064&gt;='Product Ratings'!$L$9,'Product Ratings'!$J$9)))))</f>
        <v>0</v>
      </c>
      <c r="U2064" s="99" t="str">
        <f t="shared" si="10"/>
        <v>#REF!</v>
      </c>
      <c r="V2064" s="138" t="str">
        <f t="shared" si="9"/>
        <v>#REF!</v>
      </c>
      <c r="W2064" s="135" t="str">
        <f t="shared" si="6"/>
        <v>#REF!</v>
      </c>
      <c r="X2064" s="90"/>
      <c r="Y2064" s="90"/>
      <c r="Z2064" s="90"/>
      <c r="AA2064" s="90"/>
      <c r="AB2064" s="90"/>
    </row>
    <row r="2065" ht="12.75" customHeight="1">
      <c r="A2065" s="87"/>
      <c r="B2065" s="90"/>
      <c r="C2065" s="90"/>
      <c r="D2065" s="126">
        <v>1.0</v>
      </c>
      <c r="E2065" s="127">
        <v>264.35</v>
      </c>
      <c r="F2065" s="123"/>
      <c r="G2065" s="129">
        <v>106.76</v>
      </c>
      <c r="H2065" s="130">
        <f t="shared" si="2"/>
        <v>0.4038585209</v>
      </c>
      <c r="I2065" s="131">
        <v>44613.0</v>
      </c>
      <c r="J2065" s="132">
        <v>44649.0</v>
      </c>
      <c r="K2065" s="123"/>
      <c r="L2065" s="90"/>
      <c r="M2065" s="133">
        <f t="shared" si="3"/>
        <v>264.35</v>
      </c>
      <c r="N2065" s="99"/>
      <c r="O2065" s="133">
        <f t="shared" si="5"/>
        <v>0</v>
      </c>
      <c r="P2065" s="137"/>
      <c r="Q2065" s="90"/>
      <c r="R2065" s="99" t="str">
        <f t="shared" si="8"/>
        <v>#REF!</v>
      </c>
      <c r="S2065" s="99">
        <f>IF(AND(D2065&lt;='Product Ratings'!$I$5,D2065&gt;='Product Ratings'!$H$5),'Product Ratings'!$F$5,IF(AND(D2065&lt;='Product Ratings'!$I$6,D2065&gt;='Product Ratings'!$H$6),'Product Ratings'!$F$6,IF(AND(D2065&lt;='Product Ratings'!$I$7,I2065&gt;='Product Ratings'!$H$7),'Product Ratings'!$F$7,IF(AND(D2065&lt;='Product Ratings'!$I$8,D2065&gt;='Product Ratings'!$H$8),'Product Ratings'!$F$8,IF(D2065&gt;='Product Ratings'!$H$9,'Product Ratings'!$F$9)))))</f>
        <v>1</v>
      </c>
      <c r="T2065" s="99" t="b">
        <f>IF(AND(O2065&lt;='Product Ratings'!$M$5,O2065&gt;='Product Ratings'!$L$5),'Product Ratings'!$J$5,IF(AND(O2065&lt;='Product Ratings'!$M$6,O2065&gt;='Product Ratings'!$L$6),'Product Ratings'!$J$6,IF(AND(O2065&lt;='Product Ratings'!$M$7,O2065&gt;='Product Ratings'!$L$7),'Product Ratings'!$J$7,IF(AND(O2065&lt;='Product Ratings'!$M$8,O2065&gt;='Product Ratings'!$L$8),'Product Ratings'!$J$8,IF(O2065&gt;='Product Ratings'!$L$9,'Product Ratings'!$J$9)))))</f>
        <v>0</v>
      </c>
      <c r="U2065" s="99" t="str">
        <f t="shared" si="10"/>
        <v>#REF!</v>
      </c>
      <c r="V2065" s="138" t="str">
        <f t="shared" si="9"/>
        <v>#REF!</v>
      </c>
      <c r="W2065" s="135" t="str">
        <f t="shared" si="6"/>
        <v>#REF!</v>
      </c>
      <c r="X2065" s="90"/>
      <c r="Y2065" s="90"/>
      <c r="Z2065" s="90"/>
      <c r="AA2065" s="90"/>
      <c r="AB2065" s="90"/>
    </row>
    <row r="2066" ht="12.75" customHeight="1">
      <c r="A2066" s="87"/>
      <c r="B2066" s="90"/>
      <c r="C2066" s="90"/>
      <c r="D2066" s="126">
        <v>2.0</v>
      </c>
      <c r="E2066" s="127">
        <v>290.87</v>
      </c>
      <c r="F2066" s="123"/>
      <c r="G2066" s="129">
        <v>117.44</v>
      </c>
      <c r="H2066" s="130">
        <f t="shared" si="2"/>
        <v>0.4037542545</v>
      </c>
      <c r="I2066" s="131">
        <v>44614.0</v>
      </c>
      <c r="J2066" s="132">
        <v>44650.0</v>
      </c>
      <c r="K2066" s="123"/>
      <c r="L2066" s="90"/>
      <c r="M2066" s="133">
        <f t="shared" si="3"/>
        <v>145.435</v>
      </c>
      <c r="N2066" s="99"/>
      <c r="O2066" s="133">
        <f t="shared" si="5"/>
        <v>0</v>
      </c>
      <c r="P2066" s="137"/>
      <c r="Q2066" s="90"/>
      <c r="R2066" s="99" t="str">
        <f t="shared" si="8"/>
        <v>#REF!</v>
      </c>
      <c r="S2066" s="99">
        <f>IF(AND(D2066&lt;='Product Ratings'!$I$5,D2066&gt;='Product Ratings'!$H$5),'Product Ratings'!$F$5,IF(AND(D2066&lt;='Product Ratings'!$I$6,D2066&gt;='Product Ratings'!$H$6),'Product Ratings'!$F$6,IF(AND(D2066&lt;='Product Ratings'!$I$7,I2066&gt;='Product Ratings'!$H$7),'Product Ratings'!$F$7,IF(AND(D2066&lt;='Product Ratings'!$I$8,D2066&gt;='Product Ratings'!$H$8),'Product Ratings'!$F$8,IF(D2066&gt;='Product Ratings'!$H$9,'Product Ratings'!$F$9)))))</f>
        <v>1</v>
      </c>
      <c r="T2066" s="99" t="b">
        <f>IF(AND(O2066&lt;='Product Ratings'!$M$5,O2066&gt;='Product Ratings'!$L$5),'Product Ratings'!$J$5,IF(AND(O2066&lt;='Product Ratings'!$M$6,O2066&gt;='Product Ratings'!$L$6),'Product Ratings'!$J$6,IF(AND(O2066&lt;='Product Ratings'!$M$7,O2066&gt;='Product Ratings'!$L$7),'Product Ratings'!$J$7,IF(AND(O2066&lt;='Product Ratings'!$M$8,O2066&gt;='Product Ratings'!$L$8),'Product Ratings'!$J$8,IF(O2066&gt;='Product Ratings'!$L$9,'Product Ratings'!$J$9)))))</f>
        <v>0</v>
      </c>
      <c r="U2066" s="99" t="str">
        <f t="shared" si="10"/>
        <v>#REF!</v>
      </c>
      <c r="V2066" s="138" t="str">
        <f t="shared" si="9"/>
        <v>#REF!</v>
      </c>
      <c r="W2066" s="135" t="str">
        <f t="shared" si="6"/>
        <v>#REF!</v>
      </c>
      <c r="X2066" s="90"/>
      <c r="Y2066" s="90"/>
      <c r="Z2066" s="90"/>
      <c r="AA2066" s="90"/>
      <c r="AB2066" s="90"/>
    </row>
    <row r="2067" ht="12.75" customHeight="1">
      <c r="A2067" s="87"/>
      <c r="B2067" s="90"/>
      <c r="C2067" s="90"/>
      <c r="D2067" s="126">
        <v>3.0</v>
      </c>
      <c r="E2067" s="127">
        <v>87.5</v>
      </c>
      <c r="F2067" s="123"/>
      <c r="G2067" s="129">
        <v>35.22</v>
      </c>
      <c r="H2067" s="130">
        <f t="shared" si="2"/>
        <v>0.4025142857</v>
      </c>
      <c r="I2067" s="131">
        <v>44615.0</v>
      </c>
      <c r="J2067" s="132">
        <v>44651.0</v>
      </c>
      <c r="K2067" s="123"/>
      <c r="L2067" s="90"/>
      <c r="M2067" s="133">
        <f t="shared" si="3"/>
        <v>29.16666667</v>
      </c>
      <c r="N2067" s="99"/>
      <c r="O2067" s="133">
        <f t="shared" si="5"/>
        <v>0</v>
      </c>
      <c r="P2067" s="137"/>
      <c r="Q2067" s="90"/>
      <c r="R2067" s="99" t="str">
        <f t="shared" si="8"/>
        <v>#REF!</v>
      </c>
      <c r="S2067" s="99">
        <f>IF(AND(D2067&lt;='Product Ratings'!$I$5,D2067&gt;='Product Ratings'!$H$5),'Product Ratings'!$F$5,IF(AND(D2067&lt;='Product Ratings'!$I$6,D2067&gt;='Product Ratings'!$H$6),'Product Ratings'!$F$6,IF(AND(D2067&lt;='Product Ratings'!$I$7,I2067&gt;='Product Ratings'!$H$7),'Product Ratings'!$F$7,IF(AND(D2067&lt;='Product Ratings'!$I$8,D2067&gt;='Product Ratings'!$H$8),'Product Ratings'!$F$8,IF(D2067&gt;='Product Ratings'!$H$9,'Product Ratings'!$F$9)))))</f>
        <v>1</v>
      </c>
      <c r="T2067" s="99" t="b">
        <f>IF(AND(O2067&lt;='Product Ratings'!$M$5,O2067&gt;='Product Ratings'!$L$5),'Product Ratings'!$J$5,IF(AND(O2067&lt;='Product Ratings'!$M$6,O2067&gt;='Product Ratings'!$L$6),'Product Ratings'!$J$6,IF(AND(O2067&lt;='Product Ratings'!$M$7,O2067&gt;='Product Ratings'!$L$7),'Product Ratings'!$J$7,IF(AND(O2067&lt;='Product Ratings'!$M$8,O2067&gt;='Product Ratings'!$L$8),'Product Ratings'!$J$8,IF(O2067&gt;='Product Ratings'!$L$9,'Product Ratings'!$J$9)))))</f>
        <v>0</v>
      </c>
      <c r="U2067" s="99" t="str">
        <f t="shared" si="10"/>
        <v>#REF!</v>
      </c>
      <c r="V2067" s="138" t="str">
        <f t="shared" si="9"/>
        <v>#REF!</v>
      </c>
      <c r="W2067" s="135" t="str">
        <f t="shared" si="6"/>
        <v>#REF!</v>
      </c>
      <c r="X2067" s="90"/>
      <c r="Y2067" s="90"/>
      <c r="Z2067" s="90"/>
      <c r="AA2067" s="90"/>
      <c r="AB2067" s="90"/>
    </row>
    <row r="2068" ht="12.75" customHeight="1">
      <c r="A2068" s="87"/>
      <c r="B2068" s="90"/>
      <c r="C2068" s="90"/>
      <c r="D2068" s="126">
        <v>4.0</v>
      </c>
      <c r="E2068" s="127">
        <v>169.57</v>
      </c>
      <c r="F2068" s="123"/>
      <c r="G2068" s="129">
        <v>68.17</v>
      </c>
      <c r="H2068" s="130">
        <f t="shared" si="2"/>
        <v>0.4020168662</v>
      </c>
      <c r="I2068" s="131">
        <v>44616.0</v>
      </c>
      <c r="J2068" s="132">
        <v>44652.0</v>
      </c>
      <c r="K2068" s="123"/>
      <c r="L2068" s="90"/>
      <c r="M2068" s="133">
        <f t="shared" si="3"/>
        <v>42.3925</v>
      </c>
      <c r="N2068" s="99"/>
      <c r="O2068" s="133">
        <f t="shared" si="5"/>
        <v>0</v>
      </c>
      <c r="P2068" s="137"/>
      <c r="Q2068" s="90"/>
      <c r="R2068" s="99" t="str">
        <f t="shared" si="8"/>
        <v>#REF!</v>
      </c>
      <c r="S2068" s="99">
        <f>IF(AND(D2068&lt;='Product Ratings'!$I$5,D2068&gt;='Product Ratings'!$H$5),'Product Ratings'!$F$5,IF(AND(D2068&lt;='Product Ratings'!$I$6,D2068&gt;='Product Ratings'!$H$6),'Product Ratings'!$F$6,IF(AND(D2068&lt;='Product Ratings'!$I$7,I2068&gt;='Product Ratings'!$H$7),'Product Ratings'!$F$7,IF(AND(D2068&lt;='Product Ratings'!$I$8,D2068&gt;='Product Ratings'!$H$8),'Product Ratings'!$F$8,IF(D2068&gt;='Product Ratings'!$H$9,'Product Ratings'!$F$9)))))</f>
        <v>1</v>
      </c>
      <c r="T2068" s="99" t="b">
        <f>IF(AND(O2068&lt;='Product Ratings'!$M$5,O2068&gt;='Product Ratings'!$L$5),'Product Ratings'!$J$5,IF(AND(O2068&lt;='Product Ratings'!$M$6,O2068&gt;='Product Ratings'!$L$6),'Product Ratings'!$J$6,IF(AND(O2068&lt;='Product Ratings'!$M$7,O2068&gt;='Product Ratings'!$L$7),'Product Ratings'!$J$7,IF(AND(O2068&lt;='Product Ratings'!$M$8,O2068&gt;='Product Ratings'!$L$8),'Product Ratings'!$J$8,IF(O2068&gt;='Product Ratings'!$L$9,'Product Ratings'!$J$9)))))</f>
        <v>0</v>
      </c>
      <c r="U2068" s="99" t="str">
        <f t="shared" si="10"/>
        <v>#REF!</v>
      </c>
      <c r="V2068" s="138" t="str">
        <f t="shared" si="9"/>
        <v>#REF!</v>
      </c>
      <c r="W2068" s="135" t="str">
        <f t="shared" si="6"/>
        <v>#REF!</v>
      </c>
      <c r="X2068" s="90"/>
      <c r="Y2068" s="90"/>
      <c r="Z2068" s="90"/>
      <c r="AA2068" s="90"/>
      <c r="AB2068" s="90"/>
    </row>
    <row r="2069" ht="12.75" customHeight="1">
      <c r="A2069" s="87"/>
      <c r="B2069" s="90"/>
      <c r="C2069" s="90"/>
      <c r="D2069" s="126">
        <v>5.0</v>
      </c>
      <c r="E2069" s="127">
        <v>1356.52</v>
      </c>
      <c r="F2069" s="123"/>
      <c r="G2069" s="129">
        <v>545.32</v>
      </c>
      <c r="H2069" s="130">
        <f t="shared" si="2"/>
        <v>0.4019992333</v>
      </c>
      <c r="I2069" s="131">
        <v>44617.0</v>
      </c>
      <c r="J2069" s="132">
        <v>44653.0</v>
      </c>
      <c r="K2069" s="123"/>
      <c r="L2069" s="90"/>
      <c r="M2069" s="133">
        <f t="shared" si="3"/>
        <v>271.304</v>
      </c>
      <c r="N2069" s="99"/>
      <c r="O2069" s="133">
        <f t="shared" si="5"/>
        <v>0</v>
      </c>
      <c r="P2069" s="137"/>
      <c r="Q2069" s="90"/>
      <c r="R2069" s="99" t="str">
        <f t="shared" si="8"/>
        <v>#REF!</v>
      </c>
      <c r="S2069" s="99">
        <f>IF(AND(D2069&lt;='Product Ratings'!$I$5,D2069&gt;='Product Ratings'!$H$5),'Product Ratings'!$F$5,IF(AND(D2069&lt;='Product Ratings'!$I$6,D2069&gt;='Product Ratings'!$H$6),'Product Ratings'!$F$6,IF(AND(D2069&lt;='Product Ratings'!$I$7,I2069&gt;='Product Ratings'!$H$7),'Product Ratings'!$F$7,IF(AND(D2069&lt;='Product Ratings'!$I$8,D2069&gt;='Product Ratings'!$H$8),'Product Ratings'!$F$8,IF(D2069&gt;='Product Ratings'!$H$9,'Product Ratings'!$F$9)))))</f>
        <v>1</v>
      </c>
      <c r="T2069" s="99" t="b">
        <f>IF(AND(O2069&lt;='Product Ratings'!$M$5,O2069&gt;='Product Ratings'!$L$5),'Product Ratings'!$J$5,IF(AND(O2069&lt;='Product Ratings'!$M$6,O2069&gt;='Product Ratings'!$L$6),'Product Ratings'!$J$6,IF(AND(O2069&lt;='Product Ratings'!$M$7,O2069&gt;='Product Ratings'!$L$7),'Product Ratings'!$J$7,IF(AND(O2069&lt;='Product Ratings'!$M$8,O2069&gt;='Product Ratings'!$L$8),'Product Ratings'!$J$8,IF(O2069&gt;='Product Ratings'!$L$9,'Product Ratings'!$J$9)))))</f>
        <v>0</v>
      </c>
      <c r="U2069" s="99" t="str">
        <f t="shared" si="10"/>
        <v>#REF!</v>
      </c>
      <c r="V2069" s="138" t="str">
        <f t="shared" si="9"/>
        <v>#REF!</v>
      </c>
      <c r="W2069" s="135" t="str">
        <f t="shared" si="6"/>
        <v>#REF!</v>
      </c>
      <c r="X2069" s="90"/>
      <c r="Y2069" s="90"/>
      <c r="Z2069" s="90"/>
      <c r="AA2069" s="90"/>
      <c r="AB2069" s="90"/>
    </row>
    <row r="2070" ht="12.75" customHeight="1">
      <c r="A2070" s="87"/>
      <c r="B2070" s="90"/>
      <c r="C2070" s="90"/>
      <c r="D2070" s="126">
        <v>6.0</v>
      </c>
      <c r="E2070" s="127">
        <v>54.35</v>
      </c>
      <c r="F2070" s="123"/>
      <c r="G2070" s="129">
        <v>21.85</v>
      </c>
      <c r="H2070" s="130">
        <f t="shared" si="2"/>
        <v>0.402023919</v>
      </c>
      <c r="I2070" s="131">
        <v>44618.0</v>
      </c>
      <c r="J2070" s="132">
        <v>44654.0</v>
      </c>
      <c r="K2070" s="123"/>
      <c r="L2070" s="90"/>
      <c r="M2070" s="133">
        <f t="shared" si="3"/>
        <v>9.058333333</v>
      </c>
      <c r="N2070" s="99"/>
      <c r="O2070" s="133">
        <f t="shared" si="5"/>
        <v>0</v>
      </c>
      <c r="P2070" s="137"/>
      <c r="Q2070" s="90"/>
      <c r="R2070" s="99" t="str">
        <f t="shared" si="8"/>
        <v>#REF!</v>
      </c>
      <c r="S2070" s="99">
        <f>IF(AND(D2070&lt;='Product Ratings'!$I$5,D2070&gt;='Product Ratings'!$H$5),'Product Ratings'!$F$5,IF(AND(D2070&lt;='Product Ratings'!$I$6,D2070&gt;='Product Ratings'!$H$6),'Product Ratings'!$F$6,IF(AND(D2070&lt;='Product Ratings'!$I$7,I2070&gt;='Product Ratings'!$H$7),'Product Ratings'!$F$7,IF(AND(D2070&lt;='Product Ratings'!$I$8,D2070&gt;='Product Ratings'!$H$8),'Product Ratings'!$F$8,IF(D2070&gt;='Product Ratings'!$H$9,'Product Ratings'!$F$9)))))</f>
        <v>2</v>
      </c>
      <c r="T2070" s="99" t="b">
        <f>IF(AND(O2070&lt;='Product Ratings'!$M$5,O2070&gt;='Product Ratings'!$L$5),'Product Ratings'!$J$5,IF(AND(O2070&lt;='Product Ratings'!$M$6,O2070&gt;='Product Ratings'!$L$6),'Product Ratings'!$J$6,IF(AND(O2070&lt;='Product Ratings'!$M$7,O2070&gt;='Product Ratings'!$L$7),'Product Ratings'!$J$7,IF(AND(O2070&lt;='Product Ratings'!$M$8,O2070&gt;='Product Ratings'!$L$8),'Product Ratings'!$J$8,IF(O2070&gt;='Product Ratings'!$L$9,'Product Ratings'!$J$9)))))</f>
        <v>0</v>
      </c>
      <c r="U2070" s="99" t="str">
        <f t="shared" si="10"/>
        <v>#REF!</v>
      </c>
      <c r="V2070" s="138" t="str">
        <f t="shared" si="9"/>
        <v>#REF!</v>
      </c>
      <c r="W2070" s="135" t="str">
        <f t="shared" si="6"/>
        <v>#REF!</v>
      </c>
      <c r="X2070" s="90"/>
      <c r="Y2070" s="90"/>
      <c r="Z2070" s="90"/>
      <c r="AA2070" s="90"/>
      <c r="AB2070" s="90"/>
    </row>
    <row r="2071" ht="12.75" customHeight="1">
      <c r="A2071" s="87"/>
      <c r="B2071" s="90"/>
      <c r="C2071" s="90"/>
      <c r="D2071" s="126">
        <v>1.0</v>
      </c>
      <c r="E2071" s="127">
        <v>339.13</v>
      </c>
      <c r="F2071" s="123"/>
      <c r="G2071" s="129">
        <v>136.33</v>
      </c>
      <c r="H2071" s="130">
        <f t="shared" si="2"/>
        <v>0.4019992333</v>
      </c>
      <c r="I2071" s="131">
        <v>44619.0</v>
      </c>
      <c r="J2071" s="132">
        <v>44655.0</v>
      </c>
      <c r="K2071" s="123"/>
      <c r="L2071" s="90"/>
      <c r="M2071" s="133">
        <f t="shared" si="3"/>
        <v>339.13</v>
      </c>
      <c r="N2071" s="99"/>
      <c r="O2071" s="133">
        <f t="shared" si="5"/>
        <v>0</v>
      </c>
      <c r="P2071" s="137"/>
      <c r="Q2071" s="90"/>
      <c r="R2071" s="99" t="str">
        <f t="shared" si="8"/>
        <v>#REF!</v>
      </c>
      <c r="S2071" s="99">
        <f>IF(AND(D2071&lt;='Product Ratings'!$I$5,D2071&gt;='Product Ratings'!$H$5),'Product Ratings'!$F$5,IF(AND(D2071&lt;='Product Ratings'!$I$6,D2071&gt;='Product Ratings'!$H$6),'Product Ratings'!$F$6,IF(AND(D2071&lt;='Product Ratings'!$I$7,I2071&gt;='Product Ratings'!$H$7),'Product Ratings'!$F$7,IF(AND(D2071&lt;='Product Ratings'!$I$8,D2071&gt;='Product Ratings'!$H$8),'Product Ratings'!$F$8,IF(D2071&gt;='Product Ratings'!$H$9,'Product Ratings'!$F$9)))))</f>
        <v>1</v>
      </c>
      <c r="T2071" s="99" t="b">
        <f>IF(AND(O2071&lt;='Product Ratings'!$M$5,O2071&gt;='Product Ratings'!$L$5),'Product Ratings'!$J$5,IF(AND(O2071&lt;='Product Ratings'!$M$6,O2071&gt;='Product Ratings'!$L$6),'Product Ratings'!$J$6,IF(AND(O2071&lt;='Product Ratings'!$M$7,O2071&gt;='Product Ratings'!$L$7),'Product Ratings'!$J$7,IF(AND(O2071&lt;='Product Ratings'!$M$8,O2071&gt;='Product Ratings'!$L$8),'Product Ratings'!$J$8,IF(O2071&gt;='Product Ratings'!$L$9,'Product Ratings'!$J$9)))))</f>
        <v>0</v>
      </c>
      <c r="U2071" s="99" t="str">
        <f t="shared" si="10"/>
        <v>#REF!</v>
      </c>
      <c r="V2071" s="138" t="str">
        <f t="shared" si="9"/>
        <v>#REF!</v>
      </c>
      <c r="W2071" s="135" t="str">
        <f t="shared" si="6"/>
        <v>#REF!</v>
      </c>
      <c r="X2071" s="90"/>
      <c r="Y2071" s="90"/>
      <c r="Z2071" s="90"/>
      <c r="AA2071" s="90"/>
      <c r="AB2071" s="90"/>
    </row>
    <row r="2072" ht="12.75" customHeight="1">
      <c r="A2072" s="87"/>
      <c r="B2072" s="90"/>
      <c r="C2072" s="90"/>
      <c r="D2072" s="126">
        <v>2.0</v>
      </c>
      <c r="E2072" s="127">
        <v>2713.04</v>
      </c>
      <c r="F2072" s="123"/>
      <c r="G2072" s="129">
        <v>1090.64</v>
      </c>
      <c r="H2072" s="130">
        <f t="shared" si="2"/>
        <v>0.4019992333</v>
      </c>
      <c r="I2072" s="131">
        <v>44620.0</v>
      </c>
      <c r="J2072" s="132">
        <v>44656.0</v>
      </c>
      <c r="K2072" s="123"/>
      <c r="L2072" s="90"/>
      <c r="M2072" s="133">
        <f t="shared" si="3"/>
        <v>1356.52</v>
      </c>
      <c r="N2072" s="99"/>
      <c r="O2072" s="133">
        <f t="shared" si="5"/>
        <v>0</v>
      </c>
      <c r="P2072" s="137"/>
      <c r="Q2072" s="90"/>
      <c r="R2072" s="99" t="str">
        <f t="shared" si="8"/>
        <v>#REF!</v>
      </c>
      <c r="S2072" s="99">
        <f>IF(AND(D2072&lt;='Product Ratings'!$I$5,D2072&gt;='Product Ratings'!$H$5),'Product Ratings'!$F$5,IF(AND(D2072&lt;='Product Ratings'!$I$6,D2072&gt;='Product Ratings'!$H$6),'Product Ratings'!$F$6,IF(AND(D2072&lt;='Product Ratings'!$I$7,I2072&gt;='Product Ratings'!$H$7),'Product Ratings'!$F$7,IF(AND(D2072&lt;='Product Ratings'!$I$8,D2072&gt;='Product Ratings'!$H$8),'Product Ratings'!$F$8,IF(D2072&gt;='Product Ratings'!$H$9,'Product Ratings'!$F$9)))))</f>
        <v>1</v>
      </c>
      <c r="T2072" s="99" t="b">
        <f>IF(AND(O2072&lt;='Product Ratings'!$M$5,O2072&gt;='Product Ratings'!$L$5),'Product Ratings'!$J$5,IF(AND(O2072&lt;='Product Ratings'!$M$6,O2072&gt;='Product Ratings'!$L$6),'Product Ratings'!$J$6,IF(AND(O2072&lt;='Product Ratings'!$M$7,O2072&gt;='Product Ratings'!$L$7),'Product Ratings'!$J$7,IF(AND(O2072&lt;='Product Ratings'!$M$8,O2072&gt;='Product Ratings'!$L$8),'Product Ratings'!$J$8,IF(O2072&gt;='Product Ratings'!$L$9,'Product Ratings'!$J$9)))))</f>
        <v>0</v>
      </c>
      <c r="U2072" s="99" t="str">
        <f t="shared" si="10"/>
        <v>#REF!</v>
      </c>
      <c r="V2072" s="138" t="str">
        <f t="shared" si="9"/>
        <v>#REF!</v>
      </c>
      <c r="W2072" s="135" t="str">
        <f t="shared" si="6"/>
        <v>#REF!</v>
      </c>
      <c r="X2072" s="90"/>
      <c r="Y2072" s="90"/>
      <c r="Z2072" s="90"/>
      <c r="AA2072" s="90"/>
      <c r="AB2072" s="90"/>
    </row>
    <row r="2073" ht="12.75" customHeight="1">
      <c r="A2073" s="87"/>
      <c r="B2073" s="90"/>
      <c r="C2073" s="90"/>
      <c r="D2073" s="126">
        <v>3.0</v>
      </c>
      <c r="E2073" s="127">
        <v>154.8</v>
      </c>
      <c r="F2073" s="123"/>
      <c r="G2073" s="129">
        <v>62.22</v>
      </c>
      <c r="H2073" s="130">
        <f t="shared" si="2"/>
        <v>0.4019379845</v>
      </c>
      <c r="I2073" s="131">
        <v>44621.0</v>
      </c>
      <c r="J2073" s="132">
        <v>44657.0</v>
      </c>
      <c r="K2073" s="123"/>
      <c r="L2073" s="90"/>
      <c r="M2073" s="133">
        <f t="shared" si="3"/>
        <v>51.6</v>
      </c>
      <c r="N2073" s="99"/>
      <c r="O2073" s="133">
        <f t="shared" si="5"/>
        <v>0</v>
      </c>
      <c r="P2073" s="137"/>
      <c r="Q2073" s="90"/>
      <c r="R2073" s="99" t="str">
        <f t="shared" si="8"/>
        <v>#REF!</v>
      </c>
      <c r="S2073" s="99">
        <f>IF(AND(D2073&lt;='Product Ratings'!$I$5,D2073&gt;='Product Ratings'!$H$5),'Product Ratings'!$F$5,IF(AND(D2073&lt;='Product Ratings'!$I$6,D2073&gt;='Product Ratings'!$H$6),'Product Ratings'!$F$6,IF(AND(D2073&lt;='Product Ratings'!$I$7,I2073&gt;='Product Ratings'!$H$7),'Product Ratings'!$F$7,IF(AND(D2073&lt;='Product Ratings'!$I$8,D2073&gt;='Product Ratings'!$H$8),'Product Ratings'!$F$8,IF(D2073&gt;='Product Ratings'!$H$9,'Product Ratings'!$F$9)))))</f>
        <v>1</v>
      </c>
      <c r="T2073" s="99" t="b">
        <f>IF(AND(O2073&lt;='Product Ratings'!$M$5,O2073&gt;='Product Ratings'!$L$5),'Product Ratings'!$J$5,IF(AND(O2073&lt;='Product Ratings'!$M$6,O2073&gt;='Product Ratings'!$L$6),'Product Ratings'!$J$6,IF(AND(O2073&lt;='Product Ratings'!$M$7,O2073&gt;='Product Ratings'!$L$7),'Product Ratings'!$J$7,IF(AND(O2073&lt;='Product Ratings'!$M$8,O2073&gt;='Product Ratings'!$L$8),'Product Ratings'!$J$8,IF(O2073&gt;='Product Ratings'!$L$9,'Product Ratings'!$J$9)))))</f>
        <v>0</v>
      </c>
      <c r="U2073" s="99" t="str">
        <f t="shared" si="10"/>
        <v>#REF!</v>
      </c>
      <c r="V2073" s="138" t="str">
        <f t="shared" si="9"/>
        <v>#REF!</v>
      </c>
      <c r="W2073" s="135" t="str">
        <f t="shared" si="6"/>
        <v>#REF!</v>
      </c>
      <c r="X2073" s="90"/>
      <c r="Y2073" s="90"/>
      <c r="Z2073" s="90"/>
      <c r="AA2073" s="90"/>
      <c r="AB2073" s="90"/>
    </row>
    <row r="2074" ht="12.75" customHeight="1">
      <c r="A2074" s="87"/>
      <c r="B2074" s="90"/>
      <c r="C2074" s="90"/>
      <c r="D2074" s="126">
        <v>4.0</v>
      </c>
      <c r="E2074" s="127">
        <v>108.78</v>
      </c>
      <c r="F2074" s="123"/>
      <c r="G2074" s="129">
        <v>43.71</v>
      </c>
      <c r="H2074" s="130">
        <f t="shared" si="2"/>
        <v>0.4018201875</v>
      </c>
      <c r="I2074" s="131">
        <v>44622.0</v>
      </c>
      <c r="J2074" s="132">
        <v>44658.0</v>
      </c>
      <c r="K2074" s="123"/>
      <c r="L2074" s="90"/>
      <c r="M2074" s="133">
        <f t="shared" si="3"/>
        <v>27.195</v>
      </c>
      <c r="N2074" s="99"/>
      <c r="O2074" s="133">
        <f t="shared" si="5"/>
        <v>0</v>
      </c>
      <c r="P2074" s="137"/>
      <c r="Q2074" s="90"/>
      <c r="R2074" s="99" t="str">
        <f t="shared" si="8"/>
        <v>#REF!</v>
      </c>
      <c r="S2074" s="99">
        <f>IF(AND(D2074&lt;='Product Ratings'!$I$5,D2074&gt;='Product Ratings'!$H$5),'Product Ratings'!$F$5,IF(AND(D2074&lt;='Product Ratings'!$I$6,D2074&gt;='Product Ratings'!$H$6),'Product Ratings'!$F$6,IF(AND(D2074&lt;='Product Ratings'!$I$7,I2074&gt;='Product Ratings'!$H$7),'Product Ratings'!$F$7,IF(AND(D2074&lt;='Product Ratings'!$I$8,D2074&gt;='Product Ratings'!$H$8),'Product Ratings'!$F$8,IF(D2074&gt;='Product Ratings'!$H$9,'Product Ratings'!$F$9)))))</f>
        <v>1</v>
      </c>
      <c r="T2074" s="99" t="b">
        <f>IF(AND(O2074&lt;='Product Ratings'!$M$5,O2074&gt;='Product Ratings'!$L$5),'Product Ratings'!$J$5,IF(AND(O2074&lt;='Product Ratings'!$M$6,O2074&gt;='Product Ratings'!$L$6),'Product Ratings'!$J$6,IF(AND(O2074&lt;='Product Ratings'!$M$7,O2074&gt;='Product Ratings'!$L$7),'Product Ratings'!$J$7,IF(AND(O2074&lt;='Product Ratings'!$M$8,O2074&gt;='Product Ratings'!$L$8),'Product Ratings'!$J$8,IF(O2074&gt;='Product Ratings'!$L$9,'Product Ratings'!$J$9)))))</f>
        <v>0</v>
      </c>
      <c r="U2074" s="99" t="str">
        <f t="shared" si="10"/>
        <v>#REF!</v>
      </c>
      <c r="V2074" s="138" t="str">
        <f t="shared" si="9"/>
        <v>#REF!</v>
      </c>
      <c r="W2074" s="135" t="str">
        <f t="shared" si="6"/>
        <v>#REF!</v>
      </c>
      <c r="X2074" s="90"/>
      <c r="Y2074" s="90"/>
      <c r="Z2074" s="90"/>
      <c r="AA2074" s="90"/>
      <c r="AB2074" s="90"/>
    </row>
    <row r="2075" ht="12.75" customHeight="1">
      <c r="A2075" s="87"/>
      <c r="B2075" s="90"/>
      <c r="C2075" s="90"/>
      <c r="D2075" s="126">
        <v>5.0</v>
      </c>
      <c r="E2075" s="127">
        <v>43.39</v>
      </c>
      <c r="F2075" s="123"/>
      <c r="G2075" s="129">
        <v>17.39</v>
      </c>
      <c r="H2075" s="130">
        <f t="shared" si="2"/>
        <v>0.4007835907</v>
      </c>
      <c r="I2075" s="131">
        <v>44623.0</v>
      </c>
      <c r="J2075" s="132">
        <v>44659.0</v>
      </c>
      <c r="K2075" s="123"/>
      <c r="L2075" s="90"/>
      <c r="M2075" s="133">
        <f t="shared" si="3"/>
        <v>8.678</v>
      </c>
      <c r="N2075" s="99"/>
      <c r="O2075" s="133">
        <f t="shared" si="5"/>
        <v>0</v>
      </c>
      <c r="P2075" s="137"/>
      <c r="Q2075" s="90"/>
      <c r="R2075" s="99" t="str">
        <f t="shared" si="8"/>
        <v>#REF!</v>
      </c>
      <c r="S2075" s="99">
        <f>IF(AND(D2075&lt;='Product Ratings'!$I$5,D2075&gt;='Product Ratings'!$H$5),'Product Ratings'!$F$5,IF(AND(D2075&lt;='Product Ratings'!$I$6,D2075&gt;='Product Ratings'!$H$6),'Product Ratings'!$F$6,IF(AND(D2075&lt;='Product Ratings'!$I$7,I2075&gt;='Product Ratings'!$H$7),'Product Ratings'!$F$7,IF(AND(D2075&lt;='Product Ratings'!$I$8,D2075&gt;='Product Ratings'!$H$8),'Product Ratings'!$F$8,IF(D2075&gt;='Product Ratings'!$H$9,'Product Ratings'!$F$9)))))</f>
        <v>1</v>
      </c>
      <c r="T2075" s="99" t="b">
        <f>IF(AND(O2075&lt;='Product Ratings'!$M$5,O2075&gt;='Product Ratings'!$L$5),'Product Ratings'!$J$5,IF(AND(O2075&lt;='Product Ratings'!$M$6,O2075&gt;='Product Ratings'!$L$6),'Product Ratings'!$J$6,IF(AND(O2075&lt;='Product Ratings'!$M$7,O2075&gt;='Product Ratings'!$L$7),'Product Ratings'!$J$7,IF(AND(O2075&lt;='Product Ratings'!$M$8,O2075&gt;='Product Ratings'!$L$8),'Product Ratings'!$J$8,IF(O2075&gt;='Product Ratings'!$L$9,'Product Ratings'!$J$9)))))</f>
        <v>0</v>
      </c>
      <c r="U2075" s="99" t="str">
        <f t="shared" si="10"/>
        <v>#REF!</v>
      </c>
      <c r="V2075" s="138" t="str">
        <f t="shared" si="9"/>
        <v>#REF!</v>
      </c>
      <c r="W2075" s="135" t="str">
        <f t="shared" si="6"/>
        <v>#REF!</v>
      </c>
      <c r="X2075" s="90"/>
      <c r="Y2075" s="90"/>
      <c r="Z2075" s="90"/>
      <c r="AA2075" s="90"/>
      <c r="AB2075" s="90"/>
    </row>
    <row r="2076" ht="12.75" customHeight="1">
      <c r="A2076" s="87"/>
      <c r="B2076" s="90"/>
      <c r="C2076" s="90"/>
      <c r="D2076" s="126">
        <v>6.0</v>
      </c>
      <c r="E2076" s="127">
        <v>98.39</v>
      </c>
      <c r="F2076" s="123"/>
      <c r="G2076" s="129">
        <v>39.43</v>
      </c>
      <c r="H2076" s="130">
        <f t="shared" si="2"/>
        <v>0.400752109</v>
      </c>
      <c r="I2076" s="131">
        <v>44624.0</v>
      </c>
      <c r="J2076" s="132">
        <v>44660.0</v>
      </c>
      <c r="K2076" s="123"/>
      <c r="L2076" s="90"/>
      <c r="M2076" s="133">
        <f t="shared" si="3"/>
        <v>16.39833333</v>
      </c>
      <c r="N2076" s="99"/>
      <c r="O2076" s="133">
        <f t="shared" si="5"/>
        <v>0</v>
      </c>
      <c r="P2076" s="137"/>
      <c r="Q2076" s="90"/>
      <c r="R2076" s="99" t="str">
        <f t="shared" si="8"/>
        <v>#REF!</v>
      </c>
      <c r="S2076" s="99">
        <f>IF(AND(D2076&lt;='Product Ratings'!$I$5,D2076&gt;='Product Ratings'!$H$5),'Product Ratings'!$F$5,IF(AND(D2076&lt;='Product Ratings'!$I$6,D2076&gt;='Product Ratings'!$H$6),'Product Ratings'!$F$6,IF(AND(D2076&lt;='Product Ratings'!$I$7,I2076&gt;='Product Ratings'!$H$7),'Product Ratings'!$F$7,IF(AND(D2076&lt;='Product Ratings'!$I$8,D2076&gt;='Product Ratings'!$H$8),'Product Ratings'!$F$8,IF(D2076&gt;='Product Ratings'!$H$9,'Product Ratings'!$F$9)))))</f>
        <v>2</v>
      </c>
      <c r="T2076" s="99" t="b">
        <f>IF(AND(O2076&lt;='Product Ratings'!$M$5,O2076&gt;='Product Ratings'!$L$5),'Product Ratings'!$J$5,IF(AND(O2076&lt;='Product Ratings'!$M$6,O2076&gt;='Product Ratings'!$L$6),'Product Ratings'!$J$6,IF(AND(O2076&lt;='Product Ratings'!$M$7,O2076&gt;='Product Ratings'!$L$7),'Product Ratings'!$J$7,IF(AND(O2076&lt;='Product Ratings'!$M$8,O2076&gt;='Product Ratings'!$L$8),'Product Ratings'!$J$8,IF(O2076&gt;='Product Ratings'!$L$9,'Product Ratings'!$J$9)))))</f>
        <v>0</v>
      </c>
      <c r="U2076" s="99" t="str">
        <f t="shared" si="10"/>
        <v>#REF!</v>
      </c>
      <c r="V2076" s="138" t="str">
        <f t="shared" si="9"/>
        <v>#REF!</v>
      </c>
      <c r="W2076" s="135" t="str">
        <f t="shared" si="6"/>
        <v>#REF!</v>
      </c>
      <c r="X2076" s="90"/>
      <c r="Y2076" s="90"/>
      <c r="Z2076" s="90"/>
      <c r="AA2076" s="90"/>
      <c r="AB2076" s="90"/>
    </row>
    <row r="2077" ht="12.75" customHeight="1">
      <c r="A2077" s="87"/>
      <c r="B2077" s="90"/>
      <c r="C2077" s="90"/>
      <c r="D2077" s="126">
        <v>1.0</v>
      </c>
      <c r="E2077" s="127">
        <v>72.06</v>
      </c>
      <c r="F2077" s="123"/>
      <c r="G2077" s="129">
        <v>28.86</v>
      </c>
      <c r="H2077" s="130">
        <f t="shared" si="2"/>
        <v>0.4004995837</v>
      </c>
      <c r="I2077" s="131">
        <v>44625.0</v>
      </c>
      <c r="J2077" s="132">
        <v>44661.0</v>
      </c>
      <c r="K2077" s="123"/>
      <c r="L2077" s="90"/>
      <c r="M2077" s="133">
        <f t="shared" si="3"/>
        <v>72.06</v>
      </c>
      <c r="N2077" s="99"/>
      <c r="O2077" s="133">
        <f t="shared" si="5"/>
        <v>0</v>
      </c>
      <c r="P2077" s="137"/>
      <c r="Q2077" s="90"/>
      <c r="R2077" s="99" t="str">
        <f t="shared" si="8"/>
        <v>#REF!</v>
      </c>
      <c r="S2077" s="99">
        <f>IF(AND(D2077&lt;='Product Ratings'!$I$5,D2077&gt;='Product Ratings'!$H$5),'Product Ratings'!$F$5,IF(AND(D2077&lt;='Product Ratings'!$I$6,D2077&gt;='Product Ratings'!$H$6),'Product Ratings'!$F$6,IF(AND(D2077&lt;='Product Ratings'!$I$7,I2077&gt;='Product Ratings'!$H$7),'Product Ratings'!$F$7,IF(AND(D2077&lt;='Product Ratings'!$I$8,D2077&gt;='Product Ratings'!$H$8),'Product Ratings'!$F$8,IF(D2077&gt;='Product Ratings'!$H$9,'Product Ratings'!$F$9)))))</f>
        <v>1</v>
      </c>
      <c r="T2077" s="99" t="b">
        <f>IF(AND(O2077&lt;='Product Ratings'!$M$5,O2077&gt;='Product Ratings'!$L$5),'Product Ratings'!$J$5,IF(AND(O2077&lt;='Product Ratings'!$M$6,O2077&gt;='Product Ratings'!$L$6),'Product Ratings'!$J$6,IF(AND(O2077&lt;='Product Ratings'!$M$7,O2077&gt;='Product Ratings'!$L$7),'Product Ratings'!$J$7,IF(AND(O2077&lt;='Product Ratings'!$M$8,O2077&gt;='Product Ratings'!$L$8),'Product Ratings'!$J$8,IF(O2077&gt;='Product Ratings'!$L$9,'Product Ratings'!$J$9)))))</f>
        <v>0</v>
      </c>
      <c r="U2077" s="99" t="str">
        <f t="shared" si="10"/>
        <v>#REF!</v>
      </c>
      <c r="V2077" s="138" t="str">
        <f t="shared" si="9"/>
        <v>#REF!</v>
      </c>
      <c r="W2077" s="135" t="str">
        <f t="shared" si="6"/>
        <v>#REF!</v>
      </c>
      <c r="X2077" s="90"/>
      <c r="Y2077" s="90"/>
      <c r="Z2077" s="90"/>
      <c r="AA2077" s="90"/>
      <c r="AB2077" s="90"/>
    </row>
    <row r="2078" ht="12.75" customHeight="1">
      <c r="A2078" s="87"/>
      <c r="B2078" s="90"/>
      <c r="C2078" s="90"/>
      <c r="D2078" s="126">
        <v>2.0</v>
      </c>
      <c r="E2078" s="127">
        <v>239.3</v>
      </c>
      <c r="F2078" s="123"/>
      <c r="G2078" s="129">
        <v>95.8</v>
      </c>
      <c r="H2078" s="130">
        <f t="shared" si="2"/>
        <v>0.4003343084</v>
      </c>
      <c r="I2078" s="131">
        <v>44626.0</v>
      </c>
      <c r="J2078" s="132">
        <v>44662.0</v>
      </c>
      <c r="K2078" s="123"/>
      <c r="L2078" s="90"/>
      <c r="M2078" s="133">
        <f t="shared" si="3"/>
        <v>119.65</v>
      </c>
      <c r="N2078" s="99"/>
      <c r="O2078" s="133">
        <f t="shared" si="5"/>
        <v>0</v>
      </c>
      <c r="P2078" s="137"/>
      <c r="Q2078" s="90"/>
      <c r="R2078" s="99" t="str">
        <f t="shared" si="8"/>
        <v>#REF!</v>
      </c>
      <c r="S2078" s="99">
        <f>IF(AND(D2078&lt;='Product Ratings'!$I$5,D2078&gt;='Product Ratings'!$H$5),'Product Ratings'!$F$5,IF(AND(D2078&lt;='Product Ratings'!$I$6,D2078&gt;='Product Ratings'!$H$6),'Product Ratings'!$F$6,IF(AND(D2078&lt;='Product Ratings'!$I$7,I2078&gt;='Product Ratings'!$H$7),'Product Ratings'!$F$7,IF(AND(D2078&lt;='Product Ratings'!$I$8,D2078&gt;='Product Ratings'!$H$8),'Product Ratings'!$F$8,IF(D2078&gt;='Product Ratings'!$H$9,'Product Ratings'!$F$9)))))</f>
        <v>1</v>
      </c>
      <c r="T2078" s="99" t="b">
        <f>IF(AND(O2078&lt;='Product Ratings'!$M$5,O2078&gt;='Product Ratings'!$L$5),'Product Ratings'!$J$5,IF(AND(O2078&lt;='Product Ratings'!$M$6,O2078&gt;='Product Ratings'!$L$6),'Product Ratings'!$J$6,IF(AND(O2078&lt;='Product Ratings'!$M$7,O2078&gt;='Product Ratings'!$L$7),'Product Ratings'!$J$7,IF(AND(O2078&lt;='Product Ratings'!$M$8,O2078&gt;='Product Ratings'!$L$8),'Product Ratings'!$J$8,IF(O2078&gt;='Product Ratings'!$L$9,'Product Ratings'!$J$9)))))</f>
        <v>0</v>
      </c>
      <c r="U2078" s="99" t="str">
        <f t="shared" si="10"/>
        <v>#REF!</v>
      </c>
      <c r="V2078" s="138" t="str">
        <f t="shared" si="9"/>
        <v>#REF!</v>
      </c>
      <c r="W2078" s="135" t="str">
        <f t="shared" si="6"/>
        <v>#REF!</v>
      </c>
      <c r="X2078" s="90"/>
      <c r="Y2078" s="90"/>
      <c r="Z2078" s="90"/>
      <c r="AA2078" s="90"/>
      <c r="AB2078" s="90"/>
    </row>
    <row r="2079" ht="12.75" customHeight="1">
      <c r="A2079" s="87"/>
      <c r="B2079" s="90"/>
      <c r="C2079" s="90"/>
      <c r="D2079" s="126">
        <v>3.0</v>
      </c>
      <c r="E2079" s="127">
        <v>1800.0</v>
      </c>
      <c r="F2079" s="123"/>
      <c r="G2079" s="129">
        <v>720.25</v>
      </c>
      <c r="H2079" s="130">
        <f t="shared" si="2"/>
        <v>0.4001388889</v>
      </c>
      <c r="I2079" s="131">
        <v>44627.0</v>
      </c>
      <c r="J2079" s="132">
        <v>44663.0</v>
      </c>
      <c r="K2079" s="123"/>
      <c r="L2079" s="90"/>
      <c r="M2079" s="133">
        <f t="shared" si="3"/>
        <v>600</v>
      </c>
      <c r="N2079" s="99"/>
      <c r="O2079" s="133">
        <f t="shared" si="5"/>
        <v>0</v>
      </c>
      <c r="P2079" s="137"/>
      <c r="Q2079" s="90"/>
      <c r="R2079" s="99" t="str">
        <f t="shared" si="8"/>
        <v>#REF!</v>
      </c>
      <c r="S2079" s="99">
        <f>IF(AND(D2079&lt;='Product Ratings'!$I$5,D2079&gt;='Product Ratings'!$H$5),'Product Ratings'!$F$5,IF(AND(D2079&lt;='Product Ratings'!$I$6,D2079&gt;='Product Ratings'!$H$6),'Product Ratings'!$F$6,IF(AND(D2079&lt;='Product Ratings'!$I$7,I2079&gt;='Product Ratings'!$H$7),'Product Ratings'!$F$7,IF(AND(D2079&lt;='Product Ratings'!$I$8,D2079&gt;='Product Ratings'!$H$8),'Product Ratings'!$F$8,IF(D2079&gt;='Product Ratings'!$H$9,'Product Ratings'!$F$9)))))</f>
        <v>1</v>
      </c>
      <c r="T2079" s="99" t="b">
        <f>IF(AND(O2079&lt;='Product Ratings'!$M$5,O2079&gt;='Product Ratings'!$L$5),'Product Ratings'!$J$5,IF(AND(O2079&lt;='Product Ratings'!$M$6,O2079&gt;='Product Ratings'!$L$6),'Product Ratings'!$J$6,IF(AND(O2079&lt;='Product Ratings'!$M$7,O2079&gt;='Product Ratings'!$L$7),'Product Ratings'!$J$7,IF(AND(O2079&lt;='Product Ratings'!$M$8,O2079&gt;='Product Ratings'!$L$8),'Product Ratings'!$J$8,IF(O2079&gt;='Product Ratings'!$L$9,'Product Ratings'!$J$9)))))</f>
        <v>0</v>
      </c>
      <c r="U2079" s="99" t="str">
        <f t="shared" si="10"/>
        <v>#REF!</v>
      </c>
      <c r="V2079" s="138" t="str">
        <f t="shared" si="9"/>
        <v>#REF!</v>
      </c>
      <c r="W2079" s="135" t="str">
        <f t="shared" si="6"/>
        <v>#REF!</v>
      </c>
      <c r="X2079" s="90"/>
      <c r="Y2079" s="90"/>
      <c r="Z2079" s="90"/>
      <c r="AA2079" s="90"/>
      <c r="AB2079" s="90"/>
    </row>
    <row r="2080" ht="12.75" customHeight="1">
      <c r="A2080" s="87"/>
      <c r="B2080" s="90"/>
      <c r="C2080" s="90"/>
      <c r="D2080" s="126">
        <v>4.0</v>
      </c>
      <c r="E2080" s="127">
        <v>13.03</v>
      </c>
      <c r="F2080" s="123"/>
      <c r="G2080" s="129">
        <v>5.21</v>
      </c>
      <c r="H2080" s="130">
        <f t="shared" si="2"/>
        <v>0.3998465081</v>
      </c>
      <c r="I2080" s="131">
        <v>44628.0</v>
      </c>
      <c r="J2080" s="132">
        <v>44664.0</v>
      </c>
      <c r="K2080" s="123"/>
      <c r="L2080" s="90"/>
      <c r="M2080" s="133">
        <f t="shared" si="3"/>
        <v>3.2575</v>
      </c>
      <c r="N2080" s="99"/>
      <c r="O2080" s="133">
        <f t="shared" si="5"/>
        <v>0</v>
      </c>
      <c r="P2080" s="137"/>
      <c r="Q2080" s="90"/>
      <c r="R2080" s="99" t="str">
        <f t="shared" si="8"/>
        <v>#REF!</v>
      </c>
      <c r="S2080" s="99">
        <f>IF(AND(D2080&lt;='Product Ratings'!$I$5,D2080&gt;='Product Ratings'!$H$5),'Product Ratings'!$F$5,IF(AND(D2080&lt;='Product Ratings'!$I$6,D2080&gt;='Product Ratings'!$H$6),'Product Ratings'!$F$6,IF(AND(D2080&lt;='Product Ratings'!$I$7,I2080&gt;='Product Ratings'!$H$7),'Product Ratings'!$F$7,IF(AND(D2080&lt;='Product Ratings'!$I$8,D2080&gt;='Product Ratings'!$H$8),'Product Ratings'!$F$8,IF(D2080&gt;='Product Ratings'!$H$9,'Product Ratings'!$F$9)))))</f>
        <v>1</v>
      </c>
      <c r="T2080" s="99" t="b">
        <f>IF(AND(O2080&lt;='Product Ratings'!$M$5,O2080&gt;='Product Ratings'!$L$5),'Product Ratings'!$J$5,IF(AND(O2080&lt;='Product Ratings'!$M$6,O2080&gt;='Product Ratings'!$L$6),'Product Ratings'!$J$6,IF(AND(O2080&lt;='Product Ratings'!$M$7,O2080&gt;='Product Ratings'!$L$7),'Product Ratings'!$J$7,IF(AND(O2080&lt;='Product Ratings'!$M$8,O2080&gt;='Product Ratings'!$L$8),'Product Ratings'!$J$8,IF(O2080&gt;='Product Ratings'!$L$9,'Product Ratings'!$J$9)))))</f>
        <v>0</v>
      </c>
      <c r="U2080" s="99" t="str">
        <f t="shared" si="10"/>
        <v>#REF!</v>
      </c>
      <c r="V2080" s="138" t="str">
        <f t="shared" si="9"/>
        <v>#REF!</v>
      </c>
      <c r="W2080" s="135" t="str">
        <f t="shared" si="6"/>
        <v>#REF!</v>
      </c>
      <c r="X2080" s="90"/>
      <c r="Y2080" s="90"/>
      <c r="Z2080" s="90"/>
      <c r="AA2080" s="90"/>
      <c r="AB2080" s="90"/>
    </row>
    <row r="2081" ht="12.75" customHeight="1">
      <c r="A2081" s="87"/>
      <c r="B2081" s="90"/>
      <c r="C2081" s="90"/>
      <c r="D2081" s="126">
        <v>5.0</v>
      </c>
      <c r="E2081" s="127">
        <v>13.03</v>
      </c>
      <c r="F2081" s="123"/>
      <c r="G2081" s="129">
        <v>5.21</v>
      </c>
      <c r="H2081" s="130">
        <f t="shared" si="2"/>
        <v>0.3998465081</v>
      </c>
      <c r="I2081" s="131">
        <v>44629.0</v>
      </c>
      <c r="J2081" s="132">
        <v>44665.0</v>
      </c>
      <c r="K2081" s="123"/>
      <c r="L2081" s="90"/>
      <c r="M2081" s="133">
        <f t="shared" si="3"/>
        <v>2.606</v>
      </c>
      <c r="N2081" s="99"/>
      <c r="O2081" s="133">
        <f t="shared" si="5"/>
        <v>0</v>
      </c>
      <c r="P2081" s="137"/>
      <c r="Q2081" s="90"/>
      <c r="R2081" s="99" t="str">
        <f t="shared" si="8"/>
        <v>#REF!</v>
      </c>
      <c r="S2081" s="99">
        <f>IF(AND(D2081&lt;='Product Ratings'!$I$5,D2081&gt;='Product Ratings'!$H$5),'Product Ratings'!$F$5,IF(AND(D2081&lt;='Product Ratings'!$I$6,D2081&gt;='Product Ratings'!$H$6),'Product Ratings'!$F$6,IF(AND(D2081&lt;='Product Ratings'!$I$7,I2081&gt;='Product Ratings'!$H$7),'Product Ratings'!$F$7,IF(AND(D2081&lt;='Product Ratings'!$I$8,D2081&gt;='Product Ratings'!$H$8),'Product Ratings'!$F$8,IF(D2081&gt;='Product Ratings'!$H$9,'Product Ratings'!$F$9)))))</f>
        <v>1</v>
      </c>
      <c r="T2081" s="99" t="b">
        <f>IF(AND(O2081&lt;='Product Ratings'!$M$5,O2081&gt;='Product Ratings'!$L$5),'Product Ratings'!$J$5,IF(AND(O2081&lt;='Product Ratings'!$M$6,O2081&gt;='Product Ratings'!$L$6),'Product Ratings'!$J$6,IF(AND(O2081&lt;='Product Ratings'!$M$7,O2081&gt;='Product Ratings'!$L$7),'Product Ratings'!$J$7,IF(AND(O2081&lt;='Product Ratings'!$M$8,O2081&gt;='Product Ratings'!$L$8),'Product Ratings'!$J$8,IF(O2081&gt;='Product Ratings'!$L$9,'Product Ratings'!$J$9)))))</f>
        <v>0</v>
      </c>
      <c r="U2081" s="99" t="str">
        <f t="shared" si="10"/>
        <v>#REF!</v>
      </c>
      <c r="V2081" s="138" t="str">
        <f t="shared" si="9"/>
        <v>#REF!</v>
      </c>
      <c r="W2081" s="135" t="str">
        <f t="shared" si="6"/>
        <v>#REF!</v>
      </c>
      <c r="X2081" s="90"/>
      <c r="Y2081" s="90"/>
      <c r="Z2081" s="90"/>
      <c r="AA2081" s="90"/>
      <c r="AB2081" s="90"/>
    </row>
    <row r="2082" ht="12.75" customHeight="1">
      <c r="A2082" s="87"/>
      <c r="B2082" s="90"/>
      <c r="C2082" s="90"/>
      <c r="D2082" s="126">
        <v>6.0</v>
      </c>
      <c r="E2082" s="127">
        <v>91.24</v>
      </c>
      <c r="F2082" s="123"/>
      <c r="G2082" s="129">
        <v>36.5</v>
      </c>
      <c r="H2082" s="130">
        <f t="shared" si="2"/>
        <v>0.4000438404</v>
      </c>
      <c r="I2082" s="131">
        <v>44630.0</v>
      </c>
      <c r="J2082" s="132">
        <v>44666.0</v>
      </c>
      <c r="K2082" s="123"/>
      <c r="L2082" s="90"/>
      <c r="M2082" s="133">
        <f t="shared" si="3"/>
        <v>15.20666667</v>
      </c>
      <c r="N2082" s="99"/>
      <c r="O2082" s="133">
        <f t="shared" si="5"/>
        <v>0</v>
      </c>
      <c r="P2082" s="137"/>
      <c r="Q2082" s="90"/>
      <c r="R2082" s="99" t="str">
        <f t="shared" si="8"/>
        <v>#REF!</v>
      </c>
      <c r="S2082" s="99">
        <f>IF(AND(D2082&lt;='Product Ratings'!$I$5,D2082&gt;='Product Ratings'!$H$5),'Product Ratings'!$F$5,IF(AND(D2082&lt;='Product Ratings'!$I$6,D2082&gt;='Product Ratings'!$H$6),'Product Ratings'!$F$6,IF(AND(D2082&lt;='Product Ratings'!$I$7,I2082&gt;='Product Ratings'!$H$7),'Product Ratings'!$F$7,IF(AND(D2082&lt;='Product Ratings'!$I$8,D2082&gt;='Product Ratings'!$H$8),'Product Ratings'!$F$8,IF(D2082&gt;='Product Ratings'!$H$9,'Product Ratings'!$F$9)))))</f>
        <v>2</v>
      </c>
      <c r="T2082" s="99" t="b">
        <f>IF(AND(O2082&lt;='Product Ratings'!$M$5,O2082&gt;='Product Ratings'!$L$5),'Product Ratings'!$J$5,IF(AND(O2082&lt;='Product Ratings'!$M$6,O2082&gt;='Product Ratings'!$L$6),'Product Ratings'!$J$6,IF(AND(O2082&lt;='Product Ratings'!$M$7,O2082&gt;='Product Ratings'!$L$7),'Product Ratings'!$J$7,IF(AND(O2082&lt;='Product Ratings'!$M$8,O2082&gt;='Product Ratings'!$L$8),'Product Ratings'!$J$8,IF(O2082&gt;='Product Ratings'!$L$9,'Product Ratings'!$J$9)))))</f>
        <v>0</v>
      </c>
      <c r="U2082" s="99" t="str">
        <f t="shared" si="10"/>
        <v>#REF!</v>
      </c>
      <c r="V2082" s="138" t="str">
        <f t="shared" si="9"/>
        <v>#REF!</v>
      </c>
      <c r="W2082" s="135" t="str">
        <f t="shared" si="6"/>
        <v>#REF!</v>
      </c>
      <c r="X2082" s="90"/>
      <c r="Y2082" s="90"/>
      <c r="Z2082" s="90"/>
      <c r="AA2082" s="90"/>
      <c r="AB2082" s="90"/>
    </row>
    <row r="2083" ht="12.75" customHeight="1">
      <c r="A2083" s="87"/>
      <c r="B2083" s="90"/>
      <c r="C2083" s="90"/>
      <c r="D2083" s="126">
        <v>1.0</v>
      </c>
      <c r="E2083" s="127">
        <v>91.24</v>
      </c>
      <c r="F2083" s="123"/>
      <c r="G2083" s="129">
        <v>36.5</v>
      </c>
      <c r="H2083" s="130">
        <f t="shared" si="2"/>
        <v>0.4000438404</v>
      </c>
      <c r="I2083" s="131">
        <v>44631.0</v>
      </c>
      <c r="J2083" s="132">
        <v>44667.0</v>
      </c>
      <c r="K2083" s="123"/>
      <c r="L2083" s="90"/>
      <c r="M2083" s="133">
        <f t="shared" si="3"/>
        <v>91.24</v>
      </c>
      <c r="N2083" s="99"/>
      <c r="O2083" s="133">
        <f t="shared" si="5"/>
        <v>0</v>
      </c>
      <c r="P2083" s="137"/>
      <c r="Q2083" s="90"/>
      <c r="R2083" s="99" t="str">
        <f t="shared" si="8"/>
        <v>#REF!</v>
      </c>
      <c r="S2083" s="99">
        <f>IF(AND(D2083&lt;='Product Ratings'!$I$5,D2083&gt;='Product Ratings'!$H$5),'Product Ratings'!$F$5,IF(AND(D2083&lt;='Product Ratings'!$I$6,D2083&gt;='Product Ratings'!$H$6),'Product Ratings'!$F$6,IF(AND(D2083&lt;='Product Ratings'!$I$7,I2083&gt;='Product Ratings'!$H$7),'Product Ratings'!$F$7,IF(AND(D2083&lt;='Product Ratings'!$I$8,D2083&gt;='Product Ratings'!$H$8),'Product Ratings'!$F$8,IF(D2083&gt;='Product Ratings'!$H$9,'Product Ratings'!$F$9)))))</f>
        <v>1</v>
      </c>
      <c r="T2083" s="99" t="b">
        <f>IF(AND(O2083&lt;='Product Ratings'!$M$5,O2083&gt;='Product Ratings'!$L$5),'Product Ratings'!$J$5,IF(AND(O2083&lt;='Product Ratings'!$M$6,O2083&gt;='Product Ratings'!$L$6),'Product Ratings'!$J$6,IF(AND(O2083&lt;='Product Ratings'!$M$7,O2083&gt;='Product Ratings'!$L$7),'Product Ratings'!$J$7,IF(AND(O2083&lt;='Product Ratings'!$M$8,O2083&gt;='Product Ratings'!$L$8),'Product Ratings'!$J$8,IF(O2083&gt;='Product Ratings'!$L$9,'Product Ratings'!$J$9)))))</f>
        <v>0</v>
      </c>
      <c r="U2083" s="99" t="str">
        <f t="shared" si="10"/>
        <v>#REF!</v>
      </c>
      <c r="V2083" s="138" t="str">
        <f t="shared" si="9"/>
        <v>#REF!</v>
      </c>
      <c r="W2083" s="135" t="str">
        <f t="shared" si="6"/>
        <v>#REF!</v>
      </c>
      <c r="X2083" s="90"/>
      <c r="Y2083" s="90"/>
      <c r="Z2083" s="90"/>
      <c r="AA2083" s="90"/>
      <c r="AB2083" s="90"/>
    </row>
    <row r="2084" ht="12.75" customHeight="1">
      <c r="A2084" s="87"/>
      <c r="B2084" s="90"/>
      <c r="C2084" s="90"/>
      <c r="D2084" s="126">
        <v>2.0</v>
      </c>
      <c r="E2084" s="127">
        <v>78.21</v>
      </c>
      <c r="F2084" s="123"/>
      <c r="G2084" s="129">
        <v>31.29</v>
      </c>
      <c r="H2084" s="130">
        <f t="shared" si="2"/>
        <v>0.4000767165</v>
      </c>
      <c r="I2084" s="131">
        <v>44632.0</v>
      </c>
      <c r="J2084" s="132">
        <v>44668.0</v>
      </c>
      <c r="K2084" s="123"/>
      <c r="L2084" s="90"/>
      <c r="M2084" s="133">
        <f t="shared" si="3"/>
        <v>39.105</v>
      </c>
      <c r="N2084" s="99"/>
      <c r="O2084" s="133">
        <f t="shared" si="5"/>
        <v>0</v>
      </c>
      <c r="P2084" s="137"/>
      <c r="Q2084" s="90"/>
      <c r="R2084" s="99" t="str">
        <f t="shared" si="8"/>
        <v>#REF!</v>
      </c>
      <c r="S2084" s="99">
        <f>IF(AND(D2084&lt;='Product Ratings'!$I$5,D2084&gt;='Product Ratings'!$H$5),'Product Ratings'!$F$5,IF(AND(D2084&lt;='Product Ratings'!$I$6,D2084&gt;='Product Ratings'!$H$6),'Product Ratings'!$F$6,IF(AND(D2084&lt;='Product Ratings'!$I$7,I2084&gt;='Product Ratings'!$H$7),'Product Ratings'!$F$7,IF(AND(D2084&lt;='Product Ratings'!$I$8,D2084&gt;='Product Ratings'!$H$8),'Product Ratings'!$F$8,IF(D2084&gt;='Product Ratings'!$H$9,'Product Ratings'!$F$9)))))</f>
        <v>1</v>
      </c>
      <c r="T2084" s="99" t="b">
        <f>IF(AND(O2084&lt;='Product Ratings'!$M$5,O2084&gt;='Product Ratings'!$L$5),'Product Ratings'!$J$5,IF(AND(O2084&lt;='Product Ratings'!$M$6,O2084&gt;='Product Ratings'!$L$6),'Product Ratings'!$J$6,IF(AND(O2084&lt;='Product Ratings'!$M$7,O2084&gt;='Product Ratings'!$L$7),'Product Ratings'!$J$7,IF(AND(O2084&lt;='Product Ratings'!$M$8,O2084&gt;='Product Ratings'!$L$8),'Product Ratings'!$J$8,IF(O2084&gt;='Product Ratings'!$L$9,'Product Ratings'!$J$9)))))</f>
        <v>0</v>
      </c>
      <c r="U2084" s="99" t="str">
        <f t="shared" si="10"/>
        <v>#REF!</v>
      </c>
      <c r="V2084" s="138" t="str">
        <f t="shared" si="9"/>
        <v>#REF!</v>
      </c>
      <c r="W2084" s="135" t="str">
        <f t="shared" si="6"/>
        <v>#REF!</v>
      </c>
      <c r="X2084" s="90"/>
      <c r="Y2084" s="90"/>
      <c r="Z2084" s="90"/>
      <c r="AA2084" s="90"/>
      <c r="AB2084" s="90"/>
    </row>
    <row r="2085" ht="12.75" customHeight="1">
      <c r="A2085" s="87"/>
      <c r="B2085" s="90"/>
      <c r="C2085" s="90"/>
      <c r="D2085" s="126">
        <v>3.0</v>
      </c>
      <c r="E2085" s="127">
        <v>78.21</v>
      </c>
      <c r="F2085" s="123"/>
      <c r="G2085" s="129">
        <v>31.29</v>
      </c>
      <c r="H2085" s="130">
        <f t="shared" si="2"/>
        <v>0.4000767165</v>
      </c>
      <c r="I2085" s="131">
        <v>44633.0</v>
      </c>
      <c r="J2085" s="132">
        <v>44669.0</v>
      </c>
      <c r="K2085" s="123"/>
      <c r="L2085" s="90"/>
      <c r="M2085" s="133">
        <f t="shared" si="3"/>
        <v>26.07</v>
      </c>
      <c r="N2085" s="99"/>
      <c r="O2085" s="133">
        <f t="shared" si="5"/>
        <v>0</v>
      </c>
      <c r="P2085" s="137"/>
      <c r="Q2085" s="90"/>
      <c r="R2085" s="99" t="str">
        <f t="shared" si="8"/>
        <v>#REF!</v>
      </c>
      <c r="S2085" s="99">
        <f>IF(AND(D2085&lt;='Product Ratings'!$I$5,D2085&gt;='Product Ratings'!$H$5),'Product Ratings'!$F$5,IF(AND(D2085&lt;='Product Ratings'!$I$6,D2085&gt;='Product Ratings'!$H$6),'Product Ratings'!$F$6,IF(AND(D2085&lt;='Product Ratings'!$I$7,I2085&gt;='Product Ratings'!$H$7),'Product Ratings'!$F$7,IF(AND(D2085&lt;='Product Ratings'!$I$8,D2085&gt;='Product Ratings'!$H$8),'Product Ratings'!$F$8,IF(D2085&gt;='Product Ratings'!$H$9,'Product Ratings'!$F$9)))))</f>
        <v>1</v>
      </c>
      <c r="T2085" s="99" t="b">
        <f>IF(AND(O2085&lt;='Product Ratings'!$M$5,O2085&gt;='Product Ratings'!$L$5),'Product Ratings'!$J$5,IF(AND(O2085&lt;='Product Ratings'!$M$6,O2085&gt;='Product Ratings'!$L$6),'Product Ratings'!$J$6,IF(AND(O2085&lt;='Product Ratings'!$M$7,O2085&gt;='Product Ratings'!$L$7),'Product Ratings'!$J$7,IF(AND(O2085&lt;='Product Ratings'!$M$8,O2085&gt;='Product Ratings'!$L$8),'Product Ratings'!$J$8,IF(O2085&gt;='Product Ratings'!$L$9,'Product Ratings'!$J$9)))))</f>
        <v>0</v>
      </c>
      <c r="U2085" s="99" t="str">
        <f t="shared" si="10"/>
        <v>#REF!</v>
      </c>
      <c r="V2085" s="138" t="str">
        <f t="shared" si="9"/>
        <v>#REF!</v>
      </c>
      <c r="W2085" s="135" t="str">
        <f t="shared" si="6"/>
        <v>#REF!</v>
      </c>
      <c r="X2085" s="90"/>
      <c r="Y2085" s="90"/>
      <c r="Z2085" s="90"/>
      <c r="AA2085" s="90"/>
      <c r="AB2085" s="90"/>
    </row>
    <row r="2086" ht="12.75" customHeight="1">
      <c r="A2086" s="87"/>
      <c r="B2086" s="90"/>
      <c r="C2086" s="90"/>
      <c r="D2086" s="126">
        <v>4.0</v>
      </c>
      <c r="E2086" s="127">
        <v>69.55</v>
      </c>
      <c r="F2086" s="123"/>
      <c r="G2086" s="129">
        <v>27.83</v>
      </c>
      <c r="H2086" s="130">
        <f t="shared" si="2"/>
        <v>0.4001437815</v>
      </c>
      <c r="I2086" s="131">
        <v>44634.0</v>
      </c>
      <c r="J2086" s="132">
        <v>44670.0</v>
      </c>
      <c r="K2086" s="123"/>
      <c r="L2086" s="90"/>
      <c r="M2086" s="133">
        <f t="shared" si="3"/>
        <v>17.3875</v>
      </c>
      <c r="N2086" s="99"/>
      <c r="O2086" s="133">
        <f t="shared" si="5"/>
        <v>0</v>
      </c>
      <c r="P2086" s="137"/>
      <c r="Q2086" s="90"/>
      <c r="R2086" s="99" t="str">
        <f t="shared" si="8"/>
        <v>#REF!</v>
      </c>
      <c r="S2086" s="99">
        <f>IF(AND(D2086&lt;='Product Ratings'!$I$5,D2086&gt;='Product Ratings'!$H$5),'Product Ratings'!$F$5,IF(AND(D2086&lt;='Product Ratings'!$I$6,D2086&gt;='Product Ratings'!$H$6),'Product Ratings'!$F$6,IF(AND(D2086&lt;='Product Ratings'!$I$7,I2086&gt;='Product Ratings'!$H$7),'Product Ratings'!$F$7,IF(AND(D2086&lt;='Product Ratings'!$I$8,D2086&gt;='Product Ratings'!$H$8),'Product Ratings'!$F$8,IF(D2086&gt;='Product Ratings'!$H$9,'Product Ratings'!$F$9)))))</f>
        <v>1</v>
      </c>
      <c r="T2086" s="99" t="b">
        <f>IF(AND(O2086&lt;='Product Ratings'!$M$5,O2086&gt;='Product Ratings'!$L$5),'Product Ratings'!$J$5,IF(AND(O2086&lt;='Product Ratings'!$M$6,O2086&gt;='Product Ratings'!$L$6),'Product Ratings'!$J$6,IF(AND(O2086&lt;='Product Ratings'!$M$7,O2086&gt;='Product Ratings'!$L$7),'Product Ratings'!$J$7,IF(AND(O2086&lt;='Product Ratings'!$M$8,O2086&gt;='Product Ratings'!$L$8),'Product Ratings'!$J$8,IF(O2086&gt;='Product Ratings'!$L$9,'Product Ratings'!$J$9)))))</f>
        <v>0</v>
      </c>
      <c r="U2086" s="99" t="str">
        <f t="shared" si="10"/>
        <v>#REF!</v>
      </c>
      <c r="V2086" s="138" t="str">
        <f t="shared" si="9"/>
        <v>#REF!</v>
      </c>
      <c r="W2086" s="135" t="str">
        <f t="shared" si="6"/>
        <v>#REF!</v>
      </c>
      <c r="X2086" s="90"/>
      <c r="Y2086" s="90"/>
      <c r="Z2086" s="90"/>
      <c r="AA2086" s="90"/>
      <c r="AB2086" s="90"/>
    </row>
    <row r="2087" ht="12.75" customHeight="1">
      <c r="A2087" s="87"/>
      <c r="B2087" s="90"/>
      <c r="C2087" s="90"/>
      <c r="D2087" s="126">
        <v>5.0</v>
      </c>
      <c r="E2087" s="127">
        <v>65.17</v>
      </c>
      <c r="F2087" s="123"/>
      <c r="G2087" s="129">
        <v>26.07</v>
      </c>
      <c r="H2087" s="130">
        <f t="shared" si="2"/>
        <v>0.400030689</v>
      </c>
      <c r="I2087" s="131">
        <v>44635.0</v>
      </c>
      <c r="J2087" s="132">
        <v>44671.0</v>
      </c>
      <c r="K2087" s="123"/>
      <c r="L2087" s="90"/>
      <c r="M2087" s="133">
        <f t="shared" si="3"/>
        <v>13.034</v>
      </c>
      <c r="N2087" s="99"/>
      <c r="O2087" s="133">
        <f t="shared" si="5"/>
        <v>0</v>
      </c>
      <c r="P2087" s="137"/>
      <c r="Q2087" s="90"/>
      <c r="R2087" s="99" t="str">
        <f t="shared" si="8"/>
        <v>#REF!</v>
      </c>
      <c r="S2087" s="99">
        <f>IF(AND(D2087&lt;='Product Ratings'!$I$5,D2087&gt;='Product Ratings'!$H$5),'Product Ratings'!$F$5,IF(AND(D2087&lt;='Product Ratings'!$I$6,D2087&gt;='Product Ratings'!$H$6),'Product Ratings'!$F$6,IF(AND(D2087&lt;='Product Ratings'!$I$7,I2087&gt;='Product Ratings'!$H$7),'Product Ratings'!$F$7,IF(AND(D2087&lt;='Product Ratings'!$I$8,D2087&gt;='Product Ratings'!$H$8),'Product Ratings'!$F$8,IF(D2087&gt;='Product Ratings'!$H$9,'Product Ratings'!$F$9)))))</f>
        <v>1</v>
      </c>
      <c r="T2087" s="99" t="b">
        <f>IF(AND(O2087&lt;='Product Ratings'!$M$5,O2087&gt;='Product Ratings'!$L$5),'Product Ratings'!$J$5,IF(AND(O2087&lt;='Product Ratings'!$M$6,O2087&gt;='Product Ratings'!$L$6),'Product Ratings'!$J$6,IF(AND(O2087&lt;='Product Ratings'!$M$7,O2087&gt;='Product Ratings'!$L$7),'Product Ratings'!$J$7,IF(AND(O2087&lt;='Product Ratings'!$M$8,O2087&gt;='Product Ratings'!$L$8),'Product Ratings'!$J$8,IF(O2087&gt;='Product Ratings'!$L$9,'Product Ratings'!$J$9)))))</f>
        <v>0</v>
      </c>
      <c r="U2087" s="99" t="str">
        <f t="shared" si="10"/>
        <v>#REF!</v>
      </c>
      <c r="V2087" s="138" t="str">
        <f t="shared" si="9"/>
        <v>#REF!</v>
      </c>
      <c r="W2087" s="135" t="str">
        <f t="shared" si="6"/>
        <v>#REF!</v>
      </c>
      <c r="X2087" s="90"/>
      <c r="Y2087" s="90"/>
      <c r="Z2087" s="90"/>
      <c r="AA2087" s="90"/>
      <c r="AB2087" s="90"/>
    </row>
    <row r="2088" ht="12.75" customHeight="1">
      <c r="A2088" s="87"/>
      <c r="B2088" s="90"/>
      <c r="C2088" s="90"/>
      <c r="D2088" s="126">
        <v>6.0</v>
      </c>
      <c r="E2088" s="127">
        <v>60.86</v>
      </c>
      <c r="F2088" s="123"/>
      <c r="G2088" s="129">
        <v>24.35</v>
      </c>
      <c r="H2088" s="130">
        <f t="shared" si="2"/>
        <v>0.4000985869</v>
      </c>
      <c r="I2088" s="131">
        <v>44636.0</v>
      </c>
      <c r="J2088" s="132">
        <v>44672.0</v>
      </c>
      <c r="K2088" s="123"/>
      <c r="L2088" s="90"/>
      <c r="M2088" s="133">
        <f t="shared" si="3"/>
        <v>10.14333333</v>
      </c>
      <c r="N2088" s="99"/>
      <c r="O2088" s="133">
        <f t="shared" si="5"/>
        <v>0</v>
      </c>
      <c r="P2088" s="137"/>
      <c r="Q2088" s="90"/>
      <c r="R2088" s="99" t="str">
        <f t="shared" si="8"/>
        <v>#REF!</v>
      </c>
      <c r="S2088" s="99">
        <f>IF(AND(D2088&lt;='Product Ratings'!$I$5,D2088&gt;='Product Ratings'!$H$5),'Product Ratings'!$F$5,IF(AND(D2088&lt;='Product Ratings'!$I$6,D2088&gt;='Product Ratings'!$H$6),'Product Ratings'!$F$6,IF(AND(D2088&lt;='Product Ratings'!$I$7,I2088&gt;='Product Ratings'!$H$7),'Product Ratings'!$F$7,IF(AND(D2088&lt;='Product Ratings'!$I$8,D2088&gt;='Product Ratings'!$H$8),'Product Ratings'!$F$8,IF(D2088&gt;='Product Ratings'!$H$9,'Product Ratings'!$F$9)))))</f>
        <v>2</v>
      </c>
      <c r="T2088" s="99" t="b">
        <f>IF(AND(O2088&lt;='Product Ratings'!$M$5,O2088&gt;='Product Ratings'!$L$5),'Product Ratings'!$J$5,IF(AND(O2088&lt;='Product Ratings'!$M$6,O2088&gt;='Product Ratings'!$L$6),'Product Ratings'!$J$6,IF(AND(O2088&lt;='Product Ratings'!$M$7,O2088&gt;='Product Ratings'!$L$7),'Product Ratings'!$J$7,IF(AND(O2088&lt;='Product Ratings'!$M$8,O2088&gt;='Product Ratings'!$L$8),'Product Ratings'!$J$8,IF(O2088&gt;='Product Ratings'!$L$9,'Product Ratings'!$J$9)))))</f>
        <v>0</v>
      </c>
      <c r="U2088" s="99" t="str">
        <f t="shared" si="10"/>
        <v>#REF!</v>
      </c>
      <c r="V2088" s="138" t="str">
        <f t="shared" si="9"/>
        <v>#REF!</v>
      </c>
      <c r="W2088" s="135" t="str">
        <f t="shared" si="6"/>
        <v>#REF!</v>
      </c>
      <c r="X2088" s="90"/>
      <c r="Y2088" s="90"/>
      <c r="Z2088" s="90"/>
      <c r="AA2088" s="90"/>
      <c r="AB2088" s="90"/>
    </row>
    <row r="2089" ht="12.75" customHeight="1">
      <c r="A2089" s="87"/>
      <c r="B2089" s="90"/>
      <c r="C2089" s="90"/>
      <c r="D2089" s="126">
        <v>1.0</v>
      </c>
      <c r="E2089" s="127">
        <v>52.14</v>
      </c>
      <c r="F2089" s="123"/>
      <c r="G2089" s="129">
        <v>20.86</v>
      </c>
      <c r="H2089" s="130">
        <f t="shared" si="2"/>
        <v>0.4000767165</v>
      </c>
      <c r="I2089" s="131">
        <v>44637.0</v>
      </c>
      <c r="J2089" s="132">
        <v>44673.0</v>
      </c>
      <c r="K2089" s="123"/>
      <c r="L2089" s="90"/>
      <c r="M2089" s="133">
        <f t="shared" si="3"/>
        <v>52.14</v>
      </c>
      <c r="N2089" s="99"/>
      <c r="O2089" s="133">
        <f t="shared" si="5"/>
        <v>0</v>
      </c>
      <c r="P2089" s="137"/>
      <c r="Q2089" s="90"/>
      <c r="R2089" s="99" t="str">
        <f t="shared" si="8"/>
        <v>#REF!</v>
      </c>
      <c r="S2089" s="99">
        <f>IF(AND(D2089&lt;='Product Ratings'!$I$5,D2089&gt;='Product Ratings'!$H$5),'Product Ratings'!$F$5,IF(AND(D2089&lt;='Product Ratings'!$I$6,D2089&gt;='Product Ratings'!$H$6),'Product Ratings'!$F$6,IF(AND(D2089&lt;='Product Ratings'!$I$7,I2089&gt;='Product Ratings'!$H$7),'Product Ratings'!$F$7,IF(AND(D2089&lt;='Product Ratings'!$I$8,D2089&gt;='Product Ratings'!$H$8),'Product Ratings'!$F$8,IF(D2089&gt;='Product Ratings'!$H$9,'Product Ratings'!$F$9)))))</f>
        <v>1</v>
      </c>
      <c r="T2089" s="99" t="b">
        <f>IF(AND(O2089&lt;='Product Ratings'!$M$5,O2089&gt;='Product Ratings'!$L$5),'Product Ratings'!$J$5,IF(AND(O2089&lt;='Product Ratings'!$M$6,O2089&gt;='Product Ratings'!$L$6),'Product Ratings'!$J$6,IF(AND(O2089&lt;='Product Ratings'!$M$7,O2089&gt;='Product Ratings'!$L$7),'Product Ratings'!$J$7,IF(AND(O2089&lt;='Product Ratings'!$M$8,O2089&gt;='Product Ratings'!$L$8),'Product Ratings'!$J$8,IF(O2089&gt;='Product Ratings'!$L$9,'Product Ratings'!$J$9)))))</f>
        <v>0</v>
      </c>
      <c r="U2089" s="99" t="str">
        <f t="shared" si="10"/>
        <v>#REF!</v>
      </c>
      <c r="V2089" s="138" t="str">
        <f t="shared" si="9"/>
        <v>#REF!</v>
      </c>
      <c r="W2089" s="135" t="str">
        <f t="shared" si="6"/>
        <v>#REF!</v>
      </c>
      <c r="X2089" s="90"/>
      <c r="Y2089" s="90"/>
      <c r="Z2089" s="90"/>
      <c r="AA2089" s="90"/>
      <c r="AB2089" s="90"/>
    </row>
    <row r="2090" ht="12.75" customHeight="1">
      <c r="A2090" s="87"/>
      <c r="B2090" s="90"/>
      <c r="C2090" s="90"/>
      <c r="D2090" s="126">
        <v>2.0</v>
      </c>
      <c r="E2090" s="127">
        <v>52.14</v>
      </c>
      <c r="F2090" s="123"/>
      <c r="G2090" s="129">
        <v>20.86</v>
      </c>
      <c r="H2090" s="130">
        <f t="shared" si="2"/>
        <v>0.4000767165</v>
      </c>
      <c r="I2090" s="131">
        <v>44638.0</v>
      </c>
      <c r="J2090" s="132">
        <v>44674.0</v>
      </c>
      <c r="K2090" s="123"/>
      <c r="L2090" s="90"/>
      <c r="M2090" s="133">
        <f t="shared" si="3"/>
        <v>26.07</v>
      </c>
      <c r="N2090" s="99"/>
      <c r="O2090" s="133">
        <f t="shared" si="5"/>
        <v>0</v>
      </c>
      <c r="P2090" s="137"/>
      <c r="Q2090" s="90"/>
      <c r="R2090" s="99" t="str">
        <f t="shared" si="8"/>
        <v>#REF!</v>
      </c>
      <c r="S2090" s="99">
        <f>IF(AND(D2090&lt;='Product Ratings'!$I$5,D2090&gt;='Product Ratings'!$H$5),'Product Ratings'!$F$5,IF(AND(D2090&lt;='Product Ratings'!$I$6,D2090&gt;='Product Ratings'!$H$6),'Product Ratings'!$F$6,IF(AND(D2090&lt;='Product Ratings'!$I$7,I2090&gt;='Product Ratings'!$H$7),'Product Ratings'!$F$7,IF(AND(D2090&lt;='Product Ratings'!$I$8,D2090&gt;='Product Ratings'!$H$8),'Product Ratings'!$F$8,IF(D2090&gt;='Product Ratings'!$H$9,'Product Ratings'!$F$9)))))</f>
        <v>1</v>
      </c>
      <c r="T2090" s="99" t="b">
        <f>IF(AND(O2090&lt;='Product Ratings'!$M$5,O2090&gt;='Product Ratings'!$L$5),'Product Ratings'!$J$5,IF(AND(O2090&lt;='Product Ratings'!$M$6,O2090&gt;='Product Ratings'!$L$6),'Product Ratings'!$J$6,IF(AND(O2090&lt;='Product Ratings'!$M$7,O2090&gt;='Product Ratings'!$L$7),'Product Ratings'!$J$7,IF(AND(O2090&lt;='Product Ratings'!$M$8,O2090&gt;='Product Ratings'!$L$8),'Product Ratings'!$J$8,IF(O2090&gt;='Product Ratings'!$L$9,'Product Ratings'!$J$9)))))</f>
        <v>0</v>
      </c>
      <c r="U2090" s="99" t="str">
        <f t="shared" si="10"/>
        <v>#REF!</v>
      </c>
      <c r="V2090" s="138" t="str">
        <f t="shared" si="9"/>
        <v>#REF!</v>
      </c>
      <c r="W2090" s="135" t="str">
        <f t="shared" si="6"/>
        <v>#REF!</v>
      </c>
      <c r="X2090" s="90"/>
      <c r="Y2090" s="90"/>
      <c r="Z2090" s="90"/>
      <c r="AA2090" s="90"/>
      <c r="AB2090" s="90"/>
    </row>
    <row r="2091" ht="12.75" customHeight="1">
      <c r="A2091" s="87"/>
      <c r="B2091" s="90"/>
      <c r="C2091" s="90"/>
      <c r="D2091" s="126">
        <v>3.0</v>
      </c>
      <c r="E2091" s="127">
        <v>39.1</v>
      </c>
      <c r="F2091" s="123"/>
      <c r="G2091" s="129">
        <v>15.64</v>
      </c>
      <c r="H2091" s="130">
        <f t="shared" si="2"/>
        <v>0.4</v>
      </c>
      <c r="I2091" s="131">
        <v>44639.0</v>
      </c>
      <c r="J2091" s="132">
        <v>44675.0</v>
      </c>
      <c r="K2091" s="123"/>
      <c r="L2091" s="90"/>
      <c r="M2091" s="133">
        <f t="shared" si="3"/>
        <v>13.03333333</v>
      </c>
      <c r="N2091" s="99"/>
      <c r="O2091" s="133">
        <f t="shared" si="5"/>
        <v>0</v>
      </c>
      <c r="P2091" s="137"/>
      <c r="Q2091" s="90"/>
      <c r="R2091" s="99" t="str">
        <f t="shared" si="8"/>
        <v>#REF!</v>
      </c>
      <c r="S2091" s="99">
        <f>IF(AND(D2091&lt;='Product Ratings'!$I$5,D2091&gt;='Product Ratings'!$H$5),'Product Ratings'!$F$5,IF(AND(D2091&lt;='Product Ratings'!$I$6,D2091&gt;='Product Ratings'!$H$6),'Product Ratings'!$F$6,IF(AND(D2091&lt;='Product Ratings'!$I$7,I2091&gt;='Product Ratings'!$H$7),'Product Ratings'!$F$7,IF(AND(D2091&lt;='Product Ratings'!$I$8,D2091&gt;='Product Ratings'!$H$8),'Product Ratings'!$F$8,IF(D2091&gt;='Product Ratings'!$H$9,'Product Ratings'!$F$9)))))</f>
        <v>1</v>
      </c>
      <c r="T2091" s="99" t="b">
        <f>IF(AND(O2091&lt;='Product Ratings'!$M$5,O2091&gt;='Product Ratings'!$L$5),'Product Ratings'!$J$5,IF(AND(O2091&lt;='Product Ratings'!$M$6,O2091&gt;='Product Ratings'!$L$6),'Product Ratings'!$J$6,IF(AND(O2091&lt;='Product Ratings'!$M$7,O2091&gt;='Product Ratings'!$L$7),'Product Ratings'!$J$7,IF(AND(O2091&lt;='Product Ratings'!$M$8,O2091&gt;='Product Ratings'!$L$8),'Product Ratings'!$J$8,IF(O2091&gt;='Product Ratings'!$L$9,'Product Ratings'!$J$9)))))</f>
        <v>0</v>
      </c>
      <c r="U2091" s="99" t="str">
        <f t="shared" si="10"/>
        <v>#REF!</v>
      </c>
      <c r="V2091" s="138" t="str">
        <f t="shared" si="9"/>
        <v>#REF!</v>
      </c>
      <c r="W2091" s="135" t="str">
        <f t="shared" si="6"/>
        <v>#REF!</v>
      </c>
      <c r="X2091" s="90"/>
      <c r="Y2091" s="90"/>
      <c r="Z2091" s="90"/>
      <c r="AA2091" s="90"/>
      <c r="AB2091" s="90"/>
    </row>
    <row r="2092" ht="12.75" customHeight="1">
      <c r="A2092" s="87"/>
      <c r="B2092" s="90"/>
      <c r="C2092" s="90"/>
      <c r="D2092" s="126">
        <v>4.0</v>
      </c>
      <c r="E2092" s="127">
        <v>39.1</v>
      </c>
      <c r="F2092" s="123"/>
      <c r="G2092" s="129">
        <v>15.64</v>
      </c>
      <c r="H2092" s="130">
        <f t="shared" si="2"/>
        <v>0.4</v>
      </c>
      <c r="I2092" s="131">
        <v>44640.0</v>
      </c>
      <c r="J2092" s="132">
        <v>44676.0</v>
      </c>
      <c r="K2092" s="123"/>
      <c r="L2092" s="90"/>
      <c r="M2092" s="133">
        <f t="shared" si="3"/>
        <v>9.775</v>
      </c>
      <c r="N2092" s="99"/>
      <c r="O2092" s="133">
        <f t="shared" si="5"/>
        <v>0</v>
      </c>
      <c r="P2092" s="137"/>
      <c r="Q2092" s="90"/>
      <c r="R2092" s="99" t="str">
        <f t="shared" si="8"/>
        <v>#REF!</v>
      </c>
      <c r="S2092" s="99">
        <f>IF(AND(D2092&lt;='Product Ratings'!$I$5,D2092&gt;='Product Ratings'!$H$5),'Product Ratings'!$F$5,IF(AND(D2092&lt;='Product Ratings'!$I$6,D2092&gt;='Product Ratings'!$H$6),'Product Ratings'!$F$6,IF(AND(D2092&lt;='Product Ratings'!$I$7,I2092&gt;='Product Ratings'!$H$7),'Product Ratings'!$F$7,IF(AND(D2092&lt;='Product Ratings'!$I$8,D2092&gt;='Product Ratings'!$H$8),'Product Ratings'!$F$8,IF(D2092&gt;='Product Ratings'!$H$9,'Product Ratings'!$F$9)))))</f>
        <v>1</v>
      </c>
      <c r="T2092" s="99" t="b">
        <f>IF(AND(O2092&lt;='Product Ratings'!$M$5,O2092&gt;='Product Ratings'!$L$5),'Product Ratings'!$J$5,IF(AND(O2092&lt;='Product Ratings'!$M$6,O2092&gt;='Product Ratings'!$L$6),'Product Ratings'!$J$6,IF(AND(O2092&lt;='Product Ratings'!$M$7,O2092&gt;='Product Ratings'!$L$7),'Product Ratings'!$J$7,IF(AND(O2092&lt;='Product Ratings'!$M$8,O2092&gt;='Product Ratings'!$L$8),'Product Ratings'!$J$8,IF(O2092&gt;='Product Ratings'!$L$9,'Product Ratings'!$J$9)))))</f>
        <v>0</v>
      </c>
      <c r="U2092" s="99" t="str">
        <f t="shared" si="10"/>
        <v>#REF!</v>
      </c>
      <c r="V2092" s="138" t="str">
        <f t="shared" si="9"/>
        <v>#REF!</v>
      </c>
      <c r="W2092" s="135" t="str">
        <f t="shared" si="6"/>
        <v>#REF!</v>
      </c>
      <c r="X2092" s="90"/>
      <c r="Y2092" s="90"/>
      <c r="Z2092" s="90"/>
      <c r="AA2092" s="90"/>
      <c r="AB2092" s="90"/>
    </row>
    <row r="2093" ht="12.75" customHeight="1">
      <c r="A2093" s="87"/>
      <c r="B2093" s="90"/>
      <c r="C2093" s="90"/>
      <c r="D2093" s="126">
        <v>5.0</v>
      </c>
      <c r="E2093" s="127">
        <v>26.07</v>
      </c>
      <c r="F2093" s="123"/>
      <c r="G2093" s="129">
        <v>10.43</v>
      </c>
      <c r="H2093" s="130">
        <f t="shared" si="2"/>
        <v>0.4000767165</v>
      </c>
      <c r="I2093" s="131">
        <v>44641.0</v>
      </c>
      <c r="J2093" s="132">
        <v>44677.0</v>
      </c>
      <c r="K2093" s="123"/>
      <c r="L2093" s="90"/>
      <c r="M2093" s="133">
        <f t="shared" si="3"/>
        <v>5.214</v>
      </c>
      <c r="N2093" s="99"/>
      <c r="O2093" s="133">
        <f t="shared" si="5"/>
        <v>0</v>
      </c>
      <c r="P2093" s="137"/>
      <c r="Q2093" s="90"/>
      <c r="R2093" s="99" t="str">
        <f t="shared" si="8"/>
        <v>#REF!</v>
      </c>
      <c r="S2093" s="99">
        <f>IF(AND(D2093&lt;='Product Ratings'!$I$5,D2093&gt;='Product Ratings'!$H$5),'Product Ratings'!$F$5,IF(AND(D2093&lt;='Product Ratings'!$I$6,D2093&gt;='Product Ratings'!$H$6),'Product Ratings'!$F$6,IF(AND(D2093&lt;='Product Ratings'!$I$7,I2093&gt;='Product Ratings'!$H$7),'Product Ratings'!$F$7,IF(AND(D2093&lt;='Product Ratings'!$I$8,D2093&gt;='Product Ratings'!$H$8),'Product Ratings'!$F$8,IF(D2093&gt;='Product Ratings'!$H$9,'Product Ratings'!$F$9)))))</f>
        <v>1</v>
      </c>
      <c r="T2093" s="99" t="b">
        <f>IF(AND(O2093&lt;='Product Ratings'!$M$5,O2093&gt;='Product Ratings'!$L$5),'Product Ratings'!$J$5,IF(AND(O2093&lt;='Product Ratings'!$M$6,O2093&gt;='Product Ratings'!$L$6),'Product Ratings'!$J$6,IF(AND(O2093&lt;='Product Ratings'!$M$7,O2093&gt;='Product Ratings'!$L$7),'Product Ratings'!$J$7,IF(AND(O2093&lt;='Product Ratings'!$M$8,O2093&gt;='Product Ratings'!$L$8),'Product Ratings'!$J$8,IF(O2093&gt;='Product Ratings'!$L$9,'Product Ratings'!$J$9)))))</f>
        <v>0</v>
      </c>
      <c r="U2093" s="99" t="str">
        <f t="shared" si="10"/>
        <v>#REF!</v>
      </c>
      <c r="V2093" s="138" t="str">
        <f t="shared" si="9"/>
        <v>#REF!</v>
      </c>
      <c r="W2093" s="135" t="str">
        <f t="shared" si="6"/>
        <v>#REF!</v>
      </c>
      <c r="X2093" s="90"/>
      <c r="Y2093" s="90"/>
      <c r="Z2093" s="90"/>
      <c r="AA2093" s="90"/>
      <c r="AB2093" s="90"/>
    </row>
    <row r="2094" ht="12.75" customHeight="1">
      <c r="A2094" s="87"/>
      <c r="B2094" s="90"/>
      <c r="C2094" s="90"/>
      <c r="D2094" s="126">
        <v>6.0</v>
      </c>
      <c r="E2094" s="127">
        <v>4438.26</v>
      </c>
      <c r="F2094" s="123"/>
      <c r="G2094" s="129">
        <v>1775.86</v>
      </c>
      <c r="H2094" s="130">
        <f t="shared" si="2"/>
        <v>0.4001252743</v>
      </c>
      <c r="I2094" s="131">
        <v>44642.0</v>
      </c>
      <c r="J2094" s="132">
        <v>44678.0</v>
      </c>
      <c r="K2094" s="123"/>
      <c r="L2094" s="90"/>
      <c r="M2094" s="133">
        <f t="shared" si="3"/>
        <v>739.71</v>
      </c>
      <c r="N2094" s="99"/>
      <c r="O2094" s="133">
        <f t="shared" si="5"/>
        <v>0</v>
      </c>
      <c r="P2094" s="137"/>
      <c r="Q2094" s="90"/>
      <c r="R2094" s="99" t="str">
        <f t="shared" si="8"/>
        <v>#REF!</v>
      </c>
      <c r="S2094" s="99">
        <f>IF(AND(D2094&lt;='Product Ratings'!$I$5,D2094&gt;='Product Ratings'!$H$5),'Product Ratings'!$F$5,IF(AND(D2094&lt;='Product Ratings'!$I$6,D2094&gt;='Product Ratings'!$H$6),'Product Ratings'!$F$6,IF(AND(D2094&lt;='Product Ratings'!$I$7,I2094&gt;='Product Ratings'!$H$7),'Product Ratings'!$F$7,IF(AND(D2094&lt;='Product Ratings'!$I$8,D2094&gt;='Product Ratings'!$H$8),'Product Ratings'!$F$8,IF(D2094&gt;='Product Ratings'!$H$9,'Product Ratings'!$F$9)))))</f>
        <v>2</v>
      </c>
      <c r="T2094" s="99" t="b">
        <f>IF(AND(O2094&lt;='Product Ratings'!$M$5,O2094&gt;='Product Ratings'!$L$5),'Product Ratings'!$J$5,IF(AND(O2094&lt;='Product Ratings'!$M$6,O2094&gt;='Product Ratings'!$L$6),'Product Ratings'!$J$6,IF(AND(O2094&lt;='Product Ratings'!$M$7,O2094&gt;='Product Ratings'!$L$7),'Product Ratings'!$J$7,IF(AND(O2094&lt;='Product Ratings'!$M$8,O2094&gt;='Product Ratings'!$L$8),'Product Ratings'!$J$8,IF(O2094&gt;='Product Ratings'!$L$9,'Product Ratings'!$J$9)))))</f>
        <v>0</v>
      </c>
      <c r="U2094" s="99" t="str">
        <f t="shared" si="10"/>
        <v>#REF!</v>
      </c>
      <c r="V2094" s="138" t="str">
        <f t="shared" si="9"/>
        <v>#REF!</v>
      </c>
      <c r="W2094" s="135" t="str">
        <f t="shared" si="6"/>
        <v>#REF!</v>
      </c>
      <c r="X2094" s="90"/>
      <c r="Y2094" s="90"/>
      <c r="Z2094" s="90"/>
      <c r="AA2094" s="90"/>
      <c r="AB2094" s="90"/>
    </row>
    <row r="2095" ht="12.75" customHeight="1">
      <c r="A2095" s="87"/>
      <c r="B2095" s="90"/>
      <c r="C2095" s="90"/>
      <c r="D2095" s="126">
        <v>1.0</v>
      </c>
      <c r="E2095" s="127">
        <v>234.78</v>
      </c>
      <c r="F2095" s="123"/>
      <c r="G2095" s="129">
        <v>93.92</v>
      </c>
      <c r="H2095" s="130">
        <f t="shared" si="2"/>
        <v>0.4000340745</v>
      </c>
      <c r="I2095" s="131">
        <v>44643.0</v>
      </c>
      <c r="J2095" s="132">
        <v>44679.0</v>
      </c>
      <c r="K2095" s="123"/>
      <c r="L2095" s="90"/>
      <c r="M2095" s="133">
        <f t="shared" si="3"/>
        <v>234.78</v>
      </c>
      <c r="N2095" s="99"/>
      <c r="O2095" s="133">
        <f t="shared" si="5"/>
        <v>0</v>
      </c>
      <c r="P2095" s="137"/>
      <c r="Q2095" s="90"/>
      <c r="R2095" s="99" t="str">
        <f t="shared" si="8"/>
        <v>#REF!</v>
      </c>
      <c r="S2095" s="99">
        <f>IF(AND(D2095&lt;='Product Ratings'!$I$5,D2095&gt;='Product Ratings'!$H$5),'Product Ratings'!$F$5,IF(AND(D2095&lt;='Product Ratings'!$I$6,D2095&gt;='Product Ratings'!$H$6),'Product Ratings'!$F$6,IF(AND(D2095&lt;='Product Ratings'!$I$7,I2095&gt;='Product Ratings'!$H$7),'Product Ratings'!$F$7,IF(AND(D2095&lt;='Product Ratings'!$I$8,D2095&gt;='Product Ratings'!$H$8),'Product Ratings'!$F$8,IF(D2095&gt;='Product Ratings'!$H$9,'Product Ratings'!$F$9)))))</f>
        <v>1</v>
      </c>
      <c r="T2095" s="99" t="b">
        <f>IF(AND(O2095&lt;='Product Ratings'!$M$5,O2095&gt;='Product Ratings'!$L$5),'Product Ratings'!$J$5,IF(AND(O2095&lt;='Product Ratings'!$M$6,O2095&gt;='Product Ratings'!$L$6),'Product Ratings'!$J$6,IF(AND(O2095&lt;='Product Ratings'!$M$7,O2095&gt;='Product Ratings'!$L$7),'Product Ratings'!$J$7,IF(AND(O2095&lt;='Product Ratings'!$M$8,O2095&gt;='Product Ratings'!$L$8),'Product Ratings'!$J$8,IF(O2095&gt;='Product Ratings'!$L$9,'Product Ratings'!$J$9)))))</f>
        <v>0</v>
      </c>
      <c r="U2095" s="99" t="str">
        <f t="shared" si="10"/>
        <v>#REF!</v>
      </c>
      <c r="V2095" s="138" t="str">
        <f t="shared" si="9"/>
        <v>#REF!</v>
      </c>
      <c r="W2095" s="135" t="str">
        <f t="shared" si="6"/>
        <v>#REF!</v>
      </c>
      <c r="X2095" s="90"/>
      <c r="Y2095" s="90"/>
      <c r="Z2095" s="90"/>
      <c r="AA2095" s="90"/>
      <c r="AB2095" s="90"/>
    </row>
    <row r="2096" ht="12.75" customHeight="1">
      <c r="A2096" s="87"/>
      <c r="B2096" s="90"/>
      <c r="C2096" s="90"/>
      <c r="D2096" s="126">
        <v>2.0</v>
      </c>
      <c r="E2096" s="127">
        <v>208.7</v>
      </c>
      <c r="F2096" s="123"/>
      <c r="G2096" s="129">
        <v>83.48</v>
      </c>
      <c r="H2096" s="130">
        <f t="shared" si="2"/>
        <v>0.4</v>
      </c>
      <c r="I2096" s="131">
        <v>44644.0</v>
      </c>
      <c r="J2096" s="132">
        <v>44680.0</v>
      </c>
      <c r="K2096" s="123"/>
      <c r="L2096" s="90"/>
      <c r="M2096" s="133">
        <f t="shared" si="3"/>
        <v>104.35</v>
      </c>
      <c r="N2096" s="99"/>
      <c r="O2096" s="133">
        <f t="shared" si="5"/>
        <v>0</v>
      </c>
      <c r="P2096" s="137"/>
      <c r="Q2096" s="90"/>
      <c r="R2096" s="99" t="str">
        <f t="shared" si="8"/>
        <v>#REF!</v>
      </c>
      <c r="S2096" s="99">
        <f>IF(AND(D2096&lt;='Product Ratings'!$I$5,D2096&gt;='Product Ratings'!$H$5),'Product Ratings'!$F$5,IF(AND(D2096&lt;='Product Ratings'!$I$6,D2096&gt;='Product Ratings'!$H$6),'Product Ratings'!$F$6,IF(AND(D2096&lt;='Product Ratings'!$I$7,I2096&gt;='Product Ratings'!$H$7),'Product Ratings'!$F$7,IF(AND(D2096&lt;='Product Ratings'!$I$8,D2096&gt;='Product Ratings'!$H$8),'Product Ratings'!$F$8,IF(D2096&gt;='Product Ratings'!$H$9,'Product Ratings'!$F$9)))))</f>
        <v>1</v>
      </c>
      <c r="T2096" s="99" t="b">
        <f>IF(AND(O2096&lt;='Product Ratings'!$M$5,O2096&gt;='Product Ratings'!$L$5),'Product Ratings'!$J$5,IF(AND(O2096&lt;='Product Ratings'!$M$6,O2096&gt;='Product Ratings'!$L$6),'Product Ratings'!$J$6,IF(AND(O2096&lt;='Product Ratings'!$M$7,O2096&gt;='Product Ratings'!$L$7),'Product Ratings'!$J$7,IF(AND(O2096&lt;='Product Ratings'!$M$8,O2096&gt;='Product Ratings'!$L$8),'Product Ratings'!$J$8,IF(O2096&gt;='Product Ratings'!$L$9,'Product Ratings'!$J$9)))))</f>
        <v>0</v>
      </c>
      <c r="U2096" s="99" t="str">
        <f t="shared" si="10"/>
        <v>#REF!</v>
      </c>
      <c r="V2096" s="138" t="str">
        <f t="shared" si="9"/>
        <v>#REF!</v>
      </c>
      <c r="W2096" s="135" t="str">
        <f t="shared" si="6"/>
        <v>#REF!</v>
      </c>
      <c r="X2096" s="90"/>
      <c r="Y2096" s="90"/>
      <c r="Z2096" s="90"/>
      <c r="AA2096" s="90"/>
      <c r="AB2096" s="90"/>
    </row>
    <row r="2097" ht="12.75" customHeight="1">
      <c r="A2097" s="87"/>
      <c r="B2097" s="90"/>
      <c r="C2097" s="90"/>
      <c r="D2097" s="126">
        <v>3.0</v>
      </c>
      <c r="E2097" s="127">
        <v>208.64</v>
      </c>
      <c r="F2097" s="123"/>
      <c r="G2097" s="129">
        <v>83.46</v>
      </c>
      <c r="H2097" s="130">
        <f t="shared" si="2"/>
        <v>0.4000191718</v>
      </c>
      <c r="I2097" s="131">
        <v>44645.0</v>
      </c>
      <c r="J2097" s="132">
        <v>44681.0</v>
      </c>
      <c r="K2097" s="123"/>
      <c r="L2097" s="90"/>
      <c r="M2097" s="133">
        <f t="shared" si="3"/>
        <v>69.54666667</v>
      </c>
      <c r="N2097" s="99"/>
      <c r="O2097" s="133">
        <f t="shared" si="5"/>
        <v>0</v>
      </c>
      <c r="P2097" s="137"/>
      <c r="Q2097" s="90"/>
      <c r="R2097" s="99" t="str">
        <f t="shared" si="8"/>
        <v>#REF!</v>
      </c>
      <c r="S2097" s="99">
        <f>IF(AND(D2097&lt;='Product Ratings'!$I$5,D2097&gt;='Product Ratings'!$H$5),'Product Ratings'!$F$5,IF(AND(D2097&lt;='Product Ratings'!$I$6,D2097&gt;='Product Ratings'!$H$6),'Product Ratings'!$F$6,IF(AND(D2097&lt;='Product Ratings'!$I$7,I2097&gt;='Product Ratings'!$H$7),'Product Ratings'!$F$7,IF(AND(D2097&lt;='Product Ratings'!$I$8,D2097&gt;='Product Ratings'!$H$8),'Product Ratings'!$F$8,IF(D2097&gt;='Product Ratings'!$H$9,'Product Ratings'!$F$9)))))</f>
        <v>1</v>
      </c>
      <c r="T2097" s="99" t="b">
        <f>IF(AND(O2097&lt;='Product Ratings'!$M$5,O2097&gt;='Product Ratings'!$L$5),'Product Ratings'!$J$5,IF(AND(O2097&lt;='Product Ratings'!$M$6,O2097&gt;='Product Ratings'!$L$6),'Product Ratings'!$J$6,IF(AND(O2097&lt;='Product Ratings'!$M$7,O2097&gt;='Product Ratings'!$L$7),'Product Ratings'!$J$7,IF(AND(O2097&lt;='Product Ratings'!$M$8,O2097&gt;='Product Ratings'!$L$8),'Product Ratings'!$J$8,IF(O2097&gt;='Product Ratings'!$L$9,'Product Ratings'!$J$9)))))</f>
        <v>0</v>
      </c>
      <c r="U2097" s="99" t="str">
        <f t="shared" si="10"/>
        <v>#REF!</v>
      </c>
      <c r="V2097" s="138" t="str">
        <f t="shared" si="9"/>
        <v>#REF!</v>
      </c>
      <c r="W2097" s="135" t="str">
        <f t="shared" si="6"/>
        <v>#REF!</v>
      </c>
      <c r="X2097" s="90"/>
      <c r="Y2097" s="90"/>
      <c r="Z2097" s="90"/>
      <c r="AA2097" s="90"/>
      <c r="AB2097" s="90"/>
    </row>
    <row r="2098" ht="12.75" customHeight="1">
      <c r="A2098" s="87"/>
      <c r="B2098" s="90"/>
      <c r="C2098" s="90"/>
      <c r="D2098" s="126">
        <v>4.0</v>
      </c>
      <c r="E2098" s="127">
        <v>173.88</v>
      </c>
      <c r="F2098" s="123"/>
      <c r="G2098" s="129">
        <v>69.55</v>
      </c>
      <c r="H2098" s="130">
        <f t="shared" si="2"/>
        <v>0.3999884978</v>
      </c>
      <c r="I2098" s="131">
        <v>44646.0</v>
      </c>
      <c r="J2098" s="132">
        <v>44682.0</v>
      </c>
      <c r="K2098" s="123"/>
      <c r="L2098" s="90"/>
      <c r="M2098" s="133">
        <f t="shared" si="3"/>
        <v>43.47</v>
      </c>
      <c r="N2098" s="99"/>
      <c r="O2098" s="133">
        <f t="shared" si="5"/>
        <v>0</v>
      </c>
      <c r="P2098" s="137"/>
      <c r="Q2098" s="90"/>
      <c r="R2098" s="99" t="str">
        <f t="shared" si="8"/>
        <v>#REF!</v>
      </c>
      <c r="S2098" s="99">
        <f>IF(AND(D2098&lt;='Product Ratings'!$I$5,D2098&gt;='Product Ratings'!$H$5),'Product Ratings'!$F$5,IF(AND(D2098&lt;='Product Ratings'!$I$6,D2098&gt;='Product Ratings'!$H$6),'Product Ratings'!$F$6,IF(AND(D2098&lt;='Product Ratings'!$I$7,I2098&gt;='Product Ratings'!$H$7),'Product Ratings'!$F$7,IF(AND(D2098&lt;='Product Ratings'!$I$8,D2098&gt;='Product Ratings'!$H$8),'Product Ratings'!$F$8,IF(D2098&gt;='Product Ratings'!$H$9,'Product Ratings'!$F$9)))))</f>
        <v>1</v>
      </c>
      <c r="T2098" s="99" t="b">
        <f>IF(AND(O2098&lt;='Product Ratings'!$M$5,O2098&gt;='Product Ratings'!$L$5),'Product Ratings'!$J$5,IF(AND(O2098&lt;='Product Ratings'!$M$6,O2098&gt;='Product Ratings'!$L$6),'Product Ratings'!$J$6,IF(AND(O2098&lt;='Product Ratings'!$M$7,O2098&gt;='Product Ratings'!$L$7),'Product Ratings'!$J$7,IF(AND(O2098&lt;='Product Ratings'!$M$8,O2098&gt;='Product Ratings'!$L$8),'Product Ratings'!$J$8,IF(O2098&gt;='Product Ratings'!$L$9,'Product Ratings'!$J$9)))))</f>
        <v>0</v>
      </c>
      <c r="U2098" s="99" t="str">
        <f t="shared" si="10"/>
        <v>#REF!</v>
      </c>
      <c r="V2098" s="138" t="str">
        <f t="shared" si="9"/>
        <v>#REF!</v>
      </c>
      <c r="W2098" s="135" t="str">
        <f t="shared" si="6"/>
        <v>#REF!</v>
      </c>
      <c r="X2098" s="90"/>
      <c r="Y2098" s="90"/>
      <c r="Z2098" s="90"/>
      <c r="AA2098" s="90"/>
      <c r="AB2098" s="90"/>
    </row>
    <row r="2099" ht="12.75" customHeight="1">
      <c r="A2099" s="87"/>
      <c r="B2099" s="90"/>
      <c r="C2099" s="90"/>
      <c r="D2099" s="126">
        <v>5.0</v>
      </c>
      <c r="E2099" s="127">
        <v>152.13</v>
      </c>
      <c r="F2099" s="123"/>
      <c r="G2099" s="129">
        <v>60.85</v>
      </c>
      <c r="H2099" s="130">
        <f t="shared" si="2"/>
        <v>0.3999868533</v>
      </c>
      <c r="I2099" s="131">
        <v>44647.0</v>
      </c>
      <c r="J2099" s="132">
        <v>44683.0</v>
      </c>
      <c r="K2099" s="123"/>
      <c r="L2099" s="90"/>
      <c r="M2099" s="133">
        <f t="shared" si="3"/>
        <v>30.426</v>
      </c>
      <c r="N2099" s="99"/>
      <c r="O2099" s="133">
        <f t="shared" si="5"/>
        <v>0</v>
      </c>
      <c r="P2099" s="137"/>
      <c r="Q2099" s="90"/>
      <c r="R2099" s="99" t="str">
        <f t="shared" si="8"/>
        <v>#REF!</v>
      </c>
      <c r="S2099" s="99">
        <f>IF(AND(D2099&lt;='Product Ratings'!$I$5,D2099&gt;='Product Ratings'!$H$5),'Product Ratings'!$F$5,IF(AND(D2099&lt;='Product Ratings'!$I$6,D2099&gt;='Product Ratings'!$H$6),'Product Ratings'!$F$6,IF(AND(D2099&lt;='Product Ratings'!$I$7,I2099&gt;='Product Ratings'!$H$7),'Product Ratings'!$F$7,IF(AND(D2099&lt;='Product Ratings'!$I$8,D2099&gt;='Product Ratings'!$H$8),'Product Ratings'!$F$8,IF(D2099&gt;='Product Ratings'!$H$9,'Product Ratings'!$F$9)))))</f>
        <v>1</v>
      </c>
      <c r="T2099" s="99" t="b">
        <f>IF(AND(O2099&lt;='Product Ratings'!$M$5,O2099&gt;='Product Ratings'!$L$5),'Product Ratings'!$J$5,IF(AND(O2099&lt;='Product Ratings'!$M$6,O2099&gt;='Product Ratings'!$L$6),'Product Ratings'!$J$6,IF(AND(O2099&lt;='Product Ratings'!$M$7,O2099&gt;='Product Ratings'!$L$7),'Product Ratings'!$J$7,IF(AND(O2099&lt;='Product Ratings'!$M$8,O2099&gt;='Product Ratings'!$L$8),'Product Ratings'!$J$8,IF(O2099&gt;='Product Ratings'!$L$9,'Product Ratings'!$J$9)))))</f>
        <v>0</v>
      </c>
      <c r="U2099" s="99" t="str">
        <f t="shared" si="10"/>
        <v>#REF!</v>
      </c>
      <c r="V2099" s="138" t="str">
        <f t="shared" si="9"/>
        <v>#REF!</v>
      </c>
      <c r="W2099" s="135" t="str">
        <f t="shared" si="6"/>
        <v>#REF!</v>
      </c>
      <c r="X2099" s="90"/>
      <c r="Y2099" s="90"/>
      <c r="Z2099" s="90"/>
      <c r="AA2099" s="90"/>
      <c r="AB2099" s="90"/>
    </row>
    <row r="2100" ht="12.75" customHeight="1">
      <c r="A2100" s="87"/>
      <c r="B2100" s="90"/>
      <c r="C2100" s="90"/>
      <c r="D2100" s="126">
        <v>6.0</v>
      </c>
      <c r="E2100" s="127">
        <v>13.03</v>
      </c>
      <c r="F2100" s="123"/>
      <c r="G2100" s="129">
        <v>5.21</v>
      </c>
      <c r="H2100" s="130">
        <f t="shared" si="2"/>
        <v>0.3998465081</v>
      </c>
      <c r="I2100" s="131">
        <v>44648.0</v>
      </c>
      <c r="J2100" s="132">
        <v>44684.0</v>
      </c>
      <c r="K2100" s="123"/>
      <c r="L2100" s="90"/>
      <c r="M2100" s="133">
        <f t="shared" si="3"/>
        <v>2.171666667</v>
      </c>
      <c r="N2100" s="99"/>
      <c r="O2100" s="133">
        <f t="shared" si="5"/>
        <v>0</v>
      </c>
      <c r="P2100" s="137"/>
      <c r="Q2100" s="90"/>
      <c r="R2100" s="99" t="str">
        <f t="shared" si="8"/>
        <v>#REF!</v>
      </c>
      <c r="S2100" s="99">
        <f>IF(AND(D2100&lt;='Product Ratings'!$I$5,D2100&gt;='Product Ratings'!$H$5),'Product Ratings'!$F$5,IF(AND(D2100&lt;='Product Ratings'!$I$6,D2100&gt;='Product Ratings'!$H$6),'Product Ratings'!$F$6,IF(AND(D2100&lt;='Product Ratings'!$I$7,I2100&gt;='Product Ratings'!$H$7),'Product Ratings'!$F$7,IF(AND(D2100&lt;='Product Ratings'!$I$8,D2100&gt;='Product Ratings'!$H$8),'Product Ratings'!$F$8,IF(D2100&gt;='Product Ratings'!$H$9,'Product Ratings'!$F$9)))))</f>
        <v>2</v>
      </c>
      <c r="T2100" s="99" t="b">
        <f>IF(AND(O2100&lt;='Product Ratings'!$M$5,O2100&gt;='Product Ratings'!$L$5),'Product Ratings'!$J$5,IF(AND(O2100&lt;='Product Ratings'!$M$6,O2100&gt;='Product Ratings'!$L$6),'Product Ratings'!$J$6,IF(AND(O2100&lt;='Product Ratings'!$M$7,O2100&gt;='Product Ratings'!$L$7),'Product Ratings'!$J$7,IF(AND(O2100&lt;='Product Ratings'!$M$8,O2100&gt;='Product Ratings'!$L$8),'Product Ratings'!$J$8,IF(O2100&gt;='Product Ratings'!$L$9,'Product Ratings'!$J$9)))))</f>
        <v>0</v>
      </c>
      <c r="U2100" s="99" t="str">
        <f t="shared" si="10"/>
        <v>#REF!</v>
      </c>
      <c r="V2100" s="138" t="str">
        <f t="shared" si="9"/>
        <v>#REF!</v>
      </c>
      <c r="W2100" s="135" t="str">
        <f t="shared" si="6"/>
        <v>#REF!</v>
      </c>
      <c r="X2100" s="90"/>
      <c r="Y2100" s="90"/>
      <c r="Z2100" s="90"/>
      <c r="AA2100" s="90"/>
      <c r="AB2100" s="90"/>
    </row>
    <row r="2101" ht="12.75" customHeight="1">
      <c r="A2101" s="87"/>
      <c r="B2101" s="90"/>
      <c r="C2101" s="90"/>
      <c r="D2101" s="126">
        <v>1.0</v>
      </c>
      <c r="E2101" s="127">
        <v>121.74</v>
      </c>
      <c r="F2101" s="123"/>
      <c r="G2101" s="129">
        <v>48.7</v>
      </c>
      <c r="H2101" s="130">
        <f t="shared" si="2"/>
        <v>0.4000328569</v>
      </c>
      <c r="I2101" s="131">
        <v>44649.0</v>
      </c>
      <c r="J2101" s="132">
        <v>44685.0</v>
      </c>
      <c r="K2101" s="123"/>
      <c r="L2101" s="90"/>
      <c r="M2101" s="133">
        <f t="shared" si="3"/>
        <v>121.74</v>
      </c>
      <c r="N2101" s="99"/>
      <c r="O2101" s="133">
        <f t="shared" si="5"/>
        <v>0</v>
      </c>
      <c r="P2101" s="137"/>
      <c r="Q2101" s="90"/>
      <c r="R2101" s="99" t="str">
        <f t="shared" si="8"/>
        <v>#REF!</v>
      </c>
      <c r="S2101" s="99">
        <f>IF(AND(D2101&lt;='Product Ratings'!$I$5,D2101&gt;='Product Ratings'!$H$5),'Product Ratings'!$F$5,IF(AND(D2101&lt;='Product Ratings'!$I$6,D2101&gt;='Product Ratings'!$H$6),'Product Ratings'!$F$6,IF(AND(D2101&lt;='Product Ratings'!$I$7,I2101&gt;='Product Ratings'!$H$7),'Product Ratings'!$F$7,IF(AND(D2101&lt;='Product Ratings'!$I$8,D2101&gt;='Product Ratings'!$H$8),'Product Ratings'!$F$8,IF(D2101&gt;='Product Ratings'!$H$9,'Product Ratings'!$F$9)))))</f>
        <v>1</v>
      </c>
      <c r="T2101" s="99" t="b">
        <f>IF(AND(O2101&lt;='Product Ratings'!$M$5,O2101&gt;='Product Ratings'!$L$5),'Product Ratings'!$J$5,IF(AND(O2101&lt;='Product Ratings'!$M$6,O2101&gt;='Product Ratings'!$L$6),'Product Ratings'!$J$6,IF(AND(O2101&lt;='Product Ratings'!$M$7,O2101&gt;='Product Ratings'!$L$7),'Product Ratings'!$J$7,IF(AND(O2101&lt;='Product Ratings'!$M$8,O2101&gt;='Product Ratings'!$L$8),'Product Ratings'!$J$8,IF(O2101&gt;='Product Ratings'!$L$9,'Product Ratings'!$J$9)))))</f>
        <v>0</v>
      </c>
      <c r="U2101" s="99" t="str">
        <f t="shared" si="10"/>
        <v>#REF!</v>
      </c>
      <c r="V2101" s="138" t="str">
        <f t="shared" si="9"/>
        <v>#REF!</v>
      </c>
      <c r="W2101" s="135" t="str">
        <f t="shared" si="6"/>
        <v>#REF!</v>
      </c>
      <c r="X2101" s="90"/>
      <c r="Y2101" s="90"/>
      <c r="Z2101" s="90"/>
      <c r="AA2101" s="90"/>
      <c r="AB2101" s="90"/>
    </row>
    <row r="2102" ht="12.75" customHeight="1">
      <c r="A2102" s="87"/>
      <c r="B2102" s="90"/>
      <c r="C2102" s="90"/>
      <c r="D2102" s="126">
        <v>2.0</v>
      </c>
      <c r="E2102" s="127">
        <v>95.65</v>
      </c>
      <c r="F2102" s="123"/>
      <c r="G2102" s="129">
        <v>38.26</v>
      </c>
      <c r="H2102" s="130">
        <f t="shared" si="2"/>
        <v>0.4</v>
      </c>
      <c r="I2102" s="131">
        <v>44650.0</v>
      </c>
      <c r="J2102" s="132">
        <v>44686.0</v>
      </c>
      <c r="K2102" s="123"/>
      <c r="L2102" s="90"/>
      <c r="M2102" s="133">
        <f t="shared" si="3"/>
        <v>47.825</v>
      </c>
      <c r="N2102" s="99"/>
      <c r="O2102" s="133">
        <f t="shared" si="5"/>
        <v>0</v>
      </c>
      <c r="P2102" s="137"/>
      <c r="Q2102" s="90"/>
      <c r="R2102" s="99" t="str">
        <f t="shared" si="8"/>
        <v>#REF!</v>
      </c>
      <c r="S2102" s="99">
        <f>IF(AND(D2102&lt;='Product Ratings'!$I$5,D2102&gt;='Product Ratings'!$H$5),'Product Ratings'!$F$5,IF(AND(D2102&lt;='Product Ratings'!$I$6,D2102&gt;='Product Ratings'!$H$6),'Product Ratings'!$F$6,IF(AND(D2102&lt;='Product Ratings'!$I$7,I2102&gt;='Product Ratings'!$H$7),'Product Ratings'!$F$7,IF(AND(D2102&lt;='Product Ratings'!$I$8,D2102&gt;='Product Ratings'!$H$8),'Product Ratings'!$F$8,IF(D2102&gt;='Product Ratings'!$H$9,'Product Ratings'!$F$9)))))</f>
        <v>1</v>
      </c>
      <c r="T2102" s="99" t="b">
        <f>IF(AND(O2102&lt;='Product Ratings'!$M$5,O2102&gt;='Product Ratings'!$L$5),'Product Ratings'!$J$5,IF(AND(O2102&lt;='Product Ratings'!$M$6,O2102&gt;='Product Ratings'!$L$6),'Product Ratings'!$J$6,IF(AND(O2102&lt;='Product Ratings'!$M$7,O2102&gt;='Product Ratings'!$L$7),'Product Ratings'!$J$7,IF(AND(O2102&lt;='Product Ratings'!$M$8,O2102&gt;='Product Ratings'!$L$8),'Product Ratings'!$J$8,IF(O2102&gt;='Product Ratings'!$L$9,'Product Ratings'!$J$9)))))</f>
        <v>0</v>
      </c>
      <c r="U2102" s="99" t="str">
        <f t="shared" si="10"/>
        <v>#REF!</v>
      </c>
      <c r="V2102" s="138" t="str">
        <f t="shared" si="9"/>
        <v>#REF!</v>
      </c>
      <c r="W2102" s="135" t="str">
        <f t="shared" si="6"/>
        <v>#REF!</v>
      </c>
      <c r="X2102" s="90"/>
      <c r="Y2102" s="90"/>
      <c r="Z2102" s="90"/>
      <c r="AA2102" s="90"/>
      <c r="AB2102" s="90"/>
    </row>
    <row r="2103" ht="12.75" customHeight="1">
      <c r="A2103" s="87"/>
      <c r="B2103" s="90"/>
      <c r="C2103" s="90"/>
      <c r="D2103" s="126">
        <v>3.0</v>
      </c>
      <c r="E2103" s="127">
        <v>91.28</v>
      </c>
      <c r="F2103" s="123"/>
      <c r="G2103" s="129">
        <v>36.51</v>
      </c>
      <c r="H2103" s="130">
        <f t="shared" si="2"/>
        <v>0.3999780894</v>
      </c>
      <c r="I2103" s="131">
        <v>44651.0</v>
      </c>
      <c r="J2103" s="132">
        <v>44687.0</v>
      </c>
      <c r="K2103" s="123"/>
      <c r="L2103" s="90"/>
      <c r="M2103" s="133">
        <f t="shared" si="3"/>
        <v>30.42666667</v>
      </c>
      <c r="N2103" s="99"/>
      <c r="O2103" s="133">
        <f t="shared" si="5"/>
        <v>0</v>
      </c>
      <c r="P2103" s="137"/>
      <c r="Q2103" s="90"/>
      <c r="R2103" s="99" t="str">
        <f t="shared" si="8"/>
        <v>#REF!</v>
      </c>
      <c r="S2103" s="99">
        <f>IF(AND(D2103&lt;='Product Ratings'!$I$5,D2103&gt;='Product Ratings'!$H$5),'Product Ratings'!$F$5,IF(AND(D2103&lt;='Product Ratings'!$I$6,D2103&gt;='Product Ratings'!$H$6),'Product Ratings'!$F$6,IF(AND(D2103&lt;='Product Ratings'!$I$7,I2103&gt;='Product Ratings'!$H$7),'Product Ratings'!$F$7,IF(AND(D2103&lt;='Product Ratings'!$I$8,D2103&gt;='Product Ratings'!$H$8),'Product Ratings'!$F$8,IF(D2103&gt;='Product Ratings'!$H$9,'Product Ratings'!$F$9)))))</f>
        <v>1</v>
      </c>
      <c r="T2103" s="99" t="b">
        <f>IF(AND(O2103&lt;='Product Ratings'!$M$5,O2103&gt;='Product Ratings'!$L$5),'Product Ratings'!$J$5,IF(AND(O2103&lt;='Product Ratings'!$M$6,O2103&gt;='Product Ratings'!$L$6),'Product Ratings'!$J$6,IF(AND(O2103&lt;='Product Ratings'!$M$7,O2103&gt;='Product Ratings'!$L$7),'Product Ratings'!$J$7,IF(AND(O2103&lt;='Product Ratings'!$M$8,O2103&gt;='Product Ratings'!$L$8),'Product Ratings'!$J$8,IF(O2103&gt;='Product Ratings'!$L$9,'Product Ratings'!$J$9)))))</f>
        <v>0</v>
      </c>
      <c r="U2103" s="99" t="str">
        <f t="shared" si="10"/>
        <v>#REF!</v>
      </c>
      <c r="V2103" s="138" t="str">
        <f t="shared" si="9"/>
        <v>#REF!</v>
      </c>
      <c r="W2103" s="135" t="str">
        <f t="shared" si="6"/>
        <v>#REF!</v>
      </c>
      <c r="X2103" s="90"/>
      <c r="Y2103" s="90"/>
      <c r="Z2103" s="90"/>
      <c r="AA2103" s="90"/>
      <c r="AB2103" s="90"/>
    </row>
    <row r="2104" ht="12.75" customHeight="1">
      <c r="A2104" s="87"/>
      <c r="B2104" s="90"/>
      <c r="C2104" s="90"/>
      <c r="D2104" s="126">
        <v>4.0</v>
      </c>
      <c r="E2104" s="127">
        <v>91.24</v>
      </c>
      <c r="F2104" s="123"/>
      <c r="G2104" s="129">
        <v>36.5</v>
      </c>
      <c r="H2104" s="130">
        <f t="shared" si="2"/>
        <v>0.4000438404</v>
      </c>
      <c r="I2104" s="131">
        <v>44652.0</v>
      </c>
      <c r="J2104" s="132">
        <v>44688.0</v>
      </c>
      <c r="K2104" s="123"/>
      <c r="L2104" s="90"/>
      <c r="M2104" s="133">
        <f t="shared" si="3"/>
        <v>22.81</v>
      </c>
      <c r="N2104" s="99"/>
      <c r="O2104" s="133">
        <f t="shared" si="5"/>
        <v>0</v>
      </c>
      <c r="P2104" s="137"/>
      <c r="Q2104" s="90"/>
      <c r="R2104" s="99" t="str">
        <f t="shared" si="8"/>
        <v>#REF!</v>
      </c>
      <c r="S2104" s="99">
        <f>IF(AND(D2104&lt;='Product Ratings'!$I$5,D2104&gt;='Product Ratings'!$H$5),'Product Ratings'!$F$5,IF(AND(D2104&lt;='Product Ratings'!$I$6,D2104&gt;='Product Ratings'!$H$6),'Product Ratings'!$F$6,IF(AND(D2104&lt;='Product Ratings'!$I$7,I2104&gt;='Product Ratings'!$H$7),'Product Ratings'!$F$7,IF(AND(D2104&lt;='Product Ratings'!$I$8,D2104&gt;='Product Ratings'!$H$8),'Product Ratings'!$F$8,IF(D2104&gt;='Product Ratings'!$H$9,'Product Ratings'!$F$9)))))</f>
        <v>1</v>
      </c>
      <c r="T2104" s="99" t="b">
        <f>IF(AND(O2104&lt;='Product Ratings'!$M$5,O2104&gt;='Product Ratings'!$L$5),'Product Ratings'!$J$5,IF(AND(O2104&lt;='Product Ratings'!$M$6,O2104&gt;='Product Ratings'!$L$6),'Product Ratings'!$J$6,IF(AND(O2104&lt;='Product Ratings'!$M$7,O2104&gt;='Product Ratings'!$L$7),'Product Ratings'!$J$7,IF(AND(O2104&lt;='Product Ratings'!$M$8,O2104&gt;='Product Ratings'!$L$8),'Product Ratings'!$J$8,IF(O2104&gt;='Product Ratings'!$L$9,'Product Ratings'!$J$9)))))</f>
        <v>0</v>
      </c>
      <c r="U2104" s="99" t="str">
        <f t="shared" si="10"/>
        <v>#REF!</v>
      </c>
      <c r="V2104" s="138" t="str">
        <f t="shared" si="9"/>
        <v>#REF!</v>
      </c>
      <c r="W2104" s="135" t="str">
        <f t="shared" si="6"/>
        <v>#REF!</v>
      </c>
      <c r="X2104" s="90"/>
      <c r="Y2104" s="90"/>
      <c r="Z2104" s="90"/>
      <c r="AA2104" s="90"/>
      <c r="AB2104" s="90"/>
    </row>
    <row r="2105" ht="12.75" customHeight="1">
      <c r="A2105" s="87"/>
      <c r="B2105" s="90"/>
      <c r="C2105" s="90"/>
      <c r="D2105" s="126">
        <v>5.0</v>
      </c>
      <c r="E2105" s="127">
        <v>91.24</v>
      </c>
      <c r="F2105" s="123"/>
      <c r="G2105" s="129">
        <v>36.5</v>
      </c>
      <c r="H2105" s="130">
        <f t="shared" si="2"/>
        <v>0.4000438404</v>
      </c>
      <c r="I2105" s="131">
        <v>44653.0</v>
      </c>
      <c r="J2105" s="132">
        <v>44689.0</v>
      </c>
      <c r="K2105" s="123"/>
      <c r="L2105" s="90"/>
      <c r="M2105" s="133">
        <f t="shared" si="3"/>
        <v>18.248</v>
      </c>
      <c r="N2105" s="99"/>
      <c r="O2105" s="133">
        <f t="shared" si="5"/>
        <v>0</v>
      </c>
      <c r="P2105" s="137"/>
      <c r="Q2105" s="90"/>
      <c r="R2105" s="99" t="str">
        <f t="shared" si="8"/>
        <v>#REF!</v>
      </c>
      <c r="S2105" s="99">
        <f>IF(AND(D2105&lt;='Product Ratings'!$I$5,D2105&gt;='Product Ratings'!$H$5),'Product Ratings'!$F$5,IF(AND(D2105&lt;='Product Ratings'!$I$6,D2105&gt;='Product Ratings'!$H$6),'Product Ratings'!$F$6,IF(AND(D2105&lt;='Product Ratings'!$I$7,I2105&gt;='Product Ratings'!$H$7),'Product Ratings'!$F$7,IF(AND(D2105&lt;='Product Ratings'!$I$8,D2105&gt;='Product Ratings'!$H$8),'Product Ratings'!$F$8,IF(D2105&gt;='Product Ratings'!$H$9,'Product Ratings'!$F$9)))))</f>
        <v>1</v>
      </c>
      <c r="T2105" s="99" t="b">
        <f>IF(AND(O2105&lt;='Product Ratings'!$M$5,O2105&gt;='Product Ratings'!$L$5),'Product Ratings'!$J$5,IF(AND(O2105&lt;='Product Ratings'!$M$6,O2105&gt;='Product Ratings'!$L$6),'Product Ratings'!$J$6,IF(AND(O2105&lt;='Product Ratings'!$M$7,O2105&gt;='Product Ratings'!$L$7),'Product Ratings'!$J$7,IF(AND(O2105&lt;='Product Ratings'!$M$8,O2105&gt;='Product Ratings'!$L$8),'Product Ratings'!$J$8,IF(O2105&gt;='Product Ratings'!$L$9,'Product Ratings'!$J$9)))))</f>
        <v>0</v>
      </c>
      <c r="U2105" s="99" t="str">
        <f t="shared" si="10"/>
        <v>#REF!</v>
      </c>
      <c r="V2105" s="138" t="str">
        <f t="shared" si="9"/>
        <v>#REF!</v>
      </c>
      <c r="W2105" s="135" t="str">
        <f t="shared" si="6"/>
        <v>#REF!</v>
      </c>
      <c r="X2105" s="90"/>
      <c r="Y2105" s="90"/>
      <c r="Z2105" s="90"/>
      <c r="AA2105" s="90"/>
      <c r="AB2105" s="90"/>
    </row>
    <row r="2106" ht="12.75" customHeight="1">
      <c r="A2106" s="87"/>
      <c r="B2106" s="90"/>
      <c r="C2106" s="90"/>
      <c r="D2106" s="126">
        <v>6.0</v>
      </c>
      <c r="E2106" s="127">
        <v>91.24</v>
      </c>
      <c r="F2106" s="123"/>
      <c r="G2106" s="129">
        <v>36.5</v>
      </c>
      <c r="H2106" s="130">
        <f t="shared" si="2"/>
        <v>0.4000438404</v>
      </c>
      <c r="I2106" s="131">
        <v>44654.0</v>
      </c>
      <c r="J2106" s="132">
        <v>44690.0</v>
      </c>
      <c r="K2106" s="123"/>
      <c r="L2106" s="90"/>
      <c r="M2106" s="133">
        <f t="shared" si="3"/>
        <v>15.20666667</v>
      </c>
      <c r="N2106" s="99"/>
      <c r="O2106" s="133">
        <f t="shared" si="5"/>
        <v>0</v>
      </c>
      <c r="P2106" s="137"/>
      <c r="Q2106" s="90"/>
      <c r="R2106" s="99" t="str">
        <f t="shared" si="8"/>
        <v>#REF!</v>
      </c>
      <c r="S2106" s="99">
        <f>IF(AND(D2106&lt;='Product Ratings'!$I$5,D2106&gt;='Product Ratings'!$H$5),'Product Ratings'!$F$5,IF(AND(D2106&lt;='Product Ratings'!$I$6,D2106&gt;='Product Ratings'!$H$6),'Product Ratings'!$F$6,IF(AND(D2106&lt;='Product Ratings'!$I$7,I2106&gt;='Product Ratings'!$H$7),'Product Ratings'!$F$7,IF(AND(D2106&lt;='Product Ratings'!$I$8,D2106&gt;='Product Ratings'!$H$8),'Product Ratings'!$F$8,IF(D2106&gt;='Product Ratings'!$H$9,'Product Ratings'!$F$9)))))</f>
        <v>2</v>
      </c>
      <c r="T2106" s="99" t="b">
        <f>IF(AND(O2106&lt;='Product Ratings'!$M$5,O2106&gt;='Product Ratings'!$L$5),'Product Ratings'!$J$5,IF(AND(O2106&lt;='Product Ratings'!$M$6,O2106&gt;='Product Ratings'!$L$6),'Product Ratings'!$J$6,IF(AND(O2106&lt;='Product Ratings'!$M$7,O2106&gt;='Product Ratings'!$L$7),'Product Ratings'!$J$7,IF(AND(O2106&lt;='Product Ratings'!$M$8,O2106&gt;='Product Ratings'!$L$8),'Product Ratings'!$J$8,IF(O2106&gt;='Product Ratings'!$L$9,'Product Ratings'!$J$9)))))</f>
        <v>0</v>
      </c>
      <c r="U2106" s="99" t="str">
        <f t="shared" si="10"/>
        <v>#REF!</v>
      </c>
      <c r="V2106" s="138" t="str">
        <f t="shared" si="9"/>
        <v>#REF!</v>
      </c>
      <c r="W2106" s="135" t="str">
        <f t="shared" si="6"/>
        <v>#REF!</v>
      </c>
      <c r="X2106" s="90"/>
      <c r="Y2106" s="90"/>
      <c r="Z2106" s="90"/>
      <c r="AA2106" s="90"/>
      <c r="AB2106" s="90"/>
    </row>
    <row r="2107" ht="12.75" customHeight="1">
      <c r="A2107" s="87"/>
      <c r="B2107" s="90"/>
      <c r="C2107" s="90"/>
      <c r="D2107" s="126">
        <v>1.0</v>
      </c>
      <c r="E2107" s="127">
        <v>69.55</v>
      </c>
      <c r="F2107" s="123"/>
      <c r="G2107" s="129">
        <v>27.82</v>
      </c>
      <c r="H2107" s="130">
        <f t="shared" si="2"/>
        <v>0.4</v>
      </c>
      <c r="I2107" s="131">
        <v>44655.0</v>
      </c>
      <c r="J2107" s="132">
        <v>44691.0</v>
      </c>
      <c r="K2107" s="123"/>
      <c r="L2107" s="90"/>
      <c r="M2107" s="133">
        <f t="shared" si="3"/>
        <v>69.55</v>
      </c>
      <c r="N2107" s="99"/>
      <c r="O2107" s="133">
        <f t="shared" si="5"/>
        <v>0</v>
      </c>
      <c r="P2107" s="137"/>
      <c r="Q2107" s="90"/>
      <c r="R2107" s="99" t="str">
        <f t="shared" si="8"/>
        <v>#REF!</v>
      </c>
      <c r="S2107" s="99">
        <f>IF(AND(D2107&lt;='Product Ratings'!$I$5,D2107&gt;='Product Ratings'!$H$5),'Product Ratings'!$F$5,IF(AND(D2107&lt;='Product Ratings'!$I$6,D2107&gt;='Product Ratings'!$H$6),'Product Ratings'!$F$6,IF(AND(D2107&lt;='Product Ratings'!$I$7,I2107&gt;='Product Ratings'!$H$7),'Product Ratings'!$F$7,IF(AND(D2107&lt;='Product Ratings'!$I$8,D2107&gt;='Product Ratings'!$H$8),'Product Ratings'!$F$8,IF(D2107&gt;='Product Ratings'!$H$9,'Product Ratings'!$F$9)))))</f>
        <v>1</v>
      </c>
      <c r="T2107" s="99" t="b">
        <f>IF(AND(O2107&lt;='Product Ratings'!$M$5,O2107&gt;='Product Ratings'!$L$5),'Product Ratings'!$J$5,IF(AND(O2107&lt;='Product Ratings'!$M$6,O2107&gt;='Product Ratings'!$L$6),'Product Ratings'!$J$6,IF(AND(O2107&lt;='Product Ratings'!$M$7,O2107&gt;='Product Ratings'!$L$7),'Product Ratings'!$J$7,IF(AND(O2107&lt;='Product Ratings'!$M$8,O2107&gt;='Product Ratings'!$L$8),'Product Ratings'!$J$8,IF(O2107&gt;='Product Ratings'!$L$9,'Product Ratings'!$J$9)))))</f>
        <v>0</v>
      </c>
      <c r="U2107" s="99" t="str">
        <f t="shared" si="10"/>
        <v>#REF!</v>
      </c>
      <c r="V2107" s="138" t="str">
        <f t="shared" si="9"/>
        <v>#REF!</v>
      </c>
      <c r="W2107" s="135" t="str">
        <f t="shared" si="6"/>
        <v>#REF!</v>
      </c>
      <c r="X2107" s="90"/>
      <c r="Y2107" s="90"/>
      <c r="Z2107" s="90"/>
      <c r="AA2107" s="90"/>
      <c r="AB2107" s="90"/>
    </row>
    <row r="2108" ht="12.75" customHeight="1">
      <c r="A2108" s="87"/>
      <c r="B2108" s="90"/>
      <c r="C2108" s="90"/>
      <c r="D2108" s="126">
        <v>2.0</v>
      </c>
      <c r="E2108" s="127">
        <v>60.85</v>
      </c>
      <c r="F2108" s="123"/>
      <c r="G2108" s="129">
        <v>24.34</v>
      </c>
      <c r="H2108" s="130">
        <f t="shared" si="2"/>
        <v>0.4</v>
      </c>
      <c r="I2108" s="131">
        <v>44656.0</v>
      </c>
      <c r="J2108" s="132">
        <v>44692.0</v>
      </c>
      <c r="K2108" s="123"/>
      <c r="L2108" s="90"/>
      <c r="M2108" s="133">
        <f t="shared" si="3"/>
        <v>30.425</v>
      </c>
      <c r="N2108" s="99"/>
      <c r="O2108" s="133">
        <f t="shared" si="5"/>
        <v>0</v>
      </c>
      <c r="P2108" s="137"/>
      <c r="Q2108" s="90"/>
      <c r="R2108" s="99" t="str">
        <f t="shared" si="8"/>
        <v>#REF!</v>
      </c>
      <c r="S2108" s="99">
        <f>IF(AND(D2108&lt;='Product Ratings'!$I$5,D2108&gt;='Product Ratings'!$H$5),'Product Ratings'!$F$5,IF(AND(D2108&lt;='Product Ratings'!$I$6,D2108&gt;='Product Ratings'!$H$6),'Product Ratings'!$F$6,IF(AND(D2108&lt;='Product Ratings'!$I$7,I2108&gt;='Product Ratings'!$H$7),'Product Ratings'!$F$7,IF(AND(D2108&lt;='Product Ratings'!$I$8,D2108&gt;='Product Ratings'!$H$8),'Product Ratings'!$F$8,IF(D2108&gt;='Product Ratings'!$H$9,'Product Ratings'!$F$9)))))</f>
        <v>1</v>
      </c>
      <c r="T2108" s="99" t="b">
        <f>IF(AND(O2108&lt;='Product Ratings'!$M$5,O2108&gt;='Product Ratings'!$L$5),'Product Ratings'!$J$5,IF(AND(O2108&lt;='Product Ratings'!$M$6,O2108&gt;='Product Ratings'!$L$6),'Product Ratings'!$J$6,IF(AND(O2108&lt;='Product Ratings'!$M$7,O2108&gt;='Product Ratings'!$L$7),'Product Ratings'!$J$7,IF(AND(O2108&lt;='Product Ratings'!$M$8,O2108&gt;='Product Ratings'!$L$8),'Product Ratings'!$J$8,IF(O2108&gt;='Product Ratings'!$L$9,'Product Ratings'!$J$9)))))</f>
        <v>0</v>
      </c>
      <c r="U2108" s="99" t="str">
        <f t="shared" si="10"/>
        <v>#REF!</v>
      </c>
      <c r="V2108" s="138" t="str">
        <f t="shared" si="9"/>
        <v>#REF!</v>
      </c>
      <c r="W2108" s="135" t="str">
        <f t="shared" si="6"/>
        <v>#REF!</v>
      </c>
      <c r="X2108" s="90"/>
      <c r="Y2108" s="90"/>
      <c r="Z2108" s="90"/>
      <c r="AA2108" s="90"/>
      <c r="AB2108" s="90"/>
    </row>
    <row r="2109" ht="12.75" customHeight="1">
      <c r="A2109" s="87"/>
      <c r="B2109" s="90"/>
      <c r="C2109" s="90"/>
      <c r="D2109" s="126">
        <v>3.0</v>
      </c>
      <c r="E2109" s="127">
        <v>469.51</v>
      </c>
      <c r="F2109" s="123"/>
      <c r="G2109" s="129">
        <v>187.81</v>
      </c>
      <c r="H2109" s="130">
        <f t="shared" si="2"/>
        <v>0.4000127793</v>
      </c>
      <c r="I2109" s="131">
        <v>44657.0</v>
      </c>
      <c r="J2109" s="132">
        <v>44693.0</v>
      </c>
      <c r="K2109" s="123"/>
      <c r="L2109" s="90"/>
      <c r="M2109" s="133">
        <f t="shared" si="3"/>
        <v>156.5033333</v>
      </c>
      <c r="N2109" s="99"/>
      <c r="O2109" s="133">
        <f t="shared" si="5"/>
        <v>0</v>
      </c>
      <c r="P2109" s="137"/>
      <c r="Q2109" s="90"/>
      <c r="R2109" s="99" t="str">
        <f t="shared" si="8"/>
        <v>#REF!</v>
      </c>
      <c r="S2109" s="99">
        <f>IF(AND(D2109&lt;='Product Ratings'!$I$5,D2109&gt;='Product Ratings'!$H$5),'Product Ratings'!$F$5,IF(AND(D2109&lt;='Product Ratings'!$I$6,D2109&gt;='Product Ratings'!$H$6),'Product Ratings'!$F$6,IF(AND(D2109&lt;='Product Ratings'!$I$7,I2109&gt;='Product Ratings'!$H$7),'Product Ratings'!$F$7,IF(AND(D2109&lt;='Product Ratings'!$I$8,D2109&gt;='Product Ratings'!$H$8),'Product Ratings'!$F$8,IF(D2109&gt;='Product Ratings'!$H$9,'Product Ratings'!$F$9)))))</f>
        <v>1</v>
      </c>
      <c r="T2109" s="99" t="b">
        <f>IF(AND(O2109&lt;='Product Ratings'!$M$5,O2109&gt;='Product Ratings'!$L$5),'Product Ratings'!$J$5,IF(AND(O2109&lt;='Product Ratings'!$M$6,O2109&gt;='Product Ratings'!$L$6),'Product Ratings'!$J$6,IF(AND(O2109&lt;='Product Ratings'!$M$7,O2109&gt;='Product Ratings'!$L$7),'Product Ratings'!$J$7,IF(AND(O2109&lt;='Product Ratings'!$M$8,O2109&gt;='Product Ratings'!$L$8),'Product Ratings'!$J$8,IF(O2109&gt;='Product Ratings'!$L$9,'Product Ratings'!$J$9)))))</f>
        <v>0</v>
      </c>
      <c r="U2109" s="99" t="str">
        <f t="shared" si="10"/>
        <v>#REF!</v>
      </c>
      <c r="V2109" s="138" t="str">
        <f t="shared" si="9"/>
        <v>#REF!</v>
      </c>
      <c r="W2109" s="135" t="str">
        <f t="shared" si="6"/>
        <v>#REF!</v>
      </c>
      <c r="X2109" s="90"/>
      <c r="Y2109" s="90"/>
      <c r="Z2109" s="90"/>
      <c r="AA2109" s="90"/>
      <c r="AB2109" s="90"/>
    </row>
    <row r="2110" ht="12.75" customHeight="1">
      <c r="A2110" s="87"/>
      <c r="B2110" s="90"/>
      <c r="C2110" s="90"/>
      <c r="D2110" s="126">
        <v>4.0</v>
      </c>
      <c r="E2110" s="127">
        <v>43.47</v>
      </c>
      <c r="F2110" s="123"/>
      <c r="G2110" s="129">
        <v>17.39</v>
      </c>
      <c r="H2110" s="130">
        <f t="shared" si="2"/>
        <v>0.4000460087</v>
      </c>
      <c r="I2110" s="131">
        <v>44658.0</v>
      </c>
      <c r="J2110" s="132">
        <v>44694.0</v>
      </c>
      <c r="K2110" s="123"/>
      <c r="L2110" s="90"/>
      <c r="M2110" s="133">
        <f t="shared" si="3"/>
        <v>10.8675</v>
      </c>
      <c r="N2110" s="99"/>
      <c r="O2110" s="133">
        <f t="shared" si="5"/>
        <v>0</v>
      </c>
      <c r="P2110" s="137"/>
      <c r="Q2110" s="90"/>
      <c r="R2110" s="99" t="str">
        <f t="shared" si="8"/>
        <v>#REF!</v>
      </c>
      <c r="S2110" s="99">
        <f>IF(AND(D2110&lt;='Product Ratings'!$I$5,D2110&gt;='Product Ratings'!$H$5),'Product Ratings'!$F$5,IF(AND(D2110&lt;='Product Ratings'!$I$6,D2110&gt;='Product Ratings'!$H$6),'Product Ratings'!$F$6,IF(AND(D2110&lt;='Product Ratings'!$I$7,I2110&gt;='Product Ratings'!$H$7),'Product Ratings'!$F$7,IF(AND(D2110&lt;='Product Ratings'!$I$8,D2110&gt;='Product Ratings'!$H$8),'Product Ratings'!$F$8,IF(D2110&gt;='Product Ratings'!$H$9,'Product Ratings'!$F$9)))))</f>
        <v>1</v>
      </c>
      <c r="T2110" s="99" t="b">
        <f>IF(AND(O2110&lt;='Product Ratings'!$M$5,O2110&gt;='Product Ratings'!$L$5),'Product Ratings'!$J$5,IF(AND(O2110&lt;='Product Ratings'!$M$6,O2110&gt;='Product Ratings'!$L$6),'Product Ratings'!$J$6,IF(AND(O2110&lt;='Product Ratings'!$M$7,O2110&gt;='Product Ratings'!$L$7),'Product Ratings'!$J$7,IF(AND(O2110&lt;='Product Ratings'!$M$8,O2110&gt;='Product Ratings'!$L$8),'Product Ratings'!$J$8,IF(O2110&gt;='Product Ratings'!$L$9,'Product Ratings'!$J$9)))))</f>
        <v>0</v>
      </c>
      <c r="U2110" s="99" t="str">
        <f t="shared" si="10"/>
        <v>#REF!</v>
      </c>
      <c r="V2110" s="138" t="str">
        <f t="shared" si="9"/>
        <v>#REF!</v>
      </c>
      <c r="W2110" s="135" t="str">
        <f t="shared" si="6"/>
        <v>#REF!</v>
      </c>
      <c r="X2110" s="90"/>
      <c r="Y2110" s="90"/>
      <c r="Z2110" s="90"/>
      <c r="AA2110" s="90"/>
      <c r="AB2110" s="90"/>
    </row>
    <row r="2111" ht="12.75" customHeight="1">
      <c r="A2111" s="87"/>
      <c r="B2111" s="90"/>
      <c r="C2111" s="90"/>
      <c r="D2111" s="126">
        <v>5.0</v>
      </c>
      <c r="E2111" s="127">
        <v>395.65</v>
      </c>
      <c r="F2111" s="123"/>
      <c r="G2111" s="129">
        <v>158.26</v>
      </c>
      <c r="H2111" s="130">
        <f t="shared" si="2"/>
        <v>0.4</v>
      </c>
      <c r="I2111" s="131">
        <v>44659.0</v>
      </c>
      <c r="J2111" s="132">
        <v>44695.0</v>
      </c>
      <c r="K2111" s="123"/>
      <c r="L2111" s="90"/>
      <c r="M2111" s="133">
        <f t="shared" si="3"/>
        <v>79.13</v>
      </c>
      <c r="N2111" s="99"/>
      <c r="O2111" s="133">
        <f t="shared" si="5"/>
        <v>0</v>
      </c>
      <c r="P2111" s="137"/>
      <c r="Q2111" s="90"/>
      <c r="R2111" s="99" t="str">
        <f t="shared" si="8"/>
        <v>#REF!</v>
      </c>
      <c r="S2111" s="99">
        <f>IF(AND(D2111&lt;='Product Ratings'!$I$5,D2111&gt;='Product Ratings'!$H$5),'Product Ratings'!$F$5,IF(AND(D2111&lt;='Product Ratings'!$I$6,D2111&gt;='Product Ratings'!$H$6),'Product Ratings'!$F$6,IF(AND(D2111&lt;='Product Ratings'!$I$7,I2111&gt;='Product Ratings'!$H$7),'Product Ratings'!$F$7,IF(AND(D2111&lt;='Product Ratings'!$I$8,D2111&gt;='Product Ratings'!$H$8),'Product Ratings'!$F$8,IF(D2111&gt;='Product Ratings'!$H$9,'Product Ratings'!$F$9)))))</f>
        <v>1</v>
      </c>
      <c r="T2111" s="99" t="b">
        <f>IF(AND(O2111&lt;='Product Ratings'!$M$5,O2111&gt;='Product Ratings'!$L$5),'Product Ratings'!$J$5,IF(AND(O2111&lt;='Product Ratings'!$M$6,O2111&gt;='Product Ratings'!$L$6),'Product Ratings'!$J$6,IF(AND(O2111&lt;='Product Ratings'!$M$7,O2111&gt;='Product Ratings'!$L$7),'Product Ratings'!$J$7,IF(AND(O2111&lt;='Product Ratings'!$M$8,O2111&gt;='Product Ratings'!$L$8),'Product Ratings'!$J$8,IF(O2111&gt;='Product Ratings'!$L$9,'Product Ratings'!$J$9)))))</f>
        <v>0</v>
      </c>
      <c r="U2111" s="99" t="str">
        <f t="shared" si="10"/>
        <v>#REF!</v>
      </c>
      <c r="V2111" s="138" t="str">
        <f t="shared" si="9"/>
        <v>#REF!</v>
      </c>
      <c r="W2111" s="135" t="str">
        <f t="shared" si="6"/>
        <v>#REF!</v>
      </c>
      <c r="X2111" s="90"/>
      <c r="Y2111" s="90"/>
      <c r="Z2111" s="90"/>
      <c r="AA2111" s="90"/>
      <c r="AB2111" s="90"/>
    </row>
    <row r="2112" ht="12.75" customHeight="1">
      <c r="A2112" s="87"/>
      <c r="B2112" s="90"/>
      <c r="C2112" s="90"/>
      <c r="D2112" s="126">
        <v>6.0</v>
      </c>
      <c r="E2112" s="127">
        <v>391.25</v>
      </c>
      <c r="F2112" s="123"/>
      <c r="G2112" s="129">
        <v>156.49</v>
      </c>
      <c r="H2112" s="130">
        <f t="shared" si="2"/>
        <v>0.3999744409</v>
      </c>
      <c r="I2112" s="131">
        <v>44660.0</v>
      </c>
      <c r="J2112" s="132">
        <v>44696.0</v>
      </c>
      <c r="K2112" s="123"/>
      <c r="L2112" s="90"/>
      <c r="M2112" s="133">
        <f t="shared" si="3"/>
        <v>65.20833333</v>
      </c>
      <c r="N2112" s="99"/>
      <c r="O2112" s="133">
        <f t="shared" si="5"/>
        <v>0</v>
      </c>
      <c r="P2112" s="137"/>
      <c r="Q2112" s="90"/>
      <c r="R2112" s="99" t="str">
        <f t="shared" si="8"/>
        <v>#REF!</v>
      </c>
      <c r="S2112" s="99">
        <f>IF(AND(D2112&lt;='Product Ratings'!$I$5,D2112&gt;='Product Ratings'!$H$5),'Product Ratings'!$F$5,IF(AND(D2112&lt;='Product Ratings'!$I$6,D2112&gt;='Product Ratings'!$H$6),'Product Ratings'!$F$6,IF(AND(D2112&lt;='Product Ratings'!$I$7,I2112&gt;='Product Ratings'!$H$7),'Product Ratings'!$F$7,IF(AND(D2112&lt;='Product Ratings'!$I$8,D2112&gt;='Product Ratings'!$H$8),'Product Ratings'!$F$8,IF(D2112&gt;='Product Ratings'!$H$9,'Product Ratings'!$F$9)))))</f>
        <v>2</v>
      </c>
      <c r="T2112" s="99" t="b">
        <f>IF(AND(O2112&lt;='Product Ratings'!$M$5,O2112&gt;='Product Ratings'!$L$5),'Product Ratings'!$J$5,IF(AND(O2112&lt;='Product Ratings'!$M$6,O2112&gt;='Product Ratings'!$L$6),'Product Ratings'!$J$6,IF(AND(O2112&lt;='Product Ratings'!$M$7,O2112&gt;='Product Ratings'!$L$7),'Product Ratings'!$J$7,IF(AND(O2112&lt;='Product Ratings'!$M$8,O2112&gt;='Product Ratings'!$L$8),'Product Ratings'!$J$8,IF(O2112&gt;='Product Ratings'!$L$9,'Product Ratings'!$J$9)))))</f>
        <v>0</v>
      </c>
      <c r="U2112" s="99" t="str">
        <f t="shared" si="10"/>
        <v>#REF!</v>
      </c>
      <c r="V2112" s="138" t="str">
        <f t="shared" si="9"/>
        <v>#REF!</v>
      </c>
      <c r="W2112" s="135" t="str">
        <f t="shared" si="6"/>
        <v>#REF!</v>
      </c>
      <c r="X2112" s="90"/>
      <c r="Y2112" s="90"/>
      <c r="Z2112" s="90"/>
      <c r="AA2112" s="90"/>
      <c r="AB2112" s="90"/>
    </row>
    <row r="2113" ht="12.75" customHeight="1">
      <c r="A2113" s="87"/>
      <c r="B2113" s="90"/>
      <c r="C2113" s="90"/>
      <c r="D2113" s="126">
        <v>1.0</v>
      </c>
      <c r="E2113" s="127">
        <v>34.77</v>
      </c>
      <c r="F2113" s="123"/>
      <c r="G2113" s="129">
        <v>13.91</v>
      </c>
      <c r="H2113" s="130">
        <f t="shared" si="2"/>
        <v>0.4000575209</v>
      </c>
      <c r="I2113" s="131">
        <v>44661.0</v>
      </c>
      <c r="J2113" s="132">
        <v>44697.0</v>
      </c>
      <c r="K2113" s="123"/>
      <c r="L2113" s="90"/>
      <c r="M2113" s="133">
        <f t="shared" si="3"/>
        <v>34.77</v>
      </c>
      <c r="N2113" s="99"/>
      <c r="O2113" s="133">
        <f t="shared" si="5"/>
        <v>0</v>
      </c>
      <c r="P2113" s="137"/>
      <c r="Q2113" s="90"/>
      <c r="R2113" s="99" t="str">
        <f t="shared" si="8"/>
        <v>#REF!</v>
      </c>
      <c r="S2113" s="99">
        <f>IF(AND(D2113&lt;='Product Ratings'!$I$5,D2113&gt;='Product Ratings'!$H$5),'Product Ratings'!$F$5,IF(AND(D2113&lt;='Product Ratings'!$I$6,D2113&gt;='Product Ratings'!$H$6),'Product Ratings'!$F$6,IF(AND(D2113&lt;='Product Ratings'!$I$7,I2113&gt;='Product Ratings'!$H$7),'Product Ratings'!$F$7,IF(AND(D2113&lt;='Product Ratings'!$I$8,D2113&gt;='Product Ratings'!$H$8),'Product Ratings'!$F$8,IF(D2113&gt;='Product Ratings'!$H$9,'Product Ratings'!$F$9)))))</f>
        <v>1</v>
      </c>
      <c r="T2113" s="99" t="b">
        <f>IF(AND(O2113&lt;='Product Ratings'!$M$5,O2113&gt;='Product Ratings'!$L$5),'Product Ratings'!$J$5,IF(AND(O2113&lt;='Product Ratings'!$M$6,O2113&gt;='Product Ratings'!$L$6),'Product Ratings'!$J$6,IF(AND(O2113&lt;='Product Ratings'!$M$7,O2113&gt;='Product Ratings'!$L$7),'Product Ratings'!$J$7,IF(AND(O2113&lt;='Product Ratings'!$M$8,O2113&gt;='Product Ratings'!$L$8),'Product Ratings'!$J$8,IF(O2113&gt;='Product Ratings'!$L$9,'Product Ratings'!$J$9)))))</f>
        <v>0</v>
      </c>
      <c r="U2113" s="99" t="str">
        <f t="shared" si="10"/>
        <v>#REF!</v>
      </c>
      <c r="V2113" s="138" t="str">
        <f t="shared" si="9"/>
        <v>#REF!</v>
      </c>
      <c r="W2113" s="135" t="str">
        <f t="shared" si="6"/>
        <v>#REF!</v>
      </c>
      <c r="X2113" s="90"/>
      <c r="Y2113" s="90"/>
      <c r="Z2113" s="90"/>
      <c r="AA2113" s="90"/>
      <c r="AB2113" s="90"/>
    </row>
    <row r="2114" ht="12.75" customHeight="1">
      <c r="A2114" s="87"/>
      <c r="B2114" s="90"/>
      <c r="C2114" s="90"/>
      <c r="D2114" s="126">
        <v>2.0</v>
      </c>
      <c r="E2114" s="127">
        <v>304.29</v>
      </c>
      <c r="F2114" s="123"/>
      <c r="G2114" s="129">
        <v>121.72</v>
      </c>
      <c r="H2114" s="130">
        <f t="shared" si="2"/>
        <v>0.4000131454</v>
      </c>
      <c r="I2114" s="131">
        <v>44662.0</v>
      </c>
      <c r="J2114" s="132">
        <v>44698.0</v>
      </c>
      <c r="K2114" s="123"/>
      <c r="L2114" s="90"/>
      <c r="M2114" s="133">
        <f t="shared" si="3"/>
        <v>152.145</v>
      </c>
      <c r="N2114" s="99"/>
      <c r="O2114" s="133">
        <f t="shared" si="5"/>
        <v>0</v>
      </c>
      <c r="P2114" s="137"/>
      <c r="Q2114" s="90"/>
      <c r="R2114" s="99" t="str">
        <f t="shared" si="8"/>
        <v>#REF!</v>
      </c>
      <c r="S2114" s="99">
        <f>IF(AND(D2114&lt;='Product Ratings'!$I$5,D2114&gt;='Product Ratings'!$H$5),'Product Ratings'!$F$5,IF(AND(D2114&lt;='Product Ratings'!$I$6,D2114&gt;='Product Ratings'!$H$6),'Product Ratings'!$F$6,IF(AND(D2114&lt;='Product Ratings'!$I$7,I2114&gt;='Product Ratings'!$H$7),'Product Ratings'!$F$7,IF(AND(D2114&lt;='Product Ratings'!$I$8,D2114&gt;='Product Ratings'!$H$8),'Product Ratings'!$F$8,IF(D2114&gt;='Product Ratings'!$H$9,'Product Ratings'!$F$9)))))</f>
        <v>1</v>
      </c>
      <c r="T2114" s="99" t="b">
        <f>IF(AND(O2114&lt;='Product Ratings'!$M$5,O2114&gt;='Product Ratings'!$L$5),'Product Ratings'!$J$5,IF(AND(O2114&lt;='Product Ratings'!$M$6,O2114&gt;='Product Ratings'!$L$6),'Product Ratings'!$J$6,IF(AND(O2114&lt;='Product Ratings'!$M$7,O2114&gt;='Product Ratings'!$L$7),'Product Ratings'!$J$7,IF(AND(O2114&lt;='Product Ratings'!$M$8,O2114&gt;='Product Ratings'!$L$8),'Product Ratings'!$J$8,IF(O2114&gt;='Product Ratings'!$L$9,'Product Ratings'!$J$9)))))</f>
        <v>0</v>
      </c>
      <c r="U2114" s="99" t="str">
        <f t="shared" si="10"/>
        <v>#REF!</v>
      </c>
      <c r="V2114" s="138" t="str">
        <f t="shared" si="9"/>
        <v>#REF!</v>
      </c>
      <c r="W2114" s="135" t="str">
        <f t="shared" si="6"/>
        <v>#REF!</v>
      </c>
      <c r="X2114" s="90"/>
      <c r="Y2114" s="90"/>
      <c r="Z2114" s="90"/>
      <c r="AA2114" s="90"/>
      <c r="AB2114" s="90"/>
    </row>
    <row r="2115" ht="12.75" customHeight="1">
      <c r="A2115" s="87"/>
      <c r="B2115" s="90"/>
      <c r="C2115" s="90"/>
      <c r="D2115" s="126">
        <v>3.0</v>
      </c>
      <c r="E2115" s="127">
        <v>31.29</v>
      </c>
      <c r="F2115" s="123"/>
      <c r="G2115" s="129">
        <v>12.52</v>
      </c>
      <c r="H2115" s="130">
        <f t="shared" si="2"/>
        <v>0.4001278364</v>
      </c>
      <c r="I2115" s="131">
        <v>44663.0</v>
      </c>
      <c r="J2115" s="132">
        <v>44699.0</v>
      </c>
      <c r="K2115" s="123"/>
      <c r="L2115" s="90"/>
      <c r="M2115" s="133">
        <f t="shared" si="3"/>
        <v>10.43</v>
      </c>
      <c r="N2115" s="99"/>
      <c r="O2115" s="133">
        <f t="shared" si="5"/>
        <v>0</v>
      </c>
      <c r="P2115" s="137"/>
      <c r="Q2115" s="90"/>
      <c r="R2115" s="99" t="str">
        <f t="shared" si="8"/>
        <v>#REF!</v>
      </c>
      <c r="S2115" s="99">
        <f>IF(AND(D2115&lt;='Product Ratings'!$I$5,D2115&gt;='Product Ratings'!$H$5),'Product Ratings'!$F$5,IF(AND(D2115&lt;='Product Ratings'!$I$6,D2115&gt;='Product Ratings'!$H$6),'Product Ratings'!$F$6,IF(AND(D2115&lt;='Product Ratings'!$I$7,I2115&gt;='Product Ratings'!$H$7),'Product Ratings'!$F$7,IF(AND(D2115&lt;='Product Ratings'!$I$8,D2115&gt;='Product Ratings'!$H$8),'Product Ratings'!$F$8,IF(D2115&gt;='Product Ratings'!$H$9,'Product Ratings'!$F$9)))))</f>
        <v>1</v>
      </c>
      <c r="T2115" s="99" t="b">
        <f>IF(AND(O2115&lt;='Product Ratings'!$M$5,O2115&gt;='Product Ratings'!$L$5),'Product Ratings'!$J$5,IF(AND(O2115&lt;='Product Ratings'!$M$6,O2115&gt;='Product Ratings'!$L$6),'Product Ratings'!$J$6,IF(AND(O2115&lt;='Product Ratings'!$M$7,O2115&gt;='Product Ratings'!$L$7),'Product Ratings'!$J$7,IF(AND(O2115&lt;='Product Ratings'!$M$8,O2115&gt;='Product Ratings'!$L$8),'Product Ratings'!$J$8,IF(O2115&gt;='Product Ratings'!$L$9,'Product Ratings'!$J$9)))))</f>
        <v>0</v>
      </c>
      <c r="U2115" s="99" t="str">
        <f t="shared" si="10"/>
        <v>#REF!</v>
      </c>
      <c r="V2115" s="138" t="str">
        <f t="shared" si="9"/>
        <v>#REF!</v>
      </c>
      <c r="W2115" s="135" t="str">
        <f t="shared" si="6"/>
        <v>#REF!</v>
      </c>
      <c r="X2115" s="90"/>
      <c r="Y2115" s="90"/>
      <c r="Z2115" s="90"/>
      <c r="AA2115" s="90"/>
      <c r="AB2115" s="90"/>
    </row>
    <row r="2116" ht="12.75" customHeight="1">
      <c r="A2116" s="87"/>
      <c r="B2116" s="90"/>
      <c r="C2116" s="90"/>
      <c r="D2116" s="126">
        <v>4.0</v>
      </c>
      <c r="E2116" s="127">
        <v>30.43</v>
      </c>
      <c r="F2116" s="123"/>
      <c r="G2116" s="129">
        <v>12.17</v>
      </c>
      <c r="H2116" s="130">
        <f t="shared" si="2"/>
        <v>0.3999342754</v>
      </c>
      <c r="I2116" s="131">
        <v>44664.0</v>
      </c>
      <c r="J2116" s="132">
        <v>44700.0</v>
      </c>
      <c r="K2116" s="123"/>
      <c r="L2116" s="90"/>
      <c r="M2116" s="133">
        <f t="shared" si="3"/>
        <v>7.6075</v>
      </c>
      <c r="N2116" s="99"/>
      <c r="O2116" s="133">
        <f t="shared" si="5"/>
        <v>0</v>
      </c>
      <c r="P2116" s="137"/>
      <c r="Q2116" s="90"/>
      <c r="R2116" s="99" t="str">
        <f t="shared" si="8"/>
        <v>#REF!</v>
      </c>
      <c r="S2116" s="99">
        <f>IF(AND(D2116&lt;='Product Ratings'!$I$5,D2116&gt;='Product Ratings'!$H$5),'Product Ratings'!$F$5,IF(AND(D2116&lt;='Product Ratings'!$I$6,D2116&gt;='Product Ratings'!$H$6),'Product Ratings'!$F$6,IF(AND(D2116&lt;='Product Ratings'!$I$7,I2116&gt;='Product Ratings'!$H$7),'Product Ratings'!$F$7,IF(AND(D2116&lt;='Product Ratings'!$I$8,D2116&gt;='Product Ratings'!$H$8),'Product Ratings'!$F$8,IF(D2116&gt;='Product Ratings'!$H$9,'Product Ratings'!$F$9)))))</f>
        <v>1</v>
      </c>
      <c r="T2116" s="99" t="b">
        <f>IF(AND(O2116&lt;='Product Ratings'!$M$5,O2116&gt;='Product Ratings'!$L$5),'Product Ratings'!$J$5,IF(AND(O2116&lt;='Product Ratings'!$M$6,O2116&gt;='Product Ratings'!$L$6),'Product Ratings'!$J$6,IF(AND(O2116&lt;='Product Ratings'!$M$7,O2116&gt;='Product Ratings'!$L$7),'Product Ratings'!$J$7,IF(AND(O2116&lt;='Product Ratings'!$M$8,O2116&gt;='Product Ratings'!$L$8),'Product Ratings'!$J$8,IF(O2116&gt;='Product Ratings'!$L$9,'Product Ratings'!$J$9)))))</f>
        <v>0</v>
      </c>
      <c r="U2116" s="99" t="str">
        <f t="shared" si="10"/>
        <v>#REF!</v>
      </c>
      <c r="V2116" s="138" t="str">
        <f t="shared" si="9"/>
        <v>#REF!</v>
      </c>
      <c r="W2116" s="135" t="str">
        <f t="shared" si="6"/>
        <v>#REF!</v>
      </c>
      <c r="X2116" s="90"/>
      <c r="Y2116" s="90"/>
      <c r="Z2116" s="90"/>
      <c r="AA2116" s="90"/>
      <c r="AB2116" s="90"/>
    </row>
    <row r="2117" ht="12.75" customHeight="1">
      <c r="A2117" s="87"/>
      <c r="B2117" s="90"/>
      <c r="C2117" s="90"/>
      <c r="D2117" s="126">
        <v>5.0</v>
      </c>
      <c r="E2117" s="127">
        <v>286.86</v>
      </c>
      <c r="F2117" s="123"/>
      <c r="G2117" s="129">
        <v>114.74</v>
      </c>
      <c r="H2117" s="130">
        <f t="shared" si="2"/>
        <v>0.3999860559</v>
      </c>
      <c r="I2117" s="131">
        <v>44665.0</v>
      </c>
      <c r="J2117" s="132">
        <v>44701.0</v>
      </c>
      <c r="K2117" s="123"/>
      <c r="L2117" s="90"/>
      <c r="M2117" s="133">
        <f t="shared" si="3"/>
        <v>57.372</v>
      </c>
      <c r="N2117" s="99"/>
      <c r="O2117" s="133">
        <f t="shared" si="5"/>
        <v>0</v>
      </c>
      <c r="P2117" s="137"/>
      <c r="Q2117" s="90"/>
      <c r="R2117" s="99" t="str">
        <f t="shared" si="8"/>
        <v>#REF!</v>
      </c>
      <c r="S2117" s="99">
        <f>IF(AND(D2117&lt;='Product Ratings'!$I$5,D2117&gt;='Product Ratings'!$H$5),'Product Ratings'!$F$5,IF(AND(D2117&lt;='Product Ratings'!$I$6,D2117&gt;='Product Ratings'!$H$6),'Product Ratings'!$F$6,IF(AND(D2117&lt;='Product Ratings'!$I$7,I2117&gt;='Product Ratings'!$H$7),'Product Ratings'!$F$7,IF(AND(D2117&lt;='Product Ratings'!$I$8,D2117&gt;='Product Ratings'!$H$8),'Product Ratings'!$F$8,IF(D2117&gt;='Product Ratings'!$H$9,'Product Ratings'!$F$9)))))</f>
        <v>1</v>
      </c>
      <c r="T2117" s="99" t="b">
        <f>IF(AND(O2117&lt;='Product Ratings'!$M$5,O2117&gt;='Product Ratings'!$L$5),'Product Ratings'!$J$5,IF(AND(O2117&lt;='Product Ratings'!$M$6,O2117&gt;='Product Ratings'!$L$6),'Product Ratings'!$J$6,IF(AND(O2117&lt;='Product Ratings'!$M$7,O2117&gt;='Product Ratings'!$L$7),'Product Ratings'!$J$7,IF(AND(O2117&lt;='Product Ratings'!$M$8,O2117&gt;='Product Ratings'!$L$8),'Product Ratings'!$J$8,IF(O2117&gt;='Product Ratings'!$L$9,'Product Ratings'!$J$9)))))</f>
        <v>0</v>
      </c>
      <c r="U2117" s="99" t="str">
        <f t="shared" si="10"/>
        <v>#REF!</v>
      </c>
      <c r="V2117" s="138" t="str">
        <f t="shared" si="9"/>
        <v>#REF!</v>
      </c>
      <c r="W2117" s="135" t="str">
        <f t="shared" si="6"/>
        <v>#REF!</v>
      </c>
      <c r="X2117" s="90"/>
      <c r="Y2117" s="90"/>
      <c r="Z2117" s="90"/>
      <c r="AA2117" s="90"/>
      <c r="AB2117" s="90"/>
    </row>
    <row r="2118" ht="12.75" customHeight="1">
      <c r="A2118" s="87"/>
      <c r="B2118" s="90"/>
      <c r="C2118" s="90"/>
      <c r="D2118" s="126">
        <v>6.0</v>
      </c>
      <c r="E2118" s="127">
        <v>260.83</v>
      </c>
      <c r="F2118" s="123"/>
      <c r="G2118" s="129">
        <v>104.33</v>
      </c>
      <c r="H2118" s="130">
        <f t="shared" si="2"/>
        <v>0.3999923322</v>
      </c>
      <c r="I2118" s="131">
        <v>44666.0</v>
      </c>
      <c r="J2118" s="132">
        <v>44702.0</v>
      </c>
      <c r="K2118" s="123"/>
      <c r="L2118" s="90"/>
      <c r="M2118" s="133">
        <f t="shared" si="3"/>
        <v>43.47166667</v>
      </c>
      <c r="N2118" s="99"/>
      <c r="O2118" s="133">
        <f t="shared" si="5"/>
        <v>0</v>
      </c>
      <c r="P2118" s="137"/>
      <c r="Q2118" s="90"/>
      <c r="R2118" s="99" t="str">
        <f t="shared" si="8"/>
        <v>#REF!</v>
      </c>
      <c r="S2118" s="99">
        <f>IF(AND(D2118&lt;='Product Ratings'!$I$5,D2118&gt;='Product Ratings'!$H$5),'Product Ratings'!$F$5,IF(AND(D2118&lt;='Product Ratings'!$I$6,D2118&gt;='Product Ratings'!$H$6),'Product Ratings'!$F$6,IF(AND(D2118&lt;='Product Ratings'!$I$7,I2118&gt;='Product Ratings'!$H$7),'Product Ratings'!$F$7,IF(AND(D2118&lt;='Product Ratings'!$I$8,D2118&gt;='Product Ratings'!$H$8),'Product Ratings'!$F$8,IF(D2118&gt;='Product Ratings'!$H$9,'Product Ratings'!$F$9)))))</f>
        <v>2</v>
      </c>
      <c r="T2118" s="99" t="b">
        <f>IF(AND(O2118&lt;='Product Ratings'!$M$5,O2118&gt;='Product Ratings'!$L$5),'Product Ratings'!$J$5,IF(AND(O2118&lt;='Product Ratings'!$M$6,O2118&gt;='Product Ratings'!$L$6),'Product Ratings'!$J$6,IF(AND(O2118&lt;='Product Ratings'!$M$7,O2118&gt;='Product Ratings'!$L$7),'Product Ratings'!$J$7,IF(AND(O2118&lt;='Product Ratings'!$M$8,O2118&gt;='Product Ratings'!$L$8),'Product Ratings'!$J$8,IF(O2118&gt;='Product Ratings'!$L$9,'Product Ratings'!$J$9)))))</f>
        <v>0</v>
      </c>
      <c r="U2118" s="99" t="str">
        <f t="shared" si="10"/>
        <v>#REF!</v>
      </c>
      <c r="V2118" s="138" t="str">
        <f t="shared" si="9"/>
        <v>#REF!</v>
      </c>
      <c r="W2118" s="135" t="str">
        <f t="shared" si="6"/>
        <v>#REF!</v>
      </c>
      <c r="X2118" s="90"/>
      <c r="Y2118" s="90"/>
      <c r="Z2118" s="90"/>
      <c r="AA2118" s="90"/>
      <c r="AB2118" s="90"/>
    </row>
    <row r="2119" ht="12.75" customHeight="1">
      <c r="A2119" s="87"/>
      <c r="B2119" s="90"/>
      <c r="C2119" s="90"/>
      <c r="D2119" s="126">
        <v>1.0</v>
      </c>
      <c r="E2119" s="127">
        <v>29.98</v>
      </c>
      <c r="F2119" s="123"/>
      <c r="G2119" s="129">
        <v>1.46</v>
      </c>
      <c r="H2119" s="130">
        <f t="shared" si="2"/>
        <v>0.04869913276</v>
      </c>
      <c r="I2119" s="131">
        <v>44667.0</v>
      </c>
      <c r="J2119" s="132">
        <v>44703.0</v>
      </c>
      <c r="K2119" s="123"/>
      <c r="L2119" s="90"/>
      <c r="M2119" s="133">
        <f t="shared" si="3"/>
        <v>29.98</v>
      </c>
      <c r="N2119" s="99"/>
      <c r="O2119" s="133">
        <f t="shared" si="5"/>
        <v>0</v>
      </c>
      <c r="P2119" s="137"/>
      <c r="Q2119" s="90"/>
      <c r="R2119" s="99" t="str">
        <f t="shared" si="8"/>
        <v>#REF!</v>
      </c>
      <c r="S2119" s="99">
        <f>IF(AND(D2119&lt;='Product Ratings'!$I$5,D2119&gt;='Product Ratings'!$H$5),'Product Ratings'!$F$5,IF(AND(D2119&lt;='Product Ratings'!$I$6,D2119&gt;='Product Ratings'!$H$6),'Product Ratings'!$F$6,IF(AND(D2119&lt;='Product Ratings'!$I$7,I2119&gt;='Product Ratings'!$H$7),'Product Ratings'!$F$7,IF(AND(D2119&lt;='Product Ratings'!$I$8,D2119&gt;='Product Ratings'!$H$8),'Product Ratings'!$F$8,IF(D2119&gt;='Product Ratings'!$H$9,'Product Ratings'!$F$9)))))</f>
        <v>1</v>
      </c>
      <c r="T2119" s="99" t="b">
        <f>IF(AND(O2119&lt;='Product Ratings'!$M$5,O2119&gt;='Product Ratings'!$L$5),'Product Ratings'!$J$5,IF(AND(O2119&lt;='Product Ratings'!$M$6,O2119&gt;='Product Ratings'!$L$6),'Product Ratings'!$J$6,IF(AND(O2119&lt;='Product Ratings'!$M$7,O2119&gt;='Product Ratings'!$L$7),'Product Ratings'!$J$7,IF(AND(O2119&lt;='Product Ratings'!$M$8,O2119&gt;='Product Ratings'!$L$8),'Product Ratings'!$J$8,IF(O2119&gt;='Product Ratings'!$L$9,'Product Ratings'!$J$9)))))</f>
        <v>0</v>
      </c>
      <c r="U2119" s="99" t="str">
        <f t="shared" si="10"/>
        <v>#REF!</v>
      </c>
      <c r="V2119" s="138" t="str">
        <f t="shared" si="9"/>
        <v>#REF!</v>
      </c>
      <c r="W2119" s="135" t="str">
        <f t="shared" si="6"/>
        <v>#REF!</v>
      </c>
      <c r="X2119" s="90"/>
      <c r="Y2119" s="90"/>
      <c r="Z2119" s="90"/>
      <c r="AA2119" s="90"/>
      <c r="AB2119" s="90"/>
    </row>
    <row r="2120" ht="12.75" customHeight="1">
      <c r="A2120" s="87"/>
      <c r="B2120" s="90"/>
      <c r="C2120" s="90"/>
      <c r="D2120" s="126">
        <v>2.0</v>
      </c>
      <c r="E2120" s="127">
        <v>52.45</v>
      </c>
      <c r="F2120" s="123"/>
      <c r="G2120" s="129">
        <v>2.45</v>
      </c>
      <c r="H2120" s="130">
        <f t="shared" si="2"/>
        <v>0.04671115348</v>
      </c>
      <c r="I2120" s="131">
        <v>44668.0</v>
      </c>
      <c r="J2120" s="132">
        <v>44704.0</v>
      </c>
      <c r="K2120" s="123"/>
      <c r="L2120" s="90"/>
      <c r="M2120" s="133">
        <f t="shared" si="3"/>
        <v>26.225</v>
      </c>
      <c r="N2120" s="99"/>
      <c r="O2120" s="133">
        <f t="shared" si="5"/>
        <v>0</v>
      </c>
      <c r="P2120" s="137"/>
      <c r="Q2120" s="90"/>
      <c r="R2120" s="99" t="str">
        <f t="shared" si="8"/>
        <v>#REF!</v>
      </c>
      <c r="S2120" s="99">
        <f>IF(AND(D2120&lt;='Product Ratings'!$I$5,D2120&gt;='Product Ratings'!$H$5),'Product Ratings'!$F$5,IF(AND(D2120&lt;='Product Ratings'!$I$6,D2120&gt;='Product Ratings'!$H$6),'Product Ratings'!$F$6,IF(AND(D2120&lt;='Product Ratings'!$I$7,I2120&gt;='Product Ratings'!$H$7),'Product Ratings'!$F$7,IF(AND(D2120&lt;='Product Ratings'!$I$8,D2120&gt;='Product Ratings'!$H$8),'Product Ratings'!$F$8,IF(D2120&gt;='Product Ratings'!$H$9,'Product Ratings'!$F$9)))))</f>
        <v>1</v>
      </c>
      <c r="T2120" s="99" t="b">
        <f>IF(AND(O2120&lt;='Product Ratings'!$M$5,O2120&gt;='Product Ratings'!$L$5),'Product Ratings'!$J$5,IF(AND(O2120&lt;='Product Ratings'!$M$6,O2120&gt;='Product Ratings'!$L$6),'Product Ratings'!$J$6,IF(AND(O2120&lt;='Product Ratings'!$M$7,O2120&gt;='Product Ratings'!$L$7),'Product Ratings'!$J$7,IF(AND(O2120&lt;='Product Ratings'!$M$8,O2120&gt;='Product Ratings'!$L$8),'Product Ratings'!$J$8,IF(O2120&gt;='Product Ratings'!$L$9,'Product Ratings'!$J$9)))))</f>
        <v>0</v>
      </c>
      <c r="U2120" s="99" t="str">
        <f t="shared" si="10"/>
        <v>#REF!</v>
      </c>
      <c r="V2120" s="138" t="str">
        <f t="shared" si="9"/>
        <v>#REF!</v>
      </c>
      <c r="W2120" s="135" t="str">
        <f t="shared" si="6"/>
        <v>#REF!</v>
      </c>
      <c r="X2120" s="90"/>
      <c r="Y2120" s="90"/>
      <c r="Z2120" s="90"/>
      <c r="AA2120" s="90"/>
      <c r="AB2120" s="90"/>
    </row>
    <row r="2121" ht="12.75" customHeight="1">
      <c r="A2121" s="87"/>
      <c r="B2121" s="90"/>
      <c r="C2121" s="90"/>
      <c r="D2121" s="126">
        <v>3.0</v>
      </c>
      <c r="E2121" s="127">
        <v>172.61</v>
      </c>
      <c r="F2121" s="123"/>
      <c r="G2121" s="129">
        <v>69.02</v>
      </c>
      <c r="H2121" s="130">
        <f t="shared" si="2"/>
        <v>0.3998609582</v>
      </c>
      <c r="I2121" s="131">
        <v>44669.0</v>
      </c>
      <c r="J2121" s="132">
        <v>44705.0</v>
      </c>
      <c r="K2121" s="123"/>
      <c r="L2121" s="90"/>
      <c r="M2121" s="133">
        <f t="shared" si="3"/>
        <v>57.53666667</v>
      </c>
      <c r="N2121" s="99"/>
      <c r="O2121" s="133">
        <f t="shared" si="5"/>
        <v>0</v>
      </c>
      <c r="P2121" s="137"/>
      <c r="Q2121" s="90"/>
      <c r="R2121" s="99" t="str">
        <f t="shared" si="8"/>
        <v>#REF!</v>
      </c>
      <c r="S2121" s="99">
        <f>IF(AND(D2121&lt;='Product Ratings'!$I$5,D2121&gt;='Product Ratings'!$H$5),'Product Ratings'!$F$5,IF(AND(D2121&lt;='Product Ratings'!$I$6,D2121&gt;='Product Ratings'!$H$6),'Product Ratings'!$F$6,IF(AND(D2121&lt;='Product Ratings'!$I$7,I2121&gt;='Product Ratings'!$H$7),'Product Ratings'!$F$7,IF(AND(D2121&lt;='Product Ratings'!$I$8,D2121&gt;='Product Ratings'!$H$8),'Product Ratings'!$F$8,IF(D2121&gt;='Product Ratings'!$H$9,'Product Ratings'!$F$9)))))</f>
        <v>1</v>
      </c>
      <c r="T2121" s="99" t="b">
        <f>IF(AND(O2121&lt;='Product Ratings'!$M$5,O2121&gt;='Product Ratings'!$L$5),'Product Ratings'!$J$5,IF(AND(O2121&lt;='Product Ratings'!$M$6,O2121&gt;='Product Ratings'!$L$6),'Product Ratings'!$J$6,IF(AND(O2121&lt;='Product Ratings'!$M$7,O2121&gt;='Product Ratings'!$L$7),'Product Ratings'!$J$7,IF(AND(O2121&lt;='Product Ratings'!$M$8,O2121&gt;='Product Ratings'!$L$8),'Product Ratings'!$J$8,IF(O2121&gt;='Product Ratings'!$L$9,'Product Ratings'!$J$9)))))</f>
        <v>0</v>
      </c>
      <c r="U2121" s="99" t="str">
        <f t="shared" si="10"/>
        <v>#REF!</v>
      </c>
      <c r="V2121" s="138" t="str">
        <f t="shared" si="9"/>
        <v>#REF!</v>
      </c>
      <c r="W2121" s="135" t="str">
        <f t="shared" si="6"/>
        <v>#REF!</v>
      </c>
      <c r="X2121" s="90"/>
      <c r="Y2121" s="90"/>
      <c r="Z2121" s="90"/>
      <c r="AA2121" s="90"/>
      <c r="AB2121" s="90"/>
    </row>
    <row r="2122" ht="12.75" customHeight="1">
      <c r="A2122" s="87"/>
      <c r="B2122" s="90"/>
      <c r="C2122" s="90"/>
      <c r="D2122" s="126">
        <v>4.0</v>
      </c>
      <c r="E2122" s="127">
        <v>78.22</v>
      </c>
      <c r="F2122" s="123"/>
      <c r="G2122" s="129">
        <v>31.27</v>
      </c>
      <c r="H2122" s="130">
        <f t="shared" si="2"/>
        <v>0.3997698798</v>
      </c>
      <c r="I2122" s="131">
        <v>44670.0</v>
      </c>
      <c r="J2122" s="132">
        <v>44706.0</v>
      </c>
      <c r="K2122" s="123"/>
      <c r="L2122" s="90"/>
      <c r="M2122" s="133">
        <f t="shared" si="3"/>
        <v>19.555</v>
      </c>
      <c r="N2122" s="99"/>
      <c r="O2122" s="133">
        <f t="shared" si="5"/>
        <v>0</v>
      </c>
      <c r="P2122" s="137"/>
      <c r="Q2122" s="90"/>
      <c r="R2122" s="99" t="str">
        <f t="shared" si="8"/>
        <v>#REF!</v>
      </c>
      <c r="S2122" s="99">
        <f>IF(AND(D2122&lt;='Product Ratings'!$I$5,D2122&gt;='Product Ratings'!$H$5),'Product Ratings'!$F$5,IF(AND(D2122&lt;='Product Ratings'!$I$6,D2122&gt;='Product Ratings'!$H$6),'Product Ratings'!$F$6,IF(AND(D2122&lt;='Product Ratings'!$I$7,I2122&gt;='Product Ratings'!$H$7),'Product Ratings'!$F$7,IF(AND(D2122&lt;='Product Ratings'!$I$8,D2122&gt;='Product Ratings'!$H$8),'Product Ratings'!$F$8,IF(D2122&gt;='Product Ratings'!$H$9,'Product Ratings'!$F$9)))))</f>
        <v>1</v>
      </c>
      <c r="T2122" s="99" t="b">
        <f>IF(AND(O2122&lt;='Product Ratings'!$M$5,O2122&gt;='Product Ratings'!$L$5),'Product Ratings'!$J$5,IF(AND(O2122&lt;='Product Ratings'!$M$6,O2122&gt;='Product Ratings'!$L$6),'Product Ratings'!$J$6,IF(AND(O2122&lt;='Product Ratings'!$M$7,O2122&gt;='Product Ratings'!$L$7),'Product Ratings'!$J$7,IF(AND(O2122&lt;='Product Ratings'!$M$8,O2122&gt;='Product Ratings'!$L$8),'Product Ratings'!$J$8,IF(O2122&gt;='Product Ratings'!$L$9,'Product Ratings'!$J$9)))))</f>
        <v>0</v>
      </c>
      <c r="U2122" s="99" t="str">
        <f t="shared" si="10"/>
        <v>#REF!</v>
      </c>
      <c r="V2122" s="138" t="str">
        <f t="shared" si="9"/>
        <v>#REF!</v>
      </c>
      <c r="W2122" s="135" t="str">
        <f t="shared" si="6"/>
        <v>#REF!</v>
      </c>
      <c r="X2122" s="90"/>
      <c r="Y2122" s="90"/>
      <c r="Z2122" s="90"/>
      <c r="AA2122" s="90"/>
      <c r="AB2122" s="90"/>
    </row>
    <row r="2123" ht="12.75" customHeight="1">
      <c r="A2123" s="87"/>
      <c r="B2123" s="90"/>
      <c r="C2123" s="90"/>
      <c r="D2123" s="126">
        <v>5.0</v>
      </c>
      <c r="E2123" s="127">
        <v>4688.69</v>
      </c>
      <c r="F2123" s="123"/>
      <c r="G2123" s="129">
        <v>1859.89</v>
      </c>
      <c r="H2123" s="130">
        <f t="shared" si="2"/>
        <v>0.3966758306</v>
      </c>
      <c r="I2123" s="131">
        <v>44671.0</v>
      </c>
      <c r="J2123" s="132">
        <v>44707.0</v>
      </c>
      <c r="K2123" s="123"/>
      <c r="L2123" s="90"/>
      <c r="M2123" s="133">
        <f t="shared" si="3"/>
        <v>937.738</v>
      </c>
      <c r="N2123" s="99"/>
      <c r="O2123" s="133">
        <f t="shared" si="5"/>
        <v>0</v>
      </c>
      <c r="P2123" s="137"/>
      <c r="Q2123" s="90"/>
      <c r="R2123" s="99" t="str">
        <f t="shared" si="8"/>
        <v>#REF!</v>
      </c>
      <c r="S2123" s="99">
        <f>IF(AND(D2123&lt;='Product Ratings'!$I$5,D2123&gt;='Product Ratings'!$H$5),'Product Ratings'!$F$5,IF(AND(D2123&lt;='Product Ratings'!$I$6,D2123&gt;='Product Ratings'!$H$6),'Product Ratings'!$F$6,IF(AND(D2123&lt;='Product Ratings'!$I$7,I2123&gt;='Product Ratings'!$H$7),'Product Ratings'!$F$7,IF(AND(D2123&lt;='Product Ratings'!$I$8,D2123&gt;='Product Ratings'!$H$8),'Product Ratings'!$F$8,IF(D2123&gt;='Product Ratings'!$H$9,'Product Ratings'!$F$9)))))</f>
        <v>1</v>
      </c>
      <c r="T2123" s="99" t="b">
        <f>IF(AND(O2123&lt;='Product Ratings'!$M$5,O2123&gt;='Product Ratings'!$L$5),'Product Ratings'!$J$5,IF(AND(O2123&lt;='Product Ratings'!$M$6,O2123&gt;='Product Ratings'!$L$6),'Product Ratings'!$J$6,IF(AND(O2123&lt;='Product Ratings'!$M$7,O2123&gt;='Product Ratings'!$L$7),'Product Ratings'!$J$7,IF(AND(O2123&lt;='Product Ratings'!$M$8,O2123&gt;='Product Ratings'!$L$8),'Product Ratings'!$J$8,IF(O2123&gt;='Product Ratings'!$L$9,'Product Ratings'!$J$9)))))</f>
        <v>0</v>
      </c>
      <c r="U2123" s="99" t="str">
        <f t="shared" si="10"/>
        <v>#REF!</v>
      </c>
      <c r="V2123" s="138" t="str">
        <f t="shared" si="9"/>
        <v>#REF!</v>
      </c>
      <c r="W2123" s="135" t="str">
        <f t="shared" si="6"/>
        <v>#REF!</v>
      </c>
      <c r="X2123" s="90"/>
      <c r="Y2123" s="90"/>
      <c r="Z2123" s="90"/>
      <c r="AA2123" s="90"/>
      <c r="AB2123" s="90"/>
    </row>
    <row r="2124" ht="12.75" customHeight="1">
      <c r="A2124" s="87"/>
      <c r="B2124" s="90"/>
      <c r="C2124" s="90"/>
      <c r="D2124" s="126">
        <v>6.0</v>
      </c>
      <c r="E2124" s="127">
        <v>260.87</v>
      </c>
      <c r="F2124" s="123"/>
      <c r="G2124" s="129">
        <v>103.4</v>
      </c>
      <c r="H2124" s="130">
        <f t="shared" si="2"/>
        <v>0.3963660061</v>
      </c>
      <c r="I2124" s="131">
        <v>44672.0</v>
      </c>
      <c r="J2124" s="132">
        <v>44708.0</v>
      </c>
      <c r="K2124" s="123"/>
      <c r="L2124" s="90"/>
      <c r="M2124" s="133">
        <f t="shared" si="3"/>
        <v>43.47833333</v>
      </c>
      <c r="N2124" s="99"/>
      <c r="O2124" s="133">
        <f t="shared" si="5"/>
        <v>0</v>
      </c>
      <c r="P2124" s="137"/>
      <c r="Q2124" s="90"/>
      <c r="R2124" s="99" t="str">
        <f t="shared" si="8"/>
        <v>#REF!</v>
      </c>
      <c r="S2124" s="99">
        <f>IF(AND(D2124&lt;='Product Ratings'!$I$5,D2124&gt;='Product Ratings'!$H$5),'Product Ratings'!$F$5,IF(AND(D2124&lt;='Product Ratings'!$I$6,D2124&gt;='Product Ratings'!$H$6),'Product Ratings'!$F$6,IF(AND(D2124&lt;='Product Ratings'!$I$7,I2124&gt;='Product Ratings'!$H$7),'Product Ratings'!$F$7,IF(AND(D2124&lt;='Product Ratings'!$I$8,D2124&gt;='Product Ratings'!$H$8),'Product Ratings'!$F$8,IF(D2124&gt;='Product Ratings'!$H$9,'Product Ratings'!$F$9)))))</f>
        <v>2</v>
      </c>
      <c r="T2124" s="99" t="b">
        <f>IF(AND(O2124&lt;='Product Ratings'!$M$5,O2124&gt;='Product Ratings'!$L$5),'Product Ratings'!$J$5,IF(AND(O2124&lt;='Product Ratings'!$M$6,O2124&gt;='Product Ratings'!$L$6),'Product Ratings'!$J$6,IF(AND(O2124&lt;='Product Ratings'!$M$7,O2124&gt;='Product Ratings'!$L$7),'Product Ratings'!$J$7,IF(AND(O2124&lt;='Product Ratings'!$M$8,O2124&gt;='Product Ratings'!$L$8),'Product Ratings'!$J$8,IF(O2124&gt;='Product Ratings'!$L$9,'Product Ratings'!$J$9)))))</f>
        <v>0</v>
      </c>
      <c r="U2124" s="99" t="str">
        <f t="shared" si="10"/>
        <v>#REF!</v>
      </c>
      <c r="V2124" s="138" t="str">
        <f t="shared" si="9"/>
        <v>#REF!</v>
      </c>
      <c r="W2124" s="135" t="str">
        <f t="shared" si="6"/>
        <v>#REF!</v>
      </c>
      <c r="X2124" s="90"/>
      <c r="Y2124" s="90"/>
      <c r="Z2124" s="90"/>
      <c r="AA2124" s="90"/>
      <c r="AB2124" s="90"/>
    </row>
    <row r="2125" ht="12.75" customHeight="1">
      <c r="A2125" s="87"/>
      <c r="B2125" s="90"/>
      <c r="C2125" s="90"/>
      <c r="D2125" s="126">
        <v>1.0</v>
      </c>
      <c r="E2125" s="127">
        <v>103.83</v>
      </c>
      <c r="F2125" s="123"/>
      <c r="G2125" s="129">
        <v>41.11</v>
      </c>
      <c r="H2125" s="130">
        <f t="shared" si="2"/>
        <v>0.3959356641</v>
      </c>
      <c r="I2125" s="131">
        <v>44673.0</v>
      </c>
      <c r="J2125" s="132">
        <v>44709.0</v>
      </c>
      <c r="K2125" s="123"/>
      <c r="L2125" s="90"/>
      <c r="M2125" s="133">
        <f t="shared" si="3"/>
        <v>103.83</v>
      </c>
      <c r="N2125" s="99"/>
      <c r="O2125" s="133">
        <f t="shared" si="5"/>
        <v>0</v>
      </c>
      <c r="P2125" s="137"/>
      <c r="Q2125" s="90"/>
      <c r="R2125" s="99" t="str">
        <f t="shared" si="8"/>
        <v>#REF!</v>
      </c>
      <c r="S2125" s="99">
        <f>IF(AND(D2125&lt;='Product Ratings'!$I$5,D2125&gt;='Product Ratings'!$H$5),'Product Ratings'!$F$5,IF(AND(D2125&lt;='Product Ratings'!$I$6,D2125&gt;='Product Ratings'!$H$6),'Product Ratings'!$F$6,IF(AND(D2125&lt;='Product Ratings'!$I$7,I2125&gt;='Product Ratings'!$H$7),'Product Ratings'!$F$7,IF(AND(D2125&lt;='Product Ratings'!$I$8,D2125&gt;='Product Ratings'!$H$8),'Product Ratings'!$F$8,IF(D2125&gt;='Product Ratings'!$H$9,'Product Ratings'!$F$9)))))</f>
        <v>1</v>
      </c>
      <c r="T2125" s="99" t="b">
        <f>IF(AND(O2125&lt;='Product Ratings'!$M$5,O2125&gt;='Product Ratings'!$L$5),'Product Ratings'!$J$5,IF(AND(O2125&lt;='Product Ratings'!$M$6,O2125&gt;='Product Ratings'!$L$6),'Product Ratings'!$J$6,IF(AND(O2125&lt;='Product Ratings'!$M$7,O2125&gt;='Product Ratings'!$L$7),'Product Ratings'!$J$7,IF(AND(O2125&lt;='Product Ratings'!$M$8,O2125&gt;='Product Ratings'!$L$8),'Product Ratings'!$J$8,IF(O2125&gt;='Product Ratings'!$L$9,'Product Ratings'!$J$9)))))</f>
        <v>0</v>
      </c>
      <c r="U2125" s="99" t="str">
        <f t="shared" si="10"/>
        <v>#REF!</v>
      </c>
      <c r="V2125" s="138" t="str">
        <f t="shared" si="9"/>
        <v>#REF!</v>
      </c>
      <c r="W2125" s="135" t="str">
        <f t="shared" si="6"/>
        <v>#REF!</v>
      </c>
      <c r="X2125" s="90"/>
      <c r="Y2125" s="90"/>
      <c r="Z2125" s="90"/>
      <c r="AA2125" s="90"/>
      <c r="AB2125" s="90"/>
    </row>
    <row r="2126" ht="12.75" customHeight="1">
      <c r="A2126" s="87"/>
      <c r="B2126" s="90"/>
      <c r="C2126" s="90"/>
      <c r="D2126" s="126">
        <v>2.0</v>
      </c>
      <c r="E2126" s="127">
        <v>236.52</v>
      </c>
      <c r="F2126" s="123"/>
      <c r="G2126" s="129">
        <v>93.5</v>
      </c>
      <c r="H2126" s="130">
        <f t="shared" si="2"/>
        <v>0.3953154067</v>
      </c>
      <c r="I2126" s="131">
        <v>44674.0</v>
      </c>
      <c r="J2126" s="132">
        <v>44710.0</v>
      </c>
      <c r="K2126" s="123"/>
      <c r="L2126" s="90"/>
      <c r="M2126" s="133">
        <f t="shared" si="3"/>
        <v>118.26</v>
      </c>
      <c r="N2126" s="99"/>
      <c r="O2126" s="133">
        <f t="shared" si="5"/>
        <v>0</v>
      </c>
      <c r="P2126" s="137"/>
      <c r="Q2126" s="90"/>
      <c r="R2126" s="99" t="str">
        <f t="shared" si="8"/>
        <v>#REF!</v>
      </c>
      <c r="S2126" s="99">
        <f>IF(AND(D2126&lt;='Product Ratings'!$I$5,D2126&gt;='Product Ratings'!$H$5),'Product Ratings'!$F$5,IF(AND(D2126&lt;='Product Ratings'!$I$6,D2126&gt;='Product Ratings'!$H$6),'Product Ratings'!$F$6,IF(AND(D2126&lt;='Product Ratings'!$I$7,I2126&gt;='Product Ratings'!$H$7),'Product Ratings'!$F$7,IF(AND(D2126&lt;='Product Ratings'!$I$8,D2126&gt;='Product Ratings'!$H$8),'Product Ratings'!$F$8,IF(D2126&gt;='Product Ratings'!$H$9,'Product Ratings'!$F$9)))))</f>
        <v>1</v>
      </c>
      <c r="T2126" s="99" t="b">
        <f>IF(AND(O2126&lt;='Product Ratings'!$M$5,O2126&gt;='Product Ratings'!$L$5),'Product Ratings'!$J$5,IF(AND(O2126&lt;='Product Ratings'!$M$6,O2126&gt;='Product Ratings'!$L$6),'Product Ratings'!$J$6,IF(AND(O2126&lt;='Product Ratings'!$M$7,O2126&gt;='Product Ratings'!$L$7),'Product Ratings'!$J$7,IF(AND(O2126&lt;='Product Ratings'!$M$8,O2126&gt;='Product Ratings'!$L$8),'Product Ratings'!$J$8,IF(O2126&gt;='Product Ratings'!$L$9,'Product Ratings'!$J$9)))))</f>
        <v>0</v>
      </c>
      <c r="U2126" s="99" t="str">
        <f t="shared" si="10"/>
        <v>#REF!</v>
      </c>
      <c r="V2126" s="138" t="str">
        <f t="shared" si="9"/>
        <v>#REF!</v>
      </c>
      <c r="W2126" s="135" t="str">
        <f t="shared" si="6"/>
        <v>#REF!</v>
      </c>
      <c r="X2126" s="90"/>
      <c r="Y2126" s="90"/>
      <c r="Z2126" s="90"/>
      <c r="AA2126" s="90"/>
      <c r="AB2126" s="90"/>
    </row>
    <row r="2127" ht="12.75" customHeight="1">
      <c r="A2127" s="87"/>
      <c r="B2127" s="90"/>
      <c r="C2127" s="90"/>
      <c r="D2127" s="126">
        <v>3.0</v>
      </c>
      <c r="E2127" s="127">
        <v>4261.74</v>
      </c>
      <c r="F2127" s="123"/>
      <c r="G2127" s="129">
        <v>1682.54</v>
      </c>
      <c r="H2127" s="130">
        <f t="shared" si="2"/>
        <v>0.3948011845</v>
      </c>
      <c r="I2127" s="131">
        <v>44675.0</v>
      </c>
      <c r="J2127" s="132">
        <v>44711.0</v>
      </c>
      <c r="K2127" s="123"/>
      <c r="L2127" s="90"/>
      <c r="M2127" s="133">
        <f t="shared" si="3"/>
        <v>1420.58</v>
      </c>
      <c r="N2127" s="99"/>
      <c r="O2127" s="133">
        <f t="shared" si="5"/>
        <v>0</v>
      </c>
      <c r="P2127" s="137"/>
      <c r="Q2127" s="90"/>
      <c r="R2127" s="99" t="str">
        <f t="shared" si="8"/>
        <v>#REF!</v>
      </c>
      <c r="S2127" s="99">
        <f>IF(AND(D2127&lt;='Product Ratings'!$I$5,D2127&gt;='Product Ratings'!$H$5),'Product Ratings'!$F$5,IF(AND(D2127&lt;='Product Ratings'!$I$6,D2127&gt;='Product Ratings'!$H$6),'Product Ratings'!$F$6,IF(AND(D2127&lt;='Product Ratings'!$I$7,I2127&gt;='Product Ratings'!$H$7),'Product Ratings'!$F$7,IF(AND(D2127&lt;='Product Ratings'!$I$8,D2127&gt;='Product Ratings'!$H$8),'Product Ratings'!$F$8,IF(D2127&gt;='Product Ratings'!$H$9,'Product Ratings'!$F$9)))))</f>
        <v>1</v>
      </c>
      <c r="T2127" s="99" t="b">
        <f>IF(AND(O2127&lt;='Product Ratings'!$M$5,O2127&gt;='Product Ratings'!$L$5),'Product Ratings'!$J$5,IF(AND(O2127&lt;='Product Ratings'!$M$6,O2127&gt;='Product Ratings'!$L$6),'Product Ratings'!$J$6,IF(AND(O2127&lt;='Product Ratings'!$M$7,O2127&gt;='Product Ratings'!$L$7),'Product Ratings'!$J$7,IF(AND(O2127&lt;='Product Ratings'!$M$8,O2127&gt;='Product Ratings'!$L$8),'Product Ratings'!$J$8,IF(O2127&gt;='Product Ratings'!$L$9,'Product Ratings'!$J$9)))))</f>
        <v>0</v>
      </c>
      <c r="U2127" s="99" t="str">
        <f t="shared" si="10"/>
        <v>#REF!</v>
      </c>
      <c r="V2127" s="138" t="str">
        <f t="shared" si="9"/>
        <v>#REF!</v>
      </c>
      <c r="W2127" s="135" t="str">
        <f t="shared" si="6"/>
        <v>#REF!</v>
      </c>
      <c r="X2127" s="90"/>
      <c r="Y2127" s="90"/>
      <c r="Z2127" s="90"/>
      <c r="AA2127" s="90"/>
      <c r="AB2127" s="90"/>
    </row>
    <row r="2128" ht="12.75" customHeight="1">
      <c r="A2128" s="87"/>
      <c r="B2128" s="90"/>
      <c r="C2128" s="90"/>
      <c r="D2128" s="126">
        <v>4.0</v>
      </c>
      <c r="E2128" s="127">
        <v>192.0</v>
      </c>
      <c r="F2128" s="123"/>
      <c r="G2128" s="129">
        <v>75.76</v>
      </c>
      <c r="H2128" s="130">
        <f t="shared" si="2"/>
        <v>0.3945833333</v>
      </c>
      <c r="I2128" s="131">
        <v>44676.0</v>
      </c>
      <c r="J2128" s="132">
        <v>44712.0</v>
      </c>
      <c r="K2128" s="123"/>
      <c r="L2128" s="90"/>
      <c r="M2128" s="133">
        <f t="shared" si="3"/>
        <v>48</v>
      </c>
      <c r="N2128" s="99"/>
      <c r="O2128" s="133">
        <f t="shared" si="5"/>
        <v>0</v>
      </c>
      <c r="P2128" s="137"/>
      <c r="Q2128" s="90"/>
      <c r="R2128" s="99" t="str">
        <f t="shared" si="8"/>
        <v>#REF!</v>
      </c>
      <c r="S2128" s="99">
        <f>IF(AND(D2128&lt;='Product Ratings'!$I$5,D2128&gt;='Product Ratings'!$H$5),'Product Ratings'!$F$5,IF(AND(D2128&lt;='Product Ratings'!$I$6,D2128&gt;='Product Ratings'!$H$6),'Product Ratings'!$F$6,IF(AND(D2128&lt;='Product Ratings'!$I$7,I2128&gt;='Product Ratings'!$H$7),'Product Ratings'!$F$7,IF(AND(D2128&lt;='Product Ratings'!$I$8,D2128&gt;='Product Ratings'!$H$8),'Product Ratings'!$F$8,IF(D2128&gt;='Product Ratings'!$H$9,'Product Ratings'!$F$9)))))</f>
        <v>1</v>
      </c>
      <c r="T2128" s="99" t="b">
        <f>IF(AND(O2128&lt;='Product Ratings'!$M$5,O2128&gt;='Product Ratings'!$L$5),'Product Ratings'!$J$5,IF(AND(O2128&lt;='Product Ratings'!$M$6,O2128&gt;='Product Ratings'!$L$6),'Product Ratings'!$J$6,IF(AND(O2128&lt;='Product Ratings'!$M$7,O2128&gt;='Product Ratings'!$L$7),'Product Ratings'!$J$7,IF(AND(O2128&lt;='Product Ratings'!$M$8,O2128&gt;='Product Ratings'!$L$8),'Product Ratings'!$J$8,IF(O2128&gt;='Product Ratings'!$L$9,'Product Ratings'!$J$9)))))</f>
        <v>0</v>
      </c>
      <c r="U2128" s="99" t="str">
        <f t="shared" si="10"/>
        <v>#REF!</v>
      </c>
      <c r="V2128" s="138" t="str">
        <f t="shared" si="9"/>
        <v>#REF!</v>
      </c>
      <c r="W2128" s="135" t="str">
        <f t="shared" si="6"/>
        <v>#REF!</v>
      </c>
      <c r="X2128" s="90"/>
      <c r="Y2128" s="90"/>
      <c r="Z2128" s="90"/>
      <c r="AA2128" s="90"/>
      <c r="AB2128" s="90"/>
    </row>
    <row r="2129" ht="12.75" customHeight="1">
      <c r="A2129" s="87"/>
      <c r="B2129" s="90"/>
      <c r="C2129" s="90"/>
      <c r="D2129" s="126">
        <v>5.0</v>
      </c>
      <c r="E2129" s="127">
        <v>51.74</v>
      </c>
      <c r="F2129" s="123"/>
      <c r="G2129" s="129">
        <v>20.33</v>
      </c>
      <c r="H2129" s="130">
        <f t="shared" si="2"/>
        <v>0.3929261693</v>
      </c>
      <c r="I2129" s="131">
        <v>44677.0</v>
      </c>
      <c r="J2129" s="132">
        <v>44713.0</v>
      </c>
      <c r="K2129" s="123"/>
      <c r="L2129" s="90"/>
      <c r="M2129" s="133">
        <f t="shared" si="3"/>
        <v>10.348</v>
      </c>
      <c r="N2129" s="99"/>
      <c r="O2129" s="133">
        <f t="shared" si="5"/>
        <v>0</v>
      </c>
      <c r="P2129" s="137"/>
      <c r="Q2129" s="90"/>
      <c r="R2129" s="99" t="str">
        <f t="shared" si="8"/>
        <v>#REF!</v>
      </c>
      <c r="S2129" s="99">
        <f>IF(AND(D2129&lt;='Product Ratings'!$I$5,D2129&gt;='Product Ratings'!$H$5),'Product Ratings'!$F$5,IF(AND(D2129&lt;='Product Ratings'!$I$6,D2129&gt;='Product Ratings'!$H$6),'Product Ratings'!$F$6,IF(AND(D2129&lt;='Product Ratings'!$I$7,I2129&gt;='Product Ratings'!$H$7),'Product Ratings'!$F$7,IF(AND(D2129&lt;='Product Ratings'!$I$8,D2129&gt;='Product Ratings'!$H$8),'Product Ratings'!$F$8,IF(D2129&gt;='Product Ratings'!$H$9,'Product Ratings'!$F$9)))))</f>
        <v>1</v>
      </c>
      <c r="T2129" s="99" t="b">
        <f>IF(AND(O2129&lt;='Product Ratings'!$M$5,O2129&gt;='Product Ratings'!$L$5),'Product Ratings'!$J$5,IF(AND(O2129&lt;='Product Ratings'!$M$6,O2129&gt;='Product Ratings'!$L$6),'Product Ratings'!$J$6,IF(AND(O2129&lt;='Product Ratings'!$M$7,O2129&gt;='Product Ratings'!$L$7),'Product Ratings'!$J$7,IF(AND(O2129&lt;='Product Ratings'!$M$8,O2129&gt;='Product Ratings'!$L$8),'Product Ratings'!$J$8,IF(O2129&gt;='Product Ratings'!$L$9,'Product Ratings'!$J$9)))))</f>
        <v>0</v>
      </c>
      <c r="U2129" s="99" t="str">
        <f t="shared" si="10"/>
        <v>#REF!</v>
      </c>
      <c r="V2129" s="138" t="str">
        <f t="shared" si="9"/>
        <v>#REF!</v>
      </c>
      <c r="W2129" s="135" t="str">
        <f t="shared" si="6"/>
        <v>#REF!</v>
      </c>
      <c r="X2129" s="90"/>
      <c r="Y2129" s="90"/>
      <c r="Z2129" s="90"/>
      <c r="AA2129" s="90"/>
      <c r="AB2129" s="90"/>
    </row>
    <row r="2130" ht="12.75" customHeight="1">
      <c r="A2130" s="87"/>
      <c r="B2130" s="90"/>
      <c r="C2130" s="90"/>
      <c r="D2130" s="126">
        <v>6.0</v>
      </c>
      <c r="E2130" s="127">
        <v>44.42</v>
      </c>
      <c r="F2130" s="123"/>
      <c r="G2130" s="129">
        <v>17.44</v>
      </c>
      <c r="H2130" s="130">
        <f t="shared" si="2"/>
        <v>0.3926159388</v>
      </c>
      <c r="I2130" s="131">
        <v>44678.0</v>
      </c>
      <c r="J2130" s="132">
        <v>44714.0</v>
      </c>
      <c r="K2130" s="123"/>
      <c r="L2130" s="90"/>
      <c r="M2130" s="133">
        <f t="shared" si="3"/>
        <v>7.403333333</v>
      </c>
      <c r="N2130" s="99"/>
      <c r="O2130" s="133">
        <f t="shared" si="5"/>
        <v>0</v>
      </c>
      <c r="P2130" s="137"/>
      <c r="Q2130" s="90"/>
      <c r="R2130" s="99" t="str">
        <f t="shared" si="8"/>
        <v>#REF!</v>
      </c>
      <c r="S2130" s="99">
        <f>IF(AND(D2130&lt;='Product Ratings'!$I$5,D2130&gt;='Product Ratings'!$H$5),'Product Ratings'!$F$5,IF(AND(D2130&lt;='Product Ratings'!$I$6,D2130&gt;='Product Ratings'!$H$6),'Product Ratings'!$F$6,IF(AND(D2130&lt;='Product Ratings'!$I$7,I2130&gt;='Product Ratings'!$H$7),'Product Ratings'!$F$7,IF(AND(D2130&lt;='Product Ratings'!$I$8,D2130&gt;='Product Ratings'!$H$8),'Product Ratings'!$F$8,IF(D2130&gt;='Product Ratings'!$H$9,'Product Ratings'!$F$9)))))</f>
        <v>2</v>
      </c>
      <c r="T2130" s="99" t="b">
        <f>IF(AND(O2130&lt;='Product Ratings'!$M$5,O2130&gt;='Product Ratings'!$L$5),'Product Ratings'!$J$5,IF(AND(O2130&lt;='Product Ratings'!$M$6,O2130&gt;='Product Ratings'!$L$6),'Product Ratings'!$J$6,IF(AND(O2130&lt;='Product Ratings'!$M$7,O2130&gt;='Product Ratings'!$L$7),'Product Ratings'!$J$7,IF(AND(O2130&lt;='Product Ratings'!$M$8,O2130&gt;='Product Ratings'!$L$8),'Product Ratings'!$J$8,IF(O2130&gt;='Product Ratings'!$L$9,'Product Ratings'!$J$9)))))</f>
        <v>0</v>
      </c>
      <c r="U2130" s="99" t="str">
        <f t="shared" si="10"/>
        <v>#REF!</v>
      </c>
      <c r="V2130" s="138" t="str">
        <f t="shared" si="9"/>
        <v>#REF!</v>
      </c>
      <c r="W2130" s="135" t="str">
        <f t="shared" si="6"/>
        <v>#REF!</v>
      </c>
      <c r="X2130" s="90"/>
      <c r="Y2130" s="90"/>
      <c r="Z2130" s="90"/>
      <c r="AA2130" s="90"/>
      <c r="AB2130" s="90"/>
    </row>
    <row r="2131" ht="12.75" customHeight="1">
      <c r="A2131" s="87"/>
      <c r="B2131" s="90"/>
      <c r="C2131" s="90"/>
      <c r="D2131" s="126">
        <v>1.0</v>
      </c>
      <c r="E2131" s="127">
        <v>539.13</v>
      </c>
      <c r="F2131" s="123"/>
      <c r="G2131" s="129">
        <v>211.58</v>
      </c>
      <c r="H2131" s="130">
        <f t="shared" si="2"/>
        <v>0.3924470907</v>
      </c>
      <c r="I2131" s="131">
        <v>44679.0</v>
      </c>
      <c r="J2131" s="132">
        <v>44715.0</v>
      </c>
      <c r="K2131" s="123"/>
      <c r="L2131" s="90"/>
      <c r="M2131" s="133">
        <f t="shared" si="3"/>
        <v>539.13</v>
      </c>
      <c r="N2131" s="99"/>
      <c r="O2131" s="133">
        <f t="shared" si="5"/>
        <v>0</v>
      </c>
      <c r="P2131" s="137"/>
      <c r="Q2131" s="90"/>
      <c r="R2131" s="99" t="str">
        <f t="shared" si="8"/>
        <v>#REF!</v>
      </c>
      <c r="S2131" s="99">
        <f>IF(AND(D2131&lt;='Product Ratings'!$I$5,D2131&gt;='Product Ratings'!$H$5),'Product Ratings'!$F$5,IF(AND(D2131&lt;='Product Ratings'!$I$6,D2131&gt;='Product Ratings'!$H$6),'Product Ratings'!$F$6,IF(AND(D2131&lt;='Product Ratings'!$I$7,I2131&gt;='Product Ratings'!$H$7),'Product Ratings'!$F$7,IF(AND(D2131&lt;='Product Ratings'!$I$8,D2131&gt;='Product Ratings'!$H$8),'Product Ratings'!$F$8,IF(D2131&gt;='Product Ratings'!$H$9,'Product Ratings'!$F$9)))))</f>
        <v>1</v>
      </c>
      <c r="T2131" s="99" t="b">
        <f>IF(AND(O2131&lt;='Product Ratings'!$M$5,O2131&gt;='Product Ratings'!$L$5),'Product Ratings'!$J$5,IF(AND(O2131&lt;='Product Ratings'!$M$6,O2131&gt;='Product Ratings'!$L$6),'Product Ratings'!$J$6,IF(AND(O2131&lt;='Product Ratings'!$M$7,O2131&gt;='Product Ratings'!$L$7),'Product Ratings'!$J$7,IF(AND(O2131&lt;='Product Ratings'!$M$8,O2131&gt;='Product Ratings'!$L$8),'Product Ratings'!$J$8,IF(O2131&gt;='Product Ratings'!$L$9,'Product Ratings'!$J$9)))))</f>
        <v>0</v>
      </c>
      <c r="U2131" s="99" t="str">
        <f t="shared" si="10"/>
        <v>#REF!</v>
      </c>
      <c r="V2131" s="138" t="str">
        <f t="shared" si="9"/>
        <v>#REF!</v>
      </c>
      <c r="W2131" s="135" t="str">
        <f t="shared" si="6"/>
        <v>#REF!</v>
      </c>
      <c r="X2131" s="90"/>
      <c r="Y2131" s="90"/>
      <c r="Z2131" s="90"/>
      <c r="AA2131" s="90"/>
      <c r="AB2131" s="90"/>
    </row>
    <row r="2132" ht="12.75" customHeight="1">
      <c r="A2132" s="87"/>
      <c r="B2132" s="90"/>
      <c r="C2132" s="90"/>
      <c r="D2132" s="126">
        <v>2.0</v>
      </c>
      <c r="E2132" s="127">
        <v>5842.78</v>
      </c>
      <c r="F2132" s="123"/>
      <c r="G2132" s="129">
        <v>2291.7</v>
      </c>
      <c r="H2132" s="130">
        <f t="shared" si="2"/>
        <v>0.3922276724</v>
      </c>
      <c r="I2132" s="131">
        <v>44680.0</v>
      </c>
      <c r="J2132" s="132">
        <v>44716.0</v>
      </c>
      <c r="K2132" s="123"/>
      <c r="L2132" s="90"/>
      <c r="M2132" s="133">
        <f t="shared" si="3"/>
        <v>2921.39</v>
      </c>
      <c r="N2132" s="99"/>
      <c r="O2132" s="133">
        <f t="shared" si="5"/>
        <v>0</v>
      </c>
      <c r="P2132" s="137"/>
      <c r="Q2132" s="90"/>
      <c r="R2132" s="99" t="str">
        <f t="shared" si="8"/>
        <v>#REF!</v>
      </c>
      <c r="S2132" s="99">
        <f>IF(AND(D2132&lt;='Product Ratings'!$I$5,D2132&gt;='Product Ratings'!$H$5),'Product Ratings'!$F$5,IF(AND(D2132&lt;='Product Ratings'!$I$6,D2132&gt;='Product Ratings'!$H$6),'Product Ratings'!$F$6,IF(AND(D2132&lt;='Product Ratings'!$I$7,I2132&gt;='Product Ratings'!$H$7),'Product Ratings'!$F$7,IF(AND(D2132&lt;='Product Ratings'!$I$8,D2132&gt;='Product Ratings'!$H$8),'Product Ratings'!$F$8,IF(D2132&gt;='Product Ratings'!$H$9,'Product Ratings'!$F$9)))))</f>
        <v>1</v>
      </c>
      <c r="T2132" s="99" t="b">
        <f>IF(AND(O2132&lt;='Product Ratings'!$M$5,O2132&gt;='Product Ratings'!$L$5),'Product Ratings'!$J$5,IF(AND(O2132&lt;='Product Ratings'!$M$6,O2132&gt;='Product Ratings'!$L$6),'Product Ratings'!$J$6,IF(AND(O2132&lt;='Product Ratings'!$M$7,O2132&gt;='Product Ratings'!$L$7),'Product Ratings'!$J$7,IF(AND(O2132&lt;='Product Ratings'!$M$8,O2132&gt;='Product Ratings'!$L$8),'Product Ratings'!$J$8,IF(O2132&gt;='Product Ratings'!$L$9,'Product Ratings'!$J$9)))))</f>
        <v>0</v>
      </c>
      <c r="U2132" s="99" t="str">
        <f t="shared" si="10"/>
        <v>#REF!</v>
      </c>
      <c r="V2132" s="138" t="str">
        <f t="shared" si="9"/>
        <v>#REF!</v>
      </c>
      <c r="W2132" s="135" t="str">
        <f t="shared" si="6"/>
        <v>#REF!</v>
      </c>
      <c r="X2132" s="90"/>
      <c r="Y2132" s="90"/>
      <c r="Z2132" s="90"/>
      <c r="AA2132" s="90"/>
      <c r="AB2132" s="90"/>
    </row>
    <row r="2133" ht="12.75" customHeight="1">
      <c r="A2133" s="87"/>
      <c r="B2133" s="90"/>
      <c r="C2133" s="90"/>
      <c r="D2133" s="126">
        <v>3.0</v>
      </c>
      <c r="E2133" s="127">
        <v>75.03</v>
      </c>
      <c r="F2133" s="123"/>
      <c r="G2133" s="129">
        <v>29.42</v>
      </c>
      <c r="H2133" s="130">
        <f t="shared" si="2"/>
        <v>0.3921098227</v>
      </c>
      <c r="I2133" s="131">
        <v>44681.0</v>
      </c>
      <c r="J2133" s="132">
        <v>44717.0</v>
      </c>
      <c r="K2133" s="123"/>
      <c r="L2133" s="90"/>
      <c r="M2133" s="133">
        <f t="shared" si="3"/>
        <v>25.01</v>
      </c>
      <c r="N2133" s="99"/>
      <c r="O2133" s="133">
        <f t="shared" si="5"/>
        <v>0</v>
      </c>
      <c r="P2133" s="137"/>
      <c r="Q2133" s="90"/>
      <c r="R2133" s="99" t="str">
        <f t="shared" si="8"/>
        <v>#REF!</v>
      </c>
      <c r="S2133" s="99">
        <f>IF(AND(D2133&lt;='Product Ratings'!$I$5,D2133&gt;='Product Ratings'!$H$5),'Product Ratings'!$F$5,IF(AND(D2133&lt;='Product Ratings'!$I$6,D2133&gt;='Product Ratings'!$H$6),'Product Ratings'!$F$6,IF(AND(D2133&lt;='Product Ratings'!$I$7,I2133&gt;='Product Ratings'!$H$7),'Product Ratings'!$F$7,IF(AND(D2133&lt;='Product Ratings'!$I$8,D2133&gt;='Product Ratings'!$H$8),'Product Ratings'!$F$8,IF(D2133&gt;='Product Ratings'!$H$9,'Product Ratings'!$F$9)))))</f>
        <v>1</v>
      </c>
      <c r="T2133" s="99" t="b">
        <f>IF(AND(O2133&lt;='Product Ratings'!$M$5,O2133&gt;='Product Ratings'!$L$5),'Product Ratings'!$J$5,IF(AND(O2133&lt;='Product Ratings'!$M$6,O2133&gt;='Product Ratings'!$L$6),'Product Ratings'!$J$6,IF(AND(O2133&lt;='Product Ratings'!$M$7,O2133&gt;='Product Ratings'!$L$7),'Product Ratings'!$J$7,IF(AND(O2133&lt;='Product Ratings'!$M$8,O2133&gt;='Product Ratings'!$L$8),'Product Ratings'!$J$8,IF(O2133&gt;='Product Ratings'!$L$9,'Product Ratings'!$J$9)))))</f>
        <v>0</v>
      </c>
      <c r="U2133" s="99" t="str">
        <f t="shared" si="10"/>
        <v>#REF!</v>
      </c>
      <c r="V2133" s="138" t="str">
        <f t="shared" si="9"/>
        <v>#REF!</v>
      </c>
      <c r="W2133" s="135" t="str">
        <f t="shared" si="6"/>
        <v>#REF!</v>
      </c>
      <c r="X2133" s="90"/>
      <c r="Y2133" s="90"/>
      <c r="Z2133" s="90"/>
      <c r="AA2133" s="90"/>
      <c r="AB2133" s="90"/>
    </row>
    <row r="2134" ht="12.75" customHeight="1">
      <c r="A2134" s="87"/>
      <c r="B2134" s="90"/>
      <c r="C2134" s="90"/>
      <c r="D2134" s="126">
        <v>4.0</v>
      </c>
      <c r="E2134" s="127">
        <v>4001.74</v>
      </c>
      <c r="F2134" s="123"/>
      <c r="G2134" s="129">
        <v>1568.14</v>
      </c>
      <c r="H2134" s="130">
        <f t="shared" si="2"/>
        <v>0.3918645389</v>
      </c>
      <c r="I2134" s="131">
        <v>44682.0</v>
      </c>
      <c r="J2134" s="132">
        <v>44718.0</v>
      </c>
      <c r="K2134" s="123"/>
      <c r="L2134" s="90"/>
      <c r="M2134" s="133">
        <f t="shared" si="3"/>
        <v>1000.435</v>
      </c>
      <c r="N2134" s="99"/>
      <c r="O2134" s="133">
        <f t="shared" si="5"/>
        <v>0</v>
      </c>
      <c r="P2134" s="137"/>
      <c r="Q2134" s="90"/>
      <c r="R2134" s="99" t="str">
        <f t="shared" si="8"/>
        <v>#REF!</v>
      </c>
      <c r="S2134" s="99">
        <f>IF(AND(D2134&lt;='Product Ratings'!$I$5,D2134&gt;='Product Ratings'!$H$5),'Product Ratings'!$F$5,IF(AND(D2134&lt;='Product Ratings'!$I$6,D2134&gt;='Product Ratings'!$H$6),'Product Ratings'!$F$6,IF(AND(D2134&lt;='Product Ratings'!$I$7,I2134&gt;='Product Ratings'!$H$7),'Product Ratings'!$F$7,IF(AND(D2134&lt;='Product Ratings'!$I$8,D2134&gt;='Product Ratings'!$H$8),'Product Ratings'!$F$8,IF(D2134&gt;='Product Ratings'!$H$9,'Product Ratings'!$F$9)))))</f>
        <v>1</v>
      </c>
      <c r="T2134" s="99" t="b">
        <f>IF(AND(O2134&lt;='Product Ratings'!$M$5,O2134&gt;='Product Ratings'!$L$5),'Product Ratings'!$J$5,IF(AND(O2134&lt;='Product Ratings'!$M$6,O2134&gt;='Product Ratings'!$L$6),'Product Ratings'!$J$6,IF(AND(O2134&lt;='Product Ratings'!$M$7,O2134&gt;='Product Ratings'!$L$7),'Product Ratings'!$J$7,IF(AND(O2134&lt;='Product Ratings'!$M$8,O2134&gt;='Product Ratings'!$L$8),'Product Ratings'!$J$8,IF(O2134&gt;='Product Ratings'!$L$9,'Product Ratings'!$J$9)))))</f>
        <v>0</v>
      </c>
      <c r="U2134" s="99" t="str">
        <f t="shared" si="10"/>
        <v>#REF!</v>
      </c>
      <c r="V2134" s="138" t="str">
        <f t="shared" si="9"/>
        <v>#REF!</v>
      </c>
      <c r="W2134" s="135" t="str">
        <f t="shared" si="6"/>
        <v>#REF!</v>
      </c>
      <c r="X2134" s="90"/>
      <c r="Y2134" s="90"/>
      <c r="Z2134" s="90"/>
      <c r="AA2134" s="90"/>
      <c r="AB2134" s="90"/>
    </row>
    <row r="2135" ht="12.75" customHeight="1">
      <c r="A2135" s="87"/>
      <c r="B2135" s="90"/>
      <c r="C2135" s="90"/>
      <c r="D2135" s="126">
        <v>5.0</v>
      </c>
      <c r="E2135" s="127">
        <v>811.96</v>
      </c>
      <c r="F2135" s="123"/>
      <c r="G2135" s="129">
        <v>317.96</v>
      </c>
      <c r="H2135" s="130">
        <f t="shared" si="2"/>
        <v>0.3915956451</v>
      </c>
      <c r="I2135" s="131">
        <v>44683.0</v>
      </c>
      <c r="J2135" s="132">
        <v>44719.0</v>
      </c>
      <c r="K2135" s="123"/>
      <c r="L2135" s="90"/>
      <c r="M2135" s="133">
        <f t="shared" si="3"/>
        <v>162.392</v>
      </c>
      <c r="N2135" s="99"/>
      <c r="O2135" s="133">
        <f t="shared" si="5"/>
        <v>0</v>
      </c>
      <c r="P2135" s="137"/>
      <c r="Q2135" s="90"/>
      <c r="R2135" s="99" t="str">
        <f t="shared" si="8"/>
        <v>#REF!</v>
      </c>
      <c r="S2135" s="99">
        <f>IF(AND(D2135&lt;='Product Ratings'!$I$5,D2135&gt;='Product Ratings'!$H$5),'Product Ratings'!$F$5,IF(AND(D2135&lt;='Product Ratings'!$I$6,D2135&gt;='Product Ratings'!$H$6),'Product Ratings'!$F$6,IF(AND(D2135&lt;='Product Ratings'!$I$7,I2135&gt;='Product Ratings'!$H$7),'Product Ratings'!$F$7,IF(AND(D2135&lt;='Product Ratings'!$I$8,D2135&gt;='Product Ratings'!$H$8),'Product Ratings'!$F$8,IF(D2135&gt;='Product Ratings'!$H$9,'Product Ratings'!$F$9)))))</f>
        <v>1</v>
      </c>
      <c r="T2135" s="99" t="b">
        <f>IF(AND(O2135&lt;='Product Ratings'!$M$5,O2135&gt;='Product Ratings'!$L$5),'Product Ratings'!$J$5,IF(AND(O2135&lt;='Product Ratings'!$M$6,O2135&gt;='Product Ratings'!$L$6),'Product Ratings'!$J$6,IF(AND(O2135&lt;='Product Ratings'!$M$7,O2135&gt;='Product Ratings'!$L$7),'Product Ratings'!$J$7,IF(AND(O2135&lt;='Product Ratings'!$M$8,O2135&gt;='Product Ratings'!$L$8),'Product Ratings'!$J$8,IF(O2135&gt;='Product Ratings'!$L$9,'Product Ratings'!$J$9)))))</f>
        <v>0</v>
      </c>
      <c r="U2135" s="99" t="str">
        <f t="shared" si="10"/>
        <v>#REF!</v>
      </c>
      <c r="V2135" s="138" t="str">
        <f t="shared" si="9"/>
        <v>#REF!</v>
      </c>
      <c r="W2135" s="135" t="str">
        <f t="shared" si="6"/>
        <v>#REF!</v>
      </c>
      <c r="X2135" s="90"/>
      <c r="Y2135" s="90"/>
      <c r="Z2135" s="90"/>
      <c r="AA2135" s="90"/>
      <c r="AB2135" s="90"/>
    </row>
    <row r="2136" ht="12.75" customHeight="1">
      <c r="A2136" s="87"/>
      <c r="B2136" s="90"/>
      <c r="C2136" s="90"/>
      <c r="D2136" s="126">
        <v>6.0</v>
      </c>
      <c r="E2136" s="127">
        <v>399.77</v>
      </c>
      <c r="F2136" s="123"/>
      <c r="G2136" s="129">
        <v>156.25</v>
      </c>
      <c r="H2136" s="130">
        <f t="shared" si="2"/>
        <v>0.3908497386</v>
      </c>
      <c r="I2136" s="131">
        <v>44684.0</v>
      </c>
      <c r="J2136" s="132">
        <v>44720.0</v>
      </c>
      <c r="K2136" s="123"/>
      <c r="L2136" s="90"/>
      <c r="M2136" s="133">
        <f t="shared" si="3"/>
        <v>66.62833333</v>
      </c>
      <c r="N2136" s="99"/>
      <c r="O2136" s="133">
        <f t="shared" si="5"/>
        <v>0</v>
      </c>
      <c r="P2136" s="137"/>
      <c r="Q2136" s="90"/>
      <c r="R2136" s="99" t="str">
        <f t="shared" si="8"/>
        <v>#REF!</v>
      </c>
      <c r="S2136" s="99">
        <f>IF(AND(D2136&lt;='Product Ratings'!$I$5,D2136&gt;='Product Ratings'!$H$5),'Product Ratings'!$F$5,IF(AND(D2136&lt;='Product Ratings'!$I$6,D2136&gt;='Product Ratings'!$H$6),'Product Ratings'!$F$6,IF(AND(D2136&lt;='Product Ratings'!$I$7,I2136&gt;='Product Ratings'!$H$7),'Product Ratings'!$F$7,IF(AND(D2136&lt;='Product Ratings'!$I$8,D2136&gt;='Product Ratings'!$H$8),'Product Ratings'!$F$8,IF(D2136&gt;='Product Ratings'!$H$9,'Product Ratings'!$F$9)))))</f>
        <v>2</v>
      </c>
      <c r="T2136" s="99" t="b">
        <f>IF(AND(O2136&lt;='Product Ratings'!$M$5,O2136&gt;='Product Ratings'!$L$5),'Product Ratings'!$J$5,IF(AND(O2136&lt;='Product Ratings'!$M$6,O2136&gt;='Product Ratings'!$L$6),'Product Ratings'!$J$6,IF(AND(O2136&lt;='Product Ratings'!$M$7,O2136&gt;='Product Ratings'!$L$7),'Product Ratings'!$J$7,IF(AND(O2136&lt;='Product Ratings'!$M$8,O2136&gt;='Product Ratings'!$L$8),'Product Ratings'!$J$8,IF(O2136&gt;='Product Ratings'!$L$9,'Product Ratings'!$J$9)))))</f>
        <v>0</v>
      </c>
      <c r="U2136" s="99" t="str">
        <f t="shared" si="10"/>
        <v>#REF!</v>
      </c>
      <c r="V2136" s="138" t="str">
        <f t="shared" si="9"/>
        <v>#REF!</v>
      </c>
      <c r="W2136" s="135" t="str">
        <f t="shared" si="6"/>
        <v>#REF!</v>
      </c>
      <c r="X2136" s="90"/>
      <c r="Y2136" s="90"/>
      <c r="Z2136" s="90"/>
      <c r="AA2136" s="90"/>
      <c r="AB2136" s="90"/>
    </row>
    <row r="2137" ht="12.75" customHeight="1">
      <c r="A2137" s="87"/>
      <c r="B2137" s="90"/>
      <c r="C2137" s="90"/>
      <c r="D2137" s="126">
        <v>1.0</v>
      </c>
      <c r="E2137" s="127">
        <v>391.23</v>
      </c>
      <c r="F2137" s="123"/>
      <c r="G2137" s="129">
        <v>152.81</v>
      </c>
      <c r="H2137" s="130">
        <f t="shared" si="2"/>
        <v>0.3905886563</v>
      </c>
      <c r="I2137" s="131">
        <v>44685.0</v>
      </c>
      <c r="J2137" s="132">
        <v>44721.0</v>
      </c>
      <c r="K2137" s="123"/>
      <c r="L2137" s="90"/>
      <c r="M2137" s="133">
        <f t="shared" si="3"/>
        <v>391.23</v>
      </c>
      <c r="N2137" s="99"/>
      <c r="O2137" s="133">
        <f t="shared" si="5"/>
        <v>0</v>
      </c>
      <c r="P2137" s="137"/>
      <c r="Q2137" s="90"/>
      <c r="R2137" s="99" t="str">
        <f t="shared" si="8"/>
        <v>#REF!</v>
      </c>
      <c r="S2137" s="99">
        <f>IF(AND(D2137&lt;='Product Ratings'!$I$5,D2137&gt;='Product Ratings'!$H$5),'Product Ratings'!$F$5,IF(AND(D2137&lt;='Product Ratings'!$I$6,D2137&gt;='Product Ratings'!$H$6),'Product Ratings'!$F$6,IF(AND(D2137&lt;='Product Ratings'!$I$7,I2137&gt;='Product Ratings'!$H$7),'Product Ratings'!$F$7,IF(AND(D2137&lt;='Product Ratings'!$I$8,D2137&gt;='Product Ratings'!$H$8),'Product Ratings'!$F$8,IF(D2137&gt;='Product Ratings'!$H$9,'Product Ratings'!$F$9)))))</f>
        <v>1</v>
      </c>
      <c r="T2137" s="99" t="b">
        <f>IF(AND(O2137&lt;='Product Ratings'!$M$5,O2137&gt;='Product Ratings'!$L$5),'Product Ratings'!$J$5,IF(AND(O2137&lt;='Product Ratings'!$M$6,O2137&gt;='Product Ratings'!$L$6),'Product Ratings'!$J$6,IF(AND(O2137&lt;='Product Ratings'!$M$7,O2137&gt;='Product Ratings'!$L$7),'Product Ratings'!$J$7,IF(AND(O2137&lt;='Product Ratings'!$M$8,O2137&gt;='Product Ratings'!$L$8),'Product Ratings'!$J$8,IF(O2137&gt;='Product Ratings'!$L$9,'Product Ratings'!$J$9)))))</f>
        <v>0</v>
      </c>
      <c r="U2137" s="99" t="str">
        <f t="shared" si="10"/>
        <v>#REF!</v>
      </c>
      <c r="V2137" s="138" t="str">
        <f t="shared" si="9"/>
        <v>#REF!</v>
      </c>
      <c r="W2137" s="135" t="str">
        <f t="shared" si="6"/>
        <v>#REF!</v>
      </c>
      <c r="X2137" s="90"/>
      <c r="Y2137" s="90"/>
      <c r="Z2137" s="90"/>
      <c r="AA2137" s="90"/>
      <c r="AB2137" s="90"/>
    </row>
    <row r="2138" ht="12.75" customHeight="1">
      <c r="A2138" s="87"/>
      <c r="B2138" s="90"/>
      <c r="C2138" s="90"/>
      <c r="D2138" s="126">
        <v>2.0</v>
      </c>
      <c r="E2138" s="127">
        <v>3276.52</v>
      </c>
      <c r="F2138" s="123"/>
      <c r="G2138" s="129">
        <v>1279.72</v>
      </c>
      <c r="H2138" s="130">
        <f t="shared" si="2"/>
        <v>0.3905729249</v>
      </c>
      <c r="I2138" s="131">
        <v>44686.0</v>
      </c>
      <c r="J2138" s="132">
        <v>44722.0</v>
      </c>
      <c r="K2138" s="123"/>
      <c r="L2138" s="90"/>
      <c r="M2138" s="133">
        <f t="shared" si="3"/>
        <v>1638.26</v>
      </c>
      <c r="N2138" s="99"/>
      <c r="O2138" s="133">
        <f t="shared" si="5"/>
        <v>0</v>
      </c>
      <c r="P2138" s="137"/>
      <c r="Q2138" s="90"/>
      <c r="R2138" s="99" t="str">
        <f t="shared" si="8"/>
        <v>#REF!</v>
      </c>
      <c r="S2138" s="99">
        <f>IF(AND(D2138&lt;='Product Ratings'!$I$5,D2138&gt;='Product Ratings'!$H$5),'Product Ratings'!$F$5,IF(AND(D2138&lt;='Product Ratings'!$I$6,D2138&gt;='Product Ratings'!$H$6),'Product Ratings'!$F$6,IF(AND(D2138&lt;='Product Ratings'!$I$7,I2138&gt;='Product Ratings'!$H$7),'Product Ratings'!$F$7,IF(AND(D2138&lt;='Product Ratings'!$I$8,D2138&gt;='Product Ratings'!$H$8),'Product Ratings'!$F$8,IF(D2138&gt;='Product Ratings'!$H$9,'Product Ratings'!$F$9)))))</f>
        <v>1</v>
      </c>
      <c r="T2138" s="99" t="b">
        <f>IF(AND(O2138&lt;='Product Ratings'!$M$5,O2138&gt;='Product Ratings'!$L$5),'Product Ratings'!$J$5,IF(AND(O2138&lt;='Product Ratings'!$M$6,O2138&gt;='Product Ratings'!$L$6),'Product Ratings'!$J$6,IF(AND(O2138&lt;='Product Ratings'!$M$7,O2138&gt;='Product Ratings'!$L$7),'Product Ratings'!$J$7,IF(AND(O2138&lt;='Product Ratings'!$M$8,O2138&gt;='Product Ratings'!$L$8),'Product Ratings'!$J$8,IF(O2138&gt;='Product Ratings'!$L$9,'Product Ratings'!$J$9)))))</f>
        <v>0</v>
      </c>
      <c r="U2138" s="99" t="str">
        <f t="shared" si="10"/>
        <v>#REF!</v>
      </c>
      <c r="V2138" s="138" t="str">
        <f t="shared" si="9"/>
        <v>#REF!</v>
      </c>
      <c r="W2138" s="135" t="str">
        <f t="shared" si="6"/>
        <v>#REF!</v>
      </c>
      <c r="X2138" s="90"/>
      <c r="Y2138" s="90"/>
      <c r="Z2138" s="90"/>
      <c r="AA2138" s="90"/>
      <c r="AB2138" s="90"/>
    </row>
    <row r="2139" ht="12.75" customHeight="1">
      <c r="A2139" s="87"/>
      <c r="B2139" s="90"/>
      <c r="C2139" s="90"/>
      <c r="D2139" s="126">
        <v>3.0</v>
      </c>
      <c r="E2139" s="127">
        <v>53.87</v>
      </c>
      <c r="F2139" s="123"/>
      <c r="G2139" s="129">
        <v>21.02</v>
      </c>
      <c r="H2139" s="130">
        <f t="shared" si="2"/>
        <v>0.3901986263</v>
      </c>
      <c r="I2139" s="131">
        <v>44687.0</v>
      </c>
      <c r="J2139" s="132">
        <v>44723.0</v>
      </c>
      <c r="K2139" s="123"/>
      <c r="L2139" s="90"/>
      <c r="M2139" s="133">
        <f t="shared" si="3"/>
        <v>17.95666667</v>
      </c>
      <c r="N2139" s="99"/>
      <c r="O2139" s="133">
        <f t="shared" si="5"/>
        <v>0</v>
      </c>
      <c r="P2139" s="137"/>
      <c r="Q2139" s="90"/>
      <c r="R2139" s="99" t="str">
        <f t="shared" si="8"/>
        <v>#REF!</v>
      </c>
      <c r="S2139" s="99">
        <f>IF(AND(D2139&lt;='Product Ratings'!$I$5,D2139&gt;='Product Ratings'!$H$5),'Product Ratings'!$F$5,IF(AND(D2139&lt;='Product Ratings'!$I$6,D2139&gt;='Product Ratings'!$H$6),'Product Ratings'!$F$6,IF(AND(D2139&lt;='Product Ratings'!$I$7,I2139&gt;='Product Ratings'!$H$7),'Product Ratings'!$F$7,IF(AND(D2139&lt;='Product Ratings'!$I$8,D2139&gt;='Product Ratings'!$H$8),'Product Ratings'!$F$8,IF(D2139&gt;='Product Ratings'!$H$9,'Product Ratings'!$F$9)))))</f>
        <v>1</v>
      </c>
      <c r="T2139" s="99" t="b">
        <f>IF(AND(O2139&lt;='Product Ratings'!$M$5,O2139&gt;='Product Ratings'!$L$5),'Product Ratings'!$J$5,IF(AND(O2139&lt;='Product Ratings'!$M$6,O2139&gt;='Product Ratings'!$L$6),'Product Ratings'!$J$6,IF(AND(O2139&lt;='Product Ratings'!$M$7,O2139&gt;='Product Ratings'!$L$7),'Product Ratings'!$J$7,IF(AND(O2139&lt;='Product Ratings'!$M$8,O2139&gt;='Product Ratings'!$L$8),'Product Ratings'!$J$8,IF(O2139&gt;='Product Ratings'!$L$9,'Product Ratings'!$J$9)))))</f>
        <v>0</v>
      </c>
      <c r="U2139" s="99" t="str">
        <f t="shared" si="10"/>
        <v>#REF!</v>
      </c>
      <c r="V2139" s="138" t="str">
        <f t="shared" si="9"/>
        <v>#REF!</v>
      </c>
      <c r="W2139" s="135" t="str">
        <f t="shared" si="6"/>
        <v>#REF!</v>
      </c>
      <c r="X2139" s="90"/>
      <c r="Y2139" s="90"/>
      <c r="Z2139" s="90"/>
      <c r="AA2139" s="90"/>
      <c r="AB2139" s="90"/>
    </row>
    <row r="2140" ht="12.75" customHeight="1">
      <c r="A2140" s="87"/>
      <c r="B2140" s="90"/>
      <c r="C2140" s="90"/>
      <c r="D2140" s="126">
        <v>4.0</v>
      </c>
      <c r="E2140" s="127">
        <v>2454.78</v>
      </c>
      <c r="F2140" s="123"/>
      <c r="G2140" s="129">
        <v>957.18</v>
      </c>
      <c r="H2140" s="130">
        <f t="shared" si="2"/>
        <v>0.3899249627</v>
      </c>
      <c r="I2140" s="131">
        <v>44688.0</v>
      </c>
      <c r="J2140" s="132">
        <v>44724.0</v>
      </c>
      <c r="K2140" s="123"/>
      <c r="L2140" s="90"/>
      <c r="M2140" s="133">
        <f t="shared" si="3"/>
        <v>613.695</v>
      </c>
      <c r="N2140" s="99"/>
      <c r="O2140" s="133">
        <f t="shared" si="5"/>
        <v>0</v>
      </c>
      <c r="P2140" s="137"/>
      <c r="Q2140" s="90"/>
      <c r="R2140" s="99" t="str">
        <f t="shared" si="8"/>
        <v>#REF!</v>
      </c>
      <c r="S2140" s="99">
        <f>IF(AND(D2140&lt;='Product Ratings'!$I$5,D2140&gt;='Product Ratings'!$H$5),'Product Ratings'!$F$5,IF(AND(D2140&lt;='Product Ratings'!$I$6,D2140&gt;='Product Ratings'!$H$6),'Product Ratings'!$F$6,IF(AND(D2140&lt;='Product Ratings'!$I$7,I2140&gt;='Product Ratings'!$H$7),'Product Ratings'!$F$7,IF(AND(D2140&lt;='Product Ratings'!$I$8,D2140&gt;='Product Ratings'!$H$8),'Product Ratings'!$F$8,IF(D2140&gt;='Product Ratings'!$H$9,'Product Ratings'!$F$9)))))</f>
        <v>1</v>
      </c>
      <c r="T2140" s="99" t="b">
        <f>IF(AND(O2140&lt;='Product Ratings'!$M$5,O2140&gt;='Product Ratings'!$L$5),'Product Ratings'!$J$5,IF(AND(O2140&lt;='Product Ratings'!$M$6,O2140&gt;='Product Ratings'!$L$6),'Product Ratings'!$J$6,IF(AND(O2140&lt;='Product Ratings'!$M$7,O2140&gt;='Product Ratings'!$L$7),'Product Ratings'!$J$7,IF(AND(O2140&lt;='Product Ratings'!$M$8,O2140&gt;='Product Ratings'!$L$8),'Product Ratings'!$J$8,IF(O2140&gt;='Product Ratings'!$L$9,'Product Ratings'!$J$9)))))</f>
        <v>0</v>
      </c>
      <c r="U2140" s="99" t="str">
        <f t="shared" si="10"/>
        <v>#REF!</v>
      </c>
      <c r="V2140" s="138" t="str">
        <f t="shared" si="9"/>
        <v>#REF!</v>
      </c>
      <c r="W2140" s="135" t="str">
        <f t="shared" si="6"/>
        <v>#REF!</v>
      </c>
      <c r="X2140" s="90"/>
      <c r="Y2140" s="90"/>
      <c r="Z2140" s="90"/>
      <c r="AA2140" s="90"/>
      <c r="AB2140" s="90"/>
    </row>
    <row r="2141" ht="12.75" customHeight="1">
      <c r="A2141" s="87"/>
      <c r="B2141" s="90"/>
      <c r="C2141" s="90"/>
      <c r="D2141" s="126">
        <v>5.0</v>
      </c>
      <c r="E2141" s="127">
        <v>205.17</v>
      </c>
      <c r="F2141" s="123"/>
      <c r="G2141" s="129">
        <v>79.96</v>
      </c>
      <c r="H2141" s="130">
        <f t="shared" si="2"/>
        <v>0.3897255934</v>
      </c>
      <c r="I2141" s="131">
        <v>44689.0</v>
      </c>
      <c r="J2141" s="132">
        <v>44725.0</v>
      </c>
      <c r="K2141" s="123"/>
      <c r="L2141" s="90"/>
      <c r="M2141" s="133">
        <f t="shared" si="3"/>
        <v>41.034</v>
      </c>
      <c r="N2141" s="99"/>
      <c r="O2141" s="133">
        <f t="shared" si="5"/>
        <v>0</v>
      </c>
      <c r="P2141" s="137"/>
      <c r="Q2141" s="90"/>
      <c r="R2141" s="99" t="str">
        <f t="shared" si="8"/>
        <v>#REF!</v>
      </c>
      <c r="S2141" s="99">
        <f>IF(AND(D2141&lt;='Product Ratings'!$I$5,D2141&gt;='Product Ratings'!$H$5),'Product Ratings'!$F$5,IF(AND(D2141&lt;='Product Ratings'!$I$6,D2141&gt;='Product Ratings'!$H$6),'Product Ratings'!$F$6,IF(AND(D2141&lt;='Product Ratings'!$I$7,I2141&gt;='Product Ratings'!$H$7),'Product Ratings'!$F$7,IF(AND(D2141&lt;='Product Ratings'!$I$8,D2141&gt;='Product Ratings'!$H$8),'Product Ratings'!$F$8,IF(D2141&gt;='Product Ratings'!$H$9,'Product Ratings'!$F$9)))))</f>
        <v>1</v>
      </c>
      <c r="T2141" s="99" t="b">
        <f>IF(AND(O2141&lt;='Product Ratings'!$M$5,O2141&gt;='Product Ratings'!$L$5),'Product Ratings'!$J$5,IF(AND(O2141&lt;='Product Ratings'!$M$6,O2141&gt;='Product Ratings'!$L$6),'Product Ratings'!$J$6,IF(AND(O2141&lt;='Product Ratings'!$M$7,O2141&gt;='Product Ratings'!$L$7),'Product Ratings'!$J$7,IF(AND(O2141&lt;='Product Ratings'!$M$8,O2141&gt;='Product Ratings'!$L$8),'Product Ratings'!$J$8,IF(O2141&gt;='Product Ratings'!$L$9,'Product Ratings'!$J$9)))))</f>
        <v>0</v>
      </c>
      <c r="U2141" s="99" t="str">
        <f t="shared" si="10"/>
        <v>#REF!</v>
      </c>
      <c r="V2141" s="138" t="str">
        <f t="shared" si="9"/>
        <v>#REF!</v>
      </c>
      <c r="W2141" s="135" t="str">
        <f t="shared" si="6"/>
        <v>#REF!</v>
      </c>
      <c r="X2141" s="90"/>
      <c r="Y2141" s="90"/>
      <c r="Z2141" s="90"/>
      <c r="AA2141" s="90"/>
      <c r="AB2141" s="90"/>
    </row>
    <row r="2142" ht="12.75" customHeight="1">
      <c r="A2142" s="87"/>
      <c r="B2142" s="90"/>
      <c r="C2142" s="90"/>
      <c r="D2142" s="126">
        <v>6.0</v>
      </c>
      <c r="E2142" s="127">
        <v>106.3</v>
      </c>
      <c r="F2142" s="123"/>
      <c r="G2142" s="129">
        <v>41.3</v>
      </c>
      <c r="H2142" s="130">
        <f t="shared" si="2"/>
        <v>0.388523048</v>
      </c>
      <c r="I2142" s="131">
        <v>44690.0</v>
      </c>
      <c r="J2142" s="132">
        <v>44726.0</v>
      </c>
      <c r="K2142" s="123"/>
      <c r="L2142" s="90"/>
      <c r="M2142" s="133">
        <f t="shared" si="3"/>
        <v>17.71666667</v>
      </c>
      <c r="N2142" s="99"/>
      <c r="O2142" s="133">
        <f t="shared" si="5"/>
        <v>0</v>
      </c>
      <c r="P2142" s="137"/>
      <c r="Q2142" s="90"/>
      <c r="R2142" s="99" t="str">
        <f t="shared" si="8"/>
        <v>#REF!</v>
      </c>
      <c r="S2142" s="99">
        <f>IF(AND(D2142&lt;='Product Ratings'!$I$5,D2142&gt;='Product Ratings'!$H$5),'Product Ratings'!$F$5,IF(AND(D2142&lt;='Product Ratings'!$I$6,D2142&gt;='Product Ratings'!$H$6),'Product Ratings'!$F$6,IF(AND(D2142&lt;='Product Ratings'!$I$7,I2142&gt;='Product Ratings'!$H$7),'Product Ratings'!$F$7,IF(AND(D2142&lt;='Product Ratings'!$I$8,D2142&gt;='Product Ratings'!$H$8),'Product Ratings'!$F$8,IF(D2142&gt;='Product Ratings'!$H$9,'Product Ratings'!$F$9)))))</f>
        <v>2</v>
      </c>
      <c r="T2142" s="99" t="b">
        <f>IF(AND(O2142&lt;='Product Ratings'!$M$5,O2142&gt;='Product Ratings'!$L$5),'Product Ratings'!$J$5,IF(AND(O2142&lt;='Product Ratings'!$M$6,O2142&gt;='Product Ratings'!$L$6),'Product Ratings'!$J$6,IF(AND(O2142&lt;='Product Ratings'!$M$7,O2142&gt;='Product Ratings'!$L$7),'Product Ratings'!$J$7,IF(AND(O2142&lt;='Product Ratings'!$M$8,O2142&gt;='Product Ratings'!$L$8),'Product Ratings'!$J$8,IF(O2142&gt;='Product Ratings'!$L$9,'Product Ratings'!$J$9)))))</f>
        <v>0</v>
      </c>
      <c r="U2142" s="99" t="str">
        <f t="shared" si="10"/>
        <v>#REF!</v>
      </c>
      <c r="V2142" s="138" t="str">
        <f t="shared" si="9"/>
        <v>#REF!</v>
      </c>
      <c r="W2142" s="135" t="str">
        <f t="shared" si="6"/>
        <v>#REF!</v>
      </c>
      <c r="X2142" s="90"/>
      <c r="Y2142" s="90"/>
      <c r="Z2142" s="90"/>
      <c r="AA2142" s="90"/>
      <c r="AB2142" s="90"/>
    </row>
    <row r="2143" ht="12.75" customHeight="1">
      <c r="A2143" s="87"/>
      <c r="B2143" s="90"/>
      <c r="C2143" s="90"/>
      <c r="D2143" s="126">
        <v>1.0</v>
      </c>
      <c r="E2143" s="127">
        <v>14.35</v>
      </c>
      <c r="F2143" s="123"/>
      <c r="G2143" s="129">
        <v>5.57</v>
      </c>
      <c r="H2143" s="130">
        <f t="shared" si="2"/>
        <v>0.3881533101</v>
      </c>
      <c r="I2143" s="131">
        <v>44691.0</v>
      </c>
      <c r="J2143" s="132">
        <v>44727.0</v>
      </c>
      <c r="K2143" s="123"/>
      <c r="L2143" s="90"/>
      <c r="M2143" s="133">
        <f t="shared" si="3"/>
        <v>14.35</v>
      </c>
      <c r="N2143" s="99"/>
      <c r="O2143" s="133">
        <f t="shared" si="5"/>
        <v>0</v>
      </c>
      <c r="P2143" s="137"/>
      <c r="Q2143" s="90"/>
      <c r="R2143" s="99" t="str">
        <f t="shared" si="8"/>
        <v>#REF!</v>
      </c>
      <c r="S2143" s="99">
        <f>IF(AND(D2143&lt;='Product Ratings'!$I$5,D2143&gt;='Product Ratings'!$H$5),'Product Ratings'!$F$5,IF(AND(D2143&lt;='Product Ratings'!$I$6,D2143&gt;='Product Ratings'!$H$6),'Product Ratings'!$F$6,IF(AND(D2143&lt;='Product Ratings'!$I$7,I2143&gt;='Product Ratings'!$H$7),'Product Ratings'!$F$7,IF(AND(D2143&lt;='Product Ratings'!$I$8,D2143&gt;='Product Ratings'!$H$8),'Product Ratings'!$F$8,IF(D2143&gt;='Product Ratings'!$H$9,'Product Ratings'!$F$9)))))</f>
        <v>1</v>
      </c>
      <c r="T2143" s="99" t="b">
        <f>IF(AND(O2143&lt;='Product Ratings'!$M$5,O2143&gt;='Product Ratings'!$L$5),'Product Ratings'!$J$5,IF(AND(O2143&lt;='Product Ratings'!$M$6,O2143&gt;='Product Ratings'!$L$6),'Product Ratings'!$J$6,IF(AND(O2143&lt;='Product Ratings'!$M$7,O2143&gt;='Product Ratings'!$L$7),'Product Ratings'!$J$7,IF(AND(O2143&lt;='Product Ratings'!$M$8,O2143&gt;='Product Ratings'!$L$8),'Product Ratings'!$J$8,IF(O2143&gt;='Product Ratings'!$L$9,'Product Ratings'!$J$9)))))</f>
        <v>0</v>
      </c>
      <c r="U2143" s="99" t="str">
        <f t="shared" si="10"/>
        <v>#REF!</v>
      </c>
      <c r="V2143" s="138" t="str">
        <f t="shared" si="9"/>
        <v>#REF!</v>
      </c>
      <c r="W2143" s="135" t="str">
        <f t="shared" si="6"/>
        <v>#REF!</v>
      </c>
      <c r="X2143" s="90"/>
      <c r="Y2143" s="90"/>
      <c r="Z2143" s="90"/>
      <c r="AA2143" s="90"/>
      <c r="AB2143" s="90"/>
    </row>
    <row r="2144" ht="12.75" customHeight="1">
      <c r="A2144" s="87"/>
      <c r="B2144" s="90"/>
      <c r="C2144" s="90"/>
      <c r="D2144" s="126">
        <v>2.0</v>
      </c>
      <c r="E2144" s="127">
        <v>340.78</v>
      </c>
      <c r="F2144" s="123"/>
      <c r="G2144" s="129">
        <v>132.14</v>
      </c>
      <c r="H2144" s="130">
        <f t="shared" si="2"/>
        <v>0.3877574975</v>
      </c>
      <c r="I2144" s="131">
        <v>44692.0</v>
      </c>
      <c r="J2144" s="132">
        <v>44728.0</v>
      </c>
      <c r="K2144" s="123"/>
      <c r="L2144" s="90"/>
      <c r="M2144" s="133">
        <f t="shared" si="3"/>
        <v>170.39</v>
      </c>
      <c r="N2144" s="99"/>
      <c r="O2144" s="133">
        <f t="shared" si="5"/>
        <v>0</v>
      </c>
      <c r="P2144" s="137"/>
      <c r="Q2144" s="90"/>
      <c r="R2144" s="99" t="str">
        <f t="shared" si="8"/>
        <v>#REF!</v>
      </c>
      <c r="S2144" s="99">
        <f>IF(AND(D2144&lt;='Product Ratings'!$I$5,D2144&gt;='Product Ratings'!$H$5),'Product Ratings'!$F$5,IF(AND(D2144&lt;='Product Ratings'!$I$6,D2144&gt;='Product Ratings'!$H$6),'Product Ratings'!$F$6,IF(AND(D2144&lt;='Product Ratings'!$I$7,I2144&gt;='Product Ratings'!$H$7),'Product Ratings'!$F$7,IF(AND(D2144&lt;='Product Ratings'!$I$8,D2144&gt;='Product Ratings'!$H$8),'Product Ratings'!$F$8,IF(D2144&gt;='Product Ratings'!$H$9,'Product Ratings'!$F$9)))))</f>
        <v>1</v>
      </c>
      <c r="T2144" s="99" t="b">
        <f>IF(AND(O2144&lt;='Product Ratings'!$M$5,O2144&gt;='Product Ratings'!$L$5),'Product Ratings'!$J$5,IF(AND(O2144&lt;='Product Ratings'!$M$6,O2144&gt;='Product Ratings'!$L$6),'Product Ratings'!$J$6,IF(AND(O2144&lt;='Product Ratings'!$M$7,O2144&gt;='Product Ratings'!$L$7),'Product Ratings'!$J$7,IF(AND(O2144&lt;='Product Ratings'!$M$8,O2144&gt;='Product Ratings'!$L$8),'Product Ratings'!$J$8,IF(O2144&gt;='Product Ratings'!$L$9,'Product Ratings'!$J$9)))))</f>
        <v>0</v>
      </c>
      <c r="U2144" s="99" t="str">
        <f t="shared" si="10"/>
        <v>#REF!</v>
      </c>
      <c r="V2144" s="138" t="str">
        <f t="shared" si="9"/>
        <v>#REF!</v>
      </c>
      <c r="W2144" s="135" t="str">
        <f t="shared" si="6"/>
        <v>#REF!</v>
      </c>
      <c r="X2144" s="90"/>
      <c r="Y2144" s="90"/>
      <c r="Z2144" s="90"/>
      <c r="AA2144" s="90"/>
      <c r="AB2144" s="90"/>
    </row>
    <row r="2145" ht="12.75" customHeight="1">
      <c r="A2145" s="87"/>
      <c r="B2145" s="90"/>
      <c r="C2145" s="90"/>
      <c r="D2145" s="126">
        <v>3.0</v>
      </c>
      <c r="E2145" s="127">
        <v>283.33</v>
      </c>
      <c r="F2145" s="123"/>
      <c r="G2145" s="129">
        <v>109.73</v>
      </c>
      <c r="H2145" s="130">
        <f t="shared" si="2"/>
        <v>0.3872869093</v>
      </c>
      <c r="I2145" s="131">
        <v>44693.0</v>
      </c>
      <c r="J2145" s="132">
        <v>44729.0</v>
      </c>
      <c r="K2145" s="123"/>
      <c r="L2145" s="90"/>
      <c r="M2145" s="133">
        <f t="shared" si="3"/>
        <v>94.44333333</v>
      </c>
      <c r="N2145" s="99"/>
      <c r="O2145" s="133">
        <f t="shared" si="5"/>
        <v>0</v>
      </c>
      <c r="P2145" s="137"/>
      <c r="Q2145" s="90"/>
      <c r="R2145" s="99" t="str">
        <f t="shared" si="8"/>
        <v>#REF!</v>
      </c>
      <c r="S2145" s="99">
        <f>IF(AND(D2145&lt;='Product Ratings'!$I$5,D2145&gt;='Product Ratings'!$H$5),'Product Ratings'!$F$5,IF(AND(D2145&lt;='Product Ratings'!$I$6,D2145&gt;='Product Ratings'!$H$6),'Product Ratings'!$F$6,IF(AND(D2145&lt;='Product Ratings'!$I$7,I2145&gt;='Product Ratings'!$H$7),'Product Ratings'!$F$7,IF(AND(D2145&lt;='Product Ratings'!$I$8,D2145&gt;='Product Ratings'!$H$8),'Product Ratings'!$F$8,IF(D2145&gt;='Product Ratings'!$H$9,'Product Ratings'!$F$9)))))</f>
        <v>1</v>
      </c>
      <c r="T2145" s="99" t="b">
        <f>IF(AND(O2145&lt;='Product Ratings'!$M$5,O2145&gt;='Product Ratings'!$L$5),'Product Ratings'!$J$5,IF(AND(O2145&lt;='Product Ratings'!$M$6,O2145&gt;='Product Ratings'!$L$6),'Product Ratings'!$J$6,IF(AND(O2145&lt;='Product Ratings'!$M$7,O2145&gt;='Product Ratings'!$L$7),'Product Ratings'!$J$7,IF(AND(O2145&lt;='Product Ratings'!$M$8,O2145&gt;='Product Ratings'!$L$8),'Product Ratings'!$J$8,IF(O2145&gt;='Product Ratings'!$L$9,'Product Ratings'!$J$9)))))</f>
        <v>0</v>
      </c>
      <c r="U2145" s="99" t="str">
        <f t="shared" si="10"/>
        <v>#REF!</v>
      </c>
      <c r="V2145" s="138" t="str">
        <f t="shared" si="9"/>
        <v>#REF!</v>
      </c>
      <c r="W2145" s="135" t="str">
        <f t="shared" si="6"/>
        <v>#REF!</v>
      </c>
      <c r="X2145" s="90"/>
      <c r="Y2145" s="90"/>
      <c r="Z2145" s="90"/>
      <c r="AA2145" s="90"/>
      <c r="AB2145" s="90"/>
    </row>
    <row r="2146" ht="12.75" customHeight="1">
      <c r="A2146" s="87"/>
      <c r="B2146" s="90"/>
      <c r="C2146" s="90"/>
      <c r="D2146" s="126">
        <v>4.0</v>
      </c>
      <c r="E2146" s="127">
        <v>143.73</v>
      </c>
      <c r="F2146" s="123"/>
      <c r="G2146" s="129">
        <v>55.65</v>
      </c>
      <c r="H2146" s="130">
        <f t="shared" si="2"/>
        <v>0.3871843039</v>
      </c>
      <c r="I2146" s="131">
        <v>44694.0</v>
      </c>
      <c r="J2146" s="132">
        <v>44730.0</v>
      </c>
      <c r="K2146" s="123"/>
      <c r="L2146" s="90"/>
      <c r="M2146" s="133">
        <f t="shared" si="3"/>
        <v>35.9325</v>
      </c>
      <c r="N2146" s="99"/>
      <c r="O2146" s="133">
        <f t="shared" si="5"/>
        <v>0</v>
      </c>
      <c r="P2146" s="137"/>
      <c r="Q2146" s="90"/>
      <c r="R2146" s="99" t="str">
        <f t="shared" si="8"/>
        <v>#REF!</v>
      </c>
      <c r="S2146" s="99">
        <f>IF(AND(D2146&lt;='Product Ratings'!$I$5,D2146&gt;='Product Ratings'!$H$5),'Product Ratings'!$F$5,IF(AND(D2146&lt;='Product Ratings'!$I$6,D2146&gt;='Product Ratings'!$H$6),'Product Ratings'!$F$6,IF(AND(D2146&lt;='Product Ratings'!$I$7,I2146&gt;='Product Ratings'!$H$7),'Product Ratings'!$F$7,IF(AND(D2146&lt;='Product Ratings'!$I$8,D2146&gt;='Product Ratings'!$H$8),'Product Ratings'!$F$8,IF(D2146&gt;='Product Ratings'!$H$9,'Product Ratings'!$F$9)))))</f>
        <v>1</v>
      </c>
      <c r="T2146" s="99" t="b">
        <f>IF(AND(O2146&lt;='Product Ratings'!$M$5,O2146&gt;='Product Ratings'!$L$5),'Product Ratings'!$J$5,IF(AND(O2146&lt;='Product Ratings'!$M$6,O2146&gt;='Product Ratings'!$L$6),'Product Ratings'!$J$6,IF(AND(O2146&lt;='Product Ratings'!$M$7,O2146&gt;='Product Ratings'!$L$7),'Product Ratings'!$J$7,IF(AND(O2146&lt;='Product Ratings'!$M$8,O2146&gt;='Product Ratings'!$L$8),'Product Ratings'!$J$8,IF(O2146&gt;='Product Ratings'!$L$9,'Product Ratings'!$J$9)))))</f>
        <v>0</v>
      </c>
      <c r="U2146" s="99" t="str">
        <f t="shared" si="10"/>
        <v>#REF!</v>
      </c>
      <c r="V2146" s="138" t="str">
        <f t="shared" si="9"/>
        <v>#REF!</v>
      </c>
      <c r="W2146" s="135" t="str">
        <f t="shared" si="6"/>
        <v>#REF!</v>
      </c>
      <c r="X2146" s="90"/>
      <c r="Y2146" s="90"/>
      <c r="Z2146" s="90"/>
      <c r="AA2146" s="90"/>
      <c r="AB2146" s="90"/>
    </row>
    <row r="2147" ht="12.75" customHeight="1">
      <c r="A2147" s="87"/>
      <c r="B2147" s="90"/>
      <c r="C2147" s="90"/>
      <c r="D2147" s="126">
        <v>5.0</v>
      </c>
      <c r="E2147" s="127">
        <v>486.9</v>
      </c>
      <c r="F2147" s="123"/>
      <c r="G2147" s="129">
        <v>188.5</v>
      </c>
      <c r="H2147" s="130">
        <f t="shared" si="2"/>
        <v>0.3871431505</v>
      </c>
      <c r="I2147" s="131">
        <v>44695.0</v>
      </c>
      <c r="J2147" s="132">
        <v>44731.0</v>
      </c>
      <c r="K2147" s="123"/>
      <c r="L2147" s="90"/>
      <c r="M2147" s="133">
        <f t="shared" si="3"/>
        <v>97.38</v>
      </c>
      <c r="N2147" s="99"/>
      <c r="O2147" s="133">
        <f t="shared" si="5"/>
        <v>0</v>
      </c>
      <c r="P2147" s="137"/>
      <c r="Q2147" s="90"/>
      <c r="R2147" s="99" t="str">
        <f t="shared" si="8"/>
        <v>#REF!</v>
      </c>
      <c r="S2147" s="99">
        <f>IF(AND(D2147&lt;='Product Ratings'!$I$5,D2147&gt;='Product Ratings'!$H$5),'Product Ratings'!$F$5,IF(AND(D2147&lt;='Product Ratings'!$I$6,D2147&gt;='Product Ratings'!$H$6),'Product Ratings'!$F$6,IF(AND(D2147&lt;='Product Ratings'!$I$7,I2147&gt;='Product Ratings'!$H$7),'Product Ratings'!$F$7,IF(AND(D2147&lt;='Product Ratings'!$I$8,D2147&gt;='Product Ratings'!$H$8),'Product Ratings'!$F$8,IF(D2147&gt;='Product Ratings'!$H$9,'Product Ratings'!$F$9)))))</f>
        <v>1</v>
      </c>
      <c r="T2147" s="99" t="b">
        <f>IF(AND(O2147&lt;='Product Ratings'!$M$5,O2147&gt;='Product Ratings'!$L$5),'Product Ratings'!$J$5,IF(AND(O2147&lt;='Product Ratings'!$M$6,O2147&gt;='Product Ratings'!$L$6),'Product Ratings'!$J$6,IF(AND(O2147&lt;='Product Ratings'!$M$7,O2147&gt;='Product Ratings'!$L$7),'Product Ratings'!$J$7,IF(AND(O2147&lt;='Product Ratings'!$M$8,O2147&gt;='Product Ratings'!$L$8),'Product Ratings'!$J$8,IF(O2147&gt;='Product Ratings'!$L$9,'Product Ratings'!$J$9)))))</f>
        <v>0</v>
      </c>
      <c r="U2147" s="99" t="str">
        <f t="shared" si="10"/>
        <v>#REF!</v>
      </c>
      <c r="V2147" s="138" t="str">
        <f t="shared" si="9"/>
        <v>#REF!</v>
      </c>
      <c r="W2147" s="135" t="str">
        <f t="shared" si="6"/>
        <v>#REF!</v>
      </c>
      <c r="X2147" s="90"/>
      <c r="Y2147" s="90"/>
      <c r="Z2147" s="90"/>
      <c r="AA2147" s="90"/>
      <c r="AB2147" s="90"/>
    </row>
    <row r="2148" ht="12.75" customHeight="1">
      <c r="A2148" s="87"/>
      <c r="B2148" s="90"/>
      <c r="C2148" s="90"/>
      <c r="D2148" s="126">
        <v>6.0</v>
      </c>
      <c r="E2148" s="127">
        <v>416.9</v>
      </c>
      <c r="F2148" s="123"/>
      <c r="G2148" s="129">
        <v>161.28</v>
      </c>
      <c r="H2148" s="130">
        <f t="shared" si="2"/>
        <v>0.386855361</v>
      </c>
      <c r="I2148" s="131">
        <v>44696.0</v>
      </c>
      <c r="J2148" s="132">
        <v>44732.0</v>
      </c>
      <c r="K2148" s="123"/>
      <c r="L2148" s="90"/>
      <c r="M2148" s="133">
        <f t="shared" si="3"/>
        <v>69.48333333</v>
      </c>
      <c r="N2148" s="99"/>
      <c r="O2148" s="133">
        <f t="shared" si="5"/>
        <v>0</v>
      </c>
      <c r="P2148" s="137"/>
      <c r="Q2148" s="90"/>
      <c r="R2148" s="99" t="str">
        <f t="shared" si="8"/>
        <v>#REF!</v>
      </c>
      <c r="S2148" s="99">
        <f>IF(AND(D2148&lt;='Product Ratings'!$I$5,D2148&gt;='Product Ratings'!$H$5),'Product Ratings'!$F$5,IF(AND(D2148&lt;='Product Ratings'!$I$6,D2148&gt;='Product Ratings'!$H$6),'Product Ratings'!$F$6,IF(AND(D2148&lt;='Product Ratings'!$I$7,I2148&gt;='Product Ratings'!$H$7),'Product Ratings'!$F$7,IF(AND(D2148&lt;='Product Ratings'!$I$8,D2148&gt;='Product Ratings'!$H$8),'Product Ratings'!$F$8,IF(D2148&gt;='Product Ratings'!$H$9,'Product Ratings'!$F$9)))))</f>
        <v>2</v>
      </c>
      <c r="T2148" s="99" t="b">
        <f>IF(AND(O2148&lt;='Product Ratings'!$M$5,O2148&gt;='Product Ratings'!$L$5),'Product Ratings'!$J$5,IF(AND(O2148&lt;='Product Ratings'!$M$6,O2148&gt;='Product Ratings'!$L$6),'Product Ratings'!$J$6,IF(AND(O2148&lt;='Product Ratings'!$M$7,O2148&gt;='Product Ratings'!$L$7),'Product Ratings'!$J$7,IF(AND(O2148&lt;='Product Ratings'!$M$8,O2148&gt;='Product Ratings'!$L$8),'Product Ratings'!$J$8,IF(O2148&gt;='Product Ratings'!$L$9,'Product Ratings'!$J$9)))))</f>
        <v>0</v>
      </c>
      <c r="U2148" s="99" t="str">
        <f t="shared" si="10"/>
        <v>#REF!</v>
      </c>
      <c r="V2148" s="138" t="str">
        <f t="shared" si="9"/>
        <v>#REF!</v>
      </c>
      <c r="W2148" s="135" t="str">
        <f t="shared" si="6"/>
        <v>#REF!</v>
      </c>
      <c r="X2148" s="90"/>
      <c r="Y2148" s="90"/>
      <c r="Z2148" s="90"/>
      <c r="AA2148" s="90"/>
      <c r="AB2148" s="90"/>
    </row>
    <row r="2149" ht="12.75" customHeight="1">
      <c r="A2149" s="87"/>
      <c r="B2149" s="90"/>
      <c r="C2149" s="90"/>
      <c r="D2149" s="126">
        <v>1.0</v>
      </c>
      <c r="E2149" s="127">
        <v>459.05</v>
      </c>
      <c r="F2149" s="123"/>
      <c r="G2149" s="129">
        <v>177.36</v>
      </c>
      <c r="H2149" s="130">
        <f t="shared" si="2"/>
        <v>0.3863631413</v>
      </c>
      <c r="I2149" s="131">
        <v>44697.0</v>
      </c>
      <c r="J2149" s="132">
        <v>44733.0</v>
      </c>
      <c r="K2149" s="123"/>
      <c r="L2149" s="90"/>
      <c r="M2149" s="133">
        <f t="shared" si="3"/>
        <v>459.05</v>
      </c>
      <c r="N2149" s="99"/>
      <c r="O2149" s="133">
        <f t="shared" si="5"/>
        <v>0</v>
      </c>
      <c r="P2149" s="137"/>
      <c r="Q2149" s="90"/>
      <c r="R2149" s="99" t="str">
        <f t="shared" si="8"/>
        <v>#REF!</v>
      </c>
      <c r="S2149" s="99">
        <f>IF(AND(D2149&lt;='Product Ratings'!$I$5,D2149&gt;='Product Ratings'!$H$5),'Product Ratings'!$F$5,IF(AND(D2149&lt;='Product Ratings'!$I$6,D2149&gt;='Product Ratings'!$H$6),'Product Ratings'!$F$6,IF(AND(D2149&lt;='Product Ratings'!$I$7,I2149&gt;='Product Ratings'!$H$7),'Product Ratings'!$F$7,IF(AND(D2149&lt;='Product Ratings'!$I$8,D2149&gt;='Product Ratings'!$H$8),'Product Ratings'!$F$8,IF(D2149&gt;='Product Ratings'!$H$9,'Product Ratings'!$F$9)))))</f>
        <v>1</v>
      </c>
      <c r="T2149" s="99" t="b">
        <f>IF(AND(O2149&lt;='Product Ratings'!$M$5,O2149&gt;='Product Ratings'!$L$5),'Product Ratings'!$J$5,IF(AND(O2149&lt;='Product Ratings'!$M$6,O2149&gt;='Product Ratings'!$L$6),'Product Ratings'!$J$6,IF(AND(O2149&lt;='Product Ratings'!$M$7,O2149&gt;='Product Ratings'!$L$7),'Product Ratings'!$J$7,IF(AND(O2149&lt;='Product Ratings'!$M$8,O2149&gt;='Product Ratings'!$L$8),'Product Ratings'!$J$8,IF(O2149&gt;='Product Ratings'!$L$9,'Product Ratings'!$J$9)))))</f>
        <v>0</v>
      </c>
      <c r="U2149" s="99" t="str">
        <f t="shared" si="10"/>
        <v>#REF!</v>
      </c>
      <c r="V2149" s="138" t="str">
        <f t="shared" si="9"/>
        <v>#REF!</v>
      </c>
      <c r="W2149" s="135" t="str">
        <f t="shared" si="6"/>
        <v>#REF!</v>
      </c>
      <c r="X2149" s="90"/>
      <c r="Y2149" s="90"/>
      <c r="Z2149" s="90"/>
      <c r="AA2149" s="90"/>
      <c r="AB2149" s="90"/>
    </row>
    <row r="2150" ht="12.75" customHeight="1">
      <c r="A2150" s="87"/>
      <c r="B2150" s="90"/>
      <c r="C2150" s="90"/>
      <c r="D2150" s="126">
        <v>2.0</v>
      </c>
      <c r="E2150" s="127">
        <v>221.22</v>
      </c>
      <c r="F2150" s="123"/>
      <c r="G2150" s="129">
        <v>85.36</v>
      </c>
      <c r="H2150" s="130">
        <f t="shared" si="2"/>
        <v>0.3858602296</v>
      </c>
      <c r="I2150" s="131">
        <v>44698.0</v>
      </c>
      <c r="J2150" s="132">
        <v>44734.0</v>
      </c>
      <c r="K2150" s="123"/>
      <c r="L2150" s="90"/>
      <c r="M2150" s="133">
        <f t="shared" si="3"/>
        <v>110.61</v>
      </c>
      <c r="N2150" s="99"/>
      <c r="O2150" s="133">
        <f t="shared" si="5"/>
        <v>0</v>
      </c>
      <c r="P2150" s="137"/>
      <c r="Q2150" s="90"/>
      <c r="R2150" s="99" t="str">
        <f t="shared" si="8"/>
        <v>#REF!</v>
      </c>
      <c r="S2150" s="99">
        <f>IF(AND(D2150&lt;='Product Ratings'!$I$5,D2150&gt;='Product Ratings'!$H$5),'Product Ratings'!$F$5,IF(AND(D2150&lt;='Product Ratings'!$I$6,D2150&gt;='Product Ratings'!$H$6),'Product Ratings'!$F$6,IF(AND(D2150&lt;='Product Ratings'!$I$7,I2150&gt;='Product Ratings'!$H$7),'Product Ratings'!$F$7,IF(AND(D2150&lt;='Product Ratings'!$I$8,D2150&gt;='Product Ratings'!$H$8),'Product Ratings'!$F$8,IF(D2150&gt;='Product Ratings'!$H$9,'Product Ratings'!$F$9)))))</f>
        <v>1</v>
      </c>
      <c r="T2150" s="99" t="b">
        <f>IF(AND(O2150&lt;='Product Ratings'!$M$5,O2150&gt;='Product Ratings'!$L$5),'Product Ratings'!$J$5,IF(AND(O2150&lt;='Product Ratings'!$M$6,O2150&gt;='Product Ratings'!$L$6),'Product Ratings'!$J$6,IF(AND(O2150&lt;='Product Ratings'!$M$7,O2150&gt;='Product Ratings'!$L$7),'Product Ratings'!$J$7,IF(AND(O2150&lt;='Product Ratings'!$M$8,O2150&gt;='Product Ratings'!$L$8),'Product Ratings'!$J$8,IF(O2150&gt;='Product Ratings'!$L$9,'Product Ratings'!$J$9)))))</f>
        <v>0</v>
      </c>
      <c r="U2150" s="99" t="str">
        <f t="shared" si="10"/>
        <v>#REF!</v>
      </c>
      <c r="V2150" s="138" t="str">
        <f t="shared" si="9"/>
        <v>#REF!</v>
      </c>
      <c r="W2150" s="135" t="str">
        <f t="shared" si="6"/>
        <v>#REF!</v>
      </c>
      <c r="X2150" s="90"/>
      <c r="Y2150" s="90"/>
      <c r="Z2150" s="90"/>
      <c r="AA2150" s="90"/>
      <c r="AB2150" s="90"/>
    </row>
    <row r="2151" ht="12.75" customHeight="1">
      <c r="A2151" s="87"/>
      <c r="B2151" s="90"/>
      <c r="C2151" s="90"/>
      <c r="D2151" s="126">
        <v>3.0</v>
      </c>
      <c r="E2151" s="127">
        <v>3796.0</v>
      </c>
      <c r="F2151" s="123"/>
      <c r="G2151" s="129">
        <v>1463.8</v>
      </c>
      <c r="H2151" s="130">
        <f t="shared" si="2"/>
        <v>0.3856164384</v>
      </c>
      <c r="I2151" s="131">
        <v>44699.0</v>
      </c>
      <c r="J2151" s="132">
        <v>44735.0</v>
      </c>
      <c r="K2151" s="123"/>
      <c r="L2151" s="90"/>
      <c r="M2151" s="133">
        <f t="shared" si="3"/>
        <v>1265.333333</v>
      </c>
      <c r="N2151" s="99"/>
      <c r="O2151" s="133">
        <f t="shared" si="5"/>
        <v>0</v>
      </c>
      <c r="P2151" s="137"/>
      <c r="Q2151" s="90"/>
      <c r="R2151" s="99" t="str">
        <f t="shared" si="8"/>
        <v>#REF!</v>
      </c>
      <c r="S2151" s="99">
        <f>IF(AND(D2151&lt;='Product Ratings'!$I$5,D2151&gt;='Product Ratings'!$H$5),'Product Ratings'!$F$5,IF(AND(D2151&lt;='Product Ratings'!$I$6,D2151&gt;='Product Ratings'!$H$6),'Product Ratings'!$F$6,IF(AND(D2151&lt;='Product Ratings'!$I$7,I2151&gt;='Product Ratings'!$H$7),'Product Ratings'!$F$7,IF(AND(D2151&lt;='Product Ratings'!$I$8,D2151&gt;='Product Ratings'!$H$8),'Product Ratings'!$F$8,IF(D2151&gt;='Product Ratings'!$H$9,'Product Ratings'!$F$9)))))</f>
        <v>1</v>
      </c>
      <c r="T2151" s="99" t="b">
        <f>IF(AND(O2151&lt;='Product Ratings'!$M$5,O2151&gt;='Product Ratings'!$L$5),'Product Ratings'!$J$5,IF(AND(O2151&lt;='Product Ratings'!$M$6,O2151&gt;='Product Ratings'!$L$6),'Product Ratings'!$J$6,IF(AND(O2151&lt;='Product Ratings'!$M$7,O2151&gt;='Product Ratings'!$L$7),'Product Ratings'!$J$7,IF(AND(O2151&lt;='Product Ratings'!$M$8,O2151&gt;='Product Ratings'!$L$8),'Product Ratings'!$J$8,IF(O2151&gt;='Product Ratings'!$L$9,'Product Ratings'!$J$9)))))</f>
        <v>0</v>
      </c>
      <c r="U2151" s="99" t="str">
        <f t="shared" si="10"/>
        <v>#REF!</v>
      </c>
      <c r="V2151" s="138" t="str">
        <f t="shared" si="9"/>
        <v>#REF!</v>
      </c>
      <c r="W2151" s="135" t="str">
        <f t="shared" si="6"/>
        <v>#REF!</v>
      </c>
      <c r="X2151" s="90"/>
      <c r="Y2151" s="90"/>
      <c r="Z2151" s="90"/>
      <c r="AA2151" s="90"/>
      <c r="AB2151" s="90"/>
    </row>
    <row r="2152" ht="12.75" customHeight="1">
      <c r="A2152" s="87"/>
      <c r="B2152" s="90"/>
      <c r="C2152" s="90"/>
      <c r="D2152" s="126">
        <v>4.0</v>
      </c>
      <c r="E2152" s="127">
        <v>29.49</v>
      </c>
      <c r="F2152" s="123"/>
      <c r="G2152" s="129">
        <v>11.31</v>
      </c>
      <c r="H2152" s="130">
        <f t="shared" si="2"/>
        <v>0.3835198372</v>
      </c>
      <c r="I2152" s="131">
        <v>44700.0</v>
      </c>
      <c r="J2152" s="132">
        <v>44736.0</v>
      </c>
      <c r="K2152" s="123"/>
      <c r="L2152" s="90"/>
      <c r="M2152" s="133">
        <f t="shared" si="3"/>
        <v>7.3725</v>
      </c>
      <c r="N2152" s="99"/>
      <c r="O2152" s="133">
        <f t="shared" si="5"/>
        <v>0</v>
      </c>
      <c r="P2152" s="137"/>
      <c r="Q2152" s="90"/>
      <c r="R2152" s="99" t="str">
        <f t="shared" si="8"/>
        <v>#REF!</v>
      </c>
      <c r="S2152" s="99">
        <f>IF(AND(D2152&lt;='Product Ratings'!$I$5,D2152&gt;='Product Ratings'!$H$5),'Product Ratings'!$F$5,IF(AND(D2152&lt;='Product Ratings'!$I$6,D2152&gt;='Product Ratings'!$H$6),'Product Ratings'!$F$6,IF(AND(D2152&lt;='Product Ratings'!$I$7,I2152&gt;='Product Ratings'!$H$7),'Product Ratings'!$F$7,IF(AND(D2152&lt;='Product Ratings'!$I$8,D2152&gt;='Product Ratings'!$H$8),'Product Ratings'!$F$8,IF(D2152&gt;='Product Ratings'!$H$9,'Product Ratings'!$F$9)))))</f>
        <v>1</v>
      </c>
      <c r="T2152" s="99" t="b">
        <f>IF(AND(O2152&lt;='Product Ratings'!$M$5,O2152&gt;='Product Ratings'!$L$5),'Product Ratings'!$J$5,IF(AND(O2152&lt;='Product Ratings'!$M$6,O2152&gt;='Product Ratings'!$L$6),'Product Ratings'!$J$6,IF(AND(O2152&lt;='Product Ratings'!$M$7,O2152&gt;='Product Ratings'!$L$7),'Product Ratings'!$J$7,IF(AND(O2152&lt;='Product Ratings'!$M$8,O2152&gt;='Product Ratings'!$L$8),'Product Ratings'!$J$8,IF(O2152&gt;='Product Ratings'!$L$9,'Product Ratings'!$J$9)))))</f>
        <v>0</v>
      </c>
      <c r="U2152" s="99" t="str">
        <f t="shared" si="10"/>
        <v>#REF!</v>
      </c>
      <c r="V2152" s="138" t="str">
        <f t="shared" si="9"/>
        <v>#REF!</v>
      </c>
      <c r="W2152" s="135" t="str">
        <f t="shared" si="6"/>
        <v>#REF!</v>
      </c>
      <c r="X2152" s="90"/>
      <c r="Y2152" s="90"/>
      <c r="Z2152" s="90"/>
      <c r="AA2152" s="90"/>
      <c r="AB2152" s="90"/>
    </row>
    <row r="2153" ht="12.75" customHeight="1">
      <c r="A2153" s="87"/>
      <c r="B2153" s="90"/>
      <c r="C2153" s="90"/>
      <c r="D2153" s="126">
        <v>5.0</v>
      </c>
      <c r="E2153" s="127">
        <v>50.43</v>
      </c>
      <c r="F2153" s="123"/>
      <c r="G2153" s="129">
        <v>19.35</v>
      </c>
      <c r="H2153" s="130">
        <f t="shared" si="2"/>
        <v>0.3837001785</v>
      </c>
      <c r="I2153" s="131">
        <v>44701.0</v>
      </c>
      <c r="J2153" s="132">
        <v>44737.0</v>
      </c>
      <c r="K2153" s="123"/>
      <c r="L2153" s="90"/>
      <c r="M2153" s="133">
        <f t="shared" si="3"/>
        <v>10.086</v>
      </c>
      <c r="N2153" s="99"/>
      <c r="O2153" s="133">
        <f t="shared" si="5"/>
        <v>0</v>
      </c>
      <c r="P2153" s="137"/>
      <c r="Q2153" s="90"/>
      <c r="R2153" s="99" t="str">
        <f t="shared" si="8"/>
        <v>#REF!</v>
      </c>
      <c r="S2153" s="99">
        <f>IF(AND(D2153&lt;='Product Ratings'!$I$5,D2153&gt;='Product Ratings'!$H$5),'Product Ratings'!$F$5,IF(AND(D2153&lt;='Product Ratings'!$I$6,D2153&gt;='Product Ratings'!$H$6),'Product Ratings'!$F$6,IF(AND(D2153&lt;='Product Ratings'!$I$7,I2153&gt;='Product Ratings'!$H$7),'Product Ratings'!$F$7,IF(AND(D2153&lt;='Product Ratings'!$I$8,D2153&gt;='Product Ratings'!$H$8),'Product Ratings'!$F$8,IF(D2153&gt;='Product Ratings'!$H$9,'Product Ratings'!$F$9)))))</f>
        <v>1</v>
      </c>
      <c r="T2153" s="99" t="b">
        <f>IF(AND(O2153&lt;='Product Ratings'!$M$5,O2153&gt;='Product Ratings'!$L$5),'Product Ratings'!$J$5,IF(AND(O2153&lt;='Product Ratings'!$M$6,O2153&gt;='Product Ratings'!$L$6),'Product Ratings'!$J$6,IF(AND(O2153&lt;='Product Ratings'!$M$7,O2153&gt;='Product Ratings'!$L$7),'Product Ratings'!$J$7,IF(AND(O2153&lt;='Product Ratings'!$M$8,O2153&gt;='Product Ratings'!$L$8),'Product Ratings'!$J$8,IF(O2153&gt;='Product Ratings'!$L$9,'Product Ratings'!$J$9)))))</f>
        <v>0</v>
      </c>
      <c r="U2153" s="99" t="str">
        <f t="shared" si="10"/>
        <v>#REF!</v>
      </c>
      <c r="V2153" s="138" t="str">
        <f t="shared" si="9"/>
        <v>#REF!</v>
      </c>
      <c r="W2153" s="135" t="str">
        <f t="shared" si="6"/>
        <v>#REF!</v>
      </c>
      <c r="X2153" s="90"/>
      <c r="Y2153" s="90"/>
      <c r="Z2153" s="90"/>
      <c r="AA2153" s="90"/>
      <c r="AB2153" s="90"/>
    </row>
    <row r="2154" ht="12.75" customHeight="1">
      <c r="A2154" s="87"/>
      <c r="B2154" s="90"/>
      <c r="C2154" s="90"/>
      <c r="D2154" s="126">
        <v>6.0</v>
      </c>
      <c r="E2154" s="127">
        <v>481.96</v>
      </c>
      <c r="F2154" s="123"/>
      <c r="G2154" s="129">
        <v>184.57</v>
      </c>
      <c r="H2154" s="130">
        <f t="shared" si="2"/>
        <v>0.3829570919</v>
      </c>
      <c r="I2154" s="131">
        <v>44702.0</v>
      </c>
      <c r="J2154" s="132">
        <v>44738.0</v>
      </c>
      <c r="K2154" s="123"/>
      <c r="L2154" s="90"/>
      <c r="M2154" s="133">
        <f t="shared" si="3"/>
        <v>80.32666667</v>
      </c>
      <c r="N2154" s="99"/>
      <c r="O2154" s="133">
        <f t="shared" si="5"/>
        <v>0</v>
      </c>
      <c r="P2154" s="137"/>
      <c r="Q2154" s="90"/>
      <c r="R2154" s="99" t="str">
        <f t="shared" si="8"/>
        <v>#REF!</v>
      </c>
      <c r="S2154" s="99">
        <f>IF(AND(D2154&lt;='Product Ratings'!$I$5,D2154&gt;='Product Ratings'!$H$5),'Product Ratings'!$F$5,IF(AND(D2154&lt;='Product Ratings'!$I$6,D2154&gt;='Product Ratings'!$H$6),'Product Ratings'!$F$6,IF(AND(D2154&lt;='Product Ratings'!$I$7,I2154&gt;='Product Ratings'!$H$7),'Product Ratings'!$F$7,IF(AND(D2154&lt;='Product Ratings'!$I$8,D2154&gt;='Product Ratings'!$H$8),'Product Ratings'!$F$8,IF(D2154&gt;='Product Ratings'!$H$9,'Product Ratings'!$F$9)))))</f>
        <v>2</v>
      </c>
      <c r="T2154" s="99" t="b">
        <f>IF(AND(O2154&lt;='Product Ratings'!$M$5,O2154&gt;='Product Ratings'!$L$5),'Product Ratings'!$J$5,IF(AND(O2154&lt;='Product Ratings'!$M$6,O2154&gt;='Product Ratings'!$L$6),'Product Ratings'!$J$6,IF(AND(O2154&lt;='Product Ratings'!$M$7,O2154&gt;='Product Ratings'!$L$7),'Product Ratings'!$J$7,IF(AND(O2154&lt;='Product Ratings'!$M$8,O2154&gt;='Product Ratings'!$L$8),'Product Ratings'!$J$8,IF(O2154&gt;='Product Ratings'!$L$9,'Product Ratings'!$J$9)))))</f>
        <v>0</v>
      </c>
      <c r="U2154" s="99" t="str">
        <f t="shared" si="10"/>
        <v>#REF!</v>
      </c>
      <c r="V2154" s="138" t="str">
        <f t="shared" si="9"/>
        <v>#REF!</v>
      </c>
      <c r="W2154" s="135" t="str">
        <f t="shared" si="6"/>
        <v>#REF!</v>
      </c>
      <c r="X2154" s="90"/>
      <c r="Y2154" s="90"/>
      <c r="Z2154" s="90"/>
      <c r="AA2154" s="90"/>
      <c r="AB2154" s="90"/>
    </row>
    <row r="2155" ht="12.75" customHeight="1">
      <c r="A2155" s="87"/>
      <c r="B2155" s="90"/>
      <c r="C2155" s="90"/>
      <c r="D2155" s="126">
        <v>1.0</v>
      </c>
      <c r="E2155" s="127">
        <v>168.89</v>
      </c>
      <c r="F2155" s="123"/>
      <c r="G2155" s="129">
        <v>64.61</v>
      </c>
      <c r="H2155" s="130">
        <f t="shared" si="2"/>
        <v>0.3825566937</v>
      </c>
      <c r="I2155" s="131">
        <v>44703.0</v>
      </c>
      <c r="J2155" s="132">
        <v>44739.0</v>
      </c>
      <c r="K2155" s="123"/>
      <c r="L2155" s="90"/>
      <c r="M2155" s="133">
        <f t="shared" si="3"/>
        <v>168.89</v>
      </c>
      <c r="N2155" s="99"/>
      <c r="O2155" s="133">
        <f t="shared" si="5"/>
        <v>0</v>
      </c>
      <c r="P2155" s="137"/>
      <c r="Q2155" s="90"/>
      <c r="R2155" s="99" t="str">
        <f t="shared" si="8"/>
        <v>#REF!</v>
      </c>
      <c r="S2155" s="99">
        <f>IF(AND(D2155&lt;='Product Ratings'!$I$5,D2155&gt;='Product Ratings'!$H$5),'Product Ratings'!$F$5,IF(AND(D2155&lt;='Product Ratings'!$I$6,D2155&gt;='Product Ratings'!$H$6),'Product Ratings'!$F$6,IF(AND(D2155&lt;='Product Ratings'!$I$7,I2155&gt;='Product Ratings'!$H$7),'Product Ratings'!$F$7,IF(AND(D2155&lt;='Product Ratings'!$I$8,D2155&gt;='Product Ratings'!$H$8),'Product Ratings'!$F$8,IF(D2155&gt;='Product Ratings'!$H$9,'Product Ratings'!$F$9)))))</f>
        <v>1</v>
      </c>
      <c r="T2155" s="99" t="b">
        <f>IF(AND(O2155&lt;='Product Ratings'!$M$5,O2155&gt;='Product Ratings'!$L$5),'Product Ratings'!$J$5,IF(AND(O2155&lt;='Product Ratings'!$M$6,O2155&gt;='Product Ratings'!$L$6),'Product Ratings'!$J$6,IF(AND(O2155&lt;='Product Ratings'!$M$7,O2155&gt;='Product Ratings'!$L$7),'Product Ratings'!$J$7,IF(AND(O2155&lt;='Product Ratings'!$M$8,O2155&gt;='Product Ratings'!$L$8),'Product Ratings'!$J$8,IF(O2155&gt;='Product Ratings'!$L$9,'Product Ratings'!$J$9)))))</f>
        <v>0</v>
      </c>
      <c r="U2155" s="99" t="str">
        <f t="shared" si="10"/>
        <v>#REF!</v>
      </c>
      <c r="V2155" s="138" t="str">
        <f t="shared" si="9"/>
        <v>#REF!</v>
      </c>
      <c r="W2155" s="135" t="str">
        <f t="shared" si="6"/>
        <v>#REF!</v>
      </c>
      <c r="X2155" s="90"/>
      <c r="Y2155" s="90"/>
      <c r="Z2155" s="90"/>
      <c r="AA2155" s="90"/>
      <c r="AB2155" s="90"/>
    </row>
    <row r="2156" ht="12.75" customHeight="1">
      <c r="A2156" s="87"/>
      <c r="B2156" s="90"/>
      <c r="C2156" s="90"/>
      <c r="D2156" s="126">
        <v>2.0</v>
      </c>
      <c r="E2156" s="127">
        <v>4041.74</v>
      </c>
      <c r="F2156" s="123"/>
      <c r="G2156" s="129">
        <v>1545.74</v>
      </c>
      <c r="H2156" s="130">
        <f t="shared" si="2"/>
        <v>0.3824441948</v>
      </c>
      <c r="I2156" s="131">
        <v>44704.0</v>
      </c>
      <c r="J2156" s="132">
        <v>44740.0</v>
      </c>
      <c r="K2156" s="123"/>
      <c r="L2156" s="90"/>
      <c r="M2156" s="133">
        <f t="shared" si="3"/>
        <v>2020.87</v>
      </c>
      <c r="N2156" s="99"/>
      <c r="O2156" s="133">
        <f t="shared" si="5"/>
        <v>0</v>
      </c>
      <c r="P2156" s="137"/>
      <c r="Q2156" s="90"/>
      <c r="R2156" s="99" t="str">
        <f t="shared" si="8"/>
        <v>#REF!</v>
      </c>
      <c r="S2156" s="99">
        <f>IF(AND(D2156&lt;='Product Ratings'!$I$5,D2156&gt;='Product Ratings'!$H$5),'Product Ratings'!$F$5,IF(AND(D2156&lt;='Product Ratings'!$I$6,D2156&gt;='Product Ratings'!$H$6),'Product Ratings'!$F$6,IF(AND(D2156&lt;='Product Ratings'!$I$7,I2156&gt;='Product Ratings'!$H$7),'Product Ratings'!$F$7,IF(AND(D2156&lt;='Product Ratings'!$I$8,D2156&gt;='Product Ratings'!$H$8),'Product Ratings'!$F$8,IF(D2156&gt;='Product Ratings'!$H$9,'Product Ratings'!$F$9)))))</f>
        <v>1</v>
      </c>
      <c r="T2156" s="99" t="b">
        <f>IF(AND(O2156&lt;='Product Ratings'!$M$5,O2156&gt;='Product Ratings'!$L$5),'Product Ratings'!$J$5,IF(AND(O2156&lt;='Product Ratings'!$M$6,O2156&gt;='Product Ratings'!$L$6),'Product Ratings'!$J$6,IF(AND(O2156&lt;='Product Ratings'!$M$7,O2156&gt;='Product Ratings'!$L$7),'Product Ratings'!$J$7,IF(AND(O2156&lt;='Product Ratings'!$M$8,O2156&gt;='Product Ratings'!$L$8),'Product Ratings'!$J$8,IF(O2156&gt;='Product Ratings'!$L$9,'Product Ratings'!$J$9)))))</f>
        <v>0</v>
      </c>
      <c r="U2156" s="99" t="str">
        <f t="shared" si="10"/>
        <v>#REF!</v>
      </c>
      <c r="V2156" s="138" t="str">
        <f t="shared" si="9"/>
        <v>#REF!</v>
      </c>
      <c r="W2156" s="135" t="str">
        <f t="shared" si="6"/>
        <v>#REF!</v>
      </c>
      <c r="X2156" s="90"/>
      <c r="Y2156" s="90"/>
      <c r="Z2156" s="90"/>
      <c r="AA2156" s="90"/>
      <c r="AB2156" s="90"/>
    </row>
    <row r="2157" ht="12.75" customHeight="1">
      <c r="A2157" s="87"/>
      <c r="B2157" s="90"/>
      <c r="C2157" s="90"/>
      <c r="D2157" s="126">
        <v>3.0</v>
      </c>
      <c r="E2157" s="127">
        <v>65.57</v>
      </c>
      <c r="F2157" s="123"/>
      <c r="G2157" s="129">
        <v>25.07</v>
      </c>
      <c r="H2157" s="130">
        <f t="shared" si="2"/>
        <v>0.3823394845</v>
      </c>
      <c r="I2157" s="131">
        <v>44705.0</v>
      </c>
      <c r="J2157" s="132">
        <v>44741.0</v>
      </c>
      <c r="K2157" s="123"/>
      <c r="L2157" s="90"/>
      <c r="M2157" s="133">
        <f t="shared" si="3"/>
        <v>21.85666667</v>
      </c>
      <c r="N2157" s="99"/>
      <c r="O2157" s="133">
        <f t="shared" si="5"/>
        <v>0</v>
      </c>
      <c r="P2157" s="137"/>
      <c r="Q2157" s="90"/>
      <c r="R2157" s="99" t="str">
        <f t="shared" si="8"/>
        <v>#REF!</v>
      </c>
      <c r="S2157" s="99">
        <f>IF(AND(D2157&lt;='Product Ratings'!$I$5,D2157&gt;='Product Ratings'!$H$5),'Product Ratings'!$F$5,IF(AND(D2157&lt;='Product Ratings'!$I$6,D2157&gt;='Product Ratings'!$H$6),'Product Ratings'!$F$6,IF(AND(D2157&lt;='Product Ratings'!$I$7,I2157&gt;='Product Ratings'!$H$7),'Product Ratings'!$F$7,IF(AND(D2157&lt;='Product Ratings'!$I$8,D2157&gt;='Product Ratings'!$H$8),'Product Ratings'!$F$8,IF(D2157&gt;='Product Ratings'!$H$9,'Product Ratings'!$F$9)))))</f>
        <v>1</v>
      </c>
      <c r="T2157" s="99" t="b">
        <f>IF(AND(O2157&lt;='Product Ratings'!$M$5,O2157&gt;='Product Ratings'!$L$5),'Product Ratings'!$J$5,IF(AND(O2157&lt;='Product Ratings'!$M$6,O2157&gt;='Product Ratings'!$L$6),'Product Ratings'!$J$6,IF(AND(O2157&lt;='Product Ratings'!$M$7,O2157&gt;='Product Ratings'!$L$7),'Product Ratings'!$J$7,IF(AND(O2157&lt;='Product Ratings'!$M$8,O2157&gt;='Product Ratings'!$L$8),'Product Ratings'!$J$8,IF(O2157&gt;='Product Ratings'!$L$9,'Product Ratings'!$J$9)))))</f>
        <v>0</v>
      </c>
      <c r="U2157" s="99" t="str">
        <f t="shared" si="10"/>
        <v>#REF!</v>
      </c>
      <c r="V2157" s="138" t="str">
        <f t="shared" si="9"/>
        <v>#REF!</v>
      </c>
      <c r="W2157" s="135" t="str">
        <f t="shared" si="6"/>
        <v>#REF!</v>
      </c>
      <c r="X2157" s="90"/>
      <c r="Y2157" s="90"/>
      <c r="Z2157" s="90"/>
      <c r="AA2157" s="90"/>
      <c r="AB2157" s="90"/>
    </row>
    <row r="2158" ht="12.75" customHeight="1">
      <c r="A2158" s="87"/>
      <c r="B2158" s="90"/>
      <c r="C2158" s="90"/>
      <c r="D2158" s="126">
        <v>4.0</v>
      </c>
      <c r="E2158" s="127">
        <v>17.86</v>
      </c>
      <c r="F2158" s="123"/>
      <c r="G2158" s="129">
        <v>6.81</v>
      </c>
      <c r="H2158" s="130">
        <f t="shared" si="2"/>
        <v>0.3812989922</v>
      </c>
      <c r="I2158" s="131">
        <v>44706.0</v>
      </c>
      <c r="J2158" s="132">
        <v>44742.0</v>
      </c>
      <c r="K2158" s="123"/>
      <c r="L2158" s="90"/>
      <c r="M2158" s="133">
        <f t="shared" si="3"/>
        <v>4.465</v>
      </c>
      <c r="N2158" s="99"/>
      <c r="O2158" s="133">
        <f t="shared" si="5"/>
        <v>0</v>
      </c>
      <c r="P2158" s="137"/>
      <c r="Q2158" s="90"/>
      <c r="R2158" s="99" t="str">
        <f t="shared" si="8"/>
        <v>#REF!</v>
      </c>
      <c r="S2158" s="99">
        <f>IF(AND(D2158&lt;='Product Ratings'!$I$5,D2158&gt;='Product Ratings'!$H$5),'Product Ratings'!$F$5,IF(AND(D2158&lt;='Product Ratings'!$I$6,D2158&gt;='Product Ratings'!$H$6),'Product Ratings'!$F$6,IF(AND(D2158&lt;='Product Ratings'!$I$7,I2158&gt;='Product Ratings'!$H$7),'Product Ratings'!$F$7,IF(AND(D2158&lt;='Product Ratings'!$I$8,D2158&gt;='Product Ratings'!$H$8),'Product Ratings'!$F$8,IF(D2158&gt;='Product Ratings'!$H$9,'Product Ratings'!$F$9)))))</f>
        <v>1</v>
      </c>
      <c r="T2158" s="99" t="b">
        <f>IF(AND(O2158&lt;='Product Ratings'!$M$5,O2158&gt;='Product Ratings'!$L$5),'Product Ratings'!$J$5,IF(AND(O2158&lt;='Product Ratings'!$M$6,O2158&gt;='Product Ratings'!$L$6),'Product Ratings'!$J$6,IF(AND(O2158&lt;='Product Ratings'!$M$7,O2158&gt;='Product Ratings'!$L$7),'Product Ratings'!$J$7,IF(AND(O2158&lt;='Product Ratings'!$M$8,O2158&gt;='Product Ratings'!$L$8),'Product Ratings'!$J$8,IF(O2158&gt;='Product Ratings'!$L$9,'Product Ratings'!$J$9)))))</f>
        <v>0</v>
      </c>
      <c r="U2158" s="99" t="str">
        <f t="shared" si="10"/>
        <v>#REF!</v>
      </c>
      <c r="V2158" s="138" t="str">
        <f t="shared" si="9"/>
        <v>#REF!</v>
      </c>
      <c r="W2158" s="135" t="str">
        <f t="shared" si="6"/>
        <v>#REF!</v>
      </c>
      <c r="X2158" s="90"/>
      <c r="Y2158" s="90"/>
      <c r="Z2158" s="90"/>
      <c r="AA2158" s="90"/>
      <c r="AB2158" s="90"/>
    </row>
    <row r="2159" ht="12.75" customHeight="1">
      <c r="A2159" s="87"/>
      <c r="B2159" s="90"/>
      <c r="C2159" s="90"/>
      <c r="D2159" s="126">
        <v>5.0</v>
      </c>
      <c r="E2159" s="127">
        <v>5075.43</v>
      </c>
      <c r="F2159" s="123"/>
      <c r="G2159" s="129">
        <v>1932.03</v>
      </c>
      <c r="H2159" s="130">
        <f t="shared" si="2"/>
        <v>0.3806633133</v>
      </c>
      <c r="I2159" s="131">
        <v>44707.0</v>
      </c>
      <c r="J2159" s="132">
        <v>44743.0</v>
      </c>
      <c r="K2159" s="123"/>
      <c r="L2159" s="90"/>
      <c r="M2159" s="133">
        <f t="shared" si="3"/>
        <v>1015.086</v>
      </c>
      <c r="N2159" s="99"/>
      <c r="O2159" s="133">
        <f t="shared" si="5"/>
        <v>0</v>
      </c>
      <c r="P2159" s="137"/>
      <c r="Q2159" s="90"/>
      <c r="R2159" s="99" t="str">
        <f t="shared" si="8"/>
        <v>#REF!</v>
      </c>
      <c r="S2159" s="99">
        <f>IF(AND(D2159&lt;='Product Ratings'!$I$5,D2159&gt;='Product Ratings'!$H$5),'Product Ratings'!$F$5,IF(AND(D2159&lt;='Product Ratings'!$I$6,D2159&gt;='Product Ratings'!$H$6),'Product Ratings'!$F$6,IF(AND(D2159&lt;='Product Ratings'!$I$7,I2159&gt;='Product Ratings'!$H$7),'Product Ratings'!$F$7,IF(AND(D2159&lt;='Product Ratings'!$I$8,D2159&gt;='Product Ratings'!$H$8),'Product Ratings'!$F$8,IF(D2159&gt;='Product Ratings'!$H$9,'Product Ratings'!$F$9)))))</f>
        <v>1</v>
      </c>
      <c r="T2159" s="99" t="b">
        <f>IF(AND(O2159&lt;='Product Ratings'!$M$5,O2159&gt;='Product Ratings'!$L$5),'Product Ratings'!$J$5,IF(AND(O2159&lt;='Product Ratings'!$M$6,O2159&gt;='Product Ratings'!$L$6),'Product Ratings'!$J$6,IF(AND(O2159&lt;='Product Ratings'!$M$7,O2159&gt;='Product Ratings'!$L$7),'Product Ratings'!$J$7,IF(AND(O2159&lt;='Product Ratings'!$M$8,O2159&gt;='Product Ratings'!$L$8),'Product Ratings'!$J$8,IF(O2159&gt;='Product Ratings'!$L$9,'Product Ratings'!$J$9)))))</f>
        <v>0</v>
      </c>
      <c r="U2159" s="99" t="str">
        <f t="shared" si="10"/>
        <v>#REF!</v>
      </c>
      <c r="V2159" s="138" t="str">
        <f t="shared" si="9"/>
        <v>#REF!</v>
      </c>
      <c r="W2159" s="135" t="str">
        <f t="shared" si="6"/>
        <v>#REF!</v>
      </c>
      <c r="X2159" s="90"/>
      <c r="Y2159" s="90"/>
      <c r="Z2159" s="90"/>
      <c r="AA2159" s="90"/>
      <c r="AB2159" s="90"/>
    </row>
    <row r="2160" ht="12.75" customHeight="1">
      <c r="A2160" s="87"/>
      <c r="B2160" s="90"/>
      <c r="C2160" s="90"/>
      <c r="D2160" s="126">
        <v>6.0</v>
      </c>
      <c r="E2160" s="127">
        <v>463.04</v>
      </c>
      <c r="F2160" s="123"/>
      <c r="G2160" s="129">
        <v>176.09</v>
      </c>
      <c r="H2160" s="130">
        <f t="shared" si="2"/>
        <v>0.3802911196</v>
      </c>
      <c r="I2160" s="131">
        <v>44708.0</v>
      </c>
      <c r="J2160" s="132">
        <v>44744.0</v>
      </c>
      <c r="K2160" s="123"/>
      <c r="L2160" s="90"/>
      <c r="M2160" s="133">
        <f t="shared" si="3"/>
        <v>77.17333333</v>
      </c>
      <c r="N2160" s="99"/>
      <c r="O2160" s="133">
        <f t="shared" si="5"/>
        <v>0</v>
      </c>
      <c r="P2160" s="137"/>
      <c r="Q2160" s="90"/>
      <c r="R2160" s="99" t="str">
        <f t="shared" si="8"/>
        <v>#REF!</v>
      </c>
      <c r="S2160" s="99">
        <f>IF(AND(D2160&lt;='Product Ratings'!$I$5,D2160&gt;='Product Ratings'!$H$5),'Product Ratings'!$F$5,IF(AND(D2160&lt;='Product Ratings'!$I$6,D2160&gt;='Product Ratings'!$H$6),'Product Ratings'!$F$6,IF(AND(D2160&lt;='Product Ratings'!$I$7,I2160&gt;='Product Ratings'!$H$7),'Product Ratings'!$F$7,IF(AND(D2160&lt;='Product Ratings'!$I$8,D2160&gt;='Product Ratings'!$H$8),'Product Ratings'!$F$8,IF(D2160&gt;='Product Ratings'!$H$9,'Product Ratings'!$F$9)))))</f>
        <v>2</v>
      </c>
      <c r="T2160" s="99" t="b">
        <f>IF(AND(O2160&lt;='Product Ratings'!$M$5,O2160&gt;='Product Ratings'!$L$5),'Product Ratings'!$J$5,IF(AND(O2160&lt;='Product Ratings'!$M$6,O2160&gt;='Product Ratings'!$L$6),'Product Ratings'!$J$6,IF(AND(O2160&lt;='Product Ratings'!$M$7,O2160&gt;='Product Ratings'!$L$7),'Product Ratings'!$J$7,IF(AND(O2160&lt;='Product Ratings'!$M$8,O2160&gt;='Product Ratings'!$L$8),'Product Ratings'!$J$8,IF(O2160&gt;='Product Ratings'!$L$9,'Product Ratings'!$J$9)))))</f>
        <v>0</v>
      </c>
      <c r="U2160" s="99" t="str">
        <f t="shared" si="10"/>
        <v>#REF!</v>
      </c>
      <c r="V2160" s="138" t="str">
        <f t="shared" si="9"/>
        <v>#REF!</v>
      </c>
      <c r="W2160" s="135" t="str">
        <f t="shared" si="6"/>
        <v>#REF!</v>
      </c>
      <c r="X2160" s="90"/>
      <c r="Y2160" s="90"/>
      <c r="Z2160" s="90"/>
      <c r="AA2160" s="90"/>
      <c r="AB2160" s="90"/>
    </row>
    <row r="2161" ht="12.75" customHeight="1">
      <c r="A2161" s="87"/>
      <c r="B2161" s="90"/>
      <c r="C2161" s="90"/>
      <c r="D2161" s="126">
        <v>1.0</v>
      </c>
      <c r="E2161" s="127">
        <v>125.84</v>
      </c>
      <c r="F2161" s="123"/>
      <c r="G2161" s="129">
        <v>47.84</v>
      </c>
      <c r="H2161" s="130">
        <f t="shared" si="2"/>
        <v>0.3801652893</v>
      </c>
      <c r="I2161" s="131">
        <v>44709.0</v>
      </c>
      <c r="J2161" s="132">
        <v>44745.0</v>
      </c>
      <c r="K2161" s="123"/>
      <c r="L2161" s="90"/>
      <c r="M2161" s="133">
        <f t="shared" si="3"/>
        <v>125.84</v>
      </c>
      <c r="N2161" s="99"/>
      <c r="O2161" s="133">
        <f t="shared" si="5"/>
        <v>0</v>
      </c>
      <c r="P2161" s="137"/>
      <c r="Q2161" s="90"/>
      <c r="R2161" s="99" t="str">
        <f t="shared" si="8"/>
        <v>#REF!</v>
      </c>
      <c r="S2161" s="99">
        <f>IF(AND(D2161&lt;='Product Ratings'!$I$5,D2161&gt;='Product Ratings'!$H$5),'Product Ratings'!$F$5,IF(AND(D2161&lt;='Product Ratings'!$I$6,D2161&gt;='Product Ratings'!$H$6),'Product Ratings'!$F$6,IF(AND(D2161&lt;='Product Ratings'!$I$7,I2161&gt;='Product Ratings'!$H$7),'Product Ratings'!$F$7,IF(AND(D2161&lt;='Product Ratings'!$I$8,D2161&gt;='Product Ratings'!$H$8),'Product Ratings'!$F$8,IF(D2161&gt;='Product Ratings'!$H$9,'Product Ratings'!$F$9)))))</f>
        <v>1</v>
      </c>
      <c r="T2161" s="99" t="b">
        <f>IF(AND(O2161&lt;='Product Ratings'!$M$5,O2161&gt;='Product Ratings'!$L$5),'Product Ratings'!$J$5,IF(AND(O2161&lt;='Product Ratings'!$M$6,O2161&gt;='Product Ratings'!$L$6),'Product Ratings'!$J$6,IF(AND(O2161&lt;='Product Ratings'!$M$7,O2161&gt;='Product Ratings'!$L$7),'Product Ratings'!$J$7,IF(AND(O2161&lt;='Product Ratings'!$M$8,O2161&gt;='Product Ratings'!$L$8),'Product Ratings'!$J$8,IF(O2161&gt;='Product Ratings'!$L$9,'Product Ratings'!$J$9)))))</f>
        <v>0</v>
      </c>
      <c r="U2161" s="99" t="str">
        <f t="shared" si="10"/>
        <v>#REF!</v>
      </c>
      <c r="V2161" s="138" t="str">
        <f t="shared" si="9"/>
        <v>#REF!</v>
      </c>
      <c r="W2161" s="135" t="str">
        <f t="shared" si="6"/>
        <v>#REF!</v>
      </c>
      <c r="X2161" s="90"/>
      <c r="Y2161" s="90"/>
      <c r="Z2161" s="90"/>
      <c r="AA2161" s="90"/>
      <c r="AB2161" s="90"/>
    </row>
    <row r="2162" ht="12.75" customHeight="1">
      <c r="A2162" s="87"/>
      <c r="B2162" s="90"/>
      <c r="C2162" s="90"/>
      <c r="D2162" s="126">
        <v>2.0</v>
      </c>
      <c r="E2162" s="127">
        <v>1797.39</v>
      </c>
      <c r="F2162" s="123"/>
      <c r="G2162" s="129">
        <v>681.99</v>
      </c>
      <c r="H2162" s="130">
        <f t="shared" si="2"/>
        <v>0.3794335119</v>
      </c>
      <c r="I2162" s="131">
        <v>44710.0</v>
      </c>
      <c r="J2162" s="132">
        <v>44746.0</v>
      </c>
      <c r="K2162" s="123"/>
      <c r="L2162" s="90"/>
      <c r="M2162" s="133">
        <f t="shared" si="3"/>
        <v>898.695</v>
      </c>
      <c r="N2162" s="99"/>
      <c r="O2162" s="133">
        <f t="shared" si="5"/>
        <v>0</v>
      </c>
      <c r="P2162" s="137"/>
      <c r="Q2162" s="90"/>
      <c r="R2162" s="99" t="str">
        <f t="shared" si="8"/>
        <v>#REF!</v>
      </c>
      <c r="S2162" s="99">
        <f>IF(AND(D2162&lt;='Product Ratings'!$I$5,D2162&gt;='Product Ratings'!$H$5),'Product Ratings'!$F$5,IF(AND(D2162&lt;='Product Ratings'!$I$6,D2162&gt;='Product Ratings'!$H$6),'Product Ratings'!$F$6,IF(AND(D2162&lt;='Product Ratings'!$I$7,I2162&gt;='Product Ratings'!$H$7),'Product Ratings'!$F$7,IF(AND(D2162&lt;='Product Ratings'!$I$8,D2162&gt;='Product Ratings'!$H$8),'Product Ratings'!$F$8,IF(D2162&gt;='Product Ratings'!$H$9,'Product Ratings'!$F$9)))))</f>
        <v>1</v>
      </c>
      <c r="T2162" s="99" t="b">
        <f>IF(AND(O2162&lt;='Product Ratings'!$M$5,O2162&gt;='Product Ratings'!$L$5),'Product Ratings'!$J$5,IF(AND(O2162&lt;='Product Ratings'!$M$6,O2162&gt;='Product Ratings'!$L$6),'Product Ratings'!$J$6,IF(AND(O2162&lt;='Product Ratings'!$M$7,O2162&gt;='Product Ratings'!$L$7),'Product Ratings'!$J$7,IF(AND(O2162&lt;='Product Ratings'!$M$8,O2162&gt;='Product Ratings'!$L$8),'Product Ratings'!$J$8,IF(O2162&gt;='Product Ratings'!$L$9,'Product Ratings'!$J$9)))))</f>
        <v>0</v>
      </c>
      <c r="U2162" s="99" t="str">
        <f t="shared" si="10"/>
        <v>#REF!</v>
      </c>
      <c r="V2162" s="138" t="str">
        <f t="shared" si="9"/>
        <v>#REF!</v>
      </c>
      <c r="W2162" s="135" t="str">
        <f t="shared" si="6"/>
        <v>#REF!</v>
      </c>
      <c r="X2162" s="90"/>
      <c r="Y2162" s="90"/>
      <c r="Z2162" s="90"/>
      <c r="AA2162" s="90"/>
      <c r="AB2162" s="90"/>
    </row>
    <row r="2163" ht="12.75" customHeight="1">
      <c r="A2163" s="87"/>
      <c r="B2163" s="90"/>
      <c r="C2163" s="90"/>
      <c r="D2163" s="126">
        <v>3.0</v>
      </c>
      <c r="E2163" s="127">
        <v>30.61</v>
      </c>
      <c r="F2163" s="123"/>
      <c r="G2163" s="129">
        <v>11.61</v>
      </c>
      <c r="H2163" s="130">
        <f t="shared" si="2"/>
        <v>0.3792878144</v>
      </c>
      <c r="I2163" s="131">
        <v>44711.0</v>
      </c>
      <c r="J2163" s="132">
        <v>44747.0</v>
      </c>
      <c r="K2163" s="123"/>
      <c r="L2163" s="90"/>
      <c r="M2163" s="133">
        <f t="shared" si="3"/>
        <v>10.20333333</v>
      </c>
      <c r="N2163" s="99"/>
      <c r="O2163" s="133">
        <f t="shared" si="5"/>
        <v>0</v>
      </c>
      <c r="P2163" s="137"/>
      <c r="Q2163" s="90"/>
      <c r="R2163" s="99" t="str">
        <f t="shared" si="8"/>
        <v>#REF!</v>
      </c>
      <c r="S2163" s="99">
        <f>IF(AND(D2163&lt;='Product Ratings'!$I$5,D2163&gt;='Product Ratings'!$H$5),'Product Ratings'!$F$5,IF(AND(D2163&lt;='Product Ratings'!$I$6,D2163&gt;='Product Ratings'!$H$6),'Product Ratings'!$F$6,IF(AND(D2163&lt;='Product Ratings'!$I$7,I2163&gt;='Product Ratings'!$H$7),'Product Ratings'!$F$7,IF(AND(D2163&lt;='Product Ratings'!$I$8,D2163&gt;='Product Ratings'!$H$8),'Product Ratings'!$F$8,IF(D2163&gt;='Product Ratings'!$H$9,'Product Ratings'!$F$9)))))</f>
        <v>1</v>
      </c>
      <c r="T2163" s="99" t="b">
        <f>IF(AND(O2163&lt;='Product Ratings'!$M$5,O2163&gt;='Product Ratings'!$L$5),'Product Ratings'!$J$5,IF(AND(O2163&lt;='Product Ratings'!$M$6,O2163&gt;='Product Ratings'!$L$6),'Product Ratings'!$J$6,IF(AND(O2163&lt;='Product Ratings'!$M$7,O2163&gt;='Product Ratings'!$L$7),'Product Ratings'!$J$7,IF(AND(O2163&lt;='Product Ratings'!$M$8,O2163&gt;='Product Ratings'!$L$8),'Product Ratings'!$J$8,IF(O2163&gt;='Product Ratings'!$L$9,'Product Ratings'!$J$9)))))</f>
        <v>0</v>
      </c>
      <c r="U2163" s="99" t="str">
        <f t="shared" si="10"/>
        <v>#REF!</v>
      </c>
      <c r="V2163" s="138" t="str">
        <f t="shared" si="9"/>
        <v>#REF!</v>
      </c>
      <c r="W2163" s="135" t="str">
        <f t="shared" si="6"/>
        <v>#REF!</v>
      </c>
      <c r="X2163" s="90"/>
      <c r="Y2163" s="90"/>
      <c r="Z2163" s="90"/>
      <c r="AA2163" s="90"/>
      <c r="AB2163" s="90"/>
    </row>
    <row r="2164" ht="12.75" customHeight="1">
      <c r="A2164" s="87"/>
      <c r="B2164" s="90"/>
      <c r="C2164" s="90"/>
      <c r="D2164" s="126">
        <v>4.0</v>
      </c>
      <c r="E2164" s="127">
        <v>101.45</v>
      </c>
      <c r="F2164" s="123"/>
      <c r="G2164" s="129">
        <v>38.45</v>
      </c>
      <c r="H2164" s="130">
        <f t="shared" si="2"/>
        <v>0.3790044357</v>
      </c>
      <c r="I2164" s="131">
        <v>44712.0</v>
      </c>
      <c r="J2164" s="132">
        <v>44748.0</v>
      </c>
      <c r="K2164" s="123"/>
      <c r="L2164" s="90"/>
      <c r="M2164" s="133">
        <f t="shared" si="3"/>
        <v>25.3625</v>
      </c>
      <c r="N2164" s="99"/>
      <c r="O2164" s="133">
        <f t="shared" si="5"/>
        <v>0</v>
      </c>
      <c r="P2164" s="137"/>
      <c r="Q2164" s="90"/>
      <c r="R2164" s="99" t="str">
        <f t="shared" si="8"/>
        <v>#REF!</v>
      </c>
      <c r="S2164" s="99">
        <f>IF(AND(D2164&lt;='Product Ratings'!$I$5,D2164&gt;='Product Ratings'!$H$5),'Product Ratings'!$F$5,IF(AND(D2164&lt;='Product Ratings'!$I$6,D2164&gt;='Product Ratings'!$H$6),'Product Ratings'!$F$6,IF(AND(D2164&lt;='Product Ratings'!$I$7,I2164&gt;='Product Ratings'!$H$7),'Product Ratings'!$F$7,IF(AND(D2164&lt;='Product Ratings'!$I$8,D2164&gt;='Product Ratings'!$H$8),'Product Ratings'!$F$8,IF(D2164&gt;='Product Ratings'!$H$9,'Product Ratings'!$F$9)))))</f>
        <v>1</v>
      </c>
      <c r="T2164" s="99" t="b">
        <f>IF(AND(O2164&lt;='Product Ratings'!$M$5,O2164&gt;='Product Ratings'!$L$5),'Product Ratings'!$J$5,IF(AND(O2164&lt;='Product Ratings'!$M$6,O2164&gt;='Product Ratings'!$L$6),'Product Ratings'!$J$6,IF(AND(O2164&lt;='Product Ratings'!$M$7,O2164&gt;='Product Ratings'!$L$7),'Product Ratings'!$J$7,IF(AND(O2164&lt;='Product Ratings'!$M$8,O2164&gt;='Product Ratings'!$L$8),'Product Ratings'!$J$8,IF(O2164&gt;='Product Ratings'!$L$9,'Product Ratings'!$J$9)))))</f>
        <v>0</v>
      </c>
      <c r="U2164" s="99" t="str">
        <f t="shared" si="10"/>
        <v>#REF!</v>
      </c>
      <c r="V2164" s="138" t="str">
        <f t="shared" si="9"/>
        <v>#REF!</v>
      </c>
      <c r="W2164" s="135" t="str">
        <f t="shared" si="6"/>
        <v>#REF!</v>
      </c>
      <c r="X2164" s="90"/>
      <c r="Y2164" s="90"/>
      <c r="Z2164" s="90"/>
      <c r="AA2164" s="90"/>
      <c r="AB2164" s="90"/>
    </row>
    <row r="2165" ht="12.75" customHeight="1">
      <c r="A2165" s="87"/>
      <c r="B2165" s="90"/>
      <c r="C2165" s="90"/>
      <c r="D2165" s="126">
        <v>5.0</v>
      </c>
      <c r="E2165" s="127">
        <v>481.3</v>
      </c>
      <c r="F2165" s="123"/>
      <c r="G2165" s="129">
        <v>182.35</v>
      </c>
      <c r="H2165" s="130">
        <f t="shared" si="2"/>
        <v>0.3788697278</v>
      </c>
      <c r="I2165" s="131">
        <v>44713.0</v>
      </c>
      <c r="J2165" s="132">
        <v>44749.0</v>
      </c>
      <c r="K2165" s="123"/>
      <c r="L2165" s="90"/>
      <c r="M2165" s="133">
        <f t="shared" si="3"/>
        <v>96.26</v>
      </c>
      <c r="N2165" s="99"/>
      <c r="O2165" s="133">
        <f t="shared" si="5"/>
        <v>0</v>
      </c>
      <c r="P2165" s="137"/>
      <c r="Q2165" s="90"/>
      <c r="R2165" s="99" t="str">
        <f t="shared" si="8"/>
        <v>#REF!</v>
      </c>
      <c r="S2165" s="99">
        <f>IF(AND(D2165&lt;='Product Ratings'!$I$5,D2165&gt;='Product Ratings'!$H$5),'Product Ratings'!$F$5,IF(AND(D2165&lt;='Product Ratings'!$I$6,D2165&gt;='Product Ratings'!$H$6),'Product Ratings'!$F$6,IF(AND(D2165&lt;='Product Ratings'!$I$7,I2165&gt;='Product Ratings'!$H$7),'Product Ratings'!$F$7,IF(AND(D2165&lt;='Product Ratings'!$I$8,D2165&gt;='Product Ratings'!$H$8),'Product Ratings'!$F$8,IF(D2165&gt;='Product Ratings'!$H$9,'Product Ratings'!$F$9)))))</f>
        <v>1</v>
      </c>
      <c r="T2165" s="99" t="b">
        <f>IF(AND(O2165&lt;='Product Ratings'!$M$5,O2165&gt;='Product Ratings'!$L$5),'Product Ratings'!$J$5,IF(AND(O2165&lt;='Product Ratings'!$M$6,O2165&gt;='Product Ratings'!$L$6),'Product Ratings'!$J$6,IF(AND(O2165&lt;='Product Ratings'!$M$7,O2165&gt;='Product Ratings'!$L$7),'Product Ratings'!$J$7,IF(AND(O2165&lt;='Product Ratings'!$M$8,O2165&gt;='Product Ratings'!$L$8),'Product Ratings'!$J$8,IF(O2165&gt;='Product Ratings'!$L$9,'Product Ratings'!$J$9)))))</f>
        <v>0</v>
      </c>
      <c r="U2165" s="99" t="str">
        <f t="shared" si="10"/>
        <v>#REF!</v>
      </c>
      <c r="V2165" s="138" t="str">
        <f t="shared" si="9"/>
        <v>#REF!</v>
      </c>
      <c r="W2165" s="135" t="str">
        <f t="shared" si="6"/>
        <v>#REF!</v>
      </c>
      <c r="X2165" s="90"/>
      <c r="Y2165" s="90"/>
      <c r="Z2165" s="90"/>
      <c r="AA2165" s="90"/>
      <c r="AB2165" s="90"/>
    </row>
    <row r="2166" ht="12.75" customHeight="1">
      <c r="A2166" s="87"/>
      <c r="B2166" s="90"/>
      <c r="C2166" s="90"/>
      <c r="D2166" s="126">
        <v>6.0</v>
      </c>
      <c r="E2166" s="127">
        <v>95.83</v>
      </c>
      <c r="F2166" s="123"/>
      <c r="G2166" s="129">
        <v>36.15</v>
      </c>
      <c r="H2166" s="130">
        <f t="shared" si="2"/>
        <v>0.3772305124</v>
      </c>
      <c r="I2166" s="131">
        <v>44714.0</v>
      </c>
      <c r="J2166" s="132">
        <v>44750.0</v>
      </c>
      <c r="K2166" s="123"/>
      <c r="L2166" s="90"/>
      <c r="M2166" s="133">
        <f t="shared" si="3"/>
        <v>15.97166667</v>
      </c>
      <c r="N2166" s="99"/>
      <c r="O2166" s="133">
        <f t="shared" si="5"/>
        <v>0</v>
      </c>
      <c r="P2166" s="137"/>
      <c r="Q2166" s="90"/>
      <c r="R2166" s="99" t="str">
        <f t="shared" si="8"/>
        <v>#REF!</v>
      </c>
      <c r="S2166" s="99">
        <f>IF(AND(D2166&lt;='Product Ratings'!$I$5,D2166&gt;='Product Ratings'!$H$5),'Product Ratings'!$F$5,IF(AND(D2166&lt;='Product Ratings'!$I$6,D2166&gt;='Product Ratings'!$H$6),'Product Ratings'!$F$6,IF(AND(D2166&lt;='Product Ratings'!$I$7,I2166&gt;='Product Ratings'!$H$7),'Product Ratings'!$F$7,IF(AND(D2166&lt;='Product Ratings'!$I$8,D2166&gt;='Product Ratings'!$H$8),'Product Ratings'!$F$8,IF(D2166&gt;='Product Ratings'!$H$9,'Product Ratings'!$F$9)))))</f>
        <v>2</v>
      </c>
      <c r="T2166" s="99" t="b">
        <f>IF(AND(O2166&lt;='Product Ratings'!$M$5,O2166&gt;='Product Ratings'!$L$5),'Product Ratings'!$J$5,IF(AND(O2166&lt;='Product Ratings'!$M$6,O2166&gt;='Product Ratings'!$L$6),'Product Ratings'!$J$6,IF(AND(O2166&lt;='Product Ratings'!$M$7,O2166&gt;='Product Ratings'!$L$7),'Product Ratings'!$J$7,IF(AND(O2166&lt;='Product Ratings'!$M$8,O2166&gt;='Product Ratings'!$L$8),'Product Ratings'!$J$8,IF(O2166&gt;='Product Ratings'!$L$9,'Product Ratings'!$J$9)))))</f>
        <v>0</v>
      </c>
      <c r="U2166" s="99" t="str">
        <f t="shared" si="10"/>
        <v>#REF!</v>
      </c>
      <c r="V2166" s="138" t="str">
        <f t="shared" si="9"/>
        <v>#REF!</v>
      </c>
      <c r="W2166" s="135" t="str">
        <f t="shared" si="6"/>
        <v>#REF!</v>
      </c>
      <c r="X2166" s="90"/>
      <c r="Y2166" s="90"/>
      <c r="Z2166" s="90"/>
      <c r="AA2166" s="90"/>
      <c r="AB2166" s="90"/>
    </row>
    <row r="2167" ht="12.75" customHeight="1">
      <c r="A2167" s="87"/>
      <c r="B2167" s="90"/>
      <c r="C2167" s="90"/>
      <c r="D2167" s="126">
        <v>1.0</v>
      </c>
      <c r="E2167" s="127">
        <v>293.69</v>
      </c>
      <c r="F2167" s="123"/>
      <c r="G2167" s="129">
        <v>110.43</v>
      </c>
      <c r="H2167" s="130">
        <f t="shared" si="2"/>
        <v>0.3760087167</v>
      </c>
      <c r="I2167" s="131">
        <v>44715.0</v>
      </c>
      <c r="J2167" s="132">
        <v>44751.0</v>
      </c>
      <c r="K2167" s="123"/>
      <c r="L2167" s="90"/>
      <c r="M2167" s="133">
        <f t="shared" si="3"/>
        <v>293.69</v>
      </c>
      <c r="N2167" s="99"/>
      <c r="O2167" s="133">
        <f t="shared" si="5"/>
        <v>0</v>
      </c>
      <c r="P2167" s="137"/>
      <c r="Q2167" s="90"/>
      <c r="R2167" s="99" t="str">
        <f t="shared" si="8"/>
        <v>#REF!</v>
      </c>
      <c r="S2167" s="99">
        <f>IF(AND(D2167&lt;='Product Ratings'!$I$5,D2167&gt;='Product Ratings'!$H$5),'Product Ratings'!$F$5,IF(AND(D2167&lt;='Product Ratings'!$I$6,D2167&gt;='Product Ratings'!$H$6),'Product Ratings'!$F$6,IF(AND(D2167&lt;='Product Ratings'!$I$7,I2167&gt;='Product Ratings'!$H$7),'Product Ratings'!$F$7,IF(AND(D2167&lt;='Product Ratings'!$I$8,D2167&gt;='Product Ratings'!$H$8),'Product Ratings'!$F$8,IF(D2167&gt;='Product Ratings'!$H$9,'Product Ratings'!$F$9)))))</f>
        <v>1</v>
      </c>
      <c r="T2167" s="99" t="b">
        <f>IF(AND(O2167&lt;='Product Ratings'!$M$5,O2167&gt;='Product Ratings'!$L$5),'Product Ratings'!$J$5,IF(AND(O2167&lt;='Product Ratings'!$M$6,O2167&gt;='Product Ratings'!$L$6),'Product Ratings'!$J$6,IF(AND(O2167&lt;='Product Ratings'!$M$7,O2167&gt;='Product Ratings'!$L$7),'Product Ratings'!$J$7,IF(AND(O2167&lt;='Product Ratings'!$M$8,O2167&gt;='Product Ratings'!$L$8),'Product Ratings'!$J$8,IF(O2167&gt;='Product Ratings'!$L$9,'Product Ratings'!$J$9)))))</f>
        <v>0</v>
      </c>
      <c r="U2167" s="99" t="str">
        <f t="shared" si="10"/>
        <v>#REF!</v>
      </c>
      <c r="V2167" s="138" t="str">
        <f t="shared" si="9"/>
        <v>#REF!</v>
      </c>
      <c r="W2167" s="135" t="str">
        <f t="shared" si="6"/>
        <v>#REF!</v>
      </c>
      <c r="X2167" s="90"/>
      <c r="Y2167" s="90"/>
      <c r="Z2167" s="90"/>
      <c r="AA2167" s="90"/>
      <c r="AB2167" s="90"/>
    </row>
    <row r="2168" ht="12.75" customHeight="1">
      <c r="A2168" s="87"/>
      <c r="B2168" s="90"/>
      <c r="C2168" s="90"/>
      <c r="D2168" s="126">
        <v>2.0</v>
      </c>
      <c r="E2168" s="127">
        <v>49.67</v>
      </c>
      <c r="F2168" s="123"/>
      <c r="G2168" s="129">
        <v>18.67</v>
      </c>
      <c r="H2168" s="130">
        <f t="shared" si="2"/>
        <v>0.3758808134</v>
      </c>
      <c r="I2168" s="131">
        <v>44716.0</v>
      </c>
      <c r="J2168" s="132">
        <v>44752.0</v>
      </c>
      <c r="K2168" s="123"/>
      <c r="L2168" s="90"/>
      <c r="M2168" s="133">
        <f t="shared" si="3"/>
        <v>24.835</v>
      </c>
      <c r="N2168" s="99"/>
      <c r="O2168" s="133">
        <f t="shared" si="5"/>
        <v>0</v>
      </c>
      <c r="P2168" s="137"/>
      <c r="Q2168" s="90"/>
      <c r="R2168" s="99" t="str">
        <f t="shared" si="8"/>
        <v>#REF!</v>
      </c>
      <c r="S2168" s="99">
        <f>IF(AND(D2168&lt;='Product Ratings'!$I$5,D2168&gt;='Product Ratings'!$H$5),'Product Ratings'!$F$5,IF(AND(D2168&lt;='Product Ratings'!$I$6,D2168&gt;='Product Ratings'!$H$6),'Product Ratings'!$F$6,IF(AND(D2168&lt;='Product Ratings'!$I$7,I2168&gt;='Product Ratings'!$H$7),'Product Ratings'!$F$7,IF(AND(D2168&lt;='Product Ratings'!$I$8,D2168&gt;='Product Ratings'!$H$8),'Product Ratings'!$F$8,IF(D2168&gt;='Product Ratings'!$H$9,'Product Ratings'!$F$9)))))</f>
        <v>1</v>
      </c>
      <c r="T2168" s="99" t="b">
        <f>IF(AND(O2168&lt;='Product Ratings'!$M$5,O2168&gt;='Product Ratings'!$L$5),'Product Ratings'!$J$5,IF(AND(O2168&lt;='Product Ratings'!$M$6,O2168&gt;='Product Ratings'!$L$6),'Product Ratings'!$J$6,IF(AND(O2168&lt;='Product Ratings'!$M$7,O2168&gt;='Product Ratings'!$L$7),'Product Ratings'!$J$7,IF(AND(O2168&lt;='Product Ratings'!$M$8,O2168&gt;='Product Ratings'!$L$8),'Product Ratings'!$J$8,IF(O2168&gt;='Product Ratings'!$L$9,'Product Ratings'!$J$9)))))</f>
        <v>0</v>
      </c>
      <c r="U2168" s="99" t="str">
        <f t="shared" si="10"/>
        <v>#REF!</v>
      </c>
      <c r="V2168" s="138" t="str">
        <f t="shared" si="9"/>
        <v>#REF!</v>
      </c>
      <c r="W2168" s="135" t="str">
        <f t="shared" si="6"/>
        <v>#REF!</v>
      </c>
      <c r="X2168" s="90"/>
      <c r="Y2168" s="90"/>
      <c r="Z2168" s="90"/>
      <c r="AA2168" s="90"/>
      <c r="AB2168" s="90"/>
    </row>
    <row r="2169" ht="12.75" customHeight="1">
      <c r="A2169" s="87"/>
      <c r="B2169" s="90"/>
      <c r="C2169" s="90"/>
      <c r="D2169" s="126">
        <v>3.0</v>
      </c>
      <c r="E2169" s="127">
        <v>1558.04</v>
      </c>
      <c r="F2169" s="123"/>
      <c r="G2169" s="129">
        <v>585.12</v>
      </c>
      <c r="H2169" s="130">
        <f t="shared" si="2"/>
        <v>0.3755487664</v>
      </c>
      <c r="I2169" s="131">
        <v>44717.0</v>
      </c>
      <c r="J2169" s="132">
        <v>44753.0</v>
      </c>
      <c r="K2169" s="123"/>
      <c r="L2169" s="90"/>
      <c r="M2169" s="133">
        <f t="shared" si="3"/>
        <v>519.3466667</v>
      </c>
      <c r="N2169" s="99"/>
      <c r="O2169" s="133">
        <f t="shared" si="5"/>
        <v>0</v>
      </c>
      <c r="P2169" s="137"/>
      <c r="Q2169" s="90"/>
      <c r="R2169" s="99" t="str">
        <f t="shared" si="8"/>
        <v>#REF!</v>
      </c>
      <c r="S2169" s="99">
        <f>IF(AND(D2169&lt;='Product Ratings'!$I$5,D2169&gt;='Product Ratings'!$H$5),'Product Ratings'!$F$5,IF(AND(D2169&lt;='Product Ratings'!$I$6,D2169&gt;='Product Ratings'!$H$6),'Product Ratings'!$F$6,IF(AND(D2169&lt;='Product Ratings'!$I$7,I2169&gt;='Product Ratings'!$H$7),'Product Ratings'!$F$7,IF(AND(D2169&lt;='Product Ratings'!$I$8,D2169&gt;='Product Ratings'!$H$8),'Product Ratings'!$F$8,IF(D2169&gt;='Product Ratings'!$H$9,'Product Ratings'!$F$9)))))</f>
        <v>1</v>
      </c>
      <c r="T2169" s="99" t="b">
        <f>IF(AND(O2169&lt;='Product Ratings'!$M$5,O2169&gt;='Product Ratings'!$L$5),'Product Ratings'!$J$5,IF(AND(O2169&lt;='Product Ratings'!$M$6,O2169&gt;='Product Ratings'!$L$6),'Product Ratings'!$J$6,IF(AND(O2169&lt;='Product Ratings'!$M$7,O2169&gt;='Product Ratings'!$L$7),'Product Ratings'!$J$7,IF(AND(O2169&lt;='Product Ratings'!$M$8,O2169&gt;='Product Ratings'!$L$8),'Product Ratings'!$J$8,IF(O2169&gt;='Product Ratings'!$L$9,'Product Ratings'!$J$9)))))</f>
        <v>0</v>
      </c>
      <c r="U2169" s="99" t="str">
        <f t="shared" si="10"/>
        <v>#REF!</v>
      </c>
      <c r="V2169" s="138" t="str">
        <f t="shared" si="9"/>
        <v>#REF!</v>
      </c>
      <c r="W2169" s="135" t="str">
        <f t="shared" si="6"/>
        <v>#REF!</v>
      </c>
      <c r="X2169" s="90"/>
      <c r="Y2169" s="90"/>
      <c r="Z2169" s="90"/>
      <c r="AA2169" s="90"/>
      <c r="AB2169" s="90"/>
    </row>
    <row r="2170" ht="12.75" customHeight="1">
      <c r="A2170" s="87"/>
      <c r="B2170" s="90"/>
      <c r="C2170" s="90"/>
      <c r="D2170" s="126">
        <v>4.0</v>
      </c>
      <c r="E2170" s="127">
        <v>199.6</v>
      </c>
      <c r="F2170" s="123"/>
      <c r="G2170" s="129">
        <v>74.86</v>
      </c>
      <c r="H2170" s="130">
        <f t="shared" si="2"/>
        <v>0.3750501002</v>
      </c>
      <c r="I2170" s="131">
        <v>44718.0</v>
      </c>
      <c r="J2170" s="132">
        <v>44754.0</v>
      </c>
      <c r="K2170" s="123"/>
      <c r="L2170" s="90"/>
      <c r="M2170" s="133">
        <f t="shared" si="3"/>
        <v>49.9</v>
      </c>
      <c r="N2170" s="99"/>
      <c r="O2170" s="133">
        <f t="shared" si="5"/>
        <v>0</v>
      </c>
      <c r="P2170" s="137"/>
      <c r="Q2170" s="90"/>
      <c r="R2170" s="99" t="str">
        <f t="shared" si="8"/>
        <v>#REF!</v>
      </c>
      <c r="S2170" s="99">
        <f>IF(AND(D2170&lt;='Product Ratings'!$I$5,D2170&gt;='Product Ratings'!$H$5),'Product Ratings'!$F$5,IF(AND(D2170&lt;='Product Ratings'!$I$6,D2170&gt;='Product Ratings'!$H$6),'Product Ratings'!$F$6,IF(AND(D2170&lt;='Product Ratings'!$I$7,I2170&gt;='Product Ratings'!$H$7),'Product Ratings'!$F$7,IF(AND(D2170&lt;='Product Ratings'!$I$8,D2170&gt;='Product Ratings'!$H$8),'Product Ratings'!$F$8,IF(D2170&gt;='Product Ratings'!$H$9,'Product Ratings'!$F$9)))))</f>
        <v>1</v>
      </c>
      <c r="T2170" s="99" t="b">
        <f>IF(AND(O2170&lt;='Product Ratings'!$M$5,O2170&gt;='Product Ratings'!$L$5),'Product Ratings'!$J$5,IF(AND(O2170&lt;='Product Ratings'!$M$6,O2170&gt;='Product Ratings'!$L$6),'Product Ratings'!$J$6,IF(AND(O2170&lt;='Product Ratings'!$M$7,O2170&gt;='Product Ratings'!$L$7),'Product Ratings'!$J$7,IF(AND(O2170&lt;='Product Ratings'!$M$8,O2170&gt;='Product Ratings'!$L$8),'Product Ratings'!$J$8,IF(O2170&gt;='Product Ratings'!$L$9,'Product Ratings'!$J$9)))))</f>
        <v>0</v>
      </c>
      <c r="U2170" s="99" t="str">
        <f t="shared" si="10"/>
        <v>#REF!</v>
      </c>
      <c r="V2170" s="138" t="str">
        <f t="shared" si="9"/>
        <v>#REF!</v>
      </c>
      <c r="W2170" s="135" t="str">
        <f t="shared" si="6"/>
        <v>#REF!</v>
      </c>
      <c r="X2170" s="90"/>
      <c r="Y2170" s="90"/>
      <c r="Z2170" s="90"/>
      <c r="AA2170" s="90"/>
      <c r="AB2170" s="90"/>
    </row>
    <row r="2171" ht="12.75" customHeight="1">
      <c r="A2171" s="87"/>
      <c r="B2171" s="90"/>
      <c r="C2171" s="90"/>
      <c r="D2171" s="126">
        <v>5.0</v>
      </c>
      <c r="E2171" s="127">
        <v>208.65</v>
      </c>
      <c r="F2171" s="123"/>
      <c r="G2171" s="129">
        <v>78.25</v>
      </c>
      <c r="H2171" s="130">
        <f t="shared" si="2"/>
        <v>0.3750299545</v>
      </c>
      <c r="I2171" s="131">
        <v>44719.0</v>
      </c>
      <c r="J2171" s="132">
        <v>44755.0</v>
      </c>
      <c r="K2171" s="123"/>
      <c r="L2171" s="90"/>
      <c r="M2171" s="133">
        <f t="shared" si="3"/>
        <v>41.73</v>
      </c>
      <c r="N2171" s="99"/>
      <c r="O2171" s="133">
        <f t="shared" si="5"/>
        <v>0</v>
      </c>
      <c r="P2171" s="137"/>
      <c r="Q2171" s="90"/>
      <c r="R2171" s="99" t="str">
        <f t="shared" si="8"/>
        <v>#REF!</v>
      </c>
      <c r="S2171" s="99">
        <f>IF(AND(D2171&lt;='Product Ratings'!$I$5,D2171&gt;='Product Ratings'!$H$5),'Product Ratings'!$F$5,IF(AND(D2171&lt;='Product Ratings'!$I$6,D2171&gt;='Product Ratings'!$H$6),'Product Ratings'!$F$6,IF(AND(D2171&lt;='Product Ratings'!$I$7,I2171&gt;='Product Ratings'!$H$7),'Product Ratings'!$F$7,IF(AND(D2171&lt;='Product Ratings'!$I$8,D2171&gt;='Product Ratings'!$H$8),'Product Ratings'!$F$8,IF(D2171&gt;='Product Ratings'!$H$9,'Product Ratings'!$F$9)))))</f>
        <v>1</v>
      </c>
      <c r="T2171" s="99" t="b">
        <f>IF(AND(O2171&lt;='Product Ratings'!$M$5,O2171&gt;='Product Ratings'!$L$5),'Product Ratings'!$J$5,IF(AND(O2171&lt;='Product Ratings'!$M$6,O2171&gt;='Product Ratings'!$L$6),'Product Ratings'!$J$6,IF(AND(O2171&lt;='Product Ratings'!$M$7,O2171&gt;='Product Ratings'!$L$7),'Product Ratings'!$J$7,IF(AND(O2171&lt;='Product Ratings'!$M$8,O2171&gt;='Product Ratings'!$L$8),'Product Ratings'!$J$8,IF(O2171&gt;='Product Ratings'!$L$9,'Product Ratings'!$J$9)))))</f>
        <v>0</v>
      </c>
      <c r="U2171" s="99" t="str">
        <f t="shared" si="10"/>
        <v>#REF!</v>
      </c>
      <c r="V2171" s="138" t="str">
        <f t="shared" si="9"/>
        <v>#REF!</v>
      </c>
      <c r="W2171" s="135" t="str">
        <f t="shared" si="6"/>
        <v>#REF!</v>
      </c>
      <c r="X2171" s="90"/>
      <c r="Y2171" s="90"/>
      <c r="Z2171" s="90"/>
      <c r="AA2171" s="90"/>
      <c r="AB2171" s="90"/>
    </row>
    <row r="2172" ht="12.75" customHeight="1">
      <c r="A2172" s="87"/>
      <c r="B2172" s="90"/>
      <c r="C2172" s="90"/>
      <c r="D2172" s="126">
        <v>6.0</v>
      </c>
      <c r="E2172" s="127">
        <v>400.0</v>
      </c>
      <c r="F2172" s="123"/>
      <c r="G2172" s="129">
        <v>150.0</v>
      </c>
      <c r="H2172" s="130">
        <f t="shared" si="2"/>
        <v>0.375</v>
      </c>
      <c r="I2172" s="131">
        <v>44720.0</v>
      </c>
      <c r="J2172" s="132">
        <v>44756.0</v>
      </c>
      <c r="K2172" s="123"/>
      <c r="L2172" s="90"/>
      <c r="M2172" s="133">
        <f t="shared" si="3"/>
        <v>66.66666667</v>
      </c>
      <c r="N2172" s="99"/>
      <c r="O2172" s="133">
        <f t="shared" si="5"/>
        <v>0</v>
      </c>
      <c r="P2172" s="137"/>
      <c r="Q2172" s="90"/>
      <c r="R2172" s="99" t="str">
        <f t="shared" si="8"/>
        <v>#REF!</v>
      </c>
      <c r="S2172" s="99">
        <f>IF(AND(D2172&lt;='Product Ratings'!$I$5,D2172&gt;='Product Ratings'!$H$5),'Product Ratings'!$F$5,IF(AND(D2172&lt;='Product Ratings'!$I$6,D2172&gt;='Product Ratings'!$H$6),'Product Ratings'!$F$6,IF(AND(D2172&lt;='Product Ratings'!$I$7,I2172&gt;='Product Ratings'!$H$7),'Product Ratings'!$F$7,IF(AND(D2172&lt;='Product Ratings'!$I$8,D2172&gt;='Product Ratings'!$H$8),'Product Ratings'!$F$8,IF(D2172&gt;='Product Ratings'!$H$9,'Product Ratings'!$F$9)))))</f>
        <v>2</v>
      </c>
      <c r="T2172" s="99" t="b">
        <f>IF(AND(O2172&lt;='Product Ratings'!$M$5,O2172&gt;='Product Ratings'!$L$5),'Product Ratings'!$J$5,IF(AND(O2172&lt;='Product Ratings'!$M$6,O2172&gt;='Product Ratings'!$L$6),'Product Ratings'!$J$6,IF(AND(O2172&lt;='Product Ratings'!$M$7,O2172&gt;='Product Ratings'!$L$7),'Product Ratings'!$J$7,IF(AND(O2172&lt;='Product Ratings'!$M$8,O2172&gt;='Product Ratings'!$L$8),'Product Ratings'!$J$8,IF(O2172&gt;='Product Ratings'!$L$9,'Product Ratings'!$J$9)))))</f>
        <v>0</v>
      </c>
      <c r="U2172" s="99" t="str">
        <f t="shared" si="10"/>
        <v>#REF!</v>
      </c>
      <c r="V2172" s="138" t="str">
        <f t="shared" si="9"/>
        <v>#REF!</v>
      </c>
      <c r="W2172" s="135" t="str">
        <f t="shared" si="6"/>
        <v>#REF!</v>
      </c>
      <c r="X2172" s="90"/>
      <c r="Y2172" s="90"/>
      <c r="Z2172" s="90"/>
      <c r="AA2172" s="90"/>
      <c r="AB2172" s="90"/>
    </row>
    <row r="2173" ht="12.75" customHeight="1">
      <c r="A2173" s="87"/>
      <c r="B2173" s="90"/>
      <c r="C2173" s="90"/>
      <c r="D2173" s="126">
        <v>1.0</v>
      </c>
      <c r="E2173" s="127">
        <v>354.78</v>
      </c>
      <c r="F2173" s="123"/>
      <c r="G2173" s="129">
        <v>133.04</v>
      </c>
      <c r="H2173" s="130">
        <f t="shared" si="2"/>
        <v>0.3749929534</v>
      </c>
      <c r="I2173" s="131">
        <v>44721.0</v>
      </c>
      <c r="J2173" s="132">
        <v>44757.0</v>
      </c>
      <c r="K2173" s="123"/>
      <c r="L2173" s="90"/>
      <c r="M2173" s="133">
        <f t="shared" si="3"/>
        <v>354.78</v>
      </c>
      <c r="N2173" s="99"/>
      <c r="O2173" s="133">
        <f t="shared" si="5"/>
        <v>0</v>
      </c>
      <c r="P2173" s="137"/>
      <c r="Q2173" s="90"/>
      <c r="R2173" s="99" t="str">
        <f t="shared" si="8"/>
        <v>#REF!</v>
      </c>
      <c r="S2173" s="99">
        <f>IF(AND(D2173&lt;='Product Ratings'!$I$5,D2173&gt;='Product Ratings'!$H$5),'Product Ratings'!$F$5,IF(AND(D2173&lt;='Product Ratings'!$I$6,D2173&gt;='Product Ratings'!$H$6),'Product Ratings'!$F$6,IF(AND(D2173&lt;='Product Ratings'!$I$7,I2173&gt;='Product Ratings'!$H$7),'Product Ratings'!$F$7,IF(AND(D2173&lt;='Product Ratings'!$I$8,D2173&gt;='Product Ratings'!$H$8),'Product Ratings'!$F$8,IF(D2173&gt;='Product Ratings'!$H$9,'Product Ratings'!$F$9)))))</f>
        <v>1</v>
      </c>
      <c r="T2173" s="99" t="b">
        <f>IF(AND(O2173&lt;='Product Ratings'!$M$5,O2173&gt;='Product Ratings'!$L$5),'Product Ratings'!$J$5,IF(AND(O2173&lt;='Product Ratings'!$M$6,O2173&gt;='Product Ratings'!$L$6),'Product Ratings'!$J$6,IF(AND(O2173&lt;='Product Ratings'!$M$7,O2173&gt;='Product Ratings'!$L$7),'Product Ratings'!$J$7,IF(AND(O2173&lt;='Product Ratings'!$M$8,O2173&gt;='Product Ratings'!$L$8),'Product Ratings'!$J$8,IF(O2173&gt;='Product Ratings'!$L$9,'Product Ratings'!$J$9)))))</f>
        <v>0</v>
      </c>
      <c r="U2173" s="99" t="str">
        <f t="shared" si="10"/>
        <v>#REF!</v>
      </c>
      <c r="V2173" s="138" t="str">
        <f t="shared" si="9"/>
        <v>#REF!</v>
      </c>
      <c r="W2173" s="135" t="str">
        <f t="shared" si="6"/>
        <v>#REF!</v>
      </c>
      <c r="X2173" s="90"/>
      <c r="Y2173" s="90"/>
      <c r="Z2173" s="90"/>
      <c r="AA2173" s="90"/>
      <c r="AB2173" s="90"/>
    </row>
    <row r="2174" ht="12.75" customHeight="1">
      <c r="A2174" s="87"/>
      <c r="B2174" s="90"/>
      <c r="C2174" s="90"/>
      <c r="D2174" s="126">
        <v>2.0</v>
      </c>
      <c r="E2174" s="127">
        <v>667.62</v>
      </c>
      <c r="F2174" s="123"/>
      <c r="G2174" s="129">
        <v>250.04</v>
      </c>
      <c r="H2174" s="130">
        <f t="shared" si="2"/>
        <v>0.3745244301</v>
      </c>
      <c r="I2174" s="131">
        <v>44722.0</v>
      </c>
      <c r="J2174" s="132">
        <v>44758.0</v>
      </c>
      <c r="K2174" s="123"/>
      <c r="L2174" s="90"/>
      <c r="M2174" s="133">
        <f t="shared" si="3"/>
        <v>333.81</v>
      </c>
      <c r="N2174" s="99"/>
      <c r="O2174" s="133">
        <f t="shared" si="5"/>
        <v>0</v>
      </c>
      <c r="P2174" s="137"/>
      <c r="Q2174" s="90"/>
      <c r="R2174" s="99" t="str">
        <f t="shared" si="8"/>
        <v>#REF!</v>
      </c>
      <c r="S2174" s="99">
        <f>IF(AND(D2174&lt;='Product Ratings'!$I$5,D2174&gt;='Product Ratings'!$H$5),'Product Ratings'!$F$5,IF(AND(D2174&lt;='Product Ratings'!$I$6,D2174&gt;='Product Ratings'!$H$6),'Product Ratings'!$F$6,IF(AND(D2174&lt;='Product Ratings'!$I$7,I2174&gt;='Product Ratings'!$H$7),'Product Ratings'!$F$7,IF(AND(D2174&lt;='Product Ratings'!$I$8,D2174&gt;='Product Ratings'!$H$8),'Product Ratings'!$F$8,IF(D2174&gt;='Product Ratings'!$H$9,'Product Ratings'!$F$9)))))</f>
        <v>1</v>
      </c>
      <c r="T2174" s="99" t="b">
        <f>IF(AND(O2174&lt;='Product Ratings'!$M$5,O2174&gt;='Product Ratings'!$L$5),'Product Ratings'!$J$5,IF(AND(O2174&lt;='Product Ratings'!$M$6,O2174&gt;='Product Ratings'!$L$6),'Product Ratings'!$J$6,IF(AND(O2174&lt;='Product Ratings'!$M$7,O2174&gt;='Product Ratings'!$L$7),'Product Ratings'!$J$7,IF(AND(O2174&lt;='Product Ratings'!$M$8,O2174&gt;='Product Ratings'!$L$8),'Product Ratings'!$J$8,IF(O2174&gt;='Product Ratings'!$L$9,'Product Ratings'!$J$9)))))</f>
        <v>0</v>
      </c>
      <c r="U2174" s="99" t="str">
        <f t="shared" si="10"/>
        <v>#REF!</v>
      </c>
      <c r="V2174" s="138" t="str">
        <f t="shared" si="9"/>
        <v>#REF!</v>
      </c>
      <c r="W2174" s="135" t="str">
        <f t="shared" si="6"/>
        <v>#REF!</v>
      </c>
      <c r="X2174" s="90"/>
      <c r="Y2174" s="90"/>
      <c r="Z2174" s="90"/>
      <c r="AA2174" s="90"/>
      <c r="AB2174" s="90"/>
    </row>
    <row r="2175" ht="12.75" customHeight="1">
      <c r="A2175" s="90"/>
      <c r="B2175" s="90"/>
      <c r="C2175" s="90"/>
      <c r="D2175" s="126">
        <v>3.0</v>
      </c>
      <c r="E2175" s="127">
        <v>304.13</v>
      </c>
      <c r="F2175" s="123"/>
      <c r="G2175" s="129">
        <v>113.74</v>
      </c>
      <c r="H2175" s="130">
        <f t="shared" si="2"/>
        <v>0.3739848091</v>
      </c>
      <c r="I2175" s="131">
        <v>44723.0</v>
      </c>
      <c r="J2175" s="132">
        <v>44759.0</v>
      </c>
      <c r="K2175" s="123"/>
      <c r="L2175" s="90"/>
      <c r="M2175" s="133">
        <f t="shared" si="3"/>
        <v>101.3766667</v>
      </c>
      <c r="N2175" s="99"/>
      <c r="O2175" s="133">
        <f t="shared" si="5"/>
        <v>0</v>
      </c>
      <c r="P2175" s="137"/>
      <c r="Q2175" s="90"/>
      <c r="R2175" s="99" t="str">
        <f t="shared" si="8"/>
        <v>#REF!</v>
      </c>
      <c r="S2175" s="99">
        <f>IF(AND(D2175&lt;='Product Ratings'!$I$5,D2175&gt;='Product Ratings'!$H$5),'Product Ratings'!$F$5,IF(AND(D2175&lt;='Product Ratings'!$I$6,D2175&gt;='Product Ratings'!$H$6),'Product Ratings'!$F$6,IF(AND(D2175&lt;='Product Ratings'!$I$7,I2175&gt;='Product Ratings'!$H$7),'Product Ratings'!$F$7,IF(AND(D2175&lt;='Product Ratings'!$I$8,D2175&gt;='Product Ratings'!$H$8),'Product Ratings'!$F$8,IF(D2175&gt;='Product Ratings'!$H$9,'Product Ratings'!$F$9)))))</f>
        <v>1</v>
      </c>
      <c r="T2175" s="99" t="b">
        <f>IF(AND(O2175&lt;='Product Ratings'!$M$5,O2175&gt;='Product Ratings'!$L$5),'Product Ratings'!$J$5,IF(AND(O2175&lt;='Product Ratings'!$M$6,O2175&gt;='Product Ratings'!$L$6),'Product Ratings'!$J$6,IF(AND(O2175&lt;='Product Ratings'!$M$7,O2175&gt;='Product Ratings'!$L$7),'Product Ratings'!$J$7,IF(AND(O2175&lt;='Product Ratings'!$M$8,O2175&gt;='Product Ratings'!$L$8),'Product Ratings'!$J$8,IF(O2175&gt;='Product Ratings'!$L$9,'Product Ratings'!$J$9)))))</f>
        <v>0</v>
      </c>
      <c r="U2175" s="99" t="str">
        <f t="shared" si="10"/>
        <v>#REF!</v>
      </c>
      <c r="V2175" s="138" t="str">
        <f t="shared" si="9"/>
        <v>#REF!</v>
      </c>
      <c r="W2175" s="135" t="str">
        <f t="shared" si="6"/>
        <v>#REF!</v>
      </c>
      <c r="X2175" s="90"/>
      <c r="Y2175" s="90"/>
      <c r="Z2175" s="90"/>
      <c r="AA2175" s="90"/>
      <c r="AB2175" s="90"/>
    </row>
    <row r="2176" ht="12.75" customHeight="1">
      <c r="A2176" s="90"/>
      <c r="B2176" s="90"/>
      <c r="C2176" s="90"/>
      <c r="D2176" s="126">
        <v>4.0</v>
      </c>
      <c r="E2176" s="127">
        <v>419.31</v>
      </c>
      <c r="F2176" s="123"/>
      <c r="G2176" s="129">
        <v>156.35</v>
      </c>
      <c r="H2176" s="130">
        <f t="shared" si="2"/>
        <v>0.3728744843</v>
      </c>
      <c r="I2176" s="131">
        <v>44724.0</v>
      </c>
      <c r="J2176" s="132">
        <v>44760.0</v>
      </c>
      <c r="K2176" s="123"/>
      <c r="L2176" s="90"/>
      <c r="M2176" s="133">
        <f t="shared" si="3"/>
        <v>104.8275</v>
      </c>
      <c r="N2176" s="99"/>
      <c r="O2176" s="133">
        <f t="shared" si="5"/>
        <v>0</v>
      </c>
      <c r="P2176" s="137"/>
      <c r="Q2176" s="90"/>
      <c r="R2176" s="99" t="str">
        <f t="shared" si="8"/>
        <v>#REF!</v>
      </c>
      <c r="S2176" s="99">
        <f>IF(AND(D2176&lt;='Product Ratings'!$I$5,D2176&gt;='Product Ratings'!$H$5),'Product Ratings'!$F$5,IF(AND(D2176&lt;='Product Ratings'!$I$6,D2176&gt;='Product Ratings'!$H$6),'Product Ratings'!$F$6,IF(AND(D2176&lt;='Product Ratings'!$I$7,I2176&gt;='Product Ratings'!$H$7),'Product Ratings'!$F$7,IF(AND(D2176&lt;='Product Ratings'!$I$8,D2176&gt;='Product Ratings'!$H$8),'Product Ratings'!$F$8,IF(D2176&gt;='Product Ratings'!$H$9,'Product Ratings'!$F$9)))))</f>
        <v>1</v>
      </c>
      <c r="T2176" s="99" t="b">
        <f>IF(AND(O2176&lt;='Product Ratings'!$M$5,O2176&gt;='Product Ratings'!$L$5),'Product Ratings'!$J$5,IF(AND(O2176&lt;='Product Ratings'!$M$6,O2176&gt;='Product Ratings'!$L$6),'Product Ratings'!$J$6,IF(AND(O2176&lt;='Product Ratings'!$M$7,O2176&gt;='Product Ratings'!$L$7),'Product Ratings'!$J$7,IF(AND(O2176&lt;='Product Ratings'!$M$8,O2176&gt;='Product Ratings'!$L$8),'Product Ratings'!$J$8,IF(O2176&gt;='Product Ratings'!$L$9,'Product Ratings'!$J$9)))))</f>
        <v>0</v>
      </c>
      <c r="U2176" s="99" t="str">
        <f t="shared" si="10"/>
        <v>#REF!</v>
      </c>
      <c r="V2176" s="138" t="str">
        <f t="shared" si="9"/>
        <v>#REF!</v>
      </c>
      <c r="W2176" s="135" t="str">
        <f t="shared" si="6"/>
        <v>#REF!</v>
      </c>
      <c r="X2176" s="90"/>
      <c r="Y2176" s="90"/>
      <c r="Z2176" s="90"/>
      <c r="AA2176" s="90"/>
      <c r="AB2176" s="90"/>
    </row>
    <row r="2177" ht="12.75" customHeight="1">
      <c r="A2177" s="90"/>
      <c r="B2177" s="90"/>
      <c r="C2177" s="90"/>
      <c r="D2177" s="126">
        <v>5.0</v>
      </c>
      <c r="E2177" s="127">
        <v>109.91</v>
      </c>
      <c r="F2177" s="123"/>
      <c r="G2177" s="129">
        <v>40.64</v>
      </c>
      <c r="H2177" s="130">
        <f t="shared" si="2"/>
        <v>0.369757074</v>
      </c>
      <c r="I2177" s="131">
        <v>44725.0</v>
      </c>
      <c r="J2177" s="132">
        <v>44761.0</v>
      </c>
      <c r="K2177" s="123"/>
      <c r="L2177" s="90"/>
      <c r="M2177" s="133">
        <f t="shared" si="3"/>
        <v>21.982</v>
      </c>
      <c r="N2177" s="99"/>
      <c r="O2177" s="133">
        <f t="shared" si="5"/>
        <v>0</v>
      </c>
      <c r="P2177" s="137"/>
      <c r="Q2177" s="90"/>
      <c r="R2177" s="99" t="str">
        <f t="shared" si="8"/>
        <v>#REF!</v>
      </c>
      <c r="S2177" s="99">
        <f>IF(AND(D2177&lt;='Product Ratings'!$I$5,D2177&gt;='Product Ratings'!$H$5),'Product Ratings'!$F$5,IF(AND(D2177&lt;='Product Ratings'!$I$6,D2177&gt;='Product Ratings'!$H$6),'Product Ratings'!$F$6,IF(AND(D2177&lt;='Product Ratings'!$I$7,I2177&gt;='Product Ratings'!$H$7),'Product Ratings'!$F$7,IF(AND(D2177&lt;='Product Ratings'!$I$8,D2177&gt;='Product Ratings'!$H$8),'Product Ratings'!$F$8,IF(D2177&gt;='Product Ratings'!$H$9,'Product Ratings'!$F$9)))))</f>
        <v>1</v>
      </c>
      <c r="T2177" s="99" t="b">
        <f>IF(AND(O2177&lt;='Product Ratings'!$M$5,O2177&gt;='Product Ratings'!$L$5),'Product Ratings'!$J$5,IF(AND(O2177&lt;='Product Ratings'!$M$6,O2177&gt;='Product Ratings'!$L$6),'Product Ratings'!$J$6,IF(AND(O2177&lt;='Product Ratings'!$M$7,O2177&gt;='Product Ratings'!$L$7),'Product Ratings'!$J$7,IF(AND(O2177&lt;='Product Ratings'!$M$8,O2177&gt;='Product Ratings'!$L$8),'Product Ratings'!$J$8,IF(O2177&gt;='Product Ratings'!$L$9,'Product Ratings'!$J$9)))))</f>
        <v>0</v>
      </c>
      <c r="U2177" s="99" t="str">
        <f t="shared" si="10"/>
        <v>#REF!</v>
      </c>
      <c r="V2177" s="138" t="str">
        <f t="shared" si="9"/>
        <v>#REF!</v>
      </c>
      <c r="W2177" s="135" t="str">
        <f t="shared" si="6"/>
        <v>#REF!</v>
      </c>
      <c r="X2177" s="90"/>
      <c r="Y2177" s="90"/>
      <c r="Z2177" s="90"/>
      <c r="AA2177" s="90"/>
      <c r="AB2177" s="90"/>
    </row>
    <row r="2178" ht="12.75" customHeight="1">
      <c r="A2178" s="90"/>
      <c r="B2178" s="90"/>
      <c r="C2178" s="90"/>
      <c r="D2178" s="126">
        <v>6.0</v>
      </c>
      <c r="E2178" s="127">
        <v>7.83</v>
      </c>
      <c r="F2178" s="123"/>
      <c r="G2178" s="129">
        <v>2.88</v>
      </c>
      <c r="H2178" s="130">
        <f t="shared" si="2"/>
        <v>0.367816092</v>
      </c>
      <c r="I2178" s="131">
        <v>44726.0</v>
      </c>
      <c r="J2178" s="132">
        <v>44762.0</v>
      </c>
      <c r="K2178" s="123"/>
      <c r="L2178" s="90"/>
      <c r="M2178" s="133">
        <f t="shared" si="3"/>
        <v>1.305</v>
      </c>
      <c r="N2178" s="99"/>
      <c r="O2178" s="133">
        <f t="shared" si="5"/>
        <v>0</v>
      </c>
      <c r="P2178" s="137"/>
      <c r="Q2178" s="90"/>
      <c r="R2178" s="99" t="str">
        <f t="shared" si="8"/>
        <v>#REF!</v>
      </c>
      <c r="S2178" s="99">
        <f>IF(AND(D2178&lt;='Product Ratings'!$I$5,D2178&gt;='Product Ratings'!$H$5),'Product Ratings'!$F$5,IF(AND(D2178&lt;='Product Ratings'!$I$6,D2178&gt;='Product Ratings'!$H$6),'Product Ratings'!$F$6,IF(AND(D2178&lt;='Product Ratings'!$I$7,I2178&gt;='Product Ratings'!$H$7),'Product Ratings'!$F$7,IF(AND(D2178&lt;='Product Ratings'!$I$8,D2178&gt;='Product Ratings'!$H$8),'Product Ratings'!$F$8,IF(D2178&gt;='Product Ratings'!$H$9,'Product Ratings'!$F$9)))))</f>
        <v>2</v>
      </c>
      <c r="T2178" s="99" t="b">
        <f>IF(AND(O2178&lt;='Product Ratings'!$M$5,O2178&gt;='Product Ratings'!$L$5),'Product Ratings'!$J$5,IF(AND(O2178&lt;='Product Ratings'!$M$6,O2178&gt;='Product Ratings'!$L$6),'Product Ratings'!$J$6,IF(AND(O2178&lt;='Product Ratings'!$M$7,O2178&gt;='Product Ratings'!$L$7),'Product Ratings'!$J$7,IF(AND(O2178&lt;='Product Ratings'!$M$8,O2178&gt;='Product Ratings'!$L$8),'Product Ratings'!$J$8,IF(O2178&gt;='Product Ratings'!$L$9,'Product Ratings'!$J$9)))))</f>
        <v>0</v>
      </c>
      <c r="U2178" s="99" t="str">
        <f t="shared" si="10"/>
        <v>#REF!</v>
      </c>
      <c r="V2178" s="138" t="str">
        <f t="shared" si="9"/>
        <v>#REF!</v>
      </c>
      <c r="W2178" s="135" t="str">
        <f t="shared" si="6"/>
        <v>#REF!</v>
      </c>
      <c r="X2178" s="90"/>
      <c r="Y2178" s="90"/>
      <c r="Z2178" s="90"/>
      <c r="AA2178" s="90"/>
      <c r="AB2178" s="90"/>
    </row>
    <row r="2179" ht="12.75" customHeight="1">
      <c r="A2179" s="90"/>
      <c r="B2179" s="90"/>
      <c r="C2179" s="90"/>
      <c r="D2179" s="126">
        <v>1.0</v>
      </c>
      <c r="E2179" s="127">
        <v>269.82</v>
      </c>
      <c r="F2179" s="123"/>
      <c r="G2179" s="129">
        <v>99.08</v>
      </c>
      <c r="H2179" s="130">
        <f t="shared" si="2"/>
        <v>0.3672077681</v>
      </c>
      <c r="I2179" s="131">
        <v>44727.0</v>
      </c>
      <c r="J2179" s="132">
        <v>44763.0</v>
      </c>
      <c r="K2179" s="123"/>
      <c r="L2179" s="90"/>
      <c r="M2179" s="133">
        <f t="shared" si="3"/>
        <v>269.82</v>
      </c>
      <c r="N2179" s="99"/>
      <c r="O2179" s="133">
        <f t="shared" si="5"/>
        <v>0</v>
      </c>
      <c r="P2179" s="137"/>
      <c r="Q2179" s="90"/>
      <c r="R2179" s="99" t="str">
        <f t="shared" si="8"/>
        <v>#REF!</v>
      </c>
      <c r="S2179" s="99">
        <f>IF(AND(D2179&lt;='Product Ratings'!$I$5,D2179&gt;='Product Ratings'!$H$5),'Product Ratings'!$F$5,IF(AND(D2179&lt;='Product Ratings'!$I$6,D2179&gt;='Product Ratings'!$H$6),'Product Ratings'!$F$6,IF(AND(D2179&lt;='Product Ratings'!$I$7,I2179&gt;='Product Ratings'!$H$7),'Product Ratings'!$F$7,IF(AND(D2179&lt;='Product Ratings'!$I$8,D2179&gt;='Product Ratings'!$H$8),'Product Ratings'!$F$8,IF(D2179&gt;='Product Ratings'!$H$9,'Product Ratings'!$F$9)))))</f>
        <v>1</v>
      </c>
      <c r="T2179" s="99" t="b">
        <f>IF(AND(O2179&lt;='Product Ratings'!$M$5,O2179&gt;='Product Ratings'!$L$5),'Product Ratings'!$J$5,IF(AND(O2179&lt;='Product Ratings'!$M$6,O2179&gt;='Product Ratings'!$L$6),'Product Ratings'!$J$6,IF(AND(O2179&lt;='Product Ratings'!$M$7,O2179&gt;='Product Ratings'!$L$7),'Product Ratings'!$J$7,IF(AND(O2179&lt;='Product Ratings'!$M$8,O2179&gt;='Product Ratings'!$L$8),'Product Ratings'!$J$8,IF(O2179&gt;='Product Ratings'!$L$9,'Product Ratings'!$J$9)))))</f>
        <v>0</v>
      </c>
      <c r="U2179" s="99" t="str">
        <f t="shared" si="10"/>
        <v>#REF!</v>
      </c>
      <c r="V2179" s="138" t="str">
        <f t="shared" si="9"/>
        <v>#REF!</v>
      </c>
      <c r="W2179" s="135" t="str">
        <f t="shared" si="6"/>
        <v>#REF!</v>
      </c>
      <c r="X2179" s="90"/>
      <c r="Y2179" s="90"/>
      <c r="Z2179" s="90"/>
      <c r="AA2179" s="90"/>
      <c r="AB2179" s="90"/>
    </row>
    <row r="2180" ht="12.75" customHeight="1">
      <c r="A2180" s="90"/>
      <c r="B2180" s="90"/>
      <c r="C2180" s="90"/>
      <c r="D2180" s="126">
        <v>2.0</v>
      </c>
      <c r="E2180" s="127">
        <v>344.89</v>
      </c>
      <c r="F2180" s="123"/>
      <c r="G2180" s="129">
        <v>126.58</v>
      </c>
      <c r="H2180" s="130">
        <f t="shared" si="2"/>
        <v>0.3670155702</v>
      </c>
      <c r="I2180" s="131">
        <v>44728.0</v>
      </c>
      <c r="J2180" s="132">
        <v>44764.0</v>
      </c>
      <c r="K2180" s="123"/>
      <c r="L2180" s="90"/>
      <c r="M2180" s="133">
        <f t="shared" si="3"/>
        <v>172.445</v>
      </c>
      <c r="N2180" s="99"/>
      <c r="O2180" s="133">
        <f t="shared" si="5"/>
        <v>0</v>
      </c>
      <c r="P2180" s="137"/>
      <c r="Q2180" s="90"/>
      <c r="R2180" s="99" t="str">
        <f t="shared" si="8"/>
        <v>#REF!</v>
      </c>
      <c r="S2180" s="99">
        <f>IF(AND(D2180&lt;='Product Ratings'!$I$5,D2180&gt;='Product Ratings'!$H$5),'Product Ratings'!$F$5,IF(AND(D2180&lt;='Product Ratings'!$I$6,D2180&gt;='Product Ratings'!$H$6),'Product Ratings'!$F$6,IF(AND(D2180&lt;='Product Ratings'!$I$7,I2180&gt;='Product Ratings'!$H$7),'Product Ratings'!$F$7,IF(AND(D2180&lt;='Product Ratings'!$I$8,D2180&gt;='Product Ratings'!$H$8),'Product Ratings'!$F$8,IF(D2180&gt;='Product Ratings'!$H$9,'Product Ratings'!$F$9)))))</f>
        <v>1</v>
      </c>
      <c r="T2180" s="99" t="b">
        <f>IF(AND(O2180&lt;='Product Ratings'!$M$5,O2180&gt;='Product Ratings'!$L$5),'Product Ratings'!$J$5,IF(AND(O2180&lt;='Product Ratings'!$M$6,O2180&gt;='Product Ratings'!$L$6),'Product Ratings'!$J$6,IF(AND(O2180&lt;='Product Ratings'!$M$7,O2180&gt;='Product Ratings'!$L$7),'Product Ratings'!$J$7,IF(AND(O2180&lt;='Product Ratings'!$M$8,O2180&gt;='Product Ratings'!$L$8),'Product Ratings'!$J$8,IF(O2180&gt;='Product Ratings'!$L$9,'Product Ratings'!$J$9)))))</f>
        <v>0</v>
      </c>
      <c r="U2180" s="99" t="str">
        <f t="shared" si="10"/>
        <v>#REF!</v>
      </c>
      <c r="V2180" s="138" t="str">
        <f t="shared" si="9"/>
        <v>#REF!</v>
      </c>
      <c r="W2180" s="135" t="str">
        <f t="shared" si="6"/>
        <v>#REF!</v>
      </c>
      <c r="X2180" s="90"/>
      <c r="Y2180" s="90"/>
      <c r="Z2180" s="90"/>
      <c r="AA2180" s="90"/>
      <c r="AB2180" s="90"/>
    </row>
    <row r="2181" ht="12.75" customHeight="1">
      <c r="A2181" s="90"/>
      <c r="B2181" s="90"/>
      <c r="C2181" s="90"/>
      <c r="D2181" s="126">
        <v>3.0</v>
      </c>
      <c r="E2181" s="127">
        <v>552.0</v>
      </c>
      <c r="F2181" s="123"/>
      <c r="G2181" s="129">
        <v>202.0</v>
      </c>
      <c r="H2181" s="130">
        <f t="shared" si="2"/>
        <v>0.365942029</v>
      </c>
      <c r="I2181" s="131">
        <v>44729.0</v>
      </c>
      <c r="J2181" s="132">
        <v>44765.0</v>
      </c>
      <c r="K2181" s="123"/>
      <c r="L2181" s="90"/>
      <c r="M2181" s="133">
        <f t="shared" si="3"/>
        <v>184</v>
      </c>
      <c r="N2181" s="99"/>
      <c r="O2181" s="133">
        <f t="shared" si="5"/>
        <v>0</v>
      </c>
      <c r="P2181" s="137"/>
      <c r="Q2181" s="90"/>
      <c r="R2181" s="99" t="str">
        <f t="shared" si="8"/>
        <v>#REF!</v>
      </c>
      <c r="S2181" s="99">
        <f>IF(AND(D2181&lt;='Product Ratings'!$I$5,D2181&gt;='Product Ratings'!$H$5),'Product Ratings'!$F$5,IF(AND(D2181&lt;='Product Ratings'!$I$6,D2181&gt;='Product Ratings'!$H$6),'Product Ratings'!$F$6,IF(AND(D2181&lt;='Product Ratings'!$I$7,I2181&gt;='Product Ratings'!$H$7),'Product Ratings'!$F$7,IF(AND(D2181&lt;='Product Ratings'!$I$8,D2181&gt;='Product Ratings'!$H$8),'Product Ratings'!$F$8,IF(D2181&gt;='Product Ratings'!$H$9,'Product Ratings'!$F$9)))))</f>
        <v>1</v>
      </c>
      <c r="T2181" s="99" t="b">
        <f>IF(AND(O2181&lt;='Product Ratings'!$M$5,O2181&gt;='Product Ratings'!$L$5),'Product Ratings'!$J$5,IF(AND(O2181&lt;='Product Ratings'!$M$6,O2181&gt;='Product Ratings'!$L$6),'Product Ratings'!$J$6,IF(AND(O2181&lt;='Product Ratings'!$M$7,O2181&gt;='Product Ratings'!$L$7),'Product Ratings'!$J$7,IF(AND(O2181&lt;='Product Ratings'!$M$8,O2181&gt;='Product Ratings'!$L$8),'Product Ratings'!$J$8,IF(O2181&gt;='Product Ratings'!$L$9,'Product Ratings'!$J$9)))))</f>
        <v>0</v>
      </c>
      <c r="U2181" s="99" t="str">
        <f t="shared" si="10"/>
        <v>#REF!</v>
      </c>
      <c r="V2181" s="138" t="str">
        <f t="shared" si="9"/>
        <v>#REF!</v>
      </c>
      <c r="W2181" s="135" t="str">
        <f t="shared" si="6"/>
        <v>#REF!</v>
      </c>
      <c r="X2181" s="90"/>
      <c r="Y2181" s="90"/>
      <c r="Z2181" s="90"/>
      <c r="AA2181" s="90"/>
      <c r="AB2181" s="90"/>
    </row>
    <row r="2182" ht="12.75" customHeight="1">
      <c r="A2182" s="90"/>
      <c r="B2182" s="90"/>
      <c r="C2182" s="90"/>
      <c r="D2182" s="126">
        <v>4.0</v>
      </c>
      <c r="E2182" s="127">
        <v>1836.52</v>
      </c>
      <c r="F2182" s="123"/>
      <c r="G2182" s="129">
        <v>671.72</v>
      </c>
      <c r="H2182" s="130">
        <f t="shared" si="2"/>
        <v>0.3657569751</v>
      </c>
      <c r="I2182" s="131">
        <v>44730.0</v>
      </c>
      <c r="J2182" s="132">
        <v>44766.0</v>
      </c>
      <c r="K2182" s="123"/>
      <c r="L2182" s="90"/>
      <c r="M2182" s="133">
        <f t="shared" si="3"/>
        <v>459.13</v>
      </c>
      <c r="N2182" s="99"/>
      <c r="O2182" s="133">
        <f t="shared" si="5"/>
        <v>0</v>
      </c>
      <c r="P2182" s="137"/>
      <c r="Q2182" s="90"/>
      <c r="R2182" s="99" t="str">
        <f t="shared" si="8"/>
        <v>#REF!</v>
      </c>
      <c r="S2182" s="99">
        <f>IF(AND(D2182&lt;='Product Ratings'!$I$5,D2182&gt;='Product Ratings'!$H$5),'Product Ratings'!$F$5,IF(AND(D2182&lt;='Product Ratings'!$I$6,D2182&gt;='Product Ratings'!$H$6),'Product Ratings'!$F$6,IF(AND(D2182&lt;='Product Ratings'!$I$7,I2182&gt;='Product Ratings'!$H$7),'Product Ratings'!$F$7,IF(AND(D2182&lt;='Product Ratings'!$I$8,D2182&gt;='Product Ratings'!$H$8),'Product Ratings'!$F$8,IF(D2182&gt;='Product Ratings'!$H$9,'Product Ratings'!$F$9)))))</f>
        <v>1</v>
      </c>
      <c r="T2182" s="99" t="b">
        <f>IF(AND(O2182&lt;='Product Ratings'!$M$5,O2182&gt;='Product Ratings'!$L$5),'Product Ratings'!$J$5,IF(AND(O2182&lt;='Product Ratings'!$M$6,O2182&gt;='Product Ratings'!$L$6),'Product Ratings'!$J$6,IF(AND(O2182&lt;='Product Ratings'!$M$7,O2182&gt;='Product Ratings'!$L$7),'Product Ratings'!$J$7,IF(AND(O2182&lt;='Product Ratings'!$M$8,O2182&gt;='Product Ratings'!$L$8),'Product Ratings'!$J$8,IF(O2182&gt;='Product Ratings'!$L$9,'Product Ratings'!$J$9)))))</f>
        <v>0</v>
      </c>
      <c r="U2182" s="99" t="str">
        <f t="shared" si="10"/>
        <v>#REF!</v>
      </c>
      <c r="V2182" s="138" t="str">
        <f t="shared" si="9"/>
        <v>#REF!</v>
      </c>
      <c r="W2182" s="135" t="str">
        <f t="shared" si="6"/>
        <v>#REF!</v>
      </c>
      <c r="X2182" s="90"/>
      <c r="Y2182" s="90"/>
      <c r="Z2182" s="90"/>
      <c r="AA2182" s="90"/>
      <c r="AB2182" s="90"/>
    </row>
    <row r="2183" ht="12.75" customHeight="1">
      <c r="A2183" s="90"/>
      <c r="B2183" s="90"/>
      <c r="C2183" s="90"/>
      <c r="D2183" s="126">
        <v>5.0</v>
      </c>
      <c r="E2183" s="127">
        <v>79.77</v>
      </c>
      <c r="F2183" s="123"/>
      <c r="G2183" s="129">
        <v>29.16</v>
      </c>
      <c r="H2183" s="130">
        <f t="shared" si="2"/>
        <v>0.365550959</v>
      </c>
      <c r="I2183" s="131">
        <v>44731.0</v>
      </c>
      <c r="J2183" s="132">
        <v>44767.0</v>
      </c>
      <c r="K2183" s="123"/>
      <c r="L2183" s="90"/>
      <c r="M2183" s="133">
        <f t="shared" si="3"/>
        <v>15.954</v>
      </c>
      <c r="N2183" s="99"/>
      <c r="O2183" s="133">
        <f t="shared" si="5"/>
        <v>0</v>
      </c>
      <c r="P2183" s="137"/>
      <c r="Q2183" s="90"/>
      <c r="R2183" s="99" t="str">
        <f t="shared" si="8"/>
        <v>#REF!</v>
      </c>
      <c r="S2183" s="99">
        <f>IF(AND(D2183&lt;='Product Ratings'!$I$5,D2183&gt;='Product Ratings'!$H$5),'Product Ratings'!$F$5,IF(AND(D2183&lt;='Product Ratings'!$I$6,D2183&gt;='Product Ratings'!$H$6),'Product Ratings'!$F$6,IF(AND(D2183&lt;='Product Ratings'!$I$7,I2183&gt;='Product Ratings'!$H$7),'Product Ratings'!$F$7,IF(AND(D2183&lt;='Product Ratings'!$I$8,D2183&gt;='Product Ratings'!$H$8),'Product Ratings'!$F$8,IF(D2183&gt;='Product Ratings'!$H$9,'Product Ratings'!$F$9)))))</f>
        <v>1</v>
      </c>
      <c r="T2183" s="99" t="b">
        <f>IF(AND(O2183&lt;='Product Ratings'!$M$5,O2183&gt;='Product Ratings'!$L$5),'Product Ratings'!$J$5,IF(AND(O2183&lt;='Product Ratings'!$M$6,O2183&gt;='Product Ratings'!$L$6),'Product Ratings'!$J$6,IF(AND(O2183&lt;='Product Ratings'!$M$7,O2183&gt;='Product Ratings'!$L$7),'Product Ratings'!$J$7,IF(AND(O2183&lt;='Product Ratings'!$M$8,O2183&gt;='Product Ratings'!$L$8),'Product Ratings'!$J$8,IF(O2183&gt;='Product Ratings'!$L$9,'Product Ratings'!$J$9)))))</f>
        <v>0</v>
      </c>
      <c r="U2183" s="99" t="str">
        <f t="shared" si="10"/>
        <v>#REF!</v>
      </c>
      <c r="V2183" s="138" t="str">
        <f t="shared" si="9"/>
        <v>#REF!</v>
      </c>
      <c r="W2183" s="135" t="str">
        <f t="shared" si="6"/>
        <v>#REF!</v>
      </c>
      <c r="X2183" s="90"/>
      <c r="Y2183" s="90"/>
      <c r="Z2183" s="90"/>
      <c r="AA2183" s="90"/>
      <c r="AB2183" s="90"/>
    </row>
    <row r="2184" ht="12.75" customHeight="1">
      <c r="A2184" s="90"/>
      <c r="B2184" s="90"/>
      <c r="C2184" s="90"/>
      <c r="D2184" s="126">
        <v>6.0</v>
      </c>
      <c r="E2184" s="127">
        <v>89.5</v>
      </c>
      <c r="F2184" s="123"/>
      <c r="G2184" s="129">
        <v>32.62</v>
      </c>
      <c r="H2184" s="130">
        <f t="shared" si="2"/>
        <v>0.3644692737</v>
      </c>
      <c r="I2184" s="131">
        <v>44732.0</v>
      </c>
      <c r="J2184" s="132">
        <v>44768.0</v>
      </c>
      <c r="K2184" s="123"/>
      <c r="L2184" s="90"/>
      <c r="M2184" s="133">
        <f t="shared" si="3"/>
        <v>14.91666667</v>
      </c>
      <c r="N2184" s="99"/>
      <c r="O2184" s="133">
        <f t="shared" si="5"/>
        <v>0</v>
      </c>
      <c r="P2184" s="137"/>
      <c r="Q2184" s="90"/>
      <c r="R2184" s="99" t="str">
        <f t="shared" si="8"/>
        <v>#REF!</v>
      </c>
      <c r="S2184" s="99">
        <f>IF(AND(D2184&lt;='Product Ratings'!$I$5,D2184&gt;='Product Ratings'!$H$5),'Product Ratings'!$F$5,IF(AND(D2184&lt;='Product Ratings'!$I$6,D2184&gt;='Product Ratings'!$H$6),'Product Ratings'!$F$6,IF(AND(D2184&lt;='Product Ratings'!$I$7,I2184&gt;='Product Ratings'!$H$7),'Product Ratings'!$F$7,IF(AND(D2184&lt;='Product Ratings'!$I$8,D2184&gt;='Product Ratings'!$H$8),'Product Ratings'!$F$8,IF(D2184&gt;='Product Ratings'!$H$9,'Product Ratings'!$F$9)))))</f>
        <v>2</v>
      </c>
      <c r="T2184" s="99" t="b">
        <f>IF(AND(O2184&lt;='Product Ratings'!$M$5,O2184&gt;='Product Ratings'!$L$5),'Product Ratings'!$J$5,IF(AND(O2184&lt;='Product Ratings'!$M$6,O2184&gt;='Product Ratings'!$L$6),'Product Ratings'!$J$6,IF(AND(O2184&lt;='Product Ratings'!$M$7,O2184&gt;='Product Ratings'!$L$7),'Product Ratings'!$J$7,IF(AND(O2184&lt;='Product Ratings'!$M$8,O2184&gt;='Product Ratings'!$L$8),'Product Ratings'!$J$8,IF(O2184&gt;='Product Ratings'!$L$9,'Product Ratings'!$J$9)))))</f>
        <v>0</v>
      </c>
      <c r="U2184" s="99" t="str">
        <f t="shared" si="10"/>
        <v>#REF!</v>
      </c>
      <c r="V2184" s="138" t="str">
        <f t="shared" si="9"/>
        <v>#REF!</v>
      </c>
      <c r="W2184" s="135" t="str">
        <f t="shared" si="6"/>
        <v>#REF!</v>
      </c>
      <c r="X2184" s="90"/>
      <c r="Y2184" s="90"/>
      <c r="Z2184" s="90"/>
      <c r="AA2184" s="90"/>
      <c r="AB2184" s="90"/>
    </row>
    <row r="2185" ht="12.75" customHeight="1">
      <c r="A2185" s="90"/>
      <c r="B2185" s="90"/>
      <c r="C2185" s="90"/>
      <c r="D2185" s="126">
        <v>1.0</v>
      </c>
      <c r="E2185" s="127">
        <v>825.94</v>
      </c>
      <c r="F2185" s="123"/>
      <c r="G2185" s="129">
        <v>300.79</v>
      </c>
      <c r="H2185" s="130">
        <f t="shared" si="2"/>
        <v>0.3641789961</v>
      </c>
      <c r="I2185" s="131">
        <v>44733.0</v>
      </c>
      <c r="J2185" s="132">
        <v>44769.0</v>
      </c>
      <c r="K2185" s="123"/>
      <c r="L2185" s="90"/>
      <c r="M2185" s="133">
        <f t="shared" si="3"/>
        <v>825.94</v>
      </c>
      <c r="N2185" s="99"/>
      <c r="O2185" s="133">
        <f t="shared" si="5"/>
        <v>0</v>
      </c>
      <c r="P2185" s="137"/>
      <c r="Q2185" s="90"/>
      <c r="R2185" s="99" t="str">
        <f t="shared" si="8"/>
        <v>#REF!</v>
      </c>
      <c r="S2185" s="99">
        <f>IF(AND(D2185&lt;='Product Ratings'!$I$5,D2185&gt;='Product Ratings'!$H$5),'Product Ratings'!$F$5,IF(AND(D2185&lt;='Product Ratings'!$I$6,D2185&gt;='Product Ratings'!$H$6),'Product Ratings'!$F$6,IF(AND(D2185&lt;='Product Ratings'!$I$7,I2185&gt;='Product Ratings'!$H$7),'Product Ratings'!$F$7,IF(AND(D2185&lt;='Product Ratings'!$I$8,D2185&gt;='Product Ratings'!$H$8),'Product Ratings'!$F$8,IF(D2185&gt;='Product Ratings'!$H$9,'Product Ratings'!$F$9)))))</f>
        <v>1</v>
      </c>
      <c r="T2185" s="99" t="b">
        <f>IF(AND(O2185&lt;='Product Ratings'!$M$5,O2185&gt;='Product Ratings'!$L$5),'Product Ratings'!$J$5,IF(AND(O2185&lt;='Product Ratings'!$M$6,O2185&gt;='Product Ratings'!$L$6),'Product Ratings'!$J$6,IF(AND(O2185&lt;='Product Ratings'!$M$7,O2185&gt;='Product Ratings'!$L$7),'Product Ratings'!$J$7,IF(AND(O2185&lt;='Product Ratings'!$M$8,O2185&gt;='Product Ratings'!$L$8),'Product Ratings'!$J$8,IF(O2185&gt;='Product Ratings'!$L$9,'Product Ratings'!$J$9)))))</f>
        <v>0</v>
      </c>
      <c r="U2185" s="99" t="str">
        <f t="shared" si="10"/>
        <v>#REF!</v>
      </c>
      <c r="V2185" s="138" t="str">
        <f t="shared" si="9"/>
        <v>#REF!</v>
      </c>
      <c r="W2185" s="135" t="str">
        <f t="shared" si="6"/>
        <v>#REF!</v>
      </c>
      <c r="X2185" s="90"/>
      <c r="Y2185" s="90"/>
      <c r="Z2185" s="90"/>
      <c r="AA2185" s="90"/>
      <c r="AB2185" s="90"/>
    </row>
    <row r="2186" ht="12.75" customHeight="1">
      <c r="A2186" s="90"/>
      <c r="B2186" s="90"/>
      <c r="C2186" s="90"/>
      <c r="D2186" s="126">
        <v>2.0</v>
      </c>
      <c r="E2186" s="127">
        <v>36.17</v>
      </c>
      <c r="F2186" s="123"/>
      <c r="G2186" s="129">
        <v>13.17</v>
      </c>
      <c r="H2186" s="130">
        <f t="shared" si="2"/>
        <v>0.3641139066</v>
      </c>
      <c r="I2186" s="131">
        <v>44734.0</v>
      </c>
      <c r="J2186" s="132">
        <v>44770.0</v>
      </c>
      <c r="K2186" s="123"/>
      <c r="L2186" s="90"/>
      <c r="M2186" s="133">
        <f t="shared" si="3"/>
        <v>18.085</v>
      </c>
      <c r="N2186" s="99"/>
      <c r="O2186" s="133">
        <f t="shared" si="5"/>
        <v>0</v>
      </c>
      <c r="P2186" s="137"/>
      <c r="Q2186" s="90"/>
      <c r="R2186" s="99" t="str">
        <f t="shared" si="8"/>
        <v>#REF!</v>
      </c>
      <c r="S2186" s="99">
        <f>IF(AND(D2186&lt;='Product Ratings'!$I$5,D2186&gt;='Product Ratings'!$H$5),'Product Ratings'!$F$5,IF(AND(D2186&lt;='Product Ratings'!$I$6,D2186&gt;='Product Ratings'!$H$6),'Product Ratings'!$F$6,IF(AND(D2186&lt;='Product Ratings'!$I$7,I2186&gt;='Product Ratings'!$H$7),'Product Ratings'!$F$7,IF(AND(D2186&lt;='Product Ratings'!$I$8,D2186&gt;='Product Ratings'!$H$8),'Product Ratings'!$F$8,IF(D2186&gt;='Product Ratings'!$H$9,'Product Ratings'!$F$9)))))</f>
        <v>1</v>
      </c>
      <c r="T2186" s="99" t="b">
        <f>IF(AND(O2186&lt;='Product Ratings'!$M$5,O2186&gt;='Product Ratings'!$L$5),'Product Ratings'!$J$5,IF(AND(O2186&lt;='Product Ratings'!$M$6,O2186&gt;='Product Ratings'!$L$6),'Product Ratings'!$J$6,IF(AND(O2186&lt;='Product Ratings'!$M$7,O2186&gt;='Product Ratings'!$L$7),'Product Ratings'!$J$7,IF(AND(O2186&lt;='Product Ratings'!$M$8,O2186&gt;='Product Ratings'!$L$8),'Product Ratings'!$J$8,IF(O2186&gt;='Product Ratings'!$L$9,'Product Ratings'!$J$9)))))</f>
        <v>0</v>
      </c>
      <c r="U2186" s="99" t="str">
        <f t="shared" si="10"/>
        <v>#REF!</v>
      </c>
      <c r="V2186" s="138" t="str">
        <f t="shared" si="9"/>
        <v>#REF!</v>
      </c>
      <c r="W2186" s="135" t="str">
        <f t="shared" si="6"/>
        <v>#REF!</v>
      </c>
      <c r="X2186" s="90"/>
      <c r="Y2186" s="90"/>
      <c r="Z2186" s="90"/>
      <c r="AA2186" s="90"/>
      <c r="AB2186" s="90"/>
    </row>
    <row r="2187" ht="12.75" customHeight="1">
      <c r="A2187" s="90"/>
      <c r="B2187" s="90"/>
      <c r="C2187" s="90"/>
      <c r="D2187" s="126">
        <v>3.0</v>
      </c>
      <c r="E2187" s="127">
        <v>7.78</v>
      </c>
      <c r="F2187" s="123"/>
      <c r="G2187" s="129">
        <v>2.83</v>
      </c>
      <c r="H2187" s="130">
        <f t="shared" si="2"/>
        <v>0.3637532134</v>
      </c>
      <c r="I2187" s="131">
        <v>44735.0</v>
      </c>
      <c r="J2187" s="132">
        <v>44771.0</v>
      </c>
      <c r="K2187" s="123"/>
      <c r="L2187" s="90"/>
      <c r="M2187" s="133">
        <f t="shared" si="3"/>
        <v>2.593333333</v>
      </c>
      <c r="N2187" s="99"/>
      <c r="O2187" s="133">
        <f t="shared" si="5"/>
        <v>0</v>
      </c>
      <c r="P2187" s="137"/>
      <c r="Q2187" s="90"/>
      <c r="R2187" s="99" t="str">
        <f t="shared" si="8"/>
        <v>#REF!</v>
      </c>
      <c r="S2187" s="99">
        <f>IF(AND(D2187&lt;='Product Ratings'!$I$5,D2187&gt;='Product Ratings'!$H$5),'Product Ratings'!$F$5,IF(AND(D2187&lt;='Product Ratings'!$I$6,D2187&gt;='Product Ratings'!$H$6),'Product Ratings'!$F$6,IF(AND(D2187&lt;='Product Ratings'!$I$7,I2187&gt;='Product Ratings'!$H$7),'Product Ratings'!$F$7,IF(AND(D2187&lt;='Product Ratings'!$I$8,D2187&gt;='Product Ratings'!$H$8),'Product Ratings'!$F$8,IF(D2187&gt;='Product Ratings'!$H$9,'Product Ratings'!$F$9)))))</f>
        <v>1</v>
      </c>
      <c r="T2187" s="99" t="b">
        <f>IF(AND(O2187&lt;='Product Ratings'!$M$5,O2187&gt;='Product Ratings'!$L$5),'Product Ratings'!$J$5,IF(AND(O2187&lt;='Product Ratings'!$M$6,O2187&gt;='Product Ratings'!$L$6),'Product Ratings'!$J$6,IF(AND(O2187&lt;='Product Ratings'!$M$7,O2187&gt;='Product Ratings'!$L$7),'Product Ratings'!$J$7,IF(AND(O2187&lt;='Product Ratings'!$M$8,O2187&gt;='Product Ratings'!$L$8),'Product Ratings'!$J$8,IF(O2187&gt;='Product Ratings'!$L$9,'Product Ratings'!$J$9)))))</f>
        <v>0</v>
      </c>
      <c r="U2187" s="99" t="str">
        <f t="shared" si="10"/>
        <v>#REF!</v>
      </c>
      <c r="V2187" s="138" t="str">
        <f t="shared" si="9"/>
        <v>#REF!</v>
      </c>
      <c r="W2187" s="135" t="str">
        <f t="shared" si="6"/>
        <v>#REF!</v>
      </c>
      <c r="X2187" s="90"/>
      <c r="Y2187" s="90"/>
      <c r="Z2187" s="90"/>
      <c r="AA2187" s="90"/>
      <c r="AB2187" s="90"/>
    </row>
    <row r="2188" ht="12.75" customHeight="1">
      <c r="A2188" s="90"/>
      <c r="B2188" s="90"/>
      <c r="C2188" s="90"/>
      <c r="D2188" s="126">
        <v>4.0</v>
      </c>
      <c r="E2188" s="127">
        <v>420.18</v>
      </c>
      <c r="F2188" s="123"/>
      <c r="G2188" s="129">
        <v>152.88</v>
      </c>
      <c r="H2188" s="130">
        <f t="shared" si="2"/>
        <v>0.3638440668</v>
      </c>
      <c r="I2188" s="131">
        <v>44736.0</v>
      </c>
      <c r="J2188" s="132">
        <v>44772.0</v>
      </c>
      <c r="K2188" s="123"/>
      <c r="L2188" s="90"/>
      <c r="M2188" s="133">
        <f t="shared" si="3"/>
        <v>105.045</v>
      </c>
      <c r="N2188" s="99"/>
      <c r="O2188" s="133">
        <f t="shared" si="5"/>
        <v>0</v>
      </c>
      <c r="P2188" s="137"/>
      <c r="Q2188" s="90"/>
      <c r="R2188" s="99" t="str">
        <f t="shared" si="8"/>
        <v>#REF!</v>
      </c>
      <c r="S2188" s="99">
        <f>IF(AND(D2188&lt;='Product Ratings'!$I$5,D2188&gt;='Product Ratings'!$H$5),'Product Ratings'!$F$5,IF(AND(D2188&lt;='Product Ratings'!$I$6,D2188&gt;='Product Ratings'!$H$6),'Product Ratings'!$F$6,IF(AND(D2188&lt;='Product Ratings'!$I$7,I2188&gt;='Product Ratings'!$H$7),'Product Ratings'!$F$7,IF(AND(D2188&lt;='Product Ratings'!$I$8,D2188&gt;='Product Ratings'!$H$8),'Product Ratings'!$F$8,IF(D2188&gt;='Product Ratings'!$H$9,'Product Ratings'!$F$9)))))</f>
        <v>1</v>
      </c>
      <c r="T2188" s="99" t="b">
        <f>IF(AND(O2188&lt;='Product Ratings'!$M$5,O2188&gt;='Product Ratings'!$L$5),'Product Ratings'!$J$5,IF(AND(O2188&lt;='Product Ratings'!$M$6,O2188&gt;='Product Ratings'!$L$6),'Product Ratings'!$J$6,IF(AND(O2188&lt;='Product Ratings'!$M$7,O2188&gt;='Product Ratings'!$L$7),'Product Ratings'!$J$7,IF(AND(O2188&lt;='Product Ratings'!$M$8,O2188&gt;='Product Ratings'!$L$8),'Product Ratings'!$J$8,IF(O2188&gt;='Product Ratings'!$L$9,'Product Ratings'!$J$9)))))</f>
        <v>0</v>
      </c>
      <c r="U2188" s="99" t="str">
        <f t="shared" si="10"/>
        <v>#REF!</v>
      </c>
      <c r="V2188" s="138" t="str">
        <f t="shared" si="9"/>
        <v>#REF!</v>
      </c>
      <c r="W2188" s="135" t="str">
        <f t="shared" si="6"/>
        <v>#REF!</v>
      </c>
      <c r="X2188" s="90"/>
      <c r="Y2188" s="90"/>
      <c r="Z2188" s="90"/>
      <c r="AA2188" s="90"/>
      <c r="AB2188" s="90"/>
    </row>
    <row r="2189" ht="12.75" customHeight="1">
      <c r="A2189" s="90"/>
      <c r="B2189" s="90"/>
      <c r="C2189" s="90"/>
      <c r="D2189" s="126">
        <v>5.0</v>
      </c>
      <c r="E2189" s="127">
        <v>436.7</v>
      </c>
      <c r="F2189" s="123"/>
      <c r="G2189" s="129">
        <v>158.79</v>
      </c>
      <c r="H2189" s="130">
        <f t="shared" si="2"/>
        <v>0.3636134646</v>
      </c>
      <c r="I2189" s="131">
        <v>44737.0</v>
      </c>
      <c r="J2189" s="132">
        <v>44773.0</v>
      </c>
      <c r="K2189" s="123"/>
      <c r="L2189" s="90"/>
      <c r="M2189" s="133">
        <f t="shared" si="3"/>
        <v>87.34</v>
      </c>
      <c r="N2189" s="99"/>
      <c r="O2189" s="133">
        <f t="shared" si="5"/>
        <v>0</v>
      </c>
      <c r="P2189" s="137"/>
      <c r="Q2189" s="90"/>
      <c r="R2189" s="99" t="str">
        <f t="shared" si="8"/>
        <v>#REF!</v>
      </c>
      <c r="S2189" s="99">
        <f>IF(AND(D2189&lt;='Product Ratings'!$I$5,D2189&gt;='Product Ratings'!$H$5),'Product Ratings'!$F$5,IF(AND(D2189&lt;='Product Ratings'!$I$6,D2189&gt;='Product Ratings'!$H$6),'Product Ratings'!$F$6,IF(AND(D2189&lt;='Product Ratings'!$I$7,I2189&gt;='Product Ratings'!$H$7),'Product Ratings'!$F$7,IF(AND(D2189&lt;='Product Ratings'!$I$8,D2189&gt;='Product Ratings'!$H$8),'Product Ratings'!$F$8,IF(D2189&gt;='Product Ratings'!$H$9,'Product Ratings'!$F$9)))))</f>
        <v>1</v>
      </c>
      <c r="T2189" s="99" t="b">
        <f>IF(AND(O2189&lt;='Product Ratings'!$M$5,O2189&gt;='Product Ratings'!$L$5),'Product Ratings'!$J$5,IF(AND(O2189&lt;='Product Ratings'!$M$6,O2189&gt;='Product Ratings'!$L$6),'Product Ratings'!$J$6,IF(AND(O2189&lt;='Product Ratings'!$M$7,O2189&gt;='Product Ratings'!$L$7),'Product Ratings'!$J$7,IF(AND(O2189&lt;='Product Ratings'!$M$8,O2189&gt;='Product Ratings'!$L$8),'Product Ratings'!$J$8,IF(O2189&gt;='Product Ratings'!$L$9,'Product Ratings'!$J$9)))))</f>
        <v>0</v>
      </c>
      <c r="U2189" s="99" t="str">
        <f t="shared" si="10"/>
        <v>#REF!</v>
      </c>
      <c r="V2189" s="138" t="str">
        <f t="shared" si="9"/>
        <v>#REF!</v>
      </c>
      <c r="W2189" s="135" t="str">
        <f t="shared" si="6"/>
        <v>#REF!</v>
      </c>
      <c r="X2189" s="90"/>
      <c r="Y2189" s="90"/>
      <c r="Z2189" s="90"/>
      <c r="AA2189" s="90"/>
      <c r="AB2189" s="90"/>
    </row>
    <row r="2190" ht="12.75" customHeight="1">
      <c r="A2190" s="90"/>
      <c r="B2190" s="90"/>
      <c r="C2190" s="90"/>
      <c r="D2190" s="126">
        <v>6.0</v>
      </c>
      <c r="E2190" s="127">
        <v>47.83</v>
      </c>
      <c r="F2190" s="123"/>
      <c r="G2190" s="129">
        <v>17.34</v>
      </c>
      <c r="H2190" s="130">
        <f t="shared" si="2"/>
        <v>0.3625339745</v>
      </c>
      <c r="I2190" s="131">
        <v>44738.0</v>
      </c>
      <c r="J2190" s="132">
        <v>44774.0</v>
      </c>
      <c r="K2190" s="123"/>
      <c r="L2190" s="90"/>
      <c r="M2190" s="133">
        <f t="shared" si="3"/>
        <v>7.971666667</v>
      </c>
      <c r="N2190" s="99"/>
      <c r="O2190" s="133">
        <f t="shared" si="5"/>
        <v>0</v>
      </c>
      <c r="P2190" s="137"/>
      <c r="Q2190" s="90"/>
      <c r="R2190" s="99" t="str">
        <f t="shared" si="8"/>
        <v>#REF!</v>
      </c>
      <c r="S2190" s="99">
        <f>IF(AND(D2190&lt;='Product Ratings'!$I$5,D2190&gt;='Product Ratings'!$H$5),'Product Ratings'!$F$5,IF(AND(D2190&lt;='Product Ratings'!$I$6,D2190&gt;='Product Ratings'!$H$6),'Product Ratings'!$F$6,IF(AND(D2190&lt;='Product Ratings'!$I$7,I2190&gt;='Product Ratings'!$H$7),'Product Ratings'!$F$7,IF(AND(D2190&lt;='Product Ratings'!$I$8,D2190&gt;='Product Ratings'!$H$8),'Product Ratings'!$F$8,IF(D2190&gt;='Product Ratings'!$H$9,'Product Ratings'!$F$9)))))</f>
        <v>2</v>
      </c>
      <c r="T2190" s="99" t="b">
        <f>IF(AND(O2190&lt;='Product Ratings'!$M$5,O2190&gt;='Product Ratings'!$L$5),'Product Ratings'!$J$5,IF(AND(O2190&lt;='Product Ratings'!$M$6,O2190&gt;='Product Ratings'!$L$6),'Product Ratings'!$J$6,IF(AND(O2190&lt;='Product Ratings'!$M$7,O2190&gt;='Product Ratings'!$L$7),'Product Ratings'!$J$7,IF(AND(O2190&lt;='Product Ratings'!$M$8,O2190&gt;='Product Ratings'!$L$8),'Product Ratings'!$J$8,IF(O2190&gt;='Product Ratings'!$L$9,'Product Ratings'!$J$9)))))</f>
        <v>0</v>
      </c>
      <c r="U2190" s="99" t="str">
        <f t="shared" si="10"/>
        <v>#REF!</v>
      </c>
      <c r="V2190" s="138" t="str">
        <f t="shared" si="9"/>
        <v>#REF!</v>
      </c>
      <c r="W2190" s="135" t="str">
        <f t="shared" si="6"/>
        <v>#REF!</v>
      </c>
      <c r="X2190" s="90"/>
      <c r="Y2190" s="90"/>
      <c r="Z2190" s="90"/>
      <c r="AA2190" s="90"/>
      <c r="AB2190" s="90"/>
    </row>
    <row r="2191" ht="12.75" customHeight="1">
      <c r="A2191" s="90"/>
      <c r="B2191" s="90"/>
      <c r="C2191" s="90"/>
      <c r="D2191" s="126">
        <v>1.0</v>
      </c>
      <c r="E2191" s="127">
        <v>600.0</v>
      </c>
      <c r="F2191" s="123"/>
      <c r="G2191" s="129">
        <v>217.3</v>
      </c>
      <c r="H2191" s="130">
        <f t="shared" si="2"/>
        <v>0.3621666667</v>
      </c>
      <c r="I2191" s="131">
        <v>44739.0</v>
      </c>
      <c r="J2191" s="132">
        <v>44775.0</v>
      </c>
      <c r="K2191" s="123"/>
      <c r="L2191" s="90"/>
      <c r="M2191" s="133">
        <f t="shared" si="3"/>
        <v>600</v>
      </c>
      <c r="N2191" s="99"/>
      <c r="O2191" s="133">
        <f t="shared" si="5"/>
        <v>0</v>
      </c>
      <c r="P2191" s="137"/>
      <c r="Q2191" s="90"/>
      <c r="R2191" s="99" t="str">
        <f t="shared" si="8"/>
        <v>#REF!</v>
      </c>
      <c r="S2191" s="99">
        <f>IF(AND(D2191&lt;='Product Ratings'!$I$5,D2191&gt;='Product Ratings'!$H$5),'Product Ratings'!$F$5,IF(AND(D2191&lt;='Product Ratings'!$I$6,D2191&gt;='Product Ratings'!$H$6),'Product Ratings'!$F$6,IF(AND(D2191&lt;='Product Ratings'!$I$7,I2191&gt;='Product Ratings'!$H$7),'Product Ratings'!$F$7,IF(AND(D2191&lt;='Product Ratings'!$I$8,D2191&gt;='Product Ratings'!$H$8),'Product Ratings'!$F$8,IF(D2191&gt;='Product Ratings'!$H$9,'Product Ratings'!$F$9)))))</f>
        <v>1</v>
      </c>
      <c r="T2191" s="99" t="b">
        <f>IF(AND(O2191&lt;='Product Ratings'!$M$5,O2191&gt;='Product Ratings'!$L$5),'Product Ratings'!$J$5,IF(AND(O2191&lt;='Product Ratings'!$M$6,O2191&gt;='Product Ratings'!$L$6),'Product Ratings'!$J$6,IF(AND(O2191&lt;='Product Ratings'!$M$7,O2191&gt;='Product Ratings'!$L$7),'Product Ratings'!$J$7,IF(AND(O2191&lt;='Product Ratings'!$M$8,O2191&gt;='Product Ratings'!$L$8),'Product Ratings'!$J$8,IF(O2191&gt;='Product Ratings'!$L$9,'Product Ratings'!$J$9)))))</f>
        <v>0</v>
      </c>
      <c r="U2191" s="99" t="str">
        <f t="shared" si="10"/>
        <v>#REF!</v>
      </c>
      <c r="V2191" s="138" t="str">
        <f t="shared" si="9"/>
        <v>#REF!</v>
      </c>
      <c r="W2191" s="135" t="str">
        <f t="shared" si="6"/>
        <v>#REF!</v>
      </c>
      <c r="X2191" s="90"/>
      <c r="Y2191" s="90"/>
      <c r="Z2191" s="90"/>
      <c r="AA2191" s="90"/>
      <c r="AB2191" s="90"/>
    </row>
    <row r="2192" ht="12.75" customHeight="1">
      <c r="A2192" s="90"/>
      <c r="B2192" s="90"/>
      <c r="C2192" s="90"/>
      <c r="D2192" s="126">
        <v>2.0</v>
      </c>
      <c r="E2192" s="127">
        <v>62.61</v>
      </c>
      <c r="F2192" s="123"/>
      <c r="G2192" s="129">
        <v>22.61</v>
      </c>
      <c r="H2192" s="130">
        <f t="shared" si="2"/>
        <v>0.361124421</v>
      </c>
      <c r="I2192" s="131">
        <v>44740.0</v>
      </c>
      <c r="J2192" s="132">
        <v>44776.0</v>
      </c>
      <c r="K2192" s="123"/>
      <c r="L2192" s="90"/>
      <c r="M2192" s="133">
        <f t="shared" si="3"/>
        <v>31.305</v>
      </c>
      <c r="N2192" s="99"/>
      <c r="O2192" s="133">
        <f t="shared" si="5"/>
        <v>0</v>
      </c>
      <c r="P2192" s="137"/>
      <c r="Q2192" s="90"/>
      <c r="R2192" s="99" t="str">
        <f t="shared" si="8"/>
        <v>#REF!</v>
      </c>
      <c r="S2192" s="99">
        <f>IF(AND(D2192&lt;='Product Ratings'!$I$5,D2192&gt;='Product Ratings'!$H$5),'Product Ratings'!$F$5,IF(AND(D2192&lt;='Product Ratings'!$I$6,D2192&gt;='Product Ratings'!$H$6),'Product Ratings'!$F$6,IF(AND(D2192&lt;='Product Ratings'!$I$7,I2192&gt;='Product Ratings'!$H$7),'Product Ratings'!$F$7,IF(AND(D2192&lt;='Product Ratings'!$I$8,D2192&gt;='Product Ratings'!$H$8),'Product Ratings'!$F$8,IF(D2192&gt;='Product Ratings'!$H$9,'Product Ratings'!$F$9)))))</f>
        <v>1</v>
      </c>
      <c r="T2192" s="99" t="b">
        <f>IF(AND(O2192&lt;='Product Ratings'!$M$5,O2192&gt;='Product Ratings'!$L$5),'Product Ratings'!$J$5,IF(AND(O2192&lt;='Product Ratings'!$M$6,O2192&gt;='Product Ratings'!$L$6),'Product Ratings'!$J$6,IF(AND(O2192&lt;='Product Ratings'!$M$7,O2192&gt;='Product Ratings'!$L$7),'Product Ratings'!$J$7,IF(AND(O2192&lt;='Product Ratings'!$M$8,O2192&gt;='Product Ratings'!$L$8),'Product Ratings'!$J$8,IF(O2192&gt;='Product Ratings'!$L$9,'Product Ratings'!$J$9)))))</f>
        <v>0</v>
      </c>
      <c r="U2192" s="99" t="str">
        <f t="shared" si="10"/>
        <v>#REF!</v>
      </c>
      <c r="V2192" s="138" t="str">
        <f t="shared" si="9"/>
        <v>#REF!</v>
      </c>
      <c r="W2192" s="135" t="str">
        <f t="shared" si="6"/>
        <v>#REF!</v>
      </c>
      <c r="X2192" s="90"/>
      <c r="Y2192" s="90"/>
      <c r="Z2192" s="90"/>
      <c r="AA2192" s="90"/>
      <c r="AB2192" s="90"/>
    </row>
    <row r="2193" ht="12.75" customHeight="1">
      <c r="A2193" s="90"/>
      <c r="B2193" s="90"/>
      <c r="C2193" s="90"/>
      <c r="D2193" s="126">
        <v>3.0</v>
      </c>
      <c r="E2193" s="127">
        <v>718.26</v>
      </c>
      <c r="F2193" s="123"/>
      <c r="G2193" s="129">
        <v>259.29</v>
      </c>
      <c r="H2193" s="130">
        <f t="shared" si="2"/>
        <v>0.3609974104</v>
      </c>
      <c r="I2193" s="131">
        <v>44741.0</v>
      </c>
      <c r="J2193" s="132">
        <v>44777.0</v>
      </c>
      <c r="K2193" s="123"/>
      <c r="L2193" s="90"/>
      <c r="M2193" s="133">
        <f t="shared" si="3"/>
        <v>239.42</v>
      </c>
      <c r="N2193" s="99"/>
      <c r="O2193" s="133">
        <f t="shared" si="5"/>
        <v>0</v>
      </c>
      <c r="P2193" s="137"/>
      <c r="Q2193" s="90"/>
      <c r="R2193" s="99" t="str">
        <f t="shared" si="8"/>
        <v>#REF!</v>
      </c>
      <c r="S2193" s="99">
        <f>IF(AND(D2193&lt;='Product Ratings'!$I$5,D2193&gt;='Product Ratings'!$H$5),'Product Ratings'!$F$5,IF(AND(D2193&lt;='Product Ratings'!$I$6,D2193&gt;='Product Ratings'!$H$6),'Product Ratings'!$F$6,IF(AND(D2193&lt;='Product Ratings'!$I$7,I2193&gt;='Product Ratings'!$H$7),'Product Ratings'!$F$7,IF(AND(D2193&lt;='Product Ratings'!$I$8,D2193&gt;='Product Ratings'!$H$8),'Product Ratings'!$F$8,IF(D2193&gt;='Product Ratings'!$H$9,'Product Ratings'!$F$9)))))</f>
        <v>1</v>
      </c>
      <c r="T2193" s="99" t="b">
        <f>IF(AND(O2193&lt;='Product Ratings'!$M$5,O2193&gt;='Product Ratings'!$L$5),'Product Ratings'!$J$5,IF(AND(O2193&lt;='Product Ratings'!$M$6,O2193&gt;='Product Ratings'!$L$6),'Product Ratings'!$J$6,IF(AND(O2193&lt;='Product Ratings'!$M$7,O2193&gt;='Product Ratings'!$L$7),'Product Ratings'!$J$7,IF(AND(O2193&lt;='Product Ratings'!$M$8,O2193&gt;='Product Ratings'!$L$8),'Product Ratings'!$J$8,IF(O2193&gt;='Product Ratings'!$L$9,'Product Ratings'!$J$9)))))</f>
        <v>0</v>
      </c>
      <c r="U2193" s="99" t="str">
        <f t="shared" si="10"/>
        <v>#REF!</v>
      </c>
      <c r="V2193" s="138" t="str">
        <f t="shared" si="9"/>
        <v>#REF!</v>
      </c>
      <c r="W2193" s="135" t="str">
        <f t="shared" si="6"/>
        <v>#REF!</v>
      </c>
      <c r="X2193" s="90"/>
      <c r="Y2193" s="90"/>
      <c r="Z2193" s="90"/>
      <c r="AA2193" s="90"/>
      <c r="AB2193" s="90"/>
    </row>
    <row r="2194" ht="12.75" customHeight="1">
      <c r="A2194" s="90"/>
      <c r="B2194" s="90"/>
      <c r="C2194" s="90"/>
      <c r="D2194" s="126">
        <v>4.0</v>
      </c>
      <c r="E2194" s="127">
        <v>360.87</v>
      </c>
      <c r="F2194" s="123"/>
      <c r="G2194" s="129">
        <v>130.13</v>
      </c>
      <c r="H2194" s="130">
        <f t="shared" si="2"/>
        <v>0.3606007704</v>
      </c>
      <c r="I2194" s="131">
        <v>44742.0</v>
      </c>
      <c r="J2194" s="132">
        <v>44778.0</v>
      </c>
      <c r="K2194" s="123"/>
      <c r="L2194" s="90"/>
      <c r="M2194" s="133">
        <f t="shared" si="3"/>
        <v>90.2175</v>
      </c>
      <c r="N2194" s="99"/>
      <c r="O2194" s="133">
        <f t="shared" si="5"/>
        <v>0</v>
      </c>
      <c r="P2194" s="137"/>
      <c r="Q2194" s="90"/>
      <c r="R2194" s="99" t="str">
        <f t="shared" si="8"/>
        <v>#REF!</v>
      </c>
      <c r="S2194" s="99">
        <f>IF(AND(D2194&lt;='Product Ratings'!$I$5,D2194&gt;='Product Ratings'!$H$5),'Product Ratings'!$F$5,IF(AND(D2194&lt;='Product Ratings'!$I$6,D2194&gt;='Product Ratings'!$H$6),'Product Ratings'!$F$6,IF(AND(D2194&lt;='Product Ratings'!$I$7,I2194&gt;='Product Ratings'!$H$7),'Product Ratings'!$F$7,IF(AND(D2194&lt;='Product Ratings'!$I$8,D2194&gt;='Product Ratings'!$H$8),'Product Ratings'!$F$8,IF(D2194&gt;='Product Ratings'!$H$9,'Product Ratings'!$F$9)))))</f>
        <v>1</v>
      </c>
      <c r="T2194" s="99" t="b">
        <f>IF(AND(O2194&lt;='Product Ratings'!$M$5,O2194&gt;='Product Ratings'!$L$5),'Product Ratings'!$J$5,IF(AND(O2194&lt;='Product Ratings'!$M$6,O2194&gt;='Product Ratings'!$L$6),'Product Ratings'!$J$6,IF(AND(O2194&lt;='Product Ratings'!$M$7,O2194&gt;='Product Ratings'!$L$7),'Product Ratings'!$J$7,IF(AND(O2194&lt;='Product Ratings'!$M$8,O2194&gt;='Product Ratings'!$L$8),'Product Ratings'!$J$8,IF(O2194&gt;='Product Ratings'!$L$9,'Product Ratings'!$J$9)))))</f>
        <v>0</v>
      </c>
      <c r="U2194" s="99" t="str">
        <f t="shared" si="10"/>
        <v>#REF!</v>
      </c>
      <c r="V2194" s="138" t="str">
        <f t="shared" si="9"/>
        <v>#REF!</v>
      </c>
      <c r="W2194" s="135" t="str">
        <f t="shared" si="6"/>
        <v>#REF!</v>
      </c>
      <c r="X2194" s="90"/>
      <c r="Y2194" s="90"/>
      <c r="Z2194" s="90"/>
      <c r="AA2194" s="90"/>
      <c r="AB2194" s="90"/>
    </row>
    <row r="2195" ht="12.75" customHeight="1">
      <c r="A2195" s="90"/>
      <c r="B2195" s="90"/>
      <c r="C2195" s="90"/>
      <c r="D2195" s="126">
        <v>5.0</v>
      </c>
      <c r="E2195" s="127">
        <v>21.91</v>
      </c>
      <c r="F2195" s="123"/>
      <c r="G2195" s="129">
        <v>7.9</v>
      </c>
      <c r="H2195" s="130">
        <f t="shared" si="2"/>
        <v>0.3605659516</v>
      </c>
      <c r="I2195" s="131">
        <v>44743.0</v>
      </c>
      <c r="J2195" s="132">
        <v>44779.0</v>
      </c>
      <c r="K2195" s="123"/>
      <c r="L2195" s="90"/>
      <c r="M2195" s="133">
        <f t="shared" si="3"/>
        <v>4.382</v>
      </c>
      <c r="N2195" s="99"/>
      <c r="O2195" s="133">
        <f t="shared" si="5"/>
        <v>0</v>
      </c>
      <c r="P2195" s="137"/>
      <c r="Q2195" s="90"/>
      <c r="R2195" s="99" t="str">
        <f t="shared" si="8"/>
        <v>#REF!</v>
      </c>
      <c r="S2195" s="99">
        <f>IF(AND(D2195&lt;='Product Ratings'!$I$5,D2195&gt;='Product Ratings'!$H$5),'Product Ratings'!$F$5,IF(AND(D2195&lt;='Product Ratings'!$I$6,D2195&gt;='Product Ratings'!$H$6),'Product Ratings'!$F$6,IF(AND(D2195&lt;='Product Ratings'!$I$7,I2195&gt;='Product Ratings'!$H$7),'Product Ratings'!$F$7,IF(AND(D2195&lt;='Product Ratings'!$I$8,D2195&gt;='Product Ratings'!$H$8),'Product Ratings'!$F$8,IF(D2195&gt;='Product Ratings'!$H$9,'Product Ratings'!$F$9)))))</f>
        <v>1</v>
      </c>
      <c r="T2195" s="99" t="b">
        <f>IF(AND(O2195&lt;='Product Ratings'!$M$5,O2195&gt;='Product Ratings'!$L$5),'Product Ratings'!$J$5,IF(AND(O2195&lt;='Product Ratings'!$M$6,O2195&gt;='Product Ratings'!$L$6),'Product Ratings'!$J$6,IF(AND(O2195&lt;='Product Ratings'!$M$7,O2195&gt;='Product Ratings'!$L$7),'Product Ratings'!$J$7,IF(AND(O2195&lt;='Product Ratings'!$M$8,O2195&gt;='Product Ratings'!$L$8),'Product Ratings'!$J$8,IF(O2195&gt;='Product Ratings'!$L$9,'Product Ratings'!$J$9)))))</f>
        <v>0</v>
      </c>
      <c r="U2195" s="99" t="str">
        <f t="shared" si="10"/>
        <v>#REF!</v>
      </c>
      <c r="V2195" s="138" t="str">
        <f t="shared" si="9"/>
        <v>#REF!</v>
      </c>
      <c r="W2195" s="135" t="str">
        <f t="shared" si="6"/>
        <v>#REF!</v>
      </c>
      <c r="X2195" s="90"/>
      <c r="Y2195" s="90"/>
      <c r="Z2195" s="90"/>
      <c r="AA2195" s="90"/>
      <c r="AB2195" s="90"/>
    </row>
    <row r="2196" ht="12.75" customHeight="1">
      <c r="A2196" s="90"/>
      <c r="B2196" s="90"/>
      <c r="C2196" s="90"/>
      <c r="D2196" s="126">
        <v>6.0</v>
      </c>
      <c r="E2196" s="127">
        <v>33.48</v>
      </c>
      <c r="F2196" s="123"/>
      <c r="G2196" s="129">
        <v>12.06</v>
      </c>
      <c r="H2196" s="130">
        <f t="shared" si="2"/>
        <v>0.3602150538</v>
      </c>
      <c r="I2196" s="131">
        <v>44744.0</v>
      </c>
      <c r="J2196" s="132">
        <v>44780.0</v>
      </c>
      <c r="K2196" s="123"/>
      <c r="L2196" s="90"/>
      <c r="M2196" s="133">
        <f t="shared" si="3"/>
        <v>5.58</v>
      </c>
      <c r="N2196" s="99"/>
      <c r="O2196" s="133">
        <f t="shared" si="5"/>
        <v>0</v>
      </c>
      <c r="P2196" s="137"/>
      <c r="Q2196" s="90"/>
      <c r="R2196" s="99" t="str">
        <f t="shared" si="8"/>
        <v>#REF!</v>
      </c>
      <c r="S2196" s="99">
        <f>IF(AND(D2196&lt;='Product Ratings'!$I$5,D2196&gt;='Product Ratings'!$H$5),'Product Ratings'!$F$5,IF(AND(D2196&lt;='Product Ratings'!$I$6,D2196&gt;='Product Ratings'!$H$6),'Product Ratings'!$F$6,IF(AND(D2196&lt;='Product Ratings'!$I$7,I2196&gt;='Product Ratings'!$H$7),'Product Ratings'!$F$7,IF(AND(D2196&lt;='Product Ratings'!$I$8,D2196&gt;='Product Ratings'!$H$8),'Product Ratings'!$F$8,IF(D2196&gt;='Product Ratings'!$H$9,'Product Ratings'!$F$9)))))</f>
        <v>2</v>
      </c>
      <c r="T2196" s="99" t="b">
        <f>IF(AND(O2196&lt;='Product Ratings'!$M$5,O2196&gt;='Product Ratings'!$L$5),'Product Ratings'!$J$5,IF(AND(O2196&lt;='Product Ratings'!$M$6,O2196&gt;='Product Ratings'!$L$6),'Product Ratings'!$J$6,IF(AND(O2196&lt;='Product Ratings'!$M$7,O2196&gt;='Product Ratings'!$L$7),'Product Ratings'!$J$7,IF(AND(O2196&lt;='Product Ratings'!$M$8,O2196&gt;='Product Ratings'!$L$8),'Product Ratings'!$J$8,IF(O2196&gt;='Product Ratings'!$L$9,'Product Ratings'!$J$9)))))</f>
        <v>0</v>
      </c>
      <c r="U2196" s="99" t="str">
        <f t="shared" si="10"/>
        <v>#REF!</v>
      </c>
      <c r="V2196" s="138" t="str">
        <f t="shared" si="9"/>
        <v>#REF!</v>
      </c>
      <c r="W2196" s="135" t="str">
        <f t="shared" si="6"/>
        <v>#REF!</v>
      </c>
      <c r="X2196" s="90"/>
      <c r="Y2196" s="90"/>
      <c r="Z2196" s="90"/>
      <c r="AA2196" s="90"/>
      <c r="AB2196" s="90"/>
    </row>
    <row r="2197" ht="12.75" customHeight="1">
      <c r="A2197" s="90"/>
      <c r="B2197" s="90"/>
      <c r="C2197" s="90"/>
      <c r="D2197" s="126">
        <v>1.0</v>
      </c>
      <c r="E2197" s="127">
        <v>120.87</v>
      </c>
      <c r="F2197" s="123"/>
      <c r="G2197" s="129">
        <v>43.46</v>
      </c>
      <c r="H2197" s="130">
        <f t="shared" si="2"/>
        <v>0.3595598577</v>
      </c>
      <c r="I2197" s="131">
        <v>44745.0</v>
      </c>
      <c r="J2197" s="132">
        <v>44781.0</v>
      </c>
      <c r="K2197" s="123"/>
      <c r="L2197" s="90"/>
      <c r="M2197" s="133">
        <f t="shared" si="3"/>
        <v>120.87</v>
      </c>
      <c r="N2197" s="99"/>
      <c r="O2197" s="133">
        <f t="shared" si="5"/>
        <v>0</v>
      </c>
      <c r="P2197" s="137"/>
      <c r="Q2197" s="90"/>
      <c r="R2197" s="99" t="str">
        <f t="shared" si="8"/>
        <v>#REF!</v>
      </c>
      <c r="S2197" s="99">
        <f>IF(AND(D2197&lt;='Product Ratings'!$I$5,D2197&gt;='Product Ratings'!$H$5),'Product Ratings'!$F$5,IF(AND(D2197&lt;='Product Ratings'!$I$6,D2197&gt;='Product Ratings'!$H$6),'Product Ratings'!$F$6,IF(AND(D2197&lt;='Product Ratings'!$I$7,I2197&gt;='Product Ratings'!$H$7),'Product Ratings'!$F$7,IF(AND(D2197&lt;='Product Ratings'!$I$8,D2197&gt;='Product Ratings'!$H$8),'Product Ratings'!$F$8,IF(D2197&gt;='Product Ratings'!$H$9,'Product Ratings'!$F$9)))))</f>
        <v>1</v>
      </c>
      <c r="T2197" s="99" t="b">
        <f>IF(AND(O2197&lt;='Product Ratings'!$M$5,O2197&gt;='Product Ratings'!$L$5),'Product Ratings'!$J$5,IF(AND(O2197&lt;='Product Ratings'!$M$6,O2197&gt;='Product Ratings'!$L$6),'Product Ratings'!$J$6,IF(AND(O2197&lt;='Product Ratings'!$M$7,O2197&gt;='Product Ratings'!$L$7),'Product Ratings'!$J$7,IF(AND(O2197&lt;='Product Ratings'!$M$8,O2197&gt;='Product Ratings'!$L$8),'Product Ratings'!$J$8,IF(O2197&gt;='Product Ratings'!$L$9,'Product Ratings'!$J$9)))))</f>
        <v>0</v>
      </c>
      <c r="U2197" s="99" t="str">
        <f t="shared" si="10"/>
        <v>#REF!</v>
      </c>
      <c r="V2197" s="138" t="str">
        <f t="shared" si="9"/>
        <v>#REF!</v>
      </c>
      <c r="W2197" s="135" t="str">
        <f t="shared" si="6"/>
        <v>#REF!</v>
      </c>
      <c r="X2197" s="90"/>
      <c r="Y2197" s="90"/>
      <c r="Z2197" s="90"/>
      <c r="AA2197" s="90"/>
      <c r="AB2197" s="90"/>
    </row>
    <row r="2198" ht="12.75" customHeight="1">
      <c r="A2198" s="90"/>
      <c r="B2198" s="90"/>
      <c r="C2198" s="90"/>
      <c r="D2198" s="126">
        <v>2.0</v>
      </c>
      <c r="E2198" s="127">
        <v>60.75</v>
      </c>
      <c r="F2198" s="123"/>
      <c r="G2198" s="129">
        <v>21.75</v>
      </c>
      <c r="H2198" s="130">
        <f t="shared" si="2"/>
        <v>0.3580246914</v>
      </c>
      <c r="I2198" s="131">
        <v>44746.0</v>
      </c>
      <c r="J2198" s="132">
        <v>44782.0</v>
      </c>
      <c r="K2198" s="123"/>
      <c r="L2198" s="90"/>
      <c r="M2198" s="133">
        <f t="shared" si="3"/>
        <v>30.375</v>
      </c>
      <c r="N2198" s="99"/>
      <c r="O2198" s="133">
        <f t="shared" si="5"/>
        <v>0</v>
      </c>
      <c r="P2198" s="137"/>
      <c r="Q2198" s="90"/>
      <c r="R2198" s="99" t="str">
        <f t="shared" si="8"/>
        <v>#REF!</v>
      </c>
      <c r="S2198" s="99">
        <f>IF(AND(D2198&lt;='Product Ratings'!$I$5,D2198&gt;='Product Ratings'!$H$5),'Product Ratings'!$F$5,IF(AND(D2198&lt;='Product Ratings'!$I$6,D2198&gt;='Product Ratings'!$H$6),'Product Ratings'!$F$6,IF(AND(D2198&lt;='Product Ratings'!$I$7,I2198&gt;='Product Ratings'!$H$7),'Product Ratings'!$F$7,IF(AND(D2198&lt;='Product Ratings'!$I$8,D2198&gt;='Product Ratings'!$H$8),'Product Ratings'!$F$8,IF(D2198&gt;='Product Ratings'!$H$9,'Product Ratings'!$F$9)))))</f>
        <v>1</v>
      </c>
      <c r="T2198" s="99" t="b">
        <f>IF(AND(O2198&lt;='Product Ratings'!$M$5,O2198&gt;='Product Ratings'!$L$5),'Product Ratings'!$J$5,IF(AND(O2198&lt;='Product Ratings'!$M$6,O2198&gt;='Product Ratings'!$L$6),'Product Ratings'!$J$6,IF(AND(O2198&lt;='Product Ratings'!$M$7,O2198&gt;='Product Ratings'!$L$7),'Product Ratings'!$J$7,IF(AND(O2198&lt;='Product Ratings'!$M$8,O2198&gt;='Product Ratings'!$L$8),'Product Ratings'!$J$8,IF(O2198&gt;='Product Ratings'!$L$9,'Product Ratings'!$J$9)))))</f>
        <v>0</v>
      </c>
      <c r="U2198" s="99" t="str">
        <f t="shared" si="10"/>
        <v>#REF!</v>
      </c>
      <c r="V2198" s="138" t="str">
        <f t="shared" si="9"/>
        <v>#REF!</v>
      </c>
      <c r="W2198" s="135" t="str">
        <f t="shared" si="6"/>
        <v>#REF!</v>
      </c>
      <c r="X2198" s="90"/>
      <c r="Y2198" s="90"/>
      <c r="Z2198" s="90"/>
      <c r="AA2198" s="90"/>
      <c r="AB2198" s="90"/>
    </row>
    <row r="2199" ht="12.75" customHeight="1">
      <c r="A2199" s="90"/>
      <c r="B2199" s="90"/>
      <c r="C2199" s="90"/>
      <c r="D2199" s="126">
        <v>3.0</v>
      </c>
      <c r="E2199" s="127">
        <v>91.73</v>
      </c>
      <c r="F2199" s="123"/>
      <c r="G2199" s="129">
        <v>32.78</v>
      </c>
      <c r="H2199" s="130">
        <f t="shared" si="2"/>
        <v>0.3573531015</v>
      </c>
      <c r="I2199" s="131">
        <v>44747.0</v>
      </c>
      <c r="J2199" s="132">
        <v>44783.0</v>
      </c>
      <c r="K2199" s="123"/>
      <c r="L2199" s="90"/>
      <c r="M2199" s="133">
        <f t="shared" si="3"/>
        <v>30.57666667</v>
      </c>
      <c r="N2199" s="99"/>
      <c r="O2199" s="133">
        <f t="shared" si="5"/>
        <v>0</v>
      </c>
      <c r="P2199" s="137"/>
      <c r="Q2199" s="90"/>
      <c r="R2199" s="99" t="str">
        <f t="shared" si="8"/>
        <v>#REF!</v>
      </c>
      <c r="S2199" s="99">
        <f>IF(AND(D2199&lt;='Product Ratings'!$I$5,D2199&gt;='Product Ratings'!$H$5),'Product Ratings'!$F$5,IF(AND(D2199&lt;='Product Ratings'!$I$6,D2199&gt;='Product Ratings'!$H$6),'Product Ratings'!$F$6,IF(AND(D2199&lt;='Product Ratings'!$I$7,I2199&gt;='Product Ratings'!$H$7),'Product Ratings'!$F$7,IF(AND(D2199&lt;='Product Ratings'!$I$8,D2199&gt;='Product Ratings'!$H$8),'Product Ratings'!$F$8,IF(D2199&gt;='Product Ratings'!$H$9,'Product Ratings'!$F$9)))))</f>
        <v>1</v>
      </c>
      <c r="T2199" s="99" t="b">
        <f>IF(AND(O2199&lt;='Product Ratings'!$M$5,O2199&gt;='Product Ratings'!$L$5),'Product Ratings'!$J$5,IF(AND(O2199&lt;='Product Ratings'!$M$6,O2199&gt;='Product Ratings'!$L$6),'Product Ratings'!$J$6,IF(AND(O2199&lt;='Product Ratings'!$M$7,O2199&gt;='Product Ratings'!$L$7),'Product Ratings'!$J$7,IF(AND(O2199&lt;='Product Ratings'!$M$8,O2199&gt;='Product Ratings'!$L$8),'Product Ratings'!$J$8,IF(O2199&gt;='Product Ratings'!$L$9,'Product Ratings'!$J$9)))))</f>
        <v>0</v>
      </c>
      <c r="U2199" s="99" t="str">
        <f t="shared" si="10"/>
        <v>#REF!</v>
      </c>
      <c r="V2199" s="138" t="str">
        <f t="shared" si="9"/>
        <v>#REF!</v>
      </c>
      <c r="W2199" s="135" t="str">
        <f t="shared" si="6"/>
        <v>#REF!</v>
      </c>
      <c r="X2199" s="90"/>
      <c r="Y2199" s="90"/>
      <c r="Z2199" s="90"/>
      <c r="AA2199" s="90"/>
      <c r="AB2199" s="90"/>
    </row>
    <row r="2200" ht="12.75" customHeight="1">
      <c r="A2200" s="90"/>
      <c r="B2200" s="90"/>
      <c r="C2200" s="90"/>
      <c r="D2200" s="126">
        <v>4.0</v>
      </c>
      <c r="E2200" s="127">
        <v>36.47</v>
      </c>
      <c r="F2200" s="123"/>
      <c r="G2200" s="129">
        <v>13.01</v>
      </c>
      <c r="H2200" s="130">
        <f t="shared" si="2"/>
        <v>0.3567315602</v>
      </c>
      <c r="I2200" s="131">
        <v>44748.0</v>
      </c>
      <c r="J2200" s="132">
        <v>44784.0</v>
      </c>
      <c r="K2200" s="123"/>
      <c r="L2200" s="90"/>
      <c r="M2200" s="133">
        <f t="shared" si="3"/>
        <v>9.1175</v>
      </c>
      <c r="N2200" s="99"/>
      <c r="O2200" s="133">
        <f t="shared" si="5"/>
        <v>0</v>
      </c>
      <c r="P2200" s="137"/>
      <c r="Q2200" s="90"/>
      <c r="R2200" s="99" t="str">
        <f t="shared" si="8"/>
        <v>#REF!</v>
      </c>
      <c r="S2200" s="99" t="str">
        <f t="shared" ref="S2200:S2310" si="11">IF(AND(#REF!&gt;=#REF!,#REF!&lt;=#REF!),#REF!,IF(AND(#REF!&gt;=#REF!,#REF!&lt;=#REF!),#REF!,IF(AND(#REF!&gt;=#REF!,#REF!&lt;=#REF!),#REF!,IF(AND(#REF!&gt;=#REF!,#REF!&lt;=#REF!),#REF!,IF(#REF!&gt;=#REF!,#REF!,IF(#REF!="",0,#REF!))))))</f>
        <v>#REF!</v>
      </c>
      <c r="T2200" s="99" t="b">
        <f>IF(AND(O2200&lt;='Product Ratings'!$M$5,O2200&gt;='Product Ratings'!$L$5),'Product Ratings'!$J$5,IF(AND(O2200&lt;='Product Ratings'!$M$6,O2200&gt;='Product Ratings'!$L$6),'Product Ratings'!$J$6,IF(AND(O2200&lt;='Product Ratings'!$M$7,O2200&gt;='Product Ratings'!$L$7),'Product Ratings'!$J$7,IF(AND(O2200&lt;='Product Ratings'!$M$8,O2200&gt;='Product Ratings'!$L$8),'Product Ratings'!$J$8,IF(O2200&gt;='Product Ratings'!$L$9,'Product Ratings'!$J$9)))))</f>
        <v>0</v>
      </c>
      <c r="U2200" s="99" t="str">
        <f t="shared" si="10"/>
        <v>#REF!</v>
      </c>
      <c r="V2200" s="138" t="str">
        <f t="shared" si="9"/>
        <v>#REF!</v>
      </c>
      <c r="W2200" s="135" t="str">
        <f t="shared" si="6"/>
        <v>#REF!</v>
      </c>
      <c r="X2200" s="90"/>
      <c r="Y2200" s="90"/>
      <c r="Z2200" s="90"/>
      <c r="AA2200" s="90"/>
      <c r="AB2200" s="90"/>
    </row>
    <row r="2201" ht="12.75" customHeight="1">
      <c r="A2201" s="90"/>
      <c r="B2201" s="90"/>
      <c r="C2201" s="90"/>
      <c r="D2201" s="126">
        <v>5.0</v>
      </c>
      <c r="E2201" s="127">
        <v>54.26</v>
      </c>
      <c r="F2201" s="123"/>
      <c r="G2201" s="129">
        <v>19.33</v>
      </c>
      <c r="H2201" s="130">
        <f t="shared" si="2"/>
        <v>0.3562476963</v>
      </c>
      <c r="I2201" s="131">
        <v>44749.0</v>
      </c>
      <c r="J2201" s="132">
        <v>44785.0</v>
      </c>
      <c r="K2201" s="123"/>
      <c r="L2201" s="90"/>
      <c r="M2201" s="133">
        <f t="shared" si="3"/>
        <v>10.852</v>
      </c>
      <c r="N2201" s="99"/>
      <c r="O2201" s="133">
        <f t="shared" si="5"/>
        <v>0</v>
      </c>
      <c r="P2201" s="137"/>
      <c r="Q2201" s="90"/>
      <c r="R2201" s="99" t="str">
        <f t="shared" si="8"/>
        <v>#REF!</v>
      </c>
      <c r="S2201" s="99" t="str">
        <f t="shared" si="11"/>
        <v>#REF!</v>
      </c>
      <c r="T2201" s="99" t="b">
        <f>IF(AND(O2201&lt;='Product Ratings'!$M$5,O2201&gt;='Product Ratings'!$L$5),'Product Ratings'!$J$5,IF(AND(O2201&lt;='Product Ratings'!$M$6,O2201&gt;='Product Ratings'!$L$6),'Product Ratings'!$J$6,IF(AND(O2201&lt;='Product Ratings'!$M$7,O2201&gt;='Product Ratings'!$L$7),'Product Ratings'!$J$7,IF(AND(O2201&lt;='Product Ratings'!$M$8,O2201&gt;='Product Ratings'!$L$8),'Product Ratings'!$J$8,IF(O2201&gt;='Product Ratings'!$L$9,'Product Ratings'!$J$9)))))</f>
        <v>0</v>
      </c>
      <c r="U2201" s="99" t="str">
        <f t="shared" si="10"/>
        <v>#REF!</v>
      </c>
      <c r="V2201" s="138" t="str">
        <f t="shared" si="9"/>
        <v>#REF!</v>
      </c>
      <c r="W2201" s="135" t="str">
        <f t="shared" si="6"/>
        <v>#REF!</v>
      </c>
      <c r="X2201" s="90"/>
      <c r="Y2201" s="90"/>
      <c r="Z2201" s="90"/>
      <c r="AA2201" s="90"/>
      <c r="AB2201" s="90"/>
    </row>
    <row r="2202" ht="12.75" customHeight="1">
      <c r="A2202" s="90"/>
      <c r="B2202" s="90"/>
      <c r="C2202" s="90"/>
      <c r="D2202" s="126">
        <v>6.0</v>
      </c>
      <c r="E2202" s="127">
        <v>70.29</v>
      </c>
      <c r="F2202" s="123"/>
      <c r="G2202" s="129">
        <v>24.97</v>
      </c>
      <c r="H2202" s="130">
        <f t="shared" si="2"/>
        <v>0.3552425665</v>
      </c>
      <c r="I2202" s="131">
        <v>44750.0</v>
      </c>
      <c r="J2202" s="132">
        <v>44786.0</v>
      </c>
      <c r="K2202" s="123"/>
      <c r="L2202" s="90"/>
      <c r="M2202" s="133">
        <f t="shared" si="3"/>
        <v>11.715</v>
      </c>
      <c r="N2202" s="99"/>
      <c r="O2202" s="133">
        <f t="shared" si="5"/>
        <v>0</v>
      </c>
      <c r="P2202" s="137"/>
      <c r="Q2202" s="90"/>
      <c r="R2202" s="99" t="str">
        <f t="shared" si="8"/>
        <v>#REF!</v>
      </c>
      <c r="S2202" s="99" t="str">
        <f t="shared" si="11"/>
        <v>#REF!</v>
      </c>
      <c r="T2202" s="99" t="b">
        <f>IF(AND(O2202&lt;='Product Ratings'!$M$5,O2202&gt;='Product Ratings'!$L$5),'Product Ratings'!$J$5,IF(AND(O2202&lt;='Product Ratings'!$M$6,O2202&gt;='Product Ratings'!$L$6),'Product Ratings'!$J$6,IF(AND(O2202&lt;='Product Ratings'!$M$7,O2202&gt;='Product Ratings'!$L$7),'Product Ratings'!$J$7,IF(AND(O2202&lt;='Product Ratings'!$M$8,O2202&gt;='Product Ratings'!$L$8),'Product Ratings'!$J$8,IF(O2202&gt;='Product Ratings'!$L$9,'Product Ratings'!$J$9)))))</f>
        <v>0</v>
      </c>
      <c r="U2202" s="99" t="str">
        <f t="shared" si="10"/>
        <v>#REF!</v>
      </c>
      <c r="V2202" s="138" t="str">
        <f t="shared" si="9"/>
        <v>#REF!</v>
      </c>
      <c r="W2202" s="135" t="str">
        <f t="shared" si="6"/>
        <v>#REF!</v>
      </c>
      <c r="X2202" s="90"/>
      <c r="Y2202" s="90"/>
      <c r="Z2202" s="90"/>
      <c r="AA2202" s="90"/>
      <c r="AB2202" s="90"/>
    </row>
    <row r="2203" ht="12.75" customHeight="1">
      <c r="A2203" s="90"/>
      <c r="B2203" s="90"/>
      <c r="C2203" s="90"/>
      <c r="D2203" s="126">
        <v>1.0</v>
      </c>
      <c r="E2203" s="127">
        <v>9.52</v>
      </c>
      <c r="F2203" s="123"/>
      <c r="G2203" s="129">
        <v>3.37</v>
      </c>
      <c r="H2203" s="130">
        <f t="shared" si="2"/>
        <v>0.3539915966</v>
      </c>
      <c r="I2203" s="131">
        <v>44751.0</v>
      </c>
      <c r="J2203" s="132">
        <v>44787.0</v>
      </c>
      <c r="K2203" s="123"/>
      <c r="L2203" s="90"/>
      <c r="M2203" s="133">
        <f t="shared" si="3"/>
        <v>9.52</v>
      </c>
      <c r="N2203" s="99"/>
      <c r="O2203" s="133">
        <f t="shared" si="5"/>
        <v>0</v>
      </c>
      <c r="P2203" s="137"/>
      <c r="Q2203" s="90"/>
      <c r="R2203" s="99" t="str">
        <f t="shared" si="8"/>
        <v>#REF!</v>
      </c>
      <c r="S2203" s="99" t="str">
        <f t="shared" si="11"/>
        <v>#REF!</v>
      </c>
      <c r="T2203" s="99" t="b">
        <f>IF(AND(O2203&lt;='Product Ratings'!$M$5,O2203&gt;='Product Ratings'!$L$5),'Product Ratings'!$J$5,IF(AND(O2203&lt;='Product Ratings'!$M$6,O2203&gt;='Product Ratings'!$L$6),'Product Ratings'!$J$6,IF(AND(O2203&lt;='Product Ratings'!$M$7,O2203&gt;='Product Ratings'!$L$7),'Product Ratings'!$J$7,IF(AND(O2203&lt;='Product Ratings'!$M$8,O2203&gt;='Product Ratings'!$L$8),'Product Ratings'!$J$8,IF(O2203&gt;='Product Ratings'!$L$9,'Product Ratings'!$J$9)))))</f>
        <v>0</v>
      </c>
      <c r="U2203" s="99" t="str">
        <f t="shared" si="10"/>
        <v>#REF!</v>
      </c>
      <c r="V2203" s="138" t="str">
        <f t="shared" si="9"/>
        <v>#REF!</v>
      </c>
      <c r="W2203" s="135" t="str">
        <f t="shared" si="6"/>
        <v>#REF!</v>
      </c>
      <c r="X2203" s="90"/>
      <c r="Y2203" s="90"/>
      <c r="Z2203" s="90"/>
      <c r="AA2203" s="90"/>
      <c r="AB2203" s="90"/>
    </row>
    <row r="2204" ht="12.75" customHeight="1">
      <c r="A2204" s="90"/>
      <c r="B2204" s="90"/>
      <c r="C2204" s="90"/>
      <c r="D2204" s="126">
        <v>2.0</v>
      </c>
      <c r="E2204" s="127">
        <v>60.84</v>
      </c>
      <c r="F2204" s="123"/>
      <c r="G2204" s="129">
        <v>21.55</v>
      </c>
      <c r="H2204" s="130">
        <f t="shared" si="2"/>
        <v>0.3542077581</v>
      </c>
      <c r="I2204" s="131">
        <v>44752.0</v>
      </c>
      <c r="J2204" s="132">
        <v>44788.0</v>
      </c>
      <c r="K2204" s="123"/>
      <c r="L2204" s="90"/>
      <c r="M2204" s="133">
        <f t="shared" si="3"/>
        <v>30.42</v>
      </c>
      <c r="N2204" s="99"/>
      <c r="O2204" s="133">
        <f t="shared" si="5"/>
        <v>0</v>
      </c>
      <c r="P2204" s="137"/>
      <c r="Q2204" s="90"/>
      <c r="R2204" s="99" t="str">
        <f t="shared" si="8"/>
        <v>#REF!</v>
      </c>
      <c r="S2204" s="99" t="str">
        <f t="shared" si="11"/>
        <v>#REF!</v>
      </c>
      <c r="T2204" s="99" t="b">
        <f>IF(AND(O2204&lt;='Product Ratings'!$M$5,O2204&gt;='Product Ratings'!$L$5),'Product Ratings'!$J$5,IF(AND(O2204&lt;='Product Ratings'!$M$6,O2204&gt;='Product Ratings'!$L$6),'Product Ratings'!$J$6,IF(AND(O2204&lt;='Product Ratings'!$M$7,O2204&gt;='Product Ratings'!$L$7),'Product Ratings'!$J$7,IF(AND(O2204&lt;='Product Ratings'!$M$8,O2204&gt;='Product Ratings'!$L$8),'Product Ratings'!$J$8,IF(O2204&gt;='Product Ratings'!$L$9,'Product Ratings'!$J$9)))))</f>
        <v>0</v>
      </c>
      <c r="U2204" s="99" t="str">
        <f t="shared" si="10"/>
        <v>#REF!</v>
      </c>
      <c r="V2204" s="138" t="str">
        <f t="shared" si="9"/>
        <v>#REF!</v>
      </c>
      <c r="W2204" s="135" t="str">
        <f t="shared" si="6"/>
        <v>#REF!</v>
      </c>
      <c r="X2204" s="90"/>
      <c r="Y2204" s="90"/>
      <c r="Z2204" s="90"/>
      <c r="AA2204" s="90"/>
      <c r="AB2204" s="90"/>
    </row>
    <row r="2205" ht="12.75" customHeight="1">
      <c r="A2205" s="90"/>
      <c r="B2205" s="90"/>
      <c r="C2205" s="90"/>
      <c r="D2205" s="126">
        <v>3.0</v>
      </c>
      <c r="E2205" s="127">
        <v>12.17</v>
      </c>
      <c r="F2205" s="123"/>
      <c r="G2205" s="129">
        <v>4.27</v>
      </c>
      <c r="H2205" s="130">
        <f t="shared" si="2"/>
        <v>0.3508627773</v>
      </c>
      <c r="I2205" s="131">
        <v>44753.0</v>
      </c>
      <c r="J2205" s="132">
        <v>44789.0</v>
      </c>
      <c r="K2205" s="123"/>
      <c r="L2205" s="90"/>
      <c r="M2205" s="133">
        <f t="shared" si="3"/>
        <v>4.056666667</v>
      </c>
      <c r="N2205" s="99"/>
      <c r="O2205" s="133">
        <f t="shared" si="5"/>
        <v>0</v>
      </c>
      <c r="P2205" s="137"/>
      <c r="Q2205" s="90"/>
      <c r="R2205" s="99" t="str">
        <f t="shared" si="8"/>
        <v>#REF!</v>
      </c>
      <c r="S2205" s="99" t="str">
        <f t="shared" si="11"/>
        <v>#REF!</v>
      </c>
      <c r="T2205" s="99" t="b">
        <f>IF(AND(O2205&lt;='Product Ratings'!$M$5,O2205&gt;='Product Ratings'!$L$5),'Product Ratings'!$J$5,IF(AND(O2205&lt;='Product Ratings'!$M$6,O2205&gt;='Product Ratings'!$L$6),'Product Ratings'!$J$6,IF(AND(O2205&lt;='Product Ratings'!$M$7,O2205&gt;='Product Ratings'!$L$7),'Product Ratings'!$J$7,IF(AND(O2205&lt;='Product Ratings'!$M$8,O2205&gt;='Product Ratings'!$L$8),'Product Ratings'!$J$8,IF(O2205&gt;='Product Ratings'!$L$9,'Product Ratings'!$J$9)))))</f>
        <v>0</v>
      </c>
      <c r="U2205" s="99" t="str">
        <f t="shared" si="10"/>
        <v>#REF!</v>
      </c>
      <c r="V2205" s="138" t="str">
        <f t="shared" si="9"/>
        <v>#REF!</v>
      </c>
      <c r="W2205" s="135" t="str">
        <f t="shared" si="6"/>
        <v>#REF!</v>
      </c>
      <c r="X2205" s="90"/>
      <c r="Y2205" s="90"/>
      <c r="Z2205" s="90"/>
      <c r="AA2205" s="90"/>
      <c r="AB2205" s="90"/>
    </row>
    <row r="2206" ht="12.75" customHeight="1">
      <c r="A2206" s="90"/>
      <c r="B2206" s="90"/>
      <c r="C2206" s="90"/>
      <c r="D2206" s="126">
        <v>4.0</v>
      </c>
      <c r="E2206" s="127">
        <v>12.17</v>
      </c>
      <c r="F2206" s="123"/>
      <c r="G2206" s="129">
        <v>4.27</v>
      </c>
      <c r="H2206" s="130">
        <f t="shared" si="2"/>
        <v>0.3508627773</v>
      </c>
      <c r="I2206" s="131">
        <v>44754.0</v>
      </c>
      <c r="J2206" s="132">
        <v>44790.0</v>
      </c>
      <c r="K2206" s="123"/>
      <c r="L2206" s="90"/>
      <c r="M2206" s="133">
        <f t="shared" si="3"/>
        <v>3.0425</v>
      </c>
      <c r="N2206" s="99"/>
      <c r="O2206" s="133">
        <f t="shared" si="5"/>
        <v>0</v>
      </c>
      <c r="P2206" s="137"/>
      <c r="Q2206" s="90"/>
      <c r="R2206" s="99" t="str">
        <f t="shared" si="8"/>
        <v>#REF!</v>
      </c>
      <c r="S2206" s="99" t="str">
        <f t="shared" si="11"/>
        <v>#REF!</v>
      </c>
      <c r="T2206" s="99" t="b">
        <f>IF(AND(O2206&lt;='Product Ratings'!$M$5,O2206&gt;='Product Ratings'!$L$5),'Product Ratings'!$J$5,IF(AND(O2206&lt;='Product Ratings'!$M$6,O2206&gt;='Product Ratings'!$L$6),'Product Ratings'!$J$6,IF(AND(O2206&lt;='Product Ratings'!$M$7,O2206&gt;='Product Ratings'!$L$7),'Product Ratings'!$J$7,IF(AND(O2206&lt;='Product Ratings'!$M$8,O2206&gt;='Product Ratings'!$L$8),'Product Ratings'!$J$8,IF(O2206&gt;='Product Ratings'!$L$9,'Product Ratings'!$J$9)))))</f>
        <v>0</v>
      </c>
      <c r="U2206" s="99" t="str">
        <f t="shared" si="10"/>
        <v>#REF!</v>
      </c>
      <c r="V2206" s="138" t="str">
        <f t="shared" si="9"/>
        <v>#REF!</v>
      </c>
      <c r="W2206" s="135" t="str">
        <f t="shared" si="6"/>
        <v>#REF!</v>
      </c>
      <c r="X2206" s="90"/>
      <c r="Y2206" s="90"/>
      <c r="Z2206" s="90"/>
      <c r="AA2206" s="90"/>
      <c r="AB2206" s="90"/>
    </row>
    <row r="2207" ht="12.75" customHeight="1">
      <c r="A2207" s="90"/>
      <c r="B2207" s="90"/>
      <c r="C2207" s="90"/>
      <c r="D2207" s="126">
        <v>5.0</v>
      </c>
      <c r="E2207" s="127">
        <v>76.98</v>
      </c>
      <c r="F2207" s="123"/>
      <c r="G2207" s="129">
        <v>26.98</v>
      </c>
      <c r="H2207" s="130">
        <f t="shared" si="2"/>
        <v>0.3504806443</v>
      </c>
      <c r="I2207" s="131">
        <v>44755.0</v>
      </c>
      <c r="J2207" s="132">
        <v>44791.0</v>
      </c>
      <c r="K2207" s="123"/>
      <c r="L2207" s="90"/>
      <c r="M2207" s="133">
        <f t="shared" si="3"/>
        <v>15.396</v>
      </c>
      <c r="N2207" s="99"/>
      <c r="O2207" s="133">
        <f t="shared" si="5"/>
        <v>0</v>
      </c>
      <c r="P2207" s="137"/>
      <c r="Q2207" s="90"/>
      <c r="R2207" s="99" t="str">
        <f t="shared" si="8"/>
        <v>#REF!</v>
      </c>
      <c r="S2207" s="99" t="str">
        <f t="shared" si="11"/>
        <v>#REF!</v>
      </c>
      <c r="T2207" s="99" t="str">
        <f t="shared" ref="T2207:T2310" si="12">IF(AND(O2207&gt;=#REF!,O2207&lt;=#REF!),#REF!,IF(AND(O2207&gt;=#REF!,O2207&lt;=#REF!),#REF!,IF(AND(O2207&gt;=#REF!,O2207&lt;=#REF!),#REF!,IF(AND(O2207&gt;=#REF!,O2207&lt;=#REF!),#REF!,IF(O2207&gt;=#REF!,#REF!,IF(O2207="",0,O2207))))))</f>
        <v>#REF!</v>
      </c>
      <c r="U2207" s="99" t="str">
        <f t="shared" si="10"/>
        <v>#REF!</v>
      </c>
      <c r="V2207" s="138" t="str">
        <f t="shared" si="9"/>
        <v>#REF!</v>
      </c>
      <c r="W2207" s="135" t="str">
        <f t="shared" si="6"/>
        <v>#REF!</v>
      </c>
      <c r="X2207" s="90"/>
      <c r="Y2207" s="90"/>
      <c r="Z2207" s="90"/>
      <c r="AA2207" s="90"/>
      <c r="AB2207" s="90"/>
    </row>
    <row r="2208" ht="12.75" customHeight="1">
      <c r="A2208" s="90"/>
      <c r="B2208" s="90"/>
      <c r="C2208" s="90"/>
      <c r="D2208" s="126">
        <v>6.0</v>
      </c>
      <c r="E2208" s="127">
        <v>32.17</v>
      </c>
      <c r="F2208" s="123"/>
      <c r="G2208" s="129">
        <v>11.26</v>
      </c>
      <c r="H2208" s="130">
        <f t="shared" si="2"/>
        <v>0.3500155424</v>
      </c>
      <c r="I2208" s="131">
        <v>44756.0</v>
      </c>
      <c r="J2208" s="132">
        <v>44792.0</v>
      </c>
      <c r="K2208" s="123"/>
      <c r="L2208" s="90"/>
      <c r="M2208" s="133">
        <f t="shared" si="3"/>
        <v>5.361666667</v>
      </c>
      <c r="N2208" s="99"/>
      <c r="O2208" s="133">
        <f t="shared" si="5"/>
        <v>0</v>
      </c>
      <c r="P2208" s="137"/>
      <c r="Q2208" s="90"/>
      <c r="R2208" s="99" t="str">
        <f t="shared" si="8"/>
        <v>#REF!</v>
      </c>
      <c r="S2208" s="99" t="str">
        <f t="shared" si="11"/>
        <v>#REF!</v>
      </c>
      <c r="T2208" s="99" t="str">
        <f t="shared" si="12"/>
        <v>#REF!</v>
      </c>
      <c r="U2208" s="99" t="str">
        <f t="shared" si="10"/>
        <v>#REF!</v>
      </c>
      <c r="V2208" s="138" t="str">
        <f t="shared" si="9"/>
        <v>#REF!</v>
      </c>
      <c r="W2208" s="135" t="str">
        <f t="shared" si="6"/>
        <v>#REF!</v>
      </c>
      <c r="X2208" s="90"/>
      <c r="Y2208" s="90"/>
      <c r="Z2208" s="90"/>
      <c r="AA2208" s="90"/>
      <c r="AB2208" s="90"/>
    </row>
    <row r="2209" ht="12.75" customHeight="1">
      <c r="A2209" s="90"/>
      <c r="B2209" s="90"/>
      <c r="C2209" s="90"/>
      <c r="D2209" s="126">
        <v>1.0</v>
      </c>
      <c r="E2209" s="127">
        <v>96.7</v>
      </c>
      <c r="F2209" s="123"/>
      <c r="G2209" s="129">
        <v>33.7</v>
      </c>
      <c r="H2209" s="130">
        <f t="shared" si="2"/>
        <v>0.3485005171</v>
      </c>
      <c r="I2209" s="131">
        <v>44757.0</v>
      </c>
      <c r="J2209" s="132">
        <v>44793.0</v>
      </c>
      <c r="K2209" s="123"/>
      <c r="L2209" s="90"/>
      <c r="M2209" s="133">
        <f t="shared" si="3"/>
        <v>96.7</v>
      </c>
      <c r="N2209" s="99"/>
      <c r="O2209" s="133">
        <f t="shared" si="5"/>
        <v>0</v>
      </c>
      <c r="P2209" s="137"/>
      <c r="Q2209" s="90"/>
      <c r="R2209" s="99" t="str">
        <f t="shared" si="8"/>
        <v>#REF!</v>
      </c>
      <c r="S2209" s="99" t="str">
        <f t="shared" si="11"/>
        <v>#REF!</v>
      </c>
      <c r="T2209" s="99" t="str">
        <f t="shared" si="12"/>
        <v>#REF!</v>
      </c>
      <c r="U2209" s="99" t="str">
        <f t="shared" si="10"/>
        <v>#REF!</v>
      </c>
      <c r="V2209" s="138" t="str">
        <f t="shared" si="9"/>
        <v>#REF!</v>
      </c>
      <c r="W2209" s="135" t="str">
        <f t="shared" si="6"/>
        <v>#REF!</v>
      </c>
      <c r="X2209" s="90"/>
      <c r="Y2209" s="90"/>
      <c r="Z2209" s="90"/>
      <c r="AA2209" s="90"/>
      <c r="AB2209" s="90"/>
    </row>
    <row r="2210" ht="12.75" customHeight="1">
      <c r="A2210" s="90"/>
      <c r="B2210" s="90"/>
      <c r="C2210" s="90"/>
      <c r="D2210" s="126">
        <v>2.0</v>
      </c>
      <c r="E2210" s="127">
        <v>975.33</v>
      </c>
      <c r="F2210" s="123"/>
      <c r="G2210" s="129">
        <v>339.71</v>
      </c>
      <c r="H2210" s="130">
        <f t="shared" si="2"/>
        <v>0.3483026258</v>
      </c>
      <c r="I2210" s="131">
        <v>44758.0</v>
      </c>
      <c r="J2210" s="132">
        <v>44794.0</v>
      </c>
      <c r="K2210" s="123"/>
      <c r="L2210" s="90"/>
      <c r="M2210" s="133">
        <f t="shared" si="3"/>
        <v>487.665</v>
      </c>
      <c r="N2210" s="99"/>
      <c r="O2210" s="133">
        <f t="shared" si="5"/>
        <v>0</v>
      </c>
      <c r="P2210" s="137"/>
      <c r="Q2210" s="90"/>
      <c r="R2210" s="99" t="str">
        <f t="shared" si="8"/>
        <v>#REF!</v>
      </c>
      <c r="S2210" s="99" t="str">
        <f t="shared" si="11"/>
        <v>#REF!</v>
      </c>
      <c r="T2210" s="99" t="str">
        <f t="shared" si="12"/>
        <v>#REF!</v>
      </c>
      <c r="U2210" s="99" t="str">
        <f t="shared" si="10"/>
        <v>#REF!</v>
      </c>
      <c r="V2210" s="138" t="str">
        <f t="shared" si="9"/>
        <v>#REF!</v>
      </c>
      <c r="W2210" s="135" t="str">
        <f t="shared" si="6"/>
        <v>#REF!</v>
      </c>
      <c r="X2210" s="90"/>
      <c r="Y2210" s="90"/>
      <c r="Z2210" s="90"/>
      <c r="AA2210" s="90"/>
      <c r="AB2210" s="90"/>
    </row>
    <row r="2211" ht="12.75" customHeight="1">
      <c r="A2211" s="90"/>
      <c r="B2211" s="90"/>
      <c r="C2211" s="90"/>
      <c r="D2211" s="126">
        <v>3.0</v>
      </c>
      <c r="E2211" s="127">
        <v>1074.15</v>
      </c>
      <c r="F2211" s="123"/>
      <c r="G2211" s="129">
        <v>373.05</v>
      </c>
      <c r="H2211" s="130">
        <f t="shared" si="2"/>
        <v>0.3472978634</v>
      </c>
      <c r="I2211" s="131">
        <v>44759.0</v>
      </c>
      <c r="J2211" s="132">
        <v>44795.0</v>
      </c>
      <c r="K2211" s="123"/>
      <c r="L2211" s="90"/>
      <c r="M2211" s="133">
        <f t="shared" si="3"/>
        <v>358.05</v>
      </c>
      <c r="N2211" s="99"/>
      <c r="O2211" s="133">
        <f t="shared" si="5"/>
        <v>0</v>
      </c>
      <c r="P2211" s="137"/>
      <c r="Q2211" s="90"/>
      <c r="R2211" s="99" t="str">
        <f t="shared" si="8"/>
        <v>#REF!</v>
      </c>
      <c r="S2211" s="99" t="str">
        <f t="shared" si="11"/>
        <v>#REF!</v>
      </c>
      <c r="T2211" s="99" t="str">
        <f t="shared" si="12"/>
        <v>#REF!</v>
      </c>
      <c r="U2211" s="99" t="str">
        <f t="shared" si="10"/>
        <v>#REF!</v>
      </c>
      <c r="V2211" s="138" t="str">
        <f t="shared" si="9"/>
        <v>#REF!</v>
      </c>
      <c r="W2211" s="135" t="str">
        <f t="shared" si="6"/>
        <v>#REF!</v>
      </c>
      <c r="X2211" s="90"/>
      <c r="Y2211" s="90"/>
      <c r="Z2211" s="90"/>
      <c r="AA2211" s="90"/>
      <c r="AB2211" s="90"/>
    </row>
    <row r="2212" ht="12.75" customHeight="1">
      <c r="A2212" s="90"/>
      <c r="B2212" s="90"/>
      <c r="C2212" s="90"/>
      <c r="D2212" s="126">
        <v>4.0</v>
      </c>
      <c r="E2212" s="127">
        <v>572.32</v>
      </c>
      <c r="F2212" s="123"/>
      <c r="G2212" s="129">
        <v>198.6</v>
      </c>
      <c r="H2212" s="130">
        <f t="shared" si="2"/>
        <v>0.3470086665</v>
      </c>
      <c r="I2212" s="131">
        <v>44760.0</v>
      </c>
      <c r="J2212" s="132">
        <v>44796.0</v>
      </c>
      <c r="K2212" s="123"/>
      <c r="L2212" s="90"/>
      <c r="M2212" s="133">
        <f t="shared" si="3"/>
        <v>143.08</v>
      </c>
      <c r="N2212" s="99"/>
      <c r="O2212" s="133">
        <f t="shared" si="5"/>
        <v>0</v>
      </c>
      <c r="P2212" s="137"/>
      <c r="Q2212" s="90"/>
      <c r="R2212" s="99" t="str">
        <f t="shared" si="8"/>
        <v>#REF!</v>
      </c>
      <c r="S2212" s="99" t="str">
        <f t="shared" si="11"/>
        <v>#REF!</v>
      </c>
      <c r="T2212" s="99" t="str">
        <f t="shared" si="12"/>
        <v>#REF!</v>
      </c>
      <c r="U2212" s="99" t="str">
        <f t="shared" si="10"/>
        <v>#REF!</v>
      </c>
      <c r="V2212" s="138" t="str">
        <f t="shared" si="9"/>
        <v>#REF!</v>
      </c>
      <c r="W2212" s="135" t="str">
        <f t="shared" si="6"/>
        <v>#REF!</v>
      </c>
      <c r="X2212" s="90"/>
      <c r="Y2212" s="90"/>
      <c r="Z2212" s="90"/>
      <c r="AA2212" s="90"/>
      <c r="AB2212" s="90"/>
    </row>
    <row r="2213" ht="12.75" customHeight="1">
      <c r="A2213" s="90"/>
      <c r="B2213" s="90"/>
      <c r="C2213" s="90"/>
      <c r="D2213" s="126">
        <v>5.0</v>
      </c>
      <c r="E2213" s="127">
        <v>53.57</v>
      </c>
      <c r="F2213" s="123"/>
      <c r="G2213" s="129">
        <v>18.58</v>
      </c>
      <c r="H2213" s="130">
        <f t="shared" si="2"/>
        <v>0.3468359156</v>
      </c>
      <c r="I2213" s="131">
        <v>44761.0</v>
      </c>
      <c r="J2213" s="132">
        <v>44797.0</v>
      </c>
      <c r="K2213" s="123"/>
      <c r="L2213" s="90"/>
      <c r="M2213" s="133">
        <f t="shared" si="3"/>
        <v>10.714</v>
      </c>
      <c r="N2213" s="99"/>
      <c r="O2213" s="133">
        <f t="shared" si="5"/>
        <v>0</v>
      </c>
      <c r="P2213" s="137"/>
      <c r="Q2213" s="90"/>
      <c r="R2213" s="99" t="str">
        <f t="shared" si="8"/>
        <v>#REF!</v>
      </c>
      <c r="S2213" s="99" t="str">
        <f t="shared" si="11"/>
        <v>#REF!</v>
      </c>
      <c r="T2213" s="99" t="str">
        <f t="shared" si="12"/>
        <v>#REF!</v>
      </c>
      <c r="U2213" s="99" t="str">
        <f t="shared" si="10"/>
        <v>#REF!</v>
      </c>
      <c r="V2213" s="138" t="str">
        <f t="shared" si="9"/>
        <v>#REF!</v>
      </c>
      <c r="W2213" s="135" t="str">
        <f t="shared" si="6"/>
        <v>#REF!</v>
      </c>
      <c r="X2213" s="90"/>
      <c r="Y2213" s="90"/>
      <c r="Z2213" s="90"/>
      <c r="AA2213" s="90"/>
      <c r="AB2213" s="90"/>
    </row>
    <row r="2214" ht="12.75" customHeight="1">
      <c r="A2214" s="90"/>
      <c r="B2214" s="90"/>
      <c r="C2214" s="90"/>
      <c r="D2214" s="126">
        <v>6.0</v>
      </c>
      <c r="E2214" s="127">
        <v>172.17</v>
      </c>
      <c r="F2214" s="123"/>
      <c r="G2214" s="129">
        <v>59.54</v>
      </c>
      <c r="H2214" s="130">
        <f t="shared" si="2"/>
        <v>0.3458209909</v>
      </c>
      <c r="I2214" s="131">
        <v>44762.0</v>
      </c>
      <c r="J2214" s="132">
        <v>44798.0</v>
      </c>
      <c r="K2214" s="123"/>
      <c r="L2214" s="90"/>
      <c r="M2214" s="133">
        <f t="shared" si="3"/>
        <v>28.695</v>
      </c>
      <c r="N2214" s="99"/>
      <c r="O2214" s="133">
        <f t="shared" si="5"/>
        <v>0</v>
      </c>
      <c r="P2214" s="137"/>
      <c r="Q2214" s="90"/>
      <c r="R2214" s="99" t="str">
        <f t="shared" si="8"/>
        <v>#REF!</v>
      </c>
      <c r="S2214" s="99" t="str">
        <f t="shared" si="11"/>
        <v>#REF!</v>
      </c>
      <c r="T2214" s="99" t="str">
        <f t="shared" si="12"/>
        <v>#REF!</v>
      </c>
      <c r="U2214" s="99" t="str">
        <f t="shared" si="10"/>
        <v>#REF!</v>
      </c>
      <c r="V2214" s="138" t="str">
        <f t="shared" si="9"/>
        <v>#REF!</v>
      </c>
      <c r="W2214" s="135" t="str">
        <f t="shared" si="6"/>
        <v>#REF!</v>
      </c>
      <c r="X2214" s="90"/>
      <c r="Y2214" s="90"/>
      <c r="Z2214" s="90"/>
      <c r="AA2214" s="90"/>
      <c r="AB2214" s="90"/>
    </row>
    <row r="2215" ht="12.75" customHeight="1">
      <c r="A2215" s="90"/>
      <c r="B2215" s="90"/>
      <c r="C2215" s="90"/>
      <c r="D2215" s="126">
        <v>1.0</v>
      </c>
      <c r="E2215" s="127">
        <v>62.47</v>
      </c>
      <c r="F2215" s="123"/>
      <c r="G2215" s="129">
        <v>21.58</v>
      </c>
      <c r="H2215" s="130">
        <f t="shared" si="2"/>
        <v>0.345445814</v>
      </c>
      <c r="I2215" s="131">
        <v>44763.0</v>
      </c>
      <c r="J2215" s="132">
        <v>44799.0</v>
      </c>
      <c r="K2215" s="123"/>
      <c r="L2215" s="90"/>
      <c r="M2215" s="133">
        <f t="shared" si="3"/>
        <v>62.47</v>
      </c>
      <c r="N2215" s="99"/>
      <c r="O2215" s="133">
        <f t="shared" si="5"/>
        <v>0</v>
      </c>
      <c r="P2215" s="137"/>
      <c r="Q2215" s="90"/>
      <c r="R2215" s="99" t="str">
        <f t="shared" si="8"/>
        <v>#REF!</v>
      </c>
      <c r="S2215" s="99" t="str">
        <f t="shared" si="11"/>
        <v>#REF!</v>
      </c>
      <c r="T2215" s="99" t="str">
        <f t="shared" si="12"/>
        <v>#REF!</v>
      </c>
      <c r="U2215" s="99" t="str">
        <f t="shared" si="10"/>
        <v>#REF!</v>
      </c>
      <c r="V2215" s="138" t="str">
        <f t="shared" si="9"/>
        <v>#REF!</v>
      </c>
      <c r="W2215" s="135" t="str">
        <f t="shared" si="6"/>
        <v>#REF!</v>
      </c>
      <c r="X2215" s="90"/>
      <c r="Y2215" s="90"/>
      <c r="Z2215" s="90"/>
      <c r="AA2215" s="90"/>
      <c r="AB2215" s="90"/>
    </row>
    <row r="2216" ht="12.75" customHeight="1">
      <c r="A2216" s="90"/>
      <c r="B2216" s="90"/>
      <c r="C2216" s="90"/>
      <c r="D2216" s="126">
        <v>2.0</v>
      </c>
      <c r="E2216" s="127">
        <v>104.12</v>
      </c>
      <c r="F2216" s="123"/>
      <c r="G2216" s="129">
        <v>35.92</v>
      </c>
      <c r="H2216" s="130">
        <f t="shared" si="2"/>
        <v>0.344986554</v>
      </c>
      <c r="I2216" s="131">
        <v>44764.0</v>
      </c>
      <c r="J2216" s="132">
        <v>44800.0</v>
      </c>
      <c r="K2216" s="123"/>
      <c r="L2216" s="90"/>
      <c r="M2216" s="133">
        <f t="shared" si="3"/>
        <v>52.06</v>
      </c>
      <c r="N2216" s="99"/>
      <c r="O2216" s="133">
        <f t="shared" si="5"/>
        <v>0</v>
      </c>
      <c r="P2216" s="137"/>
      <c r="Q2216" s="90"/>
      <c r="R2216" s="99" t="str">
        <f t="shared" si="8"/>
        <v>#REF!</v>
      </c>
      <c r="S2216" s="99" t="str">
        <f t="shared" si="11"/>
        <v>#REF!</v>
      </c>
      <c r="T2216" s="99" t="str">
        <f t="shared" si="12"/>
        <v>#REF!</v>
      </c>
      <c r="U2216" s="99" t="str">
        <f t="shared" si="10"/>
        <v>#REF!</v>
      </c>
      <c r="V2216" s="138" t="str">
        <f t="shared" si="9"/>
        <v>#REF!</v>
      </c>
      <c r="W2216" s="135" t="str">
        <f t="shared" si="6"/>
        <v>#REF!</v>
      </c>
      <c r="X2216" s="90"/>
      <c r="Y2216" s="90"/>
      <c r="Z2216" s="90"/>
      <c r="AA2216" s="90"/>
      <c r="AB2216" s="90"/>
    </row>
    <row r="2217" ht="12.75" customHeight="1">
      <c r="A2217" s="90"/>
      <c r="B2217" s="90"/>
      <c r="C2217" s="90"/>
      <c r="D2217" s="126">
        <v>3.0</v>
      </c>
      <c r="E2217" s="127">
        <v>138.85</v>
      </c>
      <c r="F2217" s="123"/>
      <c r="G2217" s="129">
        <v>47.85</v>
      </c>
      <c r="H2217" s="130">
        <f t="shared" si="2"/>
        <v>0.3446164926</v>
      </c>
      <c r="I2217" s="131">
        <v>44765.0</v>
      </c>
      <c r="J2217" s="132">
        <v>44801.0</v>
      </c>
      <c r="K2217" s="123"/>
      <c r="L2217" s="90"/>
      <c r="M2217" s="133">
        <f t="shared" si="3"/>
        <v>46.28333333</v>
      </c>
      <c r="N2217" s="99"/>
      <c r="O2217" s="133">
        <f t="shared" si="5"/>
        <v>0</v>
      </c>
      <c r="P2217" s="137"/>
      <c r="Q2217" s="90"/>
      <c r="R2217" s="99" t="str">
        <f t="shared" si="8"/>
        <v>#REF!</v>
      </c>
      <c r="S2217" s="99" t="str">
        <f t="shared" si="11"/>
        <v>#REF!</v>
      </c>
      <c r="T2217" s="99" t="str">
        <f t="shared" si="12"/>
        <v>#REF!</v>
      </c>
      <c r="U2217" s="99" t="str">
        <f t="shared" si="10"/>
        <v>#REF!</v>
      </c>
      <c r="V2217" s="138" t="str">
        <f t="shared" si="9"/>
        <v>#REF!</v>
      </c>
      <c r="W2217" s="135" t="str">
        <f t="shared" si="6"/>
        <v>#REF!</v>
      </c>
      <c r="X2217" s="90"/>
      <c r="Y2217" s="90"/>
      <c r="Z2217" s="90"/>
      <c r="AA2217" s="90"/>
      <c r="AB2217" s="90"/>
    </row>
    <row r="2218" ht="12.75" customHeight="1">
      <c r="A2218" s="90"/>
      <c r="B2218" s="90"/>
      <c r="C2218" s="90"/>
      <c r="D2218" s="126">
        <v>4.0</v>
      </c>
      <c r="E2218" s="127">
        <v>26.0</v>
      </c>
      <c r="F2218" s="123"/>
      <c r="G2218" s="129">
        <v>8.95</v>
      </c>
      <c r="H2218" s="130">
        <f t="shared" si="2"/>
        <v>0.3442307692</v>
      </c>
      <c r="I2218" s="131">
        <v>44766.0</v>
      </c>
      <c r="J2218" s="132">
        <v>44802.0</v>
      </c>
      <c r="K2218" s="123"/>
      <c r="L2218" s="90"/>
      <c r="M2218" s="133">
        <f t="shared" si="3"/>
        <v>6.5</v>
      </c>
      <c r="N2218" s="99"/>
      <c r="O2218" s="133">
        <f t="shared" si="5"/>
        <v>0</v>
      </c>
      <c r="P2218" s="137"/>
      <c r="Q2218" s="90"/>
      <c r="R2218" s="99" t="str">
        <f t="shared" si="8"/>
        <v>#REF!</v>
      </c>
      <c r="S2218" s="99" t="str">
        <f t="shared" si="11"/>
        <v>#REF!</v>
      </c>
      <c r="T2218" s="99" t="str">
        <f t="shared" si="12"/>
        <v>#REF!</v>
      </c>
      <c r="U2218" s="99" t="str">
        <f t="shared" si="10"/>
        <v>#REF!</v>
      </c>
      <c r="V2218" s="138" t="str">
        <f t="shared" si="9"/>
        <v>#REF!</v>
      </c>
      <c r="W2218" s="135" t="str">
        <f t="shared" si="6"/>
        <v>#REF!</v>
      </c>
      <c r="X2218" s="90"/>
      <c r="Y2218" s="90"/>
      <c r="Z2218" s="90"/>
      <c r="AA2218" s="90"/>
      <c r="AB2218" s="90"/>
    </row>
    <row r="2219" ht="12.75" customHeight="1">
      <c r="A2219" s="90"/>
      <c r="B2219" s="90"/>
      <c r="C2219" s="90"/>
      <c r="D2219" s="126">
        <v>5.0</v>
      </c>
      <c r="E2219" s="127">
        <v>156.0</v>
      </c>
      <c r="F2219" s="123"/>
      <c r="G2219" s="129">
        <v>53.7</v>
      </c>
      <c r="H2219" s="130">
        <f t="shared" si="2"/>
        <v>0.3442307692</v>
      </c>
      <c r="I2219" s="131">
        <v>44767.0</v>
      </c>
      <c r="J2219" s="132">
        <v>44803.0</v>
      </c>
      <c r="K2219" s="123"/>
      <c r="L2219" s="90"/>
      <c r="M2219" s="133">
        <f t="shared" si="3"/>
        <v>31.2</v>
      </c>
      <c r="N2219" s="99"/>
      <c r="O2219" s="133">
        <f t="shared" si="5"/>
        <v>0</v>
      </c>
      <c r="P2219" s="137"/>
      <c r="Q2219" s="90"/>
      <c r="R2219" s="99" t="str">
        <f t="shared" si="8"/>
        <v>#REF!</v>
      </c>
      <c r="S2219" s="99" t="str">
        <f t="shared" si="11"/>
        <v>#REF!</v>
      </c>
      <c r="T2219" s="99" t="str">
        <f t="shared" si="12"/>
        <v>#REF!</v>
      </c>
      <c r="U2219" s="99" t="str">
        <f t="shared" si="10"/>
        <v>#REF!</v>
      </c>
      <c r="V2219" s="138" t="str">
        <f t="shared" si="9"/>
        <v>#REF!</v>
      </c>
      <c r="W2219" s="135" t="str">
        <f t="shared" si="6"/>
        <v>#REF!</v>
      </c>
      <c r="X2219" s="90"/>
      <c r="Y2219" s="90"/>
      <c r="Z2219" s="90"/>
      <c r="AA2219" s="90"/>
      <c r="AB2219" s="90"/>
    </row>
    <row r="2220" ht="12.75" customHeight="1">
      <c r="A2220" s="90"/>
      <c r="B2220" s="90"/>
      <c r="C2220" s="90"/>
      <c r="D2220" s="126">
        <v>6.0</v>
      </c>
      <c r="E2220" s="127">
        <v>104.0</v>
      </c>
      <c r="F2220" s="123"/>
      <c r="G2220" s="129">
        <v>35.8</v>
      </c>
      <c r="H2220" s="130">
        <f t="shared" si="2"/>
        <v>0.3442307692</v>
      </c>
      <c r="I2220" s="131">
        <v>44768.0</v>
      </c>
      <c r="J2220" s="132">
        <v>44804.0</v>
      </c>
      <c r="K2220" s="123"/>
      <c r="L2220" s="90"/>
      <c r="M2220" s="133">
        <f t="shared" si="3"/>
        <v>17.33333333</v>
      </c>
      <c r="N2220" s="99"/>
      <c r="O2220" s="133">
        <f t="shared" si="5"/>
        <v>0</v>
      </c>
      <c r="P2220" s="137"/>
      <c r="Q2220" s="90"/>
      <c r="R2220" s="99" t="str">
        <f t="shared" si="8"/>
        <v>#REF!</v>
      </c>
      <c r="S2220" s="99" t="str">
        <f t="shared" si="11"/>
        <v>#REF!</v>
      </c>
      <c r="T2220" s="99" t="str">
        <f t="shared" si="12"/>
        <v>#REF!</v>
      </c>
      <c r="U2220" s="99" t="str">
        <f t="shared" si="10"/>
        <v>#REF!</v>
      </c>
      <c r="V2220" s="138" t="str">
        <f t="shared" si="9"/>
        <v>#REF!</v>
      </c>
      <c r="W2220" s="135" t="str">
        <f t="shared" si="6"/>
        <v>#REF!</v>
      </c>
      <c r="X2220" s="90"/>
      <c r="Y2220" s="90"/>
      <c r="Z2220" s="90"/>
      <c r="AA2220" s="90"/>
      <c r="AB2220" s="90"/>
    </row>
    <row r="2221" ht="12.75" customHeight="1">
      <c r="A2221" s="90"/>
      <c r="B2221" s="90"/>
      <c r="C2221" s="90"/>
      <c r="D2221" s="126">
        <v>1.0</v>
      </c>
      <c r="E2221" s="127">
        <v>39.0</v>
      </c>
      <c r="F2221" s="123"/>
      <c r="G2221" s="129">
        <v>13.42</v>
      </c>
      <c r="H2221" s="130">
        <f t="shared" si="2"/>
        <v>0.3441025641</v>
      </c>
      <c r="I2221" s="131">
        <v>44769.0</v>
      </c>
      <c r="J2221" s="132">
        <v>44805.0</v>
      </c>
      <c r="K2221" s="123"/>
      <c r="L2221" s="90"/>
      <c r="M2221" s="133">
        <f t="shared" si="3"/>
        <v>39</v>
      </c>
      <c r="N2221" s="99"/>
      <c r="O2221" s="133">
        <f t="shared" si="5"/>
        <v>0</v>
      </c>
      <c r="P2221" s="137"/>
      <c r="Q2221" s="90"/>
      <c r="R2221" s="99" t="str">
        <f t="shared" si="8"/>
        <v>#REF!</v>
      </c>
      <c r="S2221" s="99" t="str">
        <f t="shared" si="11"/>
        <v>#REF!</v>
      </c>
      <c r="T2221" s="99" t="str">
        <f t="shared" si="12"/>
        <v>#REF!</v>
      </c>
      <c r="U2221" s="99" t="str">
        <f t="shared" si="10"/>
        <v>#REF!</v>
      </c>
      <c r="V2221" s="138" t="str">
        <f t="shared" si="9"/>
        <v>#REF!</v>
      </c>
      <c r="W2221" s="135" t="str">
        <f t="shared" si="6"/>
        <v>#REF!</v>
      </c>
      <c r="X2221" s="90"/>
      <c r="Y2221" s="90"/>
      <c r="Z2221" s="90"/>
      <c r="AA2221" s="90"/>
      <c r="AB2221" s="90"/>
    </row>
    <row r="2222" ht="12.75" customHeight="1">
      <c r="A2222" s="90"/>
      <c r="B2222" s="90"/>
      <c r="C2222" s="90"/>
      <c r="D2222" s="126">
        <v>2.0</v>
      </c>
      <c r="E2222" s="127">
        <v>59.16</v>
      </c>
      <c r="F2222" s="123"/>
      <c r="G2222" s="129">
        <v>20.27</v>
      </c>
      <c r="H2222" s="130">
        <f t="shared" si="2"/>
        <v>0.3426301555</v>
      </c>
      <c r="I2222" s="131">
        <v>44770.0</v>
      </c>
      <c r="J2222" s="132">
        <v>44806.0</v>
      </c>
      <c r="K2222" s="123"/>
      <c r="L2222" s="90"/>
      <c r="M2222" s="133">
        <f t="shared" si="3"/>
        <v>29.58</v>
      </c>
      <c r="N2222" s="99"/>
      <c r="O2222" s="133">
        <f t="shared" si="5"/>
        <v>0</v>
      </c>
      <c r="P2222" s="137"/>
      <c r="Q2222" s="90"/>
      <c r="R2222" s="99" t="str">
        <f t="shared" si="8"/>
        <v>#REF!</v>
      </c>
      <c r="S2222" s="99" t="str">
        <f t="shared" si="11"/>
        <v>#REF!</v>
      </c>
      <c r="T2222" s="99" t="str">
        <f t="shared" si="12"/>
        <v>#REF!</v>
      </c>
      <c r="U2222" s="99" t="str">
        <f t="shared" si="10"/>
        <v>#REF!</v>
      </c>
      <c r="V2222" s="138" t="str">
        <f t="shared" si="9"/>
        <v>#REF!</v>
      </c>
      <c r="W2222" s="135" t="str">
        <f t="shared" si="6"/>
        <v>#REF!</v>
      </c>
      <c r="X2222" s="90"/>
      <c r="Y2222" s="90"/>
      <c r="Z2222" s="90"/>
      <c r="AA2222" s="90"/>
      <c r="AB2222" s="90"/>
    </row>
    <row r="2223" ht="12.75" customHeight="1">
      <c r="A2223" s="90"/>
      <c r="B2223" s="90"/>
      <c r="C2223" s="90"/>
      <c r="D2223" s="126">
        <v>3.0</v>
      </c>
      <c r="E2223" s="127">
        <v>86.09</v>
      </c>
      <c r="F2223" s="123"/>
      <c r="G2223" s="129">
        <v>29.46</v>
      </c>
      <c r="H2223" s="130">
        <f t="shared" si="2"/>
        <v>0.3422000232</v>
      </c>
      <c r="I2223" s="131">
        <v>44771.0</v>
      </c>
      <c r="J2223" s="132">
        <v>44807.0</v>
      </c>
      <c r="K2223" s="123"/>
      <c r="L2223" s="90"/>
      <c r="M2223" s="133">
        <f t="shared" si="3"/>
        <v>28.69666667</v>
      </c>
      <c r="N2223" s="99"/>
      <c r="O2223" s="133">
        <f t="shared" si="5"/>
        <v>0</v>
      </c>
      <c r="P2223" s="137"/>
      <c r="Q2223" s="90"/>
      <c r="R2223" s="99" t="str">
        <f t="shared" si="8"/>
        <v>#REF!</v>
      </c>
      <c r="S2223" s="99" t="str">
        <f t="shared" si="11"/>
        <v>#REF!</v>
      </c>
      <c r="T2223" s="99" t="str">
        <f t="shared" si="12"/>
        <v>#REF!</v>
      </c>
      <c r="U2223" s="99" t="str">
        <f t="shared" si="10"/>
        <v>#REF!</v>
      </c>
      <c r="V2223" s="138" t="str">
        <f t="shared" si="9"/>
        <v>#REF!</v>
      </c>
      <c r="W2223" s="135" t="str">
        <f t="shared" si="6"/>
        <v>#REF!</v>
      </c>
      <c r="X2223" s="90"/>
      <c r="Y2223" s="90"/>
      <c r="Z2223" s="90"/>
      <c r="AA2223" s="90"/>
      <c r="AB2223" s="90"/>
    </row>
    <row r="2224" ht="12.75" customHeight="1">
      <c r="A2224" s="90"/>
      <c r="B2224" s="90"/>
      <c r="C2224" s="90"/>
      <c r="D2224" s="126">
        <v>4.0</v>
      </c>
      <c r="E2224" s="127">
        <v>185.34</v>
      </c>
      <c r="F2224" s="123"/>
      <c r="G2224" s="129">
        <v>63.38</v>
      </c>
      <c r="H2224" s="130">
        <f t="shared" si="2"/>
        <v>0.3419661163</v>
      </c>
      <c r="I2224" s="131">
        <v>44772.0</v>
      </c>
      <c r="J2224" s="132">
        <v>44808.0</v>
      </c>
      <c r="K2224" s="123"/>
      <c r="L2224" s="90"/>
      <c r="M2224" s="133">
        <f t="shared" si="3"/>
        <v>46.335</v>
      </c>
      <c r="N2224" s="99"/>
      <c r="O2224" s="133">
        <f t="shared" si="5"/>
        <v>0</v>
      </c>
      <c r="P2224" s="137"/>
      <c r="Q2224" s="90"/>
      <c r="R2224" s="99" t="str">
        <f t="shared" si="8"/>
        <v>#REF!</v>
      </c>
      <c r="S2224" s="99" t="str">
        <f t="shared" si="11"/>
        <v>#REF!</v>
      </c>
      <c r="T2224" s="99" t="str">
        <f t="shared" si="12"/>
        <v>#REF!</v>
      </c>
      <c r="U2224" s="99" t="str">
        <f t="shared" si="10"/>
        <v>#REF!</v>
      </c>
      <c r="V2224" s="138" t="str">
        <f t="shared" si="9"/>
        <v>#REF!</v>
      </c>
      <c r="W2224" s="135" t="str">
        <f t="shared" si="6"/>
        <v>#REF!</v>
      </c>
      <c r="X2224" s="90"/>
      <c r="Y2224" s="90"/>
      <c r="Z2224" s="90"/>
      <c r="AA2224" s="90"/>
      <c r="AB2224" s="90"/>
    </row>
    <row r="2225" ht="12.75" customHeight="1">
      <c r="A2225" s="90"/>
      <c r="B2225" s="90"/>
      <c r="C2225" s="90"/>
      <c r="D2225" s="126">
        <v>5.0</v>
      </c>
      <c r="E2225" s="127">
        <v>2085.91</v>
      </c>
      <c r="F2225" s="123"/>
      <c r="G2225" s="129">
        <v>713.03</v>
      </c>
      <c r="H2225" s="130">
        <f t="shared" si="2"/>
        <v>0.3418316226</v>
      </c>
      <c r="I2225" s="131">
        <v>44773.0</v>
      </c>
      <c r="J2225" s="132">
        <v>44809.0</v>
      </c>
      <c r="K2225" s="123"/>
      <c r="L2225" s="90"/>
      <c r="M2225" s="133">
        <f t="shared" si="3"/>
        <v>417.182</v>
      </c>
      <c r="N2225" s="99"/>
      <c r="O2225" s="133">
        <f t="shared" si="5"/>
        <v>0</v>
      </c>
      <c r="P2225" s="137"/>
      <c r="Q2225" s="90"/>
      <c r="R2225" s="99" t="str">
        <f t="shared" si="8"/>
        <v>#REF!</v>
      </c>
      <c r="S2225" s="99" t="str">
        <f t="shared" si="11"/>
        <v>#REF!</v>
      </c>
      <c r="T2225" s="99" t="str">
        <f t="shared" si="12"/>
        <v>#REF!</v>
      </c>
      <c r="U2225" s="99" t="str">
        <f t="shared" si="10"/>
        <v>#REF!</v>
      </c>
      <c r="V2225" s="138" t="str">
        <f t="shared" si="9"/>
        <v>#REF!</v>
      </c>
      <c r="W2225" s="135" t="str">
        <f t="shared" si="6"/>
        <v>#REF!</v>
      </c>
      <c r="X2225" s="90"/>
      <c r="Y2225" s="90"/>
      <c r="Z2225" s="90"/>
      <c r="AA2225" s="90"/>
      <c r="AB2225" s="90"/>
    </row>
    <row r="2226" ht="12.75" customHeight="1">
      <c r="A2226" s="90"/>
      <c r="B2226" s="90"/>
      <c r="C2226" s="90"/>
      <c r="D2226" s="126">
        <v>6.0</v>
      </c>
      <c r="E2226" s="127">
        <v>128.05</v>
      </c>
      <c r="F2226" s="123"/>
      <c r="G2226" s="129">
        <v>43.55</v>
      </c>
      <c r="H2226" s="130">
        <f t="shared" si="2"/>
        <v>0.3401015228</v>
      </c>
      <c r="I2226" s="131">
        <v>44774.0</v>
      </c>
      <c r="J2226" s="132">
        <v>44810.0</v>
      </c>
      <c r="K2226" s="123"/>
      <c r="L2226" s="90"/>
      <c r="M2226" s="133">
        <f t="shared" si="3"/>
        <v>21.34166667</v>
      </c>
      <c r="N2226" s="99"/>
      <c r="O2226" s="133">
        <f t="shared" si="5"/>
        <v>0</v>
      </c>
      <c r="P2226" s="137"/>
      <c r="Q2226" s="90"/>
      <c r="R2226" s="99" t="str">
        <f t="shared" si="8"/>
        <v>#REF!</v>
      </c>
      <c r="S2226" s="99" t="str">
        <f t="shared" si="11"/>
        <v>#REF!</v>
      </c>
      <c r="T2226" s="99" t="str">
        <f t="shared" si="12"/>
        <v>#REF!</v>
      </c>
      <c r="U2226" s="99" t="str">
        <f t="shared" si="10"/>
        <v>#REF!</v>
      </c>
      <c r="V2226" s="138" t="str">
        <f t="shared" si="9"/>
        <v>#REF!</v>
      </c>
      <c r="W2226" s="135" t="str">
        <f t="shared" si="6"/>
        <v>#REF!</v>
      </c>
      <c r="X2226" s="90"/>
      <c r="Y2226" s="90"/>
      <c r="Z2226" s="90"/>
      <c r="AA2226" s="90"/>
      <c r="AB2226" s="90"/>
    </row>
    <row r="2227" ht="12.75" customHeight="1">
      <c r="A2227" s="90"/>
      <c r="B2227" s="90"/>
      <c r="C2227" s="90"/>
      <c r="D2227" s="126">
        <v>1.0</v>
      </c>
      <c r="E2227" s="127">
        <v>242.09</v>
      </c>
      <c r="F2227" s="123"/>
      <c r="G2227" s="129">
        <v>82.09</v>
      </c>
      <c r="H2227" s="130">
        <f t="shared" si="2"/>
        <v>0.3390887686</v>
      </c>
      <c r="I2227" s="131">
        <v>44775.0</v>
      </c>
      <c r="J2227" s="132">
        <v>44811.0</v>
      </c>
      <c r="K2227" s="123"/>
      <c r="L2227" s="90"/>
      <c r="M2227" s="133">
        <f t="shared" si="3"/>
        <v>242.09</v>
      </c>
      <c r="N2227" s="99"/>
      <c r="O2227" s="133">
        <f t="shared" si="5"/>
        <v>0</v>
      </c>
      <c r="P2227" s="137"/>
      <c r="Q2227" s="90"/>
      <c r="R2227" s="99" t="str">
        <f t="shared" si="8"/>
        <v>#REF!</v>
      </c>
      <c r="S2227" s="99" t="str">
        <f t="shared" si="11"/>
        <v>#REF!</v>
      </c>
      <c r="T2227" s="99" t="str">
        <f t="shared" si="12"/>
        <v>#REF!</v>
      </c>
      <c r="U2227" s="99" t="str">
        <f t="shared" si="10"/>
        <v>#REF!</v>
      </c>
      <c r="V2227" s="138" t="str">
        <f t="shared" si="9"/>
        <v>#REF!</v>
      </c>
      <c r="W2227" s="135" t="str">
        <f t="shared" si="6"/>
        <v>#REF!</v>
      </c>
      <c r="X2227" s="90"/>
      <c r="Y2227" s="90"/>
      <c r="Z2227" s="90"/>
      <c r="AA2227" s="90"/>
      <c r="AB2227" s="90"/>
    </row>
    <row r="2228" ht="12.75" customHeight="1">
      <c r="A2228" s="90"/>
      <c r="B2228" s="90"/>
      <c r="C2228" s="90"/>
      <c r="D2228" s="126">
        <v>2.0</v>
      </c>
      <c r="E2228" s="127">
        <v>45.82</v>
      </c>
      <c r="F2228" s="123"/>
      <c r="G2228" s="129">
        <v>15.49</v>
      </c>
      <c r="H2228" s="130">
        <f t="shared" si="2"/>
        <v>0.3380619817</v>
      </c>
      <c r="I2228" s="131">
        <v>44776.0</v>
      </c>
      <c r="J2228" s="132">
        <v>44812.0</v>
      </c>
      <c r="K2228" s="123"/>
      <c r="L2228" s="90"/>
      <c r="M2228" s="133">
        <f t="shared" si="3"/>
        <v>22.91</v>
      </c>
      <c r="N2228" s="99"/>
      <c r="O2228" s="133">
        <f t="shared" si="5"/>
        <v>0</v>
      </c>
      <c r="P2228" s="137"/>
      <c r="Q2228" s="90"/>
      <c r="R2228" s="99" t="str">
        <f t="shared" si="8"/>
        <v>#REF!</v>
      </c>
      <c r="S2228" s="99" t="str">
        <f t="shared" si="11"/>
        <v>#REF!</v>
      </c>
      <c r="T2228" s="99" t="str">
        <f t="shared" si="12"/>
        <v>#REF!</v>
      </c>
      <c r="U2228" s="99" t="str">
        <f t="shared" si="10"/>
        <v>#REF!</v>
      </c>
      <c r="V2228" s="138" t="str">
        <f t="shared" si="9"/>
        <v>#REF!</v>
      </c>
      <c r="W2228" s="135" t="str">
        <f t="shared" si="6"/>
        <v>#REF!</v>
      </c>
      <c r="X2228" s="90"/>
      <c r="Y2228" s="90"/>
      <c r="Z2228" s="90"/>
      <c r="AA2228" s="90"/>
      <c r="AB2228" s="90"/>
    </row>
    <row r="2229" ht="12.75" customHeight="1">
      <c r="A2229" s="90"/>
      <c r="B2229" s="90"/>
      <c r="C2229" s="90"/>
      <c r="D2229" s="126">
        <v>3.0</v>
      </c>
      <c r="E2229" s="127">
        <v>53.9</v>
      </c>
      <c r="F2229" s="123"/>
      <c r="G2229" s="129">
        <v>18.2</v>
      </c>
      <c r="H2229" s="130">
        <f t="shared" si="2"/>
        <v>0.3376623377</v>
      </c>
      <c r="I2229" s="131">
        <v>44777.0</v>
      </c>
      <c r="J2229" s="132">
        <v>44813.0</v>
      </c>
      <c r="K2229" s="123"/>
      <c r="L2229" s="90"/>
      <c r="M2229" s="133">
        <f t="shared" si="3"/>
        <v>17.96666667</v>
      </c>
      <c r="N2229" s="99"/>
      <c r="O2229" s="133">
        <f t="shared" si="5"/>
        <v>0</v>
      </c>
      <c r="P2229" s="137"/>
      <c r="Q2229" s="90"/>
      <c r="R2229" s="99" t="str">
        <f t="shared" si="8"/>
        <v>#REF!</v>
      </c>
      <c r="S2229" s="99" t="str">
        <f t="shared" si="11"/>
        <v>#REF!</v>
      </c>
      <c r="T2229" s="99" t="str">
        <f t="shared" si="12"/>
        <v>#REF!</v>
      </c>
      <c r="U2229" s="99" t="str">
        <f t="shared" si="10"/>
        <v>#REF!</v>
      </c>
      <c r="V2229" s="138" t="str">
        <f t="shared" si="9"/>
        <v>#REF!</v>
      </c>
      <c r="W2229" s="135" t="str">
        <f t="shared" si="6"/>
        <v>#REF!</v>
      </c>
      <c r="X2229" s="90"/>
      <c r="Y2229" s="90"/>
      <c r="Z2229" s="90"/>
      <c r="AA2229" s="90"/>
      <c r="AB2229" s="90"/>
    </row>
    <row r="2230" ht="12.75" customHeight="1">
      <c r="A2230" s="90"/>
      <c r="B2230" s="90"/>
      <c r="C2230" s="90"/>
      <c r="D2230" s="126">
        <v>4.0</v>
      </c>
      <c r="E2230" s="127">
        <v>159.65</v>
      </c>
      <c r="F2230" s="123"/>
      <c r="G2230" s="129">
        <v>53.9</v>
      </c>
      <c r="H2230" s="130">
        <f t="shared" si="2"/>
        <v>0.3376135296</v>
      </c>
      <c r="I2230" s="131">
        <v>44778.0</v>
      </c>
      <c r="J2230" s="132">
        <v>44814.0</v>
      </c>
      <c r="K2230" s="123"/>
      <c r="L2230" s="90"/>
      <c r="M2230" s="133">
        <f t="shared" si="3"/>
        <v>39.9125</v>
      </c>
      <c r="N2230" s="99"/>
      <c r="O2230" s="133">
        <f t="shared" si="5"/>
        <v>0</v>
      </c>
      <c r="P2230" s="137"/>
      <c r="Q2230" s="90"/>
      <c r="R2230" s="99" t="str">
        <f t="shared" si="8"/>
        <v>#REF!</v>
      </c>
      <c r="S2230" s="99" t="str">
        <f t="shared" si="11"/>
        <v>#REF!</v>
      </c>
      <c r="T2230" s="99" t="str">
        <f t="shared" si="12"/>
        <v>#REF!</v>
      </c>
      <c r="U2230" s="99" t="str">
        <f t="shared" si="10"/>
        <v>#REF!</v>
      </c>
      <c r="V2230" s="138" t="str">
        <f t="shared" si="9"/>
        <v>#REF!</v>
      </c>
      <c r="W2230" s="135" t="str">
        <f t="shared" si="6"/>
        <v>#REF!</v>
      </c>
      <c r="X2230" s="90"/>
      <c r="Y2230" s="90"/>
      <c r="Z2230" s="90"/>
      <c r="AA2230" s="90"/>
      <c r="AB2230" s="90"/>
    </row>
    <row r="2231" ht="12.75" customHeight="1">
      <c r="A2231" s="90"/>
      <c r="B2231" s="90"/>
      <c r="C2231" s="90"/>
      <c r="D2231" s="126">
        <v>5.0</v>
      </c>
      <c r="E2231" s="127">
        <v>80.0</v>
      </c>
      <c r="F2231" s="123"/>
      <c r="G2231" s="129">
        <v>27.0</v>
      </c>
      <c r="H2231" s="130">
        <f t="shared" si="2"/>
        <v>0.3375</v>
      </c>
      <c r="I2231" s="131">
        <v>44779.0</v>
      </c>
      <c r="J2231" s="132">
        <v>44815.0</v>
      </c>
      <c r="K2231" s="123"/>
      <c r="L2231" s="90"/>
      <c r="M2231" s="133">
        <f t="shared" si="3"/>
        <v>16</v>
      </c>
      <c r="N2231" s="99"/>
      <c r="O2231" s="133">
        <f t="shared" si="5"/>
        <v>0</v>
      </c>
      <c r="P2231" s="137"/>
      <c r="Q2231" s="90"/>
      <c r="R2231" s="99" t="str">
        <f t="shared" si="8"/>
        <v>#REF!</v>
      </c>
      <c r="S2231" s="99" t="str">
        <f t="shared" si="11"/>
        <v>#REF!</v>
      </c>
      <c r="T2231" s="99" t="str">
        <f t="shared" si="12"/>
        <v>#REF!</v>
      </c>
      <c r="U2231" s="99" t="str">
        <f t="shared" si="10"/>
        <v>#REF!</v>
      </c>
      <c r="V2231" s="138" t="str">
        <f t="shared" si="9"/>
        <v>#REF!</v>
      </c>
      <c r="W2231" s="135" t="str">
        <f t="shared" si="6"/>
        <v>#REF!</v>
      </c>
      <c r="X2231" s="90"/>
      <c r="Y2231" s="90"/>
      <c r="Z2231" s="90"/>
      <c r="AA2231" s="90"/>
      <c r="AB2231" s="90"/>
    </row>
    <row r="2232" ht="12.75" customHeight="1">
      <c r="A2232" s="90"/>
      <c r="B2232" s="90"/>
      <c r="C2232" s="90"/>
      <c r="D2232" s="126">
        <v>6.0</v>
      </c>
      <c r="E2232" s="127">
        <v>100.43</v>
      </c>
      <c r="F2232" s="123"/>
      <c r="G2232" s="129">
        <v>33.88</v>
      </c>
      <c r="H2232" s="130">
        <f t="shared" si="2"/>
        <v>0.3373493976</v>
      </c>
      <c r="I2232" s="131">
        <v>44780.0</v>
      </c>
      <c r="J2232" s="132">
        <v>44816.0</v>
      </c>
      <c r="K2232" s="123"/>
      <c r="L2232" s="90"/>
      <c r="M2232" s="133">
        <f t="shared" si="3"/>
        <v>16.73833333</v>
      </c>
      <c r="N2232" s="99"/>
      <c r="O2232" s="133">
        <f t="shared" si="5"/>
        <v>0</v>
      </c>
      <c r="P2232" s="137"/>
      <c r="Q2232" s="90"/>
      <c r="R2232" s="99" t="str">
        <f t="shared" si="8"/>
        <v>#REF!</v>
      </c>
      <c r="S2232" s="99" t="str">
        <f t="shared" si="11"/>
        <v>#REF!</v>
      </c>
      <c r="T2232" s="99" t="str">
        <f t="shared" si="12"/>
        <v>#REF!</v>
      </c>
      <c r="U2232" s="99" t="str">
        <f t="shared" si="10"/>
        <v>#REF!</v>
      </c>
      <c r="V2232" s="138" t="str">
        <f t="shared" si="9"/>
        <v>#REF!</v>
      </c>
      <c r="W2232" s="135" t="str">
        <f t="shared" si="6"/>
        <v>#REF!</v>
      </c>
      <c r="X2232" s="90"/>
      <c r="Y2232" s="90"/>
      <c r="Z2232" s="90"/>
      <c r="AA2232" s="90"/>
      <c r="AB2232" s="90"/>
    </row>
    <row r="2233" ht="12.75" customHeight="1">
      <c r="A2233" s="90"/>
      <c r="B2233" s="90"/>
      <c r="C2233" s="90"/>
      <c r="D2233" s="126">
        <v>1.0</v>
      </c>
      <c r="E2233" s="127">
        <v>101.46</v>
      </c>
      <c r="F2233" s="123"/>
      <c r="G2233" s="129">
        <v>34.14</v>
      </c>
      <c r="H2233" s="130">
        <f t="shared" si="2"/>
        <v>0.3364872856</v>
      </c>
      <c r="I2233" s="131">
        <v>44781.0</v>
      </c>
      <c r="J2233" s="132">
        <v>44817.0</v>
      </c>
      <c r="K2233" s="123"/>
      <c r="L2233" s="90"/>
      <c r="M2233" s="133">
        <f t="shared" si="3"/>
        <v>101.46</v>
      </c>
      <c r="N2233" s="99"/>
      <c r="O2233" s="133">
        <f t="shared" si="5"/>
        <v>0</v>
      </c>
      <c r="P2233" s="137"/>
      <c r="Q2233" s="90"/>
      <c r="R2233" s="99" t="str">
        <f t="shared" si="8"/>
        <v>#REF!</v>
      </c>
      <c r="S2233" s="99" t="str">
        <f t="shared" si="11"/>
        <v>#REF!</v>
      </c>
      <c r="T2233" s="99" t="str">
        <f t="shared" si="12"/>
        <v>#REF!</v>
      </c>
      <c r="U2233" s="99" t="str">
        <f t="shared" si="10"/>
        <v>#REF!</v>
      </c>
      <c r="V2233" s="138" t="str">
        <f t="shared" si="9"/>
        <v>#REF!</v>
      </c>
      <c r="W2233" s="135" t="str">
        <f t="shared" si="6"/>
        <v>#REF!</v>
      </c>
      <c r="X2233" s="90"/>
      <c r="Y2233" s="90"/>
      <c r="Z2233" s="90"/>
      <c r="AA2233" s="90"/>
      <c r="AB2233" s="90"/>
    </row>
    <row r="2234" ht="12.75" customHeight="1">
      <c r="A2234" s="90"/>
      <c r="B2234" s="90"/>
      <c r="C2234" s="90"/>
      <c r="D2234" s="126">
        <v>2.0</v>
      </c>
      <c r="E2234" s="127">
        <v>228.17</v>
      </c>
      <c r="F2234" s="123"/>
      <c r="G2234" s="129">
        <v>76.17</v>
      </c>
      <c r="H2234" s="130">
        <f t="shared" si="2"/>
        <v>0.333830039</v>
      </c>
      <c r="I2234" s="131">
        <v>44782.0</v>
      </c>
      <c r="J2234" s="132">
        <v>44818.0</v>
      </c>
      <c r="K2234" s="123"/>
      <c r="L2234" s="90"/>
      <c r="M2234" s="133">
        <f t="shared" si="3"/>
        <v>114.085</v>
      </c>
      <c r="N2234" s="99"/>
      <c r="O2234" s="133">
        <f t="shared" si="5"/>
        <v>0</v>
      </c>
      <c r="P2234" s="137"/>
      <c r="Q2234" s="90"/>
      <c r="R2234" s="99" t="str">
        <f t="shared" si="8"/>
        <v>#REF!</v>
      </c>
      <c r="S2234" s="99" t="str">
        <f t="shared" si="11"/>
        <v>#REF!</v>
      </c>
      <c r="T2234" s="99" t="str">
        <f t="shared" si="12"/>
        <v>#REF!</v>
      </c>
      <c r="U2234" s="99" t="str">
        <f t="shared" si="10"/>
        <v>#REF!</v>
      </c>
      <c r="V2234" s="138" t="str">
        <f t="shared" si="9"/>
        <v>#REF!</v>
      </c>
      <c r="W2234" s="135" t="str">
        <f t="shared" si="6"/>
        <v>#REF!</v>
      </c>
      <c r="X2234" s="90"/>
      <c r="Y2234" s="90"/>
      <c r="Z2234" s="90"/>
      <c r="AA2234" s="90"/>
      <c r="AB2234" s="90"/>
    </row>
    <row r="2235" ht="12.75" customHeight="1">
      <c r="A2235" s="90"/>
      <c r="B2235" s="90"/>
      <c r="C2235" s="90"/>
      <c r="D2235" s="126">
        <v>3.0</v>
      </c>
      <c r="E2235" s="127">
        <v>1251.74</v>
      </c>
      <c r="F2235" s="123"/>
      <c r="G2235" s="129">
        <v>417.26</v>
      </c>
      <c r="H2235" s="130">
        <f t="shared" si="2"/>
        <v>0.3333439852</v>
      </c>
      <c r="I2235" s="131">
        <v>44783.0</v>
      </c>
      <c r="J2235" s="132">
        <v>44819.0</v>
      </c>
      <c r="K2235" s="123"/>
      <c r="L2235" s="90"/>
      <c r="M2235" s="133">
        <f t="shared" si="3"/>
        <v>417.2466667</v>
      </c>
      <c r="N2235" s="99"/>
      <c r="O2235" s="133">
        <f t="shared" si="5"/>
        <v>0</v>
      </c>
      <c r="P2235" s="137"/>
      <c r="Q2235" s="90"/>
      <c r="R2235" s="99" t="str">
        <f t="shared" si="8"/>
        <v>#REF!</v>
      </c>
      <c r="S2235" s="99" t="str">
        <f t="shared" si="11"/>
        <v>#REF!</v>
      </c>
      <c r="T2235" s="99" t="str">
        <f t="shared" si="12"/>
        <v>#REF!</v>
      </c>
      <c r="U2235" s="99" t="str">
        <f t="shared" si="10"/>
        <v>#REF!</v>
      </c>
      <c r="V2235" s="138" t="str">
        <f t="shared" si="9"/>
        <v>#REF!</v>
      </c>
      <c r="W2235" s="135" t="str">
        <f t="shared" si="6"/>
        <v>#REF!</v>
      </c>
      <c r="X2235" s="90"/>
      <c r="Y2235" s="90"/>
      <c r="Z2235" s="90"/>
      <c r="AA2235" s="90"/>
      <c r="AB2235" s="90"/>
    </row>
    <row r="2236" ht="12.75" customHeight="1">
      <c r="A2236" s="90"/>
      <c r="B2236" s="90"/>
      <c r="C2236" s="90"/>
      <c r="D2236" s="126">
        <v>4.0</v>
      </c>
      <c r="E2236" s="127">
        <v>115.05</v>
      </c>
      <c r="F2236" s="123"/>
      <c r="G2236" s="129">
        <v>38.33</v>
      </c>
      <c r="H2236" s="130">
        <f t="shared" si="2"/>
        <v>0.3331594959</v>
      </c>
      <c r="I2236" s="131">
        <v>44784.0</v>
      </c>
      <c r="J2236" s="132">
        <v>44820.0</v>
      </c>
      <c r="K2236" s="123"/>
      <c r="L2236" s="90"/>
      <c r="M2236" s="133">
        <f t="shared" si="3"/>
        <v>28.7625</v>
      </c>
      <c r="N2236" s="99"/>
      <c r="O2236" s="133">
        <f t="shared" si="5"/>
        <v>0</v>
      </c>
      <c r="P2236" s="137"/>
      <c r="Q2236" s="90"/>
      <c r="R2236" s="99" t="str">
        <f t="shared" si="8"/>
        <v>#REF!</v>
      </c>
      <c r="S2236" s="99" t="str">
        <f t="shared" si="11"/>
        <v>#REF!</v>
      </c>
      <c r="T2236" s="99" t="str">
        <f t="shared" si="12"/>
        <v>#REF!</v>
      </c>
      <c r="U2236" s="99" t="str">
        <f t="shared" si="10"/>
        <v>#REF!</v>
      </c>
      <c r="V2236" s="138" t="str">
        <f t="shared" si="9"/>
        <v>#REF!</v>
      </c>
      <c r="W2236" s="135" t="str">
        <f t="shared" si="6"/>
        <v>#REF!</v>
      </c>
      <c r="X2236" s="90"/>
      <c r="Y2236" s="90"/>
      <c r="Z2236" s="90"/>
      <c r="AA2236" s="90"/>
      <c r="AB2236" s="90"/>
    </row>
    <row r="2237" ht="12.75" customHeight="1">
      <c r="A2237" s="90"/>
      <c r="B2237" s="90"/>
      <c r="C2237" s="90"/>
      <c r="D2237" s="126">
        <v>5.0</v>
      </c>
      <c r="E2237" s="127">
        <v>140.4</v>
      </c>
      <c r="F2237" s="123"/>
      <c r="G2237" s="129">
        <v>46.62</v>
      </c>
      <c r="H2237" s="130">
        <f t="shared" si="2"/>
        <v>0.3320512821</v>
      </c>
      <c r="I2237" s="131">
        <v>44785.0</v>
      </c>
      <c r="J2237" s="132">
        <v>44821.0</v>
      </c>
      <c r="K2237" s="123"/>
      <c r="L2237" s="90"/>
      <c r="M2237" s="133">
        <f t="shared" si="3"/>
        <v>28.08</v>
      </c>
      <c r="N2237" s="99"/>
      <c r="O2237" s="133">
        <f t="shared" si="5"/>
        <v>0</v>
      </c>
      <c r="P2237" s="137"/>
      <c r="Q2237" s="90"/>
      <c r="R2237" s="99" t="str">
        <f t="shared" si="8"/>
        <v>#REF!</v>
      </c>
      <c r="S2237" s="99" t="str">
        <f t="shared" si="11"/>
        <v>#REF!</v>
      </c>
      <c r="T2237" s="99" t="str">
        <f t="shared" si="12"/>
        <v>#REF!</v>
      </c>
      <c r="U2237" s="99" t="str">
        <f t="shared" si="10"/>
        <v>#REF!</v>
      </c>
      <c r="V2237" s="138" t="str">
        <f t="shared" si="9"/>
        <v>#REF!</v>
      </c>
      <c r="W2237" s="135" t="str">
        <f t="shared" si="6"/>
        <v>#REF!</v>
      </c>
      <c r="X2237" s="90"/>
      <c r="Y2237" s="90"/>
      <c r="Z2237" s="90"/>
      <c r="AA2237" s="90"/>
      <c r="AB2237" s="90"/>
    </row>
    <row r="2238" ht="12.75" customHeight="1">
      <c r="A2238" s="90"/>
      <c r="B2238" s="90"/>
      <c r="C2238" s="90"/>
      <c r="D2238" s="126">
        <v>6.0</v>
      </c>
      <c r="E2238" s="127">
        <v>404.18</v>
      </c>
      <c r="F2238" s="123"/>
      <c r="G2238" s="129">
        <v>134.18</v>
      </c>
      <c r="H2238" s="130">
        <f t="shared" si="2"/>
        <v>0.3319808006</v>
      </c>
      <c r="I2238" s="131">
        <v>44786.0</v>
      </c>
      <c r="J2238" s="132">
        <v>44822.0</v>
      </c>
      <c r="K2238" s="123"/>
      <c r="L2238" s="90"/>
      <c r="M2238" s="133">
        <f t="shared" si="3"/>
        <v>67.36333333</v>
      </c>
      <c r="N2238" s="99"/>
      <c r="O2238" s="133">
        <f t="shared" si="5"/>
        <v>0</v>
      </c>
      <c r="P2238" s="137"/>
      <c r="Q2238" s="90"/>
      <c r="R2238" s="99" t="str">
        <f t="shared" si="8"/>
        <v>#REF!</v>
      </c>
      <c r="S2238" s="99" t="str">
        <f t="shared" si="11"/>
        <v>#REF!</v>
      </c>
      <c r="T2238" s="99" t="str">
        <f t="shared" si="12"/>
        <v>#REF!</v>
      </c>
      <c r="U2238" s="99" t="str">
        <f t="shared" si="10"/>
        <v>#REF!</v>
      </c>
      <c r="V2238" s="138" t="str">
        <f t="shared" si="9"/>
        <v>#REF!</v>
      </c>
      <c r="W2238" s="135" t="str">
        <f t="shared" si="6"/>
        <v>#REF!</v>
      </c>
      <c r="X2238" s="90"/>
      <c r="Y2238" s="90"/>
      <c r="Z2238" s="90"/>
      <c r="AA2238" s="90"/>
      <c r="AB2238" s="90"/>
    </row>
    <row r="2239" ht="12.75" customHeight="1">
      <c r="A2239" s="90"/>
      <c r="B2239" s="90"/>
      <c r="C2239" s="90"/>
      <c r="D2239" s="126">
        <v>1.0</v>
      </c>
      <c r="E2239" s="127">
        <v>30.95</v>
      </c>
      <c r="F2239" s="123"/>
      <c r="G2239" s="129">
        <v>10.25</v>
      </c>
      <c r="H2239" s="130">
        <f t="shared" si="2"/>
        <v>0.3311793215</v>
      </c>
      <c r="I2239" s="131">
        <v>44787.0</v>
      </c>
      <c r="J2239" s="132">
        <v>44823.0</v>
      </c>
      <c r="K2239" s="123"/>
      <c r="L2239" s="90"/>
      <c r="M2239" s="133">
        <f t="shared" si="3"/>
        <v>30.95</v>
      </c>
      <c r="N2239" s="99"/>
      <c r="O2239" s="133">
        <f t="shared" si="5"/>
        <v>0</v>
      </c>
      <c r="P2239" s="137"/>
      <c r="Q2239" s="90"/>
      <c r="R2239" s="99" t="str">
        <f t="shared" si="8"/>
        <v>#REF!</v>
      </c>
      <c r="S2239" s="99" t="str">
        <f t="shared" si="11"/>
        <v>#REF!</v>
      </c>
      <c r="T2239" s="99" t="str">
        <f t="shared" si="12"/>
        <v>#REF!</v>
      </c>
      <c r="U2239" s="99" t="str">
        <f t="shared" si="10"/>
        <v>#REF!</v>
      </c>
      <c r="V2239" s="138" t="str">
        <f t="shared" si="9"/>
        <v>#REF!</v>
      </c>
      <c r="W2239" s="135" t="str">
        <f t="shared" si="6"/>
        <v>#REF!</v>
      </c>
      <c r="X2239" s="90"/>
      <c r="Y2239" s="90"/>
      <c r="Z2239" s="90"/>
      <c r="AA2239" s="90"/>
      <c r="AB2239" s="90"/>
    </row>
    <row r="2240" ht="12.75" customHeight="1">
      <c r="A2240" s="90"/>
      <c r="B2240" s="90"/>
      <c r="C2240" s="90"/>
      <c r="D2240" s="126">
        <v>2.0</v>
      </c>
      <c r="E2240" s="127">
        <v>520.87</v>
      </c>
      <c r="F2240" s="123"/>
      <c r="G2240" s="129">
        <v>172.35</v>
      </c>
      <c r="H2240" s="130">
        <f t="shared" si="2"/>
        <v>0.3308887054</v>
      </c>
      <c r="I2240" s="131">
        <v>44788.0</v>
      </c>
      <c r="J2240" s="132">
        <v>44824.0</v>
      </c>
      <c r="K2240" s="123"/>
      <c r="L2240" s="90"/>
      <c r="M2240" s="133">
        <f t="shared" si="3"/>
        <v>260.435</v>
      </c>
      <c r="N2240" s="99"/>
      <c r="O2240" s="133">
        <f t="shared" si="5"/>
        <v>0</v>
      </c>
      <c r="P2240" s="137"/>
      <c r="Q2240" s="90"/>
      <c r="R2240" s="99" t="str">
        <f t="shared" si="8"/>
        <v>#REF!</v>
      </c>
      <c r="S2240" s="99" t="str">
        <f t="shared" si="11"/>
        <v>#REF!</v>
      </c>
      <c r="T2240" s="99" t="str">
        <f t="shared" si="12"/>
        <v>#REF!</v>
      </c>
      <c r="U2240" s="99" t="str">
        <f t="shared" si="10"/>
        <v>#REF!</v>
      </c>
      <c r="V2240" s="138" t="str">
        <f t="shared" si="9"/>
        <v>#REF!</v>
      </c>
      <c r="W2240" s="135" t="str">
        <f t="shared" si="6"/>
        <v>#REF!</v>
      </c>
      <c r="X2240" s="90"/>
      <c r="Y2240" s="90"/>
      <c r="Z2240" s="90"/>
      <c r="AA2240" s="90"/>
      <c r="AB2240" s="90"/>
    </row>
    <row r="2241" ht="12.75" customHeight="1">
      <c r="A2241" s="90"/>
      <c r="B2241" s="90"/>
      <c r="C2241" s="90"/>
      <c r="D2241" s="126">
        <v>3.0</v>
      </c>
      <c r="E2241" s="127">
        <v>127.4</v>
      </c>
      <c r="F2241" s="123"/>
      <c r="G2241" s="129">
        <v>42.15</v>
      </c>
      <c r="H2241" s="130">
        <f t="shared" si="2"/>
        <v>0.3308477237</v>
      </c>
      <c r="I2241" s="131">
        <v>44789.0</v>
      </c>
      <c r="J2241" s="132">
        <v>44825.0</v>
      </c>
      <c r="K2241" s="123"/>
      <c r="L2241" s="90"/>
      <c r="M2241" s="133">
        <f t="shared" si="3"/>
        <v>42.46666667</v>
      </c>
      <c r="N2241" s="99"/>
      <c r="O2241" s="133">
        <f t="shared" si="5"/>
        <v>0</v>
      </c>
      <c r="P2241" s="137"/>
      <c r="Q2241" s="90"/>
      <c r="R2241" s="99" t="str">
        <f t="shared" si="8"/>
        <v>#REF!</v>
      </c>
      <c r="S2241" s="99" t="str">
        <f t="shared" si="11"/>
        <v>#REF!</v>
      </c>
      <c r="T2241" s="99" t="str">
        <f t="shared" si="12"/>
        <v>#REF!</v>
      </c>
      <c r="U2241" s="99" t="str">
        <f t="shared" si="10"/>
        <v>#REF!</v>
      </c>
      <c r="V2241" s="138" t="str">
        <f t="shared" si="9"/>
        <v>#REF!</v>
      </c>
      <c r="W2241" s="135" t="str">
        <f t="shared" si="6"/>
        <v>#REF!</v>
      </c>
      <c r="X2241" s="90"/>
      <c r="Y2241" s="90"/>
      <c r="Z2241" s="90"/>
      <c r="AA2241" s="90"/>
      <c r="AB2241" s="90"/>
    </row>
    <row r="2242" ht="12.75" customHeight="1">
      <c r="A2242" s="90"/>
      <c r="B2242" s="90"/>
      <c r="C2242" s="90"/>
      <c r="D2242" s="126">
        <v>4.0</v>
      </c>
      <c r="E2242" s="127">
        <v>232.17</v>
      </c>
      <c r="F2242" s="123"/>
      <c r="G2242" s="129">
        <v>76.17</v>
      </c>
      <c r="H2242" s="130">
        <f t="shared" si="2"/>
        <v>0.3280785631</v>
      </c>
      <c r="I2242" s="131">
        <v>44790.0</v>
      </c>
      <c r="J2242" s="132">
        <v>44826.0</v>
      </c>
      <c r="K2242" s="123"/>
      <c r="L2242" s="90"/>
      <c r="M2242" s="133">
        <f t="shared" si="3"/>
        <v>58.0425</v>
      </c>
      <c r="N2242" s="99"/>
      <c r="O2242" s="133">
        <f t="shared" si="5"/>
        <v>0</v>
      </c>
      <c r="P2242" s="137"/>
      <c r="Q2242" s="90"/>
      <c r="R2242" s="99" t="str">
        <f t="shared" si="8"/>
        <v>#REF!</v>
      </c>
      <c r="S2242" s="99" t="str">
        <f t="shared" si="11"/>
        <v>#REF!</v>
      </c>
      <c r="T2242" s="99" t="str">
        <f t="shared" si="12"/>
        <v>#REF!</v>
      </c>
      <c r="U2242" s="99" t="str">
        <f t="shared" si="10"/>
        <v>#REF!</v>
      </c>
      <c r="V2242" s="138" t="str">
        <f t="shared" si="9"/>
        <v>#REF!</v>
      </c>
      <c r="W2242" s="135" t="str">
        <f t="shared" si="6"/>
        <v>#REF!</v>
      </c>
      <c r="X2242" s="90"/>
      <c r="Y2242" s="90"/>
      <c r="Z2242" s="90"/>
      <c r="AA2242" s="90"/>
      <c r="AB2242" s="90"/>
    </row>
    <row r="2243" ht="12.75" customHeight="1">
      <c r="A2243" s="90"/>
      <c r="B2243" s="90"/>
      <c r="C2243" s="90"/>
      <c r="D2243" s="126">
        <v>5.0</v>
      </c>
      <c r="E2243" s="127">
        <v>480.29</v>
      </c>
      <c r="F2243" s="123"/>
      <c r="G2243" s="129">
        <v>157.49</v>
      </c>
      <c r="H2243" s="130">
        <f t="shared" si="2"/>
        <v>0.3279060568</v>
      </c>
      <c r="I2243" s="131">
        <v>44791.0</v>
      </c>
      <c r="J2243" s="132">
        <v>44827.0</v>
      </c>
      <c r="K2243" s="123"/>
      <c r="L2243" s="90"/>
      <c r="M2243" s="133">
        <f t="shared" si="3"/>
        <v>96.058</v>
      </c>
      <c r="N2243" s="99"/>
      <c r="O2243" s="133">
        <f t="shared" si="5"/>
        <v>0</v>
      </c>
      <c r="P2243" s="137"/>
      <c r="Q2243" s="90"/>
      <c r="R2243" s="99" t="str">
        <f t="shared" si="8"/>
        <v>#REF!</v>
      </c>
      <c r="S2243" s="99" t="str">
        <f t="shared" si="11"/>
        <v>#REF!</v>
      </c>
      <c r="T2243" s="99" t="str">
        <f t="shared" si="12"/>
        <v>#REF!</v>
      </c>
      <c r="U2243" s="99" t="str">
        <f t="shared" si="10"/>
        <v>#REF!</v>
      </c>
      <c r="V2243" s="138" t="str">
        <f t="shared" si="9"/>
        <v>#REF!</v>
      </c>
      <c r="W2243" s="135" t="str">
        <f t="shared" si="6"/>
        <v>#REF!</v>
      </c>
      <c r="X2243" s="90"/>
      <c r="Y2243" s="90"/>
      <c r="Z2243" s="90"/>
      <c r="AA2243" s="90"/>
      <c r="AB2243" s="90"/>
    </row>
    <row r="2244" ht="12.75" customHeight="1">
      <c r="A2244" s="90"/>
      <c r="B2244" s="90"/>
      <c r="C2244" s="90"/>
      <c r="D2244" s="126">
        <v>6.0</v>
      </c>
      <c r="E2244" s="127">
        <v>76.05</v>
      </c>
      <c r="F2244" s="123"/>
      <c r="G2244" s="129">
        <v>24.9</v>
      </c>
      <c r="H2244" s="130">
        <f t="shared" si="2"/>
        <v>0.3274161736</v>
      </c>
      <c r="I2244" s="131">
        <v>44792.0</v>
      </c>
      <c r="J2244" s="132">
        <v>44828.0</v>
      </c>
      <c r="K2244" s="123"/>
      <c r="L2244" s="90"/>
      <c r="M2244" s="133">
        <f t="shared" si="3"/>
        <v>12.675</v>
      </c>
      <c r="N2244" s="99"/>
      <c r="O2244" s="133">
        <f t="shared" si="5"/>
        <v>0</v>
      </c>
      <c r="P2244" s="137"/>
      <c r="Q2244" s="90"/>
      <c r="R2244" s="99" t="str">
        <f t="shared" si="8"/>
        <v>#REF!</v>
      </c>
      <c r="S2244" s="99" t="str">
        <f t="shared" si="11"/>
        <v>#REF!</v>
      </c>
      <c r="T2244" s="99" t="str">
        <f t="shared" si="12"/>
        <v>#REF!</v>
      </c>
      <c r="U2244" s="99" t="str">
        <f t="shared" si="10"/>
        <v>#REF!</v>
      </c>
      <c r="V2244" s="138" t="str">
        <f t="shared" si="9"/>
        <v>#REF!</v>
      </c>
      <c r="W2244" s="135" t="str">
        <f t="shared" si="6"/>
        <v>#REF!</v>
      </c>
      <c r="X2244" s="90"/>
      <c r="Y2244" s="90"/>
      <c r="Z2244" s="90"/>
      <c r="AA2244" s="90"/>
      <c r="AB2244" s="90"/>
    </row>
    <row r="2245" ht="12.75" customHeight="1">
      <c r="A2245" s="90"/>
      <c r="B2245" s="90"/>
      <c r="C2245" s="90"/>
      <c r="D2245" s="126">
        <v>1.0</v>
      </c>
      <c r="E2245" s="127">
        <v>50.43</v>
      </c>
      <c r="F2245" s="123"/>
      <c r="G2245" s="129">
        <v>16.43</v>
      </c>
      <c r="H2245" s="130">
        <f t="shared" si="2"/>
        <v>0.325798136</v>
      </c>
      <c r="I2245" s="131">
        <v>44793.0</v>
      </c>
      <c r="J2245" s="132">
        <v>44829.0</v>
      </c>
      <c r="K2245" s="123"/>
      <c r="L2245" s="90"/>
      <c r="M2245" s="133">
        <f t="shared" si="3"/>
        <v>50.43</v>
      </c>
      <c r="N2245" s="99"/>
      <c r="O2245" s="133">
        <f t="shared" si="5"/>
        <v>0</v>
      </c>
      <c r="P2245" s="137"/>
      <c r="Q2245" s="90"/>
      <c r="R2245" s="99" t="str">
        <f t="shared" si="8"/>
        <v>#REF!</v>
      </c>
      <c r="S2245" s="99" t="str">
        <f t="shared" si="11"/>
        <v>#REF!</v>
      </c>
      <c r="T2245" s="99" t="str">
        <f t="shared" si="12"/>
        <v>#REF!</v>
      </c>
      <c r="U2245" s="99" t="str">
        <f t="shared" si="10"/>
        <v>#REF!</v>
      </c>
      <c r="V2245" s="138" t="str">
        <f t="shared" si="9"/>
        <v>#REF!</v>
      </c>
      <c r="W2245" s="135" t="str">
        <f t="shared" si="6"/>
        <v>#REF!</v>
      </c>
      <c r="X2245" s="90"/>
      <c r="Y2245" s="90"/>
      <c r="Z2245" s="90"/>
      <c r="AA2245" s="90"/>
      <c r="AB2245" s="90"/>
    </row>
    <row r="2246" ht="12.75" customHeight="1">
      <c r="A2246" s="90"/>
      <c r="B2246" s="90"/>
      <c r="C2246" s="90"/>
      <c r="D2246" s="126">
        <v>2.0</v>
      </c>
      <c r="E2246" s="127">
        <v>389.91</v>
      </c>
      <c r="F2246" s="123"/>
      <c r="G2246" s="129">
        <v>126.92</v>
      </c>
      <c r="H2246" s="130">
        <f t="shared" si="2"/>
        <v>0.3255110154</v>
      </c>
      <c r="I2246" s="131">
        <v>44794.0</v>
      </c>
      <c r="J2246" s="132">
        <v>44830.0</v>
      </c>
      <c r="K2246" s="123"/>
      <c r="L2246" s="90"/>
      <c r="M2246" s="133">
        <f t="shared" si="3"/>
        <v>194.955</v>
      </c>
      <c r="N2246" s="99"/>
      <c r="O2246" s="133">
        <f t="shared" si="5"/>
        <v>0</v>
      </c>
      <c r="P2246" s="137"/>
      <c r="Q2246" s="90"/>
      <c r="R2246" s="99" t="str">
        <f t="shared" si="8"/>
        <v>#REF!</v>
      </c>
      <c r="S2246" s="99" t="str">
        <f t="shared" si="11"/>
        <v>#REF!</v>
      </c>
      <c r="T2246" s="99" t="str">
        <f t="shared" si="12"/>
        <v>#REF!</v>
      </c>
      <c r="U2246" s="99" t="str">
        <f t="shared" si="10"/>
        <v>#REF!</v>
      </c>
      <c r="V2246" s="138" t="str">
        <f t="shared" si="9"/>
        <v>#REF!</v>
      </c>
      <c r="W2246" s="135" t="str">
        <f t="shared" si="6"/>
        <v>#REF!</v>
      </c>
      <c r="X2246" s="90"/>
      <c r="Y2246" s="90"/>
      <c r="Z2246" s="90"/>
      <c r="AA2246" s="90"/>
      <c r="AB2246" s="90"/>
    </row>
    <row r="2247" ht="12.75" customHeight="1">
      <c r="A2247" s="90"/>
      <c r="B2247" s="90"/>
      <c r="C2247" s="90"/>
      <c r="D2247" s="126">
        <v>3.0</v>
      </c>
      <c r="E2247" s="127">
        <v>7286.09</v>
      </c>
      <c r="F2247" s="123"/>
      <c r="G2247" s="129">
        <v>2366.09</v>
      </c>
      <c r="H2247" s="130">
        <f t="shared" si="2"/>
        <v>0.3247407045</v>
      </c>
      <c r="I2247" s="131">
        <v>44795.0</v>
      </c>
      <c r="J2247" s="132">
        <v>44831.0</v>
      </c>
      <c r="K2247" s="123"/>
      <c r="L2247" s="90"/>
      <c r="M2247" s="133">
        <f t="shared" si="3"/>
        <v>2428.696667</v>
      </c>
      <c r="N2247" s="99"/>
      <c r="O2247" s="133">
        <f t="shared" si="5"/>
        <v>0</v>
      </c>
      <c r="P2247" s="137"/>
      <c r="Q2247" s="90"/>
      <c r="R2247" s="99" t="str">
        <f t="shared" si="8"/>
        <v>#REF!</v>
      </c>
      <c r="S2247" s="99" t="str">
        <f t="shared" si="11"/>
        <v>#REF!</v>
      </c>
      <c r="T2247" s="99" t="str">
        <f t="shared" si="12"/>
        <v>#REF!</v>
      </c>
      <c r="U2247" s="99" t="str">
        <f t="shared" si="10"/>
        <v>#REF!</v>
      </c>
      <c r="V2247" s="138" t="str">
        <f t="shared" si="9"/>
        <v>#REF!</v>
      </c>
      <c r="W2247" s="135" t="str">
        <f t="shared" si="6"/>
        <v>#REF!</v>
      </c>
      <c r="X2247" s="90"/>
      <c r="Y2247" s="90"/>
      <c r="Z2247" s="90"/>
      <c r="AA2247" s="90"/>
      <c r="AB2247" s="90"/>
    </row>
    <row r="2248" ht="12.75" customHeight="1">
      <c r="A2248" s="90"/>
      <c r="B2248" s="90"/>
      <c r="C2248" s="90"/>
      <c r="D2248" s="126">
        <v>4.0</v>
      </c>
      <c r="E2248" s="127">
        <v>2354.35</v>
      </c>
      <c r="F2248" s="123"/>
      <c r="G2248" s="129">
        <v>763.32</v>
      </c>
      <c r="H2248" s="130">
        <f t="shared" si="2"/>
        <v>0.3242168751</v>
      </c>
      <c r="I2248" s="131">
        <v>44796.0</v>
      </c>
      <c r="J2248" s="132">
        <v>44832.0</v>
      </c>
      <c r="K2248" s="123"/>
      <c r="L2248" s="90"/>
      <c r="M2248" s="133">
        <f t="shared" si="3"/>
        <v>588.5875</v>
      </c>
      <c r="N2248" s="99"/>
      <c r="O2248" s="133">
        <f t="shared" si="5"/>
        <v>0</v>
      </c>
      <c r="P2248" s="137"/>
      <c r="Q2248" s="90"/>
      <c r="R2248" s="99" t="str">
        <f t="shared" si="8"/>
        <v>#REF!</v>
      </c>
      <c r="S2248" s="99" t="str">
        <f t="shared" si="11"/>
        <v>#REF!</v>
      </c>
      <c r="T2248" s="99" t="str">
        <f t="shared" si="12"/>
        <v>#REF!</v>
      </c>
      <c r="U2248" s="99" t="str">
        <f t="shared" si="10"/>
        <v>#REF!</v>
      </c>
      <c r="V2248" s="138" t="str">
        <f t="shared" si="9"/>
        <v>#REF!</v>
      </c>
      <c r="W2248" s="135" t="str">
        <f t="shared" si="6"/>
        <v>#REF!</v>
      </c>
      <c r="X2248" s="90"/>
      <c r="Y2248" s="90"/>
      <c r="Z2248" s="90"/>
      <c r="AA2248" s="90"/>
      <c r="AB2248" s="90"/>
    </row>
    <row r="2249" ht="12.75" customHeight="1">
      <c r="A2249" s="90"/>
      <c r="B2249" s="90"/>
      <c r="C2249" s="90"/>
      <c r="D2249" s="126">
        <v>5.0</v>
      </c>
      <c r="E2249" s="127">
        <v>63.05</v>
      </c>
      <c r="F2249" s="123"/>
      <c r="G2249" s="129">
        <v>20.43</v>
      </c>
      <c r="H2249" s="130">
        <f t="shared" si="2"/>
        <v>0.3240285488</v>
      </c>
      <c r="I2249" s="131">
        <v>44797.0</v>
      </c>
      <c r="J2249" s="132">
        <v>44833.0</v>
      </c>
      <c r="K2249" s="123"/>
      <c r="L2249" s="90"/>
      <c r="M2249" s="133">
        <f t="shared" si="3"/>
        <v>12.61</v>
      </c>
      <c r="N2249" s="99"/>
      <c r="O2249" s="133">
        <f t="shared" si="5"/>
        <v>0</v>
      </c>
      <c r="P2249" s="137"/>
      <c r="Q2249" s="90"/>
      <c r="R2249" s="99" t="str">
        <f t="shared" si="8"/>
        <v>#REF!</v>
      </c>
      <c r="S2249" s="99" t="str">
        <f t="shared" si="11"/>
        <v>#REF!</v>
      </c>
      <c r="T2249" s="99" t="str">
        <f t="shared" si="12"/>
        <v>#REF!</v>
      </c>
      <c r="U2249" s="99" t="str">
        <f t="shared" si="10"/>
        <v>#REF!</v>
      </c>
      <c r="V2249" s="138" t="str">
        <f t="shared" si="9"/>
        <v>#REF!</v>
      </c>
      <c r="W2249" s="135" t="str">
        <f t="shared" si="6"/>
        <v>#REF!</v>
      </c>
      <c r="X2249" s="90"/>
      <c r="Y2249" s="90"/>
      <c r="Z2249" s="90"/>
      <c r="AA2249" s="90"/>
      <c r="AB2249" s="90"/>
    </row>
    <row r="2250" ht="12.75" customHeight="1">
      <c r="A2250" s="90"/>
      <c r="B2250" s="90"/>
      <c r="C2250" s="90"/>
      <c r="D2250" s="126">
        <v>6.0</v>
      </c>
      <c r="E2250" s="127">
        <v>387.71</v>
      </c>
      <c r="F2250" s="123"/>
      <c r="G2250" s="129">
        <v>125.48</v>
      </c>
      <c r="H2250" s="130">
        <f t="shared" si="2"/>
        <v>0.3236439607</v>
      </c>
      <c r="I2250" s="131">
        <v>44798.0</v>
      </c>
      <c r="J2250" s="132">
        <v>44834.0</v>
      </c>
      <c r="K2250" s="123"/>
      <c r="L2250" s="90"/>
      <c r="M2250" s="133">
        <f t="shared" si="3"/>
        <v>64.61833333</v>
      </c>
      <c r="N2250" s="99"/>
      <c r="O2250" s="133">
        <f t="shared" si="5"/>
        <v>0</v>
      </c>
      <c r="P2250" s="137"/>
      <c r="Q2250" s="90"/>
      <c r="R2250" s="99" t="str">
        <f t="shared" si="8"/>
        <v>#REF!</v>
      </c>
      <c r="S2250" s="99" t="str">
        <f t="shared" si="11"/>
        <v>#REF!</v>
      </c>
      <c r="T2250" s="99" t="str">
        <f t="shared" si="12"/>
        <v>#REF!</v>
      </c>
      <c r="U2250" s="99" t="str">
        <f t="shared" si="10"/>
        <v>#REF!</v>
      </c>
      <c r="V2250" s="138" t="str">
        <f t="shared" si="9"/>
        <v>#REF!</v>
      </c>
      <c r="W2250" s="135" t="str">
        <f t="shared" si="6"/>
        <v>#REF!</v>
      </c>
      <c r="X2250" s="90"/>
      <c r="Y2250" s="90"/>
      <c r="Z2250" s="90"/>
      <c r="AA2250" s="90"/>
      <c r="AB2250" s="90"/>
    </row>
    <row r="2251" ht="12.75" customHeight="1">
      <c r="A2251" s="90"/>
      <c r="B2251" s="90"/>
      <c r="C2251" s="90"/>
      <c r="D2251" s="126">
        <v>1.0</v>
      </c>
      <c r="E2251" s="127">
        <v>43.51</v>
      </c>
      <c r="F2251" s="123"/>
      <c r="G2251" s="129">
        <v>14.04</v>
      </c>
      <c r="H2251" s="130">
        <f t="shared" si="2"/>
        <v>0.3226844404</v>
      </c>
      <c r="I2251" s="131">
        <v>44799.0</v>
      </c>
      <c r="J2251" s="132">
        <v>44835.0</v>
      </c>
      <c r="K2251" s="123"/>
      <c r="L2251" s="90"/>
      <c r="M2251" s="133">
        <f t="shared" si="3"/>
        <v>43.51</v>
      </c>
      <c r="N2251" s="99"/>
      <c r="O2251" s="133">
        <f t="shared" si="5"/>
        <v>0</v>
      </c>
      <c r="P2251" s="137"/>
      <c r="Q2251" s="90"/>
      <c r="R2251" s="99" t="str">
        <f t="shared" si="8"/>
        <v>#REF!</v>
      </c>
      <c r="S2251" s="99" t="str">
        <f t="shared" si="11"/>
        <v>#REF!</v>
      </c>
      <c r="T2251" s="99" t="str">
        <f t="shared" si="12"/>
        <v>#REF!</v>
      </c>
      <c r="U2251" s="99" t="str">
        <f t="shared" si="10"/>
        <v>#REF!</v>
      </c>
      <c r="V2251" s="138" t="str">
        <f t="shared" si="9"/>
        <v>#REF!</v>
      </c>
      <c r="W2251" s="135" t="str">
        <f t="shared" si="6"/>
        <v>#REF!</v>
      </c>
      <c r="X2251" s="90"/>
      <c r="Y2251" s="90"/>
      <c r="Z2251" s="90"/>
      <c r="AA2251" s="90"/>
      <c r="AB2251" s="90"/>
    </row>
    <row r="2252" ht="12.75" customHeight="1">
      <c r="A2252" s="90"/>
      <c r="B2252" s="90"/>
      <c r="C2252" s="90"/>
      <c r="D2252" s="126">
        <v>2.0</v>
      </c>
      <c r="E2252" s="127">
        <v>26.43</v>
      </c>
      <c r="F2252" s="123"/>
      <c r="G2252" s="129">
        <v>8.43</v>
      </c>
      <c r="H2252" s="130">
        <f t="shared" si="2"/>
        <v>0.3189557321</v>
      </c>
      <c r="I2252" s="131">
        <v>44800.0</v>
      </c>
      <c r="J2252" s="132">
        <v>44836.0</v>
      </c>
      <c r="K2252" s="123"/>
      <c r="L2252" s="90"/>
      <c r="M2252" s="133">
        <f t="shared" si="3"/>
        <v>13.215</v>
      </c>
      <c r="N2252" s="99"/>
      <c r="O2252" s="133">
        <f t="shared" si="5"/>
        <v>0</v>
      </c>
      <c r="P2252" s="137"/>
      <c r="Q2252" s="90"/>
      <c r="R2252" s="99" t="str">
        <f t="shared" si="8"/>
        <v>#REF!</v>
      </c>
      <c r="S2252" s="99" t="str">
        <f t="shared" si="11"/>
        <v>#REF!</v>
      </c>
      <c r="T2252" s="99" t="str">
        <f t="shared" si="12"/>
        <v>#REF!</v>
      </c>
      <c r="U2252" s="99" t="str">
        <f t="shared" si="10"/>
        <v>#REF!</v>
      </c>
      <c r="V2252" s="138" t="str">
        <f t="shared" si="9"/>
        <v>#REF!</v>
      </c>
      <c r="W2252" s="135" t="str">
        <f t="shared" si="6"/>
        <v>#REF!</v>
      </c>
      <c r="X2252" s="90"/>
      <c r="Y2252" s="90"/>
      <c r="Z2252" s="90"/>
      <c r="AA2252" s="90"/>
      <c r="AB2252" s="90"/>
    </row>
    <row r="2253" ht="12.75" customHeight="1">
      <c r="A2253" s="90"/>
      <c r="B2253" s="90"/>
      <c r="C2253" s="90"/>
      <c r="D2253" s="126">
        <v>3.0</v>
      </c>
      <c r="E2253" s="127">
        <v>76.49</v>
      </c>
      <c r="F2253" s="123"/>
      <c r="G2253" s="129">
        <v>24.34</v>
      </c>
      <c r="H2253" s="130">
        <f t="shared" si="2"/>
        <v>0.3182115309</v>
      </c>
      <c r="I2253" s="131">
        <v>44801.0</v>
      </c>
      <c r="J2253" s="132">
        <v>44837.0</v>
      </c>
      <c r="K2253" s="123"/>
      <c r="L2253" s="90"/>
      <c r="M2253" s="133">
        <f t="shared" si="3"/>
        <v>25.49666667</v>
      </c>
      <c r="N2253" s="99"/>
      <c r="O2253" s="133">
        <f t="shared" si="5"/>
        <v>0</v>
      </c>
      <c r="P2253" s="137"/>
      <c r="Q2253" s="90"/>
      <c r="R2253" s="99" t="str">
        <f t="shared" si="8"/>
        <v>#REF!</v>
      </c>
      <c r="S2253" s="99" t="str">
        <f t="shared" si="11"/>
        <v>#REF!</v>
      </c>
      <c r="T2253" s="99" t="str">
        <f t="shared" si="12"/>
        <v>#REF!</v>
      </c>
      <c r="U2253" s="99" t="str">
        <f t="shared" si="10"/>
        <v>#REF!</v>
      </c>
      <c r="V2253" s="138" t="str">
        <f t="shared" si="9"/>
        <v>#REF!</v>
      </c>
      <c r="W2253" s="135" t="str">
        <f t="shared" si="6"/>
        <v>#REF!</v>
      </c>
      <c r="X2253" s="90"/>
      <c r="Y2253" s="90"/>
      <c r="Z2253" s="90"/>
      <c r="AA2253" s="90"/>
      <c r="AB2253" s="90"/>
    </row>
    <row r="2254" ht="12.75" customHeight="1">
      <c r="A2254" s="90"/>
      <c r="B2254" s="90"/>
      <c r="C2254" s="90"/>
      <c r="D2254" s="126">
        <v>4.0</v>
      </c>
      <c r="E2254" s="127">
        <v>169.97</v>
      </c>
      <c r="F2254" s="123"/>
      <c r="G2254" s="129">
        <v>53.97</v>
      </c>
      <c r="H2254" s="130">
        <f t="shared" si="2"/>
        <v>0.3175266223</v>
      </c>
      <c r="I2254" s="131">
        <v>44802.0</v>
      </c>
      <c r="J2254" s="132">
        <v>44838.0</v>
      </c>
      <c r="K2254" s="123"/>
      <c r="L2254" s="90"/>
      <c r="M2254" s="133">
        <f t="shared" si="3"/>
        <v>42.4925</v>
      </c>
      <c r="N2254" s="99"/>
      <c r="O2254" s="133">
        <f t="shared" si="5"/>
        <v>0</v>
      </c>
      <c r="P2254" s="137"/>
      <c r="Q2254" s="90"/>
      <c r="R2254" s="99" t="str">
        <f t="shared" si="8"/>
        <v>#REF!</v>
      </c>
      <c r="S2254" s="99" t="str">
        <f t="shared" si="11"/>
        <v>#REF!</v>
      </c>
      <c r="T2254" s="99" t="str">
        <f t="shared" si="12"/>
        <v>#REF!</v>
      </c>
      <c r="U2254" s="99" t="str">
        <f t="shared" si="10"/>
        <v>#REF!</v>
      </c>
      <c r="V2254" s="138" t="str">
        <f t="shared" si="9"/>
        <v>#REF!</v>
      </c>
      <c r="W2254" s="135" t="str">
        <f t="shared" si="6"/>
        <v>#REF!</v>
      </c>
      <c r="X2254" s="90"/>
      <c r="Y2254" s="90"/>
      <c r="Z2254" s="90"/>
      <c r="AA2254" s="90"/>
      <c r="AB2254" s="90"/>
    </row>
    <row r="2255" ht="12.75" customHeight="1">
      <c r="A2255" s="90"/>
      <c r="B2255" s="90"/>
      <c r="C2255" s="90"/>
      <c r="D2255" s="126">
        <v>5.0</v>
      </c>
      <c r="E2255" s="127">
        <v>18.29</v>
      </c>
      <c r="F2255" s="123"/>
      <c r="G2255" s="129">
        <v>5.79</v>
      </c>
      <c r="H2255" s="130">
        <f t="shared" si="2"/>
        <v>0.3165664297</v>
      </c>
      <c r="I2255" s="131">
        <v>44803.0</v>
      </c>
      <c r="J2255" s="132">
        <v>44839.0</v>
      </c>
      <c r="K2255" s="123"/>
      <c r="L2255" s="90"/>
      <c r="M2255" s="133">
        <f t="shared" si="3"/>
        <v>3.658</v>
      </c>
      <c r="N2255" s="99"/>
      <c r="O2255" s="133">
        <f t="shared" si="5"/>
        <v>0</v>
      </c>
      <c r="P2255" s="137"/>
      <c r="Q2255" s="90"/>
      <c r="R2255" s="99" t="str">
        <f t="shared" si="8"/>
        <v>#REF!</v>
      </c>
      <c r="S2255" s="99" t="str">
        <f t="shared" si="11"/>
        <v>#REF!</v>
      </c>
      <c r="T2255" s="99" t="str">
        <f t="shared" si="12"/>
        <v>#REF!</v>
      </c>
      <c r="U2255" s="99" t="str">
        <f t="shared" si="10"/>
        <v>#REF!</v>
      </c>
      <c r="V2255" s="138" t="str">
        <f t="shared" si="9"/>
        <v>#REF!</v>
      </c>
      <c r="W2255" s="135" t="str">
        <f t="shared" si="6"/>
        <v>#REF!</v>
      </c>
      <c r="X2255" s="90"/>
      <c r="Y2255" s="90"/>
      <c r="Z2255" s="90"/>
      <c r="AA2255" s="90"/>
      <c r="AB2255" s="90"/>
    </row>
    <row r="2256" ht="12.75" customHeight="1">
      <c r="A2256" s="90"/>
      <c r="B2256" s="90"/>
      <c r="C2256" s="90"/>
      <c r="D2256" s="126">
        <v>6.0</v>
      </c>
      <c r="E2256" s="127">
        <v>101.7</v>
      </c>
      <c r="F2256" s="123"/>
      <c r="G2256" s="129">
        <v>32.13</v>
      </c>
      <c r="H2256" s="130">
        <f t="shared" si="2"/>
        <v>0.3159292035</v>
      </c>
      <c r="I2256" s="131">
        <v>44804.0</v>
      </c>
      <c r="J2256" s="132">
        <v>44840.0</v>
      </c>
      <c r="K2256" s="123"/>
      <c r="L2256" s="90"/>
      <c r="M2256" s="133">
        <f t="shared" si="3"/>
        <v>16.95</v>
      </c>
      <c r="N2256" s="99"/>
      <c r="O2256" s="133">
        <f t="shared" si="5"/>
        <v>0</v>
      </c>
      <c r="P2256" s="137"/>
      <c r="Q2256" s="90"/>
      <c r="R2256" s="99" t="str">
        <f t="shared" si="8"/>
        <v>#REF!</v>
      </c>
      <c r="S2256" s="99" t="str">
        <f t="shared" si="11"/>
        <v>#REF!</v>
      </c>
      <c r="T2256" s="99" t="str">
        <f t="shared" si="12"/>
        <v>#REF!</v>
      </c>
      <c r="U2256" s="99" t="str">
        <f t="shared" si="10"/>
        <v>#REF!</v>
      </c>
      <c r="V2256" s="138" t="str">
        <f t="shared" si="9"/>
        <v>#REF!</v>
      </c>
      <c r="W2256" s="135" t="str">
        <f t="shared" si="6"/>
        <v>#REF!</v>
      </c>
      <c r="X2256" s="90"/>
      <c r="Y2256" s="90"/>
      <c r="Z2256" s="90"/>
      <c r="AA2256" s="90"/>
      <c r="AB2256" s="90"/>
    </row>
    <row r="2257" ht="12.75" customHeight="1">
      <c r="A2257" s="90"/>
      <c r="B2257" s="90"/>
      <c r="C2257" s="90"/>
      <c r="D2257" s="126">
        <v>1.0</v>
      </c>
      <c r="E2257" s="127">
        <v>630.57</v>
      </c>
      <c r="F2257" s="123"/>
      <c r="G2257" s="129">
        <v>198.75</v>
      </c>
      <c r="H2257" s="130">
        <f t="shared" si="2"/>
        <v>0.3151910177</v>
      </c>
      <c r="I2257" s="131">
        <v>44805.0</v>
      </c>
      <c r="J2257" s="132">
        <v>44841.0</v>
      </c>
      <c r="K2257" s="123"/>
      <c r="L2257" s="90"/>
      <c r="M2257" s="133">
        <f t="shared" si="3"/>
        <v>630.57</v>
      </c>
      <c r="N2257" s="99"/>
      <c r="O2257" s="133">
        <f t="shared" si="5"/>
        <v>0</v>
      </c>
      <c r="P2257" s="137"/>
      <c r="Q2257" s="90"/>
      <c r="R2257" s="99" t="str">
        <f t="shared" si="8"/>
        <v>#REF!</v>
      </c>
      <c r="S2257" s="99" t="str">
        <f t="shared" si="11"/>
        <v>#REF!</v>
      </c>
      <c r="T2257" s="99" t="str">
        <f t="shared" si="12"/>
        <v>#REF!</v>
      </c>
      <c r="U2257" s="99" t="str">
        <f t="shared" si="10"/>
        <v>#REF!</v>
      </c>
      <c r="V2257" s="138" t="str">
        <f t="shared" si="9"/>
        <v>#REF!</v>
      </c>
      <c r="W2257" s="135" t="str">
        <f t="shared" si="6"/>
        <v>#REF!</v>
      </c>
      <c r="X2257" s="90"/>
      <c r="Y2257" s="90"/>
      <c r="Z2257" s="90"/>
      <c r="AA2257" s="90"/>
      <c r="AB2257" s="90"/>
    </row>
    <row r="2258" ht="12.75" customHeight="1">
      <c r="A2258" s="90"/>
      <c r="B2258" s="90"/>
      <c r="C2258" s="90"/>
      <c r="D2258" s="126">
        <v>2.0</v>
      </c>
      <c r="E2258" s="127">
        <v>30.78</v>
      </c>
      <c r="F2258" s="123"/>
      <c r="G2258" s="129">
        <v>9.62</v>
      </c>
      <c r="H2258" s="130">
        <f t="shared" si="2"/>
        <v>0.3125406108</v>
      </c>
      <c r="I2258" s="131">
        <v>44806.0</v>
      </c>
      <c r="J2258" s="132">
        <v>44842.0</v>
      </c>
      <c r="K2258" s="123"/>
      <c r="L2258" s="90"/>
      <c r="M2258" s="133">
        <f t="shared" si="3"/>
        <v>15.39</v>
      </c>
      <c r="N2258" s="99"/>
      <c r="O2258" s="133">
        <f t="shared" si="5"/>
        <v>0</v>
      </c>
      <c r="P2258" s="137"/>
      <c r="Q2258" s="90"/>
      <c r="R2258" s="99" t="str">
        <f t="shared" si="8"/>
        <v>#REF!</v>
      </c>
      <c r="S2258" s="99" t="str">
        <f t="shared" si="11"/>
        <v>#REF!</v>
      </c>
      <c r="T2258" s="99" t="str">
        <f t="shared" si="12"/>
        <v>#REF!</v>
      </c>
      <c r="U2258" s="99" t="str">
        <f t="shared" si="10"/>
        <v>#REF!</v>
      </c>
      <c r="V2258" s="138" t="str">
        <f t="shared" si="9"/>
        <v>#REF!</v>
      </c>
      <c r="W2258" s="135" t="str">
        <f t="shared" si="6"/>
        <v>#REF!</v>
      </c>
      <c r="X2258" s="90"/>
      <c r="Y2258" s="90"/>
      <c r="Z2258" s="90"/>
      <c r="AA2258" s="90"/>
      <c r="AB2258" s="90"/>
    </row>
    <row r="2259" ht="12.75" customHeight="1">
      <c r="A2259" s="90"/>
      <c r="B2259" s="90"/>
      <c r="C2259" s="90"/>
      <c r="D2259" s="126">
        <v>3.0</v>
      </c>
      <c r="E2259" s="127">
        <v>23.13</v>
      </c>
      <c r="F2259" s="123"/>
      <c r="G2259" s="129">
        <v>7.23</v>
      </c>
      <c r="H2259" s="130">
        <f t="shared" si="2"/>
        <v>0.3125810636</v>
      </c>
      <c r="I2259" s="131">
        <v>44807.0</v>
      </c>
      <c r="J2259" s="132">
        <v>44843.0</v>
      </c>
      <c r="K2259" s="123"/>
      <c r="L2259" s="90"/>
      <c r="M2259" s="133">
        <f t="shared" si="3"/>
        <v>7.71</v>
      </c>
      <c r="N2259" s="99"/>
      <c r="O2259" s="133">
        <f t="shared" si="5"/>
        <v>0</v>
      </c>
      <c r="P2259" s="137"/>
      <c r="Q2259" s="90"/>
      <c r="R2259" s="99" t="str">
        <f t="shared" si="8"/>
        <v>#REF!</v>
      </c>
      <c r="S2259" s="99" t="str">
        <f t="shared" si="11"/>
        <v>#REF!</v>
      </c>
      <c r="T2259" s="99" t="str">
        <f t="shared" si="12"/>
        <v>#REF!</v>
      </c>
      <c r="U2259" s="99" t="str">
        <f t="shared" si="10"/>
        <v>#REF!</v>
      </c>
      <c r="V2259" s="138" t="str">
        <f t="shared" si="9"/>
        <v>#REF!</v>
      </c>
      <c r="W2259" s="135" t="str">
        <f t="shared" si="6"/>
        <v>#REF!</v>
      </c>
      <c r="X2259" s="90"/>
      <c r="Y2259" s="90"/>
      <c r="Z2259" s="90"/>
      <c r="AA2259" s="90"/>
      <c r="AB2259" s="90"/>
    </row>
    <row r="2260" ht="12.75" customHeight="1">
      <c r="A2260" s="90"/>
      <c r="B2260" s="90"/>
      <c r="C2260" s="90"/>
      <c r="D2260" s="126">
        <v>4.0</v>
      </c>
      <c r="E2260" s="127">
        <v>57.39</v>
      </c>
      <c r="F2260" s="123"/>
      <c r="G2260" s="129">
        <v>17.88</v>
      </c>
      <c r="H2260" s="130">
        <f t="shared" si="2"/>
        <v>0.3115525353</v>
      </c>
      <c r="I2260" s="131">
        <v>44808.0</v>
      </c>
      <c r="J2260" s="132">
        <v>44844.0</v>
      </c>
      <c r="K2260" s="123"/>
      <c r="L2260" s="90"/>
      <c r="M2260" s="133">
        <f t="shared" si="3"/>
        <v>14.3475</v>
      </c>
      <c r="N2260" s="99"/>
      <c r="O2260" s="133">
        <f t="shared" si="5"/>
        <v>0</v>
      </c>
      <c r="P2260" s="137"/>
      <c r="Q2260" s="90"/>
      <c r="R2260" s="99" t="str">
        <f t="shared" si="8"/>
        <v>#REF!</v>
      </c>
      <c r="S2260" s="99" t="str">
        <f t="shared" si="11"/>
        <v>#REF!</v>
      </c>
      <c r="T2260" s="99" t="str">
        <f t="shared" si="12"/>
        <v>#REF!</v>
      </c>
      <c r="U2260" s="99" t="str">
        <f t="shared" si="10"/>
        <v>#REF!</v>
      </c>
      <c r="V2260" s="138" t="str">
        <f t="shared" si="9"/>
        <v>#REF!</v>
      </c>
      <c r="W2260" s="135" t="str">
        <f t="shared" si="6"/>
        <v>#REF!</v>
      </c>
      <c r="X2260" s="90"/>
      <c r="Y2260" s="90"/>
      <c r="Z2260" s="90"/>
      <c r="AA2260" s="90"/>
      <c r="AB2260" s="90"/>
    </row>
    <row r="2261" ht="12.75" customHeight="1">
      <c r="A2261" s="90"/>
      <c r="B2261" s="90"/>
      <c r="C2261" s="90"/>
      <c r="D2261" s="126">
        <v>5.0</v>
      </c>
      <c r="E2261" s="127">
        <v>1458.26</v>
      </c>
      <c r="F2261" s="123"/>
      <c r="G2261" s="129">
        <v>452.06</v>
      </c>
      <c r="H2261" s="130">
        <f t="shared" si="2"/>
        <v>0.3099995886</v>
      </c>
      <c r="I2261" s="131">
        <v>44809.0</v>
      </c>
      <c r="J2261" s="132">
        <v>44845.0</v>
      </c>
      <c r="K2261" s="123"/>
      <c r="L2261" s="90"/>
      <c r="M2261" s="133">
        <f t="shared" si="3"/>
        <v>291.652</v>
      </c>
      <c r="N2261" s="99"/>
      <c r="O2261" s="133">
        <f t="shared" si="5"/>
        <v>0</v>
      </c>
      <c r="P2261" s="137"/>
      <c r="Q2261" s="90"/>
      <c r="R2261" s="99" t="str">
        <f t="shared" si="8"/>
        <v>#REF!</v>
      </c>
      <c r="S2261" s="99" t="str">
        <f t="shared" si="11"/>
        <v>#REF!</v>
      </c>
      <c r="T2261" s="99" t="str">
        <f t="shared" si="12"/>
        <v>#REF!</v>
      </c>
      <c r="U2261" s="99" t="str">
        <f t="shared" si="10"/>
        <v>#REF!</v>
      </c>
      <c r="V2261" s="138" t="str">
        <f t="shared" si="9"/>
        <v>#REF!</v>
      </c>
      <c r="W2261" s="135" t="str">
        <f t="shared" si="6"/>
        <v>#REF!</v>
      </c>
      <c r="X2261" s="90"/>
      <c r="Y2261" s="90"/>
      <c r="Z2261" s="90"/>
      <c r="AA2261" s="90"/>
      <c r="AB2261" s="90"/>
    </row>
    <row r="2262" ht="12.75" customHeight="1">
      <c r="A2262" s="90"/>
      <c r="B2262" s="90"/>
      <c r="C2262" s="90"/>
      <c r="D2262" s="126">
        <v>6.0</v>
      </c>
      <c r="E2262" s="127">
        <v>37.05</v>
      </c>
      <c r="F2262" s="123"/>
      <c r="G2262" s="129">
        <v>11.48</v>
      </c>
      <c r="H2262" s="130">
        <f t="shared" si="2"/>
        <v>0.309851552</v>
      </c>
      <c r="I2262" s="131">
        <v>44810.0</v>
      </c>
      <c r="J2262" s="132">
        <v>44846.0</v>
      </c>
      <c r="K2262" s="123"/>
      <c r="L2262" s="90"/>
      <c r="M2262" s="133">
        <f t="shared" si="3"/>
        <v>6.175</v>
      </c>
      <c r="N2262" s="99"/>
      <c r="O2262" s="133">
        <f t="shared" si="5"/>
        <v>0</v>
      </c>
      <c r="P2262" s="137"/>
      <c r="Q2262" s="90"/>
      <c r="R2262" s="99" t="str">
        <f t="shared" si="8"/>
        <v>#REF!</v>
      </c>
      <c r="S2262" s="99" t="str">
        <f t="shared" si="11"/>
        <v>#REF!</v>
      </c>
      <c r="T2262" s="99" t="str">
        <f t="shared" si="12"/>
        <v>#REF!</v>
      </c>
      <c r="U2262" s="99" t="str">
        <f t="shared" si="10"/>
        <v>#REF!</v>
      </c>
      <c r="V2262" s="138" t="str">
        <f t="shared" si="9"/>
        <v>#REF!</v>
      </c>
      <c r="W2262" s="135" t="str">
        <f t="shared" si="6"/>
        <v>#REF!</v>
      </c>
      <c r="X2262" s="90"/>
      <c r="Y2262" s="90"/>
      <c r="Z2262" s="90"/>
      <c r="AA2262" s="90"/>
      <c r="AB2262" s="90"/>
    </row>
    <row r="2263" ht="12.75" customHeight="1">
      <c r="A2263" s="90"/>
      <c r="B2263" s="90"/>
      <c r="C2263" s="90"/>
      <c r="D2263" s="126">
        <v>1.0</v>
      </c>
      <c r="E2263" s="127">
        <v>198.84</v>
      </c>
      <c r="F2263" s="123"/>
      <c r="G2263" s="129">
        <v>61.54</v>
      </c>
      <c r="H2263" s="130">
        <f t="shared" si="2"/>
        <v>0.3094950714</v>
      </c>
      <c r="I2263" s="131">
        <v>44811.0</v>
      </c>
      <c r="J2263" s="132">
        <v>44847.0</v>
      </c>
      <c r="K2263" s="123"/>
      <c r="L2263" s="90"/>
      <c r="M2263" s="133">
        <f t="shared" si="3"/>
        <v>198.84</v>
      </c>
      <c r="N2263" s="99"/>
      <c r="O2263" s="133">
        <f t="shared" si="5"/>
        <v>0</v>
      </c>
      <c r="P2263" s="137"/>
      <c r="Q2263" s="90"/>
      <c r="R2263" s="99" t="str">
        <f t="shared" si="8"/>
        <v>#REF!</v>
      </c>
      <c r="S2263" s="99" t="str">
        <f t="shared" si="11"/>
        <v>#REF!</v>
      </c>
      <c r="T2263" s="99" t="str">
        <f t="shared" si="12"/>
        <v>#REF!</v>
      </c>
      <c r="U2263" s="99" t="str">
        <f t="shared" si="10"/>
        <v>#REF!</v>
      </c>
      <c r="V2263" s="138" t="str">
        <f t="shared" si="9"/>
        <v>#REF!</v>
      </c>
      <c r="W2263" s="135" t="str">
        <f t="shared" si="6"/>
        <v>#REF!</v>
      </c>
      <c r="X2263" s="90"/>
      <c r="Y2263" s="90"/>
      <c r="Z2263" s="90"/>
      <c r="AA2263" s="90"/>
      <c r="AB2263" s="90"/>
    </row>
    <row r="2264" ht="12.75" customHeight="1">
      <c r="A2264" s="90"/>
      <c r="B2264" s="90"/>
      <c r="C2264" s="90"/>
      <c r="D2264" s="126">
        <v>2.0</v>
      </c>
      <c r="E2264" s="127">
        <v>50.0</v>
      </c>
      <c r="F2264" s="123"/>
      <c r="G2264" s="129">
        <v>15.46</v>
      </c>
      <c r="H2264" s="130">
        <f t="shared" si="2"/>
        <v>0.3092</v>
      </c>
      <c r="I2264" s="131">
        <v>44812.0</v>
      </c>
      <c r="J2264" s="132">
        <v>44848.0</v>
      </c>
      <c r="K2264" s="123"/>
      <c r="L2264" s="90"/>
      <c r="M2264" s="133">
        <f t="shared" si="3"/>
        <v>25</v>
      </c>
      <c r="N2264" s="99"/>
      <c r="O2264" s="133">
        <f t="shared" si="5"/>
        <v>0</v>
      </c>
      <c r="P2264" s="137"/>
      <c r="Q2264" s="90"/>
      <c r="R2264" s="99" t="str">
        <f t="shared" si="8"/>
        <v>#REF!</v>
      </c>
      <c r="S2264" s="99" t="str">
        <f t="shared" si="11"/>
        <v>#REF!</v>
      </c>
      <c r="T2264" s="99" t="str">
        <f t="shared" si="12"/>
        <v>#REF!</v>
      </c>
      <c r="U2264" s="99" t="str">
        <f t="shared" si="10"/>
        <v>#REF!</v>
      </c>
      <c r="V2264" s="138" t="str">
        <f t="shared" si="9"/>
        <v>#REF!</v>
      </c>
      <c r="W2264" s="135" t="str">
        <f t="shared" si="6"/>
        <v>#REF!</v>
      </c>
      <c r="X2264" s="90"/>
      <c r="Y2264" s="90"/>
      <c r="Z2264" s="90"/>
      <c r="AA2264" s="90"/>
      <c r="AB2264" s="90"/>
    </row>
    <row r="2265" ht="12.75" customHeight="1">
      <c r="A2265" s="90"/>
      <c r="B2265" s="90"/>
      <c r="C2265" s="90"/>
      <c r="D2265" s="126">
        <v>3.0</v>
      </c>
      <c r="E2265" s="127">
        <v>688.7</v>
      </c>
      <c r="F2265" s="123"/>
      <c r="G2265" s="129">
        <v>211.74</v>
      </c>
      <c r="H2265" s="130">
        <f t="shared" si="2"/>
        <v>0.3074488166</v>
      </c>
      <c r="I2265" s="131">
        <v>44813.0</v>
      </c>
      <c r="J2265" s="132">
        <v>44849.0</v>
      </c>
      <c r="K2265" s="123"/>
      <c r="L2265" s="90"/>
      <c r="M2265" s="133">
        <f t="shared" si="3"/>
        <v>229.5666667</v>
      </c>
      <c r="N2265" s="99"/>
      <c r="O2265" s="133">
        <f t="shared" si="5"/>
        <v>0</v>
      </c>
      <c r="P2265" s="137"/>
      <c r="Q2265" s="90"/>
      <c r="R2265" s="99" t="str">
        <f t="shared" si="8"/>
        <v>#REF!</v>
      </c>
      <c r="S2265" s="99" t="str">
        <f t="shared" si="11"/>
        <v>#REF!</v>
      </c>
      <c r="T2265" s="99" t="str">
        <f t="shared" si="12"/>
        <v>#REF!</v>
      </c>
      <c r="U2265" s="99" t="str">
        <f t="shared" si="10"/>
        <v>#REF!</v>
      </c>
      <c r="V2265" s="138" t="str">
        <f t="shared" si="9"/>
        <v>#REF!</v>
      </c>
      <c r="W2265" s="135" t="str">
        <f t="shared" si="6"/>
        <v>#REF!</v>
      </c>
      <c r="X2265" s="90"/>
      <c r="Y2265" s="90"/>
      <c r="Z2265" s="90"/>
      <c r="AA2265" s="90"/>
      <c r="AB2265" s="90"/>
    </row>
    <row r="2266" ht="12.75" customHeight="1">
      <c r="A2266" s="90"/>
      <c r="B2266" s="90"/>
      <c r="C2266" s="90"/>
      <c r="D2266" s="126">
        <v>4.0</v>
      </c>
      <c r="E2266" s="127">
        <v>60.57</v>
      </c>
      <c r="F2266" s="123"/>
      <c r="G2266" s="129">
        <v>18.57</v>
      </c>
      <c r="H2266" s="130">
        <f t="shared" si="2"/>
        <v>0.3065874195</v>
      </c>
      <c r="I2266" s="131">
        <v>44814.0</v>
      </c>
      <c r="J2266" s="132">
        <v>44850.0</v>
      </c>
      <c r="K2266" s="123"/>
      <c r="L2266" s="90"/>
      <c r="M2266" s="133">
        <f t="shared" si="3"/>
        <v>15.1425</v>
      </c>
      <c r="N2266" s="99"/>
      <c r="O2266" s="133">
        <f t="shared" si="5"/>
        <v>0</v>
      </c>
      <c r="P2266" s="137"/>
      <c r="Q2266" s="90"/>
      <c r="R2266" s="99" t="str">
        <f t="shared" si="8"/>
        <v>#REF!</v>
      </c>
      <c r="S2266" s="99" t="str">
        <f t="shared" si="11"/>
        <v>#REF!</v>
      </c>
      <c r="T2266" s="99" t="str">
        <f t="shared" si="12"/>
        <v>#REF!</v>
      </c>
      <c r="U2266" s="99" t="str">
        <f t="shared" si="10"/>
        <v>#REF!</v>
      </c>
      <c r="V2266" s="138" t="str">
        <f t="shared" si="9"/>
        <v>#REF!</v>
      </c>
      <c r="W2266" s="135" t="str">
        <f t="shared" si="6"/>
        <v>#REF!</v>
      </c>
      <c r="X2266" s="90"/>
      <c r="Y2266" s="90"/>
      <c r="Z2266" s="90"/>
      <c r="AA2266" s="90"/>
      <c r="AB2266" s="90"/>
    </row>
    <row r="2267" ht="12.75" customHeight="1">
      <c r="A2267" s="90"/>
      <c r="B2267" s="90"/>
      <c r="C2267" s="90"/>
      <c r="D2267" s="126">
        <v>5.0</v>
      </c>
      <c r="E2267" s="127">
        <v>51.91</v>
      </c>
      <c r="F2267" s="123"/>
      <c r="G2267" s="129">
        <v>15.91</v>
      </c>
      <c r="H2267" s="130">
        <f t="shared" si="2"/>
        <v>0.3064920054</v>
      </c>
      <c r="I2267" s="131">
        <v>44815.0</v>
      </c>
      <c r="J2267" s="132">
        <v>44851.0</v>
      </c>
      <c r="K2267" s="123"/>
      <c r="L2267" s="90"/>
      <c r="M2267" s="133">
        <f t="shared" si="3"/>
        <v>10.382</v>
      </c>
      <c r="N2267" s="99"/>
      <c r="O2267" s="133">
        <f t="shared" si="5"/>
        <v>0</v>
      </c>
      <c r="P2267" s="137"/>
      <c r="Q2267" s="90"/>
      <c r="R2267" s="99" t="str">
        <f t="shared" si="8"/>
        <v>#REF!</v>
      </c>
      <c r="S2267" s="99" t="str">
        <f t="shared" si="11"/>
        <v>#REF!</v>
      </c>
      <c r="T2267" s="99" t="str">
        <f t="shared" si="12"/>
        <v>#REF!</v>
      </c>
      <c r="U2267" s="99" t="str">
        <f t="shared" si="10"/>
        <v>#REF!</v>
      </c>
      <c r="V2267" s="138" t="str">
        <f t="shared" si="9"/>
        <v>#REF!</v>
      </c>
      <c r="W2267" s="135" t="str">
        <f t="shared" si="6"/>
        <v>#REF!</v>
      </c>
      <c r="X2267" s="90"/>
      <c r="Y2267" s="90"/>
      <c r="Z2267" s="90"/>
      <c r="AA2267" s="90"/>
      <c r="AB2267" s="90"/>
    </row>
    <row r="2268" ht="12.75" customHeight="1">
      <c r="A2268" s="90"/>
      <c r="B2268" s="90"/>
      <c r="C2268" s="90"/>
      <c r="D2268" s="126">
        <v>6.0</v>
      </c>
      <c r="E2268" s="127">
        <v>29.55</v>
      </c>
      <c r="F2268" s="123"/>
      <c r="G2268" s="129">
        <v>9.05</v>
      </c>
      <c r="H2268" s="130">
        <f t="shared" si="2"/>
        <v>0.3062605753</v>
      </c>
      <c r="I2268" s="131">
        <v>44816.0</v>
      </c>
      <c r="J2268" s="132">
        <v>44852.0</v>
      </c>
      <c r="K2268" s="123"/>
      <c r="L2268" s="90"/>
      <c r="M2268" s="133">
        <f t="shared" si="3"/>
        <v>4.925</v>
      </c>
      <c r="N2268" s="99"/>
      <c r="O2268" s="133">
        <f t="shared" si="5"/>
        <v>0</v>
      </c>
      <c r="P2268" s="137"/>
      <c r="Q2268" s="90"/>
      <c r="R2268" s="99" t="str">
        <f t="shared" si="8"/>
        <v>#REF!</v>
      </c>
      <c r="S2268" s="99" t="str">
        <f t="shared" si="11"/>
        <v>#REF!</v>
      </c>
      <c r="T2268" s="99" t="str">
        <f t="shared" si="12"/>
        <v>#REF!</v>
      </c>
      <c r="U2268" s="99" t="str">
        <f t="shared" si="10"/>
        <v>#REF!</v>
      </c>
      <c r="V2268" s="138" t="str">
        <f t="shared" si="9"/>
        <v>#REF!</v>
      </c>
      <c r="W2268" s="135" t="str">
        <f t="shared" si="6"/>
        <v>#REF!</v>
      </c>
      <c r="X2268" s="90"/>
      <c r="Y2268" s="90"/>
      <c r="Z2268" s="90"/>
      <c r="AA2268" s="90"/>
      <c r="AB2268" s="90"/>
    </row>
    <row r="2269" ht="12.75" customHeight="1">
      <c r="A2269" s="90"/>
      <c r="B2269" s="90"/>
      <c r="C2269" s="90"/>
      <c r="D2269" s="126">
        <v>1.0</v>
      </c>
      <c r="E2269" s="127">
        <v>32.61</v>
      </c>
      <c r="F2269" s="123"/>
      <c r="G2269" s="129">
        <v>9.91</v>
      </c>
      <c r="H2269" s="130">
        <f t="shared" si="2"/>
        <v>0.3038945109</v>
      </c>
      <c r="I2269" s="131">
        <v>44817.0</v>
      </c>
      <c r="J2269" s="132">
        <v>44853.0</v>
      </c>
      <c r="K2269" s="123"/>
      <c r="L2269" s="90"/>
      <c r="M2269" s="133">
        <f t="shared" si="3"/>
        <v>32.61</v>
      </c>
      <c r="N2269" s="99"/>
      <c r="O2269" s="133">
        <f t="shared" si="5"/>
        <v>0</v>
      </c>
      <c r="P2269" s="137"/>
      <c r="Q2269" s="90"/>
      <c r="R2269" s="99" t="str">
        <f t="shared" si="8"/>
        <v>#REF!</v>
      </c>
      <c r="S2269" s="99" t="str">
        <f t="shared" si="11"/>
        <v>#REF!</v>
      </c>
      <c r="T2269" s="99" t="str">
        <f t="shared" si="12"/>
        <v>#REF!</v>
      </c>
      <c r="U2269" s="99" t="str">
        <f t="shared" si="10"/>
        <v>#REF!</v>
      </c>
      <c r="V2269" s="138" t="str">
        <f t="shared" si="9"/>
        <v>#REF!</v>
      </c>
      <c r="W2269" s="135" t="str">
        <f t="shared" si="6"/>
        <v>#REF!</v>
      </c>
      <c r="X2269" s="90"/>
      <c r="Y2269" s="90"/>
      <c r="Z2269" s="90"/>
      <c r="AA2269" s="90"/>
      <c r="AB2269" s="90"/>
    </row>
    <row r="2270" ht="12.75" customHeight="1">
      <c r="A2270" s="90"/>
      <c r="B2270" s="90"/>
      <c r="C2270" s="90"/>
      <c r="D2270" s="126">
        <v>2.0</v>
      </c>
      <c r="E2270" s="127">
        <v>30.43</v>
      </c>
      <c r="F2270" s="123"/>
      <c r="G2270" s="129">
        <v>9.23</v>
      </c>
      <c r="H2270" s="130">
        <f t="shared" si="2"/>
        <v>0.303319093</v>
      </c>
      <c r="I2270" s="131">
        <v>44818.0</v>
      </c>
      <c r="J2270" s="132">
        <v>44854.0</v>
      </c>
      <c r="K2270" s="123"/>
      <c r="L2270" s="90"/>
      <c r="M2270" s="133">
        <f t="shared" si="3"/>
        <v>15.215</v>
      </c>
      <c r="N2270" s="99"/>
      <c r="O2270" s="133">
        <f t="shared" si="5"/>
        <v>0</v>
      </c>
      <c r="P2270" s="137"/>
      <c r="Q2270" s="90"/>
      <c r="R2270" s="99" t="str">
        <f t="shared" si="8"/>
        <v>#REF!</v>
      </c>
      <c r="S2270" s="99" t="str">
        <f t="shared" si="11"/>
        <v>#REF!</v>
      </c>
      <c r="T2270" s="99" t="str">
        <f t="shared" si="12"/>
        <v>#REF!</v>
      </c>
      <c r="U2270" s="99" t="str">
        <f t="shared" si="10"/>
        <v>#REF!</v>
      </c>
      <c r="V2270" s="138" t="str">
        <f t="shared" si="9"/>
        <v>#REF!</v>
      </c>
      <c r="W2270" s="135" t="str">
        <f t="shared" si="6"/>
        <v>#REF!</v>
      </c>
      <c r="X2270" s="90"/>
      <c r="Y2270" s="90"/>
      <c r="Z2270" s="90"/>
      <c r="AA2270" s="90"/>
      <c r="AB2270" s="90"/>
    </row>
    <row r="2271" ht="12.75" customHeight="1">
      <c r="A2271" s="90"/>
      <c r="B2271" s="90"/>
      <c r="C2271" s="90"/>
      <c r="D2271" s="126">
        <v>3.0</v>
      </c>
      <c r="E2271" s="127">
        <v>121.74</v>
      </c>
      <c r="F2271" s="123"/>
      <c r="G2271" s="129">
        <v>36.94</v>
      </c>
      <c r="H2271" s="130">
        <f t="shared" si="2"/>
        <v>0.3034335469</v>
      </c>
      <c r="I2271" s="131">
        <v>44819.0</v>
      </c>
      <c r="J2271" s="132">
        <v>44855.0</v>
      </c>
      <c r="K2271" s="123"/>
      <c r="L2271" s="90"/>
      <c r="M2271" s="133">
        <f t="shared" si="3"/>
        <v>40.58</v>
      </c>
      <c r="N2271" s="99"/>
      <c r="O2271" s="133">
        <f t="shared" si="5"/>
        <v>0</v>
      </c>
      <c r="P2271" s="137"/>
      <c r="Q2271" s="90"/>
      <c r="R2271" s="99" t="str">
        <f t="shared" si="8"/>
        <v>#REF!</v>
      </c>
      <c r="S2271" s="99" t="str">
        <f t="shared" si="11"/>
        <v>#REF!</v>
      </c>
      <c r="T2271" s="99" t="str">
        <f t="shared" si="12"/>
        <v>#REF!</v>
      </c>
      <c r="U2271" s="99" t="str">
        <f t="shared" si="10"/>
        <v>#REF!</v>
      </c>
      <c r="V2271" s="138" t="str">
        <f t="shared" si="9"/>
        <v>#REF!</v>
      </c>
      <c r="W2271" s="135" t="str">
        <f t="shared" si="6"/>
        <v>#REF!</v>
      </c>
      <c r="X2271" s="90"/>
      <c r="Y2271" s="90"/>
      <c r="Z2271" s="90"/>
      <c r="AA2271" s="90"/>
      <c r="AB2271" s="90"/>
    </row>
    <row r="2272" ht="12.75" customHeight="1">
      <c r="A2272" s="90"/>
      <c r="B2272" s="90"/>
      <c r="C2272" s="90"/>
      <c r="D2272" s="126">
        <v>4.0</v>
      </c>
      <c r="E2272" s="127">
        <v>106.52</v>
      </c>
      <c r="F2272" s="123"/>
      <c r="G2272" s="129">
        <v>32.32</v>
      </c>
      <c r="H2272" s="130">
        <f t="shared" si="2"/>
        <v>0.3034171986</v>
      </c>
      <c r="I2272" s="131">
        <v>44820.0</v>
      </c>
      <c r="J2272" s="132">
        <v>44856.0</v>
      </c>
      <c r="K2272" s="123"/>
      <c r="L2272" s="90"/>
      <c r="M2272" s="133">
        <f t="shared" si="3"/>
        <v>26.63</v>
      </c>
      <c r="N2272" s="99"/>
      <c r="O2272" s="133">
        <f t="shared" si="5"/>
        <v>0</v>
      </c>
      <c r="P2272" s="137"/>
      <c r="Q2272" s="90"/>
      <c r="R2272" s="99" t="str">
        <f t="shared" si="8"/>
        <v>#REF!</v>
      </c>
      <c r="S2272" s="99" t="str">
        <f t="shared" si="11"/>
        <v>#REF!</v>
      </c>
      <c r="T2272" s="99" t="str">
        <f t="shared" si="12"/>
        <v>#REF!</v>
      </c>
      <c r="U2272" s="99" t="str">
        <f t="shared" si="10"/>
        <v>#REF!</v>
      </c>
      <c r="V2272" s="138" t="str">
        <f t="shared" si="9"/>
        <v>#REF!</v>
      </c>
      <c r="W2272" s="135" t="str">
        <f t="shared" si="6"/>
        <v>#REF!</v>
      </c>
      <c r="X2272" s="90"/>
      <c r="Y2272" s="90"/>
      <c r="Z2272" s="90"/>
      <c r="AA2272" s="90"/>
      <c r="AB2272" s="90"/>
    </row>
    <row r="2273" ht="12.75" customHeight="1">
      <c r="A2273" s="90"/>
      <c r="B2273" s="90"/>
      <c r="C2273" s="90"/>
      <c r="D2273" s="126">
        <v>5.0</v>
      </c>
      <c r="E2273" s="127">
        <v>91.3</v>
      </c>
      <c r="F2273" s="123"/>
      <c r="G2273" s="129">
        <v>27.7</v>
      </c>
      <c r="H2273" s="130">
        <f t="shared" si="2"/>
        <v>0.3033953998</v>
      </c>
      <c r="I2273" s="131">
        <v>44821.0</v>
      </c>
      <c r="J2273" s="132">
        <v>44857.0</v>
      </c>
      <c r="K2273" s="123"/>
      <c r="L2273" s="90"/>
      <c r="M2273" s="133">
        <f t="shared" si="3"/>
        <v>18.26</v>
      </c>
      <c r="N2273" s="99"/>
      <c r="O2273" s="133">
        <f t="shared" si="5"/>
        <v>0</v>
      </c>
      <c r="P2273" s="137"/>
      <c r="Q2273" s="90"/>
      <c r="R2273" s="99" t="str">
        <f t="shared" si="8"/>
        <v>#REF!</v>
      </c>
      <c r="S2273" s="99" t="str">
        <f t="shared" si="11"/>
        <v>#REF!</v>
      </c>
      <c r="T2273" s="99" t="str">
        <f t="shared" si="12"/>
        <v>#REF!</v>
      </c>
      <c r="U2273" s="99" t="str">
        <f t="shared" si="10"/>
        <v>#REF!</v>
      </c>
      <c r="V2273" s="138" t="str">
        <f t="shared" si="9"/>
        <v>#REF!</v>
      </c>
      <c r="W2273" s="135" t="str">
        <f t="shared" si="6"/>
        <v>#REF!</v>
      </c>
      <c r="X2273" s="90"/>
      <c r="Y2273" s="90"/>
      <c r="Z2273" s="90"/>
      <c r="AA2273" s="90"/>
      <c r="AB2273" s="90"/>
    </row>
    <row r="2274" ht="12.75" customHeight="1">
      <c r="A2274" s="90"/>
      <c r="B2274" s="90"/>
      <c r="C2274" s="90"/>
      <c r="D2274" s="126">
        <v>6.0</v>
      </c>
      <c r="E2274" s="127">
        <v>60.87</v>
      </c>
      <c r="F2274" s="123"/>
      <c r="G2274" s="129">
        <v>18.47</v>
      </c>
      <c r="H2274" s="130">
        <f t="shared" si="2"/>
        <v>0.3034335469</v>
      </c>
      <c r="I2274" s="131">
        <v>44822.0</v>
      </c>
      <c r="J2274" s="132">
        <v>44858.0</v>
      </c>
      <c r="K2274" s="123"/>
      <c r="L2274" s="90"/>
      <c r="M2274" s="133">
        <f t="shared" si="3"/>
        <v>10.145</v>
      </c>
      <c r="N2274" s="99"/>
      <c r="O2274" s="133">
        <f t="shared" si="5"/>
        <v>0</v>
      </c>
      <c r="P2274" s="137"/>
      <c r="Q2274" s="90"/>
      <c r="R2274" s="99" t="str">
        <f t="shared" si="8"/>
        <v>#REF!</v>
      </c>
      <c r="S2274" s="99" t="str">
        <f t="shared" si="11"/>
        <v>#REF!</v>
      </c>
      <c r="T2274" s="99" t="str">
        <f t="shared" si="12"/>
        <v>#REF!</v>
      </c>
      <c r="U2274" s="99" t="str">
        <f t="shared" si="10"/>
        <v>#REF!</v>
      </c>
      <c r="V2274" s="138" t="str">
        <f t="shared" si="9"/>
        <v>#REF!</v>
      </c>
      <c r="W2274" s="135" t="str">
        <f t="shared" si="6"/>
        <v>#REF!</v>
      </c>
      <c r="X2274" s="90"/>
      <c r="Y2274" s="90"/>
      <c r="Z2274" s="90"/>
      <c r="AA2274" s="90"/>
      <c r="AB2274" s="90"/>
    </row>
    <row r="2275" ht="12.75" customHeight="1">
      <c r="A2275" s="90"/>
      <c r="B2275" s="90"/>
      <c r="C2275" s="90"/>
      <c r="D2275" s="126">
        <v>1.0</v>
      </c>
      <c r="E2275" s="127">
        <v>45.65</v>
      </c>
      <c r="F2275" s="123"/>
      <c r="G2275" s="129">
        <v>13.85</v>
      </c>
      <c r="H2275" s="130">
        <f t="shared" si="2"/>
        <v>0.3033953998</v>
      </c>
      <c r="I2275" s="131">
        <v>44823.0</v>
      </c>
      <c r="J2275" s="132">
        <v>44859.0</v>
      </c>
      <c r="K2275" s="123"/>
      <c r="L2275" s="90"/>
      <c r="M2275" s="133">
        <f t="shared" si="3"/>
        <v>45.65</v>
      </c>
      <c r="N2275" s="99"/>
      <c r="O2275" s="133">
        <f t="shared" si="5"/>
        <v>0</v>
      </c>
      <c r="P2275" s="137"/>
      <c r="Q2275" s="90"/>
      <c r="R2275" s="99" t="str">
        <f t="shared" si="8"/>
        <v>#REF!</v>
      </c>
      <c r="S2275" s="99" t="str">
        <f t="shared" si="11"/>
        <v>#REF!</v>
      </c>
      <c r="T2275" s="99" t="str">
        <f t="shared" si="12"/>
        <v>#REF!</v>
      </c>
      <c r="U2275" s="99" t="str">
        <f t="shared" si="10"/>
        <v>#REF!</v>
      </c>
      <c r="V2275" s="138" t="str">
        <f t="shared" si="9"/>
        <v>#REF!</v>
      </c>
      <c r="W2275" s="135" t="str">
        <f t="shared" si="6"/>
        <v>#REF!</v>
      </c>
      <c r="X2275" s="90"/>
      <c r="Y2275" s="90"/>
      <c r="Z2275" s="90"/>
      <c r="AA2275" s="90"/>
      <c r="AB2275" s="90"/>
    </row>
    <row r="2276" ht="12.75" customHeight="1">
      <c r="A2276" s="90"/>
      <c r="B2276" s="90"/>
      <c r="C2276" s="90"/>
      <c r="D2276" s="126">
        <v>2.0</v>
      </c>
      <c r="E2276" s="127">
        <v>45.65</v>
      </c>
      <c r="F2276" s="123"/>
      <c r="G2276" s="129">
        <v>13.85</v>
      </c>
      <c r="H2276" s="130">
        <f t="shared" si="2"/>
        <v>0.3033953998</v>
      </c>
      <c r="I2276" s="131">
        <v>44824.0</v>
      </c>
      <c r="J2276" s="132">
        <v>44860.0</v>
      </c>
      <c r="K2276" s="123"/>
      <c r="L2276" s="90"/>
      <c r="M2276" s="133">
        <f t="shared" si="3"/>
        <v>22.825</v>
      </c>
      <c r="N2276" s="99"/>
      <c r="O2276" s="133">
        <f t="shared" si="5"/>
        <v>0</v>
      </c>
      <c r="P2276" s="137"/>
      <c r="Q2276" s="90"/>
      <c r="R2276" s="99" t="str">
        <f t="shared" si="8"/>
        <v>#REF!</v>
      </c>
      <c r="S2276" s="99" t="str">
        <f t="shared" si="11"/>
        <v>#REF!</v>
      </c>
      <c r="T2276" s="99" t="str">
        <f t="shared" si="12"/>
        <v>#REF!</v>
      </c>
      <c r="U2276" s="99" t="str">
        <f t="shared" si="10"/>
        <v>#REF!</v>
      </c>
      <c r="V2276" s="138" t="str">
        <f t="shared" si="9"/>
        <v>#REF!</v>
      </c>
      <c r="W2276" s="135" t="str">
        <f t="shared" si="6"/>
        <v>#REF!</v>
      </c>
      <c r="X2276" s="90"/>
      <c r="Y2276" s="90"/>
      <c r="Z2276" s="90"/>
      <c r="AA2276" s="90"/>
      <c r="AB2276" s="90"/>
    </row>
    <row r="2277" ht="12.75" customHeight="1">
      <c r="A2277" s="90"/>
      <c r="B2277" s="90"/>
      <c r="C2277" s="90"/>
      <c r="D2277" s="126">
        <v>3.0</v>
      </c>
      <c r="E2277" s="127">
        <v>68.13</v>
      </c>
      <c r="F2277" s="123"/>
      <c r="G2277" s="129">
        <v>20.63</v>
      </c>
      <c r="H2277" s="130">
        <f t="shared" si="2"/>
        <v>0.302803464</v>
      </c>
      <c r="I2277" s="131">
        <v>44825.0</v>
      </c>
      <c r="J2277" s="132">
        <v>44861.0</v>
      </c>
      <c r="K2277" s="123"/>
      <c r="L2277" s="90"/>
      <c r="M2277" s="133">
        <f t="shared" si="3"/>
        <v>22.71</v>
      </c>
      <c r="N2277" s="99"/>
      <c r="O2277" s="133">
        <f t="shared" si="5"/>
        <v>0</v>
      </c>
      <c r="P2277" s="137"/>
      <c r="Q2277" s="90"/>
      <c r="R2277" s="99" t="str">
        <f t="shared" si="8"/>
        <v>#REF!</v>
      </c>
      <c r="S2277" s="99" t="str">
        <f t="shared" si="11"/>
        <v>#REF!</v>
      </c>
      <c r="T2277" s="99" t="str">
        <f t="shared" si="12"/>
        <v>#REF!</v>
      </c>
      <c r="U2277" s="99" t="str">
        <f t="shared" si="10"/>
        <v>#REF!</v>
      </c>
      <c r="V2277" s="138" t="str">
        <f t="shared" si="9"/>
        <v>#REF!</v>
      </c>
      <c r="W2277" s="135" t="str">
        <f t="shared" si="6"/>
        <v>#REF!</v>
      </c>
      <c r="X2277" s="90"/>
      <c r="Y2277" s="90"/>
      <c r="Z2277" s="90"/>
      <c r="AA2277" s="90"/>
      <c r="AB2277" s="90"/>
    </row>
    <row r="2278" ht="12.75" customHeight="1">
      <c r="A2278" s="90"/>
      <c r="B2278" s="90"/>
      <c r="C2278" s="90"/>
      <c r="D2278" s="126">
        <v>4.0</v>
      </c>
      <c r="E2278" s="127">
        <v>204.5</v>
      </c>
      <c r="F2278" s="123"/>
      <c r="G2278" s="129">
        <v>61.88</v>
      </c>
      <c r="H2278" s="130">
        <f t="shared" si="2"/>
        <v>0.302591687</v>
      </c>
      <c r="I2278" s="131">
        <v>44826.0</v>
      </c>
      <c r="J2278" s="132">
        <v>44862.0</v>
      </c>
      <c r="K2278" s="123"/>
      <c r="L2278" s="90"/>
      <c r="M2278" s="133">
        <f t="shared" si="3"/>
        <v>51.125</v>
      </c>
      <c r="N2278" s="99"/>
      <c r="O2278" s="133">
        <f t="shared" si="5"/>
        <v>0</v>
      </c>
      <c r="P2278" s="137"/>
      <c r="Q2278" s="90"/>
      <c r="R2278" s="99" t="str">
        <f t="shared" si="8"/>
        <v>#REF!</v>
      </c>
      <c r="S2278" s="99" t="str">
        <f t="shared" si="11"/>
        <v>#REF!</v>
      </c>
      <c r="T2278" s="99" t="str">
        <f t="shared" si="12"/>
        <v>#REF!</v>
      </c>
      <c r="U2278" s="99" t="str">
        <f t="shared" si="10"/>
        <v>#REF!</v>
      </c>
      <c r="V2278" s="138" t="str">
        <f t="shared" si="9"/>
        <v>#REF!</v>
      </c>
      <c r="W2278" s="135" t="str">
        <f t="shared" si="6"/>
        <v>#REF!</v>
      </c>
      <c r="X2278" s="90"/>
      <c r="Y2278" s="90"/>
      <c r="Z2278" s="90"/>
      <c r="AA2278" s="90"/>
      <c r="AB2278" s="90"/>
    </row>
    <row r="2279" ht="12.75" customHeight="1">
      <c r="A2279" s="90"/>
      <c r="B2279" s="90"/>
      <c r="C2279" s="90"/>
      <c r="D2279" s="126">
        <v>5.0</v>
      </c>
      <c r="E2279" s="127">
        <v>43.48</v>
      </c>
      <c r="F2279" s="123"/>
      <c r="G2279" s="129">
        <v>13.13</v>
      </c>
      <c r="H2279" s="130">
        <f t="shared" si="2"/>
        <v>0.3019779209</v>
      </c>
      <c r="I2279" s="131">
        <v>44827.0</v>
      </c>
      <c r="J2279" s="132">
        <v>44863.0</v>
      </c>
      <c r="K2279" s="123"/>
      <c r="L2279" s="90"/>
      <c r="M2279" s="133">
        <f t="shared" si="3"/>
        <v>8.696</v>
      </c>
      <c r="N2279" s="99"/>
      <c r="O2279" s="133">
        <f t="shared" si="5"/>
        <v>0</v>
      </c>
      <c r="P2279" s="137"/>
      <c r="Q2279" s="90"/>
      <c r="R2279" s="99" t="str">
        <f t="shared" si="8"/>
        <v>#REF!</v>
      </c>
      <c r="S2279" s="99" t="str">
        <f t="shared" si="11"/>
        <v>#REF!</v>
      </c>
      <c r="T2279" s="99" t="str">
        <f t="shared" si="12"/>
        <v>#REF!</v>
      </c>
      <c r="U2279" s="99" t="str">
        <f t="shared" si="10"/>
        <v>#REF!</v>
      </c>
      <c r="V2279" s="138" t="str">
        <f t="shared" si="9"/>
        <v>#REF!</v>
      </c>
      <c r="W2279" s="135" t="str">
        <f t="shared" si="6"/>
        <v>#REF!</v>
      </c>
      <c r="X2279" s="90"/>
      <c r="Y2279" s="90"/>
      <c r="Z2279" s="90"/>
      <c r="AA2279" s="90"/>
      <c r="AB2279" s="90"/>
    </row>
    <row r="2280" ht="12.75" customHeight="1">
      <c r="A2280" s="90"/>
      <c r="B2280" s="90"/>
      <c r="C2280" s="90"/>
      <c r="D2280" s="126">
        <v>6.0</v>
      </c>
      <c r="E2280" s="127">
        <v>28.7</v>
      </c>
      <c r="F2280" s="123"/>
      <c r="G2280" s="129">
        <v>8.63</v>
      </c>
      <c r="H2280" s="130">
        <f t="shared" si="2"/>
        <v>0.3006968641</v>
      </c>
      <c r="I2280" s="131">
        <v>44828.0</v>
      </c>
      <c r="J2280" s="132">
        <v>44864.0</v>
      </c>
      <c r="K2280" s="123"/>
      <c r="L2280" s="90"/>
      <c r="M2280" s="133">
        <f t="shared" si="3"/>
        <v>4.783333333</v>
      </c>
      <c r="N2280" s="99"/>
      <c r="O2280" s="133">
        <f t="shared" si="5"/>
        <v>0</v>
      </c>
      <c r="P2280" s="137"/>
      <c r="Q2280" s="90"/>
      <c r="R2280" s="99" t="str">
        <f t="shared" si="8"/>
        <v>#REF!</v>
      </c>
      <c r="S2280" s="99" t="str">
        <f t="shared" si="11"/>
        <v>#REF!</v>
      </c>
      <c r="T2280" s="99" t="str">
        <f t="shared" si="12"/>
        <v>#REF!</v>
      </c>
      <c r="U2280" s="99" t="str">
        <f t="shared" si="10"/>
        <v>#REF!</v>
      </c>
      <c r="V2280" s="138" t="str">
        <f t="shared" si="9"/>
        <v>#REF!</v>
      </c>
      <c r="W2280" s="135" t="str">
        <f t="shared" si="6"/>
        <v>#REF!</v>
      </c>
      <c r="X2280" s="90"/>
      <c r="Y2280" s="90"/>
      <c r="Z2280" s="90"/>
      <c r="AA2280" s="90"/>
      <c r="AB2280" s="90"/>
    </row>
    <row r="2281" ht="12.75" customHeight="1">
      <c r="A2281" s="90"/>
      <c r="B2281" s="90"/>
      <c r="C2281" s="90"/>
      <c r="D2281" s="126">
        <v>1.0</v>
      </c>
      <c r="E2281" s="127">
        <v>126.46</v>
      </c>
      <c r="F2281" s="123"/>
      <c r="G2281" s="129">
        <v>4.9</v>
      </c>
      <c r="H2281" s="130">
        <f t="shared" si="2"/>
        <v>0.03874743002</v>
      </c>
      <c r="I2281" s="131">
        <v>44829.0</v>
      </c>
      <c r="J2281" s="132">
        <v>44865.0</v>
      </c>
      <c r="K2281" s="123"/>
      <c r="L2281" s="90"/>
      <c r="M2281" s="133">
        <f t="shared" si="3"/>
        <v>126.46</v>
      </c>
      <c r="N2281" s="99"/>
      <c r="O2281" s="133">
        <f t="shared" si="5"/>
        <v>0</v>
      </c>
      <c r="P2281" s="137"/>
      <c r="Q2281" s="90"/>
      <c r="R2281" s="99" t="str">
        <f t="shared" si="8"/>
        <v>#REF!</v>
      </c>
      <c r="S2281" s="99" t="str">
        <f t="shared" si="11"/>
        <v>#REF!</v>
      </c>
      <c r="T2281" s="99" t="str">
        <f t="shared" si="12"/>
        <v>#REF!</v>
      </c>
      <c r="U2281" s="99" t="str">
        <f t="shared" si="10"/>
        <v>#REF!</v>
      </c>
      <c r="V2281" s="138" t="str">
        <f t="shared" si="9"/>
        <v>#REF!</v>
      </c>
      <c r="W2281" s="135" t="str">
        <f t="shared" si="6"/>
        <v>#REF!</v>
      </c>
      <c r="X2281" s="90"/>
      <c r="Y2281" s="90"/>
      <c r="Z2281" s="90"/>
      <c r="AA2281" s="90"/>
      <c r="AB2281" s="90"/>
    </row>
    <row r="2282" ht="12.75" customHeight="1">
      <c r="A2282" s="90"/>
      <c r="B2282" s="90"/>
      <c r="C2282" s="90"/>
      <c r="D2282" s="126">
        <v>2.0</v>
      </c>
      <c r="E2282" s="127">
        <v>58.7</v>
      </c>
      <c r="F2282" s="123"/>
      <c r="G2282" s="129">
        <v>17.57</v>
      </c>
      <c r="H2282" s="130">
        <f t="shared" si="2"/>
        <v>0.299318569</v>
      </c>
      <c r="I2282" s="131">
        <v>44830.0</v>
      </c>
      <c r="J2282" s="132">
        <v>44866.0</v>
      </c>
      <c r="K2282" s="123"/>
      <c r="L2282" s="90"/>
      <c r="M2282" s="133">
        <f t="shared" si="3"/>
        <v>29.35</v>
      </c>
      <c r="N2282" s="99"/>
      <c r="O2282" s="133">
        <f t="shared" si="5"/>
        <v>0</v>
      </c>
      <c r="P2282" s="137"/>
      <c r="Q2282" s="90"/>
      <c r="R2282" s="99" t="str">
        <f t="shared" si="8"/>
        <v>#REF!</v>
      </c>
      <c r="S2282" s="99" t="str">
        <f t="shared" si="11"/>
        <v>#REF!</v>
      </c>
      <c r="T2282" s="99" t="str">
        <f t="shared" si="12"/>
        <v>#REF!</v>
      </c>
      <c r="U2282" s="99" t="str">
        <f t="shared" si="10"/>
        <v>#REF!</v>
      </c>
      <c r="V2282" s="138" t="str">
        <f t="shared" si="9"/>
        <v>#REF!</v>
      </c>
      <c r="W2282" s="135" t="str">
        <f t="shared" si="6"/>
        <v>#REF!</v>
      </c>
      <c r="X2282" s="90"/>
      <c r="Y2282" s="90"/>
      <c r="Z2282" s="90"/>
      <c r="AA2282" s="90"/>
      <c r="AB2282" s="90"/>
    </row>
    <row r="2283" ht="12.75" customHeight="1">
      <c r="A2283" s="90"/>
      <c r="B2283" s="90"/>
      <c r="C2283" s="90"/>
      <c r="D2283" s="126">
        <v>3.0</v>
      </c>
      <c r="E2283" s="127">
        <v>77.22</v>
      </c>
      <c r="F2283" s="123"/>
      <c r="G2283" s="129">
        <v>23.02</v>
      </c>
      <c r="H2283" s="130">
        <f t="shared" si="2"/>
        <v>0.2981092981</v>
      </c>
      <c r="I2283" s="131">
        <v>44831.0</v>
      </c>
      <c r="J2283" s="132">
        <v>44867.0</v>
      </c>
      <c r="K2283" s="123"/>
      <c r="L2283" s="90"/>
      <c r="M2283" s="133">
        <f t="shared" si="3"/>
        <v>25.74</v>
      </c>
      <c r="N2283" s="99"/>
      <c r="O2283" s="133">
        <f t="shared" si="5"/>
        <v>0</v>
      </c>
      <c r="P2283" s="137"/>
      <c r="Q2283" s="90"/>
      <c r="R2283" s="99" t="str">
        <f t="shared" si="8"/>
        <v>#REF!</v>
      </c>
      <c r="S2283" s="99" t="str">
        <f t="shared" si="11"/>
        <v>#REF!</v>
      </c>
      <c r="T2283" s="99" t="str">
        <f t="shared" si="12"/>
        <v>#REF!</v>
      </c>
      <c r="U2283" s="99" t="str">
        <f t="shared" si="10"/>
        <v>#REF!</v>
      </c>
      <c r="V2283" s="138" t="str">
        <f t="shared" si="9"/>
        <v>#REF!</v>
      </c>
      <c r="W2283" s="135" t="str">
        <f t="shared" si="6"/>
        <v>#REF!</v>
      </c>
      <c r="X2283" s="90"/>
      <c r="Y2283" s="90"/>
      <c r="Z2283" s="90"/>
      <c r="AA2283" s="90"/>
      <c r="AB2283" s="90"/>
    </row>
    <row r="2284" ht="12.75" customHeight="1">
      <c r="A2284" s="90"/>
      <c r="B2284" s="90"/>
      <c r="C2284" s="90"/>
      <c r="D2284" s="126">
        <v>4.0</v>
      </c>
      <c r="E2284" s="127">
        <v>4199.39</v>
      </c>
      <c r="F2284" s="123"/>
      <c r="G2284" s="129">
        <v>1243.68</v>
      </c>
      <c r="H2284" s="130">
        <f t="shared" si="2"/>
        <v>0.296157299</v>
      </c>
      <c r="I2284" s="131">
        <v>44832.0</v>
      </c>
      <c r="J2284" s="132">
        <v>44868.0</v>
      </c>
      <c r="K2284" s="123"/>
      <c r="L2284" s="90"/>
      <c r="M2284" s="133">
        <f t="shared" si="3"/>
        <v>1049.8475</v>
      </c>
      <c r="N2284" s="99"/>
      <c r="O2284" s="133">
        <f t="shared" si="5"/>
        <v>0</v>
      </c>
      <c r="P2284" s="137"/>
      <c r="Q2284" s="90"/>
      <c r="R2284" s="99" t="str">
        <f t="shared" si="8"/>
        <v>#REF!</v>
      </c>
      <c r="S2284" s="99" t="str">
        <f t="shared" si="11"/>
        <v>#REF!</v>
      </c>
      <c r="T2284" s="99" t="str">
        <f t="shared" si="12"/>
        <v>#REF!</v>
      </c>
      <c r="U2284" s="99" t="str">
        <f t="shared" si="10"/>
        <v>#REF!</v>
      </c>
      <c r="V2284" s="138" t="str">
        <f t="shared" si="9"/>
        <v>#REF!</v>
      </c>
      <c r="W2284" s="135" t="str">
        <f t="shared" si="6"/>
        <v>#REF!</v>
      </c>
      <c r="X2284" s="90"/>
      <c r="Y2284" s="90"/>
      <c r="Z2284" s="90"/>
      <c r="AA2284" s="90"/>
      <c r="AB2284" s="90"/>
    </row>
    <row r="2285" ht="12.75" customHeight="1">
      <c r="A2285" s="90"/>
      <c r="B2285" s="90"/>
      <c r="C2285" s="90"/>
      <c r="D2285" s="126">
        <v>5.0</v>
      </c>
      <c r="E2285" s="127">
        <v>163.48</v>
      </c>
      <c r="F2285" s="123"/>
      <c r="G2285" s="129">
        <v>48.4</v>
      </c>
      <c r="H2285" s="130">
        <f t="shared" si="2"/>
        <v>0.2960606802</v>
      </c>
      <c r="I2285" s="131">
        <v>44833.0</v>
      </c>
      <c r="J2285" s="132">
        <v>44869.0</v>
      </c>
      <c r="K2285" s="123"/>
      <c r="L2285" s="90"/>
      <c r="M2285" s="133">
        <f t="shared" si="3"/>
        <v>32.696</v>
      </c>
      <c r="N2285" s="99"/>
      <c r="O2285" s="133">
        <f t="shared" si="5"/>
        <v>0</v>
      </c>
      <c r="P2285" s="137"/>
      <c r="Q2285" s="90"/>
      <c r="R2285" s="99" t="str">
        <f t="shared" si="8"/>
        <v>#REF!</v>
      </c>
      <c r="S2285" s="99" t="str">
        <f t="shared" si="11"/>
        <v>#REF!</v>
      </c>
      <c r="T2285" s="99" t="str">
        <f t="shared" si="12"/>
        <v>#REF!</v>
      </c>
      <c r="U2285" s="99" t="str">
        <f t="shared" si="10"/>
        <v>#REF!</v>
      </c>
      <c r="V2285" s="138" t="str">
        <f t="shared" si="9"/>
        <v>#REF!</v>
      </c>
      <c r="W2285" s="135" t="str">
        <f t="shared" si="6"/>
        <v>#REF!</v>
      </c>
      <c r="X2285" s="90"/>
      <c r="Y2285" s="90"/>
      <c r="Z2285" s="90"/>
      <c r="AA2285" s="90"/>
      <c r="AB2285" s="90"/>
    </row>
    <row r="2286" ht="12.75" customHeight="1">
      <c r="A2286" s="90"/>
      <c r="B2286" s="90"/>
      <c r="C2286" s="90"/>
      <c r="D2286" s="126">
        <v>6.0</v>
      </c>
      <c r="E2286" s="127">
        <v>154.48</v>
      </c>
      <c r="F2286" s="123"/>
      <c r="G2286" s="129">
        <v>45.6</v>
      </c>
      <c r="H2286" s="130">
        <f t="shared" si="2"/>
        <v>0.2951838426</v>
      </c>
      <c r="I2286" s="131">
        <v>44834.0</v>
      </c>
      <c r="J2286" s="132">
        <v>44870.0</v>
      </c>
      <c r="K2286" s="123"/>
      <c r="L2286" s="90"/>
      <c r="M2286" s="133">
        <f t="shared" si="3"/>
        <v>25.74666667</v>
      </c>
      <c r="N2286" s="99"/>
      <c r="O2286" s="133">
        <f t="shared" si="5"/>
        <v>0</v>
      </c>
      <c r="P2286" s="137"/>
      <c r="Q2286" s="90"/>
      <c r="R2286" s="99" t="str">
        <f t="shared" si="8"/>
        <v>#REF!</v>
      </c>
      <c r="S2286" s="99" t="str">
        <f t="shared" si="11"/>
        <v>#REF!</v>
      </c>
      <c r="T2286" s="99" t="str">
        <f t="shared" si="12"/>
        <v>#REF!</v>
      </c>
      <c r="U2286" s="99" t="str">
        <f t="shared" si="10"/>
        <v>#REF!</v>
      </c>
      <c r="V2286" s="138" t="str">
        <f t="shared" si="9"/>
        <v>#REF!</v>
      </c>
      <c r="W2286" s="135" t="str">
        <f t="shared" si="6"/>
        <v>#REF!</v>
      </c>
      <c r="X2286" s="90"/>
      <c r="Y2286" s="90"/>
      <c r="Z2286" s="90"/>
      <c r="AA2286" s="90"/>
      <c r="AB2286" s="90"/>
    </row>
    <row r="2287" ht="12.75" customHeight="1">
      <c r="A2287" s="90"/>
      <c r="B2287" s="90"/>
      <c r="C2287" s="90"/>
      <c r="D2287" s="126">
        <v>1.0</v>
      </c>
      <c r="E2287" s="127">
        <v>205.91</v>
      </c>
      <c r="F2287" s="123"/>
      <c r="G2287" s="129">
        <v>60.75</v>
      </c>
      <c r="H2287" s="130">
        <f t="shared" si="2"/>
        <v>0.29503181</v>
      </c>
      <c r="I2287" s="131">
        <v>44835.0</v>
      </c>
      <c r="J2287" s="132">
        <v>44871.0</v>
      </c>
      <c r="K2287" s="123"/>
      <c r="L2287" s="90"/>
      <c r="M2287" s="133">
        <f t="shared" si="3"/>
        <v>205.91</v>
      </c>
      <c r="N2287" s="99"/>
      <c r="O2287" s="133">
        <f t="shared" si="5"/>
        <v>0</v>
      </c>
      <c r="P2287" s="137"/>
      <c r="Q2287" s="90"/>
      <c r="R2287" s="99" t="str">
        <f t="shared" si="8"/>
        <v>#REF!</v>
      </c>
      <c r="S2287" s="99" t="str">
        <f t="shared" si="11"/>
        <v>#REF!</v>
      </c>
      <c r="T2287" s="99" t="str">
        <f t="shared" si="12"/>
        <v>#REF!</v>
      </c>
      <c r="U2287" s="99" t="str">
        <f t="shared" si="10"/>
        <v>#REF!</v>
      </c>
      <c r="V2287" s="138" t="str">
        <f t="shared" si="9"/>
        <v>#REF!</v>
      </c>
      <c r="W2287" s="135" t="str">
        <f t="shared" si="6"/>
        <v>#REF!</v>
      </c>
      <c r="X2287" s="90"/>
      <c r="Y2287" s="90"/>
      <c r="Z2287" s="90"/>
      <c r="AA2287" s="90"/>
      <c r="AB2287" s="90"/>
    </row>
    <row r="2288" ht="12.75" customHeight="1">
      <c r="A2288" s="90"/>
      <c r="B2288" s="90"/>
      <c r="C2288" s="90"/>
      <c r="D2288" s="126">
        <v>2.0</v>
      </c>
      <c r="E2288" s="127">
        <v>60.11</v>
      </c>
      <c r="F2288" s="123"/>
      <c r="G2288" s="129">
        <v>17.71</v>
      </c>
      <c r="H2288" s="130">
        <f t="shared" si="2"/>
        <v>0.2946265181</v>
      </c>
      <c r="I2288" s="131">
        <v>44836.0</v>
      </c>
      <c r="J2288" s="132">
        <v>44872.0</v>
      </c>
      <c r="K2288" s="123"/>
      <c r="L2288" s="90"/>
      <c r="M2288" s="133">
        <f t="shared" si="3"/>
        <v>30.055</v>
      </c>
      <c r="N2288" s="99"/>
      <c r="O2288" s="133">
        <f t="shared" si="5"/>
        <v>0</v>
      </c>
      <c r="P2288" s="137"/>
      <c r="Q2288" s="90"/>
      <c r="R2288" s="99" t="str">
        <f t="shared" si="8"/>
        <v>#REF!</v>
      </c>
      <c r="S2288" s="99" t="str">
        <f t="shared" si="11"/>
        <v>#REF!</v>
      </c>
      <c r="T2288" s="99" t="str">
        <f t="shared" si="12"/>
        <v>#REF!</v>
      </c>
      <c r="U2288" s="99" t="str">
        <f t="shared" si="10"/>
        <v>#REF!</v>
      </c>
      <c r="V2288" s="138" t="str">
        <f t="shared" si="9"/>
        <v>#REF!</v>
      </c>
      <c r="W2288" s="135" t="str">
        <f t="shared" si="6"/>
        <v>#REF!</v>
      </c>
      <c r="X2288" s="90"/>
      <c r="Y2288" s="90"/>
      <c r="Z2288" s="90"/>
      <c r="AA2288" s="90"/>
      <c r="AB2288" s="90"/>
    </row>
    <row r="2289" ht="12.75" customHeight="1">
      <c r="A2289" s="90"/>
      <c r="B2289" s="90"/>
      <c r="C2289" s="90"/>
      <c r="D2289" s="126">
        <v>3.0</v>
      </c>
      <c r="E2289" s="127">
        <v>78.21</v>
      </c>
      <c r="F2289" s="123"/>
      <c r="G2289" s="129">
        <v>23.01</v>
      </c>
      <c r="H2289" s="130">
        <f t="shared" si="2"/>
        <v>0.2942079018</v>
      </c>
      <c r="I2289" s="131">
        <v>44837.0</v>
      </c>
      <c r="J2289" s="132">
        <v>44873.0</v>
      </c>
      <c r="K2289" s="123"/>
      <c r="L2289" s="90"/>
      <c r="M2289" s="133">
        <f t="shared" si="3"/>
        <v>26.07</v>
      </c>
      <c r="N2289" s="99"/>
      <c r="O2289" s="133">
        <f t="shared" si="5"/>
        <v>0</v>
      </c>
      <c r="P2289" s="137"/>
      <c r="Q2289" s="90"/>
      <c r="R2289" s="99" t="str">
        <f t="shared" si="8"/>
        <v>#REF!</v>
      </c>
      <c r="S2289" s="99" t="str">
        <f t="shared" si="11"/>
        <v>#REF!</v>
      </c>
      <c r="T2289" s="99" t="str">
        <f t="shared" si="12"/>
        <v>#REF!</v>
      </c>
      <c r="U2289" s="99" t="str">
        <f t="shared" si="10"/>
        <v>#REF!</v>
      </c>
      <c r="V2289" s="138" t="str">
        <f t="shared" si="9"/>
        <v>#REF!</v>
      </c>
      <c r="W2289" s="135" t="str">
        <f t="shared" si="6"/>
        <v>#REF!</v>
      </c>
      <c r="X2289" s="90"/>
      <c r="Y2289" s="90"/>
      <c r="Z2289" s="90"/>
      <c r="AA2289" s="90"/>
      <c r="AB2289" s="90"/>
    </row>
    <row r="2290" ht="12.75" customHeight="1">
      <c r="A2290" s="90"/>
      <c r="B2290" s="90"/>
      <c r="C2290" s="90"/>
      <c r="D2290" s="126">
        <v>4.0</v>
      </c>
      <c r="E2290" s="127">
        <v>458.85</v>
      </c>
      <c r="F2290" s="123"/>
      <c r="G2290" s="129">
        <v>134.85</v>
      </c>
      <c r="H2290" s="130">
        <f t="shared" si="2"/>
        <v>0.2938868911</v>
      </c>
      <c r="I2290" s="131">
        <v>44838.0</v>
      </c>
      <c r="J2290" s="132">
        <v>44874.0</v>
      </c>
      <c r="K2290" s="123"/>
      <c r="L2290" s="90"/>
      <c r="M2290" s="133">
        <f t="shared" si="3"/>
        <v>114.7125</v>
      </c>
      <c r="N2290" s="99"/>
      <c r="O2290" s="133">
        <f t="shared" si="5"/>
        <v>0</v>
      </c>
      <c r="P2290" s="137"/>
      <c r="Q2290" s="90"/>
      <c r="R2290" s="99" t="str">
        <f t="shared" si="8"/>
        <v>#REF!</v>
      </c>
      <c r="S2290" s="99" t="str">
        <f t="shared" si="11"/>
        <v>#REF!</v>
      </c>
      <c r="T2290" s="99" t="str">
        <f t="shared" si="12"/>
        <v>#REF!</v>
      </c>
      <c r="U2290" s="99" t="str">
        <f t="shared" si="10"/>
        <v>#REF!</v>
      </c>
      <c r="V2290" s="138" t="str">
        <f t="shared" si="9"/>
        <v>#REF!</v>
      </c>
      <c r="W2290" s="135" t="str">
        <f t="shared" si="6"/>
        <v>#REF!</v>
      </c>
      <c r="X2290" s="90"/>
      <c r="Y2290" s="90"/>
      <c r="Z2290" s="90"/>
      <c r="AA2290" s="90"/>
      <c r="AB2290" s="90"/>
    </row>
    <row r="2291" ht="12.75" customHeight="1">
      <c r="A2291" s="90"/>
      <c r="B2291" s="90"/>
      <c r="C2291" s="90"/>
      <c r="D2291" s="126">
        <v>5.0</v>
      </c>
      <c r="E2291" s="127">
        <v>175.91</v>
      </c>
      <c r="F2291" s="123"/>
      <c r="G2291" s="129">
        <v>51.57</v>
      </c>
      <c r="H2291" s="130">
        <f t="shared" si="2"/>
        <v>0.2931612757</v>
      </c>
      <c r="I2291" s="131">
        <v>44839.0</v>
      </c>
      <c r="J2291" s="132">
        <v>44875.0</v>
      </c>
      <c r="K2291" s="123"/>
      <c r="L2291" s="90"/>
      <c r="M2291" s="133">
        <f t="shared" si="3"/>
        <v>35.182</v>
      </c>
      <c r="N2291" s="99"/>
      <c r="O2291" s="133">
        <f t="shared" si="5"/>
        <v>0</v>
      </c>
      <c r="P2291" s="137"/>
      <c r="Q2291" s="90"/>
      <c r="R2291" s="99" t="str">
        <f t="shared" si="8"/>
        <v>#REF!</v>
      </c>
      <c r="S2291" s="99" t="str">
        <f t="shared" si="11"/>
        <v>#REF!</v>
      </c>
      <c r="T2291" s="99" t="str">
        <f t="shared" si="12"/>
        <v>#REF!</v>
      </c>
      <c r="U2291" s="99" t="str">
        <f t="shared" si="10"/>
        <v>#REF!</v>
      </c>
      <c r="V2291" s="138" t="str">
        <f t="shared" si="9"/>
        <v>#REF!</v>
      </c>
      <c r="W2291" s="135" t="str">
        <f t="shared" si="6"/>
        <v>#REF!</v>
      </c>
      <c r="X2291" s="90"/>
      <c r="Y2291" s="90"/>
      <c r="Z2291" s="90"/>
      <c r="AA2291" s="90"/>
      <c r="AB2291" s="90"/>
    </row>
    <row r="2292" ht="12.75" customHeight="1">
      <c r="A2292" s="90"/>
      <c r="B2292" s="90"/>
      <c r="C2292" s="90"/>
      <c r="D2292" s="126">
        <v>6.0</v>
      </c>
      <c r="E2292" s="127">
        <v>50.26</v>
      </c>
      <c r="F2292" s="123"/>
      <c r="G2292" s="129">
        <v>14.74</v>
      </c>
      <c r="H2292" s="130">
        <f t="shared" si="2"/>
        <v>0.2932749702</v>
      </c>
      <c r="I2292" s="131">
        <v>44840.0</v>
      </c>
      <c r="J2292" s="132">
        <v>44876.0</v>
      </c>
      <c r="K2292" s="123"/>
      <c r="L2292" s="90"/>
      <c r="M2292" s="133">
        <f t="shared" si="3"/>
        <v>8.376666667</v>
      </c>
      <c r="N2292" s="99"/>
      <c r="O2292" s="133">
        <f t="shared" si="5"/>
        <v>0</v>
      </c>
      <c r="P2292" s="137"/>
      <c r="Q2292" s="90"/>
      <c r="R2292" s="99" t="str">
        <f t="shared" si="8"/>
        <v>#REF!</v>
      </c>
      <c r="S2292" s="99" t="str">
        <f t="shared" si="11"/>
        <v>#REF!</v>
      </c>
      <c r="T2292" s="99" t="str">
        <f t="shared" si="12"/>
        <v>#REF!</v>
      </c>
      <c r="U2292" s="99" t="str">
        <f t="shared" si="10"/>
        <v>#REF!</v>
      </c>
      <c r="V2292" s="138" t="str">
        <f t="shared" si="9"/>
        <v>#REF!</v>
      </c>
      <c r="W2292" s="135" t="str">
        <f t="shared" si="6"/>
        <v>#REF!</v>
      </c>
      <c r="X2292" s="90"/>
      <c r="Y2292" s="90"/>
      <c r="Z2292" s="90"/>
      <c r="AA2292" s="90"/>
      <c r="AB2292" s="90"/>
    </row>
    <row r="2293" ht="12.75" customHeight="1">
      <c r="A2293" s="90"/>
      <c r="B2293" s="90"/>
      <c r="C2293" s="90"/>
      <c r="D2293" s="126">
        <v>1.0</v>
      </c>
      <c r="E2293" s="127">
        <v>450.43</v>
      </c>
      <c r="F2293" s="123"/>
      <c r="G2293" s="129">
        <v>131.43</v>
      </c>
      <c r="H2293" s="130">
        <f t="shared" si="2"/>
        <v>0.2917878472</v>
      </c>
      <c r="I2293" s="131">
        <v>44841.0</v>
      </c>
      <c r="J2293" s="132">
        <v>44877.0</v>
      </c>
      <c r="K2293" s="123"/>
      <c r="L2293" s="90"/>
      <c r="M2293" s="133">
        <f t="shared" si="3"/>
        <v>450.43</v>
      </c>
      <c r="N2293" s="99"/>
      <c r="O2293" s="133">
        <f t="shared" si="5"/>
        <v>0</v>
      </c>
      <c r="P2293" s="137"/>
      <c r="Q2293" s="90"/>
      <c r="R2293" s="99" t="str">
        <f t="shared" si="8"/>
        <v>#REF!</v>
      </c>
      <c r="S2293" s="99" t="str">
        <f t="shared" si="11"/>
        <v>#REF!</v>
      </c>
      <c r="T2293" s="99" t="str">
        <f t="shared" si="12"/>
        <v>#REF!</v>
      </c>
      <c r="U2293" s="99" t="str">
        <f t="shared" si="10"/>
        <v>#REF!</v>
      </c>
      <c r="V2293" s="138" t="str">
        <f t="shared" si="9"/>
        <v>#REF!</v>
      </c>
      <c r="W2293" s="135" t="str">
        <f t="shared" si="6"/>
        <v>#REF!</v>
      </c>
      <c r="X2293" s="90"/>
      <c r="Y2293" s="90"/>
      <c r="Z2293" s="90"/>
      <c r="AA2293" s="90"/>
      <c r="AB2293" s="90"/>
    </row>
    <row r="2294" ht="12.75" customHeight="1">
      <c r="A2294" s="90"/>
      <c r="B2294" s="90"/>
      <c r="C2294" s="90"/>
      <c r="D2294" s="126">
        <v>2.0</v>
      </c>
      <c r="E2294" s="127">
        <v>547.83</v>
      </c>
      <c r="F2294" s="123"/>
      <c r="G2294" s="129">
        <v>157.49</v>
      </c>
      <c r="H2294" s="130">
        <f t="shared" si="2"/>
        <v>0.2874796926</v>
      </c>
      <c r="I2294" s="131">
        <v>44842.0</v>
      </c>
      <c r="J2294" s="132">
        <v>44878.0</v>
      </c>
      <c r="K2294" s="123"/>
      <c r="L2294" s="90"/>
      <c r="M2294" s="133">
        <f t="shared" si="3"/>
        <v>273.915</v>
      </c>
      <c r="N2294" s="99"/>
      <c r="O2294" s="133">
        <f t="shared" si="5"/>
        <v>0</v>
      </c>
      <c r="P2294" s="137"/>
      <c r="Q2294" s="90"/>
      <c r="R2294" s="99" t="str">
        <f t="shared" si="8"/>
        <v>#REF!</v>
      </c>
      <c r="S2294" s="99" t="str">
        <f t="shared" si="11"/>
        <v>#REF!</v>
      </c>
      <c r="T2294" s="99" t="str">
        <f t="shared" si="12"/>
        <v>#REF!</v>
      </c>
      <c r="U2294" s="99" t="str">
        <f t="shared" si="10"/>
        <v>#REF!</v>
      </c>
      <c r="V2294" s="138" t="str">
        <f t="shared" si="9"/>
        <v>#REF!</v>
      </c>
      <c r="W2294" s="135" t="str">
        <f t="shared" si="6"/>
        <v>#REF!</v>
      </c>
      <c r="X2294" s="90"/>
      <c r="Y2294" s="90"/>
      <c r="Z2294" s="90"/>
      <c r="AA2294" s="90"/>
      <c r="AB2294" s="90"/>
    </row>
    <row r="2295" ht="12.75" customHeight="1">
      <c r="A2295" s="90"/>
      <c r="B2295" s="90"/>
      <c r="C2295" s="90"/>
      <c r="D2295" s="126">
        <v>3.0</v>
      </c>
      <c r="E2295" s="127">
        <v>28.0</v>
      </c>
      <c r="F2295" s="123"/>
      <c r="G2295" s="129">
        <v>8.02</v>
      </c>
      <c r="H2295" s="130">
        <f t="shared" si="2"/>
        <v>0.2864285714</v>
      </c>
      <c r="I2295" s="131">
        <v>44843.0</v>
      </c>
      <c r="J2295" s="132">
        <v>44879.0</v>
      </c>
      <c r="K2295" s="123"/>
      <c r="L2295" s="90"/>
      <c r="M2295" s="133">
        <f t="shared" si="3"/>
        <v>9.333333333</v>
      </c>
      <c r="N2295" s="99"/>
      <c r="O2295" s="133">
        <f t="shared" si="5"/>
        <v>0</v>
      </c>
      <c r="P2295" s="137"/>
      <c r="Q2295" s="90"/>
      <c r="R2295" s="99" t="str">
        <f t="shared" si="8"/>
        <v>#REF!</v>
      </c>
      <c r="S2295" s="99" t="str">
        <f t="shared" si="11"/>
        <v>#REF!</v>
      </c>
      <c r="T2295" s="99" t="str">
        <f t="shared" si="12"/>
        <v>#REF!</v>
      </c>
      <c r="U2295" s="99" t="str">
        <f t="shared" si="10"/>
        <v>#REF!</v>
      </c>
      <c r="V2295" s="138" t="str">
        <f t="shared" si="9"/>
        <v>#REF!</v>
      </c>
      <c r="W2295" s="135" t="str">
        <f t="shared" si="6"/>
        <v>#REF!</v>
      </c>
      <c r="X2295" s="90"/>
      <c r="Y2295" s="90"/>
      <c r="Z2295" s="90"/>
      <c r="AA2295" s="90"/>
      <c r="AB2295" s="90"/>
    </row>
    <row r="2296" ht="12.75" customHeight="1">
      <c r="A2296" s="90"/>
      <c r="B2296" s="90"/>
      <c r="C2296" s="90"/>
      <c r="D2296" s="126">
        <v>4.0</v>
      </c>
      <c r="E2296" s="127">
        <v>703.13</v>
      </c>
      <c r="F2296" s="123"/>
      <c r="G2296" s="129">
        <v>200.6</v>
      </c>
      <c r="H2296" s="130">
        <f t="shared" si="2"/>
        <v>0.285295749</v>
      </c>
      <c r="I2296" s="131">
        <v>44844.0</v>
      </c>
      <c r="J2296" s="132">
        <v>44880.0</v>
      </c>
      <c r="K2296" s="123"/>
      <c r="L2296" s="90"/>
      <c r="M2296" s="133">
        <f t="shared" si="3"/>
        <v>175.7825</v>
      </c>
      <c r="N2296" s="99"/>
      <c r="O2296" s="133">
        <f t="shared" si="5"/>
        <v>0</v>
      </c>
      <c r="P2296" s="137"/>
      <c r="Q2296" s="90"/>
      <c r="R2296" s="99" t="str">
        <f t="shared" si="8"/>
        <v>#REF!</v>
      </c>
      <c r="S2296" s="99" t="str">
        <f t="shared" si="11"/>
        <v>#REF!</v>
      </c>
      <c r="T2296" s="99" t="str">
        <f t="shared" si="12"/>
        <v>#REF!</v>
      </c>
      <c r="U2296" s="99" t="str">
        <f t="shared" si="10"/>
        <v>#REF!</v>
      </c>
      <c r="V2296" s="138" t="str">
        <f t="shared" si="9"/>
        <v>#REF!</v>
      </c>
      <c r="W2296" s="135" t="str">
        <f t="shared" si="6"/>
        <v>#REF!</v>
      </c>
      <c r="X2296" s="90"/>
      <c r="Y2296" s="90"/>
      <c r="Z2296" s="90"/>
      <c r="AA2296" s="90"/>
      <c r="AB2296" s="90"/>
    </row>
    <row r="2297" ht="12.75" customHeight="1">
      <c r="A2297" s="90"/>
      <c r="B2297" s="90"/>
      <c r="C2297" s="90"/>
      <c r="D2297" s="126">
        <v>5.0</v>
      </c>
      <c r="E2297" s="127">
        <v>29.48</v>
      </c>
      <c r="F2297" s="123"/>
      <c r="G2297" s="129">
        <v>8.35</v>
      </c>
      <c r="H2297" s="130">
        <f t="shared" si="2"/>
        <v>0.2832428765</v>
      </c>
      <c r="I2297" s="131">
        <v>44845.0</v>
      </c>
      <c r="J2297" s="132">
        <v>44881.0</v>
      </c>
      <c r="K2297" s="123"/>
      <c r="L2297" s="90"/>
      <c r="M2297" s="133">
        <f t="shared" si="3"/>
        <v>5.896</v>
      </c>
      <c r="N2297" s="99"/>
      <c r="O2297" s="133">
        <f t="shared" si="5"/>
        <v>0</v>
      </c>
      <c r="P2297" s="137"/>
      <c r="Q2297" s="90"/>
      <c r="R2297" s="99" t="str">
        <f t="shared" si="8"/>
        <v>#REF!</v>
      </c>
      <c r="S2297" s="99" t="str">
        <f t="shared" si="11"/>
        <v>#REF!</v>
      </c>
      <c r="T2297" s="99" t="str">
        <f t="shared" si="12"/>
        <v>#REF!</v>
      </c>
      <c r="U2297" s="99" t="str">
        <f t="shared" si="10"/>
        <v>#REF!</v>
      </c>
      <c r="V2297" s="138" t="str">
        <f t="shared" si="9"/>
        <v>#REF!</v>
      </c>
      <c r="W2297" s="135" t="str">
        <f t="shared" si="6"/>
        <v>#REF!</v>
      </c>
      <c r="X2297" s="90"/>
      <c r="Y2297" s="90"/>
      <c r="Z2297" s="90"/>
      <c r="AA2297" s="90"/>
      <c r="AB2297" s="90"/>
    </row>
    <row r="2298" ht="12.75" customHeight="1">
      <c r="A2298" s="90"/>
      <c r="B2298" s="90"/>
      <c r="C2298" s="90"/>
      <c r="D2298" s="126">
        <v>6.0</v>
      </c>
      <c r="E2298" s="127">
        <v>167.39</v>
      </c>
      <c r="F2298" s="123"/>
      <c r="G2298" s="129">
        <v>47.39</v>
      </c>
      <c r="H2298" s="130">
        <f t="shared" si="2"/>
        <v>0.283111297</v>
      </c>
      <c r="I2298" s="131">
        <v>44846.0</v>
      </c>
      <c r="J2298" s="132">
        <v>44882.0</v>
      </c>
      <c r="K2298" s="123"/>
      <c r="L2298" s="90"/>
      <c r="M2298" s="133">
        <f t="shared" si="3"/>
        <v>27.89833333</v>
      </c>
      <c r="N2298" s="99"/>
      <c r="O2298" s="133">
        <f t="shared" si="5"/>
        <v>0</v>
      </c>
      <c r="P2298" s="137"/>
      <c r="Q2298" s="90"/>
      <c r="R2298" s="99" t="str">
        <f t="shared" si="8"/>
        <v>#REF!</v>
      </c>
      <c r="S2298" s="99" t="str">
        <f t="shared" si="11"/>
        <v>#REF!</v>
      </c>
      <c r="T2298" s="99" t="str">
        <f t="shared" si="12"/>
        <v>#REF!</v>
      </c>
      <c r="U2298" s="99" t="str">
        <f t="shared" si="10"/>
        <v>#REF!</v>
      </c>
      <c r="V2298" s="138" t="str">
        <f t="shared" si="9"/>
        <v>#REF!</v>
      </c>
      <c r="W2298" s="135" t="str">
        <f t="shared" si="6"/>
        <v>#REF!</v>
      </c>
      <c r="X2298" s="90"/>
      <c r="Y2298" s="90"/>
      <c r="Z2298" s="90"/>
      <c r="AA2298" s="90"/>
      <c r="AB2298" s="90"/>
    </row>
    <row r="2299" ht="12.75" customHeight="1">
      <c r="A2299" s="90"/>
      <c r="B2299" s="90"/>
      <c r="C2299" s="90"/>
      <c r="D2299" s="126">
        <v>1.0</v>
      </c>
      <c r="E2299" s="127">
        <v>88.43</v>
      </c>
      <c r="F2299" s="123"/>
      <c r="G2299" s="129">
        <v>24.98</v>
      </c>
      <c r="H2299" s="130">
        <f t="shared" si="2"/>
        <v>0.2824833201</v>
      </c>
      <c r="I2299" s="131">
        <v>44847.0</v>
      </c>
      <c r="J2299" s="132">
        <v>44883.0</v>
      </c>
      <c r="K2299" s="123"/>
      <c r="L2299" s="90"/>
      <c r="M2299" s="133">
        <f t="shared" si="3"/>
        <v>88.43</v>
      </c>
      <c r="N2299" s="99"/>
      <c r="O2299" s="133">
        <f t="shared" si="5"/>
        <v>0</v>
      </c>
      <c r="P2299" s="137"/>
      <c r="Q2299" s="90"/>
      <c r="R2299" s="99" t="str">
        <f t="shared" si="8"/>
        <v>#REF!</v>
      </c>
      <c r="S2299" s="99" t="str">
        <f t="shared" si="11"/>
        <v>#REF!</v>
      </c>
      <c r="T2299" s="99" t="str">
        <f t="shared" si="12"/>
        <v>#REF!</v>
      </c>
      <c r="U2299" s="99" t="str">
        <f t="shared" si="10"/>
        <v>#REF!</v>
      </c>
      <c r="V2299" s="138" t="str">
        <f t="shared" si="9"/>
        <v>#REF!</v>
      </c>
      <c r="W2299" s="135" t="str">
        <f t="shared" si="6"/>
        <v>#REF!</v>
      </c>
      <c r="X2299" s="90"/>
      <c r="Y2299" s="90"/>
      <c r="Z2299" s="90"/>
      <c r="AA2299" s="90"/>
      <c r="AB2299" s="90"/>
    </row>
    <row r="2300" ht="12.75" customHeight="1">
      <c r="A2300" s="90"/>
      <c r="B2300" s="90"/>
      <c r="C2300" s="90"/>
      <c r="D2300" s="126">
        <v>2.0</v>
      </c>
      <c r="E2300" s="127">
        <v>58.96</v>
      </c>
      <c r="F2300" s="123"/>
      <c r="G2300" s="129">
        <v>16.65</v>
      </c>
      <c r="H2300" s="130">
        <f t="shared" si="2"/>
        <v>0.282394844</v>
      </c>
      <c r="I2300" s="131">
        <v>44848.0</v>
      </c>
      <c r="J2300" s="132">
        <v>44884.0</v>
      </c>
      <c r="K2300" s="123"/>
      <c r="L2300" s="90"/>
      <c r="M2300" s="133">
        <f t="shared" si="3"/>
        <v>29.48</v>
      </c>
      <c r="N2300" s="99"/>
      <c r="O2300" s="133">
        <f t="shared" si="5"/>
        <v>0</v>
      </c>
      <c r="P2300" s="137"/>
      <c r="Q2300" s="90"/>
      <c r="R2300" s="99" t="str">
        <f t="shared" si="8"/>
        <v>#REF!</v>
      </c>
      <c r="S2300" s="99" t="str">
        <f t="shared" si="11"/>
        <v>#REF!</v>
      </c>
      <c r="T2300" s="99" t="str">
        <f t="shared" si="12"/>
        <v>#REF!</v>
      </c>
      <c r="U2300" s="99" t="str">
        <f t="shared" si="10"/>
        <v>#REF!</v>
      </c>
      <c r="V2300" s="138" t="str">
        <f t="shared" si="9"/>
        <v>#REF!</v>
      </c>
      <c r="W2300" s="135" t="str">
        <f t="shared" si="6"/>
        <v>#REF!</v>
      </c>
      <c r="X2300" s="90"/>
      <c r="Y2300" s="90"/>
      <c r="Z2300" s="90"/>
      <c r="AA2300" s="90"/>
      <c r="AB2300" s="90"/>
    </row>
    <row r="2301" ht="12.75" customHeight="1">
      <c r="A2301" s="90"/>
      <c r="B2301" s="90"/>
      <c r="C2301" s="90"/>
      <c r="D2301" s="126">
        <v>3.0</v>
      </c>
      <c r="E2301" s="127">
        <v>138.96</v>
      </c>
      <c r="F2301" s="123"/>
      <c r="G2301" s="129">
        <v>38.96</v>
      </c>
      <c r="H2301" s="130">
        <f t="shared" si="2"/>
        <v>0.2803684514</v>
      </c>
      <c r="I2301" s="131">
        <v>44849.0</v>
      </c>
      <c r="J2301" s="132">
        <v>44885.0</v>
      </c>
      <c r="K2301" s="123"/>
      <c r="L2301" s="90"/>
      <c r="M2301" s="133">
        <f t="shared" si="3"/>
        <v>46.32</v>
      </c>
      <c r="N2301" s="99"/>
      <c r="O2301" s="133">
        <f t="shared" si="5"/>
        <v>0</v>
      </c>
      <c r="P2301" s="137"/>
      <c r="Q2301" s="90"/>
      <c r="R2301" s="99" t="str">
        <f t="shared" si="8"/>
        <v>#REF!</v>
      </c>
      <c r="S2301" s="99" t="str">
        <f t="shared" si="11"/>
        <v>#REF!</v>
      </c>
      <c r="T2301" s="99" t="str">
        <f t="shared" si="12"/>
        <v>#REF!</v>
      </c>
      <c r="U2301" s="99" t="str">
        <f t="shared" si="10"/>
        <v>#REF!</v>
      </c>
      <c r="V2301" s="138" t="str">
        <f t="shared" si="9"/>
        <v>#REF!</v>
      </c>
      <c r="W2301" s="135" t="str">
        <f t="shared" si="6"/>
        <v>#REF!</v>
      </c>
      <c r="X2301" s="90"/>
      <c r="Y2301" s="90"/>
      <c r="Z2301" s="90"/>
      <c r="AA2301" s="90"/>
      <c r="AB2301" s="90"/>
    </row>
    <row r="2302" ht="12.75" customHeight="1">
      <c r="A2302" s="90"/>
      <c r="B2302" s="90"/>
      <c r="C2302" s="90"/>
      <c r="D2302" s="126">
        <v>4.0</v>
      </c>
      <c r="E2302" s="127">
        <v>104.22</v>
      </c>
      <c r="F2302" s="123"/>
      <c r="G2302" s="129">
        <v>29.22</v>
      </c>
      <c r="H2302" s="130">
        <f t="shared" si="2"/>
        <v>0.2803684514</v>
      </c>
      <c r="I2302" s="131">
        <v>44850.0</v>
      </c>
      <c r="J2302" s="132">
        <v>44886.0</v>
      </c>
      <c r="K2302" s="123"/>
      <c r="L2302" s="90"/>
      <c r="M2302" s="133">
        <f t="shared" si="3"/>
        <v>26.055</v>
      </c>
      <c r="N2302" s="99"/>
      <c r="O2302" s="133">
        <f t="shared" si="5"/>
        <v>0</v>
      </c>
      <c r="P2302" s="137"/>
      <c r="Q2302" s="90"/>
      <c r="R2302" s="99" t="str">
        <f t="shared" si="8"/>
        <v>#REF!</v>
      </c>
      <c r="S2302" s="99" t="str">
        <f t="shared" si="11"/>
        <v>#REF!</v>
      </c>
      <c r="T2302" s="99" t="str">
        <f t="shared" si="12"/>
        <v>#REF!</v>
      </c>
      <c r="U2302" s="99" t="str">
        <f t="shared" si="10"/>
        <v>#REF!</v>
      </c>
      <c r="V2302" s="138" t="str">
        <f t="shared" si="9"/>
        <v>#REF!</v>
      </c>
      <c r="W2302" s="135" t="str">
        <f t="shared" si="6"/>
        <v>#REF!</v>
      </c>
      <c r="X2302" s="90"/>
      <c r="Y2302" s="90"/>
      <c r="Z2302" s="90"/>
      <c r="AA2302" s="90"/>
      <c r="AB2302" s="90"/>
    </row>
    <row r="2303" ht="12.75" customHeight="1">
      <c r="A2303" s="90"/>
      <c r="B2303" s="90"/>
      <c r="C2303" s="90"/>
      <c r="D2303" s="126">
        <v>5.0</v>
      </c>
      <c r="E2303" s="127">
        <v>40.7</v>
      </c>
      <c r="F2303" s="123"/>
      <c r="G2303" s="129">
        <v>11.38</v>
      </c>
      <c r="H2303" s="130">
        <f t="shared" si="2"/>
        <v>0.2796068796</v>
      </c>
      <c r="I2303" s="131">
        <v>44851.0</v>
      </c>
      <c r="J2303" s="132">
        <v>44887.0</v>
      </c>
      <c r="K2303" s="123"/>
      <c r="L2303" s="90"/>
      <c r="M2303" s="133">
        <f t="shared" si="3"/>
        <v>8.14</v>
      </c>
      <c r="N2303" s="99"/>
      <c r="O2303" s="133">
        <f t="shared" si="5"/>
        <v>0</v>
      </c>
      <c r="P2303" s="137"/>
      <c r="Q2303" s="90"/>
      <c r="R2303" s="99" t="str">
        <f t="shared" si="8"/>
        <v>#REF!</v>
      </c>
      <c r="S2303" s="99" t="str">
        <f t="shared" si="11"/>
        <v>#REF!</v>
      </c>
      <c r="T2303" s="99" t="str">
        <f t="shared" si="12"/>
        <v>#REF!</v>
      </c>
      <c r="U2303" s="99" t="str">
        <f t="shared" si="10"/>
        <v>#REF!</v>
      </c>
      <c r="V2303" s="138" t="str">
        <f t="shared" si="9"/>
        <v>#REF!</v>
      </c>
      <c r="W2303" s="135" t="str">
        <f t="shared" si="6"/>
        <v>#REF!</v>
      </c>
      <c r="X2303" s="90"/>
      <c r="Y2303" s="90"/>
      <c r="Z2303" s="90"/>
      <c r="AA2303" s="90"/>
      <c r="AB2303" s="90"/>
    </row>
    <row r="2304" ht="12.75" customHeight="1">
      <c r="A2304" s="90"/>
      <c r="B2304" s="90"/>
      <c r="C2304" s="90"/>
      <c r="D2304" s="126">
        <v>6.0</v>
      </c>
      <c r="E2304" s="127">
        <v>260.22</v>
      </c>
      <c r="F2304" s="123"/>
      <c r="G2304" s="129">
        <v>72.72</v>
      </c>
      <c r="H2304" s="130">
        <f t="shared" si="2"/>
        <v>0.2794558451</v>
      </c>
      <c r="I2304" s="131">
        <v>44852.0</v>
      </c>
      <c r="J2304" s="132">
        <v>44888.0</v>
      </c>
      <c r="K2304" s="123"/>
      <c r="L2304" s="90"/>
      <c r="M2304" s="133">
        <f t="shared" si="3"/>
        <v>43.37</v>
      </c>
      <c r="N2304" s="99"/>
      <c r="O2304" s="133">
        <f t="shared" si="5"/>
        <v>0</v>
      </c>
      <c r="P2304" s="137"/>
      <c r="Q2304" s="90"/>
      <c r="R2304" s="99" t="str">
        <f t="shared" si="8"/>
        <v>#REF!</v>
      </c>
      <c r="S2304" s="99" t="str">
        <f t="shared" si="11"/>
        <v>#REF!</v>
      </c>
      <c r="T2304" s="99" t="str">
        <f t="shared" si="12"/>
        <v>#REF!</v>
      </c>
      <c r="U2304" s="99" t="str">
        <f t="shared" si="10"/>
        <v>#REF!</v>
      </c>
      <c r="V2304" s="138" t="str">
        <f t="shared" si="9"/>
        <v>#REF!</v>
      </c>
      <c r="W2304" s="135" t="str">
        <f t="shared" si="6"/>
        <v>#REF!</v>
      </c>
      <c r="X2304" s="90"/>
      <c r="Y2304" s="90"/>
      <c r="Z2304" s="90"/>
      <c r="AA2304" s="90"/>
      <c r="AB2304" s="90"/>
    </row>
    <row r="2305" ht="12.75" customHeight="1">
      <c r="A2305" s="90"/>
      <c r="B2305" s="90"/>
      <c r="C2305" s="90"/>
      <c r="D2305" s="126">
        <v>1.0</v>
      </c>
      <c r="E2305" s="127">
        <v>173.48</v>
      </c>
      <c r="F2305" s="123"/>
      <c r="G2305" s="129">
        <v>48.48</v>
      </c>
      <c r="H2305" s="130">
        <f t="shared" si="2"/>
        <v>0.2794558451</v>
      </c>
      <c r="I2305" s="131">
        <v>44853.0</v>
      </c>
      <c r="J2305" s="132">
        <v>44889.0</v>
      </c>
      <c r="K2305" s="123"/>
      <c r="L2305" s="90"/>
      <c r="M2305" s="133">
        <f t="shared" si="3"/>
        <v>173.48</v>
      </c>
      <c r="N2305" s="99"/>
      <c r="O2305" s="133">
        <f t="shared" si="5"/>
        <v>0</v>
      </c>
      <c r="P2305" s="137"/>
      <c r="Q2305" s="90"/>
      <c r="R2305" s="99" t="str">
        <f t="shared" si="8"/>
        <v>#REF!</v>
      </c>
      <c r="S2305" s="99" t="str">
        <f t="shared" si="11"/>
        <v>#REF!</v>
      </c>
      <c r="T2305" s="99" t="str">
        <f t="shared" si="12"/>
        <v>#REF!</v>
      </c>
      <c r="U2305" s="99" t="str">
        <f t="shared" si="10"/>
        <v>#REF!</v>
      </c>
      <c r="V2305" s="138" t="str">
        <f t="shared" si="9"/>
        <v>#REF!</v>
      </c>
      <c r="W2305" s="135" t="str">
        <f t="shared" si="6"/>
        <v>#REF!</v>
      </c>
      <c r="X2305" s="90"/>
      <c r="Y2305" s="90"/>
      <c r="Z2305" s="90"/>
      <c r="AA2305" s="90"/>
      <c r="AB2305" s="90"/>
    </row>
    <row r="2306" ht="12.75" customHeight="1">
      <c r="A2306" s="90"/>
      <c r="B2306" s="90"/>
      <c r="C2306" s="90"/>
      <c r="D2306" s="126">
        <v>2.0</v>
      </c>
      <c r="E2306" s="127">
        <v>11.3</v>
      </c>
      <c r="F2306" s="123"/>
      <c r="G2306" s="129">
        <v>3.1</v>
      </c>
      <c r="H2306" s="130">
        <f t="shared" si="2"/>
        <v>0.2743362832</v>
      </c>
      <c r="I2306" s="131">
        <v>44854.0</v>
      </c>
      <c r="J2306" s="132">
        <v>44890.0</v>
      </c>
      <c r="K2306" s="123"/>
      <c r="L2306" s="90"/>
      <c r="M2306" s="133">
        <f t="shared" si="3"/>
        <v>5.65</v>
      </c>
      <c r="N2306" s="99"/>
      <c r="O2306" s="133">
        <f t="shared" si="5"/>
        <v>0</v>
      </c>
      <c r="P2306" s="137"/>
      <c r="Q2306" s="90"/>
      <c r="R2306" s="99" t="str">
        <f t="shared" si="8"/>
        <v>#REF!</v>
      </c>
      <c r="S2306" s="99" t="str">
        <f t="shared" si="11"/>
        <v>#REF!</v>
      </c>
      <c r="T2306" s="99" t="str">
        <f t="shared" si="12"/>
        <v>#REF!</v>
      </c>
      <c r="U2306" s="99" t="str">
        <f t="shared" si="10"/>
        <v>#REF!</v>
      </c>
      <c r="V2306" s="138" t="str">
        <f t="shared" si="9"/>
        <v>#REF!</v>
      </c>
      <c r="W2306" s="135" t="str">
        <f t="shared" si="6"/>
        <v>#REF!</v>
      </c>
      <c r="X2306" s="90"/>
      <c r="Y2306" s="90"/>
      <c r="Z2306" s="90"/>
      <c r="AA2306" s="90"/>
      <c r="AB2306" s="90"/>
    </row>
    <row r="2307" ht="12.75" customHeight="1">
      <c r="A2307" s="90"/>
      <c r="B2307" s="90"/>
      <c r="C2307" s="90"/>
      <c r="D2307" s="126">
        <v>3.0</v>
      </c>
      <c r="E2307" s="127">
        <v>844.75</v>
      </c>
      <c r="F2307" s="123"/>
      <c r="G2307" s="129">
        <v>231.94</v>
      </c>
      <c r="H2307" s="130">
        <f t="shared" si="2"/>
        <v>0.2745664398</v>
      </c>
      <c r="I2307" s="131">
        <v>44855.0</v>
      </c>
      <c r="J2307" s="132">
        <v>44891.0</v>
      </c>
      <c r="K2307" s="123"/>
      <c r="L2307" s="90"/>
      <c r="M2307" s="133">
        <f t="shared" si="3"/>
        <v>281.5833333</v>
      </c>
      <c r="N2307" s="99"/>
      <c r="O2307" s="133">
        <f t="shared" si="5"/>
        <v>0</v>
      </c>
      <c r="P2307" s="137"/>
      <c r="Q2307" s="90"/>
      <c r="R2307" s="99" t="str">
        <f t="shared" si="8"/>
        <v>#REF!</v>
      </c>
      <c r="S2307" s="99" t="str">
        <f t="shared" si="11"/>
        <v>#REF!</v>
      </c>
      <c r="T2307" s="99" t="str">
        <f t="shared" si="12"/>
        <v>#REF!</v>
      </c>
      <c r="U2307" s="99" t="str">
        <f t="shared" si="10"/>
        <v>#REF!</v>
      </c>
      <c r="V2307" s="138" t="str">
        <f t="shared" si="9"/>
        <v>#REF!</v>
      </c>
      <c r="W2307" s="135" t="str">
        <f t="shared" si="6"/>
        <v>#REF!</v>
      </c>
      <c r="X2307" s="90"/>
      <c r="Y2307" s="90"/>
      <c r="Z2307" s="90"/>
      <c r="AA2307" s="90"/>
      <c r="AB2307" s="90"/>
    </row>
    <row r="2308" ht="12.75" customHeight="1">
      <c r="A2308" s="90"/>
      <c r="B2308" s="90"/>
      <c r="C2308" s="90"/>
      <c r="D2308" s="126">
        <v>4.0</v>
      </c>
      <c r="E2308" s="127">
        <v>268.18</v>
      </c>
      <c r="F2308" s="123"/>
      <c r="G2308" s="129">
        <v>73.18</v>
      </c>
      <c r="H2308" s="130">
        <f t="shared" si="2"/>
        <v>0.2728764263</v>
      </c>
      <c r="I2308" s="131">
        <v>44856.0</v>
      </c>
      <c r="J2308" s="132">
        <v>44892.0</v>
      </c>
      <c r="K2308" s="123"/>
      <c r="L2308" s="90"/>
      <c r="M2308" s="133">
        <f t="shared" si="3"/>
        <v>67.045</v>
      </c>
      <c r="N2308" s="99"/>
      <c r="O2308" s="133">
        <f t="shared" si="5"/>
        <v>0</v>
      </c>
      <c r="P2308" s="137"/>
      <c r="Q2308" s="90"/>
      <c r="R2308" s="99" t="str">
        <f t="shared" si="8"/>
        <v>#REF!</v>
      </c>
      <c r="S2308" s="99" t="str">
        <f t="shared" si="11"/>
        <v>#REF!</v>
      </c>
      <c r="T2308" s="99" t="str">
        <f t="shared" si="12"/>
        <v>#REF!</v>
      </c>
      <c r="U2308" s="99" t="str">
        <f t="shared" si="10"/>
        <v>#REF!</v>
      </c>
      <c r="V2308" s="138" t="str">
        <f t="shared" si="9"/>
        <v>#REF!</v>
      </c>
      <c r="W2308" s="135" t="str">
        <f t="shared" si="6"/>
        <v>#REF!</v>
      </c>
      <c r="X2308" s="90"/>
      <c r="Y2308" s="90"/>
      <c r="Z2308" s="90"/>
      <c r="AA2308" s="90"/>
      <c r="AB2308" s="90"/>
    </row>
    <row r="2309" ht="12.75" customHeight="1">
      <c r="A2309" s="90"/>
      <c r="B2309" s="90"/>
      <c r="C2309" s="90"/>
      <c r="D2309" s="126">
        <v>5.0</v>
      </c>
      <c r="E2309" s="127">
        <v>349.81</v>
      </c>
      <c r="F2309" s="123"/>
      <c r="G2309" s="129">
        <v>95.41</v>
      </c>
      <c r="H2309" s="130">
        <f t="shared" si="2"/>
        <v>0.2727480632</v>
      </c>
      <c r="I2309" s="131">
        <v>44857.0</v>
      </c>
      <c r="J2309" s="132">
        <v>44893.0</v>
      </c>
      <c r="K2309" s="123"/>
      <c r="L2309" s="90"/>
      <c r="M2309" s="133">
        <f t="shared" si="3"/>
        <v>69.962</v>
      </c>
      <c r="N2309" s="99"/>
      <c r="O2309" s="133">
        <f t="shared" si="5"/>
        <v>0</v>
      </c>
      <c r="P2309" s="137"/>
      <c r="Q2309" s="90"/>
      <c r="R2309" s="99" t="str">
        <f t="shared" si="8"/>
        <v>#REF!</v>
      </c>
      <c r="S2309" s="99" t="str">
        <f t="shared" si="11"/>
        <v>#REF!</v>
      </c>
      <c r="T2309" s="99" t="str">
        <f t="shared" si="12"/>
        <v>#REF!</v>
      </c>
      <c r="U2309" s="99" t="str">
        <f t="shared" si="10"/>
        <v>#REF!</v>
      </c>
      <c r="V2309" s="138" t="str">
        <f t="shared" si="9"/>
        <v>#REF!</v>
      </c>
      <c r="W2309" s="135" t="str">
        <f t="shared" si="6"/>
        <v>#REF!</v>
      </c>
      <c r="X2309" s="90"/>
      <c r="Y2309" s="90"/>
      <c r="Z2309" s="90"/>
      <c r="AA2309" s="90"/>
      <c r="AB2309" s="90"/>
    </row>
    <row r="2310" ht="12.75" customHeight="1">
      <c r="A2310" s="90"/>
      <c r="B2310" s="90"/>
      <c r="C2310" s="90"/>
      <c r="D2310" s="126">
        <v>6.0</v>
      </c>
      <c r="E2310" s="127">
        <v>63.04</v>
      </c>
      <c r="F2310" s="123"/>
      <c r="G2310" s="129">
        <v>17.04</v>
      </c>
      <c r="H2310" s="130">
        <f t="shared" si="2"/>
        <v>0.2703045685</v>
      </c>
      <c r="I2310" s="131">
        <v>44858.0</v>
      </c>
      <c r="J2310" s="132">
        <v>44894.0</v>
      </c>
      <c r="K2310" s="123"/>
      <c r="L2310" s="90"/>
      <c r="M2310" s="133">
        <f t="shared" si="3"/>
        <v>10.50666667</v>
      </c>
      <c r="N2310" s="99"/>
      <c r="O2310" s="133">
        <f t="shared" si="5"/>
        <v>0</v>
      </c>
      <c r="P2310" s="137"/>
      <c r="Q2310" s="90"/>
      <c r="R2310" s="99" t="str">
        <f t="shared" si="8"/>
        <v>#REF!</v>
      </c>
      <c r="S2310" s="99" t="str">
        <f t="shared" si="11"/>
        <v>#REF!</v>
      </c>
      <c r="T2310" s="99" t="str">
        <f t="shared" si="12"/>
        <v>#REF!</v>
      </c>
      <c r="U2310" s="99" t="str">
        <f t="shared" si="10"/>
        <v>#REF!</v>
      </c>
      <c r="V2310" s="138" t="str">
        <f t="shared" si="9"/>
        <v>#REF!</v>
      </c>
      <c r="W2310" s="135" t="str">
        <f t="shared" si="6"/>
        <v>#REF!</v>
      </c>
      <c r="X2310" s="90"/>
      <c r="Y2310" s="90"/>
      <c r="Z2310" s="90"/>
      <c r="AA2310" s="90"/>
      <c r="AB2310" s="90"/>
    </row>
    <row r="2311" ht="12.75" customHeight="1">
      <c r="A2311" s="90"/>
      <c r="B2311" s="90"/>
      <c r="C2311" s="90"/>
      <c r="D2311" s="139"/>
      <c r="E2311" s="127"/>
      <c r="F2311" s="123"/>
      <c r="G2311" s="127"/>
      <c r="H2311" s="130" t="str">
        <f t="shared" si="2"/>
        <v>#DIV/0!</v>
      </c>
      <c r="I2311" s="131">
        <v>44859.0</v>
      </c>
      <c r="J2311" s="132">
        <v>44895.0</v>
      </c>
      <c r="K2311" s="123"/>
      <c r="L2311" s="90"/>
      <c r="M2311" s="133"/>
      <c r="N2311" s="99"/>
      <c r="O2311" s="133">
        <f t="shared" si="5"/>
        <v>0</v>
      </c>
      <c r="P2311" s="137"/>
      <c r="Q2311" s="90"/>
      <c r="R2311" s="99"/>
      <c r="S2311" s="99"/>
      <c r="T2311" s="99"/>
      <c r="U2311" s="99"/>
      <c r="V2311" s="138"/>
      <c r="W2311" s="135"/>
      <c r="X2311" s="90"/>
      <c r="Y2311" s="90"/>
      <c r="Z2311" s="90"/>
      <c r="AA2311" s="90"/>
      <c r="AB2311" s="90"/>
    </row>
    <row r="2312" ht="12.75" customHeight="1">
      <c r="A2312" s="90"/>
      <c r="B2312" s="90"/>
      <c r="C2312" s="90"/>
      <c r="D2312" s="139"/>
      <c r="E2312" s="127"/>
      <c r="F2312" s="123"/>
      <c r="G2312" s="127"/>
      <c r="H2312" s="130" t="str">
        <f t="shared" si="2"/>
        <v>#DIV/0!</v>
      </c>
      <c r="I2312" s="131">
        <v>44860.0</v>
      </c>
      <c r="J2312" s="132">
        <v>44896.0</v>
      </c>
      <c r="K2312" s="123"/>
      <c r="L2312" s="90"/>
      <c r="M2312" s="133"/>
      <c r="N2312" s="99"/>
      <c r="O2312" s="133">
        <f t="shared" si="5"/>
        <v>0</v>
      </c>
      <c r="P2312" s="137"/>
      <c r="Q2312" s="90"/>
      <c r="R2312" s="99"/>
      <c r="S2312" s="99"/>
      <c r="T2312" s="99"/>
      <c r="U2312" s="99"/>
      <c r="V2312" s="138"/>
      <c r="W2312" s="135"/>
      <c r="X2312" s="90"/>
      <c r="Y2312" s="90"/>
      <c r="Z2312" s="90"/>
      <c r="AA2312" s="90"/>
      <c r="AB2312" s="90"/>
    </row>
    <row r="2313" ht="12.75" customHeight="1">
      <c r="A2313" s="90"/>
      <c r="B2313" s="90"/>
      <c r="C2313" s="90"/>
      <c r="D2313" s="139"/>
      <c r="E2313" s="127"/>
      <c r="F2313" s="123"/>
      <c r="G2313" s="127"/>
      <c r="H2313" s="130" t="str">
        <f t="shared" si="2"/>
        <v>#DIV/0!</v>
      </c>
      <c r="I2313" s="131">
        <v>44861.0</v>
      </c>
      <c r="J2313" s="132">
        <v>44897.0</v>
      </c>
      <c r="K2313" s="123"/>
      <c r="L2313" s="90"/>
      <c r="M2313" s="133"/>
      <c r="N2313" s="99"/>
      <c r="O2313" s="133">
        <f t="shared" si="5"/>
        <v>0</v>
      </c>
      <c r="P2313" s="137"/>
      <c r="Q2313" s="90"/>
      <c r="R2313" s="99"/>
      <c r="S2313" s="99"/>
      <c r="T2313" s="99"/>
      <c r="U2313" s="99"/>
      <c r="V2313" s="138"/>
      <c r="W2313" s="135"/>
      <c r="X2313" s="90"/>
      <c r="Y2313" s="90"/>
      <c r="Z2313" s="90"/>
      <c r="AA2313" s="90"/>
      <c r="AB2313" s="90"/>
    </row>
    <row r="2314" ht="12.75" customHeight="1">
      <c r="A2314" s="90"/>
      <c r="B2314" s="90"/>
      <c r="C2314" s="90"/>
      <c r="D2314" s="139"/>
      <c r="E2314" s="127"/>
      <c r="F2314" s="123"/>
      <c r="G2314" s="127"/>
      <c r="H2314" s="130" t="str">
        <f t="shared" si="2"/>
        <v>#DIV/0!</v>
      </c>
      <c r="I2314" s="131">
        <v>44862.0</v>
      </c>
      <c r="J2314" s="132">
        <v>44898.0</v>
      </c>
      <c r="K2314" s="123"/>
      <c r="L2314" s="90"/>
      <c r="M2314" s="133"/>
      <c r="N2314" s="99"/>
      <c r="O2314" s="133">
        <f t="shared" si="5"/>
        <v>0</v>
      </c>
      <c r="P2314" s="137"/>
      <c r="Q2314" s="90"/>
      <c r="R2314" s="99"/>
      <c r="S2314" s="99"/>
      <c r="T2314" s="99"/>
      <c r="U2314" s="99"/>
      <c r="V2314" s="138"/>
      <c r="W2314" s="135"/>
      <c r="X2314" s="90"/>
      <c r="Y2314" s="90"/>
      <c r="Z2314" s="90"/>
      <c r="AA2314" s="90"/>
      <c r="AB2314" s="90"/>
    </row>
    <row r="2315" ht="12.75" customHeight="1">
      <c r="A2315" s="90"/>
      <c r="B2315" s="90"/>
      <c r="C2315" s="90"/>
      <c r="D2315" s="139"/>
      <c r="E2315" s="127"/>
      <c r="F2315" s="123"/>
      <c r="G2315" s="127"/>
      <c r="H2315" s="130" t="str">
        <f t="shared" si="2"/>
        <v>#DIV/0!</v>
      </c>
      <c r="I2315" s="131">
        <v>44863.0</v>
      </c>
      <c r="J2315" s="132">
        <v>44899.0</v>
      </c>
      <c r="K2315" s="123"/>
      <c r="L2315" s="90"/>
      <c r="M2315" s="133"/>
      <c r="N2315" s="99"/>
      <c r="O2315" s="133">
        <f t="shared" si="5"/>
        <v>0</v>
      </c>
      <c r="P2315" s="137"/>
      <c r="Q2315" s="90"/>
      <c r="R2315" s="99"/>
      <c r="S2315" s="99"/>
      <c r="T2315" s="99"/>
      <c r="U2315" s="99"/>
      <c r="V2315" s="138"/>
      <c r="W2315" s="135"/>
      <c r="X2315" s="90"/>
      <c r="Y2315" s="90"/>
      <c r="Z2315" s="90"/>
      <c r="AA2315" s="90"/>
      <c r="AB2315" s="90"/>
    </row>
    <row r="2316" ht="12.75" customHeight="1">
      <c r="A2316" s="90"/>
      <c r="B2316" s="90"/>
      <c r="C2316" s="90"/>
      <c r="D2316" s="139"/>
      <c r="E2316" s="127"/>
      <c r="F2316" s="123"/>
      <c r="G2316" s="127"/>
      <c r="H2316" s="130" t="str">
        <f t="shared" si="2"/>
        <v>#DIV/0!</v>
      </c>
      <c r="I2316" s="131">
        <v>44864.0</v>
      </c>
      <c r="J2316" s="132">
        <v>44900.0</v>
      </c>
      <c r="K2316" s="123"/>
      <c r="L2316" s="90"/>
      <c r="M2316" s="133"/>
      <c r="N2316" s="99"/>
      <c r="O2316" s="133">
        <f t="shared" si="5"/>
        <v>0</v>
      </c>
      <c r="P2316" s="137"/>
      <c r="Q2316" s="90"/>
      <c r="R2316" s="99"/>
      <c r="S2316" s="99"/>
      <c r="T2316" s="99"/>
      <c r="U2316" s="99"/>
      <c r="V2316" s="138"/>
      <c r="W2316" s="135"/>
      <c r="X2316" s="90"/>
      <c r="Y2316" s="90"/>
      <c r="Z2316" s="90"/>
      <c r="AA2316" s="90"/>
      <c r="AB2316" s="90"/>
    </row>
    <row r="2317" ht="12.75" customHeight="1">
      <c r="A2317" s="90"/>
      <c r="B2317" s="90"/>
      <c r="C2317" s="90"/>
      <c r="D2317" s="139"/>
      <c r="E2317" s="127"/>
      <c r="F2317" s="123"/>
      <c r="G2317" s="127"/>
      <c r="H2317" s="130" t="str">
        <f t="shared" si="2"/>
        <v>#DIV/0!</v>
      </c>
      <c r="I2317" s="131">
        <v>44865.0</v>
      </c>
      <c r="J2317" s="132">
        <v>44901.0</v>
      </c>
      <c r="K2317" s="123"/>
      <c r="L2317" s="90"/>
      <c r="M2317" s="133"/>
      <c r="N2317" s="99"/>
      <c r="O2317" s="133">
        <f t="shared" si="5"/>
        <v>0</v>
      </c>
      <c r="P2317" s="137"/>
      <c r="Q2317" s="90"/>
      <c r="R2317" s="99"/>
      <c r="S2317" s="99"/>
      <c r="T2317" s="99"/>
      <c r="U2317" s="99"/>
      <c r="V2317" s="138"/>
      <c r="W2317" s="135"/>
      <c r="X2317" s="90"/>
      <c r="Y2317" s="90"/>
      <c r="Z2317" s="90"/>
      <c r="AA2317" s="90"/>
      <c r="AB2317" s="90"/>
    </row>
    <row r="2318" ht="12.75" customHeight="1">
      <c r="A2318" s="90"/>
      <c r="B2318" s="90"/>
      <c r="C2318" s="90"/>
      <c r="D2318" s="139"/>
      <c r="E2318" s="127"/>
      <c r="F2318" s="123"/>
      <c r="G2318" s="127"/>
      <c r="H2318" s="130" t="str">
        <f t="shared" si="2"/>
        <v>#DIV/0!</v>
      </c>
      <c r="I2318" s="131">
        <v>44866.0</v>
      </c>
      <c r="J2318" s="132">
        <v>44902.0</v>
      </c>
      <c r="K2318" s="123"/>
      <c r="L2318" s="90"/>
      <c r="M2318" s="133"/>
      <c r="N2318" s="99"/>
      <c r="O2318" s="133">
        <f t="shared" si="5"/>
        <v>0</v>
      </c>
      <c r="P2318" s="137"/>
      <c r="Q2318" s="90"/>
      <c r="R2318" s="99"/>
      <c r="S2318" s="99"/>
      <c r="T2318" s="99"/>
      <c r="U2318" s="99"/>
      <c r="V2318" s="138"/>
      <c r="W2318" s="135"/>
      <c r="X2318" s="90"/>
      <c r="Y2318" s="90"/>
      <c r="Z2318" s="90"/>
      <c r="AA2318" s="90"/>
      <c r="AB2318" s="90"/>
    </row>
    <row r="2319" ht="12.75" customHeight="1">
      <c r="A2319" s="90"/>
      <c r="B2319" s="90"/>
      <c r="C2319" s="90"/>
      <c r="D2319" s="139"/>
      <c r="E2319" s="127"/>
      <c r="F2319" s="123"/>
      <c r="G2319" s="127"/>
      <c r="H2319" s="130" t="str">
        <f t="shared" si="2"/>
        <v>#DIV/0!</v>
      </c>
      <c r="I2319" s="131">
        <v>44867.0</v>
      </c>
      <c r="J2319" s="132">
        <v>44903.0</v>
      </c>
      <c r="K2319" s="123"/>
      <c r="L2319" s="90"/>
      <c r="M2319" s="133"/>
      <c r="N2319" s="99"/>
      <c r="O2319" s="133">
        <f t="shared" si="5"/>
        <v>0</v>
      </c>
      <c r="P2319" s="137"/>
      <c r="Q2319" s="90"/>
      <c r="R2319" s="99"/>
      <c r="S2319" s="99"/>
      <c r="T2319" s="99"/>
      <c r="U2319" s="99"/>
      <c r="V2319" s="138"/>
      <c r="W2319" s="135"/>
      <c r="X2319" s="90"/>
      <c r="Y2319" s="90"/>
      <c r="Z2319" s="90"/>
      <c r="AA2319" s="90"/>
      <c r="AB2319" s="90"/>
    </row>
    <row r="2320" ht="12.75" customHeight="1">
      <c r="A2320" s="90"/>
      <c r="B2320" s="90"/>
      <c r="C2320" s="90"/>
      <c r="D2320" s="139"/>
      <c r="E2320" s="127"/>
      <c r="F2320" s="123"/>
      <c r="G2320" s="127"/>
      <c r="H2320" s="130" t="str">
        <f t="shared" si="2"/>
        <v>#DIV/0!</v>
      </c>
      <c r="I2320" s="131">
        <v>44868.0</v>
      </c>
      <c r="J2320" s="132">
        <v>44904.0</v>
      </c>
      <c r="K2320" s="123"/>
      <c r="L2320" s="90"/>
      <c r="M2320" s="133"/>
      <c r="N2320" s="99"/>
      <c r="O2320" s="133">
        <f t="shared" si="5"/>
        <v>0</v>
      </c>
      <c r="P2320" s="137"/>
      <c r="Q2320" s="90"/>
      <c r="R2320" s="99"/>
      <c r="S2320" s="99"/>
      <c r="T2320" s="99"/>
      <c r="U2320" s="99"/>
      <c r="V2320" s="138"/>
      <c r="W2320" s="135"/>
      <c r="X2320" s="90"/>
      <c r="Y2320" s="90"/>
      <c r="Z2320" s="90"/>
      <c r="AA2320" s="90"/>
      <c r="AB2320" s="90"/>
    </row>
    <row r="2321" ht="12.75" customHeight="1">
      <c r="A2321" s="90"/>
      <c r="B2321" s="90"/>
      <c r="C2321" s="90"/>
      <c r="D2321" s="139"/>
      <c r="E2321" s="127"/>
      <c r="F2321" s="123"/>
      <c r="G2321" s="127"/>
      <c r="H2321" s="130" t="str">
        <f t="shared" si="2"/>
        <v>#DIV/0!</v>
      </c>
      <c r="I2321" s="131">
        <v>44869.0</v>
      </c>
      <c r="J2321" s="132">
        <v>44905.0</v>
      </c>
      <c r="K2321" s="123"/>
      <c r="L2321" s="90"/>
      <c r="M2321" s="133"/>
      <c r="N2321" s="99"/>
      <c r="O2321" s="133">
        <f t="shared" si="5"/>
        <v>0</v>
      </c>
      <c r="P2321" s="137"/>
      <c r="Q2321" s="90"/>
      <c r="R2321" s="99"/>
      <c r="S2321" s="99"/>
      <c r="T2321" s="99"/>
      <c r="U2321" s="99"/>
      <c r="V2321" s="138"/>
      <c r="W2321" s="135"/>
      <c r="X2321" s="90"/>
      <c r="Y2321" s="90"/>
      <c r="Z2321" s="90"/>
      <c r="AA2321" s="90"/>
      <c r="AB2321" s="90"/>
    </row>
    <row r="2322" ht="12.75" customHeight="1">
      <c r="A2322" s="90"/>
      <c r="B2322" s="90"/>
      <c r="C2322" s="90"/>
      <c r="D2322" s="139"/>
      <c r="E2322" s="127"/>
      <c r="F2322" s="123"/>
      <c r="G2322" s="127"/>
      <c r="H2322" s="130" t="str">
        <f t="shared" si="2"/>
        <v>#DIV/0!</v>
      </c>
      <c r="I2322" s="131">
        <v>44870.0</v>
      </c>
      <c r="J2322" s="132">
        <v>44906.0</v>
      </c>
      <c r="K2322" s="123"/>
      <c r="L2322" s="90"/>
      <c r="M2322" s="133"/>
      <c r="N2322" s="99"/>
      <c r="O2322" s="133">
        <f t="shared" si="5"/>
        <v>0</v>
      </c>
      <c r="P2322" s="137"/>
      <c r="Q2322" s="90"/>
      <c r="R2322" s="99"/>
      <c r="S2322" s="99"/>
      <c r="T2322" s="99"/>
      <c r="U2322" s="99"/>
      <c r="V2322" s="138"/>
      <c r="W2322" s="135"/>
      <c r="X2322" s="90"/>
      <c r="Y2322" s="90"/>
      <c r="Z2322" s="90"/>
      <c r="AA2322" s="90"/>
      <c r="AB2322" s="90"/>
    </row>
    <row r="2323" ht="12.75" customHeight="1">
      <c r="A2323" s="90"/>
      <c r="B2323" s="90"/>
      <c r="C2323" s="90"/>
      <c r="D2323" s="139"/>
      <c r="E2323" s="127"/>
      <c r="F2323" s="123"/>
      <c r="G2323" s="127"/>
      <c r="H2323" s="130" t="str">
        <f t="shared" si="2"/>
        <v>#DIV/0!</v>
      </c>
      <c r="I2323" s="131">
        <v>44871.0</v>
      </c>
      <c r="J2323" s="132">
        <v>44907.0</v>
      </c>
      <c r="K2323" s="123"/>
      <c r="L2323" s="90"/>
      <c r="M2323" s="133"/>
      <c r="N2323" s="99"/>
      <c r="O2323" s="133">
        <f t="shared" si="5"/>
        <v>0</v>
      </c>
      <c r="P2323" s="137"/>
      <c r="Q2323" s="90"/>
      <c r="R2323" s="99"/>
      <c r="S2323" s="99"/>
      <c r="T2323" s="99"/>
      <c r="U2323" s="99"/>
      <c r="V2323" s="138"/>
      <c r="W2323" s="135"/>
      <c r="X2323" s="90"/>
      <c r="Y2323" s="90"/>
      <c r="Z2323" s="90"/>
      <c r="AA2323" s="90"/>
      <c r="AB2323" s="90"/>
    </row>
    <row r="2324" ht="12.75" customHeight="1">
      <c r="A2324" s="90"/>
      <c r="B2324" s="90"/>
      <c r="C2324" s="90"/>
      <c r="D2324" s="139"/>
      <c r="E2324" s="127"/>
      <c r="F2324" s="123"/>
      <c r="G2324" s="127"/>
      <c r="H2324" s="130" t="str">
        <f t="shared" si="2"/>
        <v>#DIV/0!</v>
      </c>
      <c r="I2324" s="131">
        <v>44872.0</v>
      </c>
      <c r="J2324" s="132">
        <v>44908.0</v>
      </c>
      <c r="K2324" s="123"/>
      <c r="L2324" s="90"/>
      <c r="M2324" s="133"/>
      <c r="N2324" s="99"/>
      <c r="O2324" s="133">
        <f t="shared" si="5"/>
        <v>0</v>
      </c>
      <c r="P2324" s="137"/>
      <c r="Q2324" s="90"/>
      <c r="R2324" s="99"/>
      <c r="S2324" s="99"/>
      <c r="T2324" s="99"/>
      <c r="U2324" s="99"/>
      <c r="V2324" s="138"/>
      <c r="W2324" s="135"/>
      <c r="X2324" s="90"/>
      <c r="Y2324" s="90"/>
      <c r="Z2324" s="90"/>
      <c r="AA2324" s="90"/>
      <c r="AB2324" s="90"/>
    </row>
    <row r="2325" ht="12.75" customHeight="1">
      <c r="A2325" s="90"/>
      <c r="B2325" s="90"/>
      <c r="C2325" s="90"/>
      <c r="D2325" s="139"/>
      <c r="E2325" s="127"/>
      <c r="F2325" s="123"/>
      <c r="G2325" s="127"/>
      <c r="H2325" s="130" t="str">
        <f t="shared" si="2"/>
        <v>#DIV/0!</v>
      </c>
      <c r="I2325" s="131">
        <v>44873.0</v>
      </c>
      <c r="J2325" s="132">
        <v>44909.0</v>
      </c>
      <c r="K2325" s="123"/>
      <c r="L2325" s="90"/>
      <c r="M2325" s="133"/>
      <c r="N2325" s="99"/>
      <c r="O2325" s="133">
        <f t="shared" si="5"/>
        <v>0</v>
      </c>
      <c r="P2325" s="137"/>
      <c r="Q2325" s="90"/>
      <c r="R2325" s="99"/>
      <c r="S2325" s="99"/>
      <c r="T2325" s="99"/>
      <c r="U2325" s="99"/>
      <c r="V2325" s="138"/>
      <c r="W2325" s="135"/>
      <c r="X2325" s="90"/>
      <c r="Y2325" s="90"/>
      <c r="Z2325" s="90"/>
      <c r="AA2325" s="90"/>
      <c r="AB2325" s="90"/>
    </row>
    <row r="2326" ht="12.75" customHeight="1">
      <c r="A2326" s="90"/>
      <c r="B2326" s="90"/>
      <c r="C2326" s="90"/>
      <c r="D2326" s="139"/>
      <c r="E2326" s="127"/>
      <c r="F2326" s="123"/>
      <c r="G2326" s="127"/>
      <c r="H2326" s="130" t="str">
        <f t="shared" si="2"/>
        <v>#DIV/0!</v>
      </c>
      <c r="I2326" s="131">
        <v>44874.0</v>
      </c>
      <c r="J2326" s="132">
        <v>44910.0</v>
      </c>
      <c r="K2326" s="123"/>
      <c r="L2326" s="90"/>
      <c r="M2326" s="133"/>
      <c r="N2326" s="99"/>
      <c r="O2326" s="133">
        <f t="shared" si="5"/>
        <v>0</v>
      </c>
      <c r="P2326" s="137"/>
      <c r="Q2326" s="90"/>
      <c r="R2326" s="99"/>
      <c r="S2326" s="99"/>
      <c r="T2326" s="99"/>
      <c r="U2326" s="99"/>
      <c r="V2326" s="138"/>
      <c r="W2326" s="135"/>
      <c r="X2326" s="90"/>
      <c r="Y2326" s="90"/>
      <c r="Z2326" s="90"/>
      <c r="AA2326" s="90"/>
      <c r="AB2326" s="90"/>
    </row>
    <row r="2327" ht="12.75" customHeight="1">
      <c r="A2327" s="90"/>
      <c r="B2327" s="90"/>
      <c r="C2327" s="90"/>
      <c r="D2327" s="139"/>
      <c r="E2327" s="127"/>
      <c r="F2327" s="123"/>
      <c r="G2327" s="127"/>
      <c r="H2327" s="130" t="str">
        <f t="shared" si="2"/>
        <v>#DIV/0!</v>
      </c>
      <c r="I2327" s="131">
        <v>44875.0</v>
      </c>
      <c r="J2327" s="132">
        <v>44911.0</v>
      </c>
      <c r="K2327" s="123"/>
      <c r="L2327" s="90"/>
      <c r="M2327" s="133"/>
      <c r="N2327" s="99"/>
      <c r="O2327" s="133">
        <f t="shared" si="5"/>
        <v>0</v>
      </c>
      <c r="P2327" s="137"/>
      <c r="Q2327" s="90"/>
      <c r="R2327" s="99"/>
      <c r="S2327" s="99"/>
      <c r="T2327" s="99"/>
      <c r="U2327" s="99"/>
      <c r="V2327" s="138"/>
      <c r="W2327" s="135"/>
      <c r="X2327" s="90"/>
      <c r="Y2327" s="90"/>
      <c r="Z2327" s="90"/>
      <c r="AA2327" s="90"/>
      <c r="AB2327" s="90"/>
    </row>
    <row r="2328" ht="12.75" customHeight="1">
      <c r="A2328" s="90"/>
      <c r="B2328" s="90"/>
      <c r="C2328" s="90"/>
      <c r="D2328" s="139"/>
      <c r="E2328" s="127"/>
      <c r="F2328" s="123"/>
      <c r="G2328" s="127"/>
      <c r="H2328" s="130" t="str">
        <f t="shared" si="2"/>
        <v>#DIV/0!</v>
      </c>
      <c r="I2328" s="131">
        <v>44876.0</v>
      </c>
      <c r="J2328" s="132">
        <v>44912.0</v>
      </c>
      <c r="K2328" s="123"/>
      <c r="L2328" s="90"/>
      <c r="M2328" s="133"/>
      <c r="N2328" s="99"/>
      <c r="O2328" s="133">
        <f t="shared" si="5"/>
        <v>0</v>
      </c>
      <c r="P2328" s="137"/>
      <c r="Q2328" s="90"/>
      <c r="R2328" s="99"/>
      <c r="S2328" s="99"/>
      <c r="T2328" s="99"/>
      <c r="U2328" s="99"/>
      <c r="V2328" s="138"/>
      <c r="W2328" s="135"/>
      <c r="X2328" s="90"/>
      <c r="Y2328" s="90"/>
      <c r="Z2328" s="90"/>
      <c r="AA2328" s="90"/>
      <c r="AB2328" s="90"/>
    </row>
    <row r="2329" ht="12.75" customHeight="1">
      <c r="A2329" s="90"/>
      <c r="B2329" s="90"/>
      <c r="C2329" s="90"/>
      <c r="D2329" s="139"/>
      <c r="E2329" s="127"/>
      <c r="F2329" s="123"/>
      <c r="G2329" s="127"/>
      <c r="H2329" s="130" t="str">
        <f t="shared" si="2"/>
        <v>#DIV/0!</v>
      </c>
      <c r="I2329" s="131">
        <v>44877.0</v>
      </c>
      <c r="J2329" s="132">
        <v>44913.0</v>
      </c>
      <c r="K2329" s="123"/>
      <c r="L2329" s="90"/>
      <c r="M2329" s="133"/>
      <c r="N2329" s="99"/>
      <c r="O2329" s="133">
        <f t="shared" si="5"/>
        <v>0</v>
      </c>
      <c r="P2329" s="137"/>
      <c r="Q2329" s="90"/>
      <c r="R2329" s="99"/>
      <c r="S2329" s="99"/>
      <c r="T2329" s="99"/>
      <c r="U2329" s="99"/>
      <c r="V2329" s="138"/>
      <c r="W2329" s="135"/>
      <c r="X2329" s="90"/>
      <c r="Y2329" s="90"/>
      <c r="Z2329" s="90"/>
      <c r="AA2329" s="90"/>
      <c r="AB2329" s="90"/>
    </row>
    <row r="2330" ht="12.75" customHeight="1">
      <c r="A2330" s="90"/>
      <c r="B2330" s="90"/>
      <c r="C2330" s="90"/>
      <c r="D2330" s="139"/>
      <c r="E2330" s="127"/>
      <c r="F2330" s="123"/>
      <c r="G2330" s="127"/>
      <c r="H2330" s="130" t="str">
        <f t="shared" si="2"/>
        <v>#DIV/0!</v>
      </c>
      <c r="I2330" s="131">
        <v>44878.0</v>
      </c>
      <c r="J2330" s="132">
        <v>44914.0</v>
      </c>
      <c r="K2330" s="123"/>
      <c r="L2330" s="90"/>
      <c r="M2330" s="133"/>
      <c r="N2330" s="99"/>
      <c r="O2330" s="133">
        <f t="shared" si="5"/>
        <v>0</v>
      </c>
      <c r="P2330" s="137"/>
      <c r="Q2330" s="90"/>
      <c r="R2330" s="99"/>
      <c r="S2330" s="99"/>
      <c r="T2330" s="99"/>
      <c r="U2330" s="99"/>
      <c r="V2330" s="138"/>
      <c r="W2330" s="135"/>
      <c r="X2330" s="90"/>
      <c r="Y2330" s="90"/>
      <c r="Z2330" s="90"/>
      <c r="AA2330" s="90"/>
      <c r="AB2330" s="90"/>
    </row>
    <row r="2331" ht="12.75" customHeight="1">
      <c r="A2331" s="90"/>
      <c r="B2331" s="90"/>
      <c r="C2331" s="90"/>
      <c r="D2331" s="139"/>
      <c r="E2331" s="127"/>
      <c r="F2331" s="123"/>
      <c r="G2331" s="127"/>
      <c r="H2331" s="130" t="str">
        <f t="shared" si="2"/>
        <v>#DIV/0!</v>
      </c>
      <c r="I2331" s="131">
        <v>44879.0</v>
      </c>
      <c r="J2331" s="132">
        <v>44915.0</v>
      </c>
      <c r="K2331" s="123"/>
      <c r="L2331" s="90"/>
      <c r="M2331" s="133"/>
      <c r="N2331" s="99"/>
      <c r="O2331" s="133">
        <f t="shared" si="5"/>
        <v>0</v>
      </c>
      <c r="P2331" s="137"/>
      <c r="Q2331" s="90"/>
      <c r="R2331" s="99"/>
      <c r="S2331" s="99"/>
      <c r="T2331" s="99"/>
      <c r="U2331" s="99"/>
      <c r="V2331" s="138"/>
      <c r="W2331" s="135"/>
      <c r="X2331" s="90"/>
      <c r="Y2331" s="90"/>
      <c r="Z2331" s="90"/>
      <c r="AA2331" s="90"/>
      <c r="AB2331" s="90"/>
    </row>
    <row r="2332" ht="12.75" customHeight="1">
      <c r="A2332" s="90"/>
      <c r="B2332" s="90"/>
      <c r="C2332" s="90"/>
      <c r="D2332" s="139"/>
      <c r="E2332" s="127"/>
      <c r="F2332" s="123"/>
      <c r="G2332" s="127"/>
      <c r="H2332" s="130" t="str">
        <f t="shared" si="2"/>
        <v>#DIV/0!</v>
      </c>
      <c r="I2332" s="131">
        <v>44880.0</v>
      </c>
      <c r="J2332" s="132">
        <v>44916.0</v>
      </c>
      <c r="K2332" s="123"/>
      <c r="L2332" s="90"/>
      <c r="M2332" s="133"/>
      <c r="N2332" s="99"/>
      <c r="O2332" s="133">
        <f t="shared" si="5"/>
        <v>0</v>
      </c>
      <c r="P2332" s="137"/>
      <c r="Q2332" s="90"/>
      <c r="R2332" s="99"/>
      <c r="S2332" s="99"/>
      <c r="T2332" s="99"/>
      <c r="U2332" s="99"/>
      <c r="V2332" s="138"/>
      <c r="W2332" s="135"/>
      <c r="X2332" s="90"/>
      <c r="Y2332" s="90"/>
      <c r="Z2332" s="90"/>
      <c r="AA2332" s="90"/>
      <c r="AB2332" s="90"/>
    </row>
    <row r="2333" ht="12.75" customHeight="1">
      <c r="A2333" s="90"/>
      <c r="B2333" s="90"/>
      <c r="C2333" s="90"/>
      <c r="D2333" s="139"/>
      <c r="E2333" s="127"/>
      <c r="F2333" s="123"/>
      <c r="G2333" s="127"/>
      <c r="H2333" s="130" t="str">
        <f t="shared" si="2"/>
        <v>#DIV/0!</v>
      </c>
      <c r="I2333" s="131">
        <v>44881.0</v>
      </c>
      <c r="J2333" s="132">
        <v>44917.0</v>
      </c>
      <c r="K2333" s="123"/>
      <c r="L2333" s="90"/>
      <c r="M2333" s="133"/>
      <c r="N2333" s="99"/>
      <c r="O2333" s="133">
        <f t="shared" si="5"/>
        <v>0</v>
      </c>
      <c r="P2333" s="137"/>
      <c r="Q2333" s="90"/>
      <c r="R2333" s="99"/>
      <c r="S2333" s="99"/>
      <c r="T2333" s="99"/>
      <c r="U2333" s="99"/>
      <c r="V2333" s="138"/>
      <c r="W2333" s="135"/>
      <c r="X2333" s="90"/>
      <c r="Y2333" s="90"/>
      <c r="Z2333" s="90"/>
      <c r="AA2333" s="90"/>
      <c r="AB2333" s="90"/>
    </row>
    <row r="2334" ht="12.75" customHeight="1">
      <c r="A2334" s="90"/>
      <c r="B2334" s="90"/>
      <c r="C2334" s="90"/>
      <c r="D2334" s="139"/>
      <c r="E2334" s="127"/>
      <c r="F2334" s="123"/>
      <c r="G2334" s="127"/>
      <c r="H2334" s="130" t="str">
        <f t="shared" si="2"/>
        <v>#DIV/0!</v>
      </c>
      <c r="I2334" s="131">
        <v>44882.0</v>
      </c>
      <c r="J2334" s="132">
        <v>44918.0</v>
      </c>
      <c r="K2334" s="123"/>
      <c r="L2334" s="90"/>
      <c r="M2334" s="133"/>
      <c r="N2334" s="99"/>
      <c r="O2334" s="133">
        <f t="shared" si="5"/>
        <v>0</v>
      </c>
      <c r="P2334" s="137"/>
      <c r="Q2334" s="90"/>
      <c r="R2334" s="99"/>
      <c r="S2334" s="99"/>
      <c r="T2334" s="99"/>
      <c r="U2334" s="99"/>
      <c r="V2334" s="138"/>
      <c r="W2334" s="135"/>
      <c r="X2334" s="90"/>
      <c r="Y2334" s="90"/>
      <c r="Z2334" s="90"/>
      <c r="AA2334" s="90"/>
      <c r="AB2334" s="90"/>
    </row>
    <row r="2335" ht="12.75" customHeight="1">
      <c r="A2335" s="90"/>
      <c r="B2335" s="90"/>
      <c r="C2335" s="90"/>
      <c r="D2335" s="139"/>
      <c r="E2335" s="127"/>
      <c r="F2335" s="123"/>
      <c r="G2335" s="127"/>
      <c r="H2335" s="130" t="str">
        <f t="shared" si="2"/>
        <v>#DIV/0!</v>
      </c>
      <c r="I2335" s="131">
        <v>44883.0</v>
      </c>
      <c r="J2335" s="132">
        <v>44919.0</v>
      </c>
      <c r="K2335" s="123"/>
      <c r="L2335" s="90"/>
      <c r="M2335" s="133"/>
      <c r="N2335" s="99"/>
      <c r="O2335" s="133">
        <f t="shared" si="5"/>
        <v>0</v>
      </c>
      <c r="P2335" s="137"/>
      <c r="Q2335" s="90"/>
      <c r="R2335" s="99"/>
      <c r="S2335" s="99"/>
      <c r="T2335" s="99"/>
      <c r="U2335" s="99"/>
      <c r="V2335" s="138"/>
      <c r="W2335" s="135"/>
      <c r="X2335" s="90"/>
      <c r="Y2335" s="90"/>
      <c r="Z2335" s="90"/>
      <c r="AA2335" s="90"/>
      <c r="AB2335" s="90"/>
    </row>
    <row r="2336" ht="12.75" customHeight="1">
      <c r="A2336" s="90"/>
      <c r="B2336" s="90"/>
      <c r="C2336" s="90"/>
      <c r="D2336" s="139"/>
      <c r="E2336" s="127"/>
      <c r="F2336" s="123"/>
      <c r="G2336" s="127"/>
      <c r="H2336" s="130" t="str">
        <f t="shared" si="2"/>
        <v>#DIV/0!</v>
      </c>
      <c r="I2336" s="131">
        <v>44884.0</v>
      </c>
      <c r="J2336" s="132">
        <v>44920.0</v>
      </c>
      <c r="K2336" s="123"/>
      <c r="L2336" s="90"/>
      <c r="M2336" s="133"/>
      <c r="N2336" s="99"/>
      <c r="O2336" s="133">
        <f t="shared" si="5"/>
        <v>0</v>
      </c>
      <c r="P2336" s="137"/>
      <c r="Q2336" s="90"/>
      <c r="R2336" s="99"/>
      <c r="S2336" s="99"/>
      <c r="T2336" s="99"/>
      <c r="U2336" s="99"/>
      <c r="V2336" s="138"/>
      <c r="W2336" s="135"/>
      <c r="X2336" s="90"/>
      <c r="Y2336" s="90"/>
      <c r="Z2336" s="90"/>
      <c r="AA2336" s="90"/>
      <c r="AB2336" s="90"/>
    </row>
    <row r="2337" ht="12.75" customHeight="1">
      <c r="A2337" s="90"/>
      <c r="B2337" s="90"/>
      <c r="C2337" s="90"/>
      <c r="D2337" s="139"/>
      <c r="E2337" s="127"/>
      <c r="F2337" s="123"/>
      <c r="G2337" s="127"/>
      <c r="H2337" s="130" t="str">
        <f t="shared" si="2"/>
        <v>#DIV/0!</v>
      </c>
      <c r="I2337" s="131">
        <v>44885.0</v>
      </c>
      <c r="J2337" s="132">
        <v>44921.0</v>
      </c>
      <c r="K2337" s="123"/>
      <c r="L2337" s="90"/>
      <c r="M2337" s="133"/>
      <c r="N2337" s="99"/>
      <c r="O2337" s="133">
        <f t="shared" si="5"/>
        <v>0</v>
      </c>
      <c r="P2337" s="137"/>
      <c r="Q2337" s="90"/>
      <c r="R2337" s="99"/>
      <c r="S2337" s="99"/>
      <c r="T2337" s="99"/>
      <c r="U2337" s="99"/>
      <c r="V2337" s="138"/>
      <c r="W2337" s="135"/>
      <c r="X2337" s="90"/>
      <c r="Y2337" s="90"/>
      <c r="Z2337" s="90"/>
      <c r="AA2337" s="90"/>
      <c r="AB2337" s="90"/>
    </row>
    <row r="2338" ht="12.75" customHeight="1">
      <c r="A2338" s="90"/>
      <c r="B2338" s="90"/>
      <c r="C2338" s="90"/>
      <c r="D2338" s="139"/>
      <c r="E2338" s="127"/>
      <c r="F2338" s="123"/>
      <c r="G2338" s="127"/>
      <c r="H2338" s="130" t="str">
        <f t="shared" si="2"/>
        <v>#DIV/0!</v>
      </c>
      <c r="I2338" s="131">
        <v>44886.0</v>
      </c>
      <c r="J2338" s="132">
        <v>44922.0</v>
      </c>
      <c r="K2338" s="123"/>
      <c r="L2338" s="90"/>
      <c r="M2338" s="133"/>
      <c r="N2338" s="99"/>
      <c r="O2338" s="133">
        <f t="shared" si="5"/>
        <v>0</v>
      </c>
      <c r="P2338" s="137"/>
      <c r="Q2338" s="90"/>
      <c r="R2338" s="99"/>
      <c r="S2338" s="99"/>
      <c r="T2338" s="99"/>
      <c r="U2338" s="99"/>
      <c r="V2338" s="138"/>
      <c r="W2338" s="135"/>
      <c r="X2338" s="90"/>
      <c r="Y2338" s="90"/>
      <c r="Z2338" s="90"/>
      <c r="AA2338" s="90"/>
      <c r="AB2338" s="90"/>
    </row>
    <row r="2339" ht="12.75" customHeight="1">
      <c r="A2339" s="90"/>
      <c r="B2339" s="90"/>
      <c r="C2339" s="90"/>
      <c r="D2339" s="139"/>
      <c r="E2339" s="127"/>
      <c r="F2339" s="123"/>
      <c r="G2339" s="127"/>
      <c r="H2339" s="130" t="str">
        <f t="shared" si="2"/>
        <v>#DIV/0!</v>
      </c>
      <c r="I2339" s="131">
        <v>44887.0</v>
      </c>
      <c r="J2339" s="132">
        <v>44923.0</v>
      </c>
      <c r="K2339" s="123"/>
      <c r="L2339" s="90"/>
      <c r="M2339" s="133"/>
      <c r="N2339" s="99"/>
      <c r="O2339" s="133">
        <f t="shared" si="5"/>
        <v>0</v>
      </c>
      <c r="P2339" s="137"/>
      <c r="Q2339" s="90"/>
      <c r="R2339" s="99"/>
      <c r="S2339" s="99"/>
      <c r="T2339" s="99"/>
      <c r="U2339" s="99"/>
      <c r="V2339" s="138"/>
      <c r="W2339" s="135"/>
      <c r="X2339" s="90"/>
      <c r="Y2339" s="90"/>
      <c r="Z2339" s="90"/>
      <c r="AA2339" s="90"/>
      <c r="AB2339" s="90"/>
    </row>
    <row r="2340" ht="12.75" customHeight="1">
      <c r="A2340" s="90"/>
      <c r="B2340" s="90"/>
      <c r="C2340" s="90"/>
      <c r="D2340" s="139"/>
      <c r="E2340" s="127"/>
      <c r="F2340" s="123"/>
      <c r="G2340" s="127"/>
      <c r="H2340" s="130" t="str">
        <f t="shared" si="2"/>
        <v>#DIV/0!</v>
      </c>
      <c r="I2340" s="131">
        <v>44888.0</v>
      </c>
      <c r="J2340" s="132">
        <v>44924.0</v>
      </c>
      <c r="K2340" s="123"/>
      <c r="L2340" s="90"/>
      <c r="M2340" s="133"/>
      <c r="N2340" s="99"/>
      <c r="O2340" s="133">
        <f t="shared" si="5"/>
        <v>0</v>
      </c>
      <c r="P2340" s="137"/>
      <c r="Q2340" s="90"/>
      <c r="R2340" s="99"/>
      <c r="S2340" s="99"/>
      <c r="T2340" s="99"/>
      <c r="U2340" s="99"/>
      <c r="V2340" s="138"/>
      <c r="W2340" s="135"/>
      <c r="X2340" s="90"/>
      <c r="Y2340" s="90"/>
      <c r="Z2340" s="90"/>
      <c r="AA2340" s="90"/>
      <c r="AB2340" s="90"/>
    </row>
    <row r="2341" ht="12.75" customHeight="1">
      <c r="A2341" s="90"/>
      <c r="B2341" s="90"/>
      <c r="C2341" s="90"/>
      <c r="D2341" s="139"/>
      <c r="E2341" s="127"/>
      <c r="F2341" s="123"/>
      <c r="G2341" s="127"/>
      <c r="H2341" s="130" t="str">
        <f t="shared" si="2"/>
        <v>#DIV/0!</v>
      </c>
      <c r="I2341" s="131">
        <v>44889.0</v>
      </c>
      <c r="J2341" s="132">
        <v>44925.0</v>
      </c>
      <c r="K2341" s="123"/>
      <c r="L2341" s="90"/>
      <c r="M2341" s="133"/>
      <c r="N2341" s="99"/>
      <c r="O2341" s="133">
        <f t="shared" si="5"/>
        <v>0</v>
      </c>
      <c r="P2341" s="137"/>
      <c r="Q2341" s="90"/>
      <c r="R2341" s="99"/>
      <c r="S2341" s="99"/>
      <c r="T2341" s="99"/>
      <c r="U2341" s="99"/>
      <c r="V2341" s="138"/>
      <c r="W2341" s="135"/>
      <c r="X2341" s="90"/>
      <c r="Y2341" s="90"/>
      <c r="Z2341" s="90"/>
      <c r="AA2341" s="90"/>
      <c r="AB2341" s="90"/>
    </row>
    <row r="2342" ht="12.75" customHeight="1">
      <c r="A2342" s="90"/>
      <c r="B2342" s="90"/>
      <c r="C2342" s="90"/>
      <c r="D2342" s="139"/>
      <c r="E2342" s="127"/>
      <c r="F2342" s="123"/>
      <c r="G2342" s="127"/>
      <c r="H2342" s="130" t="str">
        <f t="shared" si="2"/>
        <v>#DIV/0!</v>
      </c>
      <c r="I2342" s="131">
        <v>44890.0</v>
      </c>
      <c r="J2342" s="132">
        <v>44926.0</v>
      </c>
      <c r="K2342" s="123"/>
      <c r="L2342" s="90"/>
      <c r="M2342" s="133"/>
      <c r="N2342" s="99"/>
      <c r="O2342" s="133">
        <f t="shared" si="5"/>
        <v>0</v>
      </c>
      <c r="P2342" s="137"/>
      <c r="Q2342" s="90"/>
      <c r="R2342" s="99"/>
      <c r="S2342" s="99"/>
      <c r="T2342" s="99"/>
      <c r="U2342" s="99"/>
      <c r="V2342" s="138"/>
      <c r="W2342" s="135"/>
      <c r="X2342" s="90"/>
      <c r="Y2342" s="90"/>
      <c r="Z2342" s="90"/>
      <c r="AA2342" s="90"/>
      <c r="AB2342" s="90"/>
    </row>
    <row r="2343" ht="12.75" customHeight="1">
      <c r="A2343" s="90"/>
      <c r="B2343" s="90"/>
      <c r="C2343" s="90"/>
      <c r="D2343" s="139"/>
      <c r="E2343" s="127"/>
      <c r="F2343" s="123"/>
      <c r="G2343" s="127"/>
      <c r="H2343" s="130" t="str">
        <f t="shared" si="2"/>
        <v>#DIV/0!</v>
      </c>
      <c r="I2343" s="131">
        <v>44891.0</v>
      </c>
      <c r="J2343" s="132">
        <v>44927.0</v>
      </c>
      <c r="K2343" s="123"/>
      <c r="L2343" s="90"/>
      <c r="M2343" s="133"/>
      <c r="N2343" s="99"/>
      <c r="O2343" s="133">
        <f t="shared" si="5"/>
        <v>0</v>
      </c>
      <c r="P2343" s="137"/>
      <c r="Q2343" s="90"/>
      <c r="R2343" s="99"/>
      <c r="S2343" s="99"/>
      <c r="T2343" s="99"/>
      <c r="U2343" s="99"/>
      <c r="V2343" s="138"/>
      <c r="W2343" s="135"/>
      <c r="X2343" s="90"/>
      <c r="Y2343" s="90"/>
      <c r="Z2343" s="90"/>
      <c r="AA2343" s="90"/>
      <c r="AB2343" s="90"/>
    </row>
    <row r="2344" ht="12.75" customHeight="1">
      <c r="A2344" s="90"/>
      <c r="B2344" s="90"/>
      <c r="C2344" s="90"/>
      <c r="D2344" s="139"/>
      <c r="E2344" s="127"/>
      <c r="F2344" s="123"/>
      <c r="G2344" s="127"/>
      <c r="H2344" s="140"/>
      <c r="I2344" s="131">
        <v>44892.0</v>
      </c>
      <c r="J2344" s="132">
        <v>44928.0</v>
      </c>
      <c r="K2344" s="123"/>
      <c r="L2344" s="90"/>
      <c r="M2344" s="133"/>
      <c r="N2344" s="99"/>
      <c r="O2344" s="133">
        <f t="shared" si="5"/>
        <v>0</v>
      </c>
      <c r="P2344" s="137"/>
      <c r="Q2344" s="90"/>
      <c r="R2344" s="99"/>
      <c r="S2344" s="99"/>
      <c r="T2344" s="99"/>
      <c r="U2344" s="99"/>
      <c r="V2344" s="138"/>
      <c r="W2344" s="135"/>
      <c r="X2344" s="90"/>
      <c r="Y2344" s="90"/>
      <c r="Z2344" s="90"/>
      <c r="AA2344" s="90"/>
      <c r="AB2344" s="90"/>
    </row>
    <row r="2345" ht="12.75" customHeight="1">
      <c r="A2345" s="90"/>
      <c r="B2345" s="90"/>
      <c r="C2345" s="90"/>
      <c r="D2345" s="139"/>
      <c r="E2345" s="127"/>
      <c r="F2345" s="123"/>
      <c r="G2345" s="127"/>
      <c r="H2345" s="140"/>
      <c r="I2345" s="131">
        <v>44893.0</v>
      </c>
      <c r="J2345" s="132">
        <v>44929.0</v>
      </c>
      <c r="K2345" s="123"/>
      <c r="L2345" s="90"/>
      <c r="M2345" s="133"/>
      <c r="N2345" s="99"/>
      <c r="O2345" s="133">
        <f t="shared" si="5"/>
        <v>0</v>
      </c>
      <c r="P2345" s="137"/>
      <c r="Q2345" s="90"/>
      <c r="R2345" s="99"/>
      <c r="S2345" s="99"/>
      <c r="T2345" s="99"/>
      <c r="U2345" s="99"/>
      <c r="V2345" s="138"/>
      <c r="W2345" s="135"/>
      <c r="X2345" s="90"/>
      <c r="Y2345" s="90"/>
      <c r="Z2345" s="90"/>
      <c r="AA2345" s="90"/>
      <c r="AB2345" s="90"/>
    </row>
    <row r="2346" ht="12.75" customHeight="1">
      <c r="A2346" s="90"/>
      <c r="B2346" s="90"/>
      <c r="C2346" s="90"/>
      <c r="D2346" s="139"/>
      <c r="E2346" s="127"/>
      <c r="F2346" s="123"/>
      <c r="G2346" s="127"/>
      <c r="H2346" s="140"/>
      <c r="I2346" s="131">
        <v>44894.0</v>
      </c>
      <c r="J2346" s="132">
        <v>44930.0</v>
      </c>
      <c r="K2346" s="123"/>
      <c r="L2346" s="90"/>
      <c r="M2346" s="133"/>
      <c r="N2346" s="99"/>
      <c r="O2346" s="133">
        <f t="shared" si="5"/>
        <v>0</v>
      </c>
      <c r="P2346" s="137"/>
      <c r="Q2346" s="90"/>
      <c r="R2346" s="99"/>
      <c r="S2346" s="99"/>
      <c r="T2346" s="99"/>
      <c r="U2346" s="99"/>
      <c r="V2346" s="138"/>
      <c r="W2346" s="135"/>
      <c r="X2346" s="90"/>
      <c r="Y2346" s="90"/>
      <c r="Z2346" s="90"/>
      <c r="AA2346" s="90"/>
      <c r="AB2346" s="90"/>
    </row>
    <row r="2347" ht="12.75" customHeight="1">
      <c r="A2347" s="90"/>
      <c r="B2347" s="90"/>
      <c r="C2347" s="90"/>
      <c r="D2347" s="139"/>
      <c r="E2347" s="127"/>
      <c r="F2347" s="123"/>
      <c r="G2347" s="127"/>
      <c r="H2347" s="140"/>
      <c r="I2347" s="131">
        <v>44895.0</v>
      </c>
      <c r="J2347" s="132">
        <v>44931.0</v>
      </c>
      <c r="K2347" s="123"/>
      <c r="L2347" s="90"/>
      <c r="M2347" s="141" t="s">
        <v>1035</v>
      </c>
      <c r="N2347" s="99"/>
      <c r="O2347" s="133">
        <f t="shared" si="5"/>
        <v>0</v>
      </c>
      <c r="P2347" s="137"/>
      <c r="Q2347" s="90"/>
      <c r="R2347" s="99"/>
      <c r="S2347" s="99"/>
      <c r="T2347" s="99"/>
      <c r="U2347" s="99"/>
      <c r="V2347" s="138"/>
      <c r="W2347" s="135"/>
      <c r="X2347" s="90"/>
      <c r="Y2347" s="90"/>
      <c r="Z2347" s="90"/>
      <c r="AA2347" s="90"/>
      <c r="AB2347" s="90"/>
    </row>
    <row r="2348" ht="12.75" customHeight="1">
      <c r="A2348" s="90"/>
      <c r="B2348" s="90"/>
      <c r="C2348" s="90"/>
      <c r="D2348" s="139"/>
      <c r="E2348" s="127"/>
      <c r="F2348" s="123"/>
      <c r="G2348" s="127"/>
      <c r="H2348" s="140"/>
      <c r="I2348" s="131">
        <v>44896.0</v>
      </c>
      <c r="J2348" s="132">
        <v>44932.0</v>
      </c>
      <c r="K2348" s="123"/>
      <c r="L2348" s="90"/>
      <c r="M2348" s="133"/>
      <c r="N2348" s="99"/>
      <c r="O2348" s="133">
        <f t="shared" si="5"/>
        <v>0</v>
      </c>
      <c r="P2348" s="137"/>
      <c r="Q2348" s="90"/>
      <c r="R2348" s="99"/>
      <c r="S2348" s="99"/>
      <c r="T2348" s="99"/>
      <c r="U2348" s="99"/>
      <c r="V2348" s="138"/>
      <c r="W2348" s="135"/>
      <c r="X2348" s="90"/>
      <c r="Y2348" s="90"/>
      <c r="Z2348" s="90"/>
      <c r="AA2348" s="90"/>
      <c r="AB2348" s="90"/>
    </row>
    <row r="2349" ht="12.75" customHeight="1">
      <c r="A2349" s="90"/>
      <c r="B2349" s="90"/>
      <c r="C2349" s="90"/>
      <c r="D2349" s="139"/>
      <c r="E2349" s="127"/>
      <c r="F2349" s="123"/>
      <c r="G2349" s="127"/>
      <c r="H2349" s="140"/>
      <c r="I2349" s="131">
        <v>44897.0</v>
      </c>
      <c r="J2349" s="132">
        <v>44933.0</v>
      </c>
      <c r="K2349" s="123"/>
      <c r="L2349" s="90"/>
      <c r="M2349" s="133"/>
      <c r="N2349" s="99"/>
      <c r="O2349" s="133">
        <f t="shared" si="5"/>
        <v>0</v>
      </c>
      <c r="P2349" s="137"/>
      <c r="Q2349" s="90"/>
      <c r="R2349" s="99"/>
      <c r="S2349" s="99"/>
      <c r="T2349" s="99"/>
      <c r="U2349" s="99"/>
      <c r="V2349" s="138"/>
      <c r="W2349" s="135"/>
      <c r="X2349" s="90"/>
      <c r="Y2349" s="90"/>
      <c r="Z2349" s="90"/>
      <c r="AA2349" s="90"/>
      <c r="AB2349" s="90"/>
    </row>
    <row r="2350" ht="12.75" customHeight="1">
      <c r="A2350" s="90"/>
      <c r="B2350" s="90"/>
      <c r="C2350" s="90"/>
      <c r="D2350" s="139"/>
      <c r="E2350" s="127"/>
      <c r="F2350" s="123"/>
      <c r="G2350" s="127"/>
      <c r="H2350" s="140"/>
      <c r="I2350" s="131">
        <v>44898.0</v>
      </c>
      <c r="J2350" s="132">
        <v>44934.0</v>
      </c>
      <c r="K2350" s="123"/>
      <c r="L2350" s="90"/>
      <c r="M2350" s="133"/>
      <c r="N2350" s="99"/>
      <c r="O2350" s="133">
        <f t="shared" si="5"/>
        <v>0</v>
      </c>
      <c r="P2350" s="137"/>
      <c r="Q2350" s="90"/>
      <c r="R2350" s="99"/>
      <c r="S2350" s="99"/>
      <c r="T2350" s="99"/>
      <c r="U2350" s="99"/>
      <c r="V2350" s="138"/>
      <c r="W2350" s="135"/>
      <c r="X2350" s="90"/>
      <c r="Y2350" s="90"/>
      <c r="Z2350" s="90"/>
      <c r="AA2350" s="90"/>
      <c r="AB2350" s="90"/>
    </row>
    <row r="2351" ht="12.75" customHeight="1">
      <c r="A2351" s="90"/>
      <c r="B2351" s="90"/>
      <c r="C2351" s="90"/>
      <c r="D2351" s="139"/>
      <c r="E2351" s="127"/>
      <c r="F2351" s="123"/>
      <c r="G2351" s="127"/>
      <c r="H2351" s="140"/>
      <c r="I2351" s="131">
        <v>44899.0</v>
      </c>
      <c r="J2351" s="132">
        <v>44935.0</v>
      </c>
      <c r="K2351" s="123"/>
      <c r="L2351" s="90"/>
      <c r="M2351" s="133"/>
      <c r="N2351" s="99"/>
      <c r="O2351" s="133">
        <f t="shared" si="5"/>
        <v>0</v>
      </c>
      <c r="P2351" s="137"/>
      <c r="Q2351" s="90"/>
      <c r="R2351" s="99"/>
      <c r="S2351" s="99"/>
      <c r="T2351" s="99"/>
      <c r="U2351" s="99"/>
      <c r="V2351" s="138"/>
      <c r="W2351" s="135"/>
      <c r="X2351" s="90"/>
      <c r="Y2351" s="90"/>
      <c r="Z2351" s="90"/>
      <c r="AA2351" s="90"/>
      <c r="AB2351" s="90"/>
    </row>
    <row r="2352" ht="12.75" customHeight="1">
      <c r="A2352" s="90"/>
      <c r="B2352" s="90"/>
      <c r="C2352" s="90"/>
      <c r="D2352" s="139"/>
      <c r="E2352" s="127"/>
      <c r="F2352" s="123"/>
      <c r="G2352" s="127"/>
      <c r="H2352" s="140"/>
      <c r="I2352" s="131">
        <v>44900.0</v>
      </c>
      <c r="J2352" s="132">
        <v>44936.0</v>
      </c>
      <c r="K2352" s="123"/>
      <c r="L2352" s="90"/>
      <c r="M2352" s="133"/>
      <c r="N2352" s="99"/>
      <c r="O2352" s="133">
        <f t="shared" si="5"/>
        <v>0</v>
      </c>
      <c r="P2352" s="137"/>
      <c r="Q2352" s="90"/>
      <c r="R2352" s="99"/>
      <c r="S2352" s="99"/>
      <c r="T2352" s="99"/>
      <c r="U2352" s="99"/>
      <c r="V2352" s="138"/>
      <c r="W2352" s="135"/>
      <c r="X2352" s="90"/>
      <c r="Y2352" s="90"/>
      <c r="Z2352" s="90"/>
      <c r="AA2352" s="90"/>
      <c r="AB2352" s="90"/>
    </row>
    <row r="2353" ht="12.75" customHeight="1">
      <c r="A2353" s="90"/>
      <c r="B2353" s="90"/>
      <c r="C2353" s="90"/>
      <c r="D2353" s="139"/>
      <c r="E2353" s="127"/>
      <c r="F2353" s="123"/>
      <c r="G2353" s="127"/>
      <c r="H2353" s="140"/>
      <c r="I2353" s="131">
        <v>44901.0</v>
      </c>
      <c r="J2353" s="132">
        <v>44937.0</v>
      </c>
      <c r="K2353" s="123"/>
      <c r="L2353" s="90"/>
      <c r="M2353" s="133"/>
      <c r="N2353" s="99"/>
      <c r="O2353" s="133">
        <f t="shared" si="5"/>
        <v>0</v>
      </c>
      <c r="P2353" s="137"/>
      <c r="Q2353" s="90"/>
      <c r="R2353" s="99"/>
      <c r="S2353" s="99"/>
      <c r="T2353" s="99"/>
      <c r="U2353" s="99"/>
      <c r="V2353" s="138"/>
      <c r="W2353" s="135"/>
      <c r="X2353" s="90"/>
      <c r="Y2353" s="90"/>
      <c r="Z2353" s="90"/>
      <c r="AA2353" s="90"/>
      <c r="AB2353" s="90"/>
    </row>
    <row r="2354" ht="12.75" customHeight="1">
      <c r="A2354" s="90"/>
      <c r="B2354" s="90"/>
      <c r="C2354" s="90"/>
      <c r="D2354" s="139"/>
      <c r="E2354" s="127"/>
      <c r="F2354" s="123"/>
      <c r="G2354" s="127"/>
      <c r="H2354" s="140"/>
      <c r="I2354" s="131">
        <v>44902.0</v>
      </c>
      <c r="J2354" s="132">
        <v>44938.0</v>
      </c>
      <c r="K2354" s="123"/>
      <c r="L2354" s="90"/>
      <c r="M2354" s="133"/>
      <c r="N2354" s="99"/>
      <c r="O2354" s="133">
        <f t="shared" si="5"/>
        <v>0</v>
      </c>
      <c r="P2354" s="137"/>
      <c r="Q2354" s="90"/>
      <c r="R2354" s="99"/>
      <c r="S2354" s="99"/>
      <c r="T2354" s="99"/>
      <c r="U2354" s="99"/>
      <c r="V2354" s="138"/>
      <c r="W2354" s="135"/>
      <c r="X2354" s="90"/>
      <c r="Y2354" s="90"/>
      <c r="Z2354" s="90"/>
      <c r="AA2354" s="90"/>
      <c r="AB2354" s="90"/>
    </row>
    <row r="2355" ht="12.75" customHeight="1">
      <c r="A2355" s="90"/>
      <c r="B2355" s="90"/>
      <c r="C2355" s="90"/>
      <c r="D2355" s="139"/>
      <c r="E2355" s="127"/>
      <c r="F2355" s="123"/>
      <c r="G2355" s="127"/>
      <c r="H2355" s="140"/>
      <c r="I2355" s="131">
        <v>44903.0</v>
      </c>
      <c r="J2355" s="132">
        <v>44939.0</v>
      </c>
      <c r="K2355" s="123"/>
      <c r="L2355" s="90"/>
      <c r="M2355" s="133"/>
      <c r="N2355" s="99"/>
      <c r="O2355" s="133">
        <f t="shared" si="5"/>
        <v>0</v>
      </c>
      <c r="P2355" s="137"/>
      <c r="Q2355" s="90"/>
      <c r="R2355" s="99"/>
      <c r="S2355" s="99"/>
      <c r="T2355" s="99"/>
      <c r="U2355" s="99"/>
      <c r="V2355" s="138"/>
      <c r="W2355" s="135"/>
      <c r="X2355" s="90"/>
      <c r="Y2355" s="90"/>
      <c r="Z2355" s="90"/>
      <c r="AA2355" s="90"/>
      <c r="AB2355" s="90"/>
    </row>
    <row r="2356" ht="12.75" customHeight="1">
      <c r="A2356" s="90"/>
      <c r="B2356" s="90"/>
      <c r="C2356" s="90"/>
      <c r="D2356" s="139"/>
      <c r="E2356" s="127"/>
      <c r="F2356" s="123"/>
      <c r="G2356" s="127"/>
      <c r="H2356" s="140"/>
      <c r="I2356" s="131">
        <v>44904.0</v>
      </c>
      <c r="J2356" s="132">
        <v>44940.0</v>
      </c>
      <c r="K2356" s="123"/>
      <c r="L2356" s="90"/>
      <c r="M2356" s="133"/>
      <c r="N2356" s="99"/>
      <c r="O2356" s="133">
        <f t="shared" si="5"/>
        <v>0</v>
      </c>
      <c r="P2356" s="137"/>
      <c r="Q2356" s="90"/>
      <c r="R2356" s="99"/>
      <c r="S2356" s="99"/>
      <c r="T2356" s="99"/>
      <c r="U2356" s="99"/>
      <c r="V2356" s="138"/>
      <c r="W2356" s="135"/>
      <c r="X2356" s="90"/>
      <c r="Y2356" s="90"/>
      <c r="Z2356" s="90"/>
      <c r="AA2356" s="90"/>
      <c r="AB2356" s="90"/>
    </row>
    <row r="2357" ht="12.75" customHeight="1">
      <c r="A2357" s="90"/>
      <c r="B2357" s="90"/>
      <c r="C2357" s="90"/>
      <c r="D2357" s="139"/>
      <c r="E2357" s="127"/>
      <c r="F2357" s="123"/>
      <c r="G2357" s="127"/>
      <c r="H2357" s="140"/>
      <c r="I2357" s="131">
        <v>44905.0</v>
      </c>
      <c r="J2357" s="132">
        <v>44941.0</v>
      </c>
      <c r="K2357" s="123"/>
      <c r="L2357" s="90"/>
      <c r="M2357" s="133"/>
      <c r="N2357" s="99"/>
      <c r="O2357" s="133">
        <f t="shared" si="5"/>
        <v>0</v>
      </c>
      <c r="P2357" s="137"/>
      <c r="Q2357" s="90"/>
      <c r="R2357" s="99"/>
      <c r="S2357" s="99"/>
      <c r="T2357" s="99"/>
      <c r="U2357" s="99"/>
      <c r="V2357" s="138"/>
      <c r="W2357" s="135"/>
      <c r="X2357" s="90"/>
      <c r="Y2357" s="90"/>
      <c r="Z2357" s="90"/>
      <c r="AA2357" s="90"/>
      <c r="AB2357" s="90"/>
    </row>
    <row r="2358" ht="12.75" customHeight="1">
      <c r="A2358" s="90"/>
      <c r="B2358" s="90"/>
      <c r="C2358" s="90"/>
      <c r="D2358" s="139"/>
      <c r="E2358" s="127"/>
      <c r="F2358" s="123"/>
      <c r="G2358" s="127"/>
      <c r="H2358" s="140"/>
      <c r="I2358" s="131">
        <v>44906.0</v>
      </c>
      <c r="J2358" s="132">
        <v>44942.0</v>
      </c>
      <c r="K2358" s="123"/>
      <c r="L2358" s="90"/>
      <c r="M2358" s="133"/>
      <c r="N2358" s="99"/>
      <c r="O2358" s="133">
        <f t="shared" si="5"/>
        <v>0</v>
      </c>
      <c r="P2358" s="137"/>
      <c r="Q2358" s="90"/>
      <c r="R2358" s="99"/>
      <c r="S2358" s="99"/>
      <c r="T2358" s="99"/>
      <c r="U2358" s="99"/>
      <c r="V2358" s="138"/>
      <c r="W2358" s="135"/>
      <c r="X2358" s="90"/>
      <c r="Y2358" s="90"/>
      <c r="Z2358" s="90"/>
      <c r="AA2358" s="90"/>
      <c r="AB2358" s="90"/>
    </row>
    <row r="2359" ht="12.75" customHeight="1">
      <c r="A2359" s="90"/>
      <c r="B2359" s="90"/>
      <c r="C2359" s="90"/>
      <c r="D2359" s="139"/>
      <c r="E2359" s="127"/>
      <c r="F2359" s="123"/>
      <c r="G2359" s="127"/>
      <c r="H2359" s="140"/>
      <c r="I2359" s="131">
        <v>44907.0</v>
      </c>
      <c r="J2359" s="132">
        <v>44943.0</v>
      </c>
      <c r="K2359" s="123"/>
      <c r="L2359" s="90"/>
      <c r="M2359" s="133"/>
      <c r="N2359" s="99"/>
      <c r="O2359" s="133">
        <f t="shared" si="5"/>
        <v>0</v>
      </c>
      <c r="P2359" s="137"/>
      <c r="Q2359" s="90"/>
      <c r="R2359" s="99"/>
      <c r="S2359" s="99"/>
      <c r="T2359" s="99"/>
      <c r="U2359" s="99"/>
      <c r="V2359" s="138"/>
      <c r="W2359" s="135"/>
      <c r="X2359" s="90"/>
      <c r="Y2359" s="90"/>
      <c r="Z2359" s="90"/>
      <c r="AA2359" s="90"/>
      <c r="AB2359" s="90"/>
    </row>
    <row r="2360" ht="12.75" customHeight="1">
      <c r="A2360" s="90"/>
      <c r="B2360" s="90"/>
      <c r="C2360" s="90"/>
      <c r="D2360" s="139"/>
      <c r="E2360" s="127"/>
      <c r="F2360" s="123"/>
      <c r="G2360" s="127"/>
      <c r="H2360" s="140"/>
      <c r="I2360" s="131">
        <v>44908.0</v>
      </c>
      <c r="J2360" s="132">
        <v>44944.0</v>
      </c>
      <c r="K2360" s="123"/>
      <c r="L2360" s="90"/>
      <c r="M2360" s="133"/>
      <c r="N2360" s="99"/>
      <c r="O2360" s="133">
        <f t="shared" si="5"/>
        <v>0</v>
      </c>
      <c r="P2360" s="137"/>
      <c r="Q2360" s="90"/>
      <c r="R2360" s="99"/>
      <c r="S2360" s="99"/>
      <c r="T2360" s="99"/>
      <c r="U2360" s="99"/>
      <c r="V2360" s="138"/>
      <c r="W2360" s="135"/>
      <c r="X2360" s="90"/>
      <c r="Y2360" s="90"/>
      <c r="Z2360" s="90"/>
      <c r="AA2360" s="90"/>
      <c r="AB2360" s="90"/>
    </row>
    <row r="2361" ht="12.75" customHeight="1">
      <c r="A2361" s="90"/>
      <c r="B2361" s="90"/>
      <c r="C2361" s="90"/>
      <c r="D2361" s="139"/>
      <c r="E2361" s="127"/>
      <c r="F2361" s="123"/>
      <c r="G2361" s="127"/>
      <c r="H2361" s="140"/>
      <c r="I2361" s="131">
        <v>44909.0</v>
      </c>
      <c r="J2361" s="132">
        <v>44945.0</v>
      </c>
      <c r="K2361" s="123"/>
      <c r="L2361" s="90"/>
      <c r="M2361" s="133"/>
      <c r="N2361" s="99"/>
      <c r="O2361" s="133">
        <f t="shared" si="5"/>
        <v>0</v>
      </c>
      <c r="P2361" s="137"/>
      <c r="Q2361" s="90"/>
      <c r="R2361" s="99"/>
      <c r="S2361" s="99"/>
      <c r="T2361" s="99"/>
      <c r="U2361" s="99"/>
      <c r="V2361" s="138"/>
      <c r="W2361" s="135"/>
      <c r="X2361" s="90"/>
      <c r="Y2361" s="90"/>
      <c r="Z2361" s="90"/>
      <c r="AA2361" s="90"/>
      <c r="AB2361" s="90"/>
    </row>
    <row r="2362" ht="12.75" customHeight="1">
      <c r="A2362" s="90"/>
      <c r="B2362" s="90"/>
      <c r="C2362" s="90"/>
      <c r="D2362" s="139"/>
      <c r="E2362" s="127"/>
      <c r="F2362" s="123"/>
      <c r="G2362" s="127"/>
      <c r="H2362" s="140"/>
      <c r="I2362" s="131">
        <v>44910.0</v>
      </c>
      <c r="J2362" s="132">
        <v>44946.0</v>
      </c>
      <c r="K2362" s="123"/>
      <c r="L2362" s="90"/>
      <c r="M2362" s="133"/>
      <c r="N2362" s="99"/>
      <c r="O2362" s="133"/>
      <c r="P2362" s="137"/>
      <c r="Q2362" s="90"/>
      <c r="R2362" s="99"/>
      <c r="S2362" s="99"/>
      <c r="T2362" s="99"/>
      <c r="U2362" s="99"/>
      <c r="V2362" s="138"/>
      <c r="W2362" s="135"/>
      <c r="X2362" s="90"/>
      <c r="Y2362" s="90"/>
      <c r="Z2362" s="90"/>
      <c r="AA2362" s="90"/>
      <c r="AB2362" s="90"/>
    </row>
    <row r="2363" ht="12.75" customHeight="1">
      <c r="A2363" s="90"/>
      <c r="B2363" s="90"/>
      <c r="C2363" s="90"/>
      <c r="D2363" s="139"/>
      <c r="E2363" s="127"/>
      <c r="F2363" s="123"/>
      <c r="G2363" s="127"/>
      <c r="H2363" s="140"/>
      <c r="I2363" s="131">
        <v>44911.0</v>
      </c>
      <c r="J2363" s="132">
        <v>44947.0</v>
      </c>
      <c r="K2363" s="123"/>
      <c r="L2363" s="90"/>
      <c r="M2363" s="133"/>
      <c r="N2363" s="99"/>
      <c r="O2363" s="133"/>
      <c r="P2363" s="137"/>
      <c r="Q2363" s="90"/>
      <c r="R2363" s="99"/>
      <c r="S2363" s="99"/>
      <c r="T2363" s="99"/>
      <c r="U2363" s="99"/>
      <c r="V2363" s="138"/>
      <c r="W2363" s="135"/>
      <c r="X2363" s="90"/>
      <c r="Y2363" s="90"/>
      <c r="Z2363" s="90"/>
      <c r="AA2363" s="90"/>
      <c r="AB2363" s="90"/>
    </row>
    <row r="2364" ht="12.75" customHeight="1">
      <c r="A2364" s="90"/>
      <c r="B2364" s="90"/>
      <c r="C2364" s="90"/>
      <c r="D2364" s="139"/>
      <c r="E2364" s="127"/>
      <c r="F2364" s="123"/>
      <c r="G2364" s="127"/>
      <c r="H2364" s="140"/>
      <c r="I2364" s="131">
        <v>44912.0</v>
      </c>
      <c r="J2364" s="132">
        <v>44948.0</v>
      </c>
      <c r="K2364" s="123"/>
      <c r="L2364" s="90"/>
      <c r="M2364" s="133"/>
      <c r="N2364" s="99"/>
      <c r="O2364" s="133"/>
      <c r="P2364" s="137"/>
      <c r="Q2364" s="90"/>
      <c r="R2364" s="99"/>
      <c r="S2364" s="99"/>
      <c r="T2364" s="99"/>
      <c r="U2364" s="99"/>
      <c r="V2364" s="138"/>
      <c r="W2364" s="135"/>
      <c r="X2364" s="90"/>
      <c r="Y2364" s="90"/>
      <c r="Z2364" s="90"/>
      <c r="AA2364" s="90"/>
      <c r="AB2364" s="90"/>
    </row>
    <row r="2365" ht="12.75" customHeight="1">
      <c r="A2365" s="90"/>
      <c r="B2365" s="90"/>
      <c r="C2365" s="90"/>
      <c r="D2365" s="139"/>
      <c r="E2365" s="127"/>
      <c r="F2365" s="123"/>
      <c r="G2365" s="127"/>
      <c r="H2365" s="140"/>
      <c r="I2365" s="131">
        <v>44913.0</v>
      </c>
      <c r="J2365" s="132">
        <v>44949.0</v>
      </c>
      <c r="K2365" s="123"/>
      <c r="L2365" s="90"/>
      <c r="M2365" s="133"/>
      <c r="N2365" s="99"/>
      <c r="O2365" s="133"/>
      <c r="P2365" s="137"/>
      <c r="Q2365" s="90"/>
      <c r="R2365" s="99"/>
      <c r="S2365" s="99"/>
      <c r="T2365" s="99"/>
      <c r="U2365" s="99"/>
      <c r="V2365" s="138"/>
      <c r="W2365" s="135"/>
      <c r="X2365" s="90"/>
      <c r="Y2365" s="90"/>
      <c r="Z2365" s="90"/>
      <c r="AA2365" s="90"/>
      <c r="AB2365" s="90"/>
    </row>
    <row r="2366" ht="12.75" customHeight="1">
      <c r="A2366" s="90"/>
      <c r="B2366" s="90"/>
      <c r="C2366" s="90"/>
      <c r="D2366" s="139"/>
      <c r="E2366" s="127"/>
      <c r="F2366" s="123"/>
      <c r="G2366" s="127"/>
      <c r="H2366" s="140"/>
      <c r="I2366" s="131">
        <v>44914.0</v>
      </c>
      <c r="J2366" s="132">
        <v>44950.0</v>
      </c>
      <c r="K2366" s="123"/>
      <c r="L2366" s="90"/>
      <c r="M2366" s="133"/>
      <c r="N2366" s="99"/>
      <c r="O2366" s="133"/>
      <c r="P2366" s="137"/>
      <c r="Q2366" s="90"/>
      <c r="R2366" s="99"/>
      <c r="S2366" s="99"/>
      <c r="T2366" s="99"/>
      <c r="U2366" s="99"/>
      <c r="V2366" s="138"/>
      <c r="W2366" s="135"/>
      <c r="X2366" s="90"/>
      <c r="Y2366" s="90"/>
      <c r="Z2366" s="90"/>
      <c r="AA2366" s="90"/>
      <c r="AB2366" s="90"/>
    </row>
    <row r="2367" ht="12.75" customHeight="1">
      <c r="A2367" s="90"/>
      <c r="B2367" s="90"/>
      <c r="C2367" s="90"/>
      <c r="D2367" s="139"/>
      <c r="E2367" s="127"/>
      <c r="F2367" s="123"/>
      <c r="G2367" s="127"/>
      <c r="H2367" s="140"/>
      <c r="I2367" s="131">
        <v>44915.0</v>
      </c>
      <c r="J2367" s="132">
        <v>44951.0</v>
      </c>
      <c r="K2367" s="123"/>
      <c r="L2367" s="90"/>
      <c r="M2367" s="133"/>
      <c r="N2367" s="99"/>
      <c r="O2367" s="133"/>
      <c r="P2367" s="137"/>
      <c r="Q2367" s="90"/>
      <c r="R2367" s="99"/>
      <c r="S2367" s="99"/>
      <c r="T2367" s="99"/>
      <c r="U2367" s="99"/>
      <c r="V2367" s="138"/>
      <c r="W2367" s="135"/>
      <c r="X2367" s="90"/>
      <c r="Y2367" s="90"/>
      <c r="Z2367" s="90"/>
      <c r="AA2367" s="90"/>
      <c r="AB2367" s="90"/>
    </row>
    <row r="2368" ht="12.75" customHeight="1">
      <c r="A2368" s="90"/>
      <c r="B2368" s="90"/>
      <c r="C2368" s="90"/>
      <c r="D2368" s="139"/>
      <c r="E2368" s="127"/>
      <c r="F2368" s="123"/>
      <c r="G2368" s="127"/>
      <c r="H2368" s="140"/>
      <c r="I2368" s="131">
        <v>44916.0</v>
      </c>
      <c r="J2368" s="132">
        <v>44952.0</v>
      </c>
      <c r="K2368" s="123"/>
      <c r="L2368" s="90"/>
      <c r="M2368" s="133"/>
      <c r="N2368" s="99"/>
      <c r="O2368" s="133"/>
      <c r="P2368" s="137"/>
      <c r="Q2368" s="90"/>
      <c r="R2368" s="99"/>
      <c r="S2368" s="99"/>
      <c r="T2368" s="99"/>
      <c r="U2368" s="99"/>
      <c r="V2368" s="138"/>
      <c r="W2368" s="135"/>
      <c r="X2368" s="90"/>
      <c r="Y2368" s="90"/>
      <c r="Z2368" s="90"/>
      <c r="AA2368" s="90"/>
      <c r="AB2368" s="90"/>
    </row>
    <row r="2369" ht="12.75" customHeight="1">
      <c r="A2369" s="90"/>
      <c r="B2369" s="90"/>
      <c r="C2369" s="90"/>
      <c r="D2369" s="139"/>
      <c r="E2369" s="127"/>
      <c r="F2369" s="123"/>
      <c r="G2369" s="127"/>
      <c r="H2369" s="140"/>
      <c r="I2369" s="131">
        <v>44917.0</v>
      </c>
      <c r="J2369" s="132">
        <v>44953.0</v>
      </c>
      <c r="K2369" s="123"/>
      <c r="L2369" s="90"/>
      <c r="M2369" s="133"/>
      <c r="N2369" s="99"/>
      <c r="O2369" s="133"/>
      <c r="P2369" s="137"/>
      <c r="Q2369" s="90"/>
      <c r="R2369" s="99"/>
      <c r="S2369" s="99"/>
      <c r="T2369" s="99"/>
      <c r="U2369" s="99"/>
      <c r="V2369" s="138"/>
      <c r="W2369" s="135"/>
      <c r="X2369" s="90"/>
      <c r="Y2369" s="90"/>
      <c r="Z2369" s="90"/>
      <c r="AA2369" s="90"/>
      <c r="AB2369" s="90"/>
    </row>
    <row r="2370" ht="12.75" customHeight="1">
      <c r="A2370" s="90"/>
      <c r="B2370" s="90"/>
      <c r="C2370" s="90"/>
      <c r="D2370" s="139"/>
      <c r="E2370" s="127"/>
      <c r="F2370" s="123"/>
      <c r="G2370" s="127"/>
      <c r="H2370" s="140"/>
      <c r="I2370" s="131">
        <v>44918.0</v>
      </c>
      <c r="J2370" s="132">
        <v>44954.0</v>
      </c>
      <c r="K2370" s="123"/>
      <c r="L2370" s="90"/>
      <c r="M2370" s="133"/>
      <c r="N2370" s="99"/>
      <c r="O2370" s="133"/>
      <c r="P2370" s="137"/>
      <c r="Q2370" s="90"/>
      <c r="R2370" s="99"/>
      <c r="S2370" s="99"/>
      <c r="T2370" s="99"/>
      <c r="U2370" s="99"/>
      <c r="V2370" s="138"/>
      <c r="W2370" s="135"/>
      <c r="X2370" s="90"/>
      <c r="Y2370" s="90"/>
      <c r="Z2370" s="90"/>
      <c r="AA2370" s="90"/>
      <c r="AB2370" s="90"/>
    </row>
    <row r="2371" ht="12.75" customHeight="1">
      <c r="A2371" s="90"/>
      <c r="B2371" s="90"/>
      <c r="C2371" s="90"/>
      <c r="D2371" s="139"/>
      <c r="E2371" s="127"/>
      <c r="F2371" s="123"/>
      <c r="G2371" s="127"/>
      <c r="H2371" s="140"/>
      <c r="I2371" s="131">
        <v>44919.0</v>
      </c>
      <c r="J2371" s="132">
        <v>44955.0</v>
      </c>
      <c r="K2371" s="123"/>
      <c r="L2371" s="90"/>
      <c r="M2371" s="133"/>
      <c r="N2371" s="99"/>
      <c r="O2371" s="133"/>
      <c r="P2371" s="137"/>
      <c r="Q2371" s="90"/>
      <c r="R2371" s="99"/>
      <c r="S2371" s="99"/>
      <c r="T2371" s="99"/>
      <c r="U2371" s="99"/>
      <c r="V2371" s="138"/>
      <c r="W2371" s="135"/>
      <c r="X2371" s="90"/>
      <c r="Y2371" s="90"/>
      <c r="Z2371" s="90"/>
      <c r="AA2371" s="90"/>
      <c r="AB2371" s="90"/>
    </row>
    <row r="2372" ht="12.75" customHeight="1">
      <c r="A2372" s="90"/>
      <c r="B2372" s="90"/>
      <c r="C2372" s="90"/>
      <c r="D2372" s="139"/>
      <c r="E2372" s="127"/>
      <c r="F2372" s="123"/>
      <c r="G2372" s="127"/>
      <c r="H2372" s="140"/>
      <c r="I2372" s="131">
        <v>44920.0</v>
      </c>
      <c r="J2372" s="132">
        <v>44956.0</v>
      </c>
      <c r="K2372" s="123"/>
      <c r="L2372" s="90"/>
      <c r="M2372" s="133"/>
      <c r="N2372" s="99"/>
      <c r="O2372" s="133"/>
      <c r="P2372" s="137"/>
      <c r="Q2372" s="90"/>
      <c r="R2372" s="99"/>
      <c r="S2372" s="99"/>
      <c r="T2372" s="99"/>
      <c r="U2372" s="99"/>
      <c r="V2372" s="138"/>
      <c r="W2372" s="135"/>
      <c r="X2372" s="90"/>
      <c r="Y2372" s="90"/>
      <c r="Z2372" s="90"/>
      <c r="AA2372" s="90"/>
      <c r="AB2372" s="90"/>
    </row>
    <row r="2373" ht="12.75" customHeight="1">
      <c r="A2373" s="90"/>
      <c r="B2373" s="90"/>
      <c r="C2373" s="90"/>
      <c r="D2373" s="139"/>
      <c r="E2373" s="127"/>
      <c r="F2373" s="123"/>
      <c r="G2373" s="127"/>
      <c r="H2373" s="140"/>
      <c r="I2373" s="131">
        <v>44921.0</v>
      </c>
      <c r="J2373" s="132">
        <v>44957.0</v>
      </c>
      <c r="K2373" s="123"/>
      <c r="L2373" s="90"/>
      <c r="M2373" s="133"/>
      <c r="N2373" s="99"/>
      <c r="O2373" s="133"/>
      <c r="P2373" s="137"/>
      <c r="Q2373" s="90"/>
      <c r="R2373" s="99"/>
      <c r="S2373" s="99"/>
      <c r="T2373" s="99"/>
      <c r="U2373" s="99"/>
      <c r="V2373" s="138"/>
      <c r="W2373" s="135"/>
      <c r="X2373" s="90"/>
      <c r="Y2373" s="90"/>
      <c r="Z2373" s="90"/>
      <c r="AA2373" s="90"/>
      <c r="AB2373" s="90"/>
    </row>
    <row r="2374" ht="12.75" customHeight="1">
      <c r="A2374" s="90"/>
      <c r="B2374" s="90"/>
      <c r="C2374" s="90"/>
      <c r="D2374" s="139"/>
      <c r="E2374" s="127"/>
      <c r="F2374" s="123"/>
      <c r="G2374" s="127"/>
      <c r="H2374" s="140"/>
      <c r="I2374" s="131">
        <v>44922.0</v>
      </c>
      <c r="J2374" s="132">
        <v>44958.0</v>
      </c>
      <c r="K2374" s="123"/>
      <c r="L2374" s="90"/>
      <c r="M2374" s="133"/>
      <c r="N2374" s="99"/>
      <c r="O2374" s="133"/>
      <c r="P2374" s="137"/>
      <c r="Q2374" s="90"/>
      <c r="R2374" s="99"/>
      <c r="S2374" s="99"/>
      <c r="T2374" s="99"/>
      <c r="U2374" s="99"/>
      <c r="V2374" s="138"/>
      <c r="W2374" s="135"/>
      <c r="X2374" s="90"/>
      <c r="Y2374" s="90"/>
      <c r="Z2374" s="90"/>
      <c r="AA2374" s="90"/>
      <c r="AB2374" s="90"/>
    </row>
    <row r="2375" ht="12.75" customHeight="1">
      <c r="A2375" s="90"/>
      <c r="B2375" s="90"/>
      <c r="C2375" s="90"/>
      <c r="D2375" s="139"/>
      <c r="E2375" s="127"/>
      <c r="F2375" s="123"/>
      <c r="G2375" s="127"/>
      <c r="H2375" s="140"/>
      <c r="I2375" s="131">
        <v>44923.0</v>
      </c>
      <c r="J2375" s="132">
        <v>44959.0</v>
      </c>
      <c r="K2375" s="123"/>
      <c r="L2375" s="90"/>
      <c r="M2375" s="133"/>
      <c r="N2375" s="99"/>
      <c r="O2375" s="133"/>
      <c r="P2375" s="137"/>
      <c r="Q2375" s="90"/>
      <c r="R2375" s="99"/>
      <c r="S2375" s="99"/>
      <c r="T2375" s="99"/>
      <c r="U2375" s="99"/>
      <c r="V2375" s="138"/>
      <c r="W2375" s="135"/>
      <c r="X2375" s="90"/>
      <c r="Y2375" s="90"/>
      <c r="Z2375" s="90"/>
      <c r="AA2375" s="90"/>
      <c r="AB2375" s="90"/>
    </row>
    <row r="2376" ht="12.75" customHeight="1">
      <c r="A2376" s="90"/>
      <c r="B2376" s="90"/>
      <c r="C2376" s="90"/>
      <c r="D2376" s="139"/>
      <c r="E2376" s="127"/>
      <c r="F2376" s="123"/>
      <c r="G2376" s="127"/>
      <c r="H2376" s="140"/>
      <c r="I2376" s="131">
        <v>44924.0</v>
      </c>
      <c r="J2376" s="132">
        <v>44960.0</v>
      </c>
      <c r="K2376" s="123"/>
      <c r="L2376" s="90"/>
      <c r="M2376" s="133"/>
      <c r="N2376" s="99"/>
      <c r="O2376" s="133"/>
      <c r="P2376" s="137"/>
      <c r="Q2376" s="90"/>
      <c r="R2376" s="99"/>
      <c r="S2376" s="99"/>
      <c r="T2376" s="99"/>
      <c r="U2376" s="99"/>
      <c r="V2376" s="138"/>
      <c r="W2376" s="135"/>
      <c r="X2376" s="90"/>
      <c r="Y2376" s="90"/>
      <c r="Z2376" s="90"/>
      <c r="AA2376" s="90"/>
      <c r="AB2376" s="90"/>
    </row>
    <row r="2377" ht="12.75" customHeight="1">
      <c r="A2377" s="90"/>
      <c r="B2377" s="90"/>
      <c r="C2377" s="90"/>
      <c r="D2377" s="139"/>
      <c r="E2377" s="127"/>
      <c r="F2377" s="123"/>
      <c r="G2377" s="127"/>
      <c r="H2377" s="140"/>
      <c r="I2377" s="131">
        <v>44925.0</v>
      </c>
      <c r="J2377" s="132">
        <v>44961.0</v>
      </c>
      <c r="K2377" s="123"/>
      <c r="L2377" s="90"/>
      <c r="M2377" s="133"/>
      <c r="N2377" s="99"/>
      <c r="O2377" s="133"/>
      <c r="P2377" s="137"/>
      <c r="Q2377" s="90"/>
      <c r="R2377" s="99"/>
      <c r="S2377" s="99"/>
      <c r="T2377" s="99"/>
      <c r="U2377" s="99"/>
      <c r="V2377" s="138"/>
      <c r="W2377" s="135"/>
      <c r="X2377" s="90"/>
      <c r="Y2377" s="90"/>
      <c r="Z2377" s="90"/>
      <c r="AA2377" s="90"/>
      <c r="AB2377" s="90"/>
    </row>
    <row r="2378" ht="12.75" customHeight="1">
      <c r="A2378" s="90"/>
      <c r="B2378" s="90"/>
      <c r="C2378" s="90"/>
      <c r="D2378" s="139"/>
      <c r="E2378" s="127"/>
      <c r="F2378" s="123"/>
      <c r="G2378" s="127"/>
      <c r="H2378" s="140"/>
      <c r="I2378" s="131">
        <v>44926.0</v>
      </c>
      <c r="J2378" s="132">
        <v>44962.0</v>
      </c>
      <c r="K2378" s="123"/>
      <c r="L2378" s="90"/>
      <c r="M2378" s="133"/>
      <c r="N2378" s="99"/>
      <c r="O2378" s="133"/>
      <c r="P2378" s="137"/>
      <c r="Q2378" s="90"/>
      <c r="R2378" s="99"/>
      <c r="S2378" s="99"/>
      <c r="T2378" s="99"/>
      <c r="U2378" s="99"/>
      <c r="V2378" s="138"/>
      <c r="W2378" s="135"/>
      <c r="X2378" s="90"/>
      <c r="Y2378" s="90"/>
      <c r="Z2378" s="90"/>
      <c r="AA2378" s="90"/>
      <c r="AB2378" s="90"/>
    </row>
    <row r="2379" ht="12.75" customHeight="1">
      <c r="A2379" s="90"/>
      <c r="B2379" s="90"/>
      <c r="C2379" s="90"/>
      <c r="D2379" s="139"/>
      <c r="E2379" s="127"/>
      <c r="F2379" s="123"/>
      <c r="G2379" s="127"/>
      <c r="H2379" s="140"/>
      <c r="I2379" s="131">
        <v>44927.0</v>
      </c>
      <c r="J2379" s="132">
        <v>44963.0</v>
      </c>
      <c r="K2379" s="123"/>
      <c r="L2379" s="90"/>
      <c r="M2379" s="133"/>
      <c r="N2379" s="99"/>
      <c r="O2379" s="133"/>
      <c r="P2379" s="137"/>
      <c r="Q2379" s="90"/>
      <c r="R2379" s="99"/>
      <c r="S2379" s="99"/>
      <c r="T2379" s="99"/>
      <c r="U2379" s="99"/>
      <c r="V2379" s="138"/>
      <c r="W2379" s="135"/>
      <c r="X2379" s="90"/>
      <c r="Y2379" s="90"/>
      <c r="Z2379" s="90"/>
      <c r="AA2379" s="90"/>
      <c r="AB2379" s="90"/>
    </row>
    <row r="2380" ht="12.75" customHeight="1">
      <c r="A2380" s="90"/>
      <c r="B2380" s="90"/>
      <c r="C2380" s="90"/>
      <c r="D2380" s="139"/>
      <c r="E2380" s="127"/>
      <c r="F2380" s="123"/>
      <c r="G2380" s="127"/>
      <c r="H2380" s="140"/>
      <c r="I2380" s="131">
        <v>44928.0</v>
      </c>
      <c r="J2380" s="132">
        <v>44964.0</v>
      </c>
      <c r="K2380" s="123"/>
      <c r="L2380" s="90"/>
      <c r="M2380" s="133"/>
      <c r="N2380" s="99"/>
      <c r="O2380" s="133"/>
      <c r="P2380" s="137"/>
      <c r="Q2380" s="90"/>
      <c r="R2380" s="99"/>
      <c r="S2380" s="99"/>
      <c r="T2380" s="99"/>
      <c r="U2380" s="99"/>
      <c r="V2380" s="138"/>
      <c r="W2380" s="135"/>
      <c r="X2380" s="90"/>
      <c r="Y2380" s="90"/>
      <c r="Z2380" s="90"/>
      <c r="AA2380" s="90"/>
      <c r="AB2380" s="90"/>
    </row>
    <row r="2381" ht="12.75" customHeight="1">
      <c r="A2381" s="90"/>
      <c r="B2381" s="90"/>
      <c r="C2381" s="90"/>
      <c r="D2381" s="139"/>
      <c r="E2381" s="127"/>
      <c r="F2381" s="123"/>
      <c r="G2381" s="127"/>
      <c r="H2381" s="140"/>
      <c r="I2381" s="131">
        <v>44929.0</v>
      </c>
      <c r="J2381" s="132">
        <v>44965.0</v>
      </c>
      <c r="K2381" s="123"/>
      <c r="L2381" s="90"/>
      <c r="M2381" s="133"/>
      <c r="N2381" s="99"/>
      <c r="O2381" s="133"/>
      <c r="P2381" s="137"/>
      <c r="Q2381" s="90"/>
      <c r="R2381" s="99"/>
      <c r="S2381" s="99"/>
      <c r="T2381" s="99"/>
      <c r="U2381" s="99"/>
      <c r="V2381" s="138"/>
      <c r="W2381" s="135"/>
      <c r="X2381" s="90"/>
      <c r="Y2381" s="90"/>
      <c r="Z2381" s="90"/>
      <c r="AA2381" s="90"/>
      <c r="AB2381" s="90"/>
    </row>
    <row r="2382" ht="12.75" customHeight="1">
      <c r="A2382" s="90"/>
      <c r="B2382" s="90"/>
      <c r="C2382" s="90"/>
      <c r="D2382" s="139"/>
      <c r="E2382" s="127"/>
      <c r="F2382" s="123"/>
      <c r="G2382" s="127"/>
      <c r="H2382" s="140"/>
      <c r="I2382" s="131">
        <v>44930.0</v>
      </c>
      <c r="J2382" s="132">
        <v>44966.0</v>
      </c>
      <c r="K2382" s="123"/>
      <c r="L2382" s="90"/>
      <c r="M2382" s="133"/>
      <c r="N2382" s="99"/>
      <c r="O2382" s="133"/>
      <c r="P2382" s="137"/>
      <c r="Q2382" s="90"/>
      <c r="R2382" s="99"/>
      <c r="S2382" s="99"/>
      <c r="T2382" s="99"/>
      <c r="U2382" s="99"/>
      <c r="V2382" s="138"/>
      <c r="W2382" s="135"/>
      <c r="X2382" s="90"/>
      <c r="Y2382" s="90"/>
      <c r="Z2382" s="90"/>
      <c r="AA2382" s="90"/>
      <c r="AB2382" s="90"/>
    </row>
    <row r="2383" ht="12.75" customHeight="1">
      <c r="A2383" s="90"/>
      <c r="B2383" s="90"/>
      <c r="C2383" s="90"/>
      <c r="D2383" s="139"/>
      <c r="E2383" s="127"/>
      <c r="F2383" s="123"/>
      <c r="G2383" s="127"/>
      <c r="H2383" s="140"/>
      <c r="I2383" s="131">
        <v>44931.0</v>
      </c>
      <c r="J2383" s="132">
        <v>44967.0</v>
      </c>
      <c r="K2383" s="123"/>
      <c r="L2383" s="90"/>
      <c r="M2383" s="133"/>
      <c r="N2383" s="99"/>
      <c r="O2383" s="133"/>
      <c r="P2383" s="137"/>
      <c r="Q2383" s="90"/>
      <c r="R2383" s="99"/>
      <c r="S2383" s="99"/>
      <c r="T2383" s="99"/>
      <c r="U2383" s="99"/>
      <c r="V2383" s="138"/>
      <c r="W2383" s="135"/>
      <c r="X2383" s="90"/>
      <c r="Y2383" s="90"/>
      <c r="Z2383" s="90"/>
      <c r="AA2383" s="90"/>
      <c r="AB2383" s="90"/>
    </row>
    <row r="2384" ht="12.75" customHeight="1">
      <c r="A2384" s="90"/>
      <c r="B2384" s="90"/>
      <c r="C2384" s="90"/>
      <c r="D2384" s="139"/>
      <c r="E2384" s="127"/>
      <c r="F2384" s="123"/>
      <c r="G2384" s="127"/>
      <c r="H2384" s="140"/>
      <c r="I2384" s="131">
        <v>44932.0</v>
      </c>
      <c r="J2384" s="132">
        <v>44968.0</v>
      </c>
      <c r="K2384" s="123"/>
      <c r="L2384" s="90"/>
      <c r="M2384" s="133"/>
      <c r="N2384" s="99"/>
      <c r="O2384" s="133"/>
      <c r="P2384" s="137"/>
      <c r="Q2384" s="90"/>
      <c r="R2384" s="99"/>
      <c r="S2384" s="99"/>
      <c r="T2384" s="99"/>
      <c r="U2384" s="99"/>
      <c r="V2384" s="138"/>
      <c r="W2384" s="135"/>
      <c r="X2384" s="90"/>
      <c r="Y2384" s="90"/>
      <c r="Z2384" s="90"/>
      <c r="AA2384" s="90"/>
      <c r="AB2384" s="90"/>
    </row>
    <row r="2385" ht="12.75" customHeight="1">
      <c r="A2385" s="90"/>
      <c r="B2385" s="90"/>
      <c r="C2385" s="90"/>
      <c r="D2385" s="139"/>
      <c r="E2385" s="127"/>
      <c r="F2385" s="123"/>
      <c r="G2385" s="127"/>
      <c r="H2385" s="140"/>
      <c r="I2385" s="131">
        <v>44933.0</v>
      </c>
      <c r="J2385" s="132">
        <v>44969.0</v>
      </c>
      <c r="K2385" s="123"/>
      <c r="L2385" s="90"/>
      <c r="M2385" s="133"/>
      <c r="N2385" s="99"/>
      <c r="O2385" s="133"/>
      <c r="P2385" s="137"/>
      <c r="Q2385" s="90"/>
      <c r="R2385" s="99"/>
      <c r="S2385" s="99"/>
      <c r="T2385" s="99"/>
      <c r="U2385" s="99"/>
      <c r="V2385" s="138"/>
      <c r="W2385" s="135"/>
      <c r="X2385" s="90"/>
      <c r="Y2385" s="90"/>
      <c r="Z2385" s="90"/>
      <c r="AA2385" s="90"/>
      <c r="AB2385" s="90"/>
    </row>
    <row r="2386" ht="12.75" customHeight="1">
      <c r="A2386" s="90"/>
      <c r="B2386" s="90"/>
      <c r="C2386" s="90"/>
      <c r="D2386" s="139"/>
      <c r="E2386" s="127"/>
      <c r="F2386" s="123"/>
      <c r="G2386" s="127"/>
      <c r="H2386" s="140"/>
      <c r="I2386" s="131">
        <v>44934.0</v>
      </c>
      <c r="J2386" s="132">
        <v>44970.0</v>
      </c>
      <c r="K2386" s="123"/>
      <c r="L2386" s="90"/>
      <c r="M2386" s="133"/>
      <c r="N2386" s="99"/>
      <c r="O2386" s="133"/>
      <c r="P2386" s="137"/>
      <c r="Q2386" s="90"/>
      <c r="R2386" s="99"/>
      <c r="S2386" s="99"/>
      <c r="T2386" s="99"/>
      <c r="U2386" s="99"/>
      <c r="V2386" s="138"/>
      <c r="W2386" s="135"/>
      <c r="X2386" s="90"/>
      <c r="Y2386" s="90"/>
      <c r="Z2386" s="90"/>
      <c r="AA2386" s="90"/>
      <c r="AB2386" s="90"/>
    </row>
    <row r="2387" ht="12.75" customHeight="1">
      <c r="A2387" s="90"/>
      <c r="B2387" s="90"/>
      <c r="C2387" s="90"/>
      <c r="D2387" s="139"/>
      <c r="E2387" s="127"/>
      <c r="F2387" s="123"/>
      <c r="G2387" s="127"/>
      <c r="H2387" s="140"/>
      <c r="I2387" s="131">
        <v>44935.0</v>
      </c>
      <c r="J2387" s="132">
        <v>44971.0</v>
      </c>
      <c r="K2387" s="123"/>
      <c r="L2387" s="90"/>
      <c r="M2387" s="133"/>
      <c r="N2387" s="99"/>
      <c r="O2387" s="133"/>
      <c r="P2387" s="137"/>
      <c r="Q2387" s="90"/>
      <c r="R2387" s="99"/>
      <c r="S2387" s="99"/>
      <c r="T2387" s="99"/>
      <c r="U2387" s="99"/>
      <c r="V2387" s="138"/>
      <c r="W2387" s="135"/>
      <c r="X2387" s="90"/>
      <c r="Y2387" s="90"/>
      <c r="Z2387" s="90"/>
      <c r="AA2387" s="90"/>
      <c r="AB2387" s="90"/>
    </row>
    <row r="2388" ht="12.75" customHeight="1">
      <c r="A2388" s="90"/>
      <c r="B2388" s="90"/>
      <c r="C2388" s="90"/>
      <c r="D2388" s="139"/>
      <c r="E2388" s="127"/>
      <c r="F2388" s="123"/>
      <c r="G2388" s="127"/>
      <c r="H2388" s="140"/>
      <c r="I2388" s="131">
        <v>44936.0</v>
      </c>
      <c r="J2388" s="132">
        <v>44972.0</v>
      </c>
      <c r="K2388" s="123"/>
      <c r="L2388" s="90"/>
      <c r="M2388" s="133"/>
      <c r="N2388" s="99"/>
      <c r="O2388" s="133"/>
      <c r="P2388" s="137"/>
      <c r="Q2388" s="90"/>
      <c r="R2388" s="99"/>
      <c r="S2388" s="99"/>
      <c r="T2388" s="99"/>
      <c r="U2388" s="99"/>
      <c r="V2388" s="138"/>
      <c r="W2388" s="135"/>
      <c r="X2388" s="90"/>
      <c r="Y2388" s="90"/>
      <c r="Z2388" s="90"/>
      <c r="AA2388" s="90"/>
      <c r="AB2388" s="90"/>
    </row>
    <row r="2389" ht="12.75" customHeight="1">
      <c r="A2389" s="90"/>
      <c r="B2389" s="90"/>
      <c r="C2389" s="90"/>
      <c r="D2389" s="139"/>
      <c r="E2389" s="127"/>
      <c r="F2389" s="123"/>
      <c r="G2389" s="127"/>
      <c r="H2389" s="140"/>
      <c r="I2389" s="131">
        <v>44937.0</v>
      </c>
      <c r="J2389" s="132">
        <v>44973.0</v>
      </c>
      <c r="K2389" s="123"/>
      <c r="L2389" s="90"/>
      <c r="M2389" s="133"/>
      <c r="N2389" s="99"/>
      <c r="O2389" s="133"/>
      <c r="P2389" s="137"/>
      <c r="Q2389" s="90"/>
      <c r="R2389" s="99"/>
      <c r="S2389" s="99"/>
      <c r="T2389" s="99"/>
      <c r="U2389" s="99"/>
      <c r="V2389" s="138"/>
      <c r="W2389" s="135"/>
      <c r="X2389" s="90"/>
      <c r="Y2389" s="90"/>
      <c r="Z2389" s="90"/>
      <c r="AA2389" s="90"/>
      <c r="AB2389" s="90"/>
    </row>
    <row r="2390" ht="12.75" customHeight="1">
      <c r="A2390" s="90"/>
      <c r="B2390" s="90"/>
      <c r="C2390" s="90"/>
      <c r="D2390" s="139"/>
      <c r="E2390" s="127"/>
      <c r="F2390" s="123"/>
      <c r="G2390" s="127"/>
      <c r="H2390" s="140"/>
      <c r="I2390" s="131">
        <v>44938.0</v>
      </c>
      <c r="J2390" s="132">
        <v>44974.0</v>
      </c>
      <c r="K2390" s="123"/>
      <c r="L2390" s="90"/>
      <c r="M2390" s="133"/>
      <c r="N2390" s="99"/>
      <c r="O2390" s="133"/>
      <c r="P2390" s="137"/>
      <c r="Q2390" s="90"/>
      <c r="R2390" s="99"/>
      <c r="S2390" s="99"/>
      <c r="T2390" s="99"/>
      <c r="U2390" s="99"/>
      <c r="V2390" s="138"/>
      <c r="W2390" s="135"/>
      <c r="X2390" s="90"/>
      <c r="Y2390" s="90"/>
      <c r="Z2390" s="90"/>
      <c r="AA2390" s="90"/>
      <c r="AB2390" s="90"/>
    </row>
    <row r="2391" ht="12.75" customHeight="1">
      <c r="A2391" s="90"/>
      <c r="B2391" s="90"/>
      <c r="C2391" s="90"/>
      <c r="D2391" s="139"/>
      <c r="E2391" s="127"/>
      <c r="F2391" s="123"/>
      <c r="G2391" s="127"/>
      <c r="H2391" s="140"/>
      <c r="I2391" s="131">
        <v>44939.0</v>
      </c>
      <c r="J2391" s="132">
        <v>44975.0</v>
      </c>
      <c r="K2391" s="123"/>
      <c r="L2391" s="90"/>
      <c r="M2391" s="133"/>
      <c r="N2391" s="99"/>
      <c r="O2391" s="133"/>
      <c r="P2391" s="137"/>
      <c r="Q2391" s="90"/>
      <c r="R2391" s="99"/>
      <c r="S2391" s="99"/>
      <c r="T2391" s="99"/>
      <c r="U2391" s="99"/>
      <c r="V2391" s="138"/>
      <c r="W2391" s="135"/>
      <c r="X2391" s="90"/>
      <c r="Y2391" s="90"/>
      <c r="Z2391" s="90"/>
      <c r="AA2391" s="90"/>
      <c r="AB2391" s="90"/>
    </row>
    <row r="2392" ht="12.75" customHeight="1">
      <c r="A2392" s="90"/>
      <c r="B2392" s="90"/>
      <c r="C2392" s="90"/>
      <c r="D2392" s="139"/>
      <c r="E2392" s="127"/>
      <c r="F2392" s="123"/>
      <c r="G2392" s="127"/>
      <c r="H2392" s="140"/>
      <c r="I2392" s="131">
        <v>44940.0</v>
      </c>
      <c r="J2392" s="132">
        <v>44976.0</v>
      </c>
      <c r="K2392" s="123"/>
      <c r="L2392" s="90"/>
      <c r="M2392" s="133"/>
      <c r="N2392" s="99"/>
      <c r="O2392" s="133"/>
      <c r="P2392" s="137"/>
      <c r="Q2392" s="90"/>
      <c r="R2392" s="99"/>
      <c r="S2392" s="99"/>
      <c r="T2392" s="99"/>
      <c r="U2392" s="99"/>
      <c r="V2392" s="138"/>
      <c r="W2392" s="135"/>
      <c r="X2392" s="90"/>
      <c r="Y2392" s="90"/>
      <c r="Z2392" s="90"/>
      <c r="AA2392" s="90"/>
      <c r="AB2392" s="90"/>
    </row>
    <row r="2393" ht="12.75" customHeight="1">
      <c r="A2393" s="90"/>
      <c r="B2393" s="90"/>
      <c r="C2393" s="90"/>
      <c r="D2393" s="139"/>
      <c r="E2393" s="127"/>
      <c r="F2393" s="123"/>
      <c r="G2393" s="127"/>
      <c r="H2393" s="140"/>
      <c r="I2393" s="131">
        <v>44941.0</v>
      </c>
      <c r="J2393" s="132">
        <v>44977.0</v>
      </c>
      <c r="K2393" s="123"/>
      <c r="L2393" s="90"/>
      <c r="M2393" s="133"/>
      <c r="N2393" s="99"/>
      <c r="O2393" s="133"/>
      <c r="P2393" s="137"/>
      <c r="Q2393" s="90"/>
      <c r="R2393" s="99"/>
      <c r="S2393" s="99"/>
      <c r="T2393" s="129"/>
      <c r="U2393" s="99"/>
      <c r="V2393" s="138"/>
      <c r="W2393" s="135"/>
      <c r="X2393" s="90"/>
      <c r="Y2393" s="90"/>
      <c r="Z2393" s="90"/>
      <c r="AA2393" s="90"/>
      <c r="AB2393" s="90"/>
    </row>
    <row r="2394" ht="12.75" customHeight="1">
      <c r="A2394" s="90"/>
      <c r="B2394" s="90"/>
      <c r="C2394" s="90"/>
      <c r="D2394" s="139"/>
      <c r="E2394" s="127"/>
      <c r="F2394" s="123"/>
      <c r="G2394" s="127"/>
      <c r="H2394" s="140"/>
      <c r="I2394" s="131">
        <v>44942.0</v>
      </c>
      <c r="J2394" s="132">
        <v>44978.0</v>
      </c>
      <c r="K2394" s="123"/>
      <c r="L2394" s="90"/>
      <c r="M2394" s="133"/>
      <c r="N2394" s="99"/>
      <c r="O2394" s="133"/>
      <c r="P2394" s="137"/>
      <c r="Q2394" s="90"/>
      <c r="R2394" s="99"/>
      <c r="S2394" s="99"/>
      <c r="T2394" s="129"/>
      <c r="U2394" s="99"/>
      <c r="V2394" s="138"/>
      <c r="W2394" s="135"/>
      <c r="X2394" s="90"/>
      <c r="Y2394" s="90"/>
      <c r="Z2394" s="90"/>
      <c r="AA2394" s="90"/>
      <c r="AB2394" s="90"/>
    </row>
    <row r="2395" ht="12.75" customHeight="1">
      <c r="A2395" s="90"/>
      <c r="B2395" s="90"/>
      <c r="C2395" s="90"/>
      <c r="D2395" s="139"/>
      <c r="E2395" s="127"/>
      <c r="F2395" s="123"/>
      <c r="G2395" s="127"/>
      <c r="H2395" s="140"/>
      <c r="I2395" s="131">
        <v>44943.0</v>
      </c>
      <c r="J2395" s="132">
        <v>44979.0</v>
      </c>
      <c r="K2395" s="123"/>
      <c r="L2395" s="90"/>
      <c r="M2395" s="133"/>
      <c r="N2395" s="99"/>
      <c r="O2395" s="133"/>
      <c r="P2395" s="137"/>
      <c r="Q2395" s="90"/>
      <c r="R2395" s="99"/>
      <c r="S2395" s="99"/>
      <c r="T2395" s="129"/>
      <c r="U2395" s="99"/>
      <c r="V2395" s="138"/>
      <c r="W2395" s="135"/>
      <c r="X2395" s="90"/>
      <c r="Y2395" s="90"/>
      <c r="Z2395" s="90"/>
      <c r="AA2395" s="90"/>
      <c r="AB2395" s="90"/>
    </row>
    <row r="2396" ht="12.75" customHeight="1">
      <c r="A2396" s="90"/>
      <c r="B2396" s="90"/>
      <c r="C2396" s="90"/>
      <c r="D2396" s="139"/>
      <c r="E2396" s="127"/>
      <c r="F2396" s="123"/>
      <c r="G2396" s="127"/>
      <c r="H2396" s="140"/>
      <c r="I2396" s="131">
        <v>44944.0</v>
      </c>
      <c r="J2396" s="132">
        <v>44980.0</v>
      </c>
      <c r="K2396" s="123"/>
      <c r="L2396" s="90"/>
      <c r="M2396" s="133"/>
      <c r="N2396" s="99"/>
      <c r="O2396" s="133"/>
      <c r="P2396" s="137"/>
      <c r="Q2396" s="90"/>
      <c r="R2396" s="99"/>
      <c r="S2396" s="99"/>
      <c r="T2396" s="129"/>
      <c r="U2396" s="99"/>
      <c r="V2396" s="138"/>
      <c r="W2396" s="135"/>
      <c r="X2396" s="90"/>
      <c r="Y2396" s="90"/>
      <c r="Z2396" s="90"/>
      <c r="AA2396" s="90"/>
      <c r="AB2396" s="90"/>
    </row>
    <row r="2397" ht="12.75" customHeight="1">
      <c r="A2397" s="90"/>
      <c r="B2397" s="90"/>
      <c r="C2397" s="90"/>
      <c r="D2397" s="139"/>
      <c r="E2397" s="127"/>
      <c r="F2397" s="123"/>
      <c r="G2397" s="127"/>
      <c r="H2397" s="140"/>
      <c r="I2397" s="140"/>
      <c r="J2397" s="132">
        <v>44981.0</v>
      </c>
      <c r="K2397" s="123"/>
      <c r="L2397" s="90"/>
      <c r="M2397" s="133"/>
      <c r="N2397" s="99"/>
      <c r="O2397" s="133"/>
      <c r="P2397" s="137"/>
      <c r="Q2397" s="90"/>
      <c r="R2397" s="99"/>
      <c r="S2397" s="99"/>
      <c r="T2397" s="129"/>
      <c r="U2397" s="99"/>
      <c r="V2397" s="138"/>
      <c r="W2397" s="135"/>
      <c r="X2397" s="90"/>
      <c r="Y2397" s="90"/>
      <c r="Z2397" s="90"/>
      <c r="AA2397" s="90"/>
      <c r="AB2397" s="90"/>
    </row>
    <row r="2398" ht="12.75" customHeight="1">
      <c r="A2398" s="90"/>
      <c r="B2398" s="90"/>
      <c r="C2398" s="90"/>
      <c r="D2398" s="139"/>
      <c r="E2398" s="127"/>
      <c r="F2398" s="123"/>
      <c r="G2398" s="127"/>
      <c r="H2398" s="140"/>
      <c r="I2398" s="140"/>
      <c r="J2398" s="132">
        <v>44982.0</v>
      </c>
      <c r="K2398" s="123"/>
      <c r="L2398" s="90"/>
      <c r="M2398" s="133"/>
      <c r="N2398" s="99"/>
      <c r="O2398" s="133"/>
      <c r="P2398" s="137"/>
      <c r="Q2398" s="90"/>
      <c r="R2398" s="99"/>
      <c r="S2398" s="99"/>
      <c r="T2398" s="129"/>
      <c r="U2398" s="99"/>
      <c r="V2398" s="138"/>
      <c r="W2398" s="135"/>
      <c r="X2398" s="90"/>
      <c r="Y2398" s="90"/>
      <c r="Z2398" s="90"/>
      <c r="AA2398" s="90"/>
      <c r="AB2398" s="90"/>
    </row>
    <row r="2399" ht="12.75" customHeight="1">
      <c r="A2399" s="90"/>
      <c r="B2399" s="90"/>
      <c r="C2399" s="90"/>
      <c r="D2399" s="139"/>
      <c r="E2399" s="127"/>
      <c r="F2399" s="123"/>
      <c r="G2399" s="127"/>
      <c r="H2399" s="140"/>
      <c r="I2399" s="140"/>
      <c r="J2399" s="132">
        <v>44983.0</v>
      </c>
      <c r="K2399" s="123"/>
      <c r="L2399" s="90"/>
      <c r="M2399" s="133"/>
      <c r="N2399" s="99"/>
      <c r="O2399" s="133"/>
      <c r="P2399" s="137"/>
      <c r="Q2399" s="90"/>
      <c r="R2399" s="99"/>
      <c r="S2399" s="99"/>
      <c r="T2399" s="129"/>
      <c r="U2399" s="99"/>
      <c r="V2399" s="138"/>
      <c r="W2399" s="135"/>
      <c r="X2399" s="90"/>
      <c r="Y2399" s="90"/>
      <c r="Z2399" s="90"/>
      <c r="AA2399" s="90"/>
      <c r="AB2399" s="90"/>
    </row>
    <row r="2400" ht="12.75" customHeight="1">
      <c r="A2400" s="90"/>
      <c r="B2400" s="90"/>
      <c r="C2400" s="90"/>
      <c r="D2400" s="139"/>
      <c r="E2400" s="127"/>
      <c r="F2400" s="123"/>
      <c r="G2400" s="127"/>
      <c r="H2400" s="140"/>
      <c r="I2400" s="140"/>
      <c r="J2400" s="132">
        <v>44984.0</v>
      </c>
      <c r="K2400" s="123"/>
      <c r="L2400" s="90"/>
      <c r="M2400" s="133"/>
      <c r="N2400" s="99"/>
      <c r="O2400" s="133"/>
      <c r="P2400" s="137"/>
      <c r="Q2400" s="90"/>
      <c r="R2400" s="99"/>
      <c r="S2400" s="99"/>
      <c r="T2400" s="129"/>
      <c r="U2400" s="99"/>
      <c r="V2400" s="138"/>
      <c r="W2400" s="135"/>
      <c r="X2400" s="90"/>
      <c r="Y2400" s="90"/>
      <c r="Z2400" s="90"/>
      <c r="AA2400" s="90"/>
      <c r="AB2400" s="90"/>
    </row>
    <row r="2401" ht="12.75" customHeight="1">
      <c r="A2401" s="90"/>
      <c r="B2401" s="90"/>
      <c r="C2401" s="90"/>
      <c r="D2401" s="139"/>
      <c r="E2401" s="127"/>
      <c r="F2401" s="123"/>
      <c r="G2401" s="127"/>
      <c r="H2401" s="140"/>
      <c r="I2401" s="140"/>
      <c r="J2401" s="132">
        <v>44985.0</v>
      </c>
      <c r="K2401" s="123"/>
      <c r="L2401" s="90"/>
      <c r="M2401" s="133"/>
      <c r="N2401" s="139"/>
      <c r="O2401" s="133"/>
      <c r="P2401" s="137"/>
      <c r="Q2401" s="90"/>
      <c r="R2401" s="99"/>
      <c r="S2401" s="99"/>
      <c r="T2401" s="129"/>
      <c r="U2401" s="99"/>
      <c r="V2401" s="138"/>
      <c r="W2401" s="135"/>
      <c r="X2401" s="90"/>
      <c r="Y2401" s="90"/>
      <c r="Z2401" s="90"/>
      <c r="AA2401" s="90"/>
      <c r="AB2401" s="90"/>
    </row>
    <row r="2402" ht="12.75" customHeight="1">
      <c r="A2402" s="90"/>
      <c r="B2402" s="90"/>
      <c r="C2402" s="90"/>
      <c r="D2402" s="139"/>
      <c r="E2402" s="127"/>
      <c r="F2402" s="123"/>
      <c r="G2402" s="127"/>
      <c r="H2402" s="140"/>
      <c r="I2402" s="140"/>
      <c r="J2402" s="132">
        <v>44986.0</v>
      </c>
      <c r="K2402" s="123"/>
      <c r="L2402" s="90"/>
      <c r="M2402" s="133"/>
      <c r="N2402" s="139"/>
      <c r="O2402" s="133"/>
      <c r="P2402" s="137"/>
      <c r="Q2402" s="90"/>
      <c r="R2402" s="99"/>
      <c r="S2402" s="99"/>
      <c r="T2402" s="129"/>
      <c r="U2402" s="99"/>
      <c r="V2402" s="138"/>
      <c r="W2402" s="135"/>
      <c r="X2402" s="90"/>
      <c r="Y2402" s="90"/>
      <c r="Z2402" s="90"/>
      <c r="AA2402" s="90"/>
      <c r="AB2402" s="90"/>
    </row>
    <row r="2403" ht="12.75" customHeight="1">
      <c r="A2403" s="90"/>
      <c r="B2403" s="90"/>
      <c r="C2403" s="90"/>
      <c r="D2403" s="139"/>
      <c r="E2403" s="139"/>
      <c r="F2403" s="123"/>
      <c r="G2403" s="139"/>
      <c r="H2403" s="127"/>
      <c r="I2403" s="140"/>
      <c r="J2403" s="132">
        <v>44987.0</v>
      </c>
      <c r="K2403" s="142"/>
      <c r="L2403" s="90"/>
      <c r="M2403" s="133"/>
      <c r="N2403" s="139"/>
      <c r="O2403" s="94"/>
      <c r="P2403" s="137"/>
      <c r="Q2403" s="90"/>
      <c r="R2403" s="99"/>
      <c r="S2403" s="99"/>
      <c r="T2403" s="94"/>
      <c r="U2403" s="94"/>
      <c r="V2403" s="94"/>
      <c r="W2403" s="125"/>
      <c r="X2403" s="90"/>
      <c r="Y2403" s="90"/>
      <c r="Z2403" s="90"/>
      <c r="AA2403" s="90"/>
      <c r="AB2403" s="90"/>
    </row>
    <row r="2404" ht="12.75" customHeight="1">
      <c r="A2404" s="90"/>
      <c r="B2404" s="90"/>
      <c r="C2404" s="120"/>
      <c r="D2404" s="121"/>
      <c r="E2404" s="121"/>
      <c r="F2404" s="123"/>
      <c r="G2404" s="123"/>
      <c r="H2404" s="123"/>
      <c r="I2404" s="140"/>
      <c r="J2404" s="132">
        <v>44988.0</v>
      </c>
      <c r="K2404" s="124"/>
      <c r="L2404" s="124"/>
      <c r="M2404" s="124"/>
      <c r="N2404" s="124"/>
      <c r="O2404" s="124"/>
      <c r="P2404" s="90"/>
      <c r="Q2404" s="90"/>
      <c r="R2404" s="99"/>
      <c r="S2404" s="99"/>
      <c r="T2404" s="94"/>
      <c r="U2404" s="94"/>
      <c r="V2404" s="94"/>
      <c r="W2404" s="125"/>
      <c r="X2404" s="90"/>
      <c r="Y2404" s="90"/>
      <c r="Z2404" s="90"/>
      <c r="AA2404" s="90"/>
      <c r="AB2404" s="90"/>
    </row>
    <row r="2405" ht="12.75" customHeight="1">
      <c r="A2405" s="90"/>
      <c r="B2405" s="90"/>
      <c r="C2405" s="90"/>
      <c r="D2405" s="139"/>
      <c r="E2405" s="139"/>
      <c r="F2405" s="139"/>
      <c r="G2405" s="139"/>
      <c r="H2405" s="127"/>
      <c r="I2405" s="140"/>
      <c r="J2405" s="132">
        <v>44989.0</v>
      </c>
      <c r="K2405" s="142"/>
      <c r="L2405" s="90"/>
      <c r="M2405" s="94"/>
      <c r="N2405" s="139"/>
      <c r="O2405" s="94"/>
      <c r="P2405" s="90"/>
      <c r="Q2405" s="90"/>
      <c r="R2405" s="99"/>
      <c r="S2405" s="99"/>
      <c r="T2405" s="94"/>
      <c r="U2405" s="94"/>
      <c r="V2405" s="94"/>
      <c r="W2405" s="125"/>
      <c r="X2405" s="90"/>
      <c r="Y2405" s="90"/>
      <c r="Z2405" s="90"/>
      <c r="AA2405" s="90"/>
      <c r="AB2405" s="90"/>
    </row>
    <row r="2406" ht="12.75" customHeight="1">
      <c r="A2406" s="90"/>
      <c r="B2406" s="90"/>
      <c r="C2406" s="90"/>
      <c r="D2406" s="139"/>
      <c r="E2406" s="90"/>
      <c r="F2406" s="90"/>
      <c r="G2406" s="90"/>
      <c r="H2406" s="90"/>
      <c r="I2406" s="140"/>
      <c r="J2406" s="132">
        <v>44990.0</v>
      </c>
      <c r="K2406" s="143"/>
      <c r="L2406" s="90"/>
      <c r="M2406" s="139"/>
      <c r="N2406" s="139"/>
      <c r="O2406" s="139"/>
      <c r="P2406" s="90"/>
      <c r="Q2406" s="90"/>
      <c r="R2406" s="139"/>
      <c r="S2406" s="139"/>
      <c r="T2406" s="90"/>
      <c r="U2406" s="90"/>
      <c r="V2406" s="90"/>
      <c r="W2406" s="139"/>
      <c r="X2406" s="90"/>
      <c r="Y2406" s="90"/>
      <c r="Z2406" s="90"/>
      <c r="AA2406" s="90"/>
      <c r="AB2406" s="90"/>
    </row>
    <row r="2407" ht="12.75" customHeight="1">
      <c r="A2407" s="90"/>
      <c r="B2407" s="90"/>
      <c r="C2407" s="90"/>
      <c r="D2407" s="139"/>
      <c r="E2407" s="90"/>
      <c r="F2407" s="90"/>
      <c r="G2407" s="90"/>
      <c r="H2407" s="90"/>
      <c r="I2407" s="90"/>
      <c r="J2407" s="90"/>
      <c r="K2407" s="143"/>
      <c r="L2407" s="90"/>
      <c r="M2407" s="139"/>
      <c r="N2407" s="139"/>
      <c r="O2407" s="139"/>
      <c r="P2407" s="90"/>
      <c r="Q2407" s="90"/>
      <c r="R2407" s="139"/>
      <c r="S2407" s="139"/>
      <c r="T2407" s="90"/>
      <c r="U2407" s="90"/>
      <c r="V2407" s="90"/>
      <c r="W2407" s="139"/>
      <c r="X2407" s="90"/>
      <c r="Y2407" s="90"/>
      <c r="Z2407" s="90"/>
      <c r="AA2407" s="90"/>
      <c r="AB2407" s="90"/>
    </row>
    <row r="2408" ht="12.75" customHeight="1">
      <c r="A2408" s="90"/>
      <c r="B2408" s="90"/>
      <c r="C2408" s="90"/>
      <c r="D2408" s="139"/>
      <c r="E2408" s="90"/>
      <c r="F2408" s="90"/>
      <c r="G2408" s="90"/>
      <c r="H2408" s="90"/>
      <c r="I2408" s="90"/>
      <c r="J2408" s="90"/>
      <c r="K2408" s="143"/>
      <c r="L2408" s="90"/>
      <c r="M2408" s="139"/>
      <c r="N2408" s="139"/>
      <c r="O2408" s="139"/>
      <c r="P2408" s="90"/>
      <c r="Q2408" s="90"/>
      <c r="R2408" s="139"/>
      <c r="S2408" s="139"/>
      <c r="T2408" s="90"/>
      <c r="U2408" s="90"/>
      <c r="V2408" s="90"/>
      <c r="W2408" s="139"/>
      <c r="X2408" s="90"/>
      <c r="Y2408" s="90"/>
      <c r="Z2408" s="90"/>
      <c r="AA2408" s="90"/>
      <c r="AB2408" s="90"/>
    </row>
    <row r="2409" ht="12.75" customHeight="1">
      <c r="A2409" s="90"/>
      <c r="B2409" s="90"/>
      <c r="C2409" s="90"/>
      <c r="D2409" s="139"/>
      <c r="E2409" s="90"/>
      <c r="F2409" s="90"/>
      <c r="G2409" s="90"/>
      <c r="H2409" s="90"/>
      <c r="I2409" s="90"/>
      <c r="J2409" s="90"/>
      <c r="K2409" s="143"/>
      <c r="L2409" s="90"/>
      <c r="M2409" s="139"/>
      <c r="N2409" s="139"/>
      <c r="O2409" s="139"/>
      <c r="P2409" s="90"/>
      <c r="Q2409" s="90"/>
      <c r="R2409" s="139"/>
      <c r="S2409" s="139"/>
      <c r="T2409" s="90"/>
      <c r="U2409" s="90"/>
      <c r="V2409" s="90"/>
      <c r="W2409" s="139"/>
      <c r="X2409" s="90"/>
      <c r="Y2409" s="90"/>
      <c r="Z2409" s="90"/>
      <c r="AA2409" s="90"/>
      <c r="AB2409" s="90"/>
    </row>
    <row r="2410" ht="12.75" customHeight="1">
      <c r="A2410" s="90"/>
      <c r="B2410" s="90"/>
      <c r="C2410" s="90"/>
      <c r="D2410" s="139"/>
      <c r="E2410" s="90"/>
      <c r="F2410" s="90"/>
      <c r="G2410" s="90"/>
      <c r="H2410" s="90"/>
      <c r="I2410" s="90"/>
      <c r="J2410" s="90"/>
      <c r="K2410" s="143"/>
      <c r="L2410" s="90"/>
      <c r="M2410" s="139"/>
      <c r="N2410" s="139"/>
      <c r="O2410" s="139"/>
      <c r="P2410" s="90"/>
      <c r="Q2410" s="90"/>
      <c r="R2410" s="139"/>
      <c r="S2410" s="139"/>
      <c r="T2410" s="90"/>
      <c r="U2410" s="90"/>
      <c r="V2410" s="90"/>
      <c r="W2410" s="139"/>
      <c r="X2410" s="90"/>
      <c r="Y2410" s="90"/>
      <c r="Z2410" s="90"/>
      <c r="AA2410" s="90"/>
      <c r="AB2410" s="90"/>
    </row>
    <row r="2411" ht="12.75" customHeight="1">
      <c r="A2411" s="90"/>
      <c r="B2411" s="90"/>
      <c r="C2411" s="90"/>
      <c r="D2411" s="139"/>
      <c r="E2411" s="90"/>
      <c r="F2411" s="90"/>
      <c r="G2411" s="90"/>
      <c r="H2411" s="90"/>
      <c r="I2411" s="90"/>
      <c r="J2411" s="90"/>
      <c r="K2411" s="143"/>
      <c r="L2411" s="90"/>
      <c r="M2411" s="139"/>
      <c r="N2411" s="139"/>
      <c r="O2411" s="139"/>
      <c r="P2411" s="90"/>
      <c r="Q2411" s="90"/>
      <c r="R2411" s="139"/>
      <c r="S2411" s="139"/>
      <c r="T2411" s="90"/>
      <c r="U2411" s="90"/>
      <c r="V2411" s="90"/>
      <c r="W2411" s="139"/>
      <c r="X2411" s="90"/>
      <c r="Y2411" s="90"/>
      <c r="Z2411" s="90"/>
      <c r="AA2411" s="90"/>
      <c r="AB2411" s="90"/>
    </row>
    <row r="2412" ht="12.75" customHeight="1">
      <c r="A2412" s="90"/>
      <c r="B2412" s="90"/>
      <c r="C2412" s="90"/>
      <c r="D2412" s="139"/>
      <c r="E2412" s="90"/>
      <c r="F2412" s="90"/>
      <c r="G2412" s="90"/>
      <c r="H2412" s="90"/>
      <c r="I2412" s="90"/>
      <c r="J2412" s="90"/>
      <c r="K2412" s="143"/>
      <c r="L2412" s="90"/>
      <c r="M2412" s="139"/>
      <c r="N2412" s="139"/>
      <c r="O2412" s="139"/>
      <c r="P2412" s="90"/>
      <c r="Q2412" s="90"/>
      <c r="R2412" s="139"/>
      <c r="S2412" s="139"/>
      <c r="T2412" s="90"/>
      <c r="U2412" s="90"/>
      <c r="V2412" s="90"/>
      <c r="W2412" s="139"/>
      <c r="X2412" s="90"/>
      <c r="Y2412" s="90"/>
      <c r="Z2412" s="90"/>
      <c r="AA2412" s="90"/>
      <c r="AB2412" s="90"/>
    </row>
    <row r="2413" ht="12.75" customHeight="1">
      <c r="A2413" s="90"/>
      <c r="B2413" s="90"/>
      <c r="C2413" s="90"/>
      <c r="D2413" s="139"/>
      <c r="E2413" s="90"/>
      <c r="F2413" s="90"/>
      <c r="G2413" s="90"/>
      <c r="H2413" s="90"/>
      <c r="I2413" s="90"/>
      <c r="J2413" s="90"/>
      <c r="K2413" s="143"/>
      <c r="L2413" s="90"/>
      <c r="M2413" s="139"/>
      <c r="N2413" s="139"/>
      <c r="O2413" s="139"/>
      <c r="P2413" s="90"/>
      <c r="Q2413" s="90"/>
      <c r="R2413" s="139"/>
      <c r="S2413" s="139"/>
      <c r="T2413" s="90"/>
      <c r="U2413" s="90"/>
      <c r="V2413" s="90"/>
      <c r="W2413" s="139"/>
      <c r="X2413" s="90"/>
      <c r="Y2413" s="90"/>
      <c r="Z2413" s="90"/>
      <c r="AA2413" s="90"/>
      <c r="AB2413" s="90"/>
    </row>
    <row r="2414" ht="12.75" customHeight="1">
      <c r="A2414" s="90"/>
      <c r="B2414" s="90"/>
      <c r="C2414" s="90"/>
      <c r="D2414" s="139"/>
      <c r="E2414" s="90"/>
      <c r="F2414" s="90"/>
      <c r="G2414" s="90"/>
      <c r="H2414" s="90"/>
      <c r="I2414" s="90"/>
      <c r="J2414" s="90"/>
      <c r="K2414" s="143"/>
      <c r="L2414" s="90"/>
      <c r="M2414" s="139"/>
      <c r="N2414" s="139"/>
      <c r="O2414" s="139"/>
      <c r="P2414" s="90"/>
      <c r="Q2414" s="90"/>
      <c r="R2414" s="139"/>
      <c r="S2414" s="139"/>
      <c r="T2414" s="90"/>
      <c r="U2414" s="90"/>
      <c r="V2414" s="90"/>
      <c r="W2414" s="139"/>
      <c r="X2414" s="90"/>
      <c r="Y2414" s="90"/>
      <c r="Z2414" s="90"/>
      <c r="AA2414" s="90"/>
      <c r="AB2414" s="90"/>
    </row>
    <row r="2415" ht="12.75" customHeight="1">
      <c r="A2415" s="90"/>
      <c r="B2415" s="90"/>
      <c r="C2415" s="90"/>
      <c r="D2415" s="139"/>
      <c r="E2415" s="90"/>
      <c r="F2415" s="90"/>
      <c r="G2415" s="90"/>
      <c r="H2415" s="90"/>
      <c r="I2415" s="90"/>
      <c r="J2415" s="90"/>
      <c r="K2415" s="143"/>
      <c r="L2415" s="90"/>
      <c r="M2415" s="139"/>
      <c r="N2415" s="139"/>
      <c r="O2415" s="139"/>
      <c r="P2415" s="90"/>
      <c r="Q2415" s="90"/>
      <c r="R2415" s="139"/>
      <c r="S2415" s="139"/>
      <c r="T2415" s="90"/>
      <c r="U2415" s="90"/>
      <c r="V2415" s="90"/>
      <c r="W2415" s="139"/>
      <c r="X2415" s="90"/>
      <c r="Y2415" s="90"/>
      <c r="Z2415" s="90"/>
      <c r="AA2415" s="90"/>
      <c r="AB2415" s="90"/>
    </row>
    <row r="2416" ht="12.75" customHeight="1">
      <c r="A2416" s="90"/>
      <c r="B2416" s="90"/>
      <c r="C2416" s="90"/>
      <c r="D2416" s="139"/>
      <c r="E2416" s="90"/>
      <c r="F2416" s="90"/>
      <c r="G2416" s="90"/>
      <c r="H2416" s="90"/>
      <c r="I2416" s="90"/>
      <c r="J2416" s="90"/>
      <c r="K2416" s="143"/>
      <c r="L2416" s="90"/>
      <c r="M2416" s="139"/>
      <c r="N2416" s="139"/>
      <c r="O2416" s="139"/>
      <c r="P2416" s="90"/>
      <c r="Q2416" s="90"/>
      <c r="R2416" s="139"/>
      <c r="S2416" s="139"/>
      <c r="T2416" s="90"/>
      <c r="U2416" s="90"/>
      <c r="V2416" s="90"/>
      <c r="W2416" s="139"/>
      <c r="X2416" s="90"/>
      <c r="Y2416" s="90"/>
      <c r="Z2416" s="90"/>
      <c r="AA2416" s="90"/>
      <c r="AB2416" s="90"/>
    </row>
    <row r="2417" ht="12.75" customHeight="1">
      <c r="A2417" s="90"/>
      <c r="B2417" s="90"/>
      <c r="C2417" s="90"/>
      <c r="D2417" s="139"/>
      <c r="E2417" s="90"/>
      <c r="F2417" s="90"/>
      <c r="G2417" s="90"/>
      <c r="H2417" s="90"/>
      <c r="I2417" s="90"/>
      <c r="J2417" s="90"/>
      <c r="K2417" s="143"/>
      <c r="L2417" s="90"/>
      <c r="M2417" s="139"/>
      <c r="N2417" s="139"/>
      <c r="O2417" s="139"/>
      <c r="P2417" s="90"/>
      <c r="Q2417" s="90"/>
      <c r="R2417" s="139"/>
      <c r="S2417" s="139"/>
      <c r="T2417" s="90"/>
      <c r="U2417" s="90"/>
      <c r="V2417" s="90"/>
      <c r="W2417" s="139"/>
      <c r="X2417" s="90"/>
      <c r="Y2417" s="90"/>
      <c r="Z2417" s="90"/>
      <c r="AA2417" s="90"/>
      <c r="AB2417" s="90"/>
    </row>
    <row r="2418" ht="12.75" customHeight="1">
      <c r="A2418" s="90"/>
      <c r="B2418" s="90"/>
      <c r="C2418" s="90"/>
      <c r="D2418" s="139"/>
      <c r="E2418" s="90"/>
      <c r="F2418" s="90"/>
      <c r="G2418" s="90"/>
      <c r="H2418" s="90"/>
      <c r="I2418" s="90"/>
      <c r="J2418" s="90"/>
      <c r="K2418" s="143"/>
      <c r="L2418" s="90"/>
      <c r="M2418" s="139"/>
      <c r="N2418" s="139"/>
      <c r="O2418" s="139"/>
      <c r="P2418" s="90"/>
      <c r="Q2418" s="90"/>
      <c r="R2418" s="139"/>
      <c r="S2418" s="139"/>
      <c r="T2418" s="90"/>
      <c r="U2418" s="90"/>
      <c r="V2418" s="90"/>
      <c r="W2418" s="139"/>
      <c r="X2418" s="90"/>
      <c r="Y2418" s="90"/>
      <c r="Z2418" s="90"/>
      <c r="AA2418" s="90"/>
      <c r="AB2418" s="90"/>
    </row>
    <row r="2419" ht="12.75" customHeight="1">
      <c r="A2419" s="90"/>
      <c r="B2419" s="90"/>
      <c r="C2419" s="90"/>
      <c r="D2419" s="139"/>
      <c r="E2419" s="90"/>
      <c r="F2419" s="90"/>
      <c r="G2419" s="90"/>
      <c r="H2419" s="90"/>
      <c r="I2419" s="90"/>
      <c r="J2419" s="90"/>
      <c r="K2419" s="143"/>
      <c r="L2419" s="90"/>
      <c r="M2419" s="139"/>
      <c r="N2419" s="139"/>
      <c r="O2419" s="139"/>
      <c r="P2419" s="90"/>
      <c r="Q2419" s="90"/>
      <c r="R2419" s="139"/>
      <c r="S2419" s="139"/>
      <c r="T2419" s="90"/>
      <c r="U2419" s="90"/>
      <c r="V2419" s="90"/>
      <c r="W2419" s="139"/>
      <c r="X2419" s="90"/>
      <c r="Y2419" s="90"/>
      <c r="Z2419" s="90"/>
      <c r="AA2419" s="90"/>
      <c r="AB2419" s="90"/>
    </row>
    <row r="2420" ht="12.75" customHeight="1">
      <c r="A2420" s="90"/>
      <c r="B2420" s="90"/>
      <c r="C2420" s="90"/>
      <c r="D2420" s="139"/>
      <c r="E2420" s="90"/>
      <c r="F2420" s="90"/>
      <c r="G2420" s="90"/>
      <c r="H2420" s="90"/>
      <c r="I2420" s="90"/>
      <c r="J2420" s="90"/>
      <c r="K2420" s="143"/>
      <c r="L2420" s="90"/>
      <c r="M2420" s="139"/>
      <c r="N2420" s="139"/>
      <c r="O2420" s="139"/>
      <c r="P2420" s="90"/>
      <c r="Q2420" s="90"/>
      <c r="R2420" s="139"/>
      <c r="S2420" s="139"/>
      <c r="T2420" s="90"/>
      <c r="U2420" s="90"/>
      <c r="V2420" s="90"/>
      <c r="W2420" s="139"/>
      <c r="X2420" s="90"/>
      <c r="Y2420" s="90"/>
      <c r="Z2420" s="90"/>
      <c r="AA2420" s="90"/>
      <c r="AB2420" s="90"/>
    </row>
    <row r="2421" ht="12.75" customHeight="1">
      <c r="A2421" s="90"/>
      <c r="B2421" s="90"/>
      <c r="C2421" s="90"/>
      <c r="D2421" s="139"/>
      <c r="E2421" s="90"/>
      <c r="F2421" s="90"/>
      <c r="G2421" s="90"/>
      <c r="H2421" s="90"/>
      <c r="I2421" s="90"/>
      <c r="J2421" s="90"/>
      <c r="K2421" s="143"/>
      <c r="L2421" s="90"/>
      <c r="M2421" s="139"/>
      <c r="N2421" s="139"/>
      <c r="O2421" s="139"/>
      <c r="P2421" s="90"/>
      <c r="Q2421" s="90"/>
      <c r="R2421" s="139"/>
      <c r="S2421" s="139"/>
      <c r="T2421" s="90"/>
      <c r="U2421" s="90"/>
      <c r="V2421" s="90"/>
      <c r="W2421" s="139"/>
      <c r="X2421" s="90"/>
      <c r="Y2421" s="90"/>
      <c r="Z2421" s="90"/>
      <c r="AA2421" s="90"/>
      <c r="AB2421" s="90"/>
    </row>
    <row r="2422" ht="12.75" customHeight="1">
      <c r="A2422" s="90"/>
      <c r="B2422" s="90"/>
      <c r="C2422" s="90"/>
      <c r="D2422" s="139"/>
      <c r="E2422" s="90"/>
      <c r="F2422" s="90"/>
      <c r="G2422" s="90"/>
      <c r="H2422" s="90"/>
      <c r="I2422" s="90"/>
      <c r="J2422" s="90"/>
      <c r="K2422" s="143"/>
      <c r="L2422" s="90"/>
      <c r="M2422" s="139"/>
      <c r="N2422" s="139"/>
      <c r="O2422" s="139"/>
      <c r="P2422" s="90"/>
      <c r="Q2422" s="90"/>
      <c r="R2422" s="139"/>
      <c r="S2422" s="139"/>
      <c r="T2422" s="90"/>
      <c r="U2422" s="90"/>
      <c r="V2422" s="90"/>
      <c r="W2422" s="139"/>
      <c r="X2422" s="90"/>
      <c r="Y2422" s="90"/>
      <c r="Z2422" s="90"/>
      <c r="AA2422" s="90"/>
      <c r="AB2422" s="90"/>
    </row>
    <row r="2423" ht="12.75" customHeight="1">
      <c r="A2423" s="90"/>
      <c r="B2423" s="90"/>
      <c r="C2423" s="90"/>
      <c r="D2423" s="139"/>
      <c r="E2423" s="90"/>
      <c r="F2423" s="90"/>
      <c r="G2423" s="90"/>
      <c r="H2423" s="90"/>
      <c r="I2423" s="90"/>
      <c r="J2423" s="90"/>
      <c r="K2423" s="143"/>
      <c r="L2423" s="90"/>
      <c r="M2423" s="139"/>
      <c r="N2423" s="139"/>
      <c r="O2423" s="139"/>
      <c r="P2423" s="90"/>
      <c r="Q2423" s="90"/>
      <c r="R2423" s="139"/>
      <c r="S2423" s="139"/>
      <c r="T2423" s="90"/>
      <c r="U2423" s="90"/>
      <c r="V2423" s="90"/>
      <c r="W2423" s="139"/>
      <c r="X2423" s="90"/>
      <c r="Y2423" s="90"/>
      <c r="Z2423" s="90"/>
      <c r="AA2423" s="90"/>
      <c r="AB2423" s="90"/>
    </row>
    <row r="2424" ht="12.75" customHeight="1">
      <c r="A2424" s="90"/>
      <c r="B2424" s="90"/>
      <c r="C2424" s="90"/>
      <c r="D2424" s="139"/>
      <c r="E2424" s="90"/>
      <c r="F2424" s="90"/>
      <c r="G2424" s="90"/>
      <c r="H2424" s="90"/>
      <c r="I2424" s="90"/>
      <c r="J2424" s="90"/>
      <c r="K2424" s="143"/>
      <c r="L2424" s="90"/>
      <c r="M2424" s="139"/>
      <c r="N2424" s="139"/>
      <c r="O2424" s="139"/>
      <c r="P2424" s="90"/>
      <c r="Q2424" s="90"/>
      <c r="R2424" s="139"/>
      <c r="S2424" s="139"/>
      <c r="T2424" s="90"/>
      <c r="U2424" s="90"/>
      <c r="V2424" s="90"/>
      <c r="W2424" s="139"/>
      <c r="X2424" s="90"/>
      <c r="Y2424" s="90"/>
      <c r="Z2424" s="90"/>
      <c r="AA2424" s="90"/>
      <c r="AB2424" s="90"/>
    </row>
    <row r="2425" ht="12.75" customHeight="1">
      <c r="A2425" s="90"/>
      <c r="B2425" s="90"/>
      <c r="C2425" s="90"/>
      <c r="D2425" s="139"/>
      <c r="E2425" s="90"/>
      <c r="F2425" s="90"/>
      <c r="G2425" s="90"/>
      <c r="H2425" s="90"/>
      <c r="I2425" s="90"/>
      <c r="J2425" s="90"/>
      <c r="K2425" s="143"/>
      <c r="L2425" s="90"/>
      <c r="M2425" s="139"/>
      <c r="N2425" s="139"/>
      <c r="O2425" s="139"/>
      <c r="P2425" s="90"/>
      <c r="Q2425" s="90"/>
      <c r="R2425" s="139"/>
      <c r="S2425" s="139"/>
      <c r="T2425" s="90"/>
      <c r="U2425" s="90"/>
      <c r="V2425" s="90"/>
      <c r="W2425" s="139"/>
      <c r="X2425" s="90"/>
      <c r="Y2425" s="90"/>
      <c r="Z2425" s="90"/>
      <c r="AA2425" s="90"/>
      <c r="AB2425" s="90"/>
    </row>
    <row r="2426" ht="12.75" customHeight="1">
      <c r="A2426" s="90"/>
      <c r="B2426" s="90"/>
      <c r="C2426" s="90"/>
      <c r="D2426" s="139"/>
      <c r="E2426" s="90"/>
      <c r="F2426" s="90"/>
      <c r="G2426" s="90"/>
      <c r="H2426" s="90"/>
      <c r="I2426" s="90"/>
      <c r="J2426" s="90"/>
      <c r="K2426" s="143"/>
      <c r="L2426" s="90"/>
      <c r="M2426" s="139"/>
      <c r="N2426" s="139"/>
      <c r="O2426" s="139"/>
      <c r="P2426" s="90"/>
      <c r="Q2426" s="90"/>
      <c r="R2426" s="139"/>
      <c r="S2426" s="139"/>
      <c r="T2426" s="90"/>
      <c r="U2426" s="90"/>
      <c r="V2426" s="90"/>
      <c r="W2426" s="139"/>
      <c r="X2426" s="90"/>
      <c r="Y2426" s="90"/>
      <c r="Z2426" s="90"/>
      <c r="AA2426" s="90"/>
      <c r="AB2426" s="90"/>
    </row>
    <row r="2427" ht="12.75" customHeight="1">
      <c r="A2427" s="90"/>
      <c r="B2427" s="90"/>
      <c r="C2427" s="90"/>
      <c r="D2427" s="139"/>
      <c r="E2427" s="90"/>
      <c r="F2427" s="90"/>
      <c r="G2427" s="90"/>
      <c r="H2427" s="90"/>
      <c r="I2427" s="90"/>
      <c r="J2427" s="90"/>
      <c r="K2427" s="143"/>
      <c r="L2427" s="90"/>
      <c r="M2427" s="139"/>
      <c r="N2427" s="139"/>
      <c r="O2427" s="139"/>
      <c r="P2427" s="90"/>
      <c r="Q2427" s="90"/>
      <c r="R2427" s="139"/>
      <c r="S2427" s="139"/>
      <c r="T2427" s="90"/>
      <c r="U2427" s="90"/>
      <c r="V2427" s="90"/>
      <c r="W2427" s="139"/>
      <c r="X2427" s="90"/>
      <c r="Y2427" s="90"/>
      <c r="Z2427" s="90"/>
      <c r="AA2427" s="90"/>
      <c r="AB2427" s="90"/>
    </row>
    <row r="2428" ht="12.75" customHeight="1">
      <c r="A2428" s="90"/>
      <c r="B2428" s="90"/>
      <c r="C2428" s="90"/>
      <c r="D2428" s="139"/>
      <c r="E2428" s="90"/>
      <c r="F2428" s="90"/>
      <c r="G2428" s="90"/>
      <c r="H2428" s="90"/>
      <c r="I2428" s="90"/>
      <c r="J2428" s="90"/>
      <c r="K2428" s="143"/>
      <c r="L2428" s="90"/>
      <c r="M2428" s="139"/>
      <c r="N2428" s="139"/>
      <c r="O2428" s="139"/>
      <c r="P2428" s="90"/>
      <c r="Q2428" s="90"/>
      <c r="R2428" s="139"/>
      <c r="S2428" s="139"/>
      <c r="T2428" s="90"/>
      <c r="U2428" s="90"/>
      <c r="V2428" s="90"/>
      <c r="W2428" s="139"/>
      <c r="X2428" s="90"/>
      <c r="Y2428" s="90"/>
      <c r="Z2428" s="90"/>
      <c r="AA2428" s="90"/>
      <c r="AB2428" s="90"/>
    </row>
    <row r="2429" ht="12.75" customHeight="1">
      <c r="A2429" s="90"/>
      <c r="B2429" s="90"/>
      <c r="C2429" s="90"/>
      <c r="D2429" s="139"/>
      <c r="E2429" s="90"/>
      <c r="F2429" s="90"/>
      <c r="G2429" s="90"/>
      <c r="H2429" s="90"/>
      <c r="I2429" s="90"/>
      <c r="J2429" s="90"/>
      <c r="K2429" s="143"/>
      <c r="L2429" s="90"/>
      <c r="M2429" s="139"/>
      <c r="N2429" s="139"/>
      <c r="O2429" s="139"/>
      <c r="P2429" s="90"/>
      <c r="Q2429" s="90"/>
      <c r="R2429" s="139"/>
      <c r="S2429" s="139"/>
      <c r="T2429" s="90"/>
      <c r="U2429" s="90"/>
      <c r="V2429" s="90"/>
      <c r="W2429" s="139"/>
      <c r="X2429" s="90"/>
      <c r="Y2429" s="90"/>
      <c r="Z2429" s="90"/>
      <c r="AA2429" s="90"/>
      <c r="AB2429" s="90"/>
    </row>
    <row r="2430" ht="12.75" customHeight="1">
      <c r="A2430" s="90"/>
      <c r="B2430" s="90"/>
      <c r="C2430" s="90"/>
      <c r="D2430" s="139"/>
      <c r="E2430" s="90"/>
      <c r="F2430" s="90"/>
      <c r="G2430" s="90"/>
      <c r="H2430" s="90"/>
      <c r="I2430" s="90"/>
      <c r="J2430" s="90"/>
      <c r="K2430" s="143"/>
      <c r="L2430" s="90"/>
      <c r="M2430" s="139"/>
      <c r="N2430" s="139"/>
      <c r="O2430" s="139"/>
      <c r="P2430" s="90"/>
      <c r="Q2430" s="90"/>
      <c r="R2430" s="139"/>
      <c r="S2430" s="139"/>
      <c r="T2430" s="90"/>
      <c r="U2430" s="90"/>
      <c r="V2430" s="90"/>
      <c r="W2430" s="139"/>
      <c r="X2430" s="90"/>
      <c r="Y2430" s="90"/>
      <c r="Z2430" s="90"/>
      <c r="AA2430" s="90"/>
      <c r="AB2430" s="90"/>
    </row>
    <row r="2431" ht="12.75" customHeight="1">
      <c r="A2431" s="90"/>
      <c r="B2431" s="90"/>
      <c r="C2431" s="90"/>
      <c r="D2431" s="139"/>
      <c r="E2431" s="90"/>
      <c r="F2431" s="90"/>
      <c r="G2431" s="90"/>
      <c r="H2431" s="90"/>
      <c r="I2431" s="90"/>
      <c r="J2431" s="90"/>
      <c r="K2431" s="143"/>
      <c r="L2431" s="90"/>
      <c r="M2431" s="139"/>
      <c r="N2431" s="139"/>
      <c r="O2431" s="139"/>
      <c r="P2431" s="90"/>
      <c r="Q2431" s="90"/>
      <c r="R2431" s="139"/>
      <c r="S2431" s="139"/>
      <c r="T2431" s="90"/>
      <c r="U2431" s="90"/>
      <c r="V2431" s="90"/>
      <c r="W2431" s="139"/>
      <c r="X2431" s="90"/>
      <c r="Y2431" s="90"/>
      <c r="Z2431" s="90"/>
      <c r="AA2431" s="90"/>
      <c r="AB2431" s="90"/>
    </row>
    <row r="2432" ht="12.75" customHeight="1">
      <c r="A2432" s="90"/>
      <c r="B2432" s="90"/>
      <c r="C2432" s="90"/>
      <c r="D2432" s="139"/>
      <c r="E2432" s="90"/>
      <c r="F2432" s="90"/>
      <c r="G2432" s="90"/>
      <c r="H2432" s="90"/>
      <c r="I2432" s="90"/>
      <c r="J2432" s="90"/>
      <c r="K2432" s="143"/>
      <c r="L2432" s="90"/>
      <c r="M2432" s="139"/>
      <c r="N2432" s="139"/>
      <c r="O2432" s="139"/>
      <c r="P2432" s="90"/>
      <c r="Q2432" s="90"/>
      <c r="R2432" s="139"/>
      <c r="S2432" s="139"/>
      <c r="T2432" s="90"/>
      <c r="U2432" s="90"/>
      <c r="V2432" s="90"/>
      <c r="W2432" s="139"/>
      <c r="X2432" s="90"/>
      <c r="Y2432" s="90"/>
      <c r="Z2432" s="90"/>
      <c r="AA2432" s="90"/>
      <c r="AB2432" s="90"/>
    </row>
    <row r="2433" ht="12.75" customHeight="1">
      <c r="A2433" s="90"/>
      <c r="B2433" s="90"/>
      <c r="C2433" s="90"/>
      <c r="D2433" s="139"/>
      <c r="E2433" s="90"/>
      <c r="F2433" s="90"/>
      <c r="G2433" s="90"/>
      <c r="H2433" s="90"/>
      <c r="I2433" s="90"/>
      <c r="J2433" s="90"/>
      <c r="K2433" s="143"/>
      <c r="L2433" s="90"/>
      <c r="M2433" s="139"/>
      <c r="N2433" s="139"/>
      <c r="O2433" s="139"/>
      <c r="P2433" s="90"/>
      <c r="Q2433" s="90"/>
      <c r="R2433" s="139"/>
      <c r="S2433" s="139"/>
      <c r="T2433" s="90"/>
      <c r="U2433" s="90"/>
      <c r="V2433" s="90"/>
      <c r="W2433" s="139"/>
      <c r="X2433" s="90"/>
      <c r="Y2433" s="90"/>
      <c r="Z2433" s="90"/>
      <c r="AA2433" s="90"/>
      <c r="AB2433" s="90"/>
    </row>
    <row r="2434" ht="12.75" customHeight="1">
      <c r="A2434" s="90"/>
      <c r="B2434" s="90"/>
      <c r="C2434" s="90"/>
      <c r="D2434" s="139"/>
      <c r="E2434" s="90"/>
      <c r="F2434" s="90"/>
      <c r="G2434" s="90"/>
      <c r="H2434" s="90"/>
      <c r="I2434" s="90"/>
      <c r="J2434" s="90"/>
      <c r="K2434" s="143"/>
      <c r="L2434" s="90"/>
      <c r="M2434" s="139"/>
      <c r="N2434" s="139"/>
      <c r="O2434" s="139"/>
      <c r="P2434" s="90"/>
      <c r="Q2434" s="90"/>
      <c r="R2434" s="139"/>
      <c r="S2434" s="139"/>
      <c r="T2434" s="90"/>
      <c r="U2434" s="90"/>
      <c r="V2434" s="90"/>
      <c r="W2434" s="139"/>
      <c r="X2434" s="90"/>
      <c r="Y2434" s="90"/>
      <c r="Z2434" s="90"/>
      <c r="AA2434" s="90"/>
      <c r="AB2434" s="90"/>
    </row>
    <row r="2435" ht="12.75" customHeight="1">
      <c r="A2435" s="90"/>
      <c r="B2435" s="90"/>
      <c r="C2435" s="90"/>
      <c r="D2435" s="139"/>
      <c r="E2435" s="90"/>
      <c r="F2435" s="90"/>
      <c r="G2435" s="90"/>
      <c r="H2435" s="90"/>
      <c r="I2435" s="90"/>
      <c r="J2435" s="90"/>
      <c r="K2435" s="143"/>
      <c r="L2435" s="90"/>
      <c r="M2435" s="139"/>
      <c r="N2435" s="139"/>
      <c r="O2435" s="139"/>
      <c r="P2435" s="90"/>
      <c r="Q2435" s="90"/>
      <c r="R2435" s="139"/>
      <c r="S2435" s="139"/>
      <c r="T2435" s="90"/>
      <c r="U2435" s="90"/>
      <c r="V2435" s="90"/>
      <c r="W2435" s="139"/>
      <c r="X2435" s="90"/>
      <c r="Y2435" s="90"/>
      <c r="Z2435" s="90"/>
      <c r="AA2435" s="90"/>
      <c r="AB2435" s="90"/>
    </row>
    <row r="2436" ht="12.75" customHeight="1">
      <c r="A2436" s="90"/>
      <c r="B2436" s="90"/>
      <c r="C2436" s="90"/>
      <c r="D2436" s="139"/>
      <c r="E2436" s="90"/>
      <c r="F2436" s="90"/>
      <c r="G2436" s="90"/>
      <c r="H2436" s="90"/>
      <c r="I2436" s="90"/>
      <c r="J2436" s="90"/>
      <c r="K2436" s="143"/>
      <c r="L2436" s="90"/>
      <c r="M2436" s="139"/>
      <c r="N2436" s="139"/>
      <c r="O2436" s="139"/>
      <c r="P2436" s="90"/>
      <c r="Q2436" s="90"/>
      <c r="R2436" s="139"/>
      <c r="S2436" s="139"/>
      <c r="T2436" s="90"/>
      <c r="U2436" s="90"/>
      <c r="V2436" s="90"/>
      <c r="W2436" s="139"/>
      <c r="X2436" s="90"/>
      <c r="Y2436" s="90"/>
      <c r="Z2436" s="90"/>
      <c r="AA2436" s="90"/>
      <c r="AB2436" s="90"/>
    </row>
    <row r="2437" ht="12.75" customHeight="1">
      <c r="A2437" s="90"/>
      <c r="B2437" s="90"/>
      <c r="C2437" s="90"/>
      <c r="D2437" s="139"/>
      <c r="E2437" s="90"/>
      <c r="F2437" s="90"/>
      <c r="G2437" s="90"/>
      <c r="H2437" s="90"/>
      <c r="I2437" s="90"/>
      <c r="J2437" s="90"/>
      <c r="K2437" s="143"/>
      <c r="L2437" s="90"/>
      <c r="M2437" s="139"/>
      <c r="N2437" s="139"/>
      <c r="O2437" s="139"/>
      <c r="P2437" s="90"/>
      <c r="Q2437" s="90"/>
      <c r="R2437" s="139"/>
      <c r="S2437" s="139"/>
      <c r="T2437" s="90"/>
      <c r="U2437" s="90"/>
      <c r="V2437" s="90"/>
      <c r="W2437" s="139"/>
      <c r="X2437" s="90"/>
      <c r="Y2437" s="90"/>
      <c r="Z2437" s="90"/>
      <c r="AA2437" s="90"/>
      <c r="AB2437" s="90"/>
    </row>
    <row r="2438" ht="12.75" customHeight="1">
      <c r="A2438" s="90"/>
      <c r="B2438" s="90"/>
      <c r="C2438" s="90"/>
      <c r="D2438" s="139"/>
      <c r="E2438" s="90"/>
      <c r="F2438" s="90"/>
      <c r="G2438" s="90"/>
      <c r="H2438" s="90"/>
      <c r="I2438" s="90"/>
      <c r="J2438" s="90"/>
      <c r="K2438" s="143"/>
      <c r="L2438" s="90"/>
      <c r="M2438" s="139"/>
      <c r="N2438" s="139"/>
      <c r="O2438" s="139"/>
      <c r="P2438" s="90"/>
      <c r="Q2438" s="90"/>
      <c r="R2438" s="139"/>
      <c r="S2438" s="139"/>
      <c r="T2438" s="90"/>
      <c r="U2438" s="90"/>
      <c r="V2438" s="90"/>
      <c r="W2438" s="139"/>
      <c r="X2438" s="90"/>
      <c r="Y2438" s="90"/>
      <c r="Z2438" s="90"/>
      <c r="AA2438" s="90"/>
      <c r="AB2438" s="90"/>
    </row>
    <row r="2439" ht="12.75" customHeight="1">
      <c r="A2439" s="90"/>
      <c r="B2439" s="90"/>
      <c r="C2439" s="90"/>
      <c r="D2439" s="139"/>
      <c r="E2439" s="90"/>
      <c r="F2439" s="90"/>
      <c r="G2439" s="90"/>
      <c r="H2439" s="90"/>
      <c r="I2439" s="90"/>
      <c r="J2439" s="90"/>
      <c r="K2439" s="143"/>
      <c r="L2439" s="90"/>
      <c r="M2439" s="139"/>
      <c r="N2439" s="139"/>
      <c r="O2439" s="139"/>
      <c r="P2439" s="90"/>
      <c r="Q2439" s="90"/>
      <c r="R2439" s="139"/>
      <c r="S2439" s="139"/>
      <c r="T2439" s="90"/>
      <c r="U2439" s="90"/>
      <c r="V2439" s="90"/>
      <c r="W2439" s="139"/>
      <c r="X2439" s="90"/>
      <c r="Y2439" s="90"/>
      <c r="Z2439" s="90"/>
      <c r="AA2439" s="90"/>
      <c r="AB2439" s="90"/>
    </row>
    <row r="2440" ht="12.75" customHeight="1">
      <c r="A2440" s="90"/>
      <c r="B2440" s="90"/>
      <c r="C2440" s="90"/>
      <c r="D2440" s="139"/>
      <c r="E2440" s="90"/>
      <c r="F2440" s="90"/>
      <c r="G2440" s="90"/>
      <c r="H2440" s="90"/>
      <c r="I2440" s="90"/>
      <c r="J2440" s="90"/>
      <c r="K2440" s="143"/>
      <c r="L2440" s="90"/>
      <c r="M2440" s="139"/>
      <c r="N2440" s="139"/>
      <c r="O2440" s="139"/>
      <c r="P2440" s="90"/>
      <c r="Q2440" s="90"/>
      <c r="R2440" s="139"/>
      <c r="S2440" s="139"/>
      <c r="T2440" s="90"/>
      <c r="U2440" s="90"/>
      <c r="V2440" s="90"/>
      <c r="W2440" s="139"/>
      <c r="X2440" s="90"/>
      <c r="Y2440" s="90"/>
      <c r="Z2440" s="90"/>
      <c r="AA2440" s="90"/>
      <c r="AB2440" s="90"/>
    </row>
    <row r="2441" ht="12.75" customHeight="1">
      <c r="A2441" s="90"/>
      <c r="B2441" s="90"/>
      <c r="C2441" s="90"/>
      <c r="D2441" s="139"/>
      <c r="E2441" s="90"/>
      <c r="F2441" s="90"/>
      <c r="G2441" s="90"/>
      <c r="H2441" s="90"/>
      <c r="I2441" s="90"/>
      <c r="J2441" s="90"/>
      <c r="K2441" s="143"/>
      <c r="L2441" s="90"/>
      <c r="M2441" s="139"/>
      <c r="N2441" s="139"/>
      <c r="O2441" s="139"/>
      <c r="P2441" s="90"/>
      <c r="Q2441" s="90"/>
      <c r="R2441" s="139"/>
      <c r="S2441" s="139"/>
      <c r="T2441" s="90"/>
      <c r="U2441" s="90"/>
      <c r="V2441" s="90"/>
      <c r="W2441" s="139"/>
      <c r="X2441" s="90"/>
      <c r="Y2441" s="90"/>
      <c r="Z2441" s="90"/>
      <c r="AA2441" s="90"/>
      <c r="AB2441" s="90"/>
    </row>
    <row r="2442" ht="12.75" customHeight="1">
      <c r="A2442" s="90"/>
      <c r="B2442" s="90"/>
      <c r="C2442" s="90"/>
      <c r="D2442" s="139"/>
      <c r="E2442" s="90"/>
      <c r="F2442" s="90"/>
      <c r="G2442" s="90"/>
      <c r="H2442" s="90"/>
      <c r="I2442" s="90"/>
      <c r="J2442" s="90"/>
      <c r="K2442" s="143"/>
      <c r="L2442" s="90"/>
      <c r="M2442" s="139"/>
      <c r="N2442" s="139"/>
      <c r="O2442" s="139"/>
      <c r="P2442" s="90"/>
      <c r="Q2442" s="90"/>
      <c r="R2442" s="139"/>
      <c r="S2442" s="139"/>
      <c r="T2442" s="90"/>
      <c r="U2442" s="90"/>
      <c r="V2442" s="90"/>
      <c r="W2442" s="139"/>
      <c r="X2442" s="90"/>
      <c r="Y2442" s="90"/>
      <c r="Z2442" s="90"/>
      <c r="AA2442" s="90"/>
      <c r="AB2442" s="90"/>
    </row>
    <row r="2443" ht="12.75" customHeight="1">
      <c r="A2443" s="90"/>
      <c r="B2443" s="90"/>
      <c r="C2443" s="90"/>
      <c r="D2443" s="139"/>
      <c r="E2443" s="90"/>
      <c r="F2443" s="90"/>
      <c r="G2443" s="90"/>
      <c r="H2443" s="90"/>
      <c r="I2443" s="90"/>
      <c r="J2443" s="90"/>
      <c r="K2443" s="143"/>
      <c r="L2443" s="90"/>
      <c r="M2443" s="139"/>
      <c r="N2443" s="139"/>
      <c r="O2443" s="139"/>
      <c r="P2443" s="90"/>
      <c r="Q2443" s="90"/>
      <c r="R2443" s="139"/>
      <c r="S2443" s="139"/>
      <c r="T2443" s="90"/>
      <c r="U2443" s="90"/>
      <c r="V2443" s="90"/>
      <c r="W2443" s="139"/>
      <c r="X2443" s="90"/>
      <c r="Y2443" s="90"/>
      <c r="Z2443" s="90"/>
      <c r="AA2443" s="90"/>
      <c r="AB2443" s="90"/>
    </row>
    <row r="2444" ht="12.75" customHeight="1">
      <c r="A2444" s="90"/>
      <c r="B2444" s="90"/>
      <c r="C2444" s="90"/>
      <c r="D2444" s="139"/>
      <c r="E2444" s="90"/>
      <c r="F2444" s="90"/>
      <c r="G2444" s="90"/>
      <c r="H2444" s="90"/>
      <c r="I2444" s="90"/>
      <c r="J2444" s="90"/>
      <c r="K2444" s="143"/>
      <c r="L2444" s="90"/>
      <c r="M2444" s="139"/>
      <c r="N2444" s="139"/>
      <c r="O2444" s="139"/>
      <c r="P2444" s="90"/>
      <c r="Q2444" s="90"/>
      <c r="R2444" s="139"/>
      <c r="S2444" s="139"/>
      <c r="T2444" s="90"/>
      <c r="U2444" s="90"/>
      <c r="V2444" s="90"/>
      <c r="W2444" s="139"/>
      <c r="X2444" s="90"/>
      <c r="Y2444" s="90"/>
      <c r="Z2444" s="90"/>
      <c r="AA2444" s="90"/>
      <c r="AB2444" s="90"/>
    </row>
    <row r="2445" ht="12.75" customHeight="1">
      <c r="A2445" s="90"/>
      <c r="B2445" s="90"/>
      <c r="C2445" s="90"/>
      <c r="D2445" s="139"/>
      <c r="E2445" s="90"/>
      <c r="F2445" s="90"/>
      <c r="G2445" s="90"/>
      <c r="H2445" s="90"/>
      <c r="I2445" s="90"/>
      <c r="J2445" s="90"/>
      <c r="K2445" s="143"/>
      <c r="L2445" s="90"/>
      <c r="M2445" s="139"/>
      <c r="N2445" s="139"/>
      <c r="O2445" s="139"/>
      <c r="P2445" s="90"/>
      <c r="Q2445" s="90"/>
      <c r="R2445" s="139"/>
      <c r="S2445" s="139"/>
      <c r="T2445" s="90"/>
      <c r="U2445" s="90"/>
      <c r="V2445" s="90"/>
      <c r="W2445" s="139"/>
      <c r="X2445" s="90"/>
      <c r="Y2445" s="90"/>
      <c r="Z2445" s="90"/>
      <c r="AA2445" s="90"/>
      <c r="AB2445" s="90"/>
    </row>
    <row r="2446" ht="12.75" customHeight="1">
      <c r="A2446" s="90"/>
      <c r="B2446" s="90"/>
      <c r="C2446" s="90"/>
      <c r="D2446" s="139"/>
      <c r="E2446" s="90"/>
      <c r="F2446" s="90"/>
      <c r="G2446" s="90"/>
      <c r="H2446" s="90"/>
      <c r="I2446" s="90"/>
      <c r="J2446" s="90"/>
      <c r="K2446" s="143"/>
      <c r="L2446" s="90"/>
      <c r="M2446" s="139"/>
      <c r="N2446" s="139"/>
      <c r="O2446" s="139"/>
      <c r="P2446" s="90"/>
      <c r="Q2446" s="90"/>
      <c r="R2446" s="139"/>
      <c r="S2446" s="139"/>
      <c r="T2446" s="90"/>
      <c r="U2446" s="90"/>
      <c r="V2446" s="90"/>
      <c r="W2446" s="139"/>
      <c r="X2446" s="90"/>
      <c r="Y2446" s="90"/>
      <c r="Z2446" s="90"/>
      <c r="AA2446" s="90"/>
      <c r="AB2446" s="90"/>
    </row>
    <row r="2447" ht="12.75" customHeight="1">
      <c r="A2447" s="90"/>
      <c r="B2447" s="90"/>
      <c r="C2447" s="90"/>
      <c r="D2447" s="139"/>
      <c r="E2447" s="90"/>
      <c r="F2447" s="90"/>
      <c r="G2447" s="90"/>
      <c r="H2447" s="90"/>
      <c r="I2447" s="90"/>
      <c r="J2447" s="90"/>
      <c r="K2447" s="143"/>
      <c r="L2447" s="90"/>
      <c r="M2447" s="139"/>
      <c r="N2447" s="139"/>
      <c r="O2447" s="139"/>
      <c r="P2447" s="90"/>
      <c r="Q2447" s="90"/>
      <c r="R2447" s="139"/>
      <c r="S2447" s="139"/>
      <c r="T2447" s="90"/>
      <c r="U2447" s="90"/>
      <c r="V2447" s="90"/>
      <c r="W2447" s="139"/>
      <c r="X2447" s="90"/>
      <c r="Y2447" s="90"/>
      <c r="Z2447" s="90"/>
      <c r="AA2447" s="90"/>
      <c r="AB2447" s="90"/>
    </row>
    <row r="2448" ht="12.75" customHeight="1">
      <c r="A2448" s="90"/>
      <c r="B2448" s="90"/>
      <c r="C2448" s="90"/>
      <c r="D2448" s="139"/>
      <c r="E2448" s="90"/>
      <c r="F2448" s="90"/>
      <c r="G2448" s="90"/>
      <c r="H2448" s="90"/>
      <c r="I2448" s="90"/>
      <c r="J2448" s="90"/>
      <c r="K2448" s="143"/>
      <c r="L2448" s="90"/>
      <c r="M2448" s="139"/>
      <c r="N2448" s="139"/>
      <c r="O2448" s="139"/>
      <c r="P2448" s="90"/>
      <c r="Q2448" s="90"/>
      <c r="R2448" s="139"/>
      <c r="S2448" s="139"/>
      <c r="T2448" s="90"/>
      <c r="U2448" s="90"/>
      <c r="V2448" s="90"/>
      <c r="W2448" s="139"/>
      <c r="X2448" s="90"/>
      <c r="Y2448" s="90"/>
      <c r="Z2448" s="90"/>
      <c r="AA2448" s="90"/>
      <c r="AB2448" s="90"/>
    </row>
    <row r="2449" ht="12.75" customHeight="1">
      <c r="A2449" s="90"/>
      <c r="B2449" s="90"/>
      <c r="C2449" s="90"/>
      <c r="D2449" s="139"/>
      <c r="E2449" s="90"/>
      <c r="F2449" s="90"/>
      <c r="G2449" s="90"/>
      <c r="H2449" s="90"/>
      <c r="I2449" s="90"/>
      <c r="J2449" s="90"/>
      <c r="K2449" s="143"/>
      <c r="L2449" s="90"/>
      <c r="M2449" s="139"/>
      <c r="N2449" s="139"/>
      <c r="O2449" s="139"/>
      <c r="P2449" s="90"/>
      <c r="Q2449" s="90"/>
      <c r="R2449" s="139"/>
      <c r="S2449" s="139"/>
      <c r="T2449" s="90"/>
      <c r="U2449" s="90"/>
      <c r="V2449" s="90"/>
      <c r="W2449" s="139"/>
      <c r="X2449" s="90"/>
      <c r="Y2449" s="90"/>
      <c r="Z2449" s="90"/>
      <c r="AA2449" s="90"/>
      <c r="AB2449" s="90"/>
    </row>
    <row r="2450" ht="12.75" customHeight="1">
      <c r="A2450" s="90"/>
      <c r="B2450" s="90"/>
      <c r="C2450" s="90"/>
      <c r="D2450" s="139"/>
      <c r="E2450" s="90"/>
      <c r="F2450" s="90"/>
      <c r="G2450" s="90"/>
      <c r="H2450" s="90"/>
      <c r="I2450" s="90"/>
      <c r="J2450" s="90"/>
      <c r="K2450" s="143"/>
      <c r="L2450" s="90"/>
      <c r="M2450" s="139"/>
      <c r="N2450" s="139"/>
      <c r="O2450" s="139"/>
      <c r="P2450" s="90"/>
      <c r="Q2450" s="90"/>
      <c r="R2450" s="139"/>
      <c r="S2450" s="139"/>
      <c r="T2450" s="90"/>
      <c r="U2450" s="90"/>
      <c r="V2450" s="90"/>
      <c r="W2450" s="139"/>
      <c r="X2450" s="90"/>
      <c r="Y2450" s="90"/>
      <c r="Z2450" s="90"/>
      <c r="AA2450" s="90"/>
      <c r="AB2450" s="90"/>
    </row>
    <row r="2451" ht="12.75" customHeight="1">
      <c r="A2451" s="90"/>
      <c r="B2451" s="90"/>
      <c r="C2451" s="90"/>
      <c r="D2451" s="139"/>
      <c r="E2451" s="90"/>
      <c r="F2451" s="90"/>
      <c r="G2451" s="90"/>
      <c r="H2451" s="90"/>
      <c r="I2451" s="90"/>
      <c r="J2451" s="90"/>
      <c r="K2451" s="143"/>
      <c r="L2451" s="90"/>
      <c r="M2451" s="139"/>
      <c r="N2451" s="139"/>
      <c r="O2451" s="139"/>
      <c r="P2451" s="90"/>
      <c r="Q2451" s="90"/>
      <c r="R2451" s="139"/>
      <c r="S2451" s="139"/>
      <c r="T2451" s="90"/>
      <c r="U2451" s="90"/>
      <c r="V2451" s="90"/>
      <c r="W2451" s="139"/>
      <c r="X2451" s="90"/>
      <c r="Y2451" s="90"/>
      <c r="Z2451" s="90"/>
      <c r="AA2451" s="90"/>
      <c r="AB2451" s="90"/>
    </row>
    <row r="2452" ht="12.75" customHeight="1">
      <c r="A2452" s="90"/>
      <c r="B2452" s="90"/>
      <c r="C2452" s="90"/>
      <c r="D2452" s="139"/>
      <c r="E2452" s="90"/>
      <c r="F2452" s="90"/>
      <c r="G2452" s="90"/>
      <c r="H2452" s="90"/>
      <c r="I2452" s="90"/>
      <c r="J2452" s="90"/>
      <c r="K2452" s="143"/>
      <c r="L2452" s="90"/>
      <c r="M2452" s="139"/>
      <c r="N2452" s="139"/>
      <c r="O2452" s="139"/>
      <c r="P2452" s="90"/>
      <c r="Q2452" s="90"/>
      <c r="R2452" s="139"/>
      <c r="S2452" s="139"/>
      <c r="T2452" s="90"/>
      <c r="U2452" s="90"/>
      <c r="V2452" s="90"/>
      <c r="W2452" s="139"/>
      <c r="X2452" s="90"/>
      <c r="Y2452" s="90"/>
      <c r="Z2452" s="90"/>
      <c r="AA2452" s="90"/>
      <c r="AB2452" s="90"/>
    </row>
    <row r="2453" ht="12.75" customHeight="1">
      <c r="A2453" s="90"/>
      <c r="B2453" s="90"/>
      <c r="C2453" s="90"/>
      <c r="D2453" s="139"/>
      <c r="E2453" s="90"/>
      <c r="F2453" s="90"/>
      <c r="G2453" s="90"/>
      <c r="H2453" s="90"/>
      <c r="I2453" s="90"/>
      <c r="J2453" s="90"/>
      <c r="K2453" s="143"/>
      <c r="L2453" s="90"/>
      <c r="M2453" s="139"/>
      <c r="N2453" s="139"/>
      <c r="O2453" s="139"/>
      <c r="P2453" s="90"/>
      <c r="Q2453" s="90"/>
      <c r="R2453" s="139"/>
      <c r="S2453" s="139"/>
      <c r="T2453" s="90"/>
      <c r="U2453" s="90"/>
      <c r="V2453" s="90"/>
      <c r="W2453" s="139"/>
      <c r="X2453" s="90"/>
      <c r="Y2453" s="90"/>
      <c r="Z2453" s="90"/>
      <c r="AA2453" s="90"/>
      <c r="AB2453" s="90"/>
    </row>
    <row r="2454" ht="12.75" customHeight="1">
      <c r="A2454" s="90"/>
      <c r="B2454" s="90"/>
      <c r="C2454" s="90"/>
      <c r="D2454" s="139"/>
      <c r="E2454" s="90"/>
      <c r="F2454" s="90"/>
      <c r="G2454" s="90"/>
      <c r="H2454" s="90"/>
      <c r="I2454" s="90"/>
      <c r="J2454" s="90"/>
      <c r="K2454" s="143"/>
      <c r="L2454" s="90"/>
      <c r="M2454" s="139"/>
      <c r="N2454" s="139"/>
      <c r="O2454" s="139"/>
      <c r="P2454" s="90"/>
      <c r="Q2454" s="90"/>
      <c r="R2454" s="139"/>
      <c r="S2454" s="139"/>
      <c r="T2454" s="90"/>
      <c r="U2454" s="90"/>
      <c r="V2454" s="90"/>
      <c r="W2454" s="139"/>
      <c r="X2454" s="90"/>
      <c r="Y2454" s="90"/>
      <c r="Z2454" s="90"/>
      <c r="AA2454" s="90"/>
      <c r="AB2454" s="90"/>
    </row>
    <row r="2455" ht="12.75" customHeight="1">
      <c r="A2455" s="90"/>
      <c r="B2455" s="90"/>
      <c r="C2455" s="90"/>
      <c r="D2455" s="139"/>
      <c r="E2455" s="90"/>
      <c r="F2455" s="90"/>
      <c r="G2455" s="90"/>
      <c r="H2455" s="90"/>
      <c r="I2455" s="90"/>
      <c r="J2455" s="90"/>
      <c r="K2455" s="143"/>
      <c r="L2455" s="90"/>
      <c r="M2455" s="139"/>
      <c r="N2455" s="139"/>
      <c r="O2455" s="139"/>
      <c r="P2455" s="90"/>
      <c r="Q2455" s="90"/>
      <c r="R2455" s="139"/>
      <c r="S2455" s="139"/>
      <c r="T2455" s="90"/>
      <c r="U2455" s="90"/>
      <c r="V2455" s="90"/>
      <c r="W2455" s="139"/>
      <c r="X2455" s="90"/>
      <c r="Y2455" s="90"/>
      <c r="Z2455" s="90"/>
      <c r="AA2455" s="90"/>
      <c r="AB2455" s="90"/>
    </row>
    <row r="2456" ht="12.75" customHeight="1">
      <c r="A2456" s="90"/>
      <c r="B2456" s="90"/>
      <c r="C2456" s="90"/>
      <c r="D2456" s="139"/>
      <c r="E2456" s="90"/>
      <c r="F2456" s="90"/>
      <c r="G2456" s="90"/>
      <c r="H2456" s="90"/>
      <c r="I2456" s="90"/>
      <c r="J2456" s="90"/>
      <c r="K2456" s="143"/>
      <c r="L2456" s="90"/>
      <c r="M2456" s="139"/>
      <c r="N2456" s="139"/>
      <c r="O2456" s="139"/>
      <c r="P2456" s="90"/>
      <c r="Q2456" s="90"/>
      <c r="R2456" s="139"/>
      <c r="S2456" s="139"/>
      <c r="T2456" s="90"/>
      <c r="U2456" s="90"/>
      <c r="V2456" s="90"/>
      <c r="W2456" s="139"/>
      <c r="X2456" s="90"/>
      <c r="Y2456" s="90"/>
      <c r="Z2456" s="90"/>
      <c r="AA2456" s="90"/>
      <c r="AB2456" s="90"/>
    </row>
    <row r="2457" ht="12.75" customHeight="1">
      <c r="A2457" s="90"/>
      <c r="B2457" s="90"/>
      <c r="C2457" s="90"/>
      <c r="D2457" s="139"/>
      <c r="E2457" s="90"/>
      <c r="F2457" s="90"/>
      <c r="G2457" s="90"/>
      <c r="H2457" s="90"/>
      <c r="I2457" s="90"/>
      <c r="J2457" s="90"/>
      <c r="K2457" s="143"/>
      <c r="L2457" s="90"/>
      <c r="M2457" s="139"/>
      <c r="N2457" s="139"/>
      <c r="O2457" s="139"/>
      <c r="P2457" s="90"/>
      <c r="Q2457" s="90"/>
      <c r="R2457" s="139"/>
      <c r="S2457" s="139"/>
      <c r="T2457" s="90"/>
      <c r="U2457" s="90"/>
      <c r="V2457" s="90"/>
      <c r="W2457" s="139"/>
      <c r="X2457" s="90"/>
      <c r="Y2457" s="90"/>
      <c r="Z2457" s="90"/>
      <c r="AA2457" s="90"/>
      <c r="AB2457" s="90"/>
    </row>
    <row r="2458" ht="12.75" customHeight="1">
      <c r="A2458" s="90"/>
      <c r="B2458" s="90"/>
      <c r="C2458" s="90"/>
      <c r="D2458" s="139"/>
      <c r="E2458" s="90"/>
      <c r="F2458" s="90"/>
      <c r="G2458" s="90"/>
      <c r="H2458" s="90"/>
      <c r="I2458" s="90"/>
      <c r="J2458" s="90"/>
      <c r="K2458" s="143"/>
      <c r="L2458" s="90"/>
      <c r="M2458" s="139"/>
      <c r="N2458" s="139"/>
      <c r="O2458" s="139"/>
      <c r="P2458" s="90"/>
      <c r="Q2458" s="90"/>
      <c r="R2458" s="139"/>
      <c r="S2458" s="139"/>
      <c r="T2458" s="90"/>
      <c r="U2458" s="90"/>
      <c r="V2458" s="90"/>
      <c r="W2458" s="139"/>
      <c r="X2458" s="90"/>
      <c r="Y2458" s="90"/>
      <c r="Z2458" s="90"/>
      <c r="AA2458" s="90"/>
      <c r="AB2458" s="90"/>
    </row>
    <row r="2459" ht="12.75" customHeight="1">
      <c r="A2459" s="90"/>
      <c r="B2459" s="90"/>
      <c r="C2459" s="90"/>
      <c r="D2459" s="139"/>
      <c r="E2459" s="90"/>
      <c r="F2459" s="90"/>
      <c r="G2459" s="90"/>
      <c r="H2459" s="90"/>
      <c r="I2459" s="90"/>
      <c r="J2459" s="90"/>
      <c r="K2459" s="143"/>
      <c r="L2459" s="90"/>
      <c r="M2459" s="139"/>
      <c r="N2459" s="139"/>
      <c r="O2459" s="139"/>
      <c r="P2459" s="90"/>
      <c r="Q2459" s="90"/>
      <c r="R2459" s="139"/>
      <c r="S2459" s="139"/>
      <c r="T2459" s="90"/>
      <c r="U2459" s="90"/>
      <c r="V2459" s="90"/>
      <c r="W2459" s="139"/>
      <c r="X2459" s="90"/>
      <c r="Y2459" s="90"/>
      <c r="Z2459" s="90"/>
      <c r="AA2459" s="90"/>
      <c r="AB2459" s="90"/>
    </row>
    <row r="2460" ht="12.75" customHeight="1">
      <c r="A2460" s="90"/>
      <c r="B2460" s="90"/>
      <c r="C2460" s="90"/>
      <c r="D2460" s="139"/>
      <c r="E2460" s="90"/>
      <c r="F2460" s="90"/>
      <c r="G2460" s="90"/>
      <c r="H2460" s="90"/>
      <c r="I2460" s="90"/>
      <c r="J2460" s="90"/>
      <c r="K2460" s="143"/>
      <c r="L2460" s="90"/>
      <c r="M2460" s="139"/>
      <c r="N2460" s="139"/>
      <c r="O2460" s="139"/>
      <c r="P2460" s="90"/>
      <c r="Q2460" s="90"/>
      <c r="R2460" s="139"/>
      <c r="S2460" s="139"/>
      <c r="T2460" s="90"/>
      <c r="U2460" s="90"/>
      <c r="V2460" s="90"/>
      <c r="W2460" s="139"/>
      <c r="X2460" s="90"/>
      <c r="Y2460" s="90"/>
      <c r="Z2460" s="90"/>
      <c r="AA2460" s="90"/>
      <c r="AB2460" s="90"/>
    </row>
    <row r="2461" ht="12.75" customHeight="1">
      <c r="A2461" s="90"/>
      <c r="B2461" s="90"/>
      <c r="C2461" s="90"/>
      <c r="D2461" s="139"/>
      <c r="E2461" s="90"/>
      <c r="F2461" s="90"/>
      <c r="G2461" s="90"/>
      <c r="H2461" s="90"/>
      <c r="I2461" s="90"/>
      <c r="J2461" s="90"/>
      <c r="K2461" s="143"/>
      <c r="L2461" s="90"/>
      <c r="M2461" s="139"/>
      <c r="N2461" s="139"/>
      <c r="O2461" s="139"/>
      <c r="P2461" s="90"/>
      <c r="Q2461" s="90"/>
      <c r="R2461" s="139"/>
      <c r="S2461" s="139"/>
      <c r="T2461" s="90"/>
      <c r="U2461" s="90"/>
      <c r="V2461" s="90"/>
      <c r="W2461" s="139"/>
      <c r="X2461" s="90"/>
      <c r="Y2461" s="90"/>
      <c r="Z2461" s="90"/>
      <c r="AA2461" s="90"/>
      <c r="AB2461" s="90"/>
    </row>
    <row r="2462" ht="12.75" customHeight="1">
      <c r="A2462" s="90"/>
      <c r="B2462" s="90"/>
      <c r="C2462" s="90"/>
      <c r="D2462" s="139"/>
      <c r="E2462" s="90"/>
      <c r="F2462" s="90"/>
      <c r="G2462" s="90"/>
      <c r="H2462" s="90"/>
      <c r="I2462" s="90"/>
      <c r="J2462" s="90"/>
      <c r="K2462" s="143"/>
      <c r="L2462" s="90"/>
      <c r="M2462" s="139"/>
      <c r="N2462" s="139"/>
      <c r="O2462" s="139"/>
      <c r="P2462" s="90"/>
      <c r="Q2462" s="90"/>
      <c r="R2462" s="139"/>
      <c r="S2462" s="139"/>
      <c r="T2462" s="90"/>
      <c r="U2462" s="90"/>
      <c r="V2462" s="90"/>
      <c r="W2462" s="139"/>
      <c r="X2462" s="90"/>
      <c r="Y2462" s="90"/>
      <c r="Z2462" s="90"/>
      <c r="AA2462" s="90"/>
      <c r="AB2462" s="90"/>
    </row>
    <row r="2463" ht="12.75" customHeight="1">
      <c r="A2463" s="90"/>
      <c r="B2463" s="90"/>
      <c r="C2463" s="90"/>
      <c r="D2463" s="139"/>
      <c r="E2463" s="90"/>
      <c r="F2463" s="90"/>
      <c r="G2463" s="90"/>
      <c r="H2463" s="90"/>
      <c r="I2463" s="90"/>
      <c r="J2463" s="90"/>
      <c r="K2463" s="143"/>
      <c r="L2463" s="90"/>
      <c r="M2463" s="139"/>
      <c r="N2463" s="139"/>
      <c r="O2463" s="139"/>
      <c r="P2463" s="90"/>
      <c r="Q2463" s="90"/>
      <c r="R2463" s="139"/>
      <c r="S2463" s="139"/>
      <c r="T2463" s="90"/>
      <c r="U2463" s="90"/>
      <c r="V2463" s="90"/>
      <c r="W2463" s="139"/>
      <c r="X2463" s="90"/>
      <c r="Y2463" s="90"/>
      <c r="Z2463" s="90"/>
      <c r="AA2463" s="90"/>
      <c r="AB2463" s="90"/>
    </row>
    <row r="2464" ht="12.75" customHeight="1">
      <c r="A2464" s="90"/>
      <c r="B2464" s="90"/>
      <c r="C2464" s="90"/>
      <c r="D2464" s="139"/>
      <c r="E2464" s="90"/>
      <c r="F2464" s="90"/>
      <c r="G2464" s="90"/>
      <c r="H2464" s="90"/>
      <c r="I2464" s="90"/>
      <c r="J2464" s="90"/>
      <c r="K2464" s="143"/>
      <c r="L2464" s="90"/>
      <c r="M2464" s="139"/>
      <c r="N2464" s="139"/>
      <c r="O2464" s="139"/>
      <c r="P2464" s="90"/>
      <c r="Q2464" s="90"/>
      <c r="R2464" s="139"/>
      <c r="S2464" s="139"/>
      <c r="T2464" s="90"/>
      <c r="U2464" s="90"/>
      <c r="V2464" s="90"/>
      <c r="W2464" s="139"/>
      <c r="X2464" s="90"/>
      <c r="Y2464" s="90"/>
      <c r="Z2464" s="90"/>
      <c r="AA2464" s="90"/>
      <c r="AB2464" s="90"/>
    </row>
    <row r="2465" ht="12.75" customHeight="1">
      <c r="A2465" s="90"/>
      <c r="B2465" s="90"/>
      <c r="C2465" s="90"/>
      <c r="D2465" s="139"/>
      <c r="E2465" s="90"/>
      <c r="F2465" s="90"/>
      <c r="G2465" s="90"/>
      <c r="H2465" s="90"/>
      <c r="I2465" s="90"/>
      <c r="J2465" s="90"/>
      <c r="K2465" s="143"/>
      <c r="L2465" s="90"/>
      <c r="M2465" s="139"/>
      <c r="N2465" s="139"/>
      <c r="O2465" s="139"/>
      <c r="P2465" s="90"/>
      <c r="Q2465" s="90"/>
      <c r="R2465" s="139"/>
      <c r="S2465" s="139"/>
      <c r="T2465" s="90"/>
      <c r="U2465" s="90"/>
      <c r="V2465" s="90"/>
      <c r="W2465" s="139"/>
      <c r="X2465" s="90"/>
      <c r="Y2465" s="90"/>
      <c r="Z2465" s="90"/>
      <c r="AA2465" s="90"/>
      <c r="AB2465" s="90"/>
    </row>
    <row r="2466" ht="12.75" customHeight="1">
      <c r="A2466" s="90"/>
      <c r="B2466" s="90"/>
      <c r="C2466" s="90"/>
      <c r="D2466" s="139"/>
      <c r="E2466" s="90"/>
      <c r="F2466" s="90"/>
      <c r="G2466" s="90"/>
      <c r="H2466" s="90"/>
      <c r="I2466" s="90"/>
      <c r="J2466" s="90"/>
      <c r="K2466" s="143"/>
      <c r="L2466" s="90"/>
      <c r="M2466" s="139"/>
      <c r="N2466" s="139"/>
      <c r="O2466" s="139"/>
      <c r="P2466" s="90"/>
      <c r="Q2466" s="90"/>
      <c r="R2466" s="139"/>
      <c r="S2466" s="139"/>
      <c r="T2466" s="90"/>
      <c r="U2466" s="90"/>
      <c r="V2466" s="90"/>
      <c r="W2466" s="139"/>
      <c r="X2466" s="90"/>
      <c r="Y2466" s="90"/>
      <c r="Z2466" s="90"/>
      <c r="AA2466" s="90"/>
      <c r="AB2466" s="90"/>
    </row>
    <row r="2467" ht="12.75" customHeight="1">
      <c r="A2467" s="90"/>
      <c r="B2467" s="90"/>
      <c r="C2467" s="90"/>
      <c r="D2467" s="139"/>
      <c r="E2467" s="90"/>
      <c r="F2467" s="90"/>
      <c r="G2467" s="90"/>
      <c r="H2467" s="90"/>
      <c r="I2467" s="90"/>
      <c r="J2467" s="90"/>
      <c r="K2467" s="143"/>
      <c r="L2467" s="90"/>
      <c r="M2467" s="139"/>
      <c r="N2467" s="139"/>
      <c r="O2467" s="139"/>
      <c r="P2467" s="90"/>
      <c r="Q2467" s="90"/>
      <c r="R2467" s="139"/>
      <c r="S2467" s="139"/>
      <c r="T2467" s="90"/>
      <c r="U2467" s="90"/>
      <c r="V2467" s="90"/>
      <c r="W2467" s="139"/>
      <c r="X2467" s="90"/>
      <c r="Y2467" s="90"/>
      <c r="Z2467" s="90"/>
      <c r="AA2467" s="90"/>
      <c r="AB2467" s="90"/>
    </row>
    <row r="2468" ht="12.75" customHeight="1">
      <c r="A2468" s="90"/>
      <c r="B2468" s="90"/>
      <c r="C2468" s="90"/>
      <c r="D2468" s="139"/>
      <c r="E2468" s="90"/>
      <c r="F2468" s="90"/>
      <c r="G2468" s="90"/>
      <c r="H2468" s="90"/>
      <c r="I2468" s="90"/>
      <c r="J2468" s="90"/>
      <c r="K2468" s="143"/>
      <c r="L2468" s="90"/>
      <c r="M2468" s="139"/>
      <c r="N2468" s="139"/>
      <c r="O2468" s="139"/>
      <c r="P2468" s="90"/>
      <c r="Q2468" s="90"/>
      <c r="R2468" s="139"/>
      <c r="S2468" s="139"/>
      <c r="T2468" s="90"/>
      <c r="U2468" s="90"/>
      <c r="V2468" s="90"/>
      <c r="W2468" s="139"/>
      <c r="X2468" s="90"/>
      <c r="Y2468" s="90"/>
      <c r="Z2468" s="90"/>
      <c r="AA2468" s="90"/>
      <c r="AB2468" s="90"/>
    </row>
    <row r="2469" ht="12.75" customHeight="1">
      <c r="A2469" s="90"/>
      <c r="B2469" s="90"/>
      <c r="C2469" s="90"/>
      <c r="D2469" s="139"/>
      <c r="E2469" s="90"/>
      <c r="F2469" s="90"/>
      <c r="G2469" s="90"/>
      <c r="H2469" s="90"/>
      <c r="I2469" s="90"/>
      <c r="J2469" s="90"/>
      <c r="K2469" s="143"/>
      <c r="L2469" s="90"/>
      <c r="M2469" s="139"/>
      <c r="N2469" s="139"/>
      <c r="O2469" s="139"/>
      <c r="P2469" s="90"/>
      <c r="Q2469" s="90"/>
      <c r="R2469" s="139"/>
      <c r="S2469" s="139"/>
      <c r="T2469" s="90"/>
      <c r="U2469" s="90"/>
      <c r="V2469" s="90"/>
      <c r="W2469" s="139"/>
      <c r="X2469" s="90"/>
      <c r="Y2469" s="90"/>
      <c r="Z2469" s="90"/>
      <c r="AA2469" s="90"/>
      <c r="AB2469" s="90"/>
    </row>
    <row r="2470" ht="12.75" customHeight="1">
      <c r="A2470" s="90"/>
      <c r="B2470" s="90"/>
      <c r="C2470" s="90"/>
      <c r="D2470" s="139"/>
      <c r="E2470" s="90"/>
      <c r="F2470" s="90"/>
      <c r="G2470" s="90"/>
      <c r="H2470" s="90"/>
      <c r="I2470" s="90"/>
      <c r="J2470" s="90"/>
      <c r="K2470" s="143"/>
      <c r="L2470" s="90"/>
      <c r="M2470" s="139"/>
      <c r="N2470" s="139"/>
      <c r="O2470" s="139"/>
      <c r="P2470" s="90"/>
      <c r="Q2470" s="90"/>
      <c r="R2470" s="139"/>
      <c r="S2470" s="139"/>
      <c r="T2470" s="90"/>
      <c r="U2470" s="90"/>
      <c r="V2470" s="90"/>
      <c r="W2470" s="139"/>
      <c r="X2470" s="90"/>
      <c r="Y2470" s="90"/>
      <c r="Z2470" s="90"/>
      <c r="AA2470" s="90"/>
      <c r="AB2470" s="90"/>
    </row>
    <row r="2471" ht="12.75" customHeight="1">
      <c r="A2471" s="90"/>
      <c r="B2471" s="90"/>
      <c r="C2471" s="90"/>
      <c r="D2471" s="139"/>
      <c r="E2471" s="90"/>
      <c r="F2471" s="90"/>
      <c r="G2471" s="90"/>
      <c r="H2471" s="90"/>
      <c r="I2471" s="90"/>
      <c r="J2471" s="90"/>
      <c r="K2471" s="143"/>
      <c r="L2471" s="90"/>
      <c r="M2471" s="139"/>
      <c r="N2471" s="139"/>
      <c r="O2471" s="139"/>
      <c r="P2471" s="90"/>
      <c r="Q2471" s="90"/>
      <c r="R2471" s="139"/>
      <c r="S2471" s="139"/>
      <c r="T2471" s="90"/>
      <c r="U2471" s="90"/>
      <c r="V2471" s="90"/>
      <c r="W2471" s="139"/>
      <c r="X2471" s="90"/>
      <c r="Y2471" s="90"/>
      <c r="Z2471" s="90"/>
      <c r="AA2471" s="90"/>
      <c r="AB2471" s="90"/>
    </row>
    <row r="2472" ht="12.75" customHeight="1">
      <c r="A2472" s="90"/>
      <c r="B2472" s="90"/>
      <c r="C2472" s="90"/>
      <c r="D2472" s="139"/>
      <c r="E2472" s="90"/>
      <c r="F2472" s="90"/>
      <c r="G2472" s="90"/>
      <c r="H2472" s="90"/>
      <c r="I2472" s="90"/>
      <c r="J2472" s="90"/>
      <c r="K2472" s="143"/>
      <c r="L2472" s="90"/>
      <c r="M2472" s="139"/>
      <c r="N2472" s="139"/>
      <c r="O2472" s="139"/>
      <c r="P2472" s="90"/>
      <c r="Q2472" s="90"/>
      <c r="R2472" s="139"/>
      <c r="S2472" s="139"/>
      <c r="T2472" s="90"/>
      <c r="U2472" s="90"/>
      <c r="V2472" s="90"/>
      <c r="W2472" s="139"/>
      <c r="X2472" s="90"/>
      <c r="Y2472" s="90"/>
      <c r="Z2472" s="90"/>
      <c r="AA2472" s="90"/>
      <c r="AB2472" s="90"/>
    </row>
    <row r="2473" ht="12.75" customHeight="1">
      <c r="A2473" s="90"/>
      <c r="B2473" s="90"/>
      <c r="C2473" s="90"/>
      <c r="D2473" s="139"/>
      <c r="E2473" s="90"/>
      <c r="F2473" s="90"/>
      <c r="G2473" s="90"/>
      <c r="H2473" s="90"/>
      <c r="I2473" s="90"/>
      <c r="J2473" s="90"/>
      <c r="K2473" s="143"/>
      <c r="L2473" s="90"/>
      <c r="M2473" s="139"/>
      <c r="N2473" s="139"/>
      <c r="O2473" s="139"/>
      <c r="P2473" s="90"/>
      <c r="Q2473" s="90"/>
      <c r="R2473" s="139"/>
      <c r="S2473" s="139"/>
      <c r="T2473" s="90"/>
      <c r="U2473" s="90"/>
      <c r="V2473" s="90"/>
      <c r="W2473" s="139"/>
      <c r="X2473" s="90"/>
      <c r="Y2473" s="90"/>
      <c r="Z2473" s="90"/>
      <c r="AA2473" s="90"/>
      <c r="AB2473" s="90"/>
    </row>
    <row r="2474" ht="12.75" customHeight="1">
      <c r="A2474" s="90"/>
      <c r="B2474" s="90"/>
      <c r="C2474" s="90"/>
      <c r="D2474" s="139"/>
      <c r="E2474" s="90"/>
      <c r="F2474" s="90"/>
      <c r="G2474" s="90"/>
      <c r="H2474" s="90"/>
      <c r="I2474" s="90"/>
      <c r="J2474" s="90"/>
      <c r="K2474" s="143"/>
      <c r="L2474" s="90"/>
      <c r="M2474" s="139"/>
      <c r="N2474" s="139"/>
      <c r="O2474" s="139"/>
      <c r="P2474" s="90"/>
      <c r="Q2474" s="90"/>
      <c r="R2474" s="139"/>
      <c r="S2474" s="139"/>
      <c r="T2474" s="90"/>
      <c r="U2474" s="90"/>
      <c r="V2474" s="90"/>
      <c r="W2474" s="139"/>
      <c r="X2474" s="90"/>
      <c r="Y2474" s="90"/>
      <c r="Z2474" s="90"/>
      <c r="AA2474" s="90"/>
      <c r="AB2474" s="90"/>
    </row>
    <row r="2475" ht="12.75" customHeight="1">
      <c r="A2475" s="90"/>
      <c r="B2475" s="90"/>
      <c r="C2475" s="90"/>
      <c r="D2475" s="139"/>
      <c r="E2475" s="90"/>
      <c r="F2475" s="90"/>
      <c r="G2475" s="90"/>
      <c r="H2475" s="90"/>
      <c r="I2475" s="90"/>
      <c r="J2475" s="90"/>
      <c r="K2475" s="143"/>
      <c r="L2475" s="90"/>
      <c r="M2475" s="139"/>
      <c r="N2475" s="139"/>
      <c r="O2475" s="139"/>
      <c r="P2475" s="90"/>
      <c r="Q2475" s="90"/>
      <c r="R2475" s="139"/>
      <c r="S2475" s="139"/>
      <c r="T2475" s="90"/>
      <c r="U2475" s="90"/>
      <c r="V2475" s="90"/>
      <c r="W2475" s="139"/>
      <c r="X2475" s="90"/>
      <c r="Y2475" s="90"/>
      <c r="Z2475" s="90"/>
      <c r="AA2475" s="90"/>
      <c r="AB2475" s="90"/>
    </row>
    <row r="2476" ht="12.75" customHeight="1">
      <c r="A2476" s="90"/>
      <c r="B2476" s="90"/>
      <c r="C2476" s="90"/>
      <c r="D2476" s="139"/>
      <c r="E2476" s="90"/>
      <c r="F2476" s="90"/>
      <c r="G2476" s="90"/>
      <c r="H2476" s="90"/>
      <c r="I2476" s="90"/>
      <c r="J2476" s="90"/>
      <c r="K2476" s="143"/>
      <c r="L2476" s="90"/>
      <c r="M2476" s="139"/>
      <c r="N2476" s="139"/>
      <c r="O2476" s="139"/>
      <c r="P2476" s="90"/>
      <c r="Q2476" s="90"/>
      <c r="R2476" s="139"/>
      <c r="S2476" s="139"/>
      <c r="T2476" s="90"/>
      <c r="U2476" s="90"/>
      <c r="V2476" s="90"/>
      <c r="W2476" s="139"/>
      <c r="X2476" s="90"/>
      <c r="Y2476" s="90"/>
      <c r="Z2476" s="90"/>
      <c r="AA2476" s="90"/>
      <c r="AB2476" s="90"/>
    </row>
    <row r="2477" ht="12.75" customHeight="1">
      <c r="A2477" s="90"/>
      <c r="B2477" s="90"/>
      <c r="C2477" s="90"/>
      <c r="D2477" s="139"/>
      <c r="E2477" s="90"/>
      <c r="F2477" s="90"/>
      <c r="G2477" s="90"/>
      <c r="H2477" s="90"/>
      <c r="I2477" s="90"/>
      <c r="J2477" s="90"/>
      <c r="K2477" s="143"/>
      <c r="L2477" s="90"/>
      <c r="M2477" s="139"/>
      <c r="N2477" s="139"/>
      <c r="O2477" s="139"/>
      <c r="P2477" s="90"/>
      <c r="Q2477" s="90"/>
      <c r="R2477" s="139"/>
      <c r="S2477" s="139"/>
      <c r="T2477" s="90"/>
      <c r="U2477" s="90"/>
      <c r="V2477" s="90"/>
      <c r="W2477" s="139"/>
      <c r="X2477" s="90"/>
      <c r="Y2477" s="90"/>
      <c r="Z2477" s="90"/>
      <c r="AA2477" s="90"/>
      <c r="AB2477" s="90"/>
    </row>
    <row r="2478" ht="12.75" customHeight="1">
      <c r="A2478" s="90"/>
      <c r="B2478" s="90"/>
      <c r="C2478" s="90"/>
      <c r="D2478" s="139"/>
      <c r="E2478" s="90"/>
      <c r="F2478" s="90"/>
      <c r="G2478" s="90"/>
      <c r="H2478" s="90"/>
      <c r="I2478" s="90"/>
      <c r="J2478" s="90"/>
      <c r="K2478" s="143"/>
      <c r="L2478" s="90"/>
      <c r="M2478" s="139"/>
      <c r="N2478" s="139"/>
      <c r="O2478" s="139"/>
      <c r="P2478" s="90"/>
      <c r="Q2478" s="90"/>
      <c r="R2478" s="139"/>
      <c r="S2478" s="139"/>
      <c r="T2478" s="90"/>
      <c r="U2478" s="90"/>
      <c r="V2478" s="90"/>
      <c r="W2478" s="139"/>
      <c r="X2478" s="90"/>
      <c r="Y2478" s="90"/>
      <c r="Z2478" s="90"/>
      <c r="AA2478" s="90"/>
      <c r="AB2478" s="90"/>
    </row>
    <row r="2479" ht="12.75" customHeight="1">
      <c r="A2479" s="90"/>
      <c r="B2479" s="90"/>
      <c r="C2479" s="90"/>
      <c r="D2479" s="139"/>
      <c r="E2479" s="90"/>
      <c r="F2479" s="90"/>
      <c r="G2479" s="90"/>
      <c r="H2479" s="90"/>
      <c r="I2479" s="90"/>
      <c r="J2479" s="90"/>
      <c r="K2479" s="143"/>
      <c r="L2479" s="90"/>
      <c r="M2479" s="139"/>
      <c r="N2479" s="139"/>
      <c r="O2479" s="139"/>
      <c r="P2479" s="90"/>
      <c r="Q2479" s="90"/>
      <c r="R2479" s="139"/>
      <c r="S2479" s="139"/>
      <c r="T2479" s="90"/>
      <c r="U2479" s="90"/>
      <c r="V2479" s="90"/>
      <c r="W2479" s="139"/>
      <c r="X2479" s="90"/>
      <c r="Y2479" s="90"/>
      <c r="Z2479" s="90"/>
      <c r="AA2479" s="90"/>
      <c r="AB2479" s="90"/>
    </row>
    <row r="2480" ht="12.75" customHeight="1">
      <c r="A2480" s="90"/>
      <c r="B2480" s="90"/>
      <c r="C2480" s="90"/>
      <c r="D2480" s="139"/>
      <c r="E2480" s="90"/>
      <c r="F2480" s="90"/>
      <c r="G2480" s="90"/>
      <c r="H2480" s="90"/>
      <c r="I2480" s="90"/>
      <c r="J2480" s="90"/>
      <c r="K2480" s="143"/>
      <c r="L2480" s="90"/>
      <c r="M2480" s="139"/>
      <c r="N2480" s="139"/>
      <c r="O2480" s="139"/>
      <c r="P2480" s="90"/>
      <c r="Q2480" s="90"/>
      <c r="R2480" s="139"/>
      <c r="S2480" s="139"/>
      <c r="T2480" s="90"/>
      <c r="U2480" s="90"/>
      <c r="V2480" s="90"/>
      <c r="W2480" s="139"/>
      <c r="X2480" s="90"/>
      <c r="Y2480" s="90"/>
      <c r="Z2480" s="90"/>
      <c r="AA2480" s="90"/>
      <c r="AB2480" s="90"/>
    </row>
    <row r="2481" ht="12.75" customHeight="1">
      <c r="A2481" s="90"/>
      <c r="B2481" s="90"/>
      <c r="C2481" s="90"/>
      <c r="D2481" s="139"/>
      <c r="E2481" s="90"/>
      <c r="F2481" s="90"/>
      <c r="G2481" s="90"/>
      <c r="H2481" s="90"/>
      <c r="I2481" s="90"/>
      <c r="J2481" s="90"/>
      <c r="K2481" s="143"/>
      <c r="L2481" s="90"/>
      <c r="M2481" s="139"/>
      <c r="N2481" s="139"/>
      <c r="O2481" s="139"/>
      <c r="P2481" s="90"/>
      <c r="Q2481" s="90"/>
      <c r="R2481" s="139"/>
      <c r="S2481" s="139"/>
      <c r="T2481" s="90"/>
      <c r="U2481" s="90"/>
      <c r="V2481" s="90"/>
      <c r="W2481" s="139"/>
      <c r="X2481" s="90"/>
      <c r="Y2481" s="90"/>
      <c r="Z2481" s="90"/>
      <c r="AA2481" s="90"/>
      <c r="AB2481" s="90"/>
    </row>
    <row r="2482" ht="12.75" customHeight="1">
      <c r="A2482" s="90"/>
      <c r="B2482" s="90"/>
      <c r="C2482" s="90"/>
      <c r="D2482" s="139"/>
      <c r="E2482" s="90"/>
      <c r="F2482" s="90"/>
      <c r="G2482" s="90"/>
      <c r="H2482" s="90"/>
      <c r="I2482" s="90"/>
      <c r="J2482" s="90"/>
      <c r="K2482" s="143"/>
      <c r="L2482" s="90"/>
      <c r="M2482" s="139"/>
      <c r="N2482" s="139"/>
      <c r="O2482" s="139"/>
      <c r="P2482" s="90"/>
      <c r="Q2482" s="90"/>
      <c r="R2482" s="139"/>
      <c r="S2482" s="139"/>
      <c r="T2482" s="90"/>
      <c r="U2482" s="90"/>
      <c r="V2482" s="90"/>
      <c r="W2482" s="139"/>
      <c r="X2482" s="90"/>
      <c r="Y2482" s="90"/>
      <c r="Z2482" s="90"/>
      <c r="AA2482" s="90"/>
      <c r="AB2482" s="90"/>
    </row>
    <row r="2483" ht="12.75" customHeight="1">
      <c r="A2483" s="90"/>
      <c r="B2483" s="90"/>
      <c r="C2483" s="90"/>
      <c r="D2483" s="139"/>
      <c r="E2483" s="90"/>
      <c r="F2483" s="90"/>
      <c r="G2483" s="90"/>
      <c r="H2483" s="90"/>
      <c r="I2483" s="90"/>
      <c r="J2483" s="90"/>
      <c r="K2483" s="143"/>
      <c r="L2483" s="90"/>
      <c r="M2483" s="139"/>
      <c r="N2483" s="139"/>
      <c r="O2483" s="139"/>
      <c r="P2483" s="90"/>
      <c r="Q2483" s="90"/>
      <c r="R2483" s="139"/>
      <c r="S2483" s="139"/>
      <c r="T2483" s="90"/>
      <c r="U2483" s="90"/>
      <c r="V2483" s="90"/>
      <c r="W2483" s="139"/>
      <c r="X2483" s="90"/>
      <c r="Y2483" s="90"/>
      <c r="Z2483" s="90"/>
      <c r="AA2483" s="90"/>
      <c r="AB2483" s="90"/>
    </row>
    <row r="2484" ht="12.75" customHeight="1">
      <c r="A2484" s="90"/>
      <c r="B2484" s="90"/>
      <c r="C2484" s="90"/>
      <c r="D2484" s="139"/>
      <c r="E2484" s="90"/>
      <c r="F2484" s="90"/>
      <c r="G2484" s="90"/>
      <c r="H2484" s="90"/>
      <c r="I2484" s="90"/>
      <c r="J2484" s="90"/>
      <c r="K2484" s="143"/>
      <c r="L2484" s="90"/>
      <c r="M2484" s="139"/>
      <c r="N2484" s="139"/>
      <c r="O2484" s="139"/>
      <c r="P2484" s="90"/>
      <c r="Q2484" s="90"/>
      <c r="R2484" s="139"/>
      <c r="S2484" s="139"/>
      <c r="T2484" s="90"/>
      <c r="U2484" s="90"/>
      <c r="V2484" s="90"/>
      <c r="W2484" s="139"/>
      <c r="X2484" s="90"/>
      <c r="Y2484" s="90"/>
      <c r="Z2484" s="90"/>
      <c r="AA2484" s="90"/>
      <c r="AB2484" s="90"/>
    </row>
    <row r="2485" ht="12.75" customHeight="1">
      <c r="A2485" s="90"/>
      <c r="B2485" s="90"/>
      <c r="C2485" s="90"/>
      <c r="D2485" s="139"/>
      <c r="E2485" s="90"/>
      <c r="F2485" s="90"/>
      <c r="G2485" s="90"/>
      <c r="H2485" s="90"/>
      <c r="I2485" s="90"/>
      <c r="J2485" s="90"/>
      <c r="K2485" s="143"/>
      <c r="L2485" s="90"/>
      <c r="M2485" s="139"/>
      <c r="N2485" s="139"/>
      <c r="O2485" s="139"/>
      <c r="P2485" s="90"/>
      <c r="Q2485" s="90"/>
      <c r="R2485" s="139"/>
      <c r="S2485" s="139"/>
      <c r="T2485" s="90"/>
      <c r="U2485" s="90"/>
      <c r="V2485" s="90"/>
      <c r="W2485" s="139"/>
      <c r="X2485" s="90"/>
      <c r="Y2485" s="90"/>
      <c r="Z2485" s="90"/>
      <c r="AA2485" s="90"/>
      <c r="AB2485" s="90"/>
    </row>
    <row r="2486" ht="12.75" customHeight="1">
      <c r="A2486" s="90"/>
      <c r="B2486" s="90"/>
      <c r="C2486" s="90"/>
      <c r="D2486" s="139"/>
      <c r="E2486" s="90"/>
      <c r="F2486" s="90"/>
      <c r="G2486" s="90"/>
      <c r="H2486" s="90"/>
      <c r="I2486" s="90"/>
      <c r="J2486" s="90"/>
      <c r="K2486" s="143"/>
      <c r="L2486" s="90"/>
      <c r="M2486" s="139"/>
      <c r="N2486" s="139"/>
      <c r="O2486" s="139"/>
      <c r="P2486" s="90"/>
      <c r="Q2486" s="90"/>
      <c r="R2486" s="139"/>
      <c r="S2486" s="139"/>
      <c r="T2486" s="90"/>
      <c r="U2486" s="90"/>
      <c r="V2486" s="90"/>
      <c r="W2486" s="139"/>
      <c r="X2486" s="90"/>
      <c r="Y2486" s="90"/>
      <c r="Z2486" s="90"/>
      <c r="AA2486" s="90"/>
      <c r="AB2486" s="90"/>
    </row>
    <row r="2487" ht="12.75" customHeight="1">
      <c r="A2487" s="90"/>
      <c r="B2487" s="90"/>
      <c r="C2487" s="90"/>
      <c r="D2487" s="139"/>
      <c r="E2487" s="90"/>
      <c r="F2487" s="90"/>
      <c r="G2487" s="90"/>
      <c r="H2487" s="90"/>
      <c r="I2487" s="90"/>
      <c r="J2487" s="90"/>
      <c r="K2487" s="143"/>
      <c r="L2487" s="90"/>
      <c r="M2487" s="139"/>
      <c r="N2487" s="139"/>
      <c r="O2487" s="139"/>
      <c r="P2487" s="90"/>
      <c r="Q2487" s="90"/>
      <c r="R2487" s="139"/>
      <c r="S2487" s="139"/>
      <c r="T2487" s="90"/>
      <c r="U2487" s="90"/>
      <c r="V2487" s="90"/>
      <c r="W2487" s="139"/>
      <c r="X2487" s="90"/>
      <c r="Y2487" s="90"/>
      <c r="Z2487" s="90"/>
      <c r="AA2487" s="90"/>
      <c r="AB2487" s="90"/>
    </row>
    <row r="2488" ht="12.75" customHeight="1">
      <c r="A2488" s="90"/>
      <c r="B2488" s="90"/>
      <c r="C2488" s="90"/>
      <c r="D2488" s="139"/>
      <c r="E2488" s="90"/>
      <c r="F2488" s="90"/>
      <c r="G2488" s="90"/>
      <c r="H2488" s="90"/>
      <c r="I2488" s="90"/>
      <c r="J2488" s="90"/>
      <c r="K2488" s="143"/>
      <c r="L2488" s="90"/>
      <c r="M2488" s="139"/>
      <c r="N2488" s="139"/>
      <c r="O2488" s="139"/>
      <c r="P2488" s="90"/>
      <c r="Q2488" s="90"/>
      <c r="R2488" s="139"/>
      <c r="S2488" s="139"/>
      <c r="T2488" s="90"/>
      <c r="U2488" s="90"/>
      <c r="V2488" s="90"/>
      <c r="W2488" s="139"/>
      <c r="X2488" s="90"/>
      <c r="Y2488" s="90"/>
      <c r="Z2488" s="90"/>
      <c r="AA2488" s="90"/>
      <c r="AB2488" s="90"/>
    </row>
    <row r="2489" ht="12.75" customHeight="1">
      <c r="A2489" s="90"/>
      <c r="B2489" s="90"/>
      <c r="C2489" s="90"/>
      <c r="D2489" s="139"/>
      <c r="E2489" s="90"/>
      <c r="F2489" s="90"/>
      <c r="G2489" s="90"/>
      <c r="H2489" s="90"/>
      <c r="I2489" s="90"/>
      <c r="J2489" s="90"/>
      <c r="K2489" s="143"/>
      <c r="L2489" s="90"/>
      <c r="M2489" s="139"/>
      <c r="N2489" s="139"/>
      <c r="O2489" s="139"/>
      <c r="P2489" s="90"/>
      <c r="Q2489" s="90"/>
      <c r="R2489" s="139"/>
      <c r="S2489" s="139"/>
      <c r="T2489" s="90"/>
      <c r="U2489" s="90"/>
      <c r="V2489" s="90"/>
      <c r="W2489" s="139"/>
      <c r="X2489" s="90"/>
      <c r="Y2489" s="90"/>
      <c r="Z2489" s="90"/>
      <c r="AA2489" s="90"/>
      <c r="AB2489" s="90"/>
    </row>
    <row r="2490" ht="12.75" customHeight="1">
      <c r="A2490" s="90"/>
      <c r="B2490" s="90"/>
      <c r="C2490" s="90"/>
      <c r="D2490" s="139"/>
      <c r="E2490" s="90"/>
      <c r="F2490" s="90"/>
      <c r="G2490" s="90"/>
      <c r="H2490" s="90"/>
      <c r="I2490" s="90"/>
      <c r="J2490" s="90"/>
      <c r="K2490" s="143"/>
      <c r="L2490" s="90"/>
      <c r="M2490" s="139"/>
      <c r="N2490" s="139"/>
      <c r="O2490" s="139"/>
      <c r="P2490" s="90"/>
      <c r="Q2490" s="90"/>
      <c r="R2490" s="139"/>
      <c r="S2490" s="139"/>
      <c r="T2490" s="90"/>
      <c r="U2490" s="90"/>
      <c r="V2490" s="90"/>
      <c r="W2490" s="139"/>
      <c r="X2490" s="90"/>
      <c r="Y2490" s="90"/>
      <c r="Z2490" s="90"/>
      <c r="AA2490" s="90"/>
      <c r="AB2490" s="90"/>
    </row>
    <row r="2491" ht="12.75" customHeight="1">
      <c r="A2491" s="90"/>
      <c r="B2491" s="90"/>
      <c r="C2491" s="90"/>
      <c r="D2491" s="139"/>
      <c r="E2491" s="90"/>
      <c r="F2491" s="90"/>
      <c r="G2491" s="90"/>
      <c r="H2491" s="90"/>
      <c r="I2491" s="90"/>
      <c r="J2491" s="90"/>
      <c r="K2491" s="143"/>
      <c r="L2491" s="90"/>
      <c r="M2491" s="139"/>
      <c r="N2491" s="139"/>
      <c r="O2491" s="139"/>
      <c r="P2491" s="90"/>
      <c r="Q2491" s="90"/>
      <c r="R2491" s="139"/>
      <c r="S2491" s="139"/>
      <c r="T2491" s="90"/>
      <c r="U2491" s="90"/>
      <c r="V2491" s="90"/>
      <c r="W2491" s="139"/>
      <c r="X2491" s="90"/>
      <c r="Y2491" s="90"/>
      <c r="Z2491" s="90"/>
      <c r="AA2491" s="90"/>
      <c r="AB2491" s="90"/>
    </row>
    <row r="2492" ht="12.75" customHeight="1">
      <c r="A2492" s="90"/>
      <c r="B2492" s="90"/>
      <c r="C2492" s="90"/>
      <c r="D2492" s="139"/>
      <c r="E2492" s="90"/>
      <c r="F2492" s="90"/>
      <c r="G2492" s="90"/>
      <c r="H2492" s="90"/>
      <c r="I2492" s="90"/>
      <c r="J2492" s="90"/>
      <c r="K2492" s="143"/>
      <c r="L2492" s="90"/>
      <c r="M2492" s="139"/>
      <c r="N2492" s="139"/>
      <c r="O2492" s="139"/>
      <c r="P2492" s="90"/>
      <c r="Q2492" s="90"/>
      <c r="R2492" s="139"/>
      <c r="S2492" s="139"/>
      <c r="T2492" s="90"/>
      <c r="U2492" s="90"/>
      <c r="V2492" s="90"/>
      <c r="W2492" s="139"/>
      <c r="X2492" s="90"/>
      <c r="Y2492" s="90"/>
      <c r="Z2492" s="90"/>
      <c r="AA2492" s="90"/>
      <c r="AB2492" s="90"/>
    </row>
    <row r="2493" ht="12.75" customHeight="1">
      <c r="A2493" s="90"/>
      <c r="B2493" s="90"/>
      <c r="C2493" s="90"/>
      <c r="D2493" s="139"/>
      <c r="E2493" s="90"/>
      <c r="F2493" s="90"/>
      <c r="G2493" s="90"/>
      <c r="H2493" s="90"/>
      <c r="I2493" s="90"/>
      <c r="J2493" s="90"/>
      <c r="K2493" s="143"/>
      <c r="L2493" s="90"/>
      <c r="M2493" s="139"/>
      <c r="N2493" s="139"/>
      <c r="O2493" s="139"/>
      <c r="P2493" s="90"/>
      <c r="Q2493" s="90"/>
      <c r="R2493" s="139"/>
      <c r="S2493" s="139"/>
      <c r="T2493" s="90"/>
      <c r="U2493" s="90"/>
      <c r="V2493" s="90"/>
      <c r="W2493" s="139"/>
      <c r="X2493" s="90"/>
      <c r="Y2493" s="90"/>
      <c r="Z2493" s="90"/>
      <c r="AA2493" s="90"/>
      <c r="AB2493" s="90"/>
    </row>
    <row r="2494" ht="12.75" customHeight="1">
      <c r="A2494" s="90"/>
      <c r="B2494" s="90"/>
      <c r="C2494" s="90"/>
      <c r="D2494" s="139"/>
      <c r="E2494" s="90"/>
      <c r="F2494" s="90"/>
      <c r="G2494" s="90"/>
      <c r="H2494" s="90"/>
      <c r="I2494" s="90"/>
      <c r="J2494" s="90"/>
      <c r="K2494" s="143"/>
      <c r="L2494" s="90"/>
      <c r="M2494" s="139"/>
      <c r="N2494" s="139"/>
      <c r="O2494" s="139"/>
      <c r="P2494" s="90"/>
      <c r="Q2494" s="90"/>
      <c r="R2494" s="139"/>
      <c r="S2494" s="139"/>
      <c r="T2494" s="90"/>
      <c r="U2494" s="90"/>
      <c r="V2494" s="90"/>
      <c r="W2494" s="139"/>
      <c r="X2494" s="90"/>
      <c r="Y2494" s="90"/>
      <c r="Z2494" s="90"/>
      <c r="AA2494" s="90"/>
      <c r="AB2494" s="90"/>
    </row>
    <row r="2495" ht="12.75" customHeight="1">
      <c r="A2495" s="90"/>
      <c r="B2495" s="90"/>
      <c r="C2495" s="90"/>
      <c r="D2495" s="139"/>
      <c r="E2495" s="90"/>
      <c r="F2495" s="90"/>
      <c r="G2495" s="90"/>
      <c r="H2495" s="90"/>
      <c r="I2495" s="90"/>
      <c r="J2495" s="90"/>
      <c r="K2495" s="143"/>
      <c r="L2495" s="90"/>
      <c r="M2495" s="139"/>
      <c r="N2495" s="139"/>
      <c r="O2495" s="139"/>
      <c r="P2495" s="90"/>
      <c r="Q2495" s="90"/>
      <c r="R2495" s="139"/>
      <c r="S2495" s="139"/>
      <c r="T2495" s="90"/>
      <c r="U2495" s="90"/>
      <c r="V2495" s="90"/>
      <c r="W2495" s="139"/>
      <c r="X2495" s="90"/>
      <c r="Y2495" s="90"/>
      <c r="Z2495" s="90"/>
      <c r="AA2495" s="90"/>
      <c r="AB2495" s="90"/>
    </row>
    <row r="2496" ht="12.75" customHeight="1">
      <c r="A2496" s="90"/>
      <c r="B2496" s="90"/>
      <c r="C2496" s="90"/>
      <c r="D2496" s="139"/>
      <c r="E2496" s="90"/>
      <c r="F2496" s="90"/>
      <c r="G2496" s="90"/>
      <c r="H2496" s="90"/>
      <c r="I2496" s="90"/>
      <c r="J2496" s="90"/>
      <c r="K2496" s="143"/>
      <c r="L2496" s="90"/>
      <c r="M2496" s="139"/>
      <c r="N2496" s="139"/>
      <c r="O2496" s="139"/>
      <c r="P2496" s="90"/>
      <c r="Q2496" s="90"/>
      <c r="R2496" s="139"/>
      <c r="S2496" s="139"/>
      <c r="T2496" s="90"/>
      <c r="U2496" s="90"/>
      <c r="V2496" s="90"/>
      <c r="W2496" s="139"/>
      <c r="X2496" s="90"/>
      <c r="Y2496" s="90"/>
      <c r="Z2496" s="90"/>
      <c r="AA2496" s="90"/>
      <c r="AB2496" s="90"/>
    </row>
    <row r="2497" ht="12.75" customHeight="1">
      <c r="A2497" s="90"/>
      <c r="B2497" s="90"/>
      <c r="C2497" s="90"/>
      <c r="D2497" s="139"/>
      <c r="E2497" s="90"/>
      <c r="F2497" s="90"/>
      <c r="G2497" s="90"/>
      <c r="H2497" s="90"/>
      <c r="I2497" s="90"/>
      <c r="J2497" s="90"/>
      <c r="K2497" s="143"/>
      <c r="L2497" s="90"/>
      <c r="M2497" s="139"/>
      <c r="N2497" s="139"/>
      <c r="O2497" s="139"/>
      <c r="P2497" s="90"/>
      <c r="Q2497" s="90"/>
      <c r="R2497" s="139"/>
      <c r="S2497" s="139"/>
      <c r="T2497" s="90"/>
      <c r="U2497" s="90"/>
      <c r="V2497" s="90"/>
      <c r="W2497" s="139"/>
      <c r="X2497" s="90"/>
      <c r="Y2497" s="90"/>
      <c r="Z2497" s="90"/>
      <c r="AA2497" s="90"/>
      <c r="AB2497" s="90"/>
    </row>
    <row r="2498" ht="12.75" customHeight="1">
      <c r="A2498" s="90"/>
      <c r="B2498" s="90"/>
      <c r="C2498" s="90"/>
      <c r="D2498" s="139"/>
      <c r="E2498" s="90"/>
      <c r="F2498" s="90"/>
      <c r="G2498" s="90"/>
      <c r="H2498" s="90"/>
      <c r="I2498" s="90"/>
      <c r="J2498" s="90"/>
      <c r="K2498" s="143"/>
      <c r="L2498" s="90"/>
      <c r="M2498" s="139"/>
      <c r="N2498" s="139"/>
      <c r="O2498" s="139"/>
      <c r="P2498" s="90"/>
      <c r="Q2498" s="90"/>
      <c r="R2498" s="139"/>
      <c r="S2498" s="139"/>
      <c r="T2498" s="90"/>
      <c r="U2498" s="90"/>
      <c r="V2498" s="90"/>
      <c r="W2498" s="139"/>
      <c r="X2498" s="90"/>
      <c r="Y2498" s="90"/>
      <c r="Z2498" s="90"/>
      <c r="AA2498" s="90"/>
      <c r="AB2498" s="90"/>
    </row>
    <row r="2499" ht="12.75" customHeight="1">
      <c r="A2499" s="90"/>
      <c r="B2499" s="90"/>
      <c r="C2499" s="90"/>
      <c r="D2499" s="139"/>
      <c r="E2499" s="90"/>
      <c r="F2499" s="90"/>
      <c r="G2499" s="90"/>
      <c r="H2499" s="90"/>
      <c r="I2499" s="90"/>
      <c r="J2499" s="90"/>
      <c r="K2499" s="143"/>
      <c r="L2499" s="90"/>
      <c r="M2499" s="139"/>
      <c r="N2499" s="139"/>
      <c r="O2499" s="139"/>
      <c r="P2499" s="90"/>
      <c r="Q2499" s="90"/>
      <c r="R2499" s="139"/>
      <c r="S2499" s="139"/>
      <c r="T2499" s="90"/>
      <c r="U2499" s="90"/>
      <c r="V2499" s="90"/>
      <c r="W2499" s="139"/>
      <c r="X2499" s="90"/>
      <c r="Y2499" s="90"/>
      <c r="Z2499" s="90"/>
      <c r="AA2499" s="90"/>
      <c r="AB2499" s="90"/>
    </row>
    <row r="2500" ht="12.75" customHeight="1">
      <c r="A2500" s="90"/>
      <c r="B2500" s="90"/>
      <c r="C2500" s="90"/>
      <c r="D2500" s="139"/>
      <c r="E2500" s="90"/>
      <c r="F2500" s="90"/>
      <c r="G2500" s="90"/>
      <c r="H2500" s="90"/>
      <c r="I2500" s="90"/>
      <c r="J2500" s="90"/>
      <c r="K2500" s="143"/>
      <c r="L2500" s="90"/>
      <c r="M2500" s="139"/>
      <c r="N2500" s="139"/>
      <c r="O2500" s="139"/>
      <c r="P2500" s="90"/>
      <c r="Q2500" s="90"/>
      <c r="R2500" s="139"/>
      <c r="S2500" s="139"/>
      <c r="T2500" s="90"/>
      <c r="U2500" s="90"/>
      <c r="V2500" s="90"/>
      <c r="W2500" s="139"/>
      <c r="X2500" s="90"/>
      <c r="Y2500" s="90"/>
      <c r="Z2500" s="90"/>
      <c r="AA2500" s="90"/>
      <c r="AB2500" s="90"/>
    </row>
    <row r="2501" ht="12.75" customHeight="1">
      <c r="A2501" s="90"/>
      <c r="B2501" s="90"/>
      <c r="C2501" s="90"/>
      <c r="D2501" s="139"/>
      <c r="E2501" s="90"/>
      <c r="F2501" s="90"/>
      <c r="G2501" s="90"/>
      <c r="H2501" s="90"/>
      <c r="I2501" s="90"/>
      <c r="J2501" s="90"/>
      <c r="K2501" s="143"/>
      <c r="L2501" s="90"/>
      <c r="M2501" s="139"/>
      <c r="N2501" s="139"/>
      <c r="O2501" s="139"/>
      <c r="P2501" s="90"/>
      <c r="Q2501" s="90"/>
      <c r="R2501" s="139"/>
      <c r="S2501" s="139"/>
      <c r="T2501" s="90"/>
      <c r="U2501" s="90"/>
      <c r="V2501" s="90"/>
      <c r="W2501" s="139"/>
      <c r="X2501" s="90"/>
      <c r="Y2501" s="90"/>
      <c r="Z2501" s="90"/>
      <c r="AA2501" s="90"/>
      <c r="AB2501" s="90"/>
    </row>
    <row r="2502" ht="12.75" customHeight="1">
      <c r="A2502" s="90"/>
      <c r="B2502" s="90"/>
      <c r="C2502" s="90"/>
      <c r="D2502" s="139"/>
      <c r="E2502" s="90"/>
      <c r="F2502" s="90"/>
      <c r="G2502" s="90"/>
      <c r="H2502" s="90"/>
      <c r="I2502" s="90"/>
      <c r="J2502" s="90"/>
      <c r="K2502" s="143"/>
      <c r="L2502" s="90"/>
      <c r="M2502" s="139"/>
      <c r="N2502" s="139"/>
      <c r="O2502" s="139"/>
      <c r="P2502" s="90"/>
      <c r="Q2502" s="90"/>
      <c r="R2502" s="139"/>
      <c r="S2502" s="139"/>
      <c r="T2502" s="90"/>
      <c r="U2502" s="90"/>
      <c r="V2502" s="90"/>
      <c r="W2502" s="139"/>
      <c r="X2502" s="90"/>
      <c r="Y2502" s="90"/>
      <c r="Z2502" s="90"/>
      <c r="AA2502" s="90"/>
      <c r="AB2502" s="90"/>
    </row>
    <row r="2503" ht="12.75" customHeight="1">
      <c r="A2503" s="90"/>
      <c r="B2503" s="90"/>
      <c r="C2503" s="90"/>
      <c r="D2503" s="139"/>
      <c r="E2503" s="90"/>
      <c r="F2503" s="90"/>
      <c r="G2503" s="90"/>
      <c r="H2503" s="90"/>
      <c r="I2503" s="90"/>
      <c r="J2503" s="90"/>
      <c r="K2503" s="143"/>
      <c r="L2503" s="90"/>
      <c r="M2503" s="139"/>
      <c r="N2503" s="139"/>
      <c r="O2503" s="139"/>
      <c r="P2503" s="90"/>
      <c r="Q2503" s="90"/>
      <c r="R2503" s="139"/>
      <c r="S2503" s="139"/>
      <c r="T2503" s="90"/>
      <c r="U2503" s="90"/>
      <c r="V2503" s="90"/>
      <c r="W2503" s="139"/>
      <c r="X2503" s="90"/>
      <c r="Y2503" s="90"/>
      <c r="Z2503" s="90"/>
      <c r="AA2503" s="90"/>
      <c r="AB2503" s="90"/>
    </row>
    <row r="2504" ht="12.75" customHeight="1">
      <c r="A2504" s="90"/>
      <c r="B2504" s="90"/>
      <c r="C2504" s="90"/>
      <c r="D2504" s="139"/>
      <c r="E2504" s="90"/>
      <c r="F2504" s="90"/>
      <c r="G2504" s="90"/>
      <c r="H2504" s="90"/>
      <c r="I2504" s="90"/>
      <c r="J2504" s="90"/>
      <c r="K2504" s="143"/>
      <c r="L2504" s="90"/>
      <c r="M2504" s="139"/>
      <c r="N2504" s="139"/>
      <c r="O2504" s="139"/>
      <c r="P2504" s="90"/>
      <c r="Q2504" s="90"/>
      <c r="R2504" s="139"/>
      <c r="S2504" s="139"/>
      <c r="T2504" s="90"/>
      <c r="U2504" s="90"/>
      <c r="V2504" s="90"/>
      <c r="W2504" s="139"/>
      <c r="X2504" s="90"/>
      <c r="Y2504" s="90"/>
      <c r="Z2504" s="90"/>
      <c r="AA2504" s="90"/>
      <c r="AB2504" s="90"/>
    </row>
    <row r="2505" ht="12.75" customHeight="1">
      <c r="A2505" s="90"/>
      <c r="B2505" s="90"/>
      <c r="C2505" s="90"/>
      <c r="D2505" s="139"/>
      <c r="E2505" s="90"/>
      <c r="F2505" s="90"/>
      <c r="G2505" s="90"/>
      <c r="H2505" s="90"/>
      <c r="I2505" s="90"/>
      <c r="J2505" s="90"/>
      <c r="K2505" s="143"/>
      <c r="L2505" s="90"/>
      <c r="M2505" s="139"/>
      <c r="N2505" s="139"/>
      <c r="O2505" s="139"/>
      <c r="P2505" s="90"/>
      <c r="Q2505" s="90"/>
      <c r="R2505" s="139"/>
      <c r="S2505" s="139"/>
      <c r="T2505" s="90"/>
      <c r="U2505" s="90"/>
      <c r="V2505" s="90"/>
      <c r="W2505" s="139"/>
      <c r="X2505" s="90"/>
      <c r="Y2505" s="90"/>
      <c r="Z2505" s="90"/>
      <c r="AA2505" s="90"/>
      <c r="AB2505" s="90"/>
    </row>
    <row r="2506" ht="12.75" customHeight="1">
      <c r="A2506" s="90"/>
      <c r="B2506" s="90"/>
      <c r="C2506" s="90"/>
      <c r="D2506" s="139"/>
      <c r="E2506" s="90"/>
      <c r="F2506" s="90"/>
      <c r="G2506" s="90"/>
      <c r="H2506" s="90"/>
      <c r="I2506" s="90"/>
      <c r="J2506" s="90"/>
      <c r="K2506" s="143"/>
      <c r="L2506" s="90"/>
      <c r="M2506" s="139"/>
      <c r="N2506" s="139"/>
      <c r="O2506" s="139"/>
      <c r="P2506" s="90"/>
      <c r="Q2506" s="90"/>
      <c r="R2506" s="139"/>
      <c r="S2506" s="139"/>
      <c r="T2506" s="90"/>
      <c r="U2506" s="90"/>
      <c r="V2506" s="90"/>
      <c r="W2506" s="139"/>
      <c r="X2506" s="90"/>
      <c r="Y2506" s="90"/>
      <c r="Z2506" s="90"/>
      <c r="AA2506" s="90"/>
      <c r="AB2506" s="90"/>
    </row>
    <row r="2507" ht="12.75" customHeight="1">
      <c r="A2507" s="90"/>
      <c r="B2507" s="90"/>
      <c r="C2507" s="90"/>
      <c r="D2507" s="139"/>
      <c r="E2507" s="90"/>
      <c r="F2507" s="90"/>
      <c r="G2507" s="90"/>
      <c r="H2507" s="90"/>
      <c r="I2507" s="90"/>
      <c r="J2507" s="90"/>
      <c r="K2507" s="143"/>
      <c r="L2507" s="90"/>
      <c r="M2507" s="139"/>
      <c r="N2507" s="139"/>
      <c r="O2507" s="139"/>
      <c r="P2507" s="90"/>
      <c r="Q2507" s="90"/>
      <c r="R2507" s="139"/>
      <c r="S2507" s="139"/>
      <c r="T2507" s="90"/>
      <c r="U2507" s="90"/>
      <c r="V2507" s="90"/>
      <c r="W2507" s="139"/>
      <c r="X2507" s="90"/>
      <c r="Y2507" s="90"/>
      <c r="Z2507" s="90"/>
      <c r="AA2507" s="90"/>
      <c r="AB2507" s="90"/>
    </row>
    <row r="2508" ht="12.75" customHeight="1">
      <c r="A2508" s="90"/>
      <c r="B2508" s="90"/>
      <c r="C2508" s="90"/>
      <c r="D2508" s="139"/>
      <c r="E2508" s="90"/>
      <c r="F2508" s="90"/>
      <c r="G2508" s="90"/>
      <c r="H2508" s="90"/>
      <c r="I2508" s="90"/>
      <c r="J2508" s="90"/>
      <c r="K2508" s="143"/>
      <c r="L2508" s="90"/>
      <c r="M2508" s="139"/>
      <c r="N2508" s="139"/>
      <c r="O2508" s="139"/>
      <c r="P2508" s="90"/>
      <c r="Q2508" s="90"/>
      <c r="R2508" s="139"/>
      <c r="S2508" s="139"/>
      <c r="T2508" s="90"/>
      <c r="U2508" s="90"/>
      <c r="V2508" s="90"/>
      <c r="W2508" s="139"/>
      <c r="X2508" s="90"/>
      <c r="Y2508" s="90"/>
      <c r="Z2508" s="90"/>
      <c r="AA2508" s="90"/>
      <c r="AB2508" s="90"/>
    </row>
    <row r="2509" ht="12.75" customHeight="1">
      <c r="A2509" s="90"/>
      <c r="B2509" s="90"/>
      <c r="C2509" s="90"/>
      <c r="D2509" s="139"/>
      <c r="E2509" s="90"/>
      <c r="F2509" s="90"/>
      <c r="G2509" s="90"/>
      <c r="H2509" s="90"/>
      <c r="I2509" s="90"/>
      <c r="J2509" s="90"/>
      <c r="K2509" s="143"/>
      <c r="L2509" s="90"/>
      <c r="M2509" s="139"/>
      <c r="N2509" s="139"/>
      <c r="O2509" s="139"/>
      <c r="P2509" s="90"/>
      <c r="Q2509" s="90"/>
      <c r="R2509" s="139"/>
      <c r="S2509" s="139"/>
      <c r="T2509" s="90"/>
      <c r="U2509" s="90"/>
      <c r="V2509" s="90"/>
      <c r="W2509" s="139"/>
      <c r="X2509" s="90"/>
      <c r="Y2509" s="90"/>
      <c r="Z2509" s="90"/>
      <c r="AA2509" s="90"/>
      <c r="AB2509" s="90"/>
    </row>
    <row r="2510" ht="12.75" customHeight="1">
      <c r="A2510" s="90"/>
      <c r="B2510" s="90"/>
      <c r="C2510" s="90"/>
      <c r="D2510" s="139"/>
      <c r="E2510" s="90"/>
      <c r="F2510" s="90"/>
      <c r="G2510" s="90"/>
      <c r="H2510" s="90"/>
      <c r="I2510" s="90"/>
      <c r="J2510" s="90"/>
      <c r="K2510" s="143"/>
      <c r="L2510" s="90"/>
      <c r="M2510" s="139"/>
      <c r="N2510" s="139"/>
      <c r="O2510" s="139"/>
      <c r="P2510" s="90"/>
      <c r="Q2510" s="90"/>
      <c r="R2510" s="139"/>
      <c r="S2510" s="139"/>
      <c r="T2510" s="90"/>
      <c r="U2510" s="90"/>
      <c r="V2510" s="90"/>
      <c r="W2510" s="139"/>
      <c r="X2510" s="90"/>
      <c r="Y2510" s="90"/>
      <c r="Z2510" s="90"/>
      <c r="AA2510" s="90"/>
      <c r="AB2510" s="90"/>
    </row>
    <row r="2511" ht="12.75" customHeight="1">
      <c r="A2511" s="90"/>
      <c r="B2511" s="90"/>
      <c r="C2511" s="90"/>
      <c r="D2511" s="139"/>
      <c r="E2511" s="90"/>
      <c r="F2511" s="90"/>
      <c r="G2511" s="90"/>
      <c r="H2511" s="90"/>
      <c r="I2511" s="90"/>
      <c r="J2511" s="90"/>
      <c r="K2511" s="143"/>
      <c r="L2511" s="90"/>
      <c r="M2511" s="139"/>
      <c r="N2511" s="139"/>
      <c r="O2511" s="139"/>
      <c r="P2511" s="90"/>
      <c r="Q2511" s="90"/>
      <c r="R2511" s="139"/>
      <c r="S2511" s="139"/>
      <c r="T2511" s="90"/>
      <c r="U2511" s="90"/>
      <c r="V2511" s="90"/>
      <c r="W2511" s="139"/>
      <c r="X2511" s="90"/>
      <c r="Y2511" s="90"/>
      <c r="Z2511" s="90"/>
      <c r="AA2511" s="90"/>
      <c r="AB2511" s="90"/>
    </row>
    <row r="2512" ht="12.75" customHeight="1">
      <c r="A2512" s="90"/>
      <c r="B2512" s="90"/>
      <c r="C2512" s="90"/>
      <c r="D2512" s="139"/>
      <c r="E2512" s="90"/>
      <c r="F2512" s="90"/>
      <c r="G2512" s="90"/>
      <c r="H2512" s="90"/>
      <c r="I2512" s="90"/>
      <c r="J2512" s="90"/>
      <c r="K2512" s="143"/>
      <c r="L2512" s="90"/>
      <c r="M2512" s="139"/>
      <c r="N2512" s="139"/>
      <c r="O2512" s="139"/>
      <c r="P2512" s="90"/>
      <c r="Q2512" s="90"/>
      <c r="R2512" s="139"/>
      <c r="S2512" s="139"/>
      <c r="T2512" s="90"/>
      <c r="U2512" s="90"/>
      <c r="V2512" s="90"/>
      <c r="W2512" s="139"/>
      <c r="X2512" s="90"/>
      <c r="Y2512" s="90"/>
      <c r="Z2512" s="90"/>
      <c r="AA2512" s="90"/>
      <c r="AB2512" s="90"/>
    </row>
    <row r="2513" ht="12.75" customHeight="1">
      <c r="A2513" s="90"/>
      <c r="B2513" s="90"/>
      <c r="C2513" s="90"/>
      <c r="D2513" s="139"/>
      <c r="E2513" s="90"/>
      <c r="F2513" s="90"/>
      <c r="G2513" s="90"/>
      <c r="H2513" s="90"/>
      <c r="I2513" s="90"/>
      <c r="J2513" s="90"/>
      <c r="K2513" s="143"/>
      <c r="L2513" s="90"/>
      <c r="M2513" s="139"/>
      <c r="N2513" s="139"/>
      <c r="O2513" s="139"/>
      <c r="P2513" s="90"/>
      <c r="Q2513" s="90"/>
      <c r="R2513" s="139"/>
      <c r="S2513" s="139"/>
      <c r="T2513" s="90"/>
      <c r="U2513" s="90"/>
      <c r="V2513" s="90"/>
      <c r="W2513" s="139"/>
      <c r="X2513" s="90"/>
      <c r="Y2513" s="90"/>
      <c r="Z2513" s="90"/>
      <c r="AA2513" s="90"/>
      <c r="AB2513" s="90"/>
    </row>
    <row r="2514" ht="12.75" customHeight="1">
      <c r="A2514" s="90"/>
      <c r="B2514" s="90"/>
      <c r="C2514" s="90"/>
      <c r="D2514" s="139"/>
      <c r="E2514" s="90"/>
      <c r="F2514" s="90"/>
      <c r="G2514" s="90"/>
      <c r="H2514" s="90"/>
      <c r="I2514" s="90"/>
      <c r="J2514" s="90"/>
      <c r="K2514" s="143"/>
      <c r="L2514" s="90"/>
      <c r="M2514" s="139"/>
      <c r="N2514" s="139"/>
      <c r="O2514" s="139"/>
      <c r="P2514" s="90"/>
      <c r="Q2514" s="90"/>
      <c r="R2514" s="139"/>
      <c r="S2514" s="139"/>
      <c r="T2514" s="90"/>
      <c r="U2514" s="90"/>
      <c r="V2514" s="90"/>
      <c r="W2514" s="139"/>
      <c r="X2514" s="90"/>
      <c r="Y2514" s="90"/>
      <c r="Z2514" s="90"/>
      <c r="AA2514" s="90"/>
      <c r="AB2514" s="90"/>
    </row>
    <row r="2515" ht="12.75" customHeight="1">
      <c r="A2515" s="90"/>
      <c r="B2515" s="90"/>
      <c r="C2515" s="90"/>
      <c r="D2515" s="139"/>
      <c r="E2515" s="90"/>
      <c r="F2515" s="90"/>
      <c r="G2515" s="90"/>
      <c r="H2515" s="90"/>
      <c r="I2515" s="90"/>
      <c r="J2515" s="90"/>
      <c r="K2515" s="143"/>
      <c r="L2515" s="90"/>
      <c r="M2515" s="139"/>
      <c r="N2515" s="139"/>
      <c r="O2515" s="139"/>
      <c r="P2515" s="90"/>
      <c r="Q2515" s="90"/>
      <c r="R2515" s="139"/>
      <c r="S2515" s="139"/>
      <c r="T2515" s="90"/>
      <c r="U2515" s="90"/>
      <c r="V2515" s="90"/>
      <c r="W2515" s="139"/>
      <c r="X2515" s="90"/>
      <c r="Y2515" s="90"/>
      <c r="Z2515" s="90"/>
      <c r="AA2515" s="90"/>
      <c r="AB2515" s="90"/>
    </row>
    <row r="2516" ht="12.75" customHeight="1">
      <c r="A2516" s="90"/>
      <c r="B2516" s="90"/>
      <c r="C2516" s="90"/>
      <c r="D2516" s="139"/>
      <c r="E2516" s="90"/>
      <c r="F2516" s="90"/>
      <c r="G2516" s="90"/>
      <c r="H2516" s="90"/>
      <c r="I2516" s="90"/>
      <c r="J2516" s="90"/>
      <c r="K2516" s="143"/>
      <c r="L2516" s="90"/>
      <c r="M2516" s="139"/>
      <c r="N2516" s="139"/>
      <c r="O2516" s="139"/>
      <c r="P2516" s="90"/>
      <c r="Q2516" s="90"/>
      <c r="R2516" s="139"/>
      <c r="S2516" s="139"/>
      <c r="T2516" s="90"/>
      <c r="U2516" s="90"/>
      <c r="V2516" s="90"/>
      <c r="W2516" s="139"/>
      <c r="X2516" s="90"/>
      <c r="Y2516" s="90"/>
      <c r="Z2516" s="90"/>
      <c r="AA2516" s="90"/>
      <c r="AB2516" s="90"/>
    </row>
    <row r="2517" ht="12.75" customHeight="1">
      <c r="A2517" s="90"/>
      <c r="B2517" s="90"/>
      <c r="C2517" s="90"/>
      <c r="D2517" s="139"/>
      <c r="E2517" s="90"/>
      <c r="F2517" s="90"/>
      <c r="G2517" s="90"/>
      <c r="H2517" s="90"/>
      <c r="I2517" s="90"/>
      <c r="J2517" s="90"/>
      <c r="K2517" s="143"/>
      <c r="L2517" s="90"/>
      <c r="M2517" s="139"/>
      <c r="N2517" s="139"/>
      <c r="O2517" s="139"/>
      <c r="P2517" s="90"/>
      <c r="Q2517" s="90"/>
      <c r="R2517" s="139"/>
      <c r="S2517" s="139"/>
      <c r="T2517" s="90"/>
      <c r="U2517" s="90"/>
      <c r="V2517" s="90"/>
      <c r="W2517" s="139"/>
      <c r="X2517" s="90"/>
      <c r="Y2517" s="90"/>
      <c r="Z2517" s="90"/>
      <c r="AA2517" s="90"/>
      <c r="AB2517" s="90"/>
    </row>
    <row r="2518" ht="12.75" customHeight="1">
      <c r="A2518" s="90"/>
      <c r="B2518" s="90"/>
      <c r="C2518" s="90"/>
      <c r="D2518" s="139"/>
      <c r="E2518" s="90"/>
      <c r="F2518" s="90"/>
      <c r="G2518" s="90"/>
      <c r="H2518" s="90"/>
      <c r="I2518" s="90"/>
      <c r="J2518" s="90"/>
      <c r="K2518" s="143"/>
      <c r="L2518" s="90"/>
      <c r="M2518" s="139"/>
      <c r="N2518" s="139"/>
      <c r="O2518" s="139"/>
      <c r="P2518" s="90"/>
      <c r="Q2518" s="90"/>
      <c r="R2518" s="139"/>
      <c r="S2518" s="139"/>
      <c r="T2518" s="90"/>
      <c r="U2518" s="90"/>
      <c r="V2518" s="90"/>
      <c r="W2518" s="139"/>
      <c r="X2518" s="90"/>
      <c r="Y2518" s="90"/>
      <c r="Z2518" s="90"/>
      <c r="AA2518" s="90"/>
      <c r="AB2518" s="90"/>
    </row>
    <row r="2519" ht="12.75" customHeight="1">
      <c r="A2519" s="90"/>
      <c r="B2519" s="90"/>
      <c r="C2519" s="90"/>
      <c r="D2519" s="139"/>
      <c r="E2519" s="90"/>
      <c r="F2519" s="90"/>
      <c r="G2519" s="90"/>
      <c r="H2519" s="90"/>
      <c r="I2519" s="90"/>
      <c r="J2519" s="90"/>
      <c r="K2519" s="143"/>
      <c r="L2519" s="90"/>
      <c r="M2519" s="139"/>
      <c r="N2519" s="139"/>
      <c r="O2519" s="139"/>
      <c r="P2519" s="90"/>
      <c r="Q2519" s="90"/>
      <c r="R2519" s="139"/>
      <c r="S2519" s="139"/>
      <c r="T2519" s="90"/>
      <c r="U2519" s="90"/>
      <c r="V2519" s="90"/>
      <c r="W2519" s="139"/>
      <c r="X2519" s="90"/>
      <c r="Y2519" s="90"/>
      <c r="Z2519" s="90"/>
      <c r="AA2519" s="90"/>
      <c r="AB2519" s="90"/>
    </row>
    <row r="2520" ht="12.75" customHeight="1">
      <c r="A2520" s="90"/>
      <c r="B2520" s="90"/>
      <c r="C2520" s="90"/>
      <c r="D2520" s="139"/>
      <c r="E2520" s="90"/>
      <c r="F2520" s="90"/>
      <c r="G2520" s="90"/>
      <c r="H2520" s="90"/>
      <c r="I2520" s="90"/>
      <c r="J2520" s="90"/>
      <c r="K2520" s="143"/>
      <c r="L2520" s="90"/>
      <c r="M2520" s="139"/>
      <c r="N2520" s="139"/>
      <c r="O2520" s="139"/>
      <c r="P2520" s="90"/>
      <c r="Q2520" s="90"/>
      <c r="R2520" s="139"/>
      <c r="S2520" s="139"/>
      <c r="T2520" s="90"/>
      <c r="U2520" s="90"/>
      <c r="V2520" s="90"/>
      <c r="W2520" s="139"/>
      <c r="X2520" s="90"/>
      <c r="Y2520" s="90"/>
      <c r="Z2520" s="90"/>
      <c r="AA2520" s="90"/>
      <c r="AB2520" s="90"/>
    </row>
    <row r="2521" ht="12.75" customHeight="1">
      <c r="A2521" s="90"/>
      <c r="B2521" s="90"/>
      <c r="C2521" s="90"/>
      <c r="D2521" s="139"/>
      <c r="E2521" s="90"/>
      <c r="F2521" s="90"/>
      <c r="G2521" s="90"/>
      <c r="H2521" s="90"/>
      <c r="I2521" s="90"/>
      <c r="J2521" s="90"/>
      <c r="K2521" s="143"/>
      <c r="L2521" s="90"/>
      <c r="M2521" s="139"/>
      <c r="N2521" s="139"/>
      <c r="O2521" s="139"/>
      <c r="P2521" s="90"/>
      <c r="Q2521" s="90"/>
      <c r="R2521" s="139"/>
      <c r="S2521" s="139"/>
      <c r="T2521" s="90"/>
      <c r="U2521" s="90"/>
      <c r="V2521" s="90"/>
      <c r="W2521" s="139"/>
      <c r="X2521" s="90"/>
      <c r="Y2521" s="90"/>
      <c r="Z2521" s="90"/>
      <c r="AA2521" s="90"/>
      <c r="AB2521" s="90"/>
    </row>
    <row r="2522" ht="12.75" customHeight="1">
      <c r="A2522" s="90"/>
      <c r="B2522" s="90"/>
      <c r="C2522" s="90"/>
      <c r="D2522" s="139"/>
      <c r="E2522" s="90"/>
      <c r="F2522" s="90"/>
      <c r="G2522" s="90"/>
      <c r="H2522" s="90"/>
      <c r="I2522" s="90"/>
      <c r="J2522" s="90"/>
      <c r="K2522" s="143"/>
      <c r="L2522" s="90"/>
      <c r="M2522" s="139"/>
      <c r="N2522" s="139"/>
      <c r="O2522" s="139"/>
      <c r="P2522" s="90"/>
      <c r="Q2522" s="90"/>
      <c r="R2522" s="139"/>
      <c r="S2522" s="139"/>
      <c r="T2522" s="90"/>
      <c r="U2522" s="90"/>
      <c r="V2522" s="90"/>
      <c r="W2522" s="139"/>
      <c r="X2522" s="90"/>
      <c r="Y2522" s="90"/>
      <c r="Z2522" s="90"/>
      <c r="AA2522" s="90"/>
      <c r="AB2522" s="90"/>
    </row>
    <row r="2523" ht="12.75" customHeight="1">
      <c r="A2523" s="90"/>
      <c r="B2523" s="90"/>
      <c r="C2523" s="90"/>
      <c r="D2523" s="139"/>
      <c r="E2523" s="90"/>
      <c r="F2523" s="90"/>
      <c r="G2523" s="90"/>
      <c r="H2523" s="90"/>
      <c r="I2523" s="90"/>
      <c r="J2523" s="90"/>
      <c r="K2523" s="143"/>
      <c r="L2523" s="90"/>
      <c r="M2523" s="139"/>
      <c r="N2523" s="139"/>
      <c r="O2523" s="139"/>
      <c r="P2523" s="90"/>
      <c r="Q2523" s="90"/>
      <c r="R2523" s="139"/>
      <c r="S2523" s="139"/>
      <c r="T2523" s="90"/>
      <c r="U2523" s="90"/>
      <c r="V2523" s="90"/>
      <c r="W2523" s="139"/>
      <c r="X2523" s="90"/>
      <c r="Y2523" s="90"/>
      <c r="Z2523" s="90"/>
      <c r="AA2523" s="90"/>
      <c r="AB2523" s="90"/>
    </row>
    <row r="2524" ht="12.75" customHeight="1">
      <c r="A2524" s="90"/>
      <c r="B2524" s="90"/>
      <c r="C2524" s="90"/>
      <c r="D2524" s="139"/>
      <c r="E2524" s="90"/>
      <c r="F2524" s="90"/>
      <c r="G2524" s="90"/>
      <c r="H2524" s="90"/>
      <c r="I2524" s="90"/>
      <c r="J2524" s="90"/>
      <c r="K2524" s="143"/>
      <c r="L2524" s="90"/>
      <c r="M2524" s="139"/>
      <c r="N2524" s="139"/>
      <c r="O2524" s="139"/>
      <c r="P2524" s="90"/>
      <c r="Q2524" s="90"/>
      <c r="R2524" s="139"/>
      <c r="S2524" s="139"/>
      <c r="T2524" s="90"/>
      <c r="U2524" s="90"/>
      <c r="V2524" s="90"/>
      <c r="W2524" s="139"/>
      <c r="X2524" s="90"/>
      <c r="Y2524" s="90"/>
      <c r="Z2524" s="90"/>
      <c r="AA2524" s="90"/>
      <c r="AB2524" s="90"/>
    </row>
    <row r="2525" ht="12.75" customHeight="1">
      <c r="A2525" s="90"/>
      <c r="B2525" s="90"/>
      <c r="C2525" s="90"/>
      <c r="D2525" s="139"/>
      <c r="E2525" s="90"/>
      <c r="F2525" s="90"/>
      <c r="G2525" s="90"/>
      <c r="H2525" s="90"/>
      <c r="I2525" s="90"/>
      <c r="J2525" s="90"/>
      <c r="K2525" s="143"/>
      <c r="L2525" s="90"/>
      <c r="M2525" s="139"/>
      <c r="N2525" s="139"/>
      <c r="O2525" s="139"/>
      <c r="P2525" s="90"/>
      <c r="Q2525" s="90"/>
      <c r="R2525" s="139"/>
      <c r="S2525" s="139"/>
      <c r="T2525" s="90"/>
      <c r="U2525" s="90"/>
      <c r="V2525" s="90"/>
      <c r="W2525" s="139"/>
      <c r="X2525" s="90"/>
      <c r="Y2525" s="90"/>
      <c r="Z2525" s="90"/>
      <c r="AA2525" s="90"/>
      <c r="AB2525" s="90"/>
    </row>
    <row r="2526" ht="12.75" customHeight="1">
      <c r="A2526" s="90"/>
      <c r="B2526" s="90"/>
      <c r="C2526" s="90"/>
      <c r="D2526" s="139"/>
      <c r="E2526" s="90"/>
      <c r="F2526" s="90"/>
      <c r="G2526" s="90"/>
      <c r="H2526" s="90"/>
      <c r="I2526" s="90"/>
      <c r="J2526" s="90"/>
      <c r="K2526" s="143"/>
      <c r="L2526" s="90"/>
      <c r="M2526" s="139"/>
      <c r="N2526" s="139"/>
      <c r="O2526" s="139"/>
      <c r="P2526" s="90"/>
      <c r="Q2526" s="90"/>
      <c r="R2526" s="139"/>
      <c r="S2526" s="139"/>
      <c r="T2526" s="90"/>
      <c r="U2526" s="90"/>
      <c r="V2526" s="90"/>
      <c r="W2526" s="139"/>
      <c r="X2526" s="90"/>
      <c r="Y2526" s="90"/>
      <c r="Z2526" s="90"/>
      <c r="AA2526" s="90"/>
      <c r="AB2526" s="90"/>
    </row>
    <row r="2527" ht="12.75" customHeight="1">
      <c r="A2527" s="90"/>
      <c r="B2527" s="90"/>
      <c r="C2527" s="90"/>
      <c r="D2527" s="139"/>
      <c r="E2527" s="90"/>
      <c r="F2527" s="90"/>
      <c r="G2527" s="90"/>
      <c r="H2527" s="90"/>
      <c r="I2527" s="90"/>
      <c r="J2527" s="90"/>
      <c r="K2527" s="143"/>
      <c r="L2527" s="90"/>
      <c r="M2527" s="139"/>
      <c r="N2527" s="139"/>
      <c r="O2527" s="139"/>
      <c r="P2527" s="90"/>
      <c r="Q2527" s="90"/>
      <c r="R2527" s="139"/>
      <c r="S2527" s="139"/>
      <c r="T2527" s="90"/>
      <c r="U2527" s="90"/>
      <c r="V2527" s="90"/>
      <c r="W2527" s="139"/>
      <c r="X2527" s="90"/>
      <c r="Y2527" s="90"/>
      <c r="Z2527" s="90"/>
      <c r="AA2527" s="90"/>
      <c r="AB2527" s="90"/>
    </row>
    <row r="2528" ht="12.75" customHeight="1">
      <c r="A2528" s="90"/>
      <c r="B2528" s="90"/>
      <c r="C2528" s="90"/>
      <c r="D2528" s="139"/>
      <c r="E2528" s="90"/>
      <c r="F2528" s="90"/>
      <c r="G2528" s="90"/>
      <c r="H2528" s="90"/>
      <c r="I2528" s="90"/>
      <c r="J2528" s="90"/>
      <c r="K2528" s="143"/>
      <c r="L2528" s="90"/>
      <c r="M2528" s="139"/>
      <c r="N2528" s="139"/>
      <c r="O2528" s="139"/>
      <c r="P2528" s="90"/>
      <c r="Q2528" s="90"/>
      <c r="R2528" s="139"/>
      <c r="S2528" s="139"/>
      <c r="T2528" s="90"/>
      <c r="U2528" s="90"/>
      <c r="V2528" s="90"/>
      <c r="W2528" s="139"/>
      <c r="X2528" s="90"/>
      <c r="Y2528" s="90"/>
      <c r="Z2528" s="90"/>
      <c r="AA2528" s="90"/>
      <c r="AB2528" s="90"/>
    </row>
    <row r="2529" ht="12.75" customHeight="1">
      <c r="A2529" s="90"/>
      <c r="B2529" s="90"/>
      <c r="C2529" s="90"/>
      <c r="D2529" s="139"/>
      <c r="E2529" s="90"/>
      <c r="F2529" s="90"/>
      <c r="G2529" s="90"/>
      <c r="H2529" s="90"/>
      <c r="I2529" s="90"/>
      <c r="J2529" s="90"/>
      <c r="K2529" s="143"/>
      <c r="L2529" s="90"/>
      <c r="M2529" s="139"/>
      <c r="N2529" s="139"/>
      <c r="O2529" s="139"/>
      <c r="P2529" s="90"/>
      <c r="Q2529" s="90"/>
      <c r="R2529" s="139"/>
      <c r="S2529" s="139"/>
      <c r="T2529" s="90"/>
      <c r="U2529" s="90"/>
      <c r="V2529" s="90"/>
      <c r="W2529" s="139"/>
      <c r="X2529" s="90"/>
      <c r="Y2529" s="90"/>
      <c r="Z2529" s="90"/>
      <c r="AA2529" s="90"/>
      <c r="AB2529" s="90"/>
    </row>
    <row r="2530" ht="12.75" customHeight="1">
      <c r="A2530" s="90"/>
      <c r="B2530" s="90"/>
      <c r="C2530" s="90"/>
      <c r="D2530" s="139"/>
      <c r="E2530" s="90"/>
      <c r="F2530" s="90"/>
      <c r="G2530" s="90"/>
      <c r="H2530" s="90"/>
      <c r="I2530" s="90"/>
      <c r="J2530" s="90"/>
      <c r="K2530" s="143"/>
      <c r="L2530" s="90"/>
      <c r="M2530" s="139"/>
      <c r="N2530" s="139"/>
      <c r="O2530" s="139"/>
      <c r="P2530" s="90"/>
      <c r="Q2530" s="90"/>
      <c r="R2530" s="139"/>
      <c r="S2530" s="139"/>
      <c r="T2530" s="90"/>
      <c r="U2530" s="90"/>
      <c r="V2530" s="90"/>
      <c r="W2530" s="139"/>
      <c r="X2530" s="90"/>
      <c r="Y2530" s="90"/>
      <c r="Z2530" s="90"/>
      <c r="AA2530" s="90"/>
      <c r="AB2530" s="90"/>
    </row>
    <row r="2531" ht="12.75" customHeight="1">
      <c r="A2531" s="90"/>
      <c r="B2531" s="90"/>
      <c r="C2531" s="90"/>
      <c r="D2531" s="139"/>
      <c r="E2531" s="90"/>
      <c r="F2531" s="90"/>
      <c r="G2531" s="90"/>
      <c r="H2531" s="90"/>
      <c r="I2531" s="90"/>
      <c r="J2531" s="90"/>
      <c r="K2531" s="143"/>
      <c r="L2531" s="90"/>
      <c r="M2531" s="139"/>
      <c r="N2531" s="139"/>
      <c r="O2531" s="139"/>
      <c r="P2531" s="90"/>
      <c r="Q2531" s="90"/>
      <c r="R2531" s="139"/>
      <c r="S2531" s="139"/>
      <c r="T2531" s="90"/>
      <c r="U2531" s="90"/>
      <c r="V2531" s="90"/>
      <c r="W2531" s="139"/>
      <c r="X2531" s="90"/>
      <c r="Y2531" s="90"/>
      <c r="Z2531" s="90"/>
      <c r="AA2531" s="90"/>
      <c r="AB2531" s="90"/>
    </row>
    <row r="2532" ht="12.75" customHeight="1">
      <c r="A2532" s="90"/>
      <c r="B2532" s="90"/>
      <c r="C2532" s="90"/>
      <c r="D2532" s="139"/>
      <c r="E2532" s="90"/>
      <c r="F2532" s="90"/>
      <c r="G2532" s="90"/>
      <c r="H2532" s="90"/>
      <c r="I2532" s="90"/>
      <c r="J2532" s="90"/>
      <c r="K2532" s="143"/>
      <c r="L2532" s="90"/>
      <c r="M2532" s="139"/>
      <c r="N2532" s="139"/>
      <c r="O2532" s="139"/>
      <c r="P2532" s="90"/>
      <c r="Q2532" s="90"/>
      <c r="R2532" s="139"/>
      <c r="S2532" s="139"/>
      <c r="T2532" s="90"/>
      <c r="U2532" s="90"/>
      <c r="V2532" s="90"/>
      <c r="W2532" s="139"/>
      <c r="X2532" s="90"/>
      <c r="Y2532" s="90"/>
      <c r="Z2532" s="90"/>
      <c r="AA2532" s="90"/>
      <c r="AB2532" s="90"/>
    </row>
    <row r="2533" ht="12.75" customHeight="1">
      <c r="A2533" s="90"/>
      <c r="B2533" s="90"/>
      <c r="C2533" s="90"/>
      <c r="D2533" s="139"/>
      <c r="E2533" s="90"/>
      <c r="F2533" s="90"/>
      <c r="G2533" s="90"/>
      <c r="H2533" s="90"/>
      <c r="I2533" s="90"/>
      <c r="J2533" s="90"/>
      <c r="K2533" s="143"/>
      <c r="L2533" s="90"/>
      <c r="M2533" s="139"/>
      <c r="N2533" s="139"/>
      <c r="O2533" s="139"/>
      <c r="P2533" s="90"/>
      <c r="Q2533" s="90"/>
      <c r="R2533" s="139"/>
      <c r="S2533" s="139"/>
      <c r="T2533" s="90"/>
      <c r="U2533" s="90"/>
      <c r="V2533" s="90"/>
      <c r="W2533" s="139"/>
      <c r="X2533" s="90"/>
      <c r="Y2533" s="90"/>
      <c r="Z2533" s="90"/>
      <c r="AA2533" s="90"/>
      <c r="AB2533" s="90"/>
    </row>
    <row r="2534" ht="12.75" customHeight="1">
      <c r="A2534" s="90"/>
      <c r="B2534" s="90"/>
      <c r="C2534" s="90"/>
      <c r="D2534" s="139"/>
      <c r="E2534" s="90"/>
      <c r="F2534" s="90"/>
      <c r="G2534" s="90"/>
      <c r="H2534" s="90"/>
      <c r="I2534" s="90"/>
      <c r="J2534" s="90"/>
      <c r="K2534" s="143"/>
      <c r="L2534" s="90"/>
      <c r="M2534" s="139"/>
      <c r="N2534" s="139"/>
      <c r="O2534" s="139"/>
      <c r="P2534" s="90"/>
      <c r="Q2534" s="90"/>
      <c r="R2534" s="139"/>
      <c r="S2534" s="139"/>
      <c r="T2534" s="90"/>
      <c r="U2534" s="90"/>
      <c r="V2534" s="90"/>
      <c r="W2534" s="139"/>
      <c r="X2534" s="90"/>
      <c r="Y2534" s="90"/>
      <c r="Z2534" s="90"/>
      <c r="AA2534" s="90"/>
      <c r="AB2534" s="90"/>
    </row>
    <row r="2535" ht="12.75" customHeight="1">
      <c r="A2535" s="90"/>
      <c r="B2535" s="90"/>
      <c r="C2535" s="90"/>
      <c r="D2535" s="139"/>
      <c r="E2535" s="90"/>
      <c r="F2535" s="90"/>
      <c r="G2535" s="90"/>
      <c r="H2535" s="90"/>
      <c r="I2535" s="90"/>
      <c r="J2535" s="90"/>
      <c r="K2535" s="143"/>
      <c r="L2535" s="90"/>
      <c r="M2535" s="139"/>
      <c r="N2535" s="139"/>
      <c r="O2535" s="139"/>
      <c r="P2535" s="90"/>
      <c r="Q2535" s="90"/>
      <c r="R2535" s="139"/>
      <c r="S2535" s="139"/>
      <c r="T2535" s="90"/>
      <c r="U2535" s="90"/>
      <c r="V2535" s="90"/>
      <c r="W2535" s="139"/>
      <c r="X2535" s="90"/>
      <c r="Y2535" s="90"/>
      <c r="Z2535" s="90"/>
      <c r="AA2535" s="90"/>
      <c r="AB2535" s="90"/>
    </row>
    <row r="2536" ht="12.75" customHeight="1">
      <c r="A2536" s="90"/>
      <c r="B2536" s="90"/>
      <c r="C2536" s="90"/>
      <c r="D2536" s="139"/>
      <c r="E2536" s="90"/>
      <c r="F2536" s="90"/>
      <c r="G2536" s="90"/>
      <c r="H2536" s="90"/>
      <c r="I2536" s="90"/>
      <c r="J2536" s="90"/>
      <c r="K2536" s="143"/>
      <c r="L2536" s="90"/>
      <c r="M2536" s="139"/>
      <c r="N2536" s="139"/>
      <c r="O2536" s="139"/>
      <c r="P2536" s="90"/>
      <c r="Q2536" s="90"/>
      <c r="R2536" s="139"/>
      <c r="S2536" s="139"/>
      <c r="T2536" s="90"/>
      <c r="U2536" s="90"/>
      <c r="V2536" s="90"/>
      <c r="W2536" s="139"/>
      <c r="X2536" s="90"/>
      <c r="Y2536" s="90"/>
      <c r="Z2536" s="90"/>
      <c r="AA2536" s="90"/>
      <c r="AB2536" s="90"/>
    </row>
    <row r="2537" ht="12.75" customHeight="1">
      <c r="A2537" s="90"/>
      <c r="B2537" s="90"/>
      <c r="C2537" s="90"/>
      <c r="D2537" s="139"/>
      <c r="E2537" s="90"/>
      <c r="F2537" s="90"/>
      <c r="G2537" s="90"/>
      <c r="H2537" s="90"/>
      <c r="I2537" s="90"/>
      <c r="J2537" s="90"/>
      <c r="K2537" s="143"/>
      <c r="L2537" s="90"/>
      <c r="M2537" s="139"/>
      <c r="N2537" s="139"/>
      <c r="O2537" s="139"/>
      <c r="P2537" s="90"/>
      <c r="Q2537" s="90"/>
      <c r="R2537" s="139"/>
      <c r="S2537" s="139"/>
      <c r="T2537" s="90"/>
      <c r="U2537" s="90"/>
      <c r="V2537" s="90"/>
      <c r="W2537" s="139"/>
      <c r="X2537" s="90"/>
      <c r="Y2537" s="90"/>
      <c r="Z2537" s="90"/>
      <c r="AA2537" s="90"/>
      <c r="AB2537" s="90"/>
    </row>
    <row r="2538" ht="12.75" customHeight="1">
      <c r="A2538" s="90"/>
      <c r="B2538" s="90"/>
      <c r="C2538" s="90"/>
      <c r="D2538" s="139"/>
      <c r="E2538" s="90"/>
      <c r="F2538" s="90"/>
      <c r="G2538" s="90"/>
      <c r="H2538" s="90"/>
      <c r="I2538" s="90"/>
      <c r="J2538" s="90"/>
      <c r="K2538" s="143"/>
      <c r="L2538" s="90"/>
      <c r="M2538" s="139"/>
      <c r="N2538" s="139"/>
      <c r="O2538" s="139"/>
      <c r="P2538" s="90"/>
      <c r="Q2538" s="90"/>
      <c r="R2538" s="139"/>
      <c r="S2538" s="139"/>
      <c r="T2538" s="90"/>
      <c r="U2538" s="90"/>
      <c r="V2538" s="90"/>
      <c r="W2538" s="139"/>
      <c r="X2538" s="90"/>
      <c r="Y2538" s="90"/>
      <c r="Z2538" s="90"/>
      <c r="AA2538" s="90"/>
      <c r="AB2538" s="90"/>
    </row>
    <row r="2539" ht="12.75" customHeight="1">
      <c r="A2539" s="90"/>
      <c r="B2539" s="90"/>
      <c r="C2539" s="90"/>
      <c r="D2539" s="139"/>
      <c r="E2539" s="90"/>
      <c r="F2539" s="90"/>
      <c r="G2539" s="90"/>
      <c r="H2539" s="90"/>
      <c r="I2539" s="90"/>
      <c r="J2539" s="90"/>
      <c r="K2539" s="143"/>
      <c r="L2539" s="90"/>
      <c r="M2539" s="139"/>
      <c r="N2539" s="139"/>
      <c r="O2539" s="139"/>
      <c r="P2539" s="90"/>
      <c r="Q2539" s="90"/>
      <c r="R2539" s="139"/>
      <c r="S2539" s="139"/>
      <c r="T2539" s="90"/>
      <c r="U2539" s="90"/>
      <c r="V2539" s="90"/>
      <c r="W2539" s="139"/>
      <c r="X2539" s="90"/>
      <c r="Y2539" s="90"/>
      <c r="Z2539" s="90"/>
      <c r="AA2539" s="90"/>
      <c r="AB2539" s="90"/>
    </row>
    <row r="2540" ht="12.75" customHeight="1">
      <c r="A2540" s="90"/>
      <c r="B2540" s="90"/>
      <c r="C2540" s="90"/>
      <c r="D2540" s="139"/>
      <c r="E2540" s="90"/>
      <c r="F2540" s="90"/>
      <c r="G2540" s="90"/>
      <c r="H2540" s="90"/>
      <c r="I2540" s="90"/>
      <c r="J2540" s="90"/>
      <c r="K2540" s="143"/>
      <c r="L2540" s="90"/>
      <c r="M2540" s="139"/>
      <c r="N2540" s="139"/>
      <c r="O2540" s="139"/>
      <c r="P2540" s="90"/>
      <c r="Q2540" s="90"/>
      <c r="R2540" s="139"/>
      <c r="S2540" s="139"/>
      <c r="T2540" s="90"/>
      <c r="U2540" s="90"/>
      <c r="V2540" s="90"/>
      <c r="W2540" s="139"/>
      <c r="X2540" s="90"/>
      <c r="Y2540" s="90"/>
      <c r="Z2540" s="90"/>
      <c r="AA2540" s="90"/>
      <c r="AB2540" s="90"/>
    </row>
    <row r="2541" ht="12.75" customHeight="1">
      <c r="A2541" s="90"/>
      <c r="B2541" s="90"/>
      <c r="C2541" s="90"/>
      <c r="D2541" s="139"/>
      <c r="E2541" s="90"/>
      <c r="F2541" s="90"/>
      <c r="G2541" s="90"/>
      <c r="H2541" s="90"/>
      <c r="I2541" s="90"/>
      <c r="J2541" s="90"/>
      <c r="K2541" s="143"/>
      <c r="L2541" s="90"/>
      <c r="M2541" s="139"/>
      <c r="N2541" s="139"/>
      <c r="O2541" s="139"/>
      <c r="P2541" s="90"/>
      <c r="Q2541" s="90"/>
      <c r="R2541" s="139"/>
      <c r="S2541" s="139"/>
      <c r="T2541" s="90"/>
      <c r="U2541" s="90"/>
      <c r="V2541" s="90"/>
      <c r="W2541" s="139"/>
      <c r="X2541" s="90"/>
      <c r="Y2541" s="90"/>
      <c r="Z2541" s="90"/>
      <c r="AA2541" s="90"/>
      <c r="AB2541" s="90"/>
    </row>
    <row r="2542" ht="12.75" customHeight="1">
      <c r="A2542" s="90"/>
      <c r="B2542" s="90"/>
      <c r="C2542" s="90"/>
      <c r="D2542" s="139"/>
      <c r="E2542" s="90"/>
      <c r="F2542" s="90"/>
      <c r="G2542" s="90"/>
      <c r="H2542" s="90"/>
      <c r="I2542" s="90"/>
      <c r="J2542" s="90"/>
      <c r="K2542" s="143"/>
      <c r="L2542" s="90"/>
      <c r="M2542" s="139"/>
      <c r="N2542" s="139"/>
      <c r="O2542" s="139"/>
      <c r="P2542" s="90"/>
      <c r="Q2542" s="90"/>
      <c r="R2542" s="139"/>
      <c r="S2542" s="139"/>
      <c r="T2542" s="90"/>
      <c r="U2542" s="90"/>
      <c r="V2542" s="90"/>
      <c r="W2542" s="139"/>
      <c r="X2542" s="90"/>
      <c r="Y2542" s="90"/>
      <c r="Z2542" s="90"/>
      <c r="AA2542" s="90"/>
      <c r="AB2542" s="90"/>
    </row>
    <row r="2543" ht="12.75" customHeight="1">
      <c r="A2543" s="90"/>
      <c r="B2543" s="90"/>
      <c r="C2543" s="90"/>
      <c r="D2543" s="139"/>
      <c r="E2543" s="90"/>
      <c r="F2543" s="90"/>
      <c r="G2543" s="90"/>
      <c r="H2543" s="90"/>
      <c r="I2543" s="90"/>
      <c r="J2543" s="90"/>
      <c r="K2543" s="143"/>
      <c r="L2543" s="90"/>
      <c r="M2543" s="139"/>
      <c r="N2543" s="139"/>
      <c r="O2543" s="139"/>
      <c r="P2543" s="90"/>
      <c r="Q2543" s="90"/>
      <c r="R2543" s="139"/>
      <c r="S2543" s="139"/>
      <c r="T2543" s="90"/>
      <c r="U2543" s="90"/>
      <c r="V2543" s="90"/>
      <c r="W2543" s="139"/>
      <c r="X2543" s="90"/>
      <c r="Y2543" s="90"/>
      <c r="Z2543" s="90"/>
      <c r="AA2543" s="90"/>
      <c r="AB2543" s="90"/>
    </row>
    <row r="2544" ht="12.75" customHeight="1">
      <c r="A2544" s="90"/>
      <c r="B2544" s="90"/>
      <c r="C2544" s="90"/>
      <c r="D2544" s="139"/>
      <c r="E2544" s="90"/>
      <c r="F2544" s="90"/>
      <c r="G2544" s="90"/>
      <c r="H2544" s="90"/>
      <c r="I2544" s="90"/>
      <c r="J2544" s="90"/>
      <c r="K2544" s="143"/>
      <c r="L2544" s="90"/>
      <c r="M2544" s="139"/>
      <c r="N2544" s="139"/>
      <c r="O2544" s="139"/>
      <c r="P2544" s="90"/>
      <c r="Q2544" s="90"/>
      <c r="R2544" s="139"/>
      <c r="S2544" s="139"/>
      <c r="T2544" s="90"/>
      <c r="U2544" s="90"/>
      <c r="V2544" s="90"/>
      <c r="W2544" s="139"/>
      <c r="X2544" s="90"/>
      <c r="Y2544" s="90"/>
      <c r="Z2544" s="90"/>
      <c r="AA2544" s="90"/>
      <c r="AB2544" s="90"/>
    </row>
    <row r="2545" ht="12.75" customHeight="1">
      <c r="A2545" s="90"/>
      <c r="B2545" s="90"/>
      <c r="C2545" s="90"/>
      <c r="D2545" s="139"/>
      <c r="E2545" s="90"/>
      <c r="F2545" s="90"/>
      <c r="G2545" s="90"/>
      <c r="H2545" s="90"/>
      <c r="I2545" s="90"/>
      <c r="J2545" s="90"/>
      <c r="K2545" s="143"/>
      <c r="L2545" s="90"/>
      <c r="M2545" s="139"/>
      <c r="N2545" s="139"/>
      <c r="O2545" s="139"/>
      <c r="P2545" s="90"/>
      <c r="Q2545" s="90"/>
      <c r="R2545" s="139"/>
      <c r="S2545" s="139"/>
      <c r="T2545" s="90"/>
      <c r="U2545" s="90"/>
      <c r="V2545" s="90"/>
      <c r="W2545" s="139"/>
      <c r="X2545" s="90"/>
      <c r="Y2545" s="90"/>
      <c r="Z2545" s="90"/>
      <c r="AA2545" s="90"/>
      <c r="AB2545" s="90"/>
    </row>
    <row r="2546" ht="12.75" customHeight="1">
      <c r="A2546" s="90"/>
      <c r="B2546" s="90"/>
      <c r="C2546" s="90"/>
      <c r="D2546" s="139"/>
      <c r="E2546" s="90"/>
      <c r="F2546" s="90"/>
      <c r="G2546" s="90"/>
      <c r="H2546" s="90"/>
      <c r="I2546" s="90"/>
      <c r="J2546" s="90"/>
      <c r="K2546" s="143"/>
      <c r="L2546" s="90"/>
      <c r="M2546" s="139"/>
      <c r="N2546" s="139"/>
      <c r="O2546" s="139"/>
      <c r="P2546" s="90"/>
      <c r="Q2546" s="90"/>
      <c r="R2546" s="139"/>
      <c r="S2546" s="139"/>
      <c r="T2546" s="90"/>
      <c r="U2546" s="90"/>
      <c r="V2546" s="90"/>
      <c r="W2546" s="139"/>
      <c r="X2546" s="90"/>
      <c r="Y2546" s="90"/>
      <c r="Z2546" s="90"/>
      <c r="AA2546" s="90"/>
      <c r="AB2546" s="90"/>
    </row>
    <row r="2547" ht="12.75" customHeight="1">
      <c r="A2547" s="90"/>
      <c r="B2547" s="90"/>
      <c r="C2547" s="90"/>
      <c r="D2547" s="139"/>
      <c r="E2547" s="90"/>
      <c r="F2547" s="90"/>
      <c r="G2547" s="90"/>
      <c r="H2547" s="90"/>
      <c r="I2547" s="90"/>
      <c r="J2547" s="90"/>
      <c r="K2547" s="143"/>
      <c r="L2547" s="90"/>
      <c r="M2547" s="139"/>
      <c r="N2547" s="139"/>
      <c r="O2547" s="139"/>
      <c r="P2547" s="90"/>
      <c r="Q2547" s="90"/>
      <c r="R2547" s="139"/>
      <c r="S2547" s="139"/>
      <c r="T2547" s="90"/>
      <c r="U2547" s="90"/>
      <c r="V2547" s="90"/>
      <c r="W2547" s="139"/>
      <c r="X2547" s="90"/>
      <c r="Y2547" s="90"/>
      <c r="Z2547" s="90"/>
      <c r="AA2547" s="90"/>
      <c r="AB2547" s="90"/>
    </row>
    <row r="2548" ht="12.75" customHeight="1">
      <c r="A2548" s="90"/>
      <c r="B2548" s="90"/>
      <c r="C2548" s="90"/>
      <c r="D2548" s="139"/>
      <c r="E2548" s="90"/>
      <c r="F2548" s="90"/>
      <c r="G2548" s="90"/>
      <c r="H2548" s="90"/>
      <c r="I2548" s="90"/>
      <c r="J2548" s="90"/>
      <c r="K2548" s="143"/>
      <c r="L2548" s="90"/>
      <c r="M2548" s="139"/>
      <c r="N2548" s="139"/>
      <c r="O2548" s="139"/>
      <c r="P2548" s="90"/>
      <c r="Q2548" s="90"/>
      <c r="R2548" s="139"/>
      <c r="S2548" s="139"/>
      <c r="T2548" s="90"/>
      <c r="U2548" s="90"/>
      <c r="V2548" s="90"/>
      <c r="W2548" s="139"/>
      <c r="X2548" s="90"/>
      <c r="Y2548" s="90"/>
      <c r="Z2548" s="90"/>
      <c r="AA2548" s="90"/>
      <c r="AB2548" s="90"/>
    </row>
    <row r="2549" ht="12.75" customHeight="1">
      <c r="A2549" s="90"/>
      <c r="B2549" s="90"/>
      <c r="C2549" s="90"/>
      <c r="D2549" s="139"/>
      <c r="E2549" s="90"/>
      <c r="F2549" s="90"/>
      <c r="G2549" s="90"/>
      <c r="H2549" s="90"/>
      <c r="I2549" s="90"/>
      <c r="J2549" s="90"/>
      <c r="K2549" s="143"/>
      <c r="L2549" s="90"/>
      <c r="M2549" s="139"/>
      <c r="N2549" s="139"/>
      <c r="O2549" s="139"/>
      <c r="P2549" s="90"/>
      <c r="Q2549" s="90"/>
      <c r="R2549" s="139"/>
      <c r="S2549" s="139"/>
      <c r="T2549" s="90"/>
      <c r="U2549" s="90"/>
      <c r="V2549" s="90"/>
      <c r="W2549" s="139"/>
      <c r="X2549" s="90"/>
      <c r="Y2549" s="90"/>
      <c r="Z2549" s="90"/>
      <c r="AA2549" s="90"/>
      <c r="AB2549" s="90"/>
    </row>
    <row r="2550" ht="12.75" customHeight="1">
      <c r="A2550" s="90"/>
      <c r="B2550" s="90"/>
      <c r="C2550" s="90"/>
      <c r="D2550" s="139"/>
      <c r="E2550" s="90"/>
      <c r="F2550" s="90"/>
      <c r="G2550" s="90"/>
      <c r="H2550" s="90"/>
      <c r="I2550" s="90"/>
      <c r="J2550" s="90"/>
      <c r="K2550" s="143"/>
      <c r="L2550" s="90"/>
      <c r="M2550" s="139"/>
      <c r="N2550" s="139"/>
      <c r="O2550" s="139"/>
      <c r="P2550" s="90"/>
      <c r="Q2550" s="90"/>
      <c r="R2550" s="139"/>
      <c r="S2550" s="139"/>
      <c r="T2550" s="90"/>
      <c r="U2550" s="90"/>
      <c r="V2550" s="90"/>
      <c r="W2550" s="139"/>
      <c r="X2550" s="90"/>
      <c r="Y2550" s="90"/>
      <c r="Z2550" s="90"/>
      <c r="AA2550" s="90"/>
      <c r="AB2550" s="90"/>
    </row>
    <row r="2551" ht="12.75" customHeight="1">
      <c r="A2551" s="90"/>
      <c r="B2551" s="90"/>
      <c r="C2551" s="90"/>
      <c r="D2551" s="139"/>
      <c r="E2551" s="90"/>
      <c r="F2551" s="90"/>
      <c r="G2551" s="90"/>
      <c r="H2551" s="90"/>
      <c r="I2551" s="90"/>
      <c r="J2551" s="90"/>
      <c r="K2551" s="143"/>
      <c r="L2551" s="90"/>
      <c r="M2551" s="139"/>
      <c r="N2551" s="139"/>
      <c r="O2551" s="139"/>
      <c r="P2551" s="90"/>
      <c r="Q2551" s="90"/>
      <c r="R2551" s="139"/>
      <c r="S2551" s="139"/>
      <c r="T2551" s="90"/>
      <c r="U2551" s="90"/>
      <c r="V2551" s="90"/>
      <c r="W2551" s="139"/>
      <c r="X2551" s="90"/>
      <c r="Y2551" s="90"/>
      <c r="Z2551" s="90"/>
      <c r="AA2551" s="90"/>
      <c r="AB2551" s="90"/>
    </row>
    <row r="2552" ht="12.75" customHeight="1">
      <c r="A2552" s="90"/>
      <c r="B2552" s="90"/>
      <c r="C2552" s="90"/>
      <c r="D2552" s="139"/>
      <c r="E2552" s="90"/>
      <c r="F2552" s="90"/>
      <c r="G2552" s="90"/>
      <c r="H2552" s="90"/>
      <c r="I2552" s="90"/>
      <c r="J2552" s="90"/>
      <c r="K2552" s="143"/>
      <c r="L2552" s="90"/>
      <c r="M2552" s="139"/>
      <c r="N2552" s="139"/>
      <c r="O2552" s="139"/>
      <c r="P2552" s="90"/>
      <c r="Q2552" s="90"/>
      <c r="R2552" s="139"/>
      <c r="S2552" s="139"/>
      <c r="T2552" s="90"/>
      <c r="U2552" s="90"/>
      <c r="V2552" s="90"/>
      <c r="W2552" s="139"/>
      <c r="X2552" s="90"/>
      <c r="Y2552" s="90"/>
      <c r="Z2552" s="90"/>
      <c r="AA2552" s="90"/>
      <c r="AB2552" s="90"/>
    </row>
    <row r="2553" ht="12.75" customHeight="1">
      <c r="A2553" s="90"/>
      <c r="B2553" s="90"/>
      <c r="C2553" s="90"/>
      <c r="D2553" s="139"/>
      <c r="E2553" s="90"/>
      <c r="F2553" s="90"/>
      <c r="G2553" s="90"/>
      <c r="H2553" s="90"/>
      <c r="I2553" s="90"/>
      <c r="J2553" s="90"/>
      <c r="K2553" s="143"/>
      <c r="L2553" s="90"/>
      <c r="M2553" s="139"/>
      <c r="N2553" s="139"/>
      <c r="O2553" s="139"/>
      <c r="P2553" s="90"/>
      <c r="Q2553" s="90"/>
      <c r="R2553" s="139"/>
      <c r="S2553" s="139"/>
      <c r="T2553" s="90"/>
      <c r="U2553" s="90"/>
      <c r="V2553" s="90"/>
      <c r="W2553" s="139"/>
      <c r="X2553" s="90"/>
      <c r="Y2553" s="90"/>
      <c r="Z2553" s="90"/>
      <c r="AA2553" s="90"/>
      <c r="AB2553" s="90"/>
    </row>
    <row r="2554" ht="12.75" customHeight="1">
      <c r="A2554" s="90"/>
      <c r="B2554" s="90"/>
      <c r="C2554" s="90"/>
      <c r="D2554" s="139"/>
      <c r="E2554" s="90"/>
      <c r="F2554" s="90"/>
      <c r="G2554" s="90"/>
      <c r="H2554" s="90"/>
      <c r="I2554" s="90"/>
      <c r="J2554" s="90"/>
      <c r="K2554" s="143"/>
      <c r="L2554" s="90"/>
      <c r="M2554" s="139"/>
      <c r="N2554" s="139"/>
      <c r="O2554" s="139"/>
      <c r="P2554" s="90"/>
      <c r="Q2554" s="90"/>
      <c r="R2554" s="139"/>
      <c r="S2554" s="139"/>
      <c r="T2554" s="90"/>
      <c r="U2554" s="90"/>
      <c r="V2554" s="90"/>
      <c r="W2554" s="139"/>
      <c r="X2554" s="90"/>
      <c r="Y2554" s="90"/>
      <c r="Z2554" s="90"/>
      <c r="AA2554" s="90"/>
      <c r="AB2554" s="90"/>
    </row>
    <row r="2555" ht="12.75" customHeight="1">
      <c r="A2555" s="90"/>
      <c r="B2555" s="90"/>
      <c r="C2555" s="90"/>
      <c r="D2555" s="139"/>
      <c r="E2555" s="90"/>
      <c r="F2555" s="90"/>
      <c r="G2555" s="90"/>
      <c r="H2555" s="90"/>
      <c r="I2555" s="90"/>
      <c r="J2555" s="90"/>
      <c r="K2555" s="143"/>
      <c r="L2555" s="90"/>
      <c r="M2555" s="139"/>
      <c r="N2555" s="139"/>
      <c r="O2555" s="139"/>
      <c r="P2555" s="90"/>
      <c r="Q2555" s="90"/>
      <c r="R2555" s="139"/>
      <c r="S2555" s="139"/>
      <c r="T2555" s="90"/>
      <c r="U2555" s="90"/>
      <c r="V2555" s="90"/>
      <c r="W2555" s="139"/>
      <c r="X2555" s="90"/>
      <c r="Y2555" s="90"/>
      <c r="Z2555" s="90"/>
      <c r="AA2555" s="90"/>
      <c r="AB2555" s="90"/>
    </row>
    <row r="2556" ht="12.75" customHeight="1">
      <c r="A2556" s="90"/>
      <c r="B2556" s="90"/>
      <c r="C2556" s="90"/>
      <c r="D2556" s="139"/>
      <c r="E2556" s="90"/>
      <c r="F2556" s="90"/>
      <c r="G2556" s="90"/>
      <c r="H2556" s="90"/>
      <c r="I2556" s="90"/>
      <c r="J2556" s="90"/>
      <c r="K2556" s="143"/>
      <c r="L2556" s="90"/>
      <c r="M2556" s="139"/>
      <c r="N2556" s="139"/>
      <c r="O2556" s="139"/>
      <c r="P2556" s="90"/>
      <c r="Q2556" s="90"/>
      <c r="R2556" s="139"/>
      <c r="S2556" s="139"/>
      <c r="T2556" s="90"/>
      <c r="U2556" s="90"/>
      <c r="V2556" s="90"/>
      <c r="W2556" s="139"/>
      <c r="X2556" s="90"/>
      <c r="Y2556" s="90"/>
      <c r="Z2556" s="90"/>
      <c r="AA2556" s="90"/>
      <c r="AB2556" s="90"/>
    </row>
    <row r="2557" ht="12.75" customHeight="1">
      <c r="A2557" s="90"/>
      <c r="B2557" s="90"/>
      <c r="C2557" s="90"/>
      <c r="D2557" s="139"/>
      <c r="E2557" s="90"/>
      <c r="F2557" s="90"/>
      <c r="G2557" s="90"/>
      <c r="H2557" s="90"/>
      <c r="I2557" s="90"/>
      <c r="J2557" s="90"/>
      <c r="K2557" s="143"/>
      <c r="L2557" s="90"/>
      <c r="M2557" s="139"/>
      <c r="N2557" s="139"/>
      <c r="O2557" s="139"/>
      <c r="P2557" s="90"/>
      <c r="Q2557" s="90"/>
      <c r="R2557" s="139"/>
      <c r="S2557" s="139"/>
      <c r="T2557" s="90"/>
      <c r="U2557" s="90"/>
      <c r="V2557" s="90"/>
      <c r="W2557" s="139"/>
      <c r="X2557" s="90"/>
      <c r="Y2557" s="90"/>
      <c r="Z2557" s="90"/>
      <c r="AA2557" s="90"/>
      <c r="AB2557" s="90"/>
    </row>
    <row r="2558" ht="12.75" customHeight="1">
      <c r="A2558" s="90"/>
      <c r="B2558" s="90"/>
      <c r="C2558" s="90"/>
      <c r="D2558" s="139"/>
      <c r="E2558" s="90"/>
      <c r="F2558" s="90"/>
      <c r="G2558" s="90"/>
      <c r="H2558" s="90"/>
      <c r="I2558" s="90"/>
      <c r="J2558" s="90"/>
      <c r="K2558" s="143"/>
      <c r="L2558" s="90"/>
      <c r="M2558" s="139"/>
      <c r="N2558" s="139"/>
      <c r="O2558" s="139"/>
      <c r="P2558" s="90"/>
      <c r="Q2558" s="90"/>
      <c r="R2558" s="139"/>
      <c r="S2558" s="139"/>
      <c r="T2558" s="90"/>
      <c r="U2558" s="90"/>
      <c r="V2558" s="90"/>
      <c r="W2558" s="139"/>
      <c r="X2558" s="90"/>
      <c r="Y2558" s="90"/>
      <c r="Z2558" s="90"/>
      <c r="AA2558" s="90"/>
      <c r="AB2558" s="90"/>
    </row>
    <row r="2559" ht="12.75" customHeight="1">
      <c r="A2559" s="90"/>
      <c r="B2559" s="90"/>
      <c r="C2559" s="90"/>
      <c r="D2559" s="139"/>
      <c r="E2559" s="90"/>
      <c r="F2559" s="90"/>
      <c r="G2559" s="90"/>
      <c r="H2559" s="90"/>
      <c r="I2559" s="90"/>
      <c r="J2559" s="90"/>
      <c r="K2559" s="143"/>
      <c r="L2559" s="90"/>
      <c r="M2559" s="139"/>
      <c r="N2559" s="139"/>
      <c r="O2559" s="139"/>
      <c r="P2559" s="90"/>
      <c r="Q2559" s="90"/>
      <c r="R2559" s="139"/>
      <c r="S2559" s="139"/>
      <c r="T2559" s="90"/>
      <c r="U2559" s="90"/>
      <c r="V2559" s="90"/>
      <c r="W2559" s="139"/>
      <c r="X2559" s="90"/>
      <c r="Y2559" s="90"/>
      <c r="Z2559" s="90"/>
      <c r="AA2559" s="90"/>
      <c r="AB2559" s="90"/>
    </row>
    <row r="2560" ht="12.75" customHeight="1">
      <c r="A2560" s="90"/>
      <c r="B2560" s="90"/>
      <c r="C2560" s="90"/>
      <c r="D2560" s="139"/>
      <c r="E2560" s="90"/>
      <c r="F2560" s="90"/>
      <c r="G2560" s="90"/>
      <c r="H2560" s="90"/>
      <c r="I2560" s="90"/>
      <c r="J2560" s="90"/>
      <c r="K2560" s="143"/>
      <c r="L2560" s="90"/>
      <c r="M2560" s="139"/>
      <c r="N2560" s="139"/>
      <c r="O2560" s="139"/>
      <c r="P2560" s="90"/>
      <c r="Q2560" s="90"/>
      <c r="R2560" s="139"/>
      <c r="S2560" s="139"/>
      <c r="T2560" s="90"/>
      <c r="U2560" s="90"/>
      <c r="V2560" s="90"/>
      <c r="W2560" s="139"/>
      <c r="X2560" s="90"/>
      <c r="Y2560" s="90"/>
      <c r="Z2560" s="90"/>
      <c r="AA2560" s="90"/>
      <c r="AB2560" s="90"/>
    </row>
    <row r="2561" ht="12.75" customHeight="1">
      <c r="A2561" s="90"/>
      <c r="B2561" s="90"/>
      <c r="C2561" s="90"/>
      <c r="D2561" s="139"/>
      <c r="E2561" s="90"/>
      <c r="F2561" s="90"/>
      <c r="G2561" s="90"/>
      <c r="H2561" s="90"/>
      <c r="I2561" s="90"/>
      <c r="J2561" s="90"/>
      <c r="K2561" s="143"/>
      <c r="L2561" s="90"/>
      <c r="M2561" s="139"/>
      <c r="N2561" s="139"/>
      <c r="O2561" s="139"/>
      <c r="P2561" s="90"/>
      <c r="Q2561" s="90"/>
      <c r="R2561" s="139"/>
      <c r="S2561" s="139"/>
      <c r="T2561" s="90"/>
      <c r="U2561" s="90"/>
      <c r="V2561" s="90"/>
      <c r="W2561" s="139"/>
      <c r="X2561" s="90"/>
      <c r="Y2561" s="90"/>
      <c r="Z2561" s="90"/>
      <c r="AA2561" s="90"/>
      <c r="AB2561" s="90"/>
    </row>
    <row r="2562" ht="12.75" customHeight="1">
      <c r="A2562" s="90"/>
      <c r="B2562" s="90"/>
      <c r="C2562" s="90"/>
      <c r="D2562" s="139"/>
      <c r="E2562" s="90"/>
      <c r="F2562" s="90"/>
      <c r="G2562" s="90"/>
      <c r="H2562" s="90"/>
      <c r="I2562" s="90"/>
      <c r="J2562" s="90"/>
      <c r="K2562" s="143"/>
      <c r="L2562" s="90"/>
      <c r="M2562" s="139"/>
      <c r="N2562" s="139"/>
      <c r="O2562" s="139"/>
      <c r="P2562" s="90"/>
      <c r="Q2562" s="90"/>
      <c r="R2562" s="139"/>
      <c r="S2562" s="139"/>
      <c r="T2562" s="90"/>
      <c r="U2562" s="90"/>
      <c r="V2562" s="90"/>
      <c r="W2562" s="139"/>
      <c r="X2562" s="90"/>
      <c r="Y2562" s="90"/>
      <c r="Z2562" s="90"/>
      <c r="AA2562" s="90"/>
      <c r="AB2562" s="90"/>
    </row>
    <row r="2563" ht="12.75" customHeight="1">
      <c r="A2563" s="90"/>
      <c r="B2563" s="90"/>
      <c r="C2563" s="90"/>
      <c r="D2563" s="139"/>
      <c r="E2563" s="90"/>
      <c r="F2563" s="90"/>
      <c r="G2563" s="90"/>
      <c r="H2563" s="90"/>
      <c r="I2563" s="90"/>
      <c r="J2563" s="90"/>
      <c r="K2563" s="143"/>
      <c r="L2563" s="90"/>
      <c r="M2563" s="139"/>
      <c r="N2563" s="139"/>
      <c r="O2563" s="139"/>
      <c r="P2563" s="90"/>
      <c r="Q2563" s="90"/>
      <c r="R2563" s="139"/>
      <c r="S2563" s="139"/>
      <c r="T2563" s="90"/>
      <c r="U2563" s="90"/>
      <c r="V2563" s="90"/>
      <c r="W2563" s="139"/>
      <c r="X2563" s="90"/>
      <c r="Y2563" s="90"/>
      <c r="Z2563" s="90"/>
      <c r="AA2563" s="90"/>
      <c r="AB2563" s="90"/>
    </row>
    <row r="2564" ht="12.75" customHeight="1">
      <c r="A2564" s="90"/>
      <c r="B2564" s="90"/>
      <c r="C2564" s="90"/>
      <c r="D2564" s="139"/>
      <c r="E2564" s="90"/>
      <c r="F2564" s="90"/>
      <c r="G2564" s="90"/>
      <c r="H2564" s="90"/>
      <c r="I2564" s="90"/>
      <c r="J2564" s="90"/>
      <c r="K2564" s="143"/>
      <c r="L2564" s="90"/>
      <c r="M2564" s="139"/>
      <c r="N2564" s="139"/>
      <c r="O2564" s="139"/>
      <c r="P2564" s="90"/>
      <c r="Q2564" s="90"/>
      <c r="R2564" s="139"/>
      <c r="S2564" s="139"/>
      <c r="T2564" s="90"/>
      <c r="U2564" s="90"/>
      <c r="V2564" s="90"/>
      <c r="W2564" s="139"/>
      <c r="X2564" s="90"/>
      <c r="Y2564" s="90"/>
      <c r="Z2564" s="90"/>
      <c r="AA2564" s="90"/>
      <c r="AB2564" s="90"/>
    </row>
    <row r="2565" ht="12.75" customHeight="1">
      <c r="A2565" s="90"/>
      <c r="B2565" s="90"/>
      <c r="C2565" s="90"/>
      <c r="D2565" s="139"/>
      <c r="E2565" s="90"/>
      <c r="F2565" s="90"/>
      <c r="G2565" s="90"/>
      <c r="H2565" s="90"/>
      <c r="I2565" s="90"/>
      <c r="J2565" s="90"/>
      <c r="K2565" s="143"/>
      <c r="L2565" s="90"/>
      <c r="M2565" s="139"/>
      <c r="N2565" s="139"/>
      <c r="O2565" s="139"/>
      <c r="P2565" s="90"/>
      <c r="Q2565" s="90"/>
      <c r="R2565" s="139"/>
      <c r="S2565" s="139"/>
      <c r="T2565" s="90"/>
      <c r="U2565" s="90"/>
      <c r="V2565" s="90"/>
      <c r="W2565" s="139"/>
      <c r="X2565" s="90"/>
      <c r="Y2565" s="90"/>
      <c r="Z2565" s="90"/>
      <c r="AA2565" s="90"/>
      <c r="AB2565" s="90"/>
    </row>
    <row r="2566" ht="12.75" customHeight="1">
      <c r="A2566" s="90"/>
      <c r="B2566" s="90"/>
      <c r="C2566" s="90"/>
      <c r="D2566" s="139"/>
      <c r="E2566" s="90"/>
      <c r="F2566" s="90"/>
      <c r="G2566" s="90"/>
      <c r="H2566" s="90"/>
      <c r="I2566" s="90"/>
      <c r="J2566" s="90"/>
      <c r="K2566" s="143"/>
      <c r="L2566" s="90"/>
      <c r="M2566" s="139"/>
      <c r="N2566" s="139"/>
      <c r="O2566" s="139"/>
      <c r="P2566" s="90"/>
      <c r="Q2566" s="90"/>
      <c r="R2566" s="139"/>
      <c r="S2566" s="139"/>
      <c r="T2566" s="90"/>
      <c r="U2566" s="90"/>
      <c r="V2566" s="90"/>
      <c r="W2566" s="139"/>
      <c r="X2566" s="90"/>
      <c r="Y2566" s="90"/>
      <c r="Z2566" s="90"/>
      <c r="AA2566" s="90"/>
      <c r="AB2566" s="90"/>
    </row>
    <row r="2567" ht="12.75" customHeight="1">
      <c r="A2567" s="90"/>
      <c r="B2567" s="90"/>
      <c r="C2567" s="90"/>
      <c r="D2567" s="139"/>
      <c r="E2567" s="90"/>
      <c r="F2567" s="90"/>
      <c r="G2567" s="90"/>
      <c r="H2567" s="90"/>
      <c r="I2567" s="90"/>
      <c r="J2567" s="90"/>
      <c r="K2567" s="143"/>
      <c r="L2567" s="90"/>
      <c r="M2567" s="139"/>
      <c r="N2567" s="139"/>
      <c r="O2567" s="139"/>
      <c r="P2567" s="90"/>
      <c r="Q2567" s="90"/>
      <c r="R2567" s="139"/>
      <c r="S2567" s="139"/>
      <c r="T2567" s="90"/>
      <c r="U2567" s="90"/>
      <c r="V2567" s="90"/>
      <c r="W2567" s="139"/>
      <c r="X2567" s="90"/>
      <c r="Y2567" s="90"/>
      <c r="Z2567" s="90"/>
      <c r="AA2567" s="90"/>
      <c r="AB2567" s="90"/>
    </row>
    <row r="2568" ht="12.75" customHeight="1">
      <c r="A2568" s="90"/>
      <c r="B2568" s="90"/>
      <c r="C2568" s="90"/>
      <c r="D2568" s="139"/>
      <c r="E2568" s="90"/>
      <c r="F2568" s="90"/>
      <c r="G2568" s="90"/>
      <c r="H2568" s="90"/>
      <c r="I2568" s="90"/>
      <c r="J2568" s="90"/>
      <c r="K2568" s="143"/>
      <c r="L2568" s="90"/>
      <c r="M2568" s="139"/>
      <c r="N2568" s="139"/>
      <c r="O2568" s="139"/>
      <c r="P2568" s="90"/>
      <c r="Q2568" s="90"/>
      <c r="R2568" s="139"/>
      <c r="S2568" s="139"/>
      <c r="T2568" s="90"/>
      <c r="U2568" s="90"/>
      <c r="V2568" s="90"/>
      <c r="W2568" s="139"/>
      <c r="X2568" s="90"/>
      <c r="Y2568" s="90"/>
      <c r="Z2568" s="90"/>
      <c r="AA2568" s="90"/>
      <c r="AB2568" s="90"/>
    </row>
    <row r="2569" ht="12.75" customHeight="1">
      <c r="A2569" s="90"/>
      <c r="B2569" s="90"/>
      <c r="C2569" s="90"/>
      <c r="D2569" s="139"/>
      <c r="E2569" s="90"/>
      <c r="F2569" s="90"/>
      <c r="G2569" s="90"/>
      <c r="H2569" s="90"/>
      <c r="I2569" s="90"/>
      <c r="J2569" s="90"/>
      <c r="K2569" s="143"/>
      <c r="L2569" s="90"/>
      <c r="M2569" s="139"/>
      <c r="N2569" s="139"/>
      <c r="O2569" s="139"/>
      <c r="P2569" s="90"/>
      <c r="Q2569" s="90"/>
      <c r="R2569" s="139"/>
      <c r="S2569" s="139"/>
      <c r="T2569" s="90"/>
      <c r="U2569" s="90"/>
      <c r="V2569" s="90"/>
      <c r="W2569" s="139"/>
      <c r="X2569" s="90"/>
      <c r="Y2569" s="90"/>
      <c r="Z2569" s="90"/>
      <c r="AA2569" s="90"/>
      <c r="AB2569" s="90"/>
    </row>
    <row r="2570" ht="12.75" customHeight="1">
      <c r="A2570" s="90"/>
      <c r="B2570" s="90"/>
      <c r="C2570" s="90"/>
      <c r="D2570" s="139"/>
      <c r="E2570" s="90"/>
      <c r="F2570" s="90"/>
      <c r="G2570" s="90"/>
      <c r="H2570" s="90"/>
      <c r="I2570" s="90"/>
      <c r="J2570" s="90"/>
      <c r="K2570" s="143"/>
      <c r="L2570" s="90"/>
      <c r="M2570" s="139"/>
      <c r="N2570" s="139"/>
      <c r="O2570" s="139"/>
      <c r="P2570" s="90"/>
      <c r="Q2570" s="90"/>
      <c r="R2570" s="139"/>
      <c r="S2570" s="139"/>
      <c r="T2570" s="90"/>
      <c r="U2570" s="90"/>
      <c r="V2570" s="90"/>
      <c r="W2570" s="139"/>
      <c r="X2570" s="90"/>
      <c r="Y2570" s="90"/>
      <c r="Z2570" s="90"/>
      <c r="AA2570" s="90"/>
      <c r="AB2570" s="90"/>
    </row>
    <row r="2571" ht="12.75" customHeight="1">
      <c r="A2571" s="90"/>
      <c r="B2571" s="90"/>
      <c r="C2571" s="90"/>
      <c r="D2571" s="139"/>
      <c r="E2571" s="90"/>
      <c r="F2571" s="90"/>
      <c r="G2571" s="90"/>
      <c r="H2571" s="90"/>
      <c r="I2571" s="90"/>
      <c r="J2571" s="90"/>
      <c r="K2571" s="143"/>
      <c r="L2571" s="90"/>
      <c r="M2571" s="139"/>
      <c r="N2571" s="139"/>
      <c r="O2571" s="139"/>
      <c r="P2571" s="90"/>
      <c r="Q2571" s="90"/>
      <c r="R2571" s="139"/>
      <c r="S2571" s="139"/>
      <c r="T2571" s="90"/>
      <c r="U2571" s="90"/>
      <c r="V2571" s="90"/>
      <c r="W2571" s="139"/>
      <c r="X2571" s="90"/>
      <c r="Y2571" s="90"/>
      <c r="Z2571" s="90"/>
      <c r="AA2571" s="90"/>
      <c r="AB2571" s="90"/>
    </row>
    <row r="2572" ht="12.75" customHeight="1">
      <c r="A2572" s="90"/>
      <c r="B2572" s="90"/>
      <c r="C2572" s="90"/>
      <c r="D2572" s="139"/>
      <c r="E2572" s="90"/>
      <c r="F2572" s="90"/>
      <c r="G2572" s="90"/>
      <c r="H2572" s="90"/>
      <c r="I2572" s="90"/>
      <c r="J2572" s="90"/>
      <c r="K2572" s="143"/>
      <c r="L2572" s="90"/>
      <c r="M2572" s="139"/>
      <c r="N2572" s="139"/>
      <c r="O2572" s="139"/>
      <c r="P2572" s="90"/>
      <c r="Q2572" s="90"/>
      <c r="R2572" s="139"/>
      <c r="S2572" s="139"/>
      <c r="T2572" s="90"/>
      <c r="U2572" s="90"/>
      <c r="V2572" s="90"/>
      <c r="W2572" s="139"/>
      <c r="X2572" s="90"/>
      <c r="Y2572" s="90"/>
      <c r="Z2572" s="90"/>
      <c r="AA2572" s="90"/>
      <c r="AB2572" s="90"/>
    </row>
    <row r="2573" ht="12.75" customHeight="1">
      <c r="A2573" s="90"/>
      <c r="B2573" s="90"/>
      <c r="C2573" s="90"/>
      <c r="D2573" s="139"/>
      <c r="E2573" s="90"/>
      <c r="F2573" s="90"/>
      <c r="G2573" s="90"/>
      <c r="H2573" s="90"/>
      <c r="I2573" s="90"/>
      <c r="J2573" s="90"/>
      <c r="K2573" s="143"/>
      <c r="L2573" s="90"/>
      <c r="M2573" s="139"/>
      <c r="N2573" s="139"/>
      <c r="O2573" s="139"/>
      <c r="P2573" s="90"/>
      <c r="Q2573" s="90"/>
      <c r="R2573" s="139"/>
      <c r="S2573" s="139"/>
      <c r="T2573" s="90"/>
      <c r="U2573" s="90"/>
      <c r="V2573" s="90"/>
      <c r="W2573" s="139"/>
      <c r="X2573" s="90"/>
      <c r="Y2573" s="90"/>
      <c r="Z2573" s="90"/>
      <c r="AA2573" s="90"/>
      <c r="AB2573" s="90"/>
    </row>
    <row r="2574" ht="12.75" customHeight="1">
      <c r="A2574" s="90"/>
      <c r="B2574" s="90"/>
      <c r="C2574" s="90"/>
      <c r="D2574" s="139"/>
      <c r="E2574" s="90"/>
      <c r="F2574" s="90"/>
      <c r="G2574" s="90"/>
      <c r="H2574" s="90"/>
      <c r="I2574" s="90"/>
      <c r="J2574" s="90"/>
      <c r="K2574" s="143"/>
      <c r="L2574" s="90"/>
      <c r="M2574" s="139"/>
      <c r="N2574" s="139"/>
      <c r="O2574" s="139"/>
      <c r="P2574" s="90"/>
      <c r="Q2574" s="90"/>
      <c r="R2574" s="139"/>
      <c r="S2574" s="139"/>
      <c r="T2574" s="90"/>
      <c r="U2574" s="90"/>
      <c r="V2574" s="90"/>
      <c r="W2574" s="139"/>
      <c r="X2574" s="90"/>
      <c r="Y2574" s="90"/>
      <c r="Z2574" s="90"/>
      <c r="AA2574" s="90"/>
      <c r="AB2574" s="90"/>
    </row>
    <row r="2575" ht="12.75" customHeight="1">
      <c r="A2575" s="90"/>
      <c r="B2575" s="90"/>
      <c r="C2575" s="90"/>
      <c r="D2575" s="139"/>
      <c r="E2575" s="90"/>
      <c r="F2575" s="90"/>
      <c r="G2575" s="90"/>
      <c r="H2575" s="90"/>
      <c r="I2575" s="90"/>
      <c r="J2575" s="90"/>
      <c r="K2575" s="143"/>
      <c r="L2575" s="90"/>
      <c r="M2575" s="139"/>
      <c r="N2575" s="139"/>
      <c r="O2575" s="139"/>
      <c r="P2575" s="90"/>
      <c r="Q2575" s="90"/>
      <c r="R2575" s="139"/>
      <c r="S2575" s="139"/>
      <c r="T2575" s="90"/>
      <c r="U2575" s="90"/>
      <c r="V2575" s="90"/>
      <c r="W2575" s="139"/>
      <c r="X2575" s="90"/>
      <c r="Y2575" s="90"/>
      <c r="Z2575" s="90"/>
      <c r="AA2575" s="90"/>
      <c r="AB2575" s="90"/>
    </row>
    <row r="2576" ht="12.75" customHeight="1">
      <c r="A2576" s="90"/>
      <c r="B2576" s="90"/>
      <c r="C2576" s="90"/>
      <c r="D2576" s="139"/>
      <c r="E2576" s="90"/>
      <c r="F2576" s="90"/>
      <c r="G2576" s="90"/>
      <c r="H2576" s="90"/>
      <c r="I2576" s="90"/>
      <c r="J2576" s="90"/>
      <c r="K2576" s="143"/>
      <c r="L2576" s="90"/>
      <c r="M2576" s="139"/>
      <c r="N2576" s="139"/>
      <c r="O2576" s="139"/>
      <c r="P2576" s="90"/>
      <c r="Q2576" s="90"/>
      <c r="R2576" s="139"/>
      <c r="S2576" s="139"/>
      <c r="T2576" s="90"/>
      <c r="U2576" s="90"/>
      <c r="V2576" s="90"/>
      <c r="W2576" s="139"/>
      <c r="X2576" s="90"/>
      <c r="Y2576" s="90"/>
      <c r="Z2576" s="90"/>
      <c r="AA2576" s="90"/>
      <c r="AB2576" s="90"/>
    </row>
    <row r="2577" ht="12.75" customHeight="1">
      <c r="A2577" s="90"/>
      <c r="B2577" s="90"/>
      <c r="C2577" s="90"/>
      <c r="D2577" s="139"/>
      <c r="E2577" s="90"/>
      <c r="F2577" s="90"/>
      <c r="G2577" s="90"/>
      <c r="H2577" s="90"/>
      <c r="I2577" s="90"/>
      <c r="J2577" s="90"/>
      <c r="K2577" s="143"/>
      <c r="L2577" s="90"/>
      <c r="M2577" s="139"/>
      <c r="N2577" s="139"/>
      <c r="O2577" s="139"/>
      <c r="P2577" s="90"/>
      <c r="Q2577" s="90"/>
      <c r="R2577" s="139"/>
      <c r="S2577" s="139"/>
      <c r="T2577" s="90"/>
      <c r="U2577" s="90"/>
      <c r="V2577" s="90"/>
      <c r="W2577" s="139"/>
      <c r="X2577" s="90"/>
      <c r="Y2577" s="90"/>
      <c r="Z2577" s="90"/>
      <c r="AA2577" s="90"/>
      <c r="AB2577" s="90"/>
    </row>
    <row r="2578" ht="12.75" customHeight="1">
      <c r="A2578" s="90"/>
      <c r="B2578" s="90"/>
      <c r="C2578" s="90"/>
      <c r="D2578" s="139"/>
      <c r="E2578" s="90"/>
      <c r="F2578" s="90"/>
      <c r="G2578" s="90"/>
      <c r="H2578" s="90"/>
      <c r="I2578" s="90"/>
      <c r="J2578" s="90"/>
      <c r="K2578" s="143"/>
      <c r="L2578" s="90"/>
      <c r="M2578" s="139"/>
      <c r="N2578" s="139"/>
      <c r="O2578" s="139"/>
      <c r="P2578" s="90"/>
      <c r="Q2578" s="90"/>
      <c r="R2578" s="139"/>
      <c r="S2578" s="139"/>
      <c r="T2578" s="90"/>
      <c r="U2578" s="90"/>
      <c r="V2578" s="90"/>
      <c r="W2578" s="139"/>
      <c r="X2578" s="90"/>
      <c r="Y2578" s="90"/>
      <c r="Z2578" s="90"/>
      <c r="AA2578" s="90"/>
      <c r="AB2578" s="90"/>
    </row>
    <row r="2579" ht="12.75" customHeight="1">
      <c r="A2579" s="90"/>
      <c r="B2579" s="90"/>
      <c r="C2579" s="90"/>
      <c r="D2579" s="139"/>
      <c r="E2579" s="90"/>
      <c r="F2579" s="90"/>
      <c r="G2579" s="90"/>
      <c r="H2579" s="90"/>
      <c r="I2579" s="90"/>
      <c r="J2579" s="90"/>
      <c r="K2579" s="143"/>
      <c r="L2579" s="90"/>
      <c r="M2579" s="139"/>
      <c r="N2579" s="139"/>
      <c r="O2579" s="139"/>
      <c r="P2579" s="90"/>
      <c r="Q2579" s="90"/>
      <c r="R2579" s="139"/>
      <c r="S2579" s="139"/>
      <c r="T2579" s="90"/>
      <c r="U2579" s="90"/>
      <c r="V2579" s="90"/>
      <c r="W2579" s="139"/>
      <c r="X2579" s="90"/>
      <c r="Y2579" s="90"/>
      <c r="Z2579" s="90"/>
      <c r="AA2579" s="90"/>
      <c r="AB2579" s="90"/>
    </row>
    <row r="2580" ht="12.75" customHeight="1">
      <c r="A2580" s="90"/>
      <c r="B2580" s="90"/>
      <c r="C2580" s="90"/>
      <c r="D2580" s="139"/>
      <c r="E2580" s="90"/>
      <c r="F2580" s="90"/>
      <c r="G2580" s="90"/>
      <c r="H2580" s="90"/>
      <c r="I2580" s="90"/>
      <c r="J2580" s="90"/>
      <c r="K2580" s="143"/>
      <c r="L2580" s="90"/>
      <c r="M2580" s="139"/>
      <c r="N2580" s="139"/>
      <c r="O2580" s="139"/>
      <c r="P2580" s="90"/>
      <c r="Q2580" s="90"/>
      <c r="R2580" s="139"/>
      <c r="S2580" s="139"/>
      <c r="T2580" s="90"/>
      <c r="U2580" s="90"/>
      <c r="V2580" s="90"/>
      <c r="W2580" s="139"/>
      <c r="X2580" s="90"/>
      <c r="Y2580" s="90"/>
      <c r="Z2580" s="90"/>
      <c r="AA2580" s="90"/>
      <c r="AB2580" s="90"/>
    </row>
    <row r="2581" ht="12.75" customHeight="1">
      <c r="A2581" s="90"/>
      <c r="B2581" s="90"/>
      <c r="C2581" s="90"/>
      <c r="D2581" s="139"/>
      <c r="E2581" s="90"/>
      <c r="F2581" s="90"/>
      <c r="G2581" s="90"/>
      <c r="H2581" s="90"/>
      <c r="I2581" s="90"/>
      <c r="J2581" s="90"/>
      <c r="K2581" s="143"/>
      <c r="L2581" s="90"/>
      <c r="M2581" s="139"/>
      <c r="N2581" s="139"/>
      <c r="O2581" s="139"/>
      <c r="P2581" s="90"/>
      <c r="Q2581" s="90"/>
      <c r="R2581" s="139"/>
      <c r="S2581" s="139"/>
      <c r="T2581" s="90"/>
      <c r="U2581" s="90"/>
      <c r="V2581" s="90"/>
      <c r="W2581" s="139"/>
      <c r="X2581" s="90"/>
      <c r="Y2581" s="90"/>
      <c r="Z2581" s="90"/>
      <c r="AA2581" s="90"/>
      <c r="AB2581" s="90"/>
    </row>
    <row r="2582" ht="12.75" customHeight="1">
      <c r="A2582" s="90"/>
      <c r="B2582" s="90"/>
      <c r="C2582" s="90"/>
      <c r="D2582" s="139"/>
      <c r="E2582" s="90"/>
      <c r="F2582" s="90"/>
      <c r="G2582" s="90"/>
      <c r="H2582" s="90"/>
      <c r="I2582" s="90"/>
      <c r="J2582" s="90"/>
      <c r="K2582" s="143"/>
      <c r="L2582" s="90"/>
      <c r="M2582" s="139"/>
      <c r="N2582" s="139"/>
      <c r="O2582" s="139"/>
      <c r="P2582" s="90"/>
      <c r="Q2582" s="90"/>
      <c r="R2582" s="139"/>
      <c r="S2582" s="139"/>
      <c r="T2582" s="90"/>
      <c r="U2582" s="90"/>
      <c r="V2582" s="90"/>
      <c r="W2582" s="139"/>
      <c r="X2582" s="90"/>
      <c r="Y2582" s="90"/>
      <c r="Z2582" s="90"/>
      <c r="AA2582" s="90"/>
      <c r="AB2582" s="90"/>
    </row>
    <row r="2583" ht="12.75" customHeight="1">
      <c r="A2583" s="90"/>
      <c r="B2583" s="90"/>
      <c r="C2583" s="90"/>
      <c r="D2583" s="139"/>
      <c r="E2583" s="90"/>
      <c r="F2583" s="90"/>
      <c r="G2583" s="90"/>
      <c r="H2583" s="90"/>
      <c r="I2583" s="90"/>
      <c r="J2583" s="90"/>
      <c r="K2583" s="143"/>
      <c r="L2583" s="90"/>
      <c r="M2583" s="139"/>
      <c r="N2583" s="139"/>
      <c r="O2583" s="139"/>
      <c r="P2583" s="90"/>
      <c r="Q2583" s="90"/>
      <c r="R2583" s="139"/>
      <c r="S2583" s="139"/>
      <c r="T2583" s="90"/>
      <c r="U2583" s="90"/>
      <c r="V2583" s="90"/>
      <c r="W2583" s="139"/>
      <c r="X2583" s="90"/>
      <c r="Y2583" s="90"/>
      <c r="Z2583" s="90"/>
      <c r="AA2583" s="90"/>
      <c r="AB2583" s="90"/>
    </row>
    <row r="2584" ht="12.75" customHeight="1">
      <c r="A2584" s="90"/>
      <c r="B2584" s="90"/>
      <c r="C2584" s="90"/>
      <c r="D2584" s="139"/>
      <c r="E2584" s="90"/>
      <c r="F2584" s="90"/>
      <c r="G2584" s="90"/>
      <c r="H2584" s="90"/>
      <c r="I2584" s="90"/>
      <c r="J2584" s="90"/>
      <c r="K2584" s="143"/>
      <c r="L2584" s="90"/>
      <c r="M2584" s="139"/>
      <c r="N2584" s="139"/>
      <c r="O2584" s="139"/>
      <c r="P2584" s="90"/>
      <c r="Q2584" s="90"/>
      <c r="R2584" s="139"/>
      <c r="S2584" s="139"/>
      <c r="T2584" s="90"/>
      <c r="U2584" s="90"/>
      <c r="V2584" s="90"/>
      <c r="W2584" s="139"/>
      <c r="X2584" s="90"/>
      <c r="Y2584" s="90"/>
      <c r="Z2584" s="90"/>
      <c r="AA2584" s="90"/>
      <c r="AB2584" s="90"/>
    </row>
    <row r="2585" ht="12.75" customHeight="1">
      <c r="A2585" s="90"/>
      <c r="B2585" s="90"/>
      <c r="C2585" s="90"/>
      <c r="D2585" s="139"/>
      <c r="E2585" s="90"/>
      <c r="F2585" s="90"/>
      <c r="G2585" s="90"/>
      <c r="H2585" s="90"/>
      <c r="I2585" s="90"/>
      <c r="J2585" s="90"/>
      <c r="K2585" s="143"/>
      <c r="L2585" s="90"/>
      <c r="M2585" s="139"/>
      <c r="N2585" s="139"/>
      <c r="O2585" s="139"/>
      <c r="P2585" s="90"/>
      <c r="Q2585" s="90"/>
      <c r="R2585" s="139"/>
      <c r="S2585" s="139"/>
      <c r="T2585" s="90"/>
      <c r="U2585" s="90"/>
      <c r="V2585" s="90"/>
      <c r="W2585" s="139"/>
      <c r="X2585" s="90"/>
      <c r="Y2585" s="90"/>
      <c r="Z2585" s="90"/>
      <c r="AA2585" s="90"/>
      <c r="AB2585" s="90"/>
    </row>
    <row r="2586" ht="12.75" customHeight="1">
      <c r="A2586" s="90"/>
      <c r="B2586" s="90"/>
      <c r="C2586" s="90"/>
      <c r="D2586" s="139"/>
      <c r="E2586" s="90"/>
      <c r="F2586" s="90"/>
      <c r="G2586" s="90"/>
      <c r="H2586" s="90"/>
      <c r="I2586" s="90"/>
      <c r="J2586" s="90"/>
      <c r="K2586" s="143"/>
      <c r="L2586" s="90"/>
      <c r="M2586" s="139"/>
      <c r="N2586" s="139"/>
      <c r="O2586" s="139"/>
      <c r="P2586" s="90"/>
      <c r="Q2586" s="90"/>
      <c r="R2586" s="139"/>
      <c r="S2586" s="139"/>
      <c r="T2586" s="90"/>
      <c r="U2586" s="90"/>
      <c r="V2586" s="90"/>
      <c r="W2586" s="139"/>
      <c r="X2586" s="90"/>
      <c r="Y2586" s="90"/>
      <c r="Z2586" s="90"/>
      <c r="AA2586" s="90"/>
      <c r="AB2586" s="90"/>
    </row>
    <row r="2587" ht="12.75" customHeight="1">
      <c r="A2587" s="90"/>
      <c r="B2587" s="90"/>
      <c r="C2587" s="90"/>
      <c r="D2587" s="139"/>
      <c r="E2587" s="90"/>
      <c r="F2587" s="90"/>
      <c r="G2587" s="90"/>
      <c r="H2587" s="90"/>
      <c r="I2587" s="90"/>
      <c r="J2587" s="90"/>
      <c r="K2587" s="143"/>
      <c r="L2587" s="90"/>
      <c r="M2587" s="139"/>
      <c r="N2587" s="139"/>
      <c r="O2587" s="139"/>
      <c r="P2587" s="90"/>
      <c r="Q2587" s="90"/>
      <c r="R2587" s="139"/>
      <c r="S2587" s="139"/>
      <c r="T2587" s="90"/>
      <c r="U2587" s="90"/>
      <c r="V2587" s="90"/>
      <c r="W2587" s="139"/>
      <c r="X2587" s="90"/>
      <c r="Y2587" s="90"/>
      <c r="Z2587" s="90"/>
      <c r="AA2587" s="90"/>
      <c r="AB2587" s="90"/>
    </row>
    <row r="2588" ht="12.75" customHeight="1">
      <c r="A2588" s="90"/>
      <c r="B2588" s="90"/>
      <c r="C2588" s="90"/>
      <c r="D2588" s="139"/>
      <c r="E2588" s="90"/>
      <c r="F2588" s="90"/>
      <c r="G2588" s="90"/>
      <c r="H2588" s="90"/>
      <c r="I2588" s="90"/>
      <c r="J2588" s="90"/>
      <c r="K2588" s="143"/>
      <c r="L2588" s="90"/>
      <c r="M2588" s="139"/>
      <c r="N2588" s="139"/>
      <c r="O2588" s="139"/>
      <c r="P2588" s="90"/>
      <c r="Q2588" s="90"/>
      <c r="R2588" s="139"/>
      <c r="S2588" s="139"/>
      <c r="T2588" s="90"/>
      <c r="U2588" s="90"/>
      <c r="V2588" s="90"/>
      <c r="W2588" s="139"/>
      <c r="X2588" s="90"/>
      <c r="Y2588" s="90"/>
      <c r="Z2588" s="90"/>
      <c r="AA2588" s="90"/>
      <c r="AB2588" s="90"/>
    </row>
    <row r="2589" ht="12.75" customHeight="1">
      <c r="A2589" s="90"/>
      <c r="B2589" s="90"/>
      <c r="C2589" s="90"/>
      <c r="D2589" s="139"/>
      <c r="E2589" s="90"/>
      <c r="F2589" s="90"/>
      <c r="G2589" s="90"/>
      <c r="H2589" s="90"/>
      <c r="I2589" s="90"/>
      <c r="J2589" s="90"/>
      <c r="K2589" s="143"/>
      <c r="L2589" s="90"/>
      <c r="M2589" s="139"/>
      <c r="N2589" s="139"/>
      <c r="O2589" s="139"/>
      <c r="P2589" s="90"/>
      <c r="Q2589" s="90"/>
      <c r="R2589" s="139"/>
      <c r="S2589" s="139"/>
      <c r="T2589" s="90"/>
      <c r="U2589" s="90"/>
      <c r="V2589" s="90"/>
      <c r="W2589" s="139"/>
      <c r="X2589" s="90"/>
      <c r="Y2589" s="90"/>
      <c r="Z2589" s="90"/>
      <c r="AA2589" s="90"/>
      <c r="AB2589" s="90"/>
    </row>
    <row r="2590" ht="12.75" customHeight="1">
      <c r="A2590" s="90"/>
      <c r="B2590" s="90"/>
      <c r="C2590" s="90"/>
      <c r="D2590" s="139"/>
      <c r="E2590" s="90"/>
      <c r="F2590" s="90"/>
      <c r="G2590" s="90"/>
      <c r="H2590" s="90"/>
      <c r="I2590" s="90"/>
      <c r="J2590" s="90"/>
      <c r="K2590" s="143"/>
      <c r="L2590" s="90"/>
      <c r="M2590" s="139"/>
      <c r="N2590" s="139"/>
      <c r="O2590" s="139"/>
      <c r="P2590" s="90"/>
      <c r="Q2590" s="90"/>
      <c r="R2590" s="139"/>
      <c r="S2590" s="139"/>
      <c r="T2590" s="90"/>
      <c r="U2590" s="90"/>
      <c r="V2590" s="90"/>
      <c r="W2590" s="139"/>
      <c r="X2590" s="90"/>
      <c r="Y2590" s="90"/>
      <c r="Z2590" s="90"/>
      <c r="AA2590" s="90"/>
      <c r="AB2590" s="90"/>
    </row>
    <row r="2591" ht="12.75" customHeight="1">
      <c r="A2591" s="90"/>
      <c r="B2591" s="90"/>
      <c r="C2591" s="90"/>
      <c r="D2591" s="139"/>
      <c r="E2591" s="90"/>
      <c r="F2591" s="90"/>
      <c r="G2591" s="90"/>
      <c r="H2591" s="90"/>
      <c r="I2591" s="90"/>
      <c r="J2591" s="90"/>
      <c r="K2591" s="143"/>
      <c r="L2591" s="90"/>
      <c r="M2591" s="139"/>
      <c r="N2591" s="139"/>
      <c r="O2591" s="139"/>
      <c r="P2591" s="90"/>
      <c r="Q2591" s="90"/>
      <c r="R2591" s="139"/>
      <c r="S2591" s="139"/>
      <c r="T2591" s="90"/>
      <c r="U2591" s="90"/>
      <c r="V2591" s="90"/>
      <c r="W2591" s="139"/>
      <c r="X2591" s="90"/>
      <c r="Y2591" s="90"/>
      <c r="Z2591" s="90"/>
      <c r="AA2591" s="90"/>
      <c r="AB2591" s="90"/>
    </row>
    <row r="2592" ht="12.75" customHeight="1">
      <c r="A2592" s="90"/>
      <c r="B2592" s="90"/>
      <c r="C2592" s="90"/>
      <c r="D2592" s="139"/>
      <c r="E2592" s="90"/>
      <c r="F2592" s="90"/>
      <c r="G2592" s="90"/>
      <c r="H2592" s="90"/>
      <c r="I2592" s="90"/>
      <c r="J2592" s="90"/>
      <c r="K2592" s="143"/>
      <c r="L2592" s="90"/>
      <c r="M2592" s="139"/>
      <c r="N2592" s="139"/>
      <c r="O2592" s="139"/>
      <c r="P2592" s="90"/>
      <c r="Q2592" s="90"/>
      <c r="R2592" s="139"/>
      <c r="S2592" s="139"/>
      <c r="T2592" s="90"/>
      <c r="U2592" s="90"/>
      <c r="V2592" s="90"/>
      <c r="W2592" s="139"/>
      <c r="X2592" s="90"/>
      <c r="Y2592" s="90"/>
      <c r="Z2592" s="90"/>
      <c r="AA2592" s="90"/>
      <c r="AB2592" s="90"/>
    </row>
    <row r="2593" ht="12.75" customHeight="1">
      <c r="A2593" s="90"/>
      <c r="B2593" s="90"/>
      <c r="C2593" s="90"/>
      <c r="D2593" s="139"/>
      <c r="E2593" s="90"/>
      <c r="F2593" s="90"/>
      <c r="G2593" s="90"/>
      <c r="H2593" s="90"/>
      <c r="I2593" s="90"/>
      <c r="J2593" s="90"/>
      <c r="K2593" s="143"/>
      <c r="L2593" s="90"/>
      <c r="M2593" s="139"/>
      <c r="N2593" s="139"/>
      <c r="O2593" s="139"/>
      <c r="P2593" s="90"/>
      <c r="Q2593" s="90"/>
      <c r="R2593" s="139"/>
      <c r="S2593" s="139"/>
      <c r="T2593" s="90"/>
      <c r="U2593" s="90"/>
      <c r="V2593" s="90"/>
      <c r="W2593" s="139"/>
      <c r="X2593" s="90"/>
      <c r="Y2593" s="90"/>
      <c r="Z2593" s="90"/>
      <c r="AA2593" s="90"/>
      <c r="AB2593" s="90"/>
    </row>
    <row r="2594" ht="12.75" customHeight="1">
      <c r="A2594" s="90"/>
      <c r="B2594" s="90"/>
      <c r="C2594" s="90"/>
      <c r="D2594" s="139"/>
      <c r="E2594" s="90"/>
      <c r="F2594" s="90"/>
      <c r="G2594" s="90"/>
      <c r="H2594" s="90"/>
      <c r="I2594" s="90"/>
      <c r="J2594" s="90"/>
      <c r="K2594" s="143"/>
      <c r="L2594" s="90"/>
      <c r="M2594" s="139"/>
      <c r="N2594" s="139"/>
      <c r="O2594" s="139"/>
      <c r="P2594" s="90"/>
      <c r="Q2594" s="90"/>
      <c r="R2594" s="139"/>
      <c r="S2594" s="139"/>
      <c r="T2594" s="90"/>
      <c r="U2594" s="90"/>
      <c r="V2594" s="90"/>
      <c r="W2594" s="139"/>
      <c r="X2594" s="90"/>
      <c r="Y2594" s="90"/>
      <c r="Z2594" s="90"/>
      <c r="AA2594" s="90"/>
      <c r="AB2594" s="90"/>
    </row>
    <row r="2595" ht="12.75" customHeight="1">
      <c r="A2595" s="90"/>
      <c r="B2595" s="90"/>
      <c r="C2595" s="90"/>
      <c r="D2595" s="139"/>
      <c r="E2595" s="90"/>
      <c r="F2595" s="90"/>
      <c r="G2595" s="90"/>
      <c r="H2595" s="90"/>
      <c r="I2595" s="90"/>
      <c r="J2595" s="90"/>
      <c r="K2595" s="143"/>
      <c r="L2595" s="90"/>
      <c r="M2595" s="139"/>
      <c r="N2595" s="139"/>
      <c r="O2595" s="139"/>
      <c r="P2595" s="90"/>
      <c r="Q2595" s="90"/>
      <c r="R2595" s="139"/>
      <c r="S2595" s="139"/>
      <c r="T2595" s="90"/>
      <c r="U2595" s="90"/>
      <c r="V2595" s="90"/>
      <c r="W2595" s="139"/>
      <c r="X2595" s="90"/>
      <c r="Y2595" s="90"/>
      <c r="Z2595" s="90"/>
      <c r="AA2595" s="90"/>
      <c r="AB2595" s="90"/>
    </row>
    <row r="2596" ht="12.75" customHeight="1">
      <c r="A2596" s="90"/>
      <c r="B2596" s="90"/>
      <c r="C2596" s="90"/>
      <c r="D2596" s="139"/>
      <c r="E2596" s="90"/>
      <c r="F2596" s="90"/>
      <c r="G2596" s="90"/>
      <c r="H2596" s="90"/>
      <c r="I2596" s="90"/>
      <c r="J2596" s="90"/>
      <c r="K2596" s="143"/>
      <c r="L2596" s="90"/>
      <c r="M2596" s="139"/>
      <c r="N2596" s="139"/>
      <c r="O2596" s="139"/>
      <c r="P2596" s="90"/>
      <c r="Q2596" s="90"/>
      <c r="R2596" s="139"/>
      <c r="S2596" s="139"/>
      <c r="T2596" s="90"/>
      <c r="U2596" s="90"/>
      <c r="V2596" s="90"/>
      <c r="W2596" s="139"/>
      <c r="X2596" s="90"/>
      <c r="Y2596" s="90"/>
      <c r="Z2596" s="90"/>
      <c r="AA2596" s="90"/>
      <c r="AB2596" s="90"/>
    </row>
    <row r="2597" ht="12.75" customHeight="1">
      <c r="A2597" s="90"/>
      <c r="B2597" s="90"/>
      <c r="C2597" s="90"/>
      <c r="D2597" s="139"/>
      <c r="E2597" s="90"/>
      <c r="F2597" s="90"/>
      <c r="G2597" s="90"/>
      <c r="H2597" s="90"/>
      <c r="I2597" s="90"/>
      <c r="J2597" s="90"/>
      <c r="K2597" s="143"/>
      <c r="L2597" s="90"/>
      <c r="M2597" s="139"/>
      <c r="N2597" s="139"/>
      <c r="O2597" s="139"/>
      <c r="P2597" s="90"/>
      <c r="Q2597" s="90"/>
      <c r="R2597" s="139"/>
      <c r="S2597" s="139"/>
      <c r="T2597" s="90"/>
      <c r="U2597" s="90"/>
      <c r="V2597" s="90"/>
      <c r="W2597" s="139"/>
      <c r="X2597" s="90"/>
      <c r="Y2597" s="90"/>
      <c r="Z2597" s="90"/>
      <c r="AA2597" s="90"/>
      <c r="AB2597" s="90"/>
    </row>
    <row r="2598" ht="12.75" customHeight="1">
      <c r="A2598" s="90"/>
      <c r="B2598" s="90"/>
      <c r="C2598" s="90"/>
      <c r="D2598" s="139"/>
      <c r="E2598" s="90"/>
      <c r="F2598" s="90"/>
      <c r="G2598" s="90"/>
      <c r="H2598" s="90"/>
      <c r="I2598" s="90"/>
      <c r="J2598" s="90"/>
      <c r="K2598" s="143"/>
      <c r="L2598" s="90"/>
      <c r="M2598" s="139"/>
      <c r="N2598" s="139"/>
      <c r="O2598" s="139"/>
      <c r="P2598" s="90"/>
      <c r="Q2598" s="90"/>
      <c r="R2598" s="139"/>
      <c r="S2598" s="139"/>
      <c r="T2598" s="90"/>
      <c r="U2598" s="90"/>
      <c r="V2598" s="90"/>
      <c r="W2598" s="139"/>
      <c r="X2598" s="90"/>
      <c r="Y2598" s="90"/>
      <c r="Z2598" s="90"/>
      <c r="AA2598" s="90"/>
      <c r="AB2598" s="90"/>
    </row>
    <row r="2599" ht="12.75" customHeight="1">
      <c r="A2599" s="90"/>
      <c r="B2599" s="90"/>
      <c r="C2599" s="90"/>
      <c r="D2599" s="139"/>
      <c r="E2599" s="90"/>
      <c r="F2599" s="90"/>
      <c r="G2599" s="90"/>
      <c r="H2599" s="90"/>
      <c r="I2599" s="90"/>
      <c r="J2599" s="90"/>
      <c r="K2599" s="143"/>
      <c r="L2599" s="90"/>
      <c r="M2599" s="139"/>
      <c r="N2599" s="139"/>
      <c r="O2599" s="139"/>
      <c r="P2599" s="90"/>
      <c r="Q2599" s="90"/>
      <c r="R2599" s="139"/>
      <c r="S2599" s="139"/>
      <c r="T2599" s="90"/>
      <c r="U2599" s="90"/>
      <c r="V2599" s="90"/>
      <c r="W2599" s="139"/>
      <c r="X2599" s="90"/>
      <c r="Y2599" s="90"/>
      <c r="Z2599" s="90"/>
      <c r="AA2599" s="90"/>
      <c r="AB2599" s="90"/>
    </row>
    <row r="2600" ht="12.75" customHeight="1">
      <c r="A2600" s="90"/>
      <c r="B2600" s="90"/>
      <c r="C2600" s="90"/>
      <c r="D2600" s="139"/>
      <c r="E2600" s="90"/>
      <c r="F2600" s="90"/>
      <c r="G2600" s="90"/>
      <c r="H2600" s="90"/>
      <c r="I2600" s="90"/>
      <c r="J2600" s="90"/>
      <c r="K2600" s="143"/>
      <c r="L2600" s="90"/>
      <c r="M2600" s="139"/>
      <c r="N2600" s="139"/>
      <c r="O2600" s="139"/>
      <c r="P2600" s="90"/>
      <c r="Q2600" s="90"/>
      <c r="R2600" s="139"/>
      <c r="S2600" s="139"/>
      <c r="T2600" s="90"/>
      <c r="U2600" s="90"/>
      <c r="V2600" s="90"/>
      <c r="W2600" s="139"/>
      <c r="X2600" s="90"/>
      <c r="Y2600" s="90"/>
      <c r="Z2600" s="90"/>
      <c r="AA2600" s="90"/>
      <c r="AB2600" s="90"/>
    </row>
    <row r="2601" ht="12.75" customHeight="1">
      <c r="A2601" s="90"/>
      <c r="B2601" s="90"/>
      <c r="C2601" s="90"/>
      <c r="D2601" s="139"/>
      <c r="E2601" s="90"/>
      <c r="F2601" s="90"/>
      <c r="G2601" s="90"/>
      <c r="H2601" s="90"/>
      <c r="I2601" s="90"/>
      <c r="J2601" s="90"/>
      <c r="K2601" s="143"/>
      <c r="L2601" s="90"/>
      <c r="M2601" s="139"/>
      <c r="N2601" s="139"/>
      <c r="O2601" s="139"/>
      <c r="P2601" s="90"/>
      <c r="Q2601" s="90"/>
      <c r="R2601" s="139"/>
      <c r="S2601" s="139"/>
      <c r="T2601" s="90"/>
      <c r="U2601" s="90"/>
      <c r="V2601" s="90"/>
      <c r="W2601" s="139"/>
      <c r="X2601" s="90"/>
      <c r="Y2601" s="90"/>
      <c r="Z2601" s="90"/>
      <c r="AA2601" s="90"/>
      <c r="AB2601" s="90"/>
    </row>
    <row r="2602" ht="12.75" customHeight="1">
      <c r="A2602" s="90"/>
      <c r="B2602" s="90"/>
      <c r="C2602" s="90"/>
      <c r="D2602" s="139"/>
      <c r="E2602" s="90"/>
      <c r="F2602" s="90"/>
      <c r="G2602" s="90"/>
      <c r="H2602" s="90"/>
      <c r="I2602" s="90"/>
      <c r="J2602" s="90"/>
      <c r="K2602" s="143"/>
      <c r="L2602" s="90"/>
      <c r="M2602" s="139"/>
      <c r="N2602" s="139"/>
      <c r="O2602" s="139"/>
      <c r="P2602" s="90"/>
      <c r="Q2602" s="90"/>
      <c r="R2602" s="139"/>
      <c r="S2602" s="139"/>
      <c r="T2602" s="90"/>
      <c r="U2602" s="90"/>
      <c r="V2602" s="90"/>
      <c r="W2602" s="139"/>
      <c r="X2602" s="90"/>
      <c r="Y2602" s="90"/>
      <c r="Z2602" s="90"/>
      <c r="AA2602" s="90"/>
      <c r="AB2602" s="90"/>
    </row>
    <row r="2603" ht="12.75" customHeight="1">
      <c r="A2603" s="90"/>
      <c r="B2603" s="90"/>
      <c r="C2603" s="90"/>
      <c r="D2603" s="139"/>
      <c r="E2603" s="90"/>
      <c r="F2603" s="90"/>
      <c r="G2603" s="90"/>
      <c r="H2603" s="90"/>
      <c r="I2603" s="90"/>
      <c r="J2603" s="90"/>
      <c r="K2603" s="143"/>
      <c r="L2603" s="90"/>
      <c r="M2603" s="139"/>
      <c r="N2603" s="139"/>
      <c r="O2603" s="139"/>
      <c r="P2603" s="90"/>
      <c r="Q2603" s="90"/>
      <c r="R2603" s="139"/>
      <c r="S2603" s="139"/>
      <c r="T2603" s="90"/>
      <c r="U2603" s="90"/>
      <c r="V2603" s="90"/>
      <c r="W2603" s="139"/>
      <c r="X2603" s="90"/>
      <c r="Y2603" s="90"/>
      <c r="Z2603" s="90"/>
      <c r="AA2603" s="90"/>
      <c r="AB2603" s="90"/>
    </row>
    <row r="2604" ht="12.75" customHeight="1">
      <c r="A2604" s="90"/>
      <c r="B2604" s="90"/>
      <c r="C2604" s="90"/>
      <c r="D2604" s="139"/>
      <c r="E2604" s="90"/>
      <c r="F2604" s="90"/>
      <c r="G2604" s="90"/>
      <c r="H2604" s="90"/>
      <c r="I2604" s="90"/>
      <c r="J2604" s="90"/>
      <c r="K2604" s="143"/>
      <c r="L2604" s="90"/>
      <c r="M2604" s="139"/>
      <c r="N2604" s="139"/>
      <c r="O2604" s="139"/>
      <c r="P2604" s="90"/>
      <c r="Q2604" s="90"/>
      <c r="R2604" s="139"/>
      <c r="S2604" s="139"/>
      <c r="T2604" s="90"/>
      <c r="U2604" s="90"/>
      <c r="V2604" s="90"/>
      <c r="W2604" s="139"/>
      <c r="X2604" s="90"/>
      <c r="Y2604" s="90"/>
      <c r="Z2604" s="90"/>
      <c r="AA2604" s="90"/>
      <c r="AB2604" s="90"/>
    </row>
  </sheetData>
  <mergeCells count="2">
    <mergeCell ref="W2:W4"/>
    <mergeCell ref="R3:V3"/>
  </mergeCells>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3.0" topLeftCell="A14" activePane="bottomLeft" state="frozen"/>
      <selection activeCell="B15" sqref="B15" pane="bottomLeft"/>
    </sheetView>
  </sheetViews>
  <sheetFormatPr customHeight="1" defaultColWidth="12.63" defaultRowHeight="15.0"/>
  <cols>
    <col customWidth="1" min="1" max="1" width="3.25"/>
    <col customWidth="1" min="2" max="2" width="27.75"/>
    <col customWidth="1" min="3" max="3" width="12.88"/>
    <col customWidth="1" min="4" max="4" width="13.13"/>
    <col customWidth="1" min="5" max="5" width="17.5"/>
    <col customWidth="1" min="6" max="6" width="16.0"/>
    <col customWidth="1" min="7" max="7" width="17.25"/>
    <col customWidth="1" min="8" max="8" width="17.88"/>
    <col customWidth="1" min="9" max="9" width="13.25"/>
    <col customWidth="1" min="10" max="10" width="13.75"/>
    <col customWidth="1" min="11" max="11" width="15.63"/>
    <col customWidth="1" min="12" max="12" width="15.5"/>
    <col customWidth="1" min="13" max="13" width="14.5"/>
    <col customWidth="1" min="14" max="14" width="1.5"/>
    <col customWidth="1" min="15" max="15" width="14.38"/>
    <col customWidth="1" min="16" max="16" width="16.5"/>
    <col customWidth="1" min="17" max="17" width="14.5"/>
    <col customWidth="1" min="18" max="19" width="16.0"/>
    <col customWidth="1" min="20" max="20" width="17.25"/>
    <col customWidth="1" min="21" max="21" width="13.38"/>
    <col customWidth="1" min="22" max="22" width="14.13"/>
    <col customWidth="1" min="23" max="23" width="11.63"/>
    <col customWidth="1" min="24" max="25" width="8.0"/>
  </cols>
  <sheetData>
    <row r="1" ht="12.75" customHeight="1">
      <c r="A1" s="144"/>
      <c r="B1" s="144"/>
      <c r="C1" s="144"/>
      <c r="D1" s="144"/>
      <c r="E1" s="144"/>
      <c r="F1" s="144"/>
      <c r="G1" s="144"/>
      <c r="H1" s="145"/>
      <c r="I1" s="144"/>
      <c r="J1" s="88"/>
      <c r="K1" s="88"/>
      <c r="L1" s="88"/>
      <c r="M1" s="144"/>
      <c r="N1" s="144"/>
      <c r="O1" s="88"/>
      <c r="P1" s="88"/>
      <c r="Q1" s="144"/>
      <c r="R1" s="144"/>
      <c r="S1" s="144"/>
      <c r="T1" s="88"/>
      <c r="U1" s="144"/>
      <c r="V1" s="144"/>
      <c r="W1" s="144"/>
      <c r="X1" s="144"/>
      <c r="Y1" s="146"/>
    </row>
    <row r="2" ht="35.25" customHeight="1">
      <c r="A2" s="144"/>
      <c r="B2" s="147" t="str">
        <f>'Product Categories'!B2</f>
        <v>Margin Achieved</v>
      </c>
      <c r="C2" s="148"/>
      <c r="D2" s="148"/>
      <c r="E2" s="149" t="str">
        <f>'Product Categories'!G2</f>
        <v>(Gross Sales Profit)</v>
      </c>
      <c r="F2" s="150" t="str">
        <f>'Product Categories'!B11</f>
        <v>Sales by Volume (per days)</v>
      </c>
      <c r="G2" s="151"/>
      <c r="H2" s="151"/>
      <c r="I2" s="152" t="str">
        <f>'Product Categories'!G11</f>
        <v>(Popularity of Product)</v>
      </c>
      <c r="J2" s="153" t="str">
        <f>'Product Categories'!B29</f>
        <v>Unit Cost Risk</v>
      </c>
      <c r="K2" s="154"/>
      <c r="L2" s="154"/>
      <c r="M2" s="155" t="str">
        <f>'Product Categories'!G29</f>
        <v>(Unit Cost Exposure)</v>
      </c>
      <c r="N2" s="156"/>
      <c r="O2" s="157" t="str">
        <f>'Product Categories'!B20</f>
        <v>Days on Hand</v>
      </c>
      <c r="P2" s="158"/>
      <c r="Q2" s="158"/>
      <c r="R2" s="159" t="str">
        <f>'Product Categories'!G20</f>
        <v>(Time Taken)</v>
      </c>
      <c r="S2" s="160" t="s">
        <v>22</v>
      </c>
      <c r="T2" s="161"/>
      <c r="U2" s="162"/>
      <c r="V2" s="163" t="s">
        <v>1036</v>
      </c>
      <c r="W2" s="144"/>
      <c r="X2" s="144"/>
      <c r="Y2" s="146"/>
    </row>
    <row r="3" ht="10.5" customHeight="1">
      <c r="A3" s="144"/>
      <c r="B3" s="164"/>
      <c r="C3" s="95"/>
      <c r="D3" s="95"/>
      <c r="E3" s="165"/>
      <c r="F3" s="166"/>
      <c r="G3" s="167"/>
      <c r="H3" s="167"/>
      <c r="I3" s="168"/>
      <c r="J3" s="169"/>
      <c r="K3" s="170"/>
      <c r="L3" s="170"/>
      <c r="M3" s="171"/>
      <c r="N3" s="172"/>
      <c r="O3" s="173"/>
      <c r="P3" s="174"/>
      <c r="Q3" s="174"/>
      <c r="R3" s="175"/>
      <c r="S3" s="176"/>
      <c r="T3" s="177"/>
      <c r="U3" s="177"/>
      <c r="V3" s="178"/>
      <c r="W3" s="144"/>
      <c r="X3" s="144"/>
      <c r="Y3" s="146"/>
    </row>
    <row r="4" ht="27.0" customHeight="1">
      <c r="A4" s="144"/>
      <c r="B4" s="164" t="str">
        <f>'Product Categories'!D4</f>
        <v>Rating</v>
      </c>
      <c r="C4" s="95" t="str">
        <f>'Product Categories'!B4</f>
        <v>Points</v>
      </c>
      <c r="D4" s="95" t="str">
        <f>'Product Categories'!F4</f>
        <v>Range Min &amp; Max %</v>
      </c>
      <c r="E4" s="179"/>
      <c r="F4" s="166" t="str">
        <f>'Product Categories'!B13</f>
        <v>Points</v>
      </c>
      <c r="G4" s="167" t="str">
        <f>'Product Categories'!D13</f>
        <v>Rating</v>
      </c>
      <c r="H4" s="167" t="str">
        <f>'Product Categories'!F13</f>
        <v>Range Min &amp; Max Units</v>
      </c>
      <c r="I4" s="179"/>
      <c r="J4" s="169" t="str">
        <f>'Product Categories'!B31</f>
        <v>Points</v>
      </c>
      <c r="K4" s="170" t="str">
        <f>'Product Categories'!D31</f>
        <v>Rating</v>
      </c>
      <c r="L4" s="170" t="str">
        <f>'Product Categories'!F31</f>
        <v>Range Min &amp; Max $ Risk</v>
      </c>
      <c r="M4" s="179"/>
      <c r="N4" s="172"/>
      <c r="O4" s="173" t="str">
        <f>'Product Categories'!B22</f>
        <v>Points</v>
      </c>
      <c r="P4" s="174" t="str">
        <f>'Product Categories'!D22</f>
        <v>Rating</v>
      </c>
      <c r="Q4" s="174" t="str">
        <f>'Product Categories'!F22</f>
        <v>Range Min &amp; Max Days</v>
      </c>
      <c r="R4" s="179"/>
      <c r="S4" s="180" t="str">
        <f>'Product Categories'!K13</f>
        <v>Points</v>
      </c>
      <c r="T4" s="181" t="str">
        <f>'Product Categories'!L13</f>
        <v>Rating</v>
      </c>
      <c r="U4" s="181" t="str">
        <f>'Product Categories'!N13</f>
        <v>Range Min &amp; Max Units</v>
      </c>
      <c r="V4" s="179"/>
      <c r="W4" s="144"/>
      <c r="X4" s="144"/>
      <c r="Y4" s="146"/>
    </row>
    <row r="5" ht="19.5" customHeight="1">
      <c r="A5" s="144"/>
      <c r="B5" s="164" t="str">
        <f>'Product Categories'!D5</f>
        <v>Minor</v>
      </c>
      <c r="C5" s="95">
        <f>'Product Categories'!B5</f>
        <v>1</v>
      </c>
      <c r="D5" s="182">
        <f>'Product Categories'!F5</f>
        <v>0</v>
      </c>
      <c r="E5" s="183">
        <f>'Product Categories'!G5</f>
        <v>0.25</v>
      </c>
      <c r="F5" s="166">
        <f>'Product Categories'!B14</f>
        <v>1</v>
      </c>
      <c r="G5" s="167" t="str">
        <f>'Product Categories'!D14</f>
        <v>Rare</v>
      </c>
      <c r="H5" s="167">
        <f>'Product Categories'!F14</f>
        <v>1</v>
      </c>
      <c r="I5" s="168">
        <f>'Product Categories'!G14</f>
        <v>5</v>
      </c>
      <c r="J5" s="169">
        <f>'Product Categories'!B32</f>
        <v>5</v>
      </c>
      <c r="K5" s="170" t="str">
        <f>'Product Categories'!D32</f>
        <v>Minor</v>
      </c>
      <c r="L5" s="184">
        <f>'Product Categories'!F32</f>
        <v>1</v>
      </c>
      <c r="M5" s="185">
        <f>'Product Categories'!G32</f>
        <v>25</v>
      </c>
      <c r="N5" s="186"/>
      <c r="O5" s="173">
        <f>'Product Categories'!B23</f>
        <v>1</v>
      </c>
      <c r="P5" s="174" t="str">
        <f>'Product Categories'!D23</f>
        <v>Dead Wood</v>
      </c>
      <c r="Q5" s="174">
        <f>'Product Categories'!F23</f>
        <v>75</v>
      </c>
      <c r="R5" s="175"/>
      <c r="S5" s="180">
        <f>'Product Categories'!K14</f>
        <v>1</v>
      </c>
      <c r="T5" s="181" t="str">
        <f>'Product Categories'!L14</f>
        <v>Drip</v>
      </c>
      <c r="U5" s="187">
        <f>'Product Categories'!N14</f>
        <v>0.01</v>
      </c>
      <c r="V5" s="188">
        <f>'Product Categories'!O14</f>
        <v>0.05</v>
      </c>
      <c r="W5" s="144"/>
      <c r="X5" s="144"/>
      <c r="Y5" s="146"/>
    </row>
    <row r="6" ht="18.0" customHeight="1">
      <c r="A6" s="144"/>
      <c r="B6" s="164" t="str">
        <f>'Product Categories'!D6</f>
        <v>Moderate</v>
      </c>
      <c r="C6" s="95">
        <f>'Product Categories'!B6</f>
        <v>2</v>
      </c>
      <c r="D6" s="182">
        <f>'Product Categories'!F6</f>
        <v>0.26</v>
      </c>
      <c r="E6" s="183">
        <f>'Product Categories'!G6</f>
        <v>0.4</v>
      </c>
      <c r="F6" s="166">
        <f>'Product Categories'!B15</f>
        <v>2</v>
      </c>
      <c r="G6" s="167" t="str">
        <f>'Product Categories'!D15</f>
        <v>Occassional</v>
      </c>
      <c r="H6" s="167">
        <f>'Product Categories'!F15</f>
        <v>6</v>
      </c>
      <c r="I6" s="168">
        <f>'Product Categories'!G15</f>
        <v>10</v>
      </c>
      <c r="J6" s="169">
        <f>'Product Categories'!B33</f>
        <v>4</v>
      </c>
      <c r="K6" s="170" t="str">
        <f>'Product Categories'!D33</f>
        <v>Low</v>
      </c>
      <c r="L6" s="184">
        <f>'Product Categories'!F33</f>
        <v>26</v>
      </c>
      <c r="M6" s="185">
        <f>'Product Categories'!G33</f>
        <v>40</v>
      </c>
      <c r="N6" s="186"/>
      <c r="O6" s="173">
        <f>'Product Categories'!B24</f>
        <v>2</v>
      </c>
      <c r="P6" s="174" t="str">
        <f>'Product Categories'!D24</f>
        <v>Sleepy</v>
      </c>
      <c r="Q6" s="174">
        <f>'Product Categories'!F24</f>
        <v>45</v>
      </c>
      <c r="R6" s="175">
        <f>'Product Categories'!G24</f>
        <v>74</v>
      </c>
      <c r="S6" s="180">
        <f>'Product Categories'!K15</f>
        <v>2</v>
      </c>
      <c r="T6" s="181" t="str">
        <f>'Product Categories'!L15</f>
        <v>Trickle</v>
      </c>
      <c r="U6" s="187">
        <f>'Product Categories'!N15</f>
        <v>0.06</v>
      </c>
      <c r="V6" s="188">
        <f>'Product Categories'!O15</f>
        <v>0.125</v>
      </c>
      <c r="W6" s="144"/>
      <c r="X6" s="144"/>
      <c r="Y6" s="146"/>
    </row>
    <row r="7" ht="18.0" customHeight="1">
      <c r="A7" s="144"/>
      <c r="B7" s="164" t="str">
        <f>'Product Categories'!D7</f>
        <v>Major</v>
      </c>
      <c r="C7" s="95">
        <f>'Product Categories'!B7</f>
        <v>3</v>
      </c>
      <c r="D7" s="182">
        <f>'Product Categories'!F7</f>
        <v>0.41</v>
      </c>
      <c r="E7" s="183">
        <f>'Product Categories'!G7</f>
        <v>0.8</v>
      </c>
      <c r="F7" s="166">
        <f>'Product Categories'!B16</f>
        <v>3</v>
      </c>
      <c r="G7" s="167" t="str">
        <f>'Product Categories'!D16</f>
        <v>Regular</v>
      </c>
      <c r="H7" s="167">
        <f>'Product Categories'!F16</f>
        <v>11</v>
      </c>
      <c r="I7" s="168">
        <f>'Product Categories'!G16</f>
        <v>15</v>
      </c>
      <c r="J7" s="169">
        <f>'Product Categories'!B34</f>
        <v>3</v>
      </c>
      <c r="K7" s="170" t="str">
        <f>'Product Categories'!D34</f>
        <v>Acceptable</v>
      </c>
      <c r="L7" s="184">
        <f>'Product Categories'!F34</f>
        <v>41</v>
      </c>
      <c r="M7" s="185">
        <f>'Product Categories'!G34</f>
        <v>75</v>
      </c>
      <c r="N7" s="186"/>
      <c r="O7" s="173">
        <f>'Product Categories'!B25</f>
        <v>3</v>
      </c>
      <c r="P7" s="174" t="str">
        <f>'Product Categories'!D25</f>
        <v>Come n Go</v>
      </c>
      <c r="Q7" s="174">
        <f>'Product Categories'!F25</f>
        <v>28</v>
      </c>
      <c r="R7" s="175">
        <f>'Product Categories'!G25</f>
        <v>44</v>
      </c>
      <c r="S7" s="180">
        <f>'Product Categories'!K16</f>
        <v>3</v>
      </c>
      <c r="T7" s="181" t="str">
        <f>'Product Categories'!L16</f>
        <v>Flowing</v>
      </c>
      <c r="U7" s="187">
        <f>'Product Categories'!N16</f>
        <v>0.135</v>
      </c>
      <c r="V7" s="188">
        <f>'Product Categories'!O16</f>
        <v>0.33</v>
      </c>
      <c r="W7" s="144"/>
      <c r="X7" s="144"/>
      <c r="Y7" s="146"/>
    </row>
    <row r="8" ht="18.0" customHeight="1">
      <c r="A8" s="144"/>
      <c r="B8" s="164" t="str">
        <f>'Product Categories'!D8</f>
        <v>Fruitful</v>
      </c>
      <c r="C8" s="95">
        <f>'Product Categories'!B8</f>
        <v>4</v>
      </c>
      <c r="D8" s="182">
        <f>'Product Categories'!F8</f>
        <v>0.81</v>
      </c>
      <c r="E8" s="183">
        <f>'Product Categories'!G8</f>
        <v>1</v>
      </c>
      <c r="F8" s="166">
        <f>'Product Categories'!B17</f>
        <v>4</v>
      </c>
      <c r="G8" s="167" t="str">
        <f>'Product Categories'!D17</f>
        <v>Frequent</v>
      </c>
      <c r="H8" s="167">
        <f>'Product Categories'!F17</f>
        <v>16</v>
      </c>
      <c r="I8" s="168">
        <f>'Product Categories'!G17</f>
        <v>25</v>
      </c>
      <c r="J8" s="169">
        <f>'Product Categories'!B35</f>
        <v>2</v>
      </c>
      <c r="K8" s="170" t="str">
        <f>'Product Categories'!D35</f>
        <v>Stressful</v>
      </c>
      <c r="L8" s="184">
        <f>'Product Categories'!F35</f>
        <v>76</v>
      </c>
      <c r="M8" s="185">
        <f>'Product Categories'!G35</f>
        <v>175</v>
      </c>
      <c r="N8" s="186"/>
      <c r="O8" s="173">
        <f>'Product Categories'!B26</f>
        <v>4</v>
      </c>
      <c r="P8" s="174" t="str">
        <f>'Product Categories'!D26</f>
        <v>Quick Shifter</v>
      </c>
      <c r="Q8" s="174">
        <f>'Product Categories'!F26</f>
        <v>14</v>
      </c>
      <c r="R8" s="175">
        <f>'Product Categories'!G26</f>
        <v>27</v>
      </c>
      <c r="S8" s="180">
        <f>'Product Categories'!K17</f>
        <v>4</v>
      </c>
      <c r="T8" s="181" t="str">
        <f>'Product Categories'!L17</f>
        <v>Flood</v>
      </c>
      <c r="U8" s="187">
        <f>'Product Categories'!N17</f>
        <v>0.34</v>
      </c>
      <c r="V8" s="188">
        <f>'Product Categories'!O17</f>
        <v>0.58</v>
      </c>
      <c r="W8" s="144"/>
      <c r="X8" s="144"/>
      <c r="Y8" s="146"/>
    </row>
    <row r="9" ht="19.5" customHeight="1">
      <c r="A9" s="144"/>
      <c r="B9" s="189" t="str">
        <f>'Product Categories'!D9</f>
        <v>Awesome!</v>
      </c>
      <c r="C9" s="190">
        <f>'Product Categories'!B9</f>
        <v>5</v>
      </c>
      <c r="D9" s="191">
        <f>'Product Categories'!F9</f>
        <v>1.01</v>
      </c>
      <c r="E9" s="192"/>
      <c r="F9" s="193">
        <f>'Product Categories'!B18</f>
        <v>5</v>
      </c>
      <c r="G9" s="194" t="str">
        <f>'Product Categories'!D18</f>
        <v>Often</v>
      </c>
      <c r="H9" s="194">
        <f>'Product Categories'!F18</f>
        <v>26</v>
      </c>
      <c r="I9" s="195"/>
      <c r="J9" s="196">
        <f>'Product Categories'!B36</f>
        <v>1</v>
      </c>
      <c r="K9" s="197" t="str">
        <f>'Product Categories'!D36</f>
        <v>Waking Nites</v>
      </c>
      <c r="L9" s="198">
        <f>'Product Categories'!F36</f>
        <v>176</v>
      </c>
      <c r="M9" s="199"/>
      <c r="N9" s="200"/>
      <c r="O9" s="201">
        <f>'Product Categories'!B27</f>
        <v>5</v>
      </c>
      <c r="P9" s="202" t="str">
        <f>'Product Categories'!D27</f>
        <v>Hot Cakes!</v>
      </c>
      <c r="Q9" s="202">
        <f>'Product Categories'!F27</f>
        <v>1</v>
      </c>
      <c r="R9" s="203">
        <f>'Product Categories'!G27</f>
        <v>13</v>
      </c>
      <c r="S9" s="204">
        <f>'Product Categories'!K18</f>
        <v>5</v>
      </c>
      <c r="T9" s="205" t="str">
        <f>'Product Categories'!L18</f>
        <v>Torrent</v>
      </c>
      <c r="U9" s="206">
        <f>'Product Categories'!N18</f>
        <v>0.59</v>
      </c>
      <c r="V9" s="207">
        <f>'Product Categories'!O18</f>
        <v>1</v>
      </c>
      <c r="W9" s="144"/>
      <c r="X9" s="144"/>
      <c r="Y9" s="146"/>
    </row>
    <row r="10" ht="12.75" customHeight="1">
      <c r="A10" s="144"/>
      <c r="B10" s="91"/>
      <c r="C10" s="87"/>
      <c r="D10" s="144"/>
      <c r="E10" s="208"/>
      <c r="F10" s="208"/>
      <c r="G10" s="208"/>
      <c r="H10" s="145"/>
      <c r="I10" s="144"/>
      <c r="J10" s="88"/>
      <c r="K10" s="88"/>
      <c r="L10" s="88"/>
      <c r="M10" s="144"/>
      <c r="N10" s="144"/>
      <c r="O10" s="88"/>
      <c r="P10" s="88"/>
      <c r="Q10" s="144"/>
      <c r="R10" s="144"/>
      <c r="S10" s="144"/>
      <c r="T10" s="209" t="s">
        <v>50</v>
      </c>
      <c r="U10" s="144"/>
      <c r="V10" s="144"/>
      <c r="W10" s="144"/>
      <c r="X10" s="144"/>
      <c r="Y10" s="146"/>
    </row>
    <row r="11" ht="15.75" customHeight="1">
      <c r="A11" s="94"/>
      <c r="B11" s="95"/>
      <c r="C11" s="210">
        <f t="shared" ref="C11:E11" si="1">SUM(C15:C2410)</f>
        <v>18977</v>
      </c>
      <c r="D11" s="211">
        <f t="shared" si="1"/>
        <v>789124.35</v>
      </c>
      <c r="E11" s="211">
        <f t="shared" si="1"/>
        <v>406400.86</v>
      </c>
      <c r="F11" s="98"/>
      <c r="G11" s="94"/>
      <c r="H11" s="94"/>
      <c r="I11" s="94"/>
      <c r="J11" s="99"/>
      <c r="K11" s="99"/>
      <c r="L11" s="99"/>
      <c r="M11" s="94"/>
      <c r="N11" s="94"/>
      <c r="O11" s="212" t="s">
        <v>51</v>
      </c>
      <c r="P11" s="213"/>
      <c r="Q11" s="213"/>
      <c r="R11" s="213"/>
      <c r="S11" s="58"/>
      <c r="T11" s="214"/>
      <c r="U11" s="103"/>
      <c r="V11" s="94"/>
      <c r="W11" s="94"/>
      <c r="X11" s="94"/>
      <c r="Y11" s="104"/>
    </row>
    <row r="12" ht="19.5" customHeight="1">
      <c r="A12" s="94"/>
      <c r="B12" s="105"/>
      <c r="C12" s="106" t="s">
        <v>52</v>
      </c>
      <c r="D12" s="215" t="s">
        <v>52</v>
      </c>
      <c r="E12" s="215" t="s">
        <v>52</v>
      </c>
      <c r="F12" s="98"/>
      <c r="G12" s="216"/>
      <c r="H12" s="216"/>
      <c r="I12" s="105"/>
      <c r="J12" s="106" t="s">
        <v>54</v>
      </c>
      <c r="K12" s="106" t="s">
        <v>35</v>
      </c>
      <c r="L12" s="105" t="s">
        <v>55</v>
      </c>
      <c r="M12" s="105" t="s">
        <v>22</v>
      </c>
      <c r="N12" s="105"/>
      <c r="O12" s="217" t="s">
        <v>56</v>
      </c>
      <c r="P12" s="218" t="s">
        <v>57</v>
      </c>
      <c r="Q12" s="218" t="s">
        <v>43</v>
      </c>
      <c r="R12" s="218" t="s">
        <v>35</v>
      </c>
      <c r="S12" s="219" t="s">
        <v>22</v>
      </c>
      <c r="T12" s="220"/>
      <c r="U12" s="103"/>
      <c r="V12" s="94"/>
      <c r="W12" s="94"/>
      <c r="X12" s="94"/>
      <c r="Y12" s="104"/>
    </row>
    <row r="13" ht="24.75" customHeight="1">
      <c r="A13" s="94"/>
      <c r="B13" s="105" t="s">
        <v>1037</v>
      </c>
      <c r="C13" s="106" t="s">
        <v>1038</v>
      </c>
      <c r="D13" s="215" t="s">
        <v>61</v>
      </c>
      <c r="E13" s="215" t="s">
        <v>63</v>
      </c>
      <c r="F13" s="98"/>
      <c r="G13" s="216"/>
      <c r="H13" s="216"/>
      <c r="I13" s="105"/>
      <c r="J13" s="105"/>
      <c r="K13" s="106"/>
      <c r="L13" s="105"/>
      <c r="M13" s="94"/>
      <c r="N13" s="94"/>
      <c r="O13" s="99"/>
      <c r="P13" s="99"/>
      <c r="Q13" s="94"/>
      <c r="R13" s="94"/>
      <c r="S13" s="94"/>
      <c r="T13" s="99"/>
      <c r="U13" s="94"/>
      <c r="V13" s="94"/>
      <c r="W13" s="94"/>
      <c r="X13" s="94"/>
      <c r="Y13" s="104"/>
    </row>
    <row r="14" ht="8.25" customHeight="1">
      <c r="A14" s="146"/>
      <c r="B14" s="221"/>
      <c r="C14" s="222"/>
      <c r="D14" s="223"/>
      <c r="E14" s="223"/>
      <c r="F14" s="224"/>
      <c r="I14" s="221"/>
      <c r="J14" s="225"/>
      <c r="K14" s="222"/>
      <c r="L14" s="225"/>
      <c r="M14" s="146"/>
      <c r="N14" s="146"/>
      <c r="O14" s="99"/>
      <c r="P14" s="99"/>
      <c r="Q14" s="226"/>
      <c r="R14" s="226"/>
      <c r="S14" s="226"/>
      <c r="T14" s="125"/>
      <c r="U14" s="146"/>
      <c r="V14" s="146"/>
      <c r="W14" s="146"/>
      <c r="X14" s="146"/>
      <c r="Y14" s="146"/>
    </row>
    <row r="15" ht="12.75" customHeight="1">
      <c r="A15" s="146"/>
      <c r="B15" s="146" t="s">
        <v>66</v>
      </c>
      <c r="C15" s="227">
        <v>1.0</v>
      </c>
      <c r="D15" s="228">
        <v>60.0</v>
      </c>
      <c r="E15" s="228">
        <v>60.71</v>
      </c>
      <c r="F15" s="229"/>
      <c r="I15" s="146"/>
      <c r="J15" s="230">
        <f t="shared" ref="J15:J2410" si="2">IF(D15="",0,IF(C15="",0,D15/C15))</f>
        <v>60</v>
      </c>
      <c r="K15" s="227">
        <v>16.0</v>
      </c>
      <c r="L15" s="230">
        <f t="shared" ref="L15:L2410" si="3">IF(J15="",0,J15/(1+F15))</f>
        <v>60</v>
      </c>
      <c r="M15" s="134">
        <v>0.03</v>
      </c>
      <c r="N15" s="146"/>
      <c r="O15" s="99">
        <f t="shared" ref="O15:O2410" si="4">IF(AND(F15&lt;=$E$5,F15&gt;=$D$5),$C$5,IF(AND(F15&lt;=$E$6,F15&gt;=$D$6),$C$6,IF(AND(F15&lt;=$E$7,F15&gt;=$D$7),$C$7,IF(AND(F15&lt;=$E$8,F15&gt;=$D$8),$C$8,IF(F15&gt;=$D$9,$C$9)))))</f>
        <v>1</v>
      </c>
      <c r="P15" s="99">
        <f t="shared" ref="P15:P2410" si="5">IF(AND(C15&gt;=$H$5,C15&lt;=$I$5),$F$5,IF(AND(C15&gt;=$H$6,C15&lt;=$I$6),$F$6,IF(AND(C15&gt;=$H$7,C15&lt;=$I$7),$F$7,IF(AND(C15&gt;=$H$8,C15&lt;=$I$8),$F$8,IF(C15&gt;=$H$9,$F$9,IF(C15="",0,C15))))))</f>
        <v>1</v>
      </c>
      <c r="Q15" s="99">
        <f t="shared" ref="Q15:Q2410" si="6">IF(AND(L15&gt;=$L$5,L15&lt;=$M$5),$J$5,IF(AND(L15&gt;=$L$6,L15&lt;=$M$6),$J$6,IF(AND(L15&gt;=$L$7,L15&lt;=$M$7),$J$7,IF(AND(L15&gt;=$L$8,L15&lt;=$M$8),$J$8,IF(L15&gt;=$L$9,$J$9,IF(L15="",0,L15))))))</f>
        <v>3</v>
      </c>
      <c r="R15" s="99">
        <f t="shared" ref="R15:R2410" si="7">IF(K15&gt;=$Q$5,$O$5,IF(AND(K15&gt;=$Q$6,K15&lt;=$R$6),$O$6,IF(AND(K15&gt;=$Q$7,K15&lt;=$R$7),$O$7,IF(AND(K15&gt;=$Q$8,K15&lt;=$R$8),$O$8,IF(AND(K15&gt;=$R$9,K15&lt;=$Q$9),$O$9,IF(K15="",0,K15))))))</f>
        <v>4</v>
      </c>
      <c r="S15" s="138">
        <f t="shared" ref="S15:S2410" si="8">IF(AND(M15&gt;=$U$5,M15&lt;=$V$5),$S$5,IF(AND(M15&gt;=$U$6,M15&lt;=$V$6),$S$6,IF(AND(M15&gt;=$U$7,M15&lt;=$V$7),$S$7,IF(AND(M15&gt;=$U$8,M15&lt;=$V$8),$S$8,IF(AND(M15&gt;=$U$9,M15&lt;=$V$9),$S$9,IF(M15="",0,M15))))))</f>
        <v>1</v>
      </c>
      <c r="T15" s="135">
        <f t="shared" ref="T15:T2410" si="9">SUM(O15:S15)</f>
        <v>10</v>
      </c>
      <c r="U15" s="146"/>
      <c r="V15" s="146"/>
      <c r="W15" s="146"/>
      <c r="X15" s="146"/>
      <c r="Y15" s="231"/>
    </row>
    <row r="16" ht="12.75" customHeight="1">
      <c r="A16" s="146"/>
      <c r="B16" s="146" t="s">
        <v>67</v>
      </c>
      <c r="C16" s="227">
        <v>14.0</v>
      </c>
      <c r="D16" s="228">
        <v>998.17</v>
      </c>
      <c r="E16" s="228">
        <v>998.17</v>
      </c>
      <c r="F16" s="229"/>
      <c r="I16" s="146"/>
      <c r="J16" s="230">
        <f t="shared" si="2"/>
        <v>71.29785714</v>
      </c>
      <c r="K16" s="227">
        <v>25.0</v>
      </c>
      <c r="L16" s="230">
        <f t="shared" si="3"/>
        <v>71.29785714</v>
      </c>
      <c r="M16" s="134">
        <v>0.04</v>
      </c>
      <c r="N16" s="146"/>
      <c r="O16" s="99">
        <f t="shared" si="4"/>
        <v>1</v>
      </c>
      <c r="P16" s="99">
        <f t="shared" si="5"/>
        <v>3</v>
      </c>
      <c r="Q16" s="99">
        <f t="shared" si="6"/>
        <v>3</v>
      </c>
      <c r="R16" s="99">
        <f t="shared" si="7"/>
        <v>4</v>
      </c>
      <c r="S16" s="138">
        <f t="shared" si="8"/>
        <v>1</v>
      </c>
      <c r="T16" s="135">
        <f t="shared" si="9"/>
        <v>12</v>
      </c>
      <c r="U16" s="146"/>
      <c r="V16" s="146"/>
      <c r="W16" s="146"/>
      <c r="X16" s="146"/>
      <c r="Y16" s="146"/>
    </row>
    <row r="17" ht="12.75" customHeight="1">
      <c r="A17" s="146"/>
      <c r="B17" s="146" t="s">
        <v>68</v>
      </c>
      <c r="C17" s="227">
        <v>5.0</v>
      </c>
      <c r="D17" s="228">
        <v>86.96</v>
      </c>
      <c r="E17" s="228">
        <v>86.96</v>
      </c>
      <c r="F17" s="229"/>
      <c r="I17" s="146"/>
      <c r="J17" s="230">
        <f t="shared" si="2"/>
        <v>17.392</v>
      </c>
      <c r="K17" s="227">
        <v>45.0</v>
      </c>
      <c r="L17" s="230">
        <f t="shared" si="3"/>
        <v>17.392</v>
      </c>
      <c r="M17" s="134">
        <v>0.05</v>
      </c>
      <c r="N17" s="146"/>
      <c r="O17" s="99">
        <f t="shared" si="4"/>
        <v>1</v>
      </c>
      <c r="P17" s="99">
        <f t="shared" si="5"/>
        <v>1</v>
      </c>
      <c r="Q17" s="99">
        <f t="shared" si="6"/>
        <v>5</v>
      </c>
      <c r="R17" s="99">
        <f t="shared" si="7"/>
        <v>2</v>
      </c>
      <c r="S17" s="138">
        <f t="shared" si="8"/>
        <v>1</v>
      </c>
      <c r="T17" s="135">
        <f t="shared" si="9"/>
        <v>10</v>
      </c>
      <c r="U17" s="146"/>
      <c r="V17" s="146"/>
      <c r="W17" s="146"/>
      <c r="X17" s="146"/>
      <c r="Y17" s="146"/>
    </row>
    <row r="18" ht="12.75" customHeight="1">
      <c r="A18" s="146"/>
      <c r="B18" s="146" t="s">
        <v>69</v>
      </c>
      <c r="C18" s="227">
        <v>1.0</v>
      </c>
      <c r="D18" s="228">
        <v>82.17</v>
      </c>
      <c r="E18" s="228">
        <v>82.17</v>
      </c>
      <c r="F18" s="229"/>
      <c r="I18" s="146"/>
      <c r="J18" s="230">
        <f t="shared" si="2"/>
        <v>82.17</v>
      </c>
      <c r="K18" s="227">
        <v>23.0</v>
      </c>
      <c r="L18" s="230">
        <f t="shared" si="3"/>
        <v>82.17</v>
      </c>
      <c r="M18" s="134">
        <v>0.06</v>
      </c>
      <c r="N18" s="146"/>
      <c r="O18" s="99">
        <f t="shared" si="4"/>
        <v>1</v>
      </c>
      <c r="P18" s="99">
        <f t="shared" si="5"/>
        <v>1</v>
      </c>
      <c r="Q18" s="99">
        <f t="shared" si="6"/>
        <v>2</v>
      </c>
      <c r="R18" s="99">
        <f t="shared" si="7"/>
        <v>4</v>
      </c>
      <c r="S18" s="138">
        <f t="shared" si="8"/>
        <v>2</v>
      </c>
      <c r="T18" s="135">
        <f t="shared" si="9"/>
        <v>10</v>
      </c>
      <c r="U18" s="146"/>
      <c r="V18" s="146"/>
      <c r="W18" s="146"/>
      <c r="X18" s="146"/>
      <c r="Y18" s="146"/>
    </row>
    <row r="19" ht="12.75" customHeight="1">
      <c r="A19" s="146"/>
      <c r="B19" s="146" t="s">
        <v>70</v>
      </c>
      <c r="C19" s="227">
        <v>16.0</v>
      </c>
      <c r="D19" s="228">
        <v>809.89</v>
      </c>
      <c r="E19" s="228">
        <v>809.89</v>
      </c>
      <c r="F19" s="229"/>
      <c r="I19" s="146"/>
      <c r="J19" s="230">
        <f t="shared" si="2"/>
        <v>50.618125</v>
      </c>
      <c r="K19" s="227">
        <v>15.0</v>
      </c>
      <c r="L19" s="230">
        <f t="shared" si="3"/>
        <v>50.618125</v>
      </c>
      <c r="M19" s="134">
        <v>0.07</v>
      </c>
      <c r="N19" s="146"/>
      <c r="O19" s="99">
        <f t="shared" si="4"/>
        <v>1</v>
      </c>
      <c r="P19" s="99">
        <f t="shared" si="5"/>
        <v>4</v>
      </c>
      <c r="Q19" s="99">
        <f t="shared" si="6"/>
        <v>3</v>
      </c>
      <c r="R19" s="99">
        <f t="shared" si="7"/>
        <v>4</v>
      </c>
      <c r="S19" s="138">
        <f t="shared" si="8"/>
        <v>2</v>
      </c>
      <c r="T19" s="135">
        <f t="shared" si="9"/>
        <v>14</v>
      </c>
      <c r="U19" s="146"/>
      <c r="V19" s="146"/>
      <c r="W19" s="146"/>
      <c r="X19" s="146"/>
      <c r="Y19" s="146"/>
    </row>
    <row r="20" ht="12.75" customHeight="1">
      <c r="A20" s="146"/>
      <c r="B20" s="146" t="s">
        <v>71</v>
      </c>
      <c r="C20" s="227">
        <v>8.0</v>
      </c>
      <c r="D20" s="228">
        <v>695.65</v>
      </c>
      <c r="E20" s="228">
        <v>695.65</v>
      </c>
      <c r="F20" s="229"/>
      <c r="I20" s="146"/>
      <c r="J20" s="230">
        <f t="shared" si="2"/>
        <v>86.95625</v>
      </c>
      <c r="K20" s="227">
        <v>17.0</v>
      </c>
      <c r="L20" s="230">
        <f t="shared" si="3"/>
        <v>86.95625</v>
      </c>
      <c r="M20" s="134">
        <v>0.08</v>
      </c>
      <c r="N20" s="146"/>
      <c r="O20" s="99">
        <f t="shared" si="4"/>
        <v>1</v>
      </c>
      <c r="P20" s="99">
        <f t="shared" si="5"/>
        <v>2</v>
      </c>
      <c r="Q20" s="99">
        <f t="shared" si="6"/>
        <v>2</v>
      </c>
      <c r="R20" s="99">
        <f t="shared" si="7"/>
        <v>4</v>
      </c>
      <c r="S20" s="138">
        <f t="shared" si="8"/>
        <v>2</v>
      </c>
      <c r="T20" s="135">
        <f t="shared" si="9"/>
        <v>11</v>
      </c>
      <c r="U20" s="146"/>
      <c r="V20" s="146"/>
      <c r="W20" s="146"/>
      <c r="X20" s="146"/>
      <c r="Y20" s="146"/>
    </row>
    <row r="21" ht="12.75" customHeight="1">
      <c r="A21" s="146"/>
      <c r="B21" s="146" t="s">
        <v>72</v>
      </c>
      <c r="C21" s="227">
        <v>1.0</v>
      </c>
      <c r="D21" s="228">
        <v>69.57</v>
      </c>
      <c r="E21" s="228">
        <v>69.57</v>
      </c>
      <c r="F21" s="229"/>
      <c r="I21" s="146"/>
      <c r="J21" s="230">
        <f t="shared" si="2"/>
        <v>69.57</v>
      </c>
      <c r="K21" s="227">
        <v>25.0</v>
      </c>
      <c r="L21" s="230">
        <f t="shared" si="3"/>
        <v>69.57</v>
      </c>
      <c r="M21" s="134">
        <v>0.09</v>
      </c>
      <c r="N21" s="146"/>
      <c r="O21" s="99">
        <f t="shared" si="4"/>
        <v>1</v>
      </c>
      <c r="P21" s="99">
        <f t="shared" si="5"/>
        <v>1</v>
      </c>
      <c r="Q21" s="99">
        <f t="shared" si="6"/>
        <v>3</v>
      </c>
      <c r="R21" s="99">
        <f t="shared" si="7"/>
        <v>4</v>
      </c>
      <c r="S21" s="138">
        <f t="shared" si="8"/>
        <v>2</v>
      </c>
      <c r="T21" s="135">
        <f t="shared" si="9"/>
        <v>11</v>
      </c>
      <c r="U21" s="146"/>
      <c r="V21" s="146"/>
      <c r="W21" s="146"/>
      <c r="X21" s="146"/>
      <c r="Y21" s="146"/>
    </row>
    <row r="22" ht="12.75" customHeight="1">
      <c r="A22" s="146"/>
      <c r="B22" s="146" t="s">
        <v>73</v>
      </c>
      <c r="C22" s="227">
        <v>1.0</v>
      </c>
      <c r="D22" s="228">
        <v>65.22</v>
      </c>
      <c r="E22" s="228">
        <v>65.22</v>
      </c>
      <c r="F22" s="229"/>
      <c r="I22" s="146"/>
      <c r="J22" s="230">
        <f t="shared" si="2"/>
        <v>65.22</v>
      </c>
      <c r="K22" s="227">
        <v>34.0</v>
      </c>
      <c r="L22" s="230">
        <f t="shared" si="3"/>
        <v>65.22</v>
      </c>
      <c r="M22" s="134">
        <v>0.12</v>
      </c>
      <c r="N22" s="146"/>
      <c r="O22" s="99">
        <f t="shared" si="4"/>
        <v>1</v>
      </c>
      <c r="P22" s="99">
        <f t="shared" si="5"/>
        <v>1</v>
      </c>
      <c r="Q22" s="99">
        <f t="shared" si="6"/>
        <v>3</v>
      </c>
      <c r="R22" s="99">
        <f t="shared" si="7"/>
        <v>3</v>
      </c>
      <c r="S22" s="138">
        <f t="shared" si="8"/>
        <v>2</v>
      </c>
      <c r="T22" s="135">
        <f t="shared" si="9"/>
        <v>10</v>
      </c>
      <c r="U22" s="146"/>
      <c r="V22" s="146"/>
      <c r="W22" s="146"/>
      <c r="X22" s="146"/>
      <c r="Y22" s="146"/>
    </row>
    <row r="23" ht="12.75" customHeight="1">
      <c r="A23" s="146"/>
      <c r="B23" s="146" t="s">
        <v>74</v>
      </c>
      <c r="C23" s="227">
        <v>7.0</v>
      </c>
      <c r="D23" s="228">
        <v>608.7</v>
      </c>
      <c r="E23" s="228">
        <v>608.7</v>
      </c>
      <c r="F23" s="229"/>
      <c r="I23" s="146"/>
      <c r="J23" s="230">
        <f t="shared" si="2"/>
        <v>86.95714286</v>
      </c>
      <c r="K23" s="227">
        <v>21.0</v>
      </c>
      <c r="L23" s="230">
        <f t="shared" si="3"/>
        <v>86.95714286</v>
      </c>
      <c r="M23" s="134">
        <v>0.13</v>
      </c>
      <c r="N23" s="146"/>
      <c r="O23" s="99">
        <f t="shared" si="4"/>
        <v>1</v>
      </c>
      <c r="P23" s="99">
        <f t="shared" si="5"/>
        <v>2</v>
      </c>
      <c r="Q23" s="99">
        <f t="shared" si="6"/>
        <v>2</v>
      </c>
      <c r="R23" s="99">
        <f t="shared" si="7"/>
        <v>4</v>
      </c>
      <c r="S23" s="138">
        <f t="shared" si="8"/>
        <v>0.13</v>
      </c>
      <c r="T23" s="135">
        <f t="shared" si="9"/>
        <v>9.13</v>
      </c>
      <c r="U23" s="146"/>
      <c r="V23" s="146"/>
      <c r="W23" s="146"/>
      <c r="X23" s="146"/>
      <c r="Y23" s="146"/>
    </row>
    <row r="24" ht="12.75" customHeight="1">
      <c r="A24" s="146"/>
      <c r="B24" s="146" t="s">
        <v>75</v>
      </c>
      <c r="C24" s="227">
        <v>1.0</v>
      </c>
      <c r="D24" s="228">
        <v>60.0</v>
      </c>
      <c r="E24" s="228">
        <v>60.0</v>
      </c>
      <c r="F24" s="229"/>
      <c r="I24" s="146"/>
      <c r="J24" s="230">
        <f t="shared" si="2"/>
        <v>60</v>
      </c>
      <c r="K24" s="227">
        <v>23.0</v>
      </c>
      <c r="L24" s="230">
        <f t="shared" si="3"/>
        <v>60</v>
      </c>
      <c r="M24" s="134">
        <v>0.125</v>
      </c>
      <c r="N24" s="146"/>
      <c r="O24" s="99">
        <f t="shared" si="4"/>
        <v>1</v>
      </c>
      <c r="P24" s="99">
        <f t="shared" si="5"/>
        <v>1</v>
      </c>
      <c r="Q24" s="99">
        <f t="shared" si="6"/>
        <v>3</v>
      </c>
      <c r="R24" s="99">
        <f t="shared" si="7"/>
        <v>4</v>
      </c>
      <c r="S24" s="138">
        <f t="shared" si="8"/>
        <v>2</v>
      </c>
      <c r="T24" s="135">
        <f t="shared" si="9"/>
        <v>11</v>
      </c>
      <c r="U24" s="146"/>
      <c r="V24" s="146"/>
      <c r="W24" s="146"/>
      <c r="X24" s="146"/>
      <c r="Y24" s="146"/>
    </row>
    <row r="25" ht="12.75" customHeight="1">
      <c r="A25" s="146"/>
      <c r="B25" s="146" t="s">
        <v>76</v>
      </c>
      <c r="C25" s="227">
        <v>1.0</v>
      </c>
      <c r="D25" s="228">
        <v>60.0</v>
      </c>
      <c r="E25" s="228">
        <v>60.0</v>
      </c>
      <c r="F25" s="229"/>
      <c r="I25" s="146"/>
      <c r="J25" s="230">
        <f t="shared" si="2"/>
        <v>60</v>
      </c>
      <c r="K25" s="227">
        <v>25.0</v>
      </c>
      <c r="L25" s="230">
        <f t="shared" si="3"/>
        <v>60</v>
      </c>
      <c r="M25" s="134">
        <v>0.15</v>
      </c>
      <c r="N25" s="146"/>
      <c r="O25" s="99">
        <f t="shared" si="4"/>
        <v>1</v>
      </c>
      <c r="P25" s="99">
        <f t="shared" si="5"/>
        <v>1</v>
      </c>
      <c r="Q25" s="99">
        <f t="shared" si="6"/>
        <v>3</v>
      </c>
      <c r="R25" s="99">
        <f t="shared" si="7"/>
        <v>4</v>
      </c>
      <c r="S25" s="138">
        <f t="shared" si="8"/>
        <v>3</v>
      </c>
      <c r="T25" s="135">
        <f t="shared" si="9"/>
        <v>12</v>
      </c>
      <c r="U25" s="146"/>
      <c r="V25" s="146"/>
      <c r="W25" s="146"/>
      <c r="X25" s="146"/>
      <c r="Y25" s="146"/>
    </row>
    <row r="26" ht="12.75" customHeight="1">
      <c r="A26" s="146"/>
      <c r="B26" s="146" t="s">
        <v>77</v>
      </c>
      <c r="C26" s="227">
        <v>77.0</v>
      </c>
      <c r="D26" s="228">
        <v>6423.91</v>
      </c>
      <c r="E26" s="228">
        <v>6423.91</v>
      </c>
      <c r="F26" s="229"/>
      <c r="I26" s="146"/>
      <c r="J26" s="230">
        <f t="shared" si="2"/>
        <v>83.4274026</v>
      </c>
      <c r="K26" s="227">
        <v>24.0</v>
      </c>
      <c r="L26" s="230">
        <f t="shared" si="3"/>
        <v>83.4274026</v>
      </c>
      <c r="M26" s="134">
        <v>0.18</v>
      </c>
      <c r="N26" s="146"/>
      <c r="O26" s="99">
        <f t="shared" si="4"/>
        <v>1</v>
      </c>
      <c r="P26" s="99">
        <f t="shared" si="5"/>
        <v>5</v>
      </c>
      <c r="Q26" s="99">
        <f t="shared" si="6"/>
        <v>2</v>
      </c>
      <c r="R26" s="99">
        <f t="shared" si="7"/>
        <v>4</v>
      </c>
      <c r="S26" s="138">
        <f t="shared" si="8"/>
        <v>3</v>
      </c>
      <c r="T26" s="135">
        <f t="shared" si="9"/>
        <v>15</v>
      </c>
      <c r="U26" s="146"/>
      <c r="V26" s="146"/>
      <c r="W26" s="146"/>
      <c r="X26" s="146"/>
      <c r="Y26" s="146"/>
    </row>
    <row r="27" ht="12.75" customHeight="1">
      <c r="A27" s="146"/>
      <c r="B27" s="146" t="s">
        <v>78</v>
      </c>
      <c r="C27" s="227">
        <v>1.0</v>
      </c>
      <c r="D27" s="228">
        <v>55.65</v>
      </c>
      <c r="E27" s="228">
        <v>55.65</v>
      </c>
      <c r="F27" s="229"/>
      <c r="I27" s="146"/>
      <c r="J27" s="230">
        <f t="shared" si="2"/>
        <v>55.65</v>
      </c>
      <c r="K27" s="227">
        <v>26.0</v>
      </c>
      <c r="L27" s="230">
        <f t="shared" si="3"/>
        <v>55.65</v>
      </c>
      <c r="M27" s="134">
        <v>0.22</v>
      </c>
      <c r="N27" s="146"/>
      <c r="O27" s="99">
        <f t="shared" si="4"/>
        <v>1</v>
      </c>
      <c r="P27" s="99">
        <f t="shared" si="5"/>
        <v>1</v>
      </c>
      <c r="Q27" s="99">
        <f t="shared" si="6"/>
        <v>3</v>
      </c>
      <c r="R27" s="99">
        <f t="shared" si="7"/>
        <v>4</v>
      </c>
      <c r="S27" s="138">
        <f t="shared" si="8"/>
        <v>3</v>
      </c>
      <c r="T27" s="135">
        <f t="shared" si="9"/>
        <v>12</v>
      </c>
      <c r="U27" s="146"/>
      <c r="V27" s="146"/>
      <c r="W27" s="146"/>
      <c r="X27" s="146"/>
      <c r="Y27" s="146"/>
    </row>
    <row r="28" ht="12.75" customHeight="1">
      <c r="A28" s="146"/>
      <c r="B28" s="146" t="s">
        <v>79</v>
      </c>
      <c r="C28" s="227">
        <v>4.0</v>
      </c>
      <c r="D28" s="228">
        <v>52.17</v>
      </c>
      <c r="E28" s="228">
        <v>52.17</v>
      </c>
      <c r="F28" s="229"/>
      <c r="I28" s="146"/>
      <c r="J28" s="230">
        <f t="shared" si="2"/>
        <v>13.0425</v>
      </c>
      <c r="K28" s="227">
        <v>37.0</v>
      </c>
      <c r="L28" s="230">
        <f t="shared" si="3"/>
        <v>13.0425</v>
      </c>
      <c r="M28" s="134">
        <v>0.26</v>
      </c>
      <c r="N28" s="146"/>
      <c r="O28" s="99">
        <f t="shared" si="4"/>
        <v>1</v>
      </c>
      <c r="P28" s="99">
        <f t="shared" si="5"/>
        <v>1</v>
      </c>
      <c r="Q28" s="99">
        <f t="shared" si="6"/>
        <v>5</v>
      </c>
      <c r="R28" s="99">
        <f t="shared" si="7"/>
        <v>3</v>
      </c>
      <c r="S28" s="138">
        <f t="shared" si="8"/>
        <v>3</v>
      </c>
      <c r="T28" s="135">
        <f t="shared" si="9"/>
        <v>13</v>
      </c>
      <c r="U28" s="146"/>
      <c r="V28" s="146"/>
      <c r="W28" s="146"/>
      <c r="X28" s="146"/>
      <c r="Y28" s="146"/>
    </row>
    <row r="29" ht="12.75" customHeight="1">
      <c r="A29" s="146"/>
      <c r="B29" s="146" t="s">
        <v>80</v>
      </c>
      <c r="C29" s="227">
        <v>2.0</v>
      </c>
      <c r="D29" s="228">
        <v>434.78</v>
      </c>
      <c r="E29" s="228">
        <v>434.78</v>
      </c>
      <c r="F29" s="229"/>
      <c r="I29" s="146"/>
      <c r="J29" s="230">
        <f t="shared" si="2"/>
        <v>217.39</v>
      </c>
      <c r="K29" s="227">
        <v>38.0</v>
      </c>
      <c r="L29" s="230">
        <f t="shared" si="3"/>
        <v>217.39</v>
      </c>
      <c r="M29" s="134">
        <v>0.28</v>
      </c>
      <c r="N29" s="146"/>
      <c r="O29" s="99">
        <f t="shared" si="4"/>
        <v>1</v>
      </c>
      <c r="P29" s="99">
        <f t="shared" si="5"/>
        <v>1</v>
      </c>
      <c r="Q29" s="99">
        <f t="shared" si="6"/>
        <v>1</v>
      </c>
      <c r="R29" s="99">
        <f t="shared" si="7"/>
        <v>3</v>
      </c>
      <c r="S29" s="138">
        <f t="shared" si="8"/>
        <v>3</v>
      </c>
      <c r="T29" s="135">
        <f t="shared" si="9"/>
        <v>9</v>
      </c>
      <c r="U29" s="146"/>
      <c r="V29" s="146"/>
      <c r="W29" s="146"/>
      <c r="X29" s="146"/>
      <c r="Y29" s="146"/>
    </row>
    <row r="30" ht="12.75" customHeight="1">
      <c r="A30" s="146"/>
      <c r="B30" s="146" t="s">
        <v>81</v>
      </c>
      <c r="C30" s="227">
        <v>1.0</v>
      </c>
      <c r="D30" s="228">
        <v>434.78</v>
      </c>
      <c r="E30" s="228">
        <v>434.78</v>
      </c>
      <c r="F30" s="229"/>
      <c r="I30" s="146"/>
      <c r="J30" s="230">
        <f t="shared" si="2"/>
        <v>434.78</v>
      </c>
      <c r="K30" s="227">
        <v>34.0</v>
      </c>
      <c r="L30" s="230">
        <f t="shared" si="3"/>
        <v>434.78</v>
      </c>
      <c r="M30" s="134">
        <v>0.3</v>
      </c>
      <c r="N30" s="146"/>
      <c r="O30" s="99">
        <f t="shared" si="4"/>
        <v>1</v>
      </c>
      <c r="P30" s="99">
        <f t="shared" si="5"/>
        <v>1</v>
      </c>
      <c r="Q30" s="99">
        <f t="shared" si="6"/>
        <v>1</v>
      </c>
      <c r="R30" s="99">
        <f t="shared" si="7"/>
        <v>3</v>
      </c>
      <c r="S30" s="138">
        <f t="shared" si="8"/>
        <v>3</v>
      </c>
      <c r="T30" s="135">
        <f t="shared" si="9"/>
        <v>9</v>
      </c>
      <c r="U30" s="146"/>
      <c r="V30" s="146"/>
      <c r="W30" s="146"/>
      <c r="X30" s="146"/>
      <c r="Y30" s="146"/>
    </row>
    <row r="31" ht="12.75" customHeight="1">
      <c r="A31" s="146"/>
      <c r="B31" s="146" t="s">
        <v>82</v>
      </c>
      <c r="C31" s="227">
        <v>4.0</v>
      </c>
      <c r="D31" s="228">
        <v>41.39</v>
      </c>
      <c r="E31" s="228">
        <v>41.39</v>
      </c>
      <c r="F31" s="229"/>
      <c r="I31" s="146"/>
      <c r="J31" s="230">
        <f t="shared" si="2"/>
        <v>10.3475</v>
      </c>
      <c r="K31" s="227">
        <v>39.0</v>
      </c>
      <c r="L31" s="230">
        <f t="shared" si="3"/>
        <v>10.3475</v>
      </c>
      <c r="M31" s="134">
        <v>0.31</v>
      </c>
      <c r="N31" s="146"/>
      <c r="O31" s="99">
        <f t="shared" si="4"/>
        <v>1</v>
      </c>
      <c r="P31" s="99">
        <f t="shared" si="5"/>
        <v>1</v>
      </c>
      <c r="Q31" s="99">
        <f t="shared" si="6"/>
        <v>5</v>
      </c>
      <c r="R31" s="99">
        <f t="shared" si="7"/>
        <v>3</v>
      </c>
      <c r="S31" s="138">
        <f t="shared" si="8"/>
        <v>3</v>
      </c>
      <c r="T31" s="135">
        <f t="shared" si="9"/>
        <v>13</v>
      </c>
      <c r="U31" s="146"/>
      <c r="V31" s="146"/>
      <c r="W31" s="146"/>
      <c r="X31" s="146"/>
      <c r="Y31" s="146"/>
    </row>
    <row r="32" ht="12.75" customHeight="1">
      <c r="A32" s="146"/>
      <c r="B32" s="146" t="s">
        <v>83</v>
      </c>
      <c r="C32" s="227">
        <v>6.0</v>
      </c>
      <c r="D32" s="228">
        <v>260.87</v>
      </c>
      <c r="E32" s="228">
        <v>260.87</v>
      </c>
      <c r="F32" s="229"/>
      <c r="I32" s="146"/>
      <c r="J32" s="230">
        <f t="shared" si="2"/>
        <v>43.47833333</v>
      </c>
      <c r="K32" s="227">
        <v>41.0</v>
      </c>
      <c r="L32" s="230">
        <f t="shared" si="3"/>
        <v>43.47833333</v>
      </c>
      <c r="M32" s="134">
        <v>0.32</v>
      </c>
      <c r="N32" s="146"/>
      <c r="O32" s="99">
        <f t="shared" si="4"/>
        <v>1</v>
      </c>
      <c r="P32" s="99">
        <f t="shared" si="5"/>
        <v>2</v>
      </c>
      <c r="Q32" s="99">
        <f t="shared" si="6"/>
        <v>3</v>
      </c>
      <c r="R32" s="99">
        <f t="shared" si="7"/>
        <v>3</v>
      </c>
      <c r="S32" s="138">
        <f t="shared" si="8"/>
        <v>3</v>
      </c>
      <c r="T32" s="135">
        <f t="shared" si="9"/>
        <v>12</v>
      </c>
      <c r="U32" s="146"/>
      <c r="V32" s="146"/>
      <c r="W32" s="146"/>
      <c r="X32" s="146"/>
      <c r="Y32" s="146"/>
    </row>
    <row r="33" ht="12.75" customHeight="1">
      <c r="A33" s="146"/>
      <c r="B33" s="146" t="s">
        <v>84</v>
      </c>
      <c r="C33" s="227">
        <v>1.0</v>
      </c>
      <c r="D33" s="228">
        <v>25.22</v>
      </c>
      <c r="E33" s="228">
        <v>25.22</v>
      </c>
      <c r="F33" s="229"/>
      <c r="I33" s="146"/>
      <c r="J33" s="230">
        <f t="shared" si="2"/>
        <v>25.22</v>
      </c>
      <c r="K33" s="227">
        <v>46.0</v>
      </c>
      <c r="L33" s="230">
        <f t="shared" si="3"/>
        <v>25.22</v>
      </c>
      <c r="M33" s="134">
        <v>0.33</v>
      </c>
      <c r="N33" s="146"/>
      <c r="O33" s="99">
        <f t="shared" si="4"/>
        <v>1</v>
      </c>
      <c r="P33" s="99">
        <f t="shared" si="5"/>
        <v>1</v>
      </c>
      <c r="Q33" s="129">
        <f t="shared" si="6"/>
        <v>25.22</v>
      </c>
      <c r="R33" s="99">
        <f t="shared" si="7"/>
        <v>2</v>
      </c>
      <c r="S33" s="138">
        <f t="shared" si="8"/>
        <v>3</v>
      </c>
      <c r="T33" s="135">
        <f t="shared" si="9"/>
        <v>32.22</v>
      </c>
      <c r="U33" s="146"/>
      <c r="V33" s="146"/>
      <c r="W33" s="146"/>
      <c r="X33" s="146"/>
      <c r="Y33" s="146"/>
    </row>
    <row r="34" ht="12.75" customHeight="1">
      <c r="A34" s="146"/>
      <c r="B34" s="146" t="s">
        <v>85</v>
      </c>
      <c r="C34" s="227">
        <v>1.0</v>
      </c>
      <c r="D34" s="228">
        <v>219.74</v>
      </c>
      <c r="E34" s="228">
        <v>219.74</v>
      </c>
      <c r="F34" s="229"/>
      <c r="I34" s="146"/>
      <c r="J34" s="230">
        <f t="shared" si="2"/>
        <v>219.74</v>
      </c>
      <c r="K34" s="227">
        <v>43.0</v>
      </c>
      <c r="L34" s="230">
        <f t="shared" si="3"/>
        <v>219.74</v>
      </c>
      <c r="M34" s="134">
        <v>0.34</v>
      </c>
      <c r="N34" s="146"/>
      <c r="O34" s="99">
        <f t="shared" si="4"/>
        <v>1</v>
      </c>
      <c r="P34" s="99">
        <f t="shared" si="5"/>
        <v>1</v>
      </c>
      <c r="Q34" s="99">
        <f t="shared" si="6"/>
        <v>1</v>
      </c>
      <c r="R34" s="99">
        <f t="shared" si="7"/>
        <v>3</v>
      </c>
      <c r="S34" s="138">
        <f t="shared" si="8"/>
        <v>4</v>
      </c>
      <c r="T34" s="135">
        <f t="shared" si="9"/>
        <v>10</v>
      </c>
      <c r="U34" s="146"/>
      <c r="V34" s="146"/>
      <c r="W34" s="146"/>
      <c r="X34" s="146"/>
      <c r="Y34" s="146"/>
    </row>
    <row r="35" ht="12.75" customHeight="1">
      <c r="A35" s="146"/>
      <c r="B35" s="146" t="s">
        <v>86</v>
      </c>
      <c r="C35" s="227">
        <v>5.0</v>
      </c>
      <c r="D35" s="228">
        <v>217.39</v>
      </c>
      <c r="E35" s="228">
        <v>217.39</v>
      </c>
      <c r="F35" s="229"/>
      <c r="I35" s="146"/>
      <c r="J35" s="230">
        <f t="shared" si="2"/>
        <v>43.478</v>
      </c>
      <c r="K35" s="227">
        <v>48.0</v>
      </c>
      <c r="L35" s="230">
        <f t="shared" si="3"/>
        <v>43.478</v>
      </c>
      <c r="M35" s="134">
        <v>0.35</v>
      </c>
      <c r="N35" s="146"/>
      <c r="O35" s="99">
        <f t="shared" si="4"/>
        <v>1</v>
      </c>
      <c r="P35" s="99">
        <f t="shared" si="5"/>
        <v>1</v>
      </c>
      <c r="Q35" s="99">
        <f t="shared" si="6"/>
        <v>3</v>
      </c>
      <c r="R35" s="99">
        <f t="shared" si="7"/>
        <v>2</v>
      </c>
      <c r="S35" s="138">
        <f t="shared" si="8"/>
        <v>4</v>
      </c>
      <c r="T35" s="135">
        <f t="shared" si="9"/>
        <v>11</v>
      </c>
      <c r="U35" s="146"/>
      <c r="V35" s="146"/>
      <c r="W35" s="146"/>
      <c r="X35" s="146"/>
      <c r="Y35" s="146"/>
    </row>
    <row r="36" ht="12.75" customHeight="1">
      <c r="A36" s="146"/>
      <c r="B36" s="146" t="s">
        <v>87</v>
      </c>
      <c r="C36" s="227">
        <v>1.0</v>
      </c>
      <c r="D36" s="228">
        <v>19.13</v>
      </c>
      <c r="E36" s="228">
        <v>19.13</v>
      </c>
      <c r="F36" s="229"/>
      <c r="I36" s="146"/>
      <c r="J36" s="230">
        <f t="shared" si="2"/>
        <v>19.13</v>
      </c>
      <c r="K36" s="227">
        <v>47.0</v>
      </c>
      <c r="L36" s="230">
        <f t="shared" si="3"/>
        <v>19.13</v>
      </c>
      <c r="M36" s="134">
        <v>0.45</v>
      </c>
      <c r="N36" s="146"/>
      <c r="O36" s="99">
        <f t="shared" si="4"/>
        <v>1</v>
      </c>
      <c r="P36" s="99">
        <f t="shared" si="5"/>
        <v>1</v>
      </c>
      <c r="Q36" s="99">
        <f t="shared" si="6"/>
        <v>5</v>
      </c>
      <c r="R36" s="99">
        <f t="shared" si="7"/>
        <v>2</v>
      </c>
      <c r="S36" s="138">
        <f t="shared" si="8"/>
        <v>4</v>
      </c>
      <c r="T36" s="135">
        <f t="shared" si="9"/>
        <v>13</v>
      </c>
      <c r="U36" s="146"/>
      <c r="V36" s="146"/>
      <c r="W36" s="146"/>
      <c r="X36" s="146"/>
      <c r="Y36" s="146"/>
    </row>
    <row r="37" ht="12.75" customHeight="1">
      <c r="A37" s="146"/>
      <c r="B37" s="146" t="s">
        <v>88</v>
      </c>
      <c r="C37" s="227">
        <v>2.0</v>
      </c>
      <c r="D37" s="228">
        <v>173.91</v>
      </c>
      <c r="E37" s="228">
        <v>173.91</v>
      </c>
      <c r="F37" s="229"/>
      <c r="I37" s="146"/>
      <c r="J37" s="230">
        <f t="shared" si="2"/>
        <v>86.955</v>
      </c>
      <c r="K37" s="227">
        <v>49.0</v>
      </c>
      <c r="L37" s="230">
        <f t="shared" si="3"/>
        <v>86.955</v>
      </c>
      <c r="M37" s="134">
        <v>0.46</v>
      </c>
      <c r="N37" s="146"/>
      <c r="O37" s="99">
        <f t="shared" si="4"/>
        <v>1</v>
      </c>
      <c r="P37" s="99">
        <f t="shared" si="5"/>
        <v>1</v>
      </c>
      <c r="Q37" s="99">
        <f t="shared" si="6"/>
        <v>2</v>
      </c>
      <c r="R37" s="99">
        <f t="shared" si="7"/>
        <v>2</v>
      </c>
      <c r="S37" s="138">
        <f t="shared" si="8"/>
        <v>4</v>
      </c>
      <c r="T37" s="135">
        <f t="shared" si="9"/>
        <v>10</v>
      </c>
      <c r="U37" s="146"/>
      <c r="V37" s="146"/>
      <c r="W37" s="146"/>
      <c r="X37" s="146"/>
      <c r="Y37" s="146"/>
    </row>
    <row r="38" ht="12.75" customHeight="1">
      <c r="A38" s="146"/>
      <c r="B38" s="146" t="s">
        <v>89</v>
      </c>
      <c r="C38" s="227">
        <v>10.0</v>
      </c>
      <c r="D38" s="228">
        <v>173.91</v>
      </c>
      <c r="E38" s="228">
        <v>173.91</v>
      </c>
      <c r="F38" s="229"/>
      <c r="I38" s="146"/>
      <c r="J38" s="230">
        <f t="shared" si="2"/>
        <v>17.391</v>
      </c>
      <c r="K38" s="227">
        <v>46.0</v>
      </c>
      <c r="L38" s="230">
        <f t="shared" si="3"/>
        <v>17.391</v>
      </c>
      <c r="M38" s="134">
        <v>0.48</v>
      </c>
      <c r="N38" s="146"/>
      <c r="O38" s="99">
        <f t="shared" si="4"/>
        <v>1</v>
      </c>
      <c r="P38" s="99">
        <f t="shared" si="5"/>
        <v>2</v>
      </c>
      <c r="Q38" s="99">
        <f t="shared" si="6"/>
        <v>5</v>
      </c>
      <c r="R38" s="99">
        <f t="shared" si="7"/>
        <v>2</v>
      </c>
      <c r="S38" s="138">
        <f t="shared" si="8"/>
        <v>4</v>
      </c>
      <c r="T38" s="135">
        <f t="shared" si="9"/>
        <v>14</v>
      </c>
      <c r="U38" s="146"/>
      <c r="V38" s="146"/>
      <c r="W38" s="146"/>
      <c r="X38" s="146"/>
      <c r="Y38" s="146"/>
    </row>
    <row r="39" ht="12.75" customHeight="1">
      <c r="A39" s="146"/>
      <c r="B39" s="146" t="s">
        <v>90</v>
      </c>
      <c r="C39" s="227">
        <v>6.0</v>
      </c>
      <c r="D39" s="228">
        <v>167.3</v>
      </c>
      <c r="E39" s="228">
        <v>167.3</v>
      </c>
      <c r="F39" s="229"/>
      <c r="I39" s="146"/>
      <c r="J39" s="230">
        <f t="shared" si="2"/>
        <v>27.88333333</v>
      </c>
      <c r="K39" s="227">
        <v>42.0</v>
      </c>
      <c r="L39" s="230">
        <f t="shared" si="3"/>
        <v>27.88333333</v>
      </c>
      <c r="M39" s="134">
        <v>0.5</v>
      </c>
      <c r="N39" s="146"/>
      <c r="O39" s="99">
        <f t="shared" si="4"/>
        <v>1</v>
      </c>
      <c r="P39" s="99">
        <f t="shared" si="5"/>
        <v>2</v>
      </c>
      <c r="Q39" s="99">
        <f t="shared" si="6"/>
        <v>4</v>
      </c>
      <c r="R39" s="99">
        <f t="shared" si="7"/>
        <v>3</v>
      </c>
      <c r="S39" s="138">
        <f t="shared" si="8"/>
        <v>4</v>
      </c>
      <c r="T39" s="135">
        <f t="shared" si="9"/>
        <v>14</v>
      </c>
      <c r="U39" s="146"/>
      <c r="V39" s="146"/>
      <c r="W39" s="146"/>
      <c r="X39" s="146"/>
      <c r="Y39" s="146"/>
    </row>
    <row r="40" ht="12.75" customHeight="1">
      <c r="A40" s="146"/>
      <c r="B40" s="146" t="s">
        <v>91</v>
      </c>
      <c r="C40" s="227">
        <v>6.0</v>
      </c>
      <c r="D40" s="228">
        <v>106.43</v>
      </c>
      <c r="E40" s="228">
        <v>106.43</v>
      </c>
      <c r="F40" s="229"/>
      <c r="I40" s="146"/>
      <c r="J40" s="230">
        <f t="shared" si="2"/>
        <v>17.73833333</v>
      </c>
      <c r="K40" s="227">
        <v>41.0</v>
      </c>
      <c r="L40" s="230">
        <f t="shared" si="3"/>
        <v>17.73833333</v>
      </c>
      <c r="M40" s="134">
        <v>0.52</v>
      </c>
      <c r="N40" s="146"/>
      <c r="O40" s="99">
        <f t="shared" si="4"/>
        <v>1</v>
      </c>
      <c r="P40" s="99">
        <f t="shared" si="5"/>
        <v>2</v>
      </c>
      <c r="Q40" s="99">
        <f t="shared" si="6"/>
        <v>5</v>
      </c>
      <c r="R40" s="99">
        <f t="shared" si="7"/>
        <v>3</v>
      </c>
      <c r="S40" s="138">
        <f t="shared" si="8"/>
        <v>4</v>
      </c>
      <c r="T40" s="135">
        <f t="shared" si="9"/>
        <v>15</v>
      </c>
      <c r="U40" s="146"/>
      <c r="V40" s="146"/>
      <c r="W40" s="146"/>
      <c r="X40" s="146"/>
      <c r="Y40" s="146"/>
    </row>
    <row r="41" ht="12.0" customHeight="1">
      <c r="A41" s="146"/>
      <c r="B41" s="146" t="s">
        <v>92</v>
      </c>
      <c r="C41" s="227">
        <v>4.0</v>
      </c>
      <c r="D41" s="228">
        <v>107.17</v>
      </c>
      <c r="E41" s="228">
        <v>90.7</v>
      </c>
      <c r="F41" s="229"/>
      <c r="I41" s="146"/>
      <c r="J41" s="230">
        <f t="shared" si="2"/>
        <v>26.7925</v>
      </c>
      <c r="K41" s="227">
        <v>68.0</v>
      </c>
      <c r="L41" s="230">
        <f t="shared" si="3"/>
        <v>26.7925</v>
      </c>
      <c r="M41" s="134">
        <v>0.56</v>
      </c>
      <c r="N41" s="146"/>
      <c r="O41" s="99">
        <f t="shared" si="4"/>
        <v>1</v>
      </c>
      <c r="P41" s="99">
        <f t="shared" si="5"/>
        <v>1</v>
      </c>
      <c r="Q41" s="99">
        <f t="shared" si="6"/>
        <v>4</v>
      </c>
      <c r="R41" s="99">
        <f t="shared" si="7"/>
        <v>2</v>
      </c>
      <c r="S41" s="138">
        <f t="shared" si="8"/>
        <v>4</v>
      </c>
      <c r="T41" s="135">
        <f t="shared" si="9"/>
        <v>12</v>
      </c>
      <c r="U41" s="146"/>
      <c r="V41" s="146"/>
      <c r="W41" s="146"/>
      <c r="X41" s="146"/>
      <c r="Y41" s="146"/>
    </row>
    <row r="42" ht="12.0" customHeight="1">
      <c r="A42" s="146"/>
      <c r="B42" s="146" t="s">
        <v>93</v>
      </c>
      <c r="C42" s="227">
        <v>64.0</v>
      </c>
      <c r="D42" s="228">
        <v>474.52</v>
      </c>
      <c r="E42" s="228">
        <v>400.39</v>
      </c>
      <c r="F42" s="229"/>
      <c r="I42" s="146"/>
      <c r="J42" s="230">
        <f t="shared" si="2"/>
        <v>7.414375</v>
      </c>
      <c r="K42" s="227">
        <v>62.0</v>
      </c>
      <c r="L42" s="230">
        <f t="shared" si="3"/>
        <v>7.414375</v>
      </c>
      <c r="M42" s="134">
        <v>0.53</v>
      </c>
      <c r="N42" s="146"/>
      <c r="O42" s="99">
        <f t="shared" si="4"/>
        <v>1</v>
      </c>
      <c r="P42" s="99">
        <f t="shared" si="5"/>
        <v>5</v>
      </c>
      <c r="Q42" s="99">
        <f t="shared" si="6"/>
        <v>5</v>
      </c>
      <c r="R42" s="99">
        <f t="shared" si="7"/>
        <v>2</v>
      </c>
      <c r="S42" s="138">
        <f t="shared" si="8"/>
        <v>4</v>
      </c>
      <c r="T42" s="135">
        <f t="shared" si="9"/>
        <v>17</v>
      </c>
      <c r="U42" s="146"/>
      <c r="V42" s="146"/>
      <c r="W42" s="146"/>
      <c r="X42" s="146"/>
      <c r="Y42" s="146"/>
    </row>
    <row r="43" ht="12.0" customHeight="1">
      <c r="A43" s="146"/>
      <c r="B43" s="146" t="s">
        <v>94</v>
      </c>
      <c r="C43" s="227">
        <v>3.0</v>
      </c>
      <c r="D43" s="228">
        <v>67.83</v>
      </c>
      <c r="E43" s="228">
        <v>56.95</v>
      </c>
      <c r="F43" s="229"/>
      <c r="I43" s="146"/>
      <c r="J43" s="230">
        <f t="shared" si="2"/>
        <v>22.61</v>
      </c>
      <c r="K43" s="227">
        <v>69.0</v>
      </c>
      <c r="L43" s="230">
        <f t="shared" si="3"/>
        <v>22.61</v>
      </c>
      <c r="M43" s="134">
        <v>0.51</v>
      </c>
      <c r="N43" s="146"/>
      <c r="O43" s="99">
        <f t="shared" si="4"/>
        <v>1</v>
      </c>
      <c r="P43" s="99">
        <f t="shared" si="5"/>
        <v>1</v>
      </c>
      <c r="Q43" s="99">
        <f t="shared" si="6"/>
        <v>5</v>
      </c>
      <c r="R43" s="99">
        <f t="shared" si="7"/>
        <v>2</v>
      </c>
      <c r="S43" s="138">
        <f t="shared" si="8"/>
        <v>4</v>
      </c>
      <c r="T43" s="135">
        <f t="shared" si="9"/>
        <v>13</v>
      </c>
      <c r="U43" s="146"/>
      <c r="V43" s="146"/>
      <c r="W43" s="146"/>
      <c r="X43" s="146"/>
      <c r="Y43" s="146"/>
    </row>
    <row r="44" ht="12.0" customHeight="1">
      <c r="A44" s="146"/>
      <c r="B44" s="146" t="s">
        <v>95</v>
      </c>
      <c r="C44" s="227">
        <v>8.0</v>
      </c>
      <c r="D44" s="228">
        <v>107.13</v>
      </c>
      <c r="E44" s="228">
        <v>87.53</v>
      </c>
      <c r="F44" s="229">
        <v>0.534</v>
      </c>
      <c r="I44" s="146"/>
      <c r="J44" s="230">
        <f t="shared" si="2"/>
        <v>13.39125</v>
      </c>
      <c r="K44" s="227">
        <v>61.0</v>
      </c>
      <c r="L44" s="230">
        <f t="shared" si="3"/>
        <v>8.729628422</v>
      </c>
      <c r="M44" s="134">
        <v>0.57</v>
      </c>
      <c r="N44" s="146"/>
      <c r="O44" s="99">
        <f t="shared" si="4"/>
        <v>3</v>
      </c>
      <c r="P44" s="99">
        <f t="shared" si="5"/>
        <v>2</v>
      </c>
      <c r="Q44" s="99">
        <f t="shared" si="6"/>
        <v>5</v>
      </c>
      <c r="R44" s="99">
        <f t="shared" si="7"/>
        <v>2</v>
      </c>
      <c r="S44" s="138">
        <f t="shared" si="8"/>
        <v>4</v>
      </c>
      <c r="T44" s="135">
        <f t="shared" si="9"/>
        <v>16</v>
      </c>
      <c r="U44" s="146"/>
      <c r="V44" s="146"/>
      <c r="W44" s="146"/>
      <c r="X44" s="146"/>
      <c r="Y44" s="146"/>
    </row>
    <row r="45" ht="12.75" customHeight="1">
      <c r="A45" s="146"/>
      <c r="B45" s="146" t="s">
        <v>96</v>
      </c>
      <c r="C45" s="227">
        <v>2.0</v>
      </c>
      <c r="D45" s="228">
        <v>195.73</v>
      </c>
      <c r="E45" s="228">
        <v>155.06</v>
      </c>
      <c r="F45" s="229">
        <v>0.534</v>
      </c>
      <c r="I45" s="146"/>
      <c r="J45" s="230">
        <f t="shared" si="2"/>
        <v>97.865</v>
      </c>
      <c r="K45" s="227">
        <v>875.0</v>
      </c>
      <c r="L45" s="230">
        <f t="shared" si="3"/>
        <v>63.79726206</v>
      </c>
      <c r="M45" s="134">
        <v>0.58</v>
      </c>
      <c r="N45" s="146"/>
      <c r="O45" s="99">
        <f t="shared" si="4"/>
        <v>3</v>
      </c>
      <c r="P45" s="99">
        <f t="shared" si="5"/>
        <v>1</v>
      </c>
      <c r="Q45" s="99">
        <f t="shared" si="6"/>
        <v>3</v>
      </c>
      <c r="R45" s="99">
        <f t="shared" si="7"/>
        <v>1</v>
      </c>
      <c r="S45" s="138">
        <f t="shared" si="8"/>
        <v>4</v>
      </c>
      <c r="T45" s="135">
        <f t="shared" si="9"/>
        <v>12</v>
      </c>
      <c r="U45" s="146"/>
      <c r="V45" s="146"/>
      <c r="W45" s="146"/>
      <c r="X45" s="146"/>
      <c r="Y45" s="146"/>
    </row>
    <row r="46" ht="12.75" customHeight="1">
      <c r="A46" s="146"/>
      <c r="B46" s="146" t="s">
        <v>97</v>
      </c>
      <c r="C46" s="227">
        <v>9.0</v>
      </c>
      <c r="D46" s="228">
        <v>145.83</v>
      </c>
      <c r="E46" s="228">
        <v>115.38</v>
      </c>
      <c r="F46" s="229">
        <v>0.534</v>
      </c>
      <c r="I46" s="146"/>
      <c r="J46" s="230">
        <f t="shared" si="2"/>
        <v>16.20333333</v>
      </c>
      <c r="K46" s="227">
        <v>35.0</v>
      </c>
      <c r="L46" s="230">
        <f t="shared" si="3"/>
        <v>10.56279878</v>
      </c>
      <c r="M46" s="134">
        <v>0.59</v>
      </c>
      <c r="N46" s="146"/>
      <c r="O46" s="99">
        <f t="shared" si="4"/>
        <v>3</v>
      </c>
      <c r="P46" s="99">
        <f t="shared" si="5"/>
        <v>2</v>
      </c>
      <c r="Q46" s="99">
        <f t="shared" si="6"/>
        <v>5</v>
      </c>
      <c r="R46" s="99">
        <f t="shared" si="7"/>
        <v>3</v>
      </c>
      <c r="S46" s="138">
        <f t="shared" si="8"/>
        <v>5</v>
      </c>
      <c r="T46" s="135">
        <f t="shared" si="9"/>
        <v>18</v>
      </c>
      <c r="U46" s="146"/>
      <c r="V46" s="146"/>
      <c r="W46" s="146"/>
      <c r="X46" s="146"/>
      <c r="Y46" s="146"/>
    </row>
    <row r="47" ht="12.75" customHeight="1">
      <c r="A47" s="146"/>
      <c r="B47" s="146" t="s">
        <v>98</v>
      </c>
      <c r="C47" s="227">
        <v>150.0</v>
      </c>
      <c r="D47" s="228">
        <v>510.64</v>
      </c>
      <c r="E47" s="228">
        <v>399.84</v>
      </c>
      <c r="F47" s="229">
        <v>0.534</v>
      </c>
      <c r="I47" s="146"/>
      <c r="J47" s="230">
        <f t="shared" si="2"/>
        <v>3.404266667</v>
      </c>
      <c r="K47" s="227">
        <v>18.0</v>
      </c>
      <c r="L47" s="230">
        <f t="shared" si="3"/>
        <v>2.21920904</v>
      </c>
      <c r="M47" s="134">
        <v>0.6</v>
      </c>
      <c r="N47" s="146"/>
      <c r="O47" s="99">
        <f t="shared" si="4"/>
        <v>3</v>
      </c>
      <c r="P47" s="99">
        <f t="shared" si="5"/>
        <v>5</v>
      </c>
      <c r="Q47" s="99">
        <f t="shared" si="6"/>
        <v>5</v>
      </c>
      <c r="R47" s="99">
        <f t="shared" si="7"/>
        <v>4</v>
      </c>
      <c r="S47" s="138">
        <f t="shared" si="8"/>
        <v>5</v>
      </c>
      <c r="T47" s="135">
        <f t="shared" si="9"/>
        <v>22</v>
      </c>
      <c r="U47" s="146"/>
      <c r="V47" s="146"/>
      <c r="W47" s="146"/>
      <c r="X47" s="146"/>
      <c r="Y47" s="146"/>
    </row>
    <row r="48" ht="12.75" customHeight="1">
      <c r="A48" s="146"/>
      <c r="B48" s="146" t="s">
        <v>99</v>
      </c>
      <c r="C48" s="227">
        <v>8.0</v>
      </c>
      <c r="D48" s="228">
        <v>156.52</v>
      </c>
      <c r="E48" s="228">
        <v>122.34</v>
      </c>
      <c r="F48" s="229">
        <v>0.534</v>
      </c>
      <c r="I48" s="146"/>
      <c r="J48" s="230">
        <f t="shared" si="2"/>
        <v>19.565</v>
      </c>
      <c r="K48" s="227">
        <v>16.0</v>
      </c>
      <c r="L48" s="230">
        <f t="shared" si="3"/>
        <v>12.75423729</v>
      </c>
      <c r="M48" s="134">
        <v>0.64</v>
      </c>
      <c r="N48" s="146"/>
      <c r="O48" s="99">
        <f t="shared" si="4"/>
        <v>3</v>
      </c>
      <c r="P48" s="99">
        <f t="shared" si="5"/>
        <v>2</v>
      </c>
      <c r="Q48" s="99">
        <f t="shared" si="6"/>
        <v>5</v>
      </c>
      <c r="R48" s="99">
        <f t="shared" si="7"/>
        <v>4</v>
      </c>
      <c r="S48" s="138">
        <f t="shared" si="8"/>
        <v>5</v>
      </c>
      <c r="T48" s="135">
        <f t="shared" si="9"/>
        <v>19</v>
      </c>
      <c r="U48" s="146"/>
      <c r="V48" s="146"/>
      <c r="W48" s="146"/>
      <c r="X48" s="146"/>
      <c r="Y48" s="146"/>
    </row>
    <row r="49" ht="12.75" customHeight="1">
      <c r="A49" s="146"/>
      <c r="B49" s="146" t="s">
        <v>100</v>
      </c>
      <c r="C49" s="227">
        <v>1.0</v>
      </c>
      <c r="D49" s="228">
        <v>77.39</v>
      </c>
      <c r="E49" s="228">
        <v>60.39</v>
      </c>
      <c r="F49" s="229">
        <v>0.534</v>
      </c>
      <c r="I49" s="146"/>
      <c r="J49" s="230">
        <f t="shared" si="2"/>
        <v>77.39</v>
      </c>
      <c r="K49" s="227">
        <v>14.0</v>
      </c>
      <c r="L49" s="230">
        <f t="shared" si="3"/>
        <v>50.44980443</v>
      </c>
      <c r="M49" s="134">
        <v>0.67</v>
      </c>
      <c r="N49" s="146"/>
      <c r="O49" s="99">
        <f t="shared" si="4"/>
        <v>3</v>
      </c>
      <c r="P49" s="99">
        <f t="shared" si="5"/>
        <v>1</v>
      </c>
      <c r="Q49" s="99">
        <f t="shared" si="6"/>
        <v>3</v>
      </c>
      <c r="R49" s="99">
        <f t="shared" si="7"/>
        <v>4</v>
      </c>
      <c r="S49" s="138">
        <f t="shared" si="8"/>
        <v>5</v>
      </c>
      <c r="T49" s="135">
        <f t="shared" si="9"/>
        <v>16</v>
      </c>
      <c r="U49" s="146"/>
      <c r="V49" s="146"/>
      <c r="W49" s="146"/>
      <c r="X49" s="146"/>
      <c r="Y49" s="146"/>
    </row>
    <row r="50" ht="12.75" customHeight="1">
      <c r="A50" s="146"/>
      <c r="B50" s="146" t="s">
        <v>101</v>
      </c>
      <c r="C50" s="227">
        <v>3.0</v>
      </c>
      <c r="D50" s="228">
        <v>268.91</v>
      </c>
      <c r="E50" s="228">
        <v>209.66</v>
      </c>
      <c r="F50" s="229">
        <v>0.534</v>
      </c>
      <c r="I50" s="146"/>
      <c r="J50" s="230">
        <f t="shared" si="2"/>
        <v>89.63666667</v>
      </c>
      <c r="K50" s="227">
        <v>19.0</v>
      </c>
      <c r="L50" s="230">
        <f t="shared" si="3"/>
        <v>58.43328987</v>
      </c>
      <c r="M50" s="134">
        <v>0.68</v>
      </c>
      <c r="N50" s="146"/>
      <c r="O50" s="99">
        <f t="shared" si="4"/>
        <v>3</v>
      </c>
      <c r="P50" s="99">
        <f t="shared" si="5"/>
        <v>1</v>
      </c>
      <c r="Q50" s="99">
        <f t="shared" si="6"/>
        <v>3</v>
      </c>
      <c r="R50" s="99">
        <f t="shared" si="7"/>
        <v>4</v>
      </c>
      <c r="S50" s="138">
        <f t="shared" si="8"/>
        <v>5</v>
      </c>
      <c r="T50" s="135">
        <f t="shared" si="9"/>
        <v>16</v>
      </c>
      <c r="U50" s="146"/>
      <c r="V50" s="146"/>
      <c r="W50" s="146"/>
      <c r="X50" s="146"/>
      <c r="Y50" s="146"/>
    </row>
    <row r="51" ht="12.75" customHeight="1">
      <c r="A51" s="146"/>
      <c r="B51" s="146" t="s">
        <v>102</v>
      </c>
      <c r="C51" s="227">
        <v>9.0</v>
      </c>
      <c r="D51" s="228">
        <v>50.87</v>
      </c>
      <c r="E51" s="228">
        <v>39.27</v>
      </c>
      <c r="F51" s="229">
        <v>0.534</v>
      </c>
      <c r="I51" s="146"/>
      <c r="J51" s="230">
        <f t="shared" si="2"/>
        <v>5.652222222</v>
      </c>
      <c r="K51" s="227">
        <v>82.0</v>
      </c>
      <c r="L51" s="230">
        <f t="shared" si="3"/>
        <v>3.684629871</v>
      </c>
      <c r="M51" s="134">
        <v>0.62</v>
      </c>
      <c r="N51" s="146"/>
      <c r="O51" s="99">
        <f t="shared" si="4"/>
        <v>3</v>
      </c>
      <c r="P51" s="99">
        <f t="shared" si="5"/>
        <v>2</v>
      </c>
      <c r="Q51" s="99">
        <f t="shared" si="6"/>
        <v>5</v>
      </c>
      <c r="R51" s="99">
        <f t="shared" si="7"/>
        <v>1</v>
      </c>
      <c r="S51" s="138">
        <f t="shared" si="8"/>
        <v>5</v>
      </c>
      <c r="T51" s="135">
        <f t="shared" si="9"/>
        <v>16</v>
      </c>
      <c r="U51" s="146"/>
      <c r="V51" s="146"/>
      <c r="W51" s="146"/>
      <c r="X51" s="146"/>
      <c r="Y51" s="146"/>
    </row>
    <row r="52" ht="12.75" customHeight="1">
      <c r="A52" s="146"/>
      <c r="B52" s="146" t="s">
        <v>103</v>
      </c>
      <c r="C52" s="227">
        <v>1.0</v>
      </c>
      <c r="D52" s="228">
        <v>161.1</v>
      </c>
      <c r="E52" s="228">
        <v>124.35</v>
      </c>
      <c r="F52" s="229">
        <v>0.534</v>
      </c>
      <c r="I52" s="146"/>
      <c r="J52" s="230">
        <f t="shared" si="2"/>
        <v>161.1</v>
      </c>
      <c r="K52" s="227">
        <v>34.0</v>
      </c>
      <c r="L52" s="230">
        <f t="shared" si="3"/>
        <v>105.0195567</v>
      </c>
      <c r="M52" s="134">
        <v>0.69</v>
      </c>
      <c r="N52" s="146"/>
      <c r="O52" s="99">
        <f t="shared" si="4"/>
        <v>3</v>
      </c>
      <c r="P52" s="99">
        <f t="shared" si="5"/>
        <v>1</v>
      </c>
      <c r="Q52" s="99">
        <f t="shared" si="6"/>
        <v>2</v>
      </c>
      <c r="R52" s="99">
        <f t="shared" si="7"/>
        <v>3</v>
      </c>
      <c r="S52" s="138">
        <f t="shared" si="8"/>
        <v>5</v>
      </c>
      <c r="T52" s="135">
        <f t="shared" si="9"/>
        <v>14</v>
      </c>
      <c r="U52" s="146"/>
      <c r="V52" s="146"/>
      <c r="W52" s="146"/>
      <c r="X52" s="146"/>
      <c r="Y52" s="146"/>
    </row>
    <row r="53" ht="12.75" customHeight="1">
      <c r="A53" s="146"/>
      <c r="B53" s="146" t="s">
        <v>104</v>
      </c>
      <c r="C53" s="227">
        <v>2.0</v>
      </c>
      <c r="D53" s="228">
        <v>450.43</v>
      </c>
      <c r="E53" s="228">
        <v>347.16</v>
      </c>
      <c r="F53" s="229">
        <v>0.534</v>
      </c>
      <c r="I53" s="146"/>
      <c r="J53" s="230">
        <f t="shared" si="2"/>
        <v>225.215</v>
      </c>
      <c r="K53" s="227">
        <v>46.0</v>
      </c>
      <c r="L53" s="230">
        <f t="shared" si="3"/>
        <v>146.815515</v>
      </c>
      <c r="M53" s="134">
        <v>0.64</v>
      </c>
      <c r="N53" s="146"/>
      <c r="O53" s="99">
        <f t="shared" si="4"/>
        <v>3</v>
      </c>
      <c r="P53" s="99">
        <f t="shared" si="5"/>
        <v>1</v>
      </c>
      <c r="Q53" s="99">
        <f t="shared" si="6"/>
        <v>2</v>
      </c>
      <c r="R53" s="99">
        <f t="shared" si="7"/>
        <v>2</v>
      </c>
      <c r="S53" s="138">
        <f t="shared" si="8"/>
        <v>5</v>
      </c>
      <c r="T53" s="135">
        <f t="shared" si="9"/>
        <v>13</v>
      </c>
      <c r="U53" s="146"/>
      <c r="V53" s="146"/>
      <c r="W53" s="146"/>
      <c r="X53" s="146"/>
      <c r="Y53" s="146"/>
    </row>
    <row r="54" ht="12.75" customHeight="1">
      <c r="A54" s="146"/>
      <c r="B54" s="146" t="s">
        <v>105</v>
      </c>
      <c r="C54" s="227">
        <v>1.0</v>
      </c>
      <c r="D54" s="228">
        <v>86.09</v>
      </c>
      <c r="E54" s="228">
        <v>66.34</v>
      </c>
      <c r="F54" s="229">
        <v>0.534</v>
      </c>
      <c r="I54" s="146"/>
      <c r="J54" s="230">
        <f t="shared" si="2"/>
        <v>86.09</v>
      </c>
      <c r="K54" s="227">
        <v>65.0</v>
      </c>
      <c r="L54" s="230">
        <f t="shared" si="3"/>
        <v>56.12125163</v>
      </c>
      <c r="M54" s="134">
        <v>0.15</v>
      </c>
      <c r="N54" s="146"/>
      <c r="O54" s="99">
        <f t="shared" si="4"/>
        <v>3</v>
      </c>
      <c r="P54" s="99">
        <f t="shared" si="5"/>
        <v>1</v>
      </c>
      <c r="Q54" s="99">
        <f t="shared" si="6"/>
        <v>3</v>
      </c>
      <c r="R54" s="99">
        <f t="shared" si="7"/>
        <v>2</v>
      </c>
      <c r="S54" s="138">
        <f t="shared" si="8"/>
        <v>3</v>
      </c>
      <c r="T54" s="135">
        <f t="shared" si="9"/>
        <v>12</v>
      </c>
      <c r="U54" s="146"/>
      <c r="V54" s="146"/>
      <c r="W54" s="146"/>
      <c r="X54" s="146"/>
      <c r="Y54" s="146"/>
    </row>
    <row r="55" ht="12.75" customHeight="1">
      <c r="A55" s="146"/>
      <c r="B55" s="146" t="s">
        <v>106</v>
      </c>
      <c r="C55" s="227">
        <v>1.0</v>
      </c>
      <c r="D55" s="228">
        <v>86.09</v>
      </c>
      <c r="E55" s="228">
        <v>66.34</v>
      </c>
      <c r="F55" s="229">
        <v>0.534</v>
      </c>
      <c r="I55" s="146"/>
      <c r="J55" s="230">
        <f t="shared" si="2"/>
        <v>86.09</v>
      </c>
      <c r="K55" s="227">
        <v>95.0</v>
      </c>
      <c r="L55" s="230">
        <f t="shared" si="3"/>
        <v>56.12125163</v>
      </c>
      <c r="M55" s="134">
        <v>0.85</v>
      </c>
      <c r="N55" s="146"/>
      <c r="O55" s="99">
        <f t="shared" si="4"/>
        <v>3</v>
      </c>
      <c r="P55" s="99">
        <f t="shared" si="5"/>
        <v>1</v>
      </c>
      <c r="Q55" s="99">
        <f t="shared" si="6"/>
        <v>3</v>
      </c>
      <c r="R55" s="99">
        <f t="shared" si="7"/>
        <v>1</v>
      </c>
      <c r="S55" s="138">
        <f t="shared" si="8"/>
        <v>5</v>
      </c>
      <c r="T55" s="135">
        <f t="shared" si="9"/>
        <v>13</v>
      </c>
      <c r="U55" s="146"/>
      <c r="V55" s="146"/>
      <c r="W55" s="146"/>
      <c r="X55" s="146"/>
      <c r="Y55" s="146"/>
    </row>
    <row r="56" ht="12.75" customHeight="1">
      <c r="A56" s="146"/>
      <c r="B56" s="146" t="s">
        <v>107</v>
      </c>
      <c r="C56" s="227">
        <v>6.0</v>
      </c>
      <c r="D56" s="228">
        <v>516.52</v>
      </c>
      <c r="E56" s="228">
        <v>398.03</v>
      </c>
      <c r="F56" s="229">
        <v>0.534</v>
      </c>
      <c r="I56" s="146"/>
      <c r="J56" s="230">
        <f t="shared" si="2"/>
        <v>86.08666667</v>
      </c>
      <c r="K56" s="227">
        <v>34.0</v>
      </c>
      <c r="L56" s="230">
        <f t="shared" si="3"/>
        <v>56.11907866</v>
      </c>
      <c r="M56" s="134">
        <v>0.87</v>
      </c>
      <c r="N56" s="146"/>
      <c r="O56" s="99">
        <f t="shared" si="4"/>
        <v>3</v>
      </c>
      <c r="P56" s="99">
        <f t="shared" si="5"/>
        <v>2</v>
      </c>
      <c r="Q56" s="99">
        <f t="shared" si="6"/>
        <v>3</v>
      </c>
      <c r="R56" s="99">
        <f t="shared" si="7"/>
        <v>3</v>
      </c>
      <c r="S56" s="138">
        <f t="shared" si="8"/>
        <v>5</v>
      </c>
      <c r="T56" s="135">
        <f t="shared" si="9"/>
        <v>16</v>
      </c>
      <c r="U56" s="146"/>
      <c r="V56" s="146"/>
      <c r="W56" s="146"/>
      <c r="X56" s="146"/>
      <c r="Y56" s="146"/>
    </row>
    <row r="57" ht="12.75" customHeight="1">
      <c r="A57" s="146"/>
      <c r="B57" s="146" t="s">
        <v>108</v>
      </c>
      <c r="C57" s="227">
        <v>2.0</v>
      </c>
      <c r="D57" s="228">
        <v>172.17</v>
      </c>
      <c r="E57" s="228">
        <v>132.68</v>
      </c>
      <c r="F57" s="229">
        <v>0.534</v>
      </c>
      <c r="I57" s="146"/>
      <c r="J57" s="230">
        <f t="shared" si="2"/>
        <v>86.085</v>
      </c>
      <c r="K57" s="227">
        <v>15.0</v>
      </c>
      <c r="L57" s="230">
        <f t="shared" si="3"/>
        <v>56.11799218</v>
      </c>
      <c r="M57" s="134">
        <v>0.88</v>
      </c>
      <c r="N57" s="146"/>
      <c r="O57" s="99">
        <f t="shared" si="4"/>
        <v>3</v>
      </c>
      <c r="P57" s="99">
        <f t="shared" si="5"/>
        <v>1</v>
      </c>
      <c r="Q57" s="99">
        <f t="shared" si="6"/>
        <v>3</v>
      </c>
      <c r="R57" s="99">
        <f t="shared" si="7"/>
        <v>4</v>
      </c>
      <c r="S57" s="138">
        <f t="shared" si="8"/>
        <v>5</v>
      </c>
      <c r="T57" s="135">
        <f t="shared" si="9"/>
        <v>16</v>
      </c>
      <c r="U57" s="146"/>
      <c r="V57" s="146"/>
      <c r="W57" s="146"/>
      <c r="X57" s="146"/>
      <c r="Y57" s="146"/>
    </row>
    <row r="58" ht="12.75" customHeight="1">
      <c r="A58" s="146"/>
      <c r="B58" s="146" t="s">
        <v>109</v>
      </c>
      <c r="C58" s="227">
        <v>1.0</v>
      </c>
      <c r="D58" s="228">
        <v>40.0</v>
      </c>
      <c r="E58" s="228">
        <v>30.75</v>
      </c>
      <c r="F58" s="229">
        <v>0.534</v>
      </c>
      <c r="I58" s="146"/>
      <c r="J58" s="230">
        <f t="shared" si="2"/>
        <v>40</v>
      </c>
      <c r="K58" s="227">
        <v>16.0</v>
      </c>
      <c r="L58" s="230">
        <f t="shared" si="3"/>
        <v>26.0756193</v>
      </c>
      <c r="M58" s="134">
        <v>0.89</v>
      </c>
      <c r="N58" s="146"/>
      <c r="O58" s="99">
        <f t="shared" si="4"/>
        <v>3</v>
      </c>
      <c r="P58" s="99">
        <f t="shared" si="5"/>
        <v>1</v>
      </c>
      <c r="Q58" s="99">
        <f t="shared" si="6"/>
        <v>4</v>
      </c>
      <c r="R58" s="99">
        <f t="shared" si="7"/>
        <v>4</v>
      </c>
      <c r="S58" s="138">
        <f t="shared" si="8"/>
        <v>5</v>
      </c>
      <c r="T58" s="135">
        <f t="shared" si="9"/>
        <v>17</v>
      </c>
      <c r="U58" s="146"/>
      <c r="V58" s="146"/>
      <c r="W58" s="146"/>
      <c r="X58" s="146"/>
      <c r="Y58" s="146"/>
    </row>
    <row r="59" ht="12.75" customHeight="1">
      <c r="A59" s="146"/>
      <c r="B59" s="146" t="s">
        <v>110</v>
      </c>
      <c r="C59" s="227">
        <v>17.0</v>
      </c>
      <c r="D59" s="228">
        <v>426.0</v>
      </c>
      <c r="E59" s="228">
        <v>326.99</v>
      </c>
      <c r="F59" s="229">
        <v>0.534</v>
      </c>
      <c r="I59" s="146"/>
      <c r="J59" s="230">
        <f t="shared" si="2"/>
        <v>25.05882353</v>
      </c>
      <c r="K59" s="227">
        <v>34.0</v>
      </c>
      <c r="L59" s="230">
        <f t="shared" si="3"/>
        <v>16.33560856</v>
      </c>
      <c r="M59" s="134">
        <v>0.9</v>
      </c>
      <c r="N59" s="146"/>
      <c r="O59" s="99">
        <f t="shared" si="4"/>
        <v>3</v>
      </c>
      <c r="P59" s="99">
        <f t="shared" si="5"/>
        <v>4</v>
      </c>
      <c r="Q59" s="99">
        <f t="shared" si="6"/>
        <v>5</v>
      </c>
      <c r="R59" s="99">
        <f t="shared" si="7"/>
        <v>3</v>
      </c>
      <c r="S59" s="138">
        <f t="shared" si="8"/>
        <v>5</v>
      </c>
      <c r="T59" s="135">
        <f t="shared" si="9"/>
        <v>20</v>
      </c>
      <c r="U59" s="146"/>
      <c r="V59" s="146"/>
      <c r="W59" s="146"/>
      <c r="X59" s="146"/>
      <c r="Y59" s="146"/>
    </row>
    <row r="60" ht="12.75" customHeight="1">
      <c r="A60" s="146"/>
      <c r="B60" s="146" t="s">
        <v>111</v>
      </c>
      <c r="C60" s="227">
        <v>2.0</v>
      </c>
      <c r="D60" s="228">
        <v>201.09</v>
      </c>
      <c r="E60" s="228">
        <v>154.19</v>
      </c>
      <c r="F60" s="229">
        <v>0.534</v>
      </c>
      <c r="I60" s="146"/>
      <c r="J60" s="230">
        <f t="shared" si="2"/>
        <v>100.545</v>
      </c>
      <c r="K60" s="227">
        <v>65.0</v>
      </c>
      <c r="L60" s="230">
        <f t="shared" si="3"/>
        <v>65.54432855</v>
      </c>
      <c r="M60" s="134">
        <v>0.91</v>
      </c>
      <c r="N60" s="146"/>
      <c r="O60" s="99">
        <f t="shared" si="4"/>
        <v>3</v>
      </c>
      <c r="P60" s="99">
        <f t="shared" si="5"/>
        <v>1</v>
      </c>
      <c r="Q60" s="99">
        <f t="shared" si="6"/>
        <v>3</v>
      </c>
      <c r="R60" s="99">
        <f t="shared" si="7"/>
        <v>2</v>
      </c>
      <c r="S60" s="138">
        <f t="shared" si="8"/>
        <v>5</v>
      </c>
      <c r="T60" s="135">
        <f t="shared" si="9"/>
        <v>14</v>
      </c>
      <c r="U60" s="146"/>
      <c r="V60" s="146"/>
      <c r="W60" s="146"/>
      <c r="X60" s="146"/>
      <c r="Y60" s="146"/>
    </row>
    <row r="61" ht="12.75" customHeight="1">
      <c r="A61" s="146"/>
      <c r="B61" s="146" t="s">
        <v>112</v>
      </c>
      <c r="C61" s="227">
        <v>11.0</v>
      </c>
      <c r="D61" s="228">
        <v>114.78</v>
      </c>
      <c r="E61" s="228">
        <v>87.95</v>
      </c>
      <c r="F61" s="229">
        <v>0.534</v>
      </c>
      <c r="I61" s="146"/>
      <c r="J61" s="230">
        <f t="shared" si="2"/>
        <v>10.43454545</v>
      </c>
      <c r="K61" s="227">
        <v>25.0</v>
      </c>
      <c r="L61" s="230">
        <f t="shared" si="3"/>
        <v>6.80218087</v>
      </c>
      <c r="M61" s="134">
        <v>0.94</v>
      </c>
      <c r="N61" s="146"/>
      <c r="O61" s="99">
        <f t="shared" si="4"/>
        <v>3</v>
      </c>
      <c r="P61" s="99">
        <f t="shared" si="5"/>
        <v>3</v>
      </c>
      <c r="Q61" s="99">
        <f t="shared" si="6"/>
        <v>5</v>
      </c>
      <c r="R61" s="99">
        <f t="shared" si="7"/>
        <v>4</v>
      </c>
      <c r="S61" s="138">
        <f t="shared" si="8"/>
        <v>5</v>
      </c>
      <c r="T61" s="135">
        <f t="shared" si="9"/>
        <v>20</v>
      </c>
      <c r="U61" s="146"/>
      <c r="V61" s="146"/>
      <c r="W61" s="146"/>
      <c r="X61" s="146"/>
      <c r="Y61" s="146"/>
    </row>
    <row r="62" ht="12.75" customHeight="1">
      <c r="A62" s="146"/>
      <c r="B62" s="146" t="s">
        <v>113</v>
      </c>
      <c r="C62" s="227">
        <v>1.0</v>
      </c>
      <c r="D62" s="228">
        <v>86.09</v>
      </c>
      <c r="E62" s="228">
        <v>65.67</v>
      </c>
      <c r="F62" s="229">
        <v>0.534</v>
      </c>
      <c r="I62" s="146"/>
      <c r="J62" s="230">
        <f t="shared" si="2"/>
        <v>86.09</v>
      </c>
      <c r="K62" s="227">
        <v>75.0</v>
      </c>
      <c r="L62" s="230">
        <f t="shared" si="3"/>
        <v>56.12125163</v>
      </c>
      <c r="M62" s="134">
        <v>0.97</v>
      </c>
      <c r="N62" s="146"/>
      <c r="O62" s="99">
        <f t="shared" si="4"/>
        <v>3</v>
      </c>
      <c r="P62" s="99">
        <f t="shared" si="5"/>
        <v>1</v>
      </c>
      <c r="Q62" s="99">
        <f t="shared" si="6"/>
        <v>3</v>
      </c>
      <c r="R62" s="99">
        <f t="shared" si="7"/>
        <v>1</v>
      </c>
      <c r="S62" s="138">
        <f t="shared" si="8"/>
        <v>5</v>
      </c>
      <c r="T62" s="135">
        <f t="shared" si="9"/>
        <v>13</v>
      </c>
      <c r="U62" s="146"/>
      <c r="V62" s="146"/>
      <c r="W62" s="146"/>
      <c r="X62" s="146"/>
      <c r="Y62" s="146"/>
    </row>
    <row r="63" ht="12.75" customHeight="1">
      <c r="A63" s="146"/>
      <c r="B63" s="146" t="s">
        <v>114</v>
      </c>
      <c r="C63" s="227">
        <v>2.0</v>
      </c>
      <c r="D63" s="228">
        <v>121.73</v>
      </c>
      <c r="E63" s="228">
        <v>92.61</v>
      </c>
      <c r="F63" s="229">
        <v>0.534</v>
      </c>
      <c r="I63" s="146"/>
      <c r="J63" s="230">
        <f t="shared" si="2"/>
        <v>60.865</v>
      </c>
      <c r="K63" s="227">
        <v>62.0</v>
      </c>
      <c r="L63" s="230">
        <f t="shared" si="3"/>
        <v>39.67731421</v>
      </c>
      <c r="M63" s="134">
        <v>0.93</v>
      </c>
      <c r="N63" s="146"/>
      <c r="O63" s="99">
        <f t="shared" si="4"/>
        <v>3</v>
      </c>
      <c r="P63" s="99">
        <f t="shared" si="5"/>
        <v>1</v>
      </c>
      <c r="Q63" s="99">
        <f t="shared" si="6"/>
        <v>4</v>
      </c>
      <c r="R63" s="99">
        <f t="shared" si="7"/>
        <v>2</v>
      </c>
      <c r="S63" s="138">
        <f t="shared" si="8"/>
        <v>5</v>
      </c>
      <c r="T63" s="135">
        <f t="shared" si="9"/>
        <v>15</v>
      </c>
      <c r="U63" s="146"/>
      <c r="V63" s="146"/>
      <c r="W63" s="146"/>
      <c r="X63" s="146"/>
      <c r="Y63" s="146"/>
    </row>
    <row r="64" ht="12.75" customHeight="1">
      <c r="A64" s="146"/>
      <c r="B64" s="146" t="s">
        <v>115</v>
      </c>
      <c r="C64" s="227">
        <v>1.0</v>
      </c>
      <c r="D64" s="228">
        <v>30.43</v>
      </c>
      <c r="E64" s="228">
        <v>23.12</v>
      </c>
      <c r="F64" s="229">
        <v>0.534</v>
      </c>
      <c r="I64" s="146"/>
      <c r="J64" s="230">
        <f t="shared" si="2"/>
        <v>30.43</v>
      </c>
      <c r="K64" s="227">
        <v>48.0</v>
      </c>
      <c r="L64" s="230">
        <f t="shared" si="3"/>
        <v>19.83702738</v>
      </c>
      <c r="M64" s="134">
        <v>0.65</v>
      </c>
      <c r="N64" s="146"/>
      <c r="O64" s="99">
        <f t="shared" si="4"/>
        <v>3</v>
      </c>
      <c r="P64" s="99">
        <f t="shared" si="5"/>
        <v>1</v>
      </c>
      <c r="Q64" s="99">
        <f t="shared" si="6"/>
        <v>5</v>
      </c>
      <c r="R64" s="99">
        <f t="shared" si="7"/>
        <v>2</v>
      </c>
      <c r="S64" s="138">
        <f t="shared" si="8"/>
        <v>5</v>
      </c>
      <c r="T64" s="135">
        <f t="shared" si="9"/>
        <v>16</v>
      </c>
      <c r="U64" s="146"/>
      <c r="V64" s="146"/>
      <c r="W64" s="146"/>
      <c r="X64" s="146"/>
      <c r="Y64" s="146"/>
    </row>
    <row r="65" ht="12.75" customHeight="1">
      <c r="A65" s="146"/>
      <c r="B65" s="146" t="s">
        <v>116</v>
      </c>
      <c r="C65" s="227">
        <v>1.0</v>
      </c>
      <c r="D65" s="228">
        <v>73.91</v>
      </c>
      <c r="E65" s="228">
        <v>55.98</v>
      </c>
      <c r="F65" s="229">
        <v>0.534</v>
      </c>
      <c r="I65" s="146"/>
      <c r="J65" s="230">
        <f t="shared" si="2"/>
        <v>73.91</v>
      </c>
      <c r="K65" s="227">
        <v>36.0</v>
      </c>
      <c r="L65" s="230">
        <f t="shared" si="3"/>
        <v>48.18122555</v>
      </c>
      <c r="M65" s="134">
        <v>0.45</v>
      </c>
      <c r="N65" s="146"/>
      <c r="O65" s="99">
        <f t="shared" si="4"/>
        <v>3</v>
      </c>
      <c r="P65" s="99">
        <f t="shared" si="5"/>
        <v>1</v>
      </c>
      <c r="Q65" s="99">
        <f t="shared" si="6"/>
        <v>3</v>
      </c>
      <c r="R65" s="99">
        <f t="shared" si="7"/>
        <v>3</v>
      </c>
      <c r="S65" s="138">
        <f t="shared" si="8"/>
        <v>4</v>
      </c>
      <c r="T65" s="135">
        <f t="shared" si="9"/>
        <v>14</v>
      </c>
      <c r="U65" s="146"/>
      <c r="V65" s="146"/>
      <c r="W65" s="146"/>
      <c r="X65" s="146"/>
      <c r="Y65" s="146"/>
    </row>
    <row r="66" ht="12.75" customHeight="1">
      <c r="A66" s="146"/>
      <c r="B66" s="146" t="s">
        <v>117</v>
      </c>
      <c r="C66" s="227">
        <v>6.0</v>
      </c>
      <c r="D66" s="228">
        <v>67.3</v>
      </c>
      <c r="E66" s="228">
        <v>50.9</v>
      </c>
      <c r="F66" s="229">
        <v>0.534</v>
      </c>
      <c r="I66" s="146"/>
      <c r="J66" s="230">
        <f t="shared" si="2"/>
        <v>11.21666667</v>
      </c>
      <c r="K66" s="227">
        <v>84.0</v>
      </c>
      <c r="L66" s="230">
        <f t="shared" si="3"/>
        <v>7.312038244</v>
      </c>
      <c r="M66" s="134">
        <v>0.48</v>
      </c>
      <c r="N66" s="146"/>
      <c r="O66" s="99">
        <f t="shared" si="4"/>
        <v>3</v>
      </c>
      <c r="P66" s="99">
        <f t="shared" si="5"/>
        <v>2</v>
      </c>
      <c r="Q66" s="99">
        <f t="shared" si="6"/>
        <v>5</v>
      </c>
      <c r="R66" s="99">
        <f t="shared" si="7"/>
        <v>1</v>
      </c>
      <c r="S66" s="138">
        <f t="shared" si="8"/>
        <v>4</v>
      </c>
      <c r="T66" s="135">
        <f t="shared" si="9"/>
        <v>15</v>
      </c>
      <c r="U66" s="146"/>
      <c r="V66" s="146"/>
      <c r="W66" s="146"/>
      <c r="X66" s="146"/>
      <c r="Y66" s="146"/>
    </row>
    <row r="67" ht="12.75" customHeight="1">
      <c r="A67" s="146"/>
      <c r="B67" s="146" t="s">
        <v>118</v>
      </c>
      <c r="C67" s="227">
        <v>5.0</v>
      </c>
      <c r="D67" s="228">
        <v>35.52</v>
      </c>
      <c r="E67" s="228">
        <v>26.82</v>
      </c>
      <c r="F67" s="229">
        <v>0.534</v>
      </c>
      <c r="I67" s="146"/>
      <c r="J67" s="230">
        <f t="shared" si="2"/>
        <v>7.104</v>
      </c>
      <c r="K67" s="227">
        <v>16.0</v>
      </c>
      <c r="L67" s="230">
        <f t="shared" si="3"/>
        <v>4.631029987</v>
      </c>
      <c r="M67" s="134">
        <v>0.43</v>
      </c>
      <c r="N67" s="146"/>
      <c r="O67" s="99">
        <f t="shared" si="4"/>
        <v>3</v>
      </c>
      <c r="P67" s="99">
        <f t="shared" si="5"/>
        <v>1</v>
      </c>
      <c r="Q67" s="99">
        <f t="shared" si="6"/>
        <v>5</v>
      </c>
      <c r="R67" s="99">
        <f t="shared" si="7"/>
        <v>4</v>
      </c>
      <c r="S67" s="138">
        <f t="shared" si="8"/>
        <v>4</v>
      </c>
      <c r="T67" s="135">
        <f t="shared" si="9"/>
        <v>17</v>
      </c>
      <c r="U67" s="146"/>
      <c r="V67" s="146"/>
      <c r="W67" s="146"/>
      <c r="X67" s="146"/>
      <c r="Y67" s="146"/>
    </row>
    <row r="68" ht="12.75" customHeight="1">
      <c r="A68" s="146"/>
      <c r="B68" s="146" t="s">
        <v>119</v>
      </c>
      <c r="C68" s="227">
        <v>1.0</v>
      </c>
      <c r="D68" s="228">
        <v>132.61</v>
      </c>
      <c r="E68" s="228">
        <v>100.1</v>
      </c>
      <c r="F68" s="229">
        <v>0.534</v>
      </c>
      <c r="I68" s="146"/>
      <c r="J68" s="230">
        <f t="shared" si="2"/>
        <v>132.61</v>
      </c>
      <c r="K68" s="227">
        <v>25.0</v>
      </c>
      <c r="L68" s="230">
        <f t="shared" si="3"/>
        <v>86.44719687</v>
      </c>
      <c r="M68" s="134">
        <v>0.65</v>
      </c>
      <c r="N68" s="146"/>
      <c r="O68" s="99">
        <f t="shared" si="4"/>
        <v>3</v>
      </c>
      <c r="P68" s="99">
        <f t="shared" si="5"/>
        <v>1</v>
      </c>
      <c r="Q68" s="99">
        <f t="shared" si="6"/>
        <v>2</v>
      </c>
      <c r="R68" s="99">
        <f t="shared" si="7"/>
        <v>4</v>
      </c>
      <c r="S68" s="138">
        <f t="shared" si="8"/>
        <v>5</v>
      </c>
      <c r="T68" s="135">
        <f t="shared" si="9"/>
        <v>15</v>
      </c>
      <c r="U68" s="146"/>
      <c r="V68" s="146"/>
      <c r="W68" s="146"/>
      <c r="X68" s="146"/>
      <c r="Y68" s="146"/>
    </row>
    <row r="69" ht="12.75" customHeight="1">
      <c r="A69" s="146"/>
      <c r="B69" s="146" t="s">
        <v>120</v>
      </c>
      <c r="C69" s="227">
        <v>1.0</v>
      </c>
      <c r="D69" s="228">
        <v>77.39</v>
      </c>
      <c r="E69" s="228">
        <v>58.37</v>
      </c>
      <c r="F69" s="229">
        <v>0.534</v>
      </c>
      <c r="I69" s="146"/>
      <c r="J69" s="230">
        <f t="shared" si="2"/>
        <v>77.39</v>
      </c>
      <c r="K69" s="227">
        <v>45.0</v>
      </c>
      <c r="L69" s="230">
        <f t="shared" si="3"/>
        <v>50.44980443</v>
      </c>
      <c r="M69" s="134">
        <v>0.67</v>
      </c>
      <c r="N69" s="146"/>
      <c r="O69" s="99">
        <f t="shared" si="4"/>
        <v>3</v>
      </c>
      <c r="P69" s="99">
        <f t="shared" si="5"/>
        <v>1</v>
      </c>
      <c r="Q69" s="99">
        <f t="shared" si="6"/>
        <v>3</v>
      </c>
      <c r="R69" s="99">
        <f t="shared" si="7"/>
        <v>2</v>
      </c>
      <c r="S69" s="138">
        <f t="shared" si="8"/>
        <v>5</v>
      </c>
      <c r="T69" s="135">
        <f t="shared" si="9"/>
        <v>14</v>
      </c>
      <c r="U69" s="146"/>
      <c r="V69" s="146"/>
      <c r="W69" s="146"/>
      <c r="X69" s="146"/>
      <c r="Y69" s="146"/>
    </row>
    <row r="70" ht="12.75" customHeight="1">
      <c r="A70" s="146"/>
      <c r="B70" s="146" t="s">
        <v>121</v>
      </c>
      <c r="C70" s="227">
        <v>2.0</v>
      </c>
      <c r="D70" s="228">
        <v>154.78</v>
      </c>
      <c r="E70" s="228">
        <v>116.75</v>
      </c>
      <c r="F70" s="229">
        <v>0.534</v>
      </c>
      <c r="I70" s="146"/>
      <c r="J70" s="230">
        <f t="shared" si="2"/>
        <v>77.39</v>
      </c>
      <c r="K70" s="227">
        <v>23.0</v>
      </c>
      <c r="L70" s="230">
        <f t="shared" si="3"/>
        <v>50.44980443</v>
      </c>
      <c r="M70" s="134">
        <v>0.71</v>
      </c>
      <c r="N70" s="146"/>
      <c r="O70" s="99">
        <f t="shared" si="4"/>
        <v>3</v>
      </c>
      <c r="P70" s="99">
        <f t="shared" si="5"/>
        <v>1</v>
      </c>
      <c r="Q70" s="99">
        <f t="shared" si="6"/>
        <v>3</v>
      </c>
      <c r="R70" s="99">
        <f t="shared" si="7"/>
        <v>4</v>
      </c>
      <c r="S70" s="138">
        <f t="shared" si="8"/>
        <v>5</v>
      </c>
      <c r="T70" s="135">
        <f t="shared" si="9"/>
        <v>16</v>
      </c>
      <c r="U70" s="146"/>
      <c r="V70" s="146"/>
      <c r="W70" s="146"/>
      <c r="X70" s="146"/>
      <c r="Y70" s="146"/>
    </row>
    <row r="71" ht="12.75" customHeight="1">
      <c r="A71" s="146"/>
      <c r="B71" s="146" t="s">
        <v>122</v>
      </c>
      <c r="C71" s="227">
        <v>1.0</v>
      </c>
      <c r="D71" s="228">
        <v>42.61</v>
      </c>
      <c r="E71" s="228">
        <v>32.11</v>
      </c>
      <c r="F71" s="229">
        <v>0.534</v>
      </c>
      <c r="I71" s="146"/>
      <c r="J71" s="230">
        <f t="shared" si="2"/>
        <v>42.61</v>
      </c>
      <c r="K71" s="227">
        <v>15.0</v>
      </c>
      <c r="L71" s="230">
        <f t="shared" si="3"/>
        <v>27.77705346</v>
      </c>
      <c r="M71" s="134">
        <v>0.92</v>
      </c>
      <c r="N71" s="146"/>
      <c r="O71" s="99">
        <f t="shared" si="4"/>
        <v>3</v>
      </c>
      <c r="P71" s="99">
        <f t="shared" si="5"/>
        <v>1</v>
      </c>
      <c r="Q71" s="99">
        <f t="shared" si="6"/>
        <v>4</v>
      </c>
      <c r="R71" s="99">
        <f t="shared" si="7"/>
        <v>4</v>
      </c>
      <c r="S71" s="138">
        <f t="shared" si="8"/>
        <v>5</v>
      </c>
      <c r="T71" s="135">
        <f t="shared" si="9"/>
        <v>17</v>
      </c>
      <c r="U71" s="146"/>
      <c r="V71" s="146"/>
      <c r="W71" s="146"/>
      <c r="X71" s="146"/>
      <c r="Y71" s="146"/>
    </row>
    <row r="72" ht="12.75" customHeight="1">
      <c r="A72" s="146"/>
      <c r="B72" s="146" t="s">
        <v>123</v>
      </c>
      <c r="C72" s="227">
        <v>7.0</v>
      </c>
      <c r="D72" s="228">
        <v>127.19</v>
      </c>
      <c r="E72" s="228">
        <v>95.78</v>
      </c>
      <c r="F72" s="229">
        <v>0.534</v>
      </c>
      <c r="I72" s="146"/>
      <c r="J72" s="230">
        <f t="shared" si="2"/>
        <v>18.17</v>
      </c>
      <c r="K72" s="227">
        <v>17.0</v>
      </c>
      <c r="L72" s="230">
        <f t="shared" si="3"/>
        <v>11.84485007</v>
      </c>
      <c r="M72" s="134">
        <v>0.26</v>
      </c>
      <c r="N72" s="146"/>
      <c r="O72" s="99">
        <f t="shared" si="4"/>
        <v>3</v>
      </c>
      <c r="P72" s="99">
        <f t="shared" si="5"/>
        <v>2</v>
      </c>
      <c r="Q72" s="99">
        <f t="shared" si="6"/>
        <v>5</v>
      </c>
      <c r="R72" s="99">
        <f t="shared" si="7"/>
        <v>4</v>
      </c>
      <c r="S72" s="138">
        <f t="shared" si="8"/>
        <v>3</v>
      </c>
      <c r="T72" s="135">
        <f t="shared" si="9"/>
        <v>17</v>
      </c>
      <c r="U72" s="146"/>
      <c r="V72" s="146"/>
      <c r="W72" s="146"/>
      <c r="X72" s="146"/>
      <c r="Y72" s="146"/>
    </row>
    <row r="73" ht="12.75" customHeight="1">
      <c r="A73" s="146"/>
      <c r="B73" s="146" t="s">
        <v>124</v>
      </c>
      <c r="C73" s="227">
        <v>6.0</v>
      </c>
      <c r="D73" s="228">
        <v>66.26</v>
      </c>
      <c r="E73" s="228">
        <v>49.86</v>
      </c>
      <c r="F73" s="229">
        <v>0.534</v>
      </c>
      <c r="I73" s="146"/>
      <c r="J73" s="230">
        <f t="shared" si="2"/>
        <v>11.04333333</v>
      </c>
      <c r="K73" s="227">
        <v>25.0</v>
      </c>
      <c r="L73" s="230">
        <f t="shared" si="3"/>
        <v>7.199043894</v>
      </c>
      <c r="M73" s="134">
        <v>0.15</v>
      </c>
      <c r="N73" s="146"/>
      <c r="O73" s="99">
        <f t="shared" si="4"/>
        <v>3</v>
      </c>
      <c r="P73" s="99">
        <f t="shared" si="5"/>
        <v>2</v>
      </c>
      <c r="Q73" s="99">
        <f t="shared" si="6"/>
        <v>5</v>
      </c>
      <c r="R73" s="99">
        <f t="shared" si="7"/>
        <v>4</v>
      </c>
      <c r="S73" s="138">
        <f t="shared" si="8"/>
        <v>3</v>
      </c>
      <c r="T73" s="135">
        <f t="shared" si="9"/>
        <v>17</v>
      </c>
      <c r="U73" s="146"/>
      <c r="V73" s="146"/>
      <c r="W73" s="146"/>
      <c r="X73" s="146"/>
      <c r="Y73" s="146"/>
    </row>
    <row r="74" ht="12.75" customHeight="1">
      <c r="A74" s="146"/>
      <c r="B74" s="146" t="s">
        <v>125</v>
      </c>
      <c r="C74" s="227">
        <v>6.0</v>
      </c>
      <c r="D74" s="228">
        <v>66.26</v>
      </c>
      <c r="E74" s="228">
        <v>49.86</v>
      </c>
      <c r="F74" s="229">
        <v>0.534</v>
      </c>
      <c r="I74" s="146"/>
      <c r="J74" s="230">
        <f t="shared" si="2"/>
        <v>11.04333333</v>
      </c>
      <c r="K74" s="227">
        <v>34.0</v>
      </c>
      <c r="L74" s="230">
        <f t="shared" si="3"/>
        <v>7.199043894</v>
      </c>
      <c r="M74" s="134">
        <v>0.34</v>
      </c>
      <c r="N74" s="146"/>
      <c r="O74" s="99">
        <f t="shared" si="4"/>
        <v>3</v>
      </c>
      <c r="P74" s="99">
        <f t="shared" si="5"/>
        <v>2</v>
      </c>
      <c r="Q74" s="99">
        <f t="shared" si="6"/>
        <v>5</v>
      </c>
      <c r="R74" s="99">
        <f t="shared" si="7"/>
        <v>3</v>
      </c>
      <c r="S74" s="138">
        <f t="shared" si="8"/>
        <v>4</v>
      </c>
      <c r="T74" s="135">
        <f t="shared" si="9"/>
        <v>17</v>
      </c>
      <c r="U74" s="146"/>
      <c r="V74" s="146"/>
      <c r="W74" s="146"/>
      <c r="X74" s="146"/>
      <c r="Y74" s="146"/>
    </row>
    <row r="75" ht="12.75" customHeight="1">
      <c r="A75" s="146"/>
      <c r="B75" s="146" t="s">
        <v>126</v>
      </c>
      <c r="C75" s="227">
        <v>10.0</v>
      </c>
      <c r="D75" s="228">
        <v>109.74</v>
      </c>
      <c r="E75" s="228">
        <v>82.39</v>
      </c>
      <c r="F75" s="229">
        <v>0.534</v>
      </c>
      <c r="I75" s="146"/>
      <c r="J75" s="230">
        <f t="shared" si="2"/>
        <v>10.974</v>
      </c>
      <c r="K75" s="227">
        <v>21.0</v>
      </c>
      <c r="L75" s="230">
        <f t="shared" si="3"/>
        <v>7.153846154</v>
      </c>
      <c r="M75" s="134">
        <v>0.35</v>
      </c>
      <c r="N75" s="146"/>
      <c r="O75" s="99">
        <f t="shared" si="4"/>
        <v>3</v>
      </c>
      <c r="P75" s="99">
        <f t="shared" si="5"/>
        <v>2</v>
      </c>
      <c r="Q75" s="99">
        <f t="shared" si="6"/>
        <v>5</v>
      </c>
      <c r="R75" s="99">
        <f t="shared" si="7"/>
        <v>4</v>
      </c>
      <c r="S75" s="138">
        <f t="shared" si="8"/>
        <v>4</v>
      </c>
      <c r="T75" s="135">
        <f t="shared" si="9"/>
        <v>18</v>
      </c>
      <c r="U75" s="146"/>
      <c r="V75" s="146"/>
      <c r="W75" s="146"/>
      <c r="X75" s="146"/>
      <c r="Y75" s="146"/>
    </row>
    <row r="76" ht="12.75" customHeight="1">
      <c r="A76" s="146"/>
      <c r="B76" s="146" t="s">
        <v>127</v>
      </c>
      <c r="C76" s="227">
        <v>2.0</v>
      </c>
      <c r="D76" s="228">
        <v>311.3</v>
      </c>
      <c r="E76" s="228">
        <v>233.71</v>
      </c>
      <c r="F76" s="229">
        <v>0.534</v>
      </c>
      <c r="I76" s="146"/>
      <c r="J76" s="230">
        <f t="shared" si="2"/>
        <v>155.65</v>
      </c>
      <c r="K76" s="227">
        <v>23.0</v>
      </c>
      <c r="L76" s="230">
        <f t="shared" si="3"/>
        <v>101.4667536</v>
      </c>
      <c r="M76" s="134">
        <v>0.65</v>
      </c>
      <c r="N76" s="146"/>
      <c r="O76" s="99">
        <f t="shared" si="4"/>
        <v>3</v>
      </c>
      <c r="P76" s="99">
        <f t="shared" si="5"/>
        <v>1</v>
      </c>
      <c r="Q76" s="99">
        <f t="shared" si="6"/>
        <v>2</v>
      </c>
      <c r="R76" s="99">
        <f t="shared" si="7"/>
        <v>4</v>
      </c>
      <c r="S76" s="138">
        <f t="shared" si="8"/>
        <v>5</v>
      </c>
      <c r="T76" s="135">
        <f t="shared" si="9"/>
        <v>15</v>
      </c>
      <c r="U76" s="146"/>
      <c r="V76" s="146"/>
      <c r="W76" s="146"/>
      <c r="X76" s="146"/>
      <c r="Y76" s="146"/>
    </row>
    <row r="77" ht="12.75" customHeight="1">
      <c r="A77" s="146"/>
      <c r="B77" s="146" t="s">
        <v>128</v>
      </c>
      <c r="C77" s="227">
        <v>2.0</v>
      </c>
      <c r="D77" s="228">
        <v>85.22</v>
      </c>
      <c r="E77" s="228">
        <v>63.9</v>
      </c>
      <c r="F77" s="229">
        <v>0.534</v>
      </c>
      <c r="I77" s="146"/>
      <c r="J77" s="230">
        <f t="shared" si="2"/>
        <v>42.61</v>
      </c>
      <c r="K77" s="227">
        <v>25.0</v>
      </c>
      <c r="L77" s="230">
        <f t="shared" si="3"/>
        <v>27.77705346</v>
      </c>
      <c r="M77" s="134">
        <v>0.45</v>
      </c>
      <c r="N77" s="146"/>
      <c r="O77" s="99">
        <f t="shared" si="4"/>
        <v>3</v>
      </c>
      <c r="P77" s="99">
        <f t="shared" si="5"/>
        <v>1</v>
      </c>
      <c r="Q77" s="99">
        <f t="shared" si="6"/>
        <v>4</v>
      </c>
      <c r="R77" s="99">
        <f t="shared" si="7"/>
        <v>4</v>
      </c>
      <c r="S77" s="138">
        <f t="shared" si="8"/>
        <v>4</v>
      </c>
      <c r="T77" s="135">
        <f t="shared" si="9"/>
        <v>16</v>
      </c>
      <c r="U77" s="146"/>
      <c r="V77" s="146"/>
      <c r="W77" s="146"/>
      <c r="X77" s="146"/>
      <c r="Y77" s="146"/>
    </row>
    <row r="78" ht="12.75" customHeight="1">
      <c r="A78" s="146"/>
      <c r="B78" s="146" t="s">
        <v>129</v>
      </c>
      <c r="C78" s="227">
        <v>5.0</v>
      </c>
      <c r="D78" s="228">
        <v>152.17</v>
      </c>
      <c r="E78" s="228">
        <v>113.93</v>
      </c>
      <c r="F78" s="229">
        <v>0.534</v>
      </c>
      <c r="I78" s="146"/>
      <c r="J78" s="230">
        <f t="shared" si="2"/>
        <v>30.434</v>
      </c>
      <c r="K78" s="227">
        <v>24.0</v>
      </c>
      <c r="L78" s="230">
        <f t="shared" si="3"/>
        <v>19.83963494</v>
      </c>
      <c r="M78" s="134">
        <v>0.12</v>
      </c>
      <c r="N78" s="146"/>
      <c r="O78" s="99">
        <f t="shared" si="4"/>
        <v>3</v>
      </c>
      <c r="P78" s="99">
        <f t="shared" si="5"/>
        <v>1</v>
      </c>
      <c r="Q78" s="99">
        <f t="shared" si="6"/>
        <v>5</v>
      </c>
      <c r="R78" s="99">
        <f t="shared" si="7"/>
        <v>4</v>
      </c>
      <c r="S78" s="138">
        <f t="shared" si="8"/>
        <v>2</v>
      </c>
      <c r="T78" s="135">
        <f t="shared" si="9"/>
        <v>15</v>
      </c>
      <c r="U78" s="146"/>
      <c r="V78" s="146"/>
      <c r="W78" s="146"/>
      <c r="X78" s="146"/>
      <c r="Y78" s="146"/>
    </row>
    <row r="79" ht="12.75" customHeight="1">
      <c r="A79" s="146"/>
      <c r="B79" s="146" t="s">
        <v>130</v>
      </c>
      <c r="C79" s="227">
        <v>4.0</v>
      </c>
      <c r="D79" s="228">
        <v>313.04</v>
      </c>
      <c r="E79" s="228">
        <v>234.23</v>
      </c>
      <c r="F79" s="229">
        <v>0.534</v>
      </c>
      <c r="I79" s="146"/>
      <c r="J79" s="230">
        <f t="shared" si="2"/>
        <v>78.26</v>
      </c>
      <c r="K79" s="227">
        <v>26.0</v>
      </c>
      <c r="L79" s="230">
        <f t="shared" si="3"/>
        <v>51.01694915</v>
      </c>
      <c r="M79" s="134">
        <v>0.65</v>
      </c>
      <c r="N79" s="146"/>
      <c r="O79" s="99">
        <f t="shared" si="4"/>
        <v>3</v>
      </c>
      <c r="P79" s="99">
        <f t="shared" si="5"/>
        <v>1</v>
      </c>
      <c r="Q79" s="99">
        <f t="shared" si="6"/>
        <v>3</v>
      </c>
      <c r="R79" s="99">
        <f t="shared" si="7"/>
        <v>4</v>
      </c>
      <c r="S79" s="138">
        <f t="shared" si="8"/>
        <v>5</v>
      </c>
      <c r="T79" s="135">
        <f t="shared" si="9"/>
        <v>16</v>
      </c>
      <c r="U79" s="146"/>
      <c r="V79" s="146"/>
      <c r="W79" s="146"/>
      <c r="X79" s="146"/>
      <c r="Y79" s="146"/>
    </row>
    <row r="80" ht="12.75" customHeight="1">
      <c r="A80" s="146"/>
      <c r="B80" s="146" t="s">
        <v>131</v>
      </c>
      <c r="C80" s="227">
        <v>1.0</v>
      </c>
      <c r="D80" s="228">
        <v>86.09</v>
      </c>
      <c r="E80" s="228">
        <v>64.32</v>
      </c>
      <c r="F80" s="229">
        <v>0.534</v>
      </c>
      <c r="I80" s="146"/>
      <c r="J80" s="230">
        <f t="shared" si="2"/>
        <v>86.09</v>
      </c>
      <c r="K80" s="227">
        <v>37.0</v>
      </c>
      <c r="L80" s="230">
        <f t="shared" si="3"/>
        <v>56.12125163</v>
      </c>
      <c r="M80" s="134">
        <v>0.32</v>
      </c>
      <c r="N80" s="146"/>
      <c r="O80" s="99">
        <f t="shared" si="4"/>
        <v>3</v>
      </c>
      <c r="P80" s="99">
        <f t="shared" si="5"/>
        <v>1</v>
      </c>
      <c r="Q80" s="99">
        <f t="shared" si="6"/>
        <v>3</v>
      </c>
      <c r="R80" s="99">
        <f t="shared" si="7"/>
        <v>3</v>
      </c>
      <c r="S80" s="138">
        <f t="shared" si="8"/>
        <v>3</v>
      </c>
      <c r="T80" s="135">
        <f t="shared" si="9"/>
        <v>13</v>
      </c>
      <c r="U80" s="146"/>
      <c r="V80" s="146"/>
      <c r="W80" s="146"/>
      <c r="X80" s="146"/>
      <c r="Y80" s="146"/>
    </row>
    <row r="81" ht="12.75" customHeight="1">
      <c r="A81" s="146"/>
      <c r="B81" s="146" t="s">
        <v>132</v>
      </c>
      <c r="C81" s="227">
        <v>10.0</v>
      </c>
      <c r="D81" s="228">
        <v>780.21</v>
      </c>
      <c r="E81" s="228">
        <v>582.73</v>
      </c>
      <c r="F81" s="229">
        <v>0.534</v>
      </c>
      <c r="I81" s="146"/>
      <c r="J81" s="230">
        <f t="shared" si="2"/>
        <v>78.021</v>
      </c>
      <c r="K81" s="227">
        <v>38.0</v>
      </c>
      <c r="L81" s="230">
        <f t="shared" si="3"/>
        <v>50.86114733</v>
      </c>
      <c r="M81" s="134">
        <v>0.45</v>
      </c>
      <c r="N81" s="146"/>
      <c r="O81" s="99">
        <f t="shared" si="4"/>
        <v>3</v>
      </c>
      <c r="P81" s="99">
        <f t="shared" si="5"/>
        <v>2</v>
      </c>
      <c r="Q81" s="99">
        <f t="shared" si="6"/>
        <v>3</v>
      </c>
      <c r="R81" s="99">
        <f t="shared" si="7"/>
        <v>3</v>
      </c>
      <c r="S81" s="138">
        <f t="shared" si="8"/>
        <v>4</v>
      </c>
      <c r="T81" s="135">
        <f t="shared" si="9"/>
        <v>15</v>
      </c>
      <c r="U81" s="146"/>
      <c r="V81" s="146"/>
      <c r="W81" s="146"/>
      <c r="X81" s="146"/>
      <c r="Y81" s="146"/>
    </row>
    <row r="82" ht="12.75" customHeight="1">
      <c r="A82" s="146"/>
      <c r="B82" s="146" t="s">
        <v>133</v>
      </c>
      <c r="C82" s="227">
        <v>2.0</v>
      </c>
      <c r="D82" s="228">
        <v>147.83</v>
      </c>
      <c r="E82" s="228">
        <v>110.04</v>
      </c>
      <c r="F82" s="229">
        <v>0.534</v>
      </c>
      <c r="I82" s="146"/>
      <c r="J82" s="230">
        <f t="shared" si="2"/>
        <v>73.915</v>
      </c>
      <c r="K82" s="227">
        <v>34.0</v>
      </c>
      <c r="L82" s="230">
        <f t="shared" si="3"/>
        <v>48.18448501</v>
      </c>
      <c r="M82" s="134">
        <v>0.12</v>
      </c>
      <c r="N82" s="146"/>
      <c r="O82" s="99">
        <f t="shared" si="4"/>
        <v>3</v>
      </c>
      <c r="P82" s="99">
        <f t="shared" si="5"/>
        <v>1</v>
      </c>
      <c r="Q82" s="99">
        <f t="shared" si="6"/>
        <v>3</v>
      </c>
      <c r="R82" s="99">
        <f t="shared" si="7"/>
        <v>3</v>
      </c>
      <c r="S82" s="138">
        <f t="shared" si="8"/>
        <v>2</v>
      </c>
      <c r="T82" s="135">
        <f t="shared" si="9"/>
        <v>12</v>
      </c>
      <c r="U82" s="146"/>
      <c r="V82" s="146"/>
      <c r="W82" s="146"/>
      <c r="X82" s="146"/>
      <c r="Y82" s="146"/>
    </row>
    <row r="83" ht="12.75" customHeight="1">
      <c r="A83" s="146"/>
      <c r="B83" s="146" t="s">
        <v>134</v>
      </c>
      <c r="C83" s="227">
        <v>1.0</v>
      </c>
      <c r="D83" s="228">
        <v>286.09</v>
      </c>
      <c r="E83" s="228">
        <v>212.51</v>
      </c>
      <c r="F83" s="229">
        <v>0.534</v>
      </c>
      <c r="I83" s="146"/>
      <c r="J83" s="230">
        <f t="shared" si="2"/>
        <v>286.09</v>
      </c>
      <c r="K83" s="227">
        <v>39.0</v>
      </c>
      <c r="L83" s="230">
        <f t="shared" si="3"/>
        <v>186.4993481</v>
      </c>
      <c r="M83" s="134">
        <v>0.87</v>
      </c>
      <c r="N83" s="146"/>
      <c r="O83" s="99">
        <f t="shared" si="4"/>
        <v>3</v>
      </c>
      <c r="P83" s="99">
        <f t="shared" si="5"/>
        <v>1</v>
      </c>
      <c r="Q83" s="99">
        <f t="shared" si="6"/>
        <v>1</v>
      </c>
      <c r="R83" s="99">
        <f t="shared" si="7"/>
        <v>3</v>
      </c>
      <c r="S83" s="138">
        <f t="shared" si="8"/>
        <v>5</v>
      </c>
      <c r="T83" s="135">
        <f t="shared" si="9"/>
        <v>13</v>
      </c>
      <c r="U83" s="146"/>
      <c r="V83" s="146"/>
      <c r="W83" s="146"/>
      <c r="X83" s="146"/>
      <c r="Y83" s="146"/>
    </row>
    <row r="84" ht="12.75" customHeight="1">
      <c r="A84" s="146"/>
      <c r="B84" s="146" t="s">
        <v>135</v>
      </c>
      <c r="C84" s="227">
        <v>1.0</v>
      </c>
      <c r="D84" s="228">
        <v>25.22</v>
      </c>
      <c r="E84" s="228">
        <v>18.58</v>
      </c>
      <c r="F84" s="229">
        <v>0.534</v>
      </c>
      <c r="I84" s="146"/>
      <c r="J84" s="230">
        <f t="shared" si="2"/>
        <v>25.22</v>
      </c>
      <c r="K84" s="227">
        <v>41.0</v>
      </c>
      <c r="L84" s="230">
        <f t="shared" si="3"/>
        <v>16.44067797</v>
      </c>
      <c r="M84" s="134">
        <v>0.89</v>
      </c>
      <c r="N84" s="146"/>
      <c r="O84" s="99">
        <f t="shared" si="4"/>
        <v>3</v>
      </c>
      <c r="P84" s="99">
        <f t="shared" si="5"/>
        <v>1</v>
      </c>
      <c r="Q84" s="99">
        <f t="shared" si="6"/>
        <v>5</v>
      </c>
      <c r="R84" s="99">
        <f t="shared" si="7"/>
        <v>3</v>
      </c>
      <c r="S84" s="138">
        <f t="shared" si="8"/>
        <v>5</v>
      </c>
      <c r="T84" s="135">
        <f t="shared" si="9"/>
        <v>17</v>
      </c>
      <c r="U84" s="146"/>
      <c r="V84" s="146"/>
      <c r="W84" s="146"/>
      <c r="X84" s="146"/>
      <c r="Y84" s="146"/>
    </row>
    <row r="85" ht="12.75" customHeight="1">
      <c r="A85" s="146"/>
      <c r="B85" s="146" t="s">
        <v>136</v>
      </c>
      <c r="C85" s="227">
        <v>1.0</v>
      </c>
      <c r="D85" s="228">
        <v>43.74</v>
      </c>
      <c r="E85" s="228">
        <v>32.19</v>
      </c>
      <c r="F85" s="229">
        <v>0.534</v>
      </c>
      <c r="I85" s="146"/>
      <c r="J85" s="230">
        <f t="shared" si="2"/>
        <v>43.74</v>
      </c>
      <c r="K85" s="227">
        <v>46.0</v>
      </c>
      <c r="L85" s="230">
        <f t="shared" si="3"/>
        <v>28.5136897</v>
      </c>
      <c r="M85" s="134">
        <v>0.65</v>
      </c>
      <c r="N85" s="146"/>
      <c r="O85" s="99">
        <f t="shared" si="4"/>
        <v>3</v>
      </c>
      <c r="P85" s="99">
        <f t="shared" si="5"/>
        <v>1</v>
      </c>
      <c r="Q85" s="99">
        <f t="shared" si="6"/>
        <v>4</v>
      </c>
      <c r="R85" s="99">
        <f t="shared" si="7"/>
        <v>2</v>
      </c>
      <c r="S85" s="138">
        <f t="shared" si="8"/>
        <v>5</v>
      </c>
      <c r="T85" s="135">
        <f t="shared" si="9"/>
        <v>15</v>
      </c>
      <c r="U85" s="146"/>
      <c r="V85" s="146"/>
      <c r="W85" s="146"/>
      <c r="X85" s="146"/>
      <c r="Y85" s="146"/>
    </row>
    <row r="86" ht="12.75" customHeight="1">
      <c r="A86" s="146"/>
      <c r="B86" s="146" t="s">
        <v>137</v>
      </c>
      <c r="C86" s="227">
        <v>1.0</v>
      </c>
      <c r="D86" s="228">
        <v>43.74</v>
      </c>
      <c r="E86" s="228">
        <v>32.19</v>
      </c>
      <c r="F86" s="229">
        <v>0.534</v>
      </c>
      <c r="I86" s="146"/>
      <c r="J86" s="230">
        <f t="shared" si="2"/>
        <v>43.74</v>
      </c>
      <c r="K86" s="227">
        <v>43.0</v>
      </c>
      <c r="L86" s="230">
        <f t="shared" si="3"/>
        <v>28.5136897</v>
      </c>
      <c r="M86" s="134">
        <v>0.23</v>
      </c>
      <c r="N86" s="146"/>
      <c r="O86" s="99">
        <f t="shared" si="4"/>
        <v>3</v>
      </c>
      <c r="P86" s="99">
        <f t="shared" si="5"/>
        <v>1</v>
      </c>
      <c r="Q86" s="99">
        <f t="shared" si="6"/>
        <v>4</v>
      </c>
      <c r="R86" s="99">
        <f t="shared" si="7"/>
        <v>3</v>
      </c>
      <c r="S86" s="138">
        <f t="shared" si="8"/>
        <v>3</v>
      </c>
      <c r="T86" s="135">
        <f t="shared" si="9"/>
        <v>14</v>
      </c>
      <c r="U86" s="146"/>
      <c r="V86" s="146"/>
      <c r="W86" s="146"/>
      <c r="X86" s="146"/>
      <c r="Y86" s="146"/>
    </row>
    <row r="87" ht="12.75" customHeight="1">
      <c r="A87" s="146"/>
      <c r="B87" s="146" t="s">
        <v>138</v>
      </c>
      <c r="C87" s="227">
        <v>3.0</v>
      </c>
      <c r="D87" s="228">
        <v>203.48</v>
      </c>
      <c r="E87" s="228">
        <v>149.67</v>
      </c>
      <c r="F87" s="229">
        <v>0.534</v>
      </c>
      <c r="I87" s="146"/>
      <c r="J87" s="230">
        <f t="shared" si="2"/>
        <v>67.82666667</v>
      </c>
      <c r="K87" s="227">
        <v>48.0</v>
      </c>
      <c r="L87" s="230">
        <f t="shared" si="3"/>
        <v>44.21555845</v>
      </c>
      <c r="M87" s="134">
        <v>0.21</v>
      </c>
      <c r="N87" s="146"/>
      <c r="O87" s="99">
        <f t="shared" si="4"/>
        <v>3</v>
      </c>
      <c r="P87" s="99">
        <f t="shared" si="5"/>
        <v>1</v>
      </c>
      <c r="Q87" s="99">
        <f t="shared" si="6"/>
        <v>3</v>
      </c>
      <c r="R87" s="99">
        <f t="shared" si="7"/>
        <v>2</v>
      </c>
      <c r="S87" s="138">
        <f t="shared" si="8"/>
        <v>3</v>
      </c>
      <c r="T87" s="135">
        <f t="shared" si="9"/>
        <v>12</v>
      </c>
      <c r="U87" s="146"/>
      <c r="V87" s="146"/>
      <c r="W87" s="146"/>
      <c r="X87" s="146"/>
      <c r="Y87" s="146"/>
    </row>
    <row r="88" ht="12.75" customHeight="1">
      <c r="A88" s="146"/>
      <c r="B88" s="146" t="s">
        <v>139</v>
      </c>
      <c r="C88" s="227">
        <v>3.0</v>
      </c>
      <c r="D88" s="228">
        <v>223.83</v>
      </c>
      <c r="E88" s="228">
        <v>164.58</v>
      </c>
      <c r="F88" s="229">
        <v>0.534</v>
      </c>
      <c r="I88" s="146"/>
      <c r="J88" s="230">
        <f t="shared" si="2"/>
        <v>74.61</v>
      </c>
      <c r="K88" s="227">
        <v>47.0</v>
      </c>
      <c r="L88" s="230">
        <f t="shared" si="3"/>
        <v>48.63754889</v>
      </c>
      <c r="M88" s="134">
        <v>0.45</v>
      </c>
      <c r="N88" s="146"/>
      <c r="O88" s="99">
        <f t="shared" si="4"/>
        <v>3</v>
      </c>
      <c r="P88" s="99">
        <f t="shared" si="5"/>
        <v>1</v>
      </c>
      <c r="Q88" s="99">
        <f t="shared" si="6"/>
        <v>3</v>
      </c>
      <c r="R88" s="99">
        <f t="shared" si="7"/>
        <v>2</v>
      </c>
      <c r="S88" s="138">
        <f t="shared" si="8"/>
        <v>4</v>
      </c>
      <c r="T88" s="135">
        <f t="shared" si="9"/>
        <v>13</v>
      </c>
      <c r="U88" s="146"/>
      <c r="V88" s="146"/>
      <c r="W88" s="146"/>
      <c r="X88" s="146"/>
      <c r="Y88" s="146"/>
    </row>
    <row r="89" ht="12.75" customHeight="1">
      <c r="A89" s="146"/>
      <c r="B89" s="146" t="s">
        <v>140</v>
      </c>
      <c r="C89" s="227">
        <v>17.0</v>
      </c>
      <c r="D89" s="228">
        <v>831.19</v>
      </c>
      <c r="E89" s="228">
        <v>610.74</v>
      </c>
      <c r="F89" s="229">
        <v>0.534</v>
      </c>
      <c r="I89" s="146"/>
      <c r="J89" s="230">
        <f t="shared" si="2"/>
        <v>48.89352941</v>
      </c>
      <c r="K89" s="227">
        <v>49.0</v>
      </c>
      <c r="L89" s="230">
        <f t="shared" si="3"/>
        <v>31.87322647</v>
      </c>
      <c r="M89" s="134">
        <v>0.87</v>
      </c>
      <c r="N89" s="146"/>
      <c r="O89" s="99">
        <f t="shared" si="4"/>
        <v>3</v>
      </c>
      <c r="P89" s="99">
        <f t="shared" si="5"/>
        <v>4</v>
      </c>
      <c r="Q89" s="99">
        <f t="shared" si="6"/>
        <v>4</v>
      </c>
      <c r="R89" s="99">
        <f t="shared" si="7"/>
        <v>2</v>
      </c>
      <c r="S89" s="138">
        <f t="shared" si="8"/>
        <v>5</v>
      </c>
      <c r="T89" s="135">
        <f t="shared" si="9"/>
        <v>18</v>
      </c>
      <c r="U89" s="146"/>
      <c r="V89" s="146"/>
      <c r="W89" s="146"/>
      <c r="X89" s="146"/>
      <c r="Y89" s="146"/>
    </row>
    <row r="90" ht="12.75" customHeight="1">
      <c r="A90" s="146"/>
      <c r="B90" s="146" t="s">
        <v>141</v>
      </c>
      <c r="C90" s="227">
        <v>4.0</v>
      </c>
      <c r="D90" s="228">
        <v>297.47</v>
      </c>
      <c r="E90" s="228">
        <v>218.48</v>
      </c>
      <c r="F90" s="229">
        <v>0.534</v>
      </c>
      <c r="I90" s="146"/>
      <c r="J90" s="230">
        <f t="shared" si="2"/>
        <v>74.3675</v>
      </c>
      <c r="K90" s="227">
        <v>46.0</v>
      </c>
      <c r="L90" s="230">
        <f t="shared" si="3"/>
        <v>48.47946545</v>
      </c>
      <c r="M90" s="134">
        <v>0.89</v>
      </c>
      <c r="N90" s="146"/>
      <c r="O90" s="99">
        <f t="shared" si="4"/>
        <v>3</v>
      </c>
      <c r="P90" s="99">
        <f t="shared" si="5"/>
        <v>1</v>
      </c>
      <c r="Q90" s="99">
        <f t="shared" si="6"/>
        <v>3</v>
      </c>
      <c r="R90" s="99">
        <f t="shared" si="7"/>
        <v>2</v>
      </c>
      <c r="S90" s="138">
        <f t="shared" si="8"/>
        <v>5</v>
      </c>
      <c r="T90" s="135">
        <f t="shared" si="9"/>
        <v>14</v>
      </c>
      <c r="U90" s="146"/>
      <c r="V90" s="146"/>
      <c r="W90" s="146"/>
      <c r="X90" s="146"/>
      <c r="Y90" s="146"/>
    </row>
    <row r="91" ht="12.75" customHeight="1">
      <c r="A91" s="146"/>
      <c r="B91" s="146" t="s">
        <v>142</v>
      </c>
      <c r="C91" s="227">
        <v>1.0</v>
      </c>
      <c r="D91" s="228">
        <v>300.0</v>
      </c>
      <c r="E91" s="228">
        <v>220.03</v>
      </c>
      <c r="F91" s="229">
        <v>0.534</v>
      </c>
      <c r="I91" s="146"/>
      <c r="J91" s="230">
        <f t="shared" si="2"/>
        <v>300</v>
      </c>
      <c r="K91" s="227">
        <v>42.0</v>
      </c>
      <c r="L91" s="230">
        <f t="shared" si="3"/>
        <v>195.5671447</v>
      </c>
      <c r="M91" s="134">
        <v>0.03</v>
      </c>
      <c r="N91" s="146"/>
      <c r="O91" s="99">
        <f t="shared" si="4"/>
        <v>3</v>
      </c>
      <c r="P91" s="99">
        <f t="shared" si="5"/>
        <v>1</v>
      </c>
      <c r="Q91" s="99">
        <f t="shared" si="6"/>
        <v>1</v>
      </c>
      <c r="R91" s="99">
        <f t="shared" si="7"/>
        <v>3</v>
      </c>
      <c r="S91" s="138">
        <f t="shared" si="8"/>
        <v>1</v>
      </c>
      <c r="T91" s="135">
        <f t="shared" si="9"/>
        <v>9</v>
      </c>
      <c r="U91" s="146"/>
      <c r="V91" s="146"/>
      <c r="W91" s="146"/>
      <c r="X91" s="146"/>
      <c r="Y91" s="146"/>
    </row>
    <row r="92" ht="12.75" customHeight="1">
      <c r="A92" s="146"/>
      <c r="B92" s="146" t="s">
        <v>143</v>
      </c>
      <c r="C92" s="227">
        <v>4.0</v>
      </c>
      <c r="D92" s="228">
        <v>295.65</v>
      </c>
      <c r="E92" s="228">
        <v>216.83</v>
      </c>
      <c r="F92" s="229">
        <v>0.534</v>
      </c>
      <c r="I92" s="146"/>
      <c r="J92" s="230">
        <f t="shared" si="2"/>
        <v>73.9125</v>
      </c>
      <c r="K92" s="227">
        <v>41.0</v>
      </c>
      <c r="L92" s="230">
        <f t="shared" si="3"/>
        <v>48.18285528</v>
      </c>
      <c r="M92" s="134">
        <v>0.04</v>
      </c>
      <c r="N92" s="146"/>
      <c r="O92" s="99">
        <f t="shared" si="4"/>
        <v>3</v>
      </c>
      <c r="P92" s="99">
        <f t="shared" si="5"/>
        <v>1</v>
      </c>
      <c r="Q92" s="99">
        <f t="shared" si="6"/>
        <v>3</v>
      </c>
      <c r="R92" s="99">
        <f t="shared" si="7"/>
        <v>3</v>
      </c>
      <c r="S92" s="138">
        <f t="shared" si="8"/>
        <v>1</v>
      </c>
      <c r="T92" s="135">
        <f t="shared" si="9"/>
        <v>11</v>
      </c>
      <c r="U92" s="146"/>
      <c r="V92" s="146"/>
      <c r="W92" s="146"/>
      <c r="X92" s="146"/>
      <c r="Y92" s="146"/>
    </row>
    <row r="93" ht="12.75" customHeight="1">
      <c r="A93" s="146"/>
      <c r="B93" s="146" t="s">
        <v>144</v>
      </c>
      <c r="C93" s="227">
        <v>5.0</v>
      </c>
      <c r="D93" s="228">
        <v>108.7</v>
      </c>
      <c r="E93" s="228">
        <v>79.6</v>
      </c>
      <c r="F93" s="229">
        <v>0.534</v>
      </c>
      <c r="I93" s="146"/>
      <c r="J93" s="230">
        <f t="shared" si="2"/>
        <v>21.74</v>
      </c>
      <c r="K93" s="227">
        <v>68.0</v>
      </c>
      <c r="L93" s="230">
        <f t="shared" si="3"/>
        <v>14.17209909</v>
      </c>
      <c r="M93" s="134">
        <v>0.05</v>
      </c>
      <c r="N93" s="146"/>
      <c r="O93" s="99">
        <f t="shared" si="4"/>
        <v>3</v>
      </c>
      <c r="P93" s="99">
        <f t="shared" si="5"/>
        <v>1</v>
      </c>
      <c r="Q93" s="99">
        <f t="shared" si="6"/>
        <v>5</v>
      </c>
      <c r="R93" s="99">
        <f t="shared" si="7"/>
        <v>2</v>
      </c>
      <c r="S93" s="138">
        <f t="shared" si="8"/>
        <v>1</v>
      </c>
      <c r="T93" s="135">
        <f t="shared" si="9"/>
        <v>12</v>
      </c>
      <c r="U93" s="146"/>
      <c r="V93" s="146"/>
      <c r="W93" s="146"/>
      <c r="X93" s="146"/>
      <c r="Y93" s="146"/>
    </row>
    <row r="94" ht="12.75" customHeight="1">
      <c r="A94" s="146"/>
      <c r="B94" s="146" t="s">
        <v>145</v>
      </c>
      <c r="C94" s="227">
        <v>2.0</v>
      </c>
      <c r="D94" s="228">
        <v>97.07</v>
      </c>
      <c r="E94" s="228">
        <v>71.03</v>
      </c>
      <c r="F94" s="229">
        <v>0.534</v>
      </c>
      <c r="I94" s="146"/>
      <c r="J94" s="230">
        <f t="shared" si="2"/>
        <v>48.535</v>
      </c>
      <c r="K94" s="227">
        <v>62.0</v>
      </c>
      <c r="L94" s="230">
        <f t="shared" si="3"/>
        <v>31.63950456</v>
      </c>
      <c r="M94" s="134">
        <v>0.06</v>
      </c>
      <c r="N94" s="146"/>
      <c r="O94" s="99">
        <f t="shared" si="4"/>
        <v>3</v>
      </c>
      <c r="P94" s="99">
        <f t="shared" si="5"/>
        <v>1</v>
      </c>
      <c r="Q94" s="99">
        <f t="shared" si="6"/>
        <v>4</v>
      </c>
      <c r="R94" s="99">
        <f t="shared" si="7"/>
        <v>2</v>
      </c>
      <c r="S94" s="138">
        <f t="shared" si="8"/>
        <v>2</v>
      </c>
      <c r="T94" s="135">
        <f t="shared" si="9"/>
        <v>12</v>
      </c>
      <c r="U94" s="146"/>
      <c r="V94" s="146"/>
      <c r="W94" s="146"/>
      <c r="X94" s="146"/>
      <c r="Y94" s="146"/>
    </row>
    <row r="95" ht="12.75" customHeight="1">
      <c r="A95" s="146"/>
      <c r="B95" s="146" t="s">
        <v>146</v>
      </c>
      <c r="C95" s="227">
        <v>36.0</v>
      </c>
      <c r="D95" s="228">
        <v>90.4</v>
      </c>
      <c r="E95" s="228">
        <v>66.15</v>
      </c>
      <c r="F95" s="229">
        <v>0.534</v>
      </c>
      <c r="I95" s="146"/>
      <c r="J95" s="230">
        <f t="shared" si="2"/>
        <v>2.511111111</v>
      </c>
      <c r="K95" s="227">
        <v>69.0</v>
      </c>
      <c r="L95" s="230">
        <f t="shared" si="3"/>
        <v>1.636969434</v>
      </c>
      <c r="M95" s="134">
        <v>0.07</v>
      </c>
      <c r="N95" s="146"/>
      <c r="O95" s="99">
        <f t="shared" si="4"/>
        <v>3</v>
      </c>
      <c r="P95" s="99">
        <f t="shared" si="5"/>
        <v>5</v>
      </c>
      <c r="Q95" s="99">
        <f t="shared" si="6"/>
        <v>5</v>
      </c>
      <c r="R95" s="99">
        <f t="shared" si="7"/>
        <v>2</v>
      </c>
      <c r="S95" s="138">
        <f t="shared" si="8"/>
        <v>2</v>
      </c>
      <c r="T95" s="135">
        <f t="shared" si="9"/>
        <v>17</v>
      </c>
      <c r="U95" s="146"/>
      <c r="V95" s="146"/>
      <c r="W95" s="146"/>
      <c r="X95" s="146"/>
      <c r="Y95" s="146"/>
    </row>
    <row r="96" ht="12.75" customHeight="1">
      <c r="A96" s="146"/>
      <c r="B96" s="146" t="s">
        <v>147</v>
      </c>
      <c r="C96" s="227">
        <v>1.0</v>
      </c>
      <c r="D96" s="228">
        <v>346.13</v>
      </c>
      <c r="E96" s="228">
        <v>253.26</v>
      </c>
      <c r="F96" s="229">
        <v>0.534</v>
      </c>
      <c r="I96" s="146"/>
      <c r="J96" s="230">
        <f t="shared" si="2"/>
        <v>346.13</v>
      </c>
      <c r="K96" s="227">
        <v>61.0</v>
      </c>
      <c r="L96" s="230">
        <f t="shared" si="3"/>
        <v>225.6388527</v>
      </c>
      <c r="M96" s="134">
        <v>0.08</v>
      </c>
      <c r="N96" s="146"/>
      <c r="O96" s="99">
        <f t="shared" si="4"/>
        <v>3</v>
      </c>
      <c r="P96" s="99">
        <f t="shared" si="5"/>
        <v>1</v>
      </c>
      <c r="Q96" s="99">
        <f t="shared" si="6"/>
        <v>1</v>
      </c>
      <c r="R96" s="99">
        <f t="shared" si="7"/>
        <v>2</v>
      </c>
      <c r="S96" s="138">
        <f t="shared" si="8"/>
        <v>2</v>
      </c>
      <c r="T96" s="135">
        <f t="shared" si="9"/>
        <v>9</v>
      </c>
      <c r="U96" s="146"/>
      <c r="V96" s="146"/>
      <c r="W96" s="146"/>
      <c r="X96" s="146"/>
      <c r="Y96" s="146"/>
    </row>
    <row r="97" ht="12.75" customHeight="1">
      <c r="A97" s="146"/>
      <c r="B97" s="146" t="s">
        <v>148</v>
      </c>
      <c r="C97" s="227">
        <v>10.0</v>
      </c>
      <c r="D97" s="228">
        <v>156.0</v>
      </c>
      <c r="E97" s="228">
        <v>113.63</v>
      </c>
      <c r="F97" s="229">
        <v>0.534</v>
      </c>
      <c r="I97" s="146"/>
      <c r="J97" s="230">
        <f t="shared" si="2"/>
        <v>15.6</v>
      </c>
      <c r="K97" s="227">
        <v>875.0</v>
      </c>
      <c r="L97" s="230">
        <f t="shared" si="3"/>
        <v>10.16949153</v>
      </c>
      <c r="M97" s="134">
        <v>0.09</v>
      </c>
      <c r="N97" s="146"/>
      <c r="O97" s="99">
        <f t="shared" si="4"/>
        <v>3</v>
      </c>
      <c r="P97" s="99">
        <f t="shared" si="5"/>
        <v>2</v>
      </c>
      <c r="Q97" s="99">
        <f t="shared" si="6"/>
        <v>5</v>
      </c>
      <c r="R97" s="99">
        <f t="shared" si="7"/>
        <v>1</v>
      </c>
      <c r="S97" s="138">
        <f t="shared" si="8"/>
        <v>2</v>
      </c>
      <c r="T97" s="135">
        <f t="shared" si="9"/>
        <v>13</v>
      </c>
      <c r="U97" s="146"/>
      <c r="V97" s="146"/>
      <c r="W97" s="146"/>
      <c r="X97" s="146"/>
      <c r="Y97" s="146"/>
    </row>
    <row r="98" ht="12.75" customHeight="1">
      <c r="A98" s="146"/>
      <c r="B98" s="146" t="s">
        <v>149</v>
      </c>
      <c r="C98" s="227">
        <v>5.0</v>
      </c>
      <c r="D98" s="228">
        <v>269.57</v>
      </c>
      <c r="E98" s="228">
        <v>196.28</v>
      </c>
      <c r="F98" s="229">
        <v>0.534</v>
      </c>
      <c r="I98" s="146"/>
      <c r="J98" s="230">
        <f t="shared" si="2"/>
        <v>53.914</v>
      </c>
      <c r="K98" s="227">
        <v>35.0</v>
      </c>
      <c r="L98" s="230">
        <f t="shared" si="3"/>
        <v>35.14602347</v>
      </c>
      <c r="M98" s="134">
        <v>0.12</v>
      </c>
      <c r="N98" s="146"/>
      <c r="O98" s="99">
        <f t="shared" si="4"/>
        <v>3</v>
      </c>
      <c r="P98" s="99">
        <f t="shared" si="5"/>
        <v>1</v>
      </c>
      <c r="Q98" s="99">
        <f t="shared" si="6"/>
        <v>4</v>
      </c>
      <c r="R98" s="99">
        <f t="shared" si="7"/>
        <v>3</v>
      </c>
      <c r="S98" s="138">
        <f t="shared" si="8"/>
        <v>2</v>
      </c>
      <c r="T98" s="135">
        <f t="shared" si="9"/>
        <v>13</v>
      </c>
      <c r="U98" s="146"/>
      <c r="V98" s="146"/>
      <c r="W98" s="146"/>
      <c r="X98" s="146"/>
      <c r="Y98" s="146"/>
    </row>
    <row r="99" ht="12.75" customHeight="1">
      <c r="A99" s="146"/>
      <c r="B99" s="146" t="s">
        <v>150</v>
      </c>
      <c r="C99" s="227">
        <v>2.0</v>
      </c>
      <c r="D99" s="228">
        <v>154.78</v>
      </c>
      <c r="E99" s="228">
        <v>112.71</v>
      </c>
      <c r="F99" s="229">
        <v>0.534</v>
      </c>
      <c r="I99" s="146"/>
      <c r="J99" s="230">
        <f t="shared" si="2"/>
        <v>77.39</v>
      </c>
      <c r="K99" s="227">
        <v>18.0</v>
      </c>
      <c r="L99" s="230">
        <f t="shared" si="3"/>
        <v>50.44980443</v>
      </c>
      <c r="M99" s="134">
        <v>0.13</v>
      </c>
      <c r="N99" s="146"/>
      <c r="O99" s="99">
        <f t="shared" si="4"/>
        <v>3</v>
      </c>
      <c r="P99" s="99">
        <f t="shared" si="5"/>
        <v>1</v>
      </c>
      <c r="Q99" s="99">
        <f t="shared" si="6"/>
        <v>3</v>
      </c>
      <c r="R99" s="99">
        <f t="shared" si="7"/>
        <v>4</v>
      </c>
      <c r="S99" s="138">
        <f t="shared" si="8"/>
        <v>0.13</v>
      </c>
      <c r="T99" s="135">
        <f t="shared" si="9"/>
        <v>11.13</v>
      </c>
      <c r="U99" s="146"/>
      <c r="V99" s="146"/>
      <c r="W99" s="146"/>
      <c r="X99" s="146"/>
      <c r="Y99" s="146"/>
    </row>
    <row r="100" ht="12.75" customHeight="1">
      <c r="A100" s="146"/>
      <c r="B100" s="146" t="s">
        <v>151</v>
      </c>
      <c r="C100" s="227">
        <v>8.0</v>
      </c>
      <c r="D100" s="228">
        <v>260.01</v>
      </c>
      <c r="E100" s="228">
        <v>189.3</v>
      </c>
      <c r="F100" s="229">
        <v>0.534</v>
      </c>
      <c r="I100" s="146"/>
      <c r="J100" s="230">
        <f t="shared" si="2"/>
        <v>32.50125</v>
      </c>
      <c r="K100" s="227">
        <v>16.0</v>
      </c>
      <c r="L100" s="230">
        <f t="shared" si="3"/>
        <v>21.18725554</v>
      </c>
      <c r="M100" s="134">
        <v>0.125</v>
      </c>
      <c r="N100" s="146"/>
      <c r="O100" s="99">
        <f t="shared" si="4"/>
        <v>3</v>
      </c>
      <c r="P100" s="99">
        <f t="shared" si="5"/>
        <v>2</v>
      </c>
      <c r="Q100" s="99">
        <f t="shared" si="6"/>
        <v>5</v>
      </c>
      <c r="R100" s="99">
        <f t="shared" si="7"/>
        <v>4</v>
      </c>
      <c r="S100" s="138">
        <f t="shared" si="8"/>
        <v>2</v>
      </c>
      <c r="T100" s="135">
        <f t="shared" si="9"/>
        <v>16</v>
      </c>
      <c r="U100" s="146"/>
      <c r="V100" s="146"/>
      <c r="W100" s="146"/>
      <c r="X100" s="146"/>
      <c r="Y100" s="146"/>
    </row>
    <row r="101" ht="12.75" customHeight="1">
      <c r="A101" s="146"/>
      <c r="B101" s="146" t="s">
        <v>152</v>
      </c>
      <c r="C101" s="227">
        <v>1.0</v>
      </c>
      <c r="D101" s="228">
        <v>31.3</v>
      </c>
      <c r="E101" s="228">
        <v>22.78</v>
      </c>
      <c r="F101" s="229">
        <v>0.534</v>
      </c>
      <c r="I101" s="146"/>
      <c r="J101" s="230">
        <f t="shared" si="2"/>
        <v>31.3</v>
      </c>
      <c r="K101" s="227">
        <v>14.0</v>
      </c>
      <c r="L101" s="230">
        <f t="shared" si="3"/>
        <v>20.4041721</v>
      </c>
      <c r="M101" s="134">
        <v>0.15</v>
      </c>
      <c r="N101" s="146"/>
      <c r="O101" s="99">
        <f t="shared" si="4"/>
        <v>3</v>
      </c>
      <c r="P101" s="99">
        <f t="shared" si="5"/>
        <v>1</v>
      </c>
      <c r="Q101" s="99">
        <f t="shared" si="6"/>
        <v>5</v>
      </c>
      <c r="R101" s="99">
        <f t="shared" si="7"/>
        <v>4</v>
      </c>
      <c r="S101" s="138">
        <f t="shared" si="8"/>
        <v>3</v>
      </c>
      <c r="T101" s="135">
        <f t="shared" si="9"/>
        <v>16</v>
      </c>
      <c r="U101" s="146"/>
      <c r="V101" s="146"/>
      <c r="W101" s="146"/>
      <c r="X101" s="146"/>
      <c r="Y101" s="146"/>
    </row>
    <row r="102" ht="12.75" customHeight="1">
      <c r="A102" s="146"/>
      <c r="B102" s="146" t="s">
        <v>153</v>
      </c>
      <c r="C102" s="227">
        <v>13.0</v>
      </c>
      <c r="D102" s="228">
        <v>624.35</v>
      </c>
      <c r="E102" s="228">
        <v>454.05</v>
      </c>
      <c r="F102" s="229">
        <v>0.534</v>
      </c>
      <c r="I102" s="146"/>
      <c r="J102" s="230">
        <f t="shared" si="2"/>
        <v>48.02692308</v>
      </c>
      <c r="K102" s="227">
        <v>19.0</v>
      </c>
      <c r="L102" s="230">
        <f t="shared" si="3"/>
        <v>31.30829405</v>
      </c>
      <c r="M102" s="134">
        <v>0.18</v>
      </c>
      <c r="N102" s="146"/>
      <c r="O102" s="99">
        <f t="shared" si="4"/>
        <v>3</v>
      </c>
      <c r="P102" s="99">
        <f t="shared" si="5"/>
        <v>3</v>
      </c>
      <c r="Q102" s="99">
        <f t="shared" si="6"/>
        <v>4</v>
      </c>
      <c r="R102" s="99">
        <f t="shared" si="7"/>
        <v>4</v>
      </c>
      <c r="S102" s="138">
        <f t="shared" si="8"/>
        <v>3</v>
      </c>
      <c r="T102" s="135">
        <f t="shared" si="9"/>
        <v>17</v>
      </c>
      <c r="U102" s="146"/>
      <c r="V102" s="146"/>
      <c r="W102" s="146"/>
      <c r="X102" s="146"/>
      <c r="Y102" s="146"/>
    </row>
    <row r="103" ht="12.75" customHeight="1">
      <c r="A103" s="146"/>
      <c r="B103" s="146" t="s">
        <v>154</v>
      </c>
      <c r="C103" s="227">
        <v>7.0</v>
      </c>
      <c r="D103" s="228">
        <v>70.1</v>
      </c>
      <c r="E103" s="228">
        <v>50.96</v>
      </c>
      <c r="F103" s="229">
        <v>0.534</v>
      </c>
      <c r="I103" s="146"/>
      <c r="J103" s="230">
        <f t="shared" si="2"/>
        <v>10.01428571</v>
      </c>
      <c r="K103" s="227">
        <v>82.0</v>
      </c>
      <c r="L103" s="230">
        <f t="shared" si="3"/>
        <v>6.528217545</v>
      </c>
      <c r="M103" s="134">
        <v>0.22</v>
      </c>
      <c r="N103" s="146"/>
      <c r="O103" s="99">
        <f t="shared" si="4"/>
        <v>3</v>
      </c>
      <c r="P103" s="99">
        <f t="shared" si="5"/>
        <v>2</v>
      </c>
      <c r="Q103" s="99">
        <f t="shared" si="6"/>
        <v>5</v>
      </c>
      <c r="R103" s="99">
        <f t="shared" si="7"/>
        <v>1</v>
      </c>
      <c r="S103" s="138">
        <f t="shared" si="8"/>
        <v>3</v>
      </c>
      <c r="T103" s="135">
        <f t="shared" si="9"/>
        <v>14</v>
      </c>
      <c r="U103" s="146"/>
      <c r="V103" s="146"/>
      <c r="W103" s="146"/>
      <c r="X103" s="146"/>
      <c r="Y103" s="146"/>
    </row>
    <row r="104" ht="12.75" customHeight="1">
      <c r="A104" s="146"/>
      <c r="B104" s="146" t="s">
        <v>155</v>
      </c>
      <c r="C104" s="227">
        <v>5.0</v>
      </c>
      <c r="D104" s="228">
        <v>153.39</v>
      </c>
      <c r="E104" s="228">
        <v>111.4</v>
      </c>
      <c r="F104" s="229">
        <v>0.534</v>
      </c>
      <c r="I104" s="146"/>
      <c r="J104" s="230">
        <f t="shared" si="2"/>
        <v>30.678</v>
      </c>
      <c r="K104" s="227">
        <v>34.0</v>
      </c>
      <c r="L104" s="230">
        <f t="shared" si="3"/>
        <v>19.99869622</v>
      </c>
      <c r="M104" s="134">
        <v>0.26</v>
      </c>
      <c r="N104" s="146"/>
      <c r="O104" s="99">
        <f t="shared" si="4"/>
        <v>3</v>
      </c>
      <c r="P104" s="99">
        <f t="shared" si="5"/>
        <v>1</v>
      </c>
      <c r="Q104" s="99">
        <f t="shared" si="6"/>
        <v>5</v>
      </c>
      <c r="R104" s="99">
        <f t="shared" si="7"/>
        <v>3</v>
      </c>
      <c r="S104" s="138">
        <f t="shared" si="8"/>
        <v>3</v>
      </c>
      <c r="T104" s="135">
        <f t="shared" si="9"/>
        <v>15</v>
      </c>
      <c r="U104" s="146"/>
      <c r="V104" s="146"/>
      <c r="W104" s="146"/>
      <c r="X104" s="146"/>
      <c r="Y104" s="146"/>
    </row>
    <row r="105" ht="12.75" customHeight="1">
      <c r="A105" s="146"/>
      <c r="B105" s="146" t="s">
        <v>156</v>
      </c>
      <c r="C105" s="227">
        <v>2.0</v>
      </c>
      <c r="D105" s="228">
        <v>608.7</v>
      </c>
      <c r="E105" s="228">
        <v>441.53</v>
      </c>
      <c r="F105" s="229">
        <v>0.534</v>
      </c>
      <c r="I105" s="146"/>
      <c r="J105" s="230">
        <f t="shared" si="2"/>
        <v>304.35</v>
      </c>
      <c r="K105" s="227">
        <v>46.0</v>
      </c>
      <c r="L105" s="230">
        <f t="shared" si="3"/>
        <v>198.4028683</v>
      </c>
      <c r="M105" s="134">
        <v>0.28</v>
      </c>
      <c r="N105" s="146"/>
      <c r="O105" s="99">
        <f t="shared" si="4"/>
        <v>3</v>
      </c>
      <c r="P105" s="99">
        <f t="shared" si="5"/>
        <v>1</v>
      </c>
      <c r="Q105" s="99">
        <f t="shared" si="6"/>
        <v>1</v>
      </c>
      <c r="R105" s="99">
        <f t="shared" si="7"/>
        <v>2</v>
      </c>
      <c r="S105" s="138">
        <f t="shared" si="8"/>
        <v>3</v>
      </c>
      <c r="T105" s="135">
        <f t="shared" si="9"/>
        <v>10</v>
      </c>
      <c r="U105" s="146"/>
      <c r="V105" s="146"/>
      <c r="W105" s="146"/>
      <c r="X105" s="146"/>
      <c r="Y105" s="146"/>
    </row>
    <row r="106" ht="12.75" customHeight="1">
      <c r="A106" s="146"/>
      <c r="B106" s="146" t="s">
        <v>157</v>
      </c>
      <c r="C106" s="227">
        <v>4.0</v>
      </c>
      <c r="D106" s="228">
        <v>125.22</v>
      </c>
      <c r="E106" s="228">
        <v>90.67</v>
      </c>
      <c r="F106" s="229">
        <v>0.534</v>
      </c>
      <c r="I106" s="146"/>
      <c r="J106" s="230">
        <f t="shared" si="2"/>
        <v>31.305</v>
      </c>
      <c r="K106" s="227">
        <v>65.0</v>
      </c>
      <c r="L106" s="230">
        <f t="shared" si="3"/>
        <v>20.40743155</v>
      </c>
      <c r="M106" s="134">
        <v>0.3</v>
      </c>
      <c r="N106" s="146"/>
      <c r="O106" s="99">
        <f t="shared" si="4"/>
        <v>3</v>
      </c>
      <c r="P106" s="99">
        <f t="shared" si="5"/>
        <v>1</v>
      </c>
      <c r="Q106" s="99">
        <f t="shared" si="6"/>
        <v>5</v>
      </c>
      <c r="R106" s="99">
        <f t="shared" si="7"/>
        <v>2</v>
      </c>
      <c r="S106" s="138">
        <f t="shared" si="8"/>
        <v>3</v>
      </c>
      <c r="T106" s="135">
        <f t="shared" si="9"/>
        <v>14</v>
      </c>
      <c r="U106" s="146"/>
      <c r="V106" s="146"/>
      <c r="W106" s="146"/>
      <c r="X106" s="146"/>
      <c r="Y106" s="146"/>
    </row>
    <row r="107" ht="12.75" customHeight="1">
      <c r="A107" s="146"/>
      <c r="B107" s="146" t="s">
        <v>158</v>
      </c>
      <c r="C107" s="227">
        <v>4.0</v>
      </c>
      <c r="D107" s="228">
        <v>421.6</v>
      </c>
      <c r="E107" s="228">
        <v>304.44</v>
      </c>
      <c r="F107" s="229">
        <v>0.534</v>
      </c>
      <c r="I107" s="146"/>
      <c r="J107" s="230">
        <f t="shared" si="2"/>
        <v>105.4</v>
      </c>
      <c r="K107" s="227">
        <v>95.0</v>
      </c>
      <c r="L107" s="230">
        <f t="shared" si="3"/>
        <v>68.70925684</v>
      </c>
      <c r="M107" s="134">
        <v>0.31</v>
      </c>
      <c r="N107" s="146"/>
      <c r="O107" s="99">
        <f t="shared" si="4"/>
        <v>3</v>
      </c>
      <c r="P107" s="99">
        <f t="shared" si="5"/>
        <v>1</v>
      </c>
      <c r="Q107" s="99">
        <f t="shared" si="6"/>
        <v>3</v>
      </c>
      <c r="R107" s="99">
        <f t="shared" si="7"/>
        <v>1</v>
      </c>
      <c r="S107" s="138">
        <f t="shared" si="8"/>
        <v>3</v>
      </c>
      <c r="T107" s="135">
        <f t="shared" si="9"/>
        <v>11</v>
      </c>
      <c r="U107" s="146"/>
      <c r="V107" s="146"/>
      <c r="W107" s="146"/>
      <c r="X107" s="146"/>
      <c r="Y107" s="146"/>
    </row>
    <row r="108" ht="12.75" customHeight="1">
      <c r="A108" s="146"/>
      <c r="B108" s="146" t="s">
        <v>159</v>
      </c>
      <c r="C108" s="227">
        <v>1.0</v>
      </c>
      <c r="D108" s="228">
        <v>890.65</v>
      </c>
      <c r="E108" s="228">
        <v>642.75</v>
      </c>
      <c r="F108" s="229">
        <v>0.534</v>
      </c>
      <c r="I108" s="146"/>
      <c r="J108" s="230">
        <f t="shared" si="2"/>
        <v>890.65</v>
      </c>
      <c r="K108" s="227">
        <v>34.0</v>
      </c>
      <c r="L108" s="230">
        <f t="shared" si="3"/>
        <v>580.6062581</v>
      </c>
      <c r="M108" s="134">
        <v>0.32</v>
      </c>
      <c r="N108" s="146"/>
      <c r="O108" s="99">
        <f t="shared" si="4"/>
        <v>3</v>
      </c>
      <c r="P108" s="99">
        <f t="shared" si="5"/>
        <v>1</v>
      </c>
      <c r="Q108" s="99">
        <f t="shared" si="6"/>
        <v>1</v>
      </c>
      <c r="R108" s="99">
        <f t="shared" si="7"/>
        <v>3</v>
      </c>
      <c r="S108" s="138">
        <f t="shared" si="8"/>
        <v>3</v>
      </c>
      <c r="T108" s="135">
        <f t="shared" si="9"/>
        <v>11</v>
      </c>
      <c r="U108" s="146"/>
      <c r="V108" s="146"/>
      <c r="W108" s="146"/>
      <c r="X108" s="146"/>
      <c r="Y108" s="146"/>
    </row>
    <row r="109" ht="12.75" customHeight="1">
      <c r="A109" s="146"/>
      <c r="B109" s="146" t="s">
        <v>160</v>
      </c>
      <c r="C109" s="227">
        <v>8.0</v>
      </c>
      <c r="D109" s="228">
        <v>237.91</v>
      </c>
      <c r="E109" s="228">
        <v>171.36</v>
      </c>
      <c r="F109" s="229">
        <v>0.534</v>
      </c>
      <c r="I109" s="146"/>
      <c r="J109" s="230">
        <f t="shared" si="2"/>
        <v>29.73875</v>
      </c>
      <c r="K109" s="227">
        <v>15.0</v>
      </c>
      <c r="L109" s="230">
        <f t="shared" si="3"/>
        <v>19.38640808</v>
      </c>
      <c r="M109" s="134">
        <v>0.33</v>
      </c>
      <c r="N109" s="146"/>
      <c r="O109" s="99">
        <f t="shared" si="4"/>
        <v>3</v>
      </c>
      <c r="P109" s="99">
        <f t="shared" si="5"/>
        <v>2</v>
      </c>
      <c r="Q109" s="99">
        <f t="shared" si="6"/>
        <v>5</v>
      </c>
      <c r="R109" s="99">
        <f t="shared" si="7"/>
        <v>4</v>
      </c>
      <c r="S109" s="138">
        <f t="shared" si="8"/>
        <v>3</v>
      </c>
      <c r="T109" s="135">
        <f t="shared" si="9"/>
        <v>17</v>
      </c>
      <c r="U109" s="146"/>
      <c r="V109" s="146"/>
      <c r="W109" s="146"/>
      <c r="X109" s="146"/>
      <c r="Y109" s="146"/>
    </row>
    <row r="110" ht="12.75" customHeight="1">
      <c r="A110" s="146"/>
      <c r="B110" s="146" t="s">
        <v>161</v>
      </c>
      <c r="C110" s="227">
        <v>5.0</v>
      </c>
      <c r="D110" s="228">
        <v>108.21</v>
      </c>
      <c r="E110" s="228">
        <v>77.89</v>
      </c>
      <c r="F110" s="229">
        <v>0.534</v>
      </c>
      <c r="I110" s="146"/>
      <c r="J110" s="230">
        <f t="shared" si="2"/>
        <v>21.642</v>
      </c>
      <c r="K110" s="227">
        <v>16.0</v>
      </c>
      <c r="L110" s="230">
        <f t="shared" si="3"/>
        <v>14.10821382</v>
      </c>
      <c r="M110" s="134">
        <v>0.34</v>
      </c>
      <c r="N110" s="146"/>
      <c r="O110" s="99">
        <f t="shared" si="4"/>
        <v>3</v>
      </c>
      <c r="P110" s="99">
        <f t="shared" si="5"/>
        <v>1</v>
      </c>
      <c r="Q110" s="99">
        <f t="shared" si="6"/>
        <v>5</v>
      </c>
      <c r="R110" s="99">
        <f t="shared" si="7"/>
        <v>4</v>
      </c>
      <c r="S110" s="138">
        <f t="shared" si="8"/>
        <v>4</v>
      </c>
      <c r="T110" s="135">
        <f t="shared" si="9"/>
        <v>17</v>
      </c>
      <c r="U110" s="146"/>
      <c r="V110" s="146"/>
      <c r="W110" s="146"/>
      <c r="X110" s="146"/>
      <c r="Y110" s="146"/>
    </row>
    <row r="111" ht="12.75" customHeight="1">
      <c r="A111" s="146"/>
      <c r="B111" s="146" t="s">
        <v>162</v>
      </c>
      <c r="C111" s="227">
        <v>12.0</v>
      </c>
      <c r="D111" s="228">
        <v>229.56</v>
      </c>
      <c r="E111" s="228">
        <v>164.89</v>
      </c>
      <c r="F111" s="229">
        <v>0.534</v>
      </c>
      <c r="I111" s="146"/>
      <c r="J111" s="230">
        <f t="shared" si="2"/>
        <v>19.13</v>
      </c>
      <c r="K111" s="227">
        <v>34.0</v>
      </c>
      <c r="L111" s="230">
        <f t="shared" si="3"/>
        <v>12.47066493</v>
      </c>
      <c r="M111" s="134">
        <v>0.35</v>
      </c>
      <c r="N111" s="146"/>
      <c r="O111" s="99">
        <f t="shared" si="4"/>
        <v>3</v>
      </c>
      <c r="P111" s="99">
        <f t="shared" si="5"/>
        <v>3</v>
      </c>
      <c r="Q111" s="99">
        <f t="shared" si="6"/>
        <v>5</v>
      </c>
      <c r="R111" s="99">
        <f t="shared" si="7"/>
        <v>3</v>
      </c>
      <c r="S111" s="138">
        <f t="shared" si="8"/>
        <v>4</v>
      </c>
      <c r="T111" s="135">
        <f t="shared" si="9"/>
        <v>18</v>
      </c>
      <c r="U111" s="146"/>
      <c r="V111" s="146"/>
      <c r="W111" s="146"/>
      <c r="X111" s="146"/>
      <c r="Y111" s="146"/>
    </row>
    <row r="112" ht="12.75" customHeight="1">
      <c r="A112" s="146"/>
      <c r="B112" s="146" t="s">
        <v>163</v>
      </c>
      <c r="C112" s="227">
        <v>14.0</v>
      </c>
      <c r="D112" s="228">
        <v>359.13</v>
      </c>
      <c r="E112" s="228">
        <v>257.91</v>
      </c>
      <c r="F112" s="229">
        <v>0.534</v>
      </c>
      <c r="I112" s="146"/>
      <c r="J112" s="230">
        <f t="shared" si="2"/>
        <v>25.65214286</v>
      </c>
      <c r="K112" s="227">
        <v>65.0</v>
      </c>
      <c r="L112" s="230">
        <f t="shared" si="3"/>
        <v>16.72238778</v>
      </c>
      <c r="M112" s="134">
        <v>0.45</v>
      </c>
      <c r="N112" s="146"/>
      <c r="O112" s="99">
        <f t="shared" si="4"/>
        <v>3</v>
      </c>
      <c r="P112" s="99">
        <f t="shared" si="5"/>
        <v>3</v>
      </c>
      <c r="Q112" s="99">
        <f t="shared" si="6"/>
        <v>5</v>
      </c>
      <c r="R112" s="99">
        <f t="shared" si="7"/>
        <v>2</v>
      </c>
      <c r="S112" s="138">
        <f t="shared" si="8"/>
        <v>4</v>
      </c>
      <c r="T112" s="135">
        <f t="shared" si="9"/>
        <v>17</v>
      </c>
      <c r="U112" s="146"/>
      <c r="V112" s="146"/>
      <c r="W112" s="146"/>
      <c r="X112" s="146"/>
      <c r="Y112" s="146"/>
    </row>
    <row r="113" ht="12.75" customHeight="1">
      <c r="A113" s="146"/>
      <c r="B113" s="146" t="s">
        <v>164</v>
      </c>
      <c r="C113" s="227">
        <v>6.0</v>
      </c>
      <c r="D113" s="228">
        <v>97.48</v>
      </c>
      <c r="E113" s="228">
        <v>70.0</v>
      </c>
      <c r="F113" s="229">
        <v>0.534</v>
      </c>
      <c r="I113" s="146"/>
      <c r="J113" s="230">
        <f t="shared" si="2"/>
        <v>16.24666667</v>
      </c>
      <c r="K113" s="227">
        <v>25.0</v>
      </c>
      <c r="L113" s="230">
        <f t="shared" si="3"/>
        <v>10.59104737</v>
      </c>
      <c r="M113" s="134">
        <v>0.46</v>
      </c>
      <c r="N113" s="146"/>
      <c r="O113" s="99">
        <f t="shared" si="4"/>
        <v>3</v>
      </c>
      <c r="P113" s="99">
        <f t="shared" si="5"/>
        <v>2</v>
      </c>
      <c r="Q113" s="99">
        <f t="shared" si="6"/>
        <v>5</v>
      </c>
      <c r="R113" s="99">
        <f t="shared" si="7"/>
        <v>4</v>
      </c>
      <c r="S113" s="138">
        <f t="shared" si="8"/>
        <v>4</v>
      </c>
      <c r="T113" s="135">
        <f t="shared" si="9"/>
        <v>18</v>
      </c>
      <c r="U113" s="146"/>
      <c r="V113" s="146"/>
      <c r="W113" s="146"/>
      <c r="X113" s="146"/>
      <c r="Y113" s="146"/>
    </row>
    <row r="114" ht="12.75" customHeight="1">
      <c r="A114" s="146"/>
      <c r="B114" s="146" t="s">
        <v>165</v>
      </c>
      <c r="C114" s="227">
        <v>1.0</v>
      </c>
      <c r="D114" s="228">
        <v>6.0</v>
      </c>
      <c r="E114" s="228">
        <v>4.3</v>
      </c>
      <c r="F114" s="229">
        <v>0.534</v>
      </c>
      <c r="I114" s="146"/>
      <c r="J114" s="230">
        <f t="shared" si="2"/>
        <v>6</v>
      </c>
      <c r="K114" s="227">
        <v>75.0</v>
      </c>
      <c r="L114" s="230">
        <f t="shared" si="3"/>
        <v>3.911342894</v>
      </c>
      <c r="M114" s="134">
        <v>0.48</v>
      </c>
      <c r="N114" s="146"/>
      <c r="O114" s="99">
        <f t="shared" si="4"/>
        <v>3</v>
      </c>
      <c r="P114" s="99">
        <f t="shared" si="5"/>
        <v>1</v>
      </c>
      <c r="Q114" s="99">
        <f t="shared" si="6"/>
        <v>5</v>
      </c>
      <c r="R114" s="99">
        <f t="shared" si="7"/>
        <v>1</v>
      </c>
      <c r="S114" s="138">
        <f t="shared" si="8"/>
        <v>4</v>
      </c>
      <c r="T114" s="135">
        <f t="shared" si="9"/>
        <v>14</v>
      </c>
      <c r="U114" s="146"/>
      <c r="V114" s="146"/>
      <c r="W114" s="146"/>
      <c r="X114" s="146"/>
      <c r="Y114" s="146"/>
    </row>
    <row r="115" ht="12.75" customHeight="1">
      <c r="A115" s="146"/>
      <c r="B115" s="146" t="s">
        <v>166</v>
      </c>
      <c r="C115" s="227">
        <v>4.0</v>
      </c>
      <c r="D115" s="228">
        <v>278.26</v>
      </c>
      <c r="E115" s="228">
        <v>199.44</v>
      </c>
      <c r="F115" s="229">
        <v>0.534</v>
      </c>
      <c r="I115" s="146"/>
      <c r="J115" s="230">
        <f t="shared" si="2"/>
        <v>69.565</v>
      </c>
      <c r="K115" s="227">
        <v>62.0</v>
      </c>
      <c r="L115" s="230">
        <f t="shared" si="3"/>
        <v>45.34876141</v>
      </c>
      <c r="M115" s="134">
        <v>0.5</v>
      </c>
      <c r="N115" s="146"/>
      <c r="O115" s="99">
        <f t="shared" si="4"/>
        <v>3</v>
      </c>
      <c r="P115" s="99">
        <f t="shared" si="5"/>
        <v>1</v>
      </c>
      <c r="Q115" s="99">
        <f t="shared" si="6"/>
        <v>3</v>
      </c>
      <c r="R115" s="99">
        <f t="shared" si="7"/>
        <v>2</v>
      </c>
      <c r="S115" s="138">
        <f t="shared" si="8"/>
        <v>4</v>
      </c>
      <c r="T115" s="135">
        <f t="shared" si="9"/>
        <v>13</v>
      </c>
      <c r="U115" s="146"/>
      <c r="V115" s="146"/>
      <c r="W115" s="146"/>
      <c r="X115" s="146"/>
      <c r="Y115" s="146"/>
    </row>
    <row r="116" ht="12.75" customHeight="1">
      <c r="A116" s="146"/>
      <c r="B116" s="146" t="s">
        <v>167</v>
      </c>
      <c r="C116" s="227">
        <v>1.0</v>
      </c>
      <c r="D116" s="228">
        <v>186.96</v>
      </c>
      <c r="E116" s="228">
        <v>133.85</v>
      </c>
      <c r="F116" s="229">
        <v>0.534</v>
      </c>
      <c r="I116" s="146"/>
      <c r="J116" s="230">
        <f t="shared" si="2"/>
        <v>186.96</v>
      </c>
      <c r="K116" s="227">
        <v>48.0</v>
      </c>
      <c r="L116" s="230">
        <f t="shared" si="3"/>
        <v>121.8774446</v>
      </c>
      <c r="M116" s="134">
        <v>0.52</v>
      </c>
      <c r="N116" s="146"/>
      <c r="O116" s="99">
        <f t="shared" si="4"/>
        <v>3</v>
      </c>
      <c r="P116" s="99">
        <f t="shared" si="5"/>
        <v>1</v>
      </c>
      <c r="Q116" s="99">
        <f t="shared" si="6"/>
        <v>2</v>
      </c>
      <c r="R116" s="99">
        <f t="shared" si="7"/>
        <v>2</v>
      </c>
      <c r="S116" s="138">
        <f t="shared" si="8"/>
        <v>4</v>
      </c>
      <c r="T116" s="135">
        <f t="shared" si="9"/>
        <v>12</v>
      </c>
      <c r="U116" s="146"/>
      <c r="V116" s="146"/>
      <c r="W116" s="146"/>
      <c r="X116" s="146"/>
      <c r="Y116" s="146"/>
    </row>
    <row r="117" ht="12.75" customHeight="1">
      <c r="A117" s="146"/>
      <c r="B117" s="146" t="s">
        <v>168</v>
      </c>
      <c r="C117" s="227">
        <v>1.0</v>
      </c>
      <c r="D117" s="228">
        <v>86.09</v>
      </c>
      <c r="E117" s="228">
        <v>61.63</v>
      </c>
      <c r="F117" s="229">
        <v>0.534</v>
      </c>
      <c r="I117" s="146"/>
      <c r="J117" s="230">
        <f t="shared" si="2"/>
        <v>86.09</v>
      </c>
      <c r="K117" s="227">
        <v>36.0</v>
      </c>
      <c r="L117" s="230">
        <f t="shared" si="3"/>
        <v>56.12125163</v>
      </c>
      <c r="M117" s="134">
        <v>0.56</v>
      </c>
      <c r="N117" s="146"/>
      <c r="O117" s="99">
        <f t="shared" si="4"/>
        <v>3</v>
      </c>
      <c r="P117" s="99">
        <f t="shared" si="5"/>
        <v>1</v>
      </c>
      <c r="Q117" s="99">
        <f t="shared" si="6"/>
        <v>3</v>
      </c>
      <c r="R117" s="99">
        <f t="shared" si="7"/>
        <v>3</v>
      </c>
      <c r="S117" s="138">
        <f t="shared" si="8"/>
        <v>4</v>
      </c>
      <c r="T117" s="135">
        <f t="shared" si="9"/>
        <v>14</v>
      </c>
      <c r="U117" s="146"/>
      <c r="V117" s="146"/>
      <c r="W117" s="146"/>
      <c r="X117" s="146"/>
      <c r="Y117" s="146"/>
    </row>
    <row r="118" ht="12.75" customHeight="1">
      <c r="A118" s="146"/>
      <c r="B118" s="146" t="s">
        <v>169</v>
      </c>
      <c r="C118" s="227">
        <v>4.0</v>
      </c>
      <c r="D118" s="228">
        <v>274.78</v>
      </c>
      <c r="E118" s="228">
        <v>196.68</v>
      </c>
      <c r="F118" s="229">
        <v>0.534</v>
      </c>
      <c r="I118" s="146"/>
      <c r="J118" s="230">
        <f t="shared" si="2"/>
        <v>68.695</v>
      </c>
      <c r="K118" s="227">
        <v>84.0</v>
      </c>
      <c r="L118" s="230">
        <f t="shared" si="3"/>
        <v>44.78161669</v>
      </c>
      <c r="M118" s="134">
        <v>0.53</v>
      </c>
      <c r="N118" s="146"/>
      <c r="O118" s="99">
        <f t="shared" si="4"/>
        <v>3</v>
      </c>
      <c r="P118" s="99">
        <f t="shared" si="5"/>
        <v>1</v>
      </c>
      <c r="Q118" s="99">
        <f t="shared" si="6"/>
        <v>3</v>
      </c>
      <c r="R118" s="99">
        <f t="shared" si="7"/>
        <v>1</v>
      </c>
      <c r="S118" s="138">
        <f t="shared" si="8"/>
        <v>4</v>
      </c>
      <c r="T118" s="135">
        <f t="shared" si="9"/>
        <v>12</v>
      </c>
      <c r="U118" s="146"/>
      <c r="V118" s="146"/>
      <c r="W118" s="146"/>
      <c r="X118" s="146"/>
      <c r="Y118" s="146"/>
    </row>
    <row r="119" ht="12.75" customHeight="1">
      <c r="A119" s="146"/>
      <c r="B119" s="146" t="s">
        <v>170</v>
      </c>
      <c r="C119" s="227">
        <v>3.0</v>
      </c>
      <c r="D119" s="228">
        <v>258.26</v>
      </c>
      <c r="E119" s="228">
        <v>184.88</v>
      </c>
      <c r="F119" s="229">
        <v>0.534</v>
      </c>
      <c r="I119" s="146"/>
      <c r="J119" s="230">
        <f t="shared" si="2"/>
        <v>86.08666667</v>
      </c>
      <c r="K119" s="227">
        <v>16.0</v>
      </c>
      <c r="L119" s="230">
        <f t="shared" si="3"/>
        <v>56.11907866</v>
      </c>
      <c r="M119" s="134">
        <v>0.51</v>
      </c>
      <c r="N119" s="146"/>
      <c r="O119" s="99">
        <f t="shared" si="4"/>
        <v>3</v>
      </c>
      <c r="P119" s="99">
        <f t="shared" si="5"/>
        <v>1</v>
      </c>
      <c r="Q119" s="99">
        <f t="shared" si="6"/>
        <v>3</v>
      </c>
      <c r="R119" s="99">
        <f t="shared" si="7"/>
        <v>4</v>
      </c>
      <c r="S119" s="138">
        <f t="shared" si="8"/>
        <v>4</v>
      </c>
      <c r="T119" s="135">
        <f t="shared" si="9"/>
        <v>15</v>
      </c>
      <c r="U119" s="146"/>
      <c r="V119" s="146"/>
      <c r="W119" s="146"/>
      <c r="X119" s="146"/>
      <c r="Y119" s="146"/>
    </row>
    <row r="120" ht="12.75" customHeight="1">
      <c r="A120" s="146"/>
      <c r="B120" s="146" t="s">
        <v>171</v>
      </c>
      <c r="C120" s="227">
        <v>1.0</v>
      </c>
      <c r="D120" s="228">
        <v>244.17</v>
      </c>
      <c r="E120" s="228">
        <v>174.74</v>
      </c>
      <c r="F120" s="229">
        <v>0.534</v>
      </c>
      <c r="I120" s="146"/>
      <c r="J120" s="230">
        <f t="shared" si="2"/>
        <v>244.17</v>
      </c>
      <c r="K120" s="227">
        <v>25.0</v>
      </c>
      <c r="L120" s="230">
        <f t="shared" si="3"/>
        <v>159.1720991</v>
      </c>
      <c r="M120" s="134">
        <v>0.57</v>
      </c>
      <c r="N120" s="146"/>
      <c r="O120" s="99">
        <f t="shared" si="4"/>
        <v>3</v>
      </c>
      <c r="P120" s="99">
        <f t="shared" si="5"/>
        <v>1</v>
      </c>
      <c r="Q120" s="99">
        <f t="shared" si="6"/>
        <v>2</v>
      </c>
      <c r="R120" s="99">
        <f t="shared" si="7"/>
        <v>4</v>
      </c>
      <c r="S120" s="138">
        <f t="shared" si="8"/>
        <v>4</v>
      </c>
      <c r="T120" s="135">
        <f t="shared" si="9"/>
        <v>14</v>
      </c>
      <c r="U120" s="146"/>
      <c r="V120" s="146"/>
      <c r="W120" s="146"/>
      <c r="X120" s="146"/>
      <c r="Y120" s="146"/>
    </row>
    <row r="121" ht="12.75" customHeight="1">
      <c r="A121" s="146"/>
      <c r="B121" s="146" t="s">
        <v>172</v>
      </c>
      <c r="C121" s="227">
        <v>3.0</v>
      </c>
      <c r="D121" s="228">
        <v>701.74</v>
      </c>
      <c r="E121" s="228">
        <v>501.61</v>
      </c>
      <c r="F121" s="229">
        <v>0.534</v>
      </c>
      <c r="I121" s="146"/>
      <c r="J121" s="230">
        <f t="shared" si="2"/>
        <v>233.9133333</v>
      </c>
      <c r="K121" s="227">
        <v>45.0</v>
      </c>
      <c r="L121" s="230">
        <f t="shared" si="3"/>
        <v>152.4858757</v>
      </c>
      <c r="M121" s="134">
        <v>0.58</v>
      </c>
      <c r="N121" s="146"/>
      <c r="O121" s="99">
        <f t="shared" si="4"/>
        <v>3</v>
      </c>
      <c r="P121" s="99">
        <f t="shared" si="5"/>
        <v>1</v>
      </c>
      <c r="Q121" s="99">
        <f t="shared" si="6"/>
        <v>2</v>
      </c>
      <c r="R121" s="99">
        <f t="shared" si="7"/>
        <v>2</v>
      </c>
      <c r="S121" s="138">
        <f t="shared" si="8"/>
        <v>4</v>
      </c>
      <c r="T121" s="135">
        <f t="shared" si="9"/>
        <v>12</v>
      </c>
      <c r="U121" s="146"/>
      <c r="V121" s="146"/>
      <c r="W121" s="146"/>
      <c r="X121" s="146"/>
      <c r="Y121" s="146"/>
    </row>
    <row r="122" ht="12.75" customHeight="1">
      <c r="A122" s="146"/>
      <c r="B122" s="146" t="s">
        <v>173</v>
      </c>
      <c r="C122" s="227">
        <v>1.0</v>
      </c>
      <c r="D122" s="228">
        <v>45.5</v>
      </c>
      <c r="E122" s="228">
        <v>32.48</v>
      </c>
      <c r="F122" s="229">
        <v>0.534</v>
      </c>
      <c r="I122" s="146"/>
      <c r="J122" s="230">
        <f t="shared" si="2"/>
        <v>45.5</v>
      </c>
      <c r="K122" s="227">
        <v>23.0</v>
      </c>
      <c r="L122" s="230">
        <f t="shared" si="3"/>
        <v>29.66101695</v>
      </c>
      <c r="M122" s="134">
        <v>0.59</v>
      </c>
      <c r="N122" s="146"/>
      <c r="O122" s="99">
        <f t="shared" si="4"/>
        <v>3</v>
      </c>
      <c r="P122" s="99">
        <f t="shared" si="5"/>
        <v>1</v>
      </c>
      <c r="Q122" s="99">
        <f t="shared" si="6"/>
        <v>4</v>
      </c>
      <c r="R122" s="99">
        <f t="shared" si="7"/>
        <v>4</v>
      </c>
      <c r="S122" s="138">
        <f t="shared" si="8"/>
        <v>5</v>
      </c>
      <c r="T122" s="135">
        <f t="shared" si="9"/>
        <v>17</v>
      </c>
      <c r="U122" s="146"/>
      <c r="V122" s="146"/>
      <c r="W122" s="146"/>
      <c r="X122" s="146"/>
      <c r="Y122" s="146"/>
    </row>
    <row r="123" ht="12.75" customHeight="1">
      <c r="A123" s="146"/>
      <c r="B123" s="146" t="s">
        <v>174</v>
      </c>
      <c r="C123" s="227">
        <v>1.0</v>
      </c>
      <c r="D123" s="228">
        <v>62.61</v>
      </c>
      <c r="E123" s="228">
        <v>44.67</v>
      </c>
      <c r="F123" s="229">
        <v>0.534</v>
      </c>
      <c r="I123" s="146"/>
      <c r="J123" s="230">
        <f t="shared" si="2"/>
        <v>62.61</v>
      </c>
      <c r="K123" s="227">
        <v>15.0</v>
      </c>
      <c r="L123" s="230">
        <f t="shared" si="3"/>
        <v>40.8148631</v>
      </c>
      <c r="M123" s="134">
        <v>0.6</v>
      </c>
      <c r="N123" s="146"/>
      <c r="O123" s="99">
        <f t="shared" si="4"/>
        <v>3</v>
      </c>
      <c r="P123" s="99">
        <f t="shared" si="5"/>
        <v>1</v>
      </c>
      <c r="Q123" s="129">
        <f t="shared" si="6"/>
        <v>40.8148631</v>
      </c>
      <c r="R123" s="99">
        <f t="shared" si="7"/>
        <v>4</v>
      </c>
      <c r="S123" s="138">
        <f t="shared" si="8"/>
        <v>5</v>
      </c>
      <c r="T123" s="135">
        <f t="shared" si="9"/>
        <v>53.8148631</v>
      </c>
      <c r="U123" s="146"/>
      <c r="V123" s="146"/>
      <c r="W123" s="146"/>
      <c r="X123" s="146"/>
      <c r="Y123" s="146"/>
    </row>
    <row r="124" ht="12.75" customHeight="1">
      <c r="A124" s="146"/>
      <c r="B124" s="146" t="s">
        <v>175</v>
      </c>
      <c r="C124" s="227">
        <v>2.0</v>
      </c>
      <c r="D124" s="228">
        <v>50.43</v>
      </c>
      <c r="E124" s="228">
        <v>35.94</v>
      </c>
      <c r="F124" s="229">
        <v>0.534</v>
      </c>
      <c r="I124" s="146"/>
      <c r="J124" s="230">
        <f t="shared" si="2"/>
        <v>25.215</v>
      </c>
      <c r="K124" s="227">
        <v>17.0</v>
      </c>
      <c r="L124" s="230">
        <f t="shared" si="3"/>
        <v>16.43741851</v>
      </c>
      <c r="M124" s="134">
        <v>0.64</v>
      </c>
      <c r="N124" s="146"/>
      <c r="O124" s="99">
        <f t="shared" si="4"/>
        <v>3</v>
      </c>
      <c r="P124" s="99">
        <f t="shared" si="5"/>
        <v>1</v>
      </c>
      <c r="Q124" s="99">
        <f t="shared" si="6"/>
        <v>5</v>
      </c>
      <c r="R124" s="99">
        <f t="shared" si="7"/>
        <v>4</v>
      </c>
      <c r="S124" s="138">
        <f t="shared" si="8"/>
        <v>5</v>
      </c>
      <c r="T124" s="135">
        <f t="shared" si="9"/>
        <v>18</v>
      </c>
      <c r="U124" s="146"/>
      <c r="V124" s="146"/>
      <c r="W124" s="146"/>
      <c r="X124" s="146"/>
      <c r="Y124" s="146"/>
    </row>
    <row r="125" ht="12.75" customHeight="1">
      <c r="A125" s="146"/>
      <c r="B125" s="146" t="s">
        <v>176</v>
      </c>
      <c r="C125" s="227">
        <v>3.0</v>
      </c>
      <c r="D125" s="228">
        <v>163.73</v>
      </c>
      <c r="E125" s="228">
        <v>116.69</v>
      </c>
      <c r="F125" s="229">
        <v>0.534</v>
      </c>
      <c r="I125" s="146"/>
      <c r="J125" s="230">
        <f t="shared" si="2"/>
        <v>54.57666667</v>
      </c>
      <c r="K125" s="227">
        <v>25.0</v>
      </c>
      <c r="L125" s="230">
        <f t="shared" si="3"/>
        <v>35.57800956</v>
      </c>
      <c r="M125" s="134">
        <v>0.67</v>
      </c>
      <c r="N125" s="146"/>
      <c r="O125" s="99">
        <f t="shared" si="4"/>
        <v>3</v>
      </c>
      <c r="P125" s="99">
        <f t="shared" si="5"/>
        <v>1</v>
      </c>
      <c r="Q125" s="99">
        <f t="shared" si="6"/>
        <v>4</v>
      </c>
      <c r="R125" s="99">
        <f t="shared" si="7"/>
        <v>4</v>
      </c>
      <c r="S125" s="138">
        <f t="shared" si="8"/>
        <v>5</v>
      </c>
      <c r="T125" s="135">
        <f t="shared" si="9"/>
        <v>17</v>
      </c>
      <c r="U125" s="146"/>
      <c r="V125" s="146"/>
      <c r="W125" s="146"/>
      <c r="X125" s="146"/>
      <c r="Y125" s="146"/>
    </row>
    <row r="126" ht="12.75" customHeight="1">
      <c r="A126" s="146"/>
      <c r="B126" s="146" t="s">
        <v>177</v>
      </c>
      <c r="C126" s="227">
        <v>2.0</v>
      </c>
      <c r="D126" s="228">
        <v>6.96</v>
      </c>
      <c r="E126" s="228">
        <v>4.96</v>
      </c>
      <c r="F126" s="229">
        <v>0.534</v>
      </c>
      <c r="I126" s="146"/>
      <c r="J126" s="230">
        <f t="shared" si="2"/>
        <v>3.48</v>
      </c>
      <c r="K126" s="227">
        <v>34.0</v>
      </c>
      <c r="L126" s="230">
        <f t="shared" si="3"/>
        <v>2.268578879</v>
      </c>
      <c r="M126" s="134">
        <v>0.68</v>
      </c>
      <c r="N126" s="146"/>
      <c r="O126" s="99">
        <f t="shared" si="4"/>
        <v>3</v>
      </c>
      <c r="P126" s="99">
        <f t="shared" si="5"/>
        <v>1</v>
      </c>
      <c r="Q126" s="99">
        <f t="shared" si="6"/>
        <v>5</v>
      </c>
      <c r="R126" s="99">
        <f t="shared" si="7"/>
        <v>3</v>
      </c>
      <c r="S126" s="138">
        <f t="shared" si="8"/>
        <v>5</v>
      </c>
      <c r="T126" s="135">
        <f t="shared" si="9"/>
        <v>17</v>
      </c>
      <c r="U126" s="146"/>
      <c r="V126" s="146"/>
      <c r="W126" s="146"/>
      <c r="X126" s="146"/>
      <c r="Y126" s="146"/>
    </row>
    <row r="127" ht="12.75" customHeight="1">
      <c r="A127" s="146"/>
      <c r="B127" s="146" t="s">
        <v>178</v>
      </c>
      <c r="C127" s="227">
        <v>2.0</v>
      </c>
      <c r="D127" s="228">
        <v>6.96</v>
      </c>
      <c r="E127" s="228">
        <v>4.96</v>
      </c>
      <c r="F127" s="229">
        <v>0.534</v>
      </c>
      <c r="I127" s="146"/>
      <c r="J127" s="230">
        <f t="shared" si="2"/>
        <v>3.48</v>
      </c>
      <c r="K127" s="227">
        <v>21.0</v>
      </c>
      <c r="L127" s="230">
        <f t="shared" si="3"/>
        <v>2.268578879</v>
      </c>
      <c r="M127" s="134">
        <v>0.62</v>
      </c>
      <c r="N127" s="146"/>
      <c r="O127" s="99">
        <f t="shared" si="4"/>
        <v>3</v>
      </c>
      <c r="P127" s="99">
        <f t="shared" si="5"/>
        <v>1</v>
      </c>
      <c r="Q127" s="99">
        <f t="shared" si="6"/>
        <v>5</v>
      </c>
      <c r="R127" s="99">
        <f t="shared" si="7"/>
        <v>4</v>
      </c>
      <c r="S127" s="138">
        <f t="shared" si="8"/>
        <v>5</v>
      </c>
      <c r="T127" s="135">
        <f t="shared" si="9"/>
        <v>18</v>
      </c>
      <c r="U127" s="146"/>
      <c r="V127" s="146"/>
      <c r="W127" s="146"/>
      <c r="X127" s="146"/>
      <c r="Y127" s="146"/>
    </row>
    <row r="128" ht="12.75" customHeight="1">
      <c r="A128" s="146"/>
      <c r="B128" s="146" t="s">
        <v>179</v>
      </c>
      <c r="C128" s="227">
        <v>3.0</v>
      </c>
      <c r="D128" s="228">
        <v>430.43</v>
      </c>
      <c r="E128" s="228">
        <v>306.42</v>
      </c>
      <c r="F128" s="229">
        <v>0.534</v>
      </c>
      <c r="I128" s="146"/>
      <c r="J128" s="230">
        <f t="shared" si="2"/>
        <v>143.4766667</v>
      </c>
      <c r="K128" s="227">
        <v>23.0</v>
      </c>
      <c r="L128" s="230">
        <f t="shared" si="3"/>
        <v>93.53107345</v>
      </c>
      <c r="M128" s="134">
        <v>0.69</v>
      </c>
      <c r="N128" s="146"/>
      <c r="O128" s="99">
        <f t="shared" si="4"/>
        <v>3</v>
      </c>
      <c r="P128" s="99">
        <f t="shared" si="5"/>
        <v>1</v>
      </c>
      <c r="Q128" s="99">
        <f t="shared" si="6"/>
        <v>2</v>
      </c>
      <c r="R128" s="99">
        <f t="shared" si="7"/>
        <v>4</v>
      </c>
      <c r="S128" s="138">
        <f t="shared" si="8"/>
        <v>5</v>
      </c>
      <c r="T128" s="135">
        <f t="shared" si="9"/>
        <v>15</v>
      </c>
      <c r="U128" s="146"/>
      <c r="V128" s="146"/>
      <c r="W128" s="146"/>
      <c r="X128" s="146"/>
      <c r="Y128" s="146"/>
    </row>
    <row r="129" ht="12.75" customHeight="1">
      <c r="A129" s="146"/>
      <c r="B129" s="146" t="s">
        <v>180</v>
      </c>
      <c r="C129" s="227">
        <v>1.0</v>
      </c>
      <c r="D129" s="228">
        <v>240.39</v>
      </c>
      <c r="E129" s="228">
        <v>171.12</v>
      </c>
      <c r="F129" s="229">
        <v>0.534</v>
      </c>
      <c r="I129" s="146"/>
      <c r="J129" s="230">
        <f t="shared" si="2"/>
        <v>240.39</v>
      </c>
      <c r="K129" s="227">
        <v>25.0</v>
      </c>
      <c r="L129" s="230">
        <f t="shared" si="3"/>
        <v>156.7079531</v>
      </c>
      <c r="M129" s="134">
        <v>0.64</v>
      </c>
      <c r="N129" s="146"/>
      <c r="O129" s="99">
        <f t="shared" si="4"/>
        <v>3</v>
      </c>
      <c r="P129" s="99">
        <f t="shared" si="5"/>
        <v>1</v>
      </c>
      <c r="Q129" s="99">
        <f t="shared" si="6"/>
        <v>2</v>
      </c>
      <c r="R129" s="99">
        <f t="shared" si="7"/>
        <v>4</v>
      </c>
      <c r="S129" s="138">
        <f t="shared" si="8"/>
        <v>5</v>
      </c>
      <c r="T129" s="135">
        <f t="shared" si="9"/>
        <v>15</v>
      </c>
      <c r="U129" s="146"/>
      <c r="V129" s="146"/>
      <c r="W129" s="146"/>
      <c r="X129" s="146"/>
      <c r="Y129" s="146"/>
    </row>
    <row r="130" ht="12.75" customHeight="1">
      <c r="A130" s="146"/>
      <c r="B130" s="146" t="s">
        <v>181</v>
      </c>
      <c r="C130" s="227">
        <v>20.0</v>
      </c>
      <c r="D130" s="228">
        <v>125.29</v>
      </c>
      <c r="E130" s="228">
        <v>89.15</v>
      </c>
      <c r="F130" s="229">
        <v>0.534</v>
      </c>
      <c r="I130" s="146"/>
      <c r="J130" s="230">
        <f t="shared" si="2"/>
        <v>6.2645</v>
      </c>
      <c r="K130" s="227">
        <v>24.0</v>
      </c>
      <c r="L130" s="230">
        <f t="shared" si="3"/>
        <v>4.083767927</v>
      </c>
      <c r="M130" s="134">
        <v>0.15</v>
      </c>
      <c r="N130" s="146"/>
      <c r="O130" s="99">
        <f t="shared" si="4"/>
        <v>3</v>
      </c>
      <c r="P130" s="99">
        <f t="shared" si="5"/>
        <v>4</v>
      </c>
      <c r="Q130" s="99">
        <f t="shared" si="6"/>
        <v>5</v>
      </c>
      <c r="R130" s="99">
        <f t="shared" si="7"/>
        <v>4</v>
      </c>
      <c r="S130" s="138">
        <f t="shared" si="8"/>
        <v>3</v>
      </c>
      <c r="T130" s="135">
        <f t="shared" si="9"/>
        <v>19</v>
      </c>
      <c r="U130" s="146"/>
      <c r="V130" s="146"/>
      <c r="W130" s="146"/>
      <c r="X130" s="146"/>
      <c r="Y130" s="146"/>
    </row>
    <row r="131" ht="12.75" customHeight="1">
      <c r="A131" s="146"/>
      <c r="B131" s="146" t="s">
        <v>182</v>
      </c>
      <c r="C131" s="227">
        <v>2.0</v>
      </c>
      <c r="D131" s="228">
        <v>113.04</v>
      </c>
      <c r="E131" s="228">
        <v>80.44</v>
      </c>
      <c r="F131" s="229">
        <v>0.534</v>
      </c>
      <c r="I131" s="146"/>
      <c r="J131" s="230">
        <f t="shared" si="2"/>
        <v>56.52</v>
      </c>
      <c r="K131" s="227">
        <v>26.0</v>
      </c>
      <c r="L131" s="230">
        <f t="shared" si="3"/>
        <v>36.84485007</v>
      </c>
      <c r="M131" s="134">
        <v>0.85</v>
      </c>
      <c r="N131" s="146"/>
      <c r="O131" s="99">
        <f t="shared" si="4"/>
        <v>3</v>
      </c>
      <c r="P131" s="99">
        <f t="shared" si="5"/>
        <v>1</v>
      </c>
      <c r="Q131" s="99">
        <f t="shared" si="6"/>
        <v>4</v>
      </c>
      <c r="R131" s="99">
        <f t="shared" si="7"/>
        <v>4</v>
      </c>
      <c r="S131" s="138">
        <f t="shared" si="8"/>
        <v>5</v>
      </c>
      <c r="T131" s="135">
        <f t="shared" si="9"/>
        <v>17</v>
      </c>
      <c r="U131" s="146"/>
      <c r="V131" s="146"/>
      <c r="W131" s="146"/>
      <c r="X131" s="146"/>
      <c r="Y131" s="146"/>
    </row>
    <row r="132" ht="12.75" customHeight="1">
      <c r="A132" s="146"/>
      <c r="B132" s="146" t="s">
        <v>183</v>
      </c>
      <c r="C132" s="227">
        <v>4.0</v>
      </c>
      <c r="D132" s="228">
        <v>205.22</v>
      </c>
      <c r="E132" s="228">
        <v>145.93</v>
      </c>
      <c r="F132" s="229">
        <v>0.534</v>
      </c>
      <c r="I132" s="146"/>
      <c r="J132" s="230">
        <f t="shared" si="2"/>
        <v>51.305</v>
      </c>
      <c r="K132" s="227">
        <v>37.0</v>
      </c>
      <c r="L132" s="230">
        <f t="shared" si="3"/>
        <v>33.4452412</v>
      </c>
      <c r="M132" s="134">
        <v>0.87</v>
      </c>
      <c r="N132" s="146"/>
      <c r="O132" s="99">
        <f t="shared" si="4"/>
        <v>3</v>
      </c>
      <c r="P132" s="99">
        <f t="shared" si="5"/>
        <v>1</v>
      </c>
      <c r="Q132" s="99">
        <f t="shared" si="6"/>
        <v>4</v>
      </c>
      <c r="R132" s="99">
        <f t="shared" si="7"/>
        <v>3</v>
      </c>
      <c r="S132" s="138">
        <f t="shared" si="8"/>
        <v>5</v>
      </c>
      <c r="T132" s="135">
        <f t="shared" si="9"/>
        <v>16</v>
      </c>
      <c r="U132" s="146"/>
      <c r="V132" s="146"/>
      <c r="W132" s="146"/>
      <c r="X132" s="146"/>
      <c r="Y132" s="146"/>
    </row>
    <row r="133" ht="12.75" customHeight="1">
      <c r="A133" s="146"/>
      <c r="B133" s="146" t="s">
        <v>184</v>
      </c>
      <c r="C133" s="227">
        <v>8.0</v>
      </c>
      <c r="D133" s="228">
        <v>1036.52</v>
      </c>
      <c r="E133" s="228">
        <v>736.97</v>
      </c>
      <c r="F133" s="229">
        <v>0.534</v>
      </c>
      <c r="I133" s="146"/>
      <c r="J133" s="230">
        <f t="shared" si="2"/>
        <v>129.565</v>
      </c>
      <c r="K133" s="227">
        <v>38.0</v>
      </c>
      <c r="L133" s="230">
        <f t="shared" si="3"/>
        <v>84.46219035</v>
      </c>
      <c r="M133" s="134">
        <v>0.88</v>
      </c>
      <c r="N133" s="146"/>
      <c r="O133" s="99">
        <f t="shared" si="4"/>
        <v>3</v>
      </c>
      <c r="P133" s="99">
        <f t="shared" si="5"/>
        <v>2</v>
      </c>
      <c r="Q133" s="99">
        <f t="shared" si="6"/>
        <v>2</v>
      </c>
      <c r="R133" s="99">
        <f t="shared" si="7"/>
        <v>3</v>
      </c>
      <c r="S133" s="138">
        <f t="shared" si="8"/>
        <v>5</v>
      </c>
      <c r="T133" s="135">
        <f t="shared" si="9"/>
        <v>15</v>
      </c>
      <c r="U133" s="146"/>
      <c r="V133" s="146"/>
      <c r="W133" s="146"/>
      <c r="X133" s="146"/>
      <c r="Y133" s="146"/>
    </row>
    <row r="134" ht="12.75" customHeight="1">
      <c r="A134" s="146"/>
      <c r="B134" s="146" t="s">
        <v>185</v>
      </c>
      <c r="C134" s="227">
        <v>1.0</v>
      </c>
      <c r="D134" s="228">
        <v>216.52</v>
      </c>
      <c r="E134" s="228">
        <v>153.74</v>
      </c>
      <c r="F134" s="229">
        <v>0.534</v>
      </c>
      <c r="I134" s="146"/>
      <c r="J134" s="230">
        <f t="shared" si="2"/>
        <v>216.52</v>
      </c>
      <c r="K134" s="227">
        <v>34.0</v>
      </c>
      <c r="L134" s="230">
        <f t="shared" si="3"/>
        <v>141.1473272</v>
      </c>
      <c r="M134" s="134">
        <v>0.89</v>
      </c>
      <c r="N134" s="146"/>
      <c r="O134" s="99">
        <f t="shared" si="4"/>
        <v>3</v>
      </c>
      <c r="P134" s="99">
        <f t="shared" si="5"/>
        <v>1</v>
      </c>
      <c r="Q134" s="99">
        <f t="shared" si="6"/>
        <v>2</v>
      </c>
      <c r="R134" s="99">
        <f t="shared" si="7"/>
        <v>3</v>
      </c>
      <c r="S134" s="138">
        <f t="shared" si="8"/>
        <v>5</v>
      </c>
      <c r="T134" s="135">
        <f t="shared" si="9"/>
        <v>14</v>
      </c>
      <c r="U134" s="146"/>
      <c r="V134" s="146"/>
      <c r="W134" s="146"/>
      <c r="X134" s="146"/>
      <c r="Y134" s="146"/>
    </row>
    <row r="135" ht="12.75" customHeight="1">
      <c r="A135" s="146"/>
      <c r="B135" s="146" t="s">
        <v>186</v>
      </c>
      <c r="C135" s="227">
        <v>6.0</v>
      </c>
      <c r="D135" s="228">
        <v>1426.35</v>
      </c>
      <c r="E135" s="228">
        <v>1012.73</v>
      </c>
      <c r="F135" s="229">
        <v>0.534</v>
      </c>
      <c r="I135" s="146"/>
      <c r="J135" s="230">
        <f t="shared" si="2"/>
        <v>237.725</v>
      </c>
      <c r="K135" s="227">
        <v>39.0</v>
      </c>
      <c r="L135" s="230">
        <f t="shared" si="3"/>
        <v>154.9706649</v>
      </c>
      <c r="M135" s="134">
        <v>0.9</v>
      </c>
      <c r="N135" s="146"/>
      <c r="O135" s="99">
        <f t="shared" si="4"/>
        <v>3</v>
      </c>
      <c r="P135" s="99">
        <f t="shared" si="5"/>
        <v>2</v>
      </c>
      <c r="Q135" s="99">
        <f t="shared" si="6"/>
        <v>2</v>
      </c>
      <c r="R135" s="99">
        <f t="shared" si="7"/>
        <v>3</v>
      </c>
      <c r="S135" s="138">
        <f t="shared" si="8"/>
        <v>5</v>
      </c>
      <c r="T135" s="135">
        <f t="shared" si="9"/>
        <v>15</v>
      </c>
      <c r="U135" s="146"/>
      <c r="V135" s="146"/>
      <c r="W135" s="146"/>
      <c r="X135" s="146"/>
      <c r="Y135" s="146"/>
    </row>
    <row r="136" ht="12.75" customHeight="1">
      <c r="A136" s="146"/>
      <c r="B136" s="146" t="s">
        <v>187</v>
      </c>
      <c r="C136" s="227">
        <v>7.0</v>
      </c>
      <c r="D136" s="228">
        <v>209.67</v>
      </c>
      <c r="E136" s="228">
        <v>148.76</v>
      </c>
      <c r="F136" s="229">
        <v>0.534</v>
      </c>
      <c r="I136" s="146"/>
      <c r="J136" s="230">
        <f t="shared" si="2"/>
        <v>29.95285714</v>
      </c>
      <c r="K136" s="227">
        <v>41.0</v>
      </c>
      <c r="L136" s="230">
        <f t="shared" si="3"/>
        <v>19.52598249</v>
      </c>
      <c r="M136" s="134">
        <v>0.91</v>
      </c>
      <c r="N136" s="146"/>
      <c r="O136" s="99">
        <f t="shared" si="4"/>
        <v>3</v>
      </c>
      <c r="P136" s="99">
        <f t="shared" si="5"/>
        <v>2</v>
      </c>
      <c r="Q136" s="99">
        <f t="shared" si="6"/>
        <v>5</v>
      </c>
      <c r="R136" s="99">
        <f t="shared" si="7"/>
        <v>3</v>
      </c>
      <c r="S136" s="138">
        <f t="shared" si="8"/>
        <v>5</v>
      </c>
      <c r="T136" s="135">
        <f t="shared" si="9"/>
        <v>18</v>
      </c>
      <c r="U136" s="146"/>
      <c r="V136" s="146"/>
      <c r="W136" s="146"/>
      <c r="X136" s="146"/>
      <c r="Y136" s="146"/>
    </row>
    <row r="137" ht="12.75" customHeight="1">
      <c r="A137" s="146"/>
      <c r="B137" s="146" t="s">
        <v>188</v>
      </c>
      <c r="C137" s="227">
        <v>7.0</v>
      </c>
      <c r="D137" s="228">
        <v>146.09</v>
      </c>
      <c r="E137" s="228">
        <v>103.64</v>
      </c>
      <c r="F137" s="229">
        <v>0.534</v>
      </c>
      <c r="I137" s="146"/>
      <c r="J137" s="230">
        <f t="shared" si="2"/>
        <v>20.87</v>
      </c>
      <c r="K137" s="227">
        <v>46.0</v>
      </c>
      <c r="L137" s="230">
        <f t="shared" si="3"/>
        <v>13.60495437</v>
      </c>
      <c r="M137" s="134">
        <v>0.94</v>
      </c>
      <c r="N137" s="146"/>
      <c r="O137" s="99">
        <f t="shared" si="4"/>
        <v>3</v>
      </c>
      <c r="P137" s="99">
        <f t="shared" si="5"/>
        <v>2</v>
      </c>
      <c r="Q137" s="99">
        <f t="shared" si="6"/>
        <v>5</v>
      </c>
      <c r="R137" s="99">
        <f t="shared" si="7"/>
        <v>2</v>
      </c>
      <c r="S137" s="138">
        <f t="shared" si="8"/>
        <v>5</v>
      </c>
      <c r="T137" s="135">
        <f t="shared" si="9"/>
        <v>17</v>
      </c>
      <c r="U137" s="146"/>
      <c r="V137" s="146"/>
      <c r="W137" s="146"/>
      <c r="X137" s="146"/>
      <c r="Y137" s="146"/>
    </row>
    <row r="138" ht="12.75" customHeight="1">
      <c r="A138" s="146"/>
      <c r="B138" s="146" t="s">
        <v>189</v>
      </c>
      <c r="C138" s="227">
        <v>5.0</v>
      </c>
      <c r="D138" s="228">
        <v>333.16</v>
      </c>
      <c r="E138" s="228">
        <v>236.11</v>
      </c>
      <c r="F138" s="229">
        <v>0.534</v>
      </c>
      <c r="I138" s="146"/>
      <c r="J138" s="230">
        <f t="shared" si="2"/>
        <v>66.632</v>
      </c>
      <c r="K138" s="227">
        <v>43.0</v>
      </c>
      <c r="L138" s="230">
        <f t="shared" si="3"/>
        <v>43.43676662</v>
      </c>
      <c r="M138" s="134">
        <v>0.97</v>
      </c>
      <c r="N138" s="146"/>
      <c r="O138" s="99">
        <f t="shared" si="4"/>
        <v>3</v>
      </c>
      <c r="P138" s="99">
        <f t="shared" si="5"/>
        <v>1</v>
      </c>
      <c r="Q138" s="99">
        <f t="shared" si="6"/>
        <v>3</v>
      </c>
      <c r="R138" s="99">
        <f t="shared" si="7"/>
        <v>3</v>
      </c>
      <c r="S138" s="138">
        <f t="shared" si="8"/>
        <v>5</v>
      </c>
      <c r="T138" s="135">
        <f t="shared" si="9"/>
        <v>15</v>
      </c>
      <c r="U138" s="146"/>
      <c r="V138" s="146"/>
      <c r="W138" s="146"/>
      <c r="X138" s="146"/>
      <c r="Y138" s="146"/>
    </row>
    <row r="139" ht="12.75" customHeight="1">
      <c r="A139" s="146"/>
      <c r="B139" s="146" t="s">
        <v>190</v>
      </c>
      <c r="C139" s="227">
        <v>1.0</v>
      </c>
      <c r="D139" s="228">
        <v>20.87</v>
      </c>
      <c r="E139" s="228">
        <v>14.79</v>
      </c>
      <c r="F139" s="229">
        <v>0.534</v>
      </c>
      <c r="I139" s="146"/>
      <c r="J139" s="230">
        <f t="shared" si="2"/>
        <v>20.87</v>
      </c>
      <c r="K139" s="227">
        <v>48.0</v>
      </c>
      <c r="L139" s="230">
        <f t="shared" si="3"/>
        <v>13.60495437</v>
      </c>
      <c r="M139" s="134">
        <v>0.93</v>
      </c>
      <c r="N139" s="146"/>
      <c r="O139" s="99">
        <f t="shared" si="4"/>
        <v>3</v>
      </c>
      <c r="P139" s="99">
        <f t="shared" si="5"/>
        <v>1</v>
      </c>
      <c r="Q139" s="99">
        <f t="shared" si="6"/>
        <v>5</v>
      </c>
      <c r="R139" s="99">
        <f t="shared" si="7"/>
        <v>2</v>
      </c>
      <c r="S139" s="138">
        <f t="shared" si="8"/>
        <v>5</v>
      </c>
      <c r="T139" s="135">
        <f t="shared" si="9"/>
        <v>16</v>
      </c>
      <c r="U139" s="146"/>
      <c r="V139" s="146"/>
      <c r="W139" s="146"/>
      <c r="X139" s="146"/>
      <c r="Y139" s="146"/>
    </row>
    <row r="140" ht="12.75" customHeight="1">
      <c r="A140" s="146"/>
      <c r="B140" s="146" t="s">
        <v>191</v>
      </c>
      <c r="C140" s="227">
        <v>5.0</v>
      </c>
      <c r="D140" s="228">
        <v>647.83</v>
      </c>
      <c r="E140" s="228">
        <v>458.95</v>
      </c>
      <c r="F140" s="229">
        <v>0.534</v>
      </c>
      <c r="I140" s="146"/>
      <c r="J140" s="230">
        <f t="shared" si="2"/>
        <v>129.566</v>
      </c>
      <c r="K140" s="227">
        <v>47.0</v>
      </c>
      <c r="L140" s="230">
        <f t="shared" si="3"/>
        <v>84.46284224</v>
      </c>
      <c r="M140" s="134">
        <v>0.65</v>
      </c>
      <c r="N140" s="146"/>
      <c r="O140" s="99">
        <f t="shared" si="4"/>
        <v>3</v>
      </c>
      <c r="P140" s="99">
        <f t="shared" si="5"/>
        <v>1</v>
      </c>
      <c r="Q140" s="99">
        <f t="shared" si="6"/>
        <v>2</v>
      </c>
      <c r="R140" s="99">
        <f t="shared" si="7"/>
        <v>2</v>
      </c>
      <c r="S140" s="138">
        <f t="shared" si="8"/>
        <v>5</v>
      </c>
      <c r="T140" s="135">
        <f t="shared" si="9"/>
        <v>13</v>
      </c>
      <c r="U140" s="146"/>
      <c r="V140" s="146"/>
      <c r="W140" s="146"/>
      <c r="X140" s="146"/>
      <c r="Y140" s="146"/>
    </row>
    <row r="141" ht="12.75" customHeight="1">
      <c r="A141" s="146"/>
      <c r="B141" s="146" t="s">
        <v>192</v>
      </c>
      <c r="C141" s="227">
        <v>3.0</v>
      </c>
      <c r="D141" s="228">
        <v>388.7</v>
      </c>
      <c r="E141" s="228">
        <v>275.37</v>
      </c>
      <c r="F141" s="229">
        <v>0.534</v>
      </c>
      <c r="I141" s="146"/>
      <c r="J141" s="230">
        <f t="shared" si="2"/>
        <v>129.5666667</v>
      </c>
      <c r="K141" s="227">
        <v>49.0</v>
      </c>
      <c r="L141" s="230">
        <f t="shared" si="3"/>
        <v>84.46327684</v>
      </c>
      <c r="M141" s="134">
        <v>0.45</v>
      </c>
      <c r="N141" s="146"/>
      <c r="O141" s="99">
        <f t="shared" si="4"/>
        <v>3</v>
      </c>
      <c r="P141" s="99">
        <f t="shared" si="5"/>
        <v>1</v>
      </c>
      <c r="Q141" s="99">
        <f t="shared" si="6"/>
        <v>2</v>
      </c>
      <c r="R141" s="99">
        <f t="shared" si="7"/>
        <v>2</v>
      </c>
      <c r="S141" s="138">
        <f t="shared" si="8"/>
        <v>4</v>
      </c>
      <c r="T141" s="135">
        <f t="shared" si="9"/>
        <v>12</v>
      </c>
      <c r="U141" s="146"/>
      <c r="V141" s="146"/>
      <c r="W141" s="146"/>
      <c r="X141" s="146"/>
      <c r="Y141" s="146"/>
    </row>
    <row r="142" ht="12.75" customHeight="1">
      <c r="A142" s="146"/>
      <c r="B142" s="146" t="s">
        <v>193</v>
      </c>
      <c r="C142" s="227">
        <v>7.0</v>
      </c>
      <c r="D142" s="228">
        <v>915.23</v>
      </c>
      <c r="E142" s="228">
        <v>648.18</v>
      </c>
      <c r="F142" s="229">
        <v>0.534</v>
      </c>
      <c r="I142" s="146"/>
      <c r="J142" s="230">
        <f t="shared" si="2"/>
        <v>130.7471429</v>
      </c>
      <c r="K142" s="227">
        <v>46.0</v>
      </c>
      <c r="L142" s="230">
        <f t="shared" si="3"/>
        <v>85.23281803</v>
      </c>
      <c r="M142" s="134">
        <v>0.48</v>
      </c>
      <c r="N142" s="146"/>
      <c r="O142" s="99">
        <f t="shared" si="4"/>
        <v>3</v>
      </c>
      <c r="P142" s="99">
        <f t="shared" si="5"/>
        <v>2</v>
      </c>
      <c r="Q142" s="99">
        <f t="shared" si="6"/>
        <v>2</v>
      </c>
      <c r="R142" s="99">
        <f t="shared" si="7"/>
        <v>2</v>
      </c>
      <c r="S142" s="138">
        <f t="shared" si="8"/>
        <v>4</v>
      </c>
      <c r="T142" s="135">
        <f t="shared" si="9"/>
        <v>13</v>
      </c>
      <c r="U142" s="146"/>
      <c r="V142" s="146"/>
      <c r="W142" s="146"/>
      <c r="X142" s="146"/>
      <c r="Y142" s="146"/>
    </row>
    <row r="143" ht="12.75" customHeight="1">
      <c r="A143" s="146"/>
      <c r="B143" s="146" t="s">
        <v>194</v>
      </c>
      <c r="C143" s="227">
        <v>8.0</v>
      </c>
      <c r="D143" s="228">
        <v>654.26</v>
      </c>
      <c r="E143" s="228">
        <v>463.34</v>
      </c>
      <c r="F143" s="229">
        <v>0.534</v>
      </c>
      <c r="I143" s="146"/>
      <c r="J143" s="230">
        <f t="shared" si="2"/>
        <v>81.7825</v>
      </c>
      <c r="K143" s="227">
        <v>42.0</v>
      </c>
      <c r="L143" s="230">
        <f t="shared" si="3"/>
        <v>53.31323338</v>
      </c>
      <c r="M143" s="134">
        <v>0.43</v>
      </c>
      <c r="N143" s="146"/>
      <c r="O143" s="99">
        <f t="shared" si="4"/>
        <v>3</v>
      </c>
      <c r="P143" s="99">
        <f t="shared" si="5"/>
        <v>2</v>
      </c>
      <c r="Q143" s="99">
        <f t="shared" si="6"/>
        <v>3</v>
      </c>
      <c r="R143" s="99">
        <f t="shared" si="7"/>
        <v>3</v>
      </c>
      <c r="S143" s="138">
        <f t="shared" si="8"/>
        <v>4</v>
      </c>
      <c r="T143" s="135">
        <f t="shared" si="9"/>
        <v>15</v>
      </c>
      <c r="U143" s="146"/>
      <c r="V143" s="146"/>
      <c r="W143" s="146"/>
      <c r="X143" s="146"/>
      <c r="Y143" s="146"/>
    </row>
    <row r="144" ht="12.75" customHeight="1">
      <c r="A144" s="146"/>
      <c r="B144" s="146" t="s">
        <v>195</v>
      </c>
      <c r="C144" s="227">
        <v>4.0</v>
      </c>
      <c r="D144" s="228">
        <v>518.26</v>
      </c>
      <c r="E144" s="228">
        <v>366.7</v>
      </c>
      <c r="F144" s="229">
        <v>0.534</v>
      </c>
      <c r="I144" s="146"/>
      <c r="J144" s="230">
        <f t="shared" si="2"/>
        <v>129.565</v>
      </c>
      <c r="K144" s="227">
        <v>41.0</v>
      </c>
      <c r="L144" s="230">
        <f t="shared" si="3"/>
        <v>84.46219035</v>
      </c>
      <c r="M144" s="134">
        <v>0.65</v>
      </c>
      <c r="N144" s="146"/>
      <c r="O144" s="99">
        <f t="shared" si="4"/>
        <v>3</v>
      </c>
      <c r="P144" s="99">
        <f t="shared" si="5"/>
        <v>1</v>
      </c>
      <c r="Q144" s="99">
        <f t="shared" si="6"/>
        <v>2</v>
      </c>
      <c r="R144" s="99">
        <f t="shared" si="7"/>
        <v>3</v>
      </c>
      <c r="S144" s="138">
        <f t="shared" si="8"/>
        <v>5</v>
      </c>
      <c r="T144" s="135">
        <f t="shared" si="9"/>
        <v>14</v>
      </c>
      <c r="U144" s="146"/>
      <c r="V144" s="146"/>
      <c r="W144" s="146"/>
      <c r="X144" s="146"/>
      <c r="Y144" s="146"/>
    </row>
    <row r="145" ht="12.75" customHeight="1">
      <c r="A145" s="146"/>
      <c r="B145" s="146" t="s">
        <v>196</v>
      </c>
      <c r="C145" s="227">
        <v>5.0</v>
      </c>
      <c r="D145" s="228">
        <v>604.35</v>
      </c>
      <c r="E145" s="228">
        <v>426.9</v>
      </c>
      <c r="F145" s="229">
        <v>0.534</v>
      </c>
      <c r="I145" s="146"/>
      <c r="J145" s="230">
        <f t="shared" si="2"/>
        <v>120.87</v>
      </c>
      <c r="K145" s="227">
        <v>68.0</v>
      </c>
      <c r="L145" s="230">
        <f t="shared" si="3"/>
        <v>78.79400261</v>
      </c>
      <c r="M145" s="134">
        <v>0.67</v>
      </c>
      <c r="N145" s="146"/>
      <c r="O145" s="99">
        <f t="shared" si="4"/>
        <v>3</v>
      </c>
      <c r="P145" s="99">
        <f t="shared" si="5"/>
        <v>1</v>
      </c>
      <c r="Q145" s="99">
        <f t="shared" si="6"/>
        <v>2</v>
      </c>
      <c r="R145" s="99">
        <f t="shared" si="7"/>
        <v>2</v>
      </c>
      <c r="S145" s="138">
        <f t="shared" si="8"/>
        <v>5</v>
      </c>
      <c r="T145" s="135">
        <f t="shared" si="9"/>
        <v>13</v>
      </c>
      <c r="U145" s="146"/>
      <c r="V145" s="146"/>
      <c r="W145" s="146"/>
      <c r="X145" s="146"/>
      <c r="Y145" s="146"/>
    </row>
    <row r="146" ht="12.75" customHeight="1">
      <c r="A146" s="146"/>
      <c r="B146" s="146" t="s">
        <v>197</v>
      </c>
      <c r="C146" s="227">
        <v>7.0</v>
      </c>
      <c r="D146" s="228">
        <v>746.09</v>
      </c>
      <c r="E146" s="228">
        <v>526.56</v>
      </c>
      <c r="F146" s="229">
        <v>0.534</v>
      </c>
      <c r="I146" s="146"/>
      <c r="J146" s="230">
        <f t="shared" si="2"/>
        <v>106.5842857</v>
      </c>
      <c r="K146" s="227">
        <v>62.0</v>
      </c>
      <c r="L146" s="230">
        <f t="shared" si="3"/>
        <v>69.48128143</v>
      </c>
      <c r="M146" s="134">
        <v>0.71</v>
      </c>
      <c r="N146" s="146"/>
      <c r="O146" s="99">
        <f t="shared" si="4"/>
        <v>3</v>
      </c>
      <c r="P146" s="99">
        <f t="shared" si="5"/>
        <v>2</v>
      </c>
      <c r="Q146" s="99">
        <f t="shared" si="6"/>
        <v>3</v>
      </c>
      <c r="R146" s="99">
        <f t="shared" si="7"/>
        <v>2</v>
      </c>
      <c r="S146" s="138">
        <f t="shared" si="8"/>
        <v>5</v>
      </c>
      <c r="T146" s="135">
        <f t="shared" si="9"/>
        <v>15</v>
      </c>
      <c r="U146" s="146"/>
      <c r="V146" s="146"/>
      <c r="W146" s="146"/>
      <c r="X146" s="146"/>
      <c r="Y146" s="146"/>
    </row>
    <row r="147" ht="12.75" customHeight="1">
      <c r="A147" s="146"/>
      <c r="B147" s="146" t="s">
        <v>198</v>
      </c>
      <c r="C147" s="227">
        <v>3.0</v>
      </c>
      <c r="D147" s="228">
        <v>221.74</v>
      </c>
      <c r="E147" s="228">
        <v>156.42</v>
      </c>
      <c r="F147" s="229">
        <v>0.534</v>
      </c>
      <c r="I147" s="146"/>
      <c r="J147" s="230">
        <f t="shared" si="2"/>
        <v>73.91333333</v>
      </c>
      <c r="K147" s="227">
        <v>69.0</v>
      </c>
      <c r="L147" s="230">
        <f t="shared" si="3"/>
        <v>48.18339852</v>
      </c>
      <c r="M147" s="134">
        <v>0.92</v>
      </c>
      <c r="N147" s="146"/>
      <c r="O147" s="99">
        <f t="shared" si="4"/>
        <v>3</v>
      </c>
      <c r="P147" s="99">
        <f t="shared" si="5"/>
        <v>1</v>
      </c>
      <c r="Q147" s="99">
        <f t="shared" si="6"/>
        <v>3</v>
      </c>
      <c r="R147" s="99">
        <f t="shared" si="7"/>
        <v>2</v>
      </c>
      <c r="S147" s="138">
        <f t="shared" si="8"/>
        <v>5</v>
      </c>
      <c r="T147" s="135">
        <f t="shared" si="9"/>
        <v>14</v>
      </c>
      <c r="U147" s="146"/>
      <c r="V147" s="146"/>
      <c r="W147" s="146"/>
      <c r="X147" s="146"/>
      <c r="Y147" s="146"/>
    </row>
    <row r="148" ht="12.75" customHeight="1">
      <c r="A148" s="146"/>
      <c r="B148" s="146" t="s">
        <v>199</v>
      </c>
      <c r="C148" s="227">
        <v>25.0</v>
      </c>
      <c r="D148" s="228">
        <v>206.52</v>
      </c>
      <c r="E148" s="228">
        <v>145.56</v>
      </c>
      <c r="F148" s="229">
        <v>0.534</v>
      </c>
      <c r="I148" s="146"/>
      <c r="J148" s="230">
        <f t="shared" si="2"/>
        <v>8.2608</v>
      </c>
      <c r="K148" s="227">
        <v>61.0</v>
      </c>
      <c r="L148" s="230">
        <f t="shared" si="3"/>
        <v>5.385136897</v>
      </c>
      <c r="M148" s="134">
        <v>0.26</v>
      </c>
      <c r="N148" s="146"/>
      <c r="O148" s="99">
        <f t="shared" si="4"/>
        <v>3</v>
      </c>
      <c r="P148" s="99">
        <f t="shared" si="5"/>
        <v>4</v>
      </c>
      <c r="Q148" s="99">
        <f t="shared" si="6"/>
        <v>5</v>
      </c>
      <c r="R148" s="99">
        <f t="shared" si="7"/>
        <v>2</v>
      </c>
      <c r="S148" s="138">
        <f t="shared" si="8"/>
        <v>3</v>
      </c>
      <c r="T148" s="135">
        <f t="shared" si="9"/>
        <v>17</v>
      </c>
      <c r="U148" s="146"/>
      <c r="V148" s="146"/>
      <c r="W148" s="146"/>
      <c r="X148" s="146"/>
      <c r="Y148" s="146"/>
    </row>
    <row r="149" ht="12.75" customHeight="1">
      <c r="A149" s="146"/>
      <c r="B149" s="146" t="s">
        <v>200</v>
      </c>
      <c r="C149" s="227">
        <v>4.0</v>
      </c>
      <c r="D149" s="228">
        <v>66.09</v>
      </c>
      <c r="E149" s="228">
        <v>46.45</v>
      </c>
      <c r="F149" s="229">
        <v>0.534</v>
      </c>
      <c r="I149" s="146"/>
      <c r="J149" s="230">
        <f t="shared" si="2"/>
        <v>16.5225</v>
      </c>
      <c r="K149" s="227">
        <v>875.0</v>
      </c>
      <c r="L149" s="230">
        <f t="shared" si="3"/>
        <v>10.7708605</v>
      </c>
      <c r="M149" s="134">
        <v>0.15</v>
      </c>
      <c r="N149" s="146"/>
      <c r="O149" s="99">
        <f t="shared" si="4"/>
        <v>3</v>
      </c>
      <c r="P149" s="99">
        <f t="shared" si="5"/>
        <v>1</v>
      </c>
      <c r="Q149" s="99">
        <f t="shared" si="6"/>
        <v>5</v>
      </c>
      <c r="R149" s="99">
        <f t="shared" si="7"/>
        <v>1</v>
      </c>
      <c r="S149" s="138">
        <f t="shared" si="8"/>
        <v>3</v>
      </c>
      <c r="T149" s="135">
        <f t="shared" si="9"/>
        <v>13</v>
      </c>
      <c r="U149" s="146"/>
      <c r="V149" s="146"/>
      <c r="W149" s="146"/>
      <c r="X149" s="146"/>
      <c r="Y149" s="146"/>
    </row>
    <row r="150" ht="12.75" customHeight="1">
      <c r="A150" s="146"/>
      <c r="B150" s="146" t="s">
        <v>201</v>
      </c>
      <c r="C150" s="227">
        <v>2.0</v>
      </c>
      <c r="D150" s="228">
        <v>85.22</v>
      </c>
      <c r="E150" s="228">
        <v>59.88</v>
      </c>
      <c r="F150" s="229">
        <v>0.534</v>
      </c>
      <c r="I150" s="146"/>
      <c r="J150" s="230">
        <f t="shared" si="2"/>
        <v>42.61</v>
      </c>
      <c r="K150" s="227">
        <v>35.0</v>
      </c>
      <c r="L150" s="230">
        <f t="shared" si="3"/>
        <v>27.77705346</v>
      </c>
      <c r="M150" s="134">
        <v>0.34</v>
      </c>
      <c r="N150" s="146"/>
      <c r="O150" s="99">
        <f t="shared" si="4"/>
        <v>3</v>
      </c>
      <c r="P150" s="99">
        <f t="shared" si="5"/>
        <v>1</v>
      </c>
      <c r="Q150" s="99">
        <f t="shared" si="6"/>
        <v>4</v>
      </c>
      <c r="R150" s="99">
        <f t="shared" si="7"/>
        <v>3</v>
      </c>
      <c r="S150" s="138">
        <f t="shared" si="8"/>
        <v>4</v>
      </c>
      <c r="T150" s="135">
        <f t="shared" si="9"/>
        <v>15</v>
      </c>
      <c r="U150" s="146"/>
      <c r="V150" s="146"/>
      <c r="W150" s="146"/>
      <c r="X150" s="146"/>
      <c r="Y150" s="146"/>
    </row>
    <row r="151" ht="12.75" customHeight="1">
      <c r="A151" s="146"/>
      <c r="B151" s="146" t="s">
        <v>202</v>
      </c>
      <c r="C151" s="227">
        <v>1.0</v>
      </c>
      <c r="D151" s="228">
        <v>86.09</v>
      </c>
      <c r="E151" s="228">
        <v>60.48</v>
      </c>
      <c r="F151" s="229">
        <v>0.534</v>
      </c>
      <c r="I151" s="146"/>
      <c r="J151" s="230">
        <f t="shared" si="2"/>
        <v>86.09</v>
      </c>
      <c r="K151" s="227">
        <v>18.0</v>
      </c>
      <c r="L151" s="230">
        <f t="shared" si="3"/>
        <v>56.12125163</v>
      </c>
      <c r="M151" s="134">
        <v>0.35</v>
      </c>
      <c r="N151" s="146"/>
      <c r="O151" s="99">
        <f t="shared" si="4"/>
        <v>3</v>
      </c>
      <c r="P151" s="99">
        <f t="shared" si="5"/>
        <v>1</v>
      </c>
      <c r="Q151" s="99">
        <f t="shared" si="6"/>
        <v>3</v>
      </c>
      <c r="R151" s="99">
        <f t="shared" si="7"/>
        <v>4</v>
      </c>
      <c r="S151" s="138">
        <f t="shared" si="8"/>
        <v>4</v>
      </c>
      <c r="T151" s="135">
        <f t="shared" si="9"/>
        <v>15</v>
      </c>
      <c r="U151" s="146"/>
      <c r="V151" s="146"/>
      <c r="W151" s="146"/>
      <c r="X151" s="146"/>
      <c r="Y151" s="146"/>
    </row>
    <row r="152" ht="12.75" customHeight="1">
      <c r="A152" s="146"/>
      <c r="B152" s="146" t="s">
        <v>203</v>
      </c>
      <c r="C152" s="227">
        <v>11.0</v>
      </c>
      <c r="D152" s="228">
        <v>285.94</v>
      </c>
      <c r="E152" s="228">
        <v>200.76</v>
      </c>
      <c r="F152" s="229">
        <v>0.534</v>
      </c>
      <c r="I152" s="146"/>
      <c r="J152" s="230">
        <f t="shared" si="2"/>
        <v>25.99454545</v>
      </c>
      <c r="K152" s="227">
        <v>16.0</v>
      </c>
      <c r="L152" s="230">
        <f t="shared" si="3"/>
        <v>16.94559678</v>
      </c>
      <c r="M152" s="134">
        <v>0.65</v>
      </c>
      <c r="N152" s="146"/>
      <c r="O152" s="99">
        <f t="shared" si="4"/>
        <v>3</v>
      </c>
      <c r="P152" s="99">
        <f t="shared" si="5"/>
        <v>3</v>
      </c>
      <c r="Q152" s="99">
        <f t="shared" si="6"/>
        <v>5</v>
      </c>
      <c r="R152" s="99">
        <f t="shared" si="7"/>
        <v>4</v>
      </c>
      <c r="S152" s="138">
        <f t="shared" si="8"/>
        <v>5</v>
      </c>
      <c r="T152" s="135">
        <f t="shared" si="9"/>
        <v>20</v>
      </c>
      <c r="U152" s="146"/>
      <c r="V152" s="146"/>
      <c r="W152" s="146"/>
      <c r="X152" s="146"/>
      <c r="Y152" s="146"/>
    </row>
    <row r="153" ht="12.75" customHeight="1">
      <c r="A153" s="146"/>
      <c r="B153" s="146" t="s">
        <v>204</v>
      </c>
      <c r="C153" s="227">
        <v>33.0</v>
      </c>
      <c r="D153" s="228">
        <v>82.83</v>
      </c>
      <c r="E153" s="228">
        <v>58.15</v>
      </c>
      <c r="F153" s="229">
        <v>0.534</v>
      </c>
      <c r="I153" s="146"/>
      <c r="J153" s="230">
        <f t="shared" si="2"/>
        <v>2.51</v>
      </c>
      <c r="K153" s="227">
        <v>14.0</v>
      </c>
      <c r="L153" s="230">
        <f t="shared" si="3"/>
        <v>1.636245111</v>
      </c>
      <c r="M153" s="134">
        <v>0.45</v>
      </c>
      <c r="N153" s="146"/>
      <c r="O153" s="99">
        <f t="shared" si="4"/>
        <v>3</v>
      </c>
      <c r="P153" s="99">
        <f t="shared" si="5"/>
        <v>5</v>
      </c>
      <c r="Q153" s="99">
        <f t="shared" si="6"/>
        <v>5</v>
      </c>
      <c r="R153" s="99">
        <f t="shared" si="7"/>
        <v>4</v>
      </c>
      <c r="S153" s="138">
        <f t="shared" si="8"/>
        <v>4</v>
      </c>
      <c r="T153" s="135">
        <f t="shared" si="9"/>
        <v>21</v>
      </c>
      <c r="U153" s="146"/>
      <c r="V153" s="146"/>
      <c r="W153" s="146"/>
      <c r="X153" s="146"/>
      <c r="Y153" s="146"/>
    </row>
    <row r="154" ht="12.75" customHeight="1">
      <c r="A154" s="146"/>
      <c r="B154" s="146" t="s">
        <v>205</v>
      </c>
      <c r="C154" s="227">
        <v>2.0</v>
      </c>
      <c r="D154" s="228">
        <v>120.0</v>
      </c>
      <c r="E154" s="228">
        <v>84.16</v>
      </c>
      <c r="F154" s="229">
        <v>0.534</v>
      </c>
      <c r="I154" s="146"/>
      <c r="J154" s="230">
        <f t="shared" si="2"/>
        <v>60</v>
      </c>
      <c r="K154" s="227">
        <v>19.0</v>
      </c>
      <c r="L154" s="230">
        <f t="shared" si="3"/>
        <v>39.11342894</v>
      </c>
      <c r="M154" s="134">
        <v>0.12</v>
      </c>
      <c r="N154" s="146"/>
      <c r="O154" s="99">
        <f t="shared" si="4"/>
        <v>3</v>
      </c>
      <c r="P154" s="99">
        <f t="shared" si="5"/>
        <v>1</v>
      </c>
      <c r="Q154" s="99">
        <f t="shared" si="6"/>
        <v>4</v>
      </c>
      <c r="R154" s="99">
        <f t="shared" si="7"/>
        <v>4</v>
      </c>
      <c r="S154" s="138">
        <f t="shared" si="8"/>
        <v>2</v>
      </c>
      <c r="T154" s="135">
        <f t="shared" si="9"/>
        <v>14</v>
      </c>
      <c r="U154" s="146"/>
      <c r="V154" s="146"/>
      <c r="W154" s="146"/>
      <c r="X154" s="146"/>
      <c r="Y154" s="146"/>
    </row>
    <row r="155" ht="12.75" customHeight="1">
      <c r="A155" s="146"/>
      <c r="B155" s="146" t="s">
        <v>206</v>
      </c>
      <c r="C155" s="227">
        <v>1.0</v>
      </c>
      <c r="D155" s="228">
        <v>56.52</v>
      </c>
      <c r="E155" s="228">
        <v>39.59</v>
      </c>
      <c r="F155" s="229">
        <v>0.534</v>
      </c>
      <c r="I155" s="146"/>
      <c r="J155" s="230">
        <f t="shared" si="2"/>
        <v>56.52</v>
      </c>
      <c r="K155" s="227">
        <v>82.0</v>
      </c>
      <c r="L155" s="230">
        <f t="shared" si="3"/>
        <v>36.84485007</v>
      </c>
      <c r="M155" s="134">
        <v>0.65</v>
      </c>
      <c r="N155" s="146"/>
      <c r="O155" s="99">
        <f t="shared" si="4"/>
        <v>3</v>
      </c>
      <c r="P155" s="99">
        <f t="shared" si="5"/>
        <v>1</v>
      </c>
      <c r="Q155" s="99">
        <f t="shared" si="6"/>
        <v>4</v>
      </c>
      <c r="R155" s="99">
        <f t="shared" si="7"/>
        <v>1</v>
      </c>
      <c r="S155" s="138">
        <f t="shared" si="8"/>
        <v>5</v>
      </c>
      <c r="T155" s="135">
        <f t="shared" si="9"/>
        <v>14</v>
      </c>
      <c r="U155" s="146"/>
      <c r="V155" s="146"/>
      <c r="W155" s="146"/>
      <c r="X155" s="146"/>
      <c r="Y155" s="146"/>
    </row>
    <row r="156" ht="12.75" customHeight="1">
      <c r="A156" s="146"/>
      <c r="B156" s="146" t="s">
        <v>207</v>
      </c>
      <c r="C156" s="227">
        <v>1.0</v>
      </c>
      <c r="D156" s="228">
        <v>56.52</v>
      </c>
      <c r="E156" s="228">
        <v>39.59</v>
      </c>
      <c r="F156" s="229">
        <v>0.534</v>
      </c>
      <c r="I156" s="146"/>
      <c r="J156" s="230">
        <f t="shared" si="2"/>
        <v>56.52</v>
      </c>
      <c r="K156" s="227">
        <v>34.0</v>
      </c>
      <c r="L156" s="230">
        <f t="shared" si="3"/>
        <v>36.84485007</v>
      </c>
      <c r="M156" s="134">
        <v>0.32</v>
      </c>
      <c r="N156" s="146"/>
      <c r="O156" s="99">
        <f t="shared" si="4"/>
        <v>3</v>
      </c>
      <c r="P156" s="99">
        <f t="shared" si="5"/>
        <v>1</v>
      </c>
      <c r="Q156" s="99">
        <f t="shared" si="6"/>
        <v>4</v>
      </c>
      <c r="R156" s="99">
        <f t="shared" si="7"/>
        <v>3</v>
      </c>
      <c r="S156" s="138">
        <f t="shared" si="8"/>
        <v>3</v>
      </c>
      <c r="T156" s="135">
        <f t="shared" si="9"/>
        <v>14</v>
      </c>
      <c r="U156" s="146"/>
      <c r="V156" s="146"/>
      <c r="W156" s="146"/>
      <c r="X156" s="146"/>
      <c r="Y156" s="146"/>
    </row>
    <row r="157" ht="12.75" customHeight="1">
      <c r="A157" s="146"/>
      <c r="B157" s="146" t="s">
        <v>208</v>
      </c>
      <c r="C157" s="227">
        <v>1.0</v>
      </c>
      <c r="D157" s="228">
        <v>56.52</v>
      </c>
      <c r="E157" s="228">
        <v>39.59</v>
      </c>
      <c r="F157" s="229">
        <v>0.534</v>
      </c>
      <c r="I157" s="146"/>
      <c r="J157" s="230">
        <f t="shared" si="2"/>
        <v>56.52</v>
      </c>
      <c r="K157" s="227">
        <v>46.0</v>
      </c>
      <c r="L157" s="230">
        <f t="shared" si="3"/>
        <v>36.84485007</v>
      </c>
      <c r="M157" s="134">
        <v>0.45</v>
      </c>
      <c r="N157" s="146"/>
      <c r="O157" s="99">
        <f t="shared" si="4"/>
        <v>3</v>
      </c>
      <c r="P157" s="99">
        <f t="shared" si="5"/>
        <v>1</v>
      </c>
      <c r="Q157" s="99">
        <f t="shared" si="6"/>
        <v>4</v>
      </c>
      <c r="R157" s="99">
        <f t="shared" si="7"/>
        <v>2</v>
      </c>
      <c r="S157" s="138">
        <f t="shared" si="8"/>
        <v>4</v>
      </c>
      <c r="T157" s="135">
        <f t="shared" si="9"/>
        <v>14</v>
      </c>
      <c r="U157" s="146"/>
      <c r="V157" s="146"/>
      <c r="W157" s="146"/>
      <c r="X157" s="146"/>
      <c r="Y157" s="146"/>
    </row>
    <row r="158" ht="12.75" customHeight="1">
      <c r="A158" s="146"/>
      <c r="B158" s="146" t="s">
        <v>209</v>
      </c>
      <c r="C158" s="227">
        <v>3.0</v>
      </c>
      <c r="D158" s="228">
        <v>46.96</v>
      </c>
      <c r="E158" s="228">
        <v>32.88</v>
      </c>
      <c r="F158" s="229">
        <v>0.534</v>
      </c>
      <c r="I158" s="146"/>
      <c r="J158" s="230">
        <f t="shared" si="2"/>
        <v>15.65333333</v>
      </c>
      <c r="K158" s="227">
        <v>65.0</v>
      </c>
      <c r="L158" s="230">
        <f t="shared" si="3"/>
        <v>10.20425902</v>
      </c>
      <c r="M158" s="134">
        <v>0.12</v>
      </c>
      <c r="N158" s="146"/>
      <c r="O158" s="99">
        <f t="shared" si="4"/>
        <v>3</v>
      </c>
      <c r="P158" s="99">
        <f t="shared" si="5"/>
        <v>1</v>
      </c>
      <c r="Q158" s="99">
        <f t="shared" si="6"/>
        <v>5</v>
      </c>
      <c r="R158" s="99">
        <f t="shared" si="7"/>
        <v>2</v>
      </c>
      <c r="S158" s="138">
        <f t="shared" si="8"/>
        <v>2</v>
      </c>
      <c r="T158" s="135">
        <f t="shared" si="9"/>
        <v>13</v>
      </c>
      <c r="U158" s="146"/>
      <c r="V158" s="146"/>
      <c r="W158" s="146"/>
      <c r="X158" s="146"/>
      <c r="Y158" s="146"/>
    </row>
    <row r="159" ht="12.75" customHeight="1">
      <c r="A159" s="146"/>
      <c r="B159" s="146" t="s">
        <v>210</v>
      </c>
      <c r="C159" s="227">
        <v>2.0</v>
      </c>
      <c r="D159" s="228">
        <v>39.13</v>
      </c>
      <c r="E159" s="228">
        <v>27.39</v>
      </c>
      <c r="F159" s="229">
        <v>0.534</v>
      </c>
      <c r="I159" s="146"/>
      <c r="J159" s="230">
        <f t="shared" si="2"/>
        <v>19.565</v>
      </c>
      <c r="K159" s="227">
        <v>95.0</v>
      </c>
      <c r="L159" s="230">
        <f t="shared" si="3"/>
        <v>12.75423729</v>
      </c>
      <c r="M159" s="134">
        <v>0.87</v>
      </c>
      <c r="N159" s="146"/>
      <c r="O159" s="99">
        <f t="shared" si="4"/>
        <v>3</v>
      </c>
      <c r="P159" s="99">
        <f t="shared" si="5"/>
        <v>1</v>
      </c>
      <c r="Q159" s="99">
        <f t="shared" si="6"/>
        <v>5</v>
      </c>
      <c r="R159" s="99">
        <f t="shared" si="7"/>
        <v>1</v>
      </c>
      <c r="S159" s="138">
        <f t="shared" si="8"/>
        <v>5</v>
      </c>
      <c r="T159" s="135">
        <f t="shared" si="9"/>
        <v>15</v>
      </c>
      <c r="U159" s="146"/>
      <c r="V159" s="146"/>
      <c r="W159" s="146"/>
      <c r="X159" s="146"/>
      <c r="Y159" s="146"/>
    </row>
    <row r="160" ht="12.75" customHeight="1">
      <c r="A160" s="146"/>
      <c r="B160" s="146" t="s">
        <v>211</v>
      </c>
      <c r="C160" s="227">
        <v>3.0</v>
      </c>
      <c r="D160" s="228">
        <v>76.96</v>
      </c>
      <c r="E160" s="228">
        <v>53.85</v>
      </c>
      <c r="F160" s="229">
        <v>0.534</v>
      </c>
      <c r="I160" s="146"/>
      <c r="J160" s="230">
        <f t="shared" si="2"/>
        <v>25.65333333</v>
      </c>
      <c r="K160" s="227">
        <v>34.0</v>
      </c>
      <c r="L160" s="230">
        <f t="shared" si="3"/>
        <v>16.72316384</v>
      </c>
      <c r="M160" s="134">
        <v>0.89</v>
      </c>
      <c r="N160" s="146"/>
      <c r="O160" s="99">
        <f t="shared" si="4"/>
        <v>3</v>
      </c>
      <c r="P160" s="99">
        <f t="shared" si="5"/>
        <v>1</v>
      </c>
      <c r="Q160" s="99">
        <f t="shared" si="6"/>
        <v>5</v>
      </c>
      <c r="R160" s="99">
        <f t="shared" si="7"/>
        <v>3</v>
      </c>
      <c r="S160" s="138">
        <f t="shared" si="8"/>
        <v>5</v>
      </c>
      <c r="T160" s="135">
        <f t="shared" si="9"/>
        <v>17</v>
      </c>
      <c r="U160" s="146"/>
      <c r="V160" s="146"/>
      <c r="W160" s="146"/>
      <c r="X160" s="146"/>
      <c r="Y160" s="146"/>
    </row>
    <row r="161" ht="12.75" customHeight="1">
      <c r="A161" s="146"/>
      <c r="B161" s="146" t="s">
        <v>212</v>
      </c>
      <c r="C161" s="227">
        <v>50.0</v>
      </c>
      <c r="D161" s="228">
        <v>124.31</v>
      </c>
      <c r="E161" s="228">
        <v>86.91</v>
      </c>
      <c r="F161" s="229">
        <v>0.534</v>
      </c>
      <c r="I161" s="146"/>
      <c r="J161" s="230">
        <f t="shared" si="2"/>
        <v>2.4862</v>
      </c>
      <c r="K161" s="227">
        <v>15.0</v>
      </c>
      <c r="L161" s="230">
        <f t="shared" si="3"/>
        <v>1.620730117</v>
      </c>
      <c r="M161" s="134">
        <v>0.65</v>
      </c>
      <c r="N161" s="146"/>
      <c r="O161" s="99">
        <f t="shared" si="4"/>
        <v>3</v>
      </c>
      <c r="P161" s="99">
        <f t="shared" si="5"/>
        <v>5</v>
      </c>
      <c r="Q161" s="99">
        <f t="shared" si="6"/>
        <v>5</v>
      </c>
      <c r="R161" s="99">
        <f t="shared" si="7"/>
        <v>4</v>
      </c>
      <c r="S161" s="138">
        <f t="shared" si="8"/>
        <v>5</v>
      </c>
      <c r="T161" s="135">
        <f t="shared" si="9"/>
        <v>22</v>
      </c>
      <c r="U161" s="146"/>
      <c r="V161" s="146"/>
      <c r="W161" s="146"/>
      <c r="X161" s="146"/>
      <c r="Y161" s="146"/>
    </row>
    <row r="162" ht="12.75" customHeight="1">
      <c r="A162" s="146"/>
      <c r="B162" s="146" t="s">
        <v>213</v>
      </c>
      <c r="C162" s="227">
        <v>12.0</v>
      </c>
      <c r="D162" s="228">
        <v>511.3</v>
      </c>
      <c r="E162" s="228">
        <v>357.37</v>
      </c>
      <c r="F162" s="229">
        <v>0.534</v>
      </c>
      <c r="I162" s="146"/>
      <c r="J162" s="230">
        <f t="shared" si="2"/>
        <v>42.60833333</v>
      </c>
      <c r="K162" s="227">
        <v>16.0</v>
      </c>
      <c r="L162" s="230">
        <f t="shared" si="3"/>
        <v>27.77596697</v>
      </c>
      <c r="M162" s="134">
        <v>0.23</v>
      </c>
      <c r="N162" s="146"/>
      <c r="O162" s="99">
        <f t="shared" si="4"/>
        <v>3</v>
      </c>
      <c r="P162" s="99">
        <f t="shared" si="5"/>
        <v>3</v>
      </c>
      <c r="Q162" s="99">
        <f t="shared" si="6"/>
        <v>4</v>
      </c>
      <c r="R162" s="99">
        <f t="shared" si="7"/>
        <v>4</v>
      </c>
      <c r="S162" s="138">
        <f t="shared" si="8"/>
        <v>3</v>
      </c>
      <c r="T162" s="135">
        <f t="shared" si="9"/>
        <v>17</v>
      </c>
      <c r="U162" s="146"/>
      <c r="V162" s="146"/>
      <c r="W162" s="146"/>
      <c r="X162" s="146"/>
      <c r="Y162" s="146"/>
    </row>
    <row r="163" ht="12.75" customHeight="1">
      <c r="A163" s="146"/>
      <c r="B163" s="146" t="s">
        <v>214</v>
      </c>
      <c r="C163" s="227">
        <v>6.0</v>
      </c>
      <c r="D163" s="228">
        <v>87.65</v>
      </c>
      <c r="E163" s="228">
        <v>61.19</v>
      </c>
      <c r="F163" s="229">
        <v>0.534</v>
      </c>
      <c r="I163" s="146"/>
      <c r="J163" s="230">
        <f t="shared" si="2"/>
        <v>14.60833333</v>
      </c>
      <c r="K163" s="227">
        <v>34.0</v>
      </c>
      <c r="L163" s="230">
        <f t="shared" si="3"/>
        <v>9.523033464</v>
      </c>
      <c r="M163" s="134">
        <v>0.21</v>
      </c>
      <c r="N163" s="146"/>
      <c r="O163" s="99">
        <f t="shared" si="4"/>
        <v>3</v>
      </c>
      <c r="P163" s="99">
        <f t="shared" si="5"/>
        <v>2</v>
      </c>
      <c r="Q163" s="99">
        <f t="shared" si="6"/>
        <v>5</v>
      </c>
      <c r="R163" s="99">
        <f t="shared" si="7"/>
        <v>3</v>
      </c>
      <c r="S163" s="138">
        <f t="shared" si="8"/>
        <v>3</v>
      </c>
      <c r="T163" s="135">
        <f t="shared" si="9"/>
        <v>16</v>
      </c>
      <c r="U163" s="146"/>
      <c r="V163" s="146"/>
      <c r="W163" s="146"/>
      <c r="X163" s="146"/>
      <c r="Y163" s="146"/>
    </row>
    <row r="164" ht="12.75" customHeight="1">
      <c r="A164" s="146"/>
      <c r="B164" s="146" t="s">
        <v>215</v>
      </c>
      <c r="C164" s="227">
        <v>4.0</v>
      </c>
      <c r="D164" s="228">
        <v>163.91</v>
      </c>
      <c r="E164" s="228">
        <v>114.43</v>
      </c>
      <c r="F164" s="229">
        <v>0.534</v>
      </c>
      <c r="I164" s="146"/>
      <c r="J164" s="230">
        <f t="shared" si="2"/>
        <v>40.9775</v>
      </c>
      <c r="K164" s="227">
        <v>65.0</v>
      </c>
      <c r="L164" s="230">
        <f t="shared" si="3"/>
        <v>26.71284224</v>
      </c>
      <c r="M164" s="134">
        <v>0.45</v>
      </c>
      <c r="N164" s="146"/>
      <c r="O164" s="99">
        <f t="shared" si="4"/>
        <v>3</v>
      </c>
      <c r="P164" s="99">
        <f t="shared" si="5"/>
        <v>1</v>
      </c>
      <c r="Q164" s="99">
        <f t="shared" si="6"/>
        <v>4</v>
      </c>
      <c r="R164" s="99">
        <f t="shared" si="7"/>
        <v>2</v>
      </c>
      <c r="S164" s="138">
        <f t="shared" si="8"/>
        <v>4</v>
      </c>
      <c r="T164" s="135">
        <f t="shared" si="9"/>
        <v>14</v>
      </c>
      <c r="U164" s="146"/>
      <c r="V164" s="146"/>
      <c r="W164" s="146"/>
      <c r="X164" s="146"/>
      <c r="Y164" s="146"/>
    </row>
    <row r="165" ht="12.75" customHeight="1">
      <c r="A165" s="146"/>
      <c r="B165" s="146" t="s">
        <v>216</v>
      </c>
      <c r="C165" s="227">
        <v>9.0</v>
      </c>
      <c r="D165" s="228">
        <v>46.17</v>
      </c>
      <c r="E165" s="228">
        <v>32.22</v>
      </c>
      <c r="F165" s="229">
        <v>0.534</v>
      </c>
      <c r="I165" s="146"/>
      <c r="J165" s="230">
        <f t="shared" si="2"/>
        <v>5.13</v>
      </c>
      <c r="K165" s="227">
        <v>25.0</v>
      </c>
      <c r="L165" s="230">
        <f t="shared" si="3"/>
        <v>3.344198175</v>
      </c>
      <c r="M165" s="134">
        <v>0.87</v>
      </c>
      <c r="N165" s="146"/>
      <c r="O165" s="99">
        <f t="shared" si="4"/>
        <v>3</v>
      </c>
      <c r="P165" s="99">
        <f t="shared" si="5"/>
        <v>2</v>
      </c>
      <c r="Q165" s="99">
        <f t="shared" si="6"/>
        <v>5</v>
      </c>
      <c r="R165" s="99">
        <f t="shared" si="7"/>
        <v>4</v>
      </c>
      <c r="S165" s="138">
        <f t="shared" si="8"/>
        <v>5</v>
      </c>
      <c r="T165" s="135">
        <f t="shared" si="9"/>
        <v>19</v>
      </c>
      <c r="U165" s="146"/>
      <c r="V165" s="146"/>
      <c r="W165" s="146"/>
      <c r="X165" s="146"/>
      <c r="Y165" s="146"/>
    </row>
    <row r="166" ht="12.75" customHeight="1">
      <c r="A166" s="146"/>
      <c r="B166" s="146" t="s">
        <v>217</v>
      </c>
      <c r="C166" s="227">
        <v>34.0</v>
      </c>
      <c r="D166" s="228">
        <v>84.16</v>
      </c>
      <c r="E166" s="228">
        <v>58.73</v>
      </c>
      <c r="F166" s="229">
        <v>0.534</v>
      </c>
      <c r="I166" s="146"/>
      <c r="J166" s="230">
        <f t="shared" si="2"/>
        <v>2.475294118</v>
      </c>
      <c r="K166" s="227">
        <v>75.0</v>
      </c>
      <c r="L166" s="230">
        <f t="shared" si="3"/>
        <v>1.613620676</v>
      </c>
      <c r="M166" s="134">
        <v>0.89</v>
      </c>
      <c r="N166" s="146"/>
      <c r="O166" s="99">
        <f t="shared" si="4"/>
        <v>3</v>
      </c>
      <c r="P166" s="99">
        <f t="shared" si="5"/>
        <v>5</v>
      </c>
      <c r="Q166" s="99">
        <f t="shared" si="6"/>
        <v>5</v>
      </c>
      <c r="R166" s="99">
        <f t="shared" si="7"/>
        <v>1</v>
      </c>
      <c r="S166" s="138">
        <f t="shared" si="8"/>
        <v>5</v>
      </c>
      <c r="T166" s="135">
        <f t="shared" si="9"/>
        <v>19</v>
      </c>
      <c r="U166" s="146"/>
      <c r="V166" s="146"/>
      <c r="W166" s="146"/>
      <c r="X166" s="146"/>
      <c r="Y166" s="146"/>
    </row>
    <row r="167" ht="12.75" customHeight="1">
      <c r="A167" s="146"/>
      <c r="B167" s="146" t="s">
        <v>218</v>
      </c>
      <c r="C167" s="227">
        <v>2.0</v>
      </c>
      <c r="D167" s="228">
        <v>113.04</v>
      </c>
      <c r="E167" s="228">
        <v>78.84</v>
      </c>
      <c r="F167" s="229">
        <v>0.534</v>
      </c>
      <c r="I167" s="146"/>
      <c r="J167" s="230">
        <f t="shared" si="2"/>
        <v>56.52</v>
      </c>
      <c r="K167" s="227">
        <v>62.0</v>
      </c>
      <c r="L167" s="230">
        <f t="shared" si="3"/>
        <v>36.84485007</v>
      </c>
      <c r="M167" s="134">
        <v>0.03</v>
      </c>
      <c r="N167" s="146"/>
      <c r="O167" s="99">
        <f t="shared" si="4"/>
        <v>3</v>
      </c>
      <c r="P167" s="99">
        <f t="shared" si="5"/>
        <v>1</v>
      </c>
      <c r="Q167" s="99">
        <f t="shared" si="6"/>
        <v>4</v>
      </c>
      <c r="R167" s="99">
        <f t="shared" si="7"/>
        <v>2</v>
      </c>
      <c r="S167" s="138">
        <f t="shared" si="8"/>
        <v>1</v>
      </c>
      <c r="T167" s="135">
        <f t="shared" si="9"/>
        <v>11</v>
      </c>
      <c r="U167" s="146"/>
      <c r="V167" s="146"/>
      <c r="W167" s="146"/>
      <c r="X167" s="146"/>
      <c r="Y167" s="146"/>
    </row>
    <row r="168" ht="12.75" customHeight="1">
      <c r="A168" s="146"/>
      <c r="B168" s="146" t="s">
        <v>219</v>
      </c>
      <c r="C168" s="227">
        <v>1.0</v>
      </c>
      <c r="D168" s="228">
        <v>268.7</v>
      </c>
      <c r="E168" s="228">
        <v>187.05</v>
      </c>
      <c r="F168" s="229">
        <v>0.534</v>
      </c>
      <c r="I168" s="146"/>
      <c r="J168" s="230">
        <f t="shared" si="2"/>
        <v>268.7</v>
      </c>
      <c r="K168" s="227">
        <v>48.0</v>
      </c>
      <c r="L168" s="230">
        <f t="shared" si="3"/>
        <v>175.1629726</v>
      </c>
      <c r="M168" s="134">
        <v>0.04</v>
      </c>
      <c r="N168" s="146"/>
      <c r="O168" s="99">
        <f t="shared" si="4"/>
        <v>3</v>
      </c>
      <c r="P168" s="99">
        <f t="shared" si="5"/>
        <v>1</v>
      </c>
      <c r="Q168" s="129">
        <f t="shared" si="6"/>
        <v>175.1629726</v>
      </c>
      <c r="R168" s="99">
        <f t="shared" si="7"/>
        <v>2</v>
      </c>
      <c r="S168" s="138">
        <f t="shared" si="8"/>
        <v>1</v>
      </c>
      <c r="T168" s="135">
        <f t="shared" si="9"/>
        <v>182.1629726</v>
      </c>
      <c r="U168" s="146"/>
      <c r="V168" s="146"/>
      <c r="W168" s="146"/>
      <c r="X168" s="146"/>
      <c r="Y168" s="146"/>
    </row>
    <row r="169" ht="12.75" customHeight="1">
      <c r="A169" s="146"/>
      <c r="B169" s="146" t="s">
        <v>220</v>
      </c>
      <c r="C169" s="227">
        <v>1.0</v>
      </c>
      <c r="D169" s="228">
        <v>268.7</v>
      </c>
      <c r="E169" s="228">
        <v>187.05</v>
      </c>
      <c r="F169" s="229">
        <v>0.534</v>
      </c>
      <c r="I169" s="146"/>
      <c r="J169" s="230">
        <f t="shared" si="2"/>
        <v>268.7</v>
      </c>
      <c r="K169" s="227">
        <v>36.0</v>
      </c>
      <c r="L169" s="230">
        <f t="shared" si="3"/>
        <v>175.1629726</v>
      </c>
      <c r="M169" s="134">
        <v>0.05</v>
      </c>
      <c r="N169" s="146"/>
      <c r="O169" s="99">
        <f t="shared" si="4"/>
        <v>3</v>
      </c>
      <c r="P169" s="99">
        <f t="shared" si="5"/>
        <v>1</v>
      </c>
      <c r="Q169" s="129">
        <f t="shared" si="6"/>
        <v>175.1629726</v>
      </c>
      <c r="R169" s="99">
        <f t="shared" si="7"/>
        <v>3</v>
      </c>
      <c r="S169" s="138">
        <f t="shared" si="8"/>
        <v>1</v>
      </c>
      <c r="T169" s="135">
        <f t="shared" si="9"/>
        <v>183.1629726</v>
      </c>
      <c r="U169" s="146"/>
      <c r="V169" s="146"/>
      <c r="W169" s="146"/>
      <c r="X169" s="146"/>
      <c r="Y169" s="146"/>
    </row>
    <row r="170" ht="12.75" customHeight="1">
      <c r="A170" s="146"/>
      <c r="B170" s="146" t="s">
        <v>221</v>
      </c>
      <c r="C170" s="227">
        <v>6.0</v>
      </c>
      <c r="D170" s="228">
        <v>353.22</v>
      </c>
      <c r="E170" s="228">
        <v>245.7</v>
      </c>
      <c r="F170" s="229">
        <v>0.534</v>
      </c>
      <c r="I170" s="146"/>
      <c r="J170" s="230">
        <f t="shared" si="2"/>
        <v>58.87</v>
      </c>
      <c r="K170" s="227">
        <v>84.0</v>
      </c>
      <c r="L170" s="230">
        <f t="shared" si="3"/>
        <v>38.3767927</v>
      </c>
      <c r="M170" s="134">
        <v>0.06</v>
      </c>
      <c r="N170" s="146"/>
      <c r="O170" s="99">
        <f t="shared" si="4"/>
        <v>3</v>
      </c>
      <c r="P170" s="99">
        <f t="shared" si="5"/>
        <v>2</v>
      </c>
      <c r="Q170" s="99">
        <f t="shared" si="6"/>
        <v>4</v>
      </c>
      <c r="R170" s="99">
        <f t="shared" si="7"/>
        <v>1</v>
      </c>
      <c r="S170" s="138">
        <f t="shared" si="8"/>
        <v>2</v>
      </c>
      <c r="T170" s="135">
        <f t="shared" si="9"/>
        <v>12</v>
      </c>
      <c r="U170" s="146"/>
      <c r="V170" s="146"/>
      <c r="W170" s="146"/>
      <c r="X170" s="146"/>
      <c r="Y170" s="146"/>
    </row>
    <row r="171" ht="12.75" customHeight="1">
      <c r="A171" s="146"/>
      <c r="B171" s="146" t="s">
        <v>222</v>
      </c>
      <c r="C171" s="227">
        <v>2.0</v>
      </c>
      <c r="D171" s="228">
        <v>25.8</v>
      </c>
      <c r="E171" s="228">
        <v>17.92</v>
      </c>
      <c r="F171" s="229">
        <v>0.534</v>
      </c>
      <c r="I171" s="146"/>
      <c r="J171" s="230">
        <f t="shared" si="2"/>
        <v>12.9</v>
      </c>
      <c r="K171" s="227">
        <v>16.0</v>
      </c>
      <c r="L171" s="230">
        <f t="shared" si="3"/>
        <v>8.409387223</v>
      </c>
      <c r="M171" s="134">
        <v>0.07</v>
      </c>
      <c r="N171" s="146"/>
      <c r="O171" s="99">
        <f t="shared" si="4"/>
        <v>3</v>
      </c>
      <c r="P171" s="99">
        <f t="shared" si="5"/>
        <v>1</v>
      </c>
      <c r="Q171" s="99">
        <f t="shared" si="6"/>
        <v>5</v>
      </c>
      <c r="R171" s="99">
        <f t="shared" si="7"/>
        <v>4</v>
      </c>
      <c r="S171" s="138">
        <f t="shared" si="8"/>
        <v>2</v>
      </c>
      <c r="T171" s="135">
        <f t="shared" si="9"/>
        <v>15</v>
      </c>
      <c r="U171" s="146"/>
      <c r="V171" s="146"/>
      <c r="W171" s="146"/>
      <c r="X171" s="146"/>
      <c r="Y171" s="146"/>
    </row>
    <row r="172" ht="12.75" customHeight="1">
      <c r="A172" s="146"/>
      <c r="B172" s="146" t="s">
        <v>223</v>
      </c>
      <c r="C172" s="227">
        <v>3.0</v>
      </c>
      <c r="D172" s="228">
        <v>169.57</v>
      </c>
      <c r="E172" s="228">
        <v>117.58</v>
      </c>
      <c r="F172" s="229">
        <v>0.534</v>
      </c>
      <c r="I172" s="146"/>
      <c r="J172" s="230">
        <f t="shared" si="2"/>
        <v>56.52333333</v>
      </c>
      <c r="K172" s="227">
        <v>25.0</v>
      </c>
      <c r="L172" s="230">
        <f t="shared" si="3"/>
        <v>36.84702303</v>
      </c>
      <c r="M172" s="134">
        <v>0.08</v>
      </c>
      <c r="N172" s="146"/>
      <c r="O172" s="99">
        <f t="shared" si="4"/>
        <v>3</v>
      </c>
      <c r="P172" s="99">
        <f t="shared" si="5"/>
        <v>1</v>
      </c>
      <c r="Q172" s="99">
        <f t="shared" si="6"/>
        <v>4</v>
      </c>
      <c r="R172" s="99">
        <f t="shared" si="7"/>
        <v>4</v>
      </c>
      <c r="S172" s="138">
        <f t="shared" si="8"/>
        <v>2</v>
      </c>
      <c r="T172" s="135">
        <f t="shared" si="9"/>
        <v>14</v>
      </c>
      <c r="U172" s="146"/>
      <c r="V172" s="146"/>
      <c r="W172" s="146"/>
      <c r="X172" s="146"/>
      <c r="Y172" s="146"/>
    </row>
    <row r="173" ht="12.75" customHeight="1">
      <c r="A173" s="146"/>
      <c r="B173" s="146" t="s">
        <v>224</v>
      </c>
      <c r="C173" s="227">
        <v>14.0</v>
      </c>
      <c r="D173" s="228">
        <v>596.52</v>
      </c>
      <c r="E173" s="228">
        <v>413.22</v>
      </c>
      <c r="F173" s="229">
        <v>0.534</v>
      </c>
      <c r="I173" s="146"/>
      <c r="J173" s="230">
        <f t="shared" si="2"/>
        <v>42.60857143</v>
      </c>
      <c r="K173" s="227">
        <v>45.0</v>
      </c>
      <c r="L173" s="230">
        <f t="shared" si="3"/>
        <v>27.77612218</v>
      </c>
      <c r="M173" s="134">
        <v>0.09</v>
      </c>
      <c r="N173" s="146"/>
      <c r="O173" s="99">
        <f t="shared" si="4"/>
        <v>3</v>
      </c>
      <c r="P173" s="99">
        <f t="shared" si="5"/>
        <v>3</v>
      </c>
      <c r="Q173" s="99">
        <f t="shared" si="6"/>
        <v>4</v>
      </c>
      <c r="R173" s="99">
        <f t="shared" si="7"/>
        <v>2</v>
      </c>
      <c r="S173" s="138">
        <f t="shared" si="8"/>
        <v>2</v>
      </c>
      <c r="T173" s="135">
        <f t="shared" si="9"/>
        <v>14</v>
      </c>
      <c r="U173" s="146"/>
      <c r="V173" s="146"/>
      <c r="W173" s="146"/>
      <c r="X173" s="146"/>
      <c r="Y173" s="146"/>
    </row>
    <row r="174" ht="12.75" customHeight="1">
      <c r="A174" s="146"/>
      <c r="B174" s="146" t="s">
        <v>225</v>
      </c>
      <c r="C174" s="227">
        <v>1.0</v>
      </c>
      <c r="D174" s="228">
        <v>11.68</v>
      </c>
      <c r="E174" s="228">
        <v>8.09</v>
      </c>
      <c r="F174" s="229">
        <v>0.534</v>
      </c>
      <c r="I174" s="146"/>
      <c r="J174" s="230">
        <f t="shared" si="2"/>
        <v>11.68</v>
      </c>
      <c r="K174" s="227">
        <v>23.0</v>
      </c>
      <c r="L174" s="230">
        <f t="shared" si="3"/>
        <v>7.614080834</v>
      </c>
      <c r="M174" s="134">
        <v>0.12</v>
      </c>
      <c r="N174" s="146"/>
      <c r="O174" s="99">
        <f t="shared" si="4"/>
        <v>3</v>
      </c>
      <c r="P174" s="99">
        <f t="shared" si="5"/>
        <v>1</v>
      </c>
      <c r="Q174" s="99">
        <f t="shared" si="6"/>
        <v>5</v>
      </c>
      <c r="R174" s="99">
        <f t="shared" si="7"/>
        <v>4</v>
      </c>
      <c r="S174" s="138">
        <f t="shared" si="8"/>
        <v>2</v>
      </c>
      <c r="T174" s="135">
        <f t="shared" si="9"/>
        <v>15</v>
      </c>
      <c r="U174" s="146"/>
      <c r="V174" s="146"/>
      <c r="W174" s="146"/>
      <c r="X174" s="146"/>
      <c r="Y174" s="146"/>
    </row>
    <row r="175" ht="12.75" customHeight="1">
      <c r="A175" s="146"/>
      <c r="B175" s="146" t="s">
        <v>226</v>
      </c>
      <c r="C175" s="227">
        <v>3.0</v>
      </c>
      <c r="D175" s="228">
        <v>75.65</v>
      </c>
      <c r="E175" s="228">
        <v>52.34</v>
      </c>
      <c r="F175" s="229">
        <v>0.534</v>
      </c>
      <c r="I175" s="146"/>
      <c r="J175" s="230">
        <f t="shared" si="2"/>
        <v>25.21666667</v>
      </c>
      <c r="K175" s="227">
        <v>15.0</v>
      </c>
      <c r="L175" s="230">
        <f t="shared" si="3"/>
        <v>16.438505</v>
      </c>
      <c r="M175" s="134">
        <v>0.13</v>
      </c>
      <c r="N175" s="146"/>
      <c r="O175" s="99">
        <f t="shared" si="4"/>
        <v>3</v>
      </c>
      <c r="P175" s="99">
        <f t="shared" si="5"/>
        <v>1</v>
      </c>
      <c r="Q175" s="99">
        <f t="shared" si="6"/>
        <v>5</v>
      </c>
      <c r="R175" s="99">
        <f t="shared" si="7"/>
        <v>4</v>
      </c>
      <c r="S175" s="138">
        <f t="shared" si="8"/>
        <v>0.13</v>
      </c>
      <c r="T175" s="135">
        <f t="shared" si="9"/>
        <v>13.13</v>
      </c>
      <c r="U175" s="146"/>
      <c r="V175" s="146"/>
      <c r="W175" s="146"/>
      <c r="X175" s="146"/>
      <c r="Y175" s="146"/>
    </row>
    <row r="176" ht="12.75" customHeight="1">
      <c r="A176" s="146"/>
      <c r="B176" s="146" t="s">
        <v>227</v>
      </c>
      <c r="C176" s="227">
        <v>10.0</v>
      </c>
      <c r="D176" s="228">
        <v>610.0</v>
      </c>
      <c r="E176" s="228">
        <v>422.05</v>
      </c>
      <c r="F176" s="229">
        <v>0.534</v>
      </c>
      <c r="I176" s="146"/>
      <c r="J176" s="230">
        <f t="shared" si="2"/>
        <v>61</v>
      </c>
      <c r="K176" s="227">
        <v>17.0</v>
      </c>
      <c r="L176" s="230">
        <f t="shared" si="3"/>
        <v>39.76531943</v>
      </c>
      <c r="M176" s="134">
        <v>0.125</v>
      </c>
      <c r="N176" s="146"/>
      <c r="O176" s="99">
        <f t="shared" si="4"/>
        <v>3</v>
      </c>
      <c r="P176" s="99">
        <f t="shared" si="5"/>
        <v>2</v>
      </c>
      <c r="Q176" s="99">
        <f t="shared" si="6"/>
        <v>4</v>
      </c>
      <c r="R176" s="99">
        <f t="shared" si="7"/>
        <v>4</v>
      </c>
      <c r="S176" s="138">
        <f t="shared" si="8"/>
        <v>2</v>
      </c>
      <c r="T176" s="135">
        <f t="shared" si="9"/>
        <v>15</v>
      </c>
      <c r="U176" s="146"/>
      <c r="V176" s="146"/>
      <c r="W176" s="146"/>
      <c r="X176" s="146"/>
      <c r="Y176" s="146"/>
    </row>
    <row r="177" ht="12.75" customHeight="1">
      <c r="A177" s="146"/>
      <c r="B177" s="146" t="s">
        <v>228</v>
      </c>
      <c r="C177" s="227">
        <v>5.0</v>
      </c>
      <c r="D177" s="228">
        <v>248.83</v>
      </c>
      <c r="E177" s="228">
        <v>172.12</v>
      </c>
      <c r="F177" s="229">
        <v>0.534</v>
      </c>
      <c r="I177" s="146"/>
      <c r="J177" s="230">
        <f t="shared" si="2"/>
        <v>49.766</v>
      </c>
      <c r="K177" s="227">
        <v>25.0</v>
      </c>
      <c r="L177" s="230">
        <f t="shared" si="3"/>
        <v>32.44198175</v>
      </c>
      <c r="M177" s="134">
        <v>0.15</v>
      </c>
      <c r="N177" s="146"/>
      <c r="O177" s="99">
        <f t="shared" si="4"/>
        <v>3</v>
      </c>
      <c r="P177" s="99">
        <f t="shared" si="5"/>
        <v>1</v>
      </c>
      <c r="Q177" s="99">
        <f t="shared" si="6"/>
        <v>4</v>
      </c>
      <c r="R177" s="99">
        <f t="shared" si="7"/>
        <v>4</v>
      </c>
      <c r="S177" s="138">
        <f t="shared" si="8"/>
        <v>3</v>
      </c>
      <c r="T177" s="135">
        <f t="shared" si="9"/>
        <v>15</v>
      </c>
      <c r="U177" s="146"/>
      <c r="V177" s="146"/>
      <c r="W177" s="146"/>
      <c r="X177" s="146"/>
      <c r="Y177" s="146"/>
    </row>
    <row r="178" ht="12.75" customHeight="1">
      <c r="A178" s="146"/>
      <c r="B178" s="146" t="s">
        <v>229</v>
      </c>
      <c r="C178" s="227">
        <v>1.0</v>
      </c>
      <c r="D178" s="228">
        <v>60.0</v>
      </c>
      <c r="E178" s="228">
        <v>41.47</v>
      </c>
      <c r="F178" s="229">
        <v>0.534</v>
      </c>
      <c r="I178" s="146"/>
      <c r="J178" s="230">
        <f t="shared" si="2"/>
        <v>60</v>
      </c>
      <c r="K178" s="227">
        <v>34.0</v>
      </c>
      <c r="L178" s="230">
        <f t="shared" si="3"/>
        <v>39.11342894</v>
      </c>
      <c r="M178" s="134">
        <v>0.18</v>
      </c>
      <c r="N178" s="146"/>
      <c r="O178" s="99">
        <f t="shared" si="4"/>
        <v>3</v>
      </c>
      <c r="P178" s="99">
        <f t="shared" si="5"/>
        <v>1</v>
      </c>
      <c r="Q178" s="99">
        <f t="shared" si="6"/>
        <v>4</v>
      </c>
      <c r="R178" s="99">
        <f t="shared" si="7"/>
        <v>3</v>
      </c>
      <c r="S178" s="138">
        <f t="shared" si="8"/>
        <v>3</v>
      </c>
      <c r="T178" s="135">
        <f t="shared" si="9"/>
        <v>14</v>
      </c>
      <c r="U178" s="146"/>
      <c r="V178" s="146"/>
      <c r="W178" s="146"/>
      <c r="X178" s="146"/>
      <c r="Y178" s="146"/>
    </row>
    <row r="179" ht="12.75" customHeight="1">
      <c r="A179" s="146"/>
      <c r="B179" s="146" t="s">
        <v>230</v>
      </c>
      <c r="C179" s="227">
        <v>7.0</v>
      </c>
      <c r="D179" s="228">
        <v>294.2</v>
      </c>
      <c r="E179" s="228">
        <v>203.13</v>
      </c>
      <c r="F179" s="229">
        <v>0.534</v>
      </c>
      <c r="I179" s="146"/>
      <c r="J179" s="230">
        <f t="shared" si="2"/>
        <v>42.02857143</v>
      </c>
      <c r="K179" s="227">
        <v>21.0</v>
      </c>
      <c r="L179" s="230">
        <f t="shared" si="3"/>
        <v>27.3980257</v>
      </c>
      <c r="M179" s="134">
        <v>0.22</v>
      </c>
      <c r="N179" s="146"/>
      <c r="O179" s="99">
        <f t="shared" si="4"/>
        <v>3</v>
      </c>
      <c r="P179" s="99">
        <f t="shared" si="5"/>
        <v>2</v>
      </c>
      <c r="Q179" s="99">
        <f t="shared" si="6"/>
        <v>4</v>
      </c>
      <c r="R179" s="99">
        <f t="shared" si="7"/>
        <v>4</v>
      </c>
      <c r="S179" s="138">
        <f t="shared" si="8"/>
        <v>3</v>
      </c>
      <c r="T179" s="135">
        <f t="shared" si="9"/>
        <v>16</v>
      </c>
      <c r="U179" s="146"/>
      <c r="V179" s="146"/>
      <c r="W179" s="146"/>
      <c r="X179" s="146"/>
      <c r="Y179" s="146"/>
    </row>
    <row r="180" ht="12.75" customHeight="1">
      <c r="A180" s="146"/>
      <c r="B180" s="146" t="s">
        <v>231</v>
      </c>
      <c r="C180" s="227">
        <v>9.0</v>
      </c>
      <c r="D180" s="228">
        <v>359.56</v>
      </c>
      <c r="E180" s="228">
        <v>248.23</v>
      </c>
      <c r="F180" s="229">
        <v>0.534</v>
      </c>
      <c r="I180" s="146"/>
      <c r="J180" s="230">
        <f t="shared" si="2"/>
        <v>39.95111111</v>
      </c>
      <c r="K180" s="227">
        <v>23.0</v>
      </c>
      <c r="L180" s="230">
        <f t="shared" si="3"/>
        <v>26.04374909</v>
      </c>
      <c r="M180" s="134">
        <v>0.26</v>
      </c>
      <c r="N180" s="146"/>
      <c r="O180" s="99">
        <f t="shared" si="4"/>
        <v>3</v>
      </c>
      <c r="P180" s="99">
        <f t="shared" si="5"/>
        <v>2</v>
      </c>
      <c r="Q180" s="99">
        <f t="shared" si="6"/>
        <v>4</v>
      </c>
      <c r="R180" s="99">
        <f t="shared" si="7"/>
        <v>4</v>
      </c>
      <c r="S180" s="138">
        <f t="shared" si="8"/>
        <v>3</v>
      </c>
      <c r="T180" s="135">
        <f t="shared" si="9"/>
        <v>16</v>
      </c>
      <c r="U180" s="146"/>
      <c r="V180" s="146"/>
      <c r="W180" s="146"/>
      <c r="X180" s="146"/>
      <c r="Y180" s="146"/>
    </row>
    <row r="181" ht="12.75" customHeight="1">
      <c r="A181" s="146"/>
      <c r="B181" s="146" t="s">
        <v>232</v>
      </c>
      <c r="C181" s="227">
        <v>1.0</v>
      </c>
      <c r="D181" s="228">
        <v>12.17</v>
      </c>
      <c r="E181" s="228">
        <v>8.39</v>
      </c>
      <c r="F181" s="229">
        <v>0.534</v>
      </c>
      <c r="I181" s="146"/>
      <c r="J181" s="230">
        <f t="shared" si="2"/>
        <v>12.17</v>
      </c>
      <c r="K181" s="227">
        <v>25.0</v>
      </c>
      <c r="L181" s="230">
        <f t="shared" si="3"/>
        <v>7.933507171</v>
      </c>
      <c r="M181" s="134">
        <v>0.28</v>
      </c>
      <c r="N181" s="146"/>
      <c r="O181" s="99">
        <f t="shared" si="4"/>
        <v>3</v>
      </c>
      <c r="P181" s="99">
        <f t="shared" si="5"/>
        <v>1</v>
      </c>
      <c r="Q181" s="99">
        <f t="shared" si="6"/>
        <v>5</v>
      </c>
      <c r="R181" s="99">
        <f t="shared" si="7"/>
        <v>4</v>
      </c>
      <c r="S181" s="138">
        <f t="shared" si="8"/>
        <v>3</v>
      </c>
      <c r="T181" s="135">
        <f t="shared" si="9"/>
        <v>16</v>
      </c>
      <c r="U181" s="146"/>
      <c r="V181" s="146"/>
      <c r="W181" s="146"/>
      <c r="X181" s="146"/>
      <c r="Y181" s="146"/>
    </row>
    <row r="182" ht="12.75" customHeight="1">
      <c r="A182" s="146"/>
      <c r="B182" s="146" t="s">
        <v>233</v>
      </c>
      <c r="C182" s="227">
        <v>5.0</v>
      </c>
      <c r="D182" s="228">
        <v>60.87</v>
      </c>
      <c r="E182" s="228">
        <v>41.97</v>
      </c>
      <c r="F182" s="229">
        <v>0.534</v>
      </c>
      <c r="I182" s="146"/>
      <c r="J182" s="230">
        <f t="shared" si="2"/>
        <v>12.174</v>
      </c>
      <c r="K182" s="227">
        <v>24.0</v>
      </c>
      <c r="L182" s="230">
        <f t="shared" si="3"/>
        <v>7.936114733</v>
      </c>
      <c r="M182" s="134">
        <v>0.3</v>
      </c>
      <c r="N182" s="146"/>
      <c r="O182" s="99">
        <f t="shared" si="4"/>
        <v>3</v>
      </c>
      <c r="P182" s="99">
        <f t="shared" si="5"/>
        <v>1</v>
      </c>
      <c r="Q182" s="99">
        <f t="shared" si="6"/>
        <v>5</v>
      </c>
      <c r="R182" s="99">
        <f t="shared" si="7"/>
        <v>4</v>
      </c>
      <c r="S182" s="138">
        <f t="shared" si="8"/>
        <v>3</v>
      </c>
      <c r="T182" s="135">
        <f t="shared" si="9"/>
        <v>16</v>
      </c>
      <c r="U182" s="146"/>
      <c r="V182" s="146"/>
      <c r="W182" s="146"/>
      <c r="X182" s="146"/>
      <c r="Y182" s="146"/>
    </row>
    <row r="183" ht="12.75" customHeight="1">
      <c r="A183" s="146"/>
      <c r="B183" s="146" t="s">
        <v>234</v>
      </c>
      <c r="C183" s="227">
        <v>5.0</v>
      </c>
      <c r="D183" s="228">
        <v>60.87</v>
      </c>
      <c r="E183" s="228">
        <v>41.97</v>
      </c>
      <c r="F183" s="229">
        <v>0.534</v>
      </c>
      <c r="I183" s="146"/>
      <c r="J183" s="230">
        <f t="shared" si="2"/>
        <v>12.174</v>
      </c>
      <c r="K183" s="227">
        <v>26.0</v>
      </c>
      <c r="L183" s="230">
        <f t="shared" si="3"/>
        <v>7.936114733</v>
      </c>
      <c r="M183" s="134">
        <v>0.31</v>
      </c>
      <c r="N183" s="146"/>
      <c r="O183" s="99">
        <f t="shared" si="4"/>
        <v>3</v>
      </c>
      <c r="P183" s="99">
        <f t="shared" si="5"/>
        <v>1</v>
      </c>
      <c r="Q183" s="99">
        <f t="shared" si="6"/>
        <v>5</v>
      </c>
      <c r="R183" s="99">
        <f t="shared" si="7"/>
        <v>4</v>
      </c>
      <c r="S183" s="138">
        <f t="shared" si="8"/>
        <v>3</v>
      </c>
      <c r="T183" s="135">
        <f t="shared" si="9"/>
        <v>16</v>
      </c>
      <c r="U183" s="146"/>
      <c r="V183" s="146"/>
      <c r="W183" s="146"/>
      <c r="X183" s="146"/>
      <c r="Y183" s="146"/>
    </row>
    <row r="184" ht="12.75" customHeight="1">
      <c r="A184" s="146"/>
      <c r="B184" s="146" t="s">
        <v>235</v>
      </c>
      <c r="C184" s="227">
        <v>4.0</v>
      </c>
      <c r="D184" s="228">
        <v>83.48</v>
      </c>
      <c r="E184" s="228">
        <v>57.56</v>
      </c>
      <c r="F184" s="229">
        <v>0.534</v>
      </c>
      <c r="I184" s="146"/>
      <c r="J184" s="230">
        <f t="shared" si="2"/>
        <v>20.87</v>
      </c>
      <c r="K184" s="227">
        <v>37.0</v>
      </c>
      <c r="L184" s="230">
        <f t="shared" si="3"/>
        <v>13.60495437</v>
      </c>
      <c r="M184" s="134">
        <v>0.32</v>
      </c>
      <c r="N184" s="146"/>
      <c r="O184" s="99">
        <f t="shared" si="4"/>
        <v>3</v>
      </c>
      <c r="P184" s="99">
        <f t="shared" si="5"/>
        <v>1</v>
      </c>
      <c r="Q184" s="99">
        <f t="shared" si="6"/>
        <v>5</v>
      </c>
      <c r="R184" s="99">
        <f t="shared" si="7"/>
        <v>3</v>
      </c>
      <c r="S184" s="138">
        <f t="shared" si="8"/>
        <v>3</v>
      </c>
      <c r="T184" s="135">
        <f t="shared" si="9"/>
        <v>15</v>
      </c>
      <c r="U184" s="146"/>
      <c r="V184" s="146"/>
      <c r="W184" s="146"/>
      <c r="X184" s="146"/>
      <c r="Y184" s="146"/>
    </row>
    <row r="185" ht="12.75" customHeight="1">
      <c r="A185" s="146"/>
      <c r="B185" s="146" t="s">
        <v>236</v>
      </c>
      <c r="C185" s="227">
        <v>5.0</v>
      </c>
      <c r="D185" s="228">
        <v>147.83</v>
      </c>
      <c r="E185" s="228">
        <v>101.86</v>
      </c>
      <c r="F185" s="229">
        <v>0.534</v>
      </c>
      <c r="I185" s="146"/>
      <c r="J185" s="230">
        <f t="shared" si="2"/>
        <v>29.566</v>
      </c>
      <c r="K185" s="227">
        <v>38.0</v>
      </c>
      <c r="L185" s="230">
        <f t="shared" si="3"/>
        <v>19.273794</v>
      </c>
      <c r="M185" s="134">
        <v>0.33</v>
      </c>
      <c r="N185" s="146"/>
      <c r="O185" s="99">
        <f t="shared" si="4"/>
        <v>3</v>
      </c>
      <c r="P185" s="99">
        <f t="shared" si="5"/>
        <v>1</v>
      </c>
      <c r="Q185" s="99">
        <f t="shared" si="6"/>
        <v>5</v>
      </c>
      <c r="R185" s="99">
        <f t="shared" si="7"/>
        <v>3</v>
      </c>
      <c r="S185" s="138">
        <f t="shared" si="8"/>
        <v>3</v>
      </c>
      <c r="T185" s="135">
        <f t="shared" si="9"/>
        <v>15</v>
      </c>
      <c r="U185" s="146"/>
      <c r="V185" s="146"/>
      <c r="W185" s="146"/>
      <c r="X185" s="146"/>
      <c r="Y185" s="146"/>
    </row>
    <row r="186" ht="12.75" customHeight="1">
      <c r="A186" s="146"/>
      <c r="B186" s="146" t="s">
        <v>237</v>
      </c>
      <c r="C186" s="227">
        <v>2.0</v>
      </c>
      <c r="D186" s="228">
        <v>50.43</v>
      </c>
      <c r="E186" s="228">
        <v>34.73</v>
      </c>
      <c r="F186" s="229">
        <v>0.534</v>
      </c>
      <c r="I186" s="146"/>
      <c r="J186" s="230">
        <f t="shared" si="2"/>
        <v>25.215</v>
      </c>
      <c r="K186" s="227">
        <v>34.0</v>
      </c>
      <c r="L186" s="230">
        <f t="shared" si="3"/>
        <v>16.43741851</v>
      </c>
      <c r="M186" s="134">
        <v>0.34</v>
      </c>
      <c r="N186" s="146"/>
      <c r="O186" s="99">
        <f t="shared" si="4"/>
        <v>3</v>
      </c>
      <c r="P186" s="99">
        <f t="shared" si="5"/>
        <v>1</v>
      </c>
      <c r="Q186" s="99">
        <f t="shared" si="6"/>
        <v>5</v>
      </c>
      <c r="R186" s="99">
        <f t="shared" si="7"/>
        <v>3</v>
      </c>
      <c r="S186" s="138">
        <f t="shared" si="8"/>
        <v>4</v>
      </c>
      <c r="T186" s="135">
        <f t="shared" si="9"/>
        <v>16</v>
      </c>
      <c r="U186" s="146"/>
      <c r="V186" s="146"/>
      <c r="W186" s="146"/>
      <c r="X186" s="146"/>
      <c r="Y186" s="146"/>
    </row>
    <row r="187" ht="12.75" customHeight="1">
      <c r="A187" s="146"/>
      <c r="B187" s="146" t="s">
        <v>238</v>
      </c>
      <c r="C187" s="227">
        <v>4.0</v>
      </c>
      <c r="D187" s="228">
        <v>205.22</v>
      </c>
      <c r="E187" s="228">
        <v>141.34</v>
      </c>
      <c r="F187" s="229">
        <v>0.534</v>
      </c>
      <c r="I187" s="146"/>
      <c r="J187" s="230">
        <f t="shared" si="2"/>
        <v>51.305</v>
      </c>
      <c r="K187" s="227">
        <v>39.0</v>
      </c>
      <c r="L187" s="230">
        <f t="shared" si="3"/>
        <v>33.4452412</v>
      </c>
      <c r="M187" s="134">
        <v>0.35</v>
      </c>
      <c r="N187" s="146"/>
      <c r="O187" s="99">
        <f t="shared" si="4"/>
        <v>3</v>
      </c>
      <c r="P187" s="99">
        <f t="shared" si="5"/>
        <v>1</v>
      </c>
      <c r="Q187" s="99">
        <f t="shared" si="6"/>
        <v>4</v>
      </c>
      <c r="R187" s="99">
        <f t="shared" si="7"/>
        <v>3</v>
      </c>
      <c r="S187" s="138">
        <f t="shared" si="8"/>
        <v>4</v>
      </c>
      <c r="T187" s="135">
        <f t="shared" si="9"/>
        <v>15</v>
      </c>
      <c r="U187" s="146"/>
      <c r="V187" s="146"/>
      <c r="W187" s="146"/>
      <c r="X187" s="146"/>
      <c r="Y187" s="146"/>
    </row>
    <row r="188" ht="12.75" customHeight="1">
      <c r="A188" s="146"/>
      <c r="B188" s="146" t="s">
        <v>239</v>
      </c>
      <c r="C188" s="227">
        <v>23.0</v>
      </c>
      <c r="D188" s="228">
        <v>149.91</v>
      </c>
      <c r="E188" s="228">
        <v>103.25</v>
      </c>
      <c r="F188" s="229">
        <v>0.534</v>
      </c>
      <c r="I188" s="146"/>
      <c r="J188" s="230">
        <f t="shared" si="2"/>
        <v>6.517826087</v>
      </c>
      <c r="K188" s="227">
        <v>41.0</v>
      </c>
      <c r="L188" s="230">
        <f t="shared" si="3"/>
        <v>4.248908792</v>
      </c>
      <c r="M188" s="134">
        <v>0.45</v>
      </c>
      <c r="N188" s="146"/>
      <c r="O188" s="99">
        <f t="shared" si="4"/>
        <v>3</v>
      </c>
      <c r="P188" s="99">
        <f t="shared" si="5"/>
        <v>4</v>
      </c>
      <c r="Q188" s="99">
        <f t="shared" si="6"/>
        <v>5</v>
      </c>
      <c r="R188" s="99">
        <f t="shared" si="7"/>
        <v>3</v>
      </c>
      <c r="S188" s="138">
        <f t="shared" si="8"/>
        <v>4</v>
      </c>
      <c r="T188" s="135">
        <f t="shared" si="9"/>
        <v>19</v>
      </c>
      <c r="U188" s="146"/>
      <c r="V188" s="146"/>
      <c r="W188" s="146"/>
      <c r="X188" s="146"/>
      <c r="Y188" s="146"/>
    </row>
    <row r="189" ht="12.75" customHeight="1">
      <c r="A189" s="146"/>
      <c r="B189" s="146" t="s">
        <v>240</v>
      </c>
      <c r="C189" s="227">
        <v>10.0</v>
      </c>
      <c r="D189" s="228">
        <v>173.91</v>
      </c>
      <c r="E189" s="228">
        <v>119.74</v>
      </c>
      <c r="F189" s="229">
        <v>0.534</v>
      </c>
      <c r="I189" s="146"/>
      <c r="J189" s="230">
        <f t="shared" si="2"/>
        <v>17.391</v>
      </c>
      <c r="K189" s="227">
        <v>46.0</v>
      </c>
      <c r="L189" s="230">
        <f t="shared" si="3"/>
        <v>11.33702738</v>
      </c>
      <c r="M189" s="134">
        <v>0.46</v>
      </c>
      <c r="N189" s="146"/>
      <c r="O189" s="99">
        <f t="shared" si="4"/>
        <v>3</v>
      </c>
      <c r="P189" s="99">
        <f t="shared" si="5"/>
        <v>2</v>
      </c>
      <c r="Q189" s="99">
        <f t="shared" si="6"/>
        <v>5</v>
      </c>
      <c r="R189" s="99">
        <f t="shared" si="7"/>
        <v>2</v>
      </c>
      <c r="S189" s="138">
        <f t="shared" si="8"/>
        <v>4</v>
      </c>
      <c r="T189" s="135">
        <f t="shared" si="9"/>
        <v>16</v>
      </c>
      <c r="U189" s="146"/>
      <c r="V189" s="146"/>
      <c r="W189" s="146"/>
      <c r="X189" s="146"/>
      <c r="Y189" s="146"/>
    </row>
    <row r="190" ht="12.75" customHeight="1">
      <c r="A190" s="146"/>
      <c r="B190" s="146" t="s">
        <v>241</v>
      </c>
      <c r="C190" s="227">
        <v>4.0</v>
      </c>
      <c r="D190" s="228">
        <v>166.96</v>
      </c>
      <c r="E190" s="228">
        <v>114.92</v>
      </c>
      <c r="F190" s="229">
        <v>0.534</v>
      </c>
      <c r="I190" s="146"/>
      <c r="J190" s="230">
        <f t="shared" si="2"/>
        <v>41.74</v>
      </c>
      <c r="K190" s="227">
        <v>43.0</v>
      </c>
      <c r="L190" s="230">
        <f t="shared" si="3"/>
        <v>27.20990874</v>
      </c>
      <c r="M190" s="134">
        <v>0.48</v>
      </c>
      <c r="N190" s="146"/>
      <c r="O190" s="99">
        <f t="shared" si="4"/>
        <v>3</v>
      </c>
      <c r="P190" s="99">
        <f t="shared" si="5"/>
        <v>1</v>
      </c>
      <c r="Q190" s="99">
        <f t="shared" si="6"/>
        <v>4</v>
      </c>
      <c r="R190" s="99">
        <f t="shared" si="7"/>
        <v>3</v>
      </c>
      <c r="S190" s="138">
        <f t="shared" si="8"/>
        <v>4</v>
      </c>
      <c r="T190" s="135">
        <f t="shared" si="9"/>
        <v>15</v>
      </c>
      <c r="U190" s="146"/>
      <c r="V190" s="146"/>
      <c r="W190" s="146"/>
      <c r="X190" s="146"/>
      <c r="Y190" s="146"/>
    </row>
    <row r="191" ht="12.75" customHeight="1">
      <c r="A191" s="146"/>
      <c r="B191" s="146" t="s">
        <v>242</v>
      </c>
      <c r="C191" s="227">
        <v>8.0</v>
      </c>
      <c r="D191" s="228">
        <v>173.91</v>
      </c>
      <c r="E191" s="228">
        <v>119.66</v>
      </c>
      <c r="F191" s="229">
        <v>0.534</v>
      </c>
      <c r="I191" s="146"/>
      <c r="J191" s="230">
        <f t="shared" si="2"/>
        <v>21.73875</v>
      </c>
      <c r="K191" s="227">
        <v>48.0</v>
      </c>
      <c r="L191" s="230">
        <f t="shared" si="3"/>
        <v>14.17128422</v>
      </c>
      <c r="M191" s="134">
        <v>0.5</v>
      </c>
      <c r="N191" s="146"/>
      <c r="O191" s="99">
        <f t="shared" si="4"/>
        <v>3</v>
      </c>
      <c r="P191" s="99">
        <f t="shared" si="5"/>
        <v>2</v>
      </c>
      <c r="Q191" s="99">
        <f t="shared" si="6"/>
        <v>5</v>
      </c>
      <c r="R191" s="99">
        <f t="shared" si="7"/>
        <v>2</v>
      </c>
      <c r="S191" s="138">
        <f t="shared" si="8"/>
        <v>4</v>
      </c>
      <c r="T191" s="135">
        <f t="shared" si="9"/>
        <v>16</v>
      </c>
      <c r="U191" s="146"/>
      <c r="V191" s="146"/>
      <c r="W191" s="146"/>
      <c r="X191" s="146"/>
      <c r="Y191" s="146"/>
    </row>
    <row r="192" ht="12.75" customHeight="1">
      <c r="A192" s="146"/>
      <c r="B192" s="146" t="s">
        <v>243</v>
      </c>
      <c r="C192" s="227">
        <v>1.0</v>
      </c>
      <c r="D192" s="228">
        <v>95.65</v>
      </c>
      <c r="E192" s="228">
        <v>65.65</v>
      </c>
      <c r="F192" s="229">
        <v>0.534</v>
      </c>
      <c r="I192" s="146"/>
      <c r="J192" s="230">
        <f t="shared" si="2"/>
        <v>95.65</v>
      </c>
      <c r="K192" s="227">
        <v>47.0</v>
      </c>
      <c r="L192" s="230">
        <f t="shared" si="3"/>
        <v>62.35332464</v>
      </c>
      <c r="M192" s="134">
        <v>0.52</v>
      </c>
      <c r="N192" s="146"/>
      <c r="O192" s="99">
        <f t="shared" si="4"/>
        <v>3</v>
      </c>
      <c r="P192" s="99">
        <f t="shared" si="5"/>
        <v>1</v>
      </c>
      <c r="Q192" s="99">
        <f t="shared" si="6"/>
        <v>3</v>
      </c>
      <c r="R192" s="99">
        <f t="shared" si="7"/>
        <v>2</v>
      </c>
      <c r="S192" s="138">
        <f t="shared" si="8"/>
        <v>4</v>
      </c>
      <c r="T192" s="135">
        <f t="shared" si="9"/>
        <v>13</v>
      </c>
      <c r="U192" s="146"/>
      <c r="V192" s="146"/>
      <c r="W192" s="146"/>
      <c r="X192" s="146"/>
      <c r="Y192" s="146"/>
    </row>
    <row r="193" ht="12.75" customHeight="1">
      <c r="A193" s="146"/>
      <c r="B193" s="146" t="s">
        <v>244</v>
      </c>
      <c r="C193" s="227">
        <v>4.0</v>
      </c>
      <c r="D193" s="228">
        <v>197.52</v>
      </c>
      <c r="E193" s="228">
        <v>135.58</v>
      </c>
      <c r="F193" s="229">
        <v>0.534</v>
      </c>
      <c r="I193" s="146"/>
      <c r="J193" s="230">
        <f t="shared" si="2"/>
        <v>49.38</v>
      </c>
      <c r="K193" s="227">
        <v>49.0</v>
      </c>
      <c r="L193" s="230">
        <f t="shared" si="3"/>
        <v>32.19035202</v>
      </c>
      <c r="M193" s="134">
        <v>0.56</v>
      </c>
      <c r="N193" s="146"/>
      <c r="O193" s="99">
        <f t="shared" si="4"/>
        <v>3</v>
      </c>
      <c r="P193" s="99">
        <f t="shared" si="5"/>
        <v>1</v>
      </c>
      <c r="Q193" s="99">
        <f t="shared" si="6"/>
        <v>4</v>
      </c>
      <c r="R193" s="99">
        <f t="shared" si="7"/>
        <v>2</v>
      </c>
      <c r="S193" s="138">
        <f t="shared" si="8"/>
        <v>4</v>
      </c>
      <c r="T193" s="135">
        <f t="shared" si="9"/>
        <v>14</v>
      </c>
      <c r="U193" s="146"/>
      <c r="V193" s="146"/>
      <c r="W193" s="146"/>
      <c r="X193" s="146"/>
      <c r="Y193" s="146"/>
    </row>
    <row r="194" ht="12.75" customHeight="1">
      <c r="A194" s="146"/>
      <c r="B194" s="146" t="s">
        <v>245</v>
      </c>
      <c r="C194" s="227">
        <v>3.0</v>
      </c>
      <c r="D194" s="228">
        <v>101.74</v>
      </c>
      <c r="E194" s="228">
        <v>69.82</v>
      </c>
      <c r="F194" s="229">
        <v>0.534</v>
      </c>
      <c r="I194" s="146"/>
      <c r="J194" s="230">
        <f t="shared" si="2"/>
        <v>33.91333333</v>
      </c>
      <c r="K194" s="227">
        <v>46.0</v>
      </c>
      <c r="L194" s="230">
        <f t="shared" si="3"/>
        <v>22.10777923</v>
      </c>
      <c r="M194" s="134">
        <v>0.53</v>
      </c>
      <c r="N194" s="146"/>
      <c r="O194" s="99">
        <f t="shared" si="4"/>
        <v>3</v>
      </c>
      <c r="P194" s="99">
        <f t="shared" si="5"/>
        <v>1</v>
      </c>
      <c r="Q194" s="99">
        <f t="shared" si="6"/>
        <v>5</v>
      </c>
      <c r="R194" s="99">
        <f t="shared" si="7"/>
        <v>2</v>
      </c>
      <c r="S194" s="138">
        <f t="shared" si="8"/>
        <v>4</v>
      </c>
      <c r="T194" s="135">
        <f t="shared" si="9"/>
        <v>15</v>
      </c>
      <c r="U194" s="146"/>
      <c r="V194" s="146"/>
      <c r="W194" s="146"/>
      <c r="X194" s="146"/>
      <c r="Y194" s="146"/>
    </row>
    <row r="195" ht="12.75" customHeight="1">
      <c r="A195" s="146"/>
      <c r="B195" s="146" t="s">
        <v>246</v>
      </c>
      <c r="C195" s="227">
        <v>8.0</v>
      </c>
      <c r="D195" s="228">
        <v>96.17</v>
      </c>
      <c r="E195" s="228">
        <v>65.94</v>
      </c>
      <c r="F195" s="229">
        <v>0.534</v>
      </c>
      <c r="I195" s="146"/>
      <c r="J195" s="230">
        <f t="shared" si="2"/>
        <v>12.02125</v>
      </c>
      <c r="K195" s="227">
        <v>42.0</v>
      </c>
      <c r="L195" s="230">
        <f t="shared" si="3"/>
        <v>7.836538462</v>
      </c>
      <c r="M195" s="134">
        <v>0.51</v>
      </c>
      <c r="N195" s="146"/>
      <c r="O195" s="99">
        <f t="shared" si="4"/>
        <v>3</v>
      </c>
      <c r="P195" s="99">
        <f t="shared" si="5"/>
        <v>2</v>
      </c>
      <c r="Q195" s="99">
        <f t="shared" si="6"/>
        <v>5</v>
      </c>
      <c r="R195" s="99">
        <f t="shared" si="7"/>
        <v>3</v>
      </c>
      <c r="S195" s="138">
        <f t="shared" si="8"/>
        <v>4</v>
      </c>
      <c r="T195" s="135">
        <f t="shared" si="9"/>
        <v>17</v>
      </c>
      <c r="U195" s="146"/>
      <c r="V195" s="146"/>
      <c r="W195" s="146"/>
      <c r="X195" s="146"/>
      <c r="Y195" s="146"/>
    </row>
    <row r="196" ht="12.75" customHeight="1">
      <c r="A196" s="146"/>
      <c r="B196" s="146" t="s">
        <v>247</v>
      </c>
      <c r="C196" s="227">
        <v>21.0</v>
      </c>
      <c r="D196" s="228">
        <v>192.92</v>
      </c>
      <c r="E196" s="228">
        <v>132.25</v>
      </c>
      <c r="F196" s="229">
        <v>0.534</v>
      </c>
      <c r="I196" s="146"/>
      <c r="J196" s="230">
        <f t="shared" si="2"/>
        <v>9.186666667</v>
      </c>
      <c r="K196" s="227">
        <v>41.0</v>
      </c>
      <c r="L196" s="230">
        <f t="shared" si="3"/>
        <v>5.988700565</v>
      </c>
      <c r="M196" s="134">
        <v>0.57</v>
      </c>
      <c r="N196" s="146"/>
      <c r="O196" s="99">
        <f t="shared" si="4"/>
        <v>3</v>
      </c>
      <c r="P196" s="99">
        <f t="shared" si="5"/>
        <v>4</v>
      </c>
      <c r="Q196" s="99">
        <f t="shared" si="6"/>
        <v>5</v>
      </c>
      <c r="R196" s="99">
        <f t="shared" si="7"/>
        <v>3</v>
      </c>
      <c r="S196" s="138">
        <f t="shared" si="8"/>
        <v>4</v>
      </c>
      <c r="T196" s="135">
        <f t="shared" si="9"/>
        <v>19</v>
      </c>
      <c r="U196" s="146"/>
      <c r="V196" s="146"/>
      <c r="W196" s="146"/>
      <c r="X196" s="146"/>
      <c r="Y196" s="146"/>
    </row>
    <row r="197" ht="12.75" customHeight="1">
      <c r="A197" s="146"/>
      <c r="B197" s="146" t="s">
        <v>248</v>
      </c>
      <c r="C197" s="227">
        <v>7.0</v>
      </c>
      <c r="D197" s="228">
        <v>162.65</v>
      </c>
      <c r="E197" s="228">
        <v>111.48</v>
      </c>
      <c r="F197" s="229">
        <v>0.534</v>
      </c>
      <c r="I197" s="146"/>
      <c r="J197" s="230">
        <f t="shared" si="2"/>
        <v>23.23571429</v>
      </c>
      <c r="K197" s="227">
        <v>68.0</v>
      </c>
      <c r="L197" s="230">
        <f t="shared" si="3"/>
        <v>15.14714099</v>
      </c>
      <c r="M197" s="134">
        <v>0.58</v>
      </c>
      <c r="N197" s="146"/>
      <c r="O197" s="99">
        <f t="shared" si="4"/>
        <v>3</v>
      </c>
      <c r="P197" s="99">
        <f t="shared" si="5"/>
        <v>2</v>
      </c>
      <c r="Q197" s="99">
        <f t="shared" si="6"/>
        <v>5</v>
      </c>
      <c r="R197" s="99">
        <f t="shared" si="7"/>
        <v>2</v>
      </c>
      <c r="S197" s="138">
        <f t="shared" si="8"/>
        <v>4</v>
      </c>
      <c r="T197" s="135">
        <f t="shared" si="9"/>
        <v>16</v>
      </c>
      <c r="U197" s="146"/>
      <c r="V197" s="146"/>
      <c r="W197" s="146"/>
      <c r="X197" s="146"/>
      <c r="Y197" s="146"/>
    </row>
    <row r="198" ht="12.75" customHeight="1">
      <c r="A198" s="146"/>
      <c r="B198" s="146" t="s">
        <v>249</v>
      </c>
      <c r="C198" s="227">
        <v>2.0</v>
      </c>
      <c r="D198" s="228">
        <v>11.97</v>
      </c>
      <c r="E198" s="228">
        <v>8.2</v>
      </c>
      <c r="F198" s="229">
        <v>0.534</v>
      </c>
      <c r="I198" s="146"/>
      <c r="J198" s="230">
        <f t="shared" si="2"/>
        <v>5.985</v>
      </c>
      <c r="K198" s="227">
        <v>62.0</v>
      </c>
      <c r="L198" s="230">
        <f t="shared" si="3"/>
        <v>3.901564537</v>
      </c>
      <c r="M198" s="134">
        <v>0.59</v>
      </c>
      <c r="N198" s="146"/>
      <c r="O198" s="99">
        <f t="shared" si="4"/>
        <v>3</v>
      </c>
      <c r="P198" s="99">
        <f t="shared" si="5"/>
        <v>1</v>
      </c>
      <c r="Q198" s="99">
        <f t="shared" si="6"/>
        <v>5</v>
      </c>
      <c r="R198" s="99">
        <f t="shared" si="7"/>
        <v>2</v>
      </c>
      <c r="S198" s="138">
        <f t="shared" si="8"/>
        <v>5</v>
      </c>
      <c r="T198" s="135">
        <f t="shared" si="9"/>
        <v>16</v>
      </c>
      <c r="U198" s="146"/>
      <c r="V198" s="146"/>
      <c r="W198" s="146"/>
      <c r="X198" s="146"/>
      <c r="Y198" s="146"/>
    </row>
    <row r="199" ht="12.75" customHeight="1">
      <c r="A199" s="146"/>
      <c r="B199" s="146" t="s">
        <v>250</v>
      </c>
      <c r="C199" s="227">
        <v>14.0</v>
      </c>
      <c r="D199" s="228">
        <v>267.83</v>
      </c>
      <c r="E199" s="228">
        <v>183.55</v>
      </c>
      <c r="F199" s="229">
        <v>0.534</v>
      </c>
      <c r="I199" s="146"/>
      <c r="J199" s="230">
        <f t="shared" si="2"/>
        <v>19.13071429</v>
      </c>
      <c r="K199" s="227">
        <v>69.0</v>
      </c>
      <c r="L199" s="230">
        <f t="shared" si="3"/>
        <v>12.47113056</v>
      </c>
      <c r="M199" s="134">
        <v>0.6</v>
      </c>
      <c r="N199" s="146"/>
      <c r="O199" s="99">
        <f t="shared" si="4"/>
        <v>3</v>
      </c>
      <c r="P199" s="99">
        <f t="shared" si="5"/>
        <v>3</v>
      </c>
      <c r="Q199" s="99">
        <f t="shared" si="6"/>
        <v>5</v>
      </c>
      <c r="R199" s="99">
        <f t="shared" si="7"/>
        <v>2</v>
      </c>
      <c r="S199" s="138">
        <f t="shared" si="8"/>
        <v>5</v>
      </c>
      <c r="T199" s="135">
        <f t="shared" si="9"/>
        <v>18</v>
      </c>
      <c r="U199" s="146"/>
      <c r="V199" s="146"/>
      <c r="W199" s="146"/>
      <c r="X199" s="146"/>
      <c r="Y199" s="146"/>
    </row>
    <row r="200" ht="12.75" customHeight="1">
      <c r="A200" s="146"/>
      <c r="B200" s="146" t="s">
        <v>251</v>
      </c>
      <c r="C200" s="227">
        <v>7.0</v>
      </c>
      <c r="D200" s="228">
        <v>158.26</v>
      </c>
      <c r="E200" s="228">
        <v>108.41</v>
      </c>
      <c r="F200" s="229">
        <v>0.534</v>
      </c>
      <c r="I200" s="146"/>
      <c r="J200" s="230">
        <f t="shared" si="2"/>
        <v>22.60857143</v>
      </c>
      <c r="K200" s="227">
        <v>61.0</v>
      </c>
      <c r="L200" s="230">
        <f t="shared" si="3"/>
        <v>14.73831253</v>
      </c>
      <c r="M200" s="134">
        <v>0.64</v>
      </c>
      <c r="N200" s="146"/>
      <c r="O200" s="99">
        <f t="shared" si="4"/>
        <v>3</v>
      </c>
      <c r="P200" s="99">
        <f t="shared" si="5"/>
        <v>2</v>
      </c>
      <c r="Q200" s="99">
        <f t="shared" si="6"/>
        <v>5</v>
      </c>
      <c r="R200" s="99">
        <f t="shared" si="7"/>
        <v>2</v>
      </c>
      <c r="S200" s="138">
        <f t="shared" si="8"/>
        <v>5</v>
      </c>
      <c r="T200" s="135">
        <f t="shared" si="9"/>
        <v>17</v>
      </c>
      <c r="U200" s="146"/>
      <c r="V200" s="146"/>
      <c r="W200" s="146"/>
      <c r="X200" s="146"/>
      <c r="Y200" s="146"/>
    </row>
    <row r="201" ht="12.75" customHeight="1">
      <c r="A201" s="146"/>
      <c r="B201" s="146" t="s">
        <v>252</v>
      </c>
      <c r="C201" s="227">
        <v>37.0</v>
      </c>
      <c r="D201" s="228">
        <v>191.48</v>
      </c>
      <c r="E201" s="228">
        <v>130.98</v>
      </c>
      <c r="F201" s="229">
        <v>0.534</v>
      </c>
      <c r="I201" s="146"/>
      <c r="J201" s="230">
        <f t="shared" si="2"/>
        <v>5.175135135</v>
      </c>
      <c r="K201" s="227">
        <v>875.0</v>
      </c>
      <c r="L201" s="230">
        <f t="shared" si="3"/>
        <v>3.37362134</v>
      </c>
      <c r="M201" s="134">
        <v>0.67</v>
      </c>
      <c r="N201" s="146"/>
      <c r="O201" s="99">
        <f t="shared" si="4"/>
        <v>3</v>
      </c>
      <c r="P201" s="99">
        <f t="shared" si="5"/>
        <v>5</v>
      </c>
      <c r="Q201" s="99">
        <f t="shared" si="6"/>
        <v>5</v>
      </c>
      <c r="R201" s="99">
        <f t="shared" si="7"/>
        <v>1</v>
      </c>
      <c r="S201" s="138">
        <f t="shared" si="8"/>
        <v>5</v>
      </c>
      <c r="T201" s="135">
        <f t="shared" si="9"/>
        <v>19</v>
      </c>
      <c r="U201" s="146"/>
      <c r="V201" s="146"/>
      <c r="W201" s="146"/>
      <c r="X201" s="146"/>
      <c r="Y201" s="146"/>
    </row>
    <row r="202" ht="12.75" customHeight="1">
      <c r="A202" s="146"/>
      <c r="B202" s="146" t="s">
        <v>253</v>
      </c>
      <c r="C202" s="227">
        <v>4.0</v>
      </c>
      <c r="D202" s="228">
        <v>532.17</v>
      </c>
      <c r="E202" s="228">
        <v>363.7</v>
      </c>
      <c r="F202" s="229">
        <v>0.534</v>
      </c>
      <c r="I202" s="146"/>
      <c r="J202" s="230">
        <f t="shared" si="2"/>
        <v>133.0425</v>
      </c>
      <c r="K202" s="227">
        <v>35.0</v>
      </c>
      <c r="L202" s="230">
        <f t="shared" si="3"/>
        <v>86.7291395</v>
      </c>
      <c r="M202" s="134">
        <v>0.68</v>
      </c>
      <c r="N202" s="146"/>
      <c r="O202" s="99">
        <f t="shared" si="4"/>
        <v>3</v>
      </c>
      <c r="P202" s="99">
        <f t="shared" si="5"/>
        <v>1</v>
      </c>
      <c r="Q202" s="99">
        <f t="shared" si="6"/>
        <v>2</v>
      </c>
      <c r="R202" s="99">
        <f t="shared" si="7"/>
        <v>3</v>
      </c>
      <c r="S202" s="138">
        <f t="shared" si="8"/>
        <v>5</v>
      </c>
      <c r="T202" s="135">
        <f t="shared" si="9"/>
        <v>14</v>
      </c>
      <c r="U202" s="146"/>
      <c r="V202" s="146"/>
      <c r="W202" s="146"/>
      <c r="X202" s="146"/>
      <c r="Y202" s="146"/>
    </row>
    <row r="203" ht="12.75" customHeight="1">
      <c r="A203" s="146"/>
      <c r="B203" s="146" t="s">
        <v>254</v>
      </c>
      <c r="C203" s="227">
        <v>12.0</v>
      </c>
      <c r="D203" s="228">
        <v>185.48</v>
      </c>
      <c r="E203" s="228">
        <v>126.75</v>
      </c>
      <c r="F203" s="229">
        <v>0.534</v>
      </c>
      <c r="I203" s="146"/>
      <c r="J203" s="230">
        <f t="shared" si="2"/>
        <v>15.45666667</v>
      </c>
      <c r="K203" s="227">
        <v>18.0</v>
      </c>
      <c r="L203" s="230">
        <f t="shared" si="3"/>
        <v>10.07605389</v>
      </c>
      <c r="M203" s="134">
        <v>0.62</v>
      </c>
      <c r="N203" s="146"/>
      <c r="O203" s="99">
        <f t="shared" si="4"/>
        <v>3</v>
      </c>
      <c r="P203" s="99">
        <f t="shared" si="5"/>
        <v>3</v>
      </c>
      <c r="Q203" s="99">
        <f t="shared" si="6"/>
        <v>5</v>
      </c>
      <c r="R203" s="99">
        <f t="shared" si="7"/>
        <v>4</v>
      </c>
      <c r="S203" s="138">
        <f t="shared" si="8"/>
        <v>5</v>
      </c>
      <c r="T203" s="135">
        <f t="shared" si="9"/>
        <v>20</v>
      </c>
      <c r="U203" s="146"/>
      <c r="V203" s="146"/>
      <c r="W203" s="146"/>
      <c r="X203" s="146"/>
      <c r="Y203" s="146"/>
    </row>
    <row r="204" ht="12.75" customHeight="1">
      <c r="A204" s="146"/>
      <c r="B204" s="146" t="s">
        <v>255</v>
      </c>
      <c r="C204" s="227">
        <v>2.0</v>
      </c>
      <c r="D204" s="228">
        <v>113.04</v>
      </c>
      <c r="E204" s="228">
        <v>77.2</v>
      </c>
      <c r="F204" s="229">
        <v>0.534</v>
      </c>
      <c r="I204" s="146"/>
      <c r="J204" s="230">
        <f t="shared" si="2"/>
        <v>56.52</v>
      </c>
      <c r="K204" s="227">
        <v>16.0</v>
      </c>
      <c r="L204" s="230">
        <f t="shared" si="3"/>
        <v>36.84485007</v>
      </c>
      <c r="M204" s="134">
        <v>0.69</v>
      </c>
      <c r="N204" s="146"/>
      <c r="O204" s="99">
        <f t="shared" si="4"/>
        <v>3</v>
      </c>
      <c r="P204" s="99">
        <f t="shared" si="5"/>
        <v>1</v>
      </c>
      <c r="Q204" s="99">
        <f t="shared" si="6"/>
        <v>4</v>
      </c>
      <c r="R204" s="99">
        <f t="shared" si="7"/>
        <v>4</v>
      </c>
      <c r="S204" s="138">
        <f t="shared" si="8"/>
        <v>5</v>
      </c>
      <c r="T204" s="135">
        <f t="shared" si="9"/>
        <v>17</v>
      </c>
      <c r="U204" s="146"/>
      <c r="V204" s="146"/>
      <c r="W204" s="146"/>
      <c r="X204" s="146"/>
      <c r="Y204" s="146"/>
    </row>
    <row r="205" ht="12.75" customHeight="1">
      <c r="A205" s="146"/>
      <c r="B205" s="146" t="s">
        <v>256</v>
      </c>
      <c r="C205" s="227">
        <v>2.0</v>
      </c>
      <c r="D205" s="228">
        <v>643.48</v>
      </c>
      <c r="E205" s="228">
        <v>439.42</v>
      </c>
      <c r="F205" s="229">
        <v>0.534</v>
      </c>
      <c r="I205" s="146"/>
      <c r="J205" s="230">
        <f t="shared" si="2"/>
        <v>321.74</v>
      </c>
      <c r="K205" s="227">
        <v>14.0</v>
      </c>
      <c r="L205" s="230">
        <f t="shared" si="3"/>
        <v>209.7392438</v>
      </c>
      <c r="M205" s="134">
        <v>0.64</v>
      </c>
      <c r="N205" s="146"/>
      <c r="O205" s="99">
        <f t="shared" si="4"/>
        <v>3</v>
      </c>
      <c r="P205" s="99">
        <f t="shared" si="5"/>
        <v>1</v>
      </c>
      <c r="Q205" s="99">
        <f t="shared" si="6"/>
        <v>1</v>
      </c>
      <c r="R205" s="99">
        <f t="shared" si="7"/>
        <v>4</v>
      </c>
      <c r="S205" s="138">
        <f t="shared" si="8"/>
        <v>5</v>
      </c>
      <c r="T205" s="135">
        <f t="shared" si="9"/>
        <v>14</v>
      </c>
      <c r="U205" s="146"/>
      <c r="V205" s="146"/>
      <c r="W205" s="146"/>
      <c r="X205" s="146"/>
      <c r="Y205" s="146"/>
    </row>
    <row r="206" ht="12.75" customHeight="1">
      <c r="A206" s="146"/>
      <c r="B206" s="146" t="s">
        <v>257</v>
      </c>
      <c r="C206" s="227">
        <v>10.0</v>
      </c>
      <c r="D206" s="228">
        <v>528.8</v>
      </c>
      <c r="E206" s="228">
        <v>360.41</v>
      </c>
      <c r="F206" s="229">
        <v>0.534</v>
      </c>
      <c r="I206" s="146"/>
      <c r="J206" s="230">
        <f t="shared" si="2"/>
        <v>52.88</v>
      </c>
      <c r="K206" s="227">
        <v>19.0</v>
      </c>
      <c r="L206" s="230">
        <f t="shared" si="3"/>
        <v>34.47196871</v>
      </c>
      <c r="M206" s="134">
        <v>0.15</v>
      </c>
      <c r="N206" s="146"/>
      <c r="O206" s="99">
        <f t="shared" si="4"/>
        <v>3</v>
      </c>
      <c r="P206" s="99">
        <f t="shared" si="5"/>
        <v>2</v>
      </c>
      <c r="Q206" s="99">
        <f t="shared" si="6"/>
        <v>4</v>
      </c>
      <c r="R206" s="99">
        <f t="shared" si="7"/>
        <v>4</v>
      </c>
      <c r="S206" s="138">
        <f t="shared" si="8"/>
        <v>3</v>
      </c>
      <c r="T206" s="135">
        <f t="shared" si="9"/>
        <v>16</v>
      </c>
      <c r="U206" s="146"/>
      <c r="V206" s="146"/>
      <c r="W206" s="146"/>
      <c r="X206" s="146"/>
      <c r="Y206" s="146"/>
    </row>
    <row r="207" ht="12.75" customHeight="1">
      <c r="A207" s="146"/>
      <c r="B207" s="146" t="s">
        <v>258</v>
      </c>
      <c r="C207" s="227">
        <v>6.0</v>
      </c>
      <c r="D207" s="228">
        <v>140.87</v>
      </c>
      <c r="E207" s="228">
        <v>96.0</v>
      </c>
      <c r="F207" s="229">
        <v>0.534</v>
      </c>
      <c r="I207" s="146"/>
      <c r="J207" s="230">
        <f t="shared" si="2"/>
        <v>23.47833333</v>
      </c>
      <c r="K207" s="227">
        <v>82.0</v>
      </c>
      <c r="L207" s="230">
        <f t="shared" si="3"/>
        <v>15.30530204</v>
      </c>
      <c r="M207" s="134">
        <v>0.85</v>
      </c>
      <c r="N207" s="146"/>
      <c r="O207" s="99">
        <f t="shared" si="4"/>
        <v>3</v>
      </c>
      <c r="P207" s="99">
        <f t="shared" si="5"/>
        <v>2</v>
      </c>
      <c r="Q207" s="99">
        <f t="shared" si="6"/>
        <v>5</v>
      </c>
      <c r="R207" s="99">
        <f t="shared" si="7"/>
        <v>1</v>
      </c>
      <c r="S207" s="138">
        <f t="shared" si="8"/>
        <v>5</v>
      </c>
      <c r="T207" s="135">
        <f t="shared" si="9"/>
        <v>16</v>
      </c>
      <c r="U207" s="146"/>
      <c r="V207" s="146"/>
      <c r="W207" s="146"/>
      <c r="X207" s="146"/>
      <c r="Y207" s="146"/>
    </row>
    <row r="208" ht="12.75" customHeight="1">
      <c r="A208" s="146"/>
      <c r="B208" s="146" t="s">
        <v>259</v>
      </c>
      <c r="C208" s="227">
        <v>1.0</v>
      </c>
      <c r="D208" s="228">
        <v>22.61</v>
      </c>
      <c r="E208" s="228">
        <v>15.4</v>
      </c>
      <c r="F208" s="229">
        <v>0.534</v>
      </c>
      <c r="I208" s="146"/>
      <c r="J208" s="230">
        <f t="shared" si="2"/>
        <v>22.61</v>
      </c>
      <c r="K208" s="227">
        <v>34.0</v>
      </c>
      <c r="L208" s="230">
        <f t="shared" si="3"/>
        <v>14.73924381</v>
      </c>
      <c r="M208" s="134">
        <v>0.87</v>
      </c>
      <c r="N208" s="146"/>
      <c r="O208" s="99">
        <f t="shared" si="4"/>
        <v>3</v>
      </c>
      <c r="P208" s="99">
        <f t="shared" si="5"/>
        <v>1</v>
      </c>
      <c r="Q208" s="99">
        <f t="shared" si="6"/>
        <v>5</v>
      </c>
      <c r="R208" s="99">
        <f t="shared" si="7"/>
        <v>3</v>
      </c>
      <c r="S208" s="138">
        <f t="shared" si="8"/>
        <v>5</v>
      </c>
      <c r="T208" s="135">
        <f t="shared" si="9"/>
        <v>17</v>
      </c>
      <c r="U208" s="146"/>
      <c r="V208" s="146"/>
      <c r="W208" s="146"/>
      <c r="X208" s="146"/>
      <c r="Y208" s="146"/>
    </row>
    <row r="209" ht="12.75" customHeight="1">
      <c r="A209" s="146"/>
      <c r="B209" s="146" t="s">
        <v>260</v>
      </c>
      <c r="C209" s="227">
        <v>12.0</v>
      </c>
      <c r="D209" s="228">
        <v>576.52</v>
      </c>
      <c r="E209" s="228">
        <v>392.2</v>
      </c>
      <c r="F209" s="229">
        <v>0.534</v>
      </c>
      <c r="I209" s="146"/>
      <c r="J209" s="230">
        <f t="shared" si="2"/>
        <v>48.04333333</v>
      </c>
      <c r="K209" s="227">
        <v>46.0</v>
      </c>
      <c r="L209" s="230">
        <f t="shared" si="3"/>
        <v>31.31899174</v>
      </c>
      <c r="M209" s="134">
        <v>0.88</v>
      </c>
      <c r="N209" s="146"/>
      <c r="O209" s="99">
        <f t="shared" si="4"/>
        <v>3</v>
      </c>
      <c r="P209" s="99">
        <f t="shared" si="5"/>
        <v>3</v>
      </c>
      <c r="Q209" s="99">
        <f t="shared" si="6"/>
        <v>4</v>
      </c>
      <c r="R209" s="99">
        <f t="shared" si="7"/>
        <v>2</v>
      </c>
      <c r="S209" s="138">
        <f t="shared" si="8"/>
        <v>5</v>
      </c>
      <c r="T209" s="135">
        <f t="shared" si="9"/>
        <v>17</v>
      </c>
      <c r="U209" s="146"/>
      <c r="V209" s="146"/>
      <c r="W209" s="146"/>
      <c r="X209" s="146"/>
      <c r="Y209" s="146"/>
    </row>
    <row r="210" ht="12.75" customHeight="1">
      <c r="A210" s="146"/>
      <c r="B210" s="146" t="s">
        <v>261</v>
      </c>
      <c r="C210" s="227">
        <v>14.0</v>
      </c>
      <c r="D210" s="228">
        <v>229.62</v>
      </c>
      <c r="E210" s="228">
        <v>156.2</v>
      </c>
      <c r="F210" s="229">
        <v>0.534</v>
      </c>
      <c r="I210" s="146"/>
      <c r="J210" s="230">
        <f t="shared" si="2"/>
        <v>16.40142857</v>
      </c>
      <c r="K210" s="227">
        <v>65.0</v>
      </c>
      <c r="L210" s="230">
        <f t="shared" si="3"/>
        <v>10.69193518</v>
      </c>
      <c r="M210" s="134">
        <v>0.89</v>
      </c>
      <c r="N210" s="146"/>
      <c r="O210" s="99">
        <f t="shared" si="4"/>
        <v>3</v>
      </c>
      <c r="P210" s="99">
        <f t="shared" si="5"/>
        <v>3</v>
      </c>
      <c r="Q210" s="99">
        <f t="shared" si="6"/>
        <v>5</v>
      </c>
      <c r="R210" s="99">
        <f t="shared" si="7"/>
        <v>2</v>
      </c>
      <c r="S210" s="138">
        <f t="shared" si="8"/>
        <v>5</v>
      </c>
      <c r="T210" s="135">
        <f t="shared" si="9"/>
        <v>18</v>
      </c>
      <c r="U210" s="146"/>
      <c r="V210" s="146"/>
      <c r="W210" s="146"/>
      <c r="X210" s="146"/>
      <c r="Y210" s="146"/>
    </row>
    <row r="211" ht="12.75" customHeight="1">
      <c r="A211" s="146"/>
      <c r="B211" s="146" t="s">
        <v>262</v>
      </c>
      <c r="C211" s="227">
        <v>76.0</v>
      </c>
      <c r="D211" s="228">
        <v>663.18</v>
      </c>
      <c r="E211" s="228">
        <v>451.11</v>
      </c>
      <c r="F211" s="229">
        <v>0.534</v>
      </c>
      <c r="I211" s="146"/>
      <c r="J211" s="230">
        <f t="shared" si="2"/>
        <v>8.726052632</v>
      </c>
      <c r="K211" s="227">
        <v>95.0</v>
      </c>
      <c r="L211" s="230">
        <f t="shared" si="3"/>
        <v>5.688430659</v>
      </c>
      <c r="M211" s="134">
        <v>0.9</v>
      </c>
      <c r="N211" s="146"/>
      <c r="O211" s="99">
        <f t="shared" si="4"/>
        <v>3</v>
      </c>
      <c r="P211" s="99">
        <f t="shared" si="5"/>
        <v>5</v>
      </c>
      <c r="Q211" s="99">
        <f t="shared" si="6"/>
        <v>5</v>
      </c>
      <c r="R211" s="99">
        <f t="shared" si="7"/>
        <v>1</v>
      </c>
      <c r="S211" s="138">
        <f t="shared" si="8"/>
        <v>5</v>
      </c>
      <c r="T211" s="135">
        <f t="shared" si="9"/>
        <v>19</v>
      </c>
      <c r="U211" s="146"/>
      <c r="V211" s="146"/>
      <c r="W211" s="146"/>
      <c r="X211" s="146"/>
      <c r="Y211" s="146"/>
    </row>
    <row r="212" ht="12.75" customHeight="1">
      <c r="A212" s="146"/>
      <c r="B212" s="146" t="s">
        <v>263</v>
      </c>
      <c r="C212" s="227">
        <v>6.0</v>
      </c>
      <c r="D212" s="228">
        <v>336.0</v>
      </c>
      <c r="E212" s="228">
        <v>228.48</v>
      </c>
      <c r="F212" s="229">
        <v>0.534</v>
      </c>
      <c r="I212" s="146"/>
      <c r="J212" s="230">
        <f t="shared" si="2"/>
        <v>56</v>
      </c>
      <c r="K212" s="227">
        <v>34.0</v>
      </c>
      <c r="L212" s="230">
        <f t="shared" si="3"/>
        <v>36.50586701</v>
      </c>
      <c r="M212" s="134">
        <v>0.91</v>
      </c>
      <c r="N212" s="146"/>
      <c r="O212" s="99">
        <f t="shared" si="4"/>
        <v>3</v>
      </c>
      <c r="P212" s="99">
        <f t="shared" si="5"/>
        <v>2</v>
      </c>
      <c r="Q212" s="99">
        <f t="shared" si="6"/>
        <v>4</v>
      </c>
      <c r="R212" s="99">
        <f t="shared" si="7"/>
        <v>3</v>
      </c>
      <c r="S212" s="138">
        <f t="shared" si="8"/>
        <v>5</v>
      </c>
      <c r="T212" s="135">
        <f t="shared" si="9"/>
        <v>17</v>
      </c>
      <c r="U212" s="146"/>
      <c r="V212" s="146"/>
      <c r="W212" s="146"/>
      <c r="X212" s="146"/>
      <c r="Y212" s="146"/>
    </row>
    <row r="213" ht="12.75" customHeight="1">
      <c r="A213" s="146"/>
      <c r="B213" s="146" t="s">
        <v>264</v>
      </c>
      <c r="C213" s="227">
        <v>3.0</v>
      </c>
      <c r="D213" s="228">
        <v>120.0</v>
      </c>
      <c r="E213" s="228">
        <v>81.58</v>
      </c>
      <c r="F213" s="229">
        <v>0.534</v>
      </c>
      <c r="I213" s="146"/>
      <c r="J213" s="230">
        <f t="shared" si="2"/>
        <v>40</v>
      </c>
      <c r="K213" s="227">
        <v>15.0</v>
      </c>
      <c r="L213" s="230">
        <f t="shared" si="3"/>
        <v>26.0756193</v>
      </c>
      <c r="M213" s="134">
        <v>0.94</v>
      </c>
      <c r="N213" s="146"/>
      <c r="O213" s="99">
        <f t="shared" si="4"/>
        <v>3</v>
      </c>
      <c r="P213" s="99">
        <f t="shared" si="5"/>
        <v>1</v>
      </c>
      <c r="Q213" s="99">
        <f t="shared" si="6"/>
        <v>4</v>
      </c>
      <c r="R213" s="99">
        <f t="shared" si="7"/>
        <v>4</v>
      </c>
      <c r="S213" s="138">
        <f t="shared" si="8"/>
        <v>5</v>
      </c>
      <c r="T213" s="135">
        <f t="shared" si="9"/>
        <v>17</v>
      </c>
      <c r="U213" s="146"/>
      <c r="V213" s="146"/>
      <c r="W213" s="146"/>
      <c r="X213" s="146"/>
      <c r="Y213" s="146"/>
    </row>
    <row r="214" ht="12.75" customHeight="1">
      <c r="A214" s="146"/>
      <c r="B214" s="146" t="s">
        <v>265</v>
      </c>
      <c r="C214" s="227">
        <v>3.0</v>
      </c>
      <c r="D214" s="228">
        <v>211.74</v>
      </c>
      <c r="E214" s="228">
        <v>143.94</v>
      </c>
      <c r="F214" s="229">
        <v>0.534</v>
      </c>
      <c r="I214" s="146"/>
      <c r="J214" s="230">
        <f t="shared" si="2"/>
        <v>70.58</v>
      </c>
      <c r="K214" s="227">
        <v>16.0</v>
      </c>
      <c r="L214" s="230">
        <f t="shared" si="3"/>
        <v>46.01043025</v>
      </c>
      <c r="M214" s="134">
        <v>0.97</v>
      </c>
      <c r="N214" s="146"/>
      <c r="O214" s="99">
        <f t="shared" si="4"/>
        <v>3</v>
      </c>
      <c r="P214" s="99">
        <f t="shared" si="5"/>
        <v>1</v>
      </c>
      <c r="Q214" s="99">
        <f t="shared" si="6"/>
        <v>3</v>
      </c>
      <c r="R214" s="99">
        <f t="shared" si="7"/>
        <v>4</v>
      </c>
      <c r="S214" s="138">
        <f t="shared" si="8"/>
        <v>5</v>
      </c>
      <c r="T214" s="135">
        <f t="shared" si="9"/>
        <v>16</v>
      </c>
      <c r="U214" s="146"/>
      <c r="V214" s="146"/>
      <c r="W214" s="146"/>
      <c r="X214" s="146"/>
      <c r="Y214" s="146"/>
    </row>
    <row r="215" ht="12.75" customHeight="1">
      <c r="A215" s="146"/>
      <c r="B215" s="146" t="s">
        <v>266</v>
      </c>
      <c r="C215" s="227">
        <v>8.0</v>
      </c>
      <c r="D215" s="228">
        <v>250.43</v>
      </c>
      <c r="E215" s="228">
        <v>169.87</v>
      </c>
      <c r="F215" s="229">
        <v>0.534</v>
      </c>
      <c r="I215" s="146"/>
      <c r="J215" s="230">
        <f t="shared" si="2"/>
        <v>31.30375</v>
      </c>
      <c r="K215" s="227">
        <v>34.0</v>
      </c>
      <c r="L215" s="230">
        <f t="shared" si="3"/>
        <v>20.40661669</v>
      </c>
      <c r="M215" s="134">
        <v>0.93</v>
      </c>
      <c r="N215" s="146"/>
      <c r="O215" s="99">
        <f t="shared" si="4"/>
        <v>3</v>
      </c>
      <c r="P215" s="99">
        <f t="shared" si="5"/>
        <v>2</v>
      </c>
      <c r="Q215" s="99">
        <f t="shared" si="6"/>
        <v>5</v>
      </c>
      <c r="R215" s="99">
        <f t="shared" si="7"/>
        <v>3</v>
      </c>
      <c r="S215" s="138">
        <f t="shared" si="8"/>
        <v>5</v>
      </c>
      <c r="T215" s="135">
        <f t="shared" si="9"/>
        <v>18</v>
      </c>
      <c r="U215" s="146"/>
      <c r="V215" s="146"/>
      <c r="W215" s="146"/>
      <c r="X215" s="146"/>
      <c r="Y215" s="146"/>
    </row>
    <row r="216" ht="12.75" customHeight="1">
      <c r="A216" s="146"/>
      <c r="B216" s="146" t="s">
        <v>267</v>
      </c>
      <c r="C216" s="227">
        <v>6.0</v>
      </c>
      <c r="D216" s="228">
        <v>360.0</v>
      </c>
      <c r="E216" s="228">
        <v>244.14</v>
      </c>
      <c r="F216" s="229">
        <v>0.534</v>
      </c>
      <c r="I216" s="146"/>
      <c r="J216" s="230">
        <f t="shared" si="2"/>
        <v>60</v>
      </c>
      <c r="K216" s="227">
        <v>65.0</v>
      </c>
      <c r="L216" s="230">
        <f t="shared" si="3"/>
        <v>39.11342894</v>
      </c>
      <c r="M216" s="134">
        <v>0.65</v>
      </c>
      <c r="N216" s="146"/>
      <c r="O216" s="99">
        <f t="shared" si="4"/>
        <v>3</v>
      </c>
      <c r="P216" s="99">
        <f t="shared" si="5"/>
        <v>2</v>
      </c>
      <c r="Q216" s="99">
        <f t="shared" si="6"/>
        <v>4</v>
      </c>
      <c r="R216" s="99">
        <f t="shared" si="7"/>
        <v>2</v>
      </c>
      <c r="S216" s="138">
        <f t="shared" si="8"/>
        <v>5</v>
      </c>
      <c r="T216" s="135">
        <f t="shared" si="9"/>
        <v>16</v>
      </c>
      <c r="U216" s="146"/>
      <c r="V216" s="146"/>
      <c r="W216" s="146"/>
      <c r="X216" s="146"/>
      <c r="Y216" s="146"/>
    </row>
    <row r="217" ht="12.75" customHeight="1">
      <c r="A217" s="146"/>
      <c r="B217" s="146" t="s">
        <v>268</v>
      </c>
      <c r="C217" s="227">
        <v>6.0</v>
      </c>
      <c r="D217" s="228">
        <v>130.43</v>
      </c>
      <c r="E217" s="228">
        <v>88.34</v>
      </c>
      <c r="F217" s="229">
        <v>0.534</v>
      </c>
      <c r="I217" s="146"/>
      <c r="J217" s="230">
        <f t="shared" si="2"/>
        <v>21.73833333</v>
      </c>
      <c r="K217" s="227">
        <v>25.0</v>
      </c>
      <c r="L217" s="230">
        <f t="shared" si="3"/>
        <v>14.1710126</v>
      </c>
      <c r="M217" s="134">
        <v>0.45</v>
      </c>
      <c r="N217" s="146"/>
      <c r="O217" s="99">
        <f t="shared" si="4"/>
        <v>3</v>
      </c>
      <c r="P217" s="99">
        <f t="shared" si="5"/>
        <v>2</v>
      </c>
      <c r="Q217" s="99">
        <f t="shared" si="6"/>
        <v>5</v>
      </c>
      <c r="R217" s="99">
        <f t="shared" si="7"/>
        <v>4</v>
      </c>
      <c r="S217" s="138">
        <f t="shared" si="8"/>
        <v>4</v>
      </c>
      <c r="T217" s="135">
        <f t="shared" si="9"/>
        <v>18</v>
      </c>
      <c r="U217" s="146"/>
      <c r="V217" s="146"/>
      <c r="W217" s="146"/>
      <c r="X217" s="146"/>
      <c r="Y217" s="146"/>
    </row>
    <row r="218" ht="12.75" customHeight="1">
      <c r="A218" s="146"/>
      <c r="B218" s="146" t="s">
        <v>269</v>
      </c>
      <c r="C218" s="227">
        <v>3.0</v>
      </c>
      <c r="D218" s="228">
        <v>597.39</v>
      </c>
      <c r="E218" s="228">
        <v>404.52</v>
      </c>
      <c r="F218" s="229">
        <v>0.534</v>
      </c>
      <c r="I218" s="146"/>
      <c r="J218" s="230">
        <f t="shared" si="2"/>
        <v>199.13</v>
      </c>
      <c r="K218" s="227">
        <v>75.0</v>
      </c>
      <c r="L218" s="230">
        <f t="shared" si="3"/>
        <v>129.8109518</v>
      </c>
      <c r="M218" s="134">
        <v>0.48</v>
      </c>
      <c r="N218" s="146"/>
      <c r="O218" s="99">
        <f t="shared" si="4"/>
        <v>3</v>
      </c>
      <c r="P218" s="99">
        <f t="shared" si="5"/>
        <v>1</v>
      </c>
      <c r="Q218" s="99">
        <f t="shared" si="6"/>
        <v>2</v>
      </c>
      <c r="R218" s="99">
        <f t="shared" si="7"/>
        <v>1</v>
      </c>
      <c r="S218" s="138">
        <f t="shared" si="8"/>
        <v>4</v>
      </c>
      <c r="T218" s="135">
        <f t="shared" si="9"/>
        <v>11</v>
      </c>
      <c r="U218" s="146"/>
      <c r="V218" s="146"/>
      <c r="W218" s="146"/>
      <c r="X218" s="146"/>
      <c r="Y218" s="146"/>
    </row>
    <row r="219" ht="12.75" customHeight="1">
      <c r="A219" s="146"/>
      <c r="B219" s="146" t="s">
        <v>270</v>
      </c>
      <c r="C219" s="227">
        <v>9.0</v>
      </c>
      <c r="D219" s="228">
        <v>362.02</v>
      </c>
      <c r="E219" s="228">
        <v>245.03</v>
      </c>
      <c r="F219" s="229">
        <v>0.534</v>
      </c>
      <c r="I219" s="146"/>
      <c r="J219" s="230">
        <f t="shared" si="2"/>
        <v>40.22444444</v>
      </c>
      <c r="K219" s="227">
        <v>62.0</v>
      </c>
      <c r="L219" s="230">
        <f t="shared" si="3"/>
        <v>26.22193249</v>
      </c>
      <c r="M219" s="134">
        <v>0.43</v>
      </c>
      <c r="N219" s="146"/>
      <c r="O219" s="99">
        <f t="shared" si="4"/>
        <v>3</v>
      </c>
      <c r="P219" s="99">
        <f t="shared" si="5"/>
        <v>2</v>
      </c>
      <c r="Q219" s="99">
        <f t="shared" si="6"/>
        <v>4</v>
      </c>
      <c r="R219" s="99">
        <f t="shared" si="7"/>
        <v>2</v>
      </c>
      <c r="S219" s="138">
        <f t="shared" si="8"/>
        <v>4</v>
      </c>
      <c r="T219" s="135">
        <f t="shared" si="9"/>
        <v>15</v>
      </c>
      <c r="U219" s="146"/>
      <c r="V219" s="146"/>
      <c r="W219" s="146"/>
      <c r="X219" s="146"/>
      <c r="Y219" s="146"/>
    </row>
    <row r="220" ht="12.75" customHeight="1">
      <c r="A220" s="146"/>
      <c r="B220" s="146" t="s">
        <v>271</v>
      </c>
      <c r="C220" s="227">
        <v>10.0</v>
      </c>
      <c r="D220" s="228">
        <v>116.87</v>
      </c>
      <c r="E220" s="228">
        <v>79.08</v>
      </c>
      <c r="F220" s="229">
        <v>0.534</v>
      </c>
      <c r="I220" s="146"/>
      <c r="J220" s="230">
        <f t="shared" si="2"/>
        <v>11.687</v>
      </c>
      <c r="K220" s="227">
        <v>48.0</v>
      </c>
      <c r="L220" s="230">
        <f t="shared" si="3"/>
        <v>7.618644068</v>
      </c>
      <c r="M220" s="134">
        <v>0.65</v>
      </c>
      <c r="N220" s="146"/>
      <c r="O220" s="99">
        <f t="shared" si="4"/>
        <v>3</v>
      </c>
      <c r="P220" s="99">
        <f t="shared" si="5"/>
        <v>2</v>
      </c>
      <c r="Q220" s="99">
        <f t="shared" si="6"/>
        <v>5</v>
      </c>
      <c r="R220" s="99">
        <f t="shared" si="7"/>
        <v>2</v>
      </c>
      <c r="S220" s="138">
        <f t="shared" si="8"/>
        <v>5</v>
      </c>
      <c r="T220" s="135">
        <f t="shared" si="9"/>
        <v>17</v>
      </c>
      <c r="U220" s="146"/>
      <c r="V220" s="146"/>
      <c r="W220" s="146"/>
      <c r="X220" s="146"/>
      <c r="Y220" s="146"/>
    </row>
    <row r="221" ht="12.75" customHeight="1">
      <c r="A221" s="146"/>
      <c r="B221" s="146" t="s">
        <v>272</v>
      </c>
      <c r="C221" s="227">
        <v>2.0</v>
      </c>
      <c r="D221" s="228">
        <v>361.4</v>
      </c>
      <c r="E221" s="228">
        <v>244.49</v>
      </c>
      <c r="F221" s="229">
        <v>0.534</v>
      </c>
      <c r="I221" s="146"/>
      <c r="J221" s="230">
        <f t="shared" si="2"/>
        <v>180.7</v>
      </c>
      <c r="K221" s="227">
        <v>36.0</v>
      </c>
      <c r="L221" s="230">
        <f t="shared" si="3"/>
        <v>117.7966102</v>
      </c>
      <c r="M221" s="134">
        <v>0.67</v>
      </c>
      <c r="N221" s="146"/>
      <c r="O221" s="99">
        <f t="shared" si="4"/>
        <v>3</v>
      </c>
      <c r="P221" s="99">
        <f t="shared" si="5"/>
        <v>1</v>
      </c>
      <c r="Q221" s="99">
        <f t="shared" si="6"/>
        <v>2</v>
      </c>
      <c r="R221" s="99">
        <f t="shared" si="7"/>
        <v>3</v>
      </c>
      <c r="S221" s="138">
        <f t="shared" si="8"/>
        <v>5</v>
      </c>
      <c r="T221" s="135">
        <f t="shared" si="9"/>
        <v>14</v>
      </c>
      <c r="U221" s="146"/>
      <c r="V221" s="146"/>
      <c r="W221" s="146"/>
      <c r="X221" s="146"/>
      <c r="Y221" s="146"/>
    </row>
    <row r="222" ht="12.75" customHeight="1">
      <c r="A222" s="146"/>
      <c r="B222" s="146" t="s">
        <v>273</v>
      </c>
      <c r="C222" s="227">
        <v>6.0</v>
      </c>
      <c r="D222" s="228">
        <v>187.83</v>
      </c>
      <c r="E222" s="228">
        <v>127.02</v>
      </c>
      <c r="F222" s="229">
        <v>0.534</v>
      </c>
      <c r="I222" s="146"/>
      <c r="J222" s="230">
        <f t="shared" si="2"/>
        <v>31.305</v>
      </c>
      <c r="K222" s="227">
        <v>84.0</v>
      </c>
      <c r="L222" s="230">
        <f t="shared" si="3"/>
        <v>20.40743155</v>
      </c>
      <c r="M222" s="134">
        <v>0.71</v>
      </c>
      <c r="N222" s="146"/>
      <c r="O222" s="99">
        <f t="shared" si="4"/>
        <v>3</v>
      </c>
      <c r="P222" s="99">
        <f t="shared" si="5"/>
        <v>2</v>
      </c>
      <c r="Q222" s="99">
        <f t="shared" si="6"/>
        <v>5</v>
      </c>
      <c r="R222" s="99">
        <f t="shared" si="7"/>
        <v>1</v>
      </c>
      <c r="S222" s="138">
        <f t="shared" si="8"/>
        <v>5</v>
      </c>
      <c r="T222" s="135">
        <f t="shared" si="9"/>
        <v>16</v>
      </c>
      <c r="U222" s="146"/>
      <c r="V222" s="146"/>
      <c r="W222" s="146"/>
      <c r="X222" s="146"/>
      <c r="Y222" s="146"/>
    </row>
    <row r="223" ht="12.75" customHeight="1">
      <c r="A223" s="146"/>
      <c r="B223" s="146" t="s">
        <v>274</v>
      </c>
      <c r="C223" s="227">
        <v>2.0</v>
      </c>
      <c r="D223" s="228">
        <v>12.0</v>
      </c>
      <c r="E223" s="228">
        <v>8.1</v>
      </c>
      <c r="F223" s="229">
        <v>0.534</v>
      </c>
      <c r="I223" s="146"/>
      <c r="J223" s="230">
        <f t="shared" si="2"/>
        <v>6</v>
      </c>
      <c r="K223" s="227">
        <v>16.0</v>
      </c>
      <c r="L223" s="230">
        <f t="shared" si="3"/>
        <v>3.911342894</v>
      </c>
      <c r="M223" s="134">
        <v>0.92</v>
      </c>
      <c r="N223" s="146"/>
      <c r="O223" s="99">
        <f t="shared" si="4"/>
        <v>3</v>
      </c>
      <c r="P223" s="99">
        <f t="shared" si="5"/>
        <v>1</v>
      </c>
      <c r="Q223" s="99">
        <f t="shared" si="6"/>
        <v>5</v>
      </c>
      <c r="R223" s="99">
        <f t="shared" si="7"/>
        <v>4</v>
      </c>
      <c r="S223" s="138">
        <f t="shared" si="8"/>
        <v>5</v>
      </c>
      <c r="T223" s="135">
        <f t="shared" si="9"/>
        <v>18</v>
      </c>
      <c r="U223" s="146"/>
      <c r="V223" s="146"/>
      <c r="W223" s="146"/>
      <c r="X223" s="146"/>
      <c r="Y223" s="146"/>
    </row>
    <row r="224" ht="12.75" customHeight="1">
      <c r="A224" s="146"/>
      <c r="B224" s="146" t="s">
        <v>275</v>
      </c>
      <c r="C224" s="227">
        <v>1.0</v>
      </c>
      <c r="D224" s="228">
        <v>6.0</v>
      </c>
      <c r="E224" s="228">
        <v>4.05</v>
      </c>
      <c r="F224" s="229">
        <v>0.534</v>
      </c>
      <c r="I224" s="146"/>
      <c r="J224" s="230">
        <f t="shared" si="2"/>
        <v>6</v>
      </c>
      <c r="K224" s="227">
        <v>25.0</v>
      </c>
      <c r="L224" s="230">
        <f t="shared" si="3"/>
        <v>3.911342894</v>
      </c>
      <c r="M224" s="134">
        <v>0.26</v>
      </c>
      <c r="N224" s="146"/>
      <c r="O224" s="99">
        <f t="shared" si="4"/>
        <v>3</v>
      </c>
      <c r="P224" s="99">
        <f t="shared" si="5"/>
        <v>1</v>
      </c>
      <c r="Q224" s="99">
        <f t="shared" si="6"/>
        <v>5</v>
      </c>
      <c r="R224" s="99">
        <f t="shared" si="7"/>
        <v>4</v>
      </c>
      <c r="S224" s="138">
        <f t="shared" si="8"/>
        <v>3</v>
      </c>
      <c r="T224" s="135">
        <f t="shared" si="9"/>
        <v>16</v>
      </c>
      <c r="U224" s="146"/>
      <c r="V224" s="146"/>
      <c r="W224" s="146"/>
      <c r="X224" s="146"/>
      <c r="Y224" s="146"/>
    </row>
    <row r="225" ht="12.75" customHeight="1">
      <c r="A225" s="146"/>
      <c r="B225" s="146" t="s">
        <v>276</v>
      </c>
      <c r="C225" s="227">
        <v>2.0</v>
      </c>
      <c r="D225" s="228">
        <v>130.43</v>
      </c>
      <c r="E225" s="228">
        <v>88.03</v>
      </c>
      <c r="F225" s="229">
        <v>0.534</v>
      </c>
      <c r="I225" s="146"/>
      <c r="J225" s="230">
        <f t="shared" si="2"/>
        <v>65.215</v>
      </c>
      <c r="K225" s="227">
        <v>45.0</v>
      </c>
      <c r="L225" s="230">
        <f t="shared" si="3"/>
        <v>42.51303781</v>
      </c>
      <c r="M225" s="134">
        <v>0.15</v>
      </c>
      <c r="N225" s="146"/>
      <c r="O225" s="99">
        <f t="shared" si="4"/>
        <v>3</v>
      </c>
      <c r="P225" s="99">
        <f t="shared" si="5"/>
        <v>1</v>
      </c>
      <c r="Q225" s="99">
        <f t="shared" si="6"/>
        <v>3</v>
      </c>
      <c r="R225" s="99">
        <f t="shared" si="7"/>
        <v>2</v>
      </c>
      <c r="S225" s="138">
        <f t="shared" si="8"/>
        <v>3</v>
      </c>
      <c r="T225" s="135">
        <f t="shared" si="9"/>
        <v>12</v>
      </c>
      <c r="U225" s="146"/>
      <c r="V225" s="146"/>
      <c r="W225" s="146"/>
      <c r="X225" s="146"/>
      <c r="Y225" s="146"/>
    </row>
    <row r="226" ht="12.75" customHeight="1">
      <c r="A226" s="146"/>
      <c r="B226" s="146" t="s">
        <v>277</v>
      </c>
      <c r="C226" s="227">
        <v>2.0</v>
      </c>
      <c r="D226" s="228">
        <v>130.43</v>
      </c>
      <c r="E226" s="228">
        <v>88.03</v>
      </c>
      <c r="F226" s="229">
        <v>0.534</v>
      </c>
      <c r="I226" s="146"/>
      <c r="J226" s="230">
        <f t="shared" si="2"/>
        <v>65.215</v>
      </c>
      <c r="K226" s="227">
        <v>23.0</v>
      </c>
      <c r="L226" s="230">
        <f t="shared" si="3"/>
        <v>42.51303781</v>
      </c>
      <c r="M226" s="134">
        <v>0.34</v>
      </c>
      <c r="N226" s="146"/>
      <c r="O226" s="99">
        <f t="shared" si="4"/>
        <v>3</v>
      </c>
      <c r="P226" s="99">
        <f t="shared" si="5"/>
        <v>1</v>
      </c>
      <c r="Q226" s="99">
        <f t="shared" si="6"/>
        <v>3</v>
      </c>
      <c r="R226" s="99">
        <f t="shared" si="7"/>
        <v>4</v>
      </c>
      <c r="S226" s="138">
        <f t="shared" si="8"/>
        <v>4</v>
      </c>
      <c r="T226" s="135">
        <f t="shared" si="9"/>
        <v>15</v>
      </c>
      <c r="U226" s="146"/>
      <c r="V226" s="146"/>
      <c r="W226" s="146"/>
      <c r="X226" s="146"/>
      <c r="Y226" s="146"/>
    </row>
    <row r="227" ht="12.75" customHeight="1">
      <c r="A227" s="146"/>
      <c r="B227" s="146" t="s">
        <v>278</v>
      </c>
      <c r="C227" s="227">
        <v>1.0</v>
      </c>
      <c r="D227" s="228">
        <v>65.22</v>
      </c>
      <c r="E227" s="228">
        <v>44.01</v>
      </c>
      <c r="F227" s="229">
        <v>0.534</v>
      </c>
      <c r="I227" s="146"/>
      <c r="J227" s="230">
        <f t="shared" si="2"/>
        <v>65.22</v>
      </c>
      <c r="K227" s="227">
        <v>15.0</v>
      </c>
      <c r="L227" s="230">
        <f t="shared" si="3"/>
        <v>42.51629726</v>
      </c>
      <c r="M227" s="134">
        <v>0.35</v>
      </c>
      <c r="N227" s="146"/>
      <c r="O227" s="99">
        <f t="shared" si="4"/>
        <v>3</v>
      </c>
      <c r="P227" s="99">
        <f t="shared" si="5"/>
        <v>1</v>
      </c>
      <c r="Q227" s="99">
        <f t="shared" si="6"/>
        <v>3</v>
      </c>
      <c r="R227" s="99">
        <f t="shared" si="7"/>
        <v>4</v>
      </c>
      <c r="S227" s="138">
        <f t="shared" si="8"/>
        <v>4</v>
      </c>
      <c r="T227" s="135">
        <f t="shared" si="9"/>
        <v>15</v>
      </c>
      <c r="U227" s="146"/>
      <c r="V227" s="146"/>
      <c r="W227" s="146"/>
      <c r="X227" s="146"/>
      <c r="Y227" s="146"/>
    </row>
    <row r="228" ht="12.75" customHeight="1">
      <c r="A228" s="146"/>
      <c r="B228" s="146" t="s">
        <v>279</v>
      </c>
      <c r="C228" s="227">
        <v>7.0</v>
      </c>
      <c r="D228" s="228">
        <v>170.43</v>
      </c>
      <c r="E228" s="228">
        <v>114.99</v>
      </c>
      <c r="F228" s="229">
        <v>0.534</v>
      </c>
      <c r="I228" s="146"/>
      <c r="J228" s="230">
        <f t="shared" si="2"/>
        <v>24.34714286</v>
      </c>
      <c r="K228" s="227">
        <v>17.0</v>
      </c>
      <c r="L228" s="230">
        <f t="shared" si="3"/>
        <v>15.8716707</v>
      </c>
      <c r="M228" s="134">
        <v>0.65</v>
      </c>
      <c r="N228" s="146"/>
      <c r="O228" s="99">
        <f t="shared" si="4"/>
        <v>3</v>
      </c>
      <c r="P228" s="99">
        <f t="shared" si="5"/>
        <v>2</v>
      </c>
      <c r="Q228" s="99">
        <f t="shared" si="6"/>
        <v>5</v>
      </c>
      <c r="R228" s="99">
        <f t="shared" si="7"/>
        <v>4</v>
      </c>
      <c r="S228" s="138">
        <f t="shared" si="8"/>
        <v>5</v>
      </c>
      <c r="T228" s="135">
        <f t="shared" si="9"/>
        <v>19</v>
      </c>
      <c r="U228" s="146"/>
      <c r="V228" s="146"/>
      <c r="W228" s="146"/>
      <c r="X228" s="146"/>
      <c r="Y228" s="146"/>
    </row>
    <row r="229" ht="12.75" customHeight="1">
      <c r="A229" s="146"/>
      <c r="B229" s="146" t="s">
        <v>280</v>
      </c>
      <c r="C229" s="227">
        <v>4.0</v>
      </c>
      <c r="D229" s="228">
        <v>344.35</v>
      </c>
      <c r="E229" s="228">
        <v>232.28</v>
      </c>
      <c r="F229" s="229">
        <v>0.534</v>
      </c>
      <c r="I229" s="146"/>
      <c r="J229" s="230">
        <f t="shared" si="2"/>
        <v>86.0875</v>
      </c>
      <c r="K229" s="227">
        <v>25.0</v>
      </c>
      <c r="L229" s="230">
        <f t="shared" si="3"/>
        <v>56.1196219</v>
      </c>
      <c r="M229" s="134">
        <v>0.45</v>
      </c>
      <c r="N229" s="146"/>
      <c r="O229" s="99">
        <f t="shared" si="4"/>
        <v>3</v>
      </c>
      <c r="P229" s="99">
        <f t="shared" si="5"/>
        <v>1</v>
      </c>
      <c r="Q229" s="99">
        <f t="shared" si="6"/>
        <v>3</v>
      </c>
      <c r="R229" s="99">
        <f t="shared" si="7"/>
        <v>4</v>
      </c>
      <c r="S229" s="138">
        <f t="shared" si="8"/>
        <v>4</v>
      </c>
      <c r="T229" s="135">
        <f t="shared" si="9"/>
        <v>15</v>
      </c>
      <c r="U229" s="146"/>
      <c r="V229" s="146"/>
      <c r="W229" s="146"/>
      <c r="X229" s="146"/>
      <c r="Y229" s="146"/>
    </row>
    <row r="230" ht="12.75" customHeight="1">
      <c r="A230" s="146"/>
      <c r="B230" s="146" t="s">
        <v>281</v>
      </c>
      <c r="C230" s="227">
        <v>23.0</v>
      </c>
      <c r="D230" s="228">
        <v>280.0</v>
      </c>
      <c r="E230" s="228">
        <v>188.54</v>
      </c>
      <c r="F230" s="229">
        <v>0.534</v>
      </c>
      <c r="I230" s="146"/>
      <c r="J230" s="230">
        <f t="shared" si="2"/>
        <v>12.17391304</v>
      </c>
      <c r="K230" s="227">
        <v>34.0</v>
      </c>
      <c r="L230" s="230">
        <f t="shared" si="3"/>
        <v>7.936058047</v>
      </c>
      <c r="M230" s="134">
        <v>0.12</v>
      </c>
      <c r="N230" s="146"/>
      <c r="O230" s="99">
        <f t="shared" si="4"/>
        <v>3</v>
      </c>
      <c r="P230" s="99">
        <f t="shared" si="5"/>
        <v>4</v>
      </c>
      <c r="Q230" s="99">
        <f t="shared" si="6"/>
        <v>5</v>
      </c>
      <c r="R230" s="99">
        <f t="shared" si="7"/>
        <v>3</v>
      </c>
      <c r="S230" s="138">
        <f t="shared" si="8"/>
        <v>2</v>
      </c>
      <c r="T230" s="135">
        <f t="shared" si="9"/>
        <v>17</v>
      </c>
      <c r="U230" s="146"/>
      <c r="V230" s="146"/>
      <c r="W230" s="146"/>
      <c r="X230" s="146"/>
      <c r="Y230" s="146"/>
    </row>
    <row r="231" ht="12.75" customHeight="1">
      <c r="A231" s="146"/>
      <c r="B231" s="146" t="s">
        <v>282</v>
      </c>
      <c r="C231" s="227">
        <v>1.0</v>
      </c>
      <c r="D231" s="228">
        <v>100.0</v>
      </c>
      <c r="E231" s="228">
        <v>67.24</v>
      </c>
      <c r="F231" s="229">
        <v>0.534</v>
      </c>
      <c r="I231" s="146"/>
      <c r="J231" s="230">
        <f t="shared" si="2"/>
        <v>100</v>
      </c>
      <c r="K231" s="227">
        <v>21.0</v>
      </c>
      <c r="L231" s="230">
        <f t="shared" si="3"/>
        <v>65.18904824</v>
      </c>
      <c r="M231" s="134">
        <v>0.65</v>
      </c>
      <c r="N231" s="146"/>
      <c r="O231" s="99">
        <f t="shared" si="4"/>
        <v>3</v>
      </c>
      <c r="P231" s="99">
        <f t="shared" si="5"/>
        <v>1</v>
      </c>
      <c r="Q231" s="99">
        <f t="shared" si="6"/>
        <v>3</v>
      </c>
      <c r="R231" s="99">
        <f t="shared" si="7"/>
        <v>4</v>
      </c>
      <c r="S231" s="138">
        <f t="shared" si="8"/>
        <v>5</v>
      </c>
      <c r="T231" s="135">
        <f t="shared" si="9"/>
        <v>16</v>
      </c>
      <c r="U231" s="146"/>
      <c r="V231" s="146"/>
      <c r="W231" s="146"/>
      <c r="X231" s="146"/>
      <c r="Y231" s="146"/>
    </row>
    <row r="232" ht="12.75" customHeight="1">
      <c r="A232" s="146"/>
      <c r="B232" s="146" t="s">
        <v>283</v>
      </c>
      <c r="C232" s="227">
        <v>8.0</v>
      </c>
      <c r="D232" s="228">
        <v>191.65</v>
      </c>
      <c r="E232" s="228">
        <v>128.85</v>
      </c>
      <c r="F232" s="229">
        <v>0.534</v>
      </c>
      <c r="I232" s="146"/>
      <c r="J232" s="230">
        <f t="shared" si="2"/>
        <v>23.95625</v>
      </c>
      <c r="K232" s="227">
        <v>23.0</v>
      </c>
      <c r="L232" s="230">
        <f t="shared" si="3"/>
        <v>15.61685137</v>
      </c>
      <c r="M232" s="134">
        <v>0.32</v>
      </c>
      <c r="N232" s="146"/>
      <c r="O232" s="99">
        <f t="shared" si="4"/>
        <v>3</v>
      </c>
      <c r="P232" s="99">
        <f t="shared" si="5"/>
        <v>2</v>
      </c>
      <c r="Q232" s="99">
        <f t="shared" si="6"/>
        <v>5</v>
      </c>
      <c r="R232" s="99">
        <f t="shared" si="7"/>
        <v>4</v>
      </c>
      <c r="S232" s="138">
        <f t="shared" si="8"/>
        <v>3</v>
      </c>
      <c r="T232" s="135">
        <f t="shared" si="9"/>
        <v>17</v>
      </c>
      <c r="U232" s="146"/>
      <c r="V232" s="146"/>
      <c r="W232" s="146"/>
      <c r="X232" s="146"/>
      <c r="Y232" s="146"/>
    </row>
    <row r="233" ht="12.75" customHeight="1">
      <c r="A233" s="146"/>
      <c r="B233" s="146" t="s">
        <v>284</v>
      </c>
      <c r="C233" s="227">
        <v>6.0</v>
      </c>
      <c r="D233" s="228">
        <v>237.54</v>
      </c>
      <c r="E233" s="228">
        <v>159.67</v>
      </c>
      <c r="F233" s="229">
        <v>0.534</v>
      </c>
      <c r="I233" s="146"/>
      <c r="J233" s="230">
        <f t="shared" si="2"/>
        <v>39.59</v>
      </c>
      <c r="K233" s="227">
        <v>25.0</v>
      </c>
      <c r="L233" s="230">
        <f t="shared" si="3"/>
        <v>25.8083442</v>
      </c>
      <c r="M233" s="134">
        <v>0.45</v>
      </c>
      <c r="N233" s="146"/>
      <c r="O233" s="99">
        <f t="shared" si="4"/>
        <v>3</v>
      </c>
      <c r="P233" s="99">
        <f t="shared" si="5"/>
        <v>2</v>
      </c>
      <c r="Q233" s="129">
        <f t="shared" si="6"/>
        <v>25.8083442</v>
      </c>
      <c r="R233" s="99">
        <f t="shared" si="7"/>
        <v>4</v>
      </c>
      <c r="S233" s="138">
        <f t="shared" si="8"/>
        <v>4</v>
      </c>
      <c r="T233" s="135">
        <f t="shared" si="9"/>
        <v>38.8083442</v>
      </c>
      <c r="U233" s="146"/>
      <c r="V233" s="146"/>
      <c r="W233" s="146"/>
      <c r="X233" s="146"/>
      <c r="Y233" s="146"/>
    </row>
    <row r="234" ht="12.75" customHeight="1">
      <c r="A234" s="146"/>
      <c r="B234" s="146" t="s">
        <v>285</v>
      </c>
      <c r="C234" s="227">
        <v>9.0</v>
      </c>
      <c r="D234" s="228">
        <v>761.87</v>
      </c>
      <c r="E234" s="228">
        <v>512.03</v>
      </c>
      <c r="F234" s="229">
        <v>0.534</v>
      </c>
      <c r="I234" s="146"/>
      <c r="J234" s="230">
        <f t="shared" si="2"/>
        <v>84.65222222</v>
      </c>
      <c r="K234" s="227">
        <v>24.0</v>
      </c>
      <c r="L234" s="230">
        <f t="shared" si="3"/>
        <v>55.18397798</v>
      </c>
      <c r="M234" s="134">
        <v>0.12</v>
      </c>
      <c r="N234" s="146"/>
      <c r="O234" s="99">
        <f t="shared" si="4"/>
        <v>3</v>
      </c>
      <c r="P234" s="99">
        <f t="shared" si="5"/>
        <v>2</v>
      </c>
      <c r="Q234" s="99">
        <f t="shared" si="6"/>
        <v>3</v>
      </c>
      <c r="R234" s="99">
        <f t="shared" si="7"/>
        <v>4</v>
      </c>
      <c r="S234" s="138">
        <f t="shared" si="8"/>
        <v>2</v>
      </c>
      <c r="T234" s="135">
        <f t="shared" si="9"/>
        <v>14</v>
      </c>
      <c r="U234" s="146"/>
      <c r="V234" s="146"/>
      <c r="W234" s="146"/>
      <c r="X234" s="146"/>
      <c r="Y234" s="146"/>
    </row>
    <row r="235" ht="12.75" customHeight="1">
      <c r="A235" s="146"/>
      <c r="B235" s="146" t="s">
        <v>286</v>
      </c>
      <c r="C235" s="227">
        <v>139.0</v>
      </c>
      <c r="D235" s="228">
        <v>773.72</v>
      </c>
      <c r="E235" s="228">
        <v>519.85</v>
      </c>
      <c r="F235" s="229">
        <v>0.534</v>
      </c>
      <c r="I235" s="146"/>
      <c r="J235" s="230">
        <f t="shared" si="2"/>
        <v>5.566330935</v>
      </c>
      <c r="K235" s="227">
        <v>26.0</v>
      </c>
      <c r="L235" s="230">
        <f t="shared" si="3"/>
        <v>3.628638159</v>
      </c>
      <c r="M235" s="134">
        <v>0.87</v>
      </c>
      <c r="N235" s="146"/>
      <c r="O235" s="99">
        <f t="shared" si="4"/>
        <v>3</v>
      </c>
      <c r="P235" s="99">
        <f t="shared" si="5"/>
        <v>5</v>
      </c>
      <c r="Q235" s="99">
        <f t="shared" si="6"/>
        <v>5</v>
      </c>
      <c r="R235" s="99">
        <f t="shared" si="7"/>
        <v>4</v>
      </c>
      <c r="S235" s="138">
        <f t="shared" si="8"/>
        <v>5</v>
      </c>
      <c r="T235" s="135">
        <f t="shared" si="9"/>
        <v>22</v>
      </c>
      <c r="U235" s="146"/>
      <c r="V235" s="146"/>
      <c r="W235" s="146"/>
      <c r="X235" s="146"/>
      <c r="Y235" s="146"/>
    </row>
    <row r="236" ht="12.75" customHeight="1">
      <c r="A236" s="146"/>
      <c r="B236" s="146" t="s">
        <v>287</v>
      </c>
      <c r="C236" s="227">
        <v>7.0</v>
      </c>
      <c r="D236" s="228">
        <v>470.57</v>
      </c>
      <c r="E236" s="228">
        <v>316.15</v>
      </c>
      <c r="F236" s="229">
        <v>0.534</v>
      </c>
      <c r="I236" s="146"/>
      <c r="J236" s="230">
        <f t="shared" si="2"/>
        <v>67.22428571</v>
      </c>
      <c r="K236" s="227">
        <v>37.0</v>
      </c>
      <c r="L236" s="230">
        <f t="shared" si="3"/>
        <v>43.82287204</v>
      </c>
      <c r="M236" s="134">
        <v>0.89</v>
      </c>
      <c r="N236" s="146"/>
      <c r="O236" s="99">
        <f t="shared" si="4"/>
        <v>3</v>
      </c>
      <c r="P236" s="99">
        <f t="shared" si="5"/>
        <v>2</v>
      </c>
      <c r="Q236" s="99">
        <f t="shared" si="6"/>
        <v>3</v>
      </c>
      <c r="R236" s="99">
        <f t="shared" si="7"/>
        <v>3</v>
      </c>
      <c r="S236" s="138">
        <f t="shared" si="8"/>
        <v>5</v>
      </c>
      <c r="T236" s="135">
        <f t="shared" si="9"/>
        <v>16</v>
      </c>
      <c r="U236" s="146"/>
      <c r="V236" s="146"/>
      <c r="W236" s="146"/>
      <c r="X236" s="146"/>
      <c r="Y236" s="146"/>
    </row>
    <row r="237" ht="12.75" customHeight="1">
      <c r="A237" s="146"/>
      <c r="B237" s="146" t="s">
        <v>288</v>
      </c>
      <c r="C237" s="227">
        <v>1.0</v>
      </c>
      <c r="D237" s="228">
        <v>10.43</v>
      </c>
      <c r="E237" s="228">
        <v>7.0</v>
      </c>
      <c r="F237" s="229">
        <v>0.534</v>
      </c>
      <c r="I237" s="146"/>
      <c r="J237" s="230">
        <f t="shared" si="2"/>
        <v>10.43</v>
      </c>
      <c r="K237" s="227">
        <v>38.0</v>
      </c>
      <c r="L237" s="230">
        <f t="shared" si="3"/>
        <v>6.799217731</v>
      </c>
      <c r="M237" s="134">
        <v>0.65</v>
      </c>
      <c r="N237" s="146"/>
      <c r="O237" s="99">
        <f t="shared" si="4"/>
        <v>3</v>
      </c>
      <c r="P237" s="99">
        <f t="shared" si="5"/>
        <v>1</v>
      </c>
      <c r="Q237" s="99">
        <f t="shared" si="6"/>
        <v>5</v>
      </c>
      <c r="R237" s="99">
        <f t="shared" si="7"/>
        <v>3</v>
      </c>
      <c r="S237" s="138">
        <f t="shared" si="8"/>
        <v>5</v>
      </c>
      <c r="T237" s="135">
        <f t="shared" si="9"/>
        <v>17</v>
      </c>
      <c r="U237" s="146"/>
      <c r="V237" s="146"/>
      <c r="W237" s="146"/>
      <c r="X237" s="146"/>
      <c r="Y237" s="146"/>
    </row>
    <row r="238" ht="12.75" customHeight="1">
      <c r="A238" s="146"/>
      <c r="B238" s="146" t="s">
        <v>289</v>
      </c>
      <c r="C238" s="227">
        <v>1.0</v>
      </c>
      <c r="D238" s="228">
        <v>10.43</v>
      </c>
      <c r="E238" s="228">
        <v>7.0</v>
      </c>
      <c r="F238" s="229">
        <v>0.534</v>
      </c>
      <c r="I238" s="146"/>
      <c r="J238" s="230">
        <f t="shared" si="2"/>
        <v>10.43</v>
      </c>
      <c r="K238" s="227">
        <v>34.0</v>
      </c>
      <c r="L238" s="230">
        <f t="shared" si="3"/>
        <v>6.799217731</v>
      </c>
      <c r="M238" s="134">
        <v>0.23</v>
      </c>
      <c r="N238" s="146"/>
      <c r="O238" s="99">
        <f t="shared" si="4"/>
        <v>3</v>
      </c>
      <c r="P238" s="99">
        <f t="shared" si="5"/>
        <v>1</v>
      </c>
      <c r="Q238" s="99">
        <f t="shared" si="6"/>
        <v>5</v>
      </c>
      <c r="R238" s="99">
        <f t="shared" si="7"/>
        <v>3</v>
      </c>
      <c r="S238" s="138">
        <f t="shared" si="8"/>
        <v>3</v>
      </c>
      <c r="T238" s="135">
        <f t="shared" si="9"/>
        <v>15</v>
      </c>
      <c r="U238" s="146"/>
      <c r="V238" s="146"/>
      <c r="W238" s="146"/>
      <c r="X238" s="146"/>
      <c r="Y238" s="146"/>
    </row>
    <row r="239" ht="12.75" customHeight="1">
      <c r="A239" s="146"/>
      <c r="B239" s="146" t="s">
        <v>290</v>
      </c>
      <c r="C239" s="227">
        <v>1.0</v>
      </c>
      <c r="D239" s="228">
        <v>10.43</v>
      </c>
      <c r="E239" s="228">
        <v>7.0</v>
      </c>
      <c r="F239" s="229">
        <v>0.534</v>
      </c>
      <c r="I239" s="146"/>
      <c r="J239" s="230">
        <f t="shared" si="2"/>
        <v>10.43</v>
      </c>
      <c r="K239" s="227">
        <v>39.0</v>
      </c>
      <c r="L239" s="230">
        <f t="shared" si="3"/>
        <v>6.799217731</v>
      </c>
      <c r="M239" s="134">
        <v>0.21</v>
      </c>
      <c r="N239" s="146"/>
      <c r="O239" s="99">
        <f t="shared" si="4"/>
        <v>3</v>
      </c>
      <c r="P239" s="99">
        <f t="shared" si="5"/>
        <v>1</v>
      </c>
      <c r="Q239" s="99">
        <f t="shared" si="6"/>
        <v>5</v>
      </c>
      <c r="R239" s="99">
        <f t="shared" si="7"/>
        <v>3</v>
      </c>
      <c r="S239" s="138">
        <f t="shared" si="8"/>
        <v>3</v>
      </c>
      <c r="T239" s="135">
        <f t="shared" si="9"/>
        <v>15</v>
      </c>
      <c r="U239" s="146"/>
      <c r="V239" s="146"/>
      <c r="W239" s="146"/>
      <c r="X239" s="146"/>
      <c r="Y239" s="146"/>
    </row>
    <row r="240" ht="12.75" customHeight="1">
      <c r="A240" s="146"/>
      <c r="B240" s="146" t="s">
        <v>291</v>
      </c>
      <c r="C240" s="227">
        <v>4.0</v>
      </c>
      <c r="D240" s="228">
        <v>103.64</v>
      </c>
      <c r="E240" s="228">
        <v>69.45</v>
      </c>
      <c r="F240" s="229">
        <v>0.534</v>
      </c>
      <c r="I240" s="146"/>
      <c r="J240" s="230">
        <f t="shared" si="2"/>
        <v>25.91</v>
      </c>
      <c r="K240" s="227">
        <v>41.0</v>
      </c>
      <c r="L240" s="230">
        <f t="shared" si="3"/>
        <v>16.8904824</v>
      </c>
      <c r="M240" s="134">
        <v>0.45</v>
      </c>
      <c r="N240" s="146"/>
      <c r="O240" s="99">
        <f t="shared" si="4"/>
        <v>3</v>
      </c>
      <c r="P240" s="99">
        <f t="shared" si="5"/>
        <v>1</v>
      </c>
      <c r="Q240" s="99">
        <f t="shared" si="6"/>
        <v>5</v>
      </c>
      <c r="R240" s="99">
        <f t="shared" si="7"/>
        <v>3</v>
      </c>
      <c r="S240" s="138">
        <f t="shared" si="8"/>
        <v>4</v>
      </c>
      <c r="T240" s="135">
        <f t="shared" si="9"/>
        <v>16</v>
      </c>
      <c r="U240" s="146"/>
      <c r="V240" s="146"/>
      <c r="W240" s="146"/>
      <c r="X240" s="146"/>
      <c r="Y240" s="146"/>
    </row>
    <row r="241" ht="12.75" customHeight="1">
      <c r="A241" s="146"/>
      <c r="B241" s="146" t="s">
        <v>292</v>
      </c>
      <c r="C241" s="227">
        <v>2.0</v>
      </c>
      <c r="D241" s="228">
        <v>276.52</v>
      </c>
      <c r="E241" s="228">
        <v>185.3</v>
      </c>
      <c r="F241" s="229">
        <v>0.534</v>
      </c>
      <c r="I241" s="146"/>
      <c r="J241" s="230">
        <f t="shared" si="2"/>
        <v>138.26</v>
      </c>
      <c r="K241" s="227">
        <v>46.0</v>
      </c>
      <c r="L241" s="230">
        <f t="shared" si="3"/>
        <v>90.1303781</v>
      </c>
      <c r="M241" s="134">
        <v>0.87</v>
      </c>
      <c r="N241" s="146"/>
      <c r="O241" s="99">
        <f t="shared" si="4"/>
        <v>3</v>
      </c>
      <c r="P241" s="99">
        <f t="shared" si="5"/>
        <v>1</v>
      </c>
      <c r="Q241" s="99">
        <f t="shared" si="6"/>
        <v>2</v>
      </c>
      <c r="R241" s="99">
        <f t="shared" si="7"/>
        <v>2</v>
      </c>
      <c r="S241" s="138">
        <f t="shared" si="8"/>
        <v>5</v>
      </c>
      <c r="T241" s="135">
        <f t="shared" si="9"/>
        <v>13</v>
      </c>
      <c r="U241" s="146"/>
      <c r="V241" s="146"/>
      <c r="W241" s="146"/>
      <c r="X241" s="146"/>
      <c r="Y241" s="146"/>
    </row>
    <row r="242" ht="12.75" customHeight="1">
      <c r="A242" s="146"/>
      <c r="B242" s="146" t="s">
        <v>293</v>
      </c>
      <c r="C242" s="227">
        <v>1.0</v>
      </c>
      <c r="D242" s="228">
        <v>286.09</v>
      </c>
      <c r="E242" s="228">
        <v>191.59</v>
      </c>
      <c r="F242" s="229">
        <v>0.534</v>
      </c>
      <c r="I242" s="146"/>
      <c r="J242" s="230">
        <f t="shared" si="2"/>
        <v>286.09</v>
      </c>
      <c r="K242" s="227">
        <v>43.0</v>
      </c>
      <c r="L242" s="230">
        <f t="shared" si="3"/>
        <v>186.4993481</v>
      </c>
      <c r="M242" s="134">
        <v>0.89</v>
      </c>
      <c r="N242" s="146"/>
      <c r="O242" s="99">
        <f t="shared" si="4"/>
        <v>3</v>
      </c>
      <c r="P242" s="99">
        <f t="shared" si="5"/>
        <v>1</v>
      </c>
      <c r="Q242" s="99">
        <f t="shared" si="6"/>
        <v>1</v>
      </c>
      <c r="R242" s="99">
        <f t="shared" si="7"/>
        <v>3</v>
      </c>
      <c r="S242" s="138">
        <f t="shared" si="8"/>
        <v>5</v>
      </c>
      <c r="T242" s="135">
        <f t="shared" si="9"/>
        <v>13</v>
      </c>
      <c r="U242" s="146"/>
      <c r="V242" s="146"/>
      <c r="W242" s="146"/>
      <c r="X242" s="146"/>
      <c r="Y242" s="146"/>
    </row>
    <row r="243" ht="12.75" customHeight="1">
      <c r="A243" s="146"/>
      <c r="B243" s="146" t="s">
        <v>294</v>
      </c>
      <c r="C243" s="227">
        <v>1.0</v>
      </c>
      <c r="D243" s="228">
        <v>286.09</v>
      </c>
      <c r="E243" s="228">
        <v>191.59</v>
      </c>
      <c r="F243" s="229">
        <v>0.534</v>
      </c>
      <c r="I243" s="146"/>
      <c r="J243" s="230">
        <f t="shared" si="2"/>
        <v>286.09</v>
      </c>
      <c r="K243" s="227">
        <v>48.0</v>
      </c>
      <c r="L243" s="230">
        <f t="shared" si="3"/>
        <v>186.4993481</v>
      </c>
      <c r="M243" s="134">
        <v>0.03</v>
      </c>
      <c r="N243" s="146"/>
      <c r="O243" s="99">
        <f t="shared" si="4"/>
        <v>3</v>
      </c>
      <c r="P243" s="99">
        <f t="shared" si="5"/>
        <v>1</v>
      </c>
      <c r="Q243" s="99">
        <f t="shared" si="6"/>
        <v>1</v>
      </c>
      <c r="R243" s="99">
        <f t="shared" si="7"/>
        <v>2</v>
      </c>
      <c r="S243" s="138">
        <f t="shared" si="8"/>
        <v>1</v>
      </c>
      <c r="T243" s="135">
        <f t="shared" si="9"/>
        <v>8</v>
      </c>
      <c r="U243" s="146"/>
      <c r="V243" s="146"/>
      <c r="W243" s="146"/>
      <c r="X243" s="146"/>
      <c r="Y243" s="146"/>
    </row>
    <row r="244" ht="12.75" customHeight="1">
      <c r="A244" s="146"/>
      <c r="B244" s="146" t="s">
        <v>295</v>
      </c>
      <c r="C244" s="227">
        <v>4.0</v>
      </c>
      <c r="D244" s="228">
        <v>100.87</v>
      </c>
      <c r="E244" s="228">
        <v>67.53</v>
      </c>
      <c r="F244" s="229">
        <v>0.534</v>
      </c>
      <c r="I244" s="146"/>
      <c r="J244" s="230">
        <f t="shared" si="2"/>
        <v>25.2175</v>
      </c>
      <c r="K244" s="227">
        <v>47.0</v>
      </c>
      <c r="L244" s="230">
        <f t="shared" si="3"/>
        <v>16.43904824</v>
      </c>
      <c r="M244" s="134">
        <v>0.04</v>
      </c>
      <c r="N244" s="146"/>
      <c r="O244" s="99">
        <f t="shared" si="4"/>
        <v>3</v>
      </c>
      <c r="P244" s="99">
        <f t="shared" si="5"/>
        <v>1</v>
      </c>
      <c r="Q244" s="99">
        <f t="shared" si="6"/>
        <v>5</v>
      </c>
      <c r="R244" s="99">
        <f t="shared" si="7"/>
        <v>2</v>
      </c>
      <c r="S244" s="138">
        <f t="shared" si="8"/>
        <v>1</v>
      </c>
      <c r="T244" s="135">
        <f t="shared" si="9"/>
        <v>12</v>
      </c>
      <c r="U244" s="146"/>
      <c r="V244" s="146"/>
      <c r="W244" s="146"/>
      <c r="X244" s="146"/>
      <c r="Y244" s="146"/>
    </row>
    <row r="245" ht="12.75" customHeight="1">
      <c r="A245" s="146"/>
      <c r="B245" s="146" t="s">
        <v>296</v>
      </c>
      <c r="C245" s="227">
        <v>1.0</v>
      </c>
      <c r="D245" s="228">
        <v>247.83</v>
      </c>
      <c r="E245" s="228">
        <v>165.89</v>
      </c>
      <c r="F245" s="229">
        <v>0.534</v>
      </c>
      <c r="I245" s="146"/>
      <c r="J245" s="230">
        <f t="shared" si="2"/>
        <v>247.83</v>
      </c>
      <c r="K245" s="227">
        <v>49.0</v>
      </c>
      <c r="L245" s="230">
        <f t="shared" si="3"/>
        <v>161.5580183</v>
      </c>
      <c r="M245" s="134">
        <v>0.05</v>
      </c>
      <c r="N245" s="146"/>
      <c r="O245" s="99">
        <f t="shared" si="4"/>
        <v>3</v>
      </c>
      <c r="P245" s="99">
        <f t="shared" si="5"/>
        <v>1</v>
      </c>
      <c r="Q245" s="99">
        <f t="shared" si="6"/>
        <v>2</v>
      </c>
      <c r="R245" s="99">
        <f t="shared" si="7"/>
        <v>2</v>
      </c>
      <c r="S245" s="138">
        <f t="shared" si="8"/>
        <v>1</v>
      </c>
      <c r="T245" s="135">
        <f t="shared" si="9"/>
        <v>9</v>
      </c>
      <c r="U245" s="146"/>
      <c r="V245" s="146"/>
      <c r="W245" s="146"/>
      <c r="X245" s="146"/>
      <c r="Y245" s="146"/>
    </row>
    <row r="246" ht="12.75" customHeight="1">
      <c r="A246" s="146"/>
      <c r="B246" s="146" t="s">
        <v>297</v>
      </c>
      <c r="C246" s="227">
        <v>12.0</v>
      </c>
      <c r="D246" s="228">
        <v>195.83</v>
      </c>
      <c r="E246" s="228">
        <v>131.08</v>
      </c>
      <c r="F246" s="229">
        <v>0.534</v>
      </c>
      <c r="I246" s="146"/>
      <c r="J246" s="230">
        <f t="shared" si="2"/>
        <v>16.31916667</v>
      </c>
      <c r="K246" s="227">
        <v>46.0</v>
      </c>
      <c r="L246" s="230">
        <f t="shared" si="3"/>
        <v>10.63830943</v>
      </c>
      <c r="M246" s="134">
        <v>0.06</v>
      </c>
      <c r="N246" s="146"/>
      <c r="O246" s="99">
        <f t="shared" si="4"/>
        <v>3</v>
      </c>
      <c r="P246" s="99">
        <f t="shared" si="5"/>
        <v>3</v>
      </c>
      <c r="Q246" s="99">
        <f t="shared" si="6"/>
        <v>5</v>
      </c>
      <c r="R246" s="99">
        <f t="shared" si="7"/>
        <v>2</v>
      </c>
      <c r="S246" s="138">
        <f t="shared" si="8"/>
        <v>2</v>
      </c>
      <c r="T246" s="135">
        <f t="shared" si="9"/>
        <v>15</v>
      </c>
      <c r="U246" s="146"/>
      <c r="V246" s="146"/>
      <c r="W246" s="146"/>
      <c r="X246" s="146"/>
      <c r="Y246" s="146"/>
    </row>
    <row r="247" ht="12.75" customHeight="1">
      <c r="A247" s="146"/>
      <c r="B247" s="146" t="s">
        <v>298</v>
      </c>
      <c r="C247" s="227">
        <v>20.0</v>
      </c>
      <c r="D247" s="228">
        <v>238.06</v>
      </c>
      <c r="E247" s="228">
        <v>159.3</v>
      </c>
      <c r="F247" s="229">
        <v>0.534</v>
      </c>
      <c r="I247" s="146"/>
      <c r="J247" s="230">
        <f t="shared" si="2"/>
        <v>11.903</v>
      </c>
      <c r="K247" s="227">
        <v>42.0</v>
      </c>
      <c r="L247" s="230">
        <f t="shared" si="3"/>
        <v>7.759452412</v>
      </c>
      <c r="M247" s="134">
        <v>0.07</v>
      </c>
      <c r="N247" s="146"/>
      <c r="O247" s="99">
        <f t="shared" si="4"/>
        <v>3</v>
      </c>
      <c r="P247" s="99">
        <f t="shared" si="5"/>
        <v>4</v>
      </c>
      <c r="Q247" s="99">
        <f t="shared" si="6"/>
        <v>5</v>
      </c>
      <c r="R247" s="99">
        <f t="shared" si="7"/>
        <v>3</v>
      </c>
      <c r="S247" s="138">
        <f t="shared" si="8"/>
        <v>2</v>
      </c>
      <c r="T247" s="135">
        <f t="shared" si="9"/>
        <v>17</v>
      </c>
      <c r="U247" s="146"/>
      <c r="V247" s="146"/>
      <c r="W247" s="146"/>
      <c r="X247" s="146"/>
      <c r="Y247" s="146"/>
    </row>
    <row r="248" ht="12.75" customHeight="1">
      <c r="A248" s="146"/>
      <c r="B248" s="146" t="s">
        <v>299</v>
      </c>
      <c r="C248" s="227">
        <v>1.0</v>
      </c>
      <c r="D248" s="228">
        <v>12.17</v>
      </c>
      <c r="E248" s="228">
        <v>8.14</v>
      </c>
      <c r="F248" s="229">
        <v>0.534</v>
      </c>
      <c r="I248" s="146"/>
      <c r="J248" s="230">
        <f t="shared" si="2"/>
        <v>12.17</v>
      </c>
      <c r="K248" s="227">
        <v>41.0</v>
      </c>
      <c r="L248" s="230">
        <f t="shared" si="3"/>
        <v>7.933507171</v>
      </c>
      <c r="M248" s="134">
        <v>0.08</v>
      </c>
      <c r="N248" s="146"/>
      <c r="O248" s="99">
        <f t="shared" si="4"/>
        <v>3</v>
      </c>
      <c r="P248" s="99">
        <f t="shared" si="5"/>
        <v>1</v>
      </c>
      <c r="Q248" s="99">
        <f t="shared" si="6"/>
        <v>5</v>
      </c>
      <c r="R248" s="99">
        <f t="shared" si="7"/>
        <v>3</v>
      </c>
      <c r="S248" s="138">
        <f t="shared" si="8"/>
        <v>2</v>
      </c>
      <c r="T248" s="135">
        <f t="shared" si="9"/>
        <v>14</v>
      </c>
      <c r="U248" s="146"/>
      <c r="V248" s="146"/>
      <c r="W248" s="146"/>
      <c r="X248" s="146"/>
      <c r="Y248" s="146"/>
    </row>
    <row r="249" ht="12.75" customHeight="1">
      <c r="A249" s="146"/>
      <c r="B249" s="146" t="s">
        <v>300</v>
      </c>
      <c r="C249" s="227">
        <v>11.0</v>
      </c>
      <c r="D249" s="228">
        <v>43.04</v>
      </c>
      <c r="E249" s="228">
        <v>28.78</v>
      </c>
      <c r="F249" s="229">
        <v>0.534</v>
      </c>
      <c r="I249" s="146"/>
      <c r="J249" s="230">
        <f t="shared" si="2"/>
        <v>3.912727273</v>
      </c>
      <c r="K249" s="227">
        <v>68.0</v>
      </c>
      <c r="L249" s="230">
        <f t="shared" si="3"/>
        <v>2.550669669</v>
      </c>
      <c r="M249" s="134">
        <v>0.09</v>
      </c>
      <c r="N249" s="146"/>
      <c r="O249" s="99">
        <f t="shared" si="4"/>
        <v>3</v>
      </c>
      <c r="P249" s="99">
        <f t="shared" si="5"/>
        <v>3</v>
      </c>
      <c r="Q249" s="99">
        <f t="shared" si="6"/>
        <v>5</v>
      </c>
      <c r="R249" s="99">
        <f t="shared" si="7"/>
        <v>2</v>
      </c>
      <c r="S249" s="138">
        <f t="shared" si="8"/>
        <v>2</v>
      </c>
      <c r="T249" s="135">
        <f t="shared" si="9"/>
        <v>15</v>
      </c>
      <c r="U249" s="146"/>
      <c r="V249" s="146"/>
      <c r="W249" s="146"/>
      <c r="X249" s="146"/>
      <c r="Y249" s="146"/>
    </row>
    <row r="250" ht="12.75" customHeight="1">
      <c r="A250" s="146"/>
      <c r="B250" s="146" t="s">
        <v>301</v>
      </c>
      <c r="C250" s="227">
        <v>4.0</v>
      </c>
      <c r="D250" s="228">
        <v>90.43</v>
      </c>
      <c r="E250" s="228">
        <v>60.43</v>
      </c>
      <c r="F250" s="229">
        <v>0.534</v>
      </c>
      <c r="I250" s="146"/>
      <c r="J250" s="230">
        <f t="shared" si="2"/>
        <v>22.6075</v>
      </c>
      <c r="K250" s="227">
        <v>62.0</v>
      </c>
      <c r="L250" s="230">
        <f t="shared" si="3"/>
        <v>14.73761408</v>
      </c>
      <c r="M250" s="134">
        <v>0.12</v>
      </c>
      <c r="N250" s="146"/>
      <c r="O250" s="99">
        <f t="shared" si="4"/>
        <v>3</v>
      </c>
      <c r="P250" s="99">
        <f t="shared" si="5"/>
        <v>1</v>
      </c>
      <c r="Q250" s="99">
        <f t="shared" si="6"/>
        <v>5</v>
      </c>
      <c r="R250" s="99">
        <f t="shared" si="7"/>
        <v>2</v>
      </c>
      <c r="S250" s="138">
        <f t="shared" si="8"/>
        <v>2</v>
      </c>
      <c r="T250" s="135">
        <f t="shared" si="9"/>
        <v>13</v>
      </c>
      <c r="U250" s="146"/>
      <c r="V250" s="146"/>
      <c r="W250" s="146"/>
      <c r="X250" s="146"/>
      <c r="Y250" s="146"/>
    </row>
    <row r="251" ht="12.75" customHeight="1">
      <c r="A251" s="146"/>
      <c r="B251" s="146" t="s">
        <v>302</v>
      </c>
      <c r="C251" s="227">
        <v>4.0</v>
      </c>
      <c r="D251" s="228">
        <v>216.0</v>
      </c>
      <c r="E251" s="228">
        <v>144.32</v>
      </c>
      <c r="F251" s="229">
        <v>0.534</v>
      </c>
      <c r="I251" s="146"/>
      <c r="J251" s="230">
        <f t="shared" si="2"/>
        <v>54</v>
      </c>
      <c r="K251" s="227">
        <v>69.0</v>
      </c>
      <c r="L251" s="230">
        <f t="shared" si="3"/>
        <v>35.20208605</v>
      </c>
      <c r="M251" s="134">
        <v>0.13</v>
      </c>
      <c r="N251" s="146"/>
      <c r="O251" s="99">
        <f t="shared" si="4"/>
        <v>3</v>
      </c>
      <c r="P251" s="99">
        <f t="shared" si="5"/>
        <v>1</v>
      </c>
      <c r="Q251" s="99">
        <f t="shared" si="6"/>
        <v>4</v>
      </c>
      <c r="R251" s="99">
        <f t="shared" si="7"/>
        <v>2</v>
      </c>
      <c r="S251" s="138">
        <f t="shared" si="8"/>
        <v>0.13</v>
      </c>
      <c r="T251" s="135">
        <f t="shared" si="9"/>
        <v>10.13</v>
      </c>
      <c r="U251" s="146"/>
      <c r="V251" s="146"/>
      <c r="W251" s="146"/>
      <c r="X251" s="146"/>
      <c r="Y251" s="146"/>
    </row>
    <row r="252" ht="12.75" customHeight="1">
      <c r="A252" s="146"/>
      <c r="B252" s="146" t="s">
        <v>303</v>
      </c>
      <c r="C252" s="227">
        <v>4.0</v>
      </c>
      <c r="D252" s="228">
        <v>166.96</v>
      </c>
      <c r="E252" s="228">
        <v>111.54</v>
      </c>
      <c r="F252" s="229">
        <v>0.534</v>
      </c>
      <c r="I252" s="146"/>
      <c r="J252" s="230">
        <f t="shared" si="2"/>
        <v>41.74</v>
      </c>
      <c r="K252" s="227">
        <v>61.0</v>
      </c>
      <c r="L252" s="230">
        <f t="shared" si="3"/>
        <v>27.20990874</v>
      </c>
      <c r="M252" s="134">
        <v>0.125</v>
      </c>
      <c r="N252" s="146"/>
      <c r="O252" s="99">
        <f t="shared" si="4"/>
        <v>3</v>
      </c>
      <c r="P252" s="99">
        <f t="shared" si="5"/>
        <v>1</v>
      </c>
      <c r="Q252" s="99">
        <f t="shared" si="6"/>
        <v>4</v>
      </c>
      <c r="R252" s="99">
        <f t="shared" si="7"/>
        <v>2</v>
      </c>
      <c r="S252" s="138">
        <f t="shared" si="8"/>
        <v>2</v>
      </c>
      <c r="T252" s="135">
        <f t="shared" si="9"/>
        <v>12</v>
      </c>
      <c r="U252" s="146"/>
      <c r="V252" s="146"/>
      <c r="W252" s="146"/>
      <c r="X252" s="146"/>
      <c r="Y252" s="146"/>
    </row>
    <row r="253" ht="12.75" customHeight="1">
      <c r="A253" s="146"/>
      <c r="B253" s="146" t="s">
        <v>304</v>
      </c>
      <c r="C253" s="227">
        <v>1.0</v>
      </c>
      <c r="D253" s="228">
        <v>86.09</v>
      </c>
      <c r="E253" s="228">
        <v>57.48</v>
      </c>
      <c r="F253" s="229">
        <v>0.534</v>
      </c>
      <c r="I253" s="146"/>
      <c r="J253" s="230">
        <f t="shared" si="2"/>
        <v>86.09</v>
      </c>
      <c r="K253" s="227">
        <v>875.0</v>
      </c>
      <c r="L253" s="230">
        <f t="shared" si="3"/>
        <v>56.12125163</v>
      </c>
      <c r="M253" s="134">
        <v>0.15</v>
      </c>
      <c r="N253" s="146"/>
      <c r="O253" s="99">
        <f t="shared" si="4"/>
        <v>3</v>
      </c>
      <c r="P253" s="99">
        <f t="shared" si="5"/>
        <v>1</v>
      </c>
      <c r="Q253" s="99">
        <f t="shared" si="6"/>
        <v>3</v>
      </c>
      <c r="R253" s="99">
        <f t="shared" si="7"/>
        <v>1</v>
      </c>
      <c r="S253" s="138">
        <f t="shared" si="8"/>
        <v>3</v>
      </c>
      <c r="T253" s="135">
        <f t="shared" si="9"/>
        <v>11</v>
      </c>
      <c r="U253" s="146"/>
      <c r="V253" s="146"/>
      <c r="W253" s="146"/>
      <c r="X253" s="146"/>
      <c r="Y253" s="146"/>
    </row>
    <row r="254" ht="12.75" customHeight="1">
      <c r="A254" s="146"/>
      <c r="B254" s="146" t="s">
        <v>305</v>
      </c>
      <c r="C254" s="227">
        <v>1.0</v>
      </c>
      <c r="D254" s="228">
        <v>71.3</v>
      </c>
      <c r="E254" s="228">
        <v>47.55</v>
      </c>
      <c r="F254" s="229">
        <v>0.534</v>
      </c>
      <c r="I254" s="146"/>
      <c r="J254" s="230">
        <f t="shared" si="2"/>
        <v>71.3</v>
      </c>
      <c r="K254" s="227">
        <v>35.0</v>
      </c>
      <c r="L254" s="230">
        <f t="shared" si="3"/>
        <v>46.4797914</v>
      </c>
      <c r="M254" s="134">
        <v>0.18</v>
      </c>
      <c r="N254" s="146"/>
      <c r="O254" s="99">
        <f t="shared" si="4"/>
        <v>3</v>
      </c>
      <c r="P254" s="99">
        <f t="shared" si="5"/>
        <v>1</v>
      </c>
      <c r="Q254" s="99">
        <f t="shared" si="6"/>
        <v>3</v>
      </c>
      <c r="R254" s="99">
        <f t="shared" si="7"/>
        <v>3</v>
      </c>
      <c r="S254" s="138">
        <f t="shared" si="8"/>
        <v>3</v>
      </c>
      <c r="T254" s="135">
        <f t="shared" si="9"/>
        <v>13</v>
      </c>
      <c r="U254" s="146"/>
      <c r="V254" s="146"/>
      <c r="W254" s="146"/>
      <c r="X254" s="146"/>
      <c r="Y254" s="146"/>
    </row>
    <row r="255" ht="12.75" customHeight="1">
      <c r="A255" s="146"/>
      <c r="B255" s="146" t="s">
        <v>306</v>
      </c>
      <c r="C255" s="227">
        <v>1.0</v>
      </c>
      <c r="D255" s="228">
        <v>71.3</v>
      </c>
      <c r="E255" s="228">
        <v>47.54</v>
      </c>
      <c r="F255" s="229">
        <v>0.534</v>
      </c>
      <c r="I255" s="146"/>
      <c r="J255" s="230">
        <f t="shared" si="2"/>
        <v>71.3</v>
      </c>
      <c r="K255" s="227">
        <v>18.0</v>
      </c>
      <c r="L255" s="230">
        <f t="shared" si="3"/>
        <v>46.4797914</v>
      </c>
      <c r="M255" s="134">
        <v>0.22</v>
      </c>
      <c r="N255" s="146"/>
      <c r="O255" s="99">
        <f t="shared" si="4"/>
        <v>3</v>
      </c>
      <c r="P255" s="99">
        <f t="shared" si="5"/>
        <v>1</v>
      </c>
      <c r="Q255" s="99">
        <f t="shared" si="6"/>
        <v>3</v>
      </c>
      <c r="R255" s="99">
        <f t="shared" si="7"/>
        <v>4</v>
      </c>
      <c r="S255" s="138">
        <f t="shared" si="8"/>
        <v>3</v>
      </c>
      <c r="T255" s="135">
        <f t="shared" si="9"/>
        <v>14</v>
      </c>
      <c r="U255" s="146"/>
      <c r="V255" s="146"/>
      <c r="W255" s="146"/>
      <c r="X255" s="146"/>
      <c r="Y255" s="146"/>
    </row>
    <row r="256" ht="12.75" customHeight="1">
      <c r="A256" s="146"/>
      <c r="B256" s="146" t="s">
        <v>307</v>
      </c>
      <c r="C256" s="227">
        <v>5.0</v>
      </c>
      <c r="D256" s="228">
        <v>56.7</v>
      </c>
      <c r="E256" s="228">
        <v>37.8</v>
      </c>
      <c r="F256" s="229">
        <v>0.534</v>
      </c>
      <c r="I256" s="146"/>
      <c r="J256" s="230">
        <f t="shared" si="2"/>
        <v>11.34</v>
      </c>
      <c r="K256" s="227">
        <v>16.0</v>
      </c>
      <c r="L256" s="230">
        <f t="shared" si="3"/>
        <v>7.39243807</v>
      </c>
      <c r="M256" s="134">
        <v>0.26</v>
      </c>
      <c r="N256" s="146"/>
      <c r="O256" s="99">
        <f t="shared" si="4"/>
        <v>3</v>
      </c>
      <c r="P256" s="99">
        <f t="shared" si="5"/>
        <v>1</v>
      </c>
      <c r="Q256" s="99">
        <f t="shared" si="6"/>
        <v>5</v>
      </c>
      <c r="R256" s="99">
        <f t="shared" si="7"/>
        <v>4</v>
      </c>
      <c r="S256" s="138">
        <f t="shared" si="8"/>
        <v>3</v>
      </c>
      <c r="T256" s="135">
        <f t="shared" si="9"/>
        <v>16</v>
      </c>
      <c r="U256" s="146"/>
      <c r="V256" s="146"/>
      <c r="W256" s="146"/>
      <c r="X256" s="146"/>
      <c r="Y256" s="146"/>
    </row>
    <row r="257" ht="12.75" customHeight="1">
      <c r="A257" s="146"/>
      <c r="B257" s="146" t="s">
        <v>308</v>
      </c>
      <c r="C257" s="227">
        <v>6.0</v>
      </c>
      <c r="D257" s="228">
        <v>307.83</v>
      </c>
      <c r="E257" s="228">
        <v>205.2</v>
      </c>
      <c r="F257" s="229">
        <v>0.534</v>
      </c>
      <c r="I257" s="146"/>
      <c r="J257" s="230">
        <f t="shared" si="2"/>
        <v>51.305</v>
      </c>
      <c r="K257" s="227">
        <v>14.0</v>
      </c>
      <c r="L257" s="230">
        <f t="shared" si="3"/>
        <v>33.4452412</v>
      </c>
      <c r="M257" s="134">
        <v>0.28</v>
      </c>
      <c r="N257" s="146"/>
      <c r="O257" s="99">
        <f t="shared" si="4"/>
        <v>3</v>
      </c>
      <c r="P257" s="99">
        <f t="shared" si="5"/>
        <v>2</v>
      </c>
      <c r="Q257" s="99">
        <f t="shared" si="6"/>
        <v>4</v>
      </c>
      <c r="R257" s="99">
        <f t="shared" si="7"/>
        <v>4</v>
      </c>
      <c r="S257" s="138">
        <f t="shared" si="8"/>
        <v>3</v>
      </c>
      <c r="T257" s="135">
        <f t="shared" si="9"/>
        <v>16</v>
      </c>
      <c r="U257" s="146"/>
      <c r="V257" s="146"/>
      <c r="W257" s="146"/>
      <c r="X257" s="146"/>
      <c r="Y257" s="146"/>
    </row>
    <row r="258" ht="12.75" customHeight="1">
      <c r="A258" s="146"/>
      <c r="B258" s="146" t="s">
        <v>309</v>
      </c>
      <c r="C258" s="227">
        <v>4.0</v>
      </c>
      <c r="D258" s="228">
        <v>205.22</v>
      </c>
      <c r="E258" s="228">
        <v>136.8</v>
      </c>
      <c r="F258" s="229">
        <v>0.534</v>
      </c>
      <c r="I258" s="146"/>
      <c r="J258" s="230">
        <f t="shared" si="2"/>
        <v>51.305</v>
      </c>
      <c r="K258" s="227">
        <v>19.0</v>
      </c>
      <c r="L258" s="230">
        <f t="shared" si="3"/>
        <v>33.4452412</v>
      </c>
      <c r="M258" s="134">
        <v>0.3</v>
      </c>
      <c r="N258" s="146"/>
      <c r="O258" s="99">
        <f t="shared" si="4"/>
        <v>3</v>
      </c>
      <c r="P258" s="99">
        <f t="shared" si="5"/>
        <v>1</v>
      </c>
      <c r="Q258" s="99">
        <f t="shared" si="6"/>
        <v>4</v>
      </c>
      <c r="R258" s="99">
        <f t="shared" si="7"/>
        <v>4</v>
      </c>
      <c r="S258" s="138">
        <f t="shared" si="8"/>
        <v>3</v>
      </c>
      <c r="T258" s="135">
        <f t="shared" si="9"/>
        <v>15</v>
      </c>
      <c r="U258" s="146"/>
      <c r="V258" s="146"/>
      <c r="W258" s="146"/>
      <c r="X258" s="146"/>
      <c r="Y258" s="146"/>
    </row>
    <row r="259" ht="12.75" customHeight="1">
      <c r="A259" s="146"/>
      <c r="B259" s="146" t="s">
        <v>310</v>
      </c>
      <c r="C259" s="227">
        <v>8.0</v>
      </c>
      <c r="D259" s="228">
        <v>202.39</v>
      </c>
      <c r="E259" s="228">
        <v>134.82</v>
      </c>
      <c r="F259" s="229">
        <v>0.534</v>
      </c>
      <c r="I259" s="146"/>
      <c r="J259" s="230">
        <f t="shared" si="2"/>
        <v>25.29875</v>
      </c>
      <c r="K259" s="227">
        <v>82.0</v>
      </c>
      <c r="L259" s="230">
        <f t="shared" si="3"/>
        <v>16.49201434</v>
      </c>
      <c r="M259" s="134">
        <v>0.31</v>
      </c>
      <c r="N259" s="146"/>
      <c r="O259" s="99">
        <f t="shared" si="4"/>
        <v>3</v>
      </c>
      <c r="P259" s="99">
        <f t="shared" si="5"/>
        <v>2</v>
      </c>
      <c r="Q259" s="99">
        <f t="shared" si="6"/>
        <v>5</v>
      </c>
      <c r="R259" s="99">
        <f t="shared" si="7"/>
        <v>1</v>
      </c>
      <c r="S259" s="138">
        <f t="shared" si="8"/>
        <v>3</v>
      </c>
      <c r="T259" s="135">
        <f t="shared" si="9"/>
        <v>14</v>
      </c>
      <c r="U259" s="146"/>
      <c r="V259" s="146"/>
      <c r="W259" s="146"/>
      <c r="X259" s="146"/>
      <c r="Y259" s="146"/>
    </row>
    <row r="260" ht="12.75" customHeight="1">
      <c r="A260" s="146"/>
      <c r="B260" s="146" t="s">
        <v>311</v>
      </c>
      <c r="C260" s="227">
        <v>10.0</v>
      </c>
      <c r="D260" s="228">
        <v>231.81</v>
      </c>
      <c r="E260" s="228">
        <v>154.36</v>
      </c>
      <c r="F260" s="229">
        <v>0.534</v>
      </c>
      <c r="I260" s="146"/>
      <c r="J260" s="230">
        <f t="shared" si="2"/>
        <v>23.181</v>
      </c>
      <c r="K260" s="227">
        <v>34.0</v>
      </c>
      <c r="L260" s="230">
        <f t="shared" si="3"/>
        <v>15.11147327</v>
      </c>
      <c r="M260" s="134">
        <v>0.32</v>
      </c>
      <c r="N260" s="146"/>
      <c r="O260" s="99">
        <f t="shared" si="4"/>
        <v>3</v>
      </c>
      <c r="P260" s="99">
        <f t="shared" si="5"/>
        <v>2</v>
      </c>
      <c r="Q260" s="99">
        <f t="shared" si="6"/>
        <v>5</v>
      </c>
      <c r="R260" s="99">
        <f t="shared" si="7"/>
        <v>3</v>
      </c>
      <c r="S260" s="138">
        <f t="shared" si="8"/>
        <v>3</v>
      </c>
      <c r="T260" s="135">
        <f t="shared" si="9"/>
        <v>16</v>
      </c>
      <c r="U260" s="146"/>
      <c r="V260" s="146"/>
      <c r="W260" s="146"/>
      <c r="X260" s="146"/>
      <c r="Y260" s="146"/>
    </row>
    <row r="261" ht="12.75" customHeight="1">
      <c r="A261" s="146"/>
      <c r="B261" s="146" t="s">
        <v>312</v>
      </c>
      <c r="C261" s="227">
        <v>1.0</v>
      </c>
      <c r="D261" s="228">
        <v>138.7</v>
      </c>
      <c r="E261" s="228">
        <v>92.34</v>
      </c>
      <c r="F261" s="229">
        <v>0.534</v>
      </c>
      <c r="I261" s="146"/>
      <c r="J261" s="230">
        <f t="shared" si="2"/>
        <v>138.7</v>
      </c>
      <c r="K261" s="227">
        <v>46.0</v>
      </c>
      <c r="L261" s="230">
        <f t="shared" si="3"/>
        <v>90.41720991</v>
      </c>
      <c r="M261" s="134">
        <v>0.33</v>
      </c>
      <c r="N261" s="146"/>
      <c r="O261" s="99">
        <f t="shared" si="4"/>
        <v>3</v>
      </c>
      <c r="P261" s="99">
        <f t="shared" si="5"/>
        <v>1</v>
      </c>
      <c r="Q261" s="99">
        <f t="shared" si="6"/>
        <v>2</v>
      </c>
      <c r="R261" s="99">
        <f t="shared" si="7"/>
        <v>2</v>
      </c>
      <c r="S261" s="138">
        <f t="shared" si="8"/>
        <v>3</v>
      </c>
      <c r="T261" s="135">
        <f t="shared" si="9"/>
        <v>11</v>
      </c>
      <c r="U261" s="146"/>
      <c r="V261" s="146"/>
      <c r="W261" s="146"/>
      <c r="X261" s="146"/>
      <c r="Y261" s="146"/>
    </row>
    <row r="262" ht="12.75" customHeight="1">
      <c r="A262" s="146"/>
      <c r="B262" s="146" t="s">
        <v>313</v>
      </c>
      <c r="C262" s="227">
        <v>1.0</v>
      </c>
      <c r="D262" s="228">
        <v>138.7</v>
      </c>
      <c r="E262" s="228">
        <v>92.34</v>
      </c>
      <c r="F262" s="229">
        <v>0.534</v>
      </c>
      <c r="I262" s="146"/>
      <c r="J262" s="230">
        <f t="shared" si="2"/>
        <v>138.7</v>
      </c>
      <c r="K262" s="227">
        <v>65.0</v>
      </c>
      <c r="L262" s="230">
        <f t="shared" si="3"/>
        <v>90.41720991</v>
      </c>
      <c r="M262" s="134">
        <v>0.34</v>
      </c>
      <c r="N262" s="146"/>
      <c r="O262" s="99">
        <f t="shared" si="4"/>
        <v>3</v>
      </c>
      <c r="P262" s="99">
        <f t="shared" si="5"/>
        <v>1</v>
      </c>
      <c r="Q262" s="99">
        <f t="shared" si="6"/>
        <v>2</v>
      </c>
      <c r="R262" s="99">
        <f t="shared" si="7"/>
        <v>2</v>
      </c>
      <c r="S262" s="138">
        <f t="shared" si="8"/>
        <v>4</v>
      </c>
      <c r="T262" s="135">
        <f t="shared" si="9"/>
        <v>12</v>
      </c>
      <c r="U262" s="146"/>
      <c r="V262" s="146"/>
      <c r="W262" s="146"/>
      <c r="X262" s="146"/>
      <c r="Y262" s="146"/>
    </row>
    <row r="263" ht="12.75" customHeight="1">
      <c r="A263" s="146"/>
      <c r="B263" s="146" t="s">
        <v>314</v>
      </c>
      <c r="C263" s="227">
        <v>1.0</v>
      </c>
      <c r="D263" s="228">
        <v>100.0</v>
      </c>
      <c r="E263" s="228">
        <v>66.55</v>
      </c>
      <c r="F263" s="229">
        <v>0.534</v>
      </c>
      <c r="I263" s="146"/>
      <c r="J263" s="230">
        <f t="shared" si="2"/>
        <v>100</v>
      </c>
      <c r="K263" s="227">
        <v>95.0</v>
      </c>
      <c r="L263" s="230">
        <f t="shared" si="3"/>
        <v>65.18904824</v>
      </c>
      <c r="M263" s="134">
        <v>0.35</v>
      </c>
      <c r="N263" s="146"/>
      <c r="O263" s="99">
        <f t="shared" si="4"/>
        <v>3</v>
      </c>
      <c r="P263" s="99">
        <f t="shared" si="5"/>
        <v>1</v>
      </c>
      <c r="Q263" s="99">
        <f t="shared" si="6"/>
        <v>3</v>
      </c>
      <c r="R263" s="99">
        <f t="shared" si="7"/>
        <v>1</v>
      </c>
      <c r="S263" s="138">
        <f t="shared" si="8"/>
        <v>4</v>
      </c>
      <c r="T263" s="135">
        <f t="shared" si="9"/>
        <v>12</v>
      </c>
      <c r="U263" s="146"/>
      <c r="V263" s="146"/>
      <c r="W263" s="146"/>
      <c r="X263" s="146"/>
      <c r="Y263" s="146"/>
    </row>
    <row r="264" ht="12.75" customHeight="1">
      <c r="A264" s="146"/>
      <c r="B264" s="146" t="s">
        <v>315</v>
      </c>
      <c r="C264" s="227">
        <v>2.0</v>
      </c>
      <c r="D264" s="228">
        <v>460.87</v>
      </c>
      <c r="E264" s="228">
        <v>306.71</v>
      </c>
      <c r="F264" s="229">
        <v>0.534</v>
      </c>
      <c r="I264" s="146"/>
      <c r="J264" s="230">
        <f t="shared" si="2"/>
        <v>230.435</v>
      </c>
      <c r="K264" s="227">
        <v>34.0</v>
      </c>
      <c r="L264" s="230">
        <f t="shared" si="3"/>
        <v>150.2183833</v>
      </c>
      <c r="M264" s="134">
        <v>0.45</v>
      </c>
      <c r="N264" s="146"/>
      <c r="O264" s="99">
        <f t="shared" si="4"/>
        <v>3</v>
      </c>
      <c r="P264" s="99">
        <f t="shared" si="5"/>
        <v>1</v>
      </c>
      <c r="Q264" s="99">
        <f t="shared" si="6"/>
        <v>2</v>
      </c>
      <c r="R264" s="99">
        <f t="shared" si="7"/>
        <v>3</v>
      </c>
      <c r="S264" s="138">
        <f t="shared" si="8"/>
        <v>4</v>
      </c>
      <c r="T264" s="135">
        <f t="shared" si="9"/>
        <v>13</v>
      </c>
      <c r="U264" s="146"/>
      <c r="V264" s="146"/>
      <c r="W264" s="146"/>
      <c r="X264" s="146"/>
      <c r="Y264" s="146"/>
    </row>
    <row r="265" ht="12.75" customHeight="1">
      <c r="A265" s="146"/>
      <c r="B265" s="146" t="s">
        <v>316</v>
      </c>
      <c r="C265" s="227">
        <v>1.0</v>
      </c>
      <c r="D265" s="228">
        <v>56.52</v>
      </c>
      <c r="E265" s="228">
        <v>37.61</v>
      </c>
      <c r="F265" s="229">
        <v>0.534</v>
      </c>
      <c r="I265" s="146"/>
      <c r="J265" s="230">
        <f t="shared" si="2"/>
        <v>56.52</v>
      </c>
      <c r="K265" s="227">
        <v>15.0</v>
      </c>
      <c r="L265" s="230">
        <f t="shared" si="3"/>
        <v>36.84485007</v>
      </c>
      <c r="M265" s="134">
        <v>0.46</v>
      </c>
      <c r="N265" s="146"/>
      <c r="O265" s="99">
        <f t="shared" si="4"/>
        <v>3</v>
      </c>
      <c r="P265" s="99">
        <f t="shared" si="5"/>
        <v>1</v>
      </c>
      <c r="Q265" s="99">
        <f t="shared" si="6"/>
        <v>4</v>
      </c>
      <c r="R265" s="99">
        <f t="shared" si="7"/>
        <v>4</v>
      </c>
      <c r="S265" s="138">
        <f t="shared" si="8"/>
        <v>4</v>
      </c>
      <c r="T265" s="135">
        <f t="shared" si="9"/>
        <v>16</v>
      </c>
      <c r="U265" s="146"/>
      <c r="V265" s="146"/>
      <c r="W265" s="146"/>
      <c r="X265" s="146"/>
      <c r="Y265" s="146"/>
    </row>
    <row r="266" ht="12.75" customHeight="1">
      <c r="A266" s="146"/>
      <c r="B266" s="146" t="s">
        <v>317</v>
      </c>
      <c r="C266" s="227">
        <v>15.0</v>
      </c>
      <c r="D266" s="228">
        <v>385.52</v>
      </c>
      <c r="E266" s="228">
        <v>256.44</v>
      </c>
      <c r="F266" s="229">
        <v>0.534</v>
      </c>
      <c r="I266" s="146"/>
      <c r="J266" s="230">
        <f t="shared" si="2"/>
        <v>25.70133333</v>
      </c>
      <c r="K266" s="227">
        <v>16.0</v>
      </c>
      <c r="L266" s="230">
        <f t="shared" si="3"/>
        <v>16.75445458</v>
      </c>
      <c r="M266" s="134">
        <v>0.48</v>
      </c>
      <c r="N266" s="146"/>
      <c r="O266" s="99">
        <f t="shared" si="4"/>
        <v>3</v>
      </c>
      <c r="P266" s="99">
        <f t="shared" si="5"/>
        <v>3</v>
      </c>
      <c r="Q266" s="99">
        <f t="shared" si="6"/>
        <v>5</v>
      </c>
      <c r="R266" s="99">
        <f t="shared" si="7"/>
        <v>4</v>
      </c>
      <c r="S266" s="138">
        <f t="shared" si="8"/>
        <v>4</v>
      </c>
      <c r="T266" s="135">
        <f t="shared" si="9"/>
        <v>19</v>
      </c>
      <c r="U266" s="146"/>
      <c r="V266" s="146"/>
      <c r="W266" s="146"/>
      <c r="X266" s="146"/>
      <c r="Y266" s="146"/>
    </row>
    <row r="267" ht="12.75" customHeight="1">
      <c r="A267" s="146"/>
      <c r="B267" s="146" t="s">
        <v>318</v>
      </c>
      <c r="C267" s="227">
        <v>16.0</v>
      </c>
      <c r="D267" s="228">
        <v>216.1</v>
      </c>
      <c r="E267" s="228">
        <v>143.71</v>
      </c>
      <c r="F267" s="229">
        <v>0.534</v>
      </c>
      <c r="I267" s="146"/>
      <c r="J267" s="230">
        <f t="shared" si="2"/>
        <v>13.50625</v>
      </c>
      <c r="K267" s="227">
        <v>34.0</v>
      </c>
      <c r="L267" s="230">
        <f t="shared" si="3"/>
        <v>8.804595828</v>
      </c>
      <c r="M267" s="134">
        <v>0.5</v>
      </c>
      <c r="N267" s="146"/>
      <c r="O267" s="99">
        <f t="shared" si="4"/>
        <v>3</v>
      </c>
      <c r="P267" s="99">
        <f t="shared" si="5"/>
        <v>4</v>
      </c>
      <c r="Q267" s="99">
        <f t="shared" si="6"/>
        <v>5</v>
      </c>
      <c r="R267" s="99">
        <f t="shared" si="7"/>
        <v>3</v>
      </c>
      <c r="S267" s="138">
        <f t="shared" si="8"/>
        <v>4</v>
      </c>
      <c r="T267" s="135">
        <f t="shared" si="9"/>
        <v>19</v>
      </c>
      <c r="U267" s="146"/>
      <c r="V267" s="146"/>
      <c r="W267" s="146"/>
      <c r="X267" s="146"/>
      <c r="Y267" s="146"/>
    </row>
    <row r="268" ht="12.75" customHeight="1">
      <c r="A268" s="146"/>
      <c r="B268" s="146" t="s">
        <v>319</v>
      </c>
      <c r="C268" s="227">
        <v>1.0</v>
      </c>
      <c r="D268" s="228">
        <v>416.52</v>
      </c>
      <c r="E268" s="228">
        <v>276.96</v>
      </c>
      <c r="F268" s="229">
        <v>0.534</v>
      </c>
      <c r="I268" s="146"/>
      <c r="J268" s="230">
        <f t="shared" si="2"/>
        <v>416.52</v>
      </c>
      <c r="K268" s="227">
        <v>65.0</v>
      </c>
      <c r="L268" s="230">
        <f t="shared" si="3"/>
        <v>271.5254237</v>
      </c>
      <c r="M268" s="134">
        <v>0.52</v>
      </c>
      <c r="N268" s="146"/>
      <c r="O268" s="99">
        <f t="shared" si="4"/>
        <v>3</v>
      </c>
      <c r="P268" s="99">
        <f t="shared" si="5"/>
        <v>1</v>
      </c>
      <c r="Q268" s="99">
        <f t="shared" si="6"/>
        <v>1</v>
      </c>
      <c r="R268" s="99">
        <f t="shared" si="7"/>
        <v>2</v>
      </c>
      <c r="S268" s="138">
        <f t="shared" si="8"/>
        <v>4</v>
      </c>
      <c r="T268" s="135">
        <f t="shared" si="9"/>
        <v>11</v>
      </c>
      <c r="U268" s="146"/>
      <c r="V268" s="146"/>
      <c r="W268" s="146"/>
      <c r="X268" s="146"/>
      <c r="Y268" s="146"/>
    </row>
    <row r="269" ht="12.75" customHeight="1">
      <c r="A269" s="146"/>
      <c r="B269" s="146" t="s">
        <v>320</v>
      </c>
      <c r="C269" s="227">
        <v>1.0</v>
      </c>
      <c r="D269" s="228">
        <v>86.09</v>
      </c>
      <c r="E269" s="228">
        <v>57.2</v>
      </c>
      <c r="F269" s="229">
        <v>0.534</v>
      </c>
      <c r="I269" s="146"/>
      <c r="J269" s="230">
        <f t="shared" si="2"/>
        <v>86.09</v>
      </c>
      <c r="K269" s="227">
        <v>25.0</v>
      </c>
      <c r="L269" s="230">
        <f t="shared" si="3"/>
        <v>56.12125163</v>
      </c>
      <c r="M269" s="134">
        <v>0.56</v>
      </c>
      <c r="N269" s="146"/>
      <c r="O269" s="99">
        <f t="shared" si="4"/>
        <v>3</v>
      </c>
      <c r="P269" s="99">
        <f t="shared" si="5"/>
        <v>1</v>
      </c>
      <c r="Q269" s="99">
        <f t="shared" si="6"/>
        <v>3</v>
      </c>
      <c r="R269" s="99">
        <f t="shared" si="7"/>
        <v>4</v>
      </c>
      <c r="S269" s="138">
        <f t="shared" si="8"/>
        <v>4</v>
      </c>
      <c r="T269" s="135">
        <f t="shared" si="9"/>
        <v>15</v>
      </c>
      <c r="U269" s="146"/>
      <c r="V269" s="146"/>
      <c r="W269" s="146"/>
      <c r="X269" s="146"/>
      <c r="Y269" s="146"/>
    </row>
    <row r="270" ht="12.75" customHeight="1">
      <c r="A270" s="146"/>
      <c r="B270" s="146" t="s">
        <v>321</v>
      </c>
      <c r="C270" s="227">
        <v>3.0</v>
      </c>
      <c r="D270" s="228">
        <v>258.26</v>
      </c>
      <c r="E270" s="228">
        <v>171.61</v>
      </c>
      <c r="F270" s="229">
        <v>0.534</v>
      </c>
      <c r="I270" s="146"/>
      <c r="J270" s="230">
        <f t="shared" si="2"/>
        <v>86.08666667</v>
      </c>
      <c r="K270" s="227">
        <v>75.0</v>
      </c>
      <c r="L270" s="230">
        <f t="shared" si="3"/>
        <v>56.11907866</v>
      </c>
      <c r="M270" s="134">
        <v>0.53</v>
      </c>
      <c r="N270" s="146"/>
      <c r="O270" s="99">
        <f t="shared" si="4"/>
        <v>3</v>
      </c>
      <c r="P270" s="99">
        <f t="shared" si="5"/>
        <v>1</v>
      </c>
      <c r="Q270" s="99">
        <f t="shared" si="6"/>
        <v>3</v>
      </c>
      <c r="R270" s="99">
        <f t="shared" si="7"/>
        <v>1</v>
      </c>
      <c r="S270" s="138">
        <f t="shared" si="8"/>
        <v>4</v>
      </c>
      <c r="T270" s="135">
        <f t="shared" si="9"/>
        <v>12</v>
      </c>
      <c r="U270" s="146"/>
      <c r="V270" s="146"/>
      <c r="W270" s="146"/>
      <c r="X270" s="146"/>
      <c r="Y270" s="146"/>
    </row>
    <row r="271" ht="12.75" customHeight="1">
      <c r="A271" s="146"/>
      <c r="B271" s="146" t="s">
        <v>322</v>
      </c>
      <c r="C271" s="227">
        <v>3.0</v>
      </c>
      <c r="D271" s="228">
        <v>258.26</v>
      </c>
      <c r="E271" s="228">
        <v>171.61</v>
      </c>
      <c r="F271" s="229">
        <v>0.534</v>
      </c>
      <c r="I271" s="146"/>
      <c r="J271" s="230">
        <f t="shared" si="2"/>
        <v>86.08666667</v>
      </c>
      <c r="K271" s="227">
        <v>62.0</v>
      </c>
      <c r="L271" s="230">
        <f t="shared" si="3"/>
        <v>56.11907866</v>
      </c>
      <c r="M271" s="134">
        <v>0.51</v>
      </c>
      <c r="N271" s="146"/>
      <c r="O271" s="99">
        <f t="shared" si="4"/>
        <v>3</v>
      </c>
      <c r="P271" s="99">
        <f t="shared" si="5"/>
        <v>1</v>
      </c>
      <c r="Q271" s="99">
        <f t="shared" si="6"/>
        <v>3</v>
      </c>
      <c r="R271" s="99">
        <f t="shared" si="7"/>
        <v>2</v>
      </c>
      <c r="S271" s="138">
        <f t="shared" si="8"/>
        <v>4</v>
      </c>
      <c r="T271" s="135">
        <f t="shared" si="9"/>
        <v>13</v>
      </c>
      <c r="U271" s="146"/>
      <c r="V271" s="146"/>
      <c r="W271" s="146"/>
      <c r="X271" s="146"/>
      <c r="Y271" s="146"/>
    </row>
    <row r="272" ht="12.75" customHeight="1">
      <c r="A272" s="146"/>
      <c r="B272" s="146" t="s">
        <v>323</v>
      </c>
      <c r="C272" s="227">
        <v>2.0</v>
      </c>
      <c r="D272" s="228">
        <v>172.17</v>
      </c>
      <c r="E272" s="228">
        <v>114.41</v>
      </c>
      <c r="F272" s="229">
        <v>0.534</v>
      </c>
      <c r="I272" s="146"/>
      <c r="J272" s="230">
        <f t="shared" si="2"/>
        <v>86.085</v>
      </c>
      <c r="K272" s="227">
        <v>48.0</v>
      </c>
      <c r="L272" s="230">
        <f t="shared" si="3"/>
        <v>56.11799218</v>
      </c>
      <c r="M272" s="134">
        <v>0.57</v>
      </c>
      <c r="N272" s="146"/>
      <c r="O272" s="99">
        <f t="shared" si="4"/>
        <v>3</v>
      </c>
      <c r="P272" s="99">
        <f t="shared" si="5"/>
        <v>1</v>
      </c>
      <c r="Q272" s="99">
        <f t="shared" si="6"/>
        <v>3</v>
      </c>
      <c r="R272" s="99">
        <f t="shared" si="7"/>
        <v>2</v>
      </c>
      <c r="S272" s="138">
        <f t="shared" si="8"/>
        <v>4</v>
      </c>
      <c r="T272" s="135">
        <f t="shared" si="9"/>
        <v>13</v>
      </c>
      <c r="U272" s="146"/>
      <c r="V272" s="146"/>
      <c r="W272" s="146"/>
      <c r="X272" s="146"/>
      <c r="Y272" s="146"/>
    </row>
    <row r="273" ht="12.75" customHeight="1">
      <c r="A273" s="146"/>
      <c r="B273" s="146" t="s">
        <v>324</v>
      </c>
      <c r="C273" s="227">
        <v>1.0</v>
      </c>
      <c r="D273" s="228">
        <v>460.0</v>
      </c>
      <c r="E273" s="228">
        <v>305.38</v>
      </c>
      <c r="F273" s="229">
        <v>0.534</v>
      </c>
      <c r="I273" s="146"/>
      <c r="J273" s="230">
        <f t="shared" si="2"/>
        <v>460</v>
      </c>
      <c r="K273" s="227">
        <v>36.0</v>
      </c>
      <c r="L273" s="230">
        <f t="shared" si="3"/>
        <v>299.8696219</v>
      </c>
      <c r="M273" s="134">
        <v>0.58</v>
      </c>
      <c r="N273" s="146"/>
      <c r="O273" s="99">
        <f t="shared" si="4"/>
        <v>3</v>
      </c>
      <c r="P273" s="99">
        <f t="shared" si="5"/>
        <v>1</v>
      </c>
      <c r="Q273" s="99">
        <f t="shared" si="6"/>
        <v>1</v>
      </c>
      <c r="R273" s="99">
        <f t="shared" si="7"/>
        <v>3</v>
      </c>
      <c r="S273" s="138">
        <f t="shared" si="8"/>
        <v>4</v>
      </c>
      <c r="T273" s="135">
        <f t="shared" si="9"/>
        <v>12</v>
      </c>
      <c r="U273" s="146"/>
      <c r="V273" s="146"/>
      <c r="W273" s="146"/>
      <c r="X273" s="146"/>
      <c r="Y273" s="146"/>
    </row>
    <row r="274" ht="12.75" customHeight="1">
      <c r="A274" s="146"/>
      <c r="B274" s="146" t="s">
        <v>325</v>
      </c>
      <c r="C274" s="227">
        <v>1.0</v>
      </c>
      <c r="D274" s="228">
        <v>460.0</v>
      </c>
      <c r="E274" s="228">
        <v>305.38</v>
      </c>
      <c r="F274" s="229">
        <v>0.534</v>
      </c>
      <c r="I274" s="146"/>
      <c r="J274" s="230">
        <f t="shared" si="2"/>
        <v>460</v>
      </c>
      <c r="K274" s="227">
        <v>84.0</v>
      </c>
      <c r="L274" s="230">
        <f t="shared" si="3"/>
        <v>299.8696219</v>
      </c>
      <c r="M274" s="134">
        <v>0.59</v>
      </c>
      <c r="N274" s="146"/>
      <c r="O274" s="99">
        <f t="shared" si="4"/>
        <v>3</v>
      </c>
      <c r="P274" s="99">
        <f t="shared" si="5"/>
        <v>1</v>
      </c>
      <c r="Q274" s="99">
        <f t="shared" si="6"/>
        <v>1</v>
      </c>
      <c r="R274" s="99">
        <f t="shared" si="7"/>
        <v>1</v>
      </c>
      <c r="S274" s="138">
        <f t="shared" si="8"/>
        <v>5</v>
      </c>
      <c r="T274" s="135">
        <f t="shared" si="9"/>
        <v>11</v>
      </c>
      <c r="U274" s="146"/>
      <c r="V274" s="146"/>
      <c r="W274" s="146"/>
      <c r="X274" s="146"/>
      <c r="Y274" s="146"/>
    </row>
    <row r="275" ht="12.75" customHeight="1">
      <c r="A275" s="146"/>
      <c r="B275" s="146" t="s">
        <v>326</v>
      </c>
      <c r="C275" s="227">
        <v>30.0</v>
      </c>
      <c r="D275" s="228">
        <v>182.61</v>
      </c>
      <c r="E275" s="228">
        <v>121.18</v>
      </c>
      <c r="F275" s="229">
        <v>0.534</v>
      </c>
      <c r="I275" s="146"/>
      <c r="J275" s="230">
        <f t="shared" si="2"/>
        <v>6.087</v>
      </c>
      <c r="K275" s="227">
        <v>16.0</v>
      </c>
      <c r="L275" s="230">
        <f t="shared" si="3"/>
        <v>3.968057366</v>
      </c>
      <c r="M275" s="134">
        <v>0.6</v>
      </c>
      <c r="N275" s="146"/>
      <c r="O275" s="99">
        <f t="shared" si="4"/>
        <v>3</v>
      </c>
      <c r="P275" s="99">
        <f t="shared" si="5"/>
        <v>5</v>
      </c>
      <c r="Q275" s="99">
        <f t="shared" si="6"/>
        <v>5</v>
      </c>
      <c r="R275" s="99">
        <f t="shared" si="7"/>
        <v>4</v>
      </c>
      <c r="S275" s="138">
        <f t="shared" si="8"/>
        <v>5</v>
      </c>
      <c r="T275" s="135">
        <f t="shared" si="9"/>
        <v>22</v>
      </c>
      <c r="U275" s="146"/>
      <c r="V275" s="146"/>
      <c r="W275" s="146"/>
      <c r="X275" s="146"/>
      <c r="Y275" s="146"/>
    </row>
    <row r="276" ht="12.75" customHeight="1">
      <c r="A276" s="146"/>
      <c r="B276" s="146" t="s">
        <v>327</v>
      </c>
      <c r="C276" s="227">
        <v>10.0</v>
      </c>
      <c r="D276" s="228">
        <v>548.43</v>
      </c>
      <c r="E276" s="228">
        <v>363.64</v>
      </c>
      <c r="F276" s="229">
        <v>0.534</v>
      </c>
      <c r="I276" s="146"/>
      <c r="J276" s="230">
        <f t="shared" si="2"/>
        <v>54.843</v>
      </c>
      <c r="K276" s="227">
        <v>25.0</v>
      </c>
      <c r="L276" s="230">
        <f t="shared" si="3"/>
        <v>35.75162973</v>
      </c>
      <c r="M276" s="134">
        <v>0.64</v>
      </c>
      <c r="N276" s="146"/>
      <c r="O276" s="99">
        <f t="shared" si="4"/>
        <v>3</v>
      </c>
      <c r="P276" s="99">
        <f t="shared" si="5"/>
        <v>2</v>
      </c>
      <c r="Q276" s="99">
        <f t="shared" si="6"/>
        <v>4</v>
      </c>
      <c r="R276" s="99">
        <f t="shared" si="7"/>
        <v>4</v>
      </c>
      <c r="S276" s="138">
        <f t="shared" si="8"/>
        <v>5</v>
      </c>
      <c r="T276" s="135">
        <f t="shared" si="9"/>
        <v>18</v>
      </c>
      <c r="U276" s="146"/>
      <c r="V276" s="146"/>
      <c r="W276" s="146"/>
      <c r="X276" s="146"/>
      <c r="Y276" s="146"/>
    </row>
    <row r="277" ht="12.75" customHeight="1">
      <c r="A277" s="146"/>
      <c r="B277" s="146" t="s">
        <v>328</v>
      </c>
      <c r="C277" s="227">
        <v>4.0</v>
      </c>
      <c r="D277" s="228">
        <v>64.96</v>
      </c>
      <c r="E277" s="228">
        <v>43.06</v>
      </c>
      <c r="F277" s="229">
        <v>0.534</v>
      </c>
      <c r="I277" s="146"/>
      <c r="J277" s="230">
        <f t="shared" si="2"/>
        <v>16.24</v>
      </c>
      <c r="K277" s="227">
        <v>45.0</v>
      </c>
      <c r="L277" s="230">
        <f t="shared" si="3"/>
        <v>10.58670143</v>
      </c>
      <c r="M277" s="134">
        <v>0.67</v>
      </c>
      <c r="N277" s="146"/>
      <c r="O277" s="99">
        <f t="shared" si="4"/>
        <v>3</v>
      </c>
      <c r="P277" s="99">
        <f t="shared" si="5"/>
        <v>1</v>
      </c>
      <c r="Q277" s="99">
        <f t="shared" si="6"/>
        <v>5</v>
      </c>
      <c r="R277" s="99">
        <f t="shared" si="7"/>
        <v>2</v>
      </c>
      <c r="S277" s="138">
        <f t="shared" si="8"/>
        <v>5</v>
      </c>
      <c r="T277" s="135">
        <f t="shared" si="9"/>
        <v>16</v>
      </c>
      <c r="U277" s="146"/>
      <c r="V277" s="146"/>
      <c r="W277" s="146"/>
      <c r="X277" s="146"/>
      <c r="Y277" s="146"/>
    </row>
    <row r="278" ht="12.75" customHeight="1">
      <c r="A278" s="146"/>
      <c r="B278" s="146" t="s">
        <v>329</v>
      </c>
      <c r="C278" s="227">
        <v>1.0</v>
      </c>
      <c r="D278" s="228">
        <v>286.96</v>
      </c>
      <c r="E278" s="228">
        <v>190.13</v>
      </c>
      <c r="F278" s="229">
        <v>0.534</v>
      </c>
      <c r="I278" s="146"/>
      <c r="J278" s="230">
        <f t="shared" si="2"/>
        <v>286.96</v>
      </c>
      <c r="K278" s="227">
        <v>23.0</v>
      </c>
      <c r="L278" s="230">
        <f t="shared" si="3"/>
        <v>187.0664928</v>
      </c>
      <c r="M278" s="134">
        <v>0.68</v>
      </c>
      <c r="N278" s="146"/>
      <c r="O278" s="99">
        <f t="shared" si="4"/>
        <v>3</v>
      </c>
      <c r="P278" s="99">
        <f t="shared" si="5"/>
        <v>1</v>
      </c>
      <c r="Q278" s="99">
        <f t="shared" si="6"/>
        <v>1</v>
      </c>
      <c r="R278" s="99">
        <f t="shared" si="7"/>
        <v>4</v>
      </c>
      <c r="S278" s="138">
        <f t="shared" si="8"/>
        <v>5</v>
      </c>
      <c r="T278" s="135">
        <f t="shared" si="9"/>
        <v>14</v>
      </c>
      <c r="U278" s="146"/>
      <c r="V278" s="146"/>
      <c r="W278" s="146"/>
      <c r="X278" s="146"/>
      <c r="Y278" s="146"/>
    </row>
    <row r="279" ht="12.75" customHeight="1">
      <c r="A279" s="146"/>
      <c r="B279" s="146" t="s">
        <v>330</v>
      </c>
      <c r="C279" s="227">
        <v>1.0</v>
      </c>
      <c r="D279" s="228">
        <v>286.96</v>
      </c>
      <c r="E279" s="228">
        <v>190.13</v>
      </c>
      <c r="F279" s="229">
        <v>0.534</v>
      </c>
      <c r="I279" s="146"/>
      <c r="J279" s="230">
        <f t="shared" si="2"/>
        <v>286.96</v>
      </c>
      <c r="K279" s="227">
        <v>15.0</v>
      </c>
      <c r="L279" s="230">
        <f t="shared" si="3"/>
        <v>187.0664928</v>
      </c>
      <c r="M279" s="134">
        <v>0.62</v>
      </c>
      <c r="N279" s="146"/>
      <c r="O279" s="99">
        <f t="shared" si="4"/>
        <v>3</v>
      </c>
      <c r="P279" s="99">
        <f t="shared" si="5"/>
        <v>1</v>
      </c>
      <c r="Q279" s="99">
        <f t="shared" si="6"/>
        <v>1</v>
      </c>
      <c r="R279" s="99">
        <f t="shared" si="7"/>
        <v>4</v>
      </c>
      <c r="S279" s="138">
        <f t="shared" si="8"/>
        <v>5</v>
      </c>
      <c r="T279" s="135">
        <f t="shared" si="9"/>
        <v>14</v>
      </c>
      <c r="U279" s="146"/>
      <c r="V279" s="146"/>
      <c r="W279" s="146"/>
      <c r="X279" s="146"/>
      <c r="Y279" s="146"/>
    </row>
    <row r="280" ht="12.75" customHeight="1">
      <c r="A280" s="146"/>
      <c r="B280" s="146" t="s">
        <v>331</v>
      </c>
      <c r="C280" s="227">
        <v>3.0</v>
      </c>
      <c r="D280" s="228">
        <v>12.78</v>
      </c>
      <c r="E280" s="228">
        <v>8.46</v>
      </c>
      <c r="F280" s="229">
        <v>0.534</v>
      </c>
      <c r="I280" s="146"/>
      <c r="J280" s="230">
        <f t="shared" si="2"/>
        <v>4.26</v>
      </c>
      <c r="K280" s="227">
        <v>17.0</v>
      </c>
      <c r="L280" s="230">
        <f t="shared" si="3"/>
        <v>2.777053455</v>
      </c>
      <c r="M280" s="134">
        <v>0.69</v>
      </c>
      <c r="N280" s="146"/>
      <c r="O280" s="99">
        <f t="shared" si="4"/>
        <v>3</v>
      </c>
      <c r="P280" s="99">
        <f t="shared" si="5"/>
        <v>1</v>
      </c>
      <c r="Q280" s="99">
        <f t="shared" si="6"/>
        <v>5</v>
      </c>
      <c r="R280" s="99">
        <f t="shared" si="7"/>
        <v>4</v>
      </c>
      <c r="S280" s="138">
        <f t="shared" si="8"/>
        <v>5</v>
      </c>
      <c r="T280" s="135">
        <f t="shared" si="9"/>
        <v>18</v>
      </c>
      <c r="U280" s="146"/>
      <c r="V280" s="146"/>
      <c r="W280" s="146"/>
      <c r="X280" s="146"/>
      <c r="Y280" s="146"/>
    </row>
    <row r="281" ht="12.75" customHeight="1">
      <c r="A281" s="146"/>
      <c r="B281" s="146" t="s">
        <v>332</v>
      </c>
      <c r="C281" s="227">
        <v>1.0</v>
      </c>
      <c r="D281" s="228">
        <v>460.0</v>
      </c>
      <c r="E281" s="228">
        <v>304.34</v>
      </c>
      <c r="F281" s="229">
        <v>0.534</v>
      </c>
      <c r="I281" s="146"/>
      <c r="J281" s="230">
        <f t="shared" si="2"/>
        <v>460</v>
      </c>
      <c r="K281" s="227">
        <v>25.0</v>
      </c>
      <c r="L281" s="230">
        <f t="shared" si="3"/>
        <v>299.8696219</v>
      </c>
      <c r="M281" s="134">
        <v>0.64</v>
      </c>
      <c r="N281" s="146"/>
      <c r="O281" s="99">
        <f t="shared" si="4"/>
        <v>3</v>
      </c>
      <c r="P281" s="99">
        <f t="shared" si="5"/>
        <v>1</v>
      </c>
      <c r="Q281" s="99">
        <f t="shared" si="6"/>
        <v>1</v>
      </c>
      <c r="R281" s="99">
        <f t="shared" si="7"/>
        <v>4</v>
      </c>
      <c r="S281" s="138">
        <f t="shared" si="8"/>
        <v>5</v>
      </c>
      <c r="T281" s="135">
        <f t="shared" si="9"/>
        <v>14</v>
      </c>
      <c r="U281" s="146"/>
      <c r="V281" s="146"/>
      <c r="W281" s="146"/>
      <c r="X281" s="146"/>
      <c r="Y281" s="146"/>
    </row>
    <row r="282" ht="12.75" customHeight="1">
      <c r="A282" s="146"/>
      <c r="B282" s="146" t="s">
        <v>333</v>
      </c>
      <c r="C282" s="227">
        <v>1.0</v>
      </c>
      <c r="D282" s="228">
        <v>460.0</v>
      </c>
      <c r="E282" s="228">
        <v>304.34</v>
      </c>
      <c r="F282" s="229">
        <v>0.534</v>
      </c>
      <c r="I282" s="146"/>
      <c r="J282" s="230">
        <f t="shared" si="2"/>
        <v>460</v>
      </c>
      <c r="K282" s="227">
        <v>34.0</v>
      </c>
      <c r="L282" s="230">
        <f t="shared" si="3"/>
        <v>299.8696219</v>
      </c>
      <c r="M282" s="134">
        <v>0.15</v>
      </c>
      <c r="N282" s="146"/>
      <c r="O282" s="99">
        <f t="shared" si="4"/>
        <v>3</v>
      </c>
      <c r="P282" s="99">
        <f t="shared" si="5"/>
        <v>1</v>
      </c>
      <c r="Q282" s="99">
        <f t="shared" si="6"/>
        <v>1</v>
      </c>
      <c r="R282" s="99">
        <f t="shared" si="7"/>
        <v>3</v>
      </c>
      <c r="S282" s="138">
        <f t="shared" si="8"/>
        <v>3</v>
      </c>
      <c r="T282" s="135">
        <f t="shared" si="9"/>
        <v>11</v>
      </c>
      <c r="U282" s="146"/>
      <c r="V282" s="146"/>
      <c r="W282" s="146"/>
      <c r="X282" s="146"/>
      <c r="Y282" s="146"/>
    </row>
    <row r="283" ht="12.75" customHeight="1">
      <c r="A283" s="146"/>
      <c r="B283" s="146" t="s">
        <v>334</v>
      </c>
      <c r="C283" s="227">
        <v>1.0</v>
      </c>
      <c r="D283" s="228">
        <v>199.13</v>
      </c>
      <c r="E283" s="228">
        <v>131.75</v>
      </c>
      <c r="F283" s="229">
        <v>0.534</v>
      </c>
      <c r="I283" s="146"/>
      <c r="J283" s="230">
        <f t="shared" si="2"/>
        <v>199.13</v>
      </c>
      <c r="K283" s="227">
        <v>21.0</v>
      </c>
      <c r="L283" s="230">
        <f t="shared" si="3"/>
        <v>129.8109518</v>
      </c>
      <c r="M283" s="134">
        <v>0.85</v>
      </c>
      <c r="N283" s="146"/>
      <c r="O283" s="99">
        <f t="shared" si="4"/>
        <v>3</v>
      </c>
      <c r="P283" s="99">
        <f t="shared" si="5"/>
        <v>1</v>
      </c>
      <c r="Q283" s="99">
        <f t="shared" si="6"/>
        <v>2</v>
      </c>
      <c r="R283" s="99">
        <f t="shared" si="7"/>
        <v>4</v>
      </c>
      <c r="S283" s="138">
        <f t="shared" si="8"/>
        <v>5</v>
      </c>
      <c r="T283" s="135">
        <f t="shared" si="9"/>
        <v>15</v>
      </c>
      <c r="U283" s="146"/>
      <c r="V283" s="146"/>
      <c r="W283" s="146"/>
      <c r="X283" s="146"/>
      <c r="Y283" s="146"/>
    </row>
    <row r="284" ht="12.75" customHeight="1">
      <c r="A284" s="146"/>
      <c r="B284" s="146" t="s">
        <v>335</v>
      </c>
      <c r="C284" s="227">
        <v>2.0</v>
      </c>
      <c r="D284" s="228">
        <v>60.43</v>
      </c>
      <c r="E284" s="228">
        <v>39.97</v>
      </c>
      <c r="F284" s="229">
        <v>0.534</v>
      </c>
      <c r="I284" s="146"/>
      <c r="J284" s="230">
        <f t="shared" si="2"/>
        <v>30.215</v>
      </c>
      <c r="K284" s="227">
        <v>23.0</v>
      </c>
      <c r="L284" s="230">
        <f t="shared" si="3"/>
        <v>19.69687093</v>
      </c>
      <c r="M284" s="134">
        <v>0.87</v>
      </c>
      <c r="N284" s="146"/>
      <c r="O284" s="99">
        <f t="shared" si="4"/>
        <v>3</v>
      </c>
      <c r="P284" s="99">
        <f t="shared" si="5"/>
        <v>1</v>
      </c>
      <c r="Q284" s="99">
        <f t="shared" si="6"/>
        <v>5</v>
      </c>
      <c r="R284" s="99">
        <f t="shared" si="7"/>
        <v>4</v>
      </c>
      <c r="S284" s="138">
        <f t="shared" si="8"/>
        <v>5</v>
      </c>
      <c r="T284" s="135">
        <f t="shared" si="9"/>
        <v>18</v>
      </c>
      <c r="U284" s="146"/>
      <c r="V284" s="146"/>
      <c r="W284" s="146"/>
      <c r="X284" s="146"/>
      <c r="Y284" s="146"/>
    </row>
    <row r="285" ht="12.75" customHeight="1">
      <c r="A285" s="146"/>
      <c r="B285" s="146" t="s">
        <v>336</v>
      </c>
      <c r="C285" s="227">
        <v>20.0</v>
      </c>
      <c r="D285" s="228">
        <v>125.86</v>
      </c>
      <c r="E285" s="228">
        <v>83.2</v>
      </c>
      <c r="F285" s="229">
        <v>0.534</v>
      </c>
      <c r="I285" s="146"/>
      <c r="J285" s="230">
        <f t="shared" si="2"/>
        <v>6.293</v>
      </c>
      <c r="K285" s="227">
        <v>25.0</v>
      </c>
      <c r="L285" s="230">
        <f t="shared" si="3"/>
        <v>4.102346806</v>
      </c>
      <c r="M285" s="134">
        <v>0.88</v>
      </c>
      <c r="N285" s="146"/>
      <c r="O285" s="99">
        <f t="shared" si="4"/>
        <v>3</v>
      </c>
      <c r="P285" s="99">
        <f t="shared" si="5"/>
        <v>4</v>
      </c>
      <c r="Q285" s="99">
        <f t="shared" si="6"/>
        <v>5</v>
      </c>
      <c r="R285" s="99">
        <f t="shared" si="7"/>
        <v>4</v>
      </c>
      <c r="S285" s="138">
        <f t="shared" si="8"/>
        <v>5</v>
      </c>
      <c r="T285" s="135">
        <f t="shared" si="9"/>
        <v>21</v>
      </c>
      <c r="U285" s="146"/>
      <c r="V285" s="146"/>
      <c r="W285" s="146"/>
      <c r="X285" s="146"/>
      <c r="Y285" s="146"/>
    </row>
    <row r="286" ht="12.75" customHeight="1">
      <c r="A286" s="146"/>
      <c r="B286" s="146" t="s">
        <v>337</v>
      </c>
      <c r="C286" s="227">
        <v>3.0</v>
      </c>
      <c r="D286" s="228">
        <v>180.0</v>
      </c>
      <c r="E286" s="228">
        <v>118.85</v>
      </c>
      <c r="F286" s="229">
        <v>0.534</v>
      </c>
      <c r="I286" s="146"/>
      <c r="J286" s="230">
        <f t="shared" si="2"/>
        <v>60</v>
      </c>
      <c r="K286" s="227">
        <v>24.0</v>
      </c>
      <c r="L286" s="230">
        <f t="shared" si="3"/>
        <v>39.11342894</v>
      </c>
      <c r="M286" s="134">
        <v>0.89</v>
      </c>
      <c r="N286" s="146"/>
      <c r="O286" s="99">
        <f t="shared" si="4"/>
        <v>3</v>
      </c>
      <c r="P286" s="99">
        <f t="shared" si="5"/>
        <v>1</v>
      </c>
      <c r="Q286" s="99">
        <f t="shared" si="6"/>
        <v>4</v>
      </c>
      <c r="R286" s="99">
        <f t="shared" si="7"/>
        <v>4</v>
      </c>
      <c r="S286" s="138">
        <f t="shared" si="8"/>
        <v>5</v>
      </c>
      <c r="T286" s="135">
        <f t="shared" si="9"/>
        <v>17</v>
      </c>
      <c r="U286" s="146"/>
      <c r="V286" s="146"/>
      <c r="W286" s="146"/>
      <c r="X286" s="146"/>
      <c r="Y286" s="146"/>
    </row>
    <row r="287" ht="12.75" customHeight="1">
      <c r="A287" s="146"/>
      <c r="B287" s="146" t="s">
        <v>338</v>
      </c>
      <c r="C287" s="227">
        <v>1.0</v>
      </c>
      <c r="D287" s="228">
        <v>60.0</v>
      </c>
      <c r="E287" s="228">
        <v>39.59</v>
      </c>
      <c r="F287" s="229">
        <v>0.534</v>
      </c>
      <c r="I287" s="146"/>
      <c r="J287" s="230">
        <f t="shared" si="2"/>
        <v>60</v>
      </c>
      <c r="K287" s="227">
        <v>26.0</v>
      </c>
      <c r="L287" s="230">
        <f t="shared" si="3"/>
        <v>39.11342894</v>
      </c>
      <c r="M287" s="134">
        <v>0.9</v>
      </c>
      <c r="N287" s="146"/>
      <c r="O287" s="99">
        <f t="shared" si="4"/>
        <v>3</v>
      </c>
      <c r="P287" s="99">
        <f t="shared" si="5"/>
        <v>1</v>
      </c>
      <c r="Q287" s="99">
        <f t="shared" si="6"/>
        <v>4</v>
      </c>
      <c r="R287" s="99">
        <f t="shared" si="7"/>
        <v>4</v>
      </c>
      <c r="S287" s="138">
        <f t="shared" si="8"/>
        <v>5</v>
      </c>
      <c r="T287" s="135">
        <f t="shared" si="9"/>
        <v>17</v>
      </c>
      <c r="U287" s="146"/>
      <c r="V287" s="146"/>
      <c r="W287" s="146"/>
      <c r="X287" s="146"/>
      <c r="Y287" s="146"/>
    </row>
    <row r="288" ht="12.75" customHeight="1">
      <c r="A288" s="146"/>
      <c r="B288" s="146" t="s">
        <v>339</v>
      </c>
      <c r="C288" s="227">
        <v>5.0</v>
      </c>
      <c r="D288" s="228">
        <v>104.35</v>
      </c>
      <c r="E288" s="228">
        <v>68.81</v>
      </c>
      <c r="F288" s="229">
        <v>0.534</v>
      </c>
      <c r="I288" s="146"/>
      <c r="J288" s="230">
        <f t="shared" si="2"/>
        <v>20.87</v>
      </c>
      <c r="K288" s="227">
        <v>37.0</v>
      </c>
      <c r="L288" s="230">
        <f t="shared" si="3"/>
        <v>13.60495437</v>
      </c>
      <c r="M288" s="134">
        <v>0.91</v>
      </c>
      <c r="N288" s="146"/>
      <c r="O288" s="99">
        <f t="shared" si="4"/>
        <v>3</v>
      </c>
      <c r="P288" s="99">
        <f t="shared" si="5"/>
        <v>1</v>
      </c>
      <c r="Q288" s="99">
        <f t="shared" si="6"/>
        <v>5</v>
      </c>
      <c r="R288" s="99">
        <f t="shared" si="7"/>
        <v>3</v>
      </c>
      <c r="S288" s="138">
        <f t="shared" si="8"/>
        <v>5</v>
      </c>
      <c r="T288" s="135">
        <f t="shared" si="9"/>
        <v>17</v>
      </c>
      <c r="U288" s="146"/>
      <c r="V288" s="146"/>
      <c r="W288" s="146"/>
      <c r="X288" s="146"/>
      <c r="Y288" s="146"/>
    </row>
    <row r="289" ht="12.75" customHeight="1">
      <c r="A289" s="146"/>
      <c r="B289" s="146" t="s">
        <v>340</v>
      </c>
      <c r="C289" s="227">
        <v>3.0</v>
      </c>
      <c r="D289" s="228">
        <v>567.39</v>
      </c>
      <c r="E289" s="228">
        <v>374.16</v>
      </c>
      <c r="F289" s="229">
        <v>0.534</v>
      </c>
      <c r="I289" s="146"/>
      <c r="J289" s="230">
        <f t="shared" si="2"/>
        <v>189.13</v>
      </c>
      <c r="K289" s="227">
        <v>38.0</v>
      </c>
      <c r="L289" s="230">
        <f t="shared" si="3"/>
        <v>123.2920469</v>
      </c>
      <c r="M289" s="134">
        <v>0.94</v>
      </c>
      <c r="N289" s="146"/>
      <c r="O289" s="99">
        <f t="shared" si="4"/>
        <v>3</v>
      </c>
      <c r="P289" s="99">
        <f t="shared" si="5"/>
        <v>1</v>
      </c>
      <c r="Q289" s="99">
        <f t="shared" si="6"/>
        <v>2</v>
      </c>
      <c r="R289" s="99">
        <f t="shared" si="7"/>
        <v>3</v>
      </c>
      <c r="S289" s="138">
        <f t="shared" si="8"/>
        <v>5</v>
      </c>
      <c r="T289" s="135">
        <f t="shared" si="9"/>
        <v>14</v>
      </c>
      <c r="U289" s="146"/>
      <c r="V289" s="146"/>
      <c r="W289" s="146"/>
      <c r="X289" s="146"/>
      <c r="Y289" s="146"/>
    </row>
    <row r="290" ht="12.75" customHeight="1">
      <c r="A290" s="146"/>
      <c r="B290" s="146" t="s">
        <v>341</v>
      </c>
      <c r="C290" s="227">
        <v>6.0</v>
      </c>
      <c r="D290" s="228">
        <v>147.83</v>
      </c>
      <c r="E290" s="228">
        <v>97.44</v>
      </c>
      <c r="F290" s="229">
        <v>0.534</v>
      </c>
      <c r="I290" s="146"/>
      <c r="J290" s="230">
        <f t="shared" si="2"/>
        <v>24.63833333</v>
      </c>
      <c r="K290" s="227">
        <v>34.0</v>
      </c>
      <c r="L290" s="230">
        <f t="shared" si="3"/>
        <v>16.061495</v>
      </c>
      <c r="M290" s="134">
        <v>0.97</v>
      </c>
      <c r="N290" s="146"/>
      <c r="O290" s="99">
        <f t="shared" si="4"/>
        <v>3</v>
      </c>
      <c r="P290" s="99">
        <f t="shared" si="5"/>
        <v>2</v>
      </c>
      <c r="Q290" s="99">
        <f t="shared" si="6"/>
        <v>5</v>
      </c>
      <c r="R290" s="99">
        <f t="shared" si="7"/>
        <v>3</v>
      </c>
      <c r="S290" s="138">
        <f t="shared" si="8"/>
        <v>5</v>
      </c>
      <c r="T290" s="135">
        <f t="shared" si="9"/>
        <v>18</v>
      </c>
      <c r="U290" s="146"/>
      <c r="V290" s="146"/>
      <c r="W290" s="146"/>
      <c r="X290" s="146"/>
      <c r="Y290" s="146"/>
    </row>
    <row r="291" ht="12.75" customHeight="1">
      <c r="A291" s="146"/>
      <c r="B291" s="146" t="s">
        <v>342</v>
      </c>
      <c r="C291" s="227">
        <v>8.0</v>
      </c>
      <c r="D291" s="228">
        <v>198.61</v>
      </c>
      <c r="E291" s="228">
        <v>130.69</v>
      </c>
      <c r="F291" s="229">
        <v>0.534</v>
      </c>
      <c r="I291" s="146"/>
      <c r="J291" s="230">
        <f t="shared" si="2"/>
        <v>24.82625</v>
      </c>
      <c r="K291" s="227">
        <v>39.0</v>
      </c>
      <c r="L291" s="230">
        <f t="shared" si="3"/>
        <v>16.18399609</v>
      </c>
      <c r="M291" s="134">
        <v>0.93</v>
      </c>
      <c r="N291" s="146"/>
      <c r="O291" s="99">
        <f t="shared" si="4"/>
        <v>3</v>
      </c>
      <c r="P291" s="99">
        <f t="shared" si="5"/>
        <v>2</v>
      </c>
      <c r="Q291" s="99">
        <f t="shared" si="6"/>
        <v>5</v>
      </c>
      <c r="R291" s="99">
        <f t="shared" si="7"/>
        <v>3</v>
      </c>
      <c r="S291" s="138">
        <f t="shared" si="8"/>
        <v>5</v>
      </c>
      <c r="T291" s="135">
        <f t="shared" si="9"/>
        <v>18</v>
      </c>
      <c r="U291" s="146"/>
      <c r="V291" s="146"/>
      <c r="W291" s="146"/>
      <c r="X291" s="146"/>
      <c r="Y291" s="146"/>
    </row>
    <row r="292" ht="12.75" customHeight="1">
      <c r="A292" s="146"/>
      <c r="B292" s="146" t="s">
        <v>343</v>
      </c>
      <c r="C292" s="227">
        <v>58.0</v>
      </c>
      <c r="D292" s="228">
        <v>302.61</v>
      </c>
      <c r="E292" s="228">
        <v>198.78</v>
      </c>
      <c r="F292" s="229">
        <v>0.534</v>
      </c>
      <c r="I292" s="146"/>
      <c r="J292" s="230">
        <f t="shared" si="2"/>
        <v>5.217413793</v>
      </c>
      <c r="K292" s="227">
        <v>41.0</v>
      </c>
      <c r="L292" s="230">
        <f t="shared" si="3"/>
        <v>3.401182394</v>
      </c>
      <c r="M292" s="134">
        <v>0.65</v>
      </c>
      <c r="N292" s="146"/>
      <c r="O292" s="99">
        <f t="shared" si="4"/>
        <v>3</v>
      </c>
      <c r="P292" s="99">
        <f t="shared" si="5"/>
        <v>5</v>
      </c>
      <c r="Q292" s="99">
        <f t="shared" si="6"/>
        <v>5</v>
      </c>
      <c r="R292" s="99">
        <f t="shared" si="7"/>
        <v>3</v>
      </c>
      <c r="S292" s="138">
        <f t="shared" si="8"/>
        <v>5</v>
      </c>
      <c r="T292" s="135">
        <f t="shared" si="9"/>
        <v>21</v>
      </c>
      <c r="U292" s="146"/>
      <c r="V292" s="146"/>
      <c r="W292" s="146"/>
      <c r="X292" s="146"/>
      <c r="Y292" s="146"/>
    </row>
    <row r="293" ht="12.75" customHeight="1">
      <c r="A293" s="146"/>
      <c r="B293" s="146" t="s">
        <v>344</v>
      </c>
      <c r="C293" s="227">
        <v>6.0</v>
      </c>
      <c r="D293" s="228">
        <v>191.3</v>
      </c>
      <c r="E293" s="228">
        <v>125.6</v>
      </c>
      <c r="F293" s="229">
        <v>0.534</v>
      </c>
      <c r="I293" s="146"/>
      <c r="J293" s="230">
        <f t="shared" si="2"/>
        <v>31.88333333</v>
      </c>
      <c r="K293" s="227">
        <v>46.0</v>
      </c>
      <c r="L293" s="230">
        <f t="shared" si="3"/>
        <v>20.78444155</v>
      </c>
      <c r="M293" s="134">
        <v>0.45</v>
      </c>
      <c r="N293" s="146"/>
      <c r="O293" s="99">
        <f t="shared" si="4"/>
        <v>3</v>
      </c>
      <c r="P293" s="99">
        <f t="shared" si="5"/>
        <v>2</v>
      </c>
      <c r="Q293" s="99">
        <f t="shared" si="6"/>
        <v>5</v>
      </c>
      <c r="R293" s="99">
        <f t="shared" si="7"/>
        <v>2</v>
      </c>
      <c r="S293" s="138">
        <f t="shared" si="8"/>
        <v>4</v>
      </c>
      <c r="T293" s="135">
        <f t="shared" si="9"/>
        <v>16</v>
      </c>
      <c r="U293" s="146"/>
      <c r="V293" s="146"/>
      <c r="W293" s="146"/>
      <c r="X293" s="146"/>
      <c r="Y293" s="146"/>
    </row>
    <row r="294" ht="12.75" customHeight="1">
      <c r="A294" s="146"/>
      <c r="B294" s="146" t="s">
        <v>345</v>
      </c>
      <c r="C294" s="227">
        <v>5.0</v>
      </c>
      <c r="D294" s="228">
        <v>104.35</v>
      </c>
      <c r="E294" s="228">
        <v>68.48</v>
      </c>
      <c r="F294" s="229">
        <v>0.534</v>
      </c>
      <c r="I294" s="146"/>
      <c r="J294" s="230">
        <f t="shared" si="2"/>
        <v>20.87</v>
      </c>
      <c r="K294" s="227">
        <v>43.0</v>
      </c>
      <c r="L294" s="230">
        <f t="shared" si="3"/>
        <v>13.60495437</v>
      </c>
      <c r="M294" s="134">
        <v>0.48</v>
      </c>
      <c r="N294" s="146"/>
      <c r="O294" s="99">
        <f t="shared" si="4"/>
        <v>3</v>
      </c>
      <c r="P294" s="99">
        <f t="shared" si="5"/>
        <v>1</v>
      </c>
      <c r="Q294" s="99">
        <f t="shared" si="6"/>
        <v>5</v>
      </c>
      <c r="R294" s="99">
        <f t="shared" si="7"/>
        <v>3</v>
      </c>
      <c r="S294" s="138">
        <f t="shared" si="8"/>
        <v>4</v>
      </c>
      <c r="T294" s="135">
        <f t="shared" si="9"/>
        <v>16</v>
      </c>
      <c r="U294" s="146"/>
      <c r="V294" s="146"/>
      <c r="W294" s="146"/>
      <c r="X294" s="146"/>
      <c r="Y294" s="146"/>
    </row>
    <row r="295" ht="12.75" customHeight="1">
      <c r="A295" s="146"/>
      <c r="B295" s="146" t="s">
        <v>346</v>
      </c>
      <c r="C295" s="227">
        <v>13.0</v>
      </c>
      <c r="D295" s="228">
        <v>406.09</v>
      </c>
      <c r="E295" s="228">
        <v>266.44</v>
      </c>
      <c r="F295" s="229">
        <v>0.534</v>
      </c>
      <c r="I295" s="146"/>
      <c r="J295" s="230">
        <f t="shared" si="2"/>
        <v>31.23769231</v>
      </c>
      <c r="K295" s="227">
        <v>48.0</v>
      </c>
      <c r="L295" s="230">
        <f t="shared" si="3"/>
        <v>20.36355431</v>
      </c>
      <c r="M295" s="134">
        <v>0.43</v>
      </c>
      <c r="N295" s="146"/>
      <c r="O295" s="99">
        <f t="shared" si="4"/>
        <v>3</v>
      </c>
      <c r="P295" s="99">
        <f t="shared" si="5"/>
        <v>3</v>
      </c>
      <c r="Q295" s="99">
        <f t="shared" si="6"/>
        <v>5</v>
      </c>
      <c r="R295" s="99">
        <f t="shared" si="7"/>
        <v>2</v>
      </c>
      <c r="S295" s="138">
        <f t="shared" si="8"/>
        <v>4</v>
      </c>
      <c r="T295" s="135">
        <f t="shared" si="9"/>
        <v>17</v>
      </c>
      <c r="U295" s="146"/>
      <c r="V295" s="146"/>
      <c r="W295" s="146"/>
      <c r="X295" s="146"/>
      <c r="Y295" s="146"/>
    </row>
    <row r="296" ht="12.75" customHeight="1">
      <c r="A296" s="146"/>
      <c r="B296" s="146" t="s">
        <v>347</v>
      </c>
      <c r="C296" s="227">
        <v>1.0</v>
      </c>
      <c r="D296" s="228">
        <v>10.43</v>
      </c>
      <c r="E296" s="228">
        <v>6.84</v>
      </c>
      <c r="F296" s="229">
        <v>0.534</v>
      </c>
      <c r="I296" s="146"/>
      <c r="J296" s="230">
        <f t="shared" si="2"/>
        <v>10.43</v>
      </c>
      <c r="K296" s="227">
        <v>47.0</v>
      </c>
      <c r="L296" s="230">
        <f t="shared" si="3"/>
        <v>6.799217731</v>
      </c>
      <c r="M296" s="134">
        <v>0.65</v>
      </c>
      <c r="N296" s="146"/>
      <c r="O296" s="99">
        <f t="shared" si="4"/>
        <v>3</v>
      </c>
      <c r="P296" s="99">
        <f t="shared" si="5"/>
        <v>1</v>
      </c>
      <c r="Q296" s="99">
        <f t="shared" si="6"/>
        <v>5</v>
      </c>
      <c r="R296" s="99">
        <f t="shared" si="7"/>
        <v>2</v>
      </c>
      <c r="S296" s="138">
        <f t="shared" si="8"/>
        <v>5</v>
      </c>
      <c r="T296" s="135">
        <f t="shared" si="9"/>
        <v>16</v>
      </c>
      <c r="U296" s="146"/>
      <c r="V296" s="146"/>
      <c r="W296" s="146"/>
      <c r="X296" s="146"/>
      <c r="Y296" s="146"/>
    </row>
    <row r="297" ht="12.75" customHeight="1">
      <c r="A297" s="146"/>
      <c r="B297" s="146" t="s">
        <v>348</v>
      </c>
      <c r="C297" s="227">
        <v>16.0</v>
      </c>
      <c r="D297" s="228">
        <v>1207.3</v>
      </c>
      <c r="E297" s="228">
        <v>791.71</v>
      </c>
      <c r="F297" s="229">
        <v>0.534</v>
      </c>
      <c r="I297" s="146"/>
      <c r="J297" s="230">
        <f t="shared" si="2"/>
        <v>75.45625</v>
      </c>
      <c r="K297" s="227">
        <v>49.0</v>
      </c>
      <c r="L297" s="230">
        <f t="shared" si="3"/>
        <v>49.18921121</v>
      </c>
      <c r="M297" s="134">
        <v>0.67</v>
      </c>
      <c r="N297" s="146"/>
      <c r="O297" s="99">
        <f t="shared" si="4"/>
        <v>3</v>
      </c>
      <c r="P297" s="99">
        <f t="shared" si="5"/>
        <v>4</v>
      </c>
      <c r="Q297" s="99">
        <f t="shared" si="6"/>
        <v>3</v>
      </c>
      <c r="R297" s="99">
        <f t="shared" si="7"/>
        <v>2</v>
      </c>
      <c r="S297" s="138">
        <f t="shared" si="8"/>
        <v>5</v>
      </c>
      <c r="T297" s="135">
        <f t="shared" si="9"/>
        <v>17</v>
      </c>
      <c r="U297" s="146"/>
      <c r="V297" s="146"/>
      <c r="W297" s="146"/>
      <c r="X297" s="146"/>
      <c r="Y297" s="146"/>
    </row>
    <row r="298" ht="12.75" customHeight="1">
      <c r="A298" s="146"/>
      <c r="B298" s="146" t="s">
        <v>349</v>
      </c>
      <c r="C298" s="227">
        <v>22.0</v>
      </c>
      <c r="D298" s="228">
        <v>103.3</v>
      </c>
      <c r="E298" s="228">
        <v>67.74</v>
      </c>
      <c r="F298" s="229">
        <v>0.534</v>
      </c>
      <c r="I298" s="146"/>
      <c r="J298" s="230">
        <f t="shared" si="2"/>
        <v>4.695454545</v>
      </c>
      <c r="K298" s="227">
        <v>46.0</v>
      </c>
      <c r="L298" s="230">
        <f t="shared" si="3"/>
        <v>3.060922129</v>
      </c>
      <c r="M298" s="134">
        <v>0.71</v>
      </c>
      <c r="N298" s="146"/>
      <c r="O298" s="99">
        <f t="shared" si="4"/>
        <v>3</v>
      </c>
      <c r="P298" s="99">
        <f t="shared" si="5"/>
        <v>4</v>
      </c>
      <c r="Q298" s="99">
        <f t="shared" si="6"/>
        <v>5</v>
      </c>
      <c r="R298" s="99">
        <f t="shared" si="7"/>
        <v>2</v>
      </c>
      <c r="S298" s="138">
        <f t="shared" si="8"/>
        <v>5</v>
      </c>
      <c r="T298" s="135">
        <f t="shared" si="9"/>
        <v>19</v>
      </c>
      <c r="U298" s="146"/>
      <c r="V298" s="146"/>
      <c r="W298" s="146"/>
      <c r="X298" s="146"/>
      <c r="Y298" s="146"/>
    </row>
    <row r="299" ht="12.75" customHeight="1">
      <c r="A299" s="146"/>
      <c r="B299" s="146" t="s">
        <v>350</v>
      </c>
      <c r="C299" s="227">
        <v>3.0</v>
      </c>
      <c r="D299" s="228">
        <v>156.0</v>
      </c>
      <c r="E299" s="228">
        <v>102.24</v>
      </c>
      <c r="F299" s="229">
        <v>0.534</v>
      </c>
      <c r="I299" s="146"/>
      <c r="J299" s="230">
        <f t="shared" si="2"/>
        <v>52</v>
      </c>
      <c r="K299" s="227">
        <v>42.0</v>
      </c>
      <c r="L299" s="230">
        <f t="shared" si="3"/>
        <v>33.89830508</v>
      </c>
      <c r="M299" s="134">
        <v>0.92</v>
      </c>
      <c r="N299" s="146"/>
      <c r="O299" s="99">
        <f t="shared" si="4"/>
        <v>3</v>
      </c>
      <c r="P299" s="99">
        <f t="shared" si="5"/>
        <v>1</v>
      </c>
      <c r="Q299" s="99">
        <f t="shared" si="6"/>
        <v>4</v>
      </c>
      <c r="R299" s="99">
        <f t="shared" si="7"/>
        <v>3</v>
      </c>
      <c r="S299" s="138">
        <f t="shared" si="8"/>
        <v>5</v>
      </c>
      <c r="T299" s="135">
        <f t="shared" si="9"/>
        <v>16</v>
      </c>
      <c r="U299" s="146"/>
      <c r="V299" s="146"/>
      <c r="W299" s="146"/>
      <c r="X299" s="146"/>
      <c r="Y299" s="146"/>
    </row>
    <row r="300" ht="12.75" customHeight="1">
      <c r="A300" s="146"/>
      <c r="B300" s="146" t="s">
        <v>351</v>
      </c>
      <c r="C300" s="227">
        <v>1.0</v>
      </c>
      <c r="D300" s="228">
        <v>87.96</v>
      </c>
      <c r="E300" s="228">
        <v>57.64</v>
      </c>
      <c r="F300" s="229">
        <v>0.534</v>
      </c>
      <c r="I300" s="146"/>
      <c r="J300" s="230">
        <f t="shared" si="2"/>
        <v>87.96</v>
      </c>
      <c r="K300" s="227">
        <v>41.0</v>
      </c>
      <c r="L300" s="230">
        <f t="shared" si="3"/>
        <v>57.34028683</v>
      </c>
      <c r="M300" s="134">
        <v>0.26</v>
      </c>
      <c r="N300" s="146"/>
      <c r="O300" s="99">
        <f t="shared" si="4"/>
        <v>3</v>
      </c>
      <c r="P300" s="99">
        <f t="shared" si="5"/>
        <v>1</v>
      </c>
      <c r="Q300" s="99">
        <f t="shared" si="6"/>
        <v>3</v>
      </c>
      <c r="R300" s="99">
        <f t="shared" si="7"/>
        <v>3</v>
      </c>
      <c r="S300" s="138">
        <f t="shared" si="8"/>
        <v>3</v>
      </c>
      <c r="T300" s="135">
        <f t="shared" si="9"/>
        <v>13</v>
      </c>
      <c r="U300" s="146"/>
      <c r="V300" s="146"/>
      <c r="W300" s="146"/>
      <c r="X300" s="146"/>
      <c r="Y300" s="146"/>
    </row>
    <row r="301" ht="12.75" customHeight="1">
      <c r="A301" s="146"/>
      <c r="B301" s="146" t="s">
        <v>352</v>
      </c>
      <c r="C301" s="227">
        <v>1.0</v>
      </c>
      <c r="D301" s="228">
        <v>87.96</v>
      </c>
      <c r="E301" s="228">
        <v>57.64</v>
      </c>
      <c r="F301" s="229">
        <v>0.534</v>
      </c>
      <c r="I301" s="146"/>
      <c r="J301" s="230">
        <f t="shared" si="2"/>
        <v>87.96</v>
      </c>
      <c r="K301" s="227">
        <v>68.0</v>
      </c>
      <c r="L301" s="230">
        <f t="shared" si="3"/>
        <v>57.34028683</v>
      </c>
      <c r="M301" s="134">
        <v>0.15</v>
      </c>
      <c r="N301" s="146"/>
      <c r="O301" s="99">
        <f t="shared" si="4"/>
        <v>3</v>
      </c>
      <c r="P301" s="99">
        <f t="shared" si="5"/>
        <v>1</v>
      </c>
      <c r="Q301" s="99">
        <f t="shared" si="6"/>
        <v>3</v>
      </c>
      <c r="R301" s="99">
        <f t="shared" si="7"/>
        <v>2</v>
      </c>
      <c r="S301" s="138">
        <f t="shared" si="8"/>
        <v>3</v>
      </c>
      <c r="T301" s="135">
        <f t="shared" si="9"/>
        <v>12</v>
      </c>
      <c r="U301" s="146"/>
      <c r="V301" s="146"/>
      <c r="W301" s="146"/>
      <c r="X301" s="146"/>
      <c r="Y301" s="146"/>
    </row>
    <row r="302" ht="12.75" customHeight="1">
      <c r="A302" s="146"/>
      <c r="B302" s="146" t="s">
        <v>353</v>
      </c>
      <c r="C302" s="227">
        <v>2.0</v>
      </c>
      <c r="D302" s="228">
        <v>316.75</v>
      </c>
      <c r="E302" s="228">
        <v>207.55</v>
      </c>
      <c r="F302" s="229">
        <v>0.534</v>
      </c>
      <c r="I302" s="146"/>
      <c r="J302" s="230">
        <f t="shared" si="2"/>
        <v>158.375</v>
      </c>
      <c r="K302" s="227">
        <v>62.0</v>
      </c>
      <c r="L302" s="230">
        <f t="shared" si="3"/>
        <v>103.2431551</v>
      </c>
      <c r="M302" s="134">
        <v>0.34</v>
      </c>
      <c r="N302" s="146"/>
      <c r="O302" s="99">
        <f t="shared" si="4"/>
        <v>3</v>
      </c>
      <c r="P302" s="99">
        <f t="shared" si="5"/>
        <v>1</v>
      </c>
      <c r="Q302" s="99">
        <f t="shared" si="6"/>
        <v>2</v>
      </c>
      <c r="R302" s="99">
        <f t="shared" si="7"/>
        <v>2</v>
      </c>
      <c r="S302" s="138">
        <f t="shared" si="8"/>
        <v>4</v>
      </c>
      <c r="T302" s="135">
        <f t="shared" si="9"/>
        <v>12</v>
      </c>
      <c r="U302" s="146"/>
      <c r="V302" s="146"/>
      <c r="W302" s="146"/>
      <c r="X302" s="146"/>
      <c r="Y302" s="146"/>
    </row>
    <row r="303" ht="12.75" customHeight="1">
      <c r="A303" s="146"/>
      <c r="B303" s="146" t="s">
        <v>354</v>
      </c>
      <c r="C303" s="227">
        <v>2.0</v>
      </c>
      <c r="D303" s="228">
        <v>175.91</v>
      </c>
      <c r="E303" s="228">
        <v>115.27</v>
      </c>
      <c r="F303" s="229">
        <v>0.534</v>
      </c>
      <c r="I303" s="146"/>
      <c r="J303" s="230">
        <f t="shared" si="2"/>
        <v>87.955</v>
      </c>
      <c r="K303" s="227">
        <v>69.0</v>
      </c>
      <c r="L303" s="230">
        <f t="shared" si="3"/>
        <v>57.33702738</v>
      </c>
      <c r="M303" s="134">
        <v>0.35</v>
      </c>
      <c r="N303" s="146"/>
      <c r="O303" s="99">
        <f t="shared" si="4"/>
        <v>3</v>
      </c>
      <c r="P303" s="99">
        <f t="shared" si="5"/>
        <v>1</v>
      </c>
      <c r="Q303" s="99">
        <f t="shared" si="6"/>
        <v>3</v>
      </c>
      <c r="R303" s="99">
        <f t="shared" si="7"/>
        <v>2</v>
      </c>
      <c r="S303" s="138">
        <f t="shared" si="8"/>
        <v>4</v>
      </c>
      <c r="T303" s="135">
        <f t="shared" si="9"/>
        <v>13</v>
      </c>
      <c r="U303" s="146"/>
      <c r="V303" s="146"/>
      <c r="W303" s="146"/>
      <c r="X303" s="146"/>
      <c r="Y303" s="146"/>
    </row>
    <row r="304" ht="12.75" customHeight="1">
      <c r="A304" s="146"/>
      <c r="B304" s="146" t="s">
        <v>355</v>
      </c>
      <c r="C304" s="227">
        <v>12.0</v>
      </c>
      <c r="D304" s="228">
        <v>376.76</v>
      </c>
      <c r="E304" s="228">
        <v>246.73</v>
      </c>
      <c r="F304" s="229">
        <v>0.534</v>
      </c>
      <c r="I304" s="146"/>
      <c r="J304" s="230">
        <f t="shared" si="2"/>
        <v>31.39666667</v>
      </c>
      <c r="K304" s="227">
        <v>61.0</v>
      </c>
      <c r="L304" s="230">
        <f t="shared" si="3"/>
        <v>20.46718818</v>
      </c>
      <c r="M304" s="134">
        <v>0.65</v>
      </c>
      <c r="N304" s="146"/>
      <c r="O304" s="99">
        <f t="shared" si="4"/>
        <v>3</v>
      </c>
      <c r="P304" s="99">
        <f t="shared" si="5"/>
        <v>3</v>
      </c>
      <c r="Q304" s="99">
        <f t="shared" si="6"/>
        <v>5</v>
      </c>
      <c r="R304" s="99">
        <f t="shared" si="7"/>
        <v>2</v>
      </c>
      <c r="S304" s="138">
        <f t="shared" si="8"/>
        <v>5</v>
      </c>
      <c r="T304" s="135">
        <f t="shared" si="9"/>
        <v>18</v>
      </c>
      <c r="U304" s="146"/>
      <c r="V304" s="146"/>
      <c r="W304" s="146"/>
      <c r="X304" s="146"/>
      <c r="Y304" s="146"/>
    </row>
    <row r="305" ht="12.75" customHeight="1">
      <c r="A305" s="146"/>
      <c r="B305" s="146" t="s">
        <v>356</v>
      </c>
      <c r="C305" s="227">
        <v>1.0</v>
      </c>
      <c r="D305" s="228">
        <v>25.22</v>
      </c>
      <c r="E305" s="228">
        <v>16.49</v>
      </c>
      <c r="F305" s="229">
        <v>0.534</v>
      </c>
      <c r="I305" s="146"/>
      <c r="J305" s="230">
        <f t="shared" si="2"/>
        <v>25.22</v>
      </c>
      <c r="K305" s="227">
        <v>875.0</v>
      </c>
      <c r="L305" s="230">
        <f t="shared" si="3"/>
        <v>16.44067797</v>
      </c>
      <c r="M305" s="134">
        <v>0.45</v>
      </c>
      <c r="N305" s="146"/>
      <c r="O305" s="99">
        <f t="shared" si="4"/>
        <v>3</v>
      </c>
      <c r="P305" s="99">
        <f t="shared" si="5"/>
        <v>1</v>
      </c>
      <c r="Q305" s="99">
        <f t="shared" si="6"/>
        <v>5</v>
      </c>
      <c r="R305" s="99">
        <f t="shared" si="7"/>
        <v>1</v>
      </c>
      <c r="S305" s="138">
        <f t="shared" si="8"/>
        <v>4</v>
      </c>
      <c r="T305" s="135">
        <f t="shared" si="9"/>
        <v>14</v>
      </c>
      <c r="U305" s="146"/>
      <c r="V305" s="146"/>
      <c r="W305" s="146"/>
      <c r="X305" s="146"/>
      <c r="Y305" s="146"/>
    </row>
    <row r="306" ht="12.75" customHeight="1">
      <c r="A306" s="146"/>
      <c r="B306" s="146" t="s">
        <v>357</v>
      </c>
      <c r="C306" s="227">
        <v>1.0</v>
      </c>
      <c r="D306" s="228">
        <v>477.39</v>
      </c>
      <c r="E306" s="228">
        <v>312.11</v>
      </c>
      <c r="F306" s="229">
        <v>0.534</v>
      </c>
      <c r="I306" s="146"/>
      <c r="J306" s="230">
        <f t="shared" si="2"/>
        <v>477.39</v>
      </c>
      <c r="K306" s="227">
        <v>35.0</v>
      </c>
      <c r="L306" s="230">
        <f t="shared" si="3"/>
        <v>311.2059974</v>
      </c>
      <c r="M306" s="134">
        <v>0.12</v>
      </c>
      <c r="N306" s="146"/>
      <c r="O306" s="99">
        <f t="shared" si="4"/>
        <v>3</v>
      </c>
      <c r="P306" s="99">
        <f t="shared" si="5"/>
        <v>1</v>
      </c>
      <c r="Q306" s="99">
        <f t="shared" si="6"/>
        <v>1</v>
      </c>
      <c r="R306" s="99">
        <f t="shared" si="7"/>
        <v>3</v>
      </c>
      <c r="S306" s="138">
        <f t="shared" si="8"/>
        <v>2</v>
      </c>
      <c r="T306" s="135">
        <f t="shared" si="9"/>
        <v>10</v>
      </c>
      <c r="U306" s="146"/>
      <c r="V306" s="146"/>
      <c r="W306" s="146"/>
      <c r="X306" s="146"/>
      <c r="Y306" s="146"/>
    </row>
    <row r="307" ht="12.75" customHeight="1">
      <c r="A307" s="146"/>
      <c r="B307" s="146" t="s">
        <v>358</v>
      </c>
      <c r="C307" s="227">
        <v>3.0</v>
      </c>
      <c r="D307" s="228">
        <v>388.7</v>
      </c>
      <c r="E307" s="228">
        <v>254.14</v>
      </c>
      <c r="F307" s="229">
        <v>0.534</v>
      </c>
      <c r="I307" s="146"/>
      <c r="J307" s="230">
        <f t="shared" si="2"/>
        <v>129.5666667</v>
      </c>
      <c r="K307" s="227">
        <v>18.0</v>
      </c>
      <c r="L307" s="230">
        <f t="shared" si="3"/>
        <v>84.46327684</v>
      </c>
      <c r="M307" s="134">
        <v>0.65</v>
      </c>
      <c r="N307" s="146"/>
      <c r="O307" s="99">
        <f t="shared" si="4"/>
        <v>3</v>
      </c>
      <c r="P307" s="99">
        <f t="shared" si="5"/>
        <v>1</v>
      </c>
      <c r="Q307" s="99">
        <f t="shared" si="6"/>
        <v>2</v>
      </c>
      <c r="R307" s="99">
        <f t="shared" si="7"/>
        <v>4</v>
      </c>
      <c r="S307" s="138">
        <f t="shared" si="8"/>
        <v>5</v>
      </c>
      <c r="T307" s="135">
        <f t="shared" si="9"/>
        <v>15</v>
      </c>
      <c r="U307" s="146"/>
      <c r="V307" s="146"/>
      <c r="W307" s="146"/>
      <c r="X307" s="146"/>
      <c r="Y307" s="146"/>
    </row>
    <row r="308" ht="12.75" customHeight="1">
      <c r="A308" s="146"/>
      <c r="B308" s="146" t="s">
        <v>359</v>
      </c>
      <c r="C308" s="227">
        <v>2.0</v>
      </c>
      <c r="D308" s="228">
        <v>21.74</v>
      </c>
      <c r="E308" s="228">
        <v>14.2</v>
      </c>
      <c r="F308" s="229">
        <v>0.534</v>
      </c>
      <c r="I308" s="146"/>
      <c r="J308" s="230">
        <f t="shared" si="2"/>
        <v>10.87</v>
      </c>
      <c r="K308" s="227">
        <v>16.0</v>
      </c>
      <c r="L308" s="230">
        <f t="shared" si="3"/>
        <v>7.086049544</v>
      </c>
      <c r="M308" s="134">
        <v>0.32</v>
      </c>
      <c r="N308" s="146"/>
      <c r="O308" s="99">
        <f t="shared" si="4"/>
        <v>3</v>
      </c>
      <c r="P308" s="99">
        <f t="shared" si="5"/>
        <v>1</v>
      </c>
      <c r="Q308" s="99">
        <f t="shared" si="6"/>
        <v>5</v>
      </c>
      <c r="R308" s="99">
        <f t="shared" si="7"/>
        <v>4</v>
      </c>
      <c r="S308" s="138">
        <f t="shared" si="8"/>
        <v>3</v>
      </c>
      <c r="T308" s="135">
        <f t="shared" si="9"/>
        <v>16</v>
      </c>
      <c r="U308" s="146"/>
      <c r="V308" s="146"/>
      <c r="W308" s="146"/>
      <c r="X308" s="146"/>
      <c r="Y308" s="146"/>
    </row>
    <row r="309" ht="12.75" customHeight="1">
      <c r="A309" s="146"/>
      <c r="B309" s="146" t="s">
        <v>360</v>
      </c>
      <c r="C309" s="227">
        <v>6.0</v>
      </c>
      <c r="D309" s="228">
        <v>354.0</v>
      </c>
      <c r="E309" s="228">
        <v>231.27</v>
      </c>
      <c r="F309" s="229">
        <v>0.534</v>
      </c>
      <c r="I309" s="146"/>
      <c r="J309" s="230">
        <f t="shared" si="2"/>
        <v>59</v>
      </c>
      <c r="K309" s="227">
        <v>14.0</v>
      </c>
      <c r="L309" s="230">
        <f t="shared" si="3"/>
        <v>38.46153846</v>
      </c>
      <c r="M309" s="134">
        <v>0.45</v>
      </c>
      <c r="N309" s="146"/>
      <c r="O309" s="99">
        <f t="shared" si="4"/>
        <v>3</v>
      </c>
      <c r="P309" s="99">
        <f t="shared" si="5"/>
        <v>2</v>
      </c>
      <c r="Q309" s="99">
        <f t="shared" si="6"/>
        <v>4</v>
      </c>
      <c r="R309" s="99">
        <f t="shared" si="7"/>
        <v>4</v>
      </c>
      <c r="S309" s="138">
        <f t="shared" si="8"/>
        <v>4</v>
      </c>
      <c r="T309" s="135">
        <f t="shared" si="9"/>
        <v>17</v>
      </c>
      <c r="U309" s="146"/>
      <c r="V309" s="146"/>
      <c r="W309" s="146"/>
      <c r="X309" s="146"/>
      <c r="Y309" s="146"/>
    </row>
    <row r="310" ht="12.75" customHeight="1">
      <c r="A310" s="146"/>
      <c r="B310" s="146" t="s">
        <v>361</v>
      </c>
      <c r="C310" s="227">
        <v>20.0</v>
      </c>
      <c r="D310" s="228">
        <v>161.09</v>
      </c>
      <c r="E310" s="228">
        <v>105.23</v>
      </c>
      <c r="F310" s="229">
        <v>0.534</v>
      </c>
      <c r="I310" s="146"/>
      <c r="J310" s="230">
        <f t="shared" si="2"/>
        <v>8.0545</v>
      </c>
      <c r="K310" s="227">
        <v>19.0</v>
      </c>
      <c r="L310" s="230">
        <f t="shared" si="3"/>
        <v>5.25065189</v>
      </c>
      <c r="M310" s="134">
        <v>0.12</v>
      </c>
      <c r="N310" s="146"/>
      <c r="O310" s="99">
        <f t="shared" si="4"/>
        <v>3</v>
      </c>
      <c r="P310" s="99">
        <f t="shared" si="5"/>
        <v>4</v>
      </c>
      <c r="Q310" s="99">
        <f t="shared" si="6"/>
        <v>5</v>
      </c>
      <c r="R310" s="99">
        <f t="shared" si="7"/>
        <v>4</v>
      </c>
      <c r="S310" s="138">
        <f t="shared" si="8"/>
        <v>2</v>
      </c>
      <c r="T310" s="135">
        <f t="shared" si="9"/>
        <v>18</v>
      </c>
      <c r="U310" s="146"/>
      <c r="V310" s="146"/>
      <c r="W310" s="146"/>
      <c r="X310" s="146"/>
      <c r="Y310" s="146"/>
    </row>
    <row r="311" ht="12.75" customHeight="1">
      <c r="A311" s="146"/>
      <c r="B311" s="146" t="s">
        <v>362</v>
      </c>
      <c r="C311" s="227">
        <v>5.0</v>
      </c>
      <c r="D311" s="228">
        <v>165.69</v>
      </c>
      <c r="E311" s="228">
        <v>108.21</v>
      </c>
      <c r="F311" s="229">
        <v>0.534</v>
      </c>
      <c r="I311" s="146"/>
      <c r="J311" s="230">
        <f t="shared" si="2"/>
        <v>33.138</v>
      </c>
      <c r="K311" s="227">
        <v>82.0</v>
      </c>
      <c r="L311" s="230">
        <f t="shared" si="3"/>
        <v>21.60234681</v>
      </c>
      <c r="M311" s="134">
        <v>0.87</v>
      </c>
      <c r="N311" s="146"/>
      <c r="O311" s="99">
        <f t="shared" si="4"/>
        <v>3</v>
      </c>
      <c r="P311" s="99">
        <f t="shared" si="5"/>
        <v>1</v>
      </c>
      <c r="Q311" s="99">
        <f t="shared" si="6"/>
        <v>5</v>
      </c>
      <c r="R311" s="99">
        <f t="shared" si="7"/>
        <v>1</v>
      </c>
      <c r="S311" s="138">
        <f t="shared" si="8"/>
        <v>5</v>
      </c>
      <c r="T311" s="135">
        <f t="shared" si="9"/>
        <v>15</v>
      </c>
      <c r="U311" s="146"/>
      <c r="V311" s="146"/>
      <c r="W311" s="146"/>
      <c r="X311" s="146"/>
      <c r="Y311" s="146"/>
    </row>
    <row r="312" ht="12.75" customHeight="1">
      <c r="A312" s="146"/>
      <c r="B312" s="146" t="s">
        <v>363</v>
      </c>
      <c r="C312" s="227">
        <v>1.0</v>
      </c>
      <c r="D312" s="228">
        <v>3.04</v>
      </c>
      <c r="E312" s="228">
        <v>1.99</v>
      </c>
      <c r="F312" s="229">
        <v>0.534</v>
      </c>
      <c r="I312" s="146"/>
      <c r="J312" s="230">
        <f t="shared" si="2"/>
        <v>3.04</v>
      </c>
      <c r="K312" s="227">
        <v>34.0</v>
      </c>
      <c r="L312" s="230">
        <f t="shared" si="3"/>
        <v>1.981747066</v>
      </c>
      <c r="M312" s="134">
        <v>0.89</v>
      </c>
      <c r="N312" s="146"/>
      <c r="O312" s="99">
        <f t="shared" si="4"/>
        <v>3</v>
      </c>
      <c r="P312" s="99">
        <f t="shared" si="5"/>
        <v>1</v>
      </c>
      <c r="Q312" s="99">
        <f t="shared" si="6"/>
        <v>5</v>
      </c>
      <c r="R312" s="99">
        <f t="shared" si="7"/>
        <v>3</v>
      </c>
      <c r="S312" s="138">
        <f t="shared" si="8"/>
        <v>5</v>
      </c>
      <c r="T312" s="135">
        <f t="shared" si="9"/>
        <v>17</v>
      </c>
      <c r="U312" s="146"/>
      <c r="V312" s="146"/>
      <c r="W312" s="146"/>
      <c r="X312" s="146"/>
      <c r="Y312" s="146"/>
    </row>
    <row r="313" ht="12.75" customHeight="1">
      <c r="A313" s="146"/>
      <c r="B313" s="146" t="s">
        <v>364</v>
      </c>
      <c r="C313" s="227">
        <v>12.0</v>
      </c>
      <c r="D313" s="228">
        <v>401.87</v>
      </c>
      <c r="E313" s="228">
        <v>262.35</v>
      </c>
      <c r="F313" s="229">
        <v>0.534</v>
      </c>
      <c r="I313" s="146"/>
      <c r="J313" s="230">
        <f t="shared" si="2"/>
        <v>33.48916667</v>
      </c>
      <c r="K313" s="227">
        <v>46.0</v>
      </c>
      <c r="L313" s="230">
        <f t="shared" si="3"/>
        <v>21.83126901</v>
      </c>
      <c r="M313" s="134">
        <v>0.65</v>
      </c>
      <c r="N313" s="146"/>
      <c r="O313" s="99">
        <f t="shared" si="4"/>
        <v>3</v>
      </c>
      <c r="P313" s="99">
        <f t="shared" si="5"/>
        <v>3</v>
      </c>
      <c r="Q313" s="99">
        <f t="shared" si="6"/>
        <v>5</v>
      </c>
      <c r="R313" s="99">
        <f t="shared" si="7"/>
        <v>2</v>
      </c>
      <c r="S313" s="138">
        <f t="shared" si="8"/>
        <v>5</v>
      </c>
      <c r="T313" s="135">
        <f t="shared" si="9"/>
        <v>18</v>
      </c>
      <c r="U313" s="146"/>
      <c r="V313" s="146"/>
      <c r="W313" s="146"/>
      <c r="X313" s="146"/>
      <c r="Y313" s="146"/>
    </row>
    <row r="314" ht="12.75" customHeight="1">
      <c r="A314" s="146"/>
      <c r="B314" s="146" t="s">
        <v>365</v>
      </c>
      <c r="C314" s="227">
        <v>1.0</v>
      </c>
      <c r="D314" s="228">
        <v>129.57</v>
      </c>
      <c r="E314" s="228">
        <v>84.57</v>
      </c>
      <c r="F314" s="229">
        <v>0.534</v>
      </c>
      <c r="I314" s="146"/>
      <c r="J314" s="230">
        <f t="shared" si="2"/>
        <v>129.57</v>
      </c>
      <c r="K314" s="227">
        <v>65.0</v>
      </c>
      <c r="L314" s="230">
        <f t="shared" si="3"/>
        <v>84.4654498</v>
      </c>
      <c r="M314" s="134">
        <v>0.23</v>
      </c>
      <c r="N314" s="146"/>
      <c r="O314" s="99">
        <f t="shared" si="4"/>
        <v>3</v>
      </c>
      <c r="P314" s="99">
        <f t="shared" si="5"/>
        <v>1</v>
      </c>
      <c r="Q314" s="99">
        <f t="shared" si="6"/>
        <v>2</v>
      </c>
      <c r="R314" s="99">
        <f t="shared" si="7"/>
        <v>2</v>
      </c>
      <c r="S314" s="138">
        <f t="shared" si="8"/>
        <v>3</v>
      </c>
      <c r="T314" s="135">
        <f t="shared" si="9"/>
        <v>11</v>
      </c>
      <c r="U314" s="146"/>
      <c r="V314" s="146"/>
      <c r="W314" s="146"/>
      <c r="X314" s="146"/>
      <c r="Y314" s="146"/>
    </row>
    <row r="315" ht="12.75" customHeight="1">
      <c r="A315" s="146"/>
      <c r="B315" s="146" t="s">
        <v>366</v>
      </c>
      <c r="C315" s="227">
        <v>15.0</v>
      </c>
      <c r="D315" s="228">
        <v>1129.78</v>
      </c>
      <c r="E315" s="228">
        <v>737.31</v>
      </c>
      <c r="F315" s="229">
        <v>0.534</v>
      </c>
      <c r="I315" s="146"/>
      <c r="J315" s="230">
        <f t="shared" si="2"/>
        <v>75.31866667</v>
      </c>
      <c r="K315" s="227">
        <v>95.0</v>
      </c>
      <c r="L315" s="230">
        <f t="shared" si="3"/>
        <v>49.09952195</v>
      </c>
      <c r="M315" s="134">
        <v>0.21</v>
      </c>
      <c r="N315" s="146"/>
      <c r="O315" s="99">
        <f t="shared" si="4"/>
        <v>3</v>
      </c>
      <c r="P315" s="99">
        <f t="shared" si="5"/>
        <v>3</v>
      </c>
      <c r="Q315" s="99">
        <f t="shared" si="6"/>
        <v>3</v>
      </c>
      <c r="R315" s="99">
        <f t="shared" si="7"/>
        <v>1</v>
      </c>
      <c r="S315" s="138">
        <f t="shared" si="8"/>
        <v>3</v>
      </c>
      <c r="T315" s="135">
        <f t="shared" si="9"/>
        <v>13</v>
      </c>
      <c r="U315" s="146"/>
      <c r="V315" s="146"/>
      <c r="W315" s="146"/>
      <c r="X315" s="146"/>
      <c r="Y315" s="146"/>
    </row>
    <row r="316" ht="12.75" customHeight="1">
      <c r="A316" s="146"/>
      <c r="B316" s="146" t="s">
        <v>367</v>
      </c>
      <c r="C316" s="227">
        <v>1.0</v>
      </c>
      <c r="D316" s="228">
        <v>47.83</v>
      </c>
      <c r="E316" s="228">
        <v>31.21</v>
      </c>
      <c r="F316" s="229">
        <v>0.534</v>
      </c>
      <c r="I316" s="146"/>
      <c r="J316" s="230">
        <f t="shared" si="2"/>
        <v>47.83</v>
      </c>
      <c r="K316" s="227">
        <v>34.0</v>
      </c>
      <c r="L316" s="230">
        <f t="shared" si="3"/>
        <v>31.17992177</v>
      </c>
      <c r="M316" s="134">
        <v>0.45</v>
      </c>
      <c r="N316" s="146"/>
      <c r="O316" s="99">
        <f t="shared" si="4"/>
        <v>3</v>
      </c>
      <c r="P316" s="99">
        <f t="shared" si="5"/>
        <v>1</v>
      </c>
      <c r="Q316" s="99">
        <f t="shared" si="6"/>
        <v>4</v>
      </c>
      <c r="R316" s="99">
        <f t="shared" si="7"/>
        <v>3</v>
      </c>
      <c r="S316" s="138">
        <f t="shared" si="8"/>
        <v>4</v>
      </c>
      <c r="T316" s="135">
        <f t="shared" si="9"/>
        <v>15</v>
      </c>
      <c r="U316" s="146"/>
      <c r="V316" s="146"/>
      <c r="W316" s="146"/>
      <c r="X316" s="146"/>
      <c r="Y316" s="146"/>
    </row>
    <row r="317" ht="12.75" customHeight="1">
      <c r="A317" s="146"/>
      <c r="B317" s="146" t="s">
        <v>368</v>
      </c>
      <c r="C317" s="227">
        <v>1.0</v>
      </c>
      <c r="D317" s="228">
        <v>520.87</v>
      </c>
      <c r="E317" s="228">
        <v>339.59</v>
      </c>
      <c r="F317" s="229">
        <v>0.534</v>
      </c>
      <c r="I317" s="146"/>
      <c r="J317" s="230">
        <f t="shared" si="2"/>
        <v>520.87</v>
      </c>
      <c r="K317" s="227">
        <v>15.0</v>
      </c>
      <c r="L317" s="230">
        <f t="shared" si="3"/>
        <v>339.5501956</v>
      </c>
      <c r="M317" s="134">
        <v>0.87</v>
      </c>
      <c r="N317" s="146"/>
      <c r="O317" s="99">
        <f t="shared" si="4"/>
        <v>3</v>
      </c>
      <c r="P317" s="99">
        <f t="shared" si="5"/>
        <v>1</v>
      </c>
      <c r="Q317" s="99">
        <f t="shared" si="6"/>
        <v>1</v>
      </c>
      <c r="R317" s="99">
        <f t="shared" si="7"/>
        <v>4</v>
      </c>
      <c r="S317" s="138">
        <f t="shared" si="8"/>
        <v>5</v>
      </c>
      <c r="T317" s="135">
        <f t="shared" si="9"/>
        <v>14</v>
      </c>
      <c r="U317" s="146"/>
      <c r="V317" s="146"/>
      <c r="W317" s="146"/>
      <c r="X317" s="146"/>
      <c r="Y317" s="146"/>
    </row>
    <row r="318" ht="12.75" customHeight="1">
      <c r="A318" s="146"/>
      <c r="B318" s="146" t="s">
        <v>369</v>
      </c>
      <c r="C318" s="227">
        <v>1.0</v>
      </c>
      <c r="D318" s="228">
        <v>477.39</v>
      </c>
      <c r="E318" s="228">
        <v>310.99</v>
      </c>
      <c r="F318" s="229">
        <v>0.534</v>
      </c>
      <c r="I318" s="146"/>
      <c r="J318" s="230">
        <f t="shared" si="2"/>
        <v>477.39</v>
      </c>
      <c r="K318" s="227">
        <v>16.0</v>
      </c>
      <c r="L318" s="230">
        <f t="shared" si="3"/>
        <v>311.2059974</v>
      </c>
      <c r="M318" s="134">
        <v>0.89</v>
      </c>
      <c r="N318" s="146"/>
      <c r="O318" s="99">
        <f t="shared" si="4"/>
        <v>3</v>
      </c>
      <c r="P318" s="99">
        <f t="shared" si="5"/>
        <v>1</v>
      </c>
      <c r="Q318" s="99">
        <f t="shared" si="6"/>
        <v>1</v>
      </c>
      <c r="R318" s="99">
        <f t="shared" si="7"/>
        <v>4</v>
      </c>
      <c r="S318" s="138">
        <f t="shared" si="8"/>
        <v>5</v>
      </c>
      <c r="T318" s="135">
        <f t="shared" si="9"/>
        <v>14</v>
      </c>
      <c r="U318" s="146"/>
      <c r="V318" s="146"/>
      <c r="W318" s="146"/>
      <c r="X318" s="146"/>
      <c r="Y318" s="146"/>
    </row>
    <row r="319" ht="12.75" customHeight="1">
      <c r="A319" s="146"/>
      <c r="B319" s="146" t="s">
        <v>370</v>
      </c>
      <c r="C319" s="227">
        <v>1.0</v>
      </c>
      <c r="D319" s="228">
        <v>89.74</v>
      </c>
      <c r="E319" s="228">
        <v>58.38</v>
      </c>
      <c r="F319" s="229">
        <v>0.534</v>
      </c>
      <c r="I319" s="146"/>
      <c r="J319" s="230">
        <f t="shared" si="2"/>
        <v>89.74</v>
      </c>
      <c r="K319" s="227">
        <v>34.0</v>
      </c>
      <c r="L319" s="230">
        <f t="shared" si="3"/>
        <v>58.50065189</v>
      </c>
      <c r="M319" s="134">
        <v>0.03</v>
      </c>
      <c r="N319" s="146"/>
      <c r="O319" s="99">
        <f t="shared" si="4"/>
        <v>3</v>
      </c>
      <c r="P319" s="99">
        <f t="shared" si="5"/>
        <v>1</v>
      </c>
      <c r="Q319" s="99">
        <f t="shared" si="6"/>
        <v>3</v>
      </c>
      <c r="R319" s="99">
        <f t="shared" si="7"/>
        <v>3</v>
      </c>
      <c r="S319" s="138">
        <f t="shared" si="8"/>
        <v>1</v>
      </c>
      <c r="T319" s="135">
        <f t="shared" si="9"/>
        <v>11</v>
      </c>
      <c r="U319" s="146"/>
      <c r="V319" s="146"/>
      <c r="W319" s="146"/>
      <c r="X319" s="146"/>
      <c r="Y319" s="146"/>
    </row>
    <row r="320" ht="12.75" customHeight="1">
      <c r="A320" s="146"/>
      <c r="B320" s="146" t="s">
        <v>371</v>
      </c>
      <c r="C320" s="227">
        <v>10.0</v>
      </c>
      <c r="D320" s="228">
        <v>170.43</v>
      </c>
      <c r="E320" s="228">
        <v>110.84</v>
      </c>
      <c r="F320" s="229">
        <v>0.534</v>
      </c>
      <c r="I320" s="146"/>
      <c r="J320" s="230">
        <f t="shared" si="2"/>
        <v>17.043</v>
      </c>
      <c r="K320" s="227">
        <v>65.0</v>
      </c>
      <c r="L320" s="230">
        <f t="shared" si="3"/>
        <v>11.11016949</v>
      </c>
      <c r="M320" s="134">
        <v>0.04</v>
      </c>
      <c r="N320" s="146"/>
      <c r="O320" s="99">
        <f t="shared" si="4"/>
        <v>3</v>
      </c>
      <c r="P320" s="99">
        <f t="shared" si="5"/>
        <v>2</v>
      </c>
      <c r="Q320" s="99">
        <f t="shared" si="6"/>
        <v>5</v>
      </c>
      <c r="R320" s="99">
        <f t="shared" si="7"/>
        <v>2</v>
      </c>
      <c r="S320" s="138">
        <f t="shared" si="8"/>
        <v>1</v>
      </c>
      <c r="T320" s="135">
        <f t="shared" si="9"/>
        <v>13</v>
      </c>
      <c r="U320" s="146"/>
      <c r="V320" s="146"/>
      <c r="W320" s="146"/>
      <c r="X320" s="146"/>
      <c r="Y320" s="146"/>
    </row>
    <row r="321" ht="12.75" customHeight="1">
      <c r="A321" s="146"/>
      <c r="B321" s="146" t="s">
        <v>372</v>
      </c>
      <c r="C321" s="227">
        <v>4.0</v>
      </c>
      <c r="D321" s="228">
        <v>828.87</v>
      </c>
      <c r="E321" s="228">
        <v>538.86</v>
      </c>
      <c r="F321" s="229">
        <v>0.534</v>
      </c>
      <c r="I321" s="146"/>
      <c r="J321" s="230">
        <f t="shared" si="2"/>
        <v>207.2175</v>
      </c>
      <c r="K321" s="227">
        <v>25.0</v>
      </c>
      <c r="L321" s="230">
        <f t="shared" si="3"/>
        <v>135.083116</v>
      </c>
      <c r="M321" s="134">
        <v>0.05</v>
      </c>
      <c r="N321" s="146"/>
      <c r="O321" s="99">
        <f t="shared" si="4"/>
        <v>3</v>
      </c>
      <c r="P321" s="99">
        <f t="shared" si="5"/>
        <v>1</v>
      </c>
      <c r="Q321" s="99">
        <f t="shared" si="6"/>
        <v>2</v>
      </c>
      <c r="R321" s="99">
        <f t="shared" si="7"/>
        <v>4</v>
      </c>
      <c r="S321" s="138">
        <f t="shared" si="8"/>
        <v>1</v>
      </c>
      <c r="T321" s="135">
        <f t="shared" si="9"/>
        <v>11</v>
      </c>
      <c r="U321" s="146"/>
      <c r="V321" s="146"/>
      <c r="W321" s="146"/>
      <c r="X321" s="146"/>
      <c r="Y321" s="146"/>
    </row>
    <row r="322" ht="12.75" customHeight="1">
      <c r="A322" s="146"/>
      <c r="B322" s="146" t="s">
        <v>373</v>
      </c>
      <c r="C322" s="227">
        <v>1.0</v>
      </c>
      <c r="D322" s="228">
        <v>520.87</v>
      </c>
      <c r="E322" s="228">
        <v>338.64</v>
      </c>
      <c r="F322" s="229">
        <v>0.534</v>
      </c>
      <c r="I322" s="146"/>
      <c r="J322" s="230">
        <f t="shared" si="2"/>
        <v>520.87</v>
      </c>
      <c r="K322" s="227">
        <v>75.0</v>
      </c>
      <c r="L322" s="230">
        <f t="shared" si="3"/>
        <v>339.5501956</v>
      </c>
      <c r="M322" s="134">
        <v>0.06</v>
      </c>
      <c r="N322" s="146"/>
      <c r="O322" s="99">
        <f t="shared" si="4"/>
        <v>3</v>
      </c>
      <c r="P322" s="99">
        <f t="shared" si="5"/>
        <v>1</v>
      </c>
      <c r="Q322" s="99">
        <f t="shared" si="6"/>
        <v>1</v>
      </c>
      <c r="R322" s="99">
        <f t="shared" si="7"/>
        <v>1</v>
      </c>
      <c r="S322" s="138">
        <f t="shared" si="8"/>
        <v>2</v>
      </c>
      <c r="T322" s="135">
        <f t="shared" si="9"/>
        <v>8</v>
      </c>
      <c r="U322" s="146"/>
      <c r="V322" s="146"/>
      <c r="W322" s="146"/>
      <c r="X322" s="146"/>
      <c r="Y322" s="146"/>
    </row>
    <row r="323" ht="12.75" customHeight="1">
      <c r="A323" s="146"/>
      <c r="B323" s="146" t="s">
        <v>374</v>
      </c>
      <c r="C323" s="227">
        <v>6.0</v>
      </c>
      <c r="D323" s="228">
        <v>37.42</v>
      </c>
      <c r="E323" s="228">
        <v>24.31</v>
      </c>
      <c r="F323" s="229">
        <v>0.534</v>
      </c>
      <c r="I323" s="146"/>
      <c r="J323" s="230">
        <f t="shared" si="2"/>
        <v>6.236666667</v>
      </c>
      <c r="K323" s="227">
        <v>62.0</v>
      </c>
      <c r="L323" s="230">
        <f t="shared" si="3"/>
        <v>4.065623642</v>
      </c>
      <c r="M323" s="134">
        <v>0.07</v>
      </c>
      <c r="N323" s="146"/>
      <c r="O323" s="99">
        <f t="shared" si="4"/>
        <v>3</v>
      </c>
      <c r="P323" s="99">
        <f t="shared" si="5"/>
        <v>2</v>
      </c>
      <c r="Q323" s="99">
        <f t="shared" si="6"/>
        <v>5</v>
      </c>
      <c r="R323" s="99">
        <f t="shared" si="7"/>
        <v>2</v>
      </c>
      <c r="S323" s="138">
        <f t="shared" si="8"/>
        <v>2</v>
      </c>
      <c r="T323" s="135">
        <f t="shared" si="9"/>
        <v>14</v>
      </c>
      <c r="U323" s="146"/>
      <c r="V323" s="146"/>
      <c r="W323" s="146"/>
      <c r="X323" s="146"/>
      <c r="Y323" s="146"/>
    </row>
    <row r="324" ht="12.75" customHeight="1">
      <c r="A324" s="146"/>
      <c r="B324" s="146" t="s">
        <v>375</v>
      </c>
      <c r="C324" s="227">
        <v>4.0</v>
      </c>
      <c r="D324" s="228">
        <v>203.48</v>
      </c>
      <c r="E324" s="228">
        <v>132.18</v>
      </c>
      <c r="F324" s="229">
        <v>0.534</v>
      </c>
      <c r="I324" s="146"/>
      <c r="J324" s="230">
        <f t="shared" si="2"/>
        <v>50.87</v>
      </c>
      <c r="K324" s="227">
        <v>48.0</v>
      </c>
      <c r="L324" s="230">
        <f t="shared" si="3"/>
        <v>33.16166884</v>
      </c>
      <c r="M324" s="134">
        <v>0.08</v>
      </c>
      <c r="N324" s="146"/>
      <c r="O324" s="99">
        <f t="shared" si="4"/>
        <v>3</v>
      </c>
      <c r="P324" s="99">
        <f t="shared" si="5"/>
        <v>1</v>
      </c>
      <c r="Q324" s="99">
        <f t="shared" si="6"/>
        <v>4</v>
      </c>
      <c r="R324" s="99">
        <f t="shared" si="7"/>
        <v>2</v>
      </c>
      <c r="S324" s="138">
        <f t="shared" si="8"/>
        <v>2</v>
      </c>
      <c r="T324" s="135">
        <f t="shared" si="9"/>
        <v>12</v>
      </c>
      <c r="U324" s="146"/>
      <c r="V324" s="146"/>
      <c r="W324" s="146"/>
      <c r="X324" s="146"/>
      <c r="Y324" s="146"/>
    </row>
    <row r="325" ht="12.75" customHeight="1">
      <c r="A325" s="146"/>
      <c r="B325" s="146" t="s">
        <v>376</v>
      </c>
      <c r="C325" s="227">
        <v>1.0</v>
      </c>
      <c r="D325" s="228">
        <v>91.3</v>
      </c>
      <c r="E325" s="228">
        <v>59.3</v>
      </c>
      <c r="F325" s="229">
        <v>0.534</v>
      </c>
      <c r="I325" s="146"/>
      <c r="J325" s="230">
        <f t="shared" si="2"/>
        <v>91.3</v>
      </c>
      <c r="K325" s="227">
        <v>36.0</v>
      </c>
      <c r="L325" s="230">
        <f t="shared" si="3"/>
        <v>59.51760104</v>
      </c>
      <c r="M325" s="134">
        <v>0.09</v>
      </c>
      <c r="N325" s="146"/>
      <c r="O325" s="99">
        <f t="shared" si="4"/>
        <v>3</v>
      </c>
      <c r="P325" s="99">
        <f t="shared" si="5"/>
        <v>1</v>
      </c>
      <c r="Q325" s="99">
        <f t="shared" si="6"/>
        <v>3</v>
      </c>
      <c r="R325" s="99">
        <f t="shared" si="7"/>
        <v>3</v>
      </c>
      <c r="S325" s="138">
        <f t="shared" si="8"/>
        <v>2</v>
      </c>
      <c r="T325" s="135">
        <f t="shared" si="9"/>
        <v>12</v>
      </c>
      <c r="U325" s="146"/>
      <c r="V325" s="146"/>
      <c r="W325" s="146"/>
      <c r="X325" s="146"/>
      <c r="Y325" s="146"/>
    </row>
    <row r="326" ht="12.75" customHeight="1">
      <c r="A326" s="146"/>
      <c r="B326" s="146" t="s">
        <v>377</v>
      </c>
      <c r="C326" s="227">
        <v>1.0</v>
      </c>
      <c r="D326" s="228">
        <v>155.65</v>
      </c>
      <c r="E326" s="228">
        <v>101.05</v>
      </c>
      <c r="F326" s="229">
        <v>0.534</v>
      </c>
      <c r="I326" s="146"/>
      <c r="J326" s="230">
        <f t="shared" si="2"/>
        <v>155.65</v>
      </c>
      <c r="K326" s="227">
        <v>84.0</v>
      </c>
      <c r="L326" s="230">
        <f t="shared" si="3"/>
        <v>101.4667536</v>
      </c>
      <c r="M326" s="134">
        <v>0.12</v>
      </c>
      <c r="N326" s="146"/>
      <c r="O326" s="99">
        <f t="shared" si="4"/>
        <v>3</v>
      </c>
      <c r="P326" s="99">
        <f t="shared" si="5"/>
        <v>1</v>
      </c>
      <c r="Q326" s="99">
        <f t="shared" si="6"/>
        <v>2</v>
      </c>
      <c r="R326" s="99">
        <f t="shared" si="7"/>
        <v>1</v>
      </c>
      <c r="S326" s="138">
        <f t="shared" si="8"/>
        <v>2</v>
      </c>
      <c r="T326" s="135">
        <f t="shared" si="9"/>
        <v>9</v>
      </c>
      <c r="U326" s="146"/>
      <c r="V326" s="146"/>
      <c r="W326" s="146"/>
      <c r="X326" s="146"/>
      <c r="Y326" s="146"/>
    </row>
    <row r="327" ht="12.75" customHeight="1">
      <c r="A327" s="146"/>
      <c r="B327" s="146" t="s">
        <v>378</v>
      </c>
      <c r="C327" s="227">
        <v>19.0</v>
      </c>
      <c r="D327" s="228">
        <v>118.14</v>
      </c>
      <c r="E327" s="228">
        <v>76.68</v>
      </c>
      <c r="F327" s="229">
        <v>0.534</v>
      </c>
      <c r="I327" s="146"/>
      <c r="J327" s="230">
        <f t="shared" si="2"/>
        <v>6.217894737</v>
      </c>
      <c r="K327" s="227">
        <v>16.0</v>
      </c>
      <c r="L327" s="230">
        <f t="shared" si="3"/>
        <v>4.0533864</v>
      </c>
      <c r="M327" s="134">
        <v>0.13</v>
      </c>
      <c r="N327" s="146"/>
      <c r="O327" s="99">
        <f t="shared" si="4"/>
        <v>3</v>
      </c>
      <c r="P327" s="99">
        <f t="shared" si="5"/>
        <v>4</v>
      </c>
      <c r="Q327" s="99">
        <f t="shared" si="6"/>
        <v>5</v>
      </c>
      <c r="R327" s="99">
        <f t="shared" si="7"/>
        <v>4</v>
      </c>
      <c r="S327" s="138">
        <f t="shared" si="8"/>
        <v>0.13</v>
      </c>
      <c r="T327" s="135">
        <f t="shared" si="9"/>
        <v>16.13</v>
      </c>
      <c r="U327" s="146"/>
      <c r="V327" s="146"/>
      <c r="W327" s="146"/>
      <c r="X327" s="146"/>
      <c r="Y327" s="146"/>
    </row>
    <row r="328" ht="12.75" customHeight="1">
      <c r="A328" s="146"/>
      <c r="B328" s="146" t="s">
        <v>379</v>
      </c>
      <c r="C328" s="227">
        <v>2.0</v>
      </c>
      <c r="D328" s="228">
        <v>49.78</v>
      </c>
      <c r="E328" s="228">
        <v>32.31</v>
      </c>
      <c r="F328" s="229">
        <v>0.534</v>
      </c>
      <c r="I328" s="146"/>
      <c r="J328" s="230">
        <f t="shared" si="2"/>
        <v>24.89</v>
      </c>
      <c r="K328" s="227">
        <v>25.0</v>
      </c>
      <c r="L328" s="230">
        <f t="shared" si="3"/>
        <v>16.22555411</v>
      </c>
      <c r="M328" s="134">
        <v>0.125</v>
      </c>
      <c r="N328" s="146"/>
      <c r="O328" s="99">
        <f t="shared" si="4"/>
        <v>3</v>
      </c>
      <c r="P328" s="99">
        <f t="shared" si="5"/>
        <v>1</v>
      </c>
      <c r="Q328" s="99">
        <f t="shared" si="6"/>
        <v>5</v>
      </c>
      <c r="R328" s="99">
        <f t="shared" si="7"/>
        <v>4</v>
      </c>
      <c r="S328" s="138">
        <f t="shared" si="8"/>
        <v>2</v>
      </c>
      <c r="T328" s="135">
        <f t="shared" si="9"/>
        <v>15</v>
      </c>
      <c r="U328" s="146"/>
      <c r="V328" s="146"/>
      <c r="W328" s="146"/>
      <c r="X328" s="146"/>
      <c r="Y328" s="146"/>
    </row>
    <row r="329" ht="12.75" customHeight="1">
      <c r="A329" s="146"/>
      <c r="B329" s="146" t="s">
        <v>380</v>
      </c>
      <c r="C329" s="227">
        <v>7.0</v>
      </c>
      <c r="D329" s="228">
        <v>154.49</v>
      </c>
      <c r="E329" s="228">
        <v>100.28</v>
      </c>
      <c r="F329" s="229">
        <v>0.534</v>
      </c>
      <c r="I329" s="146"/>
      <c r="J329" s="230">
        <f t="shared" si="2"/>
        <v>22.07</v>
      </c>
      <c r="K329" s="227">
        <v>45.0</v>
      </c>
      <c r="L329" s="230">
        <f t="shared" si="3"/>
        <v>14.38722295</v>
      </c>
      <c r="M329" s="134">
        <v>0.15</v>
      </c>
      <c r="N329" s="146"/>
      <c r="O329" s="99">
        <f t="shared" si="4"/>
        <v>3</v>
      </c>
      <c r="P329" s="99">
        <f t="shared" si="5"/>
        <v>2</v>
      </c>
      <c r="Q329" s="99">
        <f t="shared" si="6"/>
        <v>5</v>
      </c>
      <c r="R329" s="99">
        <f t="shared" si="7"/>
        <v>2</v>
      </c>
      <c r="S329" s="138">
        <f t="shared" si="8"/>
        <v>3</v>
      </c>
      <c r="T329" s="135">
        <f t="shared" si="9"/>
        <v>15</v>
      </c>
      <c r="U329" s="146"/>
      <c r="V329" s="146"/>
      <c r="W329" s="146"/>
      <c r="X329" s="146"/>
      <c r="Y329" s="146"/>
    </row>
    <row r="330" ht="12.75" customHeight="1">
      <c r="A330" s="146"/>
      <c r="B330" s="146" t="s">
        <v>381</v>
      </c>
      <c r="C330" s="227">
        <v>18.0</v>
      </c>
      <c r="D330" s="228">
        <v>219.13</v>
      </c>
      <c r="E330" s="228">
        <v>142.21</v>
      </c>
      <c r="F330" s="229">
        <v>0.534</v>
      </c>
      <c r="I330" s="146"/>
      <c r="J330" s="230">
        <f t="shared" si="2"/>
        <v>12.17388889</v>
      </c>
      <c r="K330" s="227">
        <v>23.0</v>
      </c>
      <c r="L330" s="230">
        <f t="shared" si="3"/>
        <v>7.9360423</v>
      </c>
      <c r="M330" s="134">
        <v>0.18</v>
      </c>
      <c r="N330" s="146"/>
      <c r="O330" s="99">
        <f t="shared" si="4"/>
        <v>3</v>
      </c>
      <c r="P330" s="99">
        <f t="shared" si="5"/>
        <v>4</v>
      </c>
      <c r="Q330" s="99">
        <f t="shared" si="6"/>
        <v>5</v>
      </c>
      <c r="R330" s="99">
        <f t="shared" si="7"/>
        <v>4</v>
      </c>
      <c r="S330" s="138">
        <f t="shared" si="8"/>
        <v>3</v>
      </c>
      <c r="T330" s="135">
        <f t="shared" si="9"/>
        <v>19</v>
      </c>
      <c r="U330" s="146"/>
      <c r="V330" s="146"/>
      <c r="W330" s="146"/>
      <c r="X330" s="146"/>
      <c r="Y330" s="146"/>
    </row>
    <row r="331" ht="12.75" customHeight="1">
      <c r="A331" s="146"/>
      <c r="B331" s="146" t="s">
        <v>382</v>
      </c>
      <c r="C331" s="227">
        <v>20.0</v>
      </c>
      <c r="D331" s="228">
        <v>125.29</v>
      </c>
      <c r="E331" s="228">
        <v>81.3</v>
      </c>
      <c r="F331" s="229">
        <v>0.534</v>
      </c>
      <c r="I331" s="146"/>
      <c r="J331" s="230">
        <f t="shared" si="2"/>
        <v>6.2645</v>
      </c>
      <c r="K331" s="227">
        <v>15.0</v>
      </c>
      <c r="L331" s="230">
        <f t="shared" si="3"/>
        <v>4.083767927</v>
      </c>
      <c r="M331" s="134">
        <v>0.22</v>
      </c>
      <c r="N331" s="146"/>
      <c r="O331" s="99">
        <f t="shared" si="4"/>
        <v>3</v>
      </c>
      <c r="P331" s="99">
        <f t="shared" si="5"/>
        <v>4</v>
      </c>
      <c r="Q331" s="99">
        <f t="shared" si="6"/>
        <v>5</v>
      </c>
      <c r="R331" s="99">
        <f t="shared" si="7"/>
        <v>4</v>
      </c>
      <c r="S331" s="138">
        <f t="shared" si="8"/>
        <v>3</v>
      </c>
      <c r="T331" s="135">
        <f t="shared" si="9"/>
        <v>19</v>
      </c>
      <c r="U331" s="146"/>
      <c r="V331" s="146"/>
      <c r="W331" s="146"/>
      <c r="X331" s="146"/>
      <c r="Y331" s="146"/>
    </row>
    <row r="332" ht="12.75" customHeight="1">
      <c r="A332" s="146"/>
      <c r="B332" s="146" t="s">
        <v>383</v>
      </c>
      <c r="C332" s="227">
        <v>1.0</v>
      </c>
      <c r="D332" s="228">
        <v>48.7</v>
      </c>
      <c r="E332" s="228">
        <v>31.58</v>
      </c>
      <c r="F332" s="229">
        <v>0.534</v>
      </c>
      <c r="I332" s="146"/>
      <c r="J332" s="230">
        <f t="shared" si="2"/>
        <v>48.7</v>
      </c>
      <c r="K332" s="227">
        <v>17.0</v>
      </c>
      <c r="L332" s="230">
        <f t="shared" si="3"/>
        <v>31.74706649</v>
      </c>
      <c r="M332" s="134">
        <v>0.26</v>
      </c>
      <c r="N332" s="146"/>
      <c r="O332" s="99">
        <f t="shared" si="4"/>
        <v>3</v>
      </c>
      <c r="P332" s="99">
        <f t="shared" si="5"/>
        <v>1</v>
      </c>
      <c r="Q332" s="99">
        <f t="shared" si="6"/>
        <v>4</v>
      </c>
      <c r="R332" s="99">
        <f t="shared" si="7"/>
        <v>4</v>
      </c>
      <c r="S332" s="138">
        <f t="shared" si="8"/>
        <v>3</v>
      </c>
      <c r="T332" s="135">
        <f t="shared" si="9"/>
        <v>15</v>
      </c>
      <c r="U332" s="146"/>
      <c r="V332" s="146"/>
      <c r="W332" s="146"/>
      <c r="X332" s="146"/>
      <c r="Y332" s="146"/>
    </row>
    <row r="333" ht="12.75" customHeight="1">
      <c r="A333" s="146"/>
      <c r="B333" s="146" t="s">
        <v>384</v>
      </c>
      <c r="C333" s="227">
        <v>4.0</v>
      </c>
      <c r="D333" s="228">
        <v>240.0</v>
      </c>
      <c r="E333" s="228">
        <v>155.5</v>
      </c>
      <c r="F333" s="229">
        <v>0.534</v>
      </c>
      <c r="I333" s="146"/>
      <c r="J333" s="230">
        <f t="shared" si="2"/>
        <v>60</v>
      </c>
      <c r="K333" s="227">
        <v>25.0</v>
      </c>
      <c r="L333" s="230">
        <f t="shared" si="3"/>
        <v>39.11342894</v>
      </c>
      <c r="M333" s="134">
        <v>0.28</v>
      </c>
      <c r="N333" s="146"/>
      <c r="O333" s="99">
        <f t="shared" si="4"/>
        <v>3</v>
      </c>
      <c r="P333" s="99">
        <f t="shared" si="5"/>
        <v>1</v>
      </c>
      <c r="Q333" s="99">
        <f t="shared" si="6"/>
        <v>4</v>
      </c>
      <c r="R333" s="99">
        <f t="shared" si="7"/>
        <v>4</v>
      </c>
      <c r="S333" s="138">
        <f t="shared" si="8"/>
        <v>3</v>
      </c>
      <c r="T333" s="135">
        <f t="shared" si="9"/>
        <v>15</v>
      </c>
      <c r="U333" s="146"/>
      <c r="V333" s="146"/>
      <c r="W333" s="146"/>
      <c r="X333" s="146"/>
      <c r="Y333" s="146"/>
    </row>
    <row r="334" ht="12.75" customHeight="1">
      <c r="A334" s="146"/>
      <c r="B334" s="146" t="s">
        <v>385</v>
      </c>
      <c r="C334" s="227">
        <v>2.0</v>
      </c>
      <c r="D334" s="228">
        <v>132.61</v>
      </c>
      <c r="E334" s="228">
        <v>85.91</v>
      </c>
      <c r="F334" s="229">
        <v>0.534</v>
      </c>
      <c r="I334" s="146"/>
      <c r="J334" s="230">
        <f t="shared" si="2"/>
        <v>66.305</v>
      </c>
      <c r="K334" s="227">
        <v>34.0</v>
      </c>
      <c r="L334" s="230">
        <f t="shared" si="3"/>
        <v>43.22359844</v>
      </c>
      <c r="M334" s="134">
        <v>0.3</v>
      </c>
      <c r="N334" s="146"/>
      <c r="O334" s="99">
        <f t="shared" si="4"/>
        <v>3</v>
      </c>
      <c r="P334" s="99">
        <f t="shared" si="5"/>
        <v>1</v>
      </c>
      <c r="Q334" s="99">
        <f t="shared" si="6"/>
        <v>3</v>
      </c>
      <c r="R334" s="99">
        <f t="shared" si="7"/>
        <v>3</v>
      </c>
      <c r="S334" s="138">
        <f t="shared" si="8"/>
        <v>3</v>
      </c>
      <c r="T334" s="135">
        <f t="shared" si="9"/>
        <v>13</v>
      </c>
      <c r="U334" s="146"/>
      <c r="V334" s="146"/>
      <c r="W334" s="146"/>
      <c r="X334" s="146"/>
      <c r="Y334" s="146"/>
    </row>
    <row r="335" ht="12.75" customHeight="1">
      <c r="A335" s="146"/>
      <c r="B335" s="146" t="s">
        <v>386</v>
      </c>
      <c r="C335" s="227">
        <v>3.0</v>
      </c>
      <c r="D335" s="228">
        <v>98.37</v>
      </c>
      <c r="E335" s="228">
        <v>63.71</v>
      </c>
      <c r="F335" s="229">
        <v>0.534</v>
      </c>
      <c r="I335" s="146"/>
      <c r="J335" s="230">
        <f t="shared" si="2"/>
        <v>32.79</v>
      </c>
      <c r="K335" s="227">
        <v>21.0</v>
      </c>
      <c r="L335" s="230">
        <f t="shared" si="3"/>
        <v>21.37548892</v>
      </c>
      <c r="M335" s="134">
        <v>0.31</v>
      </c>
      <c r="N335" s="146"/>
      <c r="O335" s="99">
        <f t="shared" si="4"/>
        <v>3</v>
      </c>
      <c r="P335" s="99">
        <f t="shared" si="5"/>
        <v>1</v>
      </c>
      <c r="Q335" s="99">
        <f t="shared" si="6"/>
        <v>5</v>
      </c>
      <c r="R335" s="99">
        <f t="shared" si="7"/>
        <v>4</v>
      </c>
      <c r="S335" s="138">
        <f t="shared" si="8"/>
        <v>3</v>
      </c>
      <c r="T335" s="135">
        <f t="shared" si="9"/>
        <v>16</v>
      </c>
      <c r="U335" s="146"/>
      <c r="V335" s="146"/>
      <c r="W335" s="146"/>
      <c r="X335" s="146"/>
      <c r="Y335" s="146"/>
    </row>
    <row r="336" ht="12.75" customHeight="1">
      <c r="A336" s="146"/>
      <c r="B336" s="146" t="s">
        <v>387</v>
      </c>
      <c r="C336" s="227">
        <v>1.0</v>
      </c>
      <c r="D336" s="228">
        <v>560.87</v>
      </c>
      <c r="E336" s="228">
        <v>363.25</v>
      </c>
      <c r="F336" s="229">
        <v>0.534</v>
      </c>
      <c r="I336" s="146"/>
      <c r="J336" s="230">
        <f t="shared" si="2"/>
        <v>560.87</v>
      </c>
      <c r="K336" s="227">
        <v>23.0</v>
      </c>
      <c r="L336" s="230">
        <f t="shared" si="3"/>
        <v>365.6258149</v>
      </c>
      <c r="M336" s="134">
        <v>0.32</v>
      </c>
      <c r="N336" s="146"/>
      <c r="O336" s="99">
        <f t="shared" si="4"/>
        <v>3</v>
      </c>
      <c r="P336" s="99">
        <f t="shared" si="5"/>
        <v>1</v>
      </c>
      <c r="Q336" s="99">
        <f t="shared" si="6"/>
        <v>1</v>
      </c>
      <c r="R336" s="99">
        <f t="shared" si="7"/>
        <v>4</v>
      </c>
      <c r="S336" s="138">
        <f t="shared" si="8"/>
        <v>3</v>
      </c>
      <c r="T336" s="135">
        <f t="shared" si="9"/>
        <v>12</v>
      </c>
      <c r="U336" s="146"/>
      <c r="V336" s="146"/>
      <c r="W336" s="146"/>
      <c r="X336" s="146"/>
      <c r="Y336" s="146"/>
    </row>
    <row r="337" ht="12.75" customHeight="1">
      <c r="A337" s="146"/>
      <c r="B337" s="146" t="s">
        <v>388</v>
      </c>
      <c r="C337" s="227">
        <v>17.0</v>
      </c>
      <c r="D337" s="228">
        <v>420.6</v>
      </c>
      <c r="E337" s="228">
        <v>272.19</v>
      </c>
      <c r="F337" s="229">
        <v>0.534</v>
      </c>
      <c r="I337" s="146"/>
      <c r="J337" s="230">
        <f t="shared" si="2"/>
        <v>24.74117647</v>
      </c>
      <c r="K337" s="227">
        <v>25.0</v>
      </c>
      <c r="L337" s="230">
        <f t="shared" si="3"/>
        <v>16.12853746</v>
      </c>
      <c r="M337" s="134">
        <v>0.33</v>
      </c>
      <c r="N337" s="146"/>
      <c r="O337" s="99">
        <f t="shared" si="4"/>
        <v>3</v>
      </c>
      <c r="P337" s="99">
        <f t="shared" si="5"/>
        <v>4</v>
      </c>
      <c r="Q337" s="99">
        <f t="shared" si="6"/>
        <v>5</v>
      </c>
      <c r="R337" s="99">
        <f t="shared" si="7"/>
        <v>4</v>
      </c>
      <c r="S337" s="138">
        <f t="shared" si="8"/>
        <v>3</v>
      </c>
      <c r="T337" s="135">
        <f t="shared" si="9"/>
        <v>19</v>
      </c>
      <c r="U337" s="146"/>
      <c r="V337" s="146"/>
      <c r="W337" s="146"/>
      <c r="X337" s="146"/>
      <c r="Y337" s="146"/>
    </row>
    <row r="338" ht="12.75" customHeight="1">
      <c r="A338" s="146"/>
      <c r="B338" s="146" t="s">
        <v>389</v>
      </c>
      <c r="C338" s="227">
        <v>3.0</v>
      </c>
      <c r="D338" s="228">
        <v>149.57</v>
      </c>
      <c r="E338" s="228">
        <v>96.73</v>
      </c>
      <c r="F338" s="229">
        <v>0.534</v>
      </c>
      <c r="I338" s="146"/>
      <c r="J338" s="230">
        <f t="shared" si="2"/>
        <v>49.85666667</v>
      </c>
      <c r="K338" s="227">
        <v>24.0</v>
      </c>
      <c r="L338" s="230">
        <f t="shared" si="3"/>
        <v>32.50108648</v>
      </c>
      <c r="M338" s="134">
        <v>0.34</v>
      </c>
      <c r="N338" s="146"/>
      <c r="O338" s="99">
        <f t="shared" si="4"/>
        <v>3</v>
      </c>
      <c r="P338" s="99">
        <f t="shared" si="5"/>
        <v>1</v>
      </c>
      <c r="Q338" s="99">
        <f t="shared" si="6"/>
        <v>4</v>
      </c>
      <c r="R338" s="99">
        <f t="shared" si="7"/>
        <v>4</v>
      </c>
      <c r="S338" s="138">
        <f t="shared" si="8"/>
        <v>4</v>
      </c>
      <c r="T338" s="135">
        <f t="shared" si="9"/>
        <v>16</v>
      </c>
      <c r="U338" s="146"/>
      <c r="V338" s="146"/>
      <c r="W338" s="146"/>
      <c r="X338" s="146"/>
      <c r="Y338" s="146"/>
    </row>
    <row r="339" ht="12.75" customHeight="1">
      <c r="A339" s="146"/>
      <c r="B339" s="146" t="s">
        <v>390</v>
      </c>
      <c r="C339" s="227">
        <v>5.0</v>
      </c>
      <c r="D339" s="228">
        <v>201.52</v>
      </c>
      <c r="E339" s="228">
        <v>130.34</v>
      </c>
      <c r="F339" s="229">
        <v>0.534</v>
      </c>
      <c r="I339" s="146"/>
      <c r="J339" s="230">
        <f t="shared" si="2"/>
        <v>40.304</v>
      </c>
      <c r="K339" s="227">
        <v>26.0</v>
      </c>
      <c r="L339" s="230">
        <f t="shared" si="3"/>
        <v>26.273794</v>
      </c>
      <c r="M339" s="134">
        <v>0.35</v>
      </c>
      <c r="N339" s="146"/>
      <c r="O339" s="99">
        <f t="shared" si="4"/>
        <v>3</v>
      </c>
      <c r="P339" s="99">
        <f t="shared" si="5"/>
        <v>1</v>
      </c>
      <c r="Q339" s="99">
        <f t="shared" si="6"/>
        <v>4</v>
      </c>
      <c r="R339" s="99">
        <f t="shared" si="7"/>
        <v>4</v>
      </c>
      <c r="S339" s="138">
        <f t="shared" si="8"/>
        <v>4</v>
      </c>
      <c r="T339" s="135">
        <f t="shared" si="9"/>
        <v>16</v>
      </c>
      <c r="U339" s="146"/>
      <c r="V339" s="146"/>
      <c r="W339" s="146"/>
      <c r="X339" s="146"/>
      <c r="Y339" s="146"/>
    </row>
    <row r="340" ht="12.75" customHeight="1">
      <c r="A340" s="146"/>
      <c r="B340" s="146" t="s">
        <v>391</v>
      </c>
      <c r="C340" s="227">
        <v>29.0</v>
      </c>
      <c r="D340" s="228">
        <v>180.08</v>
      </c>
      <c r="E340" s="228">
        <v>116.44</v>
      </c>
      <c r="F340" s="229">
        <v>0.534</v>
      </c>
      <c r="I340" s="146"/>
      <c r="J340" s="230">
        <f t="shared" si="2"/>
        <v>6.209655172</v>
      </c>
      <c r="K340" s="227">
        <v>37.0</v>
      </c>
      <c r="L340" s="230">
        <f t="shared" si="3"/>
        <v>4.048015106</v>
      </c>
      <c r="M340" s="134">
        <v>0.45</v>
      </c>
      <c r="N340" s="146"/>
      <c r="O340" s="99">
        <f t="shared" si="4"/>
        <v>3</v>
      </c>
      <c r="P340" s="99">
        <f t="shared" si="5"/>
        <v>5</v>
      </c>
      <c r="Q340" s="99">
        <f t="shared" si="6"/>
        <v>5</v>
      </c>
      <c r="R340" s="99">
        <f t="shared" si="7"/>
        <v>3</v>
      </c>
      <c r="S340" s="138">
        <f t="shared" si="8"/>
        <v>4</v>
      </c>
      <c r="T340" s="135">
        <f t="shared" si="9"/>
        <v>20</v>
      </c>
      <c r="U340" s="146"/>
      <c r="V340" s="146"/>
      <c r="W340" s="146"/>
      <c r="X340" s="146"/>
      <c r="Y340" s="146"/>
    </row>
    <row r="341" ht="12.75" customHeight="1">
      <c r="A341" s="146"/>
      <c r="B341" s="146" t="s">
        <v>392</v>
      </c>
      <c r="C341" s="227">
        <v>7.0</v>
      </c>
      <c r="D341" s="228">
        <v>171.68</v>
      </c>
      <c r="E341" s="228">
        <v>111.01</v>
      </c>
      <c r="F341" s="229">
        <v>0.534</v>
      </c>
      <c r="I341" s="146"/>
      <c r="J341" s="230">
        <f t="shared" si="2"/>
        <v>24.52571429</v>
      </c>
      <c r="K341" s="227">
        <v>38.0</v>
      </c>
      <c r="L341" s="230">
        <f t="shared" si="3"/>
        <v>15.98807972</v>
      </c>
      <c r="M341" s="134">
        <v>0.46</v>
      </c>
      <c r="N341" s="146"/>
      <c r="O341" s="99">
        <f t="shared" si="4"/>
        <v>3</v>
      </c>
      <c r="P341" s="99">
        <f t="shared" si="5"/>
        <v>2</v>
      </c>
      <c r="Q341" s="99">
        <f t="shared" si="6"/>
        <v>5</v>
      </c>
      <c r="R341" s="99">
        <f t="shared" si="7"/>
        <v>3</v>
      </c>
      <c r="S341" s="138">
        <f t="shared" si="8"/>
        <v>4</v>
      </c>
      <c r="T341" s="135">
        <f t="shared" si="9"/>
        <v>17</v>
      </c>
      <c r="U341" s="146"/>
      <c r="V341" s="146"/>
      <c r="W341" s="146"/>
      <c r="X341" s="146"/>
      <c r="Y341" s="146"/>
    </row>
    <row r="342" ht="12.75" customHeight="1">
      <c r="A342" s="146"/>
      <c r="B342" s="146" t="s">
        <v>393</v>
      </c>
      <c r="C342" s="227">
        <v>1.0</v>
      </c>
      <c r="D342" s="228">
        <v>155.65</v>
      </c>
      <c r="E342" s="228">
        <v>100.65</v>
      </c>
      <c r="F342" s="229">
        <v>0.534</v>
      </c>
      <c r="I342" s="146"/>
      <c r="J342" s="230">
        <f t="shared" si="2"/>
        <v>155.65</v>
      </c>
      <c r="K342" s="227">
        <v>34.0</v>
      </c>
      <c r="L342" s="230">
        <f t="shared" si="3"/>
        <v>101.4667536</v>
      </c>
      <c r="M342" s="134">
        <v>0.48</v>
      </c>
      <c r="N342" s="146"/>
      <c r="O342" s="99">
        <f t="shared" si="4"/>
        <v>3</v>
      </c>
      <c r="P342" s="99">
        <f t="shared" si="5"/>
        <v>1</v>
      </c>
      <c r="Q342" s="99">
        <f t="shared" si="6"/>
        <v>2</v>
      </c>
      <c r="R342" s="99">
        <f t="shared" si="7"/>
        <v>3</v>
      </c>
      <c r="S342" s="138">
        <f t="shared" si="8"/>
        <v>4</v>
      </c>
      <c r="T342" s="135">
        <f t="shared" si="9"/>
        <v>13</v>
      </c>
      <c r="U342" s="146"/>
      <c r="V342" s="146"/>
      <c r="W342" s="146"/>
      <c r="X342" s="146"/>
      <c r="Y342" s="146"/>
    </row>
    <row r="343" ht="12.75" customHeight="1">
      <c r="A343" s="146"/>
      <c r="B343" s="146" t="s">
        <v>394</v>
      </c>
      <c r="C343" s="227">
        <v>17.0</v>
      </c>
      <c r="D343" s="228">
        <v>1906.96</v>
      </c>
      <c r="E343" s="228">
        <v>1231.77</v>
      </c>
      <c r="F343" s="229">
        <v>0.534</v>
      </c>
      <c r="I343" s="146"/>
      <c r="J343" s="230">
        <f t="shared" si="2"/>
        <v>112.1741176</v>
      </c>
      <c r="K343" s="227">
        <v>39.0</v>
      </c>
      <c r="L343" s="230">
        <f t="shared" si="3"/>
        <v>73.12523967</v>
      </c>
      <c r="M343" s="134">
        <v>0.5</v>
      </c>
      <c r="N343" s="146"/>
      <c r="O343" s="99">
        <f t="shared" si="4"/>
        <v>3</v>
      </c>
      <c r="P343" s="99">
        <f t="shared" si="5"/>
        <v>4</v>
      </c>
      <c r="Q343" s="99">
        <f t="shared" si="6"/>
        <v>3</v>
      </c>
      <c r="R343" s="99">
        <f t="shared" si="7"/>
        <v>3</v>
      </c>
      <c r="S343" s="138">
        <f t="shared" si="8"/>
        <v>4</v>
      </c>
      <c r="T343" s="135">
        <f t="shared" si="9"/>
        <v>17</v>
      </c>
      <c r="U343" s="146"/>
      <c r="V343" s="146"/>
      <c r="W343" s="146"/>
      <c r="X343" s="146"/>
      <c r="Y343" s="146"/>
    </row>
    <row r="344" ht="12.75" customHeight="1">
      <c r="A344" s="146"/>
      <c r="B344" s="146" t="s">
        <v>395</v>
      </c>
      <c r="C344" s="227">
        <v>3.0</v>
      </c>
      <c r="D344" s="228">
        <v>258.26</v>
      </c>
      <c r="E344" s="228">
        <v>166.73</v>
      </c>
      <c r="F344" s="229">
        <v>0.534</v>
      </c>
      <c r="I344" s="146"/>
      <c r="J344" s="230">
        <f t="shared" si="2"/>
        <v>86.08666667</v>
      </c>
      <c r="K344" s="227">
        <v>41.0</v>
      </c>
      <c r="L344" s="230">
        <f t="shared" si="3"/>
        <v>56.11907866</v>
      </c>
      <c r="M344" s="134">
        <v>0.52</v>
      </c>
      <c r="N344" s="146"/>
      <c r="O344" s="99">
        <f t="shared" si="4"/>
        <v>3</v>
      </c>
      <c r="P344" s="99">
        <f t="shared" si="5"/>
        <v>1</v>
      </c>
      <c r="Q344" s="99">
        <f t="shared" si="6"/>
        <v>3</v>
      </c>
      <c r="R344" s="99">
        <f t="shared" si="7"/>
        <v>3</v>
      </c>
      <c r="S344" s="138">
        <f t="shared" si="8"/>
        <v>4</v>
      </c>
      <c r="T344" s="135">
        <f t="shared" si="9"/>
        <v>14</v>
      </c>
      <c r="U344" s="146"/>
      <c r="V344" s="146"/>
      <c r="W344" s="146"/>
      <c r="X344" s="146"/>
      <c r="Y344" s="146"/>
    </row>
    <row r="345" ht="12.75" customHeight="1">
      <c r="A345" s="146"/>
      <c r="B345" s="146" t="s">
        <v>396</v>
      </c>
      <c r="C345" s="227">
        <v>7.0</v>
      </c>
      <c r="D345" s="228">
        <v>206.13</v>
      </c>
      <c r="E345" s="228">
        <v>132.99</v>
      </c>
      <c r="F345" s="229">
        <v>0.534</v>
      </c>
      <c r="I345" s="146"/>
      <c r="J345" s="230">
        <f t="shared" si="2"/>
        <v>29.44714286</v>
      </c>
      <c r="K345" s="227">
        <v>46.0</v>
      </c>
      <c r="L345" s="230">
        <f t="shared" si="3"/>
        <v>19.19631216</v>
      </c>
      <c r="M345" s="134">
        <v>0.56</v>
      </c>
      <c r="N345" s="146"/>
      <c r="O345" s="99">
        <f t="shared" si="4"/>
        <v>3</v>
      </c>
      <c r="P345" s="99">
        <f t="shared" si="5"/>
        <v>2</v>
      </c>
      <c r="Q345" s="99">
        <f t="shared" si="6"/>
        <v>5</v>
      </c>
      <c r="R345" s="99">
        <f t="shared" si="7"/>
        <v>2</v>
      </c>
      <c r="S345" s="138">
        <f t="shared" si="8"/>
        <v>4</v>
      </c>
      <c r="T345" s="135">
        <f t="shared" si="9"/>
        <v>16</v>
      </c>
      <c r="U345" s="146"/>
      <c r="V345" s="146"/>
      <c r="W345" s="146"/>
      <c r="X345" s="146"/>
      <c r="Y345" s="146"/>
    </row>
    <row r="346" ht="12.75" customHeight="1">
      <c r="A346" s="146"/>
      <c r="B346" s="146" t="s">
        <v>397</v>
      </c>
      <c r="C346" s="227">
        <v>24.0</v>
      </c>
      <c r="D346" s="228">
        <v>256.53</v>
      </c>
      <c r="E346" s="228">
        <v>165.49</v>
      </c>
      <c r="F346" s="229">
        <v>0.534</v>
      </c>
      <c r="I346" s="146"/>
      <c r="J346" s="230">
        <f t="shared" si="2"/>
        <v>10.68875</v>
      </c>
      <c r="K346" s="227">
        <v>43.0</v>
      </c>
      <c r="L346" s="230">
        <f t="shared" si="3"/>
        <v>6.967894394</v>
      </c>
      <c r="M346" s="134">
        <v>0.53</v>
      </c>
      <c r="N346" s="146"/>
      <c r="O346" s="99">
        <f t="shared" si="4"/>
        <v>3</v>
      </c>
      <c r="P346" s="99">
        <f t="shared" si="5"/>
        <v>4</v>
      </c>
      <c r="Q346" s="99">
        <f t="shared" si="6"/>
        <v>5</v>
      </c>
      <c r="R346" s="99">
        <f t="shared" si="7"/>
        <v>3</v>
      </c>
      <c r="S346" s="138">
        <f t="shared" si="8"/>
        <v>4</v>
      </c>
      <c r="T346" s="135">
        <f t="shared" si="9"/>
        <v>19</v>
      </c>
      <c r="U346" s="146"/>
      <c r="V346" s="146"/>
      <c r="W346" s="146"/>
      <c r="X346" s="146"/>
      <c r="Y346" s="146"/>
    </row>
    <row r="347" ht="12.75" customHeight="1">
      <c r="A347" s="146"/>
      <c r="B347" s="146" t="s">
        <v>398</v>
      </c>
      <c r="C347" s="227">
        <v>37.0</v>
      </c>
      <c r="D347" s="228">
        <v>1164.87</v>
      </c>
      <c r="E347" s="228">
        <v>750.99</v>
      </c>
      <c r="F347" s="229">
        <v>0.534</v>
      </c>
      <c r="I347" s="146"/>
      <c r="J347" s="230">
        <f t="shared" si="2"/>
        <v>31.48297297</v>
      </c>
      <c r="K347" s="227">
        <v>48.0</v>
      </c>
      <c r="L347" s="230">
        <f t="shared" si="3"/>
        <v>20.52345044</v>
      </c>
      <c r="M347" s="134">
        <v>0.51</v>
      </c>
      <c r="N347" s="146"/>
      <c r="O347" s="99">
        <f t="shared" si="4"/>
        <v>3</v>
      </c>
      <c r="P347" s="99">
        <f t="shared" si="5"/>
        <v>5</v>
      </c>
      <c r="Q347" s="99">
        <f t="shared" si="6"/>
        <v>5</v>
      </c>
      <c r="R347" s="99">
        <f t="shared" si="7"/>
        <v>2</v>
      </c>
      <c r="S347" s="138">
        <f t="shared" si="8"/>
        <v>4</v>
      </c>
      <c r="T347" s="135">
        <f t="shared" si="9"/>
        <v>19</v>
      </c>
      <c r="U347" s="146"/>
      <c r="V347" s="146"/>
      <c r="W347" s="146"/>
      <c r="X347" s="146"/>
      <c r="Y347" s="146"/>
    </row>
    <row r="348" ht="12.75" customHeight="1">
      <c r="A348" s="146"/>
      <c r="B348" s="146" t="s">
        <v>399</v>
      </c>
      <c r="C348" s="227">
        <v>2.0</v>
      </c>
      <c r="D348" s="228">
        <v>1998.26</v>
      </c>
      <c r="E348" s="228">
        <v>1287.58</v>
      </c>
      <c r="F348" s="229">
        <v>0.534</v>
      </c>
      <c r="I348" s="146"/>
      <c r="J348" s="230">
        <f t="shared" si="2"/>
        <v>999.13</v>
      </c>
      <c r="K348" s="227">
        <v>47.0</v>
      </c>
      <c r="L348" s="230">
        <f t="shared" si="3"/>
        <v>651.3233377</v>
      </c>
      <c r="M348" s="134">
        <v>0.57</v>
      </c>
      <c r="N348" s="146"/>
      <c r="O348" s="99">
        <f t="shared" si="4"/>
        <v>3</v>
      </c>
      <c r="P348" s="99">
        <f t="shared" si="5"/>
        <v>1</v>
      </c>
      <c r="Q348" s="99">
        <f t="shared" si="6"/>
        <v>1</v>
      </c>
      <c r="R348" s="99">
        <f t="shared" si="7"/>
        <v>2</v>
      </c>
      <c r="S348" s="138">
        <f t="shared" si="8"/>
        <v>4</v>
      </c>
      <c r="T348" s="135">
        <f t="shared" si="9"/>
        <v>11</v>
      </c>
      <c r="U348" s="146"/>
      <c r="V348" s="146"/>
      <c r="W348" s="146"/>
      <c r="X348" s="146"/>
      <c r="Y348" s="146"/>
    </row>
    <row r="349" ht="12.75" customHeight="1">
      <c r="A349" s="146"/>
      <c r="B349" s="146" t="s">
        <v>400</v>
      </c>
      <c r="C349" s="227">
        <v>4.0</v>
      </c>
      <c r="D349" s="228">
        <v>935.65</v>
      </c>
      <c r="E349" s="228">
        <v>602.85</v>
      </c>
      <c r="F349" s="229">
        <v>0.534</v>
      </c>
      <c r="I349" s="146"/>
      <c r="J349" s="230">
        <f t="shared" si="2"/>
        <v>233.9125</v>
      </c>
      <c r="K349" s="227">
        <v>49.0</v>
      </c>
      <c r="L349" s="230">
        <f t="shared" si="3"/>
        <v>152.4853325</v>
      </c>
      <c r="M349" s="134">
        <v>0.58</v>
      </c>
      <c r="N349" s="146"/>
      <c r="O349" s="99">
        <f t="shared" si="4"/>
        <v>3</v>
      </c>
      <c r="P349" s="99">
        <f t="shared" si="5"/>
        <v>1</v>
      </c>
      <c r="Q349" s="99">
        <f t="shared" si="6"/>
        <v>2</v>
      </c>
      <c r="R349" s="99">
        <f t="shared" si="7"/>
        <v>2</v>
      </c>
      <c r="S349" s="138">
        <f t="shared" si="8"/>
        <v>4</v>
      </c>
      <c r="T349" s="135">
        <f t="shared" si="9"/>
        <v>12</v>
      </c>
      <c r="U349" s="146"/>
      <c r="V349" s="146"/>
      <c r="W349" s="146"/>
      <c r="X349" s="146"/>
      <c r="Y349" s="146"/>
    </row>
    <row r="350" ht="12.75" customHeight="1">
      <c r="A350" s="146"/>
      <c r="B350" s="146" t="s">
        <v>401</v>
      </c>
      <c r="C350" s="227">
        <v>4.0</v>
      </c>
      <c r="D350" s="228">
        <v>3996.52</v>
      </c>
      <c r="E350" s="228">
        <v>2575.16</v>
      </c>
      <c r="F350" s="229">
        <v>0.534</v>
      </c>
      <c r="I350" s="146"/>
      <c r="J350" s="230">
        <f t="shared" si="2"/>
        <v>999.13</v>
      </c>
      <c r="K350" s="227">
        <v>46.0</v>
      </c>
      <c r="L350" s="230">
        <f t="shared" si="3"/>
        <v>651.3233377</v>
      </c>
      <c r="M350" s="134">
        <v>0.59</v>
      </c>
      <c r="N350" s="146"/>
      <c r="O350" s="99">
        <f t="shared" si="4"/>
        <v>3</v>
      </c>
      <c r="P350" s="99">
        <f t="shared" si="5"/>
        <v>1</v>
      </c>
      <c r="Q350" s="99">
        <f t="shared" si="6"/>
        <v>1</v>
      </c>
      <c r="R350" s="99">
        <f t="shared" si="7"/>
        <v>2</v>
      </c>
      <c r="S350" s="138">
        <f t="shared" si="8"/>
        <v>5</v>
      </c>
      <c r="T350" s="135">
        <f t="shared" si="9"/>
        <v>12</v>
      </c>
      <c r="U350" s="146"/>
      <c r="V350" s="146"/>
      <c r="W350" s="146"/>
      <c r="X350" s="146"/>
      <c r="Y350" s="146"/>
    </row>
    <row r="351" ht="12.75" customHeight="1">
      <c r="A351" s="146"/>
      <c r="B351" s="146" t="s">
        <v>402</v>
      </c>
      <c r="C351" s="227">
        <v>11.0</v>
      </c>
      <c r="D351" s="228">
        <v>255.16</v>
      </c>
      <c r="E351" s="228">
        <v>164.41</v>
      </c>
      <c r="F351" s="229">
        <v>0.534</v>
      </c>
      <c r="I351" s="146"/>
      <c r="J351" s="230">
        <f t="shared" si="2"/>
        <v>23.19636364</v>
      </c>
      <c r="K351" s="227">
        <v>42.0</v>
      </c>
      <c r="L351" s="230">
        <f t="shared" si="3"/>
        <v>15.12148868</v>
      </c>
      <c r="M351" s="134">
        <v>0.6</v>
      </c>
      <c r="N351" s="146"/>
      <c r="O351" s="99">
        <f t="shared" si="4"/>
        <v>3</v>
      </c>
      <c r="P351" s="99">
        <f t="shared" si="5"/>
        <v>3</v>
      </c>
      <c r="Q351" s="99">
        <f t="shared" si="6"/>
        <v>5</v>
      </c>
      <c r="R351" s="99">
        <f t="shared" si="7"/>
        <v>3</v>
      </c>
      <c r="S351" s="138">
        <f t="shared" si="8"/>
        <v>5</v>
      </c>
      <c r="T351" s="135">
        <f t="shared" si="9"/>
        <v>19</v>
      </c>
      <c r="U351" s="146"/>
      <c r="V351" s="146"/>
      <c r="W351" s="146"/>
      <c r="X351" s="146"/>
      <c r="Y351" s="146"/>
    </row>
    <row r="352" ht="12.75" customHeight="1">
      <c r="A352" s="146"/>
      <c r="B352" s="146" t="s">
        <v>403</v>
      </c>
      <c r="C352" s="227">
        <v>2.0</v>
      </c>
      <c r="D352" s="228">
        <v>1998.26</v>
      </c>
      <c r="E352" s="228">
        <v>1287.58</v>
      </c>
      <c r="F352" s="229">
        <v>0.534</v>
      </c>
      <c r="I352" s="146"/>
      <c r="J352" s="230">
        <f t="shared" si="2"/>
        <v>999.13</v>
      </c>
      <c r="K352" s="227">
        <v>41.0</v>
      </c>
      <c r="L352" s="230">
        <f t="shared" si="3"/>
        <v>651.3233377</v>
      </c>
      <c r="M352" s="134">
        <v>0.64</v>
      </c>
      <c r="N352" s="146"/>
      <c r="O352" s="99">
        <f t="shared" si="4"/>
        <v>3</v>
      </c>
      <c r="P352" s="99">
        <f t="shared" si="5"/>
        <v>1</v>
      </c>
      <c r="Q352" s="99">
        <f t="shared" si="6"/>
        <v>1</v>
      </c>
      <c r="R352" s="99">
        <f t="shared" si="7"/>
        <v>3</v>
      </c>
      <c r="S352" s="138">
        <f t="shared" si="8"/>
        <v>5</v>
      </c>
      <c r="T352" s="135">
        <f t="shared" si="9"/>
        <v>13</v>
      </c>
      <c r="U352" s="146"/>
      <c r="V352" s="146"/>
      <c r="W352" s="146"/>
      <c r="X352" s="146"/>
      <c r="Y352" s="146"/>
    </row>
    <row r="353" ht="12.75" customHeight="1">
      <c r="A353" s="146"/>
      <c r="B353" s="146" t="s">
        <v>404</v>
      </c>
      <c r="C353" s="227">
        <v>4.0</v>
      </c>
      <c r="D353" s="228">
        <v>72.7</v>
      </c>
      <c r="E353" s="228">
        <v>46.82</v>
      </c>
      <c r="F353" s="229">
        <v>0.534</v>
      </c>
      <c r="I353" s="146"/>
      <c r="J353" s="230">
        <f t="shared" si="2"/>
        <v>18.175</v>
      </c>
      <c r="K353" s="227">
        <v>68.0</v>
      </c>
      <c r="L353" s="230">
        <f t="shared" si="3"/>
        <v>11.84810952</v>
      </c>
      <c r="M353" s="134">
        <v>0.67</v>
      </c>
      <c r="N353" s="146"/>
      <c r="O353" s="99">
        <f t="shared" si="4"/>
        <v>3</v>
      </c>
      <c r="P353" s="99">
        <f t="shared" si="5"/>
        <v>1</v>
      </c>
      <c r="Q353" s="99">
        <f t="shared" si="6"/>
        <v>5</v>
      </c>
      <c r="R353" s="99">
        <f t="shared" si="7"/>
        <v>2</v>
      </c>
      <c r="S353" s="138">
        <f t="shared" si="8"/>
        <v>5</v>
      </c>
      <c r="T353" s="135">
        <f t="shared" si="9"/>
        <v>16</v>
      </c>
      <c r="U353" s="146"/>
      <c r="V353" s="146"/>
      <c r="W353" s="146"/>
      <c r="X353" s="146"/>
      <c r="Y353" s="146"/>
    </row>
    <row r="354" ht="12.75" customHeight="1">
      <c r="A354" s="146"/>
      <c r="B354" s="146" t="s">
        <v>405</v>
      </c>
      <c r="C354" s="227">
        <v>3.0</v>
      </c>
      <c r="D354" s="228">
        <v>127.83</v>
      </c>
      <c r="E354" s="228">
        <v>82.32</v>
      </c>
      <c r="F354" s="229">
        <v>0.534</v>
      </c>
      <c r="I354" s="146"/>
      <c r="J354" s="230">
        <f t="shared" si="2"/>
        <v>42.61</v>
      </c>
      <c r="K354" s="227">
        <v>62.0</v>
      </c>
      <c r="L354" s="230">
        <f t="shared" si="3"/>
        <v>27.77705346</v>
      </c>
      <c r="M354" s="134">
        <v>0.68</v>
      </c>
      <c r="N354" s="146"/>
      <c r="O354" s="99">
        <f t="shared" si="4"/>
        <v>3</v>
      </c>
      <c r="P354" s="99">
        <f t="shared" si="5"/>
        <v>1</v>
      </c>
      <c r="Q354" s="99">
        <f t="shared" si="6"/>
        <v>4</v>
      </c>
      <c r="R354" s="99">
        <f t="shared" si="7"/>
        <v>2</v>
      </c>
      <c r="S354" s="138">
        <f t="shared" si="8"/>
        <v>5</v>
      </c>
      <c r="T354" s="135">
        <f t="shared" si="9"/>
        <v>15</v>
      </c>
      <c r="U354" s="146"/>
      <c r="V354" s="146"/>
      <c r="W354" s="146"/>
      <c r="X354" s="146"/>
      <c r="Y354" s="146"/>
    </row>
    <row r="355" ht="12.75" customHeight="1">
      <c r="A355" s="146"/>
      <c r="B355" s="146" t="s">
        <v>406</v>
      </c>
      <c r="C355" s="227">
        <v>8.0</v>
      </c>
      <c r="D355" s="228">
        <v>503.26</v>
      </c>
      <c r="E355" s="228">
        <v>324.1</v>
      </c>
      <c r="F355" s="229">
        <v>0.534</v>
      </c>
      <c r="I355" s="146"/>
      <c r="J355" s="230">
        <f t="shared" si="2"/>
        <v>62.9075</v>
      </c>
      <c r="K355" s="227">
        <v>69.0</v>
      </c>
      <c r="L355" s="230">
        <f t="shared" si="3"/>
        <v>41.00880052</v>
      </c>
      <c r="M355" s="134">
        <v>0.62</v>
      </c>
      <c r="N355" s="146"/>
      <c r="O355" s="99">
        <f t="shared" si="4"/>
        <v>3</v>
      </c>
      <c r="P355" s="99">
        <f t="shared" si="5"/>
        <v>2</v>
      </c>
      <c r="Q355" s="99">
        <f t="shared" si="6"/>
        <v>3</v>
      </c>
      <c r="R355" s="99">
        <f t="shared" si="7"/>
        <v>2</v>
      </c>
      <c r="S355" s="138">
        <f t="shared" si="8"/>
        <v>5</v>
      </c>
      <c r="T355" s="135">
        <f t="shared" si="9"/>
        <v>15</v>
      </c>
      <c r="U355" s="146"/>
      <c r="V355" s="146"/>
      <c r="W355" s="146"/>
      <c r="X355" s="146"/>
      <c r="Y355" s="146"/>
    </row>
    <row r="356" ht="12.75" customHeight="1">
      <c r="A356" s="146"/>
      <c r="B356" s="146" t="s">
        <v>407</v>
      </c>
      <c r="C356" s="227">
        <v>4.0</v>
      </c>
      <c r="D356" s="228">
        <v>292.17</v>
      </c>
      <c r="E356" s="228">
        <v>188.01</v>
      </c>
      <c r="F356" s="229">
        <v>0.534</v>
      </c>
      <c r="I356" s="146"/>
      <c r="J356" s="230">
        <f t="shared" si="2"/>
        <v>73.0425</v>
      </c>
      <c r="K356" s="227">
        <v>61.0</v>
      </c>
      <c r="L356" s="230">
        <f t="shared" si="3"/>
        <v>47.61571056</v>
      </c>
      <c r="M356" s="134">
        <v>0.69</v>
      </c>
      <c r="N356" s="146"/>
      <c r="O356" s="99">
        <f t="shared" si="4"/>
        <v>3</v>
      </c>
      <c r="P356" s="99">
        <f t="shared" si="5"/>
        <v>1</v>
      </c>
      <c r="Q356" s="99">
        <f t="shared" si="6"/>
        <v>3</v>
      </c>
      <c r="R356" s="99">
        <f t="shared" si="7"/>
        <v>2</v>
      </c>
      <c r="S356" s="138">
        <f t="shared" si="8"/>
        <v>5</v>
      </c>
      <c r="T356" s="135">
        <f t="shared" si="9"/>
        <v>14</v>
      </c>
      <c r="U356" s="146"/>
      <c r="V356" s="146"/>
      <c r="W356" s="146"/>
      <c r="X356" s="146"/>
      <c r="Y356" s="146"/>
    </row>
    <row r="357" ht="12.75" customHeight="1">
      <c r="A357" s="146"/>
      <c r="B357" s="146" t="s">
        <v>408</v>
      </c>
      <c r="C357" s="227">
        <v>20.0</v>
      </c>
      <c r="D357" s="228">
        <v>141.56</v>
      </c>
      <c r="E357" s="228">
        <v>90.95</v>
      </c>
      <c r="F357" s="229">
        <v>0.534</v>
      </c>
      <c r="I357" s="146"/>
      <c r="J357" s="230">
        <f t="shared" si="2"/>
        <v>7.078</v>
      </c>
      <c r="K357" s="227">
        <v>875.0</v>
      </c>
      <c r="L357" s="230">
        <f t="shared" si="3"/>
        <v>4.614080834</v>
      </c>
      <c r="M357" s="134">
        <v>0.64</v>
      </c>
      <c r="N357" s="146"/>
      <c r="O357" s="99">
        <f t="shared" si="4"/>
        <v>3</v>
      </c>
      <c r="P357" s="99">
        <f t="shared" si="5"/>
        <v>4</v>
      </c>
      <c r="Q357" s="99">
        <f t="shared" si="6"/>
        <v>5</v>
      </c>
      <c r="R357" s="99">
        <f t="shared" si="7"/>
        <v>1</v>
      </c>
      <c r="S357" s="138">
        <f t="shared" si="8"/>
        <v>5</v>
      </c>
      <c r="T357" s="135">
        <f t="shared" si="9"/>
        <v>18</v>
      </c>
      <c r="U357" s="146"/>
      <c r="V357" s="146"/>
      <c r="W357" s="146"/>
      <c r="X357" s="146"/>
      <c r="Y357" s="146"/>
    </row>
    <row r="358" ht="12.75" customHeight="1">
      <c r="A358" s="146"/>
      <c r="B358" s="146" t="s">
        <v>409</v>
      </c>
      <c r="C358" s="227">
        <v>21.0</v>
      </c>
      <c r="D358" s="228">
        <v>277.69</v>
      </c>
      <c r="E358" s="228">
        <v>178.42</v>
      </c>
      <c r="F358" s="229">
        <v>0.534</v>
      </c>
      <c r="I358" s="146"/>
      <c r="J358" s="230">
        <f t="shared" si="2"/>
        <v>13.22333333</v>
      </c>
      <c r="K358" s="227">
        <v>35.0</v>
      </c>
      <c r="L358" s="230">
        <f t="shared" si="3"/>
        <v>8.620165146</v>
      </c>
      <c r="M358" s="134">
        <v>0.15</v>
      </c>
      <c r="N358" s="146"/>
      <c r="O358" s="99">
        <f t="shared" si="4"/>
        <v>3</v>
      </c>
      <c r="P358" s="99">
        <f t="shared" si="5"/>
        <v>4</v>
      </c>
      <c r="Q358" s="99">
        <f t="shared" si="6"/>
        <v>5</v>
      </c>
      <c r="R358" s="99">
        <f t="shared" si="7"/>
        <v>3</v>
      </c>
      <c r="S358" s="138">
        <f t="shared" si="8"/>
        <v>3</v>
      </c>
      <c r="T358" s="135">
        <f t="shared" si="9"/>
        <v>18</v>
      </c>
      <c r="U358" s="146"/>
      <c r="V358" s="146"/>
      <c r="W358" s="146"/>
      <c r="X358" s="146"/>
      <c r="Y358" s="146"/>
    </row>
    <row r="359" ht="12.75" customHeight="1">
      <c r="A359" s="146"/>
      <c r="B359" s="146" t="s">
        <v>410</v>
      </c>
      <c r="C359" s="227">
        <v>9.0</v>
      </c>
      <c r="D359" s="228">
        <v>131.89</v>
      </c>
      <c r="E359" s="228">
        <v>84.64</v>
      </c>
      <c r="F359" s="229">
        <v>0.534</v>
      </c>
      <c r="I359" s="146"/>
      <c r="J359" s="230">
        <f t="shared" si="2"/>
        <v>14.65444444</v>
      </c>
      <c r="K359" s="227">
        <v>18.0</v>
      </c>
      <c r="L359" s="230">
        <f t="shared" si="3"/>
        <v>9.553092858</v>
      </c>
      <c r="M359" s="134">
        <v>0.85</v>
      </c>
      <c r="N359" s="146"/>
      <c r="O359" s="99">
        <f t="shared" si="4"/>
        <v>3</v>
      </c>
      <c r="P359" s="99">
        <f t="shared" si="5"/>
        <v>2</v>
      </c>
      <c r="Q359" s="99">
        <f t="shared" si="6"/>
        <v>5</v>
      </c>
      <c r="R359" s="99">
        <f t="shared" si="7"/>
        <v>4</v>
      </c>
      <c r="S359" s="138">
        <f t="shared" si="8"/>
        <v>5</v>
      </c>
      <c r="T359" s="135">
        <f t="shared" si="9"/>
        <v>19</v>
      </c>
      <c r="U359" s="146"/>
      <c r="V359" s="146"/>
      <c r="W359" s="146"/>
      <c r="X359" s="146"/>
      <c r="Y359" s="146"/>
    </row>
    <row r="360" ht="12.75" customHeight="1">
      <c r="A360" s="146"/>
      <c r="B360" s="146" t="s">
        <v>411</v>
      </c>
      <c r="C360" s="227">
        <v>26.0</v>
      </c>
      <c r="D360" s="228">
        <v>798.98</v>
      </c>
      <c r="E360" s="228">
        <v>512.42</v>
      </c>
      <c r="F360" s="229">
        <v>0.534</v>
      </c>
      <c r="I360" s="146"/>
      <c r="J360" s="230">
        <f t="shared" si="2"/>
        <v>30.73</v>
      </c>
      <c r="K360" s="227">
        <v>16.0</v>
      </c>
      <c r="L360" s="230">
        <f t="shared" si="3"/>
        <v>20.03259452</v>
      </c>
      <c r="M360" s="134">
        <v>0.87</v>
      </c>
      <c r="N360" s="146"/>
      <c r="O360" s="99">
        <f t="shared" si="4"/>
        <v>3</v>
      </c>
      <c r="P360" s="99">
        <f t="shared" si="5"/>
        <v>5</v>
      </c>
      <c r="Q360" s="99">
        <f t="shared" si="6"/>
        <v>5</v>
      </c>
      <c r="R360" s="99">
        <f t="shared" si="7"/>
        <v>4</v>
      </c>
      <c r="S360" s="138">
        <f t="shared" si="8"/>
        <v>5</v>
      </c>
      <c r="T360" s="135">
        <f t="shared" si="9"/>
        <v>22</v>
      </c>
      <c r="U360" s="146"/>
      <c r="V360" s="146"/>
      <c r="W360" s="146"/>
      <c r="X360" s="146"/>
      <c r="Y360" s="146"/>
    </row>
    <row r="361" ht="12.75" customHeight="1">
      <c r="A361" s="146"/>
      <c r="B361" s="146" t="s">
        <v>412</v>
      </c>
      <c r="C361" s="227">
        <v>4.0</v>
      </c>
      <c r="D361" s="228">
        <v>122.7</v>
      </c>
      <c r="E361" s="228">
        <v>78.63</v>
      </c>
      <c r="F361" s="229">
        <v>0.534</v>
      </c>
      <c r="I361" s="146"/>
      <c r="J361" s="230">
        <f t="shared" si="2"/>
        <v>30.675</v>
      </c>
      <c r="K361" s="227">
        <v>14.0</v>
      </c>
      <c r="L361" s="230">
        <f t="shared" si="3"/>
        <v>19.99674055</v>
      </c>
      <c r="M361" s="134">
        <v>0.88</v>
      </c>
      <c r="N361" s="146"/>
      <c r="O361" s="99">
        <f t="shared" si="4"/>
        <v>3</v>
      </c>
      <c r="P361" s="99">
        <f t="shared" si="5"/>
        <v>1</v>
      </c>
      <c r="Q361" s="99">
        <f t="shared" si="6"/>
        <v>5</v>
      </c>
      <c r="R361" s="99">
        <f t="shared" si="7"/>
        <v>4</v>
      </c>
      <c r="S361" s="138">
        <f t="shared" si="8"/>
        <v>5</v>
      </c>
      <c r="T361" s="135">
        <f t="shared" si="9"/>
        <v>18</v>
      </c>
      <c r="U361" s="146"/>
      <c r="V361" s="146"/>
      <c r="W361" s="146"/>
      <c r="X361" s="146"/>
      <c r="Y361" s="146"/>
    </row>
    <row r="362" ht="12.75" customHeight="1">
      <c r="A362" s="146"/>
      <c r="B362" s="146" t="s">
        <v>413</v>
      </c>
      <c r="C362" s="227">
        <v>11.0</v>
      </c>
      <c r="D362" s="228">
        <v>278.43</v>
      </c>
      <c r="E362" s="228">
        <v>178.23</v>
      </c>
      <c r="F362" s="229">
        <v>0.534</v>
      </c>
      <c r="I362" s="146"/>
      <c r="J362" s="230">
        <f t="shared" si="2"/>
        <v>25.31181818</v>
      </c>
      <c r="K362" s="227">
        <v>19.0</v>
      </c>
      <c r="L362" s="230">
        <f t="shared" si="3"/>
        <v>16.50053336</v>
      </c>
      <c r="M362" s="134">
        <v>0.89</v>
      </c>
      <c r="N362" s="146"/>
      <c r="O362" s="99">
        <f t="shared" si="4"/>
        <v>3</v>
      </c>
      <c r="P362" s="99">
        <f t="shared" si="5"/>
        <v>3</v>
      </c>
      <c r="Q362" s="99">
        <f t="shared" si="6"/>
        <v>5</v>
      </c>
      <c r="R362" s="99">
        <f t="shared" si="7"/>
        <v>4</v>
      </c>
      <c r="S362" s="138">
        <f t="shared" si="8"/>
        <v>5</v>
      </c>
      <c r="T362" s="135">
        <f t="shared" si="9"/>
        <v>20</v>
      </c>
      <c r="U362" s="146"/>
      <c r="V362" s="146"/>
      <c r="W362" s="146"/>
      <c r="X362" s="146"/>
      <c r="Y362" s="146"/>
    </row>
    <row r="363" ht="12.75" customHeight="1">
      <c r="A363" s="146"/>
      <c r="B363" s="146" t="s">
        <v>414</v>
      </c>
      <c r="C363" s="227">
        <v>9.0</v>
      </c>
      <c r="D363" s="228">
        <v>101.74</v>
      </c>
      <c r="E363" s="228">
        <v>65.11</v>
      </c>
      <c r="F363" s="229">
        <v>0.534</v>
      </c>
      <c r="I363" s="146"/>
      <c r="J363" s="230">
        <f t="shared" si="2"/>
        <v>11.30444444</v>
      </c>
      <c r="K363" s="227">
        <v>82.0</v>
      </c>
      <c r="L363" s="230">
        <f t="shared" si="3"/>
        <v>7.369259742</v>
      </c>
      <c r="M363" s="134">
        <v>0.9</v>
      </c>
      <c r="N363" s="146"/>
      <c r="O363" s="99">
        <f t="shared" si="4"/>
        <v>3</v>
      </c>
      <c r="P363" s="99">
        <f t="shared" si="5"/>
        <v>2</v>
      </c>
      <c r="Q363" s="99">
        <f t="shared" si="6"/>
        <v>5</v>
      </c>
      <c r="R363" s="99">
        <f t="shared" si="7"/>
        <v>1</v>
      </c>
      <c r="S363" s="138">
        <f t="shared" si="8"/>
        <v>5</v>
      </c>
      <c r="T363" s="135">
        <f t="shared" si="9"/>
        <v>16</v>
      </c>
      <c r="U363" s="146"/>
      <c r="V363" s="146"/>
      <c r="W363" s="146"/>
      <c r="X363" s="146"/>
      <c r="Y363" s="146"/>
    </row>
    <row r="364" ht="12.75" customHeight="1">
      <c r="A364" s="146"/>
      <c r="B364" s="146" t="s">
        <v>415</v>
      </c>
      <c r="C364" s="227">
        <v>1.0</v>
      </c>
      <c r="D364" s="228">
        <v>10.0</v>
      </c>
      <c r="E364" s="228">
        <v>6.4</v>
      </c>
      <c r="F364" s="229">
        <v>0.534</v>
      </c>
      <c r="I364" s="146"/>
      <c r="J364" s="230">
        <f t="shared" si="2"/>
        <v>10</v>
      </c>
      <c r="K364" s="227">
        <v>34.0</v>
      </c>
      <c r="L364" s="230">
        <f t="shared" si="3"/>
        <v>6.518904824</v>
      </c>
      <c r="M364" s="134">
        <v>0.91</v>
      </c>
      <c r="N364" s="146"/>
      <c r="O364" s="99">
        <f t="shared" si="4"/>
        <v>3</v>
      </c>
      <c r="P364" s="99">
        <f t="shared" si="5"/>
        <v>1</v>
      </c>
      <c r="Q364" s="99">
        <f t="shared" si="6"/>
        <v>5</v>
      </c>
      <c r="R364" s="99">
        <f t="shared" si="7"/>
        <v>3</v>
      </c>
      <c r="S364" s="138">
        <f t="shared" si="8"/>
        <v>5</v>
      </c>
      <c r="T364" s="135">
        <f t="shared" si="9"/>
        <v>17</v>
      </c>
      <c r="U364" s="146"/>
      <c r="V364" s="146"/>
      <c r="W364" s="146"/>
      <c r="X364" s="146"/>
      <c r="Y364" s="146"/>
    </row>
    <row r="365" ht="12.75" customHeight="1">
      <c r="A365" s="146"/>
      <c r="B365" s="146" t="s">
        <v>416</v>
      </c>
      <c r="C365" s="227">
        <v>3.0</v>
      </c>
      <c r="D365" s="228">
        <v>30.0</v>
      </c>
      <c r="E365" s="228">
        <v>19.2</v>
      </c>
      <c r="F365" s="229">
        <v>0.534</v>
      </c>
      <c r="I365" s="146"/>
      <c r="J365" s="230">
        <f t="shared" si="2"/>
        <v>10</v>
      </c>
      <c r="K365" s="227">
        <v>46.0</v>
      </c>
      <c r="L365" s="230">
        <f t="shared" si="3"/>
        <v>6.518904824</v>
      </c>
      <c r="M365" s="134">
        <v>0.94</v>
      </c>
      <c r="N365" s="146"/>
      <c r="O365" s="99">
        <f t="shared" si="4"/>
        <v>3</v>
      </c>
      <c r="P365" s="99">
        <f t="shared" si="5"/>
        <v>1</v>
      </c>
      <c r="Q365" s="99">
        <f t="shared" si="6"/>
        <v>5</v>
      </c>
      <c r="R365" s="99">
        <f t="shared" si="7"/>
        <v>2</v>
      </c>
      <c r="S365" s="138">
        <f t="shared" si="8"/>
        <v>5</v>
      </c>
      <c r="T365" s="135">
        <f t="shared" si="9"/>
        <v>16</v>
      </c>
      <c r="U365" s="146"/>
      <c r="V365" s="146"/>
      <c r="W365" s="146"/>
      <c r="X365" s="146"/>
      <c r="Y365" s="146"/>
    </row>
    <row r="366" ht="12.75" customHeight="1">
      <c r="A366" s="146"/>
      <c r="B366" s="146" t="s">
        <v>417</v>
      </c>
      <c r="C366" s="227">
        <v>9.0</v>
      </c>
      <c r="D366" s="228">
        <v>430.43</v>
      </c>
      <c r="E366" s="228">
        <v>275.35</v>
      </c>
      <c r="F366" s="229">
        <v>0.534</v>
      </c>
      <c r="I366" s="146"/>
      <c r="J366" s="230">
        <f t="shared" si="2"/>
        <v>47.82555556</v>
      </c>
      <c r="K366" s="227">
        <v>65.0</v>
      </c>
      <c r="L366" s="230">
        <f t="shared" si="3"/>
        <v>31.17702448</v>
      </c>
      <c r="M366" s="134">
        <v>0.97</v>
      </c>
      <c r="N366" s="146"/>
      <c r="O366" s="99">
        <f t="shared" si="4"/>
        <v>3</v>
      </c>
      <c r="P366" s="99">
        <f t="shared" si="5"/>
        <v>2</v>
      </c>
      <c r="Q366" s="99">
        <f t="shared" si="6"/>
        <v>4</v>
      </c>
      <c r="R366" s="99">
        <f t="shared" si="7"/>
        <v>2</v>
      </c>
      <c r="S366" s="138">
        <f t="shared" si="8"/>
        <v>5</v>
      </c>
      <c r="T366" s="135">
        <f t="shared" si="9"/>
        <v>16</v>
      </c>
      <c r="U366" s="146"/>
      <c r="V366" s="146"/>
      <c r="W366" s="146"/>
      <c r="X366" s="146"/>
      <c r="Y366" s="146"/>
    </row>
    <row r="367" ht="12.75" customHeight="1">
      <c r="A367" s="146"/>
      <c r="B367" s="146" t="s">
        <v>418</v>
      </c>
      <c r="C367" s="227">
        <v>1.0</v>
      </c>
      <c r="D367" s="228">
        <v>277.39</v>
      </c>
      <c r="E367" s="228">
        <v>177.39</v>
      </c>
      <c r="F367" s="229">
        <v>0.534</v>
      </c>
      <c r="I367" s="146"/>
      <c r="J367" s="230">
        <f t="shared" si="2"/>
        <v>277.39</v>
      </c>
      <c r="K367" s="227">
        <v>95.0</v>
      </c>
      <c r="L367" s="230">
        <f t="shared" si="3"/>
        <v>180.8279009</v>
      </c>
      <c r="M367" s="134">
        <v>0.93</v>
      </c>
      <c r="N367" s="146"/>
      <c r="O367" s="99">
        <f t="shared" si="4"/>
        <v>3</v>
      </c>
      <c r="P367" s="99">
        <f t="shared" si="5"/>
        <v>1</v>
      </c>
      <c r="Q367" s="99">
        <f t="shared" si="6"/>
        <v>1</v>
      </c>
      <c r="R367" s="99">
        <f t="shared" si="7"/>
        <v>1</v>
      </c>
      <c r="S367" s="138">
        <f t="shared" si="8"/>
        <v>5</v>
      </c>
      <c r="T367" s="135">
        <f t="shared" si="9"/>
        <v>11</v>
      </c>
      <c r="U367" s="146"/>
      <c r="V367" s="146"/>
      <c r="W367" s="146"/>
      <c r="X367" s="146"/>
      <c r="Y367" s="146"/>
    </row>
    <row r="368" ht="12.75" customHeight="1">
      <c r="A368" s="146"/>
      <c r="B368" s="146" t="s">
        <v>419</v>
      </c>
      <c r="C368" s="227">
        <v>2.0</v>
      </c>
      <c r="D368" s="228">
        <v>60.87</v>
      </c>
      <c r="E368" s="228">
        <v>38.87</v>
      </c>
      <c r="F368" s="229">
        <v>0.534</v>
      </c>
      <c r="I368" s="146"/>
      <c r="J368" s="230">
        <f t="shared" si="2"/>
        <v>30.435</v>
      </c>
      <c r="K368" s="227">
        <v>34.0</v>
      </c>
      <c r="L368" s="230">
        <f t="shared" si="3"/>
        <v>19.84028683</v>
      </c>
      <c r="M368" s="134">
        <v>0.65</v>
      </c>
      <c r="N368" s="146"/>
      <c r="O368" s="99">
        <f t="shared" si="4"/>
        <v>3</v>
      </c>
      <c r="P368" s="99">
        <f t="shared" si="5"/>
        <v>1</v>
      </c>
      <c r="Q368" s="99">
        <f t="shared" si="6"/>
        <v>5</v>
      </c>
      <c r="R368" s="99">
        <f t="shared" si="7"/>
        <v>3</v>
      </c>
      <c r="S368" s="138">
        <f t="shared" si="8"/>
        <v>5</v>
      </c>
      <c r="T368" s="135">
        <f t="shared" si="9"/>
        <v>17</v>
      </c>
      <c r="U368" s="146"/>
      <c r="V368" s="146"/>
      <c r="W368" s="146"/>
      <c r="X368" s="146"/>
      <c r="Y368" s="146"/>
    </row>
    <row r="369" ht="12.75" customHeight="1">
      <c r="A369" s="146"/>
      <c r="B369" s="146" t="s">
        <v>420</v>
      </c>
      <c r="C369" s="227">
        <v>8.0</v>
      </c>
      <c r="D369" s="228">
        <v>118.96</v>
      </c>
      <c r="E369" s="228">
        <v>75.91</v>
      </c>
      <c r="F369" s="229">
        <v>0.534</v>
      </c>
      <c r="I369" s="146"/>
      <c r="J369" s="230">
        <f t="shared" si="2"/>
        <v>14.87</v>
      </c>
      <c r="K369" s="227">
        <v>15.0</v>
      </c>
      <c r="L369" s="230">
        <f t="shared" si="3"/>
        <v>9.693611473</v>
      </c>
      <c r="M369" s="134">
        <v>0.45</v>
      </c>
      <c r="N369" s="146"/>
      <c r="O369" s="99">
        <f t="shared" si="4"/>
        <v>3</v>
      </c>
      <c r="P369" s="99">
        <f t="shared" si="5"/>
        <v>2</v>
      </c>
      <c r="Q369" s="99">
        <f t="shared" si="6"/>
        <v>5</v>
      </c>
      <c r="R369" s="99">
        <f t="shared" si="7"/>
        <v>4</v>
      </c>
      <c r="S369" s="138">
        <f t="shared" si="8"/>
        <v>4</v>
      </c>
      <c r="T369" s="135">
        <f t="shared" si="9"/>
        <v>18</v>
      </c>
      <c r="U369" s="146"/>
      <c r="V369" s="146"/>
      <c r="W369" s="146"/>
      <c r="X369" s="146"/>
      <c r="Y369" s="146"/>
    </row>
    <row r="370" ht="12.75" customHeight="1">
      <c r="A370" s="146"/>
      <c r="B370" s="146" t="s">
        <v>421</v>
      </c>
      <c r="C370" s="227">
        <v>4.0</v>
      </c>
      <c r="D370" s="228">
        <v>620.51</v>
      </c>
      <c r="E370" s="228">
        <v>395.88</v>
      </c>
      <c r="F370" s="229">
        <v>0.534</v>
      </c>
      <c r="I370" s="146"/>
      <c r="J370" s="230">
        <f t="shared" si="2"/>
        <v>155.1275</v>
      </c>
      <c r="K370" s="227">
        <v>16.0</v>
      </c>
      <c r="L370" s="230">
        <f t="shared" si="3"/>
        <v>101.1261408</v>
      </c>
      <c r="M370" s="134">
        <v>0.48</v>
      </c>
      <c r="N370" s="146"/>
      <c r="O370" s="99">
        <f t="shared" si="4"/>
        <v>3</v>
      </c>
      <c r="P370" s="99">
        <f t="shared" si="5"/>
        <v>1</v>
      </c>
      <c r="Q370" s="99">
        <f t="shared" si="6"/>
        <v>2</v>
      </c>
      <c r="R370" s="99">
        <f t="shared" si="7"/>
        <v>4</v>
      </c>
      <c r="S370" s="138">
        <f t="shared" si="8"/>
        <v>4</v>
      </c>
      <c r="T370" s="135">
        <f t="shared" si="9"/>
        <v>14</v>
      </c>
      <c r="U370" s="146"/>
      <c r="V370" s="146"/>
      <c r="W370" s="146"/>
      <c r="X370" s="146"/>
      <c r="Y370" s="146"/>
    </row>
    <row r="371" ht="12.75" customHeight="1">
      <c r="A371" s="146"/>
      <c r="B371" s="146" t="s">
        <v>422</v>
      </c>
      <c r="C371" s="227">
        <v>22.0</v>
      </c>
      <c r="D371" s="228">
        <v>692.3</v>
      </c>
      <c r="E371" s="228">
        <v>441.5</v>
      </c>
      <c r="F371" s="229">
        <v>0.534</v>
      </c>
      <c r="I371" s="146"/>
      <c r="J371" s="230">
        <f t="shared" si="2"/>
        <v>31.46818182</v>
      </c>
      <c r="K371" s="227">
        <v>34.0</v>
      </c>
      <c r="L371" s="230">
        <f t="shared" si="3"/>
        <v>20.51380823</v>
      </c>
      <c r="M371" s="134">
        <v>0.43</v>
      </c>
      <c r="N371" s="146"/>
      <c r="O371" s="99">
        <f t="shared" si="4"/>
        <v>3</v>
      </c>
      <c r="P371" s="99">
        <f t="shared" si="5"/>
        <v>4</v>
      </c>
      <c r="Q371" s="99">
        <f t="shared" si="6"/>
        <v>5</v>
      </c>
      <c r="R371" s="99">
        <f t="shared" si="7"/>
        <v>3</v>
      </c>
      <c r="S371" s="138">
        <f t="shared" si="8"/>
        <v>4</v>
      </c>
      <c r="T371" s="135">
        <f t="shared" si="9"/>
        <v>19</v>
      </c>
      <c r="U371" s="146"/>
      <c r="V371" s="146"/>
      <c r="W371" s="146"/>
      <c r="X371" s="146"/>
      <c r="Y371" s="146"/>
    </row>
    <row r="372" ht="12.75" customHeight="1">
      <c r="A372" s="146"/>
      <c r="B372" s="146" t="s">
        <v>423</v>
      </c>
      <c r="C372" s="227">
        <v>2.0</v>
      </c>
      <c r="D372" s="228">
        <v>17.22</v>
      </c>
      <c r="E372" s="228">
        <v>10.98</v>
      </c>
      <c r="F372" s="229">
        <v>0.534</v>
      </c>
      <c r="I372" s="146"/>
      <c r="J372" s="230">
        <f t="shared" si="2"/>
        <v>8.61</v>
      </c>
      <c r="K372" s="227">
        <v>65.0</v>
      </c>
      <c r="L372" s="230">
        <f t="shared" si="3"/>
        <v>5.612777053</v>
      </c>
      <c r="M372" s="134">
        <v>0.65</v>
      </c>
      <c r="N372" s="146"/>
      <c r="O372" s="99">
        <f t="shared" si="4"/>
        <v>3</v>
      </c>
      <c r="P372" s="99">
        <f t="shared" si="5"/>
        <v>1</v>
      </c>
      <c r="Q372" s="99">
        <f t="shared" si="6"/>
        <v>5</v>
      </c>
      <c r="R372" s="99">
        <f t="shared" si="7"/>
        <v>2</v>
      </c>
      <c r="S372" s="138">
        <f t="shared" si="8"/>
        <v>5</v>
      </c>
      <c r="T372" s="135">
        <f t="shared" si="9"/>
        <v>16</v>
      </c>
      <c r="U372" s="146"/>
      <c r="V372" s="146"/>
      <c r="W372" s="146"/>
      <c r="X372" s="146"/>
      <c r="Y372" s="146"/>
    </row>
    <row r="373" ht="12.75" customHeight="1">
      <c r="A373" s="146"/>
      <c r="B373" s="146" t="s">
        <v>424</v>
      </c>
      <c r="C373" s="227">
        <v>2.0</v>
      </c>
      <c r="D373" s="228">
        <v>17.22</v>
      </c>
      <c r="E373" s="228">
        <v>10.98</v>
      </c>
      <c r="F373" s="229">
        <v>0.534</v>
      </c>
      <c r="I373" s="146"/>
      <c r="J373" s="230">
        <f t="shared" si="2"/>
        <v>8.61</v>
      </c>
      <c r="K373" s="227">
        <v>25.0</v>
      </c>
      <c r="L373" s="230">
        <f t="shared" si="3"/>
        <v>5.612777053</v>
      </c>
      <c r="M373" s="134">
        <v>0.67</v>
      </c>
      <c r="N373" s="146"/>
      <c r="O373" s="99">
        <f t="shared" si="4"/>
        <v>3</v>
      </c>
      <c r="P373" s="99">
        <f t="shared" si="5"/>
        <v>1</v>
      </c>
      <c r="Q373" s="99">
        <f t="shared" si="6"/>
        <v>5</v>
      </c>
      <c r="R373" s="99">
        <f t="shared" si="7"/>
        <v>4</v>
      </c>
      <c r="S373" s="138">
        <f t="shared" si="8"/>
        <v>5</v>
      </c>
      <c r="T373" s="135">
        <f t="shared" si="9"/>
        <v>18</v>
      </c>
      <c r="U373" s="146"/>
      <c r="V373" s="146"/>
      <c r="W373" s="146"/>
      <c r="X373" s="146"/>
      <c r="Y373" s="146"/>
    </row>
    <row r="374" ht="12.75" customHeight="1">
      <c r="A374" s="146"/>
      <c r="B374" s="146" t="s">
        <v>425</v>
      </c>
      <c r="C374" s="227">
        <v>16.0</v>
      </c>
      <c r="D374" s="228">
        <v>194.78</v>
      </c>
      <c r="E374" s="228">
        <v>124.15</v>
      </c>
      <c r="F374" s="229">
        <v>0.534</v>
      </c>
      <c r="I374" s="146"/>
      <c r="J374" s="230">
        <f t="shared" si="2"/>
        <v>12.17375</v>
      </c>
      <c r="K374" s="227">
        <v>75.0</v>
      </c>
      <c r="L374" s="230">
        <f t="shared" si="3"/>
        <v>7.93595176</v>
      </c>
      <c r="M374" s="134">
        <v>0.71</v>
      </c>
      <c r="N374" s="146"/>
      <c r="O374" s="99">
        <f t="shared" si="4"/>
        <v>3</v>
      </c>
      <c r="P374" s="99">
        <f t="shared" si="5"/>
        <v>4</v>
      </c>
      <c r="Q374" s="99">
        <f t="shared" si="6"/>
        <v>5</v>
      </c>
      <c r="R374" s="99">
        <f t="shared" si="7"/>
        <v>1</v>
      </c>
      <c r="S374" s="138">
        <f t="shared" si="8"/>
        <v>5</v>
      </c>
      <c r="T374" s="135">
        <f t="shared" si="9"/>
        <v>18</v>
      </c>
      <c r="U374" s="146"/>
      <c r="V374" s="146"/>
      <c r="W374" s="146"/>
      <c r="X374" s="146"/>
      <c r="Y374" s="146"/>
    </row>
    <row r="375" ht="12.75" customHeight="1">
      <c r="A375" s="146"/>
      <c r="B375" s="146" t="s">
        <v>426</v>
      </c>
      <c r="C375" s="227">
        <v>5.0</v>
      </c>
      <c r="D375" s="228">
        <v>659.35</v>
      </c>
      <c r="E375" s="228">
        <v>420.21</v>
      </c>
      <c r="F375" s="229">
        <v>0.534</v>
      </c>
      <c r="I375" s="146"/>
      <c r="J375" s="230">
        <f t="shared" si="2"/>
        <v>131.87</v>
      </c>
      <c r="K375" s="227">
        <v>62.0</v>
      </c>
      <c r="L375" s="230">
        <f t="shared" si="3"/>
        <v>85.96479791</v>
      </c>
      <c r="M375" s="134">
        <v>0.92</v>
      </c>
      <c r="N375" s="146"/>
      <c r="O375" s="99">
        <f t="shared" si="4"/>
        <v>3</v>
      </c>
      <c r="P375" s="99">
        <f t="shared" si="5"/>
        <v>1</v>
      </c>
      <c r="Q375" s="99">
        <f t="shared" si="6"/>
        <v>2</v>
      </c>
      <c r="R375" s="99">
        <f t="shared" si="7"/>
        <v>2</v>
      </c>
      <c r="S375" s="138">
        <f t="shared" si="8"/>
        <v>5</v>
      </c>
      <c r="T375" s="135">
        <f t="shared" si="9"/>
        <v>13</v>
      </c>
      <c r="U375" s="146"/>
      <c r="V375" s="146"/>
      <c r="W375" s="146"/>
      <c r="X375" s="146"/>
      <c r="Y375" s="146"/>
    </row>
    <row r="376" ht="12.75" customHeight="1">
      <c r="A376" s="146"/>
      <c r="B376" s="146" t="s">
        <v>427</v>
      </c>
      <c r="C376" s="227">
        <v>5.0</v>
      </c>
      <c r="D376" s="228">
        <v>239.13</v>
      </c>
      <c r="E376" s="228">
        <v>152.39</v>
      </c>
      <c r="F376" s="229">
        <v>0.534</v>
      </c>
      <c r="I376" s="146"/>
      <c r="J376" s="230">
        <f t="shared" si="2"/>
        <v>47.826</v>
      </c>
      <c r="K376" s="227">
        <v>48.0</v>
      </c>
      <c r="L376" s="230">
        <f t="shared" si="3"/>
        <v>31.17731421</v>
      </c>
      <c r="M376" s="134">
        <v>0.26</v>
      </c>
      <c r="N376" s="146"/>
      <c r="O376" s="99">
        <f t="shared" si="4"/>
        <v>3</v>
      </c>
      <c r="P376" s="99">
        <f t="shared" si="5"/>
        <v>1</v>
      </c>
      <c r="Q376" s="99">
        <f t="shared" si="6"/>
        <v>4</v>
      </c>
      <c r="R376" s="99">
        <f t="shared" si="7"/>
        <v>2</v>
      </c>
      <c r="S376" s="138">
        <f t="shared" si="8"/>
        <v>3</v>
      </c>
      <c r="T376" s="135">
        <f t="shared" si="9"/>
        <v>13</v>
      </c>
      <c r="U376" s="146"/>
      <c r="V376" s="146"/>
      <c r="W376" s="146"/>
      <c r="X376" s="146"/>
      <c r="Y376" s="146"/>
    </row>
    <row r="377" ht="12.75" customHeight="1">
      <c r="A377" s="146"/>
      <c r="B377" s="146" t="s">
        <v>428</v>
      </c>
      <c r="C377" s="227">
        <v>2.0</v>
      </c>
      <c r="D377" s="228">
        <v>137.39</v>
      </c>
      <c r="E377" s="228">
        <v>87.54</v>
      </c>
      <c r="F377" s="229">
        <v>0.534</v>
      </c>
      <c r="I377" s="146"/>
      <c r="J377" s="230">
        <f t="shared" si="2"/>
        <v>68.695</v>
      </c>
      <c r="K377" s="227">
        <v>36.0</v>
      </c>
      <c r="L377" s="230">
        <f t="shared" si="3"/>
        <v>44.78161669</v>
      </c>
      <c r="M377" s="134">
        <v>0.15</v>
      </c>
      <c r="N377" s="146"/>
      <c r="O377" s="99">
        <f t="shared" si="4"/>
        <v>3</v>
      </c>
      <c r="P377" s="99">
        <f t="shared" si="5"/>
        <v>1</v>
      </c>
      <c r="Q377" s="99">
        <f t="shared" si="6"/>
        <v>3</v>
      </c>
      <c r="R377" s="99">
        <f t="shared" si="7"/>
        <v>3</v>
      </c>
      <c r="S377" s="138">
        <f t="shared" si="8"/>
        <v>3</v>
      </c>
      <c r="T377" s="135">
        <f t="shared" si="9"/>
        <v>13</v>
      </c>
      <c r="U377" s="146"/>
      <c r="V377" s="146"/>
      <c r="W377" s="146"/>
      <c r="X377" s="146"/>
      <c r="Y377" s="146"/>
    </row>
    <row r="378" ht="12.75" customHeight="1">
      <c r="A378" s="146"/>
      <c r="B378" s="146" t="s">
        <v>429</v>
      </c>
      <c r="C378" s="227">
        <v>12.0</v>
      </c>
      <c r="D378" s="228">
        <v>99.13</v>
      </c>
      <c r="E378" s="228">
        <v>63.13</v>
      </c>
      <c r="F378" s="229">
        <v>0.534</v>
      </c>
      <c r="I378" s="146"/>
      <c r="J378" s="230">
        <f t="shared" si="2"/>
        <v>8.260833333</v>
      </c>
      <c r="K378" s="227">
        <v>84.0</v>
      </c>
      <c r="L378" s="230">
        <f t="shared" si="3"/>
        <v>5.385158627</v>
      </c>
      <c r="M378" s="134">
        <v>0.34</v>
      </c>
      <c r="N378" s="146"/>
      <c r="O378" s="99">
        <f t="shared" si="4"/>
        <v>3</v>
      </c>
      <c r="P378" s="99">
        <f t="shared" si="5"/>
        <v>3</v>
      </c>
      <c r="Q378" s="99">
        <f t="shared" si="6"/>
        <v>5</v>
      </c>
      <c r="R378" s="99">
        <f t="shared" si="7"/>
        <v>1</v>
      </c>
      <c r="S378" s="138">
        <f t="shared" si="8"/>
        <v>4</v>
      </c>
      <c r="T378" s="135">
        <f t="shared" si="9"/>
        <v>16</v>
      </c>
      <c r="U378" s="146"/>
      <c r="V378" s="146"/>
      <c r="W378" s="146"/>
      <c r="X378" s="146"/>
      <c r="Y378" s="146"/>
    </row>
    <row r="379" ht="12.75" customHeight="1">
      <c r="A379" s="146"/>
      <c r="B379" s="146" t="s">
        <v>430</v>
      </c>
      <c r="C379" s="227">
        <v>11.0</v>
      </c>
      <c r="D379" s="228">
        <v>90.87</v>
      </c>
      <c r="E379" s="228">
        <v>57.87</v>
      </c>
      <c r="F379" s="229">
        <v>0.534</v>
      </c>
      <c r="I379" s="146"/>
      <c r="J379" s="230">
        <f t="shared" si="2"/>
        <v>8.260909091</v>
      </c>
      <c r="K379" s="227">
        <v>16.0</v>
      </c>
      <c r="L379" s="230">
        <f t="shared" si="3"/>
        <v>5.385208012</v>
      </c>
      <c r="M379" s="134">
        <v>0.35</v>
      </c>
      <c r="N379" s="146"/>
      <c r="O379" s="99">
        <f t="shared" si="4"/>
        <v>3</v>
      </c>
      <c r="P379" s="99">
        <f t="shared" si="5"/>
        <v>3</v>
      </c>
      <c r="Q379" s="99">
        <f t="shared" si="6"/>
        <v>5</v>
      </c>
      <c r="R379" s="99">
        <f t="shared" si="7"/>
        <v>4</v>
      </c>
      <c r="S379" s="138">
        <f t="shared" si="8"/>
        <v>4</v>
      </c>
      <c r="T379" s="135">
        <f t="shared" si="9"/>
        <v>19</v>
      </c>
      <c r="U379" s="146"/>
      <c r="V379" s="146"/>
      <c r="W379" s="146"/>
      <c r="X379" s="146"/>
      <c r="Y379" s="146"/>
    </row>
    <row r="380" ht="12.75" customHeight="1">
      <c r="A380" s="146"/>
      <c r="B380" s="146" t="s">
        <v>431</v>
      </c>
      <c r="C380" s="227">
        <v>1.0</v>
      </c>
      <c r="D380" s="228">
        <v>8.26</v>
      </c>
      <c r="E380" s="228">
        <v>5.26</v>
      </c>
      <c r="F380" s="229">
        <v>0.534</v>
      </c>
      <c r="I380" s="146"/>
      <c r="J380" s="230">
        <f t="shared" si="2"/>
        <v>8.26</v>
      </c>
      <c r="K380" s="227">
        <v>25.0</v>
      </c>
      <c r="L380" s="230">
        <f t="shared" si="3"/>
        <v>5.384615385</v>
      </c>
      <c r="M380" s="134">
        <v>0.65</v>
      </c>
      <c r="N380" s="146"/>
      <c r="O380" s="99">
        <f t="shared" si="4"/>
        <v>3</v>
      </c>
      <c r="P380" s="99">
        <f t="shared" si="5"/>
        <v>1</v>
      </c>
      <c r="Q380" s="99">
        <f t="shared" si="6"/>
        <v>5</v>
      </c>
      <c r="R380" s="99">
        <f t="shared" si="7"/>
        <v>4</v>
      </c>
      <c r="S380" s="138">
        <f t="shared" si="8"/>
        <v>5</v>
      </c>
      <c r="T380" s="135">
        <f t="shared" si="9"/>
        <v>18</v>
      </c>
      <c r="U380" s="146"/>
      <c r="V380" s="146"/>
      <c r="W380" s="146"/>
      <c r="X380" s="146"/>
      <c r="Y380" s="146"/>
    </row>
    <row r="381" ht="12.75" customHeight="1">
      <c r="A381" s="146"/>
      <c r="B381" s="146" t="s">
        <v>432</v>
      </c>
      <c r="C381" s="227">
        <v>1.0</v>
      </c>
      <c r="D381" s="228">
        <v>8.26</v>
      </c>
      <c r="E381" s="228">
        <v>5.26</v>
      </c>
      <c r="F381" s="229">
        <v>0.534</v>
      </c>
      <c r="I381" s="146"/>
      <c r="J381" s="230">
        <f t="shared" si="2"/>
        <v>8.26</v>
      </c>
      <c r="K381" s="227">
        <v>45.0</v>
      </c>
      <c r="L381" s="230">
        <f t="shared" si="3"/>
        <v>5.384615385</v>
      </c>
      <c r="M381" s="134">
        <v>0.45</v>
      </c>
      <c r="N381" s="146"/>
      <c r="O381" s="99">
        <f t="shared" si="4"/>
        <v>3</v>
      </c>
      <c r="P381" s="99">
        <f t="shared" si="5"/>
        <v>1</v>
      </c>
      <c r="Q381" s="99">
        <f t="shared" si="6"/>
        <v>5</v>
      </c>
      <c r="R381" s="99">
        <f t="shared" si="7"/>
        <v>2</v>
      </c>
      <c r="S381" s="138">
        <f t="shared" si="8"/>
        <v>4</v>
      </c>
      <c r="T381" s="135">
        <f t="shared" si="9"/>
        <v>15</v>
      </c>
      <c r="U381" s="146"/>
      <c r="V381" s="146"/>
      <c r="W381" s="146"/>
      <c r="X381" s="146"/>
      <c r="Y381" s="146"/>
    </row>
    <row r="382" ht="12.75" customHeight="1">
      <c r="A382" s="146"/>
      <c r="B382" s="146" t="s">
        <v>433</v>
      </c>
      <c r="C382" s="227">
        <v>5.0</v>
      </c>
      <c r="D382" s="228">
        <v>41.3</v>
      </c>
      <c r="E382" s="228">
        <v>26.3</v>
      </c>
      <c r="F382" s="229">
        <v>0.534</v>
      </c>
      <c r="I382" s="146"/>
      <c r="J382" s="230">
        <f t="shared" si="2"/>
        <v>8.26</v>
      </c>
      <c r="K382" s="227">
        <v>23.0</v>
      </c>
      <c r="L382" s="230">
        <f t="shared" si="3"/>
        <v>5.384615385</v>
      </c>
      <c r="M382" s="134">
        <v>0.12</v>
      </c>
      <c r="N382" s="146"/>
      <c r="O382" s="99">
        <f t="shared" si="4"/>
        <v>3</v>
      </c>
      <c r="P382" s="99">
        <f t="shared" si="5"/>
        <v>1</v>
      </c>
      <c r="Q382" s="99">
        <f t="shared" si="6"/>
        <v>5</v>
      </c>
      <c r="R382" s="99">
        <f t="shared" si="7"/>
        <v>4</v>
      </c>
      <c r="S382" s="138">
        <f t="shared" si="8"/>
        <v>2</v>
      </c>
      <c r="T382" s="135">
        <f t="shared" si="9"/>
        <v>15</v>
      </c>
      <c r="U382" s="146"/>
      <c r="V382" s="146"/>
      <c r="W382" s="146"/>
      <c r="X382" s="146"/>
      <c r="Y382" s="146"/>
    </row>
    <row r="383" ht="12.75" customHeight="1">
      <c r="A383" s="146"/>
      <c r="B383" s="146" t="s">
        <v>434</v>
      </c>
      <c r="C383" s="227">
        <v>5.0</v>
      </c>
      <c r="D383" s="228">
        <v>41.3</v>
      </c>
      <c r="E383" s="228">
        <v>26.3</v>
      </c>
      <c r="F383" s="229">
        <v>0.534</v>
      </c>
      <c r="I383" s="146"/>
      <c r="J383" s="230">
        <f t="shared" si="2"/>
        <v>8.26</v>
      </c>
      <c r="K383" s="227">
        <v>15.0</v>
      </c>
      <c r="L383" s="230">
        <f t="shared" si="3"/>
        <v>5.384615385</v>
      </c>
      <c r="M383" s="134">
        <v>0.65</v>
      </c>
      <c r="N383" s="146"/>
      <c r="O383" s="99">
        <f t="shared" si="4"/>
        <v>3</v>
      </c>
      <c r="P383" s="99">
        <f t="shared" si="5"/>
        <v>1</v>
      </c>
      <c r="Q383" s="99">
        <f t="shared" si="6"/>
        <v>5</v>
      </c>
      <c r="R383" s="99">
        <f t="shared" si="7"/>
        <v>4</v>
      </c>
      <c r="S383" s="138">
        <f t="shared" si="8"/>
        <v>5</v>
      </c>
      <c r="T383" s="135">
        <f t="shared" si="9"/>
        <v>18</v>
      </c>
      <c r="U383" s="146"/>
      <c r="V383" s="146"/>
      <c r="W383" s="146"/>
      <c r="X383" s="146"/>
      <c r="Y383" s="146"/>
    </row>
    <row r="384" ht="12.75" customHeight="1">
      <c r="A384" s="146"/>
      <c r="B384" s="146" t="s">
        <v>435</v>
      </c>
      <c r="C384" s="227">
        <v>5.0</v>
      </c>
      <c r="D384" s="228">
        <v>41.3</v>
      </c>
      <c r="E384" s="228">
        <v>26.3</v>
      </c>
      <c r="F384" s="229">
        <v>0.534</v>
      </c>
      <c r="I384" s="146"/>
      <c r="J384" s="230">
        <f t="shared" si="2"/>
        <v>8.26</v>
      </c>
      <c r="K384" s="227">
        <v>17.0</v>
      </c>
      <c r="L384" s="230">
        <f t="shared" si="3"/>
        <v>5.384615385</v>
      </c>
      <c r="M384" s="134">
        <v>0.32</v>
      </c>
      <c r="N384" s="146"/>
      <c r="O384" s="99">
        <f t="shared" si="4"/>
        <v>3</v>
      </c>
      <c r="P384" s="99">
        <f t="shared" si="5"/>
        <v>1</v>
      </c>
      <c r="Q384" s="99">
        <f t="shared" si="6"/>
        <v>5</v>
      </c>
      <c r="R384" s="99">
        <f t="shared" si="7"/>
        <v>4</v>
      </c>
      <c r="S384" s="138">
        <f t="shared" si="8"/>
        <v>3</v>
      </c>
      <c r="T384" s="135">
        <f t="shared" si="9"/>
        <v>16</v>
      </c>
      <c r="U384" s="146"/>
      <c r="V384" s="146"/>
      <c r="W384" s="146"/>
      <c r="X384" s="146"/>
      <c r="Y384" s="146"/>
    </row>
    <row r="385" ht="12.75" customHeight="1">
      <c r="A385" s="146"/>
      <c r="B385" s="146" t="s">
        <v>436</v>
      </c>
      <c r="C385" s="227">
        <v>5.0</v>
      </c>
      <c r="D385" s="228">
        <v>41.3</v>
      </c>
      <c r="E385" s="228">
        <v>26.3</v>
      </c>
      <c r="F385" s="229">
        <v>0.534</v>
      </c>
      <c r="I385" s="146"/>
      <c r="J385" s="230">
        <f t="shared" si="2"/>
        <v>8.26</v>
      </c>
      <c r="K385" s="227">
        <v>25.0</v>
      </c>
      <c r="L385" s="230">
        <f t="shared" si="3"/>
        <v>5.384615385</v>
      </c>
      <c r="M385" s="134">
        <v>0.45</v>
      </c>
      <c r="N385" s="146"/>
      <c r="O385" s="99">
        <f t="shared" si="4"/>
        <v>3</v>
      </c>
      <c r="P385" s="99">
        <f t="shared" si="5"/>
        <v>1</v>
      </c>
      <c r="Q385" s="99">
        <f t="shared" si="6"/>
        <v>5</v>
      </c>
      <c r="R385" s="99">
        <f t="shared" si="7"/>
        <v>4</v>
      </c>
      <c r="S385" s="138">
        <f t="shared" si="8"/>
        <v>4</v>
      </c>
      <c r="T385" s="135">
        <f t="shared" si="9"/>
        <v>17</v>
      </c>
      <c r="U385" s="146"/>
      <c r="V385" s="146"/>
      <c r="W385" s="146"/>
      <c r="X385" s="146"/>
      <c r="Y385" s="146"/>
    </row>
    <row r="386" ht="12.75" customHeight="1">
      <c r="A386" s="146"/>
      <c r="B386" s="146" t="s">
        <v>437</v>
      </c>
      <c r="C386" s="227">
        <v>4.0</v>
      </c>
      <c r="D386" s="228">
        <v>33.04</v>
      </c>
      <c r="E386" s="228">
        <v>21.04</v>
      </c>
      <c r="F386" s="229">
        <v>0.534</v>
      </c>
      <c r="I386" s="146"/>
      <c r="J386" s="230">
        <f t="shared" si="2"/>
        <v>8.26</v>
      </c>
      <c r="K386" s="227">
        <v>34.0</v>
      </c>
      <c r="L386" s="230">
        <f t="shared" si="3"/>
        <v>5.384615385</v>
      </c>
      <c r="M386" s="134">
        <v>0.12</v>
      </c>
      <c r="N386" s="146"/>
      <c r="O386" s="99">
        <f t="shared" si="4"/>
        <v>3</v>
      </c>
      <c r="P386" s="99">
        <f t="shared" si="5"/>
        <v>1</v>
      </c>
      <c r="Q386" s="99">
        <f t="shared" si="6"/>
        <v>5</v>
      </c>
      <c r="R386" s="99">
        <f t="shared" si="7"/>
        <v>3</v>
      </c>
      <c r="S386" s="138">
        <f t="shared" si="8"/>
        <v>2</v>
      </c>
      <c r="T386" s="135">
        <f t="shared" si="9"/>
        <v>14</v>
      </c>
      <c r="U386" s="146"/>
      <c r="V386" s="146"/>
      <c r="W386" s="146"/>
      <c r="X386" s="146"/>
      <c r="Y386" s="146"/>
    </row>
    <row r="387" ht="12.75" customHeight="1">
      <c r="A387" s="146"/>
      <c r="B387" s="146" t="s">
        <v>438</v>
      </c>
      <c r="C387" s="227">
        <v>4.0</v>
      </c>
      <c r="D387" s="228">
        <v>33.04</v>
      </c>
      <c r="E387" s="228">
        <v>21.04</v>
      </c>
      <c r="F387" s="229">
        <v>0.534</v>
      </c>
      <c r="I387" s="146"/>
      <c r="J387" s="230">
        <f t="shared" si="2"/>
        <v>8.26</v>
      </c>
      <c r="K387" s="227">
        <v>21.0</v>
      </c>
      <c r="L387" s="230">
        <f t="shared" si="3"/>
        <v>5.384615385</v>
      </c>
      <c r="M387" s="134">
        <v>0.87</v>
      </c>
      <c r="N387" s="146"/>
      <c r="O387" s="99">
        <f t="shared" si="4"/>
        <v>3</v>
      </c>
      <c r="P387" s="99">
        <f t="shared" si="5"/>
        <v>1</v>
      </c>
      <c r="Q387" s="99">
        <f t="shared" si="6"/>
        <v>5</v>
      </c>
      <c r="R387" s="99">
        <f t="shared" si="7"/>
        <v>4</v>
      </c>
      <c r="S387" s="138">
        <f t="shared" si="8"/>
        <v>5</v>
      </c>
      <c r="T387" s="135">
        <f t="shared" si="9"/>
        <v>18</v>
      </c>
      <c r="U387" s="146"/>
      <c r="V387" s="146"/>
      <c r="W387" s="146"/>
      <c r="X387" s="146"/>
      <c r="Y387" s="146"/>
    </row>
    <row r="388" ht="12.75" customHeight="1">
      <c r="A388" s="146"/>
      <c r="B388" s="146" t="s">
        <v>439</v>
      </c>
      <c r="C388" s="227">
        <v>4.0</v>
      </c>
      <c r="D388" s="228">
        <v>33.04</v>
      </c>
      <c r="E388" s="228">
        <v>21.04</v>
      </c>
      <c r="F388" s="229">
        <v>0.534</v>
      </c>
      <c r="I388" s="146"/>
      <c r="J388" s="230">
        <f t="shared" si="2"/>
        <v>8.26</v>
      </c>
      <c r="K388" s="227">
        <v>23.0</v>
      </c>
      <c r="L388" s="230">
        <f t="shared" si="3"/>
        <v>5.384615385</v>
      </c>
      <c r="M388" s="134">
        <v>0.89</v>
      </c>
      <c r="N388" s="146"/>
      <c r="O388" s="99">
        <f t="shared" si="4"/>
        <v>3</v>
      </c>
      <c r="P388" s="99">
        <f t="shared" si="5"/>
        <v>1</v>
      </c>
      <c r="Q388" s="99">
        <f t="shared" si="6"/>
        <v>5</v>
      </c>
      <c r="R388" s="99">
        <f t="shared" si="7"/>
        <v>4</v>
      </c>
      <c r="S388" s="138">
        <f t="shared" si="8"/>
        <v>5</v>
      </c>
      <c r="T388" s="135">
        <f t="shared" si="9"/>
        <v>18</v>
      </c>
      <c r="U388" s="146"/>
      <c r="V388" s="146"/>
      <c r="W388" s="146"/>
      <c r="X388" s="146"/>
      <c r="Y388" s="146"/>
    </row>
    <row r="389" ht="12.75" customHeight="1">
      <c r="A389" s="146"/>
      <c r="B389" s="146" t="s">
        <v>440</v>
      </c>
      <c r="C389" s="227">
        <v>4.0</v>
      </c>
      <c r="D389" s="228">
        <v>33.04</v>
      </c>
      <c r="E389" s="228">
        <v>21.04</v>
      </c>
      <c r="F389" s="229">
        <v>0.534</v>
      </c>
      <c r="I389" s="146"/>
      <c r="J389" s="230">
        <f t="shared" si="2"/>
        <v>8.26</v>
      </c>
      <c r="K389" s="227">
        <v>25.0</v>
      </c>
      <c r="L389" s="230">
        <f t="shared" si="3"/>
        <v>5.384615385</v>
      </c>
      <c r="M389" s="134">
        <v>0.65</v>
      </c>
      <c r="N389" s="146"/>
      <c r="O389" s="99">
        <f t="shared" si="4"/>
        <v>3</v>
      </c>
      <c r="P389" s="99">
        <f t="shared" si="5"/>
        <v>1</v>
      </c>
      <c r="Q389" s="99">
        <f t="shared" si="6"/>
        <v>5</v>
      </c>
      <c r="R389" s="99">
        <f t="shared" si="7"/>
        <v>4</v>
      </c>
      <c r="S389" s="138">
        <f t="shared" si="8"/>
        <v>5</v>
      </c>
      <c r="T389" s="135">
        <f t="shared" si="9"/>
        <v>18</v>
      </c>
      <c r="U389" s="146"/>
      <c r="V389" s="146"/>
      <c r="W389" s="146"/>
      <c r="X389" s="146"/>
      <c r="Y389" s="146"/>
    </row>
    <row r="390" ht="12.75" customHeight="1">
      <c r="A390" s="146"/>
      <c r="B390" s="146" t="s">
        <v>441</v>
      </c>
      <c r="C390" s="227">
        <v>2.0</v>
      </c>
      <c r="D390" s="228">
        <v>16.52</v>
      </c>
      <c r="E390" s="228">
        <v>10.52</v>
      </c>
      <c r="F390" s="229">
        <v>0.534</v>
      </c>
      <c r="I390" s="146"/>
      <c r="J390" s="230">
        <f t="shared" si="2"/>
        <v>8.26</v>
      </c>
      <c r="K390" s="227">
        <v>24.0</v>
      </c>
      <c r="L390" s="230">
        <f t="shared" si="3"/>
        <v>5.384615385</v>
      </c>
      <c r="M390" s="134">
        <v>0.23</v>
      </c>
      <c r="N390" s="146"/>
      <c r="O390" s="99">
        <f t="shared" si="4"/>
        <v>3</v>
      </c>
      <c r="P390" s="99">
        <f t="shared" si="5"/>
        <v>1</v>
      </c>
      <c r="Q390" s="99">
        <f t="shared" si="6"/>
        <v>5</v>
      </c>
      <c r="R390" s="99">
        <f t="shared" si="7"/>
        <v>4</v>
      </c>
      <c r="S390" s="138">
        <f t="shared" si="8"/>
        <v>3</v>
      </c>
      <c r="T390" s="135">
        <f t="shared" si="9"/>
        <v>16</v>
      </c>
      <c r="U390" s="146"/>
      <c r="V390" s="146"/>
      <c r="W390" s="146"/>
      <c r="X390" s="146"/>
      <c r="Y390" s="146"/>
    </row>
    <row r="391" ht="12.75" customHeight="1">
      <c r="A391" s="146"/>
      <c r="B391" s="146" t="s">
        <v>442</v>
      </c>
      <c r="C391" s="227">
        <v>2.0</v>
      </c>
      <c r="D391" s="228">
        <v>16.52</v>
      </c>
      <c r="E391" s="228">
        <v>10.52</v>
      </c>
      <c r="F391" s="229">
        <v>0.534</v>
      </c>
      <c r="I391" s="146"/>
      <c r="J391" s="230">
        <f t="shared" si="2"/>
        <v>8.26</v>
      </c>
      <c r="K391" s="227">
        <v>26.0</v>
      </c>
      <c r="L391" s="230">
        <f t="shared" si="3"/>
        <v>5.384615385</v>
      </c>
      <c r="M391" s="134">
        <v>0.21</v>
      </c>
      <c r="N391" s="146"/>
      <c r="O391" s="99">
        <f t="shared" si="4"/>
        <v>3</v>
      </c>
      <c r="P391" s="99">
        <f t="shared" si="5"/>
        <v>1</v>
      </c>
      <c r="Q391" s="99">
        <f t="shared" si="6"/>
        <v>5</v>
      </c>
      <c r="R391" s="99">
        <f t="shared" si="7"/>
        <v>4</v>
      </c>
      <c r="S391" s="138">
        <f t="shared" si="8"/>
        <v>3</v>
      </c>
      <c r="T391" s="135">
        <f t="shared" si="9"/>
        <v>16</v>
      </c>
      <c r="U391" s="146"/>
      <c r="V391" s="146"/>
      <c r="W391" s="146"/>
      <c r="X391" s="146"/>
      <c r="Y391" s="146"/>
    </row>
    <row r="392" ht="12.75" customHeight="1">
      <c r="A392" s="146"/>
      <c r="B392" s="146" t="s">
        <v>443</v>
      </c>
      <c r="C392" s="227">
        <v>4.0</v>
      </c>
      <c r="D392" s="228">
        <v>288.26</v>
      </c>
      <c r="E392" s="228">
        <v>183.54</v>
      </c>
      <c r="F392" s="229">
        <v>0.534</v>
      </c>
      <c r="I392" s="146"/>
      <c r="J392" s="230">
        <f t="shared" si="2"/>
        <v>72.065</v>
      </c>
      <c r="K392" s="227">
        <v>37.0</v>
      </c>
      <c r="L392" s="230">
        <f t="shared" si="3"/>
        <v>46.97848761</v>
      </c>
      <c r="M392" s="134">
        <v>0.45</v>
      </c>
      <c r="N392" s="146"/>
      <c r="O392" s="99">
        <f t="shared" si="4"/>
        <v>3</v>
      </c>
      <c r="P392" s="99">
        <f t="shared" si="5"/>
        <v>1</v>
      </c>
      <c r="Q392" s="99">
        <f t="shared" si="6"/>
        <v>3</v>
      </c>
      <c r="R392" s="99">
        <f t="shared" si="7"/>
        <v>3</v>
      </c>
      <c r="S392" s="138">
        <f t="shared" si="8"/>
        <v>4</v>
      </c>
      <c r="T392" s="135">
        <f t="shared" si="9"/>
        <v>14</v>
      </c>
      <c r="U392" s="146"/>
      <c r="V392" s="146"/>
      <c r="W392" s="146"/>
      <c r="X392" s="146"/>
      <c r="Y392" s="146"/>
    </row>
    <row r="393" ht="12.75" customHeight="1">
      <c r="A393" s="146"/>
      <c r="B393" s="146" t="s">
        <v>444</v>
      </c>
      <c r="C393" s="227">
        <v>1.0</v>
      </c>
      <c r="D393" s="228">
        <v>39.13</v>
      </c>
      <c r="E393" s="228">
        <v>24.91</v>
      </c>
      <c r="F393" s="229">
        <v>0.534</v>
      </c>
      <c r="I393" s="146"/>
      <c r="J393" s="230">
        <f t="shared" si="2"/>
        <v>39.13</v>
      </c>
      <c r="K393" s="227">
        <v>38.0</v>
      </c>
      <c r="L393" s="230">
        <f t="shared" si="3"/>
        <v>25.50847458</v>
      </c>
      <c r="M393" s="134">
        <v>0.87</v>
      </c>
      <c r="N393" s="146"/>
      <c r="O393" s="99">
        <f t="shared" si="4"/>
        <v>3</v>
      </c>
      <c r="P393" s="99">
        <f t="shared" si="5"/>
        <v>1</v>
      </c>
      <c r="Q393" s="129">
        <f t="shared" si="6"/>
        <v>25.50847458</v>
      </c>
      <c r="R393" s="99">
        <f t="shared" si="7"/>
        <v>3</v>
      </c>
      <c r="S393" s="138">
        <f t="shared" si="8"/>
        <v>5</v>
      </c>
      <c r="T393" s="135">
        <f t="shared" si="9"/>
        <v>37.50847458</v>
      </c>
      <c r="U393" s="146"/>
      <c r="V393" s="146"/>
      <c r="W393" s="146"/>
      <c r="X393" s="146"/>
      <c r="Y393" s="146"/>
    </row>
    <row r="394" ht="12.75" customHeight="1">
      <c r="A394" s="146"/>
      <c r="B394" s="146" t="s">
        <v>445</v>
      </c>
      <c r="C394" s="227">
        <v>2.0</v>
      </c>
      <c r="D394" s="228">
        <v>95.65</v>
      </c>
      <c r="E394" s="228">
        <v>60.87</v>
      </c>
      <c r="F394" s="229">
        <v>0.534</v>
      </c>
      <c r="I394" s="146"/>
      <c r="J394" s="230">
        <f t="shared" si="2"/>
        <v>47.825</v>
      </c>
      <c r="K394" s="227">
        <v>34.0</v>
      </c>
      <c r="L394" s="230">
        <f t="shared" si="3"/>
        <v>31.17666232</v>
      </c>
      <c r="M394" s="134">
        <v>0.89</v>
      </c>
      <c r="N394" s="146"/>
      <c r="O394" s="99">
        <f t="shared" si="4"/>
        <v>3</v>
      </c>
      <c r="P394" s="99">
        <f t="shared" si="5"/>
        <v>1</v>
      </c>
      <c r="Q394" s="99">
        <f t="shared" si="6"/>
        <v>4</v>
      </c>
      <c r="R394" s="99">
        <f t="shared" si="7"/>
        <v>3</v>
      </c>
      <c r="S394" s="138">
        <f t="shared" si="8"/>
        <v>5</v>
      </c>
      <c r="T394" s="135">
        <f t="shared" si="9"/>
        <v>16</v>
      </c>
      <c r="U394" s="146"/>
      <c r="V394" s="146"/>
      <c r="W394" s="146"/>
      <c r="X394" s="146"/>
      <c r="Y394" s="146"/>
    </row>
    <row r="395" ht="12.75" customHeight="1">
      <c r="A395" s="146"/>
      <c r="B395" s="146" t="s">
        <v>446</v>
      </c>
      <c r="C395" s="227">
        <v>1.0</v>
      </c>
      <c r="D395" s="228">
        <v>47.83</v>
      </c>
      <c r="E395" s="228">
        <v>30.44</v>
      </c>
      <c r="F395" s="229">
        <v>0.534</v>
      </c>
      <c r="I395" s="146"/>
      <c r="J395" s="230">
        <f t="shared" si="2"/>
        <v>47.83</v>
      </c>
      <c r="K395" s="227">
        <v>39.0</v>
      </c>
      <c r="L395" s="230">
        <f t="shared" si="3"/>
        <v>31.17992177</v>
      </c>
      <c r="M395" s="134">
        <v>0.03</v>
      </c>
      <c r="N395" s="146"/>
      <c r="O395" s="99">
        <f t="shared" si="4"/>
        <v>3</v>
      </c>
      <c r="P395" s="99">
        <f t="shared" si="5"/>
        <v>1</v>
      </c>
      <c r="Q395" s="99">
        <f t="shared" si="6"/>
        <v>4</v>
      </c>
      <c r="R395" s="99">
        <f t="shared" si="7"/>
        <v>3</v>
      </c>
      <c r="S395" s="138">
        <f t="shared" si="8"/>
        <v>1</v>
      </c>
      <c r="T395" s="135">
        <f t="shared" si="9"/>
        <v>12</v>
      </c>
      <c r="U395" s="146"/>
      <c r="V395" s="146"/>
      <c r="W395" s="146"/>
      <c r="X395" s="146"/>
      <c r="Y395" s="146"/>
    </row>
    <row r="396" ht="12.75" customHeight="1">
      <c r="A396" s="146"/>
      <c r="B396" s="146" t="s">
        <v>447</v>
      </c>
      <c r="C396" s="227">
        <v>1.0</v>
      </c>
      <c r="D396" s="228">
        <v>56.52</v>
      </c>
      <c r="E396" s="228">
        <v>35.96</v>
      </c>
      <c r="F396" s="229">
        <v>0.534</v>
      </c>
      <c r="I396" s="146"/>
      <c r="J396" s="230">
        <f t="shared" si="2"/>
        <v>56.52</v>
      </c>
      <c r="K396" s="227">
        <v>41.0</v>
      </c>
      <c r="L396" s="230">
        <f t="shared" si="3"/>
        <v>36.84485007</v>
      </c>
      <c r="M396" s="134">
        <v>0.04</v>
      </c>
      <c r="N396" s="146"/>
      <c r="O396" s="99">
        <f t="shared" si="4"/>
        <v>3</v>
      </c>
      <c r="P396" s="99">
        <f t="shared" si="5"/>
        <v>1</v>
      </c>
      <c r="Q396" s="99">
        <f t="shared" si="6"/>
        <v>4</v>
      </c>
      <c r="R396" s="99">
        <f t="shared" si="7"/>
        <v>3</v>
      </c>
      <c r="S396" s="138">
        <f t="shared" si="8"/>
        <v>1</v>
      </c>
      <c r="T396" s="135">
        <f t="shared" si="9"/>
        <v>12</v>
      </c>
      <c r="U396" s="146"/>
      <c r="V396" s="146"/>
      <c r="W396" s="146"/>
      <c r="X396" s="146"/>
      <c r="Y396" s="146"/>
    </row>
    <row r="397" ht="12.75" customHeight="1">
      <c r="A397" s="146"/>
      <c r="B397" s="146" t="s">
        <v>448</v>
      </c>
      <c r="C397" s="227">
        <v>1.0</v>
      </c>
      <c r="D397" s="228">
        <v>39.13</v>
      </c>
      <c r="E397" s="228">
        <v>24.89</v>
      </c>
      <c r="F397" s="229">
        <v>0.534</v>
      </c>
      <c r="I397" s="146"/>
      <c r="J397" s="230">
        <f t="shared" si="2"/>
        <v>39.13</v>
      </c>
      <c r="K397" s="227">
        <v>46.0</v>
      </c>
      <c r="L397" s="230">
        <f t="shared" si="3"/>
        <v>25.50847458</v>
      </c>
      <c r="M397" s="134">
        <v>0.05</v>
      </c>
      <c r="N397" s="146"/>
      <c r="O397" s="99">
        <f t="shared" si="4"/>
        <v>3</v>
      </c>
      <c r="P397" s="99">
        <f t="shared" si="5"/>
        <v>1</v>
      </c>
      <c r="Q397" s="129">
        <f t="shared" si="6"/>
        <v>25.50847458</v>
      </c>
      <c r="R397" s="99">
        <f t="shared" si="7"/>
        <v>2</v>
      </c>
      <c r="S397" s="138">
        <f t="shared" si="8"/>
        <v>1</v>
      </c>
      <c r="T397" s="135">
        <f t="shared" si="9"/>
        <v>32.50847458</v>
      </c>
      <c r="U397" s="146"/>
      <c r="V397" s="146"/>
      <c r="W397" s="146"/>
      <c r="X397" s="146"/>
      <c r="Y397" s="146"/>
    </row>
    <row r="398" ht="12.75" customHeight="1">
      <c r="A398" s="146"/>
      <c r="B398" s="146" t="s">
        <v>449</v>
      </c>
      <c r="C398" s="227">
        <v>1.0</v>
      </c>
      <c r="D398" s="228">
        <v>83.48</v>
      </c>
      <c r="E398" s="228">
        <v>53.09</v>
      </c>
      <c r="F398" s="229">
        <v>0.534</v>
      </c>
      <c r="I398" s="146"/>
      <c r="J398" s="230">
        <f t="shared" si="2"/>
        <v>83.48</v>
      </c>
      <c r="K398" s="227">
        <v>43.0</v>
      </c>
      <c r="L398" s="230">
        <f t="shared" si="3"/>
        <v>54.41981747</v>
      </c>
      <c r="M398" s="134">
        <v>0.06</v>
      </c>
      <c r="N398" s="146"/>
      <c r="O398" s="99">
        <f t="shared" si="4"/>
        <v>3</v>
      </c>
      <c r="P398" s="99">
        <f t="shared" si="5"/>
        <v>1</v>
      </c>
      <c r="Q398" s="99">
        <f t="shared" si="6"/>
        <v>3</v>
      </c>
      <c r="R398" s="99">
        <f t="shared" si="7"/>
        <v>3</v>
      </c>
      <c r="S398" s="138">
        <f t="shared" si="8"/>
        <v>2</v>
      </c>
      <c r="T398" s="135">
        <f t="shared" si="9"/>
        <v>12</v>
      </c>
      <c r="U398" s="146"/>
      <c r="V398" s="146"/>
      <c r="W398" s="146"/>
      <c r="X398" s="146"/>
      <c r="Y398" s="146"/>
    </row>
    <row r="399" ht="12.75" customHeight="1">
      <c r="A399" s="146"/>
      <c r="B399" s="146" t="s">
        <v>450</v>
      </c>
      <c r="C399" s="227">
        <v>3.0</v>
      </c>
      <c r="D399" s="228">
        <v>18.0</v>
      </c>
      <c r="E399" s="228">
        <v>11.44</v>
      </c>
      <c r="F399" s="229">
        <v>0.534</v>
      </c>
      <c r="I399" s="146"/>
      <c r="J399" s="230">
        <f t="shared" si="2"/>
        <v>6</v>
      </c>
      <c r="K399" s="227">
        <v>48.0</v>
      </c>
      <c r="L399" s="230">
        <f t="shared" si="3"/>
        <v>3.911342894</v>
      </c>
      <c r="M399" s="134">
        <v>0.07</v>
      </c>
      <c r="N399" s="146"/>
      <c r="O399" s="99">
        <f t="shared" si="4"/>
        <v>3</v>
      </c>
      <c r="P399" s="99">
        <f t="shared" si="5"/>
        <v>1</v>
      </c>
      <c r="Q399" s="99">
        <f t="shared" si="6"/>
        <v>5</v>
      </c>
      <c r="R399" s="99">
        <f t="shared" si="7"/>
        <v>2</v>
      </c>
      <c r="S399" s="138">
        <f t="shared" si="8"/>
        <v>2</v>
      </c>
      <c r="T399" s="135">
        <f t="shared" si="9"/>
        <v>13</v>
      </c>
      <c r="U399" s="146"/>
      <c r="V399" s="146"/>
      <c r="W399" s="146"/>
      <c r="X399" s="146"/>
      <c r="Y399" s="146"/>
    </row>
    <row r="400" ht="12.75" customHeight="1">
      <c r="A400" s="146"/>
      <c r="B400" s="146" t="s">
        <v>451</v>
      </c>
      <c r="C400" s="227">
        <v>1.0</v>
      </c>
      <c r="D400" s="228">
        <v>143.48</v>
      </c>
      <c r="E400" s="228">
        <v>91.2</v>
      </c>
      <c r="F400" s="229">
        <v>0.534</v>
      </c>
      <c r="I400" s="146"/>
      <c r="J400" s="230">
        <f t="shared" si="2"/>
        <v>143.48</v>
      </c>
      <c r="K400" s="227">
        <v>47.0</v>
      </c>
      <c r="L400" s="230">
        <f t="shared" si="3"/>
        <v>93.53324641</v>
      </c>
      <c r="M400" s="134">
        <v>0.08</v>
      </c>
      <c r="N400" s="146"/>
      <c r="O400" s="99">
        <f t="shared" si="4"/>
        <v>3</v>
      </c>
      <c r="P400" s="99">
        <f t="shared" si="5"/>
        <v>1</v>
      </c>
      <c r="Q400" s="99">
        <f t="shared" si="6"/>
        <v>2</v>
      </c>
      <c r="R400" s="99">
        <f t="shared" si="7"/>
        <v>2</v>
      </c>
      <c r="S400" s="138">
        <f t="shared" si="8"/>
        <v>2</v>
      </c>
      <c r="T400" s="135">
        <f t="shared" si="9"/>
        <v>10</v>
      </c>
      <c r="U400" s="146"/>
      <c r="V400" s="146"/>
      <c r="W400" s="146"/>
      <c r="X400" s="146"/>
      <c r="Y400" s="146"/>
    </row>
    <row r="401" ht="12.75" customHeight="1">
      <c r="A401" s="146"/>
      <c r="B401" s="146" t="s">
        <v>452</v>
      </c>
      <c r="C401" s="227">
        <v>6.0</v>
      </c>
      <c r="D401" s="228">
        <v>151.3</v>
      </c>
      <c r="E401" s="228">
        <v>96.1</v>
      </c>
      <c r="F401" s="229">
        <v>0.534</v>
      </c>
      <c r="I401" s="146"/>
      <c r="J401" s="230">
        <f t="shared" si="2"/>
        <v>25.21666667</v>
      </c>
      <c r="K401" s="227">
        <v>49.0</v>
      </c>
      <c r="L401" s="230">
        <f t="shared" si="3"/>
        <v>16.438505</v>
      </c>
      <c r="M401" s="134">
        <v>0.09</v>
      </c>
      <c r="N401" s="146"/>
      <c r="O401" s="99">
        <f t="shared" si="4"/>
        <v>3</v>
      </c>
      <c r="P401" s="99">
        <f t="shared" si="5"/>
        <v>2</v>
      </c>
      <c r="Q401" s="99">
        <f t="shared" si="6"/>
        <v>5</v>
      </c>
      <c r="R401" s="99">
        <f t="shared" si="7"/>
        <v>2</v>
      </c>
      <c r="S401" s="138">
        <f t="shared" si="8"/>
        <v>2</v>
      </c>
      <c r="T401" s="135">
        <f t="shared" si="9"/>
        <v>14</v>
      </c>
      <c r="U401" s="146"/>
      <c r="V401" s="146"/>
      <c r="W401" s="146"/>
      <c r="X401" s="146"/>
      <c r="Y401" s="146"/>
    </row>
    <row r="402" ht="12.75" customHeight="1">
      <c r="A402" s="146"/>
      <c r="B402" s="146" t="s">
        <v>453</v>
      </c>
      <c r="C402" s="227">
        <v>6.0</v>
      </c>
      <c r="D402" s="228">
        <v>151.3</v>
      </c>
      <c r="E402" s="228">
        <v>96.1</v>
      </c>
      <c r="F402" s="229">
        <v>0.534</v>
      </c>
      <c r="I402" s="146"/>
      <c r="J402" s="230">
        <f t="shared" si="2"/>
        <v>25.21666667</v>
      </c>
      <c r="K402" s="227">
        <v>46.0</v>
      </c>
      <c r="L402" s="230">
        <f t="shared" si="3"/>
        <v>16.438505</v>
      </c>
      <c r="M402" s="134">
        <v>0.12</v>
      </c>
      <c r="N402" s="146"/>
      <c r="O402" s="99">
        <f t="shared" si="4"/>
        <v>3</v>
      </c>
      <c r="P402" s="99">
        <f t="shared" si="5"/>
        <v>2</v>
      </c>
      <c r="Q402" s="99">
        <f t="shared" si="6"/>
        <v>5</v>
      </c>
      <c r="R402" s="99">
        <f t="shared" si="7"/>
        <v>2</v>
      </c>
      <c r="S402" s="138">
        <f t="shared" si="8"/>
        <v>2</v>
      </c>
      <c r="T402" s="135">
        <f t="shared" si="9"/>
        <v>14</v>
      </c>
      <c r="U402" s="146"/>
      <c r="V402" s="146"/>
      <c r="W402" s="146"/>
      <c r="X402" s="146"/>
      <c r="Y402" s="146"/>
    </row>
    <row r="403" ht="12.75" customHeight="1">
      <c r="A403" s="146"/>
      <c r="B403" s="146" t="s">
        <v>454</v>
      </c>
      <c r="C403" s="227">
        <v>22.0</v>
      </c>
      <c r="D403" s="228">
        <v>406.96</v>
      </c>
      <c r="E403" s="228">
        <v>258.46</v>
      </c>
      <c r="F403" s="229">
        <v>0.534</v>
      </c>
      <c r="I403" s="146"/>
      <c r="J403" s="230">
        <f t="shared" si="2"/>
        <v>18.49818182</v>
      </c>
      <c r="K403" s="227">
        <v>42.0</v>
      </c>
      <c r="L403" s="230">
        <f t="shared" si="3"/>
        <v>12.05878867</v>
      </c>
      <c r="M403" s="134">
        <v>0.13</v>
      </c>
      <c r="N403" s="146"/>
      <c r="O403" s="99">
        <f t="shared" si="4"/>
        <v>3</v>
      </c>
      <c r="P403" s="99">
        <f t="shared" si="5"/>
        <v>4</v>
      </c>
      <c r="Q403" s="99">
        <f t="shared" si="6"/>
        <v>5</v>
      </c>
      <c r="R403" s="99">
        <f t="shared" si="7"/>
        <v>3</v>
      </c>
      <c r="S403" s="138">
        <f t="shared" si="8"/>
        <v>0.13</v>
      </c>
      <c r="T403" s="135">
        <f t="shared" si="9"/>
        <v>15.13</v>
      </c>
      <c r="U403" s="146"/>
      <c r="V403" s="146"/>
      <c r="W403" s="146"/>
      <c r="X403" s="146"/>
      <c r="Y403" s="146"/>
    </row>
    <row r="404" ht="12.75" customHeight="1">
      <c r="A404" s="146"/>
      <c r="B404" s="146" t="s">
        <v>455</v>
      </c>
      <c r="C404" s="227">
        <v>10.0</v>
      </c>
      <c r="D404" s="228">
        <v>39.13</v>
      </c>
      <c r="E404" s="228">
        <v>24.83</v>
      </c>
      <c r="F404" s="229">
        <v>0.534</v>
      </c>
      <c r="I404" s="146"/>
      <c r="J404" s="230">
        <f t="shared" si="2"/>
        <v>3.913</v>
      </c>
      <c r="K404" s="227">
        <v>41.0</v>
      </c>
      <c r="L404" s="230">
        <f t="shared" si="3"/>
        <v>2.550847458</v>
      </c>
      <c r="M404" s="134">
        <v>0.125</v>
      </c>
      <c r="N404" s="146"/>
      <c r="O404" s="99">
        <f t="shared" si="4"/>
        <v>3</v>
      </c>
      <c r="P404" s="99">
        <f t="shared" si="5"/>
        <v>2</v>
      </c>
      <c r="Q404" s="99">
        <f t="shared" si="6"/>
        <v>5</v>
      </c>
      <c r="R404" s="99">
        <f t="shared" si="7"/>
        <v>3</v>
      </c>
      <c r="S404" s="138">
        <f t="shared" si="8"/>
        <v>2</v>
      </c>
      <c r="T404" s="135">
        <f t="shared" si="9"/>
        <v>15</v>
      </c>
      <c r="U404" s="146"/>
      <c r="V404" s="146"/>
      <c r="W404" s="146"/>
      <c r="X404" s="146"/>
      <c r="Y404" s="146"/>
    </row>
    <row r="405" ht="12.75" customHeight="1">
      <c r="A405" s="146"/>
      <c r="B405" s="146" t="s">
        <v>456</v>
      </c>
      <c r="C405" s="227">
        <v>8.0</v>
      </c>
      <c r="D405" s="228">
        <v>86.96</v>
      </c>
      <c r="E405" s="228">
        <v>55.14</v>
      </c>
      <c r="F405" s="229">
        <v>0.534</v>
      </c>
      <c r="I405" s="146"/>
      <c r="J405" s="230">
        <f t="shared" si="2"/>
        <v>10.87</v>
      </c>
      <c r="K405" s="227">
        <v>68.0</v>
      </c>
      <c r="L405" s="230">
        <f t="shared" si="3"/>
        <v>7.086049544</v>
      </c>
      <c r="M405" s="134">
        <v>0.15</v>
      </c>
      <c r="N405" s="146"/>
      <c r="O405" s="99">
        <f t="shared" si="4"/>
        <v>3</v>
      </c>
      <c r="P405" s="99">
        <f t="shared" si="5"/>
        <v>2</v>
      </c>
      <c r="Q405" s="99">
        <f t="shared" si="6"/>
        <v>5</v>
      </c>
      <c r="R405" s="99">
        <f t="shared" si="7"/>
        <v>2</v>
      </c>
      <c r="S405" s="138">
        <f t="shared" si="8"/>
        <v>3</v>
      </c>
      <c r="T405" s="135">
        <f t="shared" si="9"/>
        <v>15</v>
      </c>
      <c r="U405" s="146"/>
      <c r="V405" s="146"/>
      <c r="W405" s="146"/>
      <c r="X405" s="146"/>
      <c r="Y405" s="146"/>
    </row>
    <row r="406" ht="12.75" customHeight="1">
      <c r="A406" s="146"/>
      <c r="B406" s="146" t="s">
        <v>457</v>
      </c>
      <c r="C406" s="227">
        <v>4.0</v>
      </c>
      <c r="D406" s="228">
        <v>197.52</v>
      </c>
      <c r="E406" s="228">
        <v>125.26</v>
      </c>
      <c r="F406" s="229">
        <v>0.534</v>
      </c>
      <c r="I406" s="146"/>
      <c r="J406" s="230">
        <f t="shared" si="2"/>
        <v>49.38</v>
      </c>
      <c r="K406" s="227">
        <v>62.0</v>
      </c>
      <c r="L406" s="230">
        <f t="shared" si="3"/>
        <v>32.19035202</v>
      </c>
      <c r="M406" s="134">
        <v>0.18</v>
      </c>
      <c r="N406" s="146"/>
      <c r="O406" s="99">
        <f t="shared" si="4"/>
        <v>3</v>
      </c>
      <c r="P406" s="99">
        <f t="shared" si="5"/>
        <v>1</v>
      </c>
      <c r="Q406" s="99">
        <f t="shared" si="6"/>
        <v>4</v>
      </c>
      <c r="R406" s="99">
        <f t="shared" si="7"/>
        <v>2</v>
      </c>
      <c r="S406" s="138">
        <f t="shared" si="8"/>
        <v>3</v>
      </c>
      <c r="T406" s="135">
        <f t="shared" si="9"/>
        <v>13</v>
      </c>
      <c r="U406" s="146"/>
      <c r="V406" s="146"/>
      <c r="W406" s="146"/>
      <c r="X406" s="146"/>
      <c r="Y406" s="146"/>
    </row>
    <row r="407" ht="12.75" customHeight="1">
      <c r="A407" s="146"/>
      <c r="B407" s="146" t="s">
        <v>458</v>
      </c>
      <c r="C407" s="227">
        <v>7.0</v>
      </c>
      <c r="D407" s="228">
        <v>401.74</v>
      </c>
      <c r="E407" s="228">
        <v>254.68</v>
      </c>
      <c r="F407" s="229">
        <v>0.534</v>
      </c>
      <c r="I407" s="146"/>
      <c r="J407" s="230">
        <f t="shared" si="2"/>
        <v>57.39142857</v>
      </c>
      <c r="K407" s="227">
        <v>69.0</v>
      </c>
      <c r="L407" s="230">
        <f t="shared" si="3"/>
        <v>37.41292606</v>
      </c>
      <c r="M407" s="134">
        <v>0.22</v>
      </c>
      <c r="N407" s="146"/>
      <c r="O407" s="99">
        <f t="shared" si="4"/>
        <v>3</v>
      </c>
      <c r="P407" s="99">
        <f t="shared" si="5"/>
        <v>2</v>
      </c>
      <c r="Q407" s="99">
        <f t="shared" si="6"/>
        <v>4</v>
      </c>
      <c r="R407" s="99">
        <f t="shared" si="7"/>
        <v>2</v>
      </c>
      <c r="S407" s="138">
        <f t="shared" si="8"/>
        <v>3</v>
      </c>
      <c r="T407" s="135">
        <f t="shared" si="9"/>
        <v>14</v>
      </c>
      <c r="U407" s="146"/>
      <c r="V407" s="146"/>
      <c r="W407" s="146"/>
      <c r="X407" s="146"/>
      <c r="Y407" s="146"/>
    </row>
    <row r="408" ht="12.75" customHeight="1">
      <c r="A408" s="146"/>
      <c r="B408" s="146" t="s">
        <v>459</v>
      </c>
      <c r="C408" s="227">
        <v>11.0</v>
      </c>
      <c r="D408" s="228">
        <v>159.46</v>
      </c>
      <c r="E408" s="228">
        <v>101.03</v>
      </c>
      <c r="F408" s="229">
        <v>0.534</v>
      </c>
      <c r="I408" s="146"/>
      <c r="J408" s="230">
        <f t="shared" si="2"/>
        <v>14.49636364</v>
      </c>
      <c r="K408" s="227">
        <v>61.0</v>
      </c>
      <c r="L408" s="230">
        <f t="shared" si="3"/>
        <v>9.450041484</v>
      </c>
      <c r="M408" s="134">
        <v>0.26</v>
      </c>
      <c r="N408" s="146"/>
      <c r="O408" s="99">
        <f t="shared" si="4"/>
        <v>3</v>
      </c>
      <c r="P408" s="99">
        <f t="shared" si="5"/>
        <v>3</v>
      </c>
      <c r="Q408" s="99">
        <f t="shared" si="6"/>
        <v>5</v>
      </c>
      <c r="R408" s="99">
        <f t="shared" si="7"/>
        <v>2</v>
      </c>
      <c r="S408" s="138">
        <f t="shared" si="8"/>
        <v>3</v>
      </c>
      <c r="T408" s="135">
        <f t="shared" si="9"/>
        <v>16</v>
      </c>
      <c r="U408" s="146"/>
      <c r="V408" s="146"/>
      <c r="W408" s="146"/>
      <c r="X408" s="146"/>
      <c r="Y408" s="146"/>
    </row>
    <row r="409" ht="12.75" customHeight="1">
      <c r="A409" s="146"/>
      <c r="B409" s="146" t="s">
        <v>460</v>
      </c>
      <c r="C409" s="227">
        <v>1.0</v>
      </c>
      <c r="D409" s="228">
        <v>82.61</v>
      </c>
      <c r="E409" s="228">
        <v>52.33</v>
      </c>
      <c r="F409" s="229">
        <v>0.534</v>
      </c>
      <c r="I409" s="146"/>
      <c r="J409" s="230">
        <f t="shared" si="2"/>
        <v>82.61</v>
      </c>
      <c r="K409" s="227">
        <v>875.0</v>
      </c>
      <c r="L409" s="230">
        <f t="shared" si="3"/>
        <v>53.85267275</v>
      </c>
      <c r="M409" s="134">
        <v>0.28</v>
      </c>
      <c r="N409" s="146"/>
      <c r="O409" s="99">
        <f t="shared" si="4"/>
        <v>3</v>
      </c>
      <c r="P409" s="99">
        <f t="shared" si="5"/>
        <v>1</v>
      </c>
      <c r="Q409" s="99">
        <f t="shared" si="6"/>
        <v>3</v>
      </c>
      <c r="R409" s="99">
        <f t="shared" si="7"/>
        <v>1</v>
      </c>
      <c r="S409" s="138">
        <f t="shared" si="8"/>
        <v>3</v>
      </c>
      <c r="T409" s="135">
        <f t="shared" si="9"/>
        <v>11</v>
      </c>
      <c r="U409" s="146"/>
      <c r="V409" s="146"/>
      <c r="W409" s="146"/>
      <c r="X409" s="146"/>
      <c r="Y409" s="146"/>
    </row>
    <row r="410" ht="12.75" customHeight="1">
      <c r="A410" s="146"/>
      <c r="B410" s="146" t="s">
        <v>461</v>
      </c>
      <c r="C410" s="227">
        <v>8.0</v>
      </c>
      <c r="D410" s="228">
        <v>648.74</v>
      </c>
      <c r="E410" s="228">
        <v>411.0</v>
      </c>
      <c r="F410" s="229">
        <v>0.534</v>
      </c>
      <c r="I410" s="146"/>
      <c r="J410" s="230">
        <f t="shared" si="2"/>
        <v>81.0925</v>
      </c>
      <c r="K410" s="227">
        <v>35.0</v>
      </c>
      <c r="L410" s="230">
        <f t="shared" si="3"/>
        <v>52.86342894</v>
      </c>
      <c r="M410" s="134">
        <v>0.3</v>
      </c>
      <c r="N410" s="146"/>
      <c r="O410" s="99">
        <f t="shared" si="4"/>
        <v>3</v>
      </c>
      <c r="P410" s="99">
        <f t="shared" si="5"/>
        <v>2</v>
      </c>
      <c r="Q410" s="99">
        <f t="shared" si="6"/>
        <v>3</v>
      </c>
      <c r="R410" s="99">
        <f t="shared" si="7"/>
        <v>3</v>
      </c>
      <c r="S410" s="138">
        <f t="shared" si="8"/>
        <v>3</v>
      </c>
      <c r="T410" s="135">
        <f t="shared" si="9"/>
        <v>14</v>
      </c>
      <c r="U410" s="146"/>
      <c r="V410" s="146"/>
      <c r="W410" s="146"/>
      <c r="X410" s="146"/>
      <c r="Y410" s="146"/>
    </row>
    <row r="411" ht="12.75" customHeight="1">
      <c r="A411" s="146"/>
      <c r="B411" s="146" t="s">
        <v>462</v>
      </c>
      <c r="C411" s="227">
        <v>2.0</v>
      </c>
      <c r="D411" s="228">
        <v>165.22</v>
      </c>
      <c r="E411" s="228">
        <v>104.67</v>
      </c>
      <c r="F411" s="229">
        <v>0.534</v>
      </c>
      <c r="I411" s="146"/>
      <c r="J411" s="230">
        <f t="shared" si="2"/>
        <v>82.61</v>
      </c>
      <c r="K411" s="227">
        <v>18.0</v>
      </c>
      <c r="L411" s="230">
        <f t="shared" si="3"/>
        <v>53.85267275</v>
      </c>
      <c r="M411" s="134">
        <v>0.31</v>
      </c>
      <c r="N411" s="146"/>
      <c r="O411" s="99">
        <f t="shared" si="4"/>
        <v>3</v>
      </c>
      <c r="P411" s="99">
        <f t="shared" si="5"/>
        <v>1</v>
      </c>
      <c r="Q411" s="99">
        <f t="shared" si="6"/>
        <v>3</v>
      </c>
      <c r="R411" s="99">
        <f t="shared" si="7"/>
        <v>4</v>
      </c>
      <c r="S411" s="138">
        <f t="shared" si="8"/>
        <v>3</v>
      </c>
      <c r="T411" s="135">
        <f t="shared" si="9"/>
        <v>14</v>
      </c>
      <c r="U411" s="146"/>
      <c r="V411" s="146"/>
      <c r="W411" s="146"/>
      <c r="X411" s="146"/>
      <c r="Y411" s="146"/>
    </row>
    <row r="412" ht="12.75" customHeight="1">
      <c r="A412" s="146"/>
      <c r="B412" s="146" t="s">
        <v>463</v>
      </c>
      <c r="C412" s="227">
        <v>50.0</v>
      </c>
      <c r="D412" s="228">
        <v>553.73</v>
      </c>
      <c r="E412" s="228">
        <v>350.62</v>
      </c>
      <c r="F412" s="229">
        <v>0.534</v>
      </c>
      <c r="I412" s="146"/>
      <c r="J412" s="230">
        <f t="shared" si="2"/>
        <v>11.0746</v>
      </c>
      <c r="K412" s="227">
        <v>16.0</v>
      </c>
      <c r="L412" s="230">
        <f t="shared" si="3"/>
        <v>7.219426336</v>
      </c>
      <c r="M412" s="134">
        <v>0.32</v>
      </c>
      <c r="N412" s="146"/>
      <c r="O412" s="99">
        <f t="shared" si="4"/>
        <v>3</v>
      </c>
      <c r="P412" s="99">
        <f t="shared" si="5"/>
        <v>5</v>
      </c>
      <c r="Q412" s="99">
        <f t="shared" si="6"/>
        <v>5</v>
      </c>
      <c r="R412" s="99">
        <f t="shared" si="7"/>
        <v>4</v>
      </c>
      <c r="S412" s="138">
        <f t="shared" si="8"/>
        <v>3</v>
      </c>
      <c r="T412" s="135">
        <f t="shared" si="9"/>
        <v>20</v>
      </c>
      <c r="U412" s="146"/>
      <c r="V412" s="146"/>
      <c r="W412" s="146"/>
      <c r="X412" s="146"/>
      <c r="Y412" s="146"/>
    </row>
    <row r="413" ht="12.75" customHeight="1">
      <c r="A413" s="146"/>
      <c r="B413" s="146" t="s">
        <v>464</v>
      </c>
      <c r="C413" s="227">
        <v>4.0</v>
      </c>
      <c r="D413" s="228">
        <v>757.13</v>
      </c>
      <c r="E413" s="228">
        <v>479.36</v>
      </c>
      <c r="F413" s="229">
        <v>0.534</v>
      </c>
      <c r="I413" s="146"/>
      <c r="J413" s="230">
        <f t="shared" si="2"/>
        <v>189.2825</v>
      </c>
      <c r="K413" s="227">
        <v>14.0</v>
      </c>
      <c r="L413" s="230">
        <f t="shared" si="3"/>
        <v>123.3914602</v>
      </c>
      <c r="M413" s="134">
        <v>0.33</v>
      </c>
      <c r="N413" s="146"/>
      <c r="O413" s="99">
        <f t="shared" si="4"/>
        <v>3</v>
      </c>
      <c r="P413" s="99">
        <f t="shared" si="5"/>
        <v>1</v>
      </c>
      <c r="Q413" s="99">
        <f t="shared" si="6"/>
        <v>2</v>
      </c>
      <c r="R413" s="99">
        <f t="shared" si="7"/>
        <v>4</v>
      </c>
      <c r="S413" s="138">
        <f t="shared" si="8"/>
        <v>3</v>
      </c>
      <c r="T413" s="135">
        <f t="shared" si="9"/>
        <v>13</v>
      </c>
      <c r="U413" s="146"/>
      <c r="V413" s="146"/>
      <c r="W413" s="146"/>
      <c r="X413" s="146"/>
      <c r="Y413" s="146"/>
    </row>
    <row r="414" ht="12.75" customHeight="1">
      <c r="A414" s="146"/>
      <c r="B414" s="146" t="s">
        <v>465</v>
      </c>
      <c r="C414" s="227">
        <v>2.0</v>
      </c>
      <c r="D414" s="228">
        <v>67.83</v>
      </c>
      <c r="E414" s="228">
        <v>42.93</v>
      </c>
      <c r="F414" s="229">
        <v>0.534</v>
      </c>
      <c r="I414" s="146"/>
      <c r="J414" s="230">
        <f t="shared" si="2"/>
        <v>33.915</v>
      </c>
      <c r="K414" s="227">
        <v>19.0</v>
      </c>
      <c r="L414" s="230">
        <f t="shared" si="3"/>
        <v>22.10886571</v>
      </c>
      <c r="M414" s="134">
        <v>0.34</v>
      </c>
      <c r="N414" s="146"/>
      <c r="O414" s="99">
        <f t="shared" si="4"/>
        <v>3</v>
      </c>
      <c r="P414" s="99">
        <f t="shared" si="5"/>
        <v>1</v>
      </c>
      <c r="Q414" s="99">
        <f t="shared" si="6"/>
        <v>5</v>
      </c>
      <c r="R414" s="99">
        <f t="shared" si="7"/>
        <v>4</v>
      </c>
      <c r="S414" s="138">
        <f t="shared" si="8"/>
        <v>4</v>
      </c>
      <c r="T414" s="135">
        <f t="shared" si="9"/>
        <v>17</v>
      </c>
      <c r="U414" s="146"/>
      <c r="V414" s="146"/>
      <c r="W414" s="146"/>
      <c r="X414" s="146"/>
      <c r="Y414" s="146"/>
    </row>
    <row r="415" ht="12.75" customHeight="1">
      <c r="A415" s="146"/>
      <c r="B415" s="146" t="s">
        <v>466</v>
      </c>
      <c r="C415" s="227">
        <v>3.0</v>
      </c>
      <c r="D415" s="228">
        <v>365.22</v>
      </c>
      <c r="E415" s="228">
        <v>231.14</v>
      </c>
      <c r="F415" s="229">
        <v>0.534</v>
      </c>
      <c r="I415" s="146"/>
      <c r="J415" s="230">
        <f t="shared" si="2"/>
        <v>121.74</v>
      </c>
      <c r="K415" s="227">
        <v>82.0</v>
      </c>
      <c r="L415" s="230">
        <f t="shared" si="3"/>
        <v>79.36114733</v>
      </c>
      <c r="M415" s="134">
        <v>0.35</v>
      </c>
      <c r="N415" s="146"/>
      <c r="O415" s="99">
        <f t="shared" si="4"/>
        <v>3</v>
      </c>
      <c r="P415" s="99">
        <f t="shared" si="5"/>
        <v>1</v>
      </c>
      <c r="Q415" s="99">
        <f t="shared" si="6"/>
        <v>2</v>
      </c>
      <c r="R415" s="99">
        <f t="shared" si="7"/>
        <v>1</v>
      </c>
      <c r="S415" s="138">
        <f t="shared" si="8"/>
        <v>4</v>
      </c>
      <c r="T415" s="135">
        <f t="shared" si="9"/>
        <v>11</v>
      </c>
      <c r="U415" s="146"/>
      <c r="V415" s="146"/>
      <c r="W415" s="146"/>
      <c r="X415" s="146"/>
      <c r="Y415" s="146"/>
    </row>
    <row r="416" ht="12.75" customHeight="1">
      <c r="A416" s="146"/>
      <c r="B416" s="146" t="s">
        <v>467</v>
      </c>
      <c r="C416" s="227">
        <v>3.0</v>
      </c>
      <c r="D416" s="228">
        <v>65.22</v>
      </c>
      <c r="E416" s="228">
        <v>41.26</v>
      </c>
      <c r="F416" s="229">
        <v>0.534</v>
      </c>
      <c r="I416" s="146"/>
      <c r="J416" s="230">
        <f t="shared" si="2"/>
        <v>21.74</v>
      </c>
      <c r="K416" s="227">
        <v>34.0</v>
      </c>
      <c r="L416" s="230">
        <f t="shared" si="3"/>
        <v>14.17209909</v>
      </c>
      <c r="M416" s="134">
        <v>0.45</v>
      </c>
      <c r="N416" s="146"/>
      <c r="O416" s="99">
        <f t="shared" si="4"/>
        <v>3</v>
      </c>
      <c r="P416" s="99">
        <f t="shared" si="5"/>
        <v>1</v>
      </c>
      <c r="Q416" s="99">
        <f t="shared" si="6"/>
        <v>5</v>
      </c>
      <c r="R416" s="99">
        <f t="shared" si="7"/>
        <v>3</v>
      </c>
      <c r="S416" s="138">
        <f t="shared" si="8"/>
        <v>4</v>
      </c>
      <c r="T416" s="135">
        <f t="shared" si="9"/>
        <v>16</v>
      </c>
      <c r="U416" s="146"/>
      <c r="V416" s="146"/>
      <c r="W416" s="146"/>
      <c r="X416" s="146"/>
      <c r="Y416" s="146"/>
    </row>
    <row r="417" ht="12.75" customHeight="1">
      <c r="A417" s="146"/>
      <c r="B417" s="146" t="s">
        <v>468</v>
      </c>
      <c r="C417" s="227">
        <v>2.0</v>
      </c>
      <c r="D417" s="228">
        <v>965.22</v>
      </c>
      <c r="E417" s="228">
        <v>610.51</v>
      </c>
      <c r="F417" s="229">
        <v>0.534</v>
      </c>
      <c r="I417" s="146"/>
      <c r="J417" s="230">
        <f t="shared" si="2"/>
        <v>482.61</v>
      </c>
      <c r="K417" s="227">
        <v>46.0</v>
      </c>
      <c r="L417" s="230">
        <f t="shared" si="3"/>
        <v>314.6088657</v>
      </c>
      <c r="M417" s="134">
        <v>0.46</v>
      </c>
      <c r="N417" s="146"/>
      <c r="O417" s="99">
        <f t="shared" si="4"/>
        <v>3</v>
      </c>
      <c r="P417" s="99">
        <f t="shared" si="5"/>
        <v>1</v>
      </c>
      <c r="Q417" s="99">
        <f t="shared" si="6"/>
        <v>1</v>
      </c>
      <c r="R417" s="99">
        <f t="shared" si="7"/>
        <v>2</v>
      </c>
      <c r="S417" s="138">
        <f t="shared" si="8"/>
        <v>4</v>
      </c>
      <c r="T417" s="135">
        <f t="shared" si="9"/>
        <v>11</v>
      </c>
      <c r="U417" s="146"/>
      <c r="V417" s="146"/>
      <c r="W417" s="146"/>
      <c r="X417" s="146"/>
      <c r="Y417" s="146"/>
    </row>
    <row r="418" ht="12.75" customHeight="1">
      <c r="A418" s="146"/>
      <c r="B418" s="146" t="s">
        <v>469</v>
      </c>
      <c r="C418" s="227">
        <v>3.0</v>
      </c>
      <c r="D418" s="228">
        <v>120.0</v>
      </c>
      <c r="E418" s="228">
        <v>75.84</v>
      </c>
      <c r="F418" s="229">
        <v>0.534</v>
      </c>
      <c r="I418" s="146"/>
      <c r="J418" s="230">
        <f t="shared" si="2"/>
        <v>40</v>
      </c>
      <c r="K418" s="227">
        <v>65.0</v>
      </c>
      <c r="L418" s="230">
        <f t="shared" si="3"/>
        <v>26.0756193</v>
      </c>
      <c r="M418" s="134">
        <v>0.48</v>
      </c>
      <c r="N418" s="146"/>
      <c r="O418" s="99">
        <f t="shared" si="4"/>
        <v>3</v>
      </c>
      <c r="P418" s="99">
        <f t="shared" si="5"/>
        <v>1</v>
      </c>
      <c r="Q418" s="99">
        <f t="shared" si="6"/>
        <v>4</v>
      </c>
      <c r="R418" s="99">
        <f t="shared" si="7"/>
        <v>2</v>
      </c>
      <c r="S418" s="138">
        <f t="shared" si="8"/>
        <v>4</v>
      </c>
      <c r="T418" s="135">
        <f t="shared" si="9"/>
        <v>14</v>
      </c>
      <c r="U418" s="146"/>
      <c r="V418" s="146"/>
      <c r="W418" s="146"/>
      <c r="X418" s="146"/>
      <c r="Y418" s="146"/>
    </row>
    <row r="419" ht="12.75" customHeight="1">
      <c r="A419" s="146"/>
      <c r="B419" s="146" t="s">
        <v>470</v>
      </c>
      <c r="C419" s="227">
        <v>30.0</v>
      </c>
      <c r="D419" s="228">
        <v>359.03</v>
      </c>
      <c r="E419" s="228">
        <v>226.92</v>
      </c>
      <c r="F419" s="229">
        <v>0.534</v>
      </c>
      <c r="I419" s="146"/>
      <c r="J419" s="230">
        <f t="shared" si="2"/>
        <v>11.96766667</v>
      </c>
      <c r="K419" s="227">
        <v>95.0</v>
      </c>
      <c r="L419" s="230">
        <f t="shared" si="3"/>
        <v>7.801607997</v>
      </c>
      <c r="M419" s="134">
        <v>0.5</v>
      </c>
      <c r="N419" s="146"/>
      <c r="O419" s="99">
        <f t="shared" si="4"/>
        <v>3</v>
      </c>
      <c r="P419" s="99">
        <f t="shared" si="5"/>
        <v>5</v>
      </c>
      <c r="Q419" s="99">
        <f t="shared" si="6"/>
        <v>5</v>
      </c>
      <c r="R419" s="99">
        <f t="shared" si="7"/>
        <v>1</v>
      </c>
      <c r="S419" s="138">
        <f t="shared" si="8"/>
        <v>4</v>
      </c>
      <c r="T419" s="135">
        <f t="shared" si="9"/>
        <v>18</v>
      </c>
      <c r="U419" s="146"/>
      <c r="V419" s="146"/>
      <c r="W419" s="146"/>
      <c r="X419" s="146"/>
      <c r="Y419" s="146"/>
    </row>
    <row r="420" ht="12.75" customHeight="1">
      <c r="A420" s="146"/>
      <c r="B420" s="146" t="s">
        <v>471</v>
      </c>
      <c r="C420" s="227">
        <v>2.0</v>
      </c>
      <c r="D420" s="228">
        <v>485.22</v>
      </c>
      <c r="E420" s="228">
        <v>306.56</v>
      </c>
      <c r="F420" s="229">
        <v>0.534</v>
      </c>
      <c r="I420" s="146"/>
      <c r="J420" s="230">
        <f t="shared" si="2"/>
        <v>242.61</v>
      </c>
      <c r="K420" s="227">
        <v>34.0</v>
      </c>
      <c r="L420" s="230">
        <f t="shared" si="3"/>
        <v>158.1551499</v>
      </c>
      <c r="M420" s="134">
        <v>0.52</v>
      </c>
      <c r="N420" s="146"/>
      <c r="O420" s="99">
        <f t="shared" si="4"/>
        <v>3</v>
      </c>
      <c r="P420" s="99">
        <f t="shared" si="5"/>
        <v>1</v>
      </c>
      <c r="Q420" s="99">
        <f t="shared" si="6"/>
        <v>2</v>
      </c>
      <c r="R420" s="99">
        <f t="shared" si="7"/>
        <v>3</v>
      </c>
      <c r="S420" s="138">
        <f t="shared" si="8"/>
        <v>4</v>
      </c>
      <c r="T420" s="135">
        <f t="shared" si="9"/>
        <v>13</v>
      </c>
      <c r="U420" s="146"/>
      <c r="V420" s="146"/>
      <c r="W420" s="146"/>
      <c r="X420" s="146"/>
      <c r="Y420" s="146"/>
    </row>
    <row r="421" ht="12.75" customHeight="1">
      <c r="A421" s="146"/>
      <c r="B421" s="146" t="s">
        <v>472</v>
      </c>
      <c r="C421" s="227">
        <v>9.0</v>
      </c>
      <c r="D421" s="228">
        <v>318.53</v>
      </c>
      <c r="E421" s="228">
        <v>201.26</v>
      </c>
      <c r="F421" s="229">
        <v>0.534</v>
      </c>
      <c r="I421" s="146"/>
      <c r="J421" s="230">
        <f t="shared" si="2"/>
        <v>35.39222222</v>
      </c>
      <c r="K421" s="227">
        <v>15.0</v>
      </c>
      <c r="L421" s="230">
        <f t="shared" si="3"/>
        <v>23.07185282</v>
      </c>
      <c r="M421" s="134">
        <v>0.56</v>
      </c>
      <c r="N421" s="146"/>
      <c r="O421" s="99">
        <f t="shared" si="4"/>
        <v>3</v>
      </c>
      <c r="P421" s="99">
        <f t="shared" si="5"/>
        <v>2</v>
      </c>
      <c r="Q421" s="99">
        <f t="shared" si="6"/>
        <v>5</v>
      </c>
      <c r="R421" s="99">
        <f t="shared" si="7"/>
        <v>4</v>
      </c>
      <c r="S421" s="138">
        <f t="shared" si="8"/>
        <v>4</v>
      </c>
      <c r="T421" s="135">
        <f t="shared" si="9"/>
        <v>18</v>
      </c>
      <c r="U421" s="146"/>
      <c r="V421" s="146"/>
      <c r="W421" s="146"/>
      <c r="X421" s="146"/>
      <c r="Y421" s="146"/>
    </row>
    <row r="422" ht="12.75" customHeight="1">
      <c r="A422" s="146"/>
      <c r="B422" s="146" t="s">
        <v>473</v>
      </c>
      <c r="C422" s="227">
        <v>11.0</v>
      </c>
      <c r="D422" s="228">
        <v>181.74</v>
      </c>
      <c r="E422" s="228">
        <v>114.8</v>
      </c>
      <c r="F422" s="229">
        <v>0.534</v>
      </c>
      <c r="I422" s="146"/>
      <c r="J422" s="230">
        <f t="shared" si="2"/>
        <v>16.52181818</v>
      </c>
      <c r="K422" s="227">
        <v>16.0</v>
      </c>
      <c r="L422" s="230">
        <f t="shared" si="3"/>
        <v>10.77041602</v>
      </c>
      <c r="M422" s="134">
        <v>0.53</v>
      </c>
      <c r="N422" s="146"/>
      <c r="O422" s="99">
        <f t="shared" si="4"/>
        <v>3</v>
      </c>
      <c r="P422" s="99">
        <f t="shared" si="5"/>
        <v>3</v>
      </c>
      <c r="Q422" s="99">
        <f t="shared" si="6"/>
        <v>5</v>
      </c>
      <c r="R422" s="99">
        <f t="shared" si="7"/>
        <v>4</v>
      </c>
      <c r="S422" s="138">
        <f t="shared" si="8"/>
        <v>4</v>
      </c>
      <c r="T422" s="135">
        <f t="shared" si="9"/>
        <v>19</v>
      </c>
      <c r="U422" s="146"/>
      <c r="V422" s="146"/>
      <c r="W422" s="146"/>
      <c r="X422" s="146"/>
      <c r="Y422" s="146"/>
    </row>
    <row r="423" ht="12.75" customHeight="1">
      <c r="A423" s="146"/>
      <c r="B423" s="146" t="s">
        <v>474</v>
      </c>
      <c r="C423" s="227">
        <v>2.0</v>
      </c>
      <c r="D423" s="228">
        <v>46.96</v>
      </c>
      <c r="E423" s="228">
        <v>29.66</v>
      </c>
      <c r="F423" s="229">
        <v>0.534</v>
      </c>
      <c r="I423" s="146"/>
      <c r="J423" s="230">
        <f t="shared" si="2"/>
        <v>23.48</v>
      </c>
      <c r="K423" s="227">
        <v>34.0</v>
      </c>
      <c r="L423" s="230">
        <f t="shared" si="3"/>
        <v>15.30638853</v>
      </c>
      <c r="M423" s="134">
        <v>0.51</v>
      </c>
      <c r="N423" s="146"/>
      <c r="O423" s="99">
        <f t="shared" si="4"/>
        <v>3</v>
      </c>
      <c r="P423" s="99">
        <f t="shared" si="5"/>
        <v>1</v>
      </c>
      <c r="Q423" s="99">
        <f t="shared" si="6"/>
        <v>5</v>
      </c>
      <c r="R423" s="99">
        <f t="shared" si="7"/>
        <v>3</v>
      </c>
      <c r="S423" s="138">
        <f t="shared" si="8"/>
        <v>4</v>
      </c>
      <c r="T423" s="135">
        <f t="shared" si="9"/>
        <v>16</v>
      </c>
      <c r="U423" s="146"/>
      <c r="V423" s="146"/>
      <c r="W423" s="146"/>
      <c r="X423" s="146"/>
      <c r="Y423" s="146"/>
    </row>
    <row r="424" ht="12.75" customHeight="1">
      <c r="A424" s="146"/>
      <c r="B424" s="146" t="s">
        <v>475</v>
      </c>
      <c r="C424" s="227">
        <v>3.0</v>
      </c>
      <c r="D424" s="228">
        <v>179.24</v>
      </c>
      <c r="E424" s="228">
        <v>113.2</v>
      </c>
      <c r="F424" s="229">
        <v>0.534</v>
      </c>
      <c r="I424" s="146"/>
      <c r="J424" s="230">
        <f t="shared" si="2"/>
        <v>59.74666667</v>
      </c>
      <c r="K424" s="227">
        <v>65.0</v>
      </c>
      <c r="L424" s="230">
        <f t="shared" si="3"/>
        <v>38.94828336</v>
      </c>
      <c r="M424" s="134">
        <v>0.57</v>
      </c>
      <c r="N424" s="146"/>
      <c r="O424" s="99">
        <f t="shared" si="4"/>
        <v>3</v>
      </c>
      <c r="P424" s="99">
        <f t="shared" si="5"/>
        <v>1</v>
      </c>
      <c r="Q424" s="99">
        <f t="shared" si="6"/>
        <v>4</v>
      </c>
      <c r="R424" s="99">
        <f t="shared" si="7"/>
        <v>2</v>
      </c>
      <c r="S424" s="138">
        <f t="shared" si="8"/>
        <v>4</v>
      </c>
      <c r="T424" s="135">
        <f t="shared" si="9"/>
        <v>14</v>
      </c>
      <c r="U424" s="146"/>
      <c r="V424" s="146"/>
      <c r="W424" s="146"/>
      <c r="X424" s="146"/>
      <c r="Y424" s="146"/>
    </row>
    <row r="425" ht="12.75" customHeight="1">
      <c r="A425" s="146"/>
      <c r="B425" s="146" t="s">
        <v>476</v>
      </c>
      <c r="C425" s="227">
        <v>2.0</v>
      </c>
      <c r="D425" s="228">
        <v>867.83</v>
      </c>
      <c r="E425" s="228">
        <v>547.83</v>
      </c>
      <c r="F425" s="229">
        <v>0.534</v>
      </c>
      <c r="I425" s="146"/>
      <c r="J425" s="230">
        <f t="shared" si="2"/>
        <v>433.915</v>
      </c>
      <c r="K425" s="227">
        <v>25.0</v>
      </c>
      <c r="L425" s="230">
        <f t="shared" si="3"/>
        <v>282.8650587</v>
      </c>
      <c r="M425" s="134">
        <v>0.58</v>
      </c>
      <c r="N425" s="146"/>
      <c r="O425" s="99">
        <f t="shared" si="4"/>
        <v>3</v>
      </c>
      <c r="P425" s="99">
        <f t="shared" si="5"/>
        <v>1</v>
      </c>
      <c r="Q425" s="99">
        <f t="shared" si="6"/>
        <v>1</v>
      </c>
      <c r="R425" s="99">
        <f t="shared" si="7"/>
        <v>4</v>
      </c>
      <c r="S425" s="138">
        <f t="shared" si="8"/>
        <v>4</v>
      </c>
      <c r="T425" s="135">
        <f t="shared" si="9"/>
        <v>13</v>
      </c>
      <c r="U425" s="146"/>
      <c r="V425" s="146"/>
      <c r="W425" s="146"/>
      <c r="X425" s="146"/>
      <c r="Y425" s="146"/>
    </row>
    <row r="426" ht="12.75" customHeight="1">
      <c r="A426" s="146"/>
      <c r="B426" s="146" t="s">
        <v>477</v>
      </c>
      <c r="C426" s="227">
        <v>1.0</v>
      </c>
      <c r="D426" s="228">
        <v>82.61</v>
      </c>
      <c r="E426" s="228">
        <v>52.14</v>
      </c>
      <c r="F426" s="229">
        <v>0.534</v>
      </c>
      <c r="I426" s="146"/>
      <c r="J426" s="230">
        <f t="shared" si="2"/>
        <v>82.61</v>
      </c>
      <c r="K426" s="227">
        <v>75.0</v>
      </c>
      <c r="L426" s="230">
        <f t="shared" si="3"/>
        <v>53.85267275</v>
      </c>
      <c r="M426" s="134">
        <v>0.59</v>
      </c>
      <c r="N426" s="146"/>
      <c r="O426" s="99">
        <f t="shared" si="4"/>
        <v>3</v>
      </c>
      <c r="P426" s="99">
        <f t="shared" si="5"/>
        <v>1</v>
      </c>
      <c r="Q426" s="99">
        <f t="shared" si="6"/>
        <v>3</v>
      </c>
      <c r="R426" s="99">
        <f t="shared" si="7"/>
        <v>1</v>
      </c>
      <c r="S426" s="138">
        <f t="shared" si="8"/>
        <v>5</v>
      </c>
      <c r="T426" s="135">
        <f t="shared" si="9"/>
        <v>13</v>
      </c>
      <c r="U426" s="146"/>
      <c r="V426" s="146"/>
      <c r="W426" s="146"/>
      <c r="X426" s="146"/>
      <c r="Y426" s="146"/>
    </row>
    <row r="427" ht="12.75" customHeight="1">
      <c r="A427" s="146"/>
      <c r="B427" s="146" t="s">
        <v>478</v>
      </c>
      <c r="C427" s="227">
        <v>2.0</v>
      </c>
      <c r="D427" s="228">
        <v>165.22</v>
      </c>
      <c r="E427" s="228">
        <v>104.28</v>
      </c>
      <c r="F427" s="229">
        <v>0.534</v>
      </c>
      <c r="I427" s="146"/>
      <c r="J427" s="230">
        <f t="shared" si="2"/>
        <v>82.61</v>
      </c>
      <c r="K427" s="227">
        <v>62.0</v>
      </c>
      <c r="L427" s="230">
        <f t="shared" si="3"/>
        <v>53.85267275</v>
      </c>
      <c r="M427" s="134">
        <v>0.6</v>
      </c>
      <c r="N427" s="146"/>
      <c r="O427" s="99">
        <f t="shared" si="4"/>
        <v>3</v>
      </c>
      <c r="P427" s="99">
        <f t="shared" si="5"/>
        <v>1</v>
      </c>
      <c r="Q427" s="99">
        <f t="shared" si="6"/>
        <v>3</v>
      </c>
      <c r="R427" s="99">
        <f t="shared" si="7"/>
        <v>2</v>
      </c>
      <c r="S427" s="138">
        <f t="shared" si="8"/>
        <v>5</v>
      </c>
      <c r="T427" s="135">
        <f t="shared" si="9"/>
        <v>14</v>
      </c>
      <c r="U427" s="146"/>
      <c r="V427" s="146"/>
      <c r="W427" s="146"/>
      <c r="X427" s="146"/>
      <c r="Y427" s="146"/>
    </row>
    <row r="428" ht="12.75" customHeight="1">
      <c r="A428" s="146"/>
      <c r="B428" s="146" t="s">
        <v>479</v>
      </c>
      <c r="C428" s="227">
        <v>7.0</v>
      </c>
      <c r="D428" s="228">
        <v>396.0</v>
      </c>
      <c r="E428" s="228">
        <v>249.83</v>
      </c>
      <c r="F428" s="229">
        <v>0.534</v>
      </c>
      <c r="I428" s="146"/>
      <c r="J428" s="230">
        <f t="shared" si="2"/>
        <v>56.57142857</v>
      </c>
      <c r="K428" s="227">
        <v>48.0</v>
      </c>
      <c r="L428" s="230">
        <f t="shared" si="3"/>
        <v>36.87837586</v>
      </c>
      <c r="M428" s="134">
        <v>0.64</v>
      </c>
      <c r="N428" s="146"/>
      <c r="O428" s="99">
        <f t="shared" si="4"/>
        <v>3</v>
      </c>
      <c r="P428" s="99">
        <f t="shared" si="5"/>
        <v>2</v>
      </c>
      <c r="Q428" s="99">
        <f t="shared" si="6"/>
        <v>4</v>
      </c>
      <c r="R428" s="99">
        <f t="shared" si="7"/>
        <v>2</v>
      </c>
      <c r="S428" s="138">
        <f t="shared" si="8"/>
        <v>5</v>
      </c>
      <c r="T428" s="135">
        <f t="shared" si="9"/>
        <v>16</v>
      </c>
      <c r="U428" s="146"/>
      <c r="V428" s="146"/>
      <c r="W428" s="146"/>
      <c r="X428" s="146"/>
      <c r="Y428" s="146"/>
    </row>
    <row r="429" ht="12.75" customHeight="1">
      <c r="A429" s="146"/>
      <c r="B429" s="146" t="s">
        <v>480</v>
      </c>
      <c r="C429" s="227">
        <v>1.0</v>
      </c>
      <c r="D429" s="228">
        <v>186.96</v>
      </c>
      <c r="E429" s="228">
        <v>117.96</v>
      </c>
      <c r="F429" s="229">
        <v>0.534</v>
      </c>
      <c r="I429" s="146"/>
      <c r="J429" s="230">
        <f t="shared" si="2"/>
        <v>186.96</v>
      </c>
      <c r="K429" s="227">
        <v>36.0</v>
      </c>
      <c r="L429" s="230">
        <f t="shared" si="3"/>
        <v>121.8774446</v>
      </c>
      <c r="M429" s="134">
        <v>0.67</v>
      </c>
      <c r="N429" s="146"/>
      <c r="O429" s="99">
        <f t="shared" si="4"/>
        <v>3</v>
      </c>
      <c r="P429" s="99">
        <f t="shared" si="5"/>
        <v>1</v>
      </c>
      <c r="Q429" s="99">
        <f t="shared" si="6"/>
        <v>2</v>
      </c>
      <c r="R429" s="99">
        <f t="shared" si="7"/>
        <v>3</v>
      </c>
      <c r="S429" s="138">
        <f t="shared" si="8"/>
        <v>5</v>
      </c>
      <c r="T429" s="135">
        <f t="shared" si="9"/>
        <v>14</v>
      </c>
      <c r="U429" s="146"/>
      <c r="V429" s="146"/>
      <c r="W429" s="146"/>
      <c r="X429" s="146"/>
      <c r="Y429" s="146"/>
    </row>
    <row r="430" ht="12.75" customHeight="1">
      <c r="A430" s="146"/>
      <c r="B430" s="146" t="s">
        <v>481</v>
      </c>
      <c r="C430" s="227">
        <v>4.0</v>
      </c>
      <c r="D430" s="228">
        <v>101.83</v>
      </c>
      <c r="E430" s="228">
        <v>64.22</v>
      </c>
      <c r="F430" s="229">
        <v>0.534</v>
      </c>
      <c r="I430" s="146"/>
      <c r="J430" s="230">
        <f t="shared" si="2"/>
        <v>25.4575</v>
      </c>
      <c r="K430" s="227">
        <v>84.0</v>
      </c>
      <c r="L430" s="230">
        <f t="shared" si="3"/>
        <v>16.59550196</v>
      </c>
      <c r="M430" s="134">
        <v>0.68</v>
      </c>
      <c r="N430" s="146"/>
      <c r="O430" s="99">
        <f t="shared" si="4"/>
        <v>3</v>
      </c>
      <c r="P430" s="99">
        <f t="shared" si="5"/>
        <v>1</v>
      </c>
      <c r="Q430" s="99">
        <f t="shared" si="6"/>
        <v>5</v>
      </c>
      <c r="R430" s="99">
        <f t="shared" si="7"/>
        <v>1</v>
      </c>
      <c r="S430" s="138">
        <f t="shared" si="8"/>
        <v>5</v>
      </c>
      <c r="T430" s="135">
        <f t="shared" si="9"/>
        <v>15</v>
      </c>
      <c r="U430" s="146"/>
      <c r="V430" s="146"/>
      <c r="W430" s="146"/>
      <c r="X430" s="146"/>
      <c r="Y430" s="146"/>
    </row>
    <row r="431" ht="12.75" customHeight="1">
      <c r="A431" s="146"/>
      <c r="B431" s="146" t="s">
        <v>482</v>
      </c>
      <c r="C431" s="227">
        <v>2.0</v>
      </c>
      <c r="D431" s="228">
        <v>45.22</v>
      </c>
      <c r="E431" s="228">
        <v>28.52</v>
      </c>
      <c r="F431" s="229">
        <v>0.534</v>
      </c>
      <c r="I431" s="146"/>
      <c r="J431" s="230">
        <f t="shared" si="2"/>
        <v>22.61</v>
      </c>
      <c r="K431" s="227">
        <v>16.0</v>
      </c>
      <c r="L431" s="230">
        <f t="shared" si="3"/>
        <v>14.73924381</v>
      </c>
      <c r="M431" s="134">
        <v>0.62</v>
      </c>
      <c r="N431" s="146"/>
      <c r="O431" s="99">
        <f t="shared" si="4"/>
        <v>3</v>
      </c>
      <c r="P431" s="99">
        <f t="shared" si="5"/>
        <v>1</v>
      </c>
      <c r="Q431" s="99">
        <f t="shared" si="6"/>
        <v>5</v>
      </c>
      <c r="R431" s="99">
        <f t="shared" si="7"/>
        <v>4</v>
      </c>
      <c r="S431" s="138">
        <f t="shared" si="8"/>
        <v>5</v>
      </c>
      <c r="T431" s="135">
        <f t="shared" si="9"/>
        <v>18</v>
      </c>
      <c r="U431" s="146"/>
      <c r="V431" s="146"/>
      <c r="W431" s="146"/>
      <c r="X431" s="146"/>
      <c r="Y431" s="146"/>
    </row>
    <row r="432" ht="12.75" customHeight="1">
      <c r="A432" s="146"/>
      <c r="B432" s="146" t="s">
        <v>483</v>
      </c>
      <c r="C432" s="227">
        <v>4.0</v>
      </c>
      <c r="D432" s="228">
        <v>1353.04</v>
      </c>
      <c r="E432" s="228">
        <v>853.04</v>
      </c>
      <c r="F432" s="229">
        <v>0.534</v>
      </c>
      <c r="I432" s="146"/>
      <c r="J432" s="230">
        <f t="shared" si="2"/>
        <v>338.26</v>
      </c>
      <c r="K432" s="227">
        <v>25.0</v>
      </c>
      <c r="L432" s="230">
        <f t="shared" si="3"/>
        <v>220.5084746</v>
      </c>
      <c r="M432" s="134">
        <v>0.69</v>
      </c>
      <c r="N432" s="146"/>
      <c r="O432" s="99">
        <f t="shared" si="4"/>
        <v>3</v>
      </c>
      <c r="P432" s="99">
        <f t="shared" si="5"/>
        <v>1</v>
      </c>
      <c r="Q432" s="99">
        <f t="shared" si="6"/>
        <v>1</v>
      </c>
      <c r="R432" s="99">
        <f t="shared" si="7"/>
        <v>4</v>
      </c>
      <c r="S432" s="138">
        <f t="shared" si="8"/>
        <v>5</v>
      </c>
      <c r="T432" s="135">
        <f t="shared" si="9"/>
        <v>14</v>
      </c>
      <c r="U432" s="146"/>
      <c r="V432" s="146"/>
      <c r="W432" s="146"/>
      <c r="X432" s="146"/>
      <c r="Y432" s="146"/>
    </row>
    <row r="433" ht="12.75" customHeight="1">
      <c r="A433" s="146"/>
      <c r="B433" s="146" t="s">
        <v>484</v>
      </c>
      <c r="C433" s="227">
        <v>1.0</v>
      </c>
      <c r="D433" s="228">
        <v>24.35</v>
      </c>
      <c r="E433" s="228">
        <v>15.35</v>
      </c>
      <c r="F433" s="229">
        <v>0.534</v>
      </c>
      <c r="I433" s="146"/>
      <c r="J433" s="230">
        <f t="shared" si="2"/>
        <v>24.35</v>
      </c>
      <c r="K433" s="227">
        <v>45.0</v>
      </c>
      <c r="L433" s="230">
        <f t="shared" si="3"/>
        <v>15.87353325</v>
      </c>
      <c r="M433" s="134">
        <v>0.64</v>
      </c>
      <c r="N433" s="146"/>
      <c r="O433" s="99">
        <f t="shared" si="4"/>
        <v>3</v>
      </c>
      <c r="P433" s="99">
        <f t="shared" si="5"/>
        <v>1</v>
      </c>
      <c r="Q433" s="99">
        <f t="shared" si="6"/>
        <v>5</v>
      </c>
      <c r="R433" s="99">
        <f t="shared" si="7"/>
        <v>2</v>
      </c>
      <c r="S433" s="138">
        <f t="shared" si="8"/>
        <v>5</v>
      </c>
      <c r="T433" s="135">
        <f t="shared" si="9"/>
        <v>16</v>
      </c>
      <c r="U433" s="146"/>
      <c r="V433" s="146"/>
      <c r="W433" s="146"/>
      <c r="X433" s="146"/>
      <c r="Y433" s="146"/>
    </row>
    <row r="434" ht="12.75" customHeight="1">
      <c r="A434" s="146"/>
      <c r="B434" s="146" t="s">
        <v>485</v>
      </c>
      <c r="C434" s="227">
        <v>13.0</v>
      </c>
      <c r="D434" s="228">
        <v>237.39</v>
      </c>
      <c r="E434" s="228">
        <v>149.64</v>
      </c>
      <c r="F434" s="229">
        <v>0.534</v>
      </c>
      <c r="I434" s="146"/>
      <c r="J434" s="230">
        <f t="shared" si="2"/>
        <v>18.26076923</v>
      </c>
      <c r="K434" s="227">
        <v>23.0</v>
      </c>
      <c r="L434" s="230">
        <f t="shared" si="3"/>
        <v>11.90402166</v>
      </c>
      <c r="M434" s="134">
        <v>0.15</v>
      </c>
      <c r="N434" s="146"/>
      <c r="O434" s="99">
        <f t="shared" si="4"/>
        <v>3</v>
      </c>
      <c r="P434" s="99">
        <f t="shared" si="5"/>
        <v>3</v>
      </c>
      <c r="Q434" s="99">
        <f t="shared" si="6"/>
        <v>5</v>
      </c>
      <c r="R434" s="99">
        <f t="shared" si="7"/>
        <v>4</v>
      </c>
      <c r="S434" s="138">
        <f t="shared" si="8"/>
        <v>3</v>
      </c>
      <c r="T434" s="135">
        <f t="shared" si="9"/>
        <v>18</v>
      </c>
      <c r="U434" s="146"/>
      <c r="V434" s="146"/>
      <c r="W434" s="146"/>
      <c r="X434" s="146"/>
      <c r="Y434" s="146"/>
    </row>
    <row r="435" ht="12.75" customHeight="1">
      <c r="A435" s="146"/>
      <c r="B435" s="146" t="s">
        <v>486</v>
      </c>
      <c r="C435" s="227">
        <v>1.0</v>
      </c>
      <c r="D435" s="228">
        <v>520.87</v>
      </c>
      <c r="E435" s="228">
        <v>328.32</v>
      </c>
      <c r="F435" s="229">
        <v>0.534</v>
      </c>
      <c r="I435" s="146"/>
      <c r="J435" s="230">
        <f t="shared" si="2"/>
        <v>520.87</v>
      </c>
      <c r="K435" s="227">
        <v>15.0</v>
      </c>
      <c r="L435" s="230">
        <f t="shared" si="3"/>
        <v>339.5501956</v>
      </c>
      <c r="M435" s="134">
        <v>0.85</v>
      </c>
      <c r="N435" s="146"/>
      <c r="O435" s="99">
        <f t="shared" si="4"/>
        <v>3</v>
      </c>
      <c r="P435" s="99">
        <f t="shared" si="5"/>
        <v>1</v>
      </c>
      <c r="Q435" s="99">
        <f t="shared" si="6"/>
        <v>1</v>
      </c>
      <c r="R435" s="99">
        <f t="shared" si="7"/>
        <v>4</v>
      </c>
      <c r="S435" s="138">
        <f t="shared" si="8"/>
        <v>5</v>
      </c>
      <c r="T435" s="135">
        <f t="shared" si="9"/>
        <v>14</v>
      </c>
      <c r="U435" s="146"/>
      <c r="V435" s="146"/>
      <c r="W435" s="146"/>
      <c r="X435" s="146"/>
      <c r="Y435" s="146"/>
    </row>
    <row r="436" ht="12.75" customHeight="1">
      <c r="A436" s="146"/>
      <c r="B436" s="146" t="s">
        <v>487</v>
      </c>
      <c r="C436" s="227">
        <v>3.0</v>
      </c>
      <c r="D436" s="228">
        <v>101.74</v>
      </c>
      <c r="E436" s="228">
        <v>64.12</v>
      </c>
      <c r="F436" s="229">
        <v>0.534</v>
      </c>
      <c r="I436" s="146"/>
      <c r="J436" s="230">
        <f t="shared" si="2"/>
        <v>33.91333333</v>
      </c>
      <c r="K436" s="227">
        <v>17.0</v>
      </c>
      <c r="L436" s="230">
        <f t="shared" si="3"/>
        <v>22.10777923</v>
      </c>
      <c r="M436" s="134">
        <v>0.87</v>
      </c>
      <c r="N436" s="146"/>
      <c r="O436" s="99">
        <f t="shared" si="4"/>
        <v>3</v>
      </c>
      <c r="P436" s="99">
        <f t="shared" si="5"/>
        <v>1</v>
      </c>
      <c r="Q436" s="99">
        <f t="shared" si="6"/>
        <v>5</v>
      </c>
      <c r="R436" s="99">
        <f t="shared" si="7"/>
        <v>4</v>
      </c>
      <c r="S436" s="138">
        <f t="shared" si="8"/>
        <v>5</v>
      </c>
      <c r="T436" s="135">
        <f t="shared" si="9"/>
        <v>18</v>
      </c>
      <c r="U436" s="146"/>
      <c r="V436" s="146"/>
      <c r="W436" s="146"/>
      <c r="X436" s="146"/>
      <c r="Y436" s="146"/>
    </row>
    <row r="437" ht="12.75" customHeight="1">
      <c r="A437" s="146"/>
      <c r="B437" s="146" t="s">
        <v>488</v>
      </c>
      <c r="C437" s="227">
        <v>2.0</v>
      </c>
      <c r="D437" s="228">
        <v>139.12</v>
      </c>
      <c r="E437" s="228">
        <v>87.66</v>
      </c>
      <c r="F437" s="229">
        <v>0.534</v>
      </c>
      <c r="I437" s="146"/>
      <c r="J437" s="230">
        <f t="shared" si="2"/>
        <v>69.56</v>
      </c>
      <c r="K437" s="227">
        <v>25.0</v>
      </c>
      <c r="L437" s="230">
        <f t="shared" si="3"/>
        <v>45.34550196</v>
      </c>
      <c r="M437" s="134">
        <v>0.88</v>
      </c>
      <c r="N437" s="146"/>
      <c r="O437" s="99">
        <f t="shared" si="4"/>
        <v>3</v>
      </c>
      <c r="P437" s="99">
        <f t="shared" si="5"/>
        <v>1</v>
      </c>
      <c r="Q437" s="99">
        <f t="shared" si="6"/>
        <v>3</v>
      </c>
      <c r="R437" s="99">
        <f t="shared" si="7"/>
        <v>4</v>
      </c>
      <c r="S437" s="138">
        <f t="shared" si="8"/>
        <v>5</v>
      </c>
      <c r="T437" s="135">
        <f t="shared" si="9"/>
        <v>16</v>
      </c>
      <c r="U437" s="146"/>
      <c r="V437" s="146"/>
      <c r="W437" s="146"/>
      <c r="X437" s="146"/>
      <c r="Y437" s="146"/>
    </row>
    <row r="438" ht="12.75" customHeight="1">
      <c r="A438" s="146"/>
      <c r="B438" s="146" t="s">
        <v>489</v>
      </c>
      <c r="C438" s="227">
        <v>1.0</v>
      </c>
      <c r="D438" s="228">
        <v>120.87</v>
      </c>
      <c r="E438" s="228">
        <v>76.17</v>
      </c>
      <c r="F438" s="229">
        <v>0.534</v>
      </c>
      <c r="I438" s="146"/>
      <c r="J438" s="230">
        <f t="shared" si="2"/>
        <v>120.87</v>
      </c>
      <c r="K438" s="227">
        <v>34.0</v>
      </c>
      <c r="L438" s="230">
        <f t="shared" si="3"/>
        <v>78.79400261</v>
      </c>
      <c r="M438" s="134">
        <v>0.89</v>
      </c>
      <c r="N438" s="146"/>
      <c r="O438" s="99">
        <f t="shared" si="4"/>
        <v>3</v>
      </c>
      <c r="P438" s="99">
        <f t="shared" si="5"/>
        <v>1</v>
      </c>
      <c r="Q438" s="99">
        <f t="shared" si="6"/>
        <v>2</v>
      </c>
      <c r="R438" s="99">
        <f t="shared" si="7"/>
        <v>3</v>
      </c>
      <c r="S438" s="138">
        <f t="shared" si="8"/>
        <v>5</v>
      </c>
      <c r="T438" s="135">
        <f t="shared" si="9"/>
        <v>14</v>
      </c>
      <c r="U438" s="146"/>
      <c r="V438" s="146"/>
      <c r="W438" s="146"/>
      <c r="X438" s="146"/>
      <c r="Y438" s="146"/>
    </row>
    <row r="439" ht="12.75" customHeight="1">
      <c r="A439" s="146"/>
      <c r="B439" s="146" t="s">
        <v>490</v>
      </c>
      <c r="C439" s="227">
        <v>43.0</v>
      </c>
      <c r="D439" s="228">
        <v>186.96</v>
      </c>
      <c r="E439" s="228">
        <v>117.76</v>
      </c>
      <c r="F439" s="229">
        <v>0.534</v>
      </c>
      <c r="I439" s="146"/>
      <c r="J439" s="230">
        <f t="shared" si="2"/>
        <v>4.347906977</v>
      </c>
      <c r="K439" s="227">
        <v>21.0</v>
      </c>
      <c r="L439" s="230">
        <f t="shared" si="3"/>
        <v>2.834359176</v>
      </c>
      <c r="M439" s="134">
        <v>0.9</v>
      </c>
      <c r="N439" s="146"/>
      <c r="O439" s="99">
        <f t="shared" si="4"/>
        <v>3</v>
      </c>
      <c r="P439" s="99">
        <f t="shared" si="5"/>
        <v>5</v>
      </c>
      <c r="Q439" s="99">
        <f t="shared" si="6"/>
        <v>5</v>
      </c>
      <c r="R439" s="99">
        <f t="shared" si="7"/>
        <v>4</v>
      </c>
      <c r="S439" s="138">
        <f t="shared" si="8"/>
        <v>5</v>
      </c>
      <c r="T439" s="135">
        <f t="shared" si="9"/>
        <v>22</v>
      </c>
      <c r="U439" s="146"/>
      <c r="V439" s="146"/>
      <c r="W439" s="146"/>
      <c r="X439" s="146"/>
      <c r="Y439" s="146"/>
    </row>
    <row r="440" ht="12.75" customHeight="1">
      <c r="A440" s="146"/>
      <c r="B440" s="146" t="s">
        <v>491</v>
      </c>
      <c r="C440" s="227">
        <v>2.0</v>
      </c>
      <c r="D440" s="228">
        <v>373.91</v>
      </c>
      <c r="E440" s="228">
        <v>235.48</v>
      </c>
      <c r="F440" s="229">
        <v>0.534</v>
      </c>
      <c r="I440" s="146"/>
      <c r="J440" s="230">
        <f t="shared" si="2"/>
        <v>186.955</v>
      </c>
      <c r="K440" s="227">
        <v>23.0</v>
      </c>
      <c r="L440" s="230">
        <f t="shared" si="3"/>
        <v>121.8741851</v>
      </c>
      <c r="M440" s="134">
        <v>0.91</v>
      </c>
      <c r="N440" s="146"/>
      <c r="O440" s="99">
        <f t="shared" si="4"/>
        <v>3</v>
      </c>
      <c r="P440" s="99">
        <f t="shared" si="5"/>
        <v>1</v>
      </c>
      <c r="Q440" s="99">
        <f t="shared" si="6"/>
        <v>2</v>
      </c>
      <c r="R440" s="99">
        <f t="shared" si="7"/>
        <v>4</v>
      </c>
      <c r="S440" s="138">
        <f t="shared" si="8"/>
        <v>5</v>
      </c>
      <c r="T440" s="135">
        <f t="shared" si="9"/>
        <v>15</v>
      </c>
      <c r="U440" s="146"/>
      <c r="V440" s="146"/>
      <c r="W440" s="146"/>
      <c r="X440" s="146"/>
      <c r="Y440" s="146"/>
    </row>
    <row r="441" ht="12.75" customHeight="1">
      <c r="A441" s="146"/>
      <c r="B441" s="146" t="s">
        <v>492</v>
      </c>
      <c r="C441" s="227">
        <v>3.0</v>
      </c>
      <c r="D441" s="228">
        <v>62.61</v>
      </c>
      <c r="E441" s="228">
        <v>39.42</v>
      </c>
      <c r="F441" s="229">
        <v>0.534</v>
      </c>
      <c r="I441" s="146"/>
      <c r="J441" s="230">
        <f t="shared" si="2"/>
        <v>20.87</v>
      </c>
      <c r="K441" s="227">
        <v>25.0</v>
      </c>
      <c r="L441" s="230">
        <f t="shared" si="3"/>
        <v>13.60495437</v>
      </c>
      <c r="M441" s="134">
        <v>0.94</v>
      </c>
      <c r="N441" s="146"/>
      <c r="O441" s="99">
        <f t="shared" si="4"/>
        <v>3</v>
      </c>
      <c r="P441" s="99">
        <f t="shared" si="5"/>
        <v>1</v>
      </c>
      <c r="Q441" s="99">
        <f t="shared" si="6"/>
        <v>5</v>
      </c>
      <c r="R441" s="99">
        <f t="shared" si="7"/>
        <v>4</v>
      </c>
      <c r="S441" s="138">
        <f t="shared" si="8"/>
        <v>5</v>
      </c>
      <c r="T441" s="135">
        <f t="shared" si="9"/>
        <v>18</v>
      </c>
      <c r="U441" s="146"/>
      <c r="V441" s="146"/>
      <c r="W441" s="146"/>
      <c r="X441" s="146"/>
      <c r="Y441" s="146"/>
    </row>
    <row r="442" ht="12.75" customHeight="1">
      <c r="A442" s="146"/>
      <c r="B442" s="146" t="s">
        <v>493</v>
      </c>
      <c r="C442" s="227">
        <v>32.0</v>
      </c>
      <c r="D442" s="228">
        <v>528.69</v>
      </c>
      <c r="E442" s="228">
        <v>332.85</v>
      </c>
      <c r="F442" s="229">
        <v>0.534</v>
      </c>
      <c r="I442" s="146"/>
      <c r="J442" s="230">
        <f t="shared" si="2"/>
        <v>16.5215625</v>
      </c>
      <c r="K442" s="227">
        <v>24.0</v>
      </c>
      <c r="L442" s="230">
        <f t="shared" si="3"/>
        <v>10.77024935</v>
      </c>
      <c r="M442" s="134">
        <v>0.97</v>
      </c>
      <c r="N442" s="146"/>
      <c r="O442" s="99">
        <f t="shared" si="4"/>
        <v>3</v>
      </c>
      <c r="P442" s="99">
        <f t="shared" si="5"/>
        <v>5</v>
      </c>
      <c r="Q442" s="99">
        <f t="shared" si="6"/>
        <v>5</v>
      </c>
      <c r="R442" s="99">
        <f t="shared" si="7"/>
        <v>4</v>
      </c>
      <c r="S442" s="138">
        <f t="shared" si="8"/>
        <v>5</v>
      </c>
      <c r="T442" s="135">
        <f t="shared" si="9"/>
        <v>22</v>
      </c>
      <c r="U442" s="146"/>
      <c r="V442" s="146"/>
      <c r="W442" s="146"/>
      <c r="X442" s="146"/>
      <c r="Y442" s="146"/>
    </row>
    <row r="443" ht="12.75" customHeight="1">
      <c r="A443" s="146"/>
      <c r="B443" s="146" t="s">
        <v>494</v>
      </c>
      <c r="C443" s="227">
        <v>2.0</v>
      </c>
      <c r="D443" s="228">
        <v>33.04</v>
      </c>
      <c r="E443" s="228">
        <v>20.8</v>
      </c>
      <c r="F443" s="229">
        <v>0.534</v>
      </c>
      <c r="I443" s="146"/>
      <c r="J443" s="230">
        <f t="shared" si="2"/>
        <v>16.52</v>
      </c>
      <c r="K443" s="227">
        <v>26.0</v>
      </c>
      <c r="L443" s="230">
        <f t="shared" si="3"/>
        <v>10.76923077</v>
      </c>
      <c r="M443" s="134">
        <v>0.93</v>
      </c>
      <c r="N443" s="146"/>
      <c r="O443" s="99">
        <f t="shared" si="4"/>
        <v>3</v>
      </c>
      <c r="P443" s="99">
        <f t="shared" si="5"/>
        <v>1</v>
      </c>
      <c r="Q443" s="99">
        <f t="shared" si="6"/>
        <v>5</v>
      </c>
      <c r="R443" s="99">
        <f t="shared" si="7"/>
        <v>4</v>
      </c>
      <c r="S443" s="138">
        <f t="shared" si="8"/>
        <v>5</v>
      </c>
      <c r="T443" s="135">
        <f t="shared" si="9"/>
        <v>18</v>
      </c>
      <c r="U443" s="146"/>
      <c r="V443" s="146"/>
      <c r="W443" s="146"/>
      <c r="X443" s="146"/>
      <c r="Y443" s="146"/>
    </row>
    <row r="444" ht="12.75" customHeight="1">
      <c r="A444" s="146"/>
      <c r="B444" s="146" t="s">
        <v>495</v>
      </c>
      <c r="C444" s="227">
        <v>15.0</v>
      </c>
      <c r="D444" s="228">
        <v>247.83</v>
      </c>
      <c r="E444" s="228">
        <v>156.03</v>
      </c>
      <c r="F444" s="229">
        <v>0.534</v>
      </c>
      <c r="I444" s="146"/>
      <c r="J444" s="230">
        <f t="shared" si="2"/>
        <v>16.522</v>
      </c>
      <c r="K444" s="227">
        <v>37.0</v>
      </c>
      <c r="L444" s="230">
        <f t="shared" si="3"/>
        <v>10.77053455</v>
      </c>
      <c r="M444" s="134">
        <v>0.65</v>
      </c>
      <c r="N444" s="146"/>
      <c r="O444" s="99">
        <f t="shared" si="4"/>
        <v>3</v>
      </c>
      <c r="P444" s="99">
        <f t="shared" si="5"/>
        <v>3</v>
      </c>
      <c r="Q444" s="99">
        <f t="shared" si="6"/>
        <v>5</v>
      </c>
      <c r="R444" s="99">
        <f t="shared" si="7"/>
        <v>3</v>
      </c>
      <c r="S444" s="138">
        <f t="shared" si="8"/>
        <v>5</v>
      </c>
      <c r="T444" s="135">
        <f t="shared" si="9"/>
        <v>19</v>
      </c>
      <c r="U444" s="146"/>
      <c r="V444" s="146"/>
      <c r="W444" s="146"/>
      <c r="X444" s="146"/>
      <c r="Y444" s="146"/>
    </row>
    <row r="445" ht="12.75" customHeight="1">
      <c r="A445" s="146"/>
      <c r="B445" s="146" t="s">
        <v>496</v>
      </c>
      <c r="C445" s="227">
        <v>10.0</v>
      </c>
      <c r="D445" s="228">
        <v>208.7</v>
      </c>
      <c r="E445" s="228">
        <v>131.4</v>
      </c>
      <c r="F445" s="229">
        <v>0.534</v>
      </c>
      <c r="I445" s="146"/>
      <c r="J445" s="230">
        <f t="shared" si="2"/>
        <v>20.87</v>
      </c>
      <c r="K445" s="227">
        <v>38.0</v>
      </c>
      <c r="L445" s="230">
        <f t="shared" si="3"/>
        <v>13.60495437</v>
      </c>
      <c r="M445" s="134">
        <v>0.45</v>
      </c>
      <c r="N445" s="146"/>
      <c r="O445" s="99">
        <f t="shared" si="4"/>
        <v>3</v>
      </c>
      <c r="P445" s="99">
        <f t="shared" si="5"/>
        <v>2</v>
      </c>
      <c r="Q445" s="99">
        <f t="shared" si="6"/>
        <v>5</v>
      </c>
      <c r="R445" s="99">
        <f t="shared" si="7"/>
        <v>3</v>
      </c>
      <c r="S445" s="138">
        <f t="shared" si="8"/>
        <v>4</v>
      </c>
      <c r="T445" s="135">
        <f t="shared" si="9"/>
        <v>17</v>
      </c>
      <c r="U445" s="146"/>
      <c r="V445" s="146"/>
      <c r="W445" s="146"/>
      <c r="X445" s="146"/>
      <c r="Y445" s="146"/>
    </row>
    <row r="446" ht="12.75" customHeight="1">
      <c r="A446" s="146"/>
      <c r="B446" s="146" t="s">
        <v>497</v>
      </c>
      <c r="C446" s="227">
        <v>4.0</v>
      </c>
      <c r="D446" s="228">
        <v>310.05</v>
      </c>
      <c r="E446" s="228">
        <v>195.13</v>
      </c>
      <c r="F446" s="229">
        <v>0.534</v>
      </c>
      <c r="I446" s="146"/>
      <c r="J446" s="230">
        <f t="shared" si="2"/>
        <v>77.5125</v>
      </c>
      <c r="K446" s="227">
        <v>34.0</v>
      </c>
      <c r="L446" s="230">
        <f t="shared" si="3"/>
        <v>50.52966102</v>
      </c>
      <c r="M446" s="134">
        <v>0.48</v>
      </c>
      <c r="N446" s="146"/>
      <c r="O446" s="99">
        <f t="shared" si="4"/>
        <v>3</v>
      </c>
      <c r="P446" s="99">
        <f t="shared" si="5"/>
        <v>1</v>
      </c>
      <c r="Q446" s="99">
        <f t="shared" si="6"/>
        <v>3</v>
      </c>
      <c r="R446" s="99">
        <f t="shared" si="7"/>
        <v>3</v>
      </c>
      <c r="S446" s="138">
        <f t="shared" si="8"/>
        <v>4</v>
      </c>
      <c r="T446" s="135">
        <f t="shared" si="9"/>
        <v>14</v>
      </c>
      <c r="U446" s="146"/>
      <c r="V446" s="146"/>
      <c r="W446" s="146"/>
      <c r="X446" s="146"/>
      <c r="Y446" s="146"/>
    </row>
    <row r="447" ht="12.75" customHeight="1">
      <c r="A447" s="146"/>
      <c r="B447" s="146" t="s">
        <v>498</v>
      </c>
      <c r="C447" s="227">
        <v>36.0</v>
      </c>
      <c r="D447" s="228">
        <v>1001.74</v>
      </c>
      <c r="E447" s="228">
        <v>630.07</v>
      </c>
      <c r="F447" s="229">
        <v>0.534</v>
      </c>
      <c r="I447" s="146"/>
      <c r="J447" s="230">
        <f t="shared" si="2"/>
        <v>27.82611111</v>
      </c>
      <c r="K447" s="227">
        <v>39.0</v>
      </c>
      <c r="L447" s="230">
        <f t="shared" si="3"/>
        <v>18.139577</v>
      </c>
      <c r="M447" s="134">
        <v>0.43</v>
      </c>
      <c r="N447" s="146"/>
      <c r="O447" s="99">
        <f t="shared" si="4"/>
        <v>3</v>
      </c>
      <c r="P447" s="99">
        <f t="shared" si="5"/>
        <v>5</v>
      </c>
      <c r="Q447" s="99">
        <f t="shared" si="6"/>
        <v>5</v>
      </c>
      <c r="R447" s="99">
        <f t="shared" si="7"/>
        <v>3</v>
      </c>
      <c r="S447" s="138">
        <f t="shared" si="8"/>
        <v>4</v>
      </c>
      <c r="T447" s="135">
        <f t="shared" si="9"/>
        <v>20</v>
      </c>
      <c r="U447" s="146"/>
      <c r="V447" s="146"/>
      <c r="W447" s="146"/>
      <c r="X447" s="146"/>
      <c r="Y447" s="146"/>
    </row>
    <row r="448" ht="12.75" customHeight="1">
      <c r="A448" s="146"/>
      <c r="B448" s="146" t="s">
        <v>499</v>
      </c>
      <c r="C448" s="227">
        <v>2.0</v>
      </c>
      <c r="D448" s="228">
        <v>400.0</v>
      </c>
      <c r="E448" s="228">
        <v>251.6</v>
      </c>
      <c r="F448" s="229">
        <v>0.534</v>
      </c>
      <c r="I448" s="146"/>
      <c r="J448" s="230">
        <f t="shared" si="2"/>
        <v>200</v>
      </c>
      <c r="K448" s="227">
        <v>41.0</v>
      </c>
      <c r="L448" s="230">
        <f t="shared" si="3"/>
        <v>130.3780965</v>
      </c>
      <c r="M448" s="134">
        <v>0.65</v>
      </c>
      <c r="N448" s="146"/>
      <c r="O448" s="99">
        <f t="shared" si="4"/>
        <v>3</v>
      </c>
      <c r="P448" s="99">
        <f t="shared" si="5"/>
        <v>1</v>
      </c>
      <c r="Q448" s="99">
        <f t="shared" si="6"/>
        <v>2</v>
      </c>
      <c r="R448" s="99">
        <f t="shared" si="7"/>
        <v>3</v>
      </c>
      <c r="S448" s="138">
        <f t="shared" si="8"/>
        <v>5</v>
      </c>
      <c r="T448" s="135">
        <f t="shared" si="9"/>
        <v>14</v>
      </c>
      <c r="U448" s="146"/>
      <c r="V448" s="146"/>
      <c r="W448" s="146"/>
      <c r="X448" s="146"/>
      <c r="Y448" s="146"/>
    </row>
    <row r="449" ht="12.75" customHeight="1">
      <c r="A449" s="146"/>
      <c r="B449" s="146" t="s">
        <v>500</v>
      </c>
      <c r="C449" s="227">
        <v>44.0</v>
      </c>
      <c r="D449" s="228">
        <v>191.3</v>
      </c>
      <c r="E449" s="228">
        <v>120.32</v>
      </c>
      <c r="F449" s="229">
        <v>0.534</v>
      </c>
      <c r="I449" s="146"/>
      <c r="J449" s="230">
        <f t="shared" si="2"/>
        <v>4.347727273</v>
      </c>
      <c r="K449" s="227">
        <v>46.0</v>
      </c>
      <c r="L449" s="230">
        <f t="shared" si="3"/>
        <v>2.834242029</v>
      </c>
      <c r="M449" s="134">
        <v>0.67</v>
      </c>
      <c r="N449" s="146"/>
      <c r="O449" s="99">
        <f t="shared" si="4"/>
        <v>3</v>
      </c>
      <c r="P449" s="99">
        <f t="shared" si="5"/>
        <v>5</v>
      </c>
      <c r="Q449" s="99">
        <f t="shared" si="6"/>
        <v>5</v>
      </c>
      <c r="R449" s="99">
        <f t="shared" si="7"/>
        <v>2</v>
      </c>
      <c r="S449" s="138">
        <f t="shared" si="8"/>
        <v>5</v>
      </c>
      <c r="T449" s="135">
        <f t="shared" si="9"/>
        <v>20</v>
      </c>
      <c r="U449" s="146"/>
      <c r="V449" s="146"/>
      <c r="W449" s="146"/>
      <c r="X449" s="146"/>
      <c r="Y449" s="146"/>
    </row>
    <row r="450" ht="12.75" customHeight="1">
      <c r="A450" s="146"/>
      <c r="B450" s="146" t="s">
        <v>501</v>
      </c>
      <c r="C450" s="227">
        <v>2.0</v>
      </c>
      <c r="D450" s="228">
        <v>495.65</v>
      </c>
      <c r="E450" s="228">
        <v>311.65</v>
      </c>
      <c r="F450" s="229">
        <v>0.534</v>
      </c>
      <c r="I450" s="146"/>
      <c r="J450" s="230">
        <f t="shared" si="2"/>
        <v>247.825</v>
      </c>
      <c r="K450" s="227">
        <v>43.0</v>
      </c>
      <c r="L450" s="230">
        <f t="shared" si="3"/>
        <v>161.5547588</v>
      </c>
      <c r="M450" s="134">
        <v>0.71</v>
      </c>
      <c r="N450" s="146"/>
      <c r="O450" s="99">
        <f t="shared" si="4"/>
        <v>3</v>
      </c>
      <c r="P450" s="99">
        <f t="shared" si="5"/>
        <v>1</v>
      </c>
      <c r="Q450" s="99">
        <f t="shared" si="6"/>
        <v>2</v>
      </c>
      <c r="R450" s="99">
        <f t="shared" si="7"/>
        <v>3</v>
      </c>
      <c r="S450" s="138">
        <f t="shared" si="8"/>
        <v>5</v>
      </c>
      <c r="T450" s="135">
        <f t="shared" si="9"/>
        <v>14</v>
      </c>
      <c r="U450" s="146"/>
      <c r="V450" s="146"/>
      <c r="W450" s="146"/>
      <c r="X450" s="146"/>
      <c r="Y450" s="146"/>
    </row>
    <row r="451" ht="12.75" customHeight="1">
      <c r="A451" s="146"/>
      <c r="B451" s="146" t="s">
        <v>502</v>
      </c>
      <c r="C451" s="227">
        <v>1.0</v>
      </c>
      <c r="D451" s="228">
        <v>186.96</v>
      </c>
      <c r="E451" s="228">
        <v>117.52</v>
      </c>
      <c r="F451" s="229">
        <v>0.534</v>
      </c>
      <c r="I451" s="146"/>
      <c r="J451" s="230">
        <f t="shared" si="2"/>
        <v>186.96</v>
      </c>
      <c r="K451" s="227">
        <v>48.0</v>
      </c>
      <c r="L451" s="230">
        <f t="shared" si="3"/>
        <v>121.8774446</v>
      </c>
      <c r="M451" s="134">
        <v>0.92</v>
      </c>
      <c r="N451" s="146"/>
      <c r="O451" s="99">
        <f t="shared" si="4"/>
        <v>3</v>
      </c>
      <c r="P451" s="99">
        <f t="shared" si="5"/>
        <v>1</v>
      </c>
      <c r="Q451" s="99">
        <f t="shared" si="6"/>
        <v>2</v>
      </c>
      <c r="R451" s="99">
        <f t="shared" si="7"/>
        <v>2</v>
      </c>
      <c r="S451" s="138">
        <f t="shared" si="8"/>
        <v>5</v>
      </c>
      <c r="T451" s="135">
        <f t="shared" si="9"/>
        <v>13</v>
      </c>
      <c r="U451" s="146"/>
      <c r="V451" s="146"/>
      <c r="W451" s="146"/>
      <c r="X451" s="146"/>
      <c r="Y451" s="146"/>
    </row>
    <row r="452" ht="12.75" customHeight="1">
      <c r="A452" s="146"/>
      <c r="B452" s="146" t="s">
        <v>503</v>
      </c>
      <c r="C452" s="227">
        <v>6.0</v>
      </c>
      <c r="D452" s="228">
        <v>1121.74</v>
      </c>
      <c r="E452" s="228">
        <v>704.77</v>
      </c>
      <c r="F452" s="229">
        <v>0.534</v>
      </c>
      <c r="I452" s="146"/>
      <c r="J452" s="230">
        <f t="shared" si="2"/>
        <v>186.9566667</v>
      </c>
      <c r="K452" s="227">
        <v>47.0</v>
      </c>
      <c r="L452" s="230">
        <f t="shared" si="3"/>
        <v>121.8752716</v>
      </c>
      <c r="M452" s="134">
        <v>0.26</v>
      </c>
      <c r="N452" s="146"/>
      <c r="O452" s="99">
        <f t="shared" si="4"/>
        <v>3</v>
      </c>
      <c r="P452" s="99">
        <f t="shared" si="5"/>
        <v>2</v>
      </c>
      <c r="Q452" s="99">
        <f t="shared" si="6"/>
        <v>2</v>
      </c>
      <c r="R452" s="99">
        <f t="shared" si="7"/>
        <v>2</v>
      </c>
      <c r="S452" s="138">
        <f t="shared" si="8"/>
        <v>3</v>
      </c>
      <c r="T452" s="135">
        <f t="shared" si="9"/>
        <v>12</v>
      </c>
      <c r="U452" s="146"/>
      <c r="V452" s="146"/>
      <c r="W452" s="146"/>
      <c r="X452" s="146"/>
      <c r="Y452" s="146"/>
    </row>
    <row r="453" ht="12.75" customHeight="1">
      <c r="A453" s="146"/>
      <c r="B453" s="146" t="s">
        <v>504</v>
      </c>
      <c r="C453" s="227">
        <v>9.0</v>
      </c>
      <c r="D453" s="228">
        <v>96.96</v>
      </c>
      <c r="E453" s="228">
        <v>60.9</v>
      </c>
      <c r="F453" s="229">
        <v>0.534</v>
      </c>
      <c r="I453" s="146"/>
      <c r="J453" s="230">
        <f t="shared" si="2"/>
        <v>10.77333333</v>
      </c>
      <c r="K453" s="227">
        <v>49.0</v>
      </c>
      <c r="L453" s="230">
        <f t="shared" si="3"/>
        <v>7.023033464</v>
      </c>
      <c r="M453" s="134">
        <v>0.15</v>
      </c>
      <c r="N453" s="146"/>
      <c r="O453" s="99">
        <f t="shared" si="4"/>
        <v>3</v>
      </c>
      <c r="P453" s="99">
        <f t="shared" si="5"/>
        <v>2</v>
      </c>
      <c r="Q453" s="99">
        <f t="shared" si="6"/>
        <v>5</v>
      </c>
      <c r="R453" s="99">
        <f t="shared" si="7"/>
        <v>2</v>
      </c>
      <c r="S453" s="138">
        <f t="shared" si="8"/>
        <v>3</v>
      </c>
      <c r="T453" s="135">
        <f t="shared" si="9"/>
        <v>15</v>
      </c>
      <c r="U453" s="146"/>
      <c r="V453" s="146"/>
      <c r="W453" s="146"/>
      <c r="X453" s="146"/>
      <c r="Y453" s="146"/>
    </row>
    <row r="454" ht="12.75" customHeight="1">
      <c r="A454" s="146"/>
      <c r="B454" s="146" t="s">
        <v>505</v>
      </c>
      <c r="C454" s="227">
        <v>4.0</v>
      </c>
      <c r="D454" s="228">
        <v>27.65</v>
      </c>
      <c r="E454" s="228">
        <v>17.37</v>
      </c>
      <c r="F454" s="229">
        <v>0.534</v>
      </c>
      <c r="I454" s="146"/>
      <c r="J454" s="230">
        <f t="shared" si="2"/>
        <v>6.9125</v>
      </c>
      <c r="K454" s="227">
        <v>46.0</v>
      </c>
      <c r="L454" s="230">
        <f t="shared" si="3"/>
        <v>4.50619296</v>
      </c>
      <c r="M454" s="134">
        <v>0.34</v>
      </c>
      <c r="N454" s="146"/>
      <c r="O454" s="99">
        <f t="shared" si="4"/>
        <v>3</v>
      </c>
      <c r="P454" s="99">
        <f t="shared" si="5"/>
        <v>1</v>
      </c>
      <c r="Q454" s="99">
        <f t="shared" si="6"/>
        <v>5</v>
      </c>
      <c r="R454" s="99">
        <f t="shared" si="7"/>
        <v>2</v>
      </c>
      <c r="S454" s="138">
        <f t="shared" si="8"/>
        <v>4</v>
      </c>
      <c r="T454" s="135">
        <f t="shared" si="9"/>
        <v>15</v>
      </c>
      <c r="U454" s="146"/>
      <c r="V454" s="146"/>
      <c r="W454" s="146"/>
      <c r="X454" s="146"/>
      <c r="Y454" s="146"/>
    </row>
    <row r="455" ht="12.75" customHeight="1">
      <c r="A455" s="146"/>
      <c r="B455" s="146" t="s">
        <v>506</v>
      </c>
      <c r="C455" s="227">
        <v>4.0</v>
      </c>
      <c r="D455" s="228">
        <v>76.52</v>
      </c>
      <c r="E455" s="228">
        <v>48.03</v>
      </c>
      <c r="F455" s="229">
        <v>0.534</v>
      </c>
      <c r="I455" s="146"/>
      <c r="J455" s="230">
        <f t="shared" si="2"/>
        <v>19.13</v>
      </c>
      <c r="K455" s="227">
        <v>42.0</v>
      </c>
      <c r="L455" s="230">
        <f t="shared" si="3"/>
        <v>12.47066493</v>
      </c>
      <c r="M455" s="134">
        <v>0.35</v>
      </c>
      <c r="N455" s="146"/>
      <c r="O455" s="99">
        <f t="shared" si="4"/>
        <v>3</v>
      </c>
      <c r="P455" s="99">
        <f t="shared" si="5"/>
        <v>1</v>
      </c>
      <c r="Q455" s="99">
        <f t="shared" si="6"/>
        <v>5</v>
      </c>
      <c r="R455" s="99">
        <f t="shared" si="7"/>
        <v>3</v>
      </c>
      <c r="S455" s="138">
        <f t="shared" si="8"/>
        <v>4</v>
      </c>
      <c r="T455" s="135">
        <f t="shared" si="9"/>
        <v>16</v>
      </c>
      <c r="U455" s="146"/>
      <c r="V455" s="146"/>
      <c r="W455" s="146"/>
      <c r="X455" s="146"/>
      <c r="Y455" s="146"/>
    </row>
    <row r="456" ht="12.75" customHeight="1">
      <c r="A456" s="146"/>
      <c r="B456" s="146" t="s">
        <v>507</v>
      </c>
      <c r="C456" s="227">
        <v>3.0</v>
      </c>
      <c r="D456" s="228">
        <v>127.83</v>
      </c>
      <c r="E456" s="228">
        <v>80.22</v>
      </c>
      <c r="F456" s="229">
        <v>0.534</v>
      </c>
      <c r="I456" s="146"/>
      <c r="J456" s="230">
        <f t="shared" si="2"/>
        <v>42.61</v>
      </c>
      <c r="K456" s="227">
        <v>41.0</v>
      </c>
      <c r="L456" s="230">
        <f t="shared" si="3"/>
        <v>27.77705346</v>
      </c>
      <c r="M456" s="134">
        <v>0.65</v>
      </c>
      <c r="N456" s="146"/>
      <c r="O456" s="99">
        <f t="shared" si="4"/>
        <v>3</v>
      </c>
      <c r="P456" s="99">
        <f t="shared" si="5"/>
        <v>1</v>
      </c>
      <c r="Q456" s="99">
        <f t="shared" si="6"/>
        <v>4</v>
      </c>
      <c r="R456" s="99">
        <f t="shared" si="7"/>
        <v>3</v>
      </c>
      <c r="S456" s="138">
        <f t="shared" si="8"/>
        <v>5</v>
      </c>
      <c r="T456" s="135">
        <f t="shared" si="9"/>
        <v>16</v>
      </c>
      <c r="U456" s="146"/>
      <c r="V456" s="146"/>
      <c r="W456" s="146"/>
      <c r="X456" s="146"/>
      <c r="Y456" s="146"/>
    </row>
    <row r="457" ht="12.75" customHeight="1">
      <c r="A457" s="146"/>
      <c r="B457" s="146" t="s">
        <v>508</v>
      </c>
      <c r="C457" s="227">
        <v>18.0</v>
      </c>
      <c r="D457" s="228">
        <v>400.52</v>
      </c>
      <c r="E457" s="228">
        <v>251.3</v>
      </c>
      <c r="F457" s="229">
        <v>0.534</v>
      </c>
      <c r="I457" s="146"/>
      <c r="J457" s="230">
        <f t="shared" si="2"/>
        <v>22.25111111</v>
      </c>
      <c r="K457" s="227">
        <v>68.0</v>
      </c>
      <c r="L457" s="230">
        <f t="shared" si="3"/>
        <v>14.50528756</v>
      </c>
      <c r="M457" s="134">
        <v>0.45</v>
      </c>
      <c r="N457" s="146"/>
      <c r="O457" s="99">
        <f t="shared" si="4"/>
        <v>3</v>
      </c>
      <c r="P457" s="99">
        <f t="shared" si="5"/>
        <v>4</v>
      </c>
      <c r="Q457" s="99">
        <f t="shared" si="6"/>
        <v>5</v>
      </c>
      <c r="R457" s="99">
        <f t="shared" si="7"/>
        <v>2</v>
      </c>
      <c r="S457" s="138">
        <f t="shared" si="8"/>
        <v>4</v>
      </c>
      <c r="T457" s="135">
        <f t="shared" si="9"/>
        <v>18</v>
      </c>
      <c r="U457" s="146"/>
      <c r="V457" s="146"/>
      <c r="W457" s="146"/>
      <c r="X457" s="146"/>
      <c r="Y457" s="146"/>
    </row>
    <row r="458" ht="12.75" customHeight="1">
      <c r="A458" s="146"/>
      <c r="B458" s="146" t="s">
        <v>509</v>
      </c>
      <c r="C458" s="227">
        <v>1.0</v>
      </c>
      <c r="D458" s="228">
        <v>56.52</v>
      </c>
      <c r="E458" s="228">
        <v>35.46</v>
      </c>
      <c r="F458" s="229">
        <v>0.534</v>
      </c>
      <c r="I458" s="146"/>
      <c r="J458" s="230">
        <f t="shared" si="2"/>
        <v>56.52</v>
      </c>
      <c r="K458" s="227">
        <v>62.0</v>
      </c>
      <c r="L458" s="230">
        <f t="shared" si="3"/>
        <v>36.84485007</v>
      </c>
      <c r="M458" s="134">
        <v>0.12</v>
      </c>
      <c r="N458" s="146"/>
      <c r="O458" s="99">
        <f t="shared" si="4"/>
        <v>3</v>
      </c>
      <c r="P458" s="99">
        <f t="shared" si="5"/>
        <v>1</v>
      </c>
      <c r="Q458" s="99">
        <f t="shared" si="6"/>
        <v>4</v>
      </c>
      <c r="R458" s="99">
        <f t="shared" si="7"/>
        <v>2</v>
      </c>
      <c r="S458" s="138">
        <f t="shared" si="8"/>
        <v>2</v>
      </c>
      <c r="T458" s="135">
        <f t="shared" si="9"/>
        <v>12</v>
      </c>
      <c r="U458" s="146"/>
      <c r="V458" s="146"/>
      <c r="W458" s="146"/>
      <c r="X458" s="146"/>
      <c r="Y458" s="146"/>
    </row>
    <row r="459" ht="12.75" customHeight="1">
      <c r="A459" s="146"/>
      <c r="B459" s="146" t="s">
        <v>510</v>
      </c>
      <c r="C459" s="227">
        <v>3.0</v>
      </c>
      <c r="D459" s="228">
        <v>75.65</v>
      </c>
      <c r="E459" s="228">
        <v>47.45</v>
      </c>
      <c r="F459" s="229">
        <v>0.534</v>
      </c>
      <c r="I459" s="146"/>
      <c r="J459" s="230">
        <f t="shared" si="2"/>
        <v>25.21666667</v>
      </c>
      <c r="K459" s="227">
        <v>69.0</v>
      </c>
      <c r="L459" s="230">
        <f t="shared" si="3"/>
        <v>16.438505</v>
      </c>
      <c r="M459" s="134">
        <v>0.65</v>
      </c>
      <c r="N459" s="146"/>
      <c r="O459" s="99">
        <f t="shared" si="4"/>
        <v>3</v>
      </c>
      <c r="P459" s="99">
        <f t="shared" si="5"/>
        <v>1</v>
      </c>
      <c r="Q459" s="99">
        <f t="shared" si="6"/>
        <v>5</v>
      </c>
      <c r="R459" s="99">
        <f t="shared" si="7"/>
        <v>2</v>
      </c>
      <c r="S459" s="138">
        <f t="shared" si="8"/>
        <v>5</v>
      </c>
      <c r="T459" s="135">
        <f t="shared" si="9"/>
        <v>16</v>
      </c>
      <c r="U459" s="146"/>
      <c r="V459" s="146"/>
      <c r="W459" s="146"/>
      <c r="X459" s="146"/>
      <c r="Y459" s="146"/>
    </row>
    <row r="460" ht="12.75" customHeight="1">
      <c r="A460" s="146"/>
      <c r="B460" s="146" t="s">
        <v>511</v>
      </c>
      <c r="C460" s="227">
        <v>7.0</v>
      </c>
      <c r="D460" s="228">
        <v>62.94</v>
      </c>
      <c r="E460" s="228">
        <v>39.45</v>
      </c>
      <c r="F460" s="229">
        <v>0.534</v>
      </c>
      <c r="I460" s="146"/>
      <c r="J460" s="230">
        <f t="shared" si="2"/>
        <v>8.991428571</v>
      </c>
      <c r="K460" s="227">
        <v>61.0</v>
      </c>
      <c r="L460" s="230">
        <f t="shared" si="3"/>
        <v>5.861426709</v>
      </c>
      <c r="M460" s="134">
        <v>0.32</v>
      </c>
      <c r="N460" s="146"/>
      <c r="O460" s="99">
        <f t="shared" si="4"/>
        <v>3</v>
      </c>
      <c r="P460" s="99">
        <f t="shared" si="5"/>
        <v>2</v>
      </c>
      <c r="Q460" s="99">
        <f t="shared" si="6"/>
        <v>5</v>
      </c>
      <c r="R460" s="99">
        <f t="shared" si="7"/>
        <v>2</v>
      </c>
      <c r="S460" s="138">
        <f t="shared" si="8"/>
        <v>3</v>
      </c>
      <c r="T460" s="135">
        <f t="shared" si="9"/>
        <v>15</v>
      </c>
      <c r="U460" s="146"/>
      <c r="V460" s="146"/>
      <c r="W460" s="146"/>
      <c r="X460" s="146"/>
      <c r="Y460" s="146"/>
    </row>
    <row r="461" ht="12.75" customHeight="1">
      <c r="A461" s="146"/>
      <c r="B461" s="146" t="s">
        <v>512</v>
      </c>
      <c r="C461" s="227">
        <v>34.0</v>
      </c>
      <c r="D461" s="228">
        <v>659.94</v>
      </c>
      <c r="E461" s="228">
        <v>413.25</v>
      </c>
      <c r="F461" s="229">
        <v>0.534</v>
      </c>
      <c r="I461" s="146"/>
      <c r="J461" s="230">
        <f t="shared" si="2"/>
        <v>19.41</v>
      </c>
      <c r="K461" s="227">
        <v>875.0</v>
      </c>
      <c r="L461" s="230">
        <f t="shared" si="3"/>
        <v>12.65319426</v>
      </c>
      <c r="M461" s="134">
        <v>0.45</v>
      </c>
      <c r="N461" s="146"/>
      <c r="O461" s="99">
        <f t="shared" si="4"/>
        <v>3</v>
      </c>
      <c r="P461" s="99">
        <f t="shared" si="5"/>
        <v>5</v>
      </c>
      <c r="Q461" s="99">
        <f t="shared" si="6"/>
        <v>5</v>
      </c>
      <c r="R461" s="99">
        <f t="shared" si="7"/>
        <v>1</v>
      </c>
      <c r="S461" s="138">
        <f t="shared" si="8"/>
        <v>4</v>
      </c>
      <c r="T461" s="135">
        <f t="shared" si="9"/>
        <v>18</v>
      </c>
      <c r="U461" s="146"/>
      <c r="V461" s="146"/>
      <c r="W461" s="146"/>
      <c r="X461" s="146"/>
      <c r="Y461" s="146"/>
    </row>
    <row r="462" ht="12.75" customHeight="1">
      <c r="A462" s="146"/>
      <c r="B462" s="146" t="s">
        <v>513</v>
      </c>
      <c r="C462" s="227">
        <v>12.0</v>
      </c>
      <c r="D462" s="228">
        <v>264.87</v>
      </c>
      <c r="E462" s="228">
        <v>165.87</v>
      </c>
      <c r="F462" s="229">
        <v>0.534</v>
      </c>
      <c r="I462" s="146"/>
      <c r="J462" s="230">
        <f t="shared" si="2"/>
        <v>22.0725</v>
      </c>
      <c r="K462" s="227">
        <v>35.0</v>
      </c>
      <c r="L462" s="230">
        <f t="shared" si="3"/>
        <v>14.38885267</v>
      </c>
      <c r="M462" s="134">
        <v>0.12</v>
      </c>
      <c r="N462" s="146"/>
      <c r="O462" s="99">
        <f t="shared" si="4"/>
        <v>3</v>
      </c>
      <c r="P462" s="99">
        <f t="shared" si="5"/>
        <v>3</v>
      </c>
      <c r="Q462" s="99">
        <f t="shared" si="6"/>
        <v>5</v>
      </c>
      <c r="R462" s="99">
        <f t="shared" si="7"/>
        <v>3</v>
      </c>
      <c r="S462" s="138">
        <f t="shared" si="8"/>
        <v>2</v>
      </c>
      <c r="T462" s="135">
        <f t="shared" si="9"/>
        <v>16</v>
      </c>
      <c r="U462" s="146"/>
      <c r="V462" s="146"/>
      <c r="W462" s="146"/>
      <c r="X462" s="146"/>
      <c r="Y462" s="146"/>
    </row>
    <row r="463" ht="12.75" customHeight="1">
      <c r="A463" s="146"/>
      <c r="B463" s="146" t="s">
        <v>514</v>
      </c>
      <c r="C463" s="227">
        <v>1.0</v>
      </c>
      <c r="D463" s="228">
        <v>17.3</v>
      </c>
      <c r="E463" s="228">
        <v>10.84</v>
      </c>
      <c r="F463" s="229">
        <v>0.534</v>
      </c>
      <c r="I463" s="146"/>
      <c r="J463" s="230">
        <f t="shared" si="2"/>
        <v>17.3</v>
      </c>
      <c r="K463" s="227">
        <v>18.0</v>
      </c>
      <c r="L463" s="230">
        <f t="shared" si="3"/>
        <v>11.27770535</v>
      </c>
      <c r="M463" s="134">
        <v>0.87</v>
      </c>
      <c r="N463" s="146"/>
      <c r="O463" s="99">
        <f t="shared" si="4"/>
        <v>3</v>
      </c>
      <c r="P463" s="99">
        <f t="shared" si="5"/>
        <v>1</v>
      </c>
      <c r="Q463" s="99">
        <f t="shared" si="6"/>
        <v>5</v>
      </c>
      <c r="R463" s="99">
        <f t="shared" si="7"/>
        <v>4</v>
      </c>
      <c r="S463" s="138">
        <f t="shared" si="8"/>
        <v>5</v>
      </c>
      <c r="T463" s="135">
        <f t="shared" si="9"/>
        <v>18</v>
      </c>
      <c r="U463" s="146"/>
      <c r="V463" s="146"/>
      <c r="W463" s="146"/>
      <c r="X463" s="146"/>
      <c r="Y463" s="146"/>
    </row>
    <row r="464" ht="12.75" customHeight="1">
      <c r="A464" s="146"/>
      <c r="B464" s="146" t="s">
        <v>515</v>
      </c>
      <c r="C464" s="227">
        <v>5.0</v>
      </c>
      <c r="D464" s="228">
        <v>100.0</v>
      </c>
      <c r="E464" s="228">
        <v>62.61</v>
      </c>
      <c r="F464" s="229">
        <v>0.534</v>
      </c>
      <c r="I464" s="146"/>
      <c r="J464" s="230">
        <f t="shared" si="2"/>
        <v>20</v>
      </c>
      <c r="K464" s="227">
        <v>16.0</v>
      </c>
      <c r="L464" s="230">
        <f t="shared" si="3"/>
        <v>13.03780965</v>
      </c>
      <c r="M464" s="134">
        <v>0.89</v>
      </c>
      <c r="N464" s="146"/>
      <c r="O464" s="99">
        <f t="shared" si="4"/>
        <v>3</v>
      </c>
      <c r="P464" s="99">
        <f t="shared" si="5"/>
        <v>1</v>
      </c>
      <c r="Q464" s="99">
        <f t="shared" si="6"/>
        <v>5</v>
      </c>
      <c r="R464" s="99">
        <f t="shared" si="7"/>
        <v>4</v>
      </c>
      <c r="S464" s="138">
        <f t="shared" si="8"/>
        <v>5</v>
      </c>
      <c r="T464" s="135">
        <f t="shared" si="9"/>
        <v>18</v>
      </c>
      <c r="U464" s="146"/>
      <c r="V464" s="146"/>
      <c r="W464" s="146"/>
      <c r="X464" s="146"/>
      <c r="Y464" s="146"/>
    </row>
    <row r="465" ht="12.75" customHeight="1">
      <c r="A465" s="146"/>
      <c r="B465" s="146" t="s">
        <v>516</v>
      </c>
      <c r="C465" s="227">
        <v>5.0</v>
      </c>
      <c r="D465" s="228">
        <v>543.48</v>
      </c>
      <c r="E465" s="228">
        <v>340.3</v>
      </c>
      <c r="F465" s="229">
        <v>0.534</v>
      </c>
      <c r="I465" s="146"/>
      <c r="J465" s="230">
        <f t="shared" si="2"/>
        <v>108.696</v>
      </c>
      <c r="K465" s="227">
        <v>14.0</v>
      </c>
      <c r="L465" s="230">
        <f t="shared" si="3"/>
        <v>70.85788787</v>
      </c>
      <c r="M465" s="134">
        <v>0.65</v>
      </c>
      <c r="N465" s="146"/>
      <c r="O465" s="99">
        <f t="shared" si="4"/>
        <v>3</v>
      </c>
      <c r="P465" s="99">
        <f t="shared" si="5"/>
        <v>1</v>
      </c>
      <c r="Q465" s="99">
        <f t="shared" si="6"/>
        <v>3</v>
      </c>
      <c r="R465" s="99">
        <f t="shared" si="7"/>
        <v>4</v>
      </c>
      <c r="S465" s="138">
        <f t="shared" si="8"/>
        <v>5</v>
      </c>
      <c r="T465" s="135">
        <f t="shared" si="9"/>
        <v>16</v>
      </c>
      <c r="U465" s="146"/>
      <c r="V465" s="146"/>
      <c r="W465" s="146"/>
      <c r="X465" s="146"/>
      <c r="Y465" s="146"/>
    </row>
    <row r="466" ht="12.75" customHeight="1">
      <c r="A466" s="146"/>
      <c r="B466" s="146" t="s">
        <v>517</v>
      </c>
      <c r="C466" s="227">
        <v>9.0</v>
      </c>
      <c r="D466" s="228">
        <v>305.22</v>
      </c>
      <c r="E466" s="228">
        <v>191.07</v>
      </c>
      <c r="F466" s="229">
        <v>0.534</v>
      </c>
      <c r="I466" s="146"/>
      <c r="J466" s="230">
        <f t="shared" si="2"/>
        <v>33.91333333</v>
      </c>
      <c r="K466" s="227">
        <v>19.0</v>
      </c>
      <c r="L466" s="230">
        <f t="shared" si="3"/>
        <v>22.10777923</v>
      </c>
      <c r="M466" s="134">
        <v>0.23</v>
      </c>
      <c r="N466" s="146"/>
      <c r="O466" s="99">
        <f t="shared" si="4"/>
        <v>3</v>
      </c>
      <c r="P466" s="99">
        <f t="shared" si="5"/>
        <v>2</v>
      </c>
      <c r="Q466" s="99">
        <f t="shared" si="6"/>
        <v>5</v>
      </c>
      <c r="R466" s="99">
        <f t="shared" si="7"/>
        <v>4</v>
      </c>
      <c r="S466" s="138">
        <f t="shared" si="8"/>
        <v>3</v>
      </c>
      <c r="T466" s="135">
        <f t="shared" si="9"/>
        <v>17</v>
      </c>
      <c r="U466" s="146"/>
      <c r="V466" s="146"/>
      <c r="W466" s="146"/>
      <c r="X466" s="146"/>
      <c r="Y466" s="146"/>
    </row>
    <row r="467" ht="12.75" customHeight="1">
      <c r="A467" s="146"/>
      <c r="B467" s="146" t="s">
        <v>518</v>
      </c>
      <c r="C467" s="227">
        <v>6.0</v>
      </c>
      <c r="D467" s="228">
        <v>500.87</v>
      </c>
      <c r="E467" s="228">
        <v>313.25</v>
      </c>
      <c r="F467" s="229">
        <v>0.534</v>
      </c>
      <c r="I467" s="146"/>
      <c r="J467" s="230">
        <f t="shared" si="2"/>
        <v>83.47833333</v>
      </c>
      <c r="K467" s="227">
        <v>82.0</v>
      </c>
      <c r="L467" s="230">
        <f t="shared" si="3"/>
        <v>54.41873099</v>
      </c>
      <c r="M467" s="134">
        <v>0.21</v>
      </c>
      <c r="N467" s="146"/>
      <c r="O467" s="99">
        <f t="shared" si="4"/>
        <v>3</v>
      </c>
      <c r="P467" s="99">
        <f t="shared" si="5"/>
        <v>2</v>
      </c>
      <c r="Q467" s="99">
        <f t="shared" si="6"/>
        <v>3</v>
      </c>
      <c r="R467" s="99">
        <f t="shared" si="7"/>
        <v>1</v>
      </c>
      <c r="S467" s="138">
        <f t="shared" si="8"/>
        <v>3</v>
      </c>
      <c r="T467" s="135">
        <f t="shared" si="9"/>
        <v>12</v>
      </c>
      <c r="U467" s="146"/>
      <c r="V467" s="146"/>
      <c r="W467" s="146"/>
      <c r="X467" s="146"/>
      <c r="Y467" s="146"/>
    </row>
    <row r="468" ht="12.75" customHeight="1">
      <c r="A468" s="146"/>
      <c r="B468" s="146" t="s">
        <v>519</v>
      </c>
      <c r="C468" s="227">
        <v>2.0</v>
      </c>
      <c r="D468" s="228">
        <v>69.39</v>
      </c>
      <c r="E468" s="228">
        <v>43.39</v>
      </c>
      <c r="F468" s="229">
        <v>0.534</v>
      </c>
      <c r="I468" s="146"/>
      <c r="J468" s="230">
        <f t="shared" si="2"/>
        <v>34.695</v>
      </c>
      <c r="K468" s="227">
        <v>34.0</v>
      </c>
      <c r="L468" s="230">
        <f t="shared" si="3"/>
        <v>22.61734029</v>
      </c>
      <c r="M468" s="134">
        <v>0.45</v>
      </c>
      <c r="N468" s="146"/>
      <c r="O468" s="99">
        <f t="shared" si="4"/>
        <v>3</v>
      </c>
      <c r="P468" s="99">
        <f t="shared" si="5"/>
        <v>1</v>
      </c>
      <c r="Q468" s="99">
        <f t="shared" si="6"/>
        <v>5</v>
      </c>
      <c r="R468" s="99">
        <f t="shared" si="7"/>
        <v>3</v>
      </c>
      <c r="S468" s="138">
        <f t="shared" si="8"/>
        <v>4</v>
      </c>
      <c r="T468" s="135">
        <f t="shared" si="9"/>
        <v>16</v>
      </c>
      <c r="U468" s="146"/>
      <c r="V468" s="146"/>
      <c r="W468" s="146"/>
      <c r="X468" s="146"/>
      <c r="Y468" s="146"/>
    </row>
    <row r="469" ht="12.75" customHeight="1">
      <c r="A469" s="146"/>
      <c r="B469" s="146" t="s">
        <v>520</v>
      </c>
      <c r="C469" s="227">
        <v>17.0</v>
      </c>
      <c r="D469" s="228">
        <v>507.13</v>
      </c>
      <c r="E469" s="228">
        <v>317.04</v>
      </c>
      <c r="F469" s="229">
        <v>0.534</v>
      </c>
      <c r="I469" s="146"/>
      <c r="J469" s="230">
        <f t="shared" si="2"/>
        <v>29.83117647</v>
      </c>
      <c r="K469" s="227">
        <v>46.0</v>
      </c>
      <c r="L469" s="230">
        <f t="shared" si="3"/>
        <v>19.44666002</v>
      </c>
      <c r="M469" s="134">
        <v>0.87</v>
      </c>
      <c r="N469" s="146"/>
      <c r="O469" s="99">
        <f t="shared" si="4"/>
        <v>3</v>
      </c>
      <c r="P469" s="99">
        <f t="shared" si="5"/>
        <v>4</v>
      </c>
      <c r="Q469" s="99">
        <f t="shared" si="6"/>
        <v>5</v>
      </c>
      <c r="R469" s="99">
        <f t="shared" si="7"/>
        <v>2</v>
      </c>
      <c r="S469" s="138">
        <f t="shared" si="8"/>
        <v>5</v>
      </c>
      <c r="T469" s="135">
        <f t="shared" si="9"/>
        <v>19</v>
      </c>
      <c r="U469" s="146"/>
      <c r="V469" s="146"/>
      <c r="W469" s="146"/>
      <c r="X469" s="146"/>
      <c r="Y469" s="146"/>
    </row>
    <row r="470" ht="12.75" customHeight="1">
      <c r="A470" s="146"/>
      <c r="B470" s="146" t="s">
        <v>521</v>
      </c>
      <c r="C470" s="227">
        <v>7.0</v>
      </c>
      <c r="D470" s="228">
        <v>83.76</v>
      </c>
      <c r="E470" s="228">
        <v>52.35</v>
      </c>
      <c r="F470" s="229">
        <v>0.534</v>
      </c>
      <c r="I470" s="146"/>
      <c r="J470" s="230">
        <f t="shared" si="2"/>
        <v>11.96571429</v>
      </c>
      <c r="K470" s="227">
        <v>65.0</v>
      </c>
      <c r="L470" s="230">
        <f t="shared" si="3"/>
        <v>7.800335258</v>
      </c>
      <c r="M470" s="134">
        <v>0.89</v>
      </c>
      <c r="N470" s="146"/>
      <c r="O470" s="99">
        <f t="shared" si="4"/>
        <v>3</v>
      </c>
      <c r="P470" s="99">
        <f t="shared" si="5"/>
        <v>2</v>
      </c>
      <c r="Q470" s="99">
        <f t="shared" si="6"/>
        <v>5</v>
      </c>
      <c r="R470" s="99">
        <f t="shared" si="7"/>
        <v>2</v>
      </c>
      <c r="S470" s="138">
        <f t="shared" si="8"/>
        <v>5</v>
      </c>
      <c r="T470" s="135">
        <f t="shared" si="9"/>
        <v>17</v>
      </c>
      <c r="U470" s="146"/>
      <c r="V470" s="146"/>
      <c r="W470" s="146"/>
      <c r="X470" s="146"/>
      <c r="Y470" s="146"/>
    </row>
    <row r="471" ht="12.75" customHeight="1">
      <c r="A471" s="146"/>
      <c r="B471" s="146" t="s">
        <v>522</v>
      </c>
      <c r="C471" s="227">
        <v>15.0</v>
      </c>
      <c r="D471" s="228">
        <v>808.7</v>
      </c>
      <c r="E471" s="228">
        <v>505.41</v>
      </c>
      <c r="F471" s="229">
        <v>0.534</v>
      </c>
      <c r="I471" s="146"/>
      <c r="J471" s="230">
        <f t="shared" si="2"/>
        <v>53.91333333</v>
      </c>
      <c r="K471" s="227">
        <v>95.0</v>
      </c>
      <c r="L471" s="230">
        <f t="shared" si="3"/>
        <v>35.14558887</v>
      </c>
      <c r="M471" s="134">
        <v>0.03</v>
      </c>
      <c r="N471" s="146"/>
      <c r="O471" s="99">
        <f t="shared" si="4"/>
        <v>3</v>
      </c>
      <c r="P471" s="99">
        <f t="shared" si="5"/>
        <v>3</v>
      </c>
      <c r="Q471" s="99">
        <f t="shared" si="6"/>
        <v>4</v>
      </c>
      <c r="R471" s="99">
        <f t="shared" si="7"/>
        <v>1</v>
      </c>
      <c r="S471" s="138">
        <f t="shared" si="8"/>
        <v>1</v>
      </c>
      <c r="T471" s="135">
        <f t="shared" si="9"/>
        <v>12</v>
      </c>
      <c r="U471" s="146"/>
      <c r="V471" s="146"/>
      <c r="W471" s="146"/>
      <c r="X471" s="146"/>
      <c r="Y471" s="146"/>
    </row>
    <row r="472" ht="12.75" customHeight="1">
      <c r="A472" s="146"/>
      <c r="B472" s="146" t="s">
        <v>523</v>
      </c>
      <c r="C472" s="227">
        <v>4.0</v>
      </c>
      <c r="D472" s="228">
        <v>66.09</v>
      </c>
      <c r="E472" s="228">
        <v>41.29</v>
      </c>
      <c r="F472" s="229">
        <v>0.534</v>
      </c>
      <c r="I472" s="146"/>
      <c r="J472" s="230">
        <f t="shared" si="2"/>
        <v>16.5225</v>
      </c>
      <c r="K472" s="227">
        <v>34.0</v>
      </c>
      <c r="L472" s="230">
        <f t="shared" si="3"/>
        <v>10.7708605</v>
      </c>
      <c r="M472" s="134">
        <v>0.04</v>
      </c>
      <c r="N472" s="146"/>
      <c r="O472" s="99">
        <f t="shared" si="4"/>
        <v>3</v>
      </c>
      <c r="P472" s="99">
        <f t="shared" si="5"/>
        <v>1</v>
      </c>
      <c r="Q472" s="99">
        <f t="shared" si="6"/>
        <v>5</v>
      </c>
      <c r="R472" s="99">
        <f t="shared" si="7"/>
        <v>3</v>
      </c>
      <c r="S472" s="138">
        <f t="shared" si="8"/>
        <v>1</v>
      </c>
      <c r="T472" s="135">
        <f t="shared" si="9"/>
        <v>13</v>
      </c>
      <c r="U472" s="146"/>
      <c r="V472" s="146"/>
      <c r="W472" s="146"/>
      <c r="X472" s="146"/>
      <c r="Y472" s="146"/>
    </row>
    <row r="473" ht="12.75" customHeight="1">
      <c r="A473" s="146"/>
      <c r="B473" s="146" t="s">
        <v>524</v>
      </c>
      <c r="C473" s="227">
        <v>13.0</v>
      </c>
      <c r="D473" s="228">
        <v>214.78</v>
      </c>
      <c r="E473" s="228">
        <v>134.18</v>
      </c>
      <c r="F473" s="229">
        <v>0.534</v>
      </c>
      <c r="I473" s="146"/>
      <c r="J473" s="230">
        <f t="shared" si="2"/>
        <v>16.52153846</v>
      </c>
      <c r="K473" s="227">
        <v>15.0</v>
      </c>
      <c r="L473" s="230">
        <f t="shared" si="3"/>
        <v>10.77023368</v>
      </c>
      <c r="M473" s="134">
        <v>0.05</v>
      </c>
      <c r="N473" s="146"/>
      <c r="O473" s="99">
        <f t="shared" si="4"/>
        <v>3</v>
      </c>
      <c r="P473" s="99">
        <f t="shared" si="5"/>
        <v>3</v>
      </c>
      <c r="Q473" s="99">
        <f t="shared" si="6"/>
        <v>5</v>
      </c>
      <c r="R473" s="99">
        <f t="shared" si="7"/>
        <v>4</v>
      </c>
      <c r="S473" s="138">
        <f t="shared" si="8"/>
        <v>1</v>
      </c>
      <c r="T473" s="135">
        <f t="shared" si="9"/>
        <v>16</v>
      </c>
      <c r="U473" s="146"/>
      <c r="V473" s="146"/>
      <c r="W473" s="146"/>
      <c r="X473" s="146"/>
      <c r="Y473" s="146"/>
    </row>
    <row r="474" ht="12.75" customHeight="1">
      <c r="A474" s="146"/>
      <c r="B474" s="146" t="s">
        <v>525</v>
      </c>
      <c r="C474" s="227">
        <v>12.0</v>
      </c>
      <c r="D474" s="228">
        <v>198.26</v>
      </c>
      <c r="E474" s="228">
        <v>123.86</v>
      </c>
      <c r="F474" s="229">
        <v>0.534</v>
      </c>
      <c r="I474" s="146"/>
      <c r="J474" s="230">
        <f t="shared" si="2"/>
        <v>16.52166667</v>
      </c>
      <c r="K474" s="227">
        <v>16.0</v>
      </c>
      <c r="L474" s="230">
        <f t="shared" si="3"/>
        <v>10.77031725</v>
      </c>
      <c r="M474" s="134">
        <v>0.06</v>
      </c>
      <c r="N474" s="146"/>
      <c r="O474" s="99">
        <f t="shared" si="4"/>
        <v>3</v>
      </c>
      <c r="P474" s="99">
        <f t="shared" si="5"/>
        <v>3</v>
      </c>
      <c r="Q474" s="99">
        <f t="shared" si="6"/>
        <v>5</v>
      </c>
      <c r="R474" s="99">
        <f t="shared" si="7"/>
        <v>4</v>
      </c>
      <c r="S474" s="138">
        <f t="shared" si="8"/>
        <v>2</v>
      </c>
      <c r="T474" s="135">
        <f t="shared" si="9"/>
        <v>17</v>
      </c>
      <c r="U474" s="146"/>
      <c r="V474" s="146"/>
      <c r="W474" s="146"/>
      <c r="X474" s="146"/>
      <c r="Y474" s="146"/>
    </row>
    <row r="475" ht="12.75" customHeight="1">
      <c r="A475" s="146"/>
      <c r="B475" s="146" t="s">
        <v>526</v>
      </c>
      <c r="C475" s="227">
        <v>3.0</v>
      </c>
      <c r="D475" s="228">
        <v>31.3</v>
      </c>
      <c r="E475" s="228">
        <v>19.54</v>
      </c>
      <c r="F475" s="229">
        <v>0.534</v>
      </c>
      <c r="I475" s="146"/>
      <c r="J475" s="230">
        <f t="shared" si="2"/>
        <v>10.43333333</v>
      </c>
      <c r="K475" s="227">
        <v>34.0</v>
      </c>
      <c r="L475" s="230">
        <f t="shared" si="3"/>
        <v>6.8013907</v>
      </c>
      <c r="M475" s="134">
        <v>0.07</v>
      </c>
      <c r="N475" s="146"/>
      <c r="O475" s="99">
        <f t="shared" si="4"/>
        <v>3</v>
      </c>
      <c r="P475" s="99">
        <f t="shared" si="5"/>
        <v>1</v>
      </c>
      <c r="Q475" s="99">
        <f t="shared" si="6"/>
        <v>5</v>
      </c>
      <c r="R475" s="99">
        <f t="shared" si="7"/>
        <v>3</v>
      </c>
      <c r="S475" s="138">
        <f t="shared" si="8"/>
        <v>2</v>
      </c>
      <c r="T475" s="135">
        <f t="shared" si="9"/>
        <v>14</v>
      </c>
      <c r="U475" s="146"/>
      <c r="V475" s="146"/>
      <c r="W475" s="146"/>
      <c r="X475" s="146"/>
      <c r="Y475" s="146"/>
    </row>
    <row r="476" ht="12.75" customHeight="1">
      <c r="A476" s="146"/>
      <c r="B476" s="146" t="s">
        <v>527</v>
      </c>
      <c r="C476" s="227">
        <v>7.0</v>
      </c>
      <c r="D476" s="228">
        <v>208.48</v>
      </c>
      <c r="E476" s="228">
        <v>130.08</v>
      </c>
      <c r="F476" s="229">
        <v>0.534</v>
      </c>
      <c r="I476" s="146"/>
      <c r="J476" s="230">
        <f t="shared" si="2"/>
        <v>29.78285714</v>
      </c>
      <c r="K476" s="227">
        <v>65.0</v>
      </c>
      <c r="L476" s="230">
        <f t="shared" si="3"/>
        <v>19.41516111</v>
      </c>
      <c r="M476" s="134">
        <v>0.08</v>
      </c>
      <c r="N476" s="146"/>
      <c r="O476" s="99">
        <f t="shared" si="4"/>
        <v>3</v>
      </c>
      <c r="P476" s="99">
        <f t="shared" si="5"/>
        <v>2</v>
      </c>
      <c r="Q476" s="99">
        <f t="shared" si="6"/>
        <v>5</v>
      </c>
      <c r="R476" s="99">
        <f t="shared" si="7"/>
        <v>2</v>
      </c>
      <c r="S476" s="138">
        <f t="shared" si="8"/>
        <v>2</v>
      </c>
      <c r="T476" s="135">
        <f t="shared" si="9"/>
        <v>14</v>
      </c>
      <c r="U476" s="146"/>
      <c r="V476" s="146"/>
      <c r="W476" s="146"/>
      <c r="X476" s="146"/>
      <c r="Y476" s="146"/>
    </row>
    <row r="477" ht="12.75" customHeight="1">
      <c r="A477" s="146"/>
      <c r="B477" s="146" t="s">
        <v>528</v>
      </c>
      <c r="C477" s="227">
        <v>18.0</v>
      </c>
      <c r="D477" s="228">
        <v>401.3</v>
      </c>
      <c r="E477" s="228">
        <v>250.28</v>
      </c>
      <c r="F477" s="229">
        <v>0.534</v>
      </c>
      <c r="I477" s="146"/>
      <c r="J477" s="230">
        <f t="shared" si="2"/>
        <v>22.29444444</v>
      </c>
      <c r="K477" s="227">
        <v>25.0</v>
      </c>
      <c r="L477" s="230">
        <f t="shared" si="3"/>
        <v>14.53353614</v>
      </c>
      <c r="M477" s="134">
        <v>0.09</v>
      </c>
      <c r="N477" s="146"/>
      <c r="O477" s="99">
        <f t="shared" si="4"/>
        <v>3</v>
      </c>
      <c r="P477" s="99">
        <f t="shared" si="5"/>
        <v>4</v>
      </c>
      <c r="Q477" s="99">
        <f t="shared" si="6"/>
        <v>5</v>
      </c>
      <c r="R477" s="99">
        <f t="shared" si="7"/>
        <v>4</v>
      </c>
      <c r="S477" s="138">
        <f t="shared" si="8"/>
        <v>2</v>
      </c>
      <c r="T477" s="135">
        <f t="shared" si="9"/>
        <v>18</v>
      </c>
      <c r="U477" s="146"/>
      <c r="V477" s="146"/>
      <c r="W477" s="146"/>
      <c r="X477" s="146"/>
      <c r="Y477" s="146"/>
    </row>
    <row r="478" ht="12.75" customHeight="1">
      <c r="A478" s="146"/>
      <c r="B478" s="146" t="s">
        <v>529</v>
      </c>
      <c r="C478" s="227">
        <v>24.0</v>
      </c>
      <c r="D478" s="228">
        <v>130.57</v>
      </c>
      <c r="E478" s="228">
        <v>81.39</v>
      </c>
      <c r="F478" s="229">
        <v>0.534</v>
      </c>
      <c r="I478" s="146"/>
      <c r="J478" s="230">
        <f t="shared" si="2"/>
        <v>5.440416667</v>
      </c>
      <c r="K478" s="227">
        <v>75.0</v>
      </c>
      <c r="L478" s="230">
        <f t="shared" si="3"/>
        <v>3.546555845</v>
      </c>
      <c r="M478" s="134">
        <v>0.12</v>
      </c>
      <c r="N478" s="146"/>
      <c r="O478" s="99">
        <f t="shared" si="4"/>
        <v>3</v>
      </c>
      <c r="P478" s="99">
        <f t="shared" si="5"/>
        <v>4</v>
      </c>
      <c r="Q478" s="99">
        <f t="shared" si="6"/>
        <v>5</v>
      </c>
      <c r="R478" s="99">
        <f t="shared" si="7"/>
        <v>1</v>
      </c>
      <c r="S478" s="138">
        <f t="shared" si="8"/>
        <v>2</v>
      </c>
      <c r="T478" s="135">
        <f t="shared" si="9"/>
        <v>15</v>
      </c>
      <c r="U478" s="146"/>
      <c r="V478" s="146"/>
      <c r="W478" s="146"/>
      <c r="X478" s="146"/>
      <c r="Y478" s="146"/>
    </row>
    <row r="479" ht="12.75" customHeight="1">
      <c r="A479" s="146"/>
      <c r="B479" s="146" t="s">
        <v>530</v>
      </c>
      <c r="C479" s="227">
        <v>4.0</v>
      </c>
      <c r="D479" s="228">
        <v>230.41</v>
      </c>
      <c r="E479" s="228">
        <v>143.61</v>
      </c>
      <c r="F479" s="229">
        <v>0.534</v>
      </c>
      <c r="I479" s="146"/>
      <c r="J479" s="230">
        <f t="shared" si="2"/>
        <v>57.6025</v>
      </c>
      <c r="K479" s="227">
        <v>62.0</v>
      </c>
      <c r="L479" s="230">
        <f t="shared" si="3"/>
        <v>37.55052151</v>
      </c>
      <c r="M479" s="134">
        <v>0.13</v>
      </c>
      <c r="N479" s="146"/>
      <c r="O479" s="99">
        <f t="shared" si="4"/>
        <v>3</v>
      </c>
      <c r="P479" s="99">
        <f t="shared" si="5"/>
        <v>1</v>
      </c>
      <c r="Q479" s="99">
        <f t="shared" si="6"/>
        <v>4</v>
      </c>
      <c r="R479" s="99">
        <f t="shared" si="7"/>
        <v>2</v>
      </c>
      <c r="S479" s="138">
        <f t="shared" si="8"/>
        <v>0.13</v>
      </c>
      <c r="T479" s="135">
        <f t="shared" si="9"/>
        <v>10.13</v>
      </c>
      <c r="U479" s="146"/>
      <c r="V479" s="146"/>
      <c r="W479" s="146"/>
      <c r="X479" s="146"/>
      <c r="Y479" s="146"/>
    </row>
    <row r="480" ht="12.75" customHeight="1">
      <c r="A480" s="146"/>
      <c r="B480" s="146" t="s">
        <v>531</v>
      </c>
      <c r="C480" s="227">
        <v>37.0</v>
      </c>
      <c r="D480" s="228">
        <v>967.36</v>
      </c>
      <c r="E480" s="228">
        <v>602.78</v>
      </c>
      <c r="F480" s="229">
        <v>0.534</v>
      </c>
      <c r="I480" s="146"/>
      <c r="J480" s="230">
        <f t="shared" si="2"/>
        <v>26.14486486</v>
      </c>
      <c r="K480" s="227">
        <v>48.0</v>
      </c>
      <c r="L480" s="230">
        <f t="shared" si="3"/>
        <v>17.04358857</v>
      </c>
      <c r="M480" s="134">
        <v>0.125</v>
      </c>
      <c r="N480" s="146"/>
      <c r="O480" s="99">
        <f t="shared" si="4"/>
        <v>3</v>
      </c>
      <c r="P480" s="99">
        <f t="shared" si="5"/>
        <v>5</v>
      </c>
      <c r="Q480" s="99">
        <f t="shared" si="6"/>
        <v>5</v>
      </c>
      <c r="R480" s="99">
        <f t="shared" si="7"/>
        <v>2</v>
      </c>
      <c r="S480" s="138">
        <f t="shared" si="8"/>
        <v>2</v>
      </c>
      <c r="T480" s="135">
        <f t="shared" si="9"/>
        <v>17</v>
      </c>
      <c r="U480" s="146"/>
      <c r="V480" s="146"/>
      <c r="W480" s="146"/>
      <c r="X480" s="146"/>
      <c r="Y480" s="146"/>
    </row>
    <row r="481" ht="12.75" customHeight="1">
      <c r="A481" s="146"/>
      <c r="B481" s="146" t="s">
        <v>532</v>
      </c>
      <c r="C481" s="227">
        <v>2.0</v>
      </c>
      <c r="D481" s="228">
        <v>50.43</v>
      </c>
      <c r="E481" s="228">
        <v>31.43</v>
      </c>
      <c r="F481" s="229">
        <v>0.534</v>
      </c>
      <c r="I481" s="146"/>
      <c r="J481" s="230">
        <f t="shared" si="2"/>
        <v>25.215</v>
      </c>
      <c r="K481" s="227">
        <v>36.0</v>
      </c>
      <c r="L481" s="230">
        <f t="shared" si="3"/>
        <v>16.43741851</v>
      </c>
      <c r="M481" s="134">
        <v>0.15</v>
      </c>
      <c r="N481" s="146"/>
      <c r="O481" s="99">
        <f t="shared" si="4"/>
        <v>3</v>
      </c>
      <c r="P481" s="99">
        <f t="shared" si="5"/>
        <v>1</v>
      </c>
      <c r="Q481" s="99">
        <f t="shared" si="6"/>
        <v>5</v>
      </c>
      <c r="R481" s="99">
        <f t="shared" si="7"/>
        <v>3</v>
      </c>
      <c r="S481" s="138">
        <f t="shared" si="8"/>
        <v>3</v>
      </c>
      <c r="T481" s="135">
        <f t="shared" si="9"/>
        <v>15</v>
      </c>
      <c r="U481" s="146"/>
      <c r="V481" s="146"/>
      <c r="W481" s="146"/>
      <c r="X481" s="146"/>
      <c r="Y481" s="146"/>
    </row>
    <row r="482" ht="12.75" customHeight="1">
      <c r="A482" s="146"/>
      <c r="B482" s="146" t="s">
        <v>533</v>
      </c>
      <c r="C482" s="227">
        <v>2.0</v>
      </c>
      <c r="D482" s="228">
        <v>450.43</v>
      </c>
      <c r="E482" s="228">
        <v>280.53</v>
      </c>
      <c r="F482" s="229">
        <v>0.534</v>
      </c>
      <c r="I482" s="146"/>
      <c r="J482" s="230">
        <f t="shared" si="2"/>
        <v>225.215</v>
      </c>
      <c r="K482" s="227">
        <v>84.0</v>
      </c>
      <c r="L482" s="230">
        <f t="shared" si="3"/>
        <v>146.815515</v>
      </c>
      <c r="M482" s="134">
        <v>0.18</v>
      </c>
      <c r="N482" s="146"/>
      <c r="O482" s="99">
        <f t="shared" si="4"/>
        <v>3</v>
      </c>
      <c r="P482" s="99">
        <f t="shared" si="5"/>
        <v>1</v>
      </c>
      <c r="Q482" s="99">
        <f t="shared" si="6"/>
        <v>2</v>
      </c>
      <c r="R482" s="99">
        <f t="shared" si="7"/>
        <v>1</v>
      </c>
      <c r="S482" s="138">
        <f t="shared" si="8"/>
        <v>3</v>
      </c>
      <c r="T482" s="135">
        <f t="shared" si="9"/>
        <v>10</v>
      </c>
      <c r="U482" s="146"/>
      <c r="V482" s="146"/>
      <c r="W482" s="146"/>
      <c r="X482" s="146"/>
      <c r="Y482" s="146"/>
    </row>
    <row r="483" ht="12.75" customHeight="1">
      <c r="A483" s="146"/>
      <c r="B483" s="146" t="s">
        <v>534</v>
      </c>
      <c r="C483" s="227">
        <v>15.0</v>
      </c>
      <c r="D483" s="228">
        <v>268.62</v>
      </c>
      <c r="E483" s="228">
        <v>167.11</v>
      </c>
      <c r="F483" s="229">
        <v>0.534</v>
      </c>
      <c r="I483" s="146"/>
      <c r="J483" s="230">
        <f t="shared" si="2"/>
        <v>17.908</v>
      </c>
      <c r="K483" s="227">
        <v>39.0</v>
      </c>
      <c r="L483" s="230">
        <f t="shared" si="3"/>
        <v>11.67405476</v>
      </c>
      <c r="M483" s="134">
        <v>0.22</v>
      </c>
      <c r="N483" s="146"/>
      <c r="O483" s="99">
        <f t="shared" si="4"/>
        <v>3</v>
      </c>
      <c r="P483" s="99">
        <f t="shared" si="5"/>
        <v>3</v>
      </c>
      <c r="Q483" s="99">
        <f t="shared" si="6"/>
        <v>5</v>
      </c>
      <c r="R483" s="99">
        <f t="shared" si="7"/>
        <v>3</v>
      </c>
      <c r="S483" s="138">
        <f t="shared" si="8"/>
        <v>3</v>
      </c>
      <c r="T483" s="135">
        <f t="shared" si="9"/>
        <v>17</v>
      </c>
      <c r="U483" s="146"/>
      <c r="V483" s="146"/>
      <c r="W483" s="146"/>
      <c r="X483" s="146"/>
      <c r="Y483" s="146"/>
    </row>
    <row r="484" ht="12.75" customHeight="1">
      <c r="A484" s="146"/>
      <c r="B484" s="146" t="s">
        <v>535</v>
      </c>
      <c r="C484" s="227">
        <v>9.0</v>
      </c>
      <c r="D484" s="228">
        <v>665.22</v>
      </c>
      <c r="E484" s="228">
        <v>413.65</v>
      </c>
      <c r="F484" s="229">
        <v>0.534</v>
      </c>
      <c r="I484" s="146"/>
      <c r="J484" s="230">
        <f t="shared" si="2"/>
        <v>73.91333333</v>
      </c>
      <c r="K484" s="227">
        <v>41.0</v>
      </c>
      <c r="L484" s="230">
        <f t="shared" si="3"/>
        <v>48.18339852</v>
      </c>
      <c r="M484" s="134">
        <v>0.26</v>
      </c>
      <c r="N484" s="146"/>
      <c r="O484" s="99">
        <f t="shared" si="4"/>
        <v>3</v>
      </c>
      <c r="P484" s="99">
        <f t="shared" si="5"/>
        <v>2</v>
      </c>
      <c r="Q484" s="99">
        <f t="shared" si="6"/>
        <v>3</v>
      </c>
      <c r="R484" s="99">
        <f t="shared" si="7"/>
        <v>3</v>
      </c>
      <c r="S484" s="138">
        <f t="shared" si="8"/>
        <v>3</v>
      </c>
      <c r="T484" s="135">
        <f t="shared" si="9"/>
        <v>14</v>
      </c>
      <c r="U484" s="146"/>
      <c r="V484" s="146"/>
      <c r="W484" s="146"/>
      <c r="X484" s="146"/>
      <c r="Y484" s="146"/>
    </row>
    <row r="485" ht="12.75" customHeight="1">
      <c r="A485" s="146"/>
      <c r="B485" s="146" t="s">
        <v>536</v>
      </c>
      <c r="C485" s="227">
        <v>4.0</v>
      </c>
      <c r="D485" s="228">
        <v>226.09</v>
      </c>
      <c r="E485" s="228">
        <v>140.57</v>
      </c>
      <c r="F485" s="229">
        <v>0.534</v>
      </c>
      <c r="I485" s="146"/>
      <c r="J485" s="230">
        <f t="shared" si="2"/>
        <v>56.5225</v>
      </c>
      <c r="K485" s="227">
        <v>46.0</v>
      </c>
      <c r="L485" s="230">
        <f t="shared" si="3"/>
        <v>36.84647979</v>
      </c>
      <c r="M485" s="134">
        <v>0.28</v>
      </c>
      <c r="N485" s="146"/>
      <c r="O485" s="99">
        <f t="shared" si="4"/>
        <v>3</v>
      </c>
      <c r="P485" s="99">
        <f t="shared" si="5"/>
        <v>1</v>
      </c>
      <c r="Q485" s="99">
        <f t="shared" si="6"/>
        <v>4</v>
      </c>
      <c r="R485" s="99">
        <f t="shared" si="7"/>
        <v>2</v>
      </c>
      <c r="S485" s="138">
        <f t="shared" si="8"/>
        <v>3</v>
      </c>
      <c r="T485" s="135">
        <f t="shared" si="9"/>
        <v>13</v>
      </c>
      <c r="U485" s="146"/>
      <c r="V485" s="146"/>
      <c r="W485" s="146"/>
      <c r="X485" s="146"/>
      <c r="Y485" s="146"/>
    </row>
    <row r="486" ht="12.75" customHeight="1">
      <c r="A486" s="146"/>
      <c r="B486" s="146" t="s">
        <v>537</v>
      </c>
      <c r="C486" s="227">
        <v>1.0</v>
      </c>
      <c r="D486" s="228">
        <v>60.0</v>
      </c>
      <c r="E486" s="228">
        <v>37.27</v>
      </c>
      <c r="F486" s="229">
        <v>0.534</v>
      </c>
      <c r="I486" s="146"/>
      <c r="J486" s="230">
        <f t="shared" si="2"/>
        <v>60</v>
      </c>
      <c r="K486" s="227">
        <v>43.0</v>
      </c>
      <c r="L486" s="230">
        <f t="shared" si="3"/>
        <v>39.11342894</v>
      </c>
      <c r="M486" s="134">
        <v>0.3</v>
      </c>
      <c r="N486" s="146"/>
      <c r="O486" s="99">
        <f t="shared" si="4"/>
        <v>3</v>
      </c>
      <c r="P486" s="99">
        <f t="shared" si="5"/>
        <v>1</v>
      </c>
      <c r="Q486" s="99">
        <f t="shared" si="6"/>
        <v>4</v>
      </c>
      <c r="R486" s="99">
        <f t="shared" si="7"/>
        <v>3</v>
      </c>
      <c r="S486" s="138">
        <f t="shared" si="8"/>
        <v>3</v>
      </c>
      <c r="T486" s="135">
        <f t="shared" si="9"/>
        <v>14</v>
      </c>
      <c r="U486" s="146"/>
      <c r="V486" s="146"/>
      <c r="W486" s="146"/>
      <c r="X486" s="146"/>
      <c r="Y486" s="146"/>
    </row>
    <row r="487" ht="12.75" customHeight="1">
      <c r="A487" s="146"/>
      <c r="B487" s="146" t="s">
        <v>538</v>
      </c>
      <c r="C487" s="227">
        <v>2.0</v>
      </c>
      <c r="D487" s="228">
        <v>80.0</v>
      </c>
      <c r="E487" s="228">
        <v>49.69</v>
      </c>
      <c r="F487" s="229">
        <v>0.534</v>
      </c>
      <c r="I487" s="146"/>
      <c r="J487" s="230">
        <f t="shared" si="2"/>
        <v>40</v>
      </c>
      <c r="K487" s="227">
        <v>48.0</v>
      </c>
      <c r="L487" s="230">
        <f t="shared" si="3"/>
        <v>26.0756193</v>
      </c>
      <c r="M487" s="134">
        <v>0.31</v>
      </c>
      <c r="N487" s="146"/>
      <c r="O487" s="99">
        <f t="shared" si="4"/>
        <v>3</v>
      </c>
      <c r="P487" s="99">
        <f t="shared" si="5"/>
        <v>1</v>
      </c>
      <c r="Q487" s="99">
        <f t="shared" si="6"/>
        <v>4</v>
      </c>
      <c r="R487" s="99">
        <f t="shared" si="7"/>
        <v>2</v>
      </c>
      <c r="S487" s="138">
        <f t="shared" si="8"/>
        <v>3</v>
      </c>
      <c r="T487" s="135">
        <f t="shared" si="9"/>
        <v>13</v>
      </c>
      <c r="U487" s="146"/>
      <c r="V487" s="146"/>
      <c r="W487" s="146"/>
      <c r="X487" s="146"/>
      <c r="Y487" s="146"/>
    </row>
    <row r="488" ht="12.75" customHeight="1">
      <c r="A488" s="146"/>
      <c r="B488" s="146" t="s">
        <v>539</v>
      </c>
      <c r="C488" s="227">
        <v>1.0</v>
      </c>
      <c r="D488" s="228">
        <v>40.0</v>
      </c>
      <c r="E488" s="228">
        <v>24.84</v>
      </c>
      <c r="F488" s="229">
        <v>0.534</v>
      </c>
      <c r="I488" s="146"/>
      <c r="J488" s="230">
        <f t="shared" si="2"/>
        <v>40</v>
      </c>
      <c r="K488" s="227">
        <v>47.0</v>
      </c>
      <c r="L488" s="230">
        <f t="shared" si="3"/>
        <v>26.0756193</v>
      </c>
      <c r="M488" s="134">
        <v>0.32</v>
      </c>
      <c r="N488" s="146"/>
      <c r="O488" s="99">
        <f t="shared" si="4"/>
        <v>3</v>
      </c>
      <c r="P488" s="99">
        <f t="shared" si="5"/>
        <v>1</v>
      </c>
      <c r="Q488" s="99">
        <f t="shared" si="6"/>
        <v>4</v>
      </c>
      <c r="R488" s="99">
        <f t="shared" si="7"/>
        <v>2</v>
      </c>
      <c r="S488" s="138">
        <f t="shared" si="8"/>
        <v>3</v>
      </c>
      <c r="T488" s="135">
        <f t="shared" si="9"/>
        <v>13</v>
      </c>
      <c r="U488" s="146"/>
      <c r="V488" s="146"/>
      <c r="W488" s="146"/>
      <c r="X488" s="146"/>
      <c r="Y488" s="146"/>
    </row>
    <row r="489" ht="12.75" customHeight="1">
      <c r="A489" s="146"/>
      <c r="B489" s="146" t="s">
        <v>540</v>
      </c>
      <c r="C489" s="227">
        <v>1.0</v>
      </c>
      <c r="D489" s="228">
        <v>40.0</v>
      </c>
      <c r="E489" s="228">
        <v>24.84</v>
      </c>
      <c r="F489" s="229">
        <v>0.534</v>
      </c>
      <c r="I489" s="146"/>
      <c r="J489" s="230">
        <f t="shared" si="2"/>
        <v>40</v>
      </c>
      <c r="K489" s="227">
        <v>49.0</v>
      </c>
      <c r="L489" s="230">
        <f t="shared" si="3"/>
        <v>26.0756193</v>
      </c>
      <c r="M489" s="134">
        <v>0.33</v>
      </c>
      <c r="N489" s="146"/>
      <c r="O489" s="99">
        <f t="shared" si="4"/>
        <v>3</v>
      </c>
      <c r="P489" s="99">
        <f t="shared" si="5"/>
        <v>1</v>
      </c>
      <c r="Q489" s="99">
        <f t="shared" si="6"/>
        <v>4</v>
      </c>
      <c r="R489" s="99">
        <f t="shared" si="7"/>
        <v>2</v>
      </c>
      <c r="S489" s="138">
        <f t="shared" si="8"/>
        <v>3</v>
      </c>
      <c r="T489" s="135">
        <f t="shared" si="9"/>
        <v>13</v>
      </c>
      <c r="U489" s="146"/>
      <c r="V489" s="146"/>
      <c r="W489" s="146"/>
      <c r="X489" s="146"/>
      <c r="Y489" s="146"/>
    </row>
    <row r="490" ht="12.75" customHeight="1">
      <c r="A490" s="146"/>
      <c r="B490" s="146" t="s">
        <v>541</v>
      </c>
      <c r="C490" s="227">
        <v>1.0</v>
      </c>
      <c r="D490" s="228">
        <v>42.61</v>
      </c>
      <c r="E490" s="228">
        <v>26.44</v>
      </c>
      <c r="F490" s="229">
        <v>0.534</v>
      </c>
      <c r="I490" s="146"/>
      <c r="J490" s="230">
        <f t="shared" si="2"/>
        <v>42.61</v>
      </c>
      <c r="K490" s="227">
        <v>46.0</v>
      </c>
      <c r="L490" s="230">
        <f t="shared" si="3"/>
        <v>27.77705346</v>
      </c>
      <c r="M490" s="134">
        <v>0.34</v>
      </c>
      <c r="N490" s="146"/>
      <c r="O490" s="99">
        <f t="shared" si="4"/>
        <v>3</v>
      </c>
      <c r="P490" s="99">
        <f t="shared" si="5"/>
        <v>1</v>
      </c>
      <c r="Q490" s="99">
        <f t="shared" si="6"/>
        <v>4</v>
      </c>
      <c r="R490" s="99">
        <f t="shared" si="7"/>
        <v>2</v>
      </c>
      <c r="S490" s="138">
        <f t="shared" si="8"/>
        <v>4</v>
      </c>
      <c r="T490" s="135">
        <f t="shared" si="9"/>
        <v>14</v>
      </c>
      <c r="U490" s="146"/>
      <c r="V490" s="146"/>
      <c r="W490" s="146"/>
      <c r="X490" s="146"/>
      <c r="Y490" s="146"/>
    </row>
    <row r="491" ht="12.75" customHeight="1">
      <c r="A491" s="146"/>
      <c r="B491" s="146" t="s">
        <v>542</v>
      </c>
      <c r="C491" s="227">
        <v>1.0</v>
      </c>
      <c r="D491" s="228">
        <v>164.35</v>
      </c>
      <c r="E491" s="228">
        <v>101.95</v>
      </c>
      <c r="F491" s="229">
        <v>0.534</v>
      </c>
      <c r="I491" s="146"/>
      <c r="J491" s="230">
        <f t="shared" si="2"/>
        <v>164.35</v>
      </c>
      <c r="K491" s="227">
        <v>42.0</v>
      </c>
      <c r="L491" s="230">
        <f t="shared" si="3"/>
        <v>107.1382008</v>
      </c>
      <c r="M491" s="134">
        <v>0.35</v>
      </c>
      <c r="N491" s="146"/>
      <c r="O491" s="99">
        <f t="shared" si="4"/>
        <v>3</v>
      </c>
      <c r="P491" s="99">
        <f t="shared" si="5"/>
        <v>1</v>
      </c>
      <c r="Q491" s="99">
        <f t="shared" si="6"/>
        <v>2</v>
      </c>
      <c r="R491" s="99">
        <f t="shared" si="7"/>
        <v>3</v>
      </c>
      <c r="S491" s="138">
        <f t="shared" si="8"/>
        <v>4</v>
      </c>
      <c r="T491" s="135">
        <f t="shared" si="9"/>
        <v>13</v>
      </c>
      <c r="U491" s="146"/>
      <c r="V491" s="146"/>
      <c r="W491" s="146"/>
      <c r="X491" s="146"/>
      <c r="Y491" s="146"/>
    </row>
    <row r="492" ht="12.75" customHeight="1">
      <c r="A492" s="146"/>
      <c r="B492" s="146" t="s">
        <v>543</v>
      </c>
      <c r="C492" s="227">
        <v>3.0</v>
      </c>
      <c r="D492" s="228">
        <v>75.65</v>
      </c>
      <c r="E492" s="228">
        <v>46.91</v>
      </c>
      <c r="F492" s="229">
        <v>0.534</v>
      </c>
      <c r="I492" s="146"/>
      <c r="J492" s="230">
        <f t="shared" si="2"/>
        <v>25.21666667</v>
      </c>
      <c r="K492" s="227">
        <v>41.0</v>
      </c>
      <c r="L492" s="230">
        <f t="shared" si="3"/>
        <v>16.438505</v>
      </c>
      <c r="M492" s="134">
        <v>0.45</v>
      </c>
      <c r="N492" s="146"/>
      <c r="O492" s="99">
        <f t="shared" si="4"/>
        <v>3</v>
      </c>
      <c r="P492" s="99">
        <f t="shared" si="5"/>
        <v>1</v>
      </c>
      <c r="Q492" s="99">
        <f t="shared" si="6"/>
        <v>5</v>
      </c>
      <c r="R492" s="99">
        <f t="shared" si="7"/>
        <v>3</v>
      </c>
      <c r="S492" s="138">
        <f t="shared" si="8"/>
        <v>4</v>
      </c>
      <c r="T492" s="135">
        <f t="shared" si="9"/>
        <v>16</v>
      </c>
      <c r="U492" s="146"/>
      <c r="V492" s="146"/>
      <c r="W492" s="146"/>
      <c r="X492" s="146"/>
      <c r="Y492" s="146"/>
    </row>
    <row r="493" ht="12.75" customHeight="1">
      <c r="A493" s="146"/>
      <c r="B493" s="146" t="s">
        <v>544</v>
      </c>
      <c r="C493" s="227">
        <v>2.0</v>
      </c>
      <c r="D493" s="228">
        <v>123.15</v>
      </c>
      <c r="E493" s="228">
        <v>76.33</v>
      </c>
      <c r="F493" s="229">
        <v>0.534</v>
      </c>
      <c r="I493" s="146"/>
      <c r="J493" s="230">
        <f t="shared" si="2"/>
        <v>61.575</v>
      </c>
      <c r="K493" s="227">
        <v>68.0</v>
      </c>
      <c r="L493" s="230">
        <f t="shared" si="3"/>
        <v>40.14015645</v>
      </c>
      <c r="M493" s="134">
        <v>0.46</v>
      </c>
      <c r="N493" s="146"/>
      <c r="O493" s="99">
        <f t="shared" si="4"/>
        <v>3</v>
      </c>
      <c r="P493" s="99">
        <f t="shared" si="5"/>
        <v>1</v>
      </c>
      <c r="Q493" s="129">
        <f t="shared" si="6"/>
        <v>40.14015645</v>
      </c>
      <c r="R493" s="99">
        <f t="shared" si="7"/>
        <v>2</v>
      </c>
      <c r="S493" s="138">
        <f t="shared" si="8"/>
        <v>4</v>
      </c>
      <c r="T493" s="135">
        <f t="shared" si="9"/>
        <v>50.14015645</v>
      </c>
      <c r="U493" s="146"/>
      <c r="V493" s="146"/>
      <c r="W493" s="146"/>
      <c r="X493" s="146"/>
      <c r="Y493" s="146"/>
    </row>
    <row r="494" ht="12.75" customHeight="1">
      <c r="A494" s="146"/>
      <c r="B494" s="146" t="s">
        <v>545</v>
      </c>
      <c r="C494" s="227">
        <v>13.0</v>
      </c>
      <c r="D494" s="228">
        <v>327.83</v>
      </c>
      <c r="E494" s="228">
        <v>203.11</v>
      </c>
      <c r="F494" s="229">
        <v>0.534</v>
      </c>
      <c r="I494" s="146"/>
      <c r="J494" s="230">
        <f t="shared" si="2"/>
        <v>25.21769231</v>
      </c>
      <c r="K494" s="227">
        <v>62.0</v>
      </c>
      <c r="L494" s="230">
        <f t="shared" si="3"/>
        <v>16.4391736</v>
      </c>
      <c r="M494" s="134">
        <v>0.48</v>
      </c>
      <c r="N494" s="146"/>
      <c r="O494" s="99">
        <f t="shared" si="4"/>
        <v>3</v>
      </c>
      <c r="P494" s="99">
        <f t="shared" si="5"/>
        <v>3</v>
      </c>
      <c r="Q494" s="99">
        <f t="shared" si="6"/>
        <v>5</v>
      </c>
      <c r="R494" s="99">
        <f t="shared" si="7"/>
        <v>2</v>
      </c>
      <c r="S494" s="138">
        <f t="shared" si="8"/>
        <v>4</v>
      </c>
      <c r="T494" s="135">
        <f t="shared" si="9"/>
        <v>17</v>
      </c>
      <c r="U494" s="146"/>
      <c r="V494" s="146"/>
      <c r="W494" s="146"/>
      <c r="X494" s="146"/>
      <c r="Y494" s="146"/>
    </row>
    <row r="495" ht="12.75" customHeight="1">
      <c r="A495" s="146"/>
      <c r="B495" s="146" t="s">
        <v>546</v>
      </c>
      <c r="C495" s="227">
        <v>9.0</v>
      </c>
      <c r="D495" s="228">
        <v>696.52</v>
      </c>
      <c r="E495" s="228">
        <v>431.37</v>
      </c>
      <c r="F495" s="229">
        <v>0.534</v>
      </c>
      <c r="I495" s="146"/>
      <c r="J495" s="230">
        <f t="shared" si="2"/>
        <v>77.39111111</v>
      </c>
      <c r="K495" s="227">
        <v>69.0</v>
      </c>
      <c r="L495" s="230">
        <f t="shared" si="3"/>
        <v>50.45052876</v>
      </c>
      <c r="M495" s="134">
        <v>0.5</v>
      </c>
      <c r="N495" s="146"/>
      <c r="O495" s="99">
        <f t="shared" si="4"/>
        <v>3</v>
      </c>
      <c r="P495" s="99">
        <f t="shared" si="5"/>
        <v>2</v>
      </c>
      <c r="Q495" s="99">
        <f t="shared" si="6"/>
        <v>3</v>
      </c>
      <c r="R495" s="99">
        <f t="shared" si="7"/>
        <v>2</v>
      </c>
      <c r="S495" s="138">
        <f t="shared" si="8"/>
        <v>4</v>
      </c>
      <c r="T495" s="135">
        <f t="shared" si="9"/>
        <v>14</v>
      </c>
      <c r="U495" s="146"/>
      <c r="V495" s="146"/>
      <c r="W495" s="146"/>
      <c r="X495" s="146"/>
      <c r="Y495" s="146"/>
    </row>
    <row r="496" ht="12.75" customHeight="1">
      <c r="A496" s="146"/>
      <c r="B496" s="146" t="s">
        <v>547</v>
      </c>
      <c r="C496" s="227">
        <v>2.0</v>
      </c>
      <c r="D496" s="228">
        <v>32.17</v>
      </c>
      <c r="E496" s="228">
        <v>19.92</v>
      </c>
      <c r="F496" s="229">
        <v>0.534</v>
      </c>
      <c r="I496" s="146"/>
      <c r="J496" s="230">
        <f t="shared" si="2"/>
        <v>16.085</v>
      </c>
      <c r="K496" s="227">
        <v>61.0</v>
      </c>
      <c r="L496" s="230">
        <f t="shared" si="3"/>
        <v>10.48565841</v>
      </c>
      <c r="M496" s="134">
        <v>0.52</v>
      </c>
      <c r="N496" s="146"/>
      <c r="O496" s="99">
        <f t="shared" si="4"/>
        <v>3</v>
      </c>
      <c r="P496" s="99">
        <f t="shared" si="5"/>
        <v>1</v>
      </c>
      <c r="Q496" s="99">
        <f t="shared" si="6"/>
        <v>5</v>
      </c>
      <c r="R496" s="99">
        <f t="shared" si="7"/>
        <v>2</v>
      </c>
      <c r="S496" s="138">
        <f t="shared" si="8"/>
        <v>4</v>
      </c>
      <c r="T496" s="135">
        <f t="shared" si="9"/>
        <v>15</v>
      </c>
      <c r="U496" s="146"/>
      <c r="V496" s="146"/>
      <c r="W496" s="146"/>
      <c r="X496" s="146"/>
      <c r="Y496" s="146"/>
    </row>
    <row r="497" ht="12.75" customHeight="1">
      <c r="A497" s="146"/>
      <c r="B497" s="146" t="s">
        <v>548</v>
      </c>
      <c r="C497" s="227">
        <v>9.0</v>
      </c>
      <c r="D497" s="228">
        <v>1233.91</v>
      </c>
      <c r="E497" s="228">
        <v>762.93</v>
      </c>
      <c r="F497" s="229">
        <v>0.534</v>
      </c>
      <c r="I497" s="146"/>
      <c r="J497" s="230">
        <f t="shared" si="2"/>
        <v>137.1011111</v>
      </c>
      <c r="K497" s="227">
        <v>875.0</v>
      </c>
      <c r="L497" s="230">
        <f t="shared" si="3"/>
        <v>89.37490946</v>
      </c>
      <c r="M497" s="134">
        <v>0.56</v>
      </c>
      <c r="N497" s="146"/>
      <c r="O497" s="99">
        <f t="shared" si="4"/>
        <v>3</v>
      </c>
      <c r="P497" s="99">
        <f t="shared" si="5"/>
        <v>2</v>
      </c>
      <c r="Q497" s="99">
        <f t="shared" si="6"/>
        <v>2</v>
      </c>
      <c r="R497" s="99">
        <f t="shared" si="7"/>
        <v>1</v>
      </c>
      <c r="S497" s="138">
        <f t="shared" si="8"/>
        <v>4</v>
      </c>
      <c r="T497" s="135">
        <f t="shared" si="9"/>
        <v>12</v>
      </c>
      <c r="U497" s="146"/>
      <c r="V497" s="146"/>
      <c r="W497" s="146"/>
      <c r="X497" s="146"/>
      <c r="Y497" s="146"/>
    </row>
    <row r="498" ht="12.75" customHeight="1">
      <c r="A498" s="146"/>
      <c r="B498" s="146" t="s">
        <v>549</v>
      </c>
      <c r="C498" s="227">
        <v>10.0</v>
      </c>
      <c r="D498" s="228">
        <v>39.13</v>
      </c>
      <c r="E498" s="228">
        <v>24.18</v>
      </c>
      <c r="F498" s="229">
        <v>0.534</v>
      </c>
      <c r="I498" s="146"/>
      <c r="J498" s="230">
        <f t="shared" si="2"/>
        <v>3.913</v>
      </c>
      <c r="K498" s="227">
        <v>35.0</v>
      </c>
      <c r="L498" s="230">
        <f t="shared" si="3"/>
        <v>2.550847458</v>
      </c>
      <c r="M498" s="134">
        <v>0.53</v>
      </c>
      <c r="N498" s="146"/>
      <c r="O498" s="99">
        <f t="shared" si="4"/>
        <v>3</v>
      </c>
      <c r="P498" s="99">
        <f t="shared" si="5"/>
        <v>2</v>
      </c>
      <c r="Q498" s="99">
        <f t="shared" si="6"/>
        <v>5</v>
      </c>
      <c r="R498" s="99">
        <f t="shared" si="7"/>
        <v>3</v>
      </c>
      <c r="S498" s="138">
        <f t="shared" si="8"/>
        <v>4</v>
      </c>
      <c r="T498" s="135">
        <f t="shared" si="9"/>
        <v>17</v>
      </c>
      <c r="U498" s="146"/>
      <c r="V498" s="146"/>
      <c r="W498" s="146"/>
      <c r="X498" s="146"/>
      <c r="Y498" s="146"/>
    </row>
    <row r="499" ht="12.75" customHeight="1">
      <c r="A499" s="146"/>
      <c r="B499" s="146" t="s">
        <v>550</v>
      </c>
      <c r="C499" s="227">
        <v>8.0</v>
      </c>
      <c r="D499" s="228">
        <v>62.78</v>
      </c>
      <c r="E499" s="228">
        <v>38.78</v>
      </c>
      <c r="F499" s="229">
        <v>0.534</v>
      </c>
      <c r="I499" s="146"/>
      <c r="J499" s="230">
        <f t="shared" si="2"/>
        <v>7.8475</v>
      </c>
      <c r="K499" s="227">
        <v>18.0</v>
      </c>
      <c r="L499" s="230">
        <f t="shared" si="3"/>
        <v>5.115710561</v>
      </c>
      <c r="M499" s="134">
        <v>0.51</v>
      </c>
      <c r="N499" s="146"/>
      <c r="O499" s="99">
        <f t="shared" si="4"/>
        <v>3</v>
      </c>
      <c r="P499" s="99">
        <f t="shared" si="5"/>
        <v>2</v>
      </c>
      <c r="Q499" s="99">
        <f t="shared" si="6"/>
        <v>5</v>
      </c>
      <c r="R499" s="99">
        <f t="shared" si="7"/>
        <v>4</v>
      </c>
      <c r="S499" s="138">
        <f t="shared" si="8"/>
        <v>4</v>
      </c>
      <c r="T499" s="135">
        <f t="shared" si="9"/>
        <v>18</v>
      </c>
      <c r="U499" s="146"/>
      <c r="V499" s="146"/>
      <c r="W499" s="146"/>
      <c r="X499" s="146"/>
      <c r="Y499" s="146"/>
    </row>
    <row r="500" ht="12.75" customHeight="1">
      <c r="A500" s="146"/>
      <c r="B500" s="146" t="s">
        <v>551</v>
      </c>
      <c r="C500" s="227">
        <v>14.0</v>
      </c>
      <c r="D500" s="228">
        <v>1083.48</v>
      </c>
      <c r="E500" s="228">
        <v>668.37</v>
      </c>
      <c r="F500" s="229">
        <v>0.534</v>
      </c>
      <c r="I500" s="146"/>
      <c r="J500" s="230">
        <f t="shared" si="2"/>
        <v>77.39142857</v>
      </c>
      <c r="K500" s="227">
        <v>16.0</v>
      </c>
      <c r="L500" s="230">
        <f t="shared" si="3"/>
        <v>50.4507357</v>
      </c>
      <c r="M500" s="134">
        <v>0.57</v>
      </c>
      <c r="N500" s="146"/>
      <c r="O500" s="99">
        <f t="shared" si="4"/>
        <v>3</v>
      </c>
      <c r="P500" s="99">
        <f t="shared" si="5"/>
        <v>3</v>
      </c>
      <c r="Q500" s="99">
        <f t="shared" si="6"/>
        <v>3</v>
      </c>
      <c r="R500" s="99">
        <f t="shared" si="7"/>
        <v>4</v>
      </c>
      <c r="S500" s="138">
        <f t="shared" si="8"/>
        <v>4</v>
      </c>
      <c r="T500" s="135">
        <f t="shared" si="9"/>
        <v>17</v>
      </c>
      <c r="U500" s="146"/>
      <c r="V500" s="146"/>
      <c r="W500" s="146"/>
      <c r="X500" s="146"/>
      <c r="Y500" s="146"/>
    </row>
    <row r="501" ht="12.75" customHeight="1">
      <c r="A501" s="146"/>
      <c r="B501" s="146" t="s">
        <v>552</v>
      </c>
      <c r="C501" s="227">
        <v>2.0</v>
      </c>
      <c r="D501" s="228">
        <v>7.83</v>
      </c>
      <c r="E501" s="228">
        <v>4.83</v>
      </c>
      <c r="F501" s="229">
        <v>0.534</v>
      </c>
      <c r="I501" s="146"/>
      <c r="J501" s="230">
        <f t="shared" si="2"/>
        <v>3.915</v>
      </c>
      <c r="K501" s="227">
        <v>14.0</v>
      </c>
      <c r="L501" s="230">
        <f t="shared" si="3"/>
        <v>2.552151239</v>
      </c>
      <c r="M501" s="134">
        <v>0.58</v>
      </c>
      <c r="N501" s="146"/>
      <c r="O501" s="99">
        <f t="shared" si="4"/>
        <v>3</v>
      </c>
      <c r="P501" s="99">
        <f t="shared" si="5"/>
        <v>1</v>
      </c>
      <c r="Q501" s="99">
        <f t="shared" si="6"/>
        <v>5</v>
      </c>
      <c r="R501" s="99">
        <f t="shared" si="7"/>
        <v>4</v>
      </c>
      <c r="S501" s="138">
        <f t="shared" si="8"/>
        <v>4</v>
      </c>
      <c r="T501" s="135">
        <f t="shared" si="9"/>
        <v>17</v>
      </c>
      <c r="U501" s="146"/>
      <c r="V501" s="146"/>
      <c r="W501" s="146"/>
      <c r="X501" s="146"/>
      <c r="Y501" s="146"/>
    </row>
    <row r="502" ht="12.75" customHeight="1">
      <c r="A502" s="146"/>
      <c r="B502" s="146" t="s">
        <v>553</v>
      </c>
      <c r="C502" s="227">
        <v>9.0</v>
      </c>
      <c r="D502" s="228">
        <v>35.22</v>
      </c>
      <c r="E502" s="228">
        <v>21.72</v>
      </c>
      <c r="F502" s="229">
        <v>0.534</v>
      </c>
      <c r="I502" s="146"/>
      <c r="J502" s="230">
        <f t="shared" si="2"/>
        <v>3.913333333</v>
      </c>
      <c r="K502" s="227">
        <v>19.0</v>
      </c>
      <c r="L502" s="230">
        <f t="shared" si="3"/>
        <v>2.551064754</v>
      </c>
      <c r="M502" s="134">
        <v>0.59</v>
      </c>
      <c r="N502" s="146"/>
      <c r="O502" s="99">
        <f t="shared" si="4"/>
        <v>3</v>
      </c>
      <c r="P502" s="99">
        <f t="shared" si="5"/>
        <v>2</v>
      </c>
      <c r="Q502" s="99">
        <f t="shared" si="6"/>
        <v>5</v>
      </c>
      <c r="R502" s="99">
        <f t="shared" si="7"/>
        <v>4</v>
      </c>
      <c r="S502" s="138">
        <f t="shared" si="8"/>
        <v>5</v>
      </c>
      <c r="T502" s="135">
        <f t="shared" si="9"/>
        <v>19</v>
      </c>
      <c r="U502" s="146"/>
      <c r="V502" s="146"/>
      <c r="W502" s="146"/>
      <c r="X502" s="146"/>
      <c r="Y502" s="146"/>
    </row>
    <row r="503" ht="12.75" customHeight="1">
      <c r="A503" s="146"/>
      <c r="B503" s="146" t="s">
        <v>554</v>
      </c>
      <c r="C503" s="227">
        <v>7.0</v>
      </c>
      <c r="D503" s="228">
        <v>27.39</v>
      </c>
      <c r="E503" s="228">
        <v>16.89</v>
      </c>
      <c r="F503" s="229">
        <v>0.534</v>
      </c>
      <c r="I503" s="146"/>
      <c r="J503" s="230">
        <f t="shared" si="2"/>
        <v>3.912857143</v>
      </c>
      <c r="K503" s="227">
        <v>82.0</v>
      </c>
      <c r="L503" s="230">
        <f t="shared" si="3"/>
        <v>2.55075433</v>
      </c>
      <c r="M503" s="134">
        <v>0.6</v>
      </c>
      <c r="N503" s="146"/>
      <c r="O503" s="99">
        <f t="shared" si="4"/>
        <v>3</v>
      </c>
      <c r="P503" s="99">
        <f t="shared" si="5"/>
        <v>2</v>
      </c>
      <c r="Q503" s="99">
        <f t="shared" si="6"/>
        <v>5</v>
      </c>
      <c r="R503" s="99">
        <f t="shared" si="7"/>
        <v>1</v>
      </c>
      <c r="S503" s="138">
        <f t="shared" si="8"/>
        <v>5</v>
      </c>
      <c r="T503" s="135">
        <f t="shared" si="9"/>
        <v>16</v>
      </c>
      <c r="U503" s="146"/>
      <c r="V503" s="146"/>
      <c r="W503" s="146"/>
      <c r="X503" s="146"/>
      <c r="Y503" s="146"/>
    </row>
    <row r="504" ht="12.75" customHeight="1">
      <c r="A504" s="146"/>
      <c r="B504" s="146" t="s">
        <v>555</v>
      </c>
      <c r="C504" s="227">
        <v>5.0</v>
      </c>
      <c r="D504" s="228">
        <v>19.57</v>
      </c>
      <c r="E504" s="228">
        <v>12.07</v>
      </c>
      <c r="F504" s="229">
        <v>0.534</v>
      </c>
      <c r="I504" s="146"/>
      <c r="J504" s="230">
        <f t="shared" si="2"/>
        <v>3.914</v>
      </c>
      <c r="K504" s="227">
        <v>34.0</v>
      </c>
      <c r="L504" s="230">
        <f t="shared" si="3"/>
        <v>2.551499348</v>
      </c>
      <c r="M504" s="134">
        <v>0.64</v>
      </c>
      <c r="N504" s="146"/>
      <c r="O504" s="99">
        <f t="shared" si="4"/>
        <v>3</v>
      </c>
      <c r="P504" s="99">
        <f t="shared" si="5"/>
        <v>1</v>
      </c>
      <c r="Q504" s="99">
        <f t="shared" si="6"/>
        <v>5</v>
      </c>
      <c r="R504" s="99">
        <f t="shared" si="7"/>
        <v>3</v>
      </c>
      <c r="S504" s="138">
        <f t="shared" si="8"/>
        <v>5</v>
      </c>
      <c r="T504" s="135">
        <f t="shared" si="9"/>
        <v>17</v>
      </c>
      <c r="U504" s="146"/>
      <c r="V504" s="146"/>
      <c r="W504" s="146"/>
      <c r="X504" s="146"/>
      <c r="Y504" s="146"/>
    </row>
    <row r="505" ht="12.75" customHeight="1">
      <c r="A505" s="146"/>
      <c r="B505" s="146" t="s">
        <v>556</v>
      </c>
      <c r="C505" s="227">
        <v>24.0</v>
      </c>
      <c r="D505" s="228">
        <v>232.77</v>
      </c>
      <c r="E505" s="228">
        <v>143.53</v>
      </c>
      <c r="F505" s="229">
        <v>0.534</v>
      </c>
      <c r="I505" s="146"/>
      <c r="J505" s="230">
        <f t="shared" si="2"/>
        <v>9.69875</v>
      </c>
      <c r="K505" s="227">
        <v>46.0</v>
      </c>
      <c r="L505" s="230">
        <f t="shared" si="3"/>
        <v>6.322522816</v>
      </c>
      <c r="M505" s="134">
        <v>0.67</v>
      </c>
      <c r="N505" s="146"/>
      <c r="O505" s="99">
        <f t="shared" si="4"/>
        <v>3</v>
      </c>
      <c r="P505" s="99">
        <f t="shared" si="5"/>
        <v>4</v>
      </c>
      <c r="Q505" s="99">
        <f t="shared" si="6"/>
        <v>5</v>
      </c>
      <c r="R505" s="99">
        <f t="shared" si="7"/>
        <v>2</v>
      </c>
      <c r="S505" s="138">
        <f t="shared" si="8"/>
        <v>5</v>
      </c>
      <c r="T505" s="135">
        <f t="shared" si="9"/>
        <v>19</v>
      </c>
      <c r="U505" s="146"/>
      <c r="V505" s="146"/>
      <c r="W505" s="146"/>
      <c r="X505" s="146"/>
      <c r="Y505" s="146"/>
    </row>
    <row r="506" ht="12.75" customHeight="1">
      <c r="A506" s="146"/>
      <c r="B506" s="146" t="s">
        <v>557</v>
      </c>
      <c r="C506" s="227">
        <v>2.0</v>
      </c>
      <c r="D506" s="228">
        <v>102.61</v>
      </c>
      <c r="E506" s="228">
        <v>63.23</v>
      </c>
      <c r="F506" s="229">
        <v>0.534</v>
      </c>
      <c r="I506" s="146"/>
      <c r="J506" s="230">
        <f t="shared" si="2"/>
        <v>51.305</v>
      </c>
      <c r="K506" s="227">
        <v>65.0</v>
      </c>
      <c r="L506" s="230">
        <f t="shared" si="3"/>
        <v>33.4452412</v>
      </c>
      <c r="M506" s="134">
        <v>0.68</v>
      </c>
      <c r="N506" s="146"/>
      <c r="O506" s="99">
        <f t="shared" si="4"/>
        <v>3</v>
      </c>
      <c r="P506" s="99">
        <f t="shared" si="5"/>
        <v>1</v>
      </c>
      <c r="Q506" s="99">
        <f t="shared" si="6"/>
        <v>4</v>
      </c>
      <c r="R506" s="99">
        <f t="shared" si="7"/>
        <v>2</v>
      </c>
      <c r="S506" s="138">
        <f t="shared" si="8"/>
        <v>5</v>
      </c>
      <c r="T506" s="135">
        <f t="shared" si="9"/>
        <v>15</v>
      </c>
      <c r="U506" s="146"/>
      <c r="V506" s="146"/>
      <c r="W506" s="146"/>
      <c r="X506" s="146"/>
      <c r="Y506" s="146"/>
    </row>
    <row r="507" ht="12.75" customHeight="1">
      <c r="A507" s="146"/>
      <c r="B507" s="146" t="s">
        <v>558</v>
      </c>
      <c r="C507" s="227">
        <v>1.0</v>
      </c>
      <c r="D507" s="228">
        <v>51.3</v>
      </c>
      <c r="E507" s="228">
        <v>31.62</v>
      </c>
      <c r="F507" s="229">
        <v>0.534</v>
      </c>
      <c r="I507" s="146"/>
      <c r="J507" s="230">
        <f t="shared" si="2"/>
        <v>51.3</v>
      </c>
      <c r="K507" s="227">
        <v>95.0</v>
      </c>
      <c r="L507" s="230">
        <f t="shared" si="3"/>
        <v>33.44198175</v>
      </c>
      <c r="M507" s="134">
        <v>0.62</v>
      </c>
      <c r="N507" s="146"/>
      <c r="O507" s="99">
        <f t="shared" si="4"/>
        <v>3</v>
      </c>
      <c r="P507" s="99">
        <f t="shared" si="5"/>
        <v>1</v>
      </c>
      <c r="Q507" s="99">
        <f t="shared" si="6"/>
        <v>4</v>
      </c>
      <c r="R507" s="99">
        <f t="shared" si="7"/>
        <v>1</v>
      </c>
      <c r="S507" s="138">
        <f t="shared" si="8"/>
        <v>5</v>
      </c>
      <c r="T507" s="135">
        <f t="shared" si="9"/>
        <v>14</v>
      </c>
      <c r="U507" s="146"/>
      <c r="V507" s="146"/>
      <c r="W507" s="146"/>
      <c r="X507" s="146"/>
      <c r="Y507" s="146"/>
    </row>
    <row r="508" ht="12.75" customHeight="1">
      <c r="A508" s="146"/>
      <c r="B508" s="146" t="s">
        <v>559</v>
      </c>
      <c r="C508" s="227">
        <v>1.0</v>
      </c>
      <c r="D508" s="228">
        <v>51.3</v>
      </c>
      <c r="E508" s="228">
        <v>31.62</v>
      </c>
      <c r="F508" s="229">
        <v>0.534</v>
      </c>
      <c r="I508" s="146"/>
      <c r="J508" s="230">
        <f t="shared" si="2"/>
        <v>51.3</v>
      </c>
      <c r="K508" s="227">
        <v>34.0</v>
      </c>
      <c r="L508" s="230">
        <f t="shared" si="3"/>
        <v>33.44198175</v>
      </c>
      <c r="M508" s="134">
        <v>0.69</v>
      </c>
      <c r="N508" s="146"/>
      <c r="O508" s="99">
        <f t="shared" si="4"/>
        <v>3</v>
      </c>
      <c r="P508" s="99">
        <f t="shared" si="5"/>
        <v>1</v>
      </c>
      <c r="Q508" s="99">
        <f t="shared" si="6"/>
        <v>4</v>
      </c>
      <c r="R508" s="99">
        <f t="shared" si="7"/>
        <v>3</v>
      </c>
      <c r="S508" s="138">
        <f t="shared" si="8"/>
        <v>5</v>
      </c>
      <c r="T508" s="135">
        <f t="shared" si="9"/>
        <v>16</v>
      </c>
      <c r="U508" s="146"/>
      <c r="V508" s="146"/>
      <c r="W508" s="146"/>
      <c r="X508" s="146"/>
      <c r="Y508" s="146"/>
    </row>
    <row r="509" ht="12.75" customHeight="1">
      <c r="A509" s="146"/>
      <c r="B509" s="146" t="s">
        <v>560</v>
      </c>
      <c r="C509" s="227">
        <v>8.0</v>
      </c>
      <c r="D509" s="228">
        <v>667.17</v>
      </c>
      <c r="E509" s="228">
        <v>411.0</v>
      </c>
      <c r="F509" s="229">
        <v>0.534</v>
      </c>
      <c r="I509" s="146"/>
      <c r="J509" s="230">
        <f t="shared" si="2"/>
        <v>83.39625</v>
      </c>
      <c r="K509" s="227">
        <v>15.0</v>
      </c>
      <c r="L509" s="230">
        <f t="shared" si="3"/>
        <v>54.36522164</v>
      </c>
      <c r="M509" s="134">
        <v>0.64</v>
      </c>
      <c r="N509" s="146"/>
      <c r="O509" s="99">
        <f t="shared" si="4"/>
        <v>3</v>
      </c>
      <c r="P509" s="99">
        <f t="shared" si="5"/>
        <v>2</v>
      </c>
      <c r="Q509" s="99">
        <f t="shared" si="6"/>
        <v>3</v>
      </c>
      <c r="R509" s="99">
        <f t="shared" si="7"/>
        <v>4</v>
      </c>
      <c r="S509" s="138">
        <f t="shared" si="8"/>
        <v>5</v>
      </c>
      <c r="T509" s="135">
        <f t="shared" si="9"/>
        <v>17</v>
      </c>
      <c r="U509" s="146"/>
      <c r="V509" s="146"/>
      <c r="W509" s="146"/>
      <c r="X509" s="146"/>
      <c r="Y509" s="146"/>
    </row>
    <row r="510" ht="12.75" customHeight="1">
      <c r="A510" s="146"/>
      <c r="B510" s="146" t="s">
        <v>561</v>
      </c>
      <c r="C510" s="227">
        <v>8.0</v>
      </c>
      <c r="D510" s="228">
        <v>683.79</v>
      </c>
      <c r="E510" s="228">
        <v>421.17</v>
      </c>
      <c r="F510" s="229">
        <v>0.534</v>
      </c>
      <c r="I510" s="146"/>
      <c r="J510" s="230">
        <f t="shared" si="2"/>
        <v>85.47375</v>
      </c>
      <c r="K510" s="227">
        <v>16.0</v>
      </c>
      <c r="L510" s="230">
        <f t="shared" si="3"/>
        <v>55.71952412</v>
      </c>
      <c r="M510" s="134">
        <v>0.15</v>
      </c>
      <c r="N510" s="146"/>
      <c r="O510" s="99">
        <f t="shared" si="4"/>
        <v>3</v>
      </c>
      <c r="P510" s="99">
        <f t="shared" si="5"/>
        <v>2</v>
      </c>
      <c r="Q510" s="99">
        <f t="shared" si="6"/>
        <v>3</v>
      </c>
      <c r="R510" s="99">
        <f t="shared" si="7"/>
        <v>4</v>
      </c>
      <c r="S510" s="138">
        <f t="shared" si="8"/>
        <v>3</v>
      </c>
      <c r="T510" s="135">
        <f t="shared" si="9"/>
        <v>15</v>
      </c>
      <c r="U510" s="146"/>
      <c r="V510" s="146"/>
      <c r="W510" s="146"/>
      <c r="X510" s="146"/>
      <c r="Y510" s="146"/>
    </row>
    <row r="511" ht="12.75" customHeight="1">
      <c r="A511" s="146"/>
      <c r="B511" s="146" t="s">
        <v>562</v>
      </c>
      <c r="C511" s="227">
        <v>8.0</v>
      </c>
      <c r="D511" s="228">
        <v>607.52</v>
      </c>
      <c r="E511" s="228">
        <v>373.46</v>
      </c>
      <c r="F511" s="229">
        <v>0.534</v>
      </c>
      <c r="I511" s="146"/>
      <c r="J511" s="230">
        <f t="shared" si="2"/>
        <v>75.94</v>
      </c>
      <c r="K511" s="227">
        <v>34.0</v>
      </c>
      <c r="L511" s="230">
        <f t="shared" si="3"/>
        <v>49.50456323</v>
      </c>
      <c r="M511" s="134">
        <v>0.85</v>
      </c>
      <c r="N511" s="146"/>
      <c r="O511" s="99">
        <f t="shared" si="4"/>
        <v>3</v>
      </c>
      <c r="P511" s="99">
        <f t="shared" si="5"/>
        <v>2</v>
      </c>
      <c r="Q511" s="99">
        <f t="shared" si="6"/>
        <v>3</v>
      </c>
      <c r="R511" s="99">
        <f t="shared" si="7"/>
        <v>3</v>
      </c>
      <c r="S511" s="138">
        <f t="shared" si="8"/>
        <v>5</v>
      </c>
      <c r="T511" s="135">
        <f t="shared" si="9"/>
        <v>16</v>
      </c>
      <c r="U511" s="146"/>
      <c r="V511" s="146"/>
      <c r="W511" s="146"/>
      <c r="X511" s="146"/>
      <c r="Y511" s="146"/>
    </row>
    <row r="512" ht="12.75" customHeight="1">
      <c r="A512" s="146"/>
      <c r="B512" s="146" t="s">
        <v>563</v>
      </c>
      <c r="C512" s="227">
        <v>2.0</v>
      </c>
      <c r="D512" s="228">
        <v>137.39</v>
      </c>
      <c r="E512" s="228">
        <v>84.44</v>
      </c>
      <c r="F512" s="229">
        <v>0.534</v>
      </c>
      <c r="I512" s="146"/>
      <c r="J512" s="230">
        <f t="shared" si="2"/>
        <v>68.695</v>
      </c>
      <c r="K512" s="227">
        <v>65.0</v>
      </c>
      <c r="L512" s="230">
        <f t="shared" si="3"/>
        <v>44.78161669</v>
      </c>
      <c r="M512" s="134">
        <v>0.87</v>
      </c>
      <c r="N512" s="146"/>
      <c r="O512" s="99">
        <f t="shared" si="4"/>
        <v>3</v>
      </c>
      <c r="P512" s="99">
        <f t="shared" si="5"/>
        <v>1</v>
      </c>
      <c r="Q512" s="99">
        <f t="shared" si="6"/>
        <v>3</v>
      </c>
      <c r="R512" s="99">
        <f t="shared" si="7"/>
        <v>2</v>
      </c>
      <c r="S512" s="138">
        <f t="shared" si="8"/>
        <v>5</v>
      </c>
      <c r="T512" s="135">
        <f t="shared" si="9"/>
        <v>14</v>
      </c>
      <c r="U512" s="146"/>
      <c r="V512" s="146"/>
      <c r="W512" s="146"/>
      <c r="X512" s="146"/>
      <c r="Y512" s="146"/>
    </row>
    <row r="513" ht="12.75" customHeight="1">
      <c r="A513" s="146"/>
      <c r="B513" s="146" t="s">
        <v>564</v>
      </c>
      <c r="C513" s="227">
        <v>28.0</v>
      </c>
      <c r="D513" s="228">
        <v>109.56</v>
      </c>
      <c r="E513" s="228">
        <v>67.33</v>
      </c>
      <c r="F513" s="229">
        <v>0.534</v>
      </c>
      <c r="I513" s="146"/>
      <c r="J513" s="230">
        <f t="shared" si="2"/>
        <v>3.912857143</v>
      </c>
      <c r="K513" s="227">
        <v>25.0</v>
      </c>
      <c r="L513" s="230">
        <f t="shared" si="3"/>
        <v>2.55075433</v>
      </c>
      <c r="M513" s="134">
        <v>0.88</v>
      </c>
      <c r="N513" s="146"/>
      <c r="O513" s="99">
        <f t="shared" si="4"/>
        <v>3</v>
      </c>
      <c r="P513" s="99">
        <f t="shared" si="5"/>
        <v>5</v>
      </c>
      <c r="Q513" s="99">
        <f t="shared" si="6"/>
        <v>5</v>
      </c>
      <c r="R513" s="99">
        <f t="shared" si="7"/>
        <v>4</v>
      </c>
      <c r="S513" s="138">
        <f t="shared" si="8"/>
        <v>5</v>
      </c>
      <c r="T513" s="135">
        <f t="shared" si="9"/>
        <v>22</v>
      </c>
      <c r="U513" s="146"/>
      <c r="V513" s="146"/>
      <c r="W513" s="146"/>
      <c r="X513" s="146"/>
      <c r="Y513" s="146"/>
    </row>
    <row r="514" ht="12.75" customHeight="1">
      <c r="A514" s="146"/>
      <c r="B514" s="146" t="s">
        <v>565</v>
      </c>
      <c r="C514" s="227">
        <v>14.0</v>
      </c>
      <c r="D514" s="228">
        <v>241.97</v>
      </c>
      <c r="E514" s="228">
        <v>148.73</v>
      </c>
      <c r="F514" s="229">
        <v>0.534</v>
      </c>
      <c r="I514" s="146"/>
      <c r="J514" s="230">
        <f t="shared" si="2"/>
        <v>17.28357143</v>
      </c>
      <c r="K514" s="227">
        <v>75.0</v>
      </c>
      <c r="L514" s="230">
        <f t="shared" si="3"/>
        <v>11.26699572</v>
      </c>
      <c r="M514" s="134">
        <v>0.89</v>
      </c>
      <c r="N514" s="146"/>
      <c r="O514" s="99">
        <f t="shared" si="4"/>
        <v>3</v>
      </c>
      <c r="P514" s="99">
        <f t="shared" si="5"/>
        <v>3</v>
      </c>
      <c r="Q514" s="99">
        <f t="shared" si="6"/>
        <v>5</v>
      </c>
      <c r="R514" s="99">
        <f t="shared" si="7"/>
        <v>1</v>
      </c>
      <c r="S514" s="138">
        <f t="shared" si="8"/>
        <v>5</v>
      </c>
      <c r="T514" s="135">
        <f t="shared" si="9"/>
        <v>17</v>
      </c>
      <c r="U514" s="146"/>
      <c r="V514" s="146"/>
      <c r="W514" s="146"/>
      <c r="X514" s="146"/>
      <c r="Y514" s="146"/>
    </row>
    <row r="515" ht="12.75" customHeight="1">
      <c r="A515" s="146"/>
      <c r="B515" s="146" t="s">
        <v>566</v>
      </c>
      <c r="C515" s="227">
        <v>2.0</v>
      </c>
      <c r="D515" s="228">
        <v>78.26</v>
      </c>
      <c r="E515" s="228">
        <v>48.08</v>
      </c>
      <c r="F515" s="229">
        <v>0.534</v>
      </c>
      <c r="I515" s="146"/>
      <c r="J515" s="230">
        <f t="shared" si="2"/>
        <v>39.13</v>
      </c>
      <c r="K515" s="227">
        <v>62.0</v>
      </c>
      <c r="L515" s="230">
        <f t="shared" si="3"/>
        <v>25.50847458</v>
      </c>
      <c r="M515" s="134">
        <v>0.9</v>
      </c>
      <c r="N515" s="146"/>
      <c r="O515" s="99">
        <f t="shared" si="4"/>
        <v>3</v>
      </c>
      <c r="P515" s="99">
        <f t="shared" si="5"/>
        <v>1</v>
      </c>
      <c r="Q515" s="129">
        <f t="shared" si="6"/>
        <v>25.50847458</v>
      </c>
      <c r="R515" s="99">
        <f t="shared" si="7"/>
        <v>2</v>
      </c>
      <c r="S515" s="138">
        <f t="shared" si="8"/>
        <v>5</v>
      </c>
      <c r="T515" s="135">
        <f t="shared" si="9"/>
        <v>36.50847458</v>
      </c>
      <c r="U515" s="146"/>
      <c r="V515" s="146"/>
      <c r="W515" s="146"/>
      <c r="X515" s="146"/>
      <c r="Y515" s="146"/>
    </row>
    <row r="516" ht="12.75" customHeight="1">
      <c r="A516" s="146"/>
      <c r="B516" s="146" t="s">
        <v>567</v>
      </c>
      <c r="C516" s="227">
        <v>23.0</v>
      </c>
      <c r="D516" s="228">
        <v>90.0</v>
      </c>
      <c r="E516" s="228">
        <v>55.26</v>
      </c>
      <c r="F516" s="229">
        <v>0.534</v>
      </c>
      <c r="I516" s="146"/>
      <c r="J516" s="230">
        <f t="shared" si="2"/>
        <v>3.913043478</v>
      </c>
      <c r="K516" s="227">
        <v>48.0</v>
      </c>
      <c r="L516" s="230">
        <f t="shared" si="3"/>
        <v>2.550875801</v>
      </c>
      <c r="M516" s="134">
        <v>0.91</v>
      </c>
      <c r="N516" s="146"/>
      <c r="O516" s="99">
        <f t="shared" si="4"/>
        <v>3</v>
      </c>
      <c r="P516" s="99">
        <f t="shared" si="5"/>
        <v>4</v>
      </c>
      <c r="Q516" s="99">
        <f t="shared" si="6"/>
        <v>5</v>
      </c>
      <c r="R516" s="99">
        <f t="shared" si="7"/>
        <v>2</v>
      </c>
      <c r="S516" s="138">
        <f t="shared" si="8"/>
        <v>5</v>
      </c>
      <c r="T516" s="135">
        <f t="shared" si="9"/>
        <v>19</v>
      </c>
      <c r="U516" s="146"/>
      <c r="V516" s="146"/>
      <c r="W516" s="146"/>
      <c r="X516" s="146"/>
      <c r="Y516" s="146"/>
    </row>
    <row r="517" ht="12.75" customHeight="1">
      <c r="A517" s="146"/>
      <c r="B517" s="146" t="s">
        <v>568</v>
      </c>
      <c r="C517" s="227">
        <v>16.0</v>
      </c>
      <c r="D517" s="228">
        <v>954.0</v>
      </c>
      <c r="E517" s="228">
        <v>585.3</v>
      </c>
      <c r="F517" s="229">
        <v>0.534</v>
      </c>
      <c r="I517" s="146"/>
      <c r="J517" s="230">
        <f t="shared" si="2"/>
        <v>59.625</v>
      </c>
      <c r="K517" s="227">
        <v>36.0</v>
      </c>
      <c r="L517" s="230">
        <f t="shared" si="3"/>
        <v>38.86897001</v>
      </c>
      <c r="M517" s="134">
        <v>0.94</v>
      </c>
      <c r="N517" s="146"/>
      <c r="O517" s="99">
        <f t="shared" si="4"/>
        <v>3</v>
      </c>
      <c r="P517" s="99">
        <f t="shared" si="5"/>
        <v>4</v>
      </c>
      <c r="Q517" s="99">
        <f t="shared" si="6"/>
        <v>4</v>
      </c>
      <c r="R517" s="99">
        <f t="shared" si="7"/>
        <v>3</v>
      </c>
      <c r="S517" s="138">
        <f t="shared" si="8"/>
        <v>5</v>
      </c>
      <c r="T517" s="135">
        <f t="shared" si="9"/>
        <v>19</v>
      </c>
      <c r="U517" s="146"/>
      <c r="V517" s="146"/>
      <c r="W517" s="146"/>
      <c r="X517" s="146"/>
      <c r="Y517" s="146"/>
    </row>
    <row r="518" ht="12.75" customHeight="1">
      <c r="A518" s="146"/>
      <c r="B518" s="146" t="s">
        <v>569</v>
      </c>
      <c r="C518" s="227">
        <v>21.0</v>
      </c>
      <c r="D518" s="228">
        <v>506.47</v>
      </c>
      <c r="E518" s="228">
        <v>310.42</v>
      </c>
      <c r="F518" s="229">
        <v>0.534</v>
      </c>
      <c r="I518" s="146"/>
      <c r="J518" s="230">
        <f t="shared" si="2"/>
        <v>24.11761905</v>
      </c>
      <c r="K518" s="227">
        <v>84.0</v>
      </c>
      <c r="L518" s="230">
        <f t="shared" si="3"/>
        <v>15.72204632</v>
      </c>
      <c r="M518" s="134">
        <v>0.97</v>
      </c>
      <c r="N518" s="146"/>
      <c r="O518" s="99">
        <f t="shared" si="4"/>
        <v>3</v>
      </c>
      <c r="P518" s="99">
        <f t="shared" si="5"/>
        <v>4</v>
      </c>
      <c r="Q518" s="99">
        <f t="shared" si="6"/>
        <v>5</v>
      </c>
      <c r="R518" s="99">
        <f t="shared" si="7"/>
        <v>1</v>
      </c>
      <c r="S518" s="138">
        <f t="shared" si="8"/>
        <v>5</v>
      </c>
      <c r="T518" s="135">
        <f t="shared" si="9"/>
        <v>18</v>
      </c>
      <c r="U518" s="146"/>
      <c r="V518" s="146"/>
      <c r="W518" s="146"/>
      <c r="X518" s="146"/>
      <c r="Y518" s="146"/>
    </row>
    <row r="519" ht="12.75" customHeight="1">
      <c r="A519" s="146"/>
      <c r="B519" s="146" t="s">
        <v>570</v>
      </c>
      <c r="C519" s="227">
        <v>6.0</v>
      </c>
      <c r="D519" s="228">
        <v>15.65</v>
      </c>
      <c r="E519" s="228">
        <v>9.59</v>
      </c>
      <c r="F519" s="229">
        <v>0.534</v>
      </c>
      <c r="I519" s="146"/>
      <c r="J519" s="230">
        <f t="shared" si="2"/>
        <v>2.608333333</v>
      </c>
      <c r="K519" s="227">
        <v>16.0</v>
      </c>
      <c r="L519" s="230">
        <f t="shared" si="3"/>
        <v>1.700347675</v>
      </c>
      <c r="M519" s="134">
        <v>0.93</v>
      </c>
      <c r="N519" s="146"/>
      <c r="O519" s="99">
        <f t="shared" si="4"/>
        <v>3</v>
      </c>
      <c r="P519" s="99">
        <f t="shared" si="5"/>
        <v>2</v>
      </c>
      <c r="Q519" s="99">
        <f t="shared" si="6"/>
        <v>5</v>
      </c>
      <c r="R519" s="99">
        <f t="shared" si="7"/>
        <v>4</v>
      </c>
      <c r="S519" s="138">
        <f t="shared" si="8"/>
        <v>5</v>
      </c>
      <c r="T519" s="135">
        <f t="shared" si="9"/>
        <v>19</v>
      </c>
      <c r="U519" s="146"/>
      <c r="V519" s="146"/>
      <c r="W519" s="146"/>
      <c r="X519" s="146"/>
      <c r="Y519" s="146"/>
    </row>
    <row r="520" ht="12.75" customHeight="1">
      <c r="A520" s="146"/>
      <c r="B520" s="146" t="s">
        <v>571</v>
      </c>
      <c r="C520" s="227">
        <v>9.0</v>
      </c>
      <c r="D520" s="228">
        <v>23.48</v>
      </c>
      <c r="E520" s="228">
        <v>14.39</v>
      </c>
      <c r="F520" s="229">
        <v>0.534</v>
      </c>
      <c r="I520" s="146"/>
      <c r="J520" s="230">
        <f t="shared" si="2"/>
        <v>2.608888889</v>
      </c>
      <c r="K520" s="227">
        <v>25.0</v>
      </c>
      <c r="L520" s="230">
        <f t="shared" si="3"/>
        <v>1.700709836</v>
      </c>
      <c r="M520" s="134">
        <v>0.65</v>
      </c>
      <c r="N520" s="146"/>
      <c r="O520" s="99">
        <f t="shared" si="4"/>
        <v>3</v>
      </c>
      <c r="P520" s="99">
        <f t="shared" si="5"/>
        <v>2</v>
      </c>
      <c r="Q520" s="99">
        <f t="shared" si="6"/>
        <v>5</v>
      </c>
      <c r="R520" s="99">
        <f t="shared" si="7"/>
        <v>4</v>
      </c>
      <c r="S520" s="138">
        <f t="shared" si="8"/>
        <v>5</v>
      </c>
      <c r="T520" s="135">
        <f t="shared" si="9"/>
        <v>19</v>
      </c>
      <c r="U520" s="146"/>
      <c r="V520" s="146"/>
      <c r="W520" s="146"/>
      <c r="X520" s="146"/>
      <c r="Y520" s="146"/>
    </row>
    <row r="521" ht="12.75" customHeight="1">
      <c r="A521" s="146"/>
      <c r="B521" s="146" t="s">
        <v>572</v>
      </c>
      <c r="C521" s="227">
        <v>3.0</v>
      </c>
      <c r="D521" s="228">
        <v>65.22</v>
      </c>
      <c r="E521" s="228">
        <v>39.96</v>
      </c>
      <c r="F521" s="229">
        <v>0.534</v>
      </c>
      <c r="I521" s="146"/>
      <c r="J521" s="230">
        <f t="shared" si="2"/>
        <v>21.74</v>
      </c>
      <c r="K521" s="227">
        <v>45.0</v>
      </c>
      <c r="L521" s="230">
        <f t="shared" si="3"/>
        <v>14.17209909</v>
      </c>
      <c r="M521" s="134">
        <v>0.45</v>
      </c>
      <c r="N521" s="146"/>
      <c r="O521" s="99">
        <f t="shared" si="4"/>
        <v>3</v>
      </c>
      <c r="P521" s="99">
        <f t="shared" si="5"/>
        <v>1</v>
      </c>
      <c r="Q521" s="99">
        <f t="shared" si="6"/>
        <v>5</v>
      </c>
      <c r="R521" s="99">
        <f t="shared" si="7"/>
        <v>2</v>
      </c>
      <c r="S521" s="138">
        <f t="shared" si="8"/>
        <v>4</v>
      </c>
      <c r="T521" s="135">
        <f t="shared" si="9"/>
        <v>15</v>
      </c>
      <c r="U521" s="146"/>
      <c r="V521" s="146"/>
      <c r="W521" s="146"/>
      <c r="X521" s="146"/>
      <c r="Y521" s="146"/>
    </row>
    <row r="522" ht="12.75" customHeight="1">
      <c r="A522" s="146"/>
      <c r="B522" s="146" t="s">
        <v>573</v>
      </c>
      <c r="C522" s="227">
        <v>1.0</v>
      </c>
      <c r="D522" s="228">
        <v>29.83</v>
      </c>
      <c r="E522" s="228">
        <v>18.27</v>
      </c>
      <c r="F522" s="229">
        <v>0.534</v>
      </c>
      <c r="I522" s="146"/>
      <c r="J522" s="230">
        <f t="shared" si="2"/>
        <v>29.83</v>
      </c>
      <c r="K522" s="227">
        <v>23.0</v>
      </c>
      <c r="L522" s="230">
        <f t="shared" si="3"/>
        <v>19.44589309</v>
      </c>
      <c r="M522" s="134">
        <v>0.48</v>
      </c>
      <c r="N522" s="146"/>
      <c r="O522" s="99">
        <f t="shared" si="4"/>
        <v>3</v>
      </c>
      <c r="P522" s="99">
        <f t="shared" si="5"/>
        <v>1</v>
      </c>
      <c r="Q522" s="99">
        <f t="shared" si="6"/>
        <v>5</v>
      </c>
      <c r="R522" s="99">
        <f t="shared" si="7"/>
        <v>4</v>
      </c>
      <c r="S522" s="138">
        <f t="shared" si="8"/>
        <v>4</v>
      </c>
      <c r="T522" s="135">
        <f t="shared" si="9"/>
        <v>17</v>
      </c>
      <c r="U522" s="146"/>
      <c r="V522" s="146"/>
      <c r="W522" s="146"/>
      <c r="X522" s="146"/>
      <c r="Y522" s="146"/>
    </row>
    <row r="523" ht="12.75" customHeight="1">
      <c r="A523" s="146"/>
      <c r="B523" s="146" t="s">
        <v>574</v>
      </c>
      <c r="C523" s="227">
        <v>1.0</v>
      </c>
      <c r="D523" s="228">
        <v>29.83</v>
      </c>
      <c r="E523" s="228">
        <v>18.27</v>
      </c>
      <c r="F523" s="229">
        <v>0.534</v>
      </c>
      <c r="I523" s="146"/>
      <c r="J523" s="230">
        <f t="shared" si="2"/>
        <v>29.83</v>
      </c>
      <c r="K523" s="227">
        <v>15.0</v>
      </c>
      <c r="L523" s="230">
        <f t="shared" si="3"/>
        <v>19.44589309</v>
      </c>
      <c r="M523" s="134">
        <v>0.43</v>
      </c>
      <c r="N523" s="146"/>
      <c r="O523" s="99">
        <f t="shared" si="4"/>
        <v>3</v>
      </c>
      <c r="P523" s="99">
        <f t="shared" si="5"/>
        <v>1</v>
      </c>
      <c r="Q523" s="99">
        <f t="shared" si="6"/>
        <v>5</v>
      </c>
      <c r="R523" s="99">
        <f t="shared" si="7"/>
        <v>4</v>
      </c>
      <c r="S523" s="138">
        <f t="shared" si="8"/>
        <v>4</v>
      </c>
      <c r="T523" s="135">
        <f t="shared" si="9"/>
        <v>17</v>
      </c>
      <c r="U523" s="146"/>
      <c r="V523" s="146"/>
      <c r="W523" s="146"/>
      <c r="X523" s="146"/>
      <c r="Y523" s="146"/>
    </row>
    <row r="524" ht="12.75" customHeight="1">
      <c r="A524" s="146"/>
      <c r="B524" s="146" t="s">
        <v>575</v>
      </c>
      <c r="C524" s="227">
        <v>1.0</v>
      </c>
      <c r="D524" s="228">
        <v>39.13</v>
      </c>
      <c r="E524" s="228">
        <v>23.95</v>
      </c>
      <c r="F524" s="229">
        <v>0.534</v>
      </c>
      <c r="I524" s="146"/>
      <c r="J524" s="230">
        <f t="shared" si="2"/>
        <v>39.13</v>
      </c>
      <c r="K524" s="227">
        <v>17.0</v>
      </c>
      <c r="L524" s="230">
        <f t="shared" si="3"/>
        <v>25.50847458</v>
      </c>
      <c r="M524" s="134">
        <v>0.65</v>
      </c>
      <c r="N524" s="146"/>
      <c r="O524" s="99">
        <f t="shared" si="4"/>
        <v>3</v>
      </c>
      <c r="P524" s="99">
        <f t="shared" si="5"/>
        <v>1</v>
      </c>
      <c r="Q524" s="129">
        <f t="shared" si="6"/>
        <v>25.50847458</v>
      </c>
      <c r="R524" s="99">
        <f t="shared" si="7"/>
        <v>4</v>
      </c>
      <c r="S524" s="138">
        <f t="shared" si="8"/>
        <v>5</v>
      </c>
      <c r="T524" s="135">
        <f t="shared" si="9"/>
        <v>38.50847458</v>
      </c>
      <c r="U524" s="146"/>
      <c r="V524" s="146"/>
      <c r="W524" s="146"/>
      <c r="X524" s="146"/>
      <c r="Y524" s="146"/>
    </row>
    <row r="525" ht="12.75" customHeight="1">
      <c r="A525" s="146"/>
      <c r="B525" s="146" t="s">
        <v>576</v>
      </c>
      <c r="C525" s="227">
        <v>4.0</v>
      </c>
      <c r="D525" s="228">
        <v>90.73</v>
      </c>
      <c r="E525" s="228">
        <v>55.51</v>
      </c>
      <c r="F525" s="229">
        <v>0.534</v>
      </c>
      <c r="I525" s="146"/>
      <c r="J525" s="230">
        <f t="shared" si="2"/>
        <v>22.6825</v>
      </c>
      <c r="K525" s="227">
        <v>25.0</v>
      </c>
      <c r="L525" s="230">
        <f t="shared" si="3"/>
        <v>14.78650587</v>
      </c>
      <c r="M525" s="134">
        <v>0.67</v>
      </c>
      <c r="N525" s="146"/>
      <c r="O525" s="99">
        <f t="shared" si="4"/>
        <v>3</v>
      </c>
      <c r="P525" s="99">
        <f t="shared" si="5"/>
        <v>1</v>
      </c>
      <c r="Q525" s="99">
        <f t="shared" si="6"/>
        <v>5</v>
      </c>
      <c r="R525" s="99">
        <f t="shared" si="7"/>
        <v>4</v>
      </c>
      <c r="S525" s="138">
        <f t="shared" si="8"/>
        <v>5</v>
      </c>
      <c r="T525" s="135">
        <f t="shared" si="9"/>
        <v>18</v>
      </c>
      <c r="U525" s="146"/>
      <c r="V525" s="146"/>
      <c r="W525" s="146"/>
      <c r="X525" s="146"/>
      <c r="Y525" s="146"/>
    </row>
    <row r="526" ht="12.75" customHeight="1">
      <c r="A526" s="146"/>
      <c r="B526" s="146" t="s">
        <v>577</v>
      </c>
      <c r="C526" s="227">
        <v>3.0</v>
      </c>
      <c r="D526" s="228">
        <v>414.78</v>
      </c>
      <c r="E526" s="228">
        <v>253.58</v>
      </c>
      <c r="F526" s="229">
        <v>0.534</v>
      </c>
      <c r="I526" s="146"/>
      <c r="J526" s="230">
        <f t="shared" si="2"/>
        <v>138.26</v>
      </c>
      <c r="K526" s="227">
        <v>34.0</v>
      </c>
      <c r="L526" s="230">
        <f t="shared" si="3"/>
        <v>90.1303781</v>
      </c>
      <c r="M526" s="134">
        <v>0.71</v>
      </c>
      <c r="N526" s="146"/>
      <c r="O526" s="99">
        <f t="shared" si="4"/>
        <v>3</v>
      </c>
      <c r="P526" s="99">
        <f t="shared" si="5"/>
        <v>1</v>
      </c>
      <c r="Q526" s="99">
        <f t="shared" si="6"/>
        <v>2</v>
      </c>
      <c r="R526" s="99">
        <f t="shared" si="7"/>
        <v>3</v>
      </c>
      <c r="S526" s="138">
        <f t="shared" si="8"/>
        <v>5</v>
      </c>
      <c r="T526" s="135">
        <f t="shared" si="9"/>
        <v>14</v>
      </c>
      <c r="U526" s="146"/>
      <c r="V526" s="146"/>
      <c r="W526" s="146"/>
      <c r="X526" s="146"/>
      <c r="Y526" s="146"/>
    </row>
    <row r="527" ht="12.75" customHeight="1">
      <c r="A527" s="146"/>
      <c r="B527" s="146" t="s">
        <v>578</v>
      </c>
      <c r="C527" s="227">
        <v>3.0</v>
      </c>
      <c r="D527" s="228">
        <v>188.0</v>
      </c>
      <c r="E527" s="228">
        <v>114.91</v>
      </c>
      <c r="F527" s="229">
        <v>0.534</v>
      </c>
      <c r="I527" s="146"/>
      <c r="J527" s="230">
        <f t="shared" si="2"/>
        <v>62.66666667</v>
      </c>
      <c r="K527" s="227">
        <v>21.0</v>
      </c>
      <c r="L527" s="230">
        <f t="shared" si="3"/>
        <v>40.85180356</v>
      </c>
      <c r="M527" s="134">
        <v>0.92</v>
      </c>
      <c r="N527" s="146"/>
      <c r="O527" s="99">
        <f t="shared" si="4"/>
        <v>3</v>
      </c>
      <c r="P527" s="99">
        <f t="shared" si="5"/>
        <v>1</v>
      </c>
      <c r="Q527" s="129">
        <f t="shared" si="6"/>
        <v>40.85180356</v>
      </c>
      <c r="R527" s="99">
        <f t="shared" si="7"/>
        <v>4</v>
      </c>
      <c r="S527" s="138">
        <f t="shared" si="8"/>
        <v>5</v>
      </c>
      <c r="T527" s="135">
        <f t="shared" si="9"/>
        <v>53.85180356</v>
      </c>
      <c r="U527" s="146"/>
      <c r="V527" s="146"/>
      <c r="W527" s="146"/>
      <c r="X527" s="146"/>
      <c r="Y527" s="146"/>
    </row>
    <row r="528" ht="12.75" customHeight="1">
      <c r="A528" s="146"/>
      <c r="B528" s="146" t="s">
        <v>579</v>
      </c>
      <c r="C528" s="227">
        <v>18.0</v>
      </c>
      <c r="D528" s="228">
        <v>449.04</v>
      </c>
      <c r="E528" s="228">
        <v>274.4</v>
      </c>
      <c r="F528" s="229">
        <v>0.534</v>
      </c>
      <c r="I528" s="146"/>
      <c r="J528" s="230">
        <f t="shared" si="2"/>
        <v>24.94666667</v>
      </c>
      <c r="K528" s="227">
        <v>23.0</v>
      </c>
      <c r="L528" s="230">
        <f t="shared" si="3"/>
        <v>16.26249457</v>
      </c>
      <c r="M528" s="134">
        <v>0.26</v>
      </c>
      <c r="N528" s="146"/>
      <c r="O528" s="99">
        <f t="shared" si="4"/>
        <v>3</v>
      </c>
      <c r="P528" s="99">
        <f t="shared" si="5"/>
        <v>4</v>
      </c>
      <c r="Q528" s="99">
        <f t="shared" si="6"/>
        <v>5</v>
      </c>
      <c r="R528" s="99">
        <f t="shared" si="7"/>
        <v>4</v>
      </c>
      <c r="S528" s="138">
        <f t="shared" si="8"/>
        <v>3</v>
      </c>
      <c r="T528" s="135">
        <f t="shared" si="9"/>
        <v>19</v>
      </c>
      <c r="U528" s="146"/>
      <c r="V528" s="146"/>
      <c r="W528" s="146"/>
      <c r="X528" s="146"/>
      <c r="Y528" s="146"/>
    </row>
    <row r="529" ht="12.75" customHeight="1">
      <c r="A529" s="146"/>
      <c r="B529" s="146" t="s">
        <v>580</v>
      </c>
      <c r="C529" s="227">
        <v>19.0</v>
      </c>
      <c r="D529" s="228">
        <v>346.96</v>
      </c>
      <c r="E529" s="228">
        <v>211.96</v>
      </c>
      <c r="F529" s="229">
        <v>0.534</v>
      </c>
      <c r="I529" s="146"/>
      <c r="J529" s="230">
        <f t="shared" si="2"/>
        <v>18.26105263</v>
      </c>
      <c r="K529" s="227">
        <v>25.0</v>
      </c>
      <c r="L529" s="230">
        <f t="shared" si="3"/>
        <v>11.90420641</v>
      </c>
      <c r="M529" s="134">
        <v>0.15</v>
      </c>
      <c r="N529" s="146"/>
      <c r="O529" s="99">
        <f t="shared" si="4"/>
        <v>3</v>
      </c>
      <c r="P529" s="99">
        <f t="shared" si="5"/>
        <v>4</v>
      </c>
      <c r="Q529" s="99">
        <f t="shared" si="6"/>
        <v>5</v>
      </c>
      <c r="R529" s="99">
        <f t="shared" si="7"/>
        <v>4</v>
      </c>
      <c r="S529" s="138">
        <f t="shared" si="8"/>
        <v>3</v>
      </c>
      <c r="T529" s="135">
        <f t="shared" si="9"/>
        <v>19</v>
      </c>
      <c r="U529" s="146"/>
      <c r="V529" s="146"/>
      <c r="W529" s="146"/>
      <c r="X529" s="146"/>
      <c r="Y529" s="146"/>
    </row>
    <row r="530" ht="12.75" customHeight="1">
      <c r="A530" s="146"/>
      <c r="B530" s="146" t="s">
        <v>581</v>
      </c>
      <c r="C530" s="227">
        <v>3.0</v>
      </c>
      <c r="D530" s="228">
        <v>180.0</v>
      </c>
      <c r="E530" s="228">
        <v>109.95</v>
      </c>
      <c r="F530" s="229">
        <v>0.534</v>
      </c>
      <c r="I530" s="146"/>
      <c r="J530" s="230">
        <f t="shared" si="2"/>
        <v>60</v>
      </c>
      <c r="K530" s="227">
        <v>24.0</v>
      </c>
      <c r="L530" s="230">
        <f t="shared" si="3"/>
        <v>39.11342894</v>
      </c>
      <c r="M530" s="134">
        <v>0.34</v>
      </c>
      <c r="N530" s="146"/>
      <c r="O530" s="99">
        <f t="shared" si="4"/>
        <v>3</v>
      </c>
      <c r="P530" s="99">
        <f t="shared" si="5"/>
        <v>1</v>
      </c>
      <c r="Q530" s="99">
        <f t="shared" si="6"/>
        <v>4</v>
      </c>
      <c r="R530" s="99">
        <f t="shared" si="7"/>
        <v>4</v>
      </c>
      <c r="S530" s="138">
        <f t="shared" si="8"/>
        <v>4</v>
      </c>
      <c r="T530" s="135">
        <f t="shared" si="9"/>
        <v>16</v>
      </c>
      <c r="U530" s="146"/>
      <c r="V530" s="146"/>
      <c r="W530" s="146"/>
      <c r="X530" s="146"/>
      <c r="Y530" s="146"/>
    </row>
    <row r="531" ht="12.75" customHeight="1">
      <c r="A531" s="146"/>
      <c r="B531" s="146" t="s">
        <v>582</v>
      </c>
      <c r="C531" s="227">
        <v>6.0</v>
      </c>
      <c r="D531" s="228">
        <v>323.48</v>
      </c>
      <c r="E531" s="228">
        <v>197.43</v>
      </c>
      <c r="F531" s="229">
        <v>0.534</v>
      </c>
      <c r="I531" s="146"/>
      <c r="J531" s="230">
        <f t="shared" si="2"/>
        <v>53.91333333</v>
      </c>
      <c r="K531" s="227">
        <v>26.0</v>
      </c>
      <c r="L531" s="230">
        <f t="shared" si="3"/>
        <v>35.14558887</v>
      </c>
      <c r="M531" s="134">
        <v>0.35</v>
      </c>
      <c r="N531" s="146"/>
      <c r="O531" s="99">
        <f t="shared" si="4"/>
        <v>3</v>
      </c>
      <c r="P531" s="99">
        <f t="shared" si="5"/>
        <v>2</v>
      </c>
      <c r="Q531" s="99">
        <f t="shared" si="6"/>
        <v>4</v>
      </c>
      <c r="R531" s="99">
        <f t="shared" si="7"/>
        <v>4</v>
      </c>
      <c r="S531" s="138">
        <f t="shared" si="8"/>
        <v>4</v>
      </c>
      <c r="T531" s="135">
        <f t="shared" si="9"/>
        <v>17</v>
      </c>
      <c r="U531" s="146"/>
      <c r="V531" s="146"/>
      <c r="W531" s="146"/>
      <c r="X531" s="146"/>
      <c r="Y531" s="146"/>
    </row>
    <row r="532" ht="12.75" customHeight="1">
      <c r="A532" s="146"/>
      <c r="B532" s="146" t="s">
        <v>583</v>
      </c>
      <c r="C532" s="227">
        <v>36.0</v>
      </c>
      <c r="D532" s="228">
        <v>1815.41</v>
      </c>
      <c r="E532" s="228">
        <v>1107.6</v>
      </c>
      <c r="F532" s="229">
        <v>0.534</v>
      </c>
      <c r="I532" s="146"/>
      <c r="J532" s="230">
        <f t="shared" si="2"/>
        <v>50.42805556</v>
      </c>
      <c r="K532" s="227">
        <v>37.0</v>
      </c>
      <c r="L532" s="230">
        <f t="shared" si="3"/>
        <v>32.87356946</v>
      </c>
      <c r="M532" s="134">
        <v>0.65</v>
      </c>
      <c r="N532" s="146"/>
      <c r="O532" s="99">
        <f t="shared" si="4"/>
        <v>3</v>
      </c>
      <c r="P532" s="99">
        <f t="shared" si="5"/>
        <v>5</v>
      </c>
      <c r="Q532" s="99">
        <f t="shared" si="6"/>
        <v>4</v>
      </c>
      <c r="R532" s="99">
        <f t="shared" si="7"/>
        <v>3</v>
      </c>
      <c r="S532" s="138">
        <f t="shared" si="8"/>
        <v>5</v>
      </c>
      <c r="T532" s="135">
        <f t="shared" si="9"/>
        <v>20</v>
      </c>
      <c r="U532" s="146"/>
      <c r="V532" s="146"/>
      <c r="W532" s="146"/>
      <c r="X532" s="146"/>
      <c r="Y532" s="146"/>
    </row>
    <row r="533" ht="12.75" customHeight="1">
      <c r="A533" s="146"/>
      <c r="B533" s="146" t="s">
        <v>584</v>
      </c>
      <c r="C533" s="227">
        <v>3.0</v>
      </c>
      <c r="D533" s="228">
        <v>65.22</v>
      </c>
      <c r="E533" s="228">
        <v>39.78</v>
      </c>
      <c r="F533" s="229">
        <v>0.534</v>
      </c>
      <c r="I533" s="146"/>
      <c r="J533" s="230">
        <f t="shared" si="2"/>
        <v>21.74</v>
      </c>
      <c r="K533" s="227">
        <v>38.0</v>
      </c>
      <c r="L533" s="230">
        <f t="shared" si="3"/>
        <v>14.17209909</v>
      </c>
      <c r="M533" s="134">
        <v>0.45</v>
      </c>
      <c r="N533" s="146"/>
      <c r="O533" s="99">
        <f t="shared" si="4"/>
        <v>3</v>
      </c>
      <c r="P533" s="99">
        <f t="shared" si="5"/>
        <v>1</v>
      </c>
      <c r="Q533" s="99">
        <f t="shared" si="6"/>
        <v>5</v>
      </c>
      <c r="R533" s="99">
        <f t="shared" si="7"/>
        <v>3</v>
      </c>
      <c r="S533" s="138">
        <f t="shared" si="8"/>
        <v>4</v>
      </c>
      <c r="T533" s="135">
        <f t="shared" si="9"/>
        <v>16</v>
      </c>
      <c r="U533" s="146"/>
      <c r="V533" s="146"/>
      <c r="W533" s="146"/>
      <c r="X533" s="146"/>
      <c r="Y533" s="146"/>
    </row>
    <row r="534" ht="12.75" customHeight="1">
      <c r="A534" s="146"/>
      <c r="B534" s="146" t="s">
        <v>585</v>
      </c>
      <c r="C534" s="227">
        <v>3.0</v>
      </c>
      <c r="D534" s="228">
        <v>336.52</v>
      </c>
      <c r="E534" s="228">
        <v>205.13</v>
      </c>
      <c r="F534" s="229">
        <v>0.534</v>
      </c>
      <c r="I534" s="146"/>
      <c r="J534" s="230">
        <f t="shared" si="2"/>
        <v>112.1733333</v>
      </c>
      <c r="K534" s="227">
        <v>34.0</v>
      </c>
      <c r="L534" s="230">
        <f t="shared" si="3"/>
        <v>73.12472838</v>
      </c>
      <c r="M534" s="134">
        <v>0.12</v>
      </c>
      <c r="N534" s="146"/>
      <c r="O534" s="99">
        <f t="shared" si="4"/>
        <v>3</v>
      </c>
      <c r="P534" s="99">
        <f t="shared" si="5"/>
        <v>1</v>
      </c>
      <c r="Q534" s="99">
        <f t="shared" si="6"/>
        <v>3</v>
      </c>
      <c r="R534" s="99">
        <f t="shared" si="7"/>
        <v>3</v>
      </c>
      <c r="S534" s="138">
        <f t="shared" si="8"/>
        <v>2</v>
      </c>
      <c r="T534" s="135">
        <f t="shared" si="9"/>
        <v>12</v>
      </c>
      <c r="U534" s="146"/>
      <c r="V534" s="146"/>
      <c r="W534" s="146"/>
      <c r="X534" s="146"/>
      <c r="Y534" s="146"/>
    </row>
    <row r="535" ht="12.75" customHeight="1">
      <c r="A535" s="146"/>
      <c r="B535" s="146" t="s">
        <v>586</v>
      </c>
      <c r="C535" s="227">
        <v>1.0</v>
      </c>
      <c r="D535" s="228">
        <v>16.96</v>
      </c>
      <c r="E535" s="228">
        <v>10.34</v>
      </c>
      <c r="F535" s="229">
        <v>0.534</v>
      </c>
      <c r="I535" s="146"/>
      <c r="J535" s="230">
        <f t="shared" si="2"/>
        <v>16.96</v>
      </c>
      <c r="K535" s="227">
        <v>39.0</v>
      </c>
      <c r="L535" s="230">
        <f t="shared" si="3"/>
        <v>11.05606258</v>
      </c>
      <c r="M535" s="134">
        <v>0.65</v>
      </c>
      <c r="N535" s="146"/>
      <c r="O535" s="99">
        <f t="shared" si="4"/>
        <v>3</v>
      </c>
      <c r="P535" s="99">
        <f t="shared" si="5"/>
        <v>1</v>
      </c>
      <c r="Q535" s="99">
        <f t="shared" si="6"/>
        <v>5</v>
      </c>
      <c r="R535" s="99">
        <f t="shared" si="7"/>
        <v>3</v>
      </c>
      <c r="S535" s="138">
        <f t="shared" si="8"/>
        <v>5</v>
      </c>
      <c r="T535" s="135">
        <f t="shared" si="9"/>
        <v>17</v>
      </c>
      <c r="U535" s="146"/>
      <c r="V535" s="146"/>
      <c r="W535" s="146"/>
      <c r="X535" s="146"/>
      <c r="Y535" s="146"/>
    </row>
    <row r="536" ht="12.75" customHeight="1">
      <c r="A536" s="146"/>
      <c r="B536" s="146" t="s">
        <v>587</v>
      </c>
      <c r="C536" s="227">
        <v>7.0</v>
      </c>
      <c r="D536" s="228">
        <v>71.74</v>
      </c>
      <c r="E536" s="228">
        <v>43.73</v>
      </c>
      <c r="F536" s="229">
        <v>0.534</v>
      </c>
      <c r="I536" s="146"/>
      <c r="J536" s="230">
        <f t="shared" si="2"/>
        <v>10.24857143</v>
      </c>
      <c r="K536" s="227">
        <v>41.0</v>
      </c>
      <c r="L536" s="230">
        <f t="shared" si="3"/>
        <v>6.680946172</v>
      </c>
      <c r="M536" s="134">
        <v>0.32</v>
      </c>
      <c r="N536" s="146"/>
      <c r="O536" s="99">
        <f t="shared" si="4"/>
        <v>3</v>
      </c>
      <c r="P536" s="99">
        <f t="shared" si="5"/>
        <v>2</v>
      </c>
      <c r="Q536" s="99">
        <f t="shared" si="6"/>
        <v>5</v>
      </c>
      <c r="R536" s="99">
        <f t="shared" si="7"/>
        <v>3</v>
      </c>
      <c r="S536" s="138">
        <f t="shared" si="8"/>
        <v>3</v>
      </c>
      <c r="T536" s="135">
        <f t="shared" si="9"/>
        <v>16</v>
      </c>
      <c r="U536" s="146"/>
      <c r="V536" s="146"/>
      <c r="W536" s="146"/>
      <c r="X536" s="146"/>
      <c r="Y536" s="146"/>
    </row>
    <row r="537" ht="12.75" customHeight="1">
      <c r="A537" s="146"/>
      <c r="B537" s="146" t="s">
        <v>588</v>
      </c>
      <c r="C537" s="227">
        <v>9.0</v>
      </c>
      <c r="D537" s="228">
        <v>788.7</v>
      </c>
      <c r="E537" s="228">
        <v>480.51</v>
      </c>
      <c r="F537" s="229">
        <v>0.534</v>
      </c>
      <c r="I537" s="146"/>
      <c r="J537" s="230">
        <f t="shared" si="2"/>
        <v>87.63333333</v>
      </c>
      <c r="K537" s="227">
        <v>46.0</v>
      </c>
      <c r="L537" s="230">
        <f t="shared" si="3"/>
        <v>57.12733594</v>
      </c>
      <c r="M537" s="134">
        <v>0.45</v>
      </c>
      <c r="N537" s="146"/>
      <c r="O537" s="99">
        <f t="shared" si="4"/>
        <v>3</v>
      </c>
      <c r="P537" s="99">
        <f t="shared" si="5"/>
        <v>2</v>
      </c>
      <c r="Q537" s="99">
        <f t="shared" si="6"/>
        <v>3</v>
      </c>
      <c r="R537" s="99">
        <f t="shared" si="7"/>
        <v>2</v>
      </c>
      <c r="S537" s="138">
        <f t="shared" si="8"/>
        <v>4</v>
      </c>
      <c r="T537" s="135">
        <f t="shared" si="9"/>
        <v>14</v>
      </c>
      <c r="U537" s="146"/>
      <c r="V537" s="146"/>
      <c r="W537" s="146"/>
      <c r="X537" s="146"/>
      <c r="Y537" s="146"/>
    </row>
    <row r="538" ht="12.75" customHeight="1">
      <c r="A538" s="146"/>
      <c r="B538" s="146" t="s">
        <v>589</v>
      </c>
      <c r="C538" s="227">
        <v>7.0</v>
      </c>
      <c r="D538" s="228">
        <v>535.13</v>
      </c>
      <c r="E538" s="228">
        <v>325.97</v>
      </c>
      <c r="F538" s="229">
        <v>0.534</v>
      </c>
      <c r="I538" s="146"/>
      <c r="J538" s="230">
        <f t="shared" si="2"/>
        <v>76.44714286</v>
      </c>
      <c r="K538" s="227">
        <v>43.0</v>
      </c>
      <c r="L538" s="230">
        <f t="shared" si="3"/>
        <v>49.83516484</v>
      </c>
      <c r="M538" s="134">
        <v>0.12</v>
      </c>
      <c r="N538" s="146"/>
      <c r="O538" s="99">
        <f t="shared" si="4"/>
        <v>3</v>
      </c>
      <c r="P538" s="99">
        <f t="shared" si="5"/>
        <v>2</v>
      </c>
      <c r="Q538" s="99">
        <f t="shared" si="6"/>
        <v>3</v>
      </c>
      <c r="R538" s="99">
        <f t="shared" si="7"/>
        <v>3</v>
      </c>
      <c r="S538" s="138">
        <f t="shared" si="8"/>
        <v>2</v>
      </c>
      <c r="T538" s="135">
        <f t="shared" si="9"/>
        <v>13</v>
      </c>
      <c r="U538" s="146"/>
      <c r="V538" s="146"/>
      <c r="W538" s="146"/>
      <c r="X538" s="146"/>
      <c r="Y538" s="146"/>
    </row>
    <row r="539" ht="12.75" customHeight="1">
      <c r="A539" s="146"/>
      <c r="B539" s="146" t="s">
        <v>590</v>
      </c>
      <c r="C539" s="227">
        <v>1.0</v>
      </c>
      <c r="D539" s="228">
        <v>91.3</v>
      </c>
      <c r="E539" s="228">
        <v>55.61</v>
      </c>
      <c r="F539" s="229">
        <v>0.534</v>
      </c>
      <c r="I539" s="146"/>
      <c r="J539" s="230">
        <f t="shared" si="2"/>
        <v>91.3</v>
      </c>
      <c r="K539" s="227">
        <v>48.0</v>
      </c>
      <c r="L539" s="230">
        <f t="shared" si="3"/>
        <v>59.51760104</v>
      </c>
      <c r="M539" s="134">
        <v>0.87</v>
      </c>
      <c r="N539" s="146"/>
      <c r="O539" s="99">
        <f t="shared" si="4"/>
        <v>3</v>
      </c>
      <c r="P539" s="99">
        <f t="shared" si="5"/>
        <v>1</v>
      </c>
      <c r="Q539" s="99">
        <f t="shared" si="6"/>
        <v>3</v>
      </c>
      <c r="R539" s="99">
        <f t="shared" si="7"/>
        <v>2</v>
      </c>
      <c r="S539" s="138">
        <f t="shared" si="8"/>
        <v>5</v>
      </c>
      <c r="T539" s="135">
        <f t="shared" si="9"/>
        <v>14</v>
      </c>
      <c r="U539" s="146"/>
      <c r="V539" s="146"/>
      <c r="W539" s="146"/>
      <c r="X539" s="146"/>
      <c r="Y539" s="146"/>
    </row>
    <row r="540" ht="12.75" customHeight="1">
      <c r="A540" s="146"/>
      <c r="B540" s="146" t="s">
        <v>591</v>
      </c>
      <c r="C540" s="227">
        <v>15.0</v>
      </c>
      <c r="D540" s="228">
        <v>373.0</v>
      </c>
      <c r="E540" s="228">
        <v>227.12</v>
      </c>
      <c r="F540" s="229">
        <v>0.534</v>
      </c>
      <c r="I540" s="146"/>
      <c r="J540" s="230">
        <f t="shared" si="2"/>
        <v>24.86666667</v>
      </c>
      <c r="K540" s="227">
        <v>47.0</v>
      </c>
      <c r="L540" s="230">
        <f t="shared" si="3"/>
        <v>16.21034333</v>
      </c>
      <c r="M540" s="134">
        <v>0.89</v>
      </c>
      <c r="N540" s="146"/>
      <c r="O540" s="99">
        <f t="shared" si="4"/>
        <v>3</v>
      </c>
      <c r="P540" s="99">
        <f t="shared" si="5"/>
        <v>3</v>
      </c>
      <c r="Q540" s="99">
        <f t="shared" si="6"/>
        <v>5</v>
      </c>
      <c r="R540" s="99">
        <f t="shared" si="7"/>
        <v>2</v>
      </c>
      <c r="S540" s="138">
        <f t="shared" si="8"/>
        <v>5</v>
      </c>
      <c r="T540" s="135">
        <f t="shared" si="9"/>
        <v>18</v>
      </c>
      <c r="U540" s="146"/>
      <c r="V540" s="146"/>
      <c r="W540" s="146"/>
      <c r="X540" s="146"/>
      <c r="Y540" s="146"/>
    </row>
    <row r="541" ht="12.75" customHeight="1">
      <c r="A541" s="146"/>
      <c r="B541" s="146" t="s">
        <v>592</v>
      </c>
      <c r="C541" s="227">
        <v>2.0</v>
      </c>
      <c r="D541" s="228">
        <v>85.22</v>
      </c>
      <c r="E541" s="228">
        <v>51.86</v>
      </c>
      <c r="F541" s="229">
        <v>0.534</v>
      </c>
      <c r="I541" s="146"/>
      <c r="J541" s="230">
        <f t="shared" si="2"/>
        <v>42.61</v>
      </c>
      <c r="K541" s="227">
        <v>49.0</v>
      </c>
      <c r="L541" s="230">
        <f t="shared" si="3"/>
        <v>27.77705346</v>
      </c>
      <c r="M541" s="134">
        <v>0.65</v>
      </c>
      <c r="N541" s="146"/>
      <c r="O541" s="99">
        <f t="shared" si="4"/>
        <v>3</v>
      </c>
      <c r="P541" s="99">
        <f t="shared" si="5"/>
        <v>1</v>
      </c>
      <c r="Q541" s="99">
        <f t="shared" si="6"/>
        <v>4</v>
      </c>
      <c r="R541" s="99">
        <f t="shared" si="7"/>
        <v>2</v>
      </c>
      <c r="S541" s="138">
        <f t="shared" si="8"/>
        <v>5</v>
      </c>
      <c r="T541" s="135">
        <f t="shared" si="9"/>
        <v>15</v>
      </c>
      <c r="U541" s="146"/>
      <c r="V541" s="146"/>
      <c r="W541" s="146"/>
      <c r="X541" s="146"/>
      <c r="Y541" s="146"/>
    </row>
    <row r="542" ht="12.75" customHeight="1">
      <c r="A542" s="146"/>
      <c r="B542" s="146" t="s">
        <v>593</v>
      </c>
      <c r="C542" s="227">
        <v>4.0</v>
      </c>
      <c r="D542" s="228">
        <v>578.93</v>
      </c>
      <c r="E542" s="228">
        <v>352.21</v>
      </c>
      <c r="F542" s="229">
        <v>0.534</v>
      </c>
      <c r="I542" s="146"/>
      <c r="J542" s="230">
        <f t="shared" si="2"/>
        <v>144.7325</v>
      </c>
      <c r="K542" s="227">
        <v>46.0</v>
      </c>
      <c r="L542" s="230">
        <f t="shared" si="3"/>
        <v>94.34973924</v>
      </c>
      <c r="M542" s="134">
        <v>0.23</v>
      </c>
      <c r="N542" s="146"/>
      <c r="O542" s="99">
        <f t="shared" si="4"/>
        <v>3</v>
      </c>
      <c r="P542" s="99">
        <f t="shared" si="5"/>
        <v>1</v>
      </c>
      <c r="Q542" s="99">
        <f t="shared" si="6"/>
        <v>2</v>
      </c>
      <c r="R542" s="99">
        <f t="shared" si="7"/>
        <v>2</v>
      </c>
      <c r="S542" s="138">
        <f t="shared" si="8"/>
        <v>3</v>
      </c>
      <c r="T542" s="135">
        <f t="shared" si="9"/>
        <v>11</v>
      </c>
      <c r="U542" s="146"/>
      <c r="V542" s="146"/>
      <c r="W542" s="146"/>
      <c r="X542" s="146"/>
      <c r="Y542" s="146"/>
    </row>
    <row r="543" ht="12.75" customHeight="1">
      <c r="A543" s="146"/>
      <c r="B543" s="146" t="s">
        <v>594</v>
      </c>
      <c r="C543" s="227">
        <v>2.0</v>
      </c>
      <c r="D543" s="228">
        <v>85.22</v>
      </c>
      <c r="E543" s="228">
        <v>51.82</v>
      </c>
      <c r="F543" s="229">
        <v>0.534</v>
      </c>
      <c r="I543" s="146"/>
      <c r="J543" s="230">
        <f t="shared" si="2"/>
        <v>42.61</v>
      </c>
      <c r="K543" s="227">
        <v>42.0</v>
      </c>
      <c r="L543" s="230">
        <f t="shared" si="3"/>
        <v>27.77705346</v>
      </c>
      <c r="M543" s="134">
        <v>0.21</v>
      </c>
      <c r="N543" s="146"/>
      <c r="O543" s="99">
        <f t="shared" si="4"/>
        <v>3</v>
      </c>
      <c r="P543" s="99">
        <f t="shared" si="5"/>
        <v>1</v>
      </c>
      <c r="Q543" s="99">
        <f t="shared" si="6"/>
        <v>4</v>
      </c>
      <c r="R543" s="99">
        <f t="shared" si="7"/>
        <v>3</v>
      </c>
      <c r="S543" s="138">
        <f t="shared" si="8"/>
        <v>3</v>
      </c>
      <c r="T543" s="135">
        <f t="shared" si="9"/>
        <v>14</v>
      </c>
      <c r="U543" s="146"/>
      <c r="V543" s="146"/>
      <c r="W543" s="146"/>
      <c r="X543" s="146"/>
      <c r="Y543" s="146"/>
    </row>
    <row r="544" ht="12.75" customHeight="1">
      <c r="A544" s="146"/>
      <c r="B544" s="146" t="s">
        <v>595</v>
      </c>
      <c r="C544" s="227">
        <v>6.0</v>
      </c>
      <c r="D544" s="228">
        <v>339.13</v>
      </c>
      <c r="E544" s="228">
        <v>206.24</v>
      </c>
      <c r="F544" s="229">
        <v>0.534</v>
      </c>
      <c r="I544" s="146"/>
      <c r="J544" s="230">
        <f t="shared" si="2"/>
        <v>56.52166667</v>
      </c>
      <c r="K544" s="227">
        <v>41.0</v>
      </c>
      <c r="L544" s="230">
        <f t="shared" si="3"/>
        <v>36.84593655</v>
      </c>
      <c r="M544" s="134">
        <v>0.45</v>
      </c>
      <c r="N544" s="146"/>
      <c r="O544" s="99">
        <f t="shared" si="4"/>
        <v>3</v>
      </c>
      <c r="P544" s="99">
        <f t="shared" si="5"/>
        <v>2</v>
      </c>
      <c r="Q544" s="99">
        <f t="shared" si="6"/>
        <v>4</v>
      </c>
      <c r="R544" s="99">
        <f t="shared" si="7"/>
        <v>3</v>
      </c>
      <c r="S544" s="138">
        <f t="shared" si="8"/>
        <v>4</v>
      </c>
      <c r="T544" s="135">
        <f t="shared" si="9"/>
        <v>16</v>
      </c>
      <c r="U544" s="146"/>
      <c r="V544" s="146"/>
      <c r="W544" s="146"/>
      <c r="X544" s="146"/>
      <c r="Y544" s="146"/>
    </row>
    <row r="545" ht="12.75" customHeight="1">
      <c r="A545" s="146"/>
      <c r="B545" s="146" t="s">
        <v>596</v>
      </c>
      <c r="C545" s="227">
        <v>5.0</v>
      </c>
      <c r="D545" s="228">
        <v>282.61</v>
      </c>
      <c r="E545" s="228">
        <v>171.87</v>
      </c>
      <c r="F545" s="229">
        <v>0.534</v>
      </c>
      <c r="I545" s="146"/>
      <c r="J545" s="230">
        <f t="shared" si="2"/>
        <v>56.522</v>
      </c>
      <c r="K545" s="227">
        <v>68.0</v>
      </c>
      <c r="L545" s="230">
        <f t="shared" si="3"/>
        <v>36.84615385</v>
      </c>
      <c r="M545" s="134">
        <v>0.87</v>
      </c>
      <c r="N545" s="146"/>
      <c r="O545" s="99">
        <f t="shared" si="4"/>
        <v>3</v>
      </c>
      <c r="P545" s="99">
        <f t="shared" si="5"/>
        <v>1</v>
      </c>
      <c r="Q545" s="99">
        <f t="shared" si="6"/>
        <v>4</v>
      </c>
      <c r="R545" s="99">
        <f t="shared" si="7"/>
        <v>2</v>
      </c>
      <c r="S545" s="138">
        <f t="shared" si="8"/>
        <v>5</v>
      </c>
      <c r="T545" s="135">
        <f t="shared" si="9"/>
        <v>15</v>
      </c>
      <c r="U545" s="146"/>
      <c r="V545" s="146"/>
      <c r="W545" s="146"/>
      <c r="X545" s="146"/>
      <c r="Y545" s="146"/>
    </row>
    <row r="546" ht="12.75" customHeight="1">
      <c r="A546" s="146"/>
      <c r="B546" s="146" t="s">
        <v>597</v>
      </c>
      <c r="C546" s="227">
        <v>4.0</v>
      </c>
      <c r="D546" s="228">
        <v>226.09</v>
      </c>
      <c r="E546" s="228">
        <v>137.49</v>
      </c>
      <c r="F546" s="229">
        <v>0.534</v>
      </c>
      <c r="I546" s="146"/>
      <c r="J546" s="230">
        <f t="shared" si="2"/>
        <v>56.5225</v>
      </c>
      <c r="K546" s="227">
        <v>62.0</v>
      </c>
      <c r="L546" s="230">
        <f t="shared" si="3"/>
        <v>36.84647979</v>
      </c>
      <c r="M546" s="134">
        <v>0.89</v>
      </c>
      <c r="N546" s="146"/>
      <c r="O546" s="99">
        <f t="shared" si="4"/>
        <v>3</v>
      </c>
      <c r="P546" s="99">
        <f t="shared" si="5"/>
        <v>1</v>
      </c>
      <c r="Q546" s="99">
        <f t="shared" si="6"/>
        <v>4</v>
      </c>
      <c r="R546" s="99">
        <f t="shared" si="7"/>
        <v>2</v>
      </c>
      <c r="S546" s="138">
        <f t="shared" si="8"/>
        <v>5</v>
      </c>
      <c r="T546" s="135">
        <f t="shared" si="9"/>
        <v>15</v>
      </c>
      <c r="U546" s="146"/>
      <c r="V546" s="146"/>
      <c r="W546" s="146"/>
      <c r="X546" s="146"/>
      <c r="Y546" s="146"/>
    </row>
    <row r="547" ht="12.75" customHeight="1">
      <c r="A547" s="146"/>
      <c r="B547" s="146" t="s">
        <v>598</v>
      </c>
      <c r="C547" s="227">
        <v>2.0</v>
      </c>
      <c r="D547" s="228">
        <v>45.22</v>
      </c>
      <c r="E547" s="228">
        <v>27.48</v>
      </c>
      <c r="F547" s="229">
        <v>0.534</v>
      </c>
      <c r="I547" s="146"/>
      <c r="J547" s="230">
        <f t="shared" si="2"/>
        <v>22.61</v>
      </c>
      <c r="K547" s="227">
        <v>69.0</v>
      </c>
      <c r="L547" s="230">
        <f t="shared" si="3"/>
        <v>14.73924381</v>
      </c>
      <c r="M547" s="134">
        <v>0.03</v>
      </c>
      <c r="N547" s="146"/>
      <c r="O547" s="99">
        <f t="shared" si="4"/>
        <v>3</v>
      </c>
      <c r="P547" s="99">
        <f t="shared" si="5"/>
        <v>1</v>
      </c>
      <c r="Q547" s="99">
        <f t="shared" si="6"/>
        <v>5</v>
      </c>
      <c r="R547" s="99">
        <f t="shared" si="7"/>
        <v>2</v>
      </c>
      <c r="S547" s="138">
        <f t="shared" si="8"/>
        <v>1</v>
      </c>
      <c r="T547" s="135">
        <f t="shared" si="9"/>
        <v>12</v>
      </c>
      <c r="U547" s="146"/>
      <c r="V547" s="146"/>
      <c r="W547" s="146"/>
      <c r="X547" s="146"/>
      <c r="Y547" s="146"/>
    </row>
    <row r="548" ht="12.75" customHeight="1">
      <c r="A548" s="146"/>
      <c r="B548" s="146" t="s">
        <v>599</v>
      </c>
      <c r="C548" s="227">
        <v>6.0</v>
      </c>
      <c r="D548" s="228">
        <v>203.48</v>
      </c>
      <c r="E548" s="228">
        <v>123.65</v>
      </c>
      <c r="F548" s="229">
        <v>0.534</v>
      </c>
      <c r="I548" s="146"/>
      <c r="J548" s="230">
        <f t="shared" si="2"/>
        <v>33.91333333</v>
      </c>
      <c r="K548" s="227">
        <v>61.0</v>
      </c>
      <c r="L548" s="230">
        <f t="shared" si="3"/>
        <v>22.10777923</v>
      </c>
      <c r="M548" s="134">
        <v>0.04</v>
      </c>
      <c r="N548" s="146"/>
      <c r="O548" s="99">
        <f t="shared" si="4"/>
        <v>3</v>
      </c>
      <c r="P548" s="99">
        <f t="shared" si="5"/>
        <v>2</v>
      </c>
      <c r="Q548" s="99">
        <f t="shared" si="6"/>
        <v>5</v>
      </c>
      <c r="R548" s="99">
        <f t="shared" si="7"/>
        <v>2</v>
      </c>
      <c r="S548" s="138">
        <f t="shared" si="8"/>
        <v>1</v>
      </c>
      <c r="T548" s="135">
        <f t="shared" si="9"/>
        <v>13</v>
      </c>
      <c r="U548" s="146"/>
      <c r="V548" s="146"/>
      <c r="W548" s="146"/>
      <c r="X548" s="146"/>
      <c r="Y548" s="146"/>
    </row>
    <row r="549" ht="12.75" customHeight="1">
      <c r="A549" s="146"/>
      <c r="B549" s="146" t="s">
        <v>600</v>
      </c>
      <c r="C549" s="227">
        <v>8.0</v>
      </c>
      <c r="D549" s="228">
        <v>702.61</v>
      </c>
      <c r="E549" s="228">
        <v>426.51</v>
      </c>
      <c r="F549" s="229">
        <v>0.534</v>
      </c>
      <c r="I549" s="146"/>
      <c r="J549" s="230">
        <f t="shared" si="2"/>
        <v>87.82625</v>
      </c>
      <c r="K549" s="227">
        <v>875.0</v>
      </c>
      <c r="L549" s="230">
        <f t="shared" si="3"/>
        <v>57.25309648</v>
      </c>
      <c r="M549" s="134">
        <v>0.05</v>
      </c>
      <c r="N549" s="146"/>
      <c r="O549" s="99">
        <f t="shared" si="4"/>
        <v>3</v>
      </c>
      <c r="P549" s="99">
        <f t="shared" si="5"/>
        <v>2</v>
      </c>
      <c r="Q549" s="99">
        <f t="shared" si="6"/>
        <v>3</v>
      </c>
      <c r="R549" s="99">
        <f t="shared" si="7"/>
        <v>1</v>
      </c>
      <c r="S549" s="138">
        <f t="shared" si="8"/>
        <v>1</v>
      </c>
      <c r="T549" s="135">
        <f t="shared" si="9"/>
        <v>10</v>
      </c>
      <c r="U549" s="146"/>
      <c r="V549" s="146"/>
      <c r="W549" s="146"/>
      <c r="X549" s="146"/>
      <c r="Y549" s="146"/>
    </row>
    <row r="550" ht="12.75" customHeight="1">
      <c r="A550" s="146"/>
      <c r="B550" s="146" t="s">
        <v>601</v>
      </c>
      <c r="C550" s="227">
        <v>1.0</v>
      </c>
      <c r="D550" s="228">
        <v>39.13</v>
      </c>
      <c r="E550" s="228">
        <v>23.75</v>
      </c>
      <c r="F550" s="229">
        <v>0.534</v>
      </c>
      <c r="I550" s="146"/>
      <c r="J550" s="230">
        <f t="shared" si="2"/>
        <v>39.13</v>
      </c>
      <c r="K550" s="227">
        <v>35.0</v>
      </c>
      <c r="L550" s="230">
        <f t="shared" si="3"/>
        <v>25.50847458</v>
      </c>
      <c r="M550" s="134">
        <v>0.06</v>
      </c>
      <c r="N550" s="146"/>
      <c r="O550" s="99">
        <f t="shared" si="4"/>
        <v>3</v>
      </c>
      <c r="P550" s="99">
        <f t="shared" si="5"/>
        <v>1</v>
      </c>
      <c r="Q550" s="129">
        <f t="shared" si="6"/>
        <v>25.50847458</v>
      </c>
      <c r="R550" s="99">
        <f t="shared" si="7"/>
        <v>3</v>
      </c>
      <c r="S550" s="138">
        <f t="shared" si="8"/>
        <v>2</v>
      </c>
      <c r="T550" s="135">
        <f t="shared" si="9"/>
        <v>34.50847458</v>
      </c>
      <c r="U550" s="146"/>
      <c r="V550" s="146"/>
      <c r="W550" s="146"/>
      <c r="X550" s="146"/>
      <c r="Y550" s="146"/>
    </row>
    <row r="551" ht="12.75" customHeight="1">
      <c r="A551" s="146"/>
      <c r="B551" s="146" t="s">
        <v>602</v>
      </c>
      <c r="C551" s="227">
        <v>8.0</v>
      </c>
      <c r="D551" s="228">
        <v>139.13</v>
      </c>
      <c r="E551" s="228">
        <v>84.43</v>
      </c>
      <c r="F551" s="229">
        <v>0.534</v>
      </c>
      <c r="I551" s="146"/>
      <c r="J551" s="230">
        <f t="shared" si="2"/>
        <v>17.39125</v>
      </c>
      <c r="K551" s="227">
        <v>18.0</v>
      </c>
      <c r="L551" s="230">
        <f t="shared" si="3"/>
        <v>11.33719035</v>
      </c>
      <c r="M551" s="134">
        <v>0.07</v>
      </c>
      <c r="N551" s="146"/>
      <c r="O551" s="99">
        <f t="shared" si="4"/>
        <v>3</v>
      </c>
      <c r="P551" s="99">
        <f t="shared" si="5"/>
        <v>2</v>
      </c>
      <c r="Q551" s="99">
        <f t="shared" si="6"/>
        <v>5</v>
      </c>
      <c r="R551" s="99">
        <f t="shared" si="7"/>
        <v>4</v>
      </c>
      <c r="S551" s="138">
        <f t="shared" si="8"/>
        <v>2</v>
      </c>
      <c r="T551" s="135">
        <f t="shared" si="9"/>
        <v>16</v>
      </c>
      <c r="U551" s="146"/>
      <c r="V551" s="146"/>
      <c r="W551" s="146"/>
      <c r="X551" s="146"/>
      <c r="Y551" s="146"/>
    </row>
    <row r="552" ht="12.75" customHeight="1">
      <c r="A552" s="146"/>
      <c r="B552" s="146" t="s">
        <v>603</v>
      </c>
      <c r="C552" s="227">
        <v>1.0</v>
      </c>
      <c r="D552" s="228">
        <v>66.52</v>
      </c>
      <c r="E552" s="228">
        <v>40.36</v>
      </c>
      <c r="F552" s="229">
        <v>0.534</v>
      </c>
      <c r="I552" s="146"/>
      <c r="J552" s="230">
        <f t="shared" si="2"/>
        <v>66.52</v>
      </c>
      <c r="K552" s="227">
        <v>16.0</v>
      </c>
      <c r="L552" s="230">
        <f t="shared" si="3"/>
        <v>43.36375489</v>
      </c>
      <c r="M552" s="134">
        <v>0.08</v>
      </c>
      <c r="N552" s="146"/>
      <c r="O552" s="99">
        <f t="shared" si="4"/>
        <v>3</v>
      </c>
      <c r="P552" s="99">
        <f t="shared" si="5"/>
        <v>1</v>
      </c>
      <c r="Q552" s="99">
        <f t="shared" si="6"/>
        <v>3</v>
      </c>
      <c r="R552" s="99">
        <f t="shared" si="7"/>
        <v>4</v>
      </c>
      <c r="S552" s="138">
        <f t="shared" si="8"/>
        <v>2</v>
      </c>
      <c r="T552" s="135">
        <f t="shared" si="9"/>
        <v>13</v>
      </c>
      <c r="U552" s="146"/>
      <c r="V552" s="146"/>
      <c r="W552" s="146"/>
      <c r="X552" s="146"/>
      <c r="Y552" s="146"/>
    </row>
    <row r="553" ht="12.75" customHeight="1">
      <c r="A553" s="146"/>
      <c r="B553" s="146" t="s">
        <v>604</v>
      </c>
      <c r="C553" s="227">
        <v>8.0</v>
      </c>
      <c r="D553" s="228">
        <v>475.0</v>
      </c>
      <c r="E553" s="228">
        <v>288.2</v>
      </c>
      <c r="F553" s="229">
        <v>0.534</v>
      </c>
      <c r="I553" s="146"/>
      <c r="J553" s="230">
        <f t="shared" si="2"/>
        <v>59.375</v>
      </c>
      <c r="K553" s="227">
        <v>14.0</v>
      </c>
      <c r="L553" s="230">
        <f t="shared" si="3"/>
        <v>38.70599739</v>
      </c>
      <c r="M553" s="134">
        <v>0.09</v>
      </c>
      <c r="N553" s="146"/>
      <c r="O553" s="99">
        <f t="shared" si="4"/>
        <v>3</v>
      </c>
      <c r="P553" s="99">
        <f t="shared" si="5"/>
        <v>2</v>
      </c>
      <c r="Q553" s="99">
        <f t="shared" si="6"/>
        <v>4</v>
      </c>
      <c r="R553" s="99">
        <f t="shared" si="7"/>
        <v>4</v>
      </c>
      <c r="S553" s="138">
        <f t="shared" si="8"/>
        <v>2</v>
      </c>
      <c r="T553" s="135">
        <f t="shared" si="9"/>
        <v>15</v>
      </c>
      <c r="U553" s="146"/>
      <c r="V553" s="146"/>
      <c r="W553" s="146"/>
      <c r="X553" s="146"/>
      <c r="Y553" s="146"/>
    </row>
    <row r="554" ht="12.75" customHeight="1">
      <c r="A554" s="146"/>
      <c r="B554" s="146" t="s">
        <v>605</v>
      </c>
      <c r="C554" s="227">
        <v>19.0</v>
      </c>
      <c r="D554" s="228">
        <v>470.09</v>
      </c>
      <c r="E554" s="228">
        <v>285.2</v>
      </c>
      <c r="F554" s="229">
        <v>0.534</v>
      </c>
      <c r="I554" s="146"/>
      <c r="J554" s="230">
        <f t="shared" si="2"/>
        <v>24.74157895</v>
      </c>
      <c r="K554" s="227">
        <v>19.0</v>
      </c>
      <c r="L554" s="230">
        <f t="shared" si="3"/>
        <v>16.12879984</v>
      </c>
      <c r="M554" s="134">
        <v>0.12</v>
      </c>
      <c r="N554" s="146"/>
      <c r="O554" s="99">
        <f t="shared" si="4"/>
        <v>3</v>
      </c>
      <c r="P554" s="99">
        <f t="shared" si="5"/>
        <v>4</v>
      </c>
      <c r="Q554" s="99">
        <f t="shared" si="6"/>
        <v>5</v>
      </c>
      <c r="R554" s="99">
        <f t="shared" si="7"/>
        <v>4</v>
      </c>
      <c r="S554" s="138">
        <f t="shared" si="8"/>
        <v>2</v>
      </c>
      <c r="T554" s="135">
        <f t="shared" si="9"/>
        <v>18</v>
      </c>
      <c r="U554" s="146"/>
      <c r="V554" s="146"/>
      <c r="W554" s="146"/>
      <c r="X554" s="146"/>
      <c r="Y554" s="146"/>
    </row>
    <row r="555" ht="12.75" customHeight="1">
      <c r="A555" s="146"/>
      <c r="B555" s="146" t="s">
        <v>606</v>
      </c>
      <c r="C555" s="227">
        <v>3.0</v>
      </c>
      <c r="D555" s="228">
        <v>49.31</v>
      </c>
      <c r="E555" s="228">
        <v>29.91</v>
      </c>
      <c r="F555" s="229">
        <v>0.534</v>
      </c>
      <c r="I555" s="146"/>
      <c r="J555" s="230">
        <f t="shared" si="2"/>
        <v>16.43666667</v>
      </c>
      <c r="K555" s="227">
        <v>82.0</v>
      </c>
      <c r="L555" s="230">
        <f t="shared" si="3"/>
        <v>10.71490656</v>
      </c>
      <c r="M555" s="134">
        <v>0.13</v>
      </c>
      <c r="N555" s="146"/>
      <c r="O555" s="99">
        <f t="shared" si="4"/>
        <v>3</v>
      </c>
      <c r="P555" s="99">
        <f t="shared" si="5"/>
        <v>1</v>
      </c>
      <c r="Q555" s="99">
        <f t="shared" si="6"/>
        <v>5</v>
      </c>
      <c r="R555" s="99">
        <f t="shared" si="7"/>
        <v>1</v>
      </c>
      <c r="S555" s="138">
        <f t="shared" si="8"/>
        <v>0.13</v>
      </c>
      <c r="T555" s="135">
        <f t="shared" si="9"/>
        <v>10.13</v>
      </c>
      <c r="U555" s="146"/>
      <c r="V555" s="146"/>
      <c r="W555" s="146"/>
      <c r="X555" s="146"/>
      <c r="Y555" s="146"/>
    </row>
    <row r="556" ht="12.75" customHeight="1">
      <c r="A556" s="146"/>
      <c r="B556" s="146" t="s">
        <v>607</v>
      </c>
      <c r="C556" s="227">
        <v>19.0</v>
      </c>
      <c r="D556" s="228">
        <v>469.04</v>
      </c>
      <c r="E556" s="228">
        <v>284.36</v>
      </c>
      <c r="F556" s="229">
        <v>0.534</v>
      </c>
      <c r="I556" s="146"/>
      <c r="J556" s="230">
        <f t="shared" si="2"/>
        <v>24.68631579</v>
      </c>
      <c r="K556" s="227">
        <v>34.0</v>
      </c>
      <c r="L556" s="230">
        <f t="shared" si="3"/>
        <v>16.09277431</v>
      </c>
      <c r="M556" s="134">
        <v>0.125</v>
      </c>
      <c r="N556" s="146"/>
      <c r="O556" s="99">
        <f t="shared" si="4"/>
        <v>3</v>
      </c>
      <c r="P556" s="99">
        <f t="shared" si="5"/>
        <v>4</v>
      </c>
      <c r="Q556" s="99">
        <f t="shared" si="6"/>
        <v>5</v>
      </c>
      <c r="R556" s="99">
        <f t="shared" si="7"/>
        <v>3</v>
      </c>
      <c r="S556" s="138">
        <f t="shared" si="8"/>
        <v>2</v>
      </c>
      <c r="T556" s="135">
        <f t="shared" si="9"/>
        <v>17</v>
      </c>
      <c r="U556" s="146"/>
      <c r="V556" s="146"/>
      <c r="W556" s="146"/>
      <c r="X556" s="146"/>
      <c r="Y556" s="146"/>
    </row>
    <row r="557" ht="12.75" customHeight="1">
      <c r="A557" s="146"/>
      <c r="B557" s="146" t="s">
        <v>608</v>
      </c>
      <c r="C557" s="227">
        <v>5.0</v>
      </c>
      <c r="D557" s="228">
        <v>39.6</v>
      </c>
      <c r="E557" s="228">
        <v>24.0</v>
      </c>
      <c r="F557" s="229">
        <v>0.534</v>
      </c>
      <c r="I557" s="146"/>
      <c r="J557" s="230">
        <f t="shared" si="2"/>
        <v>7.92</v>
      </c>
      <c r="K557" s="227">
        <v>46.0</v>
      </c>
      <c r="L557" s="230">
        <f t="shared" si="3"/>
        <v>5.162972621</v>
      </c>
      <c r="M557" s="134">
        <v>0.15</v>
      </c>
      <c r="N557" s="146"/>
      <c r="O557" s="99">
        <f t="shared" si="4"/>
        <v>3</v>
      </c>
      <c r="P557" s="99">
        <f t="shared" si="5"/>
        <v>1</v>
      </c>
      <c r="Q557" s="99">
        <f t="shared" si="6"/>
        <v>5</v>
      </c>
      <c r="R557" s="99">
        <f t="shared" si="7"/>
        <v>2</v>
      </c>
      <c r="S557" s="138">
        <f t="shared" si="8"/>
        <v>3</v>
      </c>
      <c r="T557" s="135">
        <f t="shared" si="9"/>
        <v>14</v>
      </c>
      <c r="U557" s="146"/>
      <c r="V557" s="146"/>
      <c r="W557" s="146"/>
      <c r="X557" s="146"/>
      <c r="Y557" s="146"/>
    </row>
    <row r="558" ht="12.75" customHeight="1">
      <c r="A558" s="146"/>
      <c r="B558" s="146" t="s">
        <v>609</v>
      </c>
      <c r="C558" s="227">
        <v>3.0</v>
      </c>
      <c r="D558" s="228">
        <v>153.91</v>
      </c>
      <c r="E558" s="228">
        <v>93.23</v>
      </c>
      <c r="F558" s="229">
        <v>0.534</v>
      </c>
      <c r="I558" s="146"/>
      <c r="J558" s="230">
        <f t="shared" si="2"/>
        <v>51.30333333</v>
      </c>
      <c r="K558" s="227">
        <v>65.0</v>
      </c>
      <c r="L558" s="230">
        <f t="shared" si="3"/>
        <v>33.44415472</v>
      </c>
      <c r="M558" s="134">
        <v>0.18</v>
      </c>
      <c r="N558" s="146"/>
      <c r="O558" s="99">
        <f t="shared" si="4"/>
        <v>3</v>
      </c>
      <c r="P558" s="99">
        <f t="shared" si="5"/>
        <v>1</v>
      </c>
      <c r="Q558" s="99">
        <f t="shared" si="6"/>
        <v>4</v>
      </c>
      <c r="R558" s="99">
        <f t="shared" si="7"/>
        <v>2</v>
      </c>
      <c r="S558" s="138">
        <f t="shared" si="8"/>
        <v>3</v>
      </c>
      <c r="T558" s="135">
        <f t="shared" si="9"/>
        <v>13</v>
      </c>
      <c r="U558" s="146"/>
      <c r="V558" s="146"/>
      <c r="W558" s="146"/>
      <c r="X558" s="146"/>
      <c r="Y558" s="146"/>
    </row>
    <row r="559" ht="12.75" customHeight="1">
      <c r="A559" s="146"/>
      <c r="B559" s="146" t="s">
        <v>610</v>
      </c>
      <c r="C559" s="227">
        <v>2.0</v>
      </c>
      <c r="D559" s="228">
        <v>189.57</v>
      </c>
      <c r="E559" s="228">
        <v>114.8</v>
      </c>
      <c r="F559" s="229">
        <v>0.534</v>
      </c>
      <c r="I559" s="146"/>
      <c r="J559" s="230">
        <f t="shared" si="2"/>
        <v>94.785</v>
      </c>
      <c r="K559" s="227">
        <v>95.0</v>
      </c>
      <c r="L559" s="230">
        <f t="shared" si="3"/>
        <v>61.78943937</v>
      </c>
      <c r="M559" s="134">
        <v>0.22</v>
      </c>
      <c r="N559" s="146"/>
      <c r="O559" s="99">
        <f t="shared" si="4"/>
        <v>3</v>
      </c>
      <c r="P559" s="99">
        <f t="shared" si="5"/>
        <v>1</v>
      </c>
      <c r="Q559" s="99">
        <f t="shared" si="6"/>
        <v>3</v>
      </c>
      <c r="R559" s="99">
        <f t="shared" si="7"/>
        <v>1</v>
      </c>
      <c r="S559" s="138">
        <f t="shared" si="8"/>
        <v>3</v>
      </c>
      <c r="T559" s="135">
        <f t="shared" si="9"/>
        <v>11</v>
      </c>
      <c r="U559" s="146"/>
      <c r="V559" s="146"/>
      <c r="W559" s="146"/>
      <c r="X559" s="146"/>
      <c r="Y559" s="146"/>
    </row>
    <row r="560" ht="12.75" customHeight="1">
      <c r="A560" s="146"/>
      <c r="B560" s="146" t="s">
        <v>611</v>
      </c>
      <c r="C560" s="227">
        <v>33.0</v>
      </c>
      <c r="D560" s="228">
        <v>420.69</v>
      </c>
      <c r="E560" s="228">
        <v>254.7</v>
      </c>
      <c r="F560" s="229">
        <v>0.534</v>
      </c>
      <c r="I560" s="146"/>
      <c r="J560" s="230">
        <f t="shared" si="2"/>
        <v>12.74818182</v>
      </c>
      <c r="K560" s="227">
        <v>34.0</v>
      </c>
      <c r="L560" s="230">
        <f t="shared" si="3"/>
        <v>8.310418395</v>
      </c>
      <c r="M560" s="134">
        <v>0.26</v>
      </c>
      <c r="N560" s="146"/>
      <c r="O560" s="99">
        <f t="shared" si="4"/>
        <v>3</v>
      </c>
      <c r="P560" s="99">
        <f t="shared" si="5"/>
        <v>5</v>
      </c>
      <c r="Q560" s="99">
        <f t="shared" si="6"/>
        <v>5</v>
      </c>
      <c r="R560" s="99">
        <f t="shared" si="7"/>
        <v>3</v>
      </c>
      <c r="S560" s="138">
        <f t="shared" si="8"/>
        <v>3</v>
      </c>
      <c r="T560" s="135">
        <f t="shared" si="9"/>
        <v>19</v>
      </c>
      <c r="U560" s="146"/>
      <c r="V560" s="146"/>
      <c r="W560" s="146"/>
      <c r="X560" s="146"/>
      <c r="Y560" s="146"/>
    </row>
    <row r="561" ht="12.75" customHeight="1">
      <c r="A561" s="146"/>
      <c r="B561" s="146" t="s">
        <v>612</v>
      </c>
      <c r="C561" s="227">
        <v>1.0</v>
      </c>
      <c r="D561" s="228">
        <v>143.48</v>
      </c>
      <c r="E561" s="228">
        <v>86.82</v>
      </c>
      <c r="F561" s="229">
        <v>0.534</v>
      </c>
      <c r="I561" s="146"/>
      <c r="J561" s="230">
        <f t="shared" si="2"/>
        <v>143.48</v>
      </c>
      <c r="K561" s="227">
        <v>15.0</v>
      </c>
      <c r="L561" s="230">
        <f t="shared" si="3"/>
        <v>93.53324641</v>
      </c>
      <c r="M561" s="134">
        <v>0.28</v>
      </c>
      <c r="N561" s="146"/>
      <c r="O561" s="99">
        <f t="shared" si="4"/>
        <v>3</v>
      </c>
      <c r="P561" s="99">
        <f t="shared" si="5"/>
        <v>1</v>
      </c>
      <c r="Q561" s="99">
        <f t="shared" si="6"/>
        <v>2</v>
      </c>
      <c r="R561" s="99">
        <f t="shared" si="7"/>
        <v>4</v>
      </c>
      <c r="S561" s="138">
        <f t="shared" si="8"/>
        <v>3</v>
      </c>
      <c r="T561" s="135">
        <f t="shared" si="9"/>
        <v>13</v>
      </c>
      <c r="U561" s="146"/>
      <c r="V561" s="146"/>
      <c r="W561" s="146"/>
      <c r="X561" s="146"/>
      <c r="Y561" s="146"/>
    </row>
    <row r="562" ht="12.75" customHeight="1">
      <c r="A562" s="146"/>
      <c r="B562" s="146" t="s">
        <v>613</v>
      </c>
      <c r="C562" s="227">
        <v>5.0</v>
      </c>
      <c r="D562" s="228">
        <v>514.47</v>
      </c>
      <c r="E562" s="228">
        <v>311.28</v>
      </c>
      <c r="F562" s="229">
        <v>0.534</v>
      </c>
      <c r="I562" s="146"/>
      <c r="J562" s="230">
        <f t="shared" si="2"/>
        <v>102.894</v>
      </c>
      <c r="K562" s="227">
        <v>16.0</v>
      </c>
      <c r="L562" s="230">
        <f t="shared" si="3"/>
        <v>67.0756193</v>
      </c>
      <c r="M562" s="134">
        <v>0.3</v>
      </c>
      <c r="N562" s="146"/>
      <c r="O562" s="99">
        <f t="shared" si="4"/>
        <v>3</v>
      </c>
      <c r="P562" s="99">
        <f t="shared" si="5"/>
        <v>1</v>
      </c>
      <c r="Q562" s="99">
        <f t="shared" si="6"/>
        <v>3</v>
      </c>
      <c r="R562" s="99">
        <f t="shared" si="7"/>
        <v>4</v>
      </c>
      <c r="S562" s="138">
        <f t="shared" si="8"/>
        <v>3</v>
      </c>
      <c r="T562" s="135">
        <f t="shared" si="9"/>
        <v>14</v>
      </c>
      <c r="U562" s="146"/>
      <c r="V562" s="146"/>
      <c r="W562" s="146"/>
      <c r="X562" s="146"/>
      <c r="Y562" s="146"/>
    </row>
    <row r="563" ht="12.75" customHeight="1">
      <c r="A563" s="146"/>
      <c r="B563" s="146" t="s">
        <v>614</v>
      </c>
      <c r="C563" s="227">
        <v>3.0</v>
      </c>
      <c r="D563" s="228">
        <v>129.22</v>
      </c>
      <c r="E563" s="228">
        <v>78.15</v>
      </c>
      <c r="F563" s="229">
        <v>0.534</v>
      </c>
      <c r="I563" s="146"/>
      <c r="J563" s="230">
        <f t="shared" si="2"/>
        <v>43.07333333</v>
      </c>
      <c r="K563" s="227">
        <v>34.0</v>
      </c>
      <c r="L563" s="230">
        <f t="shared" si="3"/>
        <v>28.07909605</v>
      </c>
      <c r="M563" s="134">
        <v>0.31</v>
      </c>
      <c r="N563" s="146"/>
      <c r="O563" s="99">
        <f t="shared" si="4"/>
        <v>3</v>
      </c>
      <c r="P563" s="99">
        <f t="shared" si="5"/>
        <v>1</v>
      </c>
      <c r="Q563" s="99">
        <f t="shared" si="6"/>
        <v>4</v>
      </c>
      <c r="R563" s="99">
        <f t="shared" si="7"/>
        <v>3</v>
      </c>
      <c r="S563" s="138">
        <f t="shared" si="8"/>
        <v>3</v>
      </c>
      <c r="T563" s="135">
        <f t="shared" si="9"/>
        <v>14</v>
      </c>
      <c r="U563" s="146"/>
      <c r="V563" s="146"/>
      <c r="W563" s="146"/>
      <c r="X563" s="146"/>
      <c r="Y563" s="146"/>
    </row>
    <row r="564" ht="12.75" customHeight="1">
      <c r="A564" s="146"/>
      <c r="B564" s="146" t="s">
        <v>615</v>
      </c>
      <c r="C564" s="227">
        <v>6.0</v>
      </c>
      <c r="D564" s="228">
        <v>401.87</v>
      </c>
      <c r="E564" s="228">
        <v>243.02</v>
      </c>
      <c r="F564" s="229">
        <v>0.534</v>
      </c>
      <c r="I564" s="146"/>
      <c r="J564" s="230">
        <f t="shared" si="2"/>
        <v>66.97833333</v>
      </c>
      <c r="K564" s="227">
        <v>65.0</v>
      </c>
      <c r="L564" s="230">
        <f t="shared" si="3"/>
        <v>43.66253803</v>
      </c>
      <c r="M564" s="134">
        <v>0.32</v>
      </c>
      <c r="N564" s="146"/>
      <c r="O564" s="99">
        <f t="shared" si="4"/>
        <v>3</v>
      </c>
      <c r="P564" s="99">
        <f t="shared" si="5"/>
        <v>2</v>
      </c>
      <c r="Q564" s="99">
        <f t="shared" si="6"/>
        <v>3</v>
      </c>
      <c r="R564" s="99">
        <f t="shared" si="7"/>
        <v>2</v>
      </c>
      <c r="S564" s="138">
        <f t="shared" si="8"/>
        <v>3</v>
      </c>
      <c r="T564" s="135">
        <f t="shared" si="9"/>
        <v>13</v>
      </c>
      <c r="U564" s="146"/>
      <c r="V564" s="146"/>
      <c r="W564" s="146"/>
      <c r="X564" s="146"/>
      <c r="Y564" s="146"/>
    </row>
    <row r="565" ht="12.75" customHeight="1">
      <c r="A565" s="146"/>
      <c r="B565" s="146" t="s">
        <v>616</v>
      </c>
      <c r="C565" s="227">
        <v>1.0</v>
      </c>
      <c r="D565" s="228">
        <v>13.04</v>
      </c>
      <c r="E565" s="228">
        <v>7.88</v>
      </c>
      <c r="F565" s="229">
        <v>0.534</v>
      </c>
      <c r="I565" s="146"/>
      <c r="J565" s="230">
        <f t="shared" si="2"/>
        <v>13.04</v>
      </c>
      <c r="K565" s="227">
        <v>25.0</v>
      </c>
      <c r="L565" s="230">
        <f t="shared" si="3"/>
        <v>8.50065189</v>
      </c>
      <c r="M565" s="134">
        <v>0.33</v>
      </c>
      <c r="N565" s="146"/>
      <c r="O565" s="99">
        <f t="shared" si="4"/>
        <v>3</v>
      </c>
      <c r="P565" s="99">
        <f t="shared" si="5"/>
        <v>1</v>
      </c>
      <c r="Q565" s="99">
        <f t="shared" si="6"/>
        <v>5</v>
      </c>
      <c r="R565" s="99">
        <f t="shared" si="7"/>
        <v>4</v>
      </c>
      <c r="S565" s="138">
        <f t="shared" si="8"/>
        <v>3</v>
      </c>
      <c r="T565" s="135">
        <f t="shared" si="9"/>
        <v>16</v>
      </c>
      <c r="U565" s="146"/>
      <c r="V565" s="146"/>
      <c r="W565" s="146"/>
      <c r="X565" s="146"/>
      <c r="Y565" s="146"/>
    </row>
    <row r="566" ht="12.75" customHeight="1">
      <c r="A566" s="146"/>
      <c r="B566" s="146" t="s">
        <v>617</v>
      </c>
      <c r="C566" s="227">
        <v>1.0</v>
      </c>
      <c r="D566" s="228">
        <v>13.04</v>
      </c>
      <c r="E566" s="228">
        <v>7.88</v>
      </c>
      <c r="F566" s="229">
        <v>0.534</v>
      </c>
      <c r="I566" s="146"/>
      <c r="J566" s="230">
        <f t="shared" si="2"/>
        <v>13.04</v>
      </c>
      <c r="K566" s="227">
        <v>75.0</v>
      </c>
      <c r="L566" s="230">
        <f t="shared" si="3"/>
        <v>8.50065189</v>
      </c>
      <c r="M566" s="134">
        <v>0.34</v>
      </c>
      <c r="N566" s="146"/>
      <c r="O566" s="99">
        <f t="shared" si="4"/>
        <v>3</v>
      </c>
      <c r="P566" s="99">
        <f t="shared" si="5"/>
        <v>1</v>
      </c>
      <c r="Q566" s="99">
        <f t="shared" si="6"/>
        <v>5</v>
      </c>
      <c r="R566" s="99">
        <f t="shared" si="7"/>
        <v>1</v>
      </c>
      <c r="S566" s="138">
        <f t="shared" si="8"/>
        <v>4</v>
      </c>
      <c r="T566" s="135">
        <f t="shared" si="9"/>
        <v>14</v>
      </c>
      <c r="U566" s="146"/>
      <c r="V566" s="146"/>
      <c r="W566" s="146"/>
      <c r="X566" s="146"/>
      <c r="Y566" s="146"/>
    </row>
    <row r="567" ht="12.75" customHeight="1">
      <c r="A567" s="146"/>
      <c r="B567" s="146" t="s">
        <v>618</v>
      </c>
      <c r="C567" s="227">
        <v>1.0</v>
      </c>
      <c r="D567" s="228">
        <v>13.04</v>
      </c>
      <c r="E567" s="228">
        <v>7.88</v>
      </c>
      <c r="F567" s="229">
        <v>0.534</v>
      </c>
      <c r="I567" s="146"/>
      <c r="J567" s="230">
        <f t="shared" si="2"/>
        <v>13.04</v>
      </c>
      <c r="K567" s="227">
        <v>62.0</v>
      </c>
      <c r="L567" s="230">
        <f t="shared" si="3"/>
        <v>8.50065189</v>
      </c>
      <c r="M567" s="134">
        <v>0.35</v>
      </c>
      <c r="N567" s="146"/>
      <c r="O567" s="99">
        <f t="shared" si="4"/>
        <v>3</v>
      </c>
      <c r="P567" s="99">
        <f t="shared" si="5"/>
        <v>1</v>
      </c>
      <c r="Q567" s="99">
        <f t="shared" si="6"/>
        <v>5</v>
      </c>
      <c r="R567" s="99">
        <f t="shared" si="7"/>
        <v>2</v>
      </c>
      <c r="S567" s="138">
        <f t="shared" si="8"/>
        <v>4</v>
      </c>
      <c r="T567" s="135">
        <f t="shared" si="9"/>
        <v>15</v>
      </c>
      <c r="U567" s="146"/>
      <c r="V567" s="146"/>
      <c r="W567" s="146"/>
      <c r="X567" s="146"/>
      <c r="Y567" s="146"/>
    </row>
    <row r="568" ht="12.75" customHeight="1">
      <c r="A568" s="146"/>
      <c r="B568" s="146" t="s">
        <v>619</v>
      </c>
      <c r="C568" s="227">
        <v>1.0</v>
      </c>
      <c r="D568" s="228">
        <v>13.04</v>
      </c>
      <c r="E568" s="228">
        <v>7.88</v>
      </c>
      <c r="F568" s="229">
        <v>0.534</v>
      </c>
      <c r="I568" s="146"/>
      <c r="J568" s="230">
        <f t="shared" si="2"/>
        <v>13.04</v>
      </c>
      <c r="K568" s="227">
        <v>48.0</v>
      </c>
      <c r="L568" s="230">
        <f t="shared" si="3"/>
        <v>8.50065189</v>
      </c>
      <c r="M568" s="134">
        <v>0.45</v>
      </c>
      <c r="N568" s="146"/>
      <c r="O568" s="99">
        <f t="shared" si="4"/>
        <v>3</v>
      </c>
      <c r="P568" s="99">
        <f t="shared" si="5"/>
        <v>1</v>
      </c>
      <c r="Q568" s="99">
        <f t="shared" si="6"/>
        <v>5</v>
      </c>
      <c r="R568" s="99">
        <f t="shared" si="7"/>
        <v>2</v>
      </c>
      <c r="S568" s="138">
        <f t="shared" si="8"/>
        <v>4</v>
      </c>
      <c r="T568" s="135">
        <f t="shared" si="9"/>
        <v>15</v>
      </c>
      <c r="U568" s="146"/>
      <c r="V568" s="146"/>
      <c r="W568" s="146"/>
      <c r="X568" s="146"/>
      <c r="Y568" s="146"/>
    </row>
    <row r="569" ht="12.75" customHeight="1">
      <c r="A569" s="146"/>
      <c r="B569" s="146" t="s">
        <v>620</v>
      </c>
      <c r="C569" s="227">
        <v>4.0</v>
      </c>
      <c r="D569" s="228">
        <v>678.26</v>
      </c>
      <c r="E569" s="228">
        <v>409.86</v>
      </c>
      <c r="F569" s="229">
        <v>0.534</v>
      </c>
      <c r="I569" s="146"/>
      <c r="J569" s="230">
        <f t="shared" si="2"/>
        <v>169.565</v>
      </c>
      <c r="K569" s="227">
        <v>36.0</v>
      </c>
      <c r="L569" s="230">
        <f t="shared" si="3"/>
        <v>110.5378096</v>
      </c>
      <c r="M569" s="134">
        <v>0.46</v>
      </c>
      <c r="N569" s="146"/>
      <c r="O569" s="99">
        <f t="shared" si="4"/>
        <v>3</v>
      </c>
      <c r="P569" s="99">
        <f t="shared" si="5"/>
        <v>1</v>
      </c>
      <c r="Q569" s="99">
        <f t="shared" si="6"/>
        <v>2</v>
      </c>
      <c r="R569" s="99">
        <f t="shared" si="7"/>
        <v>3</v>
      </c>
      <c r="S569" s="138">
        <f t="shared" si="8"/>
        <v>4</v>
      </c>
      <c r="T569" s="135">
        <f t="shared" si="9"/>
        <v>13</v>
      </c>
      <c r="U569" s="146"/>
      <c r="V569" s="146"/>
      <c r="W569" s="146"/>
      <c r="X569" s="146"/>
      <c r="Y569" s="146"/>
    </row>
    <row r="570" ht="12.75" customHeight="1">
      <c r="A570" s="146"/>
      <c r="B570" s="146" t="s">
        <v>621</v>
      </c>
      <c r="C570" s="227">
        <v>2.0</v>
      </c>
      <c r="D570" s="228">
        <v>378.91</v>
      </c>
      <c r="E570" s="228">
        <v>228.97</v>
      </c>
      <c r="F570" s="229">
        <v>0.534</v>
      </c>
      <c r="I570" s="146"/>
      <c r="J570" s="230">
        <f t="shared" si="2"/>
        <v>189.455</v>
      </c>
      <c r="K570" s="227">
        <v>84.0</v>
      </c>
      <c r="L570" s="230">
        <f t="shared" si="3"/>
        <v>123.5039113</v>
      </c>
      <c r="M570" s="134">
        <v>0.48</v>
      </c>
      <c r="N570" s="146"/>
      <c r="O570" s="99">
        <f t="shared" si="4"/>
        <v>3</v>
      </c>
      <c r="P570" s="99">
        <f t="shared" si="5"/>
        <v>1</v>
      </c>
      <c r="Q570" s="99">
        <f t="shared" si="6"/>
        <v>2</v>
      </c>
      <c r="R570" s="99">
        <f t="shared" si="7"/>
        <v>1</v>
      </c>
      <c r="S570" s="138">
        <f t="shared" si="8"/>
        <v>4</v>
      </c>
      <c r="T570" s="135">
        <f t="shared" si="9"/>
        <v>11</v>
      </c>
      <c r="U570" s="146"/>
      <c r="V570" s="146"/>
      <c r="W570" s="146"/>
      <c r="X570" s="146"/>
      <c r="Y570" s="146"/>
    </row>
    <row r="571" ht="12.75" customHeight="1">
      <c r="A571" s="146"/>
      <c r="B571" s="146" t="s">
        <v>622</v>
      </c>
      <c r="C571" s="227">
        <v>2.0</v>
      </c>
      <c r="D571" s="228">
        <v>31.3</v>
      </c>
      <c r="E571" s="228">
        <v>18.92</v>
      </c>
      <c r="F571" s="229">
        <v>0.534</v>
      </c>
      <c r="I571" s="146"/>
      <c r="J571" s="230">
        <f t="shared" si="2"/>
        <v>15.65</v>
      </c>
      <c r="K571" s="227">
        <v>16.0</v>
      </c>
      <c r="L571" s="230">
        <f t="shared" si="3"/>
        <v>10.20208605</v>
      </c>
      <c r="M571" s="134">
        <v>0.5</v>
      </c>
      <c r="N571" s="146"/>
      <c r="O571" s="99">
        <f t="shared" si="4"/>
        <v>3</v>
      </c>
      <c r="P571" s="99">
        <f t="shared" si="5"/>
        <v>1</v>
      </c>
      <c r="Q571" s="99">
        <f t="shared" si="6"/>
        <v>5</v>
      </c>
      <c r="R571" s="99">
        <f t="shared" si="7"/>
        <v>4</v>
      </c>
      <c r="S571" s="138">
        <f t="shared" si="8"/>
        <v>4</v>
      </c>
      <c r="T571" s="135">
        <f t="shared" si="9"/>
        <v>17</v>
      </c>
      <c r="U571" s="146"/>
      <c r="V571" s="146"/>
      <c r="W571" s="146"/>
      <c r="X571" s="146"/>
      <c r="Y571" s="146"/>
    </row>
    <row r="572" ht="12.75" customHeight="1">
      <c r="A572" s="146"/>
      <c r="B572" s="146" t="s">
        <v>623</v>
      </c>
      <c r="C572" s="227">
        <v>14.0</v>
      </c>
      <c r="D572" s="228">
        <v>3118.43</v>
      </c>
      <c r="E572" s="228">
        <v>1884.33</v>
      </c>
      <c r="F572" s="229">
        <v>0.534</v>
      </c>
      <c r="I572" s="146"/>
      <c r="J572" s="230">
        <f t="shared" si="2"/>
        <v>222.745</v>
      </c>
      <c r="K572" s="227">
        <v>25.0</v>
      </c>
      <c r="L572" s="230">
        <f t="shared" si="3"/>
        <v>145.2053455</v>
      </c>
      <c r="M572" s="134">
        <v>0.52</v>
      </c>
      <c r="N572" s="146"/>
      <c r="O572" s="99">
        <f t="shared" si="4"/>
        <v>3</v>
      </c>
      <c r="P572" s="99">
        <f t="shared" si="5"/>
        <v>3</v>
      </c>
      <c r="Q572" s="99">
        <f t="shared" si="6"/>
        <v>2</v>
      </c>
      <c r="R572" s="99">
        <f t="shared" si="7"/>
        <v>4</v>
      </c>
      <c r="S572" s="138">
        <f t="shared" si="8"/>
        <v>4</v>
      </c>
      <c r="T572" s="135">
        <f t="shared" si="9"/>
        <v>16</v>
      </c>
      <c r="U572" s="146"/>
      <c r="V572" s="146"/>
      <c r="W572" s="146"/>
      <c r="X572" s="146"/>
      <c r="Y572" s="146"/>
    </row>
    <row r="573" ht="12.75" customHeight="1">
      <c r="A573" s="146"/>
      <c r="B573" s="146" t="s">
        <v>624</v>
      </c>
      <c r="C573" s="227">
        <v>1.0</v>
      </c>
      <c r="D573" s="228">
        <v>25.22</v>
      </c>
      <c r="E573" s="228">
        <v>15.23</v>
      </c>
      <c r="F573" s="229">
        <v>0.534</v>
      </c>
      <c r="I573" s="146"/>
      <c r="J573" s="230">
        <f t="shared" si="2"/>
        <v>25.22</v>
      </c>
      <c r="K573" s="227">
        <v>45.0</v>
      </c>
      <c r="L573" s="230">
        <f t="shared" si="3"/>
        <v>16.44067797</v>
      </c>
      <c r="M573" s="134">
        <v>0.56</v>
      </c>
      <c r="N573" s="146"/>
      <c r="O573" s="99">
        <f t="shared" si="4"/>
        <v>3</v>
      </c>
      <c r="P573" s="99">
        <f t="shared" si="5"/>
        <v>1</v>
      </c>
      <c r="Q573" s="99">
        <f t="shared" si="6"/>
        <v>5</v>
      </c>
      <c r="R573" s="99">
        <f t="shared" si="7"/>
        <v>2</v>
      </c>
      <c r="S573" s="138">
        <f t="shared" si="8"/>
        <v>4</v>
      </c>
      <c r="T573" s="135">
        <f t="shared" si="9"/>
        <v>15</v>
      </c>
      <c r="U573" s="146"/>
      <c r="V573" s="146"/>
      <c r="W573" s="146"/>
      <c r="X573" s="146"/>
      <c r="Y573" s="146"/>
    </row>
    <row r="574" ht="12.75" customHeight="1">
      <c r="A574" s="146"/>
      <c r="B574" s="146" t="s">
        <v>625</v>
      </c>
      <c r="C574" s="227">
        <v>2.0</v>
      </c>
      <c r="D574" s="228">
        <v>133.29</v>
      </c>
      <c r="E574" s="228">
        <v>80.45</v>
      </c>
      <c r="F574" s="229">
        <v>0.534</v>
      </c>
      <c r="I574" s="146"/>
      <c r="J574" s="230">
        <f t="shared" si="2"/>
        <v>66.645</v>
      </c>
      <c r="K574" s="227">
        <v>23.0</v>
      </c>
      <c r="L574" s="230">
        <f t="shared" si="3"/>
        <v>43.4452412</v>
      </c>
      <c r="M574" s="134">
        <v>0.53</v>
      </c>
      <c r="N574" s="146"/>
      <c r="O574" s="99">
        <f t="shared" si="4"/>
        <v>3</v>
      </c>
      <c r="P574" s="99">
        <f t="shared" si="5"/>
        <v>1</v>
      </c>
      <c r="Q574" s="99">
        <f t="shared" si="6"/>
        <v>3</v>
      </c>
      <c r="R574" s="99">
        <f t="shared" si="7"/>
        <v>4</v>
      </c>
      <c r="S574" s="138">
        <f t="shared" si="8"/>
        <v>4</v>
      </c>
      <c r="T574" s="135">
        <f t="shared" si="9"/>
        <v>15</v>
      </c>
      <c r="U574" s="146"/>
      <c r="V574" s="146"/>
      <c r="W574" s="146"/>
      <c r="X574" s="146"/>
      <c r="Y574" s="146"/>
    </row>
    <row r="575" ht="12.75" customHeight="1">
      <c r="A575" s="146"/>
      <c r="B575" s="146" t="s">
        <v>626</v>
      </c>
      <c r="C575" s="227">
        <v>5.0</v>
      </c>
      <c r="D575" s="228">
        <v>430.44</v>
      </c>
      <c r="E575" s="228">
        <v>259.25</v>
      </c>
      <c r="F575" s="229">
        <v>0.534</v>
      </c>
      <c r="I575" s="146"/>
      <c r="J575" s="230">
        <f t="shared" si="2"/>
        <v>86.088</v>
      </c>
      <c r="K575" s="227">
        <v>15.0</v>
      </c>
      <c r="L575" s="230">
        <f t="shared" si="3"/>
        <v>56.11994785</v>
      </c>
      <c r="M575" s="134">
        <v>0.51</v>
      </c>
      <c r="N575" s="146"/>
      <c r="O575" s="99">
        <f t="shared" si="4"/>
        <v>3</v>
      </c>
      <c r="P575" s="99">
        <f t="shared" si="5"/>
        <v>1</v>
      </c>
      <c r="Q575" s="99">
        <f t="shared" si="6"/>
        <v>3</v>
      </c>
      <c r="R575" s="99">
        <f t="shared" si="7"/>
        <v>4</v>
      </c>
      <c r="S575" s="138">
        <f t="shared" si="8"/>
        <v>4</v>
      </c>
      <c r="T575" s="135">
        <f t="shared" si="9"/>
        <v>15</v>
      </c>
      <c r="U575" s="146"/>
      <c r="V575" s="146"/>
      <c r="W575" s="146"/>
      <c r="X575" s="146"/>
      <c r="Y575" s="146"/>
    </row>
    <row r="576" ht="12.75" customHeight="1">
      <c r="A576" s="146"/>
      <c r="B576" s="146" t="s">
        <v>627</v>
      </c>
      <c r="C576" s="227">
        <v>4.0</v>
      </c>
      <c r="D576" s="228">
        <v>344.35</v>
      </c>
      <c r="E576" s="228">
        <v>207.4</v>
      </c>
      <c r="F576" s="229">
        <v>0.534</v>
      </c>
      <c r="I576" s="146"/>
      <c r="J576" s="230">
        <f t="shared" si="2"/>
        <v>86.0875</v>
      </c>
      <c r="K576" s="227">
        <v>17.0</v>
      </c>
      <c r="L576" s="230">
        <f t="shared" si="3"/>
        <v>56.1196219</v>
      </c>
      <c r="M576" s="134">
        <v>0.57</v>
      </c>
      <c r="N576" s="146"/>
      <c r="O576" s="99">
        <f t="shared" si="4"/>
        <v>3</v>
      </c>
      <c r="P576" s="99">
        <f t="shared" si="5"/>
        <v>1</v>
      </c>
      <c r="Q576" s="99">
        <f t="shared" si="6"/>
        <v>3</v>
      </c>
      <c r="R576" s="99">
        <f t="shared" si="7"/>
        <v>4</v>
      </c>
      <c r="S576" s="138">
        <f t="shared" si="8"/>
        <v>4</v>
      </c>
      <c r="T576" s="135">
        <f t="shared" si="9"/>
        <v>15</v>
      </c>
      <c r="U576" s="146"/>
      <c r="V576" s="146"/>
      <c r="W576" s="146"/>
      <c r="X576" s="146"/>
      <c r="Y576" s="146"/>
    </row>
    <row r="577" ht="12.75" customHeight="1">
      <c r="A577" s="146"/>
      <c r="B577" s="146" t="s">
        <v>628</v>
      </c>
      <c r="C577" s="227">
        <v>3.0</v>
      </c>
      <c r="D577" s="228">
        <v>85.22</v>
      </c>
      <c r="E577" s="228">
        <v>51.29</v>
      </c>
      <c r="F577" s="229">
        <v>0.534</v>
      </c>
      <c r="I577" s="146"/>
      <c r="J577" s="230">
        <f t="shared" si="2"/>
        <v>28.40666667</v>
      </c>
      <c r="K577" s="227">
        <v>25.0</v>
      </c>
      <c r="L577" s="230">
        <f t="shared" si="3"/>
        <v>18.51803564</v>
      </c>
      <c r="M577" s="134">
        <v>0.58</v>
      </c>
      <c r="N577" s="146"/>
      <c r="O577" s="99">
        <f t="shared" si="4"/>
        <v>3</v>
      </c>
      <c r="P577" s="99">
        <f t="shared" si="5"/>
        <v>1</v>
      </c>
      <c r="Q577" s="99">
        <f t="shared" si="6"/>
        <v>5</v>
      </c>
      <c r="R577" s="99">
        <f t="shared" si="7"/>
        <v>4</v>
      </c>
      <c r="S577" s="138">
        <f t="shared" si="8"/>
        <v>4</v>
      </c>
      <c r="T577" s="135">
        <f t="shared" si="9"/>
        <v>17</v>
      </c>
      <c r="U577" s="146"/>
      <c r="V577" s="146"/>
      <c r="W577" s="146"/>
      <c r="X577" s="146"/>
      <c r="Y577" s="146"/>
    </row>
    <row r="578" ht="12.75" customHeight="1">
      <c r="A578" s="146"/>
      <c r="B578" s="146" t="s">
        <v>629</v>
      </c>
      <c r="C578" s="227">
        <v>15.0</v>
      </c>
      <c r="D578" s="228">
        <v>293.48</v>
      </c>
      <c r="E578" s="228">
        <v>176.45</v>
      </c>
      <c r="F578" s="229">
        <v>0.534</v>
      </c>
      <c r="I578" s="146"/>
      <c r="J578" s="230">
        <f t="shared" si="2"/>
        <v>19.56533333</v>
      </c>
      <c r="K578" s="227">
        <v>34.0</v>
      </c>
      <c r="L578" s="230">
        <f t="shared" si="3"/>
        <v>12.75445458</v>
      </c>
      <c r="M578" s="134">
        <v>0.59</v>
      </c>
      <c r="N578" s="146"/>
      <c r="O578" s="99">
        <f t="shared" si="4"/>
        <v>3</v>
      </c>
      <c r="P578" s="99">
        <f t="shared" si="5"/>
        <v>3</v>
      </c>
      <c r="Q578" s="99">
        <f t="shared" si="6"/>
        <v>5</v>
      </c>
      <c r="R578" s="99">
        <f t="shared" si="7"/>
        <v>3</v>
      </c>
      <c r="S578" s="138">
        <f t="shared" si="8"/>
        <v>5</v>
      </c>
      <c r="T578" s="135">
        <f t="shared" si="9"/>
        <v>19</v>
      </c>
      <c r="U578" s="146"/>
      <c r="V578" s="146"/>
      <c r="W578" s="146"/>
      <c r="X578" s="146"/>
      <c r="Y578" s="146"/>
    </row>
    <row r="579" ht="12.75" customHeight="1">
      <c r="A579" s="146"/>
      <c r="B579" s="146" t="s">
        <v>630</v>
      </c>
      <c r="C579" s="227">
        <v>18.0</v>
      </c>
      <c r="D579" s="228">
        <v>64.17</v>
      </c>
      <c r="E579" s="228">
        <v>38.56</v>
      </c>
      <c r="F579" s="229">
        <v>0.534</v>
      </c>
      <c r="I579" s="146"/>
      <c r="J579" s="230">
        <f t="shared" si="2"/>
        <v>3.565</v>
      </c>
      <c r="K579" s="227">
        <v>21.0</v>
      </c>
      <c r="L579" s="230">
        <f t="shared" si="3"/>
        <v>2.32398957</v>
      </c>
      <c r="M579" s="134">
        <v>0.6</v>
      </c>
      <c r="N579" s="146"/>
      <c r="O579" s="99">
        <f t="shared" si="4"/>
        <v>3</v>
      </c>
      <c r="P579" s="99">
        <f t="shared" si="5"/>
        <v>4</v>
      </c>
      <c r="Q579" s="99">
        <f t="shared" si="6"/>
        <v>5</v>
      </c>
      <c r="R579" s="99">
        <f t="shared" si="7"/>
        <v>4</v>
      </c>
      <c r="S579" s="138">
        <f t="shared" si="8"/>
        <v>5</v>
      </c>
      <c r="T579" s="135">
        <f t="shared" si="9"/>
        <v>21</v>
      </c>
      <c r="U579" s="146"/>
      <c r="V579" s="146"/>
      <c r="W579" s="146"/>
      <c r="X579" s="146"/>
      <c r="Y579" s="146"/>
    </row>
    <row r="580" ht="12.75" customHeight="1">
      <c r="A580" s="146"/>
      <c r="B580" s="146" t="s">
        <v>631</v>
      </c>
      <c r="C580" s="227">
        <v>4.0</v>
      </c>
      <c r="D580" s="228">
        <v>167.06</v>
      </c>
      <c r="E580" s="228">
        <v>10.7</v>
      </c>
      <c r="F580" s="229">
        <v>0.534</v>
      </c>
      <c r="I580" s="146"/>
      <c r="J580" s="230">
        <f t="shared" si="2"/>
        <v>41.765</v>
      </c>
      <c r="K580" s="227">
        <v>23.0</v>
      </c>
      <c r="L580" s="230">
        <f t="shared" si="3"/>
        <v>27.226206</v>
      </c>
      <c r="M580" s="134">
        <v>0.64</v>
      </c>
      <c r="N580" s="146"/>
      <c r="O580" s="99">
        <f t="shared" si="4"/>
        <v>3</v>
      </c>
      <c r="P580" s="99">
        <f t="shared" si="5"/>
        <v>1</v>
      </c>
      <c r="Q580" s="99">
        <f t="shared" si="6"/>
        <v>4</v>
      </c>
      <c r="R580" s="99">
        <f t="shared" si="7"/>
        <v>4</v>
      </c>
      <c r="S580" s="138">
        <f t="shared" si="8"/>
        <v>5</v>
      </c>
      <c r="T580" s="135">
        <f t="shared" si="9"/>
        <v>17</v>
      </c>
      <c r="U580" s="146"/>
      <c r="V580" s="146"/>
      <c r="W580" s="146"/>
      <c r="X580" s="146"/>
      <c r="Y580" s="146"/>
    </row>
    <row r="581" ht="12.75" customHeight="1">
      <c r="A581" s="146"/>
      <c r="B581" s="146" t="s">
        <v>632</v>
      </c>
      <c r="C581" s="227">
        <v>32.0</v>
      </c>
      <c r="D581" s="228">
        <v>322.77</v>
      </c>
      <c r="E581" s="228">
        <v>193.64</v>
      </c>
      <c r="F581" s="229">
        <v>0.534</v>
      </c>
      <c r="I581" s="146"/>
      <c r="J581" s="230">
        <f t="shared" si="2"/>
        <v>10.0865625</v>
      </c>
      <c r="K581" s="227">
        <v>25.0</v>
      </c>
      <c r="L581" s="230">
        <f t="shared" si="3"/>
        <v>6.575334094</v>
      </c>
      <c r="M581" s="134">
        <v>0.67</v>
      </c>
      <c r="N581" s="146"/>
      <c r="O581" s="99">
        <f t="shared" si="4"/>
        <v>3</v>
      </c>
      <c r="P581" s="99">
        <f t="shared" si="5"/>
        <v>5</v>
      </c>
      <c r="Q581" s="99">
        <f t="shared" si="6"/>
        <v>5</v>
      </c>
      <c r="R581" s="99">
        <f t="shared" si="7"/>
        <v>4</v>
      </c>
      <c r="S581" s="138">
        <f t="shared" si="8"/>
        <v>5</v>
      </c>
      <c r="T581" s="135">
        <f t="shared" si="9"/>
        <v>22</v>
      </c>
      <c r="U581" s="146"/>
      <c r="V581" s="146"/>
      <c r="W581" s="146"/>
      <c r="X581" s="146"/>
      <c r="Y581" s="146"/>
    </row>
    <row r="582" ht="12.75" customHeight="1">
      <c r="A582" s="146"/>
      <c r="B582" s="146" t="s">
        <v>633</v>
      </c>
      <c r="C582" s="227">
        <v>6.0</v>
      </c>
      <c r="D582" s="228">
        <v>586.09</v>
      </c>
      <c r="E582" s="228">
        <v>351.49</v>
      </c>
      <c r="F582" s="229">
        <v>0.534</v>
      </c>
      <c r="I582" s="146"/>
      <c r="J582" s="230">
        <f t="shared" si="2"/>
        <v>97.68166667</v>
      </c>
      <c r="K582" s="227">
        <v>24.0</v>
      </c>
      <c r="L582" s="230">
        <f t="shared" si="3"/>
        <v>63.6777488</v>
      </c>
      <c r="M582" s="134">
        <v>0.68</v>
      </c>
      <c r="N582" s="146"/>
      <c r="O582" s="99">
        <f t="shared" si="4"/>
        <v>3</v>
      </c>
      <c r="P582" s="99">
        <f t="shared" si="5"/>
        <v>2</v>
      </c>
      <c r="Q582" s="99">
        <f t="shared" si="6"/>
        <v>3</v>
      </c>
      <c r="R582" s="99">
        <f t="shared" si="7"/>
        <v>4</v>
      </c>
      <c r="S582" s="138">
        <f t="shared" si="8"/>
        <v>5</v>
      </c>
      <c r="T582" s="135">
        <f t="shared" si="9"/>
        <v>17</v>
      </c>
      <c r="U582" s="146"/>
      <c r="V582" s="146"/>
      <c r="W582" s="146"/>
      <c r="X582" s="146"/>
      <c r="Y582" s="146"/>
    </row>
    <row r="583" ht="12.75" customHeight="1">
      <c r="A583" s="146"/>
      <c r="B583" s="146" t="s">
        <v>634</v>
      </c>
      <c r="C583" s="227">
        <v>5.0</v>
      </c>
      <c r="D583" s="228">
        <v>84.78</v>
      </c>
      <c r="E583" s="228">
        <v>50.83</v>
      </c>
      <c r="F583" s="229">
        <v>0.534</v>
      </c>
      <c r="I583" s="146"/>
      <c r="J583" s="230">
        <f t="shared" si="2"/>
        <v>16.956</v>
      </c>
      <c r="K583" s="227">
        <v>26.0</v>
      </c>
      <c r="L583" s="230">
        <f t="shared" si="3"/>
        <v>11.05345502</v>
      </c>
      <c r="M583" s="134">
        <v>0.62</v>
      </c>
      <c r="N583" s="146"/>
      <c r="O583" s="99">
        <f t="shared" si="4"/>
        <v>3</v>
      </c>
      <c r="P583" s="99">
        <f t="shared" si="5"/>
        <v>1</v>
      </c>
      <c r="Q583" s="99">
        <f t="shared" si="6"/>
        <v>5</v>
      </c>
      <c r="R583" s="99">
        <f t="shared" si="7"/>
        <v>4</v>
      </c>
      <c r="S583" s="138">
        <f t="shared" si="8"/>
        <v>5</v>
      </c>
      <c r="T583" s="135">
        <f t="shared" si="9"/>
        <v>18</v>
      </c>
      <c r="U583" s="146"/>
      <c r="V583" s="146"/>
      <c r="W583" s="146"/>
      <c r="X583" s="146"/>
      <c r="Y583" s="146"/>
    </row>
    <row r="584" ht="12.75" customHeight="1">
      <c r="A584" s="146"/>
      <c r="B584" s="146" t="s">
        <v>635</v>
      </c>
      <c r="C584" s="227">
        <v>1.0</v>
      </c>
      <c r="D584" s="228">
        <v>33.91</v>
      </c>
      <c r="E584" s="228">
        <v>20.33</v>
      </c>
      <c r="F584" s="229">
        <v>0.534</v>
      </c>
      <c r="I584" s="146"/>
      <c r="J584" s="230">
        <f t="shared" si="2"/>
        <v>33.91</v>
      </c>
      <c r="K584" s="227">
        <v>37.0</v>
      </c>
      <c r="L584" s="230">
        <f t="shared" si="3"/>
        <v>22.10560626</v>
      </c>
      <c r="M584" s="134">
        <v>0.69</v>
      </c>
      <c r="N584" s="146"/>
      <c r="O584" s="99">
        <f t="shared" si="4"/>
        <v>3</v>
      </c>
      <c r="P584" s="99">
        <f t="shared" si="5"/>
        <v>1</v>
      </c>
      <c r="Q584" s="99">
        <f t="shared" si="6"/>
        <v>5</v>
      </c>
      <c r="R584" s="99">
        <f t="shared" si="7"/>
        <v>3</v>
      </c>
      <c r="S584" s="138">
        <f t="shared" si="8"/>
        <v>5</v>
      </c>
      <c r="T584" s="135">
        <f t="shared" si="9"/>
        <v>17</v>
      </c>
      <c r="U584" s="146"/>
      <c r="V584" s="146"/>
      <c r="W584" s="146"/>
      <c r="X584" s="146"/>
      <c r="Y584" s="146"/>
    </row>
    <row r="585" ht="12.75" customHeight="1">
      <c r="A585" s="146"/>
      <c r="B585" s="146" t="s">
        <v>636</v>
      </c>
      <c r="C585" s="227">
        <v>1.0</v>
      </c>
      <c r="D585" s="228">
        <v>28.7</v>
      </c>
      <c r="E585" s="228">
        <v>17.2</v>
      </c>
      <c r="F585" s="229">
        <v>0.534</v>
      </c>
      <c r="I585" s="146"/>
      <c r="J585" s="230">
        <f t="shared" si="2"/>
        <v>28.7</v>
      </c>
      <c r="K585" s="227">
        <v>38.0</v>
      </c>
      <c r="L585" s="230">
        <f t="shared" si="3"/>
        <v>18.70925684</v>
      </c>
      <c r="M585" s="134">
        <v>0.64</v>
      </c>
      <c r="N585" s="146"/>
      <c r="O585" s="99">
        <f t="shared" si="4"/>
        <v>3</v>
      </c>
      <c r="P585" s="99">
        <f t="shared" si="5"/>
        <v>1</v>
      </c>
      <c r="Q585" s="99">
        <f t="shared" si="6"/>
        <v>5</v>
      </c>
      <c r="R585" s="99">
        <f t="shared" si="7"/>
        <v>3</v>
      </c>
      <c r="S585" s="138">
        <f t="shared" si="8"/>
        <v>5</v>
      </c>
      <c r="T585" s="135">
        <f t="shared" si="9"/>
        <v>17</v>
      </c>
      <c r="U585" s="146"/>
      <c r="V585" s="146"/>
      <c r="W585" s="146"/>
      <c r="X585" s="146"/>
      <c r="Y585" s="146"/>
    </row>
    <row r="586" ht="12.75" customHeight="1">
      <c r="A586" s="146"/>
      <c r="B586" s="146" t="s">
        <v>637</v>
      </c>
      <c r="C586" s="227">
        <v>1.0</v>
      </c>
      <c r="D586" s="228">
        <v>28.7</v>
      </c>
      <c r="E586" s="228">
        <v>17.2</v>
      </c>
      <c r="F586" s="229">
        <v>0.534</v>
      </c>
      <c r="I586" s="146"/>
      <c r="J586" s="230">
        <f t="shared" si="2"/>
        <v>28.7</v>
      </c>
      <c r="K586" s="227">
        <v>34.0</v>
      </c>
      <c r="L586" s="230">
        <f t="shared" si="3"/>
        <v>18.70925684</v>
      </c>
      <c r="M586" s="134">
        <v>0.15</v>
      </c>
      <c r="N586" s="146"/>
      <c r="O586" s="99">
        <f t="shared" si="4"/>
        <v>3</v>
      </c>
      <c r="P586" s="99">
        <f t="shared" si="5"/>
        <v>1</v>
      </c>
      <c r="Q586" s="99">
        <f t="shared" si="6"/>
        <v>5</v>
      </c>
      <c r="R586" s="99">
        <f t="shared" si="7"/>
        <v>3</v>
      </c>
      <c r="S586" s="138">
        <f t="shared" si="8"/>
        <v>3</v>
      </c>
      <c r="T586" s="135">
        <f t="shared" si="9"/>
        <v>15</v>
      </c>
      <c r="U586" s="146"/>
      <c r="V586" s="146"/>
      <c r="W586" s="146"/>
      <c r="X586" s="146"/>
      <c r="Y586" s="146"/>
    </row>
    <row r="587" ht="12.75" customHeight="1">
      <c r="A587" s="146"/>
      <c r="B587" s="146" t="s">
        <v>638</v>
      </c>
      <c r="C587" s="227">
        <v>1.0</v>
      </c>
      <c r="D587" s="228">
        <v>28.7</v>
      </c>
      <c r="E587" s="228">
        <v>17.2</v>
      </c>
      <c r="F587" s="229">
        <v>0.534</v>
      </c>
      <c r="I587" s="146"/>
      <c r="J587" s="230">
        <f t="shared" si="2"/>
        <v>28.7</v>
      </c>
      <c r="K587" s="227">
        <v>39.0</v>
      </c>
      <c r="L587" s="230">
        <f t="shared" si="3"/>
        <v>18.70925684</v>
      </c>
      <c r="M587" s="134">
        <v>0.85</v>
      </c>
      <c r="N587" s="146"/>
      <c r="O587" s="99">
        <f t="shared" si="4"/>
        <v>3</v>
      </c>
      <c r="P587" s="99">
        <f t="shared" si="5"/>
        <v>1</v>
      </c>
      <c r="Q587" s="99">
        <f t="shared" si="6"/>
        <v>5</v>
      </c>
      <c r="R587" s="99">
        <f t="shared" si="7"/>
        <v>3</v>
      </c>
      <c r="S587" s="138">
        <f t="shared" si="8"/>
        <v>5</v>
      </c>
      <c r="T587" s="135">
        <f t="shared" si="9"/>
        <v>17</v>
      </c>
      <c r="U587" s="146"/>
      <c r="V587" s="146"/>
      <c r="W587" s="146"/>
      <c r="X587" s="146"/>
      <c r="Y587" s="146"/>
    </row>
    <row r="588" ht="12.75" customHeight="1">
      <c r="A588" s="146"/>
      <c r="B588" s="146" t="s">
        <v>639</v>
      </c>
      <c r="C588" s="227">
        <v>16.0</v>
      </c>
      <c r="D588" s="228">
        <v>978.61</v>
      </c>
      <c r="E588" s="228">
        <v>586.61</v>
      </c>
      <c r="F588" s="229">
        <v>0.534</v>
      </c>
      <c r="I588" s="146"/>
      <c r="J588" s="230">
        <f t="shared" si="2"/>
        <v>61.163125</v>
      </c>
      <c r="K588" s="227">
        <v>41.0</v>
      </c>
      <c r="L588" s="230">
        <f t="shared" si="3"/>
        <v>39.87165906</v>
      </c>
      <c r="M588" s="134">
        <v>0.87</v>
      </c>
      <c r="N588" s="146"/>
      <c r="O588" s="99">
        <f t="shared" si="4"/>
        <v>3</v>
      </c>
      <c r="P588" s="99">
        <f t="shared" si="5"/>
        <v>4</v>
      </c>
      <c r="Q588" s="99">
        <f t="shared" si="6"/>
        <v>4</v>
      </c>
      <c r="R588" s="99">
        <f t="shared" si="7"/>
        <v>3</v>
      </c>
      <c r="S588" s="138">
        <f t="shared" si="8"/>
        <v>5</v>
      </c>
      <c r="T588" s="135">
        <f t="shared" si="9"/>
        <v>19</v>
      </c>
      <c r="U588" s="146"/>
      <c r="V588" s="146"/>
      <c r="W588" s="146"/>
      <c r="X588" s="146"/>
      <c r="Y588" s="146"/>
    </row>
    <row r="589" ht="12.75" customHeight="1">
      <c r="A589" s="146"/>
      <c r="B589" s="146" t="s">
        <v>640</v>
      </c>
      <c r="C589" s="227">
        <v>10.0</v>
      </c>
      <c r="D589" s="228">
        <v>242.09</v>
      </c>
      <c r="E589" s="228">
        <v>145.07</v>
      </c>
      <c r="F589" s="229">
        <v>0.534</v>
      </c>
      <c r="I589" s="146"/>
      <c r="J589" s="230">
        <f t="shared" si="2"/>
        <v>24.209</v>
      </c>
      <c r="K589" s="227">
        <v>46.0</v>
      </c>
      <c r="L589" s="230">
        <f t="shared" si="3"/>
        <v>15.78161669</v>
      </c>
      <c r="M589" s="134">
        <v>0.88</v>
      </c>
      <c r="N589" s="146"/>
      <c r="O589" s="99">
        <f t="shared" si="4"/>
        <v>3</v>
      </c>
      <c r="P589" s="99">
        <f t="shared" si="5"/>
        <v>2</v>
      </c>
      <c r="Q589" s="99">
        <f t="shared" si="6"/>
        <v>5</v>
      </c>
      <c r="R589" s="99">
        <f t="shared" si="7"/>
        <v>2</v>
      </c>
      <c r="S589" s="138">
        <f t="shared" si="8"/>
        <v>5</v>
      </c>
      <c r="T589" s="135">
        <f t="shared" si="9"/>
        <v>17</v>
      </c>
      <c r="U589" s="146"/>
      <c r="V589" s="146"/>
      <c r="W589" s="146"/>
      <c r="X589" s="146"/>
      <c r="Y589" s="146"/>
    </row>
    <row r="590" ht="12.75" customHeight="1">
      <c r="A590" s="146"/>
      <c r="B590" s="146" t="s">
        <v>641</v>
      </c>
      <c r="C590" s="227">
        <v>2.0</v>
      </c>
      <c r="D590" s="228">
        <v>62.61</v>
      </c>
      <c r="E590" s="228">
        <v>37.51</v>
      </c>
      <c r="F590" s="229">
        <v>0.534</v>
      </c>
      <c r="I590" s="146"/>
      <c r="J590" s="230">
        <f t="shared" si="2"/>
        <v>31.305</v>
      </c>
      <c r="K590" s="227">
        <v>43.0</v>
      </c>
      <c r="L590" s="230">
        <f t="shared" si="3"/>
        <v>20.40743155</v>
      </c>
      <c r="M590" s="134">
        <v>0.89</v>
      </c>
      <c r="N590" s="146"/>
      <c r="O590" s="99">
        <f t="shared" si="4"/>
        <v>3</v>
      </c>
      <c r="P590" s="99">
        <f t="shared" si="5"/>
        <v>1</v>
      </c>
      <c r="Q590" s="99">
        <f t="shared" si="6"/>
        <v>5</v>
      </c>
      <c r="R590" s="99">
        <f t="shared" si="7"/>
        <v>3</v>
      </c>
      <c r="S590" s="138">
        <f t="shared" si="8"/>
        <v>5</v>
      </c>
      <c r="T590" s="135">
        <f t="shared" si="9"/>
        <v>17</v>
      </c>
      <c r="U590" s="146"/>
      <c r="V590" s="146"/>
      <c r="W590" s="146"/>
      <c r="X590" s="146"/>
      <c r="Y590" s="146"/>
    </row>
    <row r="591" ht="12.75" customHeight="1">
      <c r="A591" s="146"/>
      <c r="B591" s="146" t="s">
        <v>642</v>
      </c>
      <c r="C591" s="227">
        <v>6.0</v>
      </c>
      <c r="D591" s="228">
        <v>535.0</v>
      </c>
      <c r="E591" s="228">
        <v>320.53</v>
      </c>
      <c r="F591" s="229">
        <v>0.534</v>
      </c>
      <c r="I591" s="146"/>
      <c r="J591" s="230">
        <f t="shared" si="2"/>
        <v>89.16666667</v>
      </c>
      <c r="K591" s="227">
        <v>48.0</v>
      </c>
      <c r="L591" s="230">
        <f t="shared" si="3"/>
        <v>58.12690135</v>
      </c>
      <c r="M591" s="134">
        <v>0.9</v>
      </c>
      <c r="N591" s="146"/>
      <c r="O591" s="99">
        <f t="shared" si="4"/>
        <v>3</v>
      </c>
      <c r="P591" s="99">
        <f t="shared" si="5"/>
        <v>2</v>
      </c>
      <c r="Q591" s="99">
        <f t="shared" si="6"/>
        <v>3</v>
      </c>
      <c r="R591" s="99">
        <f t="shared" si="7"/>
        <v>2</v>
      </c>
      <c r="S591" s="138">
        <f t="shared" si="8"/>
        <v>5</v>
      </c>
      <c r="T591" s="135">
        <f t="shared" si="9"/>
        <v>15</v>
      </c>
      <c r="U591" s="146"/>
      <c r="V591" s="146"/>
      <c r="W591" s="146"/>
      <c r="X591" s="146"/>
      <c r="Y591" s="146"/>
    </row>
    <row r="592" ht="12.75" customHeight="1">
      <c r="A592" s="146"/>
      <c r="B592" s="146" t="s">
        <v>643</v>
      </c>
      <c r="C592" s="227">
        <v>25.0</v>
      </c>
      <c r="D592" s="228">
        <v>2032.17</v>
      </c>
      <c r="E592" s="228">
        <v>1217.3</v>
      </c>
      <c r="F592" s="229">
        <v>0.534</v>
      </c>
      <c r="I592" s="146"/>
      <c r="J592" s="230">
        <f t="shared" si="2"/>
        <v>81.2868</v>
      </c>
      <c r="K592" s="227">
        <v>47.0</v>
      </c>
      <c r="L592" s="230">
        <f t="shared" si="3"/>
        <v>52.99009126</v>
      </c>
      <c r="M592" s="134">
        <v>0.91</v>
      </c>
      <c r="N592" s="146"/>
      <c r="O592" s="99">
        <f t="shared" si="4"/>
        <v>3</v>
      </c>
      <c r="P592" s="99">
        <f t="shared" si="5"/>
        <v>4</v>
      </c>
      <c r="Q592" s="99">
        <f t="shared" si="6"/>
        <v>3</v>
      </c>
      <c r="R592" s="99">
        <f t="shared" si="7"/>
        <v>2</v>
      </c>
      <c r="S592" s="138">
        <f t="shared" si="8"/>
        <v>5</v>
      </c>
      <c r="T592" s="135">
        <f t="shared" si="9"/>
        <v>17</v>
      </c>
      <c r="U592" s="146"/>
      <c r="V592" s="146"/>
      <c r="W592" s="146"/>
      <c r="X592" s="146"/>
      <c r="Y592" s="146"/>
    </row>
    <row r="593" ht="12.75" customHeight="1">
      <c r="A593" s="146"/>
      <c r="B593" s="146" t="s">
        <v>644</v>
      </c>
      <c r="C593" s="227">
        <v>2.0</v>
      </c>
      <c r="D593" s="228">
        <v>224.35</v>
      </c>
      <c r="E593" s="228">
        <v>134.35</v>
      </c>
      <c r="F593" s="229">
        <v>0.534</v>
      </c>
      <c r="I593" s="146"/>
      <c r="J593" s="230">
        <f t="shared" si="2"/>
        <v>112.175</v>
      </c>
      <c r="K593" s="227">
        <v>49.0</v>
      </c>
      <c r="L593" s="230">
        <f t="shared" si="3"/>
        <v>73.12581486</v>
      </c>
      <c r="M593" s="134">
        <v>0.94</v>
      </c>
      <c r="N593" s="146"/>
      <c r="O593" s="99">
        <f t="shared" si="4"/>
        <v>3</v>
      </c>
      <c r="P593" s="99">
        <f t="shared" si="5"/>
        <v>1</v>
      </c>
      <c r="Q593" s="99">
        <f t="shared" si="6"/>
        <v>3</v>
      </c>
      <c r="R593" s="99">
        <f t="shared" si="7"/>
        <v>2</v>
      </c>
      <c r="S593" s="138">
        <f t="shared" si="8"/>
        <v>5</v>
      </c>
      <c r="T593" s="135">
        <f t="shared" si="9"/>
        <v>14</v>
      </c>
      <c r="U593" s="146"/>
      <c r="V593" s="146"/>
      <c r="W593" s="146"/>
      <c r="X593" s="146"/>
      <c r="Y593" s="146"/>
    </row>
    <row r="594" ht="12.75" customHeight="1">
      <c r="A594" s="146"/>
      <c r="B594" s="146" t="s">
        <v>645</v>
      </c>
      <c r="C594" s="227">
        <v>1.0</v>
      </c>
      <c r="D594" s="228">
        <v>77.39</v>
      </c>
      <c r="E594" s="228">
        <v>46.3</v>
      </c>
      <c r="F594" s="229">
        <v>0.534</v>
      </c>
      <c r="I594" s="146"/>
      <c r="J594" s="230">
        <f t="shared" si="2"/>
        <v>77.39</v>
      </c>
      <c r="K594" s="227">
        <v>46.0</v>
      </c>
      <c r="L594" s="230">
        <f t="shared" si="3"/>
        <v>50.44980443</v>
      </c>
      <c r="M594" s="134">
        <v>0.97</v>
      </c>
      <c r="N594" s="146"/>
      <c r="O594" s="99">
        <f t="shared" si="4"/>
        <v>3</v>
      </c>
      <c r="P594" s="99">
        <f t="shared" si="5"/>
        <v>1</v>
      </c>
      <c r="Q594" s="99">
        <f t="shared" si="6"/>
        <v>3</v>
      </c>
      <c r="R594" s="99">
        <f t="shared" si="7"/>
        <v>2</v>
      </c>
      <c r="S594" s="138">
        <f t="shared" si="8"/>
        <v>5</v>
      </c>
      <c r="T594" s="135">
        <f t="shared" si="9"/>
        <v>14</v>
      </c>
      <c r="U594" s="146"/>
      <c r="V594" s="146"/>
      <c r="W594" s="146"/>
      <c r="X594" s="146"/>
      <c r="Y594" s="146"/>
    </row>
    <row r="595" ht="12.75" customHeight="1">
      <c r="A595" s="146"/>
      <c r="B595" s="146" t="s">
        <v>646</v>
      </c>
      <c r="C595" s="227">
        <v>1.0</v>
      </c>
      <c r="D595" s="228">
        <v>143.48</v>
      </c>
      <c r="E595" s="228">
        <v>85.79</v>
      </c>
      <c r="F595" s="229">
        <v>0.534</v>
      </c>
      <c r="I595" s="146"/>
      <c r="J595" s="230">
        <f t="shared" si="2"/>
        <v>143.48</v>
      </c>
      <c r="K595" s="227">
        <v>42.0</v>
      </c>
      <c r="L595" s="230">
        <f t="shared" si="3"/>
        <v>93.53324641</v>
      </c>
      <c r="M595" s="134">
        <v>0.93</v>
      </c>
      <c r="N595" s="146"/>
      <c r="O595" s="99">
        <f t="shared" si="4"/>
        <v>3</v>
      </c>
      <c r="P595" s="99">
        <f t="shared" si="5"/>
        <v>1</v>
      </c>
      <c r="Q595" s="99">
        <f t="shared" si="6"/>
        <v>2</v>
      </c>
      <c r="R595" s="99">
        <f t="shared" si="7"/>
        <v>3</v>
      </c>
      <c r="S595" s="138">
        <f t="shared" si="8"/>
        <v>5</v>
      </c>
      <c r="T595" s="135">
        <f t="shared" si="9"/>
        <v>14</v>
      </c>
      <c r="U595" s="146"/>
      <c r="V595" s="146"/>
      <c r="W595" s="146"/>
      <c r="X595" s="146"/>
      <c r="Y595" s="146"/>
    </row>
    <row r="596" ht="12.75" customHeight="1">
      <c r="A596" s="146"/>
      <c r="B596" s="146" t="s">
        <v>647</v>
      </c>
      <c r="C596" s="227">
        <v>12.0</v>
      </c>
      <c r="D596" s="228">
        <v>954.49</v>
      </c>
      <c r="E596" s="228">
        <v>570.49</v>
      </c>
      <c r="F596" s="229">
        <v>0.534</v>
      </c>
      <c r="I596" s="146"/>
      <c r="J596" s="230">
        <f t="shared" si="2"/>
        <v>79.54083333</v>
      </c>
      <c r="K596" s="227">
        <v>41.0</v>
      </c>
      <c r="L596" s="230">
        <f t="shared" si="3"/>
        <v>51.85191221</v>
      </c>
      <c r="M596" s="134">
        <v>0.65</v>
      </c>
      <c r="N596" s="146"/>
      <c r="O596" s="99">
        <f t="shared" si="4"/>
        <v>3</v>
      </c>
      <c r="P596" s="99">
        <f t="shared" si="5"/>
        <v>3</v>
      </c>
      <c r="Q596" s="99">
        <f t="shared" si="6"/>
        <v>3</v>
      </c>
      <c r="R596" s="99">
        <f t="shared" si="7"/>
        <v>3</v>
      </c>
      <c r="S596" s="138">
        <f t="shared" si="8"/>
        <v>5</v>
      </c>
      <c r="T596" s="135">
        <f t="shared" si="9"/>
        <v>17</v>
      </c>
      <c r="U596" s="146"/>
      <c r="V596" s="146"/>
      <c r="W596" s="146"/>
      <c r="X596" s="146"/>
      <c r="Y596" s="146"/>
    </row>
    <row r="597" ht="12.75" customHeight="1">
      <c r="A597" s="146"/>
      <c r="B597" s="146" t="s">
        <v>648</v>
      </c>
      <c r="C597" s="227">
        <v>7.0</v>
      </c>
      <c r="D597" s="228">
        <v>200.87</v>
      </c>
      <c r="E597" s="228">
        <v>120.04</v>
      </c>
      <c r="F597" s="229">
        <v>0.534</v>
      </c>
      <c r="I597" s="146"/>
      <c r="J597" s="230">
        <f t="shared" si="2"/>
        <v>28.69571429</v>
      </c>
      <c r="K597" s="227">
        <v>68.0</v>
      </c>
      <c r="L597" s="230">
        <f t="shared" si="3"/>
        <v>18.70646303</v>
      </c>
      <c r="M597" s="134">
        <v>0.45</v>
      </c>
      <c r="N597" s="146"/>
      <c r="O597" s="99">
        <f t="shared" si="4"/>
        <v>3</v>
      </c>
      <c r="P597" s="99">
        <f t="shared" si="5"/>
        <v>2</v>
      </c>
      <c r="Q597" s="99">
        <f t="shared" si="6"/>
        <v>5</v>
      </c>
      <c r="R597" s="99">
        <f t="shared" si="7"/>
        <v>2</v>
      </c>
      <c r="S597" s="138">
        <f t="shared" si="8"/>
        <v>4</v>
      </c>
      <c r="T597" s="135">
        <f t="shared" si="9"/>
        <v>16</v>
      </c>
      <c r="U597" s="146"/>
      <c r="V597" s="146"/>
      <c r="W597" s="146"/>
      <c r="X597" s="146"/>
      <c r="Y597" s="146"/>
    </row>
    <row r="598" ht="12.75" customHeight="1">
      <c r="A598" s="146"/>
      <c r="B598" s="146" t="s">
        <v>649</v>
      </c>
      <c r="C598" s="227">
        <v>1.0</v>
      </c>
      <c r="D598" s="228">
        <v>17.39</v>
      </c>
      <c r="E598" s="228">
        <v>10.39</v>
      </c>
      <c r="F598" s="229">
        <v>0.534</v>
      </c>
      <c r="I598" s="146"/>
      <c r="J598" s="230">
        <f t="shared" si="2"/>
        <v>17.39</v>
      </c>
      <c r="K598" s="227">
        <v>62.0</v>
      </c>
      <c r="L598" s="230">
        <f t="shared" si="3"/>
        <v>11.33637549</v>
      </c>
      <c r="M598" s="134">
        <v>0.48</v>
      </c>
      <c r="N598" s="146"/>
      <c r="O598" s="99">
        <f t="shared" si="4"/>
        <v>3</v>
      </c>
      <c r="P598" s="99">
        <f t="shared" si="5"/>
        <v>1</v>
      </c>
      <c r="Q598" s="99">
        <f t="shared" si="6"/>
        <v>5</v>
      </c>
      <c r="R598" s="99">
        <f t="shared" si="7"/>
        <v>2</v>
      </c>
      <c r="S598" s="138">
        <f t="shared" si="8"/>
        <v>4</v>
      </c>
      <c r="T598" s="135">
        <f t="shared" si="9"/>
        <v>15</v>
      </c>
      <c r="U598" s="146"/>
      <c r="V598" s="146"/>
      <c r="W598" s="146"/>
      <c r="X598" s="146"/>
      <c r="Y598" s="146"/>
    </row>
    <row r="599" ht="12.75" customHeight="1">
      <c r="A599" s="146"/>
      <c r="B599" s="146" t="s">
        <v>650</v>
      </c>
      <c r="C599" s="227">
        <v>11.0</v>
      </c>
      <c r="D599" s="228">
        <v>262.96</v>
      </c>
      <c r="E599" s="228">
        <v>157.04</v>
      </c>
      <c r="F599" s="229">
        <v>0.534</v>
      </c>
      <c r="I599" s="146"/>
      <c r="J599" s="230">
        <f t="shared" si="2"/>
        <v>23.90545455</v>
      </c>
      <c r="K599" s="227">
        <v>69.0</v>
      </c>
      <c r="L599" s="230">
        <f t="shared" si="3"/>
        <v>15.5837383</v>
      </c>
      <c r="M599" s="134">
        <v>0.43</v>
      </c>
      <c r="N599" s="146"/>
      <c r="O599" s="99">
        <f t="shared" si="4"/>
        <v>3</v>
      </c>
      <c r="P599" s="99">
        <f t="shared" si="5"/>
        <v>3</v>
      </c>
      <c r="Q599" s="99">
        <f t="shared" si="6"/>
        <v>5</v>
      </c>
      <c r="R599" s="99">
        <f t="shared" si="7"/>
        <v>2</v>
      </c>
      <c r="S599" s="138">
        <f t="shared" si="8"/>
        <v>4</v>
      </c>
      <c r="T599" s="135">
        <f t="shared" si="9"/>
        <v>17</v>
      </c>
      <c r="U599" s="146"/>
      <c r="V599" s="146"/>
      <c r="W599" s="146"/>
      <c r="X599" s="146"/>
      <c r="Y599" s="146"/>
    </row>
    <row r="600" ht="12.75" customHeight="1">
      <c r="A600" s="146"/>
      <c r="B600" s="146" t="s">
        <v>651</v>
      </c>
      <c r="C600" s="227">
        <v>1.0</v>
      </c>
      <c r="D600" s="228">
        <v>120.87</v>
      </c>
      <c r="E600" s="228">
        <v>72.17</v>
      </c>
      <c r="F600" s="229">
        <v>0.534</v>
      </c>
      <c r="I600" s="146"/>
      <c r="J600" s="230">
        <f t="shared" si="2"/>
        <v>120.87</v>
      </c>
      <c r="K600" s="227">
        <v>61.0</v>
      </c>
      <c r="L600" s="230">
        <f t="shared" si="3"/>
        <v>78.79400261</v>
      </c>
      <c r="M600" s="134">
        <v>0.65</v>
      </c>
      <c r="N600" s="146"/>
      <c r="O600" s="99">
        <f t="shared" si="4"/>
        <v>3</v>
      </c>
      <c r="P600" s="99">
        <f t="shared" si="5"/>
        <v>1</v>
      </c>
      <c r="Q600" s="99">
        <f t="shared" si="6"/>
        <v>2</v>
      </c>
      <c r="R600" s="99">
        <f t="shared" si="7"/>
        <v>2</v>
      </c>
      <c r="S600" s="138">
        <f t="shared" si="8"/>
        <v>5</v>
      </c>
      <c r="T600" s="135">
        <f t="shared" si="9"/>
        <v>13</v>
      </c>
      <c r="U600" s="146"/>
      <c r="V600" s="146"/>
      <c r="W600" s="146"/>
      <c r="X600" s="146"/>
      <c r="Y600" s="146"/>
    </row>
    <row r="601" ht="12.75" customHeight="1">
      <c r="A601" s="146"/>
      <c r="B601" s="146" t="s">
        <v>652</v>
      </c>
      <c r="C601" s="227">
        <v>2.0</v>
      </c>
      <c r="D601" s="228">
        <v>241.74</v>
      </c>
      <c r="E601" s="228">
        <v>144.34</v>
      </c>
      <c r="F601" s="229">
        <v>0.534</v>
      </c>
      <c r="I601" s="146"/>
      <c r="J601" s="230">
        <f t="shared" si="2"/>
        <v>120.87</v>
      </c>
      <c r="K601" s="227">
        <v>875.0</v>
      </c>
      <c r="L601" s="230">
        <f t="shared" si="3"/>
        <v>78.79400261</v>
      </c>
      <c r="M601" s="134">
        <v>0.67</v>
      </c>
      <c r="N601" s="146"/>
      <c r="O601" s="99">
        <f t="shared" si="4"/>
        <v>3</v>
      </c>
      <c r="P601" s="99">
        <f t="shared" si="5"/>
        <v>1</v>
      </c>
      <c r="Q601" s="99">
        <f t="shared" si="6"/>
        <v>2</v>
      </c>
      <c r="R601" s="99">
        <f t="shared" si="7"/>
        <v>1</v>
      </c>
      <c r="S601" s="138">
        <f t="shared" si="8"/>
        <v>5</v>
      </c>
      <c r="T601" s="135">
        <f t="shared" si="9"/>
        <v>12</v>
      </c>
      <c r="U601" s="146"/>
      <c r="V601" s="146"/>
      <c r="W601" s="146"/>
      <c r="X601" s="146"/>
      <c r="Y601" s="146"/>
    </row>
    <row r="602" ht="12.75" customHeight="1">
      <c r="A602" s="146"/>
      <c r="B602" s="146" t="s">
        <v>653</v>
      </c>
      <c r="C602" s="227">
        <v>4.0</v>
      </c>
      <c r="D602" s="228">
        <v>114.78</v>
      </c>
      <c r="E602" s="228">
        <v>68.49</v>
      </c>
      <c r="F602" s="229">
        <v>0.534</v>
      </c>
      <c r="I602" s="146"/>
      <c r="J602" s="230">
        <f t="shared" si="2"/>
        <v>28.695</v>
      </c>
      <c r="K602" s="227">
        <v>35.0</v>
      </c>
      <c r="L602" s="230">
        <f t="shared" si="3"/>
        <v>18.70599739</v>
      </c>
      <c r="M602" s="134">
        <v>0.71</v>
      </c>
      <c r="N602" s="146"/>
      <c r="O602" s="99">
        <f t="shared" si="4"/>
        <v>3</v>
      </c>
      <c r="P602" s="99">
        <f t="shared" si="5"/>
        <v>1</v>
      </c>
      <c r="Q602" s="99">
        <f t="shared" si="6"/>
        <v>5</v>
      </c>
      <c r="R602" s="99">
        <f t="shared" si="7"/>
        <v>3</v>
      </c>
      <c r="S602" s="138">
        <f t="shared" si="8"/>
        <v>5</v>
      </c>
      <c r="T602" s="135">
        <f t="shared" si="9"/>
        <v>17</v>
      </c>
      <c r="U602" s="146"/>
      <c r="V602" s="146"/>
      <c r="W602" s="146"/>
      <c r="X602" s="146"/>
      <c r="Y602" s="146"/>
    </row>
    <row r="603" ht="12.75" customHeight="1">
      <c r="A603" s="146"/>
      <c r="B603" s="146" t="s">
        <v>654</v>
      </c>
      <c r="C603" s="227">
        <v>1.0</v>
      </c>
      <c r="D603" s="228">
        <v>103.48</v>
      </c>
      <c r="E603" s="228">
        <v>61.74</v>
      </c>
      <c r="F603" s="229">
        <v>0.534</v>
      </c>
      <c r="I603" s="146"/>
      <c r="J603" s="230">
        <f t="shared" si="2"/>
        <v>103.48</v>
      </c>
      <c r="K603" s="227">
        <v>18.0</v>
      </c>
      <c r="L603" s="230">
        <f t="shared" si="3"/>
        <v>67.45762712</v>
      </c>
      <c r="M603" s="134">
        <v>0.92</v>
      </c>
      <c r="N603" s="146"/>
      <c r="O603" s="99">
        <f t="shared" si="4"/>
        <v>3</v>
      </c>
      <c r="P603" s="99">
        <f t="shared" si="5"/>
        <v>1</v>
      </c>
      <c r="Q603" s="99">
        <f t="shared" si="6"/>
        <v>3</v>
      </c>
      <c r="R603" s="99">
        <f t="shared" si="7"/>
        <v>4</v>
      </c>
      <c r="S603" s="138">
        <f t="shared" si="8"/>
        <v>5</v>
      </c>
      <c r="T603" s="135">
        <f t="shared" si="9"/>
        <v>16</v>
      </c>
      <c r="U603" s="146"/>
      <c r="V603" s="146"/>
      <c r="W603" s="146"/>
      <c r="X603" s="146"/>
      <c r="Y603" s="146"/>
    </row>
    <row r="604" ht="12.75" customHeight="1">
      <c r="A604" s="146"/>
      <c r="B604" s="146" t="s">
        <v>655</v>
      </c>
      <c r="C604" s="227">
        <v>6.0</v>
      </c>
      <c r="D604" s="228">
        <v>589.26</v>
      </c>
      <c r="E604" s="228">
        <v>351.52</v>
      </c>
      <c r="F604" s="229">
        <v>0.534</v>
      </c>
      <c r="I604" s="146"/>
      <c r="J604" s="230">
        <f t="shared" si="2"/>
        <v>98.21</v>
      </c>
      <c r="K604" s="227">
        <v>16.0</v>
      </c>
      <c r="L604" s="230">
        <f t="shared" si="3"/>
        <v>64.02216428</v>
      </c>
      <c r="M604" s="134">
        <v>0.26</v>
      </c>
      <c r="N604" s="146"/>
      <c r="O604" s="99">
        <f t="shared" si="4"/>
        <v>3</v>
      </c>
      <c r="P604" s="99">
        <f t="shared" si="5"/>
        <v>2</v>
      </c>
      <c r="Q604" s="99">
        <f t="shared" si="6"/>
        <v>3</v>
      </c>
      <c r="R604" s="99">
        <f t="shared" si="7"/>
        <v>4</v>
      </c>
      <c r="S604" s="138">
        <f t="shared" si="8"/>
        <v>3</v>
      </c>
      <c r="T604" s="135">
        <f t="shared" si="9"/>
        <v>15</v>
      </c>
      <c r="U604" s="146"/>
      <c r="V604" s="146"/>
      <c r="W604" s="146"/>
      <c r="X604" s="146"/>
      <c r="Y604" s="146"/>
    </row>
    <row r="605" ht="12.75" customHeight="1">
      <c r="A605" s="146"/>
      <c r="B605" s="146" t="s">
        <v>656</v>
      </c>
      <c r="C605" s="227">
        <v>19.0</v>
      </c>
      <c r="D605" s="228">
        <v>413.7</v>
      </c>
      <c r="E605" s="228">
        <v>246.69</v>
      </c>
      <c r="F605" s="229">
        <v>0.534</v>
      </c>
      <c r="I605" s="146"/>
      <c r="J605" s="230">
        <f t="shared" si="2"/>
        <v>21.77368421</v>
      </c>
      <c r="K605" s="227">
        <v>14.0</v>
      </c>
      <c r="L605" s="230">
        <f t="shared" si="3"/>
        <v>14.1940575</v>
      </c>
      <c r="M605" s="134">
        <v>0.15</v>
      </c>
      <c r="N605" s="146"/>
      <c r="O605" s="99">
        <f t="shared" si="4"/>
        <v>3</v>
      </c>
      <c r="P605" s="99">
        <f t="shared" si="5"/>
        <v>4</v>
      </c>
      <c r="Q605" s="99">
        <f t="shared" si="6"/>
        <v>5</v>
      </c>
      <c r="R605" s="99">
        <f t="shared" si="7"/>
        <v>4</v>
      </c>
      <c r="S605" s="138">
        <f t="shared" si="8"/>
        <v>3</v>
      </c>
      <c r="T605" s="135">
        <f t="shared" si="9"/>
        <v>19</v>
      </c>
      <c r="U605" s="146"/>
      <c r="V605" s="146"/>
      <c r="W605" s="146"/>
      <c r="X605" s="146"/>
      <c r="Y605" s="146"/>
    </row>
    <row r="606" ht="12.75" customHeight="1">
      <c r="A606" s="146"/>
      <c r="B606" s="146" t="s">
        <v>657</v>
      </c>
      <c r="C606" s="227">
        <v>7.0</v>
      </c>
      <c r="D606" s="228">
        <v>152.17</v>
      </c>
      <c r="E606" s="228">
        <v>90.64</v>
      </c>
      <c r="F606" s="229">
        <v>0.534</v>
      </c>
      <c r="I606" s="146"/>
      <c r="J606" s="230">
        <f t="shared" si="2"/>
        <v>21.73857143</v>
      </c>
      <c r="K606" s="227">
        <v>19.0</v>
      </c>
      <c r="L606" s="230">
        <f t="shared" si="3"/>
        <v>14.17116782</v>
      </c>
      <c r="M606" s="134">
        <v>0.34</v>
      </c>
      <c r="N606" s="146"/>
      <c r="O606" s="99">
        <f t="shared" si="4"/>
        <v>3</v>
      </c>
      <c r="P606" s="99">
        <f t="shared" si="5"/>
        <v>2</v>
      </c>
      <c r="Q606" s="99">
        <f t="shared" si="6"/>
        <v>5</v>
      </c>
      <c r="R606" s="99">
        <f t="shared" si="7"/>
        <v>4</v>
      </c>
      <c r="S606" s="138">
        <f t="shared" si="8"/>
        <v>4</v>
      </c>
      <c r="T606" s="135">
        <f t="shared" si="9"/>
        <v>18</v>
      </c>
      <c r="U606" s="146"/>
      <c r="V606" s="146"/>
      <c r="W606" s="146"/>
      <c r="X606" s="146"/>
      <c r="Y606" s="146"/>
    </row>
    <row r="607" ht="12.75" customHeight="1">
      <c r="A607" s="146"/>
      <c r="B607" s="146" t="s">
        <v>658</v>
      </c>
      <c r="C607" s="227">
        <v>3.0</v>
      </c>
      <c r="D607" s="228">
        <v>65.22</v>
      </c>
      <c r="E607" s="228">
        <v>38.85</v>
      </c>
      <c r="F607" s="229">
        <v>0.534</v>
      </c>
      <c r="I607" s="146"/>
      <c r="J607" s="230">
        <f t="shared" si="2"/>
        <v>21.74</v>
      </c>
      <c r="K607" s="227">
        <v>82.0</v>
      </c>
      <c r="L607" s="230">
        <f t="shared" si="3"/>
        <v>14.17209909</v>
      </c>
      <c r="M607" s="134">
        <v>0.35</v>
      </c>
      <c r="N607" s="146"/>
      <c r="O607" s="99">
        <f t="shared" si="4"/>
        <v>3</v>
      </c>
      <c r="P607" s="99">
        <f t="shared" si="5"/>
        <v>1</v>
      </c>
      <c r="Q607" s="99">
        <f t="shared" si="6"/>
        <v>5</v>
      </c>
      <c r="R607" s="99">
        <f t="shared" si="7"/>
        <v>1</v>
      </c>
      <c r="S607" s="138">
        <f t="shared" si="8"/>
        <v>4</v>
      </c>
      <c r="T607" s="135">
        <f t="shared" si="9"/>
        <v>14</v>
      </c>
      <c r="U607" s="146"/>
      <c r="V607" s="146"/>
      <c r="W607" s="146"/>
      <c r="X607" s="146"/>
      <c r="Y607" s="146"/>
    </row>
    <row r="608" ht="12.75" customHeight="1">
      <c r="A608" s="146"/>
      <c r="B608" s="146" t="s">
        <v>659</v>
      </c>
      <c r="C608" s="227">
        <v>3.0</v>
      </c>
      <c r="D608" s="228">
        <v>45.4</v>
      </c>
      <c r="E608" s="228">
        <v>27.04</v>
      </c>
      <c r="F608" s="229">
        <v>0.534</v>
      </c>
      <c r="I608" s="146"/>
      <c r="J608" s="230">
        <f t="shared" si="2"/>
        <v>15.13333333</v>
      </c>
      <c r="K608" s="227">
        <v>34.0</v>
      </c>
      <c r="L608" s="230">
        <f t="shared" si="3"/>
        <v>9.865275967</v>
      </c>
      <c r="M608" s="134">
        <v>0.65</v>
      </c>
      <c r="N608" s="146"/>
      <c r="O608" s="99">
        <f t="shared" si="4"/>
        <v>3</v>
      </c>
      <c r="P608" s="99">
        <f t="shared" si="5"/>
        <v>1</v>
      </c>
      <c r="Q608" s="99">
        <f t="shared" si="6"/>
        <v>5</v>
      </c>
      <c r="R608" s="99">
        <f t="shared" si="7"/>
        <v>3</v>
      </c>
      <c r="S608" s="138">
        <f t="shared" si="8"/>
        <v>5</v>
      </c>
      <c r="T608" s="135">
        <f t="shared" si="9"/>
        <v>17</v>
      </c>
      <c r="U608" s="146"/>
      <c r="V608" s="146"/>
      <c r="W608" s="146"/>
      <c r="X608" s="146"/>
      <c r="Y608" s="146"/>
    </row>
    <row r="609" ht="12.75" customHeight="1">
      <c r="A609" s="146"/>
      <c r="B609" s="146" t="s">
        <v>660</v>
      </c>
      <c r="C609" s="227">
        <v>2.0</v>
      </c>
      <c r="D609" s="228">
        <v>43.48</v>
      </c>
      <c r="E609" s="228">
        <v>25.9</v>
      </c>
      <c r="F609" s="229">
        <v>0.534</v>
      </c>
      <c r="I609" s="146"/>
      <c r="J609" s="230">
        <f t="shared" si="2"/>
        <v>21.74</v>
      </c>
      <c r="K609" s="227">
        <v>46.0</v>
      </c>
      <c r="L609" s="230">
        <f t="shared" si="3"/>
        <v>14.17209909</v>
      </c>
      <c r="M609" s="134">
        <v>0.45</v>
      </c>
      <c r="N609" s="146"/>
      <c r="O609" s="99">
        <f t="shared" si="4"/>
        <v>3</v>
      </c>
      <c r="P609" s="99">
        <f t="shared" si="5"/>
        <v>1</v>
      </c>
      <c r="Q609" s="99">
        <f t="shared" si="6"/>
        <v>5</v>
      </c>
      <c r="R609" s="99">
        <f t="shared" si="7"/>
        <v>2</v>
      </c>
      <c r="S609" s="138">
        <f t="shared" si="8"/>
        <v>4</v>
      </c>
      <c r="T609" s="135">
        <f t="shared" si="9"/>
        <v>15</v>
      </c>
      <c r="U609" s="146"/>
      <c r="V609" s="146"/>
      <c r="W609" s="146"/>
      <c r="X609" s="146"/>
      <c r="Y609" s="146"/>
    </row>
    <row r="610" ht="12.75" customHeight="1">
      <c r="A610" s="146"/>
      <c r="B610" s="146" t="s">
        <v>661</v>
      </c>
      <c r="C610" s="227">
        <v>1.0</v>
      </c>
      <c r="D610" s="228">
        <v>21.74</v>
      </c>
      <c r="E610" s="228">
        <v>12.95</v>
      </c>
      <c r="F610" s="229">
        <v>0.534</v>
      </c>
      <c r="I610" s="146"/>
      <c r="J610" s="230">
        <f t="shared" si="2"/>
        <v>21.74</v>
      </c>
      <c r="K610" s="227">
        <v>65.0</v>
      </c>
      <c r="L610" s="230">
        <f t="shared" si="3"/>
        <v>14.17209909</v>
      </c>
      <c r="M610" s="134">
        <v>0.12</v>
      </c>
      <c r="N610" s="146"/>
      <c r="O610" s="99">
        <f t="shared" si="4"/>
        <v>3</v>
      </c>
      <c r="P610" s="99">
        <f t="shared" si="5"/>
        <v>1</v>
      </c>
      <c r="Q610" s="99">
        <f t="shared" si="6"/>
        <v>5</v>
      </c>
      <c r="R610" s="99">
        <f t="shared" si="7"/>
        <v>2</v>
      </c>
      <c r="S610" s="138">
        <f t="shared" si="8"/>
        <v>2</v>
      </c>
      <c r="T610" s="135">
        <f t="shared" si="9"/>
        <v>13</v>
      </c>
      <c r="U610" s="146"/>
      <c r="V610" s="146"/>
      <c r="W610" s="146"/>
      <c r="X610" s="146"/>
      <c r="Y610" s="146"/>
    </row>
    <row r="611" ht="12.75" customHeight="1">
      <c r="A611" s="146"/>
      <c r="B611" s="146" t="s">
        <v>662</v>
      </c>
      <c r="C611" s="227">
        <v>1.0</v>
      </c>
      <c r="D611" s="228">
        <v>11.01</v>
      </c>
      <c r="E611" s="228">
        <v>6.56</v>
      </c>
      <c r="F611" s="229">
        <v>0.534</v>
      </c>
      <c r="I611" s="146"/>
      <c r="J611" s="230">
        <f t="shared" si="2"/>
        <v>11.01</v>
      </c>
      <c r="K611" s="227">
        <v>95.0</v>
      </c>
      <c r="L611" s="230">
        <f t="shared" si="3"/>
        <v>7.177314211</v>
      </c>
      <c r="M611" s="134">
        <v>0.65</v>
      </c>
      <c r="N611" s="146"/>
      <c r="O611" s="99">
        <f t="shared" si="4"/>
        <v>3</v>
      </c>
      <c r="P611" s="99">
        <f t="shared" si="5"/>
        <v>1</v>
      </c>
      <c r="Q611" s="99">
        <f t="shared" si="6"/>
        <v>5</v>
      </c>
      <c r="R611" s="99">
        <f t="shared" si="7"/>
        <v>1</v>
      </c>
      <c r="S611" s="138">
        <f t="shared" si="8"/>
        <v>5</v>
      </c>
      <c r="T611" s="135">
        <f t="shared" si="9"/>
        <v>15</v>
      </c>
      <c r="U611" s="146"/>
      <c r="V611" s="146"/>
      <c r="W611" s="146"/>
      <c r="X611" s="146"/>
      <c r="Y611" s="146"/>
    </row>
    <row r="612" ht="12.75" customHeight="1">
      <c r="A612" s="146"/>
      <c r="B612" s="146" t="s">
        <v>663</v>
      </c>
      <c r="C612" s="227">
        <v>2.0</v>
      </c>
      <c r="D612" s="228">
        <v>57.39</v>
      </c>
      <c r="E612" s="228">
        <v>34.18</v>
      </c>
      <c r="F612" s="229">
        <v>0.534</v>
      </c>
      <c r="I612" s="146"/>
      <c r="J612" s="230">
        <f t="shared" si="2"/>
        <v>28.695</v>
      </c>
      <c r="K612" s="227">
        <v>34.0</v>
      </c>
      <c r="L612" s="230">
        <f t="shared" si="3"/>
        <v>18.70599739</v>
      </c>
      <c r="M612" s="134">
        <v>0.32</v>
      </c>
      <c r="N612" s="146"/>
      <c r="O612" s="99">
        <f t="shared" si="4"/>
        <v>3</v>
      </c>
      <c r="P612" s="99">
        <f t="shared" si="5"/>
        <v>1</v>
      </c>
      <c r="Q612" s="99">
        <f t="shared" si="6"/>
        <v>5</v>
      </c>
      <c r="R612" s="99">
        <f t="shared" si="7"/>
        <v>3</v>
      </c>
      <c r="S612" s="138">
        <f t="shared" si="8"/>
        <v>3</v>
      </c>
      <c r="T612" s="135">
        <f t="shared" si="9"/>
        <v>15</v>
      </c>
      <c r="U612" s="146"/>
      <c r="V612" s="146"/>
      <c r="W612" s="146"/>
      <c r="X612" s="146"/>
      <c r="Y612" s="146"/>
    </row>
    <row r="613" ht="12.75" customHeight="1">
      <c r="A613" s="146"/>
      <c r="B613" s="146" t="s">
        <v>664</v>
      </c>
      <c r="C613" s="227">
        <v>2.0</v>
      </c>
      <c r="D613" s="228">
        <v>37.31</v>
      </c>
      <c r="E613" s="228">
        <v>22.22</v>
      </c>
      <c r="F613" s="229">
        <v>0.534</v>
      </c>
      <c r="I613" s="146"/>
      <c r="J613" s="230">
        <f t="shared" si="2"/>
        <v>18.655</v>
      </c>
      <c r="K613" s="227">
        <v>15.0</v>
      </c>
      <c r="L613" s="230">
        <f t="shared" si="3"/>
        <v>12.16101695</v>
      </c>
      <c r="M613" s="134">
        <v>0.45</v>
      </c>
      <c r="N613" s="146"/>
      <c r="O613" s="99">
        <f t="shared" si="4"/>
        <v>3</v>
      </c>
      <c r="P613" s="99">
        <f t="shared" si="5"/>
        <v>1</v>
      </c>
      <c r="Q613" s="99">
        <f t="shared" si="6"/>
        <v>5</v>
      </c>
      <c r="R613" s="99">
        <f t="shared" si="7"/>
        <v>4</v>
      </c>
      <c r="S613" s="138">
        <f t="shared" si="8"/>
        <v>4</v>
      </c>
      <c r="T613" s="135">
        <f t="shared" si="9"/>
        <v>17</v>
      </c>
      <c r="U613" s="146"/>
      <c r="V613" s="146"/>
      <c r="W613" s="146"/>
      <c r="X613" s="146"/>
      <c r="Y613" s="146"/>
    </row>
    <row r="614" ht="12.75" customHeight="1">
      <c r="A614" s="146"/>
      <c r="B614" s="146" t="s">
        <v>665</v>
      </c>
      <c r="C614" s="227">
        <v>29.0</v>
      </c>
      <c r="D614" s="228">
        <v>6969.57</v>
      </c>
      <c r="E614" s="228">
        <v>4148.97</v>
      </c>
      <c r="F614" s="229">
        <v>0.534</v>
      </c>
      <c r="I614" s="146"/>
      <c r="J614" s="230">
        <f t="shared" si="2"/>
        <v>240.33</v>
      </c>
      <c r="K614" s="227">
        <v>16.0</v>
      </c>
      <c r="L614" s="230">
        <f t="shared" si="3"/>
        <v>156.6688396</v>
      </c>
      <c r="M614" s="134">
        <v>0.12</v>
      </c>
      <c r="N614" s="146"/>
      <c r="O614" s="99">
        <f t="shared" si="4"/>
        <v>3</v>
      </c>
      <c r="P614" s="99">
        <f t="shared" si="5"/>
        <v>5</v>
      </c>
      <c r="Q614" s="99">
        <f t="shared" si="6"/>
        <v>2</v>
      </c>
      <c r="R614" s="99">
        <f t="shared" si="7"/>
        <v>4</v>
      </c>
      <c r="S614" s="138">
        <f t="shared" si="8"/>
        <v>2</v>
      </c>
      <c r="T614" s="135">
        <f t="shared" si="9"/>
        <v>16</v>
      </c>
      <c r="U614" s="146"/>
      <c r="V614" s="146"/>
      <c r="W614" s="146"/>
      <c r="X614" s="146"/>
      <c r="Y614" s="146"/>
    </row>
    <row r="615" ht="12.75" customHeight="1">
      <c r="A615" s="146"/>
      <c r="B615" s="146" t="s">
        <v>666</v>
      </c>
      <c r="C615" s="227">
        <v>16.0</v>
      </c>
      <c r="D615" s="228">
        <v>820.87</v>
      </c>
      <c r="E615" s="228">
        <v>488.47</v>
      </c>
      <c r="F615" s="229">
        <v>0.534</v>
      </c>
      <c r="I615" s="146"/>
      <c r="J615" s="230">
        <f t="shared" si="2"/>
        <v>51.304375</v>
      </c>
      <c r="K615" s="227">
        <v>34.0</v>
      </c>
      <c r="L615" s="230">
        <f t="shared" si="3"/>
        <v>33.44483377</v>
      </c>
      <c r="M615" s="134">
        <v>0.87</v>
      </c>
      <c r="N615" s="146"/>
      <c r="O615" s="99">
        <f t="shared" si="4"/>
        <v>3</v>
      </c>
      <c r="P615" s="99">
        <f t="shared" si="5"/>
        <v>4</v>
      </c>
      <c r="Q615" s="99">
        <f t="shared" si="6"/>
        <v>4</v>
      </c>
      <c r="R615" s="99">
        <f t="shared" si="7"/>
        <v>3</v>
      </c>
      <c r="S615" s="138">
        <f t="shared" si="8"/>
        <v>5</v>
      </c>
      <c r="T615" s="135">
        <f t="shared" si="9"/>
        <v>19</v>
      </c>
      <c r="U615" s="146"/>
      <c r="V615" s="146"/>
      <c r="W615" s="146"/>
      <c r="X615" s="146"/>
      <c r="Y615" s="146"/>
    </row>
    <row r="616" ht="12.75" customHeight="1">
      <c r="A616" s="146"/>
      <c r="B616" s="146" t="s">
        <v>667</v>
      </c>
      <c r="C616" s="227">
        <v>3.0</v>
      </c>
      <c r="D616" s="228">
        <v>258.26</v>
      </c>
      <c r="E616" s="228">
        <v>153.62</v>
      </c>
      <c r="F616" s="229">
        <v>0.534</v>
      </c>
      <c r="I616" s="146"/>
      <c r="J616" s="230">
        <f t="shared" si="2"/>
        <v>86.08666667</v>
      </c>
      <c r="K616" s="227">
        <v>65.0</v>
      </c>
      <c r="L616" s="230">
        <f t="shared" si="3"/>
        <v>56.11907866</v>
      </c>
      <c r="M616" s="134">
        <v>0.89</v>
      </c>
      <c r="N616" s="146"/>
      <c r="O616" s="99">
        <f t="shared" si="4"/>
        <v>3</v>
      </c>
      <c r="P616" s="99">
        <f t="shared" si="5"/>
        <v>1</v>
      </c>
      <c r="Q616" s="99">
        <f t="shared" si="6"/>
        <v>3</v>
      </c>
      <c r="R616" s="99">
        <f t="shared" si="7"/>
        <v>2</v>
      </c>
      <c r="S616" s="138">
        <f t="shared" si="8"/>
        <v>5</v>
      </c>
      <c r="T616" s="135">
        <f t="shared" si="9"/>
        <v>14</v>
      </c>
      <c r="U616" s="146"/>
      <c r="V616" s="146"/>
      <c r="W616" s="146"/>
      <c r="X616" s="146"/>
      <c r="Y616" s="146"/>
    </row>
    <row r="617" ht="12.75" customHeight="1">
      <c r="A617" s="146"/>
      <c r="B617" s="146" t="s">
        <v>668</v>
      </c>
      <c r="C617" s="227">
        <v>20.0</v>
      </c>
      <c r="D617" s="228">
        <v>1026.09</v>
      </c>
      <c r="E617" s="228">
        <v>609.49</v>
      </c>
      <c r="F617" s="229">
        <v>0.534</v>
      </c>
      <c r="I617" s="146"/>
      <c r="J617" s="230">
        <f t="shared" si="2"/>
        <v>51.3045</v>
      </c>
      <c r="K617" s="227">
        <v>25.0</v>
      </c>
      <c r="L617" s="230">
        <f t="shared" si="3"/>
        <v>33.44491525</v>
      </c>
      <c r="M617" s="134">
        <v>0.65</v>
      </c>
      <c r="N617" s="146"/>
      <c r="O617" s="99">
        <f t="shared" si="4"/>
        <v>3</v>
      </c>
      <c r="P617" s="99">
        <f t="shared" si="5"/>
        <v>4</v>
      </c>
      <c r="Q617" s="99">
        <f t="shared" si="6"/>
        <v>4</v>
      </c>
      <c r="R617" s="99">
        <f t="shared" si="7"/>
        <v>4</v>
      </c>
      <c r="S617" s="138">
        <f t="shared" si="8"/>
        <v>5</v>
      </c>
      <c r="T617" s="135">
        <f t="shared" si="9"/>
        <v>20</v>
      </c>
      <c r="U617" s="146"/>
      <c r="V617" s="146"/>
      <c r="W617" s="146"/>
      <c r="X617" s="146"/>
      <c r="Y617" s="146"/>
    </row>
    <row r="618" ht="12.75" customHeight="1">
      <c r="A618" s="146"/>
      <c r="B618" s="146" t="s">
        <v>669</v>
      </c>
      <c r="C618" s="227">
        <v>1.0</v>
      </c>
      <c r="D618" s="228">
        <v>100.96</v>
      </c>
      <c r="E618" s="228">
        <v>59.97</v>
      </c>
      <c r="F618" s="229">
        <v>0.534</v>
      </c>
      <c r="I618" s="146"/>
      <c r="J618" s="230">
        <f t="shared" si="2"/>
        <v>100.96</v>
      </c>
      <c r="K618" s="227">
        <v>75.0</v>
      </c>
      <c r="L618" s="230">
        <f t="shared" si="3"/>
        <v>65.8148631</v>
      </c>
      <c r="M618" s="134">
        <v>0.23</v>
      </c>
      <c r="N618" s="146"/>
      <c r="O618" s="99">
        <f t="shared" si="4"/>
        <v>3</v>
      </c>
      <c r="P618" s="99">
        <f t="shared" si="5"/>
        <v>1</v>
      </c>
      <c r="Q618" s="99">
        <f t="shared" si="6"/>
        <v>3</v>
      </c>
      <c r="R618" s="99">
        <f t="shared" si="7"/>
        <v>1</v>
      </c>
      <c r="S618" s="138">
        <f t="shared" si="8"/>
        <v>3</v>
      </c>
      <c r="T618" s="135">
        <f t="shared" si="9"/>
        <v>11</v>
      </c>
      <c r="U618" s="146"/>
      <c r="V618" s="146"/>
      <c r="W618" s="146"/>
      <c r="X618" s="146"/>
      <c r="Y618" s="146"/>
    </row>
    <row r="619" ht="12.75" customHeight="1">
      <c r="A619" s="146"/>
      <c r="B619" s="146" t="s">
        <v>670</v>
      </c>
      <c r="C619" s="227">
        <v>4.0</v>
      </c>
      <c r="D619" s="228">
        <v>191.3</v>
      </c>
      <c r="E619" s="228">
        <v>113.61</v>
      </c>
      <c r="F619" s="229">
        <v>0.534</v>
      </c>
      <c r="I619" s="146"/>
      <c r="J619" s="230">
        <f t="shared" si="2"/>
        <v>47.825</v>
      </c>
      <c r="K619" s="227">
        <v>62.0</v>
      </c>
      <c r="L619" s="230">
        <f t="shared" si="3"/>
        <v>31.17666232</v>
      </c>
      <c r="M619" s="134">
        <v>0.21</v>
      </c>
      <c r="N619" s="146"/>
      <c r="O619" s="99">
        <f t="shared" si="4"/>
        <v>3</v>
      </c>
      <c r="P619" s="99">
        <f t="shared" si="5"/>
        <v>1</v>
      </c>
      <c r="Q619" s="99">
        <f t="shared" si="6"/>
        <v>4</v>
      </c>
      <c r="R619" s="99">
        <f t="shared" si="7"/>
        <v>2</v>
      </c>
      <c r="S619" s="138">
        <f t="shared" si="8"/>
        <v>3</v>
      </c>
      <c r="T619" s="135">
        <f t="shared" si="9"/>
        <v>13</v>
      </c>
      <c r="U619" s="146"/>
      <c r="V619" s="146"/>
      <c r="W619" s="146"/>
      <c r="X619" s="146"/>
      <c r="Y619" s="146"/>
    </row>
    <row r="620" ht="12.75" customHeight="1">
      <c r="A620" s="146"/>
      <c r="B620" s="146" t="s">
        <v>671</v>
      </c>
      <c r="C620" s="227">
        <v>8.0</v>
      </c>
      <c r="D620" s="228">
        <v>173.18</v>
      </c>
      <c r="E620" s="228">
        <v>102.86</v>
      </c>
      <c r="F620" s="229">
        <v>0.534</v>
      </c>
      <c r="I620" s="146"/>
      <c r="J620" s="230">
        <f t="shared" si="2"/>
        <v>21.6475</v>
      </c>
      <c r="K620" s="227">
        <v>48.0</v>
      </c>
      <c r="L620" s="230">
        <f t="shared" si="3"/>
        <v>14.11179922</v>
      </c>
      <c r="M620" s="134">
        <v>0.45</v>
      </c>
      <c r="N620" s="146"/>
      <c r="O620" s="99">
        <f t="shared" si="4"/>
        <v>3</v>
      </c>
      <c r="P620" s="99">
        <f t="shared" si="5"/>
        <v>2</v>
      </c>
      <c r="Q620" s="99">
        <f t="shared" si="6"/>
        <v>5</v>
      </c>
      <c r="R620" s="99">
        <f t="shared" si="7"/>
        <v>2</v>
      </c>
      <c r="S620" s="138">
        <f t="shared" si="8"/>
        <v>4</v>
      </c>
      <c r="T620" s="135">
        <f t="shared" si="9"/>
        <v>16</v>
      </c>
      <c r="U620" s="146"/>
      <c r="V620" s="146"/>
      <c r="W620" s="146"/>
      <c r="X620" s="146"/>
      <c r="Y620" s="146"/>
    </row>
    <row r="621" ht="12.75" customHeight="1">
      <c r="A621" s="146"/>
      <c r="B621" s="146" t="s">
        <v>672</v>
      </c>
      <c r="C621" s="227">
        <v>7.0</v>
      </c>
      <c r="D621" s="228">
        <v>589.7</v>
      </c>
      <c r="E621" s="228">
        <v>350.03</v>
      </c>
      <c r="F621" s="229">
        <v>0.534</v>
      </c>
      <c r="I621" s="146"/>
      <c r="J621" s="230">
        <f t="shared" si="2"/>
        <v>84.24285714</v>
      </c>
      <c r="K621" s="227">
        <v>36.0</v>
      </c>
      <c r="L621" s="230">
        <f t="shared" si="3"/>
        <v>54.91711678</v>
      </c>
      <c r="M621" s="134">
        <v>0.87</v>
      </c>
      <c r="N621" s="146"/>
      <c r="O621" s="99">
        <f t="shared" si="4"/>
        <v>3</v>
      </c>
      <c r="P621" s="99">
        <f t="shared" si="5"/>
        <v>2</v>
      </c>
      <c r="Q621" s="99">
        <f t="shared" si="6"/>
        <v>3</v>
      </c>
      <c r="R621" s="99">
        <f t="shared" si="7"/>
        <v>3</v>
      </c>
      <c r="S621" s="138">
        <f t="shared" si="8"/>
        <v>5</v>
      </c>
      <c r="T621" s="135">
        <f t="shared" si="9"/>
        <v>16</v>
      </c>
      <c r="U621" s="146"/>
      <c r="V621" s="146"/>
      <c r="W621" s="146"/>
      <c r="X621" s="146"/>
      <c r="Y621" s="146"/>
    </row>
    <row r="622" ht="12.75" customHeight="1">
      <c r="A622" s="146"/>
      <c r="B622" s="146" t="s">
        <v>673</v>
      </c>
      <c r="C622" s="227">
        <v>72.0</v>
      </c>
      <c r="D622" s="228">
        <v>11543.09</v>
      </c>
      <c r="E622" s="228">
        <v>6850.85</v>
      </c>
      <c r="F622" s="229">
        <v>0.534</v>
      </c>
      <c r="I622" s="146"/>
      <c r="J622" s="230">
        <f t="shared" si="2"/>
        <v>160.3206944</v>
      </c>
      <c r="K622" s="227">
        <v>84.0</v>
      </c>
      <c r="L622" s="230">
        <f t="shared" si="3"/>
        <v>104.5115348</v>
      </c>
      <c r="M622" s="134">
        <v>0.89</v>
      </c>
      <c r="N622" s="146"/>
      <c r="O622" s="99">
        <f t="shared" si="4"/>
        <v>3</v>
      </c>
      <c r="P622" s="99">
        <f t="shared" si="5"/>
        <v>5</v>
      </c>
      <c r="Q622" s="99">
        <f t="shared" si="6"/>
        <v>2</v>
      </c>
      <c r="R622" s="99">
        <f t="shared" si="7"/>
        <v>1</v>
      </c>
      <c r="S622" s="138">
        <f t="shared" si="8"/>
        <v>5</v>
      </c>
      <c r="T622" s="135">
        <f t="shared" si="9"/>
        <v>16</v>
      </c>
      <c r="U622" s="146"/>
      <c r="V622" s="146"/>
      <c r="W622" s="146"/>
      <c r="X622" s="146"/>
      <c r="Y622" s="146"/>
    </row>
    <row r="623" ht="12.75" customHeight="1">
      <c r="A623" s="146"/>
      <c r="B623" s="146" t="s">
        <v>674</v>
      </c>
      <c r="C623" s="227">
        <v>3.0</v>
      </c>
      <c r="D623" s="228">
        <v>780.0</v>
      </c>
      <c r="E623" s="228">
        <v>462.84</v>
      </c>
      <c r="F623" s="229">
        <v>0.534</v>
      </c>
      <c r="I623" s="146"/>
      <c r="J623" s="230">
        <f t="shared" si="2"/>
        <v>260</v>
      </c>
      <c r="K623" s="227">
        <v>16.0</v>
      </c>
      <c r="L623" s="230">
        <f t="shared" si="3"/>
        <v>169.4915254</v>
      </c>
      <c r="M623" s="134">
        <v>0.03</v>
      </c>
      <c r="N623" s="146"/>
      <c r="O623" s="99">
        <f t="shared" si="4"/>
        <v>3</v>
      </c>
      <c r="P623" s="99">
        <f t="shared" si="5"/>
        <v>1</v>
      </c>
      <c r="Q623" s="99">
        <f t="shared" si="6"/>
        <v>2</v>
      </c>
      <c r="R623" s="99">
        <f t="shared" si="7"/>
        <v>4</v>
      </c>
      <c r="S623" s="138">
        <f t="shared" si="8"/>
        <v>1</v>
      </c>
      <c r="T623" s="135">
        <f t="shared" si="9"/>
        <v>11</v>
      </c>
      <c r="U623" s="146"/>
      <c r="V623" s="146"/>
      <c r="W623" s="146"/>
      <c r="X623" s="146"/>
      <c r="Y623" s="146"/>
    </row>
    <row r="624" ht="12.75" customHeight="1">
      <c r="A624" s="146"/>
      <c r="B624" s="146" t="s">
        <v>675</v>
      </c>
      <c r="C624" s="227">
        <v>2.0</v>
      </c>
      <c r="D624" s="228">
        <v>811.57</v>
      </c>
      <c r="E624" s="228">
        <v>481.0</v>
      </c>
      <c r="F624" s="229">
        <v>0.534</v>
      </c>
      <c r="I624" s="146"/>
      <c r="J624" s="230">
        <f t="shared" si="2"/>
        <v>405.785</v>
      </c>
      <c r="K624" s="227">
        <v>25.0</v>
      </c>
      <c r="L624" s="230">
        <f t="shared" si="3"/>
        <v>264.5273794</v>
      </c>
      <c r="M624" s="134">
        <v>0.04</v>
      </c>
      <c r="N624" s="146"/>
      <c r="O624" s="99">
        <f t="shared" si="4"/>
        <v>3</v>
      </c>
      <c r="P624" s="99">
        <f t="shared" si="5"/>
        <v>1</v>
      </c>
      <c r="Q624" s="99">
        <f t="shared" si="6"/>
        <v>1</v>
      </c>
      <c r="R624" s="99">
        <f t="shared" si="7"/>
        <v>4</v>
      </c>
      <c r="S624" s="138">
        <f t="shared" si="8"/>
        <v>1</v>
      </c>
      <c r="T624" s="135">
        <f t="shared" si="9"/>
        <v>10</v>
      </c>
      <c r="U624" s="146"/>
      <c r="V624" s="146"/>
      <c r="W624" s="146"/>
      <c r="X624" s="146"/>
      <c r="Y624" s="146"/>
    </row>
    <row r="625" ht="12.75" customHeight="1">
      <c r="A625" s="146"/>
      <c r="B625" s="146" t="s">
        <v>676</v>
      </c>
      <c r="C625" s="227">
        <v>2.0</v>
      </c>
      <c r="D625" s="228">
        <v>811.57</v>
      </c>
      <c r="E625" s="228">
        <v>481.0</v>
      </c>
      <c r="F625" s="229">
        <v>0.534</v>
      </c>
      <c r="I625" s="146"/>
      <c r="J625" s="230">
        <f t="shared" si="2"/>
        <v>405.785</v>
      </c>
      <c r="K625" s="227">
        <v>45.0</v>
      </c>
      <c r="L625" s="230">
        <f t="shared" si="3"/>
        <v>264.5273794</v>
      </c>
      <c r="M625" s="134">
        <v>0.05</v>
      </c>
      <c r="N625" s="146"/>
      <c r="O625" s="99">
        <f t="shared" si="4"/>
        <v>3</v>
      </c>
      <c r="P625" s="99">
        <f t="shared" si="5"/>
        <v>1</v>
      </c>
      <c r="Q625" s="99">
        <f t="shared" si="6"/>
        <v>1</v>
      </c>
      <c r="R625" s="99">
        <f t="shared" si="7"/>
        <v>2</v>
      </c>
      <c r="S625" s="138">
        <f t="shared" si="8"/>
        <v>1</v>
      </c>
      <c r="T625" s="135">
        <f t="shared" si="9"/>
        <v>8</v>
      </c>
      <c r="U625" s="146"/>
      <c r="V625" s="146"/>
      <c r="W625" s="146"/>
      <c r="X625" s="146"/>
      <c r="Y625" s="146"/>
    </row>
    <row r="626" ht="12.75" customHeight="1">
      <c r="A626" s="146"/>
      <c r="B626" s="146" t="s">
        <v>677</v>
      </c>
      <c r="C626" s="227">
        <v>15.0</v>
      </c>
      <c r="D626" s="228">
        <v>429.32</v>
      </c>
      <c r="E626" s="228">
        <v>254.38</v>
      </c>
      <c r="F626" s="229">
        <v>0.534</v>
      </c>
      <c r="I626" s="146"/>
      <c r="J626" s="230">
        <f t="shared" si="2"/>
        <v>28.62133333</v>
      </c>
      <c r="K626" s="227">
        <v>23.0</v>
      </c>
      <c r="L626" s="230">
        <f t="shared" si="3"/>
        <v>18.65797479</v>
      </c>
      <c r="M626" s="134">
        <v>0.06</v>
      </c>
      <c r="N626" s="146"/>
      <c r="O626" s="99">
        <f t="shared" si="4"/>
        <v>3</v>
      </c>
      <c r="P626" s="99">
        <f t="shared" si="5"/>
        <v>3</v>
      </c>
      <c r="Q626" s="99">
        <f t="shared" si="6"/>
        <v>5</v>
      </c>
      <c r="R626" s="99">
        <f t="shared" si="7"/>
        <v>4</v>
      </c>
      <c r="S626" s="138">
        <f t="shared" si="8"/>
        <v>2</v>
      </c>
      <c r="T626" s="135">
        <f t="shared" si="9"/>
        <v>17</v>
      </c>
      <c r="U626" s="146"/>
      <c r="V626" s="146"/>
      <c r="W626" s="146"/>
      <c r="X626" s="146"/>
      <c r="Y626" s="146"/>
    </row>
    <row r="627" ht="12.75" customHeight="1">
      <c r="A627" s="146"/>
      <c r="B627" s="146" t="s">
        <v>678</v>
      </c>
      <c r="C627" s="227">
        <v>1.0</v>
      </c>
      <c r="D627" s="228">
        <v>68.7</v>
      </c>
      <c r="E627" s="228">
        <v>40.65</v>
      </c>
      <c r="F627" s="229">
        <v>0.534</v>
      </c>
      <c r="I627" s="146"/>
      <c r="J627" s="230">
        <f t="shared" si="2"/>
        <v>68.7</v>
      </c>
      <c r="K627" s="227">
        <v>15.0</v>
      </c>
      <c r="L627" s="230">
        <f t="shared" si="3"/>
        <v>44.78487614</v>
      </c>
      <c r="M627" s="134">
        <v>0.07</v>
      </c>
      <c r="N627" s="146"/>
      <c r="O627" s="99">
        <f t="shared" si="4"/>
        <v>3</v>
      </c>
      <c r="P627" s="99">
        <f t="shared" si="5"/>
        <v>1</v>
      </c>
      <c r="Q627" s="99">
        <f t="shared" si="6"/>
        <v>3</v>
      </c>
      <c r="R627" s="99">
        <f t="shared" si="7"/>
        <v>4</v>
      </c>
      <c r="S627" s="138">
        <f t="shared" si="8"/>
        <v>2</v>
      </c>
      <c r="T627" s="135">
        <f t="shared" si="9"/>
        <v>13</v>
      </c>
      <c r="U627" s="146"/>
      <c r="V627" s="146"/>
      <c r="W627" s="146"/>
      <c r="X627" s="146"/>
      <c r="Y627" s="146"/>
    </row>
    <row r="628" ht="12.75" customHeight="1">
      <c r="A628" s="146"/>
      <c r="B628" s="146" t="s">
        <v>679</v>
      </c>
      <c r="C628" s="227">
        <v>4.0</v>
      </c>
      <c r="D628" s="228">
        <v>66.86</v>
      </c>
      <c r="E628" s="228">
        <v>39.54</v>
      </c>
      <c r="F628" s="229">
        <v>0.534</v>
      </c>
      <c r="I628" s="146"/>
      <c r="J628" s="230">
        <f t="shared" si="2"/>
        <v>16.715</v>
      </c>
      <c r="K628" s="227">
        <v>17.0</v>
      </c>
      <c r="L628" s="230">
        <f t="shared" si="3"/>
        <v>10.89634941</v>
      </c>
      <c r="M628" s="134">
        <v>0.08</v>
      </c>
      <c r="N628" s="146"/>
      <c r="O628" s="99">
        <f t="shared" si="4"/>
        <v>3</v>
      </c>
      <c r="P628" s="99">
        <f t="shared" si="5"/>
        <v>1</v>
      </c>
      <c r="Q628" s="99">
        <f t="shared" si="6"/>
        <v>5</v>
      </c>
      <c r="R628" s="99">
        <f t="shared" si="7"/>
        <v>4</v>
      </c>
      <c r="S628" s="138">
        <f t="shared" si="8"/>
        <v>2</v>
      </c>
      <c r="T628" s="135">
        <f t="shared" si="9"/>
        <v>15</v>
      </c>
      <c r="U628" s="146"/>
      <c r="V628" s="146"/>
      <c r="W628" s="146"/>
      <c r="X628" s="146"/>
      <c r="Y628" s="146"/>
    </row>
    <row r="629" ht="12.75" customHeight="1">
      <c r="A629" s="146"/>
      <c r="B629" s="146" t="s">
        <v>680</v>
      </c>
      <c r="C629" s="227">
        <v>4.0</v>
      </c>
      <c r="D629" s="228">
        <v>1623.13</v>
      </c>
      <c r="E629" s="228">
        <v>959.77</v>
      </c>
      <c r="F629" s="229">
        <v>0.534</v>
      </c>
      <c r="I629" s="146"/>
      <c r="J629" s="230">
        <f t="shared" si="2"/>
        <v>405.7825</v>
      </c>
      <c r="K629" s="227">
        <v>25.0</v>
      </c>
      <c r="L629" s="230">
        <f t="shared" si="3"/>
        <v>264.5257497</v>
      </c>
      <c r="M629" s="134">
        <v>0.09</v>
      </c>
      <c r="N629" s="146"/>
      <c r="O629" s="99">
        <f t="shared" si="4"/>
        <v>3</v>
      </c>
      <c r="P629" s="99">
        <f t="shared" si="5"/>
        <v>1</v>
      </c>
      <c r="Q629" s="99">
        <f t="shared" si="6"/>
        <v>1</v>
      </c>
      <c r="R629" s="99">
        <f t="shared" si="7"/>
        <v>4</v>
      </c>
      <c r="S629" s="138">
        <f t="shared" si="8"/>
        <v>2</v>
      </c>
      <c r="T629" s="135">
        <f t="shared" si="9"/>
        <v>11</v>
      </c>
      <c r="U629" s="146"/>
      <c r="V629" s="146"/>
      <c r="W629" s="146"/>
      <c r="X629" s="146"/>
      <c r="Y629" s="146"/>
    </row>
    <row r="630" ht="12.75" customHeight="1">
      <c r="A630" s="146"/>
      <c r="B630" s="146" t="s">
        <v>681</v>
      </c>
      <c r="C630" s="227">
        <v>7.0</v>
      </c>
      <c r="D630" s="228">
        <v>152.17</v>
      </c>
      <c r="E630" s="228">
        <v>89.98</v>
      </c>
      <c r="F630" s="229">
        <v>0.534</v>
      </c>
      <c r="I630" s="146"/>
      <c r="J630" s="230">
        <f t="shared" si="2"/>
        <v>21.73857143</v>
      </c>
      <c r="K630" s="227">
        <v>34.0</v>
      </c>
      <c r="L630" s="230">
        <f t="shared" si="3"/>
        <v>14.17116782</v>
      </c>
      <c r="M630" s="134">
        <v>0.12</v>
      </c>
      <c r="N630" s="146"/>
      <c r="O630" s="99">
        <f t="shared" si="4"/>
        <v>3</v>
      </c>
      <c r="P630" s="99">
        <f t="shared" si="5"/>
        <v>2</v>
      </c>
      <c r="Q630" s="99">
        <f t="shared" si="6"/>
        <v>5</v>
      </c>
      <c r="R630" s="99">
        <f t="shared" si="7"/>
        <v>3</v>
      </c>
      <c r="S630" s="138">
        <f t="shared" si="8"/>
        <v>2</v>
      </c>
      <c r="T630" s="135">
        <f t="shared" si="9"/>
        <v>15</v>
      </c>
      <c r="U630" s="146"/>
      <c r="V630" s="146"/>
      <c r="W630" s="146"/>
      <c r="X630" s="146"/>
      <c r="Y630" s="146"/>
    </row>
    <row r="631" ht="12.75" customHeight="1">
      <c r="A631" s="146"/>
      <c r="B631" s="146" t="s">
        <v>682</v>
      </c>
      <c r="C631" s="227">
        <v>2.0</v>
      </c>
      <c r="D631" s="228">
        <v>34.78</v>
      </c>
      <c r="E631" s="228">
        <v>20.55</v>
      </c>
      <c r="F631" s="229">
        <v>0.534</v>
      </c>
      <c r="I631" s="146"/>
      <c r="J631" s="230">
        <f t="shared" si="2"/>
        <v>17.39</v>
      </c>
      <c r="K631" s="227">
        <v>21.0</v>
      </c>
      <c r="L631" s="230">
        <f t="shared" si="3"/>
        <v>11.33637549</v>
      </c>
      <c r="M631" s="134">
        <v>0.13</v>
      </c>
      <c r="N631" s="146"/>
      <c r="O631" s="99">
        <f t="shared" si="4"/>
        <v>3</v>
      </c>
      <c r="P631" s="99">
        <f t="shared" si="5"/>
        <v>1</v>
      </c>
      <c r="Q631" s="99">
        <f t="shared" si="6"/>
        <v>5</v>
      </c>
      <c r="R631" s="99">
        <f t="shared" si="7"/>
        <v>4</v>
      </c>
      <c r="S631" s="138">
        <f t="shared" si="8"/>
        <v>0.13</v>
      </c>
      <c r="T631" s="135">
        <f t="shared" si="9"/>
        <v>13.13</v>
      </c>
      <c r="U631" s="146"/>
      <c r="V631" s="146"/>
      <c r="W631" s="146"/>
      <c r="X631" s="146"/>
      <c r="Y631" s="146"/>
    </row>
    <row r="632" ht="12.75" customHeight="1">
      <c r="A632" s="146"/>
      <c r="B632" s="146" t="s">
        <v>683</v>
      </c>
      <c r="C632" s="227">
        <v>8.0</v>
      </c>
      <c r="D632" s="228">
        <v>173.91</v>
      </c>
      <c r="E632" s="228">
        <v>102.76</v>
      </c>
      <c r="F632" s="229">
        <v>0.534</v>
      </c>
      <c r="I632" s="146"/>
      <c r="J632" s="230">
        <f t="shared" si="2"/>
        <v>21.73875</v>
      </c>
      <c r="K632" s="227">
        <v>23.0</v>
      </c>
      <c r="L632" s="230">
        <f t="shared" si="3"/>
        <v>14.17128422</v>
      </c>
      <c r="M632" s="134">
        <v>0.125</v>
      </c>
      <c r="N632" s="146"/>
      <c r="O632" s="99">
        <f t="shared" si="4"/>
        <v>3</v>
      </c>
      <c r="P632" s="99">
        <f t="shared" si="5"/>
        <v>2</v>
      </c>
      <c r="Q632" s="99">
        <f t="shared" si="6"/>
        <v>5</v>
      </c>
      <c r="R632" s="99">
        <f t="shared" si="7"/>
        <v>4</v>
      </c>
      <c r="S632" s="138">
        <f t="shared" si="8"/>
        <v>2</v>
      </c>
      <c r="T632" s="135">
        <f t="shared" si="9"/>
        <v>16</v>
      </c>
      <c r="U632" s="146"/>
      <c r="V632" s="146"/>
      <c r="W632" s="146"/>
      <c r="X632" s="146"/>
      <c r="Y632" s="146"/>
    </row>
    <row r="633" ht="12.75" customHeight="1">
      <c r="A633" s="146"/>
      <c r="B633" s="146" t="s">
        <v>684</v>
      </c>
      <c r="C633" s="227">
        <v>1.0</v>
      </c>
      <c r="D633" s="228">
        <v>46.43</v>
      </c>
      <c r="E633" s="228">
        <v>27.42</v>
      </c>
      <c r="F633" s="229">
        <v>0.534</v>
      </c>
      <c r="I633" s="146"/>
      <c r="J633" s="230">
        <f t="shared" si="2"/>
        <v>46.43</v>
      </c>
      <c r="K633" s="227">
        <v>25.0</v>
      </c>
      <c r="L633" s="230">
        <f t="shared" si="3"/>
        <v>30.2672751</v>
      </c>
      <c r="M633" s="134">
        <v>0.15</v>
      </c>
      <c r="N633" s="146"/>
      <c r="O633" s="99">
        <f t="shared" si="4"/>
        <v>3</v>
      </c>
      <c r="P633" s="99">
        <f t="shared" si="5"/>
        <v>1</v>
      </c>
      <c r="Q633" s="99">
        <f t="shared" si="6"/>
        <v>4</v>
      </c>
      <c r="R633" s="99">
        <f t="shared" si="7"/>
        <v>4</v>
      </c>
      <c r="S633" s="138">
        <f t="shared" si="8"/>
        <v>3</v>
      </c>
      <c r="T633" s="135">
        <f t="shared" si="9"/>
        <v>15</v>
      </c>
      <c r="U633" s="146"/>
      <c r="V633" s="146"/>
      <c r="W633" s="146"/>
      <c r="X633" s="146"/>
      <c r="Y633" s="146"/>
    </row>
    <row r="634" ht="12.75" customHeight="1">
      <c r="A634" s="146"/>
      <c r="B634" s="146" t="s">
        <v>685</v>
      </c>
      <c r="C634" s="227">
        <v>28.0</v>
      </c>
      <c r="D634" s="228">
        <v>1113.35</v>
      </c>
      <c r="E634" s="228">
        <v>657.02</v>
      </c>
      <c r="F634" s="229">
        <v>0.534</v>
      </c>
      <c r="I634" s="146"/>
      <c r="J634" s="230">
        <f t="shared" si="2"/>
        <v>39.7625</v>
      </c>
      <c r="K634" s="227">
        <v>24.0</v>
      </c>
      <c r="L634" s="230">
        <f t="shared" si="3"/>
        <v>25.92079531</v>
      </c>
      <c r="M634" s="134">
        <v>0.18</v>
      </c>
      <c r="N634" s="146"/>
      <c r="O634" s="99">
        <f t="shared" si="4"/>
        <v>3</v>
      </c>
      <c r="P634" s="99">
        <f t="shared" si="5"/>
        <v>5</v>
      </c>
      <c r="Q634" s="129">
        <f t="shared" si="6"/>
        <v>25.92079531</v>
      </c>
      <c r="R634" s="99">
        <f t="shared" si="7"/>
        <v>4</v>
      </c>
      <c r="S634" s="138">
        <f t="shared" si="8"/>
        <v>3</v>
      </c>
      <c r="T634" s="135">
        <f t="shared" si="9"/>
        <v>40.92079531</v>
      </c>
      <c r="U634" s="146"/>
      <c r="V634" s="146"/>
      <c r="W634" s="146"/>
      <c r="X634" s="146"/>
      <c r="Y634" s="146"/>
    </row>
    <row r="635" ht="12.75" customHeight="1">
      <c r="A635" s="146"/>
      <c r="B635" s="146" t="s">
        <v>686</v>
      </c>
      <c r="C635" s="227">
        <v>9.0</v>
      </c>
      <c r="D635" s="228">
        <v>540.0</v>
      </c>
      <c r="E635" s="228">
        <v>318.51</v>
      </c>
      <c r="F635" s="229">
        <v>0.534</v>
      </c>
      <c r="I635" s="146"/>
      <c r="J635" s="230">
        <f t="shared" si="2"/>
        <v>60</v>
      </c>
      <c r="K635" s="227">
        <v>26.0</v>
      </c>
      <c r="L635" s="230">
        <f t="shared" si="3"/>
        <v>39.11342894</v>
      </c>
      <c r="M635" s="134">
        <v>0.22</v>
      </c>
      <c r="N635" s="146"/>
      <c r="O635" s="99">
        <f t="shared" si="4"/>
        <v>3</v>
      </c>
      <c r="P635" s="99">
        <f t="shared" si="5"/>
        <v>2</v>
      </c>
      <c r="Q635" s="99">
        <f t="shared" si="6"/>
        <v>4</v>
      </c>
      <c r="R635" s="99">
        <f t="shared" si="7"/>
        <v>4</v>
      </c>
      <c r="S635" s="138">
        <f t="shared" si="8"/>
        <v>3</v>
      </c>
      <c r="T635" s="135">
        <f t="shared" si="9"/>
        <v>16</v>
      </c>
      <c r="U635" s="146"/>
      <c r="V635" s="146"/>
      <c r="W635" s="146"/>
      <c r="X635" s="146"/>
      <c r="Y635" s="146"/>
    </row>
    <row r="636" ht="12.75" customHeight="1">
      <c r="A636" s="146"/>
      <c r="B636" s="146" t="s">
        <v>687</v>
      </c>
      <c r="C636" s="227">
        <v>9.0</v>
      </c>
      <c r="D636" s="228">
        <v>540.0</v>
      </c>
      <c r="E636" s="228">
        <v>318.51</v>
      </c>
      <c r="F636" s="229">
        <v>0.534</v>
      </c>
      <c r="I636" s="146"/>
      <c r="J636" s="230">
        <f t="shared" si="2"/>
        <v>60</v>
      </c>
      <c r="K636" s="227">
        <v>37.0</v>
      </c>
      <c r="L636" s="230">
        <f t="shared" si="3"/>
        <v>39.11342894</v>
      </c>
      <c r="M636" s="134">
        <v>0.26</v>
      </c>
      <c r="N636" s="146"/>
      <c r="O636" s="99">
        <f t="shared" si="4"/>
        <v>3</v>
      </c>
      <c r="P636" s="99">
        <f t="shared" si="5"/>
        <v>2</v>
      </c>
      <c r="Q636" s="99">
        <f t="shared" si="6"/>
        <v>4</v>
      </c>
      <c r="R636" s="99">
        <f t="shared" si="7"/>
        <v>3</v>
      </c>
      <c r="S636" s="138">
        <f t="shared" si="8"/>
        <v>3</v>
      </c>
      <c r="T636" s="135">
        <f t="shared" si="9"/>
        <v>15</v>
      </c>
      <c r="U636" s="146"/>
      <c r="V636" s="146"/>
      <c r="W636" s="146"/>
      <c r="X636" s="146"/>
      <c r="Y636" s="146"/>
    </row>
    <row r="637" ht="12.75" customHeight="1">
      <c r="A637" s="146"/>
      <c r="B637" s="146" t="s">
        <v>688</v>
      </c>
      <c r="C637" s="227">
        <v>8.0</v>
      </c>
      <c r="D637" s="228">
        <v>480.0</v>
      </c>
      <c r="E637" s="228">
        <v>283.12</v>
      </c>
      <c r="F637" s="229">
        <v>0.534</v>
      </c>
      <c r="I637" s="146"/>
      <c r="J637" s="230">
        <f t="shared" si="2"/>
        <v>60</v>
      </c>
      <c r="K637" s="227">
        <v>38.0</v>
      </c>
      <c r="L637" s="230">
        <f t="shared" si="3"/>
        <v>39.11342894</v>
      </c>
      <c r="M637" s="134">
        <v>0.28</v>
      </c>
      <c r="N637" s="146"/>
      <c r="O637" s="99">
        <f t="shared" si="4"/>
        <v>3</v>
      </c>
      <c r="P637" s="99">
        <f t="shared" si="5"/>
        <v>2</v>
      </c>
      <c r="Q637" s="99">
        <f t="shared" si="6"/>
        <v>4</v>
      </c>
      <c r="R637" s="99">
        <f t="shared" si="7"/>
        <v>3</v>
      </c>
      <c r="S637" s="138">
        <f t="shared" si="8"/>
        <v>3</v>
      </c>
      <c r="T637" s="135">
        <f t="shared" si="9"/>
        <v>15</v>
      </c>
      <c r="U637" s="146"/>
      <c r="V637" s="146"/>
      <c r="W637" s="146"/>
      <c r="X637" s="146"/>
      <c r="Y637" s="146"/>
    </row>
    <row r="638" ht="12.75" customHeight="1">
      <c r="A638" s="146"/>
      <c r="B638" s="146" t="s">
        <v>689</v>
      </c>
      <c r="C638" s="227">
        <v>6.0</v>
      </c>
      <c r="D638" s="228">
        <v>360.0</v>
      </c>
      <c r="E638" s="228">
        <v>212.34</v>
      </c>
      <c r="F638" s="229">
        <v>0.534</v>
      </c>
      <c r="I638" s="146"/>
      <c r="J638" s="230">
        <f t="shared" si="2"/>
        <v>60</v>
      </c>
      <c r="K638" s="227">
        <v>34.0</v>
      </c>
      <c r="L638" s="230">
        <f t="shared" si="3"/>
        <v>39.11342894</v>
      </c>
      <c r="M638" s="134">
        <v>0.3</v>
      </c>
      <c r="N638" s="146"/>
      <c r="O638" s="99">
        <f t="shared" si="4"/>
        <v>3</v>
      </c>
      <c r="P638" s="99">
        <f t="shared" si="5"/>
        <v>2</v>
      </c>
      <c r="Q638" s="99">
        <f t="shared" si="6"/>
        <v>4</v>
      </c>
      <c r="R638" s="99">
        <f t="shared" si="7"/>
        <v>3</v>
      </c>
      <c r="S638" s="138">
        <f t="shared" si="8"/>
        <v>3</v>
      </c>
      <c r="T638" s="135">
        <f t="shared" si="9"/>
        <v>15</v>
      </c>
      <c r="U638" s="146"/>
      <c r="V638" s="146"/>
      <c r="W638" s="146"/>
      <c r="X638" s="146"/>
      <c r="Y638" s="146"/>
    </row>
    <row r="639" ht="12.75" customHeight="1">
      <c r="A639" s="146"/>
      <c r="B639" s="146" t="s">
        <v>690</v>
      </c>
      <c r="C639" s="227">
        <v>5.0</v>
      </c>
      <c r="D639" s="228">
        <v>300.0</v>
      </c>
      <c r="E639" s="228">
        <v>176.95</v>
      </c>
      <c r="F639" s="229">
        <v>0.534</v>
      </c>
      <c r="I639" s="146"/>
      <c r="J639" s="230">
        <f t="shared" si="2"/>
        <v>60</v>
      </c>
      <c r="K639" s="227">
        <v>39.0</v>
      </c>
      <c r="L639" s="230">
        <f t="shared" si="3"/>
        <v>39.11342894</v>
      </c>
      <c r="M639" s="134">
        <v>0.31</v>
      </c>
      <c r="N639" s="146"/>
      <c r="O639" s="99">
        <f t="shared" si="4"/>
        <v>3</v>
      </c>
      <c r="P639" s="99">
        <f t="shared" si="5"/>
        <v>1</v>
      </c>
      <c r="Q639" s="99">
        <f t="shared" si="6"/>
        <v>4</v>
      </c>
      <c r="R639" s="99">
        <f t="shared" si="7"/>
        <v>3</v>
      </c>
      <c r="S639" s="138">
        <f t="shared" si="8"/>
        <v>3</v>
      </c>
      <c r="T639" s="135">
        <f t="shared" si="9"/>
        <v>14</v>
      </c>
      <c r="U639" s="146"/>
      <c r="V639" s="146"/>
      <c r="W639" s="146"/>
      <c r="X639" s="146"/>
      <c r="Y639" s="146"/>
    </row>
    <row r="640" ht="12.75" customHeight="1">
      <c r="A640" s="146"/>
      <c r="B640" s="146" t="s">
        <v>691</v>
      </c>
      <c r="C640" s="227">
        <v>3.0</v>
      </c>
      <c r="D640" s="228">
        <v>180.0</v>
      </c>
      <c r="E640" s="228">
        <v>106.17</v>
      </c>
      <c r="F640" s="229">
        <v>0.534</v>
      </c>
      <c r="I640" s="146"/>
      <c r="J640" s="230">
        <f t="shared" si="2"/>
        <v>60</v>
      </c>
      <c r="K640" s="227">
        <v>41.0</v>
      </c>
      <c r="L640" s="230">
        <f t="shared" si="3"/>
        <v>39.11342894</v>
      </c>
      <c r="M640" s="134">
        <v>0.32</v>
      </c>
      <c r="N640" s="146"/>
      <c r="O640" s="99">
        <f t="shared" si="4"/>
        <v>3</v>
      </c>
      <c r="P640" s="99">
        <f t="shared" si="5"/>
        <v>1</v>
      </c>
      <c r="Q640" s="99">
        <f t="shared" si="6"/>
        <v>4</v>
      </c>
      <c r="R640" s="99">
        <f t="shared" si="7"/>
        <v>3</v>
      </c>
      <c r="S640" s="138">
        <f t="shared" si="8"/>
        <v>3</v>
      </c>
      <c r="T640" s="135">
        <f t="shared" si="9"/>
        <v>14</v>
      </c>
      <c r="U640" s="146"/>
      <c r="V640" s="146"/>
      <c r="W640" s="146"/>
      <c r="X640" s="146"/>
      <c r="Y640" s="146"/>
    </row>
    <row r="641" ht="12.75" customHeight="1">
      <c r="A641" s="146"/>
      <c r="B641" s="146" t="s">
        <v>692</v>
      </c>
      <c r="C641" s="227">
        <v>3.0</v>
      </c>
      <c r="D641" s="228">
        <v>180.0</v>
      </c>
      <c r="E641" s="228">
        <v>106.17</v>
      </c>
      <c r="F641" s="229">
        <v>0.534</v>
      </c>
      <c r="I641" s="146"/>
      <c r="J641" s="230">
        <f t="shared" si="2"/>
        <v>60</v>
      </c>
      <c r="K641" s="227">
        <v>46.0</v>
      </c>
      <c r="L641" s="230">
        <f t="shared" si="3"/>
        <v>39.11342894</v>
      </c>
      <c r="M641" s="134">
        <v>0.33</v>
      </c>
      <c r="N641" s="146"/>
      <c r="O641" s="99">
        <f t="shared" si="4"/>
        <v>3</v>
      </c>
      <c r="P641" s="99">
        <f t="shared" si="5"/>
        <v>1</v>
      </c>
      <c r="Q641" s="99">
        <f t="shared" si="6"/>
        <v>4</v>
      </c>
      <c r="R641" s="99">
        <f t="shared" si="7"/>
        <v>2</v>
      </c>
      <c r="S641" s="138">
        <f t="shared" si="8"/>
        <v>3</v>
      </c>
      <c r="T641" s="135">
        <f t="shared" si="9"/>
        <v>13</v>
      </c>
      <c r="U641" s="146"/>
      <c r="V641" s="146"/>
      <c r="W641" s="146"/>
      <c r="X641" s="146"/>
      <c r="Y641" s="146"/>
    </row>
    <row r="642" ht="12.75" customHeight="1">
      <c r="A642" s="146"/>
      <c r="B642" s="146" t="s">
        <v>693</v>
      </c>
      <c r="C642" s="227">
        <v>3.0</v>
      </c>
      <c r="D642" s="228">
        <v>608.17</v>
      </c>
      <c r="E642" s="228">
        <v>358.58</v>
      </c>
      <c r="F642" s="229">
        <v>0.534</v>
      </c>
      <c r="I642" s="146"/>
      <c r="J642" s="230">
        <f t="shared" si="2"/>
        <v>202.7233333</v>
      </c>
      <c r="K642" s="227">
        <v>43.0</v>
      </c>
      <c r="L642" s="230">
        <f t="shared" si="3"/>
        <v>132.1534116</v>
      </c>
      <c r="M642" s="134">
        <v>0.34</v>
      </c>
      <c r="N642" s="146"/>
      <c r="O642" s="99">
        <f t="shared" si="4"/>
        <v>3</v>
      </c>
      <c r="P642" s="99">
        <f t="shared" si="5"/>
        <v>1</v>
      </c>
      <c r="Q642" s="99">
        <f t="shared" si="6"/>
        <v>2</v>
      </c>
      <c r="R642" s="99">
        <f t="shared" si="7"/>
        <v>3</v>
      </c>
      <c r="S642" s="138">
        <f t="shared" si="8"/>
        <v>4</v>
      </c>
      <c r="T642" s="135">
        <f t="shared" si="9"/>
        <v>13</v>
      </c>
      <c r="U642" s="146"/>
      <c r="V642" s="146"/>
      <c r="W642" s="146"/>
      <c r="X642" s="146"/>
      <c r="Y642" s="146"/>
    </row>
    <row r="643" ht="12.75" customHeight="1">
      <c r="A643" s="146"/>
      <c r="B643" s="146" t="s">
        <v>694</v>
      </c>
      <c r="C643" s="227">
        <v>21.0</v>
      </c>
      <c r="D643" s="228">
        <v>502.0</v>
      </c>
      <c r="E643" s="228">
        <v>295.97</v>
      </c>
      <c r="F643" s="229">
        <v>0.534</v>
      </c>
      <c r="I643" s="146"/>
      <c r="J643" s="230">
        <f t="shared" si="2"/>
        <v>23.9047619</v>
      </c>
      <c r="K643" s="227">
        <v>48.0</v>
      </c>
      <c r="L643" s="230">
        <f t="shared" si="3"/>
        <v>15.58328677</v>
      </c>
      <c r="M643" s="134">
        <v>0.35</v>
      </c>
      <c r="N643" s="146"/>
      <c r="O643" s="99">
        <f t="shared" si="4"/>
        <v>3</v>
      </c>
      <c r="P643" s="99">
        <f t="shared" si="5"/>
        <v>4</v>
      </c>
      <c r="Q643" s="99">
        <f t="shared" si="6"/>
        <v>5</v>
      </c>
      <c r="R643" s="99">
        <f t="shared" si="7"/>
        <v>2</v>
      </c>
      <c r="S643" s="138">
        <f t="shared" si="8"/>
        <v>4</v>
      </c>
      <c r="T643" s="135">
        <f t="shared" si="9"/>
        <v>18</v>
      </c>
      <c r="U643" s="146"/>
      <c r="V643" s="146"/>
      <c r="W643" s="146"/>
      <c r="X643" s="146"/>
      <c r="Y643" s="146"/>
    </row>
    <row r="644" ht="12.75" customHeight="1">
      <c r="A644" s="146"/>
      <c r="B644" s="146" t="s">
        <v>695</v>
      </c>
      <c r="C644" s="227">
        <v>9.0</v>
      </c>
      <c r="D644" s="228">
        <v>774.78</v>
      </c>
      <c r="E644" s="228">
        <v>456.5</v>
      </c>
      <c r="F644" s="229">
        <v>0.534</v>
      </c>
      <c r="I644" s="146"/>
      <c r="J644" s="230">
        <f t="shared" si="2"/>
        <v>86.08666667</v>
      </c>
      <c r="K644" s="227">
        <v>47.0</v>
      </c>
      <c r="L644" s="230">
        <f t="shared" si="3"/>
        <v>56.11907866</v>
      </c>
      <c r="M644" s="134">
        <v>0.45</v>
      </c>
      <c r="N644" s="146"/>
      <c r="O644" s="99">
        <f t="shared" si="4"/>
        <v>3</v>
      </c>
      <c r="P644" s="99">
        <f t="shared" si="5"/>
        <v>2</v>
      </c>
      <c r="Q644" s="99">
        <f t="shared" si="6"/>
        <v>3</v>
      </c>
      <c r="R644" s="99">
        <f t="shared" si="7"/>
        <v>2</v>
      </c>
      <c r="S644" s="138">
        <f t="shared" si="8"/>
        <v>4</v>
      </c>
      <c r="T644" s="135">
        <f t="shared" si="9"/>
        <v>14</v>
      </c>
      <c r="U644" s="146"/>
      <c r="V644" s="146"/>
      <c r="W644" s="146"/>
      <c r="X644" s="146"/>
      <c r="Y644" s="146"/>
    </row>
    <row r="645" ht="12.75" customHeight="1">
      <c r="A645" s="146"/>
      <c r="B645" s="146" t="s">
        <v>696</v>
      </c>
      <c r="C645" s="227">
        <v>9.0</v>
      </c>
      <c r="D645" s="228">
        <v>93.52</v>
      </c>
      <c r="E645" s="228">
        <v>55.09</v>
      </c>
      <c r="F645" s="229">
        <v>0.534</v>
      </c>
      <c r="I645" s="146"/>
      <c r="J645" s="230">
        <f t="shared" si="2"/>
        <v>10.39111111</v>
      </c>
      <c r="K645" s="227">
        <v>49.0</v>
      </c>
      <c r="L645" s="230">
        <f t="shared" si="3"/>
        <v>6.773866435</v>
      </c>
      <c r="M645" s="134">
        <v>0.46</v>
      </c>
      <c r="N645" s="146"/>
      <c r="O645" s="99">
        <f t="shared" si="4"/>
        <v>3</v>
      </c>
      <c r="P645" s="99">
        <f t="shared" si="5"/>
        <v>2</v>
      </c>
      <c r="Q645" s="99">
        <f t="shared" si="6"/>
        <v>5</v>
      </c>
      <c r="R645" s="99">
        <f t="shared" si="7"/>
        <v>2</v>
      </c>
      <c r="S645" s="138">
        <f t="shared" si="8"/>
        <v>4</v>
      </c>
      <c r="T645" s="135">
        <f t="shared" si="9"/>
        <v>16</v>
      </c>
      <c r="U645" s="146"/>
      <c r="V645" s="146"/>
      <c r="W645" s="146"/>
      <c r="X645" s="146"/>
      <c r="Y645" s="146"/>
    </row>
    <row r="646" ht="12.75" customHeight="1">
      <c r="A646" s="146"/>
      <c r="B646" s="146" t="s">
        <v>697</v>
      </c>
      <c r="C646" s="227">
        <v>1.0</v>
      </c>
      <c r="D646" s="228">
        <v>339.26</v>
      </c>
      <c r="E646" s="228">
        <v>199.7</v>
      </c>
      <c r="F646" s="229">
        <v>0.534</v>
      </c>
      <c r="I646" s="146"/>
      <c r="J646" s="230">
        <f t="shared" si="2"/>
        <v>339.26</v>
      </c>
      <c r="K646" s="227">
        <v>46.0</v>
      </c>
      <c r="L646" s="230">
        <f t="shared" si="3"/>
        <v>221.1603651</v>
      </c>
      <c r="M646" s="134">
        <v>0.48</v>
      </c>
      <c r="N646" s="146"/>
      <c r="O646" s="99">
        <f t="shared" si="4"/>
        <v>3</v>
      </c>
      <c r="P646" s="99">
        <f t="shared" si="5"/>
        <v>1</v>
      </c>
      <c r="Q646" s="99">
        <f t="shared" si="6"/>
        <v>1</v>
      </c>
      <c r="R646" s="99">
        <f t="shared" si="7"/>
        <v>2</v>
      </c>
      <c r="S646" s="138">
        <f t="shared" si="8"/>
        <v>4</v>
      </c>
      <c r="T646" s="135">
        <f t="shared" si="9"/>
        <v>11</v>
      </c>
      <c r="U646" s="146"/>
      <c r="V646" s="146"/>
      <c r="W646" s="146"/>
      <c r="X646" s="146"/>
      <c r="Y646" s="146"/>
    </row>
    <row r="647" ht="12.75" customHeight="1">
      <c r="A647" s="146"/>
      <c r="B647" s="146" t="s">
        <v>698</v>
      </c>
      <c r="C647" s="227">
        <v>8.0</v>
      </c>
      <c r="D647" s="228">
        <v>382.61</v>
      </c>
      <c r="E647" s="228">
        <v>225.17</v>
      </c>
      <c r="F647" s="229">
        <v>0.534</v>
      </c>
      <c r="I647" s="146"/>
      <c r="J647" s="230">
        <f t="shared" si="2"/>
        <v>47.82625</v>
      </c>
      <c r="K647" s="227">
        <v>42.0</v>
      </c>
      <c r="L647" s="230">
        <f t="shared" si="3"/>
        <v>31.17747718</v>
      </c>
      <c r="M647" s="134">
        <v>0.5</v>
      </c>
      <c r="N647" s="146"/>
      <c r="O647" s="99">
        <f t="shared" si="4"/>
        <v>3</v>
      </c>
      <c r="P647" s="99">
        <f t="shared" si="5"/>
        <v>2</v>
      </c>
      <c r="Q647" s="99">
        <f t="shared" si="6"/>
        <v>4</v>
      </c>
      <c r="R647" s="99">
        <f t="shared" si="7"/>
        <v>3</v>
      </c>
      <c r="S647" s="138">
        <f t="shared" si="8"/>
        <v>4</v>
      </c>
      <c r="T647" s="135">
        <f t="shared" si="9"/>
        <v>16</v>
      </c>
      <c r="U647" s="146"/>
      <c r="V647" s="146"/>
      <c r="W647" s="146"/>
      <c r="X647" s="146"/>
      <c r="Y647" s="146"/>
    </row>
    <row r="648" ht="12.75" customHeight="1">
      <c r="A648" s="146"/>
      <c r="B648" s="146" t="s">
        <v>699</v>
      </c>
      <c r="C648" s="227">
        <v>59.0</v>
      </c>
      <c r="D648" s="228">
        <v>324.44</v>
      </c>
      <c r="E648" s="228">
        <v>190.86</v>
      </c>
      <c r="F648" s="229">
        <v>0.534</v>
      </c>
      <c r="I648" s="146"/>
      <c r="J648" s="230">
        <f t="shared" si="2"/>
        <v>5.498983051</v>
      </c>
      <c r="K648" s="227">
        <v>41.0</v>
      </c>
      <c r="L648" s="230">
        <f t="shared" si="3"/>
        <v>3.584734714</v>
      </c>
      <c r="M648" s="134">
        <v>0.52</v>
      </c>
      <c r="N648" s="146"/>
      <c r="O648" s="99">
        <f t="shared" si="4"/>
        <v>3</v>
      </c>
      <c r="P648" s="99">
        <f t="shared" si="5"/>
        <v>5</v>
      </c>
      <c r="Q648" s="99">
        <f t="shared" si="6"/>
        <v>5</v>
      </c>
      <c r="R648" s="99">
        <f t="shared" si="7"/>
        <v>3</v>
      </c>
      <c r="S648" s="138">
        <f t="shared" si="8"/>
        <v>4</v>
      </c>
      <c r="T648" s="135">
        <f t="shared" si="9"/>
        <v>20</v>
      </c>
      <c r="U648" s="146"/>
      <c r="V648" s="146"/>
      <c r="W648" s="146"/>
      <c r="X648" s="146"/>
      <c r="Y648" s="146"/>
    </row>
    <row r="649" ht="12.75" customHeight="1">
      <c r="A649" s="146"/>
      <c r="B649" s="146" t="s">
        <v>700</v>
      </c>
      <c r="C649" s="227">
        <v>3.0</v>
      </c>
      <c r="D649" s="228">
        <v>327.57</v>
      </c>
      <c r="E649" s="228">
        <v>192.69</v>
      </c>
      <c r="F649" s="229">
        <v>0.534</v>
      </c>
      <c r="I649" s="146"/>
      <c r="J649" s="230">
        <f t="shared" si="2"/>
        <v>109.19</v>
      </c>
      <c r="K649" s="227">
        <v>68.0</v>
      </c>
      <c r="L649" s="230">
        <f t="shared" si="3"/>
        <v>71.17992177</v>
      </c>
      <c r="M649" s="134">
        <v>0.56</v>
      </c>
      <c r="N649" s="146"/>
      <c r="O649" s="99">
        <f t="shared" si="4"/>
        <v>3</v>
      </c>
      <c r="P649" s="99">
        <f t="shared" si="5"/>
        <v>1</v>
      </c>
      <c r="Q649" s="99">
        <f t="shared" si="6"/>
        <v>3</v>
      </c>
      <c r="R649" s="99">
        <f t="shared" si="7"/>
        <v>2</v>
      </c>
      <c r="S649" s="138">
        <f t="shared" si="8"/>
        <v>4</v>
      </c>
      <c r="T649" s="135">
        <f t="shared" si="9"/>
        <v>13</v>
      </c>
      <c r="U649" s="146"/>
      <c r="V649" s="146"/>
      <c r="W649" s="146"/>
      <c r="X649" s="146"/>
      <c r="Y649" s="146"/>
    </row>
    <row r="650" ht="12.75" customHeight="1">
      <c r="A650" s="146"/>
      <c r="B650" s="146" t="s">
        <v>701</v>
      </c>
      <c r="C650" s="227">
        <v>36.0</v>
      </c>
      <c r="D650" s="228">
        <v>688.69</v>
      </c>
      <c r="E650" s="228">
        <v>405.05</v>
      </c>
      <c r="F650" s="229">
        <v>0.534</v>
      </c>
      <c r="I650" s="146"/>
      <c r="J650" s="230">
        <f t="shared" si="2"/>
        <v>19.13027778</v>
      </c>
      <c r="K650" s="227">
        <v>62.0</v>
      </c>
      <c r="L650" s="230">
        <f t="shared" si="3"/>
        <v>12.47084601</v>
      </c>
      <c r="M650" s="134">
        <v>0.53</v>
      </c>
      <c r="N650" s="146"/>
      <c r="O650" s="99">
        <f t="shared" si="4"/>
        <v>3</v>
      </c>
      <c r="P650" s="99">
        <f t="shared" si="5"/>
        <v>5</v>
      </c>
      <c r="Q650" s="99">
        <f t="shared" si="6"/>
        <v>5</v>
      </c>
      <c r="R650" s="99">
        <f t="shared" si="7"/>
        <v>2</v>
      </c>
      <c r="S650" s="138">
        <f t="shared" si="8"/>
        <v>4</v>
      </c>
      <c r="T650" s="135">
        <f t="shared" si="9"/>
        <v>19</v>
      </c>
      <c r="U650" s="146"/>
      <c r="V650" s="146"/>
      <c r="W650" s="146"/>
      <c r="X650" s="146"/>
      <c r="Y650" s="146"/>
    </row>
    <row r="651" ht="12.75" customHeight="1">
      <c r="A651" s="146"/>
      <c r="B651" s="146" t="s">
        <v>702</v>
      </c>
      <c r="C651" s="227">
        <v>5.0</v>
      </c>
      <c r="D651" s="228">
        <v>230.78</v>
      </c>
      <c r="E651" s="228">
        <v>135.73</v>
      </c>
      <c r="F651" s="229">
        <v>0.534</v>
      </c>
      <c r="I651" s="146"/>
      <c r="J651" s="230">
        <f t="shared" si="2"/>
        <v>46.156</v>
      </c>
      <c r="K651" s="227">
        <v>69.0</v>
      </c>
      <c r="L651" s="230">
        <f t="shared" si="3"/>
        <v>30.08865711</v>
      </c>
      <c r="M651" s="134">
        <v>0.51</v>
      </c>
      <c r="N651" s="146"/>
      <c r="O651" s="99">
        <f t="shared" si="4"/>
        <v>3</v>
      </c>
      <c r="P651" s="99">
        <f t="shared" si="5"/>
        <v>1</v>
      </c>
      <c r="Q651" s="99">
        <f t="shared" si="6"/>
        <v>4</v>
      </c>
      <c r="R651" s="99">
        <f t="shared" si="7"/>
        <v>2</v>
      </c>
      <c r="S651" s="138">
        <f t="shared" si="8"/>
        <v>4</v>
      </c>
      <c r="T651" s="135">
        <f t="shared" si="9"/>
        <v>14</v>
      </c>
      <c r="U651" s="146"/>
      <c r="V651" s="146"/>
      <c r="W651" s="146"/>
      <c r="X651" s="146"/>
      <c r="Y651" s="146"/>
    </row>
    <row r="652" ht="12.75" customHeight="1">
      <c r="A652" s="146"/>
      <c r="B652" s="146" t="s">
        <v>703</v>
      </c>
      <c r="C652" s="227">
        <v>2.0</v>
      </c>
      <c r="D652" s="228">
        <v>182.61</v>
      </c>
      <c r="E652" s="228">
        <v>107.35</v>
      </c>
      <c r="F652" s="229">
        <v>0.534</v>
      </c>
      <c r="I652" s="146"/>
      <c r="J652" s="230">
        <f t="shared" si="2"/>
        <v>91.305</v>
      </c>
      <c r="K652" s="227">
        <v>61.0</v>
      </c>
      <c r="L652" s="230">
        <f t="shared" si="3"/>
        <v>59.5208605</v>
      </c>
      <c r="M652" s="134">
        <v>0.57</v>
      </c>
      <c r="N652" s="146"/>
      <c r="O652" s="99">
        <f t="shared" si="4"/>
        <v>3</v>
      </c>
      <c r="P652" s="99">
        <f t="shared" si="5"/>
        <v>1</v>
      </c>
      <c r="Q652" s="99">
        <f t="shared" si="6"/>
        <v>3</v>
      </c>
      <c r="R652" s="99">
        <f t="shared" si="7"/>
        <v>2</v>
      </c>
      <c r="S652" s="138">
        <f t="shared" si="8"/>
        <v>4</v>
      </c>
      <c r="T652" s="135">
        <f t="shared" si="9"/>
        <v>13</v>
      </c>
      <c r="U652" s="146"/>
      <c r="V652" s="146"/>
      <c r="W652" s="146"/>
      <c r="X652" s="146"/>
      <c r="Y652" s="146"/>
    </row>
    <row r="653" ht="12.75" customHeight="1">
      <c r="A653" s="146"/>
      <c r="B653" s="146" t="s">
        <v>704</v>
      </c>
      <c r="C653" s="227">
        <v>2.0</v>
      </c>
      <c r="D653" s="228">
        <v>50.43</v>
      </c>
      <c r="E653" s="228">
        <v>29.63</v>
      </c>
      <c r="F653" s="229">
        <v>0.534</v>
      </c>
      <c r="I653" s="146"/>
      <c r="J653" s="230">
        <f t="shared" si="2"/>
        <v>25.215</v>
      </c>
      <c r="K653" s="227">
        <v>875.0</v>
      </c>
      <c r="L653" s="230">
        <f t="shared" si="3"/>
        <v>16.43741851</v>
      </c>
      <c r="M653" s="134">
        <v>0.58</v>
      </c>
      <c r="N653" s="146"/>
      <c r="O653" s="99">
        <f t="shared" si="4"/>
        <v>3</v>
      </c>
      <c r="P653" s="99">
        <f t="shared" si="5"/>
        <v>1</v>
      </c>
      <c r="Q653" s="99">
        <f t="shared" si="6"/>
        <v>5</v>
      </c>
      <c r="R653" s="99">
        <f t="shared" si="7"/>
        <v>1</v>
      </c>
      <c r="S653" s="138">
        <f t="shared" si="8"/>
        <v>4</v>
      </c>
      <c r="T653" s="135">
        <f t="shared" si="9"/>
        <v>14</v>
      </c>
      <c r="U653" s="146"/>
      <c r="V653" s="146"/>
      <c r="W653" s="146"/>
      <c r="X653" s="146"/>
      <c r="Y653" s="146"/>
    </row>
    <row r="654" ht="12.75" customHeight="1">
      <c r="A654" s="146"/>
      <c r="B654" s="146" t="s">
        <v>705</v>
      </c>
      <c r="C654" s="227">
        <v>1.0</v>
      </c>
      <c r="D654" s="228">
        <v>25.22</v>
      </c>
      <c r="E654" s="228">
        <v>14.82</v>
      </c>
      <c r="F654" s="229">
        <v>0.534</v>
      </c>
      <c r="I654" s="146"/>
      <c r="J654" s="230">
        <f t="shared" si="2"/>
        <v>25.22</v>
      </c>
      <c r="K654" s="227">
        <v>35.0</v>
      </c>
      <c r="L654" s="230">
        <f t="shared" si="3"/>
        <v>16.44067797</v>
      </c>
      <c r="M654" s="134">
        <v>0.59</v>
      </c>
      <c r="N654" s="146"/>
      <c r="O654" s="99">
        <f t="shared" si="4"/>
        <v>3</v>
      </c>
      <c r="P654" s="99">
        <f t="shared" si="5"/>
        <v>1</v>
      </c>
      <c r="Q654" s="99">
        <f t="shared" si="6"/>
        <v>5</v>
      </c>
      <c r="R654" s="99">
        <f t="shared" si="7"/>
        <v>3</v>
      </c>
      <c r="S654" s="138">
        <f t="shared" si="8"/>
        <v>5</v>
      </c>
      <c r="T654" s="135">
        <f t="shared" si="9"/>
        <v>17</v>
      </c>
      <c r="U654" s="146"/>
      <c r="V654" s="146"/>
      <c r="W654" s="146"/>
      <c r="X654" s="146"/>
      <c r="Y654" s="146"/>
    </row>
    <row r="655" ht="12.75" customHeight="1">
      <c r="A655" s="146"/>
      <c r="B655" s="146" t="s">
        <v>706</v>
      </c>
      <c r="C655" s="227">
        <v>19.0</v>
      </c>
      <c r="D655" s="228">
        <v>404.35</v>
      </c>
      <c r="E655" s="228">
        <v>237.34</v>
      </c>
      <c r="F655" s="229">
        <v>0.534</v>
      </c>
      <c r="I655" s="146"/>
      <c r="J655" s="230">
        <f t="shared" si="2"/>
        <v>21.28157895</v>
      </c>
      <c r="K655" s="227">
        <v>18.0</v>
      </c>
      <c r="L655" s="230">
        <f t="shared" si="3"/>
        <v>13.87325877</v>
      </c>
      <c r="M655" s="134">
        <v>0.6</v>
      </c>
      <c r="N655" s="146"/>
      <c r="O655" s="99">
        <f t="shared" si="4"/>
        <v>3</v>
      </c>
      <c r="P655" s="99">
        <f t="shared" si="5"/>
        <v>4</v>
      </c>
      <c r="Q655" s="99">
        <f t="shared" si="6"/>
        <v>5</v>
      </c>
      <c r="R655" s="99">
        <f t="shared" si="7"/>
        <v>4</v>
      </c>
      <c r="S655" s="138">
        <f t="shared" si="8"/>
        <v>5</v>
      </c>
      <c r="T655" s="135">
        <f t="shared" si="9"/>
        <v>21</v>
      </c>
      <c r="U655" s="146"/>
      <c r="V655" s="146"/>
      <c r="W655" s="146"/>
      <c r="X655" s="146"/>
      <c r="Y655" s="146"/>
    </row>
    <row r="656" ht="12.75" customHeight="1">
      <c r="A656" s="146"/>
      <c r="B656" s="146" t="s">
        <v>707</v>
      </c>
      <c r="C656" s="227">
        <v>6.0</v>
      </c>
      <c r="D656" s="228">
        <v>203.48</v>
      </c>
      <c r="E656" s="228">
        <v>119.41</v>
      </c>
      <c r="F656" s="229">
        <v>0.534</v>
      </c>
      <c r="I656" s="146"/>
      <c r="J656" s="230">
        <f t="shared" si="2"/>
        <v>33.91333333</v>
      </c>
      <c r="K656" s="227">
        <v>16.0</v>
      </c>
      <c r="L656" s="230">
        <f t="shared" si="3"/>
        <v>22.10777923</v>
      </c>
      <c r="M656" s="134">
        <v>0.64</v>
      </c>
      <c r="N656" s="146"/>
      <c r="O656" s="99">
        <f t="shared" si="4"/>
        <v>3</v>
      </c>
      <c r="P656" s="99">
        <f t="shared" si="5"/>
        <v>2</v>
      </c>
      <c r="Q656" s="99">
        <f t="shared" si="6"/>
        <v>5</v>
      </c>
      <c r="R656" s="99">
        <f t="shared" si="7"/>
        <v>4</v>
      </c>
      <c r="S656" s="138">
        <f t="shared" si="8"/>
        <v>5</v>
      </c>
      <c r="T656" s="135">
        <f t="shared" si="9"/>
        <v>19</v>
      </c>
      <c r="U656" s="146"/>
      <c r="V656" s="146"/>
      <c r="W656" s="146"/>
      <c r="X656" s="146"/>
      <c r="Y656" s="146"/>
    </row>
    <row r="657" ht="12.75" customHeight="1">
      <c r="A657" s="146"/>
      <c r="B657" s="146" t="s">
        <v>708</v>
      </c>
      <c r="C657" s="227">
        <v>1.0</v>
      </c>
      <c r="D657" s="228">
        <v>9.52</v>
      </c>
      <c r="E657" s="228">
        <v>5.59</v>
      </c>
      <c r="F657" s="229">
        <v>0.534</v>
      </c>
      <c r="I657" s="146"/>
      <c r="J657" s="230">
        <f t="shared" si="2"/>
        <v>9.52</v>
      </c>
      <c r="K657" s="227">
        <v>14.0</v>
      </c>
      <c r="L657" s="230">
        <f t="shared" si="3"/>
        <v>6.205997392</v>
      </c>
      <c r="M657" s="134">
        <v>0.67</v>
      </c>
      <c r="N657" s="146"/>
      <c r="O657" s="99">
        <f t="shared" si="4"/>
        <v>3</v>
      </c>
      <c r="P657" s="99">
        <f t="shared" si="5"/>
        <v>1</v>
      </c>
      <c r="Q657" s="99">
        <f t="shared" si="6"/>
        <v>5</v>
      </c>
      <c r="R657" s="99">
        <f t="shared" si="7"/>
        <v>4</v>
      </c>
      <c r="S657" s="138">
        <f t="shared" si="8"/>
        <v>5</v>
      </c>
      <c r="T657" s="135">
        <f t="shared" si="9"/>
        <v>18</v>
      </c>
      <c r="U657" s="146"/>
      <c r="V657" s="146"/>
      <c r="W657" s="146"/>
      <c r="X657" s="146"/>
      <c r="Y657" s="146"/>
    </row>
    <row r="658" ht="12.75" customHeight="1">
      <c r="A658" s="146"/>
      <c r="B658" s="146" t="s">
        <v>709</v>
      </c>
      <c r="C658" s="227">
        <v>8.0</v>
      </c>
      <c r="D658" s="228">
        <v>63.91</v>
      </c>
      <c r="E658" s="228">
        <v>37.49</v>
      </c>
      <c r="F658" s="229">
        <v>0.534</v>
      </c>
      <c r="I658" s="146"/>
      <c r="J658" s="230">
        <f t="shared" si="2"/>
        <v>7.98875</v>
      </c>
      <c r="K658" s="227">
        <v>19.0</v>
      </c>
      <c r="L658" s="230">
        <f t="shared" si="3"/>
        <v>5.207790091</v>
      </c>
      <c r="M658" s="134">
        <v>0.68</v>
      </c>
      <c r="N658" s="146"/>
      <c r="O658" s="99">
        <f t="shared" si="4"/>
        <v>3</v>
      </c>
      <c r="P658" s="99">
        <f t="shared" si="5"/>
        <v>2</v>
      </c>
      <c r="Q658" s="99">
        <f t="shared" si="6"/>
        <v>5</v>
      </c>
      <c r="R658" s="99">
        <f t="shared" si="7"/>
        <v>4</v>
      </c>
      <c r="S658" s="138">
        <f t="shared" si="8"/>
        <v>5</v>
      </c>
      <c r="T658" s="135">
        <f t="shared" si="9"/>
        <v>19</v>
      </c>
      <c r="U658" s="146"/>
      <c r="V658" s="146"/>
      <c r="W658" s="146"/>
      <c r="X658" s="146"/>
      <c r="Y658" s="146"/>
    </row>
    <row r="659" ht="12.75" customHeight="1">
      <c r="A659" s="146"/>
      <c r="B659" s="146" t="s">
        <v>710</v>
      </c>
      <c r="C659" s="227">
        <v>11.0</v>
      </c>
      <c r="D659" s="228">
        <v>851.3</v>
      </c>
      <c r="E659" s="228">
        <v>499.3</v>
      </c>
      <c r="F659" s="229">
        <v>0.534</v>
      </c>
      <c r="I659" s="146"/>
      <c r="J659" s="230">
        <f t="shared" si="2"/>
        <v>77.39090909</v>
      </c>
      <c r="K659" s="227">
        <v>82.0</v>
      </c>
      <c r="L659" s="230">
        <f t="shared" si="3"/>
        <v>50.45039706</v>
      </c>
      <c r="M659" s="134">
        <v>0.62</v>
      </c>
      <c r="N659" s="146"/>
      <c r="O659" s="99">
        <f t="shared" si="4"/>
        <v>3</v>
      </c>
      <c r="P659" s="99">
        <f t="shared" si="5"/>
        <v>3</v>
      </c>
      <c r="Q659" s="99">
        <f t="shared" si="6"/>
        <v>3</v>
      </c>
      <c r="R659" s="99">
        <f t="shared" si="7"/>
        <v>1</v>
      </c>
      <c r="S659" s="138">
        <f t="shared" si="8"/>
        <v>5</v>
      </c>
      <c r="T659" s="135">
        <f t="shared" si="9"/>
        <v>15</v>
      </c>
      <c r="U659" s="146"/>
      <c r="V659" s="146"/>
      <c r="W659" s="146"/>
      <c r="X659" s="146"/>
      <c r="Y659" s="146"/>
    </row>
    <row r="660" ht="12.75" customHeight="1">
      <c r="A660" s="146"/>
      <c r="B660" s="146" t="s">
        <v>711</v>
      </c>
      <c r="C660" s="227">
        <v>2.0</v>
      </c>
      <c r="D660" s="228">
        <v>85.22</v>
      </c>
      <c r="E660" s="228">
        <v>49.98</v>
      </c>
      <c r="F660" s="229">
        <v>0.534</v>
      </c>
      <c r="I660" s="146"/>
      <c r="J660" s="230">
        <f t="shared" si="2"/>
        <v>42.61</v>
      </c>
      <c r="K660" s="227">
        <v>34.0</v>
      </c>
      <c r="L660" s="230">
        <f t="shared" si="3"/>
        <v>27.77705346</v>
      </c>
      <c r="M660" s="134">
        <v>0.69</v>
      </c>
      <c r="N660" s="146"/>
      <c r="O660" s="99">
        <f t="shared" si="4"/>
        <v>3</v>
      </c>
      <c r="P660" s="99">
        <f t="shared" si="5"/>
        <v>1</v>
      </c>
      <c r="Q660" s="99">
        <f t="shared" si="6"/>
        <v>4</v>
      </c>
      <c r="R660" s="99">
        <f t="shared" si="7"/>
        <v>3</v>
      </c>
      <c r="S660" s="138">
        <f t="shared" si="8"/>
        <v>5</v>
      </c>
      <c r="T660" s="135">
        <f t="shared" si="9"/>
        <v>16</v>
      </c>
      <c r="U660" s="146"/>
      <c r="V660" s="146"/>
      <c r="W660" s="146"/>
      <c r="X660" s="146"/>
      <c r="Y660" s="146"/>
    </row>
    <row r="661" ht="12.75" customHeight="1">
      <c r="A661" s="146"/>
      <c r="B661" s="146" t="s">
        <v>712</v>
      </c>
      <c r="C661" s="227">
        <v>1.0</v>
      </c>
      <c r="D661" s="228">
        <v>42.61</v>
      </c>
      <c r="E661" s="228">
        <v>24.99</v>
      </c>
      <c r="F661" s="229">
        <v>0.534</v>
      </c>
      <c r="I661" s="146"/>
      <c r="J661" s="230">
        <f t="shared" si="2"/>
        <v>42.61</v>
      </c>
      <c r="K661" s="227">
        <v>46.0</v>
      </c>
      <c r="L661" s="230">
        <f t="shared" si="3"/>
        <v>27.77705346</v>
      </c>
      <c r="M661" s="134">
        <v>0.64</v>
      </c>
      <c r="N661" s="146"/>
      <c r="O661" s="99">
        <f t="shared" si="4"/>
        <v>3</v>
      </c>
      <c r="P661" s="99">
        <f t="shared" si="5"/>
        <v>1</v>
      </c>
      <c r="Q661" s="99">
        <f t="shared" si="6"/>
        <v>4</v>
      </c>
      <c r="R661" s="99">
        <f t="shared" si="7"/>
        <v>2</v>
      </c>
      <c r="S661" s="138">
        <f t="shared" si="8"/>
        <v>5</v>
      </c>
      <c r="T661" s="135">
        <f t="shared" si="9"/>
        <v>15</v>
      </c>
      <c r="U661" s="146"/>
      <c r="V661" s="146"/>
      <c r="W661" s="146"/>
      <c r="X661" s="146"/>
      <c r="Y661" s="146"/>
    </row>
    <row r="662" ht="12.75" customHeight="1">
      <c r="A662" s="146"/>
      <c r="B662" s="146" t="s">
        <v>713</v>
      </c>
      <c r="C662" s="227">
        <v>2.0</v>
      </c>
      <c r="D662" s="228">
        <v>50.43</v>
      </c>
      <c r="E662" s="228">
        <v>29.52</v>
      </c>
      <c r="F662" s="229">
        <v>0.534</v>
      </c>
      <c r="I662" s="146"/>
      <c r="J662" s="230">
        <f t="shared" si="2"/>
        <v>25.215</v>
      </c>
      <c r="K662" s="227">
        <v>65.0</v>
      </c>
      <c r="L662" s="230">
        <f t="shared" si="3"/>
        <v>16.43741851</v>
      </c>
      <c r="M662" s="134">
        <v>0.15</v>
      </c>
      <c r="N662" s="146"/>
      <c r="O662" s="99">
        <f t="shared" si="4"/>
        <v>3</v>
      </c>
      <c r="P662" s="99">
        <f t="shared" si="5"/>
        <v>1</v>
      </c>
      <c r="Q662" s="99">
        <f t="shared" si="6"/>
        <v>5</v>
      </c>
      <c r="R662" s="99">
        <f t="shared" si="7"/>
        <v>2</v>
      </c>
      <c r="S662" s="138">
        <f t="shared" si="8"/>
        <v>3</v>
      </c>
      <c r="T662" s="135">
        <f t="shared" si="9"/>
        <v>14</v>
      </c>
      <c r="U662" s="146"/>
      <c r="V662" s="146"/>
      <c r="W662" s="146"/>
      <c r="X662" s="146"/>
      <c r="Y662" s="146"/>
    </row>
    <row r="663" ht="12.75" customHeight="1">
      <c r="A663" s="146"/>
      <c r="B663" s="146" t="s">
        <v>714</v>
      </c>
      <c r="C663" s="227">
        <v>9.0</v>
      </c>
      <c r="D663" s="228">
        <v>216.52</v>
      </c>
      <c r="E663" s="228">
        <v>126.69</v>
      </c>
      <c r="F663" s="229">
        <v>0.534</v>
      </c>
      <c r="I663" s="146"/>
      <c r="J663" s="230">
        <f t="shared" si="2"/>
        <v>24.05777778</v>
      </c>
      <c r="K663" s="227">
        <v>95.0</v>
      </c>
      <c r="L663" s="230">
        <f t="shared" si="3"/>
        <v>15.68303636</v>
      </c>
      <c r="M663" s="134">
        <v>0.85</v>
      </c>
      <c r="N663" s="146"/>
      <c r="O663" s="99">
        <f t="shared" si="4"/>
        <v>3</v>
      </c>
      <c r="P663" s="99">
        <f t="shared" si="5"/>
        <v>2</v>
      </c>
      <c r="Q663" s="99">
        <f t="shared" si="6"/>
        <v>5</v>
      </c>
      <c r="R663" s="99">
        <f t="shared" si="7"/>
        <v>1</v>
      </c>
      <c r="S663" s="138">
        <f t="shared" si="8"/>
        <v>5</v>
      </c>
      <c r="T663" s="135">
        <f t="shared" si="9"/>
        <v>16</v>
      </c>
      <c r="U663" s="146"/>
      <c r="V663" s="146"/>
      <c r="W663" s="146"/>
      <c r="X663" s="146"/>
      <c r="Y663" s="146"/>
    </row>
    <row r="664" ht="12.75" customHeight="1">
      <c r="A664" s="146"/>
      <c r="B664" s="146" t="s">
        <v>715</v>
      </c>
      <c r="C664" s="227">
        <v>9.0</v>
      </c>
      <c r="D664" s="228">
        <v>208.7</v>
      </c>
      <c r="E664" s="228">
        <v>122.11</v>
      </c>
      <c r="F664" s="229">
        <v>0.534</v>
      </c>
      <c r="I664" s="146"/>
      <c r="J664" s="230">
        <f t="shared" si="2"/>
        <v>23.18888889</v>
      </c>
      <c r="K664" s="227">
        <v>34.0</v>
      </c>
      <c r="L664" s="230">
        <f t="shared" si="3"/>
        <v>15.11661596</v>
      </c>
      <c r="M664" s="134">
        <v>0.87</v>
      </c>
      <c r="N664" s="146"/>
      <c r="O664" s="99">
        <f t="shared" si="4"/>
        <v>3</v>
      </c>
      <c r="P664" s="99">
        <f t="shared" si="5"/>
        <v>2</v>
      </c>
      <c r="Q664" s="99">
        <f t="shared" si="6"/>
        <v>5</v>
      </c>
      <c r="R664" s="99">
        <f t="shared" si="7"/>
        <v>3</v>
      </c>
      <c r="S664" s="138">
        <f t="shared" si="8"/>
        <v>5</v>
      </c>
      <c r="T664" s="135">
        <f t="shared" si="9"/>
        <v>18</v>
      </c>
      <c r="U664" s="146"/>
      <c r="V664" s="146"/>
      <c r="W664" s="146"/>
      <c r="X664" s="146"/>
      <c r="Y664" s="146"/>
    </row>
    <row r="665" ht="12.75" customHeight="1">
      <c r="A665" s="146"/>
      <c r="B665" s="146" t="s">
        <v>716</v>
      </c>
      <c r="C665" s="227">
        <v>1.0</v>
      </c>
      <c r="D665" s="228">
        <v>42.61</v>
      </c>
      <c r="E665" s="228">
        <v>24.93</v>
      </c>
      <c r="F665" s="229">
        <v>0.534</v>
      </c>
      <c r="I665" s="146"/>
      <c r="J665" s="230">
        <f t="shared" si="2"/>
        <v>42.61</v>
      </c>
      <c r="K665" s="227">
        <v>15.0</v>
      </c>
      <c r="L665" s="230">
        <f t="shared" si="3"/>
        <v>27.77705346</v>
      </c>
      <c r="M665" s="134">
        <v>0.88</v>
      </c>
      <c r="N665" s="146"/>
      <c r="O665" s="99">
        <f t="shared" si="4"/>
        <v>3</v>
      </c>
      <c r="P665" s="99">
        <f t="shared" si="5"/>
        <v>1</v>
      </c>
      <c r="Q665" s="99">
        <f t="shared" si="6"/>
        <v>4</v>
      </c>
      <c r="R665" s="99">
        <f t="shared" si="7"/>
        <v>4</v>
      </c>
      <c r="S665" s="138">
        <f t="shared" si="8"/>
        <v>5</v>
      </c>
      <c r="T665" s="135">
        <f t="shared" si="9"/>
        <v>17</v>
      </c>
      <c r="U665" s="146"/>
      <c r="V665" s="146"/>
      <c r="W665" s="146"/>
      <c r="X665" s="146"/>
      <c r="Y665" s="146"/>
    </row>
    <row r="666" ht="12.75" customHeight="1">
      <c r="A666" s="146"/>
      <c r="B666" s="146" t="s">
        <v>717</v>
      </c>
      <c r="C666" s="227">
        <v>57.0</v>
      </c>
      <c r="D666" s="228">
        <v>308.96</v>
      </c>
      <c r="E666" s="228">
        <v>180.5</v>
      </c>
      <c r="F666" s="229">
        <v>0.534</v>
      </c>
      <c r="I666" s="146"/>
      <c r="J666" s="230">
        <f t="shared" si="2"/>
        <v>5.420350877</v>
      </c>
      <c r="K666" s="227">
        <v>16.0</v>
      </c>
      <c r="L666" s="230">
        <f t="shared" si="3"/>
        <v>3.533475148</v>
      </c>
      <c r="M666" s="134">
        <v>0.89</v>
      </c>
      <c r="N666" s="146"/>
      <c r="O666" s="99">
        <f t="shared" si="4"/>
        <v>3</v>
      </c>
      <c r="P666" s="99">
        <f t="shared" si="5"/>
        <v>5</v>
      </c>
      <c r="Q666" s="99">
        <f t="shared" si="6"/>
        <v>5</v>
      </c>
      <c r="R666" s="99">
        <f t="shared" si="7"/>
        <v>4</v>
      </c>
      <c r="S666" s="138">
        <f t="shared" si="8"/>
        <v>5</v>
      </c>
      <c r="T666" s="135">
        <f t="shared" si="9"/>
        <v>22</v>
      </c>
      <c r="U666" s="146"/>
      <c r="V666" s="146"/>
      <c r="W666" s="146"/>
      <c r="X666" s="146"/>
      <c r="Y666" s="146"/>
    </row>
    <row r="667" ht="12.75" customHeight="1">
      <c r="A667" s="146"/>
      <c r="B667" s="146" t="s">
        <v>718</v>
      </c>
      <c r="C667" s="227">
        <v>7.0</v>
      </c>
      <c r="D667" s="228">
        <v>220.43</v>
      </c>
      <c r="E667" s="228">
        <v>128.67</v>
      </c>
      <c r="F667" s="229">
        <v>0.534</v>
      </c>
      <c r="I667" s="146"/>
      <c r="J667" s="230">
        <f t="shared" si="2"/>
        <v>31.49</v>
      </c>
      <c r="K667" s="227">
        <v>34.0</v>
      </c>
      <c r="L667" s="230">
        <f t="shared" si="3"/>
        <v>20.52803129</v>
      </c>
      <c r="M667" s="134">
        <v>0.9</v>
      </c>
      <c r="N667" s="146"/>
      <c r="O667" s="99">
        <f t="shared" si="4"/>
        <v>3</v>
      </c>
      <c r="P667" s="99">
        <f t="shared" si="5"/>
        <v>2</v>
      </c>
      <c r="Q667" s="99">
        <f t="shared" si="6"/>
        <v>5</v>
      </c>
      <c r="R667" s="99">
        <f t="shared" si="7"/>
        <v>3</v>
      </c>
      <c r="S667" s="138">
        <f t="shared" si="8"/>
        <v>5</v>
      </c>
      <c r="T667" s="135">
        <f t="shared" si="9"/>
        <v>18</v>
      </c>
      <c r="U667" s="146"/>
      <c r="V667" s="146"/>
      <c r="W667" s="146"/>
      <c r="X667" s="146"/>
      <c r="Y667" s="146"/>
    </row>
    <row r="668" ht="12.75" customHeight="1">
      <c r="A668" s="146"/>
      <c r="B668" s="146" t="s">
        <v>719</v>
      </c>
      <c r="C668" s="227">
        <v>2.0</v>
      </c>
      <c r="D668" s="228">
        <v>114.09</v>
      </c>
      <c r="E668" s="228">
        <v>66.58</v>
      </c>
      <c r="F668" s="229">
        <v>0.534</v>
      </c>
      <c r="I668" s="146"/>
      <c r="J668" s="230">
        <f t="shared" si="2"/>
        <v>57.045</v>
      </c>
      <c r="K668" s="227">
        <v>65.0</v>
      </c>
      <c r="L668" s="230">
        <f t="shared" si="3"/>
        <v>37.18709257</v>
      </c>
      <c r="M668" s="134">
        <v>0.91</v>
      </c>
      <c r="N668" s="146"/>
      <c r="O668" s="99">
        <f t="shared" si="4"/>
        <v>3</v>
      </c>
      <c r="P668" s="99">
        <f t="shared" si="5"/>
        <v>1</v>
      </c>
      <c r="Q668" s="99">
        <f t="shared" si="6"/>
        <v>4</v>
      </c>
      <c r="R668" s="99">
        <f t="shared" si="7"/>
        <v>2</v>
      </c>
      <c r="S668" s="138">
        <f t="shared" si="8"/>
        <v>5</v>
      </c>
      <c r="T668" s="135">
        <f t="shared" si="9"/>
        <v>15</v>
      </c>
      <c r="U668" s="146"/>
      <c r="V668" s="146"/>
      <c r="W668" s="146"/>
      <c r="X668" s="146"/>
      <c r="Y668" s="146"/>
    </row>
    <row r="669" ht="12.75" customHeight="1">
      <c r="A669" s="146"/>
      <c r="B669" s="146" t="s">
        <v>720</v>
      </c>
      <c r="C669" s="227">
        <v>5.0</v>
      </c>
      <c r="D669" s="228">
        <v>60.87</v>
      </c>
      <c r="E669" s="228">
        <v>35.52</v>
      </c>
      <c r="F669" s="229">
        <v>0.534</v>
      </c>
      <c r="I669" s="146"/>
      <c r="J669" s="230">
        <f t="shared" si="2"/>
        <v>12.174</v>
      </c>
      <c r="K669" s="227">
        <v>25.0</v>
      </c>
      <c r="L669" s="230">
        <f t="shared" si="3"/>
        <v>7.936114733</v>
      </c>
      <c r="M669" s="134">
        <v>0.94</v>
      </c>
      <c r="N669" s="146"/>
      <c r="O669" s="99">
        <f t="shared" si="4"/>
        <v>3</v>
      </c>
      <c r="P669" s="99">
        <f t="shared" si="5"/>
        <v>1</v>
      </c>
      <c r="Q669" s="99">
        <f t="shared" si="6"/>
        <v>5</v>
      </c>
      <c r="R669" s="99">
        <f t="shared" si="7"/>
        <v>4</v>
      </c>
      <c r="S669" s="138">
        <f t="shared" si="8"/>
        <v>5</v>
      </c>
      <c r="T669" s="135">
        <f t="shared" si="9"/>
        <v>18</v>
      </c>
      <c r="U669" s="146"/>
      <c r="V669" s="146"/>
      <c r="W669" s="146"/>
      <c r="X669" s="146"/>
      <c r="Y669" s="146"/>
    </row>
    <row r="670" ht="12.75" customHeight="1">
      <c r="A670" s="146"/>
      <c r="B670" s="146" t="s">
        <v>721</v>
      </c>
      <c r="C670" s="227">
        <v>4.0</v>
      </c>
      <c r="D670" s="228">
        <v>201.74</v>
      </c>
      <c r="E670" s="228">
        <v>117.7</v>
      </c>
      <c r="F670" s="229">
        <v>0.534</v>
      </c>
      <c r="I670" s="146"/>
      <c r="J670" s="230">
        <f t="shared" si="2"/>
        <v>50.435</v>
      </c>
      <c r="K670" s="227">
        <v>75.0</v>
      </c>
      <c r="L670" s="230">
        <f t="shared" si="3"/>
        <v>32.87809648</v>
      </c>
      <c r="M670" s="134">
        <v>0.97</v>
      </c>
      <c r="N670" s="146"/>
      <c r="O670" s="99">
        <f t="shared" si="4"/>
        <v>3</v>
      </c>
      <c r="P670" s="99">
        <f t="shared" si="5"/>
        <v>1</v>
      </c>
      <c r="Q670" s="99">
        <f t="shared" si="6"/>
        <v>4</v>
      </c>
      <c r="R670" s="99">
        <f t="shared" si="7"/>
        <v>1</v>
      </c>
      <c r="S670" s="138">
        <f t="shared" si="8"/>
        <v>5</v>
      </c>
      <c r="T670" s="135">
        <f t="shared" si="9"/>
        <v>14</v>
      </c>
      <c r="U670" s="146"/>
      <c r="V670" s="146"/>
      <c r="W670" s="146"/>
      <c r="X670" s="146"/>
      <c r="Y670" s="146"/>
    </row>
    <row r="671" ht="12.75" customHeight="1">
      <c r="A671" s="146"/>
      <c r="B671" s="146" t="s">
        <v>722</v>
      </c>
      <c r="C671" s="227">
        <v>30.0</v>
      </c>
      <c r="D671" s="228">
        <v>509.48</v>
      </c>
      <c r="E671" s="228">
        <v>297.23</v>
      </c>
      <c r="F671" s="229">
        <v>0.534</v>
      </c>
      <c r="I671" s="146"/>
      <c r="J671" s="230">
        <f t="shared" si="2"/>
        <v>16.98266667</v>
      </c>
      <c r="K671" s="227">
        <v>62.0</v>
      </c>
      <c r="L671" s="230">
        <f t="shared" si="3"/>
        <v>11.07083877</v>
      </c>
      <c r="M671" s="134">
        <v>0.93</v>
      </c>
      <c r="N671" s="146"/>
      <c r="O671" s="99">
        <f t="shared" si="4"/>
        <v>3</v>
      </c>
      <c r="P671" s="99">
        <f t="shared" si="5"/>
        <v>5</v>
      </c>
      <c r="Q671" s="99">
        <f t="shared" si="6"/>
        <v>5</v>
      </c>
      <c r="R671" s="99">
        <f t="shared" si="7"/>
        <v>2</v>
      </c>
      <c r="S671" s="138">
        <f t="shared" si="8"/>
        <v>5</v>
      </c>
      <c r="T671" s="135">
        <f t="shared" si="9"/>
        <v>20</v>
      </c>
      <c r="U671" s="146"/>
      <c r="V671" s="146"/>
      <c r="W671" s="146"/>
      <c r="X671" s="146"/>
      <c r="Y671" s="146"/>
    </row>
    <row r="672" ht="12.75" customHeight="1">
      <c r="A672" s="146"/>
      <c r="B672" s="146" t="s">
        <v>723</v>
      </c>
      <c r="C672" s="227">
        <v>12.0</v>
      </c>
      <c r="D672" s="228">
        <v>406.96</v>
      </c>
      <c r="E672" s="228">
        <v>237.36</v>
      </c>
      <c r="F672" s="229">
        <v>0.534</v>
      </c>
      <c r="I672" s="146"/>
      <c r="J672" s="230">
        <f t="shared" si="2"/>
        <v>33.91333333</v>
      </c>
      <c r="K672" s="227">
        <v>48.0</v>
      </c>
      <c r="L672" s="230">
        <f t="shared" si="3"/>
        <v>22.10777923</v>
      </c>
      <c r="M672" s="134">
        <v>0.65</v>
      </c>
      <c r="N672" s="146"/>
      <c r="O672" s="99">
        <f t="shared" si="4"/>
        <v>3</v>
      </c>
      <c r="P672" s="99">
        <f t="shared" si="5"/>
        <v>3</v>
      </c>
      <c r="Q672" s="99">
        <f t="shared" si="6"/>
        <v>5</v>
      </c>
      <c r="R672" s="99">
        <f t="shared" si="7"/>
        <v>2</v>
      </c>
      <c r="S672" s="138">
        <f t="shared" si="8"/>
        <v>5</v>
      </c>
      <c r="T672" s="135">
        <f t="shared" si="9"/>
        <v>18</v>
      </c>
      <c r="U672" s="146"/>
      <c r="V672" s="146"/>
      <c r="W672" s="146"/>
      <c r="X672" s="146"/>
      <c r="Y672" s="146"/>
    </row>
    <row r="673" ht="12.75" customHeight="1">
      <c r="A673" s="146"/>
      <c r="B673" s="146" t="s">
        <v>724</v>
      </c>
      <c r="C673" s="227">
        <v>20.0</v>
      </c>
      <c r="D673" s="228">
        <v>315.23</v>
      </c>
      <c r="E673" s="228">
        <v>183.87</v>
      </c>
      <c r="F673" s="229">
        <v>0.534</v>
      </c>
      <c r="I673" s="146"/>
      <c r="J673" s="230">
        <f t="shared" si="2"/>
        <v>15.7615</v>
      </c>
      <c r="K673" s="227">
        <v>36.0</v>
      </c>
      <c r="L673" s="230">
        <f t="shared" si="3"/>
        <v>10.27477184</v>
      </c>
      <c r="M673" s="134">
        <v>0.45</v>
      </c>
      <c r="N673" s="146"/>
      <c r="O673" s="99">
        <f t="shared" si="4"/>
        <v>3</v>
      </c>
      <c r="P673" s="99">
        <f t="shared" si="5"/>
        <v>4</v>
      </c>
      <c r="Q673" s="99">
        <f t="shared" si="6"/>
        <v>5</v>
      </c>
      <c r="R673" s="99">
        <f t="shared" si="7"/>
        <v>3</v>
      </c>
      <c r="S673" s="138">
        <f t="shared" si="8"/>
        <v>4</v>
      </c>
      <c r="T673" s="135">
        <f t="shared" si="9"/>
        <v>19</v>
      </c>
      <c r="U673" s="146"/>
      <c r="V673" s="146"/>
      <c r="W673" s="146"/>
      <c r="X673" s="146"/>
      <c r="Y673" s="146"/>
    </row>
    <row r="674" ht="12.75" customHeight="1">
      <c r="A674" s="146"/>
      <c r="B674" s="146" t="s">
        <v>725</v>
      </c>
      <c r="C674" s="227">
        <v>3.0</v>
      </c>
      <c r="D674" s="228">
        <v>736.7</v>
      </c>
      <c r="E674" s="228">
        <v>429.43</v>
      </c>
      <c r="F674" s="229">
        <v>0.534</v>
      </c>
      <c r="I674" s="146"/>
      <c r="J674" s="230">
        <f t="shared" si="2"/>
        <v>245.5666667</v>
      </c>
      <c r="K674" s="227">
        <v>84.0</v>
      </c>
      <c r="L674" s="230">
        <f t="shared" si="3"/>
        <v>160.0825728</v>
      </c>
      <c r="M674" s="134">
        <v>0.48</v>
      </c>
      <c r="N674" s="146"/>
      <c r="O674" s="99">
        <f t="shared" si="4"/>
        <v>3</v>
      </c>
      <c r="P674" s="99">
        <f t="shared" si="5"/>
        <v>1</v>
      </c>
      <c r="Q674" s="99">
        <f t="shared" si="6"/>
        <v>2</v>
      </c>
      <c r="R674" s="99">
        <f t="shared" si="7"/>
        <v>1</v>
      </c>
      <c r="S674" s="138">
        <f t="shared" si="8"/>
        <v>4</v>
      </c>
      <c r="T674" s="135">
        <f t="shared" si="9"/>
        <v>11</v>
      </c>
      <c r="U674" s="146"/>
      <c r="V674" s="146"/>
      <c r="W674" s="146"/>
      <c r="X674" s="146"/>
      <c r="Y674" s="146"/>
    </row>
    <row r="675" ht="12.75" customHeight="1">
      <c r="A675" s="146"/>
      <c r="B675" s="146" t="s">
        <v>726</v>
      </c>
      <c r="C675" s="227">
        <v>8.0</v>
      </c>
      <c r="D675" s="228">
        <v>187.83</v>
      </c>
      <c r="E675" s="228">
        <v>109.49</v>
      </c>
      <c r="F675" s="229">
        <v>0.534</v>
      </c>
      <c r="I675" s="146"/>
      <c r="J675" s="230">
        <f t="shared" si="2"/>
        <v>23.47875</v>
      </c>
      <c r="K675" s="227">
        <v>16.0</v>
      </c>
      <c r="L675" s="230">
        <f t="shared" si="3"/>
        <v>15.30557366</v>
      </c>
      <c r="M675" s="134">
        <v>0.43</v>
      </c>
      <c r="N675" s="146"/>
      <c r="O675" s="99">
        <f t="shared" si="4"/>
        <v>3</v>
      </c>
      <c r="P675" s="99">
        <f t="shared" si="5"/>
        <v>2</v>
      </c>
      <c r="Q675" s="99">
        <f t="shared" si="6"/>
        <v>5</v>
      </c>
      <c r="R675" s="99">
        <f t="shared" si="7"/>
        <v>4</v>
      </c>
      <c r="S675" s="138">
        <f t="shared" si="8"/>
        <v>4</v>
      </c>
      <c r="T675" s="135">
        <f t="shared" si="9"/>
        <v>18</v>
      </c>
      <c r="U675" s="146"/>
      <c r="V675" s="146"/>
      <c r="W675" s="146"/>
      <c r="X675" s="146"/>
      <c r="Y675" s="146"/>
    </row>
    <row r="676" ht="12.75" customHeight="1">
      <c r="A676" s="146"/>
      <c r="B676" s="146" t="s">
        <v>727</v>
      </c>
      <c r="C676" s="227">
        <v>12.0</v>
      </c>
      <c r="D676" s="228">
        <v>365.22</v>
      </c>
      <c r="E676" s="228">
        <v>212.8</v>
      </c>
      <c r="F676" s="229">
        <v>0.534</v>
      </c>
      <c r="I676" s="146"/>
      <c r="J676" s="230">
        <f t="shared" si="2"/>
        <v>30.435</v>
      </c>
      <c r="K676" s="227">
        <v>25.0</v>
      </c>
      <c r="L676" s="230">
        <f t="shared" si="3"/>
        <v>19.84028683</v>
      </c>
      <c r="M676" s="134">
        <v>0.65</v>
      </c>
      <c r="N676" s="146"/>
      <c r="O676" s="99">
        <f t="shared" si="4"/>
        <v>3</v>
      </c>
      <c r="P676" s="99">
        <f t="shared" si="5"/>
        <v>3</v>
      </c>
      <c r="Q676" s="99">
        <f t="shared" si="6"/>
        <v>5</v>
      </c>
      <c r="R676" s="99">
        <f t="shared" si="7"/>
        <v>4</v>
      </c>
      <c r="S676" s="138">
        <f t="shared" si="8"/>
        <v>5</v>
      </c>
      <c r="T676" s="135">
        <f t="shared" si="9"/>
        <v>20</v>
      </c>
      <c r="U676" s="146"/>
      <c r="V676" s="146"/>
      <c r="W676" s="146"/>
      <c r="X676" s="146"/>
      <c r="Y676" s="146"/>
    </row>
    <row r="677" ht="12.75" customHeight="1">
      <c r="A677" s="146"/>
      <c r="B677" s="146" t="s">
        <v>728</v>
      </c>
      <c r="C677" s="227">
        <v>4.0</v>
      </c>
      <c r="D677" s="228">
        <v>101.06</v>
      </c>
      <c r="E677" s="228">
        <v>58.85</v>
      </c>
      <c r="F677" s="229">
        <v>0.534</v>
      </c>
      <c r="I677" s="146"/>
      <c r="J677" s="230">
        <f t="shared" si="2"/>
        <v>25.265</v>
      </c>
      <c r="K677" s="227">
        <v>45.0</v>
      </c>
      <c r="L677" s="230">
        <f t="shared" si="3"/>
        <v>16.47001304</v>
      </c>
      <c r="M677" s="134">
        <v>0.67</v>
      </c>
      <c r="N677" s="146"/>
      <c r="O677" s="99">
        <f t="shared" si="4"/>
        <v>3</v>
      </c>
      <c r="P677" s="99">
        <f t="shared" si="5"/>
        <v>1</v>
      </c>
      <c r="Q677" s="99">
        <f t="shared" si="6"/>
        <v>5</v>
      </c>
      <c r="R677" s="99">
        <f t="shared" si="7"/>
        <v>2</v>
      </c>
      <c r="S677" s="138">
        <f t="shared" si="8"/>
        <v>5</v>
      </c>
      <c r="T677" s="135">
        <f t="shared" si="9"/>
        <v>16</v>
      </c>
      <c r="U677" s="146"/>
      <c r="V677" s="146"/>
      <c r="W677" s="146"/>
      <c r="X677" s="146"/>
      <c r="Y677" s="146"/>
    </row>
    <row r="678" ht="12.75" customHeight="1">
      <c r="A678" s="146"/>
      <c r="B678" s="146" t="s">
        <v>729</v>
      </c>
      <c r="C678" s="227">
        <v>3.0</v>
      </c>
      <c r="D678" s="228">
        <v>284.35</v>
      </c>
      <c r="E678" s="228">
        <v>165.54</v>
      </c>
      <c r="F678" s="229">
        <v>0.534</v>
      </c>
      <c r="I678" s="146"/>
      <c r="J678" s="230">
        <f t="shared" si="2"/>
        <v>94.78333333</v>
      </c>
      <c r="K678" s="227">
        <v>23.0</v>
      </c>
      <c r="L678" s="230">
        <f t="shared" si="3"/>
        <v>61.78835289</v>
      </c>
      <c r="M678" s="134">
        <v>0.71</v>
      </c>
      <c r="N678" s="146"/>
      <c r="O678" s="99">
        <f t="shared" si="4"/>
        <v>3</v>
      </c>
      <c r="P678" s="99">
        <f t="shared" si="5"/>
        <v>1</v>
      </c>
      <c r="Q678" s="99">
        <f t="shared" si="6"/>
        <v>3</v>
      </c>
      <c r="R678" s="99">
        <f t="shared" si="7"/>
        <v>4</v>
      </c>
      <c r="S678" s="138">
        <f t="shared" si="8"/>
        <v>5</v>
      </c>
      <c r="T678" s="135">
        <f t="shared" si="9"/>
        <v>16</v>
      </c>
      <c r="U678" s="146"/>
      <c r="V678" s="146"/>
      <c r="W678" s="146"/>
      <c r="X678" s="146"/>
      <c r="Y678" s="146"/>
    </row>
    <row r="679" ht="12.75" customHeight="1">
      <c r="A679" s="146"/>
      <c r="B679" s="146" t="s">
        <v>730</v>
      </c>
      <c r="C679" s="227">
        <v>2.0</v>
      </c>
      <c r="D679" s="228">
        <v>189.57</v>
      </c>
      <c r="E679" s="228">
        <v>110.36</v>
      </c>
      <c r="F679" s="229">
        <v>0.534</v>
      </c>
      <c r="I679" s="146"/>
      <c r="J679" s="230">
        <f t="shared" si="2"/>
        <v>94.785</v>
      </c>
      <c r="K679" s="227">
        <v>15.0</v>
      </c>
      <c r="L679" s="230">
        <f t="shared" si="3"/>
        <v>61.78943937</v>
      </c>
      <c r="M679" s="134">
        <v>0.92</v>
      </c>
      <c r="N679" s="146"/>
      <c r="O679" s="99">
        <f t="shared" si="4"/>
        <v>3</v>
      </c>
      <c r="P679" s="99">
        <f t="shared" si="5"/>
        <v>1</v>
      </c>
      <c r="Q679" s="99">
        <f t="shared" si="6"/>
        <v>3</v>
      </c>
      <c r="R679" s="99">
        <f t="shared" si="7"/>
        <v>4</v>
      </c>
      <c r="S679" s="138">
        <f t="shared" si="8"/>
        <v>5</v>
      </c>
      <c r="T679" s="135">
        <f t="shared" si="9"/>
        <v>16</v>
      </c>
      <c r="U679" s="146"/>
      <c r="V679" s="146"/>
      <c r="W679" s="146"/>
      <c r="X679" s="146"/>
      <c r="Y679" s="146"/>
    </row>
    <row r="680" ht="12.75" customHeight="1">
      <c r="A680" s="146"/>
      <c r="B680" s="146" t="s">
        <v>731</v>
      </c>
      <c r="C680" s="227">
        <v>10.0</v>
      </c>
      <c r="D680" s="228">
        <v>214.13</v>
      </c>
      <c r="E680" s="228">
        <v>124.57</v>
      </c>
      <c r="F680" s="229">
        <v>0.534</v>
      </c>
      <c r="I680" s="146"/>
      <c r="J680" s="230">
        <f t="shared" si="2"/>
        <v>21.413</v>
      </c>
      <c r="K680" s="227">
        <v>17.0</v>
      </c>
      <c r="L680" s="230">
        <f t="shared" si="3"/>
        <v>13.9589309</v>
      </c>
      <c r="M680" s="134">
        <v>0.26</v>
      </c>
      <c r="N680" s="146"/>
      <c r="O680" s="99">
        <f t="shared" si="4"/>
        <v>3</v>
      </c>
      <c r="P680" s="99">
        <f t="shared" si="5"/>
        <v>2</v>
      </c>
      <c r="Q680" s="99">
        <f t="shared" si="6"/>
        <v>5</v>
      </c>
      <c r="R680" s="99">
        <f t="shared" si="7"/>
        <v>4</v>
      </c>
      <c r="S680" s="138">
        <f t="shared" si="8"/>
        <v>3</v>
      </c>
      <c r="T680" s="135">
        <f t="shared" si="9"/>
        <v>17</v>
      </c>
      <c r="U680" s="146"/>
      <c r="V680" s="146"/>
      <c r="W680" s="146"/>
      <c r="X680" s="146"/>
      <c r="Y680" s="146"/>
    </row>
    <row r="681" ht="12.75" customHeight="1">
      <c r="A681" s="146"/>
      <c r="B681" s="146" t="s">
        <v>732</v>
      </c>
      <c r="C681" s="227">
        <v>2.0</v>
      </c>
      <c r="D681" s="228">
        <v>266.3</v>
      </c>
      <c r="E681" s="228">
        <v>154.91</v>
      </c>
      <c r="F681" s="229">
        <v>0.534</v>
      </c>
      <c r="I681" s="146"/>
      <c r="J681" s="230">
        <f t="shared" si="2"/>
        <v>133.15</v>
      </c>
      <c r="K681" s="227">
        <v>25.0</v>
      </c>
      <c r="L681" s="230">
        <f t="shared" si="3"/>
        <v>86.79921773</v>
      </c>
      <c r="M681" s="134">
        <v>0.15</v>
      </c>
      <c r="N681" s="146"/>
      <c r="O681" s="99">
        <f t="shared" si="4"/>
        <v>3</v>
      </c>
      <c r="P681" s="99">
        <f t="shared" si="5"/>
        <v>1</v>
      </c>
      <c r="Q681" s="99">
        <f t="shared" si="6"/>
        <v>2</v>
      </c>
      <c r="R681" s="99">
        <f t="shared" si="7"/>
        <v>4</v>
      </c>
      <c r="S681" s="138">
        <f t="shared" si="8"/>
        <v>3</v>
      </c>
      <c r="T681" s="135">
        <f t="shared" si="9"/>
        <v>13</v>
      </c>
      <c r="U681" s="146"/>
      <c r="V681" s="146"/>
      <c r="W681" s="146"/>
      <c r="X681" s="146"/>
      <c r="Y681" s="146"/>
    </row>
    <row r="682" ht="12.75" customHeight="1">
      <c r="A682" s="146"/>
      <c r="B682" s="146" t="s">
        <v>733</v>
      </c>
      <c r="C682" s="227">
        <v>7.0</v>
      </c>
      <c r="D682" s="228">
        <v>386.8</v>
      </c>
      <c r="E682" s="228">
        <v>224.94</v>
      </c>
      <c r="F682" s="229">
        <v>0.534</v>
      </c>
      <c r="I682" s="146"/>
      <c r="J682" s="230">
        <f t="shared" si="2"/>
        <v>55.25714286</v>
      </c>
      <c r="K682" s="227">
        <v>34.0</v>
      </c>
      <c r="L682" s="230">
        <f t="shared" si="3"/>
        <v>36.02160551</v>
      </c>
      <c r="M682" s="134">
        <v>0.34</v>
      </c>
      <c r="N682" s="146"/>
      <c r="O682" s="99">
        <f t="shared" si="4"/>
        <v>3</v>
      </c>
      <c r="P682" s="99">
        <f t="shared" si="5"/>
        <v>2</v>
      </c>
      <c r="Q682" s="99">
        <f t="shared" si="6"/>
        <v>4</v>
      </c>
      <c r="R682" s="99">
        <f t="shared" si="7"/>
        <v>3</v>
      </c>
      <c r="S682" s="138">
        <f t="shared" si="8"/>
        <v>4</v>
      </c>
      <c r="T682" s="135">
        <f t="shared" si="9"/>
        <v>16</v>
      </c>
      <c r="U682" s="146"/>
      <c r="V682" s="146"/>
      <c r="W682" s="146"/>
      <c r="X682" s="146"/>
      <c r="Y682" s="146"/>
    </row>
    <row r="683" ht="12.75" customHeight="1">
      <c r="A683" s="146"/>
      <c r="B683" s="146" t="s">
        <v>734</v>
      </c>
      <c r="C683" s="227">
        <v>40.0</v>
      </c>
      <c r="D683" s="228">
        <v>239.78</v>
      </c>
      <c r="E683" s="228">
        <v>139.4</v>
      </c>
      <c r="F683" s="229">
        <v>0.534</v>
      </c>
      <c r="I683" s="146"/>
      <c r="J683" s="230">
        <f t="shared" si="2"/>
        <v>5.9945</v>
      </c>
      <c r="K683" s="227">
        <v>21.0</v>
      </c>
      <c r="L683" s="230">
        <f t="shared" si="3"/>
        <v>3.907757497</v>
      </c>
      <c r="M683" s="134">
        <v>0.35</v>
      </c>
      <c r="N683" s="146"/>
      <c r="O683" s="99">
        <f t="shared" si="4"/>
        <v>3</v>
      </c>
      <c r="P683" s="99">
        <f t="shared" si="5"/>
        <v>5</v>
      </c>
      <c r="Q683" s="99">
        <f t="shared" si="6"/>
        <v>5</v>
      </c>
      <c r="R683" s="99">
        <f t="shared" si="7"/>
        <v>4</v>
      </c>
      <c r="S683" s="138">
        <f t="shared" si="8"/>
        <v>4</v>
      </c>
      <c r="T683" s="135">
        <f t="shared" si="9"/>
        <v>21</v>
      </c>
      <c r="U683" s="146"/>
      <c r="V683" s="146"/>
      <c r="W683" s="146"/>
      <c r="X683" s="146"/>
      <c r="Y683" s="146"/>
    </row>
    <row r="684" ht="12.75" customHeight="1">
      <c r="A684" s="146"/>
      <c r="B684" s="146" t="s">
        <v>735</v>
      </c>
      <c r="C684" s="227">
        <v>1.0</v>
      </c>
      <c r="D684" s="228">
        <v>77.39</v>
      </c>
      <c r="E684" s="228">
        <v>44.97</v>
      </c>
      <c r="F684" s="229">
        <v>0.534</v>
      </c>
      <c r="I684" s="146"/>
      <c r="J684" s="230">
        <f t="shared" si="2"/>
        <v>77.39</v>
      </c>
      <c r="K684" s="227">
        <v>23.0</v>
      </c>
      <c r="L684" s="230">
        <f t="shared" si="3"/>
        <v>50.44980443</v>
      </c>
      <c r="M684" s="134">
        <v>0.65</v>
      </c>
      <c r="N684" s="146"/>
      <c r="O684" s="99">
        <f t="shared" si="4"/>
        <v>3</v>
      </c>
      <c r="P684" s="99">
        <f t="shared" si="5"/>
        <v>1</v>
      </c>
      <c r="Q684" s="99">
        <f t="shared" si="6"/>
        <v>3</v>
      </c>
      <c r="R684" s="99">
        <f t="shared" si="7"/>
        <v>4</v>
      </c>
      <c r="S684" s="138">
        <f t="shared" si="8"/>
        <v>5</v>
      </c>
      <c r="T684" s="135">
        <f t="shared" si="9"/>
        <v>16</v>
      </c>
      <c r="U684" s="146"/>
      <c r="V684" s="146"/>
      <c r="W684" s="146"/>
      <c r="X684" s="146"/>
      <c r="Y684" s="146"/>
    </row>
    <row r="685" ht="12.75" customHeight="1">
      <c r="A685" s="146"/>
      <c r="B685" s="146" t="s">
        <v>736</v>
      </c>
      <c r="C685" s="227">
        <v>7.0</v>
      </c>
      <c r="D685" s="228">
        <v>239.2</v>
      </c>
      <c r="E685" s="228">
        <v>138.95</v>
      </c>
      <c r="F685" s="229">
        <v>0.534</v>
      </c>
      <c r="I685" s="146"/>
      <c r="J685" s="230">
        <f t="shared" si="2"/>
        <v>34.17142857</v>
      </c>
      <c r="K685" s="227">
        <v>25.0</v>
      </c>
      <c r="L685" s="230">
        <f t="shared" si="3"/>
        <v>22.27602906</v>
      </c>
      <c r="M685" s="134">
        <v>0.45</v>
      </c>
      <c r="N685" s="146"/>
      <c r="O685" s="99">
        <f t="shared" si="4"/>
        <v>3</v>
      </c>
      <c r="P685" s="99">
        <f t="shared" si="5"/>
        <v>2</v>
      </c>
      <c r="Q685" s="99">
        <f t="shared" si="6"/>
        <v>5</v>
      </c>
      <c r="R685" s="99">
        <f t="shared" si="7"/>
        <v>4</v>
      </c>
      <c r="S685" s="138">
        <f t="shared" si="8"/>
        <v>4</v>
      </c>
      <c r="T685" s="135">
        <f t="shared" si="9"/>
        <v>18</v>
      </c>
      <c r="U685" s="146"/>
      <c r="V685" s="146"/>
      <c r="W685" s="146"/>
      <c r="X685" s="146"/>
      <c r="Y685" s="146"/>
    </row>
    <row r="686" ht="12.75" customHeight="1">
      <c r="A686" s="146"/>
      <c r="B686" s="146" t="s">
        <v>737</v>
      </c>
      <c r="C686" s="227">
        <v>26.0</v>
      </c>
      <c r="D686" s="228">
        <v>646.09</v>
      </c>
      <c r="E686" s="228">
        <v>374.65</v>
      </c>
      <c r="F686" s="229">
        <v>0.534</v>
      </c>
      <c r="I686" s="146"/>
      <c r="J686" s="230">
        <f t="shared" si="2"/>
        <v>24.84961538</v>
      </c>
      <c r="K686" s="227">
        <v>24.0</v>
      </c>
      <c r="L686" s="230">
        <f t="shared" si="3"/>
        <v>16.19922776</v>
      </c>
      <c r="M686" s="134">
        <v>0.12</v>
      </c>
      <c r="N686" s="146"/>
      <c r="O686" s="99">
        <f t="shared" si="4"/>
        <v>3</v>
      </c>
      <c r="P686" s="99">
        <f t="shared" si="5"/>
        <v>5</v>
      </c>
      <c r="Q686" s="99">
        <f t="shared" si="6"/>
        <v>5</v>
      </c>
      <c r="R686" s="99">
        <f t="shared" si="7"/>
        <v>4</v>
      </c>
      <c r="S686" s="138">
        <f t="shared" si="8"/>
        <v>2</v>
      </c>
      <c r="T686" s="135">
        <f t="shared" si="9"/>
        <v>19</v>
      </c>
      <c r="U686" s="146"/>
      <c r="V686" s="146"/>
      <c r="W686" s="146"/>
      <c r="X686" s="146"/>
      <c r="Y686" s="146"/>
    </row>
    <row r="687" ht="12.75" customHeight="1">
      <c r="A687" s="146"/>
      <c r="B687" s="146" t="s">
        <v>738</v>
      </c>
      <c r="C687" s="227">
        <v>3.0</v>
      </c>
      <c r="D687" s="228">
        <v>108.7</v>
      </c>
      <c r="E687" s="228">
        <v>62.98</v>
      </c>
      <c r="F687" s="229">
        <v>0.534</v>
      </c>
      <c r="I687" s="146"/>
      <c r="J687" s="230">
        <f t="shared" si="2"/>
        <v>36.23333333</v>
      </c>
      <c r="K687" s="227">
        <v>26.0</v>
      </c>
      <c r="L687" s="230">
        <f t="shared" si="3"/>
        <v>23.62016515</v>
      </c>
      <c r="M687" s="134">
        <v>0.65</v>
      </c>
      <c r="N687" s="146"/>
      <c r="O687" s="99">
        <f t="shared" si="4"/>
        <v>3</v>
      </c>
      <c r="P687" s="99">
        <f t="shared" si="5"/>
        <v>1</v>
      </c>
      <c r="Q687" s="99">
        <f t="shared" si="6"/>
        <v>5</v>
      </c>
      <c r="R687" s="99">
        <f t="shared" si="7"/>
        <v>4</v>
      </c>
      <c r="S687" s="138">
        <f t="shared" si="8"/>
        <v>5</v>
      </c>
      <c r="T687" s="135">
        <f t="shared" si="9"/>
        <v>18</v>
      </c>
      <c r="U687" s="146"/>
      <c r="V687" s="146"/>
      <c r="W687" s="146"/>
      <c r="X687" s="146"/>
      <c r="Y687" s="146"/>
    </row>
    <row r="688" ht="12.75" customHeight="1">
      <c r="A688" s="146"/>
      <c r="B688" s="146" t="s">
        <v>739</v>
      </c>
      <c r="C688" s="227">
        <v>1.0</v>
      </c>
      <c r="D688" s="228">
        <v>6.09</v>
      </c>
      <c r="E688" s="228">
        <v>3.53</v>
      </c>
      <c r="F688" s="229">
        <v>0.534</v>
      </c>
      <c r="I688" s="146"/>
      <c r="J688" s="230">
        <f t="shared" si="2"/>
        <v>6.09</v>
      </c>
      <c r="K688" s="227">
        <v>37.0</v>
      </c>
      <c r="L688" s="230">
        <f t="shared" si="3"/>
        <v>3.970013038</v>
      </c>
      <c r="M688" s="134">
        <v>0.32</v>
      </c>
      <c r="N688" s="146"/>
      <c r="O688" s="99">
        <f t="shared" si="4"/>
        <v>3</v>
      </c>
      <c r="P688" s="99">
        <f t="shared" si="5"/>
        <v>1</v>
      </c>
      <c r="Q688" s="99">
        <f t="shared" si="6"/>
        <v>5</v>
      </c>
      <c r="R688" s="99">
        <f t="shared" si="7"/>
        <v>3</v>
      </c>
      <c r="S688" s="138">
        <f t="shared" si="8"/>
        <v>3</v>
      </c>
      <c r="T688" s="135">
        <f t="shared" si="9"/>
        <v>15</v>
      </c>
      <c r="U688" s="146"/>
      <c r="V688" s="146"/>
      <c r="W688" s="146"/>
      <c r="X688" s="146"/>
      <c r="Y688" s="146"/>
    </row>
    <row r="689" ht="12.75" customHeight="1">
      <c r="A689" s="146"/>
      <c r="B689" s="146" t="s">
        <v>740</v>
      </c>
      <c r="C689" s="227">
        <v>6.0</v>
      </c>
      <c r="D689" s="228">
        <v>426.13</v>
      </c>
      <c r="E689" s="228">
        <v>246.85</v>
      </c>
      <c r="F689" s="229">
        <v>0.534</v>
      </c>
      <c r="I689" s="146"/>
      <c r="J689" s="230">
        <f t="shared" si="2"/>
        <v>71.02166667</v>
      </c>
      <c r="K689" s="227">
        <v>38.0</v>
      </c>
      <c r="L689" s="230">
        <f t="shared" si="3"/>
        <v>46.29834854</v>
      </c>
      <c r="M689" s="134">
        <v>0.45</v>
      </c>
      <c r="N689" s="146"/>
      <c r="O689" s="99">
        <f t="shared" si="4"/>
        <v>3</v>
      </c>
      <c r="P689" s="99">
        <f t="shared" si="5"/>
        <v>2</v>
      </c>
      <c r="Q689" s="99">
        <f t="shared" si="6"/>
        <v>3</v>
      </c>
      <c r="R689" s="99">
        <f t="shared" si="7"/>
        <v>3</v>
      </c>
      <c r="S689" s="138">
        <f t="shared" si="8"/>
        <v>4</v>
      </c>
      <c r="T689" s="135">
        <f t="shared" si="9"/>
        <v>15</v>
      </c>
      <c r="U689" s="146"/>
      <c r="V689" s="146"/>
      <c r="W689" s="146"/>
      <c r="X689" s="146"/>
      <c r="Y689" s="146"/>
    </row>
    <row r="690" ht="12.75" customHeight="1">
      <c r="A690" s="146"/>
      <c r="B690" s="146" t="s">
        <v>741</v>
      </c>
      <c r="C690" s="227">
        <v>73.0</v>
      </c>
      <c r="D690" s="228">
        <v>823.51</v>
      </c>
      <c r="E690" s="228">
        <v>476.76</v>
      </c>
      <c r="F690" s="229">
        <v>0.534</v>
      </c>
      <c r="I690" s="146"/>
      <c r="J690" s="230">
        <f t="shared" si="2"/>
        <v>11.2809589</v>
      </c>
      <c r="K690" s="227">
        <v>34.0</v>
      </c>
      <c r="L690" s="230">
        <f t="shared" si="3"/>
        <v>7.353949742</v>
      </c>
      <c r="M690" s="134">
        <v>0.12</v>
      </c>
      <c r="N690" s="146"/>
      <c r="O690" s="99">
        <f t="shared" si="4"/>
        <v>3</v>
      </c>
      <c r="P690" s="99">
        <f t="shared" si="5"/>
        <v>5</v>
      </c>
      <c r="Q690" s="99">
        <f t="shared" si="6"/>
        <v>5</v>
      </c>
      <c r="R690" s="99">
        <f t="shared" si="7"/>
        <v>3</v>
      </c>
      <c r="S690" s="138">
        <f t="shared" si="8"/>
        <v>2</v>
      </c>
      <c r="T690" s="135">
        <f t="shared" si="9"/>
        <v>18</v>
      </c>
      <c r="U690" s="146"/>
      <c r="V690" s="146"/>
      <c r="W690" s="146"/>
      <c r="X690" s="146"/>
      <c r="Y690" s="146"/>
    </row>
    <row r="691" ht="12.75" customHeight="1">
      <c r="A691" s="146"/>
      <c r="B691" s="146" t="s">
        <v>742</v>
      </c>
      <c r="C691" s="227">
        <v>3.0</v>
      </c>
      <c r="D691" s="228">
        <v>59.16</v>
      </c>
      <c r="E691" s="228">
        <v>34.25</v>
      </c>
      <c r="F691" s="229">
        <v>0.534</v>
      </c>
      <c r="I691" s="146"/>
      <c r="J691" s="230">
        <f t="shared" si="2"/>
        <v>19.72</v>
      </c>
      <c r="K691" s="227">
        <v>39.0</v>
      </c>
      <c r="L691" s="230">
        <f t="shared" si="3"/>
        <v>12.85528031</v>
      </c>
      <c r="M691" s="134">
        <v>0.87</v>
      </c>
      <c r="N691" s="146"/>
      <c r="O691" s="99">
        <f t="shared" si="4"/>
        <v>3</v>
      </c>
      <c r="P691" s="99">
        <f t="shared" si="5"/>
        <v>1</v>
      </c>
      <c r="Q691" s="99">
        <f t="shared" si="6"/>
        <v>5</v>
      </c>
      <c r="R691" s="99">
        <f t="shared" si="7"/>
        <v>3</v>
      </c>
      <c r="S691" s="138">
        <f t="shared" si="8"/>
        <v>5</v>
      </c>
      <c r="T691" s="135">
        <f t="shared" si="9"/>
        <v>17</v>
      </c>
      <c r="U691" s="146"/>
      <c r="V691" s="146"/>
      <c r="W691" s="146"/>
      <c r="X691" s="146"/>
      <c r="Y691" s="146"/>
    </row>
    <row r="692" ht="12.75" customHeight="1">
      <c r="A692" s="146"/>
      <c r="B692" s="146" t="s">
        <v>743</v>
      </c>
      <c r="C692" s="227">
        <v>9.0</v>
      </c>
      <c r="D692" s="228">
        <v>307.3</v>
      </c>
      <c r="E692" s="228">
        <v>177.88</v>
      </c>
      <c r="F692" s="229">
        <v>0.534</v>
      </c>
      <c r="I692" s="146"/>
      <c r="J692" s="230">
        <f t="shared" si="2"/>
        <v>34.14444444</v>
      </c>
      <c r="K692" s="227">
        <v>41.0</v>
      </c>
      <c r="L692" s="230">
        <f t="shared" si="3"/>
        <v>22.25843836</v>
      </c>
      <c r="M692" s="134">
        <v>0.89</v>
      </c>
      <c r="N692" s="146"/>
      <c r="O692" s="99">
        <f t="shared" si="4"/>
        <v>3</v>
      </c>
      <c r="P692" s="99">
        <f t="shared" si="5"/>
        <v>2</v>
      </c>
      <c r="Q692" s="99">
        <f t="shared" si="6"/>
        <v>5</v>
      </c>
      <c r="R692" s="99">
        <f t="shared" si="7"/>
        <v>3</v>
      </c>
      <c r="S692" s="138">
        <f t="shared" si="8"/>
        <v>5</v>
      </c>
      <c r="T692" s="135">
        <f t="shared" si="9"/>
        <v>18</v>
      </c>
      <c r="U692" s="146"/>
      <c r="V692" s="146"/>
      <c r="W692" s="146"/>
      <c r="X692" s="146"/>
      <c r="Y692" s="146"/>
    </row>
    <row r="693" ht="12.75" customHeight="1">
      <c r="A693" s="146"/>
      <c r="B693" s="146" t="s">
        <v>744</v>
      </c>
      <c r="C693" s="227">
        <v>10.0</v>
      </c>
      <c r="D693" s="228">
        <v>961.96</v>
      </c>
      <c r="E693" s="228">
        <v>556.68</v>
      </c>
      <c r="F693" s="229">
        <v>0.534</v>
      </c>
      <c r="I693" s="146"/>
      <c r="J693" s="230">
        <f t="shared" si="2"/>
        <v>96.196</v>
      </c>
      <c r="K693" s="227">
        <v>46.0</v>
      </c>
      <c r="L693" s="230">
        <f t="shared" si="3"/>
        <v>62.70925684</v>
      </c>
      <c r="M693" s="134">
        <v>0.65</v>
      </c>
      <c r="N693" s="146"/>
      <c r="O693" s="99">
        <f t="shared" si="4"/>
        <v>3</v>
      </c>
      <c r="P693" s="99">
        <f t="shared" si="5"/>
        <v>2</v>
      </c>
      <c r="Q693" s="99">
        <f t="shared" si="6"/>
        <v>3</v>
      </c>
      <c r="R693" s="99">
        <f t="shared" si="7"/>
        <v>2</v>
      </c>
      <c r="S693" s="138">
        <f t="shared" si="8"/>
        <v>5</v>
      </c>
      <c r="T693" s="135">
        <f t="shared" si="9"/>
        <v>15</v>
      </c>
      <c r="U693" s="146"/>
      <c r="V693" s="146"/>
      <c r="W693" s="146"/>
      <c r="X693" s="146"/>
      <c r="Y693" s="146"/>
    </row>
    <row r="694" ht="12.75" customHeight="1">
      <c r="A694" s="146"/>
      <c r="B694" s="146" t="s">
        <v>745</v>
      </c>
      <c r="C694" s="227">
        <v>16.0</v>
      </c>
      <c r="D694" s="228">
        <v>681.74</v>
      </c>
      <c r="E694" s="228">
        <v>394.54</v>
      </c>
      <c r="F694" s="229">
        <v>0.534</v>
      </c>
      <c r="I694" s="146"/>
      <c r="J694" s="230">
        <f t="shared" si="2"/>
        <v>42.60875</v>
      </c>
      <c r="K694" s="227">
        <v>43.0</v>
      </c>
      <c r="L694" s="230">
        <f t="shared" si="3"/>
        <v>27.77623859</v>
      </c>
      <c r="M694" s="134">
        <v>0.23</v>
      </c>
      <c r="N694" s="146"/>
      <c r="O694" s="99">
        <f t="shared" si="4"/>
        <v>3</v>
      </c>
      <c r="P694" s="99">
        <f t="shared" si="5"/>
        <v>4</v>
      </c>
      <c r="Q694" s="99">
        <f t="shared" si="6"/>
        <v>4</v>
      </c>
      <c r="R694" s="99">
        <f t="shared" si="7"/>
        <v>3</v>
      </c>
      <c r="S694" s="138">
        <f t="shared" si="8"/>
        <v>3</v>
      </c>
      <c r="T694" s="135">
        <f t="shared" si="9"/>
        <v>17</v>
      </c>
      <c r="U694" s="146"/>
      <c r="V694" s="146"/>
      <c r="W694" s="146"/>
      <c r="X694" s="146"/>
      <c r="Y694" s="146"/>
    </row>
    <row r="695" ht="12.75" customHeight="1">
      <c r="A695" s="146"/>
      <c r="B695" s="146" t="s">
        <v>746</v>
      </c>
      <c r="C695" s="227">
        <v>15.0</v>
      </c>
      <c r="D695" s="228">
        <v>1294.88</v>
      </c>
      <c r="E695" s="228">
        <v>749.22</v>
      </c>
      <c r="F695" s="229">
        <v>0.534</v>
      </c>
      <c r="I695" s="146"/>
      <c r="J695" s="230">
        <f t="shared" si="2"/>
        <v>86.32533333</v>
      </c>
      <c r="K695" s="227">
        <v>48.0</v>
      </c>
      <c r="L695" s="230">
        <f t="shared" si="3"/>
        <v>56.27466319</v>
      </c>
      <c r="M695" s="134">
        <v>0.21</v>
      </c>
      <c r="N695" s="146"/>
      <c r="O695" s="99">
        <f t="shared" si="4"/>
        <v>3</v>
      </c>
      <c r="P695" s="99">
        <f t="shared" si="5"/>
        <v>3</v>
      </c>
      <c r="Q695" s="99">
        <f t="shared" si="6"/>
        <v>3</v>
      </c>
      <c r="R695" s="99">
        <f t="shared" si="7"/>
        <v>2</v>
      </c>
      <c r="S695" s="138">
        <f t="shared" si="8"/>
        <v>3</v>
      </c>
      <c r="T695" s="135">
        <f t="shared" si="9"/>
        <v>14</v>
      </c>
      <c r="U695" s="146"/>
      <c r="V695" s="146"/>
      <c r="W695" s="146"/>
      <c r="X695" s="146"/>
      <c r="Y695" s="146"/>
    </row>
    <row r="696" ht="12.75" customHeight="1">
      <c r="A696" s="146"/>
      <c r="B696" s="146" t="s">
        <v>747</v>
      </c>
      <c r="C696" s="227">
        <v>7.0</v>
      </c>
      <c r="D696" s="228">
        <v>105.22</v>
      </c>
      <c r="E696" s="228">
        <v>60.88</v>
      </c>
      <c r="F696" s="229">
        <v>0.534</v>
      </c>
      <c r="I696" s="146"/>
      <c r="J696" s="230">
        <f t="shared" si="2"/>
        <v>15.03142857</v>
      </c>
      <c r="K696" s="227">
        <v>47.0</v>
      </c>
      <c r="L696" s="230">
        <f t="shared" si="3"/>
        <v>9.798845223</v>
      </c>
      <c r="M696" s="134">
        <v>0.45</v>
      </c>
      <c r="N696" s="146"/>
      <c r="O696" s="99">
        <f t="shared" si="4"/>
        <v>3</v>
      </c>
      <c r="P696" s="99">
        <f t="shared" si="5"/>
        <v>2</v>
      </c>
      <c r="Q696" s="99">
        <f t="shared" si="6"/>
        <v>5</v>
      </c>
      <c r="R696" s="99">
        <f t="shared" si="7"/>
        <v>2</v>
      </c>
      <c r="S696" s="138">
        <f t="shared" si="8"/>
        <v>4</v>
      </c>
      <c r="T696" s="135">
        <f t="shared" si="9"/>
        <v>16</v>
      </c>
      <c r="U696" s="146"/>
      <c r="V696" s="146"/>
      <c r="W696" s="146"/>
      <c r="X696" s="146"/>
      <c r="Y696" s="146"/>
    </row>
    <row r="697" ht="12.75" customHeight="1">
      <c r="A697" s="146"/>
      <c r="B697" s="146" t="s">
        <v>748</v>
      </c>
      <c r="C697" s="227">
        <v>7.0</v>
      </c>
      <c r="D697" s="228">
        <v>663.48</v>
      </c>
      <c r="E697" s="228">
        <v>383.77</v>
      </c>
      <c r="F697" s="229">
        <v>0.534</v>
      </c>
      <c r="I697" s="146"/>
      <c r="J697" s="230">
        <f t="shared" si="2"/>
        <v>94.78285714</v>
      </c>
      <c r="K697" s="227">
        <v>49.0</v>
      </c>
      <c r="L697" s="230">
        <f t="shared" si="3"/>
        <v>61.78804247</v>
      </c>
      <c r="M697" s="134">
        <v>0.87</v>
      </c>
      <c r="N697" s="146"/>
      <c r="O697" s="99">
        <f t="shared" si="4"/>
        <v>3</v>
      </c>
      <c r="P697" s="99">
        <f t="shared" si="5"/>
        <v>2</v>
      </c>
      <c r="Q697" s="99">
        <f t="shared" si="6"/>
        <v>3</v>
      </c>
      <c r="R697" s="99">
        <f t="shared" si="7"/>
        <v>2</v>
      </c>
      <c r="S697" s="138">
        <f t="shared" si="8"/>
        <v>5</v>
      </c>
      <c r="T697" s="135">
        <f t="shared" si="9"/>
        <v>15</v>
      </c>
      <c r="U697" s="146"/>
      <c r="V697" s="146"/>
      <c r="W697" s="146"/>
      <c r="X697" s="146"/>
      <c r="Y697" s="146"/>
    </row>
    <row r="698" ht="12.75" customHeight="1">
      <c r="A698" s="146"/>
      <c r="B698" s="146" t="s">
        <v>749</v>
      </c>
      <c r="C698" s="227">
        <v>8.0</v>
      </c>
      <c r="D698" s="228">
        <v>201.74</v>
      </c>
      <c r="E698" s="228">
        <v>116.67</v>
      </c>
      <c r="F698" s="229">
        <v>0.534</v>
      </c>
      <c r="I698" s="146"/>
      <c r="J698" s="230">
        <f t="shared" si="2"/>
        <v>25.2175</v>
      </c>
      <c r="K698" s="227">
        <v>46.0</v>
      </c>
      <c r="L698" s="230">
        <f t="shared" si="3"/>
        <v>16.43904824</v>
      </c>
      <c r="M698" s="134">
        <v>0.89</v>
      </c>
      <c r="N698" s="146"/>
      <c r="O698" s="99">
        <f t="shared" si="4"/>
        <v>3</v>
      </c>
      <c r="P698" s="99">
        <f t="shared" si="5"/>
        <v>2</v>
      </c>
      <c r="Q698" s="99">
        <f t="shared" si="6"/>
        <v>5</v>
      </c>
      <c r="R698" s="99">
        <f t="shared" si="7"/>
        <v>2</v>
      </c>
      <c r="S698" s="138">
        <f t="shared" si="8"/>
        <v>5</v>
      </c>
      <c r="T698" s="135">
        <f t="shared" si="9"/>
        <v>17</v>
      </c>
      <c r="U698" s="146"/>
      <c r="V698" s="146"/>
      <c r="W698" s="146"/>
      <c r="X698" s="146"/>
      <c r="Y698" s="146"/>
    </row>
    <row r="699" ht="12.75" customHeight="1">
      <c r="A699" s="146"/>
      <c r="B699" s="146" t="s">
        <v>750</v>
      </c>
      <c r="C699" s="227">
        <v>5.0</v>
      </c>
      <c r="D699" s="228">
        <v>208.78</v>
      </c>
      <c r="E699" s="228">
        <v>120.7</v>
      </c>
      <c r="F699" s="229">
        <v>0.534</v>
      </c>
      <c r="I699" s="146"/>
      <c r="J699" s="230">
        <f t="shared" si="2"/>
        <v>41.756</v>
      </c>
      <c r="K699" s="227">
        <v>42.0</v>
      </c>
      <c r="L699" s="230">
        <f t="shared" si="3"/>
        <v>27.22033898</v>
      </c>
      <c r="M699" s="134">
        <v>0.03</v>
      </c>
      <c r="N699" s="146"/>
      <c r="O699" s="99">
        <f t="shared" si="4"/>
        <v>3</v>
      </c>
      <c r="P699" s="99">
        <f t="shared" si="5"/>
        <v>1</v>
      </c>
      <c r="Q699" s="99">
        <f t="shared" si="6"/>
        <v>4</v>
      </c>
      <c r="R699" s="99">
        <f t="shared" si="7"/>
        <v>3</v>
      </c>
      <c r="S699" s="138">
        <f t="shared" si="8"/>
        <v>1</v>
      </c>
      <c r="T699" s="135">
        <f t="shared" si="9"/>
        <v>12</v>
      </c>
      <c r="U699" s="146"/>
      <c r="V699" s="146"/>
      <c r="W699" s="146"/>
      <c r="X699" s="146"/>
      <c r="Y699" s="146"/>
    </row>
    <row r="700" ht="12.75" customHeight="1">
      <c r="A700" s="146"/>
      <c r="B700" s="146" t="s">
        <v>751</v>
      </c>
      <c r="C700" s="227">
        <v>6.0</v>
      </c>
      <c r="D700" s="228">
        <v>127.17</v>
      </c>
      <c r="E700" s="228">
        <v>73.44</v>
      </c>
      <c r="F700" s="229">
        <v>0.534</v>
      </c>
      <c r="I700" s="146"/>
      <c r="J700" s="230">
        <f t="shared" si="2"/>
        <v>21.195</v>
      </c>
      <c r="K700" s="227">
        <v>41.0</v>
      </c>
      <c r="L700" s="230">
        <f t="shared" si="3"/>
        <v>13.81681877</v>
      </c>
      <c r="M700" s="134">
        <v>0.04</v>
      </c>
      <c r="N700" s="146"/>
      <c r="O700" s="99">
        <f t="shared" si="4"/>
        <v>3</v>
      </c>
      <c r="P700" s="99">
        <f t="shared" si="5"/>
        <v>2</v>
      </c>
      <c r="Q700" s="99">
        <f t="shared" si="6"/>
        <v>5</v>
      </c>
      <c r="R700" s="99">
        <f t="shared" si="7"/>
        <v>3</v>
      </c>
      <c r="S700" s="138">
        <f t="shared" si="8"/>
        <v>1</v>
      </c>
      <c r="T700" s="135">
        <f t="shared" si="9"/>
        <v>14</v>
      </c>
      <c r="U700" s="146"/>
      <c r="V700" s="146"/>
      <c r="W700" s="146"/>
      <c r="X700" s="146"/>
      <c r="Y700" s="146"/>
    </row>
    <row r="701" ht="12.75" customHeight="1">
      <c r="A701" s="146"/>
      <c r="B701" s="146" t="s">
        <v>752</v>
      </c>
      <c r="C701" s="227">
        <v>9.0</v>
      </c>
      <c r="D701" s="228">
        <v>164.92</v>
      </c>
      <c r="E701" s="228">
        <v>95.22</v>
      </c>
      <c r="F701" s="229">
        <v>0.534</v>
      </c>
      <c r="I701" s="146"/>
      <c r="J701" s="230">
        <f t="shared" si="2"/>
        <v>18.32444444</v>
      </c>
      <c r="K701" s="227">
        <v>68.0</v>
      </c>
      <c r="L701" s="230">
        <f t="shared" si="3"/>
        <v>11.94553093</v>
      </c>
      <c r="M701" s="134">
        <v>0.05</v>
      </c>
      <c r="N701" s="146"/>
      <c r="O701" s="99">
        <f t="shared" si="4"/>
        <v>3</v>
      </c>
      <c r="P701" s="99">
        <f t="shared" si="5"/>
        <v>2</v>
      </c>
      <c r="Q701" s="99">
        <f t="shared" si="6"/>
        <v>5</v>
      </c>
      <c r="R701" s="99">
        <f t="shared" si="7"/>
        <v>2</v>
      </c>
      <c r="S701" s="138">
        <f t="shared" si="8"/>
        <v>1</v>
      </c>
      <c r="T701" s="135">
        <f t="shared" si="9"/>
        <v>13</v>
      </c>
      <c r="U701" s="146"/>
      <c r="V701" s="146"/>
      <c r="W701" s="146"/>
      <c r="X701" s="146"/>
      <c r="Y701" s="146"/>
    </row>
    <row r="702" ht="12.75" customHeight="1">
      <c r="A702" s="146"/>
      <c r="B702" s="146" t="s">
        <v>753</v>
      </c>
      <c r="C702" s="227">
        <v>5.0</v>
      </c>
      <c r="D702" s="228">
        <v>99.48</v>
      </c>
      <c r="E702" s="228">
        <v>57.43</v>
      </c>
      <c r="F702" s="229">
        <v>0.534</v>
      </c>
      <c r="I702" s="146"/>
      <c r="J702" s="230">
        <f t="shared" si="2"/>
        <v>19.896</v>
      </c>
      <c r="K702" s="227">
        <v>62.0</v>
      </c>
      <c r="L702" s="230">
        <f t="shared" si="3"/>
        <v>12.97001304</v>
      </c>
      <c r="M702" s="134">
        <v>0.06</v>
      </c>
      <c r="N702" s="146"/>
      <c r="O702" s="99">
        <f t="shared" si="4"/>
        <v>3</v>
      </c>
      <c r="P702" s="99">
        <f t="shared" si="5"/>
        <v>1</v>
      </c>
      <c r="Q702" s="99">
        <f t="shared" si="6"/>
        <v>5</v>
      </c>
      <c r="R702" s="99">
        <f t="shared" si="7"/>
        <v>2</v>
      </c>
      <c r="S702" s="138">
        <f t="shared" si="8"/>
        <v>2</v>
      </c>
      <c r="T702" s="135">
        <f t="shared" si="9"/>
        <v>13</v>
      </c>
      <c r="U702" s="146"/>
      <c r="V702" s="146"/>
      <c r="W702" s="146"/>
      <c r="X702" s="146"/>
      <c r="Y702" s="146"/>
    </row>
    <row r="703" ht="12.75" customHeight="1">
      <c r="A703" s="146"/>
      <c r="B703" s="146" t="s">
        <v>754</v>
      </c>
      <c r="C703" s="227">
        <v>1.0</v>
      </c>
      <c r="D703" s="228">
        <v>86.09</v>
      </c>
      <c r="E703" s="228">
        <v>49.7</v>
      </c>
      <c r="F703" s="229">
        <v>0.534</v>
      </c>
      <c r="I703" s="146"/>
      <c r="J703" s="230">
        <f t="shared" si="2"/>
        <v>86.09</v>
      </c>
      <c r="K703" s="227">
        <v>69.0</v>
      </c>
      <c r="L703" s="230">
        <f t="shared" si="3"/>
        <v>56.12125163</v>
      </c>
      <c r="M703" s="134">
        <v>0.07</v>
      </c>
      <c r="N703" s="146"/>
      <c r="O703" s="99">
        <f t="shared" si="4"/>
        <v>3</v>
      </c>
      <c r="P703" s="99">
        <f t="shared" si="5"/>
        <v>1</v>
      </c>
      <c r="Q703" s="99">
        <f t="shared" si="6"/>
        <v>3</v>
      </c>
      <c r="R703" s="99">
        <f t="shared" si="7"/>
        <v>2</v>
      </c>
      <c r="S703" s="138">
        <f t="shared" si="8"/>
        <v>2</v>
      </c>
      <c r="T703" s="135">
        <f t="shared" si="9"/>
        <v>11</v>
      </c>
      <c r="U703" s="146"/>
      <c r="V703" s="146"/>
      <c r="W703" s="146"/>
      <c r="X703" s="146"/>
      <c r="Y703" s="146"/>
    </row>
    <row r="704" ht="12.75" customHeight="1">
      <c r="A704" s="146"/>
      <c r="B704" s="146" t="s">
        <v>755</v>
      </c>
      <c r="C704" s="227">
        <v>17.0</v>
      </c>
      <c r="D704" s="228">
        <v>200.96</v>
      </c>
      <c r="E704" s="228">
        <v>116.0</v>
      </c>
      <c r="F704" s="229">
        <v>0.534</v>
      </c>
      <c r="I704" s="146"/>
      <c r="J704" s="230">
        <f t="shared" si="2"/>
        <v>11.82117647</v>
      </c>
      <c r="K704" s="227">
        <v>61.0</v>
      </c>
      <c r="L704" s="230">
        <f t="shared" si="3"/>
        <v>7.706112432</v>
      </c>
      <c r="M704" s="134">
        <v>0.08</v>
      </c>
      <c r="N704" s="146"/>
      <c r="O704" s="99">
        <f t="shared" si="4"/>
        <v>3</v>
      </c>
      <c r="P704" s="99">
        <f t="shared" si="5"/>
        <v>4</v>
      </c>
      <c r="Q704" s="99">
        <f t="shared" si="6"/>
        <v>5</v>
      </c>
      <c r="R704" s="99">
        <f t="shared" si="7"/>
        <v>2</v>
      </c>
      <c r="S704" s="138">
        <f t="shared" si="8"/>
        <v>2</v>
      </c>
      <c r="T704" s="135">
        <f t="shared" si="9"/>
        <v>16</v>
      </c>
      <c r="U704" s="146"/>
      <c r="V704" s="146"/>
      <c r="W704" s="146"/>
      <c r="X704" s="146"/>
      <c r="Y704" s="146"/>
    </row>
    <row r="705" ht="12.75" customHeight="1">
      <c r="A705" s="146"/>
      <c r="B705" s="146" t="s">
        <v>756</v>
      </c>
      <c r="C705" s="227">
        <v>10.0</v>
      </c>
      <c r="D705" s="228">
        <v>342.61</v>
      </c>
      <c r="E705" s="228">
        <v>197.3</v>
      </c>
      <c r="F705" s="229">
        <v>0.534</v>
      </c>
      <c r="I705" s="146"/>
      <c r="J705" s="230">
        <f t="shared" si="2"/>
        <v>34.261</v>
      </c>
      <c r="K705" s="227">
        <v>875.0</v>
      </c>
      <c r="L705" s="230">
        <f t="shared" si="3"/>
        <v>22.33441982</v>
      </c>
      <c r="M705" s="134">
        <v>0.09</v>
      </c>
      <c r="N705" s="146"/>
      <c r="O705" s="99">
        <f t="shared" si="4"/>
        <v>3</v>
      </c>
      <c r="P705" s="99">
        <f t="shared" si="5"/>
        <v>2</v>
      </c>
      <c r="Q705" s="99">
        <f t="shared" si="6"/>
        <v>5</v>
      </c>
      <c r="R705" s="99">
        <f t="shared" si="7"/>
        <v>1</v>
      </c>
      <c r="S705" s="138">
        <f t="shared" si="8"/>
        <v>2</v>
      </c>
      <c r="T705" s="135">
        <f t="shared" si="9"/>
        <v>13</v>
      </c>
      <c r="U705" s="146"/>
      <c r="V705" s="146"/>
      <c r="W705" s="146"/>
      <c r="X705" s="146"/>
      <c r="Y705" s="146"/>
    </row>
    <row r="706" ht="12.75" customHeight="1">
      <c r="A706" s="146"/>
      <c r="B706" s="146" t="s">
        <v>757</v>
      </c>
      <c r="C706" s="227">
        <v>5.0</v>
      </c>
      <c r="D706" s="228">
        <v>113.87</v>
      </c>
      <c r="E706" s="228">
        <v>65.54</v>
      </c>
      <c r="F706" s="229">
        <v>0.534</v>
      </c>
      <c r="I706" s="146"/>
      <c r="J706" s="230">
        <f t="shared" si="2"/>
        <v>22.774</v>
      </c>
      <c r="K706" s="227">
        <v>35.0</v>
      </c>
      <c r="L706" s="230">
        <f t="shared" si="3"/>
        <v>14.84615385</v>
      </c>
      <c r="M706" s="134">
        <v>0.12</v>
      </c>
      <c r="N706" s="146"/>
      <c r="O706" s="99">
        <f t="shared" si="4"/>
        <v>3</v>
      </c>
      <c r="P706" s="99">
        <f t="shared" si="5"/>
        <v>1</v>
      </c>
      <c r="Q706" s="99">
        <f t="shared" si="6"/>
        <v>5</v>
      </c>
      <c r="R706" s="99">
        <f t="shared" si="7"/>
        <v>3</v>
      </c>
      <c r="S706" s="138">
        <f t="shared" si="8"/>
        <v>2</v>
      </c>
      <c r="T706" s="135">
        <f t="shared" si="9"/>
        <v>14</v>
      </c>
      <c r="U706" s="146"/>
      <c r="V706" s="146"/>
      <c r="W706" s="146"/>
      <c r="X706" s="146"/>
      <c r="Y706" s="146"/>
    </row>
    <row r="707" ht="12.75" customHeight="1">
      <c r="A707" s="146"/>
      <c r="B707" s="146" t="s">
        <v>758</v>
      </c>
      <c r="C707" s="227">
        <v>8.0</v>
      </c>
      <c r="D707" s="228">
        <v>758.26</v>
      </c>
      <c r="E707" s="228">
        <v>436.46</v>
      </c>
      <c r="F707" s="229">
        <v>0.534</v>
      </c>
      <c r="I707" s="146"/>
      <c r="J707" s="230">
        <f t="shared" si="2"/>
        <v>94.7825</v>
      </c>
      <c r="K707" s="227">
        <v>18.0</v>
      </c>
      <c r="L707" s="230">
        <f t="shared" si="3"/>
        <v>61.78780965</v>
      </c>
      <c r="M707" s="134">
        <v>0.13</v>
      </c>
      <c r="N707" s="146"/>
      <c r="O707" s="99">
        <f t="shared" si="4"/>
        <v>3</v>
      </c>
      <c r="P707" s="99">
        <f t="shared" si="5"/>
        <v>2</v>
      </c>
      <c r="Q707" s="99">
        <f t="shared" si="6"/>
        <v>3</v>
      </c>
      <c r="R707" s="99">
        <f t="shared" si="7"/>
        <v>4</v>
      </c>
      <c r="S707" s="138">
        <f t="shared" si="8"/>
        <v>0.13</v>
      </c>
      <c r="T707" s="135">
        <f t="shared" si="9"/>
        <v>12.13</v>
      </c>
      <c r="U707" s="146"/>
      <c r="V707" s="146"/>
      <c r="W707" s="146"/>
      <c r="X707" s="146"/>
      <c r="Y707" s="146"/>
    </row>
    <row r="708" ht="12.75" customHeight="1">
      <c r="A708" s="146"/>
      <c r="B708" s="146" t="s">
        <v>759</v>
      </c>
      <c r="C708" s="227">
        <v>7.0</v>
      </c>
      <c r="D708" s="228">
        <v>298.26</v>
      </c>
      <c r="E708" s="228">
        <v>171.68</v>
      </c>
      <c r="F708" s="229">
        <v>0.534</v>
      </c>
      <c r="I708" s="146"/>
      <c r="J708" s="230">
        <f t="shared" si="2"/>
        <v>42.60857143</v>
      </c>
      <c r="K708" s="227">
        <v>16.0</v>
      </c>
      <c r="L708" s="230">
        <f t="shared" si="3"/>
        <v>27.77612218</v>
      </c>
      <c r="M708" s="134">
        <v>0.125</v>
      </c>
      <c r="N708" s="146"/>
      <c r="O708" s="99">
        <f t="shared" si="4"/>
        <v>3</v>
      </c>
      <c r="P708" s="99">
        <f t="shared" si="5"/>
        <v>2</v>
      </c>
      <c r="Q708" s="99">
        <f t="shared" si="6"/>
        <v>4</v>
      </c>
      <c r="R708" s="99">
        <f t="shared" si="7"/>
        <v>4</v>
      </c>
      <c r="S708" s="138">
        <f t="shared" si="8"/>
        <v>2</v>
      </c>
      <c r="T708" s="135">
        <f t="shared" si="9"/>
        <v>15</v>
      </c>
      <c r="U708" s="146"/>
      <c r="V708" s="146"/>
      <c r="W708" s="146"/>
      <c r="X708" s="146"/>
      <c r="Y708" s="146"/>
    </row>
    <row r="709" ht="12.75" customHeight="1">
      <c r="A709" s="146"/>
      <c r="B709" s="146" t="s">
        <v>760</v>
      </c>
      <c r="C709" s="227">
        <v>3.0</v>
      </c>
      <c r="D709" s="228">
        <v>101.74</v>
      </c>
      <c r="E709" s="228">
        <v>58.54</v>
      </c>
      <c r="F709" s="229">
        <v>0.534</v>
      </c>
      <c r="I709" s="146"/>
      <c r="J709" s="230">
        <f t="shared" si="2"/>
        <v>33.91333333</v>
      </c>
      <c r="K709" s="227">
        <v>14.0</v>
      </c>
      <c r="L709" s="230">
        <f t="shared" si="3"/>
        <v>22.10777923</v>
      </c>
      <c r="M709" s="134">
        <v>0.15</v>
      </c>
      <c r="N709" s="146"/>
      <c r="O709" s="99">
        <f t="shared" si="4"/>
        <v>3</v>
      </c>
      <c r="P709" s="99">
        <f t="shared" si="5"/>
        <v>1</v>
      </c>
      <c r="Q709" s="99">
        <f t="shared" si="6"/>
        <v>5</v>
      </c>
      <c r="R709" s="99">
        <f t="shared" si="7"/>
        <v>4</v>
      </c>
      <c r="S709" s="138">
        <f t="shared" si="8"/>
        <v>3</v>
      </c>
      <c r="T709" s="135">
        <f t="shared" si="9"/>
        <v>16</v>
      </c>
      <c r="U709" s="146"/>
      <c r="V709" s="146"/>
      <c r="W709" s="146"/>
      <c r="X709" s="146"/>
      <c r="Y709" s="146"/>
    </row>
    <row r="710" ht="12.75" customHeight="1">
      <c r="A710" s="146"/>
      <c r="B710" s="146" t="s">
        <v>761</v>
      </c>
      <c r="C710" s="227">
        <v>16.0</v>
      </c>
      <c r="D710" s="228">
        <v>341.3</v>
      </c>
      <c r="E710" s="228">
        <v>196.4</v>
      </c>
      <c r="F710" s="229">
        <v>0.534</v>
      </c>
      <c r="I710" s="146"/>
      <c r="J710" s="230">
        <f t="shared" si="2"/>
        <v>21.33125</v>
      </c>
      <c r="K710" s="227">
        <v>19.0</v>
      </c>
      <c r="L710" s="230">
        <f t="shared" si="3"/>
        <v>13.90563885</v>
      </c>
      <c r="M710" s="134">
        <v>0.18</v>
      </c>
      <c r="N710" s="146"/>
      <c r="O710" s="99">
        <f t="shared" si="4"/>
        <v>3</v>
      </c>
      <c r="P710" s="99">
        <f t="shared" si="5"/>
        <v>4</v>
      </c>
      <c r="Q710" s="99">
        <f t="shared" si="6"/>
        <v>5</v>
      </c>
      <c r="R710" s="99">
        <f t="shared" si="7"/>
        <v>4</v>
      </c>
      <c r="S710" s="138">
        <f t="shared" si="8"/>
        <v>3</v>
      </c>
      <c r="T710" s="135">
        <f t="shared" si="9"/>
        <v>19</v>
      </c>
      <c r="U710" s="146"/>
      <c r="V710" s="146"/>
      <c r="W710" s="146"/>
      <c r="X710" s="146"/>
      <c r="Y710" s="146"/>
    </row>
    <row r="711" ht="12.75" customHeight="1">
      <c r="A711" s="146"/>
      <c r="B711" s="146" t="s">
        <v>762</v>
      </c>
      <c r="C711" s="227">
        <v>5.0</v>
      </c>
      <c r="D711" s="228">
        <v>86.75</v>
      </c>
      <c r="E711" s="228">
        <v>49.85</v>
      </c>
      <c r="F711" s="229">
        <v>0.534</v>
      </c>
      <c r="I711" s="146"/>
      <c r="J711" s="230">
        <f t="shared" si="2"/>
        <v>17.35</v>
      </c>
      <c r="K711" s="227">
        <v>82.0</v>
      </c>
      <c r="L711" s="230">
        <f t="shared" si="3"/>
        <v>11.31029987</v>
      </c>
      <c r="M711" s="134">
        <v>0.22</v>
      </c>
      <c r="N711" s="146"/>
      <c r="O711" s="99">
        <f t="shared" si="4"/>
        <v>3</v>
      </c>
      <c r="P711" s="99">
        <f t="shared" si="5"/>
        <v>1</v>
      </c>
      <c r="Q711" s="99">
        <f t="shared" si="6"/>
        <v>5</v>
      </c>
      <c r="R711" s="99">
        <f t="shared" si="7"/>
        <v>1</v>
      </c>
      <c r="S711" s="138">
        <f t="shared" si="8"/>
        <v>3</v>
      </c>
      <c r="T711" s="135">
        <f t="shared" si="9"/>
        <v>13</v>
      </c>
      <c r="U711" s="146"/>
      <c r="V711" s="146"/>
      <c r="W711" s="146"/>
      <c r="X711" s="146"/>
      <c r="Y711" s="146"/>
    </row>
    <row r="712" ht="12.75" customHeight="1">
      <c r="A712" s="146"/>
      <c r="B712" s="146" t="s">
        <v>763</v>
      </c>
      <c r="C712" s="227">
        <v>26.0</v>
      </c>
      <c r="D712" s="228">
        <v>246.44</v>
      </c>
      <c r="E712" s="228">
        <v>141.5</v>
      </c>
      <c r="F712" s="229">
        <v>0.534</v>
      </c>
      <c r="I712" s="146"/>
      <c r="J712" s="230">
        <f t="shared" si="2"/>
        <v>9.478461538</v>
      </c>
      <c r="K712" s="227">
        <v>34.0</v>
      </c>
      <c r="L712" s="230">
        <f t="shared" si="3"/>
        <v>6.178918865</v>
      </c>
      <c r="M712" s="134">
        <v>0.26</v>
      </c>
      <c r="N712" s="146"/>
      <c r="O712" s="99">
        <f t="shared" si="4"/>
        <v>3</v>
      </c>
      <c r="P712" s="99">
        <f t="shared" si="5"/>
        <v>5</v>
      </c>
      <c r="Q712" s="99">
        <f t="shared" si="6"/>
        <v>5</v>
      </c>
      <c r="R712" s="99">
        <f t="shared" si="7"/>
        <v>3</v>
      </c>
      <c r="S712" s="138">
        <f t="shared" si="8"/>
        <v>3</v>
      </c>
      <c r="T712" s="135">
        <f t="shared" si="9"/>
        <v>19</v>
      </c>
      <c r="U712" s="146"/>
      <c r="V712" s="146"/>
      <c r="W712" s="146"/>
      <c r="X712" s="146"/>
      <c r="Y712" s="146"/>
    </row>
    <row r="713" ht="12.75" customHeight="1">
      <c r="A713" s="146"/>
      <c r="B713" s="146" t="s">
        <v>764</v>
      </c>
      <c r="C713" s="227">
        <v>3.0</v>
      </c>
      <c r="D713" s="228">
        <v>245.35</v>
      </c>
      <c r="E713" s="228">
        <v>140.86</v>
      </c>
      <c r="F713" s="229">
        <v>0.534</v>
      </c>
      <c r="I713" s="146"/>
      <c r="J713" s="230">
        <f t="shared" si="2"/>
        <v>81.78333333</v>
      </c>
      <c r="K713" s="227">
        <v>46.0</v>
      </c>
      <c r="L713" s="230">
        <f t="shared" si="3"/>
        <v>53.31377662</v>
      </c>
      <c r="M713" s="134">
        <v>0.28</v>
      </c>
      <c r="N713" s="146"/>
      <c r="O713" s="99">
        <f t="shared" si="4"/>
        <v>3</v>
      </c>
      <c r="P713" s="99">
        <f t="shared" si="5"/>
        <v>1</v>
      </c>
      <c r="Q713" s="99">
        <f t="shared" si="6"/>
        <v>3</v>
      </c>
      <c r="R713" s="99">
        <f t="shared" si="7"/>
        <v>2</v>
      </c>
      <c r="S713" s="138">
        <f t="shared" si="8"/>
        <v>3</v>
      </c>
      <c r="T713" s="135">
        <f t="shared" si="9"/>
        <v>12</v>
      </c>
      <c r="U713" s="146"/>
      <c r="V713" s="146"/>
      <c r="W713" s="146"/>
      <c r="X713" s="146"/>
      <c r="Y713" s="146"/>
    </row>
    <row r="714" ht="12.75" customHeight="1">
      <c r="A714" s="146"/>
      <c r="B714" s="146" t="s">
        <v>765</v>
      </c>
      <c r="C714" s="227">
        <v>2.0</v>
      </c>
      <c r="D714" s="228">
        <v>60.55</v>
      </c>
      <c r="E714" s="228">
        <v>34.75</v>
      </c>
      <c r="F714" s="229">
        <v>0.534</v>
      </c>
      <c r="I714" s="146"/>
      <c r="J714" s="230">
        <f t="shared" si="2"/>
        <v>30.275</v>
      </c>
      <c r="K714" s="227">
        <v>65.0</v>
      </c>
      <c r="L714" s="230">
        <f t="shared" si="3"/>
        <v>19.73598435</v>
      </c>
      <c r="M714" s="134">
        <v>0.3</v>
      </c>
      <c r="N714" s="146"/>
      <c r="O714" s="99">
        <f t="shared" si="4"/>
        <v>3</v>
      </c>
      <c r="P714" s="99">
        <f t="shared" si="5"/>
        <v>1</v>
      </c>
      <c r="Q714" s="99">
        <f t="shared" si="6"/>
        <v>5</v>
      </c>
      <c r="R714" s="99">
        <f t="shared" si="7"/>
        <v>2</v>
      </c>
      <c r="S714" s="138">
        <f t="shared" si="8"/>
        <v>3</v>
      </c>
      <c r="T714" s="135">
        <f t="shared" si="9"/>
        <v>14</v>
      </c>
      <c r="U714" s="146"/>
      <c r="V714" s="146"/>
      <c r="W714" s="146"/>
      <c r="X714" s="146"/>
      <c r="Y714" s="146"/>
    </row>
    <row r="715" ht="12.75" customHeight="1">
      <c r="A715" s="146"/>
      <c r="B715" s="146" t="s">
        <v>766</v>
      </c>
      <c r="C715" s="227">
        <v>97.0</v>
      </c>
      <c r="D715" s="228">
        <v>565.48</v>
      </c>
      <c r="E715" s="228">
        <v>324.19</v>
      </c>
      <c r="F715" s="229">
        <v>0.534</v>
      </c>
      <c r="I715" s="146"/>
      <c r="J715" s="230">
        <f t="shared" si="2"/>
        <v>5.829690722</v>
      </c>
      <c r="K715" s="227">
        <v>95.0</v>
      </c>
      <c r="L715" s="230">
        <f t="shared" si="3"/>
        <v>3.800319897</v>
      </c>
      <c r="M715" s="134">
        <v>0.31</v>
      </c>
      <c r="N715" s="146"/>
      <c r="O715" s="99">
        <f t="shared" si="4"/>
        <v>3</v>
      </c>
      <c r="P715" s="99">
        <f t="shared" si="5"/>
        <v>5</v>
      </c>
      <c r="Q715" s="99">
        <f t="shared" si="6"/>
        <v>5</v>
      </c>
      <c r="R715" s="99">
        <f t="shared" si="7"/>
        <v>1</v>
      </c>
      <c r="S715" s="138">
        <f t="shared" si="8"/>
        <v>3</v>
      </c>
      <c r="T715" s="135">
        <f t="shared" si="9"/>
        <v>17</v>
      </c>
      <c r="U715" s="146"/>
      <c r="V715" s="146"/>
      <c r="W715" s="146"/>
      <c r="X715" s="146"/>
      <c r="Y715" s="146"/>
    </row>
    <row r="716" ht="12.75" customHeight="1">
      <c r="A716" s="146"/>
      <c r="B716" s="146" t="s">
        <v>767</v>
      </c>
      <c r="C716" s="227">
        <v>2.0</v>
      </c>
      <c r="D716" s="228">
        <v>172.17</v>
      </c>
      <c r="E716" s="228">
        <v>98.69</v>
      </c>
      <c r="F716" s="229">
        <v>0.534</v>
      </c>
      <c r="I716" s="146"/>
      <c r="J716" s="230">
        <f t="shared" si="2"/>
        <v>86.085</v>
      </c>
      <c r="K716" s="227">
        <v>34.0</v>
      </c>
      <c r="L716" s="230">
        <f t="shared" si="3"/>
        <v>56.11799218</v>
      </c>
      <c r="M716" s="134">
        <v>0.32</v>
      </c>
      <c r="N716" s="146"/>
      <c r="O716" s="99">
        <f t="shared" si="4"/>
        <v>3</v>
      </c>
      <c r="P716" s="99">
        <f t="shared" si="5"/>
        <v>1</v>
      </c>
      <c r="Q716" s="99">
        <f t="shared" si="6"/>
        <v>3</v>
      </c>
      <c r="R716" s="99">
        <f t="shared" si="7"/>
        <v>3</v>
      </c>
      <c r="S716" s="138">
        <f t="shared" si="8"/>
        <v>3</v>
      </c>
      <c r="T716" s="135">
        <f t="shared" si="9"/>
        <v>13</v>
      </c>
      <c r="U716" s="146"/>
      <c r="V716" s="146"/>
      <c r="W716" s="146"/>
      <c r="X716" s="146"/>
      <c r="Y716" s="146"/>
    </row>
    <row r="717" ht="12.75" customHeight="1">
      <c r="A717" s="146"/>
      <c r="B717" s="146" t="s">
        <v>768</v>
      </c>
      <c r="C717" s="227">
        <v>2.0</v>
      </c>
      <c r="D717" s="228">
        <v>114.0</v>
      </c>
      <c r="E717" s="228">
        <v>65.34</v>
      </c>
      <c r="F717" s="229">
        <v>0.534</v>
      </c>
      <c r="I717" s="146"/>
      <c r="J717" s="230">
        <f t="shared" si="2"/>
        <v>57</v>
      </c>
      <c r="K717" s="227">
        <v>15.0</v>
      </c>
      <c r="L717" s="230">
        <f t="shared" si="3"/>
        <v>37.1577575</v>
      </c>
      <c r="M717" s="134">
        <v>0.33</v>
      </c>
      <c r="N717" s="146"/>
      <c r="O717" s="99">
        <f t="shared" si="4"/>
        <v>3</v>
      </c>
      <c r="P717" s="99">
        <f t="shared" si="5"/>
        <v>1</v>
      </c>
      <c r="Q717" s="99">
        <f t="shared" si="6"/>
        <v>4</v>
      </c>
      <c r="R717" s="99">
        <f t="shared" si="7"/>
        <v>4</v>
      </c>
      <c r="S717" s="138">
        <f t="shared" si="8"/>
        <v>3</v>
      </c>
      <c r="T717" s="135">
        <f t="shared" si="9"/>
        <v>15</v>
      </c>
      <c r="U717" s="146"/>
      <c r="V717" s="146"/>
      <c r="W717" s="146"/>
      <c r="X717" s="146"/>
      <c r="Y717" s="146"/>
    </row>
    <row r="718" ht="12.75" customHeight="1">
      <c r="A718" s="146"/>
      <c r="B718" s="146" t="s">
        <v>769</v>
      </c>
      <c r="C718" s="227">
        <v>4.0</v>
      </c>
      <c r="D718" s="228">
        <v>100.87</v>
      </c>
      <c r="E718" s="228">
        <v>57.81</v>
      </c>
      <c r="F718" s="229">
        <v>0.534</v>
      </c>
      <c r="I718" s="146"/>
      <c r="J718" s="230">
        <f t="shared" si="2"/>
        <v>25.2175</v>
      </c>
      <c r="K718" s="227">
        <v>16.0</v>
      </c>
      <c r="L718" s="230">
        <f t="shared" si="3"/>
        <v>16.43904824</v>
      </c>
      <c r="M718" s="134">
        <v>0.34</v>
      </c>
      <c r="N718" s="146"/>
      <c r="O718" s="99">
        <f t="shared" si="4"/>
        <v>3</v>
      </c>
      <c r="P718" s="99">
        <f t="shared" si="5"/>
        <v>1</v>
      </c>
      <c r="Q718" s="99">
        <f t="shared" si="6"/>
        <v>5</v>
      </c>
      <c r="R718" s="99">
        <f t="shared" si="7"/>
        <v>4</v>
      </c>
      <c r="S718" s="138">
        <f t="shared" si="8"/>
        <v>4</v>
      </c>
      <c r="T718" s="135">
        <f t="shared" si="9"/>
        <v>17</v>
      </c>
      <c r="U718" s="146"/>
      <c r="V718" s="146"/>
      <c r="W718" s="146"/>
      <c r="X718" s="146"/>
      <c r="Y718" s="146"/>
    </row>
    <row r="719" ht="12.75" customHeight="1">
      <c r="A719" s="146"/>
      <c r="B719" s="146" t="s">
        <v>770</v>
      </c>
      <c r="C719" s="227">
        <v>7.0</v>
      </c>
      <c r="D719" s="228">
        <v>129.52</v>
      </c>
      <c r="E719" s="228">
        <v>74.22</v>
      </c>
      <c r="F719" s="229">
        <v>0.534</v>
      </c>
      <c r="I719" s="146"/>
      <c r="J719" s="230">
        <f t="shared" si="2"/>
        <v>18.50285714</v>
      </c>
      <c r="K719" s="227">
        <v>34.0</v>
      </c>
      <c r="L719" s="230">
        <f t="shared" si="3"/>
        <v>12.06183647</v>
      </c>
      <c r="M719" s="134">
        <v>0.35</v>
      </c>
      <c r="N719" s="146"/>
      <c r="O719" s="99">
        <f t="shared" si="4"/>
        <v>3</v>
      </c>
      <c r="P719" s="99">
        <f t="shared" si="5"/>
        <v>2</v>
      </c>
      <c r="Q719" s="99">
        <f t="shared" si="6"/>
        <v>5</v>
      </c>
      <c r="R719" s="99">
        <f t="shared" si="7"/>
        <v>3</v>
      </c>
      <c r="S719" s="138">
        <f t="shared" si="8"/>
        <v>4</v>
      </c>
      <c r="T719" s="135">
        <f t="shared" si="9"/>
        <v>17</v>
      </c>
      <c r="U719" s="146"/>
      <c r="V719" s="146"/>
      <c r="W719" s="146"/>
      <c r="X719" s="146"/>
      <c r="Y719" s="146"/>
    </row>
    <row r="720" ht="12.75" customHeight="1">
      <c r="A720" s="146"/>
      <c r="B720" s="146" t="s">
        <v>771</v>
      </c>
      <c r="C720" s="227">
        <v>3.0</v>
      </c>
      <c r="D720" s="228">
        <v>127.83</v>
      </c>
      <c r="E720" s="228">
        <v>73.24</v>
      </c>
      <c r="F720" s="229">
        <v>0.534</v>
      </c>
      <c r="I720" s="146"/>
      <c r="J720" s="230">
        <f t="shared" si="2"/>
        <v>42.61</v>
      </c>
      <c r="K720" s="227">
        <v>65.0</v>
      </c>
      <c r="L720" s="230">
        <f t="shared" si="3"/>
        <v>27.77705346</v>
      </c>
      <c r="M720" s="134">
        <v>0.45</v>
      </c>
      <c r="N720" s="146"/>
      <c r="O720" s="99">
        <f t="shared" si="4"/>
        <v>3</v>
      </c>
      <c r="P720" s="99">
        <f t="shared" si="5"/>
        <v>1</v>
      </c>
      <c r="Q720" s="99">
        <f t="shared" si="6"/>
        <v>4</v>
      </c>
      <c r="R720" s="99">
        <f t="shared" si="7"/>
        <v>2</v>
      </c>
      <c r="S720" s="138">
        <f t="shared" si="8"/>
        <v>4</v>
      </c>
      <c r="T720" s="135">
        <f t="shared" si="9"/>
        <v>14</v>
      </c>
      <c r="U720" s="146"/>
      <c r="V720" s="146"/>
      <c r="W720" s="146"/>
      <c r="X720" s="146"/>
      <c r="Y720" s="146"/>
    </row>
    <row r="721" ht="12.75" customHeight="1">
      <c r="A721" s="146"/>
      <c r="B721" s="146" t="s">
        <v>772</v>
      </c>
      <c r="C721" s="227">
        <v>1.0</v>
      </c>
      <c r="D721" s="228">
        <v>80.87</v>
      </c>
      <c r="E721" s="228">
        <v>46.34</v>
      </c>
      <c r="F721" s="229">
        <v>0.534</v>
      </c>
      <c r="I721" s="146"/>
      <c r="J721" s="230">
        <f t="shared" si="2"/>
        <v>80.87</v>
      </c>
      <c r="K721" s="227">
        <v>25.0</v>
      </c>
      <c r="L721" s="230">
        <f t="shared" si="3"/>
        <v>52.71838331</v>
      </c>
      <c r="M721" s="134">
        <v>0.46</v>
      </c>
      <c r="N721" s="146"/>
      <c r="O721" s="99">
        <f t="shared" si="4"/>
        <v>3</v>
      </c>
      <c r="P721" s="99">
        <f t="shared" si="5"/>
        <v>1</v>
      </c>
      <c r="Q721" s="99">
        <f t="shared" si="6"/>
        <v>3</v>
      </c>
      <c r="R721" s="99">
        <f t="shared" si="7"/>
        <v>4</v>
      </c>
      <c r="S721" s="138">
        <f t="shared" si="8"/>
        <v>4</v>
      </c>
      <c r="T721" s="135">
        <f t="shared" si="9"/>
        <v>15</v>
      </c>
      <c r="U721" s="146"/>
      <c r="V721" s="146"/>
      <c r="W721" s="146"/>
      <c r="X721" s="146"/>
      <c r="Y721" s="146"/>
    </row>
    <row r="722" ht="12.75" customHeight="1">
      <c r="A722" s="146"/>
      <c r="B722" s="146" t="s">
        <v>773</v>
      </c>
      <c r="C722" s="227">
        <v>2.0</v>
      </c>
      <c r="D722" s="228">
        <v>418.0</v>
      </c>
      <c r="E722" s="228">
        <v>239.43</v>
      </c>
      <c r="F722" s="229">
        <v>0.534</v>
      </c>
      <c r="I722" s="146"/>
      <c r="J722" s="230">
        <f t="shared" si="2"/>
        <v>209</v>
      </c>
      <c r="K722" s="227">
        <v>75.0</v>
      </c>
      <c r="L722" s="230">
        <f t="shared" si="3"/>
        <v>136.2451108</v>
      </c>
      <c r="M722" s="134">
        <v>0.48</v>
      </c>
      <c r="N722" s="146"/>
      <c r="O722" s="99">
        <f t="shared" si="4"/>
        <v>3</v>
      </c>
      <c r="P722" s="99">
        <f t="shared" si="5"/>
        <v>1</v>
      </c>
      <c r="Q722" s="99">
        <f t="shared" si="6"/>
        <v>2</v>
      </c>
      <c r="R722" s="99">
        <f t="shared" si="7"/>
        <v>1</v>
      </c>
      <c r="S722" s="138">
        <f t="shared" si="8"/>
        <v>4</v>
      </c>
      <c r="T722" s="135">
        <f t="shared" si="9"/>
        <v>11</v>
      </c>
      <c r="U722" s="146"/>
      <c r="V722" s="146"/>
      <c r="W722" s="146"/>
      <c r="X722" s="146"/>
      <c r="Y722" s="146"/>
    </row>
    <row r="723" ht="12.75" customHeight="1">
      <c r="A723" s="146"/>
      <c r="B723" s="146" t="s">
        <v>774</v>
      </c>
      <c r="C723" s="227">
        <v>5.0</v>
      </c>
      <c r="D723" s="228">
        <v>288.0</v>
      </c>
      <c r="E723" s="228">
        <v>164.95</v>
      </c>
      <c r="F723" s="229">
        <v>0.534</v>
      </c>
      <c r="I723" s="146"/>
      <c r="J723" s="230">
        <f t="shared" si="2"/>
        <v>57.6</v>
      </c>
      <c r="K723" s="227">
        <v>62.0</v>
      </c>
      <c r="L723" s="230">
        <f t="shared" si="3"/>
        <v>37.54889179</v>
      </c>
      <c r="M723" s="134">
        <v>0.5</v>
      </c>
      <c r="N723" s="146"/>
      <c r="O723" s="99">
        <f t="shared" si="4"/>
        <v>3</v>
      </c>
      <c r="P723" s="99">
        <f t="shared" si="5"/>
        <v>1</v>
      </c>
      <c r="Q723" s="99">
        <f t="shared" si="6"/>
        <v>4</v>
      </c>
      <c r="R723" s="99">
        <f t="shared" si="7"/>
        <v>2</v>
      </c>
      <c r="S723" s="138">
        <f t="shared" si="8"/>
        <v>4</v>
      </c>
      <c r="T723" s="135">
        <f t="shared" si="9"/>
        <v>14</v>
      </c>
      <c r="U723" s="146"/>
      <c r="V723" s="146"/>
      <c r="W723" s="146"/>
      <c r="X723" s="146"/>
      <c r="Y723" s="146"/>
    </row>
    <row r="724" ht="12.75" customHeight="1">
      <c r="A724" s="146"/>
      <c r="B724" s="146" t="s">
        <v>775</v>
      </c>
      <c r="C724" s="227">
        <v>19.0</v>
      </c>
      <c r="D724" s="228">
        <v>166.18</v>
      </c>
      <c r="E724" s="228">
        <v>95.12</v>
      </c>
      <c r="F724" s="229">
        <v>0.534</v>
      </c>
      <c r="I724" s="146"/>
      <c r="J724" s="230">
        <f t="shared" si="2"/>
        <v>8.746315789</v>
      </c>
      <c r="K724" s="227">
        <v>48.0</v>
      </c>
      <c r="L724" s="230">
        <f t="shared" si="3"/>
        <v>5.701640019</v>
      </c>
      <c r="M724" s="134">
        <v>0.52</v>
      </c>
      <c r="N724" s="146"/>
      <c r="O724" s="99">
        <f t="shared" si="4"/>
        <v>3</v>
      </c>
      <c r="P724" s="99">
        <f t="shared" si="5"/>
        <v>4</v>
      </c>
      <c r="Q724" s="99">
        <f t="shared" si="6"/>
        <v>5</v>
      </c>
      <c r="R724" s="99">
        <f t="shared" si="7"/>
        <v>2</v>
      </c>
      <c r="S724" s="138">
        <f t="shared" si="8"/>
        <v>4</v>
      </c>
      <c r="T724" s="135">
        <f t="shared" si="9"/>
        <v>18</v>
      </c>
      <c r="U724" s="146"/>
      <c r="V724" s="146"/>
      <c r="W724" s="146"/>
      <c r="X724" s="146"/>
      <c r="Y724" s="146"/>
    </row>
    <row r="725" ht="12.75" customHeight="1">
      <c r="A725" s="146"/>
      <c r="B725" s="146" t="s">
        <v>776</v>
      </c>
      <c r="C725" s="227">
        <v>35.0</v>
      </c>
      <c r="D725" s="228">
        <v>500.87</v>
      </c>
      <c r="E725" s="228">
        <v>286.67</v>
      </c>
      <c r="F725" s="229">
        <v>0.534</v>
      </c>
      <c r="I725" s="146"/>
      <c r="J725" s="230">
        <f t="shared" si="2"/>
        <v>14.31057143</v>
      </c>
      <c r="K725" s="227">
        <v>36.0</v>
      </c>
      <c r="L725" s="230">
        <f t="shared" si="3"/>
        <v>9.328925312</v>
      </c>
      <c r="M725" s="134">
        <v>0.56</v>
      </c>
      <c r="N725" s="146"/>
      <c r="O725" s="99">
        <f t="shared" si="4"/>
        <v>3</v>
      </c>
      <c r="P725" s="99">
        <f t="shared" si="5"/>
        <v>5</v>
      </c>
      <c r="Q725" s="99">
        <f t="shared" si="6"/>
        <v>5</v>
      </c>
      <c r="R725" s="99">
        <f t="shared" si="7"/>
        <v>3</v>
      </c>
      <c r="S725" s="138">
        <f t="shared" si="8"/>
        <v>4</v>
      </c>
      <c r="T725" s="135">
        <f t="shared" si="9"/>
        <v>20</v>
      </c>
      <c r="U725" s="146"/>
      <c r="V725" s="146"/>
      <c r="W725" s="146"/>
      <c r="X725" s="146"/>
      <c r="Y725" s="146"/>
    </row>
    <row r="726" ht="12.75" customHeight="1">
      <c r="A726" s="146"/>
      <c r="B726" s="146" t="s">
        <v>777</v>
      </c>
      <c r="C726" s="227">
        <v>6.0</v>
      </c>
      <c r="D726" s="228">
        <v>53.66</v>
      </c>
      <c r="E726" s="228">
        <v>30.7</v>
      </c>
      <c r="F726" s="229">
        <v>0.534</v>
      </c>
      <c r="I726" s="146"/>
      <c r="J726" s="230">
        <f t="shared" si="2"/>
        <v>8.943333333</v>
      </c>
      <c r="K726" s="227">
        <v>84.0</v>
      </c>
      <c r="L726" s="230">
        <f t="shared" si="3"/>
        <v>5.830073881</v>
      </c>
      <c r="M726" s="134">
        <v>0.53</v>
      </c>
      <c r="N726" s="146"/>
      <c r="O726" s="99">
        <f t="shared" si="4"/>
        <v>3</v>
      </c>
      <c r="P726" s="99">
        <f t="shared" si="5"/>
        <v>2</v>
      </c>
      <c r="Q726" s="99">
        <f t="shared" si="6"/>
        <v>5</v>
      </c>
      <c r="R726" s="99">
        <f t="shared" si="7"/>
        <v>1</v>
      </c>
      <c r="S726" s="138">
        <f t="shared" si="8"/>
        <v>4</v>
      </c>
      <c r="T726" s="135">
        <f t="shared" si="9"/>
        <v>15</v>
      </c>
      <c r="U726" s="146"/>
      <c r="V726" s="146"/>
      <c r="W726" s="146"/>
      <c r="X726" s="146"/>
      <c r="Y726" s="146"/>
    </row>
    <row r="727" ht="12.75" customHeight="1">
      <c r="A727" s="146"/>
      <c r="B727" s="146" t="s">
        <v>778</v>
      </c>
      <c r="C727" s="227">
        <v>8.0</v>
      </c>
      <c r="D727" s="228">
        <v>343.24</v>
      </c>
      <c r="E727" s="228">
        <v>196.29</v>
      </c>
      <c r="F727" s="229">
        <v>0.534</v>
      </c>
      <c r="I727" s="146"/>
      <c r="J727" s="230">
        <f t="shared" si="2"/>
        <v>42.905</v>
      </c>
      <c r="K727" s="227"/>
      <c r="L727" s="230">
        <f t="shared" si="3"/>
        <v>27.96936115</v>
      </c>
      <c r="M727" s="134">
        <v>0.51</v>
      </c>
      <c r="N727" s="146"/>
      <c r="O727" s="99">
        <f t="shared" si="4"/>
        <v>3</v>
      </c>
      <c r="P727" s="99">
        <f t="shared" si="5"/>
        <v>2</v>
      </c>
      <c r="Q727" s="99">
        <f t="shared" si="6"/>
        <v>4</v>
      </c>
      <c r="R727" s="99">
        <f t="shared" si="7"/>
        <v>0</v>
      </c>
      <c r="S727" s="138">
        <f t="shared" si="8"/>
        <v>4</v>
      </c>
      <c r="T727" s="135">
        <f t="shared" si="9"/>
        <v>13</v>
      </c>
      <c r="U727" s="146"/>
      <c r="V727" s="146"/>
      <c r="W727" s="146"/>
      <c r="X727" s="146"/>
      <c r="Y727" s="146"/>
    </row>
    <row r="728" ht="12.75" customHeight="1">
      <c r="A728" s="146"/>
      <c r="B728" s="146" t="s">
        <v>779</v>
      </c>
      <c r="C728" s="227">
        <v>2.0</v>
      </c>
      <c r="D728" s="228">
        <v>81.74</v>
      </c>
      <c r="E728" s="228">
        <v>46.74</v>
      </c>
      <c r="F728" s="229">
        <v>0.534</v>
      </c>
      <c r="I728" s="146"/>
      <c r="J728" s="230">
        <f t="shared" si="2"/>
        <v>40.87</v>
      </c>
      <c r="K728" s="227"/>
      <c r="L728" s="230">
        <f t="shared" si="3"/>
        <v>26.64276402</v>
      </c>
      <c r="M728" s="134">
        <v>0.57</v>
      </c>
      <c r="N728" s="146"/>
      <c r="O728" s="99">
        <f t="shared" si="4"/>
        <v>3</v>
      </c>
      <c r="P728" s="99">
        <f t="shared" si="5"/>
        <v>1</v>
      </c>
      <c r="Q728" s="99">
        <f t="shared" si="6"/>
        <v>4</v>
      </c>
      <c r="R728" s="99">
        <f t="shared" si="7"/>
        <v>0</v>
      </c>
      <c r="S728" s="138">
        <f t="shared" si="8"/>
        <v>4</v>
      </c>
      <c r="T728" s="135">
        <f t="shared" si="9"/>
        <v>12</v>
      </c>
      <c r="U728" s="146"/>
      <c r="V728" s="146"/>
      <c r="W728" s="146"/>
      <c r="X728" s="146"/>
      <c r="Y728" s="146"/>
    </row>
    <row r="729" ht="12.75" customHeight="1">
      <c r="A729" s="146"/>
      <c r="B729" s="146" t="s">
        <v>780</v>
      </c>
      <c r="C729" s="227">
        <v>7.0</v>
      </c>
      <c r="D729" s="228">
        <v>55.85</v>
      </c>
      <c r="E729" s="228">
        <v>31.93</v>
      </c>
      <c r="F729" s="229">
        <v>0.534</v>
      </c>
      <c r="I729" s="146"/>
      <c r="J729" s="230">
        <f t="shared" si="2"/>
        <v>7.978571429</v>
      </c>
      <c r="K729" s="227"/>
      <c r="L729" s="230">
        <f t="shared" si="3"/>
        <v>5.201154777</v>
      </c>
      <c r="M729" s="134">
        <v>0.58</v>
      </c>
      <c r="N729" s="146"/>
      <c r="O729" s="99">
        <f t="shared" si="4"/>
        <v>3</v>
      </c>
      <c r="P729" s="99">
        <f t="shared" si="5"/>
        <v>2</v>
      </c>
      <c r="Q729" s="99">
        <f t="shared" si="6"/>
        <v>5</v>
      </c>
      <c r="R729" s="99">
        <f t="shared" si="7"/>
        <v>0</v>
      </c>
      <c r="S729" s="138">
        <f t="shared" si="8"/>
        <v>4</v>
      </c>
      <c r="T729" s="135">
        <f t="shared" si="9"/>
        <v>14</v>
      </c>
      <c r="U729" s="146"/>
      <c r="V729" s="146"/>
      <c r="W729" s="146"/>
      <c r="X729" s="146"/>
      <c r="Y729" s="146"/>
    </row>
    <row r="730" ht="12.75" customHeight="1">
      <c r="A730" s="146"/>
      <c r="B730" s="146" t="s">
        <v>781</v>
      </c>
      <c r="C730" s="227">
        <v>2.0</v>
      </c>
      <c r="D730" s="228">
        <v>154.78</v>
      </c>
      <c r="E730" s="228">
        <v>88.47</v>
      </c>
      <c r="F730" s="229">
        <v>0.534</v>
      </c>
      <c r="I730" s="146"/>
      <c r="J730" s="230">
        <f t="shared" si="2"/>
        <v>77.39</v>
      </c>
      <c r="K730" s="227"/>
      <c r="L730" s="230">
        <f t="shared" si="3"/>
        <v>50.44980443</v>
      </c>
      <c r="M730" s="134">
        <v>0.59</v>
      </c>
      <c r="N730" s="146"/>
      <c r="O730" s="99">
        <f t="shared" si="4"/>
        <v>3</v>
      </c>
      <c r="P730" s="99">
        <f t="shared" si="5"/>
        <v>1</v>
      </c>
      <c r="Q730" s="99">
        <f t="shared" si="6"/>
        <v>3</v>
      </c>
      <c r="R730" s="99">
        <f t="shared" si="7"/>
        <v>0</v>
      </c>
      <c r="S730" s="138">
        <f t="shared" si="8"/>
        <v>5</v>
      </c>
      <c r="T730" s="135">
        <f t="shared" si="9"/>
        <v>12</v>
      </c>
      <c r="U730" s="146"/>
      <c r="V730" s="146"/>
      <c r="W730" s="146"/>
      <c r="X730" s="146"/>
      <c r="Y730" s="146"/>
    </row>
    <row r="731" ht="12.75" customHeight="1">
      <c r="A731" s="146"/>
      <c r="B731" s="146" t="s">
        <v>782</v>
      </c>
      <c r="C731" s="227">
        <v>22.0</v>
      </c>
      <c r="D731" s="228">
        <v>144.99</v>
      </c>
      <c r="E731" s="228">
        <v>82.88</v>
      </c>
      <c r="F731" s="229">
        <v>0.534</v>
      </c>
      <c r="I731" s="146"/>
      <c r="J731" s="230">
        <f t="shared" si="2"/>
        <v>6.590454545</v>
      </c>
      <c r="K731" s="227"/>
      <c r="L731" s="230">
        <f t="shared" si="3"/>
        <v>4.296254593</v>
      </c>
      <c r="M731" s="134">
        <v>0.6</v>
      </c>
      <c r="N731" s="146"/>
      <c r="O731" s="99">
        <f t="shared" si="4"/>
        <v>3</v>
      </c>
      <c r="P731" s="99">
        <f t="shared" si="5"/>
        <v>4</v>
      </c>
      <c r="Q731" s="99">
        <f t="shared" si="6"/>
        <v>5</v>
      </c>
      <c r="R731" s="99">
        <f t="shared" si="7"/>
        <v>0</v>
      </c>
      <c r="S731" s="138">
        <f t="shared" si="8"/>
        <v>5</v>
      </c>
      <c r="T731" s="135">
        <f t="shared" si="9"/>
        <v>17</v>
      </c>
      <c r="U731" s="146"/>
      <c r="V731" s="146"/>
      <c r="W731" s="146"/>
      <c r="X731" s="146"/>
      <c r="Y731" s="146"/>
    </row>
    <row r="732" ht="12.75" customHeight="1">
      <c r="A732" s="146"/>
      <c r="B732" s="146" t="s">
        <v>783</v>
      </c>
      <c r="C732" s="227">
        <v>2.0</v>
      </c>
      <c r="D732" s="228">
        <v>137.39</v>
      </c>
      <c r="E732" s="228">
        <v>78.39</v>
      </c>
      <c r="F732" s="229">
        <v>0.534</v>
      </c>
      <c r="I732" s="146"/>
      <c r="J732" s="230">
        <f t="shared" si="2"/>
        <v>68.695</v>
      </c>
      <c r="K732" s="227"/>
      <c r="L732" s="230">
        <f t="shared" si="3"/>
        <v>44.78161669</v>
      </c>
      <c r="M732" s="134">
        <v>0.64</v>
      </c>
      <c r="N732" s="146"/>
      <c r="O732" s="99">
        <f t="shared" si="4"/>
        <v>3</v>
      </c>
      <c r="P732" s="99">
        <f t="shared" si="5"/>
        <v>1</v>
      </c>
      <c r="Q732" s="99">
        <f t="shared" si="6"/>
        <v>3</v>
      </c>
      <c r="R732" s="99">
        <f t="shared" si="7"/>
        <v>0</v>
      </c>
      <c r="S732" s="138">
        <f t="shared" si="8"/>
        <v>5</v>
      </c>
      <c r="T732" s="135">
        <f t="shared" si="9"/>
        <v>12</v>
      </c>
      <c r="U732" s="146"/>
      <c r="V732" s="146"/>
      <c r="W732" s="146"/>
      <c r="X732" s="146"/>
      <c r="Y732" s="146"/>
    </row>
    <row r="733" ht="12.75" customHeight="1">
      <c r="A733" s="146"/>
      <c r="B733" s="146" t="s">
        <v>784</v>
      </c>
      <c r="C733" s="227">
        <v>8.0</v>
      </c>
      <c r="D733" s="228">
        <v>556.52</v>
      </c>
      <c r="E733" s="228">
        <v>317.55</v>
      </c>
      <c r="F733" s="229">
        <v>0.534</v>
      </c>
      <c r="I733" s="146"/>
      <c r="J733" s="230">
        <f t="shared" si="2"/>
        <v>69.565</v>
      </c>
      <c r="K733" s="227"/>
      <c r="L733" s="230">
        <f t="shared" si="3"/>
        <v>45.34876141</v>
      </c>
      <c r="M733" s="134">
        <v>0.67</v>
      </c>
      <c r="N733" s="146"/>
      <c r="O733" s="99">
        <f t="shared" si="4"/>
        <v>3</v>
      </c>
      <c r="P733" s="99">
        <f t="shared" si="5"/>
        <v>2</v>
      </c>
      <c r="Q733" s="99">
        <f t="shared" si="6"/>
        <v>3</v>
      </c>
      <c r="R733" s="99">
        <f t="shared" si="7"/>
        <v>0</v>
      </c>
      <c r="S733" s="138">
        <f t="shared" si="8"/>
        <v>5</v>
      </c>
      <c r="T733" s="135">
        <f t="shared" si="9"/>
        <v>13</v>
      </c>
      <c r="U733" s="146"/>
      <c r="V733" s="146"/>
      <c r="W733" s="146"/>
      <c r="X733" s="146"/>
      <c r="Y733" s="146"/>
    </row>
    <row r="734" ht="12.75" customHeight="1">
      <c r="A734" s="146"/>
      <c r="B734" s="146" t="s">
        <v>785</v>
      </c>
      <c r="C734" s="227">
        <v>3.0</v>
      </c>
      <c r="D734" s="228">
        <v>189.13</v>
      </c>
      <c r="E734" s="228">
        <v>107.89</v>
      </c>
      <c r="F734" s="229">
        <v>0.534</v>
      </c>
      <c r="I734" s="146"/>
      <c r="J734" s="230">
        <f t="shared" si="2"/>
        <v>63.04333333</v>
      </c>
      <c r="K734" s="227"/>
      <c r="L734" s="230">
        <f t="shared" si="3"/>
        <v>41.09734898</v>
      </c>
      <c r="M734" s="134">
        <v>0.68</v>
      </c>
      <c r="N734" s="146"/>
      <c r="O734" s="99">
        <f t="shared" si="4"/>
        <v>3</v>
      </c>
      <c r="P734" s="99">
        <f t="shared" si="5"/>
        <v>1</v>
      </c>
      <c r="Q734" s="99">
        <f t="shared" si="6"/>
        <v>3</v>
      </c>
      <c r="R734" s="99">
        <f t="shared" si="7"/>
        <v>0</v>
      </c>
      <c r="S734" s="138">
        <f t="shared" si="8"/>
        <v>5</v>
      </c>
      <c r="T734" s="135">
        <f t="shared" si="9"/>
        <v>12</v>
      </c>
      <c r="U734" s="146"/>
      <c r="V734" s="146"/>
      <c r="W734" s="146"/>
      <c r="X734" s="146"/>
      <c r="Y734" s="146"/>
    </row>
    <row r="735" ht="12.75" customHeight="1">
      <c r="A735" s="146"/>
      <c r="B735" s="146" t="s">
        <v>786</v>
      </c>
      <c r="C735" s="227">
        <v>13.0</v>
      </c>
      <c r="D735" s="228">
        <v>265.79</v>
      </c>
      <c r="E735" s="228">
        <v>151.52</v>
      </c>
      <c r="F735" s="229">
        <v>0.534</v>
      </c>
      <c r="I735" s="146"/>
      <c r="J735" s="230">
        <f t="shared" si="2"/>
        <v>20.44538462</v>
      </c>
      <c r="K735" s="227"/>
      <c r="L735" s="230">
        <f t="shared" si="3"/>
        <v>13.32815164</v>
      </c>
      <c r="M735" s="134">
        <v>0.62</v>
      </c>
      <c r="N735" s="146"/>
      <c r="O735" s="99">
        <f t="shared" si="4"/>
        <v>3</v>
      </c>
      <c r="P735" s="99">
        <f t="shared" si="5"/>
        <v>3</v>
      </c>
      <c r="Q735" s="99">
        <f t="shared" si="6"/>
        <v>5</v>
      </c>
      <c r="R735" s="99">
        <f t="shared" si="7"/>
        <v>0</v>
      </c>
      <c r="S735" s="138">
        <f t="shared" si="8"/>
        <v>5</v>
      </c>
      <c r="T735" s="135">
        <f t="shared" si="9"/>
        <v>16</v>
      </c>
      <c r="U735" s="146"/>
      <c r="V735" s="146"/>
      <c r="W735" s="146"/>
      <c r="X735" s="146"/>
      <c r="Y735" s="146"/>
    </row>
    <row r="736" ht="12.75" customHeight="1">
      <c r="A736" s="146"/>
      <c r="B736" s="146" t="s">
        <v>787</v>
      </c>
      <c r="C736" s="227">
        <v>28.0</v>
      </c>
      <c r="D736" s="228">
        <v>645.6</v>
      </c>
      <c r="E736" s="228">
        <v>367.97</v>
      </c>
      <c r="F736" s="229">
        <v>0.534</v>
      </c>
      <c r="I736" s="146"/>
      <c r="J736" s="230">
        <f t="shared" si="2"/>
        <v>23.05714286</v>
      </c>
      <c r="K736" s="227"/>
      <c r="L736" s="230">
        <f t="shared" si="3"/>
        <v>15.03073198</v>
      </c>
      <c r="M736" s="134">
        <v>0.69</v>
      </c>
      <c r="N736" s="146"/>
      <c r="O736" s="99">
        <f t="shared" si="4"/>
        <v>3</v>
      </c>
      <c r="P736" s="99">
        <f t="shared" si="5"/>
        <v>5</v>
      </c>
      <c r="Q736" s="99">
        <f t="shared" si="6"/>
        <v>5</v>
      </c>
      <c r="R736" s="99">
        <f t="shared" si="7"/>
        <v>0</v>
      </c>
      <c r="S736" s="138">
        <f t="shared" si="8"/>
        <v>5</v>
      </c>
      <c r="T736" s="135">
        <f t="shared" si="9"/>
        <v>18</v>
      </c>
      <c r="U736" s="146"/>
      <c r="V736" s="146"/>
      <c r="W736" s="146"/>
      <c r="X736" s="146"/>
      <c r="Y736" s="146"/>
    </row>
    <row r="737" ht="12.75" customHeight="1">
      <c r="A737" s="146"/>
      <c r="B737" s="146" t="s">
        <v>788</v>
      </c>
      <c r="C737" s="227">
        <v>25.0</v>
      </c>
      <c r="D737" s="228">
        <v>829.04</v>
      </c>
      <c r="E737" s="228">
        <v>472.44</v>
      </c>
      <c r="F737" s="229">
        <v>0.534</v>
      </c>
      <c r="I737" s="146"/>
      <c r="J737" s="230">
        <f t="shared" si="2"/>
        <v>33.1616</v>
      </c>
      <c r="K737" s="227"/>
      <c r="L737" s="230">
        <f t="shared" si="3"/>
        <v>21.61773142</v>
      </c>
      <c r="M737" s="134">
        <v>0.64</v>
      </c>
      <c r="N737" s="146"/>
      <c r="O737" s="99">
        <f t="shared" si="4"/>
        <v>3</v>
      </c>
      <c r="P737" s="99">
        <f t="shared" si="5"/>
        <v>4</v>
      </c>
      <c r="Q737" s="99">
        <f t="shared" si="6"/>
        <v>5</v>
      </c>
      <c r="R737" s="99">
        <f t="shared" si="7"/>
        <v>0</v>
      </c>
      <c r="S737" s="138">
        <f t="shared" si="8"/>
        <v>5</v>
      </c>
      <c r="T737" s="135">
        <f t="shared" si="9"/>
        <v>17</v>
      </c>
      <c r="U737" s="146"/>
      <c r="V737" s="146"/>
      <c r="W737" s="146"/>
      <c r="X737" s="146"/>
      <c r="Y737" s="146"/>
    </row>
    <row r="738" ht="12.75" customHeight="1">
      <c r="A738" s="146"/>
      <c r="B738" s="146" t="s">
        <v>789</v>
      </c>
      <c r="C738" s="227">
        <v>1.0</v>
      </c>
      <c r="D738" s="228">
        <v>25.22</v>
      </c>
      <c r="E738" s="228">
        <v>14.37</v>
      </c>
      <c r="F738" s="229">
        <v>0.534</v>
      </c>
      <c r="I738" s="146"/>
      <c r="J738" s="230">
        <f t="shared" si="2"/>
        <v>25.22</v>
      </c>
      <c r="K738" s="227"/>
      <c r="L738" s="230">
        <f t="shared" si="3"/>
        <v>16.44067797</v>
      </c>
      <c r="M738" s="134">
        <v>0.15</v>
      </c>
      <c r="N738" s="146"/>
      <c r="O738" s="99">
        <f t="shared" si="4"/>
        <v>3</v>
      </c>
      <c r="P738" s="99">
        <f t="shared" si="5"/>
        <v>1</v>
      </c>
      <c r="Q738" s="99">
        <f t="shared" si="6"/>
        <v>5</v>
      </c>
      <c r="R738" s="99">
        <f t="shared" si="7"/>
        <v>0</v>
      </c>
      <c r="S738" s="138">
        <f t="shared" si="8"/>
        <v>3</v>
      </c>
      <c r="T738" s="135">
        <f t="shared" si="9"/>
        <v>12</v>
      </c>
      <c r="U738" s="146"/>
      <c r="V738" s="146"/>
      <c r="W738" s="146"/>
      <c r="X738" s="146"/>
      <c r="Y738" s="146"/>
    </row>
    <row r="739" ht="12.75" customHeight="1">
      <c r="A739" s="146"/>
      <c r="B739" s="146" t="s">
        <v>790</v>
      </c>
      <c r="C739" s="227">
        <v>6.0</v>
      </c>
      <c r="D739" s="228">
        <v>88.7</v>
      </c>
      <c r="E739" s="228">
        <v>50.52</v>
      </c>
      <c r="F739" s="229">
        <v>0.534</v>
      </c>
      <c r="I739" s="146"/>
      <c r="J739" s="230">
        <f t="shared" si="2"/>
        <v>14.78333333</v>
      </c>
      <c r="K739" s="227"/>
      <c r="L739" s="230">
        <f t="shared" si="3"/>
        <v>9.637114298</v>
      </c>
      <c r="M739" s="134">
        <v>0.85</v>
      </c>
      <c r="N739" s="146"/>
      <c r="O739" s="99">
        <f t="shared" si="4"/>
        <v>3</v>
      </c>
      <c r="P739" s="99">
        <f t="shared" si="5"/>
        <v>2</v>
      </c>
      <c r="Q739" s="99">
        <f t="shared" si="6"/>
        <v>5</v>
      </c>
      <c r="R739" s="99">
        <f t="shared" si="7"/>
        <v>0</v>
      </c>
      <c r="S739" s="138">
        <f t="shared" si="8"/>
        <v>5</v>
      </c>
      <c r="T739" s="135">
        <f t="shared" si="9"/>
        <v>15</v>
      </c>
      <c r="U739" s="146"/>
      <c r="V739" s="146"/>
      <c r="W739" s="146"/>
      <c r="X739" s="146"/>
      <c r="Y739" s="146"/>
    </row>
    <row r="740" ht="12.75" customHeight="1">
      <c r="A740" s="146"/>
      <c r="B740" s="146" t="s">
        <v>791</v>
      </c>
      <c r="C740" s="227">
        <v>11.0</v>
      </c>
      <c r="D740" s="228">
        <v>491.98</v>
      </c>
      <c r="E740" s="228">
        <v>280.21</v>
      </c>
      <c r="F740" s="229">
        <v>0.534</v>
      </c>
      <c r="I740" s="146"/>
      <c r="J740" s="230">
        <f t="shared" si="2"/>
        <v>44.72545455</v>
      </c>
      <c r="K740" s="227"/>
      <c r="L740" s="230">
        <f t="shared" si="3"/>
        <v>29.15609814</v>
      </c>
      <c r="M740" s="134">
        <v>0.87</v>
      </c>
      <c r="N740" s="146"/>
      <c r="O740" s="99">
        <f t="shared" si="4"/>
        <v>3</v>
      </c>
      <c r="P740" s="99">
        <f t="shared" si="5"/>
        <v>3</v>
      </c>
      <c r="Q740" s="99">
        <f t="shared" si="6"/>
        <v>4</v>
      </c>
      <c r="R740" s="99">
        <f t="shared" si="7"/>
        <v>0</v>
      </c>
      <c r="S740" s="138">
        <f t="shared" si="8"/>
        <v>5</v>
      </c>
      <c r="T740" s="135">
        <f t="shared" si="9"/>
        <v>15</v>
      </c>
      <c r="U740" s="146"/>
      <c r="V740" s="146"/>
      <c r="W740" s="146"/>
      <c r="X740" s="146"/>
      <c r="Y740" s="146"/>
    </row>
    <row r="741" ht="12.75" customHeight="1">
      <c r="A741" s="146"/>
      <c r="B741" s="146" t="s">
        <v>792</v>
      </c>
      <c r="C741" s="227">
        <v>1.0</v>
      </c>
      <c r="D741" s="228">
        <v>86.09</v>
      </c>
      <c r="E741" s="228">
        <v>49.01</v>
      </c>
      <c r="F741" s="229">
        <v>0.534</v>
      </c>
      <c r="I741" s="146"/>
      <c r="J741" s="230">
        <f t="shared" si="2"/>
        <v>86.09</v>
      </c>
      <c r="K741" s="227"/>
      <c r="L741" s="230">
        <f t="shared" si="3"/>
        <v>56.12125163</v>
      </c>
      <c r="M741" s="134">
        <v>0.88</v>
      </c>
      <c r="N741" s="146"/>
      <c r="O741" s="99">
        <f t="shared" si="4"/>
        <v>3</v>
      </c>
      <c r="P741" s="99">
        <f t="shared" si="5"/>
        <v>1</v>
      </c>
      <c r="Q741" s="99">
        <f t="shared" si="6"/>
        <v>3</v>
      </c>
      <c r="R741" s="99">
        <f t="shared" si="7"/>
        <v>0</v>
      </c>
      <c r="S741" s="138">
        <f t="shared" si="8"/>
        <v>5</v>
      </c>
      <c r="T741" s="135">
        <f t="shared" si="9"/>
        <v>12</v>
      </c>
      <c r="U741" s="146"/>
      <c r="V741" s="146"/>
      <c r="W741" s="146"/>
      <c r="X741" s="146"/>
      <c r="Y741" s="146"/>
    </row>
    <row r="742" ht="12.75" customHeight="1">
      <c r="A742" s="146"/>
      <c r="B742" s="146" t="s">
        <v>793</v>
      </c>
      <c r="C742" s="227">
        <v>5.0</v>
      </c>
      <c r="D742" s="228">
        <v>430.44</v>
      </c>
      <c r="E742" s="228">
        <v>245.04</v>
      </c>
      <c r="F742" s="229">
        <v>0.534</v>
      </c>
      <c r="I742" s="146"/>
      <c r="J742" s="230">
        <f t="shared" si="2"/>
        <v>86.088</v>
      </c>
      <c r="K742" s="227"/>
      <c r="L742" s="230">
        <f t="shared" si="3"/>
        <v>56.11994785</v>
      </c>
      <c r="M742" s="134">
        <v>0.89</v>
      </c>
      <c r="N742" s="146"/>
      <c r="O742" s="99">
        <f t="shared" si="4"/>
        <v>3</v>
      </c>
      <c r="P742" s="99">
        <f t="shared" si="5"/>
        <v>1</v>
      </c>
      <c r="Q742" s="99">
        <f t="shared" si="6"/>
        <v>3</v>
      </c>
      <c r="R742" s="99">
        <f t="shared" si="7"/>
        <v>0</v>
      </c>
      <c r="S742" s="138">
        <f t="shared" si="8"/>
        <v>5</v>
      </c>
      <c r="T742" s="135">
        <f t="shared" si="9"/>
        <v>12</v>
      </c>
      <c r="U742" s="146"/>
      <c r="V742" s="146"/>
      <c r="W742" s="146"/>
      <c r="X742" s="146"/>
      <c r="Y742" s="146"/>
    </row>
    <row r="743" ht="12.75" customHeight="1">
      <c r="A743" s="146"/>
      <c r="B743" s="146" t="s">
        <v>794</v>
      </c>
      <c r="C743" s="227">
        <v>16.0</v>
      </c>
      <c r="D743" s="228">
        <v>393.18</v>
      </c>
      <c r="E743" s="228">
        <v>223.83</v>
      </c>
      <c r="F743" s="229">
        <v>0.534</v>
      </c>
      <c r="I743" s="146"/>
      <c r="J743" s="230">
        <f t="shared" si="2"/>
        <v>24.57375</v>
      </c>
      <c r="K743" s="227"/>
      <c r="L743" s="230">
        <f t="shared" si="3"/>
        <v>16.01939374</v>
      </c>
      <c r="M743" s="134">
        <v>0.9</v>
      </c>
      <c r="N743" s="146"/>
      <c r="O743" s="99">
        <f t="shared" si="4"/>
        <v>3</v>
      </c>
      <c r="P743" s="99">
        <f t="shared" si="5"/>
        <v>4</v>
      </c>
      <c r="Q743" s="99">
        <f t="shared" si="6"/>
        <v>5</v>
      </c>
      <c r="R743" s="99">
        <f t="shared" si="7"/>
        <v>0</v>
      </c>
      <c r="S743" s="138">
        <f t="shared" si="8"/>
        <v>5</v>
      </c>
      <c r="T743" s="135">
        <f t="shared" si="9"/>
        <v>17</v>
      </c>
      <c r="U743" s="146"/>
      <c r="V743" s="146"/>
      <c r="W743" s="146"/>
      <c r="X743" s="146"/>
      <c r="Y743" s="146"/>
    </row>
    <row r="744" ht="12.75" customHeight="1">
      <c r="A744" s="146"/>
      <c r="B744" s="146" t="s">
        <v>795</v>
      </c>
      <c r="C744" s="227">
        <v>3.0</v>
      </c>
      <c r="D744" s="228">
        <v>258.26</v>
      </c>
      <c r="E744" s="228">
        <v>147.02</v>
      </c>
      <c r="F744" s="229">
        <v>0.534</v>
      </c>
      <c r="I744" s="146"/>
      <c r="J744" s="230">
        <f t="shared" si="2"/>
        <v>86.08666667</v>
      </c>
      <c r="K744" s="227"/>
      <c r="L744" s="230">
        <f t="shared" si="3"/>
        <v>56.11907866</v>
      </c>
      <c r="M744" s="134">
        <v>0.91</v>
      </c>
      <c r="N744" s="146"/>
      <c r="O744" s="99">
        <f t="shared" si="4"/>
        <v>3</v>
      </c>
      <c r="P744" s="99">
        <f t="shared" si="5"/>
        <v>1</v>
      </c>
      <c r="Q744" s="99">
        <f t="shared" si="6"/>
        <v>3</v>
      </c>
      <c r="R744" s="99">
        <f t="shared" si="7"/>
        <v>0</v>
      </c>
      <c r="S744" s="138">
        <f t="shared" si="8"/>
        <v>5</v>
      </c>
      <c r="T744" s="135">
        <f t="shared" si="9"/>
        <v>12</v>
      </c>
      <c r="U744" s="146"/>
      <c r="V744" s="146"/>
      <c r="W744" s="146"/>
      <c r="X744" s="146"/>
      <c r="Y744" s="146"/>
    </row>
    <row r="745" ht="12.75" customHeight="1">
      <c r="A745" s="146"/>
      <c r="B745" s="146" t="s">
        <v>796</v>
      </c>
      <c r="C745" s="227">
        <v>2.0</v>
      </c>
      <c r="D745" s="228">
        <v>78.12</v>
      </c>
      <c r="E745" s="228">
        <v>44.44</v>
      </c>
      <c r="F745" s="229">
        <v>0.534</v>
      </c>
      <c r="I745" s="146"/>
      <c r="J745" s="230">
        <f t="shared" si="2"/>
        <v>39.06</v>
      </c>
      <c r="K745" s="227"/>
      <c r="L745" s="230">
        <f t="shared" si="3"/>
        <v>25.46284224</v>
      </c>
      <c r="M745" s="134">
        <v>0.94</v>
      </c>
      <c r="N745" s="146"/>
      <c r="O745" s="99">
        <f t="shared" si="4"/>
        <v>3</v>
      </c>
      <c r="P745" s="99">
        <f t="shared" si="5"/>
        <v>1</v>
      </c>
      <c r="Q745" s="129">
        <f t="shared" si="6"/>
        <v>25.46284224</v>
      </c>
      <c r="R745" s="99">
        <f t="shared" si="7"/>
        <v>0</v>
      </c>
      <c r="S745" s="138">
        <f t="shared" si="8"/>
        <v>5</v>
      </c>
      <c r="T745" s="135">
        <f t="shared" si="9"/>
        <v>34.46284224</v>
      </c>
      <c r="U745" s="146"/>
      <c r="V745" s="146"/>
      <c r="W745" s="146"/>
      <c r="X745" s="146"/>
      <c r="Y745" s="146"/>
    </row>
    <row r="746" ht="12.75" customHeight="1">
      <c r="A746" s="146"/>
      <c r="B746" s="146" t="s">
        <v>797</v>
      </c>
      <c r="C746" s="227">
        <v>9.0</v>
      </c>
      <c r="D746" s="228">
        <v>186.96</v>
      </c>
      <c r="E746" s="228">
        <v>106.36</v>
      </c>
      <c r="F746" s="229">
        <v>0.534</v>
      </c>
      <c r="I746" s="146"/>
      <c r="J746" s="230">
        <f t="shared" si="2"/>
        <v>20.77333333</v>
      </c>
      <c r="K746" s="227"/>
      <c r="L746" s="230">
        <f t="shared" si="3"/>
        <v>13.54193829</v>
      </c>
      <c r="M746" s="134">
        <v>0.97</v>
      </c>
      <c r="N746" s="146"/>
      <c r="O746" s="99">
        <f t="shared" si="4"/>
        <v>3</v>
      </c>
      <c r="P746" s="99">
        <f t="shared" si="5"/>
        <v>2</v>
      </c>
      <c r="Q746" s="99">
        <f t="shared" si="6"/>
        <v>5</v>
      </c>
      <c r="R746" s="99">
        <f t="shared" si="7"/>
        <v>0</v>
      </c>
      <c r="S746" s="138">
        <f t="shared" si="8"/>
        <v>5</v>
      </c>
      <c r="T746" s="135">
        <f t="shared" si="9"/>
        <v>15</v>
      </c>
      <c r="U746" s="146"/>
      <c r="V746" s="146"/>
      <c r="W746" s="146"/>
      <c r="X746" s="146"/>
      <c r="Y746" s="146"/>
    </row>
    <row r="747" ht="12.75" customHeight="1">
      <c r="A747" s="146"/>
      <c r="B747" s="146" t="s">
        <v>798</v>
      </c>
      <c r="C747" s="227">
        <v>20.0</v>
      </c>
      <c r="D747" s="228">
        <v>173.91</v>
      </c>
      <c r="E747" s="228">
        <v>98.92</v>
      </c>
      <c r="F747" s="229">
        <v>0.534</v>
      </c>
      <c r="I747" s="146"/>
      <c r="J747" s="230">
        <f t="shared" si="2"/>
        <v>8.6955</v>
      </c>
      <c r="K747" s="227"/>
      <c r="L747" s="230">
        <f t="shared" si="3"/>
        <v>5.66851369</v>
      </c>
      <c r="M747" s="134">
        <v>0.93</v>
      </c>
      <c r="N747" s="146"/>
      <c r="O747" s="99">
        <f t="shared" si="4"/>
        <v>3</v>
      </c>
      <c r="P747" s="99">
        <f t="shared" si="5"/>
        <v>4</v>
      </c>
      <c r="Q747" s="99">
        <f t="shared" si="6"/>
        <v>5</v>
      </c>
      <c r="R747" s="99">
        <f t="shared" si="7"/>
        <v>0</v>
      </c>
      <c r="S747" s="138">
        <f t="shared" si="8"/>
        <v>5</v>
      </c>
      <c r="T747" s="135">
        <f t="shared" si="9"/>
        <v>17</v>
      </c>
      <c r="U747" s="146"/>
      <c r="V747" s="146"/>
      <c r="W747" s="146"/>
      <c r="X747" s="146"/>
      <c r="Y747" s="146"/>
    </row>
    <row r="748" ht="12.75" customHeight="1">
      <c r="A748" s="146"/>
      <c r="B748" s="146" t="s">
        <v>799</v>
      </c>
      <c r="C748" s="227">
        <v>1.0</v>
      </c>
      <c r="D748" s="228">
        <v>173.83</v>
      </c>
      <c r="E748" s="228">
        <v>98.87</v>
      </c>
      <c r="F748" s="229">
        <v>0.534</v>
      </c>
      <c r="I748" s="146"/>
      <c r="J748" s="230">
        <f t="shared" si="2"/>
        <v>173.83</v>
      </c>
      <c r="K748" s="227"/>
      <c r="L748" s="230">
        <f t="shared" si="3"/>
        <v>113.3181226</v>
      </c>
      <c r="M748" s="134">
        <v>0.65</v>
      </c>
      <c r="N748" s="146"/>
      <c r="O748" s="99">
        <f t="shared" si="4"/>
        <v>3</v>
      </c>
      <c r="P748" s="99">
        <f t="shared" si="5"/>
        <v>1</v>
      </c>
      <c r="Q748" s="99">
        <f t="shared" si="6"/>
        <v>2</v>
      </c>
      <c r="R748" s="99">
        <f t="shared" si="7"/>
        <v>0</v>
      </c>
      <c r="S748" s="138">
        <f t="shared" si="8"/>
        <v>5</v>
      </c>
      <c r="T748" s="135">
        <f t="shared" si="9"/>
        <v>11</v>
      </c>
      <c r="U748" s="146"/>
      <c r="V748" s="146"/>
      <c r="W748" s="146"/>
      <c r="X748" s="146"/>
      <c r="Y748" s="146"/>
    </row>
    <row r="749" ht="12.75" customHeight="1">
      <c r="A749" s="146"/>
      <c r="B749" s="146" t="s">
        <v>800</v>
      </c>
      <c r="C749" s="227">
        <v>8.0</v>
      </c>
      <c r="D749" s="228">
        <v>730.44</v>
      </c>
      <c r="E749" s="228">
        <v>415.26</v>
      </c>
      <c r="F749" s="229">
        <v>0.534</v>
      </c>
      <c r="I749" s="146"/>
      <c r="J749" s="230">
        <f t="shared" si="2"/>
        <v>91.305</v>
      </c>
      <c r="K749" s="227"/>
      <c r="L749" s="230">
        <f t="shared" si="3"/>
        <v>59.5208605</v>
      </c>
      <c r="M749" s="134">
        <v>0.45</v>
      </c>
      <c r="N749" s="146"/>
      <c r="O749" s="99">
        <f t="shared" si="4"/>
        <v>3</v>
      </c>
      <c r="P749" s="99">
        <f t="shared" si="5"/>
        <v>2</v>
      </c>
      <c r="Q749" s="99">
        <f t="shared" si="6"/>
        <v>3</v>
      </c>
      <c r="R749" s="99">
        <f t="shared" si="7"/>
        <v>0</v>
      </c>
      <c r="S749" s="138">
        <f t="shared" si="8"/>
        <v>4</v>
      </c>
      <c r="T749" s="135">
        <f t="shared" si="9"/>
        <v>12</v>
      </c>
      <c r="U749" s="146"/>
      <c r="V749" s="146"/>
      <c r="W749" s="146"/>
      <c r="X749" s="146"/>
      <c r="Y749" s="146"/>
    </row>
    <row r="750" ht="12.75" customHeight="1">
      <c r="A750" s="146"/>
      <c r="B750" s="146" t="s">
        <v>801</v>
      </c>
      <c r="C750" s="227">
        <v>4.0</v>
      </c>
      <c r="D750" s="228">
        <v>135.65</v>
      </c>
      <c r="E750" s="228">
        <v>77.1</v>
      </c>
      <c r="F750" s="229">
        <v>0.534</v>
      </c>
      <c r="I750" s="146"/>
      <c r="J750" s="230">
        <f t="shared" si="2"/>
        <v>33.9125</v>
      </c>
      <c r="K750" s="227"/>
      <c r="L750" s="230">
        <f t="shared" si="3"/>
        <v>22.10723598</v>
      </c>
      <c r="M750" s="134">
        <v>0.48</v>
      </c>
      <c r="N750" s="146"/>
      <c r="O750" s="99">
        <f t="shared" si="4"/>
        <v>3</v>
      </c>
      <c r="P750" s="99">
        <f t="shared" si="5"/>
        <v>1</v>
      </c>
      <c r="Q750" s="99">
        <f t="shared" si="6"/>
        <v>5</v>
      </c>
      <c r="R750" s="99">
        <f t="shared" si="7"/>
        <v>0</v>
      </c>
      <c r="S750" s="138">
        <f t="shared" si="8"/>
        <v>4</v>
      </c>
      <c r="T750" s="135">
        <f t="shared" si="9"/>
        <v>13</v>
      </c>
      <c r="U750" s="146"/>
      <c r="V750" s="146"/>
      <c r="W750" s="146"/>
      <c r="X750" s="146"/>
      <c r="Y750" s="146"/>
    </row>
    <row r="751" ht="12.75" customHeight="1">
      <c r="A751" s="146"/>
      <c r="B751" s="146" t="s">
        <v>802</v>
      </c>
      <c r="C751" s="227">
        <v>22.0</v>
      </c>
      <c r="D751" s="228">
        <v>757.39</v>
      </c>
      <c r="E751" s="228">
        <v>430.28</v>
      </c>
      <c r="F751" s="229">
        <v>0.534</v>
      </c>
      <c r="I751" s="146"/>
      <c r="J751" s="230">
        <f t="shared" si="2"/>
        <v>34.42681818</v>
      </c>
      <c r="K751" s="227"/>
      <c r="L751" s="230">
        <f t="shared" si="3"/>
        <v>22.44251511</v>
      </c>
      <c r="M751" s="134">
        <v>0.43</v>
      </c>
      <c r="N751" s="146"/>
      <c r="O751" s="99">
        <f t="shared" si="4"/>
        <v>3</v>
      </c>
      <c r="P751" s="99">
        <f t="shared" si="5"/>
        <v>4</v>
      </c>
      <c r="Q751" s="99">
        <f t="shared" si="6"/>
        <v>5</v>
      </c>
      <c r="R751" s="99">
        <f t="shared" si="7"/>
        <v>0</v>
      </c>
      <c r="S751" s="138">
        <f t="shared" si="8"/>
        <v>4</v>
      </c>
      <c r="T751" s="135">
        <f t="shared" si="9"/>
        <v>16</v>
      </c>
      <c r="U751" s="146"/>
      <c r="V751" s="146"/>
      <c r="W751" s="146"/>
      <c r="X751" s="146"/>
      <c r="Y751" s="146"/>
    </row>
    <row r="752" ht="12.75" customHeight="1">
      <c r="A752" s="146"/>
      <c r="B752" s="146" t="s">
        <v>803</v>
      </c>
      <c r="C752" s="227">
        <v>23.0</v>
      </c>
      <c r="D752" s="228">
        <v>350.0</v>
      </c>
      <c r="E752" s="228">
        <v>198.83</v>
      </c>
      <c r="F752" s="229">
        <v>0.534</v>
      </c>
      <c r="I752" s="146"/>
      <c r="J752" s="230">
        <f t="shared" si="2"/>
        <v>15.2173913</v>
      </c>
      <c r="K752" s="227"/>
      <c r="L752" s="230">
        <f t="shared" si="3"/>
        <v>9.920072558</v>
      </c>
      <c r="M752" s="134">
        <v>0.65</v>
      </c>
      <c r="N752" s="146"/>
      <c r="O752" s="99">
        <f t="shared" si="4"/>
        <v>3</v>
      </c>
      <c r="P752" s="99">
        <f t="shared" si="5"/>
        <v>4</v>
      </c>
      <c r="Q752" s="99">
        <f t="shared" si="6"/>
        <v>5</v>
      </c>
      <c r="R752" s="99">
        <f t="shared" si="7"/>
        <v>0</v>
      </c>
      <c r="S752" s="138">
        <f t="shared" si="8"/>
        <v>5</v>
      </c>
      <c r="T752" s="135">
        <f t="shared" si="9"/>
        <v>17</v>
      </c>
      <c r="U752" s="146"/>
      <c r="V752" s="146"/>
      <c r="W752" s="146"/>
      <c r="X752" s="146"/>
      <c r="Y752" s="146"/>
    </row>
    <row r="753" ht="12.75" customHeight="1">
      <c r="A753" s="146"/>
      <c r="B753" s="146" t="s">
        <v>804</v>
      </c>
      <c r="C753" s="227">
        <v>2.0</v>
      </c>
      <c r="D753" s="228">
        <v>85.22</v>
      </c>
      <c r="E753" s="228">
        <v>48.4</v>
      </c>
      <c r="F753" s="229">
        <v>0.534</v>
      </c>
      <c r="I753" s="146"/>
      <c r="J753" s="230">
        <f t="shared" si="2"/>
        <v>42.61</v>
      </c>
      <c r="K753" s="227"/>
      <c r="L753" s="230">
        <f t="shared" si="3"/>
        <v>27.77705346</v>
      </c>
      <c r="M753" s="134">
        <v>0.67</v>
      </c>
      <c r="N753" s="146"/>
      <c r="O753" s="99">
        <f t="shared" si="4"/>
        <v>3</v>
      </c>
      <c r="P753" s="99">
        <f t="shared" si="5"/>
        <v>1</v>
      </c>
      <c r="Q753" s="99">
        <f t="shared" si="6"/>
        <v>4</v>
      </c>
      <c r="R753" s="99">
        <f t="shared" si="7"/>
        <v>0</v>
      </c>
      <c r="S753" s="138">
        <f t="shared" si="8"/>
        <v>5</v>
      </c>
      <c r="T753" s="135">
        <f t="shared" si="9"/>
        <v>13</v>
      </c>
      <c r="U753" s="146"/>
      <c r="V753" s="146"/>
      <c r="W753" s="146"/>
      <c r="X753" s="146"/>
      <c r="Y753" s="146"/>
    </row>
    <row r="754" ht="12.75" customHeight="1">
      <c r="A754" s="146"/>
      <c r="B754" s="146" t="s">
        <v>805</v>
      </c>
      <c r="C754" s="227">
        <v>6.0</v>
      </c>
      <c r="D754" s="228">
        <v>255.65</v>
      </c>
      <c r="E754" s="228">
        <v>145.21</v>
      </c>
      <c r="F754" s="229">
        <v>0.534</v>
      </c>
      <c r="I754" s="146"/>
      <c r="J754" s="230">
        <f t="shared" si="2"/>
        <v>42.60833333</v>
      </c>
      <c r="K754" s="227"/>
      <c r="L754" s="230">
        <f t="shared" si="3"/>
        <v>27.77596697</v>
      </c>
      <c r="M754" s="134">
        <v>0.71</v>
      </c>
      <c r="N754" s="146"/>
      <c r="O754" s="99">
        <f t="shared" si="4"/>
        <v>3</v>
      </c>
      <c r="P754" s="99">
        <f t="shared" si="5"/>
        <v>2</v>
      </c>
      <c r="Q754" s="99">
        <f t="shared" si="6"/>
        <v>4</v>
      </c>
      <c r="R754" s="99">
        <f t="shared" si="7"/>
        <v>0</v>
      </c>
      <c r="S754" s="138">
        <f t="shared" si="8"/>
        <v>5</v>
      </c>
      <c r="T754" s="135">
        <f t="shared" si="9"/>
        <v>14</v>
      </c>
      <c r="U754" s="146"/>
      <c r="V754" s="146"/>
      <c r="W754" s="146"/>
      <c r="X754" s="146"/>
      <c r="Y754" s="146"/>
    </row>
    <row r="755" ht="12.75" customHeight="1">
      <c r="A755" s="146"/>
      <c r="B755" s="146" t="s">
        <v>806</v>
      </c>
      <c r="C755" s="227">
        <v>2.0</v>
      </c>
      <c r="D755" s="228">
        <v>149.91</v>
      </c>
      <c r="E755" s="228">
        <v>85.11</v>
      </c>
      <c r="F755" s="229">
        <v>0.534</v>
      </c>
      <c r="I755" s="146"/>
      <c r="J755" s="230">
        <f t="shared" si="2"/>
        <v>74.955</v>
      </c>
      <c r="K755" s="227"/>
      <c r="L755" s="230">
        <f t="shared" si="3"/>
        <v>48.86245111</v>
      </c>
      <c r="M755" s="134">
        <v>0.92</v>
      </c>
      <c r="N755" s="146"/>
      <c r="O755" s="99">
        <f t="shared" si="4"/>
        <v>3</v>
      </c>
      <c r="P755" s="99">
        <f t="shared" si="5"/>
        <v>1</v>
      </c>
      <c r="Q755" s="99">
        <f t="shared" si="6"/>
        <v>3</v>
      </c>
      <c r="R755" s="99">
        <f t="shared" si="7"/>
        <v>0</v>
      </c>
      <c r="S755" s="138">
        <f t="shared" si="8"/>
        <v>5</v>
      </c>
      <c r="T755" s="135">
        <f t="shared" si="9"/>
        <v>12</v>
      </c>
      <c r="U755" s="146"/>
      <c r="V755" s="146"/>
      <c r="W755" s="146"/>
      <c r="X755" s="146"/>
      <c r="Y755" s="146"/>
    </row>
    <row r="756" ht="12.75" customHeight="1">
      <c r="A756" s="146"/>
      <c r="B756" s="146" t="s">
        <v>807</v>
      </c>
      <c r="C756" s="227">
        <v>7.0</v>
      </c>
      <c r="D756" s="228">
        <v>589.7</v>
      </c>
      <c r="E756" s="228">
        <v>334.79</v>
      </c>
      <c r="F756" s="229">
        <v>0.534</v>
      </c>
      <c r="I756" s="146"/>
      <c r="J756" s="230">
        <f t="shared" si="2"/>
        <v>84.24285714</v>
      </c>
      <c r="K756" s="227"/>
      <c r="L756" s="230">
        <f t="shared" si="3"/>
        <v>54.91711678</v>
      </c>
      <c r="M756" s="134">
        <v>0.26</v>
      </c>
      <c r="N756" s="146"/>
      <c r="O756" s="99">
        <f t="shared" si="4"/>
        <v>3</v>
      </c>
      <c r="P756" s="99">
        <f t="shared" si="5"/>
        <v>2</v>
      </c>
      <c r="Q756" s="99">
        <f t="shared" si="6"/>
        <v>3</v>
      </c>
      <c r="R756" s="99">
        <f t="shared" si="7"/>
        <v>0</v>
      </c>
      <c r="S756" s="138">
        <f t="shared" si="8"/>
        <v>3</v>
      </c>
      <c r="T756" s="135">
        <f t="shared" si="9"/>
        <v>11</v>
      </c>
      <c r="U756" s="146"/>
      <c r="V756" s="146"/>
      <c r="W756" s="146"/>
      <c r="X756" s="146"/>
      <c r="Y756" s="146"/>
    </row>
    <row r="757" ht="12.75" customHeight="1">
      <c r="A757" s="146"/>
      <c r="B757" s="146" t="s">
        <v>808</v>
      </c>
      <c r="C757" s="227">
        <v>1.0</v>
      </c>
      <c r="D757" s="228">
        <v>390.43</v>
      </c>
      <c r="E757" s="228">
        <v>221.57</v>
      </c>
      <c r="F757" s="229">
        <v>0.534</v>
      </c>
      <c r="I757" s="146"/>
      <c r="J757" s="230">
        <f t="shared" si="2"/>
        <v>390.43</v>
      </c>
      <c r="K757" s="227"/>
      <c r="L757" s="230">
        <f t="shared" si="3"/>
        <v>254.517601</v>
      </c>
      <c r="M757" s="134">
        <v>0.15</v>
      </c>
      <c r="N757" s="146"/>
      <c r="O757" s="99">
        <f t="shared" si="4"/>
        <v>3</v>
      </c>
      <c r="P757" s="99">
        <f t="shared" si="5"/>
        <v>1</v>
      </c>
      <c r="Q757" s="99">
        <f t="shared" si="6"/>
        <v>1</v>
      </c>
      <c r="R757" s="99">
        <f t="shared" si="7"/>
        <v>0</v>
      </c>
      <c r="S757" s="138">
        <f t="shared" si="8"/>
        <v>3</v>
      </c>
      <c r="T757" s="135">
        <f t="shared" si="9"/>
        <v>8</v>
      </c>
      <c r="U757" s="146"/>
      <c r="V757" s="146"/>
      <c r="W757" s="146"/>
      <c r="X757" s="146"/>
      <c r="Y757" s="146"/>
    </row>
    <row r="758" ht="12.75" customHeight="1">
      <c r="A758" s="146"/>
      <c r="B758" s="146" t="s">
        <v>809</v>
      </c>
      <c r="C758" s="227">
        <v>1.0</v>
      </c>
      <c r="D758" s="228">
        <v>68.7</v>
      </c>
      <c r="E758" s="228">
        <v>38.98</v>
      </c>
      <c r="F758" s="229">
        <v>0.534</v>
      </c>
      <c r="I758" s="146"/>
      <c r="J758" s="230">
        <f t="shared" si="2"/>
        <v>68.7</v>
      </c>
      <c r="K758" s="227"/>
      <c r="L758" s="230">
        <f t="shared" si="3"/>
        <v>44.78487614</v>
      </c>
      <c r="M758" s="134">
        <v>0.34</v>
      </c>
      <c r="N758" s="146"/>
      <c r="O758" s="99">
        <f t="shared" si="4"/>
        <v>3</v>
      </c>
      <c r="P758" s="99">
        <f t="shared" si="5"/>
        <v>1</v>
      </c>
      <c r="Q758" s="99">
        <f t="shared" si="6"/>
        <v>3</v>
      </c>
      <c r="R758" s="99">
        <f t="shared" si="7"/>
        <v>0</v>
      </c>
      <c r="S758" s="138">
        <f t="shared" si="8"/>
        <v>4</v>
      </c>
      <c r="T758" s="135">
        <f t="shared" si="9"/>
        <v>11</v>
      </c>
      <c r="U758" s="146"/>
      <c r="V758" s="146"/>
      <c r="W758" s="146"/>
      <c r="X758" s="146"/>
      <c r="Y758" s="146"/>
    </row>
    <row r="759" ht="12.75" customHeight="1">
      <c r="A759" s="146"/>
      <c r="B759" s="146" t="s">
        <v>810</v>
      </c>
      <c r="C759" s="227">
        <v>11.0</v>
      </c>
      <c r="D759" s="228">
        <v>229.35</v>
      </c>
      <c r="E759" s="228">
        <v>130.14</v>
      </c>
      <c r="F759" s="229">
        <v>0.534</v>
      </c>
      <c r="I759" s="146"/>
      <c r="J759" s="230">
        <f t="shared" si="2"/>
        <v>20.85</v>
      </c>
      <c r="K759" s="227"/>
      <c r="L759" s="230">
        <f t="shared" si="3"/>
        <v>13.59191656</v>
      </c>
      <c r="M759" s="134">
        <v>0.35</v>
      </c>
      <c r="N759" s="146"/>
      <c r="O759" s="99">
        <f t="shared" si="4"/>
        <v>3</v>
      </c>
      <c r="P759" s="99">
        <f t="shared" si="5"/>
        <v>3</v>
      </c>
      <c r="Q759" s="99">
        <f t="shared" si="6"/>
        <v>5</v>
      </c>
      <c r="R759" s="99">
        <f t="shared" si="7"/>
        <v>0</v>
      </c>
      <c r="S759" s="138">
        <f t="shared" si="8"/>
        <v>4</v>
      </c>
      <c r="T759" s="135">
        <f t="shared" si="9"/>
        <v>15</v>
      </c>
      <c r="U759" s="146"/>
      <c r="V759" s="146"/>
      <c r="W759" s="146"/>
      <c r="X759" s="146"/>
      <c r="Y759" s="146"/>
    </row>
    <row r="760" ht="12.75" customHeight="1">
      <c r="A760" s="146"/>
      <c r="B760" s="146" t="s">
        <v>811</v>
      </c>
      <c r="C760" s="227">
        <v>3.0</v>
      </c>
      <c r="D760" s="228">
        <v>48.26</v>
      </c>
      <c r="E760" s="228">
        <v>27.38</v>
      </c>
      <c r="F760" s="229">
        <v>0.534</v>
      </c>
      <c r="I760" s="146"/>
      <c r="J760" s="230">
        <f t="shared" si="2"/>
        <v>16.08666667</v>
      </c>
      <c r="K760" s="227"/>
      <c r="L760" s="230">
        <f t="shared" si="3"/>
        <v>10.48674489</v>
      </c>
      <c r="M760" s="134">
        <v>0.65</v>
      </c>
      <c r="N760" s="146"/>
      <c r="O760" s="99">
        <f t="shared" si="4"/>
        <v>3</v>
      </c>
      <c r="P760" s="99">
        <f t="shared" si="5"/>
        <v>1</v>
      </c>
      <c r="Q760" s="99">
        <f t="shared" si="6"/>
        <v>5</v>
      </c>
      <c r="R760" s="99">
        <f t="shared" si="7"/>
        <v>0</v>
      </c>
      <c r="S760" s="138">
        <f t="shared" si="8"/>
        <v>5</v>
      </c>
      <c r="T760" s="135">
        <f t="shared" si="9"/>
        <v>14</v>
      </c>
      <c r="U760" s="146"/>
      <c r="V760" s="146"/>
      <c r="W760" s="146"/>
      <c r="X760" s="146"/>
      <c r="Y760" s="146"/>
    </row>
    <row r="761" ht="12.75" customHeight="1">
      <c r="A761" s="146"/>
      <c r="B761" s="146" t="s">
        <v>812</v>
      </c>
      <c r="C761" s="227">
        <v>18.0</v>
      </c>
      <c r="D761" s="228">
        <v>159.12</v>
      </c>
      <c r="E761" s="228">
        <v>90.24</v>
      </c>
      <c r="F761" s="229">
        <v>0.534</v>
      </c>
      <c r="I761" s="146"/>
      <c r="J761" s="230">
        <f t="shared" si="2"/>
        <v>8.84</v>
      </c>
      <c r="K761" s="227"/>
      <c r="L761" s="230">
        <f t="shared" si="3"/>
        <v>5.762711864</v>
      </c>
      <c r="M761" s="134">
        <v>0.45</v>
      </c>
      <c r="N761" s="146"/>
      <c r="O761" s="99">
        <f t="shared" si="4"/>
        <v>3</v>
      </c>
      <c r="P761" s="99">
        <f t="shared" si="5"/>
        <v>4</v>
      </c>
      <c r="Q761" s="99">
        <f t="shared" si="6"/>
        <v>5</v>
      </c>
      <c r="R761" s="99">
        <f t="shared" si="7"/>
        <v>0</v>
      </c>
      <c r="S761" s="138">
        <f t="shared" si="8"/>
        <v>4</v>
      </c>
      <c r="T761" s="135">
        <f t="shared" si="9"/>
        <v>16</v>
      </c>
      <c r="U761" s="146"/>
      <c r="V761" s="146"/>
      <c r="W761" s="146"/>
      <c r="X761" s="146"/>
      <c r="Y761" s="146"/>
    </row>
    <row r="762" ht="12.75" customHeight="1">
      <c r="A762" s="146"/>
      <c r="B762" s="146" t="s">
        <v>813</v>
      </c>
      <c r="C762" s="227">
        <v>3.0</v>
      </c>
      <c r="D762" s="228">
        <v>45.42</v>
      </c>
      <c r="E762" s="228">
        <v>25.76</v>
      </c>
      <c r="F762" s="229">
        <v>0.534</v>
      </c>
      <c r="I762" s="146"/>
      <c r="J762" s="230">
        <f t="shared" si="2"/>
        <v>15.14</v>
      </c>
      <c r="K762" s="227"/>
      <c r="L762" s="230">
        <f t="shared" si="3"/>
        <v>9.869621904</v>
      </c>
      <c r="M762" s="134">
        <v>0.12</v>
      </c>
      <c r="N762" s="146"/>
      <c r="O762" s="99">
        <f t="shared" si="4"/>
        <v>3</v>
      </c>
      <c r="P762" s="99">
        <f t="shared" si="5"/>
        <v>1</v>
      </c>
      <c r="Q762" s="99">
        <f t="shared" si="6"/>
        <v>5</v>
      </c>
      <c r="R762" s="99">
        <f t="shared" si="7"/>
        <v>0</v>
      </c>
      <c r="S762" s="138">
        <f t="shared" si="8"/>
        <v>2</v>
      </c>
      <c r="T762" s="135">
        <f t="shared" si="9"/>
        <v>11</v>
      </c>
      <c r="U762" s="146"/>
      <c r="V762" s="146"/>
      <c r="W762" s="146"/>
      <c r="X762" s="146"/>
      <c r="Y762" s="146"/>
    </row>
    <row r="763" ht="12.75" customHeight="1">
      <c r="A763" s="146"/>
      <c r="B763" s="146" t="s">
        <v>814</v>
      </c>
      <c r="C763" s="227">
        <v>18.0</v>
      </c>
      <c r="D763" s="228">
        <v>155.39</v>
      </c>
      <c r="E763" s="228">
        <v>88.08</v>
      </c>
      <c r="F763" s="229">
        <v>0.534</v>
      </c>
      <c r="I763" s="146"/>
      <c r="J763" s="230">
        <f t="shared" si="2"/>
        <v>8.632777778</v>
      </c>
      <c r="K763" s="227"/>
      <c r="L763" s="230">
        <f t="shared" si="3"/>
        <v>5.62762567</v>
      </c>
      <c r="M763" s="134">
        <v>0.65</v>
      </c>
      <c r="N763" s="146"/>
      <c r="O763" s="99">
        <f t="shared" si="4"/>
        <v>3</v>
      </c>
      <c r="P763" s="99">
        <f t="shared" si="5"/>
        <v>4</v>
      </c>
      <c r="Q763" s="99">
        <f t="shared" si="6"/>
        <v>5</v>
      </c>
      <c r="R763" s="99">
        <f t="shared" si="7"/>
        <v>0</v>
      </c>
      <c r="S763" s="138">
        <f t="shared" si="8"/>
        <v>5</v>
      </c>
      <c r="T763" s="135">
        <f t="shared" si="9"/>
        <v>17</v>
      </c>
      <c r="U763" s="146"/>
      <c r="V763" s="146"/>
      <c r="W763" s="146"/>
      <c r="X763" s="146"/>
      <c r="Y763" s="146"/>
    </row>
    <row r="764" ht="12.75" customHeight="1">
      <c r="A764" s="146"/>
      <c r="B764" s="146" t="s">
        <v>815</v>
      </c>
      <c r="C764" s="227">
        <v>3.0</v>
      </c>
      <c r="D764" s="228">
        <v>75.65</v>
      </c>
      <c r="E764" s="228">
        <v>42.87</v>
      </c>
      <c r="F764" s="229">
        <v>0.534</v>
      </c>
      <c r="I764" s="146"/>
      <c r="J764" s="230">
        <f t="shared" si="2"/>
        <v>25.21666667</v>
      </c>
      <c r="K764" s="227"/>
      <c r="L764" s="230">
        <f t="shared" si="3"/>
        <v>16.438505</v>
      </c>
      <c r="M764" s="134">
        <v>0.32</v>
      </c>
      <c r="N764" s="146"/>
      <c r="O764" s="99">
        <f t="shared" si="4"/>
        <v>3</v>
      </c>
      <c r="P764" s="99">
        <f t="shared" si="5"/>
        <v>1</v>
      </c>
      <c r="Q764" s="99">
        <f t="shared" si="6"/>
        <v>5</v>
      </c>
      <c r="R764" s="99">
        <f t="shared" si="7"/>
        <v>0</v>
      </c>
      <c r="S764" s="138">
        <f t="shared" si="8"/>
        <v>3</v>
      </c>
      <c r="T764" s="135">
        <f t="shared" si="9"/>
        <v>12</v>
      </c>
      <c r="U764" s="146"/>
      <c r="V764" s="146"/>
      <c r="W764" s="146"/>
      <c r="X764" s="146"/>
      <c r="Y764" s="146"/>
    </row>
    <row r="765" ht="12.75" customHeight="1">
      <c r="A765" s="146"/>
      <c r="B765" s="146" t="s">
        <v>816</v>
      </c>
      <c r="C765" s="227">
        <v>8.0</v>
      </c>
      <c r="D765" s="228">
        <v>178.44</v>
      </c>
      <c r="E765" s="228">
        <v>101.11</v>
      </c>
      <c r="F765" s="229">
        <v>0.534</v>
      </c>
      <c r="I765" s="146"/>
      <c r="J765" s="230">
        <f t="shared" si="2"/>
        <v>22.305</v>
      </c>
      <c r="K765" s="227"/>
      <c r="L765" s="230">
        <f t="shared" si="3"/>
        <v>14.54041721</v>
      </c>
      <c r="M765" s="134">
        <v>0.45</v>
      </c>
      <c r="N765" s="146"/>
      <c r="O765" s="99">
        <f t="shared" si="4"/>
        <v>3</v>
      </c>
      <c r="P765" s="99">
        <f t="shared" si="5"/>
        <v>2</v>
      </c>
      <c r="Q765" s="99">
        <f t="shared" si="6"/>
        <v>5</v>
      </c>
      <c r="R765" s="99">
        <f t="shared" si="7"/>
        <v>0</v>
      </c>
      <c r="S765" s="138">
        <f t="shared" si="8"/>
        <v>4</v>
      </c>
      <c r="T765" s="135">
        <f t="shared" si="9"/>
        <v>14</v>
      </c>
      <c r="U765" s="146"/>
      <c r="V765" s="146"/>
      <c r="W765" s="146"/>
      <c r="X765" s="146"/>
      <c r="Y765" s="146"/>
    </row>
    <row r="766" ht="12.75" customHeight="1">
      <c r="A766" s="146"/>
      <c r="B766" s="146" t="s">
        <v>817</v>
      </c>
      <c r="C766" s="227">
        <v>6.0</v>
      </c>
      <c r="D766" s="228">
        <v>78.21</v>
      </c>
      <c r="E766" s="228">
        <v>44.31</v>
      </c>
      <c r="F766" s="229">
        <v>0.534</v>
      </c>
      <c r="I766" s="146"/>
      <c r="J766" s="230">
        <f t="shared" si="2"/>
        <v>13.035</v>
      </c>
      <c r="K766" s="227"/>
      <c r="L766" s="230">
        <f t="shared" si="3"/>
        <v>8.497392438</v>
      </c>
      <c r="M766" s="134">
        <v>0.12</v>
      </c>
      <c r="N766" s="146"/>
      <c r="O766" s="99">
        <f t="shared" si="4"/>
        <v>3</v>
      </c>
      <c r="P766" s="99">
        <f t="shared" si="5"/>
        <v>2</v>
      </c>
      <c r="Q766" s="99">
        <f t="shared" si="6"/>
        <v>5</v>
      </c>
      <c r="R766" s="99">
        <f t="shared" si="7"/>
        <v>0</v>
      </c>
      <c r="S766" s="138">
        <f t="shared" si="8"/>
        <v>2</v>
      </c>
      <c r="T766" s="135">
        <f t="shared" si="9"/>
        <v>12</v>
      </c>
      <c r="U766" s="146"/>
      <c r="V766" s="146"/>
      <c r="W766" s="146"/>
      <c r="X766" s="146"/>
      <c r="Y766" s="146"/>
    </row>
    <row r="767" ht="12.75" customHeight="1">
      <c r="A767" s="146"/>
      <c r="B767" s="146" t="s">
        <v>818</v>
      </c>
      <c r="C767" s="227">
        <v>24.0</v>
      </c>
      <c r="D767" s="228">
        <v>635.35</v>
      </c>
      <c r="E767" s="228">
        <v>359.86</v>
      </c>
      <c r="F767" s="229">
        <v>0.534</v>
      </c>
      <c r="I767" s="146"/>
      <c r="J767" s="230">
        <f t="shared" si="2"/>
        <v>26.47291667</v>
      </c>
      <c r="K767" s="227"/>
      <c r="L767" s="230">
        <f t="shared" si="3"/>
        <v>17.25744242</v>
      </c>
      <c r="M767" s="134">
        <v>0.87</v>
      </c>
      <c r="N767" s="146"/>
      <c r="O767" s="99">
        <f t="shared" si="4"/>
        <v>3</v>
      </c>
      <c r="P767" s="99">
        <f t="shared" si="5"/>
        <v>4</v>
      </c>
      <c r="Q767" s="99">
        <f t="shared" si="6"/>
        <v>5</v>
      </c>
      <c r="R767" s="99">
        <f t="shared" si="7"/>
        <v>0</v>
      </c>
      <c r="S767" s="138">
        <f t="shared" si="8"/>
        <v>5</v>
      </c>
      <c r="T767" s="135">
        <f t="shared" si="9"/>
        <v>17</v>
      </c>
      <c r="U767" s="146"/>
      <c r="V767" s="146"/>
      <c r="W767" s="146"/>
      <c r="X767" s="146"/>
      <c r="Y767" s="146"/>
    </row>
    <row r="768" ht="12.75" customHeight="1">
      <c r="A768" s="146"/>
      <c r="B768" s="146" t="s">
        <v>819</v>
      </c>
      <c r="C768" s="227">
        <v>12.0</v>
      </c>
      <c r="D768" s="228">
        <v>469.56</v>
      </c>
      <c r="E768" s="228">
        <v>265.95</v>
      </c>
      <c r="F768" s="229">
        <v>0.534</v>
      </c>
      <c r="I768" s="146"/>
      <c r="J768" s="230">
        <f t="shared" si="2"/>
        <v>39.13</v>
      </c>
      <c r="K768" s="227"/>
      <c r="L768" s="230">
        <f t="shared" si="3"/>
        <v>25.50847458</v>
      </c>
      <c r="M768" s="134">
        <v>0.89</v>
      </c>
      <c r="N768" s="146"/>
      <c r="O768" s="99">
        <f t="shared" si="4"/>
        <v>3</v>
      </c>
      <c r="P768" s="99">
        <f t="shared" si="5"/>
        <v>3</v>
      </c>
      <c r="Q768" s="129">
        <f t="shared" si="6"/>
        <v>25.50847458</v>
      </c>
      <c r="R768" s="99">
        <f t="shared" si="7"/>
        <v>0</v>
      </c>
      <c r="S768" s="138">
        <f t="shared" si="8"/>
        <v>5</v>
      </c>
      <c r="T768" s="135">
        <f t="shared" si="9"/>
        <v>36.50847458</v>
      </c>
      <c r="U768" s="146"/>
      <c r="V768" s="146"/>
      <c r="W768" s="146"/>
      <c r="X768" s="146"/>
      <c r="Y768" s="146"/>
    </row>
    <row r="769" ht="12.75" customHeight="1">
      <c r="A769" s="146"/>
      <c r="B769" s="146" t="s">
        <v>820</v>
      </c>
      <c r="C769" s="227">
        <v>10.0</v>
      </c>
      <c r="D769" s="228">
        <v>89.28</v>
      </c>
      <c r="E769" s="228">
        <v>50.56</v>
      </c>
      <c r="F769" s="229">
        <v>0.534</v>
      </c>
      <c r="I769" s="146"/>
      <c r="J769" s="230">
        <f t="shared" si="2"/>
        <v>8.928</v>
      </c>
      <c r="K769" s="227"/>
      <c r="L769" s="230">
        <f t="shared" si="3"/>
        <v>5.820078227</v>
      </c>
      <c r="M769" s="134">
        <v>0.65</v>
      </c>
      <c r="N769" s="146"/>
      <c r="O769" s="99">
        <f t="shared" si="4"/>
        <v>3</v>
      </c>
      <c r="P769" s="99">
        <f t="shared" si="5"/>
        <v>2</v>
      </c>
      <c r="Q769" s="99">
        <f t="shared" si="6"/>
        <v>5</v>
      </c>
      <c r="R769" s="99">
        <f t="shared" si="7"/>
        <v>0</v>
      </c>
      <c r="S769" s="138">
        <f t="shared" si="8"/>
        <v>5</v>
      </c>
      <c r="T769" s="135">
        <f t="shared" si="9"/>
        <v>15</v>
      </c>
      <c r="U769" s="146"/>
      <c r="V769" s="146"/>
      <c r="W769" s="146"/>
      <c r="X769" s="146"/>
      <c r="Y769" s="146"/>
    </row>
    <row r="770" ht="12.75" customHeight="1">
      <c r="A770" s="146"/>
      <c r="B770" s="146" t="s">
        <v>821</v>
      </c>
      <c r="C770" s="227">
        <v>5.0</v>
      </c>
      <c r="D770" s="228">
        <v>300.0</v>
      </c>
      <c r="E770" s="228">
        <v>169.88</v>
      </c>
      <c r="F770" s="229">
        <v>0.534</v>
      </c>
      <c r="I770" s="146"/>
      <c r="J770" s="230">
        <f t="shared" si="2"/>
        <v>60</v>
      </c>
      <c r="K770" s="227"/>
      <c r="L770" s="230">
        <f t="shared" si="3"/>
        <v>39.11342894</v>
      </c>
      <c r="M770" s="134">
        <v>0.23</v>
      </c>
      <c r="N770" s="146"/>
      <c r="O770" s="99">
        <f t="shared" si="4"/>
        <v>3</v>
      </c>
      <c r="P770" s="99">
        <f t="shared" si="5"/>
        <v>1</v>
      </c>
      <c r="Q770" s="99">
        <f t="shared" si="6"/>
        <v>4</v>
      </c>
      <c r="R770" s="99">
        <f t="shared" si="7"/>
        <v>0</v>
      </c>
      <c r="S770" s="138">
        <f t="shared" si="8"/>
        <v>3</v>
      </c>
      <c r="T770" s="135">
        <f t="shared" si="9"/>
        <v>11</v>
      </c>
      <c r="U770" s="146"/>
      <c r="V770" s="146"/>
      <c r="W770" s="146"/>
      <c r="X770" s="146"/>
      <c r="Y770" s="146"/>
    </row>
    <row r="771" ht="12.75" customHeight="1">
      <c r="A771" s="146"/>
      <c r="B771" s="146" t="s">
        <v>822</v>
      </c>
      <c r="C771" s="227">
        <v>4.0</v>
      </c>
      <c r="D771" s="228">
        <v>111.3</v>
      </c>
      <c r="E771" s="228">
        <v>63.01</v>
      </c>
      <c r="F771" s="229">
        <v>0.534</v>
      </c>
      <c r="I771" s="146"/>
      <c r="J771" s="230">
        <f t="shared" si="2"/>
        <v>27.825</v>
      </c>
      <c r="K771" s="227"/>
      <c r="L771" s="230">
        <f t="shared" si="3"/>
        <v>18.13885267</v>
      </c>
      <c r="M771" s="134">
        <v>0.21</v>
      </c>
      <c r="N771" s="146"/>
      <c r="O771" s="99">
        <f t="shared" si="4"/>
        <v>3</v>
      </c>
      <c r="P771" s="99">
        <f t="shared" si="5"/>
        <v>1</v>
      </c>
      <c r="Q771" s="99">
        <f t="shared" si="6"/>
        <v>5</v>
      </c>
      <c r="R771" s="99">
        <f t="shared" si="7"/>
        <v>0</v>
      </c>
      <c r="S771" s="138">
        <f t="shared" si="8"/>
        <v>3</v>
      </c>
      <c r="T771" s="135">
        <f t="shared" si="9"/>
        <v>12</v>
      </c>
      <c r="U771" s="146"/>
      <c r="V771" s="146"/>
      <c r="W771" s="146"/>
      <c r="X771" s="146"/>
      <c r="Y771" s="146"/>
    </row>
    <row r="772" ht="12.75" customHeight="1">
      <c r="A772" s="146"/>
      <c r="B772" s="146" t="s">
        <v>823</v>
      </c>
      <c r="C772" s="227">
        <v>1.0</v>
      </c>
      <c r="D772" s="228">
        <v>46.43</v>
      </c>
      <c r="E772" s="228">
        <v>26.28</v>
      </c>
      <c r="F772" s="229">
        <v>0.534</v>
      </c>
      <c r="I772" s="146"/>
      <c r="J772" s="230">
        <f t="shared" si="2"/>
        <v>46.43</v>
      </c>
      <c r="K772" s="227"/>
      <c r="L772" s="230">
        <f t="shared" si="3"/>
        <v>30.2672751</v>
      </c>
      <c r="M772" s="134">
        <v>0.45</v>
      </c>
      <c r="N772" s="146"/>
      <c r="O772" s="99">
        <f t="shared" si="4"/>
        <v>3</v>
      </c>
      <c r="P772" s="99">
        <f t="shared" si="5"/>
        <v>1</v>
      </c>
      <c r="Q772" s="99">
        <f t="shared" si="6"/>
        <v>4</v>
      </c>
      <c r="R772" s="99">
        <f t="shared" si="7"/>
        <v>0</v>
      </c>
      <c r="S772" s="138">
        <f t="shared" si="8"/>
        <v>4</v>
      </c>
      <c r="T772" s="135">
        <f t="shared" si="9"/>
        <v>12</v>
      </c>
      <c r="U772" s="146"/>
      <c r="V772" s="146"/>
      <c r="W772" s="146"/>
      <c r="X772" s="146"/>
      <c r="Y772" s="146"/>
    </row>
    <row r="773" ht="12.75" customHeight="1">
      <c r="A773" s="146"/>
      <c r="B773" s="146" t="s">
        <v>824</v>
      </c>
      <c r="C773" s="227">
        <v>1.0</v>
      </c>
      <c r="D773" s="228">
        <v>25.22</v>
      </c>
      <c r="E773" s="228">
        <v>14.25</v>
      </c>
      <c r="F773" s="229">
        <v>0.534</v>
      </c>
      <c r="I773" s="146"/>
      <c r="J773" s="230">
        <f t="shared" si="2"/>
        <v>25.22</v>
      </c>
      <c r="K773" s="227"/>
      <c r="L773" s="230">
        <f t="shared" si="3"/>
        <v>16.44067797</v>
      </c>
      <c r="M773" s="134">
        <v>0.87</v>
      </c>
      <c r="N773" s="146"/>
      <c r="O773" s="99">
        <f t="shared" si="4"/>
        <v>3</v>
      </c>
      <c r="P773" s="99">
        <f t="shared" si="5"/>
        <v>1</v>
      </c>
      <c r="Q773" s="99">
        <f t="shared" si="6"/>
        <v>5</v>
      </c>
      <c r="R773" s="99">
        <f t="shared" si="7"/>
        <v>0</v>
      </c>
      <c r="S773" s="138">
        <f t="shared" si="8"/>
        <v>5</v>
      </c>
      <c r="T773" s="135">
        <f t="shared" si="9"/>
        <v>14</v>
      </c>
      <c r="U773" s="146"/>
      <c r="V773" s="146"/>
      <c r="W773" s="146"/>
      <c r="X773" s="146"/>
      <c r="Y773" s="146"/>
    </row>
    <row r="774" ht="12.75" customHeight="1">
      <c r="A774" s="146"/>
      <c r="B774" s="146" t="s">
        <v>825</v>
      </c>
      <c r="C774" s="227">
        <v>13.0</v>
      </c>
      <c r="D774" s="228">
        <v>149.09</v>
      </c>
      <c r="E774" s="228">
        <v>84.23</v>
      </c>
      <c r="F774" s="229">
        <v>0.534</v>
      </c>
      <c r="I774" s="146"/>
      <c r="J774" s="230">
        <f t="shared" si="2"/>
        <v>11.46846154</v>
      </c>
      <c r="K774" s="227"/>
      <c r="L774" s="230">
        <f t="shared" si="3"/>
        <v>7.476180925</v>
      </c>
      <c r="M774" s="134">
        <v>0.89</v>
      </c>
      <c r="N774" s="146"/>
      <c r="O774" s="99">
        <f t="shared" si="4"/>
        <v>3</v>
      </c>
      <c r="P774" s="99">
        <f t="shared" si="5"/>
        <v>3</v>
      </c>
      <c r="Q774" s="99">
        <f t="shared" si="6"/>
        <v>5</v>
      </c>
      <c r="R774" s="99">
        <f t="shared" si="7"/>
        <v>0</v>
      </c>
      <c r="S774" s="138">
        <f t="shared" si="8"/>
        <v>5</v>
      </c>
      <c r="T774" s="135">
        <f t="shared" si="9"/>
        <v>16</v>
      </c>
      <c r="U774" s="146"/>
      <c r="V774" s="146"/>
      <c r="W774" s="146"/>
      <c r="X774" s="146"/>
      <c r="Y774" s="146"/>
    </row>
    <row r="775" ht="12.75" customHeight="1">
      <c r="A775" s="146"/>
      <c r="B775" s="146" t="s">
        <v>826</v>
      </c>
      <c r="C775" s="227">
        <v>38.0</v>
      </c>
      <c r="D775" s="228">
        <v>522.88</v>
      </c>
      <c r="E775" s="228">
        <v>295.05</v>
      </c>
      <c r="F775" s="229">
        <v>0.534</v>
      </c>
      <c r="I775" s="146"/>
      <c r="J775" s="230">
        <f t="shared" si="2"/>
        <v>13.76</v>
      </c>
      <c r="K775" s="227"/>
      <c r="L775" s="230">
        <f t="shared" si="3"/>
        <v>8.970013038</v>
      </c>
      <c r="M775" s="134">
        <v>0.03</v>
      </c>
      <c r="N775" s="146"/>
      <c r="O775" s="99">
        <f t="shared" si="4"/>
        <v>3</v>
      </c>
      <c r="P775" s="99">
        <f t="shared" si="5"/>
        <v>5</v>
      </c>
      <c r="Q775" s="99">
        <f t="shared" si="6"/>
        <v>5</v>
      </c>
      <c r="R775" s="99">
        <f t="shared" si="7"/>
        <v>0</v>
      </c>
      <c r="S775" s="138">
        <f t="shared" si="8"/>
        <v>1</v>
      </c>
      <c r="T775" s="135">
        <f t="shared" si="9"/>
        <v>14</v>
      </c>
      <c r="U775" s="146"/>
      <c r="V775" s="146"/>
      <c r="W775" s="146"/>
      <c r="X775" s="146"/>
      <c r="Y775" s="146"/>
    </row>
    <row r="776" ht="12.75" customHeight="1">
      <c r="A776" s="146"/>
      <c r="B776" s="146" t="s">
        <v>827</v>
      </c>
      <c r="C776" s="227">
        <v>12.0</v>
      </c>
      <c r="D776" s="228">
        <v>203.48</v>
      </c>
      <c r="E776" s="228">
        <v>114.8</v>
      </c>
      <c r="F776" s="229">
        <v>0.534</v>
      </c>
      <c r="I776" s="146"/>
      <c r="J776" s="230">
        <f t="shared" si="2"/>
        <v>16.95666667</v>
      </c>
      <c r="K776" s="227"/>
      <c r="L776" s="230">
        <f t="shared" si="3"/>
        <v>11.05388961</v>
      </c>
      <c r="M776" s="134">
        <v>0.04</v>
      </c>
      <c r="N776" s="146"/>
      <c r="O776" s="99">
        <f t="shared" si="4"/>
        <v>3</v>
      </c>
      <c r="P776" s="99">
        <f t="shared" si="5"/>
        <v>3</v>
      </c>
      <c r="Q776" s="99">
        <f t="shared" si="6"/>
        <v>5</v>
      </c>
      <c r="R776" s="99">
        <f t="shared" si="7"/>
        <v>0</v>
      </c>
      <c r="S776" s="138">
        <f t="shared" si="8"/>
        <v>1</v>
      </c>
      <c r="T776" s="135">
        <f t="shared" si="9"/>
        <v>12</v>
      </c>
      <c r="U776" s="146"/>
      <c r="V776" s="146"/>
      <c r="W776" s="146"/>
      <c r="X776" s="146"/>
      <c r="Y776" s="146"/>
    </row>
    <row r="777" ht="12.75" customHeight="1">
      <c r="A777" s="146"/>
      <c r="B777" s="146" t="s">
        <v>828</v>
      </c>
      <c r="C777" s="227">
        <v>8.0</v>
      </c>
      <c r="D777" s="228">
        <v>559.87</v>
      </c>
      <c r="E777" s="228">
        <v>315.73</v>
      </c>
      <c r="F777" s="229">
        <v>0.534</v>
      </c>
      <c r="I777" s="146"/>
      <c r="J777" s="230">
        <f t="shared" si="2"/>
        <v>69.98375</v>
      </c>
      <c r="K777" s="227"/>
      <c r="L777" s="230">
        <f t="shared" si="3"/>
        <v>45.62174055</v>
      </c>
      <c r="M777" s="134">
        <v>0.05</v>
      </c>
      <c r="N777" s="146"/>
      <c r="O777" s="99">
        <f t="shared" si="4"/>
        <v>3</v>
      </c>
      <c r="P777" s="99">
        <f t="shared" si="5"/>
        <v>2</v>
      </c>
      <c r="Q777" s="99">
        <f t="shared" si="6"/>
        <v>3</v>
      </c>
      <c r="R777" s="99">
        <f t="shared" si="7"/>
        <v>0</v>
      </c>
      <c r="S777" s="138">
        <f t="shared" si="8"/>
        <v>1</v>
      </c>
      <c r="T777" s="135">
        <f t="shared" si="9"/>
        <v>9</v>
      </c>
      <c r="U777" s="146"/>
      <c r="V777" s="146"/>
      <c r="W777" s="146"/>
      <c r="X777" s="146"/>
      <c r="Y777" s="146"/>
    </row>
    <row r="778" ht="12.75" customHeight="1">
      <c r="A778" s="146"/>
      <c r="B778" s="146" t="s">
        <v>829</v>
      </c>
      <c r="C778" s="227">
        <v>36.0</v>
      </c>
      <c r="D778" s="228">
        <v>90.66</v>
      </c>
      <c r="E778" s="228">
        <v>51.11</v>
      </c>
      <c r="F778" s="229">
        <v>0.534</v>
      </c>
      <c r="I778" s="146"/>
      <c r="J778" s="230">
        <f t="shared" si="2"/>
        <v>2.518333333</v>
      </c>
      <c r="K778" s="227"/>
      <c r="L778" s="230">
        <f t="shared" si="3"/>
        <v>1.641677532</v>
      </c>
      <c r="M778" s="134">
        <v>0.06</v>
      </c>
      <c r="N778" s="146"/>
      <c r="O778" s="99">
        <f t="shared" si="4"/>
        <v>3</v>
      </c>
      <c r="P778" s="99">
        <f t="shared" si="5"/>
        <v>5</v>
      </c>
      <c r="Q778" s="99">
        <f t="shared" si="6"/>
        <v>5</v>
      </c>
      <c r="R778" s="99">
        <f t="shared" si="7"/>
        <v>0</v>
      </c>
      <c r="S778" s="138">
        <f t="shared" si="8"/>
        <v>2</v>
      </c>
      <c r="T778" s="135">
        <f t="shared" si="9"/>
        <v>15</v>
      </c>
      <c r="U778" s="146"/>
      <c r="V778" s="146"/>
      <c r="W778" s="146"/>
      <c r="X778" s="146"/>
      <c r="Y778" s="146"/>
    </row>
    <row r="779" ht="12.75" customHeight="1">
      <c r="A779" s="146"/>
      <c r="B779" s="146" t="s">
        <v>830</v>
      </c>
      <c r="C779" s="227">
        <v>23.0</v>
      </c>
      <c r="D779" s="228">
        <v>106.41</v>
      </c>
      <c r="E779" s="228">
        <v>59.96</v>
      </c>
      <c r="F779" s="229">
        <v>0.534</v>
      </c>
      <c r="I779" s="146"/>
      <c r="J779" s="230">
        <f t="shared" si="2"/>
        <v>4.626521739</v>
      </c>
      <c r="K779" s="227"/>
      <c r="L779" s="230">
        <f t="shared" si="3"/>
        <v>3.015985488</v>
      </c>
      <c r="M779" s="134">
        <v>0.07</v>
      </c>
      <c r="N779" s="146"/>
      <c r="O779" s="99">
        <f t="shared" si="4"/>
        <v>3</v>
      </c>
      <c r="P779" s="99">
        <f t="shared" si="5"/>
        <v>4</v>
      </c>
      <c r="Q779" s="99">
        <f t="shared" si="6"/>
        <v>5</v>
      </c>
      <c r="R779" s="99">
        <f t="shared" si="7"/>
        <v>0</v>
      </c>
      <c r="S779" s="138">
        <f t="shared" si="8"/>
        <v>2</v>
      </c>
      <c r="T779" s="135">
        <f t="shared" si="9"/>
        <v>14</v>
      </c>
      <c r="U779" s="146"/>
      <c r="V779" s="146"/>
      <c r="W779" s="146"/>
      <c r="X779" s="146"/>
      <c r="Y779" s="146"/>
    </row>
    <row r="780" ht="12.75" customHeight="1">
      <c r="A780" s="146"/>
      <c r="B780" s="146" t="s">
        <v>831</v>
      </c>
      <c r="C780" s="227">
        <v>10.0</v>
      </c>
      <c r="D780" s="228">
        <v>676.65</v>
      </c>
      <c r="E780" s="228">
        <v>381.23</v>
      </c>
      <c r="F780" s="229">
        <v>0.534</v>
      </c>
      <c r="I780" s="146"/>
      <c r="J780" s="230">
        <f t="shared" si="2"/>
        <v>67.665</v>
      </c>
      <c r="K780" s="227"/>
      <c r="L780" s="230">
        <f t="shared" si="3"/>
        <v>44.11016949</v>
      </c>
      <c r="M780" s="134">
        <v>0.08</v>
      </c>
      <c r="N780" s="146"/>
      <c r="O780" s="99">
        <f t="shared" si="4"/>
        <v>3</v>
      </c>
      <c r="P780" s="99">
        <f t="shared" si="5"/>
        <v>2</v>
      </c>
      <c r="Q780" s="99">
        <f t="shared" si="6"/>
        <v>3</v>
      </c>
      <c r="R780" s="99">
        <f t="shared" si="7"/>
        <v>0</v>
      </c>
      <c r="S780" s="138">
        <f t="shared" si="8"/>
        <v>2</v>
      </c>
      <c r="T780" s="135">
        <f t="shared" si="9"/>
        <v>10</v>
      </c>
      <c r="U780" s="146"/>
      <c r="V780" s="146"/>
      <c r="W780" s="146"/>
      <c r="X780" s="146"/>
      <c r="Y780" s="146"/>
    </row>
    <row r="781" ht="12.75" customHeight="1">
      <c r="A781" s="146"/>
      <c r="B781" s="146" t="s">
        <v>832</v>
      </c>
      <c r="C781" s="227">
        <v>2.0</v>
      </c>
      <c r="D781" s="228">
        <v>17.99</v>
      </c>
      <c r="E781" s="228">
        <v>10.13</v>
      </c>
      <c r="F781" s="229">
        <v>0.534</v>
      </c>
      <c r="I781" s="146"/>
      <c r="J781" s="230">
        <f t="shared" si="2"/>
        <v>8.995</v>
      </c>
      <c r="K781" s="227"/>
      <c r="L781" s="230">
        <f t="shared" si="3"/>
        <v>5.863754889</v>
      </c>
      <c r="M781" s="134">
        <v>0.09</v>
      </c>
      <c r="N781" s="146"/>
      <c r="O781" s="99">
        <f t="shared" si="4"/>
        <v>3</v>
      </c>
      <c r="P781" s="99">
        <f t="shared" si="5"/>
        <v>1</v>
      </c>
      <c r="Q781" s="99">
        <f t="shared" si="6"/>
        <v>5</v>
      </c>
      <c r="R781" s="99">
        <f t="shared" si="7"/>
        <v>0</v>
      </c>
      <c r="S781" s="138">
        <f t="shared" si="8"/>
        <v>2</v>
      </c>
      <c r="T781" s="135">
        <f t="shared" si="9"/>
        <v>11</v>
      </c>
      <c r="U781" s="146"/>
      <c r="V781" s="146"/>
      <c r="W781" s="146"/>
      <c r="X781" s="146"/>
      <c r="Y781" s="146"/>
    </row>
    <row r="782" ht="12.75" customHeight="1">
      <c r="A782" s="146"/>
      <c r="B782" s="146" t="s">
        <v>833</v>
      </c>
      <c r="C782" s="227">
        <v>2.0</v>
      </c>
      <c r="D782" s="228">
        <v>17.22</v>
      </c>
      <c r="E782" s="228">
        <v>9.7</v>
      </c>
      <c r="F782" s="229">
        <v>0.534</v>
      </c>
      <c r="I782" s="146"/>
      <c r="J782" s="230">
        <f t="shared" si="2"/>
        <v>8.61</v>
      </c>
      <c r="K782" s="227"/>
      <c r="L782" s="230">
        <f t="shared" si="3"/>
        <v>5.612777053</v>
      </c>
      <c r="M782" s="134">
        <v>0.12</v>
      </c>
      <c r="N782" s="146"/>
      <c r="O782" s="99">
        <f t="shared" si="4"/>
        <v>3</v>
      </c>
      <c r="P782" s="99">
        <f t="shared" si="5"/>
        <v>1</v>
      </c>
      <c r="Q782" s="99">
        <f t="shared" si="6"/>
        <v>5</v>
      </c>
      <c r="R782" s="99">
        <f t="shared" si="7"/>
        <v>0</v>
      </c>
      <c r="S782" s="138">
        <f t="shared" si="8"/>
        <v>2</v>
      </c>
      <c r="T782" s="135">
        <f t="shared" si="9"/>
        <v>11</v>
      </c>
      <c r="U782" s="146"/>
      <c r="V782" s="146"/>
      <c r="W782" s="146"/>
      <c r="X782" s="146"/>
      <c r="Y782" s="146"/>
    </row>
    <row r="783" ht="12.75" customHeight="1">
      <c r="A783" s="146"/>
      <c r="B783" s="146" t="s">
        <v>834</v>
      </c>
      <c r="C783" s="227">
        <v>4.0</v>
      </c>
      <c r="D783" s="228">
        <v>170.43</v>
      </c>
      <c r="E783" s="228">
        <v>95.95</v>
      </c>
      <c r="F783" s="229">
        <v>0.534</v>
      </c>
      <c r="I783" s="146"/>
      <c r="J783" s="230">
        <f t="shared" si="2"/>
        <v>42.6075</v>
      </c>
      <c r="K783" s="227"/>
      <c r="L783" s="230">
        <f t="shared" si="3"/>
        <v>27.77542373</v>
      </c>
      <c r="M783" s="134">
        <v>0.13</v>
      </c>
      <c r="N783" s="146"/>
      <c r="O783" s="99">
        <f t="shared" si="4"/>
        <v>3</v>
      </c>
      <c r="P783" s="99">
        <f t="shared" si="5"/>
        <v>1</v>
      </c>
      <c r="Q783" s="99">
        <f t="shared" si="6"/>
        <v>4</v>
      </c>
      <c r="R783" s="99">
        <f t="shared" si="7"/>
        <v>0</v>
      </c>
      <c r="S783" s="138">
        <f t="shared" si="8"/>
        <v>0.13</v>
      </c>
      <c r="T783" s="135">
        <f t="shared" si="9"/>
        <v>8.13</v>
      </c>
      <c r="U783" s="146"/>
      <c r="V783" s="146"/>
      <c r="W783" s="146"/>
      <c r="X783" s="146"/>
      <c r="Y783" s="146"/>
    </row>
    <row r="784" ht="12.75" customHeight="1">
      <c r="A784" s="146"/>
      <c r="B784" s="146" t="s">
        <v>835</v>
      </c>
      <c r="C784" s="227">
        <v>2.0</v>
      </c>
      <c r="D784" s="228">
        <v>17.3</v>
      </c>
      <c r="E784" s="228">
        <v>9.74</v>
      </c>
      <c r="F784" s="229">
        <v>0.534</v>
      </c>
      <c r="I784" s="146"/>
      <c r="J784" s="230">
        <f t="shared" si="2"/>
        <v>8.65</v>
      </c>
      <c r="K784" s="227"/>
      <c r="L784" s="230">
        <f t="shared" si="3"/>
        <v>5.638852673</v>
      </c>
      <c r="M784" s="134">
        <v>0.125</v>
      </c>
      <c r="N784" s="146"/>
      <c r="O784" s="99">
        <f t="shared" si="4"/>
        <v>3</v>
      </c>
      <c r="P784" s="99">
        <f t="shared" si="5"/>
        <v>1</v>
      </c>
      <c r="Q784" s="99">
        <f t="shared" si="6"/>
        <v>5</v>
      </c>
      <c r="R784" s="99">
        <f t="shared" si="7"/>
        <v>0</v>
      </c>
      <c r="S784" s="138">
        <f t="shared" si="8"/>
        <v>2</v>
      </c>
      <c r="T784" s="135">
        <f t="shared" si="9"/>
        <v>11</v>
      </c>
      <c r="U784" s="146"/>
      <c r="V784" s="146"/>
      <c r="W784" s="146"/>
      <c r="X784" s="146"/>
      <c r="Y784" s="146"/>
    </row>
    <row r="785" ht="12.75" customHeight="1">
      <c r="A785" s="146"/>
      <c r="B785" s="146" t="s">
        <v>836</v>
      </c>
      <c r="C785" s="227">
        <v>5.0</v>
      </c>
      <c r="D785" s="228">
        <v>43.26</v>
      </c>
      <c r="E785" s="228">
        <v>24.36</v>
      </c>
      <c r="F785" s="229">
        <v>0.534</v>
      </c>
      <c r="I785" s="146"/>
      <c r="J785" s="230">
        <f t="shared" si="2"/>
        <v>8.652</v>
      </c>
      <c r="K785" s="227"/>
      <c r="L785" s="230">
        <f t="shared" si="3"/>
        <v>5.640156454</v>
      </c>
      <c r="M785" s="134">
        <v>0.15</v>
      </c>
      <c r="N785" s="146"/>
      <c r="O785" s="99">
        <f t="shared" si="4"/>
        <v>3</v>
      </c>
      <c r="P785" s="99">
        <f t="shared" si="5"/>
        <v>1</v>
      </c>
      <c r="Q785" s="99">
        <f t="shared" si="6"/>
        <v>5</v>
      </c>
      <c r="R785" s="99">
        <f t="shared" si="7"/>
        <v>0</v>
      </c>
      <c r="S785" s="138">
        <f t="shared" si="8"/>
        <v>3</v>
      </c>
      <c r="T785" s="135">
        <f t="shared" si="9"/>
        <v>12</v>
      </c>
      <c r="U785" s="146"/>
      <c r="V785" s="146"/>
      <c r="W785" s="146"/>
      <c r="X785" s="146"/>
      <c r="Y785" s="146"/>
    </row>
    <row r="786" ht="12.75" customHeight="1">
      <c r="A786" s="146"/>
      <c r="B786" s="146" t="s">
        <v>837</v>
      </c>
      <c r="C786" s="227">
        <v>5.0</v>
      </c>
      <c r="D786" s="228">
        <v>400.87</v>
      </c>
      <c r="E786" s="228">
        <v>225.71</v>
      </c>
      <c r="F786" s="229">
        <v>0.534</v>
      </c>
      <c r="I786" s="146"/>
      <c r="J786" s="230">
        <f t="shared" si="2"/>
        <v>80.174</v>
      </c>
      <c r="K786" s="227"/>
      <c r="L786" s="230">
        <f t="shared" si="3"/>
        <v>52.26466754</v>
      </c>
      <c r="M786" s="134">
        <v>0.18</v>
      </c>
      <c r="N786" s="146"/>
      <c r="O786" s="99">
        <f t="shared" si="4"/>
        <v>3</v>
      </c>
      <c r="P786" s="99">
        <f t="shared" si="5"/>
        <v>1</v>
      </c>
      <c r="Q786" s="99">
        <f t="shared" si="6"/>
        <v>3</v>
      </c>
      <c r="R786" s="99">
        <f t="shared" si="7"/>
        <v>0</v>
      </c>
      <c r="S786" s="138">
        <f t="shared" si="8"/>
        <v>3</v>
      </c>
      <c r="T786" s="135">
        <f t="shared" si="9"/>
        <v>10</v>
      </c>
      <c r="U786" s="146"/>
      <c r="V786" s="146"/>
      <c r="W786" s="146"/>
      <c r="X786" s="146"/>
      <c r="Y786" s="146"/>
    </row>
    <row r="787" ht="12.75" customHeight="1">
      <c r="A787" s="146"/>
      <c r="B787" s="146" t="s">
        <v>838</v>
      </c>
      <c r="C787" s="227">
        <v>4.0</v>
      </c>
      <c r="D787" s="228">
        <v>34.61</v>
      </c>
      <c r="E787" s="228">
        <v>19.49</v>
      </c>
      <c r="F787" s="229">
        <v>0.534</v>
      </c>
      <c r="I787" s="146"/>
      <c r="J787" s="230">
        <f t="shared" si="2"/>
        <v>8.6525</v>
      </c>
      <c r="K787" s="227"/>
      <c r="L787" s="230">
        <f t="shared" si="3"/>
        <v>5.640482399</v>
      </c>
      <c r="M787" s="134">
        <v>0.22</v>
      </c>
      <c r="N787" s="146"/>
      <c r="O787" s="99">
        <f t="shared" si="4"/>
        <v>3</v>
      </c>
      <c r="P787" s="99">
        <f t="shared" si="5"/>
        <v>1</v>
      </c>
      <c r="Q787" s="99">
        <f t="shared" si="6"/>
        <v>5</v>
      </c>
      <c r="R787" s="99">
        <f t="shared" si="7"/>
        <v>0</v>
      </c>
      <c r="S787" s="138">
        <f t="shared" si="8"/>
        <v>3</v>
      </c>
      <c r="T787" s="135">
        <f t="shared" si="9"/>
        <v>12</v>
      </c>
      <c r="U787" s="146"/>
      <c r="V787" s="146"/>
      <c r="W787" s="146"/>
      <c r="X787" s="146"/>
      <c r="Y787" s="146"/>
    </row>
    <row r="788" ht="12.75" customHeight="1">
      <c r="A788" s="146"/>
      <c r="B788" s="146" t="s">
        <v>839</v>
      </c>
      <c r="C788" s="227">
        <v>4.0</v>
      </c>
      <c r="D788" s="228">
        <v>34.61</v>
      </c>
      <c r="E788" s="228">
        <v>19.49</v>
      </c>
      <c r="F788" s="229">
        <v>0.534</v>
      </c>
      <c r="I788" s="146"/>
      <c r="J788" s="230">
        <f t="shared" si="2"/>
        <v>8.6525</v>
      </c>
      <c r="K788" s="227"/>
      <c r="L788" s="230">
        <f t="shared" si="3"/>
        <v>5.640482399</v>
      </c>
      <c r="M788" s="134">
        <v>0.26</v>
      </c>
      <c r="N788" s="146"/>
      <c r="O788" s="99">
        <f t="shared" si="4"/>
        <v>3</v>
      </c>
      <c r="P788" s="99">
        <f t="shared" si="5"/>
        <v>1</v>
      </c>
      <c r="Q788" s="99">
        <f t="shared" si="6"/>
        <v>5</v>
      </c>
      <c r="R788" s="99">
        <f t="shared" si="7"/>
        <v>0</v>
      </c>
      <c r="S788" s="138">
        <f t="shared" si="8"/>
        <v>3</v>
      </c>
      <c r="T788" s="135">
        <f t="shared" si="9"/>
        <v>12</v>
      </c>
      <c r="U788" s="146"/>
      <c r="V788" s="146"/>
      <c r="W788" s="146"/>
      <c r="X788" s="146"/>
      <c r="Y788" s="146"/>
    </row>
    <row r="789" ht="12.75" customHeight="1">
      <c r="A789" s="146"/>
      <c r="B789" s="146" t="s">
        <v>840</v>
      </c>
      <c r="C789" s="227">
        <v>22.0</v>
      </c>
      <c r="D789" s="228">
        <v>189.39</v>
      </c>
      <c r="E789" s="228">
        <v>106.61</v>
      </c>
      <c r="F789" s="229">
        <v>0.534</v>
      </c>
      <c r="I789" s="146"/>
      <c r="J789" s="230">
        <f t="shared" si="2"/>
        <v>8.608636364</v>
      </c>
      <c r="K789" s="227"/>
      <c r="L789" s="230">
        <f t="shared" si="3"/>
        <v>5.611888112</v>
      </c>
      <c r="M789" s="134">
        <v>0.28</v>
      </c>
      <c r="N789" s="146"/>
      <c r="O789" s="99">
        <f t="shared" si="4"/>
        <v>3</v>
      </c>
      <c r="P789" s="99">
        <f t="shared" si="5"/>
        <v>4</v>
      </c>
      <c r="Q789" s="99">
        <f t="shared" si="6"/>
        <v>5</v>
      </c>
      <c r="R789" s="99">
        <f t="shared" si="7"/>
        <v>0</v>
      </c>
      <c r="S789" s="138">
        <f t="shared" si="8"/>
        <v>3</v>
      </c>
      <c r="T789" s="135">
        <f t="shared" si="9"/>
        <v>15</v>
      </c>
      <c r="U789" s="146"/>
      <c r="V789" s="146"/>
      <c r="W789" s="146"/>
      <c r="X789" s="146"/>
      <c r="Y789" s="146"/>
    </row>
    <row r="790" ht="12.75" customHeight="1">
      <c r="A790" s="146"/>
      <c r="B790" s="146" t="s">
        <v>841</v>
      </c>
      <c r="C790" s="227">
        <v>5.0</v>
      </c>
      <c r="D790" s="228">
        <v>232.17</v>
      </c>
      <c r="E790" s="228">
        <v>130.55</v>
      </c>
      <c r="F790" s="229">
        <v>0.534</v>
      </c>
      <c r="I790" s="146"/>
      <c r="J790" s="230">
        <f t="shared" si="2"/>
        <v>46.434</v>
      </c>
      <c r="K790" s="227"/>
      <c r="L790" s="230">
        <f t="shared" si="3"/>
        <v>30.26988266</v>
      </c>
      <c r="M790" s="134">
        <v>0.3</v>
      </c>
      <c r="N790" s="146"/>
      <c r="O790" s="99">
        <f t="shared" si="4"/>
        <v>3</v>
      </c>
      <c r="P790" s="99">
        <f t="shared" si="5"/>
        <v>1</v>
      </c>
      <c r="Q790" s="99">
        <f t="shared" si="6"/>
        <v>4</v>
      </c>
      <c r="R790" s="99">
        <f t="shared" si="7"/>
        <v>0</v>
      </c>
      <c r="S790" s="138">
        <f t="shared" si="8"/>
        <v>3</v>
      </c>
      <c r="T790" s="135">
        <f t="shared" si="9"/>
        <v>11</v>
      </c>
      <c r="U790" s="146"/>
      <c r="V790" s="146"/>
      <c r="W790" s="146"/>
      <c r="X790" s="146"/>
      <c r="Y790" s="146"/>
    </row>
    <row r="791" ht="12.75" customHeight="1">
      <c r="A791" s="146"/>
      <c r="B791" s="146" t="s">
        <v>842</v>
      </c>
      <c r="C791" s="227">
        <v>7.0</v>
      </c>
      <c r="D791" s="228">
        <v>73.04</v>
      </c>
      <c r="E791" s="228">
        <v>41.05</v>
      </c>
      <c r="F791" s="229">
        <v>0.534</v>
      </c>
      <c r="I791" s="146"/>
      <c r="J791" s="230">
        <f t="shared" si="2"/>
        <v>10.43428571</v>
      </c>
      <c r="K791" s="227"/>
      <c r="L791" s="230">
        <f t="shared" si="3"/>
        <v>6.802011548</v>
      </c>
      <c r="M791" s="134">
        <v>0.31</v>
      </c>
      <c r="N791" s="146"/>
      <c r="O791" s="99">
        <f t="shared" si="4"/>
        <v>3</v>
      </c>
      <c r="P791" s="99">
        <f t="shared" si="5"/>
        <v>2</v>
      </c>
      <c r="Q791" s="99">
        <f t="shared" si="6"/>
        <v>5</v>
      </c>
      <c r="R791" s="99">
        <f t="shared" si="7"/>
        <v>0</v>
      </c>
      <c r="S791" s="138">
        <f t="shared" si="8"/>
        <v>3</v>
      </c>
      <c r="T791" s="135">
        <f t="shared" si="9"/>
        <v>13</v>
      </c>
      <c r="U791" s="146"/>
      <c r="V791" s="146"/>
      <c r="W791" s="146"/>
      <c r="X791" s="146"/>
      <c r="Y791" s="146"/>
    </row>
    <row r="792" ht="12.75" customHeight="1">
      <c r="A792" s="146"/>
      <c r="B792" s="146" t="s">
        <v>843</v>
      </c>
      <c r="C792" s="227">
        <v>5.0</v>
      </c>
      <c r="D792" s="228">
        <v>396.0</v>
      </c>
      <c r="E792" s="228">
        <v>222.5</v>
      </c>
      <c r="F792" s="229">
        <v>0.534</v>
      </c>
      <c r="I792" s="146"/>
      <c r="J792" s="230">
        <f t="shared" si="2"/>
        <v>79.2</v>
      </c>
      <c r="K792" s="227"/>
      <c r="L792" s="230">
        <f t="shared" si="3"/>
        <v>51.62972621</v>
      </c>
      <c r="M792" s="134">
        <v>0.32</v>
      </c>
      <c r="N792" s="146"/>
      <c r="O792" s="99">
        <f t="shared" si="4"/>
        <v>3</v>
      </c>
      <c r="P792" s="99">
        <f t="shared" si="5"/>
        <v>1</v>
      </c>
      <c r="Q792" s="99">
        <f t="shared" si="6"/>
        <v>3</v>
      </c>
      <c r="R792" s="99">
        <f t="shared" si="7"/>
        <v>0</v>
      </c>
      <c r="S792" s="138">
        <f t="shared" si="8"/>
        <v>3</v>
      </c>
      <c r="T792" s="135">
        <f t="shared" si="9"/>
        <v>10</v>
      </c>
      <c r="U792" s="146"/>
      <c r="V792" s="146"/>
      <c r="W792" s="146"/>
      <c r="X792" s="146"/>
      <c r="Y792" s="146"/>
    </row>
    <row r="793" ht="12.75" customHeight="1">
      <c r="A793" s="146"/>
      <c r="B793" s="146" t="s">
        <v>844</v>
      </c>
      <c r="C793" s="227">
        <v>7.0</v>
      </c>
      <c r="D793" s="228">
        <v>171.68</v>
      </c>
      <c r="E793" s="228">
        <v>96.41</v>
      </c>
      <c r="F793" s="229">
        <v>0.534</v>
      </c>
      <c r="I793" s="146"/>
      <c r="J793" s="230">
        <f t="shared" si="2"/>
        <v>24.52571429</v>
      </c>
      <c r="K793" s="227"/>
      <c r="L793" s="230">
        <f t="shared" si="3"/>
        <v>15.98807972</v>
      </c>
      <c r="M793" s="134">
        <v>0.33</v>
      </c>
      <c r="N793" s="146"/>
      <c r="O793" s="99">
        <f t="shared" si="4"/>
        <v>3</v>
      </c>
      <c r="P793" s="99">
        <f t="shared" si="5"/>
        <v>2</v>
      </c>
      <c r="Q793" s="99">
        <f t="shared" si="6"/>
        <v>5</v>
      </c>
      <c r="R793" s="99">
        <f t="shared" si="7"/>
        <v>0</v>
      </c>
      <c r="S793" s="138">
        <f t="shared" si="8"/>
        <v>3</v>
      </c>
      <c r="T793" s="135">
        <f t="shared" si="9"/>
        <v>13</v>
      </c>
      <c r="U793" s="146"/>
      <c r="V793" s="146"/>
      <c r="W793" s="146"/>
      <c r="X793" s="146"/>
      <c r="Y793" s="146"/>
    </row>
    <row r="794" ht="12.75" customHeight="1">
      <c r="A794" s="146"/>
      <c r="B794" s="146" t="s">
        <v>845</v>
      </c>
      <c r="C794" s="227">
        <v>6.0</v>
      </c>
      <c r="D794" s="228">
        <v>307.83</v>
      </c>
      <c r="E794" s="228">
        <v>172.86</v>
      </c>
      <c r="F794" s="229">
        <v>0.534</v>
      </c>
      <c r="I794" s="146"/>
      <c r="J794" s="230">
        <f t="shared" si="2"/>
        <v>51.305</v>
      </c>
      <c r="K794" s="227"/>
      <c r="L794" s="230">
        <f t="shared" si="3"/>
        <v>33.4452412</v>
      </c>
      <c r="M794" s="134">
        <v>0.34</v>
      </c>
      <c r="N794" s="146"/>
      <c r="O794" s="99">
        <f t="shared" si="4"/>
        <v>3</v>
      </c>
      <c r="P794" s="99">
        <f t="shared" si="5"/>
        <v>2</v>
      </c>
      <c r="Q794" s="99">
        <f t="shared" si="6"/>
        <v>4</v>
      </c>
      <c r="R794" s="99">
        <f t="shared" si="7"/>
        <v>0</v>
      </c>
      <c r="S794" s="138">
        <f t="shared" si="8"/>
        <v>4</v>
      </c>
      <c r="T794" s="135">
        <f t="shared" si="9"/>
        <v>13</v>
      </c>
      <c r="U794" s="146"/>
      <c r="V794" s="146"/>
      <c r="W794" s="146"/>
      <c r="X794" s="146"/>
      <c r="Y794" s="146"/>
    </row>
    <row r="795" ht="12.75" customHeight="1">
      <c r="A795" s="146"/>
      <c r="B795" s="146" t="s">
        <v>846</v>
      </c>
      <c r="C795" s="227">
        <v>7.0</v>
      </c>
      <c r="D795" s="228">
        <v>602.61</v>
      </c>
      <c r="E795" s="228">
        <v>338.29</v>
      </c>
      <c r="F795" s="229">
        <v>0.534</v>
      </c>
      <c r="I795" s="146"/>
      <c r="J795" s="230">
        <f t="shared" si="2"/>
        <v>86.08714286</v>
      </c>
      <c r="K795" s="227"/>
      <c r="L795" s="230">
        <f t="shared" si="3"/>
        <v>56.11938909</v>
      </c>
      <c r="M795" s="134">
        <v>0.35</v>
      </c>
      <c r="N795" s="146"/>
      <c r="O795" s="99">
        <f t="shared" si="4"/>
        <v>3</v>
      </c>
      <c r="P795" s="99">
        <f t="shared" si="5"/>
        <v>2</v>
      </c>
      <c r="Q795" s="99">
        <f t="shared" si="6"/>
        <v>3</v>
      </c>
      <c r="R795" s="99">
        <f t="shared" si="7"/>
        <v>0</v>
      </c>
      <c r="S795" s="138">
        <f t="shared" si="8"/>
        <v>4</v>
      </c>
      <c r="T795" s="135">
        <f t="shared" si="9"/>
        <v>12</v>
      </c>
      <c r="U795" s="146"/>
      <c r="V795" s="146"/>
      <c r="W795" s="146"/>
      <c r="X795" s="146"/>
      <c r="Y795" s="146"/>
    </row>
    <row r="796" ht="12.75" customHeight="1">
      <c r="A796" s="146"/>
      <c r="B796" s="146" t="s">
        <v>847</v>
      </c>
      <c r="C796" s="227">
        <v>7.0</v>
      </c>
      <c r="D796" s="228">
        <v>334.78</v>
      </c>
      <c r="E796" s="228">
        <v>187.92</v>
      </c>
      <c r="F796" s="229">
        <v>0.534</v>
      </c>
      <c r="I796" s="146"/>
      <c r="J796" s="230">
        <f t="shared" si="2"/>
        <v>47.82571429</v>
      </c>
      <c r="K796" s="227"/>
      <c r="L796" s="230">
        <f t="shared" si="3"/>
        <v>31.17712796</v>
      </c>
      <c r="M796" s="134">
        <v>0.45</v>
      </c>
      <c r="N796" s="146"/>
      <c r="O796" s="99">
        <f t="shared" si="4"/>
        <v>3</v>
      </c>
      <c r="P796" s="99">
        <f t="shared" si="5"/>
        <v>2</v>
      </c>
      <c r="Q796" s="99">
        <f t="shared" si="6"/>
        <v>4</v>
      </c>
      <c r="R796" s="99">
        <f t="shared" si="7"/>
        <v>0</v>
      </c>
      <c r="S796" s="138">
        <f t="shared" si="8"/>
        <v>4</v>
      </c>
      <c r="T796" s="135">
        <f t="shared" si="9"/>
        <v>13</v>
      </c>
      <c r="U796" s="146"/>
      <c r="V796" s="146"/>
      <c r="W796" s="146"/>
      <c r="X796" s="146"/>
      <c r="Y796" s="146"/>
    </row>
    <row r="797" ht="12.75" customHeight="1">
      <c r="A797" s="146"/>
      <c r="B797" s="146" t="s">
        <v>848</v>
      </c>
      <c r="C797" s="227">
        <v>26.0</v>
      </c>
      <c r="D797" s="228">
        <v>645.57</v>
      </c>
      <c r="E797" s="228">
        <v>362.17</v>
      </c>
      <c r="F797" s="229">
        <v>0.534</v>
      </c>
      <c r="I797" s="146"/>
      <c r="J797" s="230">
        <f t="shared" si="2"/>
        <v>24.82961538</v>
      </c>
      <c r="K797" s="227"/>
      <c r="L797" s="230">
        <f t="shared" si="3"/>
        <v>16.18618995</v>
      </c>
      <c r="M797" s="134">
        <v>0.46</v>
      </c>
      <c r="N797" s="146"/>
      <c r="O797" s="99">
        <f t="shared" si="4"/>
        <v>3</v>
      </c>
      <c r="P797" s="99">
        <f t="shared" si="5"/>
        <v>5</v>
      </c>
      <c r="Q797" s="99">
        <f t="shared" si="6"/>
        <v>5</v>
      </c>
      <c r="R797" s="99">
        <f t="shared" si="7"/>
        <v>0</v>
      </c>
      <c r="S797" s="138">
        <f t="shared" si="8"/>
        <v>4</v>
      </c>
      <c r="T797" s="135">
        <f t="shared" si="9"/>
        <v>17</v>
      </c>
      <c r="U797" s="146"/>
      <c r="V797" s="146"/>
      <c r="W797" s="146"/>
      <c r="X797" s="146"/>
      <c r="Y797" s="146"/>
    </row>
    <row r="798" ht="12.75" customHeight="1">
      <c r="A798" s="146"/>
      <c r="B798" s="146" t="s">
        <v>849</v>
      </c>
      <c r="C798" s="227">
        <v>36.0</v>
      </c>
      <c r="D798" s="228">
        <v>774.78</v>
      </c>
      <c r="E798" s="228">
        <v>434.31</v>
      </c>
      <c r="F798" s="229">
        <v>0.534</v>
      </c>
      <c r="I798" s="146"/>
      <c r="J798" s="230">
        <f t="shared" si="2"/>
        <v>21.52166667</v>
      </c>
      <c r="K798" s="227"/>
      <c r="L798" s="230">
        <f t="shared" si="3"/>
        <v>14.02976967</v>
      </c>
      <c r="M798" s="134">
        <v>0.48</v>
      </c>
      <c r="N798" s="146"/>
      <c r="O798" s="99">
        <f t="shared" si="4"/>
        <v>3</v>
      </c>
      <c r="P798" s="99">
        <f t="shared" si="5"/>
        <v>5</v>
      </c>
      <c r="Q798" s="99">
        <f t="shared" si="6"/>
        <v>5</v>
      </c>
      <c r="R798" s="99">
        <f t="shared" si="7"/>
        <v>0</v>
      </c>
      <c r="S798" s="138">
        <f t="shared" si="8"/>
        <v>4</v>
      </c>
      <c r="T798" s="135">
        <f t="shared" si="9"/>
        <v>17</v>
      </c>
      <c r="U798" s="146"/>
      <c r="V798" s="146"/>
      <c r="W798" s="146"/>
      <c r="X798" s="146"/>
      <c r="Y798" s="146"/>
    </row>
    <row r="799" ht="12.75" customHeight="1">
      <c r="A799" s="146"/>
      <c r="B799" s="146" t="s">
        <v>850</v>
      </c>
      <c r="C799" s="227">
        <v>3.0</v>
      </c>
      <c r="D799" s="228">
        <v>177.39</v>
      </c>
      <c r="E799" s="228">
        <v>99.39</v>
      </c>
      <c r="F799" s="229">
        <v>0.534</v>
      </c>
      <c r="I799" s="146"/>
      <c r="J799" s="230">
        <f t="shared" si="2"/>
        <v>59.13</v>
      </c>
      <c r="K799" s="227"/>
      <c r="L799" s="230">
        <f t="shared" si="3"/>
        <v>38.54628422</v>
      </c>
      <c r="M799" s="134">
        <v>0.5</v>
      </c>
      <c r="N799" s="146"/>
      <c r="O799" s="99">
        <f t="shared" si="4"/>
        <v>3</v>
      </c>
      <c r="P799" s="99">
        <f t="shared" si="5"/>
        <v>1</v>
      </c>
      <c r="Q799" s="99">
        <f t="shared" si="6"/>
        <v>4</v>
      </c>
      <c r="R799" s="99">
        <f t="shared" si="7"/>
        <v>0</v>
      </c>
      <c r="S799" s="138">
        <f t="shared" si="8"/>
        <v>4</v>
      </c>
      <c r="T799" s="135">
        <f t="shared" si="9"/>
        <v>12</v>
      </c>
      <c r="U799" s="146"/>
      <c r="V799" s="146"/>
      <c r="W799" s="146"/>
      <c r="X799" s="146"/>
      <c r="Y799" s="146"/>
    </row>
    <row r="800" ht="12.75" customHeight="1">
      <c r="A800" s="146"/>
      <c r="B800" s="146" t="s">
        <v>851</v>
      </c>
      <c r="C800" s="227">
        <v>2.0</v>
      </c>
      <c r="D800" s="228">
        <v>39.91</v>
      </c>
      <c r="E800" s="228">
        <v>22.37</v>
      </c>
      <c r="F800" s="229">
        <v>0.534</v>
      </c>
      <c r="I800" s="146"/>
      <c r="J800" s="230">
        <f t="shared" si="2"/>
        <v>19.955</v>
      </c>
      <c r="K800" s="227"/>
      <c r="L800" s="230">
        <f t="shared" si="3"/>
        <v>13.00847458</v>
      </c>
      <c r="M800" s="134">
        <v>0.52</v>
      </c>
      <c r="N800" s="146"/>
      <c r="O800" s="99">
        <f t="shared" si="4"/>
        <v>3</v>
      </c>
      <c r="P800" s="99">
        <f t="shared" si="5"/>
        <v>1</v>
      </c>
      <c r="Q800" s="99">
        <f t="shared" si="6"/>
        <v>5</v>
      </c>
      <c r="R800" s="99">
        <f t="shared" si="7"/>
        <v>0</v>
      </c>
      <c r="S800" s="138">
        <f t="shared" si="8"/>
        <v>4</v>
      </c>
      <c r="T800" s="135">
        <f t="shared" si="9"/>
        <v>13</v>
      </c>
      <c r="U800" s="146"/>
      <c r="V800" s="146"/>
      <c r="W800" s="146"/>
      <c r="X800" s="146"/>
      <c r="Y800" s="146"/>
    </row>
    <row r="801" ht="12.75" customHeight="1">
      <c r="A801" s="146"/>
      <c r="B801" s="146" t="s">
        <v>852</v>
      </c>
      <c r="C801" s="227">
        <v>4.0</v>
      </c>
      <c r="D801" s="228">
        <v>331.13</v>
      </c>
      <c r="E801" s="228">
        <v>185.52</v>
      </c>
      <c r="F801" s="229">
        <v>0.534</v>
      </c>
      <c r="I801" s="146"/>
      <c r="J801" s="230">
        <f t="shared" si="2"/>
        <v>82.7825</v>
      </c>
      <c r="K801" s="227"/>
      <c r="L801" s="230">
        <f t="shared" si="3"/>
        <v>53.96512386</v>
      </c>
      <c r="M801" s="134">
        <v>0.56</v>
      </c>
      <c r="N801" s="146"/>
      <c r="O801" s="99">
        <f t="shared" si="4"/>
        <v>3</v>
      </c>
      <c r="P801" s="99">
        <f t="shared" si="5"/>
        <v>1</v>
      </c>
      <c r="Q801" s="99">
        <f t="shared" si="6"/>
        <v>3</v>
      </c>
      <c r="R801" s="99">
        <f t="shared" si="7"/>
        <v>0</v>
      </c>
      <c r="S801" s="138">
        <f t="shared" si="8"/>
        <v>4</v>
      </c>
      <c r="T801" s="135">
        <f t="shared" si="9"/>
        <v>11</v>
      </c>
      <c r="U801" s="146"/>
      <c r="V801" s="146"/>
      <c r="W801" s="146"/>
      <c r="X801" s="146"/>
      <c r="Y801" s="146"/>
    </row>
    <row r="802" ht="12.75" customHeight="1">
      <c r="A802" s="146"/>
      <c r="B802" s="146" t="s">
        <v>853</v>
      </c>
      <c r="C802" s="227">
        <v>1.0</v>
      </c>
      <c r="D802" s="228">
        <v>109.13</v>
      </c>
      <c r="E802" s="228">
        <v>61.13</v>
      </c>
      <c r="F802" s="229">
        <v>0.534</v>
      </c>
      <c r="I802" s="146"/>
      <c r="J802" s="230">
        <f t="shared" si="2"/>
        <v>109.13</v>
      </c>
      <c r="K802" s="227"/>
      <c r="L802" s="230">
        <f t="shared" si="3"/>
        <v>71.14080834</v>
      </c>
      <c r="M802" s="134">
        <v>0.53</v>
      </c>
      <c r="N802" s="146"/>
      <c r="O802" s="99">
        <f t="shared" si="4"/>
        <v>3</v>
      </c>
      <c r="P802" s="99">
        <f t="shared" si="5"/>
        <v>1</v>
      </c>
      <c r="Q802" s="99">
        <f t="shared" si="6"/>
        <v>3</v>
      </c>
      <c r="R802" s="99">
        <f t="shared" si="7"/>
        <v>0</v>
      </c>
      <c r="S802" s="138">
        <f t="shared" si="8"/>
        <v>4</v>
      </c>
      <c r="T802" s="135">
        <f t="shared" si="9"/>
        <v>11</v>
      </c>
      <c r="U802" s="146"/>
      <c r="V802" s="146"/>
      <c r="W802" s="146"/>
      <c r="X802" s="146"/>
      <c r="Y802" s="146"/>
    </row>
    <row r="803" ht="12.75" customHeight="1">
      <c r="A803" s="146"/>
      <c r="B803" s="146" t="s">
        <v>854</v>
      </c>
      <c r="C803" s="227">
        <v>17.0</v>
      </c>
      <c r="D803" s="228">
        <v>164.04</v>
      </c>
      <c r="E803" s="228">
        <v>91.88</v>
      </c>
      <c r="F803" s="229">
        <v>0.534</v>
      </c>
      <c r="I803" s="146"/>
      <c r="J803" s="230">
        <f t="shared" si="2"/>
        <v>9.649411765</v>
      </c>
      <c r="K803" s="227"/>
      <c r="L803" s="230">
        <f t="shared" si="3"/>
        <v>6.29035969</v>
      </c>
      <c r="M803" s="134">
        <v>0.51</v>
      </c>
      <c r="N803" s="146"/>
      <c r="O803" s="99">
        <f t="shared" si="4"/>
        <v>3</v>
      </c>
      <c r="P803" s="99">
        <f t="shared" si="5"/>
        <v>4</v>
      </c>
      <c r="Q803" s="99">
        <f t="shared" si="6"/>
        <v>5</v>
      </c>
      <c r="R803" s="99">
        <f t="shared" si="7"/>
        <v>0</v>
      </c>
      <c r="S803" s="138">
        <f t="shared" si="8"/>
        <v>4</v>
      </c>
      <c r="T803" s="135">
        <f t="shared" si="9"/>
        <v>16</v>
      </c>
      <c r="U803" s="146"/>
      <c r="V803" s="146"/>
      <c r="W803" s="146"/>
      <c r="X803" s="146"/>
      <c r="Y803" s="146"/>
    </row>
    <row r="804" ht="12.75" customHeight="1">
      <c r="A804" s="146"/>
      <c r="B804" s="146" t="s">
        <v>855</v>
      </c>
      <c r="C804" s="227">
        <v>32.0</v>
      </c>
      <c r="D804" s="228">
        <v>153.43</v>
      </c>
      <c r="E804" s="228">
        <v>85.93</v>
      </c>
      <c r="F804" s="229">
        <v>0.534</v>
      </c>
      <c r="I804" s="146"/>
      <c r="J804" s="230">
        <f t="shared" si="2"/>
        <v>4.7946875</v>
      </c>
      <c r="K804" s="227"/>
      <c r="L804" s="230">
        <f t="shared" si="3"/>
        <v>3.125611147</v>
      </c>
      <c r="M804" s="134">
        <v>0.57</v>
      </c>
      <c r="N804" s="146"/>
      <c r="O804" s="99">
        <f t="shared" si="4"/>
        <v>3</v>
      </c>
      <c r="P804" s="99">
        <f t="shared" si="5"/>
        <v>5</v>
      </c>
      <c r="Q804" s="99">
        <f t="shared" si="6"/>
        <v>5</v>
      </c>
      <c r="R804" s="99">
        <f t="shared" si="7"/>
        <v>0</v>
      </c>
      <c r="S804" s="138">
        <f t="shared" si="8"/>
        <v>4</v>
      </c>
      <c r="T804" s="135">
        <f t="shared" si="9"/>
        <v>17</v>
      </c>
      <c r="U804" s="146"/>
      <c r="V804" s="146"/>
      <c r="W804" s="146"/>
      <c r="X804" s="146"/>
      <c r="Y804" s="146"/>
    </row>
    <row r="805" ht="12.75" customHeight="1">
      <c r="A805" s="146"/>
      <c r="B805" s="146" t="s">
        <v>856</v>
      </c>
      <c r="C805" s="227">
        <v>10.0</v>
      </c>
      <c r="D805" s="228">
        <v>86.52</v>
      </c>
      <c r="E805" s="228">
        <v>48.46</v>
      </c>
      <c r="F805" s="229">
        <v>0.534</v>
      </c>
      <c r="I805" s="146"/>
      <c r="J805" s="230">
        <f t="shared" si="2"/>
        <v>8.652</v>
      </c>
      <c r="K805" s="227"/>
      <c r="L805" s="230">
        <f t="shared" si="3"/>
        <v>5.640156454</v>
      </c>
      <c r="M805" s="134">
        <v>0.58</v>
      </c>
      <c r="N805" s="146"/>
      <c r="O805" s="99">
        <f t="shared" si="4"/>
        <v>3</v>
      </c>
      <c r="P805" s="99">
        <f t="shared" si="5"/>
        <v>2</v>
      </c>
      <c r="Q805" s="99">
        <f t="shared" si="6"/>
        <v>5</v>
      </c>
      <c r="R805" s="99">
        <f t="shared" si="7"/>
        <v>0</v>
      </c>
      <c r="S805" s="138">
        <f t="shared" si="8"/>
        <v>4</v>
      </c>
      <c r="T805" s="135">
        <f t="shared" si="9"/>
        <v>14</v>
      </c>
      <c r="U805" s="146"/>
      <c r="V805" s="146"/>
      <c r="W805" s="146"/>
      <c r="X805" s="146"/>
      <c r="Y805" s="146"/>
    </row>
    <row r="806" ht="12.75" customHeight="1">
      <c r="A806" s="146"/>
      <c r="B806" s="146" t="s">
        <v>857</v>
      </c>
      <c r="C806" s="227">
        <v>2.0</v>
      </c>
      <c r="D806" s="228">
        <v>29.41</v>
      </c>
      <c r="E806" s="228">
        <v>16.47</v>
      </c>
      <c r="F806" s="229">
        <v>0.534</v>
      </c>
      <c r="I806" s="146"/>
      <c r="J806" s="230">
        <f t="shared" si="2"/>
        <v>14.705</v>
      </c>
      <c r="K806" s="227"/>
      <c r="L806" s="230">
        <f t="shared" si="3"/>
        <v>9.586049544</v>
      </c>
      <c r="M806" s="134">
        <v>0.59</v>
      </c>
      <c r="N806" s="146"/>
      <c r="O806" s="99">
        <f t="shared" si="4"/>
        <v>3</v>
      </c>
      <c r="P806" s="99">
        <f t="shared" si="5"/>
        <v>1</v>
      </c>
      <c r="Q806" s="99">
        <f t="shared" si="6"/>
        <v>5</v>
      </c>
      <c r="R806" s="99">
        <f t="shared" si="7"/>
        <v>0</v>
      </c>
      <c r="S806" s="138">
        <f t="shared" si="8"/>
        <v>5</v>
      </c>
      <c r="T806" s="135">
        <f t="shared" si="9"/>
        <v>14</v>
      </c>
      <c r="U806" s="146"/>
      <c r="V806" s="146"/>
      <c r="W806" s="146"/>
      <c r="X806" s="146"/>
      <c r="Y806" s="146"/>
    </row>
    <row r="807" ht="12.75" customHeight="1">
      <c r="A807" s="146"/>
      <c r="B807" s="146" t="s">
        <v>858</v>
      </c>
      <c r="C807" s="227">
        <v>2.0</v>
      </c>
      <c r="D807" s="228">
        <v>313.04</v>
      </c>
      <c r="E807" s="228">
        <v>175.23</v>
      </c>
      <c r="F807" s="229">
        <v>0.534</v>
      </c>
      <c r="I807" s="146"/>
      <c r="J807" s="230">
        <f t="shared" si="2"/>
        <v>156.52</v>
      </c>
      <c r="K807" s="227"/>
      <c r="L807" s="230">
        <f t="shared" si="3"/>
        <v>102.0338983</v>
      </c>
      <c r="M807" s="134">
        <v>0.6</v>
      </c>
      <c r="N807" s="146"/>
      <c r="O807" s="99">
        <f t="shared" si="4"/>
        <v>3</v>
      </c>
      <c r="P807" s="99">
        <f t="shared" si="5"/>
        <v>1</v>
      </c>
      <c r="Q807" s="99">
        <f t="shared" si="6"/>
        <v>2</v>
      </c>
      <c r="R807" s="99">
        <f t="shared" si="7"/>
        <v>0</v>
      </c>
      <c r="S807" s="138">
        <f t="shared" si="8"/>
        <v>5</v>
      </c>
      <c r="T807" s="135">
        <f t="shared" si="9"/>
        <v>11</v>
      </c>
      <c r="U807" s="146"/>
      <c r="V807" s="146"/>
      <c r="W807" s="146"/>
      <c r="X807" s="146"/>
      <c r="Y807" s="146"/>
    </row>
    <row r="808" ht="12.75" customHeight="1">
      <c r="A808" s="146"/>
      <c r="B808" s="146" t="s">
        <v>859</v>
      </c>
      <c r="C808" s="227">
        <v>1.0</v>
      </c>
      <c r="D808" s="228">
        <v>10.73</v>
      </c>
      <c r="E808" s="228">
        <v>6.0</v>
      </c>
      <c r="F808" s="229">
        <v>0.534</v>
      </c>
      <c r="I808" s="146"/>
      <c r="J808" s="230">
        <f t="shared" si="2"/>
        <v>10.73</v>
      </c>
      <c r="K808" s="227"/>
      <c r="L808" s="230">
        <f t="shared" si="3"/>
        <v>6.994784876</v>
      </c>
      <c r="M808" s="134">
        <v>0.64</v>
      </c>
      <c r="N808" s="146"/>
      <c r="O808" s="99">
        <f t="shared" si="4"/>
        <v>3</v>
      </c>
      <c r="P808" s="99">
        <f t="shared" si="5"/>
        <v>1</v>
      </c>
      <c r="Q808" s="99">
        <f t="shared" si="6"/>
        <v>5</v>
      </c>
      <c r="R808" s="99">
        <f t="shared" si="7"/>
        <v>0</v>
      </c>
      <c r="S808" s="138">
        <f t="shared" si="8"/>
        <v>5</v>
      </c>
      <c r="T808" s="135">
        <f t="shared" si="9"/>
        <v>14</v>
      </c>
      <c r="U808" s="146"/>
      <c r="V808" s="146"/>
      <c r="W808" s="146"/>
      <c r="X808" s="146"/>
      <c r="Y808" s="146"/>
    </row>
    <row r="809" ht="12.75" customHeight="1">
      <c r="A809" s="146"/>
      <c r="B809" s="146" t="s">
        <v>860</v>
      </c>
      <c r="C809" s="227">
        <v>5.0</v>
      </c>
      <c r="D809" s="228">
        <v>413.04</v>
      </c>
      <c r="E809" s="228">
        <v>231.04</v>
      </c>
      <c r="F809" s="229">
        <v>0.534</v>
      </c>
      <c r="I809" s="146"/>
      <c r="J809" s="230">
        <f t="shared" si="2"/>
        <v>82.608</v>
      </c>
      <c r="K809" s="227"/>
      <c r="L809" s="230">
        <f t="shared" si="3"/>
        <v>53.85136897</v>
      </c>
      <c r="M809" s="134">
        <v>0.67</v>
      </c>
      <c r="N809" s="146"/>
      <c r="O809" s="99">
        <f t="shared" si="4"/>
        <v>3</v>
      </c>
      <c r="P809" s="99">
        <f t="shared" si="5"/>
        <v>1</v>
      </c>
      <c r="Q809" s="99">
        <f t="shared" si="6"/>
        <v>3</v>
      </c>
      <c r="R809" s="99">
        <f t="shared" si="7"/>
        <v>0</v>
      </c>
      <c r="S809" s="138">
        <f t="shared" si="8"/>
        <v>5</v>
      </c>
      <c r="T809" s="135">
        <f t="shared" si="9"/>
        <v>12</v>
      </c>
      <c r="U809" s="146"/>
      <c r="V809" s="146"/>
      <c r="W809" s="146"/>
      <c r="X809" s="146"/>
      <c r="Y809" s="146"/>
    </row>
    <row r="810" ht="12.75" customHeight="1">
      <c r="A810" s="146"/>
      <c r="B810" s="146" t="s">
        <v>861</v>
      </c>
      <c r="C810" s="227">
        <v>1.0</v>
      </c>
      <c r="D810" s="228">
        <v>826.09</v>
      </c>
      <c r="E810" s="228">
        <v>462.01</v>
      </c>
      <c r="F810" s="229">
        <v>0.534</v>
      </c>
      <c r="I810" s="146"/>
      <c r="J810" s="230">
        <f t="shared" si="2"/>
        <v>826.09</v>
      </c>
      <c r="K810" s="227"/>
      <c r="L810" s="230">
        <f t="shared" si="3"/>
        <v>538.5202086</v>
      </c>
      <c r="M810" s="134">
        <v>0.68</v>
      </c>
      <c r="N810" s="146"/>
      <c r="O810" s="99">
        <f t="shared" si="4"/>
        <v>3</v>
      </c>
      <c r="P810" s="99">
        <f t="shared" si="5"/>
        <v>1</v>
      </c>
      <c r="Q810" s="99">
        <f t="shared" si="6"/>
        <v>1</v>
      </c>
      <c r="R810" s="99">
        <f t="shared" si="7"/>
        <v>0</v>
      </c>
      <c r="S810" s="138">
        <f t="shared" si="8"/>
        <v>5</v>
      </c>
      <c r="T810" s="135">
        <f t="shared" si="9"/>
        <v>10</v>
      </c>
      <c r="U810" s="146"/>
      <c r="V810" s="146"/>
      <c r="W810" s="146"/>
      <c r="X810" s="146"/>
      <c r="Y810" s="146"/>
    </row>
    <row r="811" ht="12.75" customHeight="1">
      <c r="A811" s="146"/>
      <c r="B811" s="146" t="s">
        <v>862</v>
      </c>
      <c r="C811" s="227">
        <v>6.0</v>
      </c>
      <c r="D811" s="228">
        <v>286.96</v>
      </c>
      <c r="E811" s="228">
        <v>160.43</v>
      </c>
      <c r="F811" s="229">
        <v>0.534</v>
      </c>
      <c r="I811" s="146"/>
      <c r="J811" s="230">
        <f t="shared" si="2"/>
        <v>47.82666667</v>
      </c>
      <c r="K811" s="227"/>
      <c r="L811" s="230">
        <f t="shared" si="3"/>
        <v>31.1777488</v>
      </c>
      <c r="M811" s="134">
        <v>0.62</v>
      </c>
      <c r="N811" s="146"/>
      <c r="O811" s="99">
        <f t="shared" si="4"/>
        <v>3</v>
      </c>
      <c r="P811" s="99">
        <f t="shared" si="5"/>
        <v>2</v>
      </c>
      <c r="Q811" s="99">
        <f t="shared" si="6"/>
        <v>4</v>
      </c>
      <c r="R811" s="99">
        <f t="shared" si="7"/>
        <v>0</v>
      </c>
      <c r="S811" s="138">
        <f t="shared" si="8"/>
        <v>5</v>
      </c>
      <c r="T811" s="135">
        <f t="shared" si="9"/>
        <v>14</v>
      </c>
      <c r="U811" s="146"/>
      <c r="V811" s="146"/>
      <c r="W811" s="146"/>
      <c r="X811" s="146"/>
      <c r="Y811" s="146"/>
    </row>
    <row r="812" ht="12.75" customHeight="1">
      <c r="A812" s="146"/>
      <c r="B812" s="146" t="s">
        <v>863</v>
      </c>
      <c r="C812" s="227">
        <v>9.0</v>
      </c>
      <c r="D812" s="228">
        <v>424.74</v>
      </c>
      <c r="E812" s="228">
        <v>237.44</v>
      </c>
      <c r="F812" s="229">
        <v>0.534</v>
      </c>
      <c r="I812" s="146"/>
      <c r="J812" s="230">
        <f t="shared" si="2"/>
        <v>47.19333333</v>
      </c>
      <c r="K812" s="227"/>
      <c r="L812" s="230">
        <f t="shared" si="3"/>
        <v>30.76488483</v>
      </c>
      <c r="M812" s="134">
        <v>0.69</v>
      </c>
      <c r="N812" s="146"/>
      <c r="O812" s="99">
        <f t="shared" si="4"/>
        <v>3</v>
      </c>
      <c r="P812" s="99">
        <f t="shared" si="5"/>
        <v>2</v>
      </c>
      <c r="Q812" s="99">
        <f t="shared" si="6"/>
        <v>4</v>
      </c>
      <c r="R812" s="99">
        <f t="shared" si="7"/>
        <v>0</v>
      </c>
      <c r="S812" s="138">
        <f t="shared" si="8"/>
        <v>5</v>
      </c>
      <c r="T812" s="135">
        <f t="shared" si="9"/>
        <v>14</v>
      </c>
      <c r="U812" s="146"/>
      <c r="V812" s="146"/>
      <c r="W812" s="146"/>
      <c r="X812" s="146"/>
      <c r="Y812" s="146"/>
    </row>
    <row r="813" ht="12.75" customHeight="1">
      <c r="A813" s="146"/>
      <c r="B813" s="146" t="s">
        <v>864</v>
      </c>
      <c r="C813" s="227">
        <v>2.0</v>
      </c>
      <c r="D813" s="228">
        <v>24.35</v>
      </c>
      <c r="E813" s="228">
        <v>13.6</v>
      </c>
      <c r="F813" s="229">
        <v>0.534</v>
      </c>
      <c r="I813" s="146"/>
      <c r="J813" s="230">
        <f t="shared" si="2"/>
        <v>12.175</v>
      </c>
      <c r="K813" s="227"/>
      <c r="L813" s="230">
        <f t="shared" si="3"/>
        <v>7.936766623</v>
      </c>
      <c r="M813" s="134">
        <v>0.64</v>
      </c>
      <c r="N813" s="146"/>
      <c r="O813" s="99">
        <f t="shared" si="4"/>
        <v>3</v>
      </c>
      <c r="P813" s="99">
        <f t="shared" si="5"/>
        <v>1</v>
      </c>
      <c r="Q813" s="99">
        <f t="shared" si="6"/>
        <v>5</v>
      </c>
      <c r="R813" s="99">
        <f t="shared" si="7"/>
        <v>0</v>
      </c>
      <c r="S813" s="138">
        <f t="shared" si="8"/>
        <v>5</v>
      </c>
      <c r="T813" s="135">
        <f t="shared" si="9"/>
        <v>14</v>
      </c>
      <c r="U813" s="146"/>
      <c r="V813" s="146"/>
      <c r="W813" s="146"/>
      <c r="X813" s="146"/>
      <c r="Y813" s="146"/>
    </row>
    <row r="814" ht="12.75" customHeight="1">
      <c r="A814" s="146"/>
      <c r="B814" s="146" t="s">
        <v>865</v>
      </c>
      <c r="C814" s="227">
        <v>21.0</v>
      </c>
      <c r="D814" s="228">
        <v>180.78</v>
      </c>
      <c r="E814" s="228">
        <v>100.96</v>
      </c>
      <c r="F814" s="229">
        <v>0.534</v>
      </c>
      <c r="I814" s="146"/>
      <c r="J814" s="230">
        <f t="shared" si="2"/>
        <v>8.608571429</v>
      </c>
      <c r="K814" s="227"/>
      <c r="L814" s="230">
        <f t="shared" si="3"/>
        <v>5.611845781</v>
      </c>
      <c r="M814" s="134">
        <v>0.15</v>
      </c>
      <c r="N814" s="146"/>
      <c r="O814" s="99">
        <f t="shared" si="4"/>
        <v>3</v>
      </c>
      <c r="P814" s="99">
        <f t="shared" si="5"/>
        <v>4</v>
      </c>
      <c r="Q814" s="99">
        <f t="shared" si="6"/>
        <v>5</v>
      </c>
      <c r="R814" s="99">
        <f t="shared" si="7"/>
        <v>0</v>
      </c>
      <c r="S814" s="138">
        <f t="shared" si="8"/>
        <v>3</v>
      </c>
      <c r="T814" s="135">
        <f t="shared" si="9"/>
        <v>15</v>
      </c>
      <c r="U814" s="146"/>
      <c r="V814" s="146"/>
      <c r="W814" s="146"/>
      <c r="X814" s="146"/>
      <c r="Y814" s="146"/>
    </row>
    <row r="815" ht="12.75" customHeight="1">
      <c r="A815" s="146"/>
      <c r="B815" s="146" t="s">
        <v>866</v>
      </c>
      <c r="C815" s="227">
        <v>1.0</v>
      </c>
      <c r="D815" s="228">
        <v>126.09</v>
      </c>
      <c r="E815" s="228">
        <v>70.4</v>
      </c>
      <c r="F815" s="229">
        <v>0.534</v>
      </c>
      <c r="I815" s="146"/>
      <c r="J815" s="230">
        <f t="shared" si="2"/>
        <v>126.09</v>
      </c>
      <c r="K815" s="227"/>
      <c r="L815" s="230">
        <f t="shared" si="3"/>
        <v>82.19687093</v>
      </c>
      <c r="M815" s="134">
        <v>0.85</v>
      </c>
      <c r="N815" s="146"/>
      <c r="O815" s="99">
        <f t="shared" si="4"/>
        <v>3</v>
      </c>
      <c r="P815" s="99">
        <f t="shared" si="5"/>
        <v>1</v>
      </c>
      <c r="Q815" s="99">
        <f t="shared" si="6"/>
        <v>2</v>
      </c>
      <c r="R815" s="99">
        <f t="shared" si="7"/>
        <v>0</v>
      </c>
      <c r="S815" s="138">
        <f t="shared" si="8"/>
        <v>5</v>
      </c>
      <c r="T815" s="135">
        <f t="shared" si="9"/>
        <v>11</v>
      </c>
      <c r="U815" s="146"/>
      <c r="V815" s="146"/>
      <c r="W815" s="146"/>
      <c r="X815" s="146"/>
      <c r="Y815" s="146"/>
    </row>
    <row r="816" ht="12.75" customHeight="1">
      <c r="A816" s="146"/>
      <c r="B816" s="146" t="s">
        <v>867</v>
      </c>
      <c r="C816" s="227">
        <v>3.0</v>
      </c>
      <c r="D816" s="228">
        <v>41.61</v>
      </c>
      <c r="E816" s="228">
        <v>23.21</v>
      </c>
      <c r="F816" s="229">
        <v>0.534</v>
      </c>
      <c r="I816" s="146"/>
      <c r="J816" s="230">
        <f t="shared" si="2"/>
        <v>13.87</v>
      </c>
      <c r="K816" s="227"/>
      <c r="L816" s="230">
        <f t="shared" si="3"/>
        <v>9.041720991</v>
      </c>
      <c r="M816" s="134">
        <v>0.87</v>
      </c>
      <c r="N816" s="146"/>
      <c r="O816" s="99">
        <f t="shared" si="4"/>
        <v>3</v>
      </c>
      <c r="P816" s="99">
        <f t="shared" si="5"/>
        <v>1</v>
      </c>
      <c r="Q816" s="99">
        <f t="shared" si="6"/>
        <v>5</v>
      </c>
      <c r="R816" s="99">
        <f t="shared" si="7"/>
        <v>0</v>
      </c>
      <c r="S816" s="138">
        <f t="shared" si="8"/>
        <v>5</v>
      </c>
      <c r="T816" s="135">
        <f t="shared" si="9"/>
        <v>14</v>
      </c>
      <c r="U816" s="146"/>
      <c r="V816" s="146"/>
      <c r="W816" s="146"/>
      <c r="X816" s="146"/>
      <c r="Y816" s="146"/>
    </row>
    <row r="817" ht="12.75" customHeight="1">
      <c r="A817" s="146"/>
      <c r="B817" s="146" t="s">
        <v>868</v>
      </c>
      <c r="C817" s="227">
        <v>6.0</v>
      </c>
      <c r="D817" s="228">
        <v>277.39</v>
      </c>
      <c r="E817" s="228">
        <v>154.72</v>
      </c>
      <c r="F817" s="229">
        <v>0.534</v>
      </c>
      <c r="I817" s="146"/>
      <c r="J817" s="230">
        <f t="shared" si="2"/>
        <v>46.23166667</v>
      </c>
      <c r="K817" s="227"/>
      <c r="L817" s="230">
        <f t="shared" si="3"/>
        <v>30.13798349</v>
      </c>
      <c r="M817" s="134">
        <v>0.88</v>
      </c>
      <c r="N817" s="146"/>
      <c r="O817" s="99">
        <f t="shared" si="4"/>
        <v>3</v>
      </c>
      <c r="P817" s="99">
        <f t="shared" si="5"/>
        <v>2</v>
      </c>
      <c r="Q817" s="99">
        <f t="shared" si="6"/>
        <v>4</v>
      </c>
      <c r="R817" s="99">
        <f t="shared" si="7"/>
        <v>0</v>
      </c>
      <c r="S817" s="138">
        <f t="shared" si="8"/>
        <v>5</v>
      </c>
      <c r="T817" s="135">
        <f t="shared" si="9"/>
        <v>14</v>
      </c>
      <c r="U817" s="146"/>
      <c r="V817" s="146"/>
      <c r="W817" s="146"/>
      <c r="X817" s="146"/>
      <c r="Y817" s="146"/>
    </row>
    <row r="818" ht="12.75" customHeight="1">
      <c r="A818" s="146"/>
      <c r="B818" s="146" t="s">
        <v>869</v>
      </c>
      <c r="C818" s="227">
        <v>12.0</v>
      </c>
      <c r="D818" s="228">
        <v>103.83</v>
      </c>
      <c r="E818" s="228">
        <v>57.91</v>
      </c>
      <c r="F818" s="229">
        <v>0.534</v>
      </c>
      <c r="I818" s="146"/>
      <c r="J818" s="230">
        <f t="shared" si="2"/>
        <v>8.6525</v>
      </c>
      <c r="K818" s="227"/>
      <c r="L818" s="230">
        <f t="shared" si="3"/>
        <v>5.640482399</v>
      </c>
      <c r="M818" s="134">
        <v>0.89</v>
      </c>
      <c r="N818" s="146"/>
      <c r="O818" s="99">
        <f t="shared" si="4"/>
        <v>3</v>
      </c>
      <c r="P818" s="99">
        <f t="shared" si="5"/>
        <v>3</v>
      </c>
      <c r="Q818" s="99">
        <f t="shared" si="6"/>
        <v>5</v>
      </c>
      <c r="R818" s="99">
        <f t="shared" si="7"/>
        <v>0</v>
      </c>
      <c r="S818" s="138">
        <f t="shared" si="8"/>
        <v>5</v>
      </c>
      <c r="T818" s="135">
        <f t="shared" si="9"/>
        <v>16</v>
      </c>
      <c r="U818" s="146"/>
      <c r="V818" s="146"/>
      <c r="W818" s="146"/>
      <c r="X818" s="146"/>
      <c r="Y818" s="146"/>
    </row>
    <row r="819" ht="12.75" customHeight="1">
      <c r="A819" s="146"/>
      <c r="B819" s="146" t="s">
        <v>870</v>
      </c>
      <c r="C819" s="227">
        <v>5.0</v>
      </c>
      <c r="D819" s="228">
        <v>43.26</v>
      </c>
      <c r="E819" s="228">
        <v>24.13</v>
      </c>
      <c r="F819" s="229">
        <v>0.534</v>
      </c>
      <c r="I819" s="146"/>
      <c r="J819" s="230">
        <f t="shared" si="2"/>
        <v>8.652</v>
      </c>
      <c r="K819" s="227"/>
      <c r="L819" s="230">
        <f t="shared" si="3"/>
        <v>5.640156454</v>
      </c>
      <c r="M819" s="134">
        <v>0.9</v>
      </c>
      <c r="N819" s="146"/>
      <c r="O819" s="99">
        <f t="shared" si="4"/>
        <v>3</v>
      </c>
      <c r="P819" s="99">
        <f t="shared" si="5"/>
        <v>1</v>
      </c>
      <c r="Q819" s="99">
        <f t="shared" si="6"/>
        <v>5</v>
      </c>
      <c r="R819" s="99">
        <f t="shared" si="7"/>
        <v>0</v>
      </c>
      <c r="S819" s="138">
        <f t="shared" si="8"/>
        <v>5</v>
      </c>
      <c r="T819" s="135">
        <f t="shared" si="9"/>
        <v>14</v>
      </c>
      <c r="U819" s="146"/>
      <c r="V819" s="146"/>
      <c r="W819" s="146"/>
      <c r="X819" s="146"/>
      <c r="Y819" s="146"/>
    </row>
    <row r="820" ht="12.75" customHeight="1">
      <c r="A820" s="146"/>
      <c r="B820" s="146" t="s">
        <v>871</v>
      </c>
      <c r="C820" s="227">
        <v>2.0</v>
      </c>
      <c r="D820" s="228">
        <v>50.43</v>
      </c>
      <c r="E820" s="228">
        <v>28.11</v>
      </c>
      <c r="F820" s="229">
        <v>0.534</v>
      </c>
      <c r="I820" s="146"/>
      <c r="J820" s="230">
        <f t="shared" si="2"/>
        <v>25.215</v>
      </c>
      <c r="K820" s="227"/>
      <c r="L820" s="230">
        <f t="shared" si="3"/>
        <v>16.43741851</v>
      </c>
      <c r="M820" s="134">
        <v>0.91</v>
      </c>
      <c r="N820" s="146"/>
      <c r="O820" s="99">
        <f t="shared" si="4"/>
        <v>3</v>
      </c>
      <c r="P820" s="99">
        <f t="shared" si="5"/>
        <v>1</v>
      </c>
      <c r="Q820" s="99">
        <f t="shared" si="6"/>
        <v>5</v>
      </c>
      <c r="R820" s="99">
        <f t="shared" si="7"/>
        <v>0</v>
      </c>
      <c r="S820" s="138">
        <f t="shared" si="8"/>
        <v>5</v>
      </c>
      <c r="T820" s="135">
        <f t="shared" si="9"/>
        <v>14</v>
      </c>
      <c r="U820" s="146"/>
      <c r="V820" s="146"/>
      <c r="W820" s="146"/>
      <c r="X820" s="146"/>
      <c r="Y820" s="146"/>
    </row>
    <row r="821" ht="12.75" customHeight="1">
      <c r="A821" s="146"/>
      <c r="B821" s="146" t="s">
        <v>872</v>
      </c>
      <c r="C821" s="227">
        <v>3.0</v>
      </c>
      <c r="D821" s="228">
        <v>706.09</v>
      </c>
      <c r="E821" s="228">
        <v>393.38</v>
      </c>
      <c r="F821" s="229">
        <v>0.534</v>
      </c>
      <c r="I821" s="146"/>
      <c r="J821" s="230">
        <f t="shared" si="2"/>
        <v>235.3633333</v>
      </c>
      <c r="K821" s="227"/>
      <c r="L821" s="230">
        <f t="shared" si="3"/>
        <v>153.4311169</v>
      </c>
      <c r="M821" s="134">
        <v>0.94</v>
      </c>
      <c r="N821" s="146"/>
      <c r="O821" s="99">
        <f t="shared" si="4"/>
        <v>3</v>
      </c>
      <c r="P821" s="99">
        <f t="shared" si="5"/>
        <v>1</v>
      </c>
      <c r="Q821" s="99">
        <f t="shared" si="6"/>
        <v>2</v>
      </c>
      <c r="R821" s="99">
        <f t="shared" si="7"/>
        <v>0</v>
      </c>
      <c r="S821" s="138">
        <f t="shared" si="8"/>
        <v>5</v>
      </c>
      <c r="T821" s="135">
        <f t="shared" si="9"/>
        <v>11</v>
      </c>
      <c r="U821" s="146"/>
      <c r="V821" s="146"/>
      <c r="W821" s="146"/>
      <c r="X821" s="146"/>
      <c r="Y821" s="146"/>
    </row>
    <row r="822" ht="12.75" customHeight="1">
      <c r="A822" s="146"/>
      <c r="B822" s="146" t="s">
        <v>873</v>
      </c>
      <c r="C822" s="227">
        <v>5.0</v>
      </c>
      <c r="D822" s="228">
        <v>201.52</v>
      </c>
      <c r="E822" s="228">
        <v>112.27</v>
      </c>
      <c r="F822" s="229">
        <v>0.534</v>
      </c>
      <c r="I822" s="146"/>
      <c r="J822" s="230">
        <f t="shared" si="2"/>
        <v>40.304</v>
      </c>
      <c r="K822" s="227"/>
      <c r="L822" s="230">
        <f t="shared" si="3"/>
        <v>26.273794</v>
      </c>
      <c r="M822" s="134">
        <v>0.97</v>
      </c>
      <c r="N822" s="146"/>
      <c r="O822" s="99">
        <f t="shared" si="4"/>
        <v>3</v>
      </c>
      <c r="P822" s="99">
        <f t="shared" si="5"/>
        <v>1</v>
      </c>
      <c r="Q822" s="99">
        <f t="shared" si="6"/>
        <v>4</v>
      </c>
      <c r="R822" s="99">
        <f t="shared" si="7"/>
        <v>0</v>
      </c>
      <c r="S822" s="138">
        <f t="shared" si="8"/>
        <v>5</v>
      </c>
      <c r="T822" s="135">
        <f t="shared" si="9"/>
        <v>13</v>
      </c>
      <c r="U822" s="146"/>
      <c r="V822" s="146"/>
      <c r="W822" s="146"/>
      <c r="X822" s="146"/>
      <c r="Y822" s="146"/>
    </row>
    <row r="823" ht="12.75" customHeight="1">
      <c r="A823" s="146"/>
      <c r="B823" s="146" t="s">
        <v>874</v>
      </c>
      <c r="C823" s="227">
        <v>8.0</v>
      </c>
      <c r="D823" s="228">
        <v>68.87</v>
      </c>
      <c r="E823" s="228">
        <v>38.36</v>
      </c>
      <c r="F823" s="229">
        <v>0.534</v>
      </c>
      <c r="I823" s="146"/>
      <c r="J823" s="230">
        <f t="shared" si="2"/>
        <v>8.60875</v>
      </c>
      <c r="K823" s="227"/>
      <c r="L823" s="230">
        <f t="shared" si="3"/>
        <v>5.61196219</v>
      </c>
      <c r="M823" s="134">
        <v>0.93</v>
      </c>
      <c r="N823" s="146"/>
      <c r="O823" s="99">
        <f t="shared" si="4"/>
        <v>3</v>
      </c>
      <c r="P823" s="99">
        <f t="shared" si="5"/>
        <v>2</v>
      </c>
      <c r="Q823" s="99">
        <f t="shared" si="6"/>
        <v>5</v>
      </c>
      <c r="R823" s="99">
        <f t="shared" si="7"/>
        <v>0</v>
      </c>
      <c r="S823" s="138">
        <f t="shared" si="8"/>
        <v>5</v>
      </c>
      <c r="T823" s="135">
        <f t="shared" si="9"/>
        <v>15</v>
      </c>
      <c r="U823" s="146"/>
      <c r="V823" s="146"/>
      <c r="W823" s="146"/>
      <c r="X823" s="146"/>
      <c r="Y823" s="146"/>
    </row>
    <row r="824" ht="12.75" customHeight="1">
      <c r="A824" s="146"/>
      <c r="B824" s="146" t="s">
        <v>875</v>
      </c>
      <c r="C824" s="227">
        <v>4.0</v>
      </c>
      <c r="D824" s="228">
        <v>170.43</v>
      </c>
      <c r="E824" s="228">
        <v>94.87</v>
      </c>
      <c r="F824" s="229">
        <v>0.534</v>
      </c>
      <c r="I824" s="146"/>
      <c r="J824" s="230">
        <f t="shared" si="2"/>
        <v>42.6075</v>
      </c>
      <c r="K824" s="227"/>
      <c r="L824" s="230">
        <f t="shared" si="3"/>
        <v>27.77542373</v>
      </c>
      <c r="M824" s="134">
        <v>0.65</v>
      </c>
      <c r="N824" s="146"/>
      <c r="O824" s="99">
        <f t="shared" si="4"/>
        <v>3</v>
      </c>
      <c r="P824" s="99">
        <f t="shared" si="5"/>
        <v>1</v>
      </c>
      <c r="Q824" s="99">
        <f t="shared" si="6"/>
        <v>4</v>
      </c>
      <c r="R824" s="99">
        <f t="shared" si="7"/>
        <v>0</v>
      </c>
      <c r="S824" s="138">
        <f t="shared" si="8"/>
        <v>5</v>
      </c>
      <c r="T824" s="135">
        <f t="shared" si="9"/>
        <v>13</v>
      </c>
      <c r="U824" s="146"/>
      <c r="V824" s="146"/>
      <c r="W824" s="146"/>
      <c r="X824" s="146"/>
      <c r="Y824" s="146"/>
    </row>
    <row r="825" ht="12.75" customHeight="1">
      <c r="A825" s="146"/>
      <c r="B825" s="146" t="s">
        <v>876</v>
      </c>
      <c r="C825" s="227">
        <v>7.0</v>
      </c>
      <c r="D825" s="228">
        <v>303.48</v>
      </c>
      <c r="E825" s="228">
        <v>168.83</v>
      </c>
      <c r="F825" s="229">
        <v>0.534</v>
      </c>
      <c r="I825" s="146"/>
      <c r="J825" s="230">
        <f t="shared" si="2"/>
        <v>43.35428571</v>
      </c>
      <c r="K825" s="227"/>
      <c r="L825" s="230">
        <f t="shared" si="3"/>
        <v>28.26224623</v>
      </c>
      <c r="M825" s="134">
        <v>0.45</v>
      </c>
      <c r="N825" s="146"/>
      <c r="O825" s="99">
        <f t="shared" si="4"/>
        <v>3</v>
      </c>
      <c r="P825" s="99">
        <f t="shared" si="5"/>
        <v>2</v>
      </c>
      <c r="Q825" s="99">
        <f t="shared" si="6"/>
        <v>4</v>
      </c>
      <c r="R825" s="99">
        <f t="shared" si="7"/>
        <v>0</v>
      </c>
      <c r="S825" s="138">
        <f t="shared" si="8"/>
        <v>4</v>
      </c>
      <c r="T825" s="135">
        <f t="shared" si="9"/>
        <v>13</v>
      </c>
      <c r="U825" s="146"/>
      <c r="V825" s="146"/>
      <c r="W825" s="146"/>
      <c r="X825" s="146"/>
      <c r="Y825" s="146"/>
    </row>
    <row r="826" ht="12.75" customHeight="1">
      <c r="A826" s="146"/>
      <c r="B826" s="146" t="s">
        <v>877</v>
      </c>
      <c r="C826" s="227">
        <v>6.0</v>
      </c>
      <c r="D826" s="228">
        <v>756.52</v>
      </c>
      <c r="E826" s="228">
        <v>420.52</v>
      </c>
      <c r="F826" s="229">
        <v>0.534</v>
      </c>
      <c r="I826" s="146"/>
      <c r="J826" s="230">
        <f t="shared" si="2"/>
        <v>126.0866667</v>
      </c>
      <c r="K826" s="227"/>
      <c r="L826" s="230">
        <f t="shared" si="3"/>
        <v>82.19469796</v>
      </c>
      <c r="M826" s="134">
        <v>0.48</v>
      </c>
      <c r="N826" s="146"/>
      <c r="O826" s="99">
        <f t="shared" si="4"/>
        <v>3</v>
      </c>
      <c r="P826" s="99">
        <f t="shared" si="5"/>
        <v>2</v>
      </c>
      <c r="Q826" s="99">
        <f t="shared" si="6"/>
        <v>2</v>
      </c>
      <c r="R826" s="99">
        <f t="shared" si="7"/>
        <v>0</v>
      </c>
      <c r="S826" s="138">
        <f t="shared" si="8"/>
        <v>4</v>
      </c>
      <c r="T826" s="135">
        <f t="shared" si="9"/>
        <v>11</v>
      </c>
      <c r="U826" s="146"/>
      <c r="V826" s="146"/>
      <c r="W826" s="146"/>
      <c r="X826" s="146"/>
      <c r="Y826" s="146"/>
    </row>
    <row r="827" ht="12.75" customHeight="1">
      <c r="A827" s="146"/>
      <c r="B827" s="146" t="s">
        <v>878</v>
      </c>
      <c r="C827" s="227">
        <v>2.0</v>
      </c>
      <c r="D827" s="228">
        <v>252.17</v>
      </c>
      <c r="E827" s="228">
        <v>140.17</v>
      </c>
      <c r="F827" s="229">
        <v>0.534</v>
      </c>
      <c r="I827" s="146"/>
      <c r="J827" s="230">
        <f t="shared" si="2"/>
        <v>126.085</v>
      </c>
      <c r="K827" s="227"/>
      <c r="L827" s="230">
        <f t="shared" si="3"/>
        <v>82.19361147</v>
      </c>
      <c r="M827" s="134">
        <v>0.43</v>
      </c>
      <c r="N827" s="146"/>
      <c r="O827" s="99">
        <f t="shared" si="4"/>
        <v>3</v>
      </c>
      <c r="P827" s="99">
        <f t="shared" si="5"/>
        <v>1</v>
      </c>
      <c r="Q827" s="99">
        <f t="shared" si="6"/>
        <v>2</v>
      </c>
      <c r="R827" s="99">
        <f t="shared" si="7"/>
        <v>0</v>
      </c>
      <c r="S827" s="138">
        <f t="shared" si="8"/>
        <v>4</v>
      </c>
      <c r="T827" s="135">
        <f t="shared" si="9"/>
        <v>10</v>
      </c>
      <c r="U827" s="146"/>
      <c r="V827" s="146"/>
      <c r="W827" s="146"/>
      <c r="X827" s="146"/>
      <c r="Y827" s="146"/>
    </row>
    <row r="828" ht="12.75" customHeight="1">
      <c r="A828" s="146"/>
      <c r="B828" s="146" t="s">
        <v>879</v>
      </c>
      <c r="C828" s="227">
        <v>2.0</v>
      </c>
      <c r="D828" s="228">
        <v>17.22</v>
      </c>
      <c r="E828" s="228">
        <v>9.56</v>
      </c>
      <c r="F828" s="229">
        <v>0.534</v>
      </c>
      <c r="I828" s="146"/>
      <c r="J828" s="230">
        <f t="shared" si="2"/>
        <v>8.61</v>
      </c>
      <c r="K828" s="227"/>
      <c r="L828" s="230">
        <f t="shared" si="3"/>
        <v>5.612777053</v>
      </c>
      <c r="M828" s="134">
        <v>0.65</v>
      </c>
      <c r="N828" s="146"/>
      <c r="O828" s="99">
        <f t="shared" si="4"/>
        <v>3</v>
      </c>
      <c r="P828" s="99">
        <f t="shared" si="5"/>
        <v>1</v>
      </c>
      <c r="Q828" s="99">
        <f t="shared" si="6"/>
        <v>5</v>
      </c>
      <c r="R828" s="99">
        <f t="shared" si="7"/>
        <v>0</v>
      </c>
      <c r="S828" s="138">
        <f t="shared" si="8"/>
        <v>5</v>
      </c>
      <c r="T828" s="135">
        <f t="shared" si="9"/>
        <v>14</v>
      </c>
      <c r="U828" s="146"/>
      <c r="V828" s="146"/>
      <c r="W828" s="146"/>
      <c r="X828" s="146"/>
      <c r="Y828" s="146"/>
    </row>
    <row r="829" ht="12.75" customHeight="1">
      <c r="A829" s="146"/>
      <c r="B829" s="146" t="s">
        <v>880</v>
      </c>
      <c r="C829" s="227">
        <v>2.0</v>
      </c>
      <c r="D829" s="228">
        <v>17.22</v>
      </c>
      <c r="E829" s="228">
        <v>9.56</v>
      </c>
      <c r="F829" s="229">
        <v>0.534</v>
      </c>
      <c r="I829" s="146"/>
      <c r="J829" s="230">
        <f t="shared" si="2"/>
        <v>8.61</v>
      </c>
      <c r="K829" s="227"/>
      <c r="L829" s="230">
        <f t="shared" si="3"/>
        <v>5.612777053</v>
      </c>
      <c r="M829" s="134">
        <v>0.67</v>
      </c>
      <c r="N829" s="146"/>
      <c r="O829" s="99">
        <f t="shared" si="4"/>
        <v>3</v>
      </c>
      <c r="P829" s="99">
        <f t="shared" si="5"/>
        <v>1</v>
      </c>
      <c r="Q829" s="99">
        <f t="shared" si="6"/>
        <v>5</v>
      </c>
      <c r="R829" s="99">
        <f t="shared" si="7"/>
        <v>0</v>
      </c>
      <c r="S829" s="138">
        <f t="shared" si="8"/>
        <v>5</v>
      </c>
      <c r="T829" s="135">
        <f t="shared" si="9"/>
        <v>14</v>
      </c>
      <c r="U829" s="146"/>
      <c r="V829" s="146"/>
      <c r="W829" s="146"/>
      <c r="X829" s="146"/>
      <c r="Y829" s="146"/>
    </row>
    <row r="830" ht="12.75" customHeight="1">
      <c r="A830" s="146"/>
      <c r="B830" s="146" t="s">
        <v>881</v>
      </c>
      <c r="C830" s="227">
        <v>2.0</v>
      </c>
      <c r="D830" s="228">
        <v>17.22</v>
      </c>
      <c r="E830" s="228">
        <v>9.56</v>
      </c>
      <c r="F830" s="229">
        <v>0.534</v>
      </c>
      <c r="I830" s="146"/>
      <c r="J830" s="230">
        <f t="shared" si="2"/>
        <v>8.61</v>
      </c>
      <c r="K830" s="227"/>
      <c r="L830" s="230">
        <f t="shared" si="3"/>
        <v>5.612777053</v>
      </c>
      <c r="M830" s="134">
        <v>0.71</v>
      </c>
      <c r="N830" s="146"/>
      <c r="O830" s="99">
        <f t="shared" si="4"/>
        <v>3</v>
      </c>
      <c r="P830" s="99">
        <f t="shared" si="5"/>
        <v>1</v>
      </c>
      <c r="Q830" s="99">
        <f t="shared" si="6"/>
        <v>5</v>
      </c>
      <c r="R830" s="99">
        <f t="shared" si="7"/>
        <v>0</v>
      </c>
      <c r="S830" s="138">
        <f t="shared" si="8"/>
        <v>5</v>
      </c>
      <c r="T830" s="135">
        <f t="shared" si="9"/>
        <v>14</v>
      </c>
      <c r="U830" s="146"/>
      <c r="V830" s="146"/>
      <c r="W830" s="146"/>
      <c r="X830" s="146"/>
      <c r="Y830" s="146"/>
    </row>
    <row r="831" ht="12.75" customHeight="1">
      <c r="A831" s="146"/>
      <c r="B831" s="146" t="s">
        <v>882</v>
      </c>
      <c r="C831" s="227">
        <v>2.0</v>
      </c>
      <c r="D831" s="228">
        <v>17.22</v>
      </c>
      <c r="E831" s="228">
        <v>9.56</v>
      </c>
      <c r="F831" s="229">
        <v>0.534</v>
      </c>
      <c r="I831" s="146"/>
      <c r="J831" s="230">
        <f t="shared" si="2"/>
        <v>8.61</v>
      </c>
      <c r="K831" s="227"/>
      <c r="L831" s="230">
        <f t="shared" si="3"/>
        <v>5.612777053</v>
      </c>
      <c r="M831" s="134">
        <v>0.92</v>
      </c>
      <c r="N831" s="146"/>
      <c r="O831" s="99">
        <f t="shared" si="4"/>
        <v>3</v>
      </c>
      <c r="P831" s="99">
        <f t="shared" si="5"/>
        <v>1</v>
      </c>
      <c r="Q831" s="99">
        <f t="shared" si="6"/>
        <v>5</v>
      </c>
      <c r="R831" s="99">
        <f t="shared" si="7"/>
        <v>0</v>
      </c>
      <c r="S831" s="138">
        <f t="shared" si="8"/>
        <v>5</v>
      </c>
      <c r="T831" s="135">
        <f t="shared" si="9"/>
        <v>14</v>
      </c>
      <c r="U831" s="146"/>
      <c r="V831" s="146"/>
      <c r="W831" s="146"/>
      <c r="X831" s="146"/>
      <c r="Y831" s="146"/>
    </row>
    <row r="832" ht="12.75" customHeight="1">
      <c r="A832" s="146"/>
      <c r="B832" s="146" t="s">
        <v>883</v>
      </c>
      <c r="C832" s="227">
        <v>18.0</v>
      </c>
      <c r="D832" s="228">
        <v>154.96</v>
      </c>
      <c r="E832" s="228">
        <v>86.08</v>
      </c>
      <c r="F832" s="229">
        <v>0.534</v>
      </c>
      <c r="I832" s="146"/>
      <c r="J832" s="230">
        <f t="shared" si="2"/>
        <v>8.608888889</v>
      </c>
      <c r="K832" s="227"/>
      <c r="L832" s="230">
        <f t="shared" si="3"/>
        <v>5.612052731</v>
      </c>
      <c r="M832" s="134">
        <v>0.26</v>
      </c>
      <c r="N832" s="146"/>
      <c r="O832" s="99">
        <f t="shared" si="4"/>
        <v>3</v>
      </c>
      <c r="P832" s="99">
        <f t="shared" si="5"/>
        <v>4</v>
      </c>
      <c r="Q832" s="99">
        <f t="shared" si="6"/>
        <v>5</v>
      </c>
      <c r="R832" s="99">
        <f t="shared" si="7"/>
        <v>0</v>
      </c>
      <c r="S832" s="138">
        <f t="shared" si="8"/>
        <v>3</v>
      </c>
      <c r="T832" s="135">
        <f t="shared" si="9"/>
        <v>15</v>
      </c>
      <c r="U832" s="146"/>
      <c r="V832" s="146"/>
      <c r="W832" s="146"/>
      <c r="X832" s="146"/>
      <c r="Y832" s="146"/>
    </row>
    <row r="833" ht="12.75" customHeight="1">
      <c r="A833" s="146"/>
      <c r="B833" s="146" t="s">
        <v>884</v>
      </c>
      <c r="C833" s="227">
        <v>18.0</v>
      </c>
      <c r="D833" s="228">
        <v>154.96</v>
      </c>
      <c r="E833" s="228">
        <v>86.08</v>
      </c>
      <c r="F833" s="229">
        <v>0.534</v>
      </c>
      <c r="I833" s="146"/>
      <c r="J833" s="230">
        <f t="shared" si="2"/>
        <v>8.608888889</v>
      </c>
      <c r="K833" s="227"/>
      <c r="L833" s="230">
        <f t="shared" si="3"/>
        <v>5.612052731</v>
      </c>
      <c r="M833" s="134">
        <v>0.15</v>
      </c>
      <c r="N833" s="146"/>
      <c r="O833" s="99">
        <f t="shared" si="4"/>
        <v>3</v>
      </c>
      <c r="P833" s="99">
        <f t="shared" si="5"/>
        <v>4</v>
      </c>
      <c r="Q833" s="99">
        <f t="shared" si="6"/>
        <v>5</v>
      </c>
      <c r="R833" s="99">
        <f t="shared" si="7"/>
        <v>0</v>
      </c>
      <c r="S833" s="138">
        <f t="shared" si="8"/>
        <v>3</v>
      </c>
      <c r="T833" s="135">
        <f t="shared" si="9"/>
        <v>15</v>
      </c>
      <c r="U833" s="146"/>
      <c r="V833" s="146"/>
      <c r="W833" s="146"/>
      <c r="X833" s="146"/>
      <c r="Y833" s="146"/>
    </row>
    <row r="834" ht="12.75" customHeight="1">
      <c r="A834" s="146"/>
      <c r="B834" s="146" t="s">
        <v>885</v>
      </c>
      <c r="C834" s="227">
        <v>15.0</v>
      </c>
      <c r="D834" s="228">
        <v>129.13</v>
      </c>
      <c r="E834" s="228">
        <v>71.73</v>
      </c>
      <c r="F834" s="229">
        <v>0.534</v>
      </c>
      <c r="I834" s="146"/>
      <c r="J834" s="230">
        <f t="shared" si="2"/>
        <v>8.608666667</v>
      </c>
      <c r="K834" s="227"/>
      <c r="L834" s="230">
        <f t="shared" si="3"/>
        <v>5.611907866</v>
      </c>
      <c r="M834" s="134">
        <v>0.34</v>
      </c>
      <c r="N834" s="146"/>
      <c r="O834" s="99">
        <f t="shared" si="4"/>
        <v>3</v>
      </c>
      <c r="P834" s="99">
        <f t="shared" si="5"/>
        <v>3</v>
      </c>
      <c r="Q834" s="99">
        <f t="shared" si="6"/>
        <v>5</v>
      </c>
      <c r="R834" s="99">
        <f t="shared" si="7"/>
        <v>0</v>
      </c>
      <c r="S834" s="138">
        <f t="shared" si="8"/>
        <v>4</v>
      </c>
      <c r="T834" s="135">
        <f t="shared" si="9"/>
        <v>15</v>
      </c>
      <c r="U834" s="146"/>
      <c r="V834" s="146"/>
      <c r="W834" s="146"/>
      <c r="X834" s="146"/>
      <c r="Y834" s="146"/>
    </row>
    <row r="835" ht="12.75" customHeight="1">
      <c r="A835" s="146"/>
      <c r="B835" s="146" t="s">
        <v>886</v>
      </c>
      <c r="C835" s="227">
        <v>13.0</v>
      </c>
      <c r="D835" s="228">
        <v>111.91</v>
      </c>
      <c r="E835" s="228">
        <v>62.17</v>
      </c>
      <c r="F835" s="229">
        <v>0.534</v>
      </c>
      <c r="I835" s="146"/>
      <c r="J835" s="230">
        <f t="shared" si="2"/>
        <v>8.608461538</v>
      </c>
      <c r="K835" s="227"/>
      <c r="L835" s="230">
        <f t="shared" si="3"/>
        <v>5.611774145</v>
      </c>
      <c r="M835" s="134">
        <v>0.35</v>
      </c>
      <c r="N835" s="146"/>
      <c r="O835" s="99">
        <f t="shared" si="4"/>
        <v>3</v>
      </c>
      <c r="P835" s="99">
        <f t="shared" si="5"/>
        <v>3</v>
      </c>
      <c r="Q835" s="99">
        <f t="shared" si="6"/>
        <v>5</v>
      </c>
      <c r="R835" s="99">
        <f t="shared" si="7"/>
        <v>0</v>
      </c>
      <c r="S835" s="138">
        <f t="shared" si="8"/>
        <v>4</v>
      </c>
      <c r="T835" s="135">
        <f t="shared" si="9"/>
        <v>15</v>
      </c>
      <c r="U835" s="146"/>
      <c r="V835" s="146"/>
      <c r="W835" s="146"/>
      <c r="X835" s="146"/>
      <c r="Y835" s="146"/>
    </row>
    <row r="836" ht="12.75" customHeight="1">
      <c r="A836" s="146"/>
      <c r="B836" s="146" t="s">
        <v>887</v>
      </c>
      <c r="C836" s="227">
        <v>13.0</v>
      </c>
      <c r="D836" s="228">
        <v>111.91</v>
      </c>
      <c r="E836" s="228">
        <v>62.17</v>
      </c>
      <c r="F836" s="229">
        <v>0.534</v>
      </c>
      <c r="I836" s="146"/>
      <c r="J836" s="230">
        <f t="shared" si="2"/>
        <v>8.608461538</v>
      </c>
      <c r="K836" s="227"/>
      <c r="L836" s="230">
        <f t="shared" si="3"/>
        <v>5.611774145</v>
      </c>
      <c r="M836" s="134">
        <v>0.65</v>
      </c>
      <c r="N836" s="146"/>
      <c r="O836" s="99">
        <f t="shared" si="4"/>
        <v>3</v>
      </c>
      <c r="P836" s="99">
        <f t="shared" si="5"/>
        <v>3</v>
      </c>
      <c r="Q836" s="99">
        <f t="shared" si="6"/>
        <v>5</v>
      </c>
      <c r="R836" s="99">
        <f t="shared" si="7"/>
        <v>0</v>
      </c>
      <c r="S836" s="138">
        <f t="shared" si="8"/>
        <v>5</v>
      </c>
      <c r="T836" s="135">
        <f t="shared" si="9"/>
        <v>16</v>
      </c>
      <c r="U836" s="146"/>
      <c r="V836" s="146"/>
      <c r="W836" s="146"/>
      <c r="X836" s="146"/>
      <c r="Y836" s="146"/>
    </row>
    <row r="837" ht="12.75" customHeight="1">
      <c r="A837" s="146"/>
      <c r="B837" s="146" t="s">
        <v>888</v>
      </c>
      <c r="C837" s="227">
        <v>12.0</v>
      </c>
      <c r="D837" s="228">
        <v>103.3</v>
      </c>
      <c r="E837" s="228">
        <v>57.38</v>
      </c>
      <c r="F837" s="229">
        <v>0.534</v>
      </c>
      <c r="I837" s="146"/>
      <c r="J837" s="230">
        <f t="shared" si="2"/>
        <v>8.608333333</v>
      </c>
      <c r="K837" s="227"/>
      <c r="L837" s="230">
        <f t="shared" si="3"/>
        <v>5.611690569</v>
      </c>
      <c r="M837" s="134">
        <v>0.45</v>
      </c>
      <c r="N837" s="146"/>
      <c r="O837" s="99">
        <f t="shared" si="4"/>
        <v>3</v>
      </c>
      <c r="P837" s="99">
        <f t="shared" si="5"/>
        <v>3</v>
      </c>
      <c r="Q837" s="99">
        <f t="shared" si="6"/>
        <v>5</v>
      </c>
      <c r="R837" s="99">
        <f t="shared" si="7"/>
        <v>0</v>
      </c>
      <c r="S837" s="138">
        <f t="shared" si="8"/>
        <v>4</v>
      </c>
      <c r="T837" s="135">
        <f t="shared" si="9"/>
        <v>15</v>
      </c>
      <c r="U837" s="146"/>
      <c r="V837" s="146"/>
      <c r="W837" s="146"/>
      <c r="X837" s="146"/>
      <c r="Y837" s="146"/>
    </row>
    <row r="838" ht="12.75" customHeight="1">
      <c r="A838" s="146"/>
      <c r="B838" s="146" t="s">
        <v>889</v>
      </c>
      <c r="C838" s="227">
        <v>12.0</v>
      </c>
      <c r="D838" s="228">
        <v>103.3</v>
      </c>
      <c r="E838" s="228">
        <v>57.38</v>
      </c>
      <c r="F838" s="229">
        <v>0.534</v>
      </c>
      <c r="I838" s="146"/>
      <c r="J838" s="230">
        <f t="shared" si="2"/>
        <v>8.608333333</v>
      </c>
      <c r="K838" s="227"/>
      <c r="L838" s="230">
        <f t="shared" si="3"/>
        <v>5.611690569</v>
      </c>
      <c r="M838" s="134">
        <v>0.12</v>
      </c>
      <c r="N838" s="146"/>
      <c r="O838" s="99">
        <f t="shared" si="4"/>
        <v>3</v>
      </c>
      <c r="P838" s="99">
        <f t="shared" si="5"/>
        <v>3</v>
      </c>
      <c r="Q838" s="99">
        <f t="shared" si="6"/>
        <v>5</v>
      </c>
      <c r="R838" s="99">
        <f t="shared" si="7"/>
        <v>0</v>
      </c>
      <c r="S838" s="138">
        <f t="shared" si="8"/>
        <v>2</v>
      </c>
      <c r="T838" s="135">
        <f t="shared" si="9"/>
        <v>13</v>
      </c>
      <c r="U838" s="146"/>
      <c r="V838" s="146"/>
      <c r="W838" s="146"/>
      <c r="X838" s="146"/>
      <c r="Y838" s="146"/>
    </row>
    <row r="839" ht="12.75" customHeight="1">
      <c r="A839" s="146"/>
      <c r="B839" s="146" t="s">
        <v>890</v>
      </c>
      <c r="C839" s="227">
        <v>11.0</v>
      </c>
      <c r="D839" s="228">
        <v>94.7</v>
      </c>
      <c r="E839" s="228">
        <v>52.6</v>
      </c>
      <c r="F839" s="229">
        <v>0.534</v>
      </c>
      <c r="I839" s="146"/>
      <c r="J839" s="230">
        <f t="shared" si="2"/>
        <v>8.609090909</v>
      </c>
      <c r="K839" s="227"/>
      <c r="L839" s="230">
        <f t="shared" si="3"/>
        <v>5.612184426</v>
      </c>
      <c r="M839" s="134">
        <v>0.65</v>
      </c>
      <c r="N839" s="146"/>
      <c r="O839" s="99">
        <f t="shared" si="4"/>
        <v>3</v>
      </c>
      <c r="P839" s="99">
        <f t="shared" si="5"/>
        <v>3</v>
      </c>
      <c r="Q839" s="99">
        <f t="shared" si="6"/>
        <v>5</v>
      </c>
      <c r="R839" s="99">
        <f t="shared" si="7"/>
        <v>0</v>
      </c>
      <c r="S839" s="138">
        <f t="shared" si="8"/>
        <v>5</v>
      </c>
      <c r="T839" s="135">
        <f t="shared" si="9"/>
        <v>16</v>
      </c>
      <c r="U839" s="146"/>
      <c r="V839" s="146"/>
      <c r="W839" s="146"/>
      <c r="X839" s="146"/>
      <c r="Y839" s="146"/>
    </row>
    <row r="840" ht="12.75" customHeight="1">
      <c r="A840" s="146"/>
      <c r="B840" s="146" t="s">
        <v>891</v>
      </c>
      <c r="C840" s="227">
        <v>10.0</v>
      </c>
      <c r="D840" s="228">
        <v>86.09</v>
      </c>
      <c r="E840" s="228">
        <v>47.82</v>
      </c>
      <c r="F840" s="229">
        <v>0.534</v>
      </c>
      <c r="I840" s="146"/>
      <c r="J840" s="230">
        <f t="shared" si="2"/>
        <v>8.609</v>
      </c>
      <c r="K840" s="227"/>
      <c r="L840" s="230">
        <f t="shared" si="3"/>
        <v>5.612125163</v>
      </c>
      <c r="M840" s="134">
        <v>0.32</v>
      </c>
      <c r="N840" s="146"/>
      <c r="O840" s="99">
        <f t="shared" si="4"/>
        <v>3</v>
      </c>
      <c r="P840" s="99">
        <f t="shared" si="5"/>
        <v>2</v>
      </c>
      <c r="Q840" s="99">
        <f t="shared" si="6"/>
        <v>5</v>
      </c>
      <c r="R840" s="99">
        <f t="shared" si="7"/>
        <v>0</v>
      </c>
      <c r="S840" s="138">
        <f t="shared" si="8"/>
        <v>3</v>
      </c>
      <c r="T840" s="135">
        <f t="shared" si="9"/>
        <v>13</v>
      </c>
      <c r="U840" s="146"/>
      <c r="V840" s="146"/>
      <c r="W840" s="146"/>
      <c r="X840" s="146"/>
      <c r="Y840" s="146"/>
    </row>
    <row r="841" ht="12.75" customHeight="1">
      <c r="A841" s="146"/>
      <c r="B841" s="146" t="s">
        <v>892</v>
      </c>
      <c r="C841" s="227">
        <v>1.0</v>
      </c>
      <c r="D841" s="228">
        <v>8.61</v>
      </c>
      <c r="E841" s="228">
        <v>4.78</v>
      </c>
      <c r="F841" s="229">
        <v>0.534</v>
      </c>
      <c r="I841" s="146"/>
      <c r="J841" s="230">
        <f t="shared" si="2"/>
        <v>8.61</v>
      </c>
      <c r="K841" s="227"/>
      <c r="L841" s="230">
        <f t="shared" si="3"/>
        <v>5.612777053</v>
      </c>
      <c r="M841" s="134">
        <v>0.45</v>
      </c>
      <c r="N841" s="146"/>
      <c r="O841" s="99">
        <f t="shared" si="4"/>
        <v>3</v>
      </c>
      <c r="P841" s="99">
        <f t="shared" si="5"/>
        <v>1</v>
      </c>
      <c r="Q841" s="99">
        <f t="shared" si="6"/>
        <v>5</v>
      </c>
      <c r="R841" s="99">
        <f t="shared" si="7"/>
        <v>0</v>
      </c>
      <c r="S841" s="138">
        <f t="shared" si="8"/>
        <v>4</v>
      </c>
      <c r="T841" s="135">
        <f t="shared" si="9"/>
        <v>13</v>
      </c>
      <c r="U841" s="146"/>
      <c r="V841" s="146"/>
      <c r="W841" s="146"/>
      <c r="X841" s="146"/>
      <c r="Y841" s="146"/>
    </row>
    <row r="842" ht="12.75" customHeight="1">
      <c r="A842" s="146"/>
      <c r="B842" s="146" t="s">
        <v>893</v>
      </c>
      <c r="C842" s="227">
        <v>7.0</v>
      </c>
      <c r="D842" s="228">
        <v>60.26</v>
      </c>
      <c r="E842" s="228">
        <v>33.47</v>
      </c>
      <c r="F842" s="229">
        <v>0.534</v>
      </c>
      <c r="I842" s="146"/>
      <c r="J842" s="230">
        <f t="shared" si="2"/>
        <v>8.608571429</v>
      </c>
      <c r="K842" s="227"/>
      <c r="L842" s="230">
        <f t="shared" si="3"/>
        <v>5.611845781</v>
      </c>
      <c r="M842" s="134">
        <v>0.12</v>
      </c>
      <c r="N842" s="146"/>
      <c r="O842" s="99">
        <f t="shared" si="4"/>
        <v>3</v>
      </c>
      <c r="P842" s="99">
        <f t="shared" si="5"/>
        <v>2</v>
      </c>
      <c r="Q842" s="99">
        <f t="shared" si="6"/>
        <v>5</v>
      </c>
      <c r="R842" s="99">
        <f t="shared" si="7"/>
        <v>0</v>
      </c>
      <c r="S842" s="138">
        <f t="shared" si="8"/>
        <v>2</v>
      </c>
      <c r="T842" s="135">
        <f t="shared" si="9"/>
        <v>12</v>
      </c>
      <c r="U842" s="146"/>
      <c r="V842" s="146"/>
      <c r="W842" s="146"/>
      <c r="X842" s="146"/>
      <c r="Y842" s="146"/>
    </row>
    <row r="843" ht="12.75" customHeight="1">
      <c r="A843" s="146"/>
      <c r="B843" s="146" t="s">
        <v>894</v>
      </c>
      <c r="C843" s="227">
        <v>5.0</v>
      </c>
      <c r="D843" s="228">
        <v>43.04</v>
      </c>
      <c r="E843" s="228">
        <v>23.91</v>
      </c>
      <c r="F843" s="229">
        <v>0.534</v>
      </c>
      <c r="I843" s="146"/>
      <c r="J843" s="230">
        <f t="shared" si="2"/>
        <v>8.608</v>
      </c>
      <c r="K843" s="227"/>
      <c r="L843" s="230">
        <f t="shared" si="3"/>
        <v>5.611473272</v>
      </c>
      <c r="M843" s="134">
        <v>0.87</v>
      </c>
      <c r="N843" s="146"/>
      <c r="O843" s="99">
        <f t="shared" si="4"/>
        <v>3</v>
      </c>
      <c r="P843" s="99">
        <f t="shared" si="5"/>
        <v>1</v>
      </c>
      <c r="Q843" s="99">
        <f t="shared" si="6"/>
        <v>5</v>
      </c>
      <c r="R843" s="99">
        <f t="shared" si="7"/>
        <v>0</v>
      </c>
      <c r="S843" s="138">
        <f t="shared" si="8"/>
        <v>5</v>
      </c>
      <c r="T843" s="135">
        <f t="shared" si="9"/>
        <v>14</v>
      </c>
      <c r="U843" s="146"/>
      <c r="V843" s="146"/>
      <c r="W843" s="146"/>
      <c r="X843" s="146"/>
      <c r="Y843" s="146"/>
    </row>
    <row r="844" ht="12.75" customHeight="1">
      <c r="A844" s="146"/>
      <c r="B844" s="146" t="s">
        <v>895</v>
      </c>
      <c r="C844" s="227">
        <v>4.0</v>
      </c>
      <c r="D844" s="228">
        <v>34.43</v>
      </c>
      <c r="E844" s="228">
        <v>19.13</v>
      </c>
      <c r="F844" s="229">
        <v>0.534</v>
      </c>
      <c r="I844" s="146"/>
      <c r="J844" s="230">
        <f t="shared" si="2"/>
        <v>8.6075</v>
      </c>
      <c r="K844" s="227"/>
      <c r="L844" s="230">
        <f t="shared" si="3"/>
        <v>5.611147327</v>
      </c>
      <c r="M844" s="134">
        <v>0.89</v>
      </c>
      <c r="N844" s="146"/>
      <c r="O844" s="99">
        <f t="shared" si="4"/>
        <v>3</v>
      </c>
      <c r="P844" s="99">
        <f t="shared" si="5"/>
        <v>1</v>
      </c>
      <c r="Q844" s="99">
        <f t="shared" si="6"/>
        <v>5</v>
      </c>
      <c r="R844" s="99">
        <f t="shared" si="7"/>
        <v>0</v>
      </c>
      <c r="S844" s="138">
        <f t="shared" si="8"/>
        <v>5</v>
      </c>
      <c r="T844" s="135">
        <f t="shared" si="9"/>
        <v>14</v>
      </c>
      <c r="U844" s="146"/>
      <c r="V844" s="146"/>
      <c r="W844" s="146"/>
      <c r="X844" s="146"/>
      <c r="Y844" s="146"/>
    </row>
    <row r="845" ht="12.75" customHeight="1">
      <c r="A845" s="146"/>
      <c r="B845" s="146" t="s">
        <v>896</v>
      </c>
      <c r="C845" s="227">
        <v>3.0</v>
      </c>
      <c r="D845" s="228">
        <v>25.83</v>
      </c>
      <c r="E845" s="228">
        <v>14.35</v>
      </c>
      <c r="F845" s="229">
        <v>0.534</v>
      </c>
      <c r="I845" s="146"/>
      <c r="J845" s="230">
        <f t="shared" si="2"/>
        <v>8.61</v>
      </c>
      <c r="K845" s="227"/>
      <c r="L845" s="230">
        <f t="shared" si="3"/>
        <v>5.612777053</v>
      </c>
      <c r="M845" s="134">
        <v>0.65</v>
      </c>
      <c r="N845" s="146"/>
      <c r="O845" s="99">
        <f t="shared" si="4"/>
        <v>3</v>
      </c>
      <c r="P845" s="99">
        <f t="shared" si="5"/>
        <v>1</v>
      </c>
      <c r="Q845" s="99">
        <f t="shared" si="6"/>
        <v>5</v>
      </c>
      <c r="R845" s="99">
        <f t="shared" si="7"/>
        <v>0</v>
      </c>
      <c r="S845" s="138">
        <f t="shared" si="8"/>
        <v>5</v>
      </c>
      <c r="T845" s="135">
        <f t="shared" si="9"/>
        <v>14</v>
      </c>
      <c r="U845" s="146"/>
      <c r="V845" s="146"/>
      <c r="W845" s="146"/>
      <c r="X845" s="146"/>
      <c r="Y845" s="146"/>
    </row>
    <row r="846" ht="12.75" customHeight="1">
      <c r="A846" s="146"/>
      <c r="B846" s="146" t="s">
        <v>897</v>
      </c>
      <c r="C846" s="227">
        <v>3.0</v>
      </c>
      <c r="D846" s="228">
        <v>25.83</v>
      </c>
      <c r="E846" s="228">
        <v>14.35</v>
      </c>
      <c r="F846" s="229">
        <v>0.534</v>
      </c>
      <c r="I846" s="146"/>
      <c r="J846" s="230">
        <f t="shared" si="2"/>
        <v>8.61</v>
      </c>
      <c r="K846" s="227"/>
      <c r="L846" s="230">
        <f t="shared" si="3"/>
        <v>5.612777053</v>
      </c>
      <c r="M846" s="134">
        <v>0.23</v>
      </c>
      <c r="N846" s="146"/>
      <c r="O846" s="99">
        <f t="shared" si="4"/>
        <v>3</v>
      </c>
      <c r="P846" s="99">
        <f t="shared" si="5"/>
        <v>1</v>
      </c>
      <c r="Q846" s="99">
        <f t="shared" si="6"/>
        <v>5</v>
      </c>
      <c r="R846" s="99">
        <f t="shared" si="7"/>
        <v>0</v>
      </c>
      <c r="S846" s="138">
        <f t="shared" si="8"/>
        <v>3</v>
      </c>
      <c r="T846" s="135">
        <f t="shared" si="9"/>
        <v>12</v>
      </c>
      <c r="U846" s="146"/>
      <c r="V846" s="146"/>
      <c r="W846" s="146"/>
      <c r="X846" s="146"/>
      <c r="Y846" s="146"/>
    </row>
    <row r="847" ht="12.75" customHeight="1">
      <c r="A847" s="146"/>
      <c r="B847" s="146" t="s">
        <v>898</v>
      </c>
      <c r="C847" s="227">
        <v>3.0</v>
      </c>
      <c r="D847" s="228">
        <v>25.83</v>
      </c>
      <c r="E847" s="228">
        <v>14.35</v>
      </c>
      <c r="F847" s="229">
        <v>0.534</v>
      </c>
      <c r="I847" s="146"/>
      <c r="J847" s="230">
        <f t="shared" si="2"/>
        <v>8.61</v>
      </c>
      <c r="K847" s="227"/>
      <c r="L847" s="230">
        <f t="shared" si="3"/>
        <v>5.612777053</v>
      </c>
      <c r="M847" s="134">
        <v>0.21</v>
      </c>
      <c r="N847" s="146"/>
      <c r="O847" s="99">
        <f t="shared" si="4"/>
        <v>3</v>
      </c>
      <c r="P847" s="99">
        <f t="shared" si="5"/>
        <v>1</v>
      </c>
      <c r="Q847" s="99">
        <f t="shared" si="6"/>
        <v>5</v>
      </c>
      <c r="R847" s="99">
        <f t="shared" si="7"/>
        <v>0</v>
      </c>
      <c r="S847" s="138">
        <f t="shared" si="8"/>
        <v>3</v>
      </c>
      <c r="T847" s="135">
        <f t="shared" si="9"/>
        <v>12</v>
      </c>
      <c r="U847" s="146"/>
      <c r="V847" s="146"/>
      <c r="W847" s="146"/>
      <c r="X847" s="146"/>
      <c r="Y847" s="146"/>
    </row>
    <row r="848" ht="12.75" customHeight="1">
      <c r="A848" s="146"/>
      <c r="B848" s="146" t="s">
        <v>899</v>
      </c>
      <c r="C848" s="227">
        <v>6.0</v>
      </c>
      <c r="D848" s="228">
        <v>51.65</v>
      </c>
      <c r="E848" s="228">
        <v>28.69</v>
      </c>
      <c r="F848" s="229">
        <v>0.534</v>
      </c>
      <c r="I848" s="146"/>
      <c r="J848" s="230">
        <f t="shared" si="2"/>
        <v>8.608333333</v>
      </c>
      <c r="K848" s="227"/>
      <c r="L848" s="230">
        <f t="shared" si="3"/>
        <v>5.611690569</v>
      </c>
      <c r="M848" s="134">
        <v>0.45</v>
      </c>
      <c r="N848" s="146"/>
      <c r="O848" s="99">
        <f t="shared" si="4"/>
        <v>3</v>
      </c>
      <c r="P848" s="99">
        <f t="shared" si="5"/>
        <v>2</v>
      </c>
      <c r="Q848" s="99">
        <f t="shared" si="6"/>
        <v>5</v>
      </c>
      <c r="R848" s="99">
        <f t="shared" si="7"/>
        <v>0</v>
      </c>
      <c r="S848" s="138">
        <f t="shared" si="8"/>
        <v>4</v>
      </c>
      <c r="T848" s="135">
        <f t="shared" si="9"/>
        <v>14</v>
      </c>
      <c r="U848" s="146"/>
      <c r="V848" s="146"/>
      <c r="W848" s="146"/>
      <c r="X848" s="146"/>
      <c r="Y848" s="146"/>
    </row>
    <row r="849" ht="12.75" customHeight="1">
      <c r="A849" s="146"/>
      <c r="B849" s="146" t="s">
        <v>900</v>
      </c>
      <c r="C849" s="227">
        <v>1.0</v>
      </c>
      <c r="D849" s="228">
        <v>39.13</v>
      </c>
      <c r="E849" s="228">
        <v>21.73</v>
      </c>
      <c r="F849" s="229">
        <v>0.534</v>
      </c>
      <c r="I849" s="146"/>
      <c r="J849" s="230">
        <f t="shared" si="2"/>
        <v>39.13</v>
      </c>
      <c r="K849" s="227"/>
      <c r="L849" s="230">
        <f t="shared" si="3"/>
        <v>25.50847458</v>
      </c>
      <c r="M849" s="134">
        <v>0.87</v>
      </c>
      <c r="N849" s="146"/>
      <c r="O849" s="99">
        <f t="shared" si="4"/>
        <v>3</v>
      </c>
      <c r="P849" s="99">
        <f t="shared" si="5"/>
        <v>1</v>
      </c>
      <c r="Q849" s="129">
        <f t="shared" si="6"/>
        <v>25.50847458</v>
      </c>
      <c r="R849" s="99">
        <f t="shared" si="7"/>
        <v>0</v>
      </c>
      <c r="S849" s="138">
        <f t="shared" si="8"/>
        <v>5</v>
      </c>
      <c r="T849" s="135">
        <f t="shared" si="9"/>
        <v>34.50847458</v>
      </c>
      <c r="U849" s="146"/>
      <c r="V849" s="146"/>
      <c r="W849" s="146"/>
      <c r="X849" s="146"/>
      <c r="Y849" s="146"/>
    </row>
    <row r="850" ht="12.75" customHeight="1">
      <c r="A850" s="146"/>
      <c r="B850" s="146" t="s">
        <v>901</v>
      </c>
      <c r="C850" s="227">
        <v>1.0</v>
      </c>
      <c r="D850" s="228">
        <v>19.13</v>
      </c>
      <c r="E850" s="228">
        <v>10.62</v>
      </c>
      <c r="F850" s="229">
        <v>0.534</v>
      </c>
      <c r="I850" s="146"/>
      <c r="J850" s="230">
        <f t="shared" si="2"/>
        <v>19.13</v>
      </c>
      <c r="K850" s="227"/>
      <c r="L850" s="230">
        <f t="shared" si="3"/>
        <v>12.47066493</v>
      </c>
      <c r="M850" s="134">
        <v>0.89</v>
      </c>
      <c r="N850" s="146"/>
      <c r="O850" s="99">
        <f t="shared" si="4"/>
        <v>3</v>
      </c>
      <c r="P850" s="99">
        <f t="shared" si="5"/>
        <v>1</v>
      </c>
      <c r="Q850" s="99">
        <f t="shared" si="6"/>
        <v>5</v>
      </c>
      <c r="R850" s="99">
        <f t="shared" si="7"/>
        <v>0</v>
      </c>
      <c r="S850" s="138">
        <f t="shared" si="8"/>
        <v>5</v>
      </c>
      <c r="T850" s="135">
        <f t="shared" si="9"/>
        <v>14</v>
      </c>
      <c r="U850" s="146"/>
      <c r="V850" s="146"/>
      <c r="W850" s="146"/>
      <c r="X850" s="146"/>
      <c r="Y850" s="146"/>
    </row>
    <row r="851" ht="12.75" customHeight="1">
      <c r="A851" s="146"/>
      <c r="B851" s="146" t="s">
        <v>902</v>
      </c>
      <c r="C851" s="227">
        <v>1.0</v>
      </c>
      <c r="D851" s="228">
        <v>45.22</v>
      </c>
      <c r="E851" s="228">
        <v>25.1</v>
      </c>
      <c r="F851" s="229">
        <v>0.534</v>
      </c>
      <c r="I851" s="146"/>
      <c r="J851" s="230">
        <f t="shared" si="2"/>
        <v>45.22</v>
      </c>
      <c r="K851" s="227"/>
      <c r="L851" s="230">
        <f t="shared" si="3"/>
        <v>29.47848761</v>
      </c>
      <c r="M851" s="134">
        <v>0.03</v>
      </c>
      <c r="N851" s="146"/>
      <c r="O851" s="99">
        <f t="shared" si="4"/>
        <v>3</v>
      </c>
      <c r="P851" s="99">
        <f t="shared" si="5"/>
        <v>1</v>
      </c>
      <c r="Q851" s="99">
        <f t="shared" si="6"/>
        <v>4</v>
      </c>
      <c r="R851" s="99">
        <f t="shared" si="7"/>
        <v>0</v>
      </c>
      <c r="S851" s="138">
        <f t="shared" si="8"/>
        <v>1</v>
      </c>
      <c r="T851" s="135">
        <f t="shared" si="9"/>
        <v>9</v>
      </c>
      <c r="U851" s="146"/>
      <c r="V851" s="146"/>
      <c r="W851" s="146"/>
      <c r="X851" s="146"/>
      <c r="Y851" s="146"/>
    </row>
    <row r="852" ht="12.75" customHeight="1">
      <c r="A852" s="146"/>
      <c r="B852" s="146" t="s">
        <v>903</v>
      </c>
      <c r="C852" s="227">
        <v>3.0</v>
      </c>
      <c r="D852" s="228">
        <v>1004.35</v>
      </c>
      <c r="E852" s="228">
        <v>557.35</v>
      </c>
      <c r="F852" s="229">
        <v>0.534</v>
      </c>
      <c r="I852" s="146"/>
      <c r="J852" s="230">
        <f t="shared" si="2"/>
        <v>334.7833333</v>
      </c>
      <c r="K852" s="227"/>
      <c r="L852" s="230">
        <f t="shared" si="3"/>
        <v>218.2420687</v>
      </c>
      <c r="M852" s="134">
        <v>0.04</v>
      </c>
      <c r="N852" s="146"/>
      <c r="O852" s="99">
        <f t="shared" si="4"/>
        <v>3</v>
      </c>
      <c r="P852" s="99">
        <f t="shared" si="5"/>
        <v>1</v>
      </c>
      <c r="Q852" s="99">
        <f t="shared" si="6"/>
        <v>1</v>
      </c>
      <c r="R852" s="99">
        <f t="shared" si="7"/>
        <v>0</v>
      </c>
      <c r="S852" s="138">
        <f t="shared" si="8"/>
        <v>1</v>
      </c>
      <c r="T852" s="135">
        <f t="shared" si="9"/>
        <v>6</v>
      </c>
      <c r="U852" s="146"/>
      <c r="V852" s="146"/>
      <c r="W852" s="146"/>
      <c r="X852" s="146"/>
      <c r="Y852" s="146"/>
    </row>
    <row r="853" ht="12.75" customHeight="1">
      <c r="A853" s="146"/>
      <c r="B853" s="146" t="s">
        <v>904</v>
      </c>
      <c r="C853" s="227">
        <v>4.0</v>
      </c>
      <c r="D853" s="228">
        <v>398.39</v>
      </c>
      <c r="E853" s="228">
        <v>221.07</v>
      </c>
      <c r="F853" s="229">
        <v>0.534</v>
      </c>
      <c r="I853" s="146"/>
      <c r="J853" s="230">
        <f t="shared" si="2"/>
        <v>99.5975</v>
      </c>
      <c r="K853" s="227"/>
      <c r="L853" s="230">
        <f t="shared" si="3"/>
        <v>64.92666232</v>
      </c>
      <c r="M853" s="134">
        <v>0.05</v>
      </c>
      <c r="N853" s="146"/>
      <c r="O853" s="99">
        <f t="shared" si="4"/>
        <v>3</v>
      </c>
      <c r="P853" s="99">
        <f t="shared" si="5"/>
        <v>1</v>
      </c>
      <c r="Q853" s="99">
        <f t="shared" si="6"/>
        <v>3</v>
      </c>
      <c r="R853" s="99">
        <f t="shared" si="7"/>
        <v>0</v>
      </c>
      <c r="S853" s="138">
        <f t="shared" si="8"/>
        <v>1</v>
      </c>
      <c r="T853" s="135">
        <f t="shared" si="9"/>
        <v>8</v>
      </c>
      <c r="U853" s="146"/>
      <c r="V853" s="146"/>
      <c r="W853" s="146"/>
      <c r="X853" s="146"/>
      <c r="Y853" s="146"/>
    </row>
    <row r="854" ht="12.75" customHeight="1">
      <c r="A854" s="146"/>
      <c r="B854" s="146" t="s">
        <v>905</v>
      </c>
      <c r="C854" s="227">
        <v>5.0</v>
      </c>
      <c r="D854" s="228">
        <v>213.04</v>
      </c>
      <c r="E854" s="228">
        <v>118.22</v>
      </c>
      <c r="F854" s="229">
        <v>0.534</v>
      </c>
      <c r="I854" s="146"/>
      <c r="J854" s="230">
        <f t="shared" si="2"/>
        <v>42.608</v>
      </c>
      <c r="K854" s="227"/>
      <c r="L854" s="230">
        <f t="shared" si="3"/>
        <v>27.77574967</v>
      </c>
      <c r="M854" s="134">
        <v>0.06</v>
      </c>
      <c r="N854" s="146"/>
      <c r="O854" s="99">
        <f t="shared" si="4"/>
        <v>3</v>
      </c>
      <c r="P854" s="99">
        <f t="shared" si="5"/>
        <v>1</v>
      </c>
      <c r="Q854" s="99">
        <f t="shared" si="6"/>
        <v>4</v>
      </c>
      <c r="R854" s="99">
        <f t="shared" si="7"/>
        <v>0</v>
      </c>
      <c r="S854" s="138">
        <f t="shared" si="8"/>
        <v>2</v>
      </c>
      <c r="T854" s="135">
        <f t="shared" si="9"/>
        <v>10</v>
      </c>
      <c r="U854" s="146"/>
      <c r="V854" s="146"/>
      <c r="W854" s="146"/>
      <c r="X854" s="146"/>
      <c r="Y854" s="146"/>
    </row>
    <row r="855" ht="12.75" customHeight="1">
      <c r="A855" s="146"/>
      <c r="B855" s="146" t="s">
        <v>906</v>
      </c>
      <c r="C855" s="227">
        <v>2.0</v>
      </c>
      <c r="D855" s="228">
        <v>398.26</v>
      </c>
      <c r="E855" s="228">
        <v>220.85</v>
      </c>
      <c r="F855" s="229">
        <v>0.534</v>
      </c>
      <c r="I855" s="146"/>
      <c r="J855" s="230">
        <f t="shared" si="2"/>
        <v>199.13</v>
      </c>
      <c r="K855" s="227"/>
      <c r="L855" s="230">
        <f t="shared" si="3"/>
        <v>129.8109518</v>
      </c>
      <c r="M855" s="134">
        <v>0.07</v>
      </c>
      <c r="N855" s="146"/>
      <c r="O855" s="99">
        <f t="shared" si="4"/>
        <v>3</v>
      </c>
      <c r="P855" s="99">
        <f t="shared" si="5"/>
        <v>1</v>
      </c>
      <c r="Q855" s="99">
        <f t="shared" si="6"/>
        <v>2</v>
      </c>
      <c r="R855" s="99">
        <f t="shared" si="7"/>
        <v>0</v>
      </c>
      <c r="S855" s="138">
        <f t="shared" si="8"/>
        <v>2</v>
      </c>
      <c r="T855" s="135">
        <f t="shared" si="9"/>
        <v>8</v>
      </c>
      <c r="U855" s="146"/>
      <c r="V855" s="146"/>
      <c r="W855" s="146"/>
      <c r="X855" s="146"/>
      <c r="Y855" s="146"/>
    </row>
    <row r="856" ht="12.75" customHeight="1">
      <c r="A856" s="146"/>
      <c r="B856" s="146" t="s">
        <v>907</v>
      </c>
      <c r="C856" s="227">
        <v>10.0</v>
      </c>
      <c r="D856" s="228">
        <v>86.52</v>
      </c>
      <c r="E856" s="228">
        <v>47.96</v>
      </c>
      <c r="F856" s="229">
        <v>0.534</v>
      </c>
      <c r="I856" s="146"/>
      <c r="J856" s="230">
        <f t="shared" si="2"/>
        <v>8.652</v>
      </c>
      <c r="K856" s="227"/>
      <c r="L856" s="230">
        <f t="shared" si="3"/>
        <v>5.640156454</v>
      </c>
      <c r="M856" s="134">
        <v>0.08</v>
      </c>
      <c r="N856" s="146"/>
      <c r="O856" s="99">
        <f t="shared" si="4"/>
        <v>3</v>
      </c>
      <c r="P856" s="99">
        <f t="shared" si="5"/>
        <v>2</v>
      </c>
      <c r="Q856" s="99">
        <f t="shared" si="6"/>
        <v>5</v>
      </c>
      <c r="R856" s="99">
        <f t="shared" si="7"/>
        <v>0</v>
      </c>
      <c r="S856" s="138">
        <f t="shared" si="8"/>
        <v>2</v>
      </c>
      <c r="T856" s="135">
        <f t="shared" si="9"/>
        <v>12</v>
      </c>
      <c r="U856" s="146"/>
      <c r="V856" s="146"/>
      <c r="W856" s="146"/>
      <c r="X856" s="146"/>
      <c r="Y856" s="146"/>
    </row>
    <row r="857" ht="12.75" customHeight="1">
      <c r="A857" s="146"/>
      <c r="B857" s="146" t="s">
        <v>908</v>
      </c>
      <c r="C857" s="227">
        <v>3.0</v>
      </c>
      <c r="D857" s="228">
        <v>127.83</v>
      </c>
      <c r="E857" s="228">
        <v>70.83</v>
      </c>
      <c r="F857" s="229">
        <v>0.534</v>
      </c>
      <c r="I857" s="146"/>
      <c r="J857" s="230">
        <f t="shared" si="2"/>
        <v>42.61</v>
      </c>
      <c r="K857" s="227"/>
      <c r="L857" s="230">
        <f t="shared" si="3"/>
        <v>27.77705346</v>
      </c>
      <c r="M857" s="134">
        <v>0.09</v>
      </c>
      <c r="N857" s="146"/>
      <c r="O857" s="99">
        <f t="shared" si="4"/>
        <v>3</v>
      </c>
      <c r="P857" s="99">
        <f t="shared" si="5"/>
        <v>1</v>
      </c>
      <c r="Q857" s="99">
        <f t="shared" si="6"/>
        <v>4</v>
      </c>
      <c r="R857" s="99">
        <f t="shared" si="7"/>
        <v>0</v>
      </c>
      <c r="S857" s="138">
        <f t="shared" si="8"/>
        <v>2</v>
      </c>
      <c r="T857" s="135">
        <f t="shared" si="9"/>
        <v>10</v>
      </c>
      <c r="U857" s="146"/>
      <c r="V857" s="146"/>
      <c r="W857" s="146"/>
      <c r="X857" s="146"/>
      <c r="Y857" s="146"/>
    </row>
    <row r="858" ht="12.75" customHeight="1">
      <c r="A858" s="146"/>
      <c r="B858" s="146" t="s">
        <v>909</v>
      </c>
      <c r="C858" s="227">
        <v>2.0</v>
      </c>
      <c r="D858" s="228">
        <v>85.22</v>
      </c>
      <c r="E858" s="228">
        <v>47.22</v>
      </c>
      <c r="F858" s="229">
        <v>0.534</v>
      </c>
      <c r="I858" s="146"/>
      <c r="J858" s="230">
        <f t="shared" si="2"/>
        <v>42.61</v>
      </c>
      <c r="K858" s="227"/>
      <c r="L858" s="230">
        <f t="shared" si="3"/>
        <v>27.77705346</v>
      </c>
      <c r="M858" s="134">
        <v>0.12</v>
      </c>
      <c r="N858" s="146"/>
      <c r="O858" s="99">
        <f t="shared" si="4"/>
        <v>3</v>
      </c>
      <c r="P858" s="99">
        <f t="shared" si="5"/>
        <v>1</v>
      </c>
      <c r="Q858" s="99">
        <f t="shared" si="6"/>
        <v>4</v>
      </c>
      <c r="R858" s="99">
        <f t="shared" si="7"/>
        <v>0</v>
      </c>
      <c r="S858" s="138">
        <f t="shared" si="8"/>
        <v>2</v>
      </c>
      <c r="T858" s="135">
        <f t="shared" si="9"/>
        <v>10</v>
      </c>
      <c r="U858" s="146"/>
      <c r="V858" s="146"/>
      <c r="W858" s="146"/>
      <c r="X858" s="146"/>
      <c r="Y858" s="146"/>
    </row>
    <row r="859" ht="12.75" customHeight="1">
      <c r="A859" s="146"/>
      <c r="B859" s="146" t="s">
        <v>910</v>
      </c>
      <c r="C859" s="227">
        <v>1.0</v>
      </c>
      <c r="D859" s="228">
        <v>69.48</v>
      </c>
      <c r="E859" s="228">
        <v>38.5</v>
      </c>
      <c r="F859" s="229">
        <v>0.534</v>
      </c>
      <c r="I859" s="146"/>
      <c r="J859" s="230">
        <f t="shared" si="2"/>
        <v>69.48</v>
      </c>
      <c r="K859" s="227"/>
      <c r="L859" s="230">
        <f t="shared" si="3"/>
        <v>45.29335072</v>
      </c>
      <c r="M859" s="134">
        <v>0.13</v>
      </c>
      <c r="N859" s="146"/>
      <c r="O859" s="99">
        <f t="shared" si="4"/>
        <v>3</v>
      </c>
      <c r="P859" s="99">
        <f t="shared" si="5"/>
        <v>1</v>
      </c>
      <c r="Q859" s="99">
        <f t="shared" si="6"/>
        <v>3</v>
      </c>
      <c r="R859" s="99">
        <f t="shared" si="7"/>
        <v>0</v>
      </c>
      <c r="S859" s="138">
        <f t="shared" si="8"/>
        <v>0.13</v>
      </c>
      <c r="T859" s="135">
        <f t="shared" si="9"/>
        <v>7.13</v>
      </c>
      <c r="U859" s="146"/>
      <c r="V859" s="146"/>
      <c r="W859" s="146"/>
      <c r="X859" s="146"/>
      <c r="Y859" s="146"/>
    </row>
    <row r="860" ht="12.75" customHeight="1">
      <c r="A860" s="146"/>
      <c r="B860" s="146" t="s">
        <v>911</v>
      </c>
      <c r="C860" s="227">
        <v>2.0</v>
      </c>
      <c r="D860" s="228">
        <v>17.22</v>
      </c>
      <c r="E860" s="228">
        <v>9.54</v>
      </c>
      <c r="F860" s="229">
        <v>0.534</v>
      </c>
      <c r="I860" s="146"/>
      <c r="J860" s="230">
        <f t="shared" si="2"/>
        <v>8.61</v>
      </c>
      <c r="K860" s="227"/>
      <c r="L860" s="230">
        <f t="shared" si="3"/>
        <v>5.612777053</v>
      </c>
      <c r="M860" s="134">
        <v>0.125</v>
      </c>
      <c r="N860" s="146"/>
      <c r="O860" s="99">
        <f t="shared" si="4"/>
        <v>3</v>
      </c>
      <c r="P860" s="99">
        <f t="shared" si="5"/>
        <v>1</v>
      </c>
      <c r="Q860" s="99">
        <f t="shared" si="6"/>
        <v>5</v>
      </c>
      <c r="R860" s="99">
        <f t="shared" si="7"/>
        <v>0</v>
      </c>
      <c r="S860" s="138">
        <f t="shared" si="8"/>
        <v>2</v>
      </c>
      <c r="T860" s="135">
        <f t="shared" si="9"/>
        <v>11</v>
      </c>
      <c r="U860" s="146"/>
      <c r="V860" s="146"/>
      <c r="W860" s="146"/>
      <c r="X860" s="146"/>
      <c r="Y860" s="146"/>
    </row>
    <row r="861" ht="12.75" customHeight="1">
      <c r="A861" s="146"/>
      <c r="B861" s="146" t="s">
        <v>912</v>
      </c>
      <c r="C861" s="227">
        <v>2.0</v>
      </c>
      <c r="D861" s="228">
        <v>17.22</v>
      </c>
      <c r="E861" s="228">
        <v>9.54</v>
      </c>
      <c r="F861" s="229">
        <v>0.534</v>
      </c>
      <c r="I861" s="146"/>
      <c r="J861" s="230">
        <f t="shared" si="2"/>
        <v>8.61</v>
      </c>
      <c r="K861" s="227"/>
      <c r="L861" s="230">
        <f t="shared" si="3"/>
        <v>5.612777053</v>
      </c>
      <c r="M861" s="134">
        <v>0.15</v>
      </c>
      <c r="N861" s="146"/>
      <c r="O861" s="99">
        <f t="shared" si="4"/>
        <v>3</v>
      </c>
      <c r="P861" s="99">
        <f t="shared" si="5"/>
        <v>1</v>
      </c>
      <c r="Q861" s="99">
        <f t="shared" si="6"/>
        <v>5</v>
      </c>
      <c r="R861" s="99">
        <f t="shared" si="7"/>
        <v>0</v>
      </c>
      <c r="S861" s="138">
        <f t="shared" si="8"/>
        <v>3</v>
      </c>
      <c r="T861" s="135">
        <f t="shared" si="9"/>
        <v>12</v>
      </c>
      <c r="U861" s="146"/>
      <c r="V861" s="146"/>
      <c r="W861" s="146"/>
      <c r="X861" s="146"/>
      <c r="Y861" s="146"/>
    </row>
    <row r="862" ht="12.75" customHeight="1">
      <c r="A862" s="146"/>
      <c r="B862" s="146" t="s">
        <v>913</v>
      </c>
      <c r="C862" s="227">
        <v>11.0</v>
      </c>
      <c r="D862" s="228">
        <v>94.7</v>
      </c>
      <c r="E862" s="228">
        <v>52.45</v>
      </c>
      <c r="F862" s="229">
        <v>0.534</v>
      </c>
      <c r="I862" s="146"/>
      <c r="J862" s="230">
        <f t="shared" si="2"/>
        <v>8.609090909</v>
      </c>
      <c r="K862" s="227"/>
      <c r="L862" s="230">
        <f t="shared" si="3"/>
        <v>5.612184426</v>
      </c>
      <c r="M862" s="134">
        <v>0.18</v>
      </c>
      <c r="N862" s="146"/>
      <c r="O862" s="99">
        <f t="shared" si="4"/>
        <v>3</v>
      </c>
      <c r="P862" s="99">
        <f t="shared" si="5"/>
        <v>3</v>
      </c>
      <c r="Q862" s="99">
        <f t="shared" si="6"/>
        <v>5</v>
      </c>
      <c r="R862" s="99">
        <f t="shared" si="7"/>
        <v>0</v>
      </c>
      <c r="S862" s="138">
        <f t="shared" si="8"/>
        <v>3</v>
      </c>
      <c r="T862" s="135">
        <f t="shared" si="9"/>
        <v>14</v>
      </c>
      <c r="U862" s="146"/>
      <c r="V862" s="146"/>
      <c r="W862" s="146"/>
      <c r="X862" s="146"/>
      <c r="Y862" s="146"/>
    </row>
    <row r="863" ht="12.75" customHeight="1">
      <c r="A863" s="146"/>
      <c r="B863" s="146" t="s">
        <v>914</v>
      </c>
      <c r="C863" s="227">
        <v>1.0</v>
      </c>
      <c r="D863" s="228">
        <v>8.61</v>
      </c>
      <c r="E863" s="228">
        <v>4.77</v>
      </c>
      <c r="F863" s="229">
        <v>0.534</v>
      </c>
      <c r="I863" s="146"/>
      <c r="J863" s="230">
        <f t="shared" si="2"/>
        <v>8.61</v>
      </c>
      <c r="K863" s="227"/>
      <c r="L863" s="230">
        <f t="shared" si="3"/>
        <v>5.612777053</v>
      </c>
      <c r="M863" s="134">
        <v>0.22</v>
      </c>
      <c r="N863" s="146"/>
      <c r="O863" s="99">
        <f t="shared" si="4"/>
        <v>3</v>
      </c>
      <c r="P863" s="99">
        <f t="shared" si="5"/>
        <v>1</v>
      </c>
      <c r="Q863" s="99">
        <f t="shared" si="6"/>
        <v>5</v>
      </c>
      <c r="R863" s="99">
        <f t="shared" si="7"/>
        <v>0</v>
      </c>
      <c r="S863" s="138">
        <f t="shared" si="8"/>
        <v>3</v>
      </c>
      <c r="T863" s="135">
        <f t="shared" si="9"/>
        <v>12</v>
      </c>
      <c r="U863" s="146"/>
      <c r="V863" s="146"/>
      <c r="W863" s="146"/>
      <c r="X863" s="146"/>
      <c r="Y863" s="146"/>
    </row>
    <row r="864" ht="12.75" customHeight="1">
      <c r="A864" s="146"/>
      <c r="B864" s="146" t="s">
        <v>915</v>
      </c>
      <c r="C864" s="227">
        <v>1.0</v>
      </c>
      <c r="D864" s="228">
        <v>8.61</v>
      </c>
      <c r="E864" s="228">
        <v>4.77</v>
      </c>
      <c r="F864" s="229">
        <v>0.534</v>
      </c>
      <c r="I864" s="146"/>
      <c r="J864" s="230">
        <f t="shared" si="2"/>
        <v>8.61</v>
      </c>
      <c r="K864" s="227"/>
      <c r="L864" s="230">
        <f t="shared" si="3"/>
        <v>5.612777053</v>
      </c>
      <c r="M864" s="134">
        <v>0.26</v>
      </c>
      <c r="N864" s="146"/>
      <c r="O864" s="99">
        <f t="shared" si="4"/>
        <v>3</v>
      </c>
      <c r="P864" s="99">
        <f t="shared" si="5"/>
        <v>1</v>
      </c>
      <c r="Q864" s="99">
        <f t="shared" si="6"/>
        <v>5</v>
      </c>
      <c r="R864" s="99">
        <f t="shared" si="7"/>
        <v>0</v>
      </c>
      <c r="S864" s="138">
        <f t="shared" si="8"/>
        <v>3</v>
      </c>
      <c r="T864" s="135">
        <f t="shared" si="9"/>
        <v>12</v>
      </c>
      <c r="U864" s="146"/>
      <c r="V864" s="146"/>
      <c r="W864" s="146"/>
      <c r="X864" s="146"/>
      <c r="Y864" s="146"/>
    </row>
    <row r="865" ht="12.75" customHeight="1">
      <c r="A865" s="146"/>
      <c r="B865" s="146" t="s">
        <v>916</v>
      </c>
      <c r="C865" s="227">
        <v>1.0</v>
      </c>
      <c r="D865" s="228">
        <v>8.61</v>
      </c>
      <c r="E865" s="228">
        <v>4.77</v>
      </c>
      <c r="F865" s="229">
        <v>0.534</v>
      </c>
      <c r="I865" s="146"/>
      <c r="J865" s="230">
        <f t="shared" si="2"/>
        <v>8.61</v>
      </c>
      <c r="K865" s="227"/>
      <c r="L865" s="230">
        <f t="shared" si="3"/>
        <v>5.612777053</v>
      </c>
      <c r="M865" s="134">
        <v>0.28</v>
      </c>
      <c r="N865" s="146"/>
      <c r="O865" s="99">
        <f t="shared" si="4"/>
        <v>3</v>
      </c>
      <c r="P865" s="99">
        <f t="shared" si="5"/>
        <v>1</v>
      </c>
      <c r="Q865" s="99">
        <f t="shared" si="6"/>
        <v>5</v>
      </c>
      <c r="R865" s="99">
        <f t="shared" si="7"/>
        <v>0</v>
      </c>
      <c r="S865" s="138">
        <f t="shared" si="8"/>
        <v>3</v>
      </c>
      <c r="T865" s="135">
        <f t="shared" si="9"/>
        <v>12</v>
      </c>
      <c r="U865" s="146"/>
      <c r="V865" s="146"/>
      <c r="W865" s="146"/>
      <c r="X865" s="146"/>
      <c r="Y865" s="146"/>
    </row>
    <row r="866" ht="12.75" customHeight="1">
      <c r="A866" s="146"/>
      <c r="B866" s="146" t="s">
        <v>917</v>
      </c>
      <c r="C866" s="227">
        <v>1.0</v>
      </c>
      <c r="D866" s="228">
        <v>8.61</v>
      </c>
      <c r="E866" s="228">
        <v>4.77</v>
      </c>
      <c r="F866" s="229">
        <v>0.534</v>
      </c>
      <c r="I866" s="146"/>
      <c r="J866" s="230">
        <f t="shared" si="2"/>
        <v>8.61</v>
      </c>
      <c r="K866" s="227"/>
      <c r="L866" s="230">
        <f t="shared" si="3"/>
        <v>5.612777053</v>
      </c>
      <c r="M866" s="134">
        <v>0.3</v>
      </c>
      <c r="N866" s="146"/>
      <c r="O866" s="99">
        <f t="shared" si="4"/>
        <v>3</v>
      </c>
      <c r="P866" s="99">
        <f t="shared" si="5"/>
        <v>1</v>
      </c>
      <c r="Q866" s="99">
        <f t="shared" si="6"/>
        <v>5</v>
      </c>
      <c r="R866" s="99">
        <f t="shared" si="7"/>
        <v>0</v>
      </c>
      <c r="S866" s="138">
        <f t="shared" si="8"/>
        <v>3</v>
      </c>
      <c r="T866" s="135">
        <f t="shared" si="9"/>
        <v>12</v>
      </c>
      <c r="U866" s="146"/>
      <c r="V866" s="146"/>
      <c r="W866" s="146"/>
      <c r="X866" s="146"/>
      <c r="Y866" s="146"/>
    </row>
    <row r="867" ht="12.75" customHeight="1">
      <c r="A867" s="146"/>
      <c r="B867" s="146" t="s">
        <v>918</v>
      </c>
      <c r="C867" s="227">
        <v>12.0</v>
      </c>
      <c r="D867" s="228">
        <v>511.3</v>
      </c>
      <c r="E867" s="228">
        <v>283.19</v>
      </c>
      <c r="F867" s="229">
        <v>0.534</v>
      </c>
      <c r="I867" s="146"/>
      <c r="J867" s="230">
        <f t="shared" si="2"/>
        <v>42.60833333</v>
      </c>
      <c r="K867" s="227"/>
      <c r="L867" s="230">
        <f t="shared" si="3"/>
        <v>27.77596697</v>
      </c>
      <c r="M867" s="134">
        <v>0.31</v>
      </c>
      <c r="N867" s="146"/>
      <c r="O867" s="99">
        <f t="shared" si="4"/>
        <v>3</v>
      </c>
      <c r="P867" s="99">
        <f t="shared" si="5"/>
        <v>3</v>
      </c>
      <c r="Q867" s="99">
        <f t="shared" si="6"/>
        <v>4</v>
      </c>
      <c r="R867" s="99">
        <f t="shared" si="7"/>
        <v>0</v>
      </c>
      <c r="S867" s="138">
        <f t="shared" si="8"/>
        <v>3</v>
      </c>
      <c r="T867" s="135">
        <f t="shared" si="9"/>
        <v>13</v>
      </c>
      <c r="U867" s="146"/>
      <c r="V867" s="146"/>
      <c r="W867" s="146"/>
      <c r="X867" s="146"/>
      <c r="Y867" s="146"/>
    </row>
    <row r="868" ht="12.75" customHeight="1">
      <c r="A868" s="146"/>
      <c r="B868" s="146" t="s">
        <v>919</v>
      </c>
      <c r="C868" s="227">
        <v>11.0</v>
      </c>
      <c r="D868" s="228">
        <v>476.85</v>
      </c>
      <c r="E868" s="228">
        <v>264.1</v>
      </c>
      <c r="F868" s="229">
        <v>0.534</v>
      </c>
      <c r="I868" s="146"/>
      <c r="J868" s="230">
        <f t="shared" si="2"/>
        <v>43.35</v>
      </c>
      <c r="K868" s="227"/>
      <c r="L868" s="230">
        <f t="shared" si="3"/>
        <v>28.25945241</v>
      </c>
      <c r="M868" s="134">
        <v>0.32</v>
      </c>
      <c r="N868" s="146"/>
      <c r="O868" s="99">
        <f t="shared" si="4"/>
        <v>3</v>
      </c>
      <c r="P868" s="99">
        <f t="shared" si="5"/>
        <v>3</v>
      </c>
      <c r="Q868" s="99">
        <f t="shared" si="6"/>
        <v>4</v>
      </c>
      <c r="R868" s="99">
        <f t="shared" si="7"/>
        <v>0</v>
      </c>
      <c r="S868" s="138">
        <f t="shared" si="8"/>
        <v>3</v>
      </c>
      <c r="T868" s="135">
        <f t="shared" si="9"/>
        <v>13</v>
      </c>
      <c r="U868" s="146"/>
      <c r="V868" s="146"/>
      <c r="W868" s="146"/>
      <c r="X868" s="146"/>
      <c r="Y868" s="146"/>
    </row>
    <row r="869" ht="12.75" customHeight="1">
      <c r="A869" s="146"/>
      <c r="B869" s="146" t="s">
        <v>920</v>
      </c>
      <c r="C869" s="227">
        <v>11.0</v>
      </c>
      <c r="D869" s="228">
        <v>476.85</v>
      </c>
      <c r="E869" s="228">
        <v>264.1</v>
      </c>
      <c r="F869" s="229">
        <v>0.534</v>
      </c>
      <c r="I869" s="146"/>
      <c r="J869" s="230">
        <f t="shared" si="2"/>
        <v>43.35</v>
      </c>
      <c r="K869" s="227"/>
      <c r="L869" s="230">
        <f t="shared" si="3"/>
        <v>28.25945241</v>
      </c>
      <c r="M869" s="134">
        <v>0.33</v>
      </c>
      <c r="N869" s="146"/>
      <c r="O869" s="99">
        <f t="shared" si="4"/>
        <v>3</v>
      </c>
      <c r="P869" s="99">
        <f t="shared" si="5"/>
        <v>3</v>
      </c>
      <c r="Q869" s="99">
        <f t="shared" si="6"/>
        <v>4</v>
      </c>
      <c r="R869" s="99">
        <f t="shared" si="7"/>
        <v>0</v>
      </c>
      <c r="S869" s="138">
        <f t="shared" si="8"/>
        <v>3</v>
      </c>
      <c r="T869" s="135">
        <f t="shared" si="9"/>
        <v>13</v>
      </c>
      <c r="U869" s="146"/>
      <c r="V869" s="146"/>
      <c r="W869" s="146"/>
      <c r="X869" s="146"/>
      <c r="Y869" s="146"/>
    </row>
    <row r="870" ht="12.75" customHeight="1">
      <c r="A870" s="146"/>
      <c r="B870" s="146" t="s">
        <v>921</v>
      </c>
      <c r="C870" s="227">
        <v>5.0</v>
      </c>
      <c r="D870" s="228">
        <v>43.04</v>
      </c>
      <c r="E870" s="228">
        <v>23.84</v>
      </c>
      <c r="F870" s="229">
        <v>0.534</v>
      </c>
      <c r="I870" s="146"/>
      <c r="J870" s="230">
        <f t="shared" si="2"/>
        <v>8.608</v>
      </c>
      <c r="K870" s="227"/>
      <c r="L870" s="230">
        <f t="shared" si="3"/>
        <v>5.611473272</v>
      </c>
      <c r="M870" s="134">
        <v>0.34</v>
      </c>
      <c r="N870" s="146"/>
      <c r="O870" s="99">
        <f t="shared" si="4"/>
        <v>3</v>
      </c>
      <c r="P870" s="99">
        <f t="shared" si="5"/>
        <v>1</v>
      </c>
      <c r="Q870" s="99">
        <f t="shared" si="6"/>
        <v>5</v>
      </c>
      <c r="R870" s="99">
        <f t="shared" si="7"/>
        <v>0</v>
      </c>
      <c r="S870" s="138">
        <f t="shared" si="8"/>
        <v>4</v>
      </c>
      <c r="T870" s="135">
        <f t="shared" si="9"/>
        <v>13</v>
      </c>
      <c r="U870" s="146"/>
      <c r="V870" s="146"/>
      <c r="W870" s="146"/>
      <c r="X870" s="146"/>
      <c r="Y870" s="146"/>
    </row>
    <row r="871" ht="12.75" customHeight="1">
      <c r="A871" s="146"/>
      <c r="B871" s="146" t="s">
        <v>922</v>
      </c>
      <c r="C871" s="227">
        <v>5.0</v>
      </c>
      <c r="D871" s="228">
        <v>43.04</v>
      </c>
      <c r="E871" s="228">
        <v>23.84</v>
      </c>
      <c r="F871" s="229">
        <v>0.534</v>
      </c>
      <c r="I871" s="146"/>
      <c r="J871" s="230">
        <f t="shared" si="2"/>
        <v>8.608</v>
      </c>
      <c r="K871" s="227"/>
      <c r="L871" s="230">
        <f t="shared" si="3"/>
        <v>5.611473272</v>
      </c>
      <c r="M871" s="134">
        <v>0.35</v>
      </c>
      <c r="N871" s="146"/>
      <c r="O871" s="99">
        <f t="shared" si="4"/>
        <v>3</v>
      </c>
      <c r="P871" s="99">
        <f t="shared" si="5"/>
        <v>1</v>
      </c>
      <c r="Q871" s="99">
        <f t="shared" si="6"/>
        <v>5</v>
      </c>
      <c r="R871" s="99">
        <f t="shared" si="7"/>
        <v>0</v>
      </c>
      <c r="S871" s="138">
        <f t="shared" si="8"/>
        <v>4</v>
      </c>
      <c r="T871" s="135">
        <f t="shared" si="9"/>
        <v>13</v>
      </c>
      <c r="U871" s="146"/>
      <c r="V871" s="146"/>
      <c r="W871" s="146"/>
      <c r="X871" s="146"/>
      <c r="Y871" s="146"/>
    </row>
    <row r="872" ht="12.75" customHeight="1">
      <c r="A872" s="146"/>
      <c r="B872" s="146" t="s">
        <v>923</v>
      </c>
      <c r="C872" s="227">
        <v>4.0</v>
      </c>
      <c r="D872" s="228">
        <v>34.43</v>
      </c>
      <c r="E872" s="228">
        <v>19.07</v>
      </c>
      <c r="F872" s="229">
        <v>0.534</v>
      </c>
      <c r="I872" s="146"/>
      <c r="J872" s="230">
        <f t="shared" si="2"/>
        <v>8.6075</v>
      </c>
      <c r="K872" s="227"/>
      <c r="L872" s="230">
        <f t="shared" si="3"/>
        <v>5.611147327</v>
      </c>
      <c r="M872" s="134">
        <v>0.45</v>
      </c>
      <c r="N872" s="146"/>
      <c r="O872" s="99">
        <f t="shared" si="4"/>
        <v>3</v>
      </c>
      <c r="P872" s="99">
        <f t="shared" si="5"/>
        <v>1</v>
      </c>
      <c r="Q872" s="99">
        <f t="shared" si="6"/>
        <v>5</v>
      </c>
      <c r="R872" s="99">
        <f t="shared" si="7"/>
        <v>0</v>
      </c>
      <c r="S872" s="138">
        <f t="shared" si="8"/>
        <v>4</v>
      </c>
      <c r="T872" s="135">
        <f t="shared" si="9"/>
        <v>13</v>
      </c>
      <c r="U872" s="146"/>
      <c r="V872" s="146"/>
      <c r="W872" s="146"/>
      <c r="X872" s="146"/>
      <c r="Y872" s="146"/>
    </row>
    <row r="873" ht="12.75" customHeight="1">
      <c r="A873" s="146"/>
      <c r="B873" s="146" t="s">
        <v>924</v>
      </c>
      <c r="C873" s="227">
        <v>3.0</v>
      </c>
      <c r="D873" s="228">
        <v>25.83</v>
      </c>
      <c r="E873" s="228">
        <v>14.3</v>
      </c>
      <c r="F873" s="229">
        <v>0.534</v>
      </c>
      <c r="I873" s="146"/>
      <c r="J873" s="230">
        <f t="shared" si="2"/>
        <v>8.61</v>
      </c>
      <c r="K873" s="227"/>
      <c r="L873" s="230">
        <f t="shared" si="3"/>
        <v>5.612777053</v>
      </c>
      <c r="M873" s="134">
        <v>0.46</v>
      </c>
      <c r="N873" s="146"/>
      <c r="O873" s="99">
        <f t="shared" si="4"/>
        <v>3</v>
      </c>
      <c r="P873" s="99">
        <f t="shared" si="5"/>
        <v>1</v>
      </c>
      <c r="Q873" s="99">
        <f t="shared" si="6"/>
        <v>5</v>
      </c>
      <c r="R873" s="99">
        <f t="shared" si="7"/>
        <v>0</v>
      </c>
      <c r="S873" s="138">
        <f t="shared" si="8"/>
        <v>4</v>
      </c>
      <c r="T873" s="135">
        <f t="shared" si="9"/>
        <v>13</v>
      </c>
      <c r="U873" s="146"/>
      <c r="V873" s="146"/>
      <c r="W873" s="146"/>
      <c r="X873" s="146"/>
      <c r="Y873" s="146"/>
    </row>
    <row r="874" ht="12.75" customHeight="1">
      <c r="A874" s="146"/>
      <c r="B874" s="146" t="s">
        <v>925</v>
      </c>
      <c r="C874" s="227">
        <v>3.0</v>
      </c>
      <c r="D874" s="228">
        <v>25.83</v>
      </c>
      <c r="E874" s="228">
        <v>14.3</v>
      </c>
      <c r="F874" s="229">
        <v>0.534</v>
      </c>
      <c r="I874" s="146"/>
      <c r="J874" s="230">
        <f t="shared" si="2"/>
        <v>8.61</v>
      </c>
      <c r="K874" s="227"/>
      <c r="L874" s="230">
        <f t="shared" si="3"/>
        <v>5.612777053</v>
      </c>
      <c r="M874" s="134">
        <v>0.48</v>
      </c>
      <c r="N874" s="146"/>
      <c r="O874" s="99">
        <f t="shared" si="4"/>
        <v>3</v>
      </c>
      <c r="P874" s="99">
        <f t="shared" si="5"/>
        <v>1</v>
      </c>
      <c r="Q874" s="99">
        <f t="shared" si="6"/>
        <v>5</v>
      </c>
      <c r="R874" s="99">
        <f t="shared" si="7"/>
        <v>0</v>
      </c>
      <c r="S874" s="138">
        <f t="shared" si="8"/>
        <v>4</v>
      </c>
      <c r="T874" s="135">
        <f t="shared" si="9"/>
        <v>13</v>
      </c>
      <c r="U874" s="146"/>
      <c r="V874" s="146"/>
      <c r="W874" s="146"/>
      <c r="X874" s="146"/>
      <c r="Y874" s="146"/>
    </row>
    <row r="875" ht="12.75" customHeight="1">
      <c r="A875" s="146"/>
      <c r="B875" s="146" t="s">
        <v>926</v>
      </c>
      <c r="C875" s="227">
        <v>27.0</v>
      </c>
      <c r="D875" s="228">
        <v>232.43</v>
      </c>
      <c r="E875" s="228">
        <v>128.74</v>
      </c>
      <c r="F875" s="229">
        <v>0.534</v>
      </c>
      <c r="I875" s="146"/>
      <c r="J875" s="230">
        <f t="shared" si="2"/>
        <v>8.608518519</v>
      </c>
      <c r="K875" s="227"/>
      <c r="L875" s="230">
        <f t="shared" si="3"/>
        <v>5.61181129</v>
      </c>
      <c r="M875" s="134">
        <v>0.5</v>
      </c>
      <c r="N875" s="146"/>
      <c r="O875" s="99">
        <f t="shared" si="4"/>
        <v>3</v>
      </c>
      <c r="P875" s="99">
        <f t="shared" si="5"/>
        <v>5</v>
      </c>
      <c r="Q875" s="99">
        <f t="shared" si="6"/>
        <v>5</v>
      </c>
      <c r="R875" s="99">
        <f t="shared" si="7"/>
        <v>0</v>
      </c>
      <c r="S875" s="138">
        <f t="shared" si="8"/>
        <v>4</v>
      </c>
      <c r="T875" s="135">
        <f t="shared" si="9"/>
        <v>17</v>
      </c>
      <c r="U875" s="146"/>
      <c r="V875" s="146"/>
      <c r="W875" s="146"/>
      <c r="X875" s="146"/>
      <c r="Y875" s="146"/>
    </row>
    <row r="876" ht="12.75" customHeight="1">
      <c r="A876" s="146"/>
      <c r="B876" s="146" t="s">
        <v>927</v>
      </c>
      <c r="C876" s="227">
        <v>3.0</v>
      </c>
      <c r="D876" s="228">
        <v>76.61</v>
      </c>
      <c r="E876" s="228">
        <v>42.43</v>
      </c>
      <c r="F876" s="229">
        <v>0.534</v>
      </c>
      <c r="I876" s="146"/>
      <c r="J876" s="230">
        <f t="shared" si="2"/>
        <v>25.53666667</v>
      </c>
      <c r="K876" s="227"/>
      <c r="L876" s="230">
        <f t="shared" si="3"/>
        <v>16.64710995</v>
      </c>
      <c r="M876" s="134">
        <v>0.52</v>
      </c>
      <c r="N876" s="146"/>
      <c r="O876" s="99">
        <f t="shared" si="4"/>
        <v>3</v>
      </c>
      <c r="P876" s="99">
        <f t="shared" si="5"/>
        <v>1</v>
      </c>
      <c r="Q876" s="99">
        <f t="shared" si="6"/>
        <v>5</v>
      </c>
      <c r="R876" s="99">
        <f t="shared" si="7"/>
        <v>0</v>
      </c>
      <c r="S876" s="138">
        <f t="shared" si="8"/>
        <v>4</v>
      </c>
      <c r="T876" s="135">
        <f t="shared" si="9"/>
        <v>13</v>
      </c>
      <c r="U876" s="146"/>
      <c r="V876" s="146"/>
      <c r="W876" s="146"/>
      <c r="X876" s="146"/>
      <c r="Y876" s="146"/>
    </row>
    <row r="877" ht="12.75" customHeight="1">
      <c r="A877" s="146"/>
      <c r="B877" s="146" t="s">
        <v>928</v>
      </c>
      <c r="C877" s="227">
        <v>3.0</v>
      </c>
      <c r="D877" s="228">
        <v>310.43</v>
      </c>
      <c r="E877" s="228">
        <v>171.92</v>
      </c>
      <c r="F877" s="229">
        <v>0.534</v>
      </c>
      <c r="I877" s="146"/>
      <c r="J877" s="230">
        <f t="shared" si="2"/>
        <v>103.4766667</v>
      </c>
      <c r="K877" s="227"/>
      <c r="L877" s="230">
        <f t="shared" si="3"/>
        <v>67.45545415</v>
      </c>
      <c r="M877" s="134">
        <v>0.56</v>
      </c>
      <c r="N877" s="146"/>
      <c r="O877" s="99">
        <f t="shared" si="4"/>
        <v>3</v>
      </c>
      <c r="P877" s="99">
        <f t="shared" si="5"/>
        <v>1</v>
      </c>
      <c r="Q877" s="99">
        <f t="shared" si="6"/>
        <v>3</v>
      </c>
      <c r="R877" s="99">
        <f t="shared" si="7"/>
        <v>0</v>
      </c>
      <c r="S877" s="138">
        <f t="shared" si="8"/>
        <v>4</v>
      </c>
      <c r="T877" s="135">
        <f t="shared" si="9"/>
        <v>11</v>
      </c>
      <c r="U877" s="146"/>
      <c r="V877" s="146"/>
      <c r="W877" s="146"/>
      <c r="X877" s="146"/>
      <c r="Y877" s="146"/>
    </row>
    <row r="878" ht="12.75" customHeight="1">
      <c r="A878" s="146"/>
      <c r="B878" s="146" t="s">
        <v>929</v>
      </c>
      <c r="C878" s="227">
        <v>2.0</v>
      </c>
      <c r="D878" s="228">
        <v>416.09</v>
      </c>
      <c r="E878" s="228">
        <v>230.36</v>
      </c>
      <c r="F878" s="229">
        <v>0.534</v>
      </c>
      <c r="I878" s="146"/>
      <c r="J878" s="230">
        <f t="shared" si="2"/>
        <v>208.045</v>
      </c>
      <c r="K878" s="227"/>
      <c r="L878" s="230">
        <f t="shared" si="3"/>
        <v>135.6225554</v>
      </c>
      <c r="M878" s="134">
        <v>0.53</v>
      </c>
      <c r="N878" s="146"/>
      <c r="O878" s="99">
        <f t="shared" si="4"/>
        <v>3</v>
      </c>
      <c r="P878" s="99">
        <f t="shared" si="5"/>
        <v>1</v>
      </c>
      <c r="Q878" s="99">
        <f t="shared" si="6"/>
        <v>2</v>
      </c>
      <c r="R878" s="99">
        <f t="shared" si="7"/>
        <v>0</v>
      </c>
      <c r="S878" s="138">
        <f t="shared" si="8"/>
        <v>4</v>
      </c>
      <c r="T878" s="135">
        <f t="shared" si="9"/>
        <v>10</v>
      </c>
      <c r="U878" s="146"/>
      <c r="V878" s="146"/>
      <c r="W878" s="146"/>
      <c r="X878" s="146"/>
      <c r="Y878" s="146"/>
    </row>
    <row r="879" ht="12.75" customHeight="1">
      <c r="A879" s="146"/>
      <c r="B879" s="146" t="s">
        <v>930</v>
      </c>
      <c r="C879" s="227">
        <v>16.0</v>
      </c>
      <c r="D879" s="228">
        <v>402.51</v>
      </c>
      <c r="E879" s="228">
        <v>222.83</v>
      </c>
      <c r="F879" s="229">
        <v>0.534</v>
      </c>
      <c r="I879" s="146"/>
      <c r="J879" s="230">
        <f t="shared" si="2"/>
        <v>25.156875</v>
      </c>
      <c r="K879" s="227"/>
      <c r="L879" s="230">
        <f t="shared" si="3"/>
        <v>16.39952738</v>
      </c>
      <c r="M879" s="134">
        <v>0.51</v>
      </c>
      <c r="N879" s="146"/>
      <c r="O879" s="99">
        <f t="shared" si="4"/>
        <v>3</v>
      </c>
      <c r="P879" s="99">
        <f t="shared" si="5"/>
        <v>4</v>
      </c>
      <c r="Q879" s="99">
        <f t="shared" si="6"/>
        <v>5</v>
      </c>
      <c r="R879" s="99">
        <f t="shared" si="7"/>
        <v>0</v>
      </c>
      <c r="S879" s="138">
        <f t="shared" si="8"/>
        <v>4</v>
      </c>
      <c r="T879" s="135">
        <f t="shared" si="9"/>
        <v>16</v>
      </c>
      <c r="U879" s="146"/>
      <c r="V879" s="146"/>
      <c r="W879" s="146"/>
      <c r="X879" s="146"/>
      <c r="Y879" s="146"/>
    </row>
    <row r="880" ht="12.75" customHeight="1">
      <c r="A880" s="146"/>
      <c r="B880" s="146" t="s">
        <v>931</v>
      </c>
      <c r="C880" s="227">
        <v>5.0</v>
      </c>
      <c r="D880" s="228">
        <v>210.87</v>
      </c>
      <c r="E880" s="228">
        <v>116.7</v>
      </c>
      <c r="F880" s="229">
        <v>0.534</v>
      </c>
      <c r="I880" s="146"/>
      <c r="J880" s="230">
        <f t="shared" si="2"/>
        <v>42.174</v>
      </c>
      <c r="K880" s="227"/>
      <c r="L880" s="230">
        <f t="shared" si="3"/>
        <v>27.4928292</v>
      </c>
      <c r="M880" s="134">
        <v>0.57</v>
      </c>
      <c r="N880" s="146"/>
      <c r="O880" s="99">
        <f t="shared" si="4"/>
        <v>3</v>
      </c>
      <c r="P880" s="99">
        <f t="shared" si="5"/>
        <v>1</v>
      </c>
      <c r="Q880" s="99">
        <f t="shared" si="6"/>
        <v>4</v>
      </c>
      <c r="R880" s="99">
        <f t="shared" si="7"/>
        <v>0</v>
      </c>
      <c r="S880" s="138">
        <f t="shared" si="8"/>
        <v>4</v>
      </c>
      <c r="T880" s="135">
        <f t="shared" si="9"/>
        <v>12</v>
      </c>
      <c r="U880" s="146"/>
      <c r="V880" s="146"/>
      <c r="W880" s="146"/>
      <c r="X880" s="146"/>
      <c r="Y880" s="146"/>
    </row>
    <row r="881" ht="12.75" customHeight="1">
      <c r="A881" s="146"/>
      <c r="B881" s="146" t="s">
        <v>932</v>
      </c>
      <c r="C881" s="227">
        <v>4.0</v>
      </c>
      <c r="D881" s="228">
        <v>186.94</v>
      </c>
      <c r="E881" s="228">
        <v>103.45</v>
      </c>
      <c r="F881" s="229">
        <v>0.534</v>
      </c>
      <c r="I881" s="146"/>
      <c r="J881" s="230">
        <f t="shared" si="2"/>
        <v>46.735</v>
      </c>
      <c r="K881" s="227"/>
      <c r="L881" s="230">
        <f t="shared" si="3"/>
        <v>30.46610169</v>
      </c>
      <c r="M881" s="134">
        <v>0.58</v>
      </c>
      <c r="N881" s="146"/>
      <c r="O881" s="99">
        <f t="shared" si="4"/>
        <v>3</v>
      </c>
      <c r="P881" s="99">
        <f t="shared" si="5"/>
        <v>1</v>
      </c>
      <c r="Q881" s="99">
        <f t="shared" si="6"/>
        <v>4</v>
      </c>
      <c r="R881" s="99">
        <f t="shared" si="7"/>
        <v>0</v>
      </c>
      <c r="S881" s="138">
        <f t="shared" si="8"/>
        <v>4</v>
      </c>
      <c r="T881" s="135">
        <f t="shared" si="9"/>
        <v>12</v>
      </c>
      <c r="U881" s="146"/>
      <c r="V881" s="146"/>
      <c r="W881" s="146"/>
      <c r="X881" s="146"/>
      <c r="Y881" s="146"/>
    </row>
    <row r="882" ht="12.75" customHeight="1">
      <c r="A882" s="146"/>
      <c r="B882" s="146" t="s">
        <v>933</v>
      </c>
      <c r="C882" s="227">
        <v>18.0</v>
      </c>
      <c r="D882" s="228">
        <v>154.1</v>
      </c>
      <c r="E882" s="228">
        <v>85.22</v>
      </c>
      <c r="F882" s="229">
        <v>0.534</v>
      </c>
      <c r="I882" s="146"/>
      <c r="J882" s="230">
        <f t="shared" si="2"/>
        <v>8.561111111</v>
      </c>
      <c r="K882" s="227"/>
      <c r="L882" s="230">
        <f t="shared" si="3"/>
        <v>5.580906852</v>
      </c>
      <c r="M882" s="134">
        <v>0.59</v>
      </c>
      <c r="N882" s="146"/>
      <c r="O882" s="99">
        <f t="shared" si="4"/>
        <v>3</v>
      </c>
      <c r="P882" s="99">
        <f t="shared" si="5"/>
        <v>4</v>
      </c>
      <c r="Q882" s="99">
        <f t="shared" si="6"/>
        <v>5</v>
      </c>
      <c r="R882" s="99">
        <f t="shared" si="7"/>
        <v>0</v>
      </c>
      <c r="S882" s="138">
        <f t="shared" si="8"/>
        <v>5</v>
      </c>
      <c r="T882" s="135">
        <f t="shared" si="9"/>
        <v>17</v>
      </c>
      <c r="U882" s="146"/>
      <c r="V882" s="146"/>
      <c r="W882" s="146"/>
      <c r="X882" s="146"/>
      <c r="Y882" s="146"/>
    </row>
    <row r="883" ht="12.75" customHeight="1">
      <c r="A883" s="146"/>
      <c r="B883" s="146" t="s">
        <v>934</v>
      </c>
      <c r="C883" s="227">
        <v>7.0</v>
      </c>
      <c r="D883" s="228">
        <v>140.43</v>
      </c>
      <c r="E883" s="228">
        <v>77.65</v>
      </c>
      <c r="F883" s="229">
        <v>0.534</v>
      </c>
      <c r="I883" s="146"/>
      <c r="J883" s="230">
        <f t="shared" si="2"/>
        <v>20.06142857</v>
      </c>
      <c r="K883" s="227"/>
      <c r="L883" s="230">
        <f t="shared" si="3"/>
        <v>13.07785435</v>
      </c>
      <c r="M883" s="134">
        <v>0.6</v>
      </c>
      <c r="N883" s="146"/>
      <c r="O883" s="99">
        <f t="shared" si="4"/>
        <v>3</v>
      </c>
      <c r="P883" s="99">
        <f t="shared" si="5"/>
        <v>2</v>
      </c>
      <c r="Q883" s="99">
        <f t="shared" si="6"/>
        <v>5</v>
      </c>
      <c r="R883" s="99">
        <f t="shared" si="7"/>
        <v>0</v>
      </c>
      <c r="S883" s="138">
        <f t="shared" si="8"/>
        <v>5</v>
      </c>
      <c r="T883" s="135">
        <f t="shared" si="9"/>
        <v>15</v>
      </c>
      <c r="U883" s="146"/>
      <c r="V883" s="146"/>
      <c r="W883" s="146"/>
      <c r="X883" s="146"/>
      <c r="Y883" s="146"/>
    </row>
    <row r="884" ht="12.75" customHeight="1">
      <c r="A884" s="146"/>
      <c r="B884" s="146" t="s">
        <v>935</v>
      </c>
      <c r="C884" s="227">
        <v>8.0</v>
      </c>
      <c r="D884" s="228">
        <v>125.22</v>
      </c>
      <c r="E884" s="228">
        <v>69.22</v>
      </c>
      <c r="F884" s="229">
        <v>0.534</v>
      </c>
      <c r="I884" s="146"/>
      <c r="J884" s="230">
        <f t="shared" si="2"/>
        <v>15.6525</v>
      </c>
      <c r="K884" s="227"/>
      <c r="L884" s="230">
        <f t="shared" si="3"/>
        <v>10.20371578</v>
      </c>
      <c r="M884" s="134">
        <v>0.64</v>
      </c>
      <c r="N884" s="146"/>
      <c r="O884" s="99">
        <f t="shared" si="4"/>
        <v>3</v>
      </c>
      <c r="P884" s="99">
        <f t="shared" si="5"/>
        <v>2</v>
      </c>
      <c r="Q884" s="99">
        <f t="shared" si="6"/>
        <v>5</v>
      </c>
      <c r="R884" s="99">
        <f t="shared" si="7"/>
        <v>0</v>
      </c>
      <c r="S884" s="138">
        <f t="shared" si="8"/>
        <v>5</v>
      </c>
      <c r="T884" s="135">
        <f t="shared" si="9"/>
        <v>15</v>
      </c>
      <c r="U884" s="146"/>
      <c r="V884" s="146"/>
      <c r="W884" s="146"/>
      <c r="X884" s="146"/>
      <c r="Y884" s="146"/>
    </row>
    <row r="885" ht="12.75" customHeight="1">
      <c r="A885" s="146"/>
      <c r="B885" s="146" t="s">
        <v>936</v>
      </c>
      <c r="C885" s="227">
        <v>1.0</v>
      </c>
      <c r="D885" s="228">
        <v>39.13</v>
      </c>
      <c r="E885" s="228">
        <v>21.63</v>
      </c>
      <c r="F885" s="229">
        <v>0.534</v>
      </c>
      <c r="I885" s="146"/>
      <c r="J885" s="230">
        <f t="shared" si="2"/>
        <v>39.13</v>
      </c>
      <c r="K885" s="227"/>
      <c r="L885" s="230">
        <f t="shared" si="3"/>
        <v>25.50847458</v>
      </c>
      <c r="M885" s="134">
        <v>0.67</v>
      </c>
      <c r="N885" s="146"/>
      <c r="O885" s="99">
        <f t="shared" si="4"/>
        <v>3</v>
      </c>
      <c r="P885" s="99">
        <f t="shared" si="5"/>
        <v>1</v>
      </c>
      <c r="Q885" s="129">
        <f t="shared" si="6"/>
        <v>25.50847458</v>
      </c>
      <c r="R885" s="99">
        <f t="shared" si="7"/>
        <v>0</v>
      </c>
      <c r="S885" s="138">
        <f t="shared" si="8"/>
        <v>5</v>
      </c>
      <c r="T885" s="135">
        <f t="shared" si="9"/>
        <v>34.50847458</v>
      </c>
      <c r="U885" s="146"/>
      <c r="V885" s="146"/>
      <c r="W885" s="146"/>
      <c r="X885" s="146"/>
      <c r="Y885" s="146"/>
    </row>
    <row r="886" ht="12.75" customHeight="1">
      <c r="A886" s="146"/>
      <c r="B886" s="146" t="s">
        <v>937</v>
      </c>
      <c r="C886" s="227">
        <v>18.0</v>
      </c>
      <c r="D886" s="228">
        <v>154.96</v>
      </c>
      <c r="E886" s="228">
        <v>85.63</v>
      </c>
      <c r="F886" s="229">
        <v>0.534</v>
      </c>
      <c r="I886" s="146"/>
      <c r="J886" s="230">
        <f t="shared" si="2"/>
        <v>8.608888889</v>
      </c>
      <c r="K886" s="227"/>
      <c r="L886" s="230">
        <f t="shared" si="3"/>
        <v>5.612052731</v>
      </c>
      <c r="M886" s="134">
        <v>0.68</v>
      </c>
      <c r="N886" s="146"/>
      <c r="O886" s="99">
        <f t="shared" si="4"/>
        <v>3</v>
      </c>
      <c r="P886" s="99">
        <f t="shared" si="5"/>
        <v>4</v>
      </c>
      <c r="Q886" s="99">
        <f t="shared" si="6"/>
        <v>5</v>
      </c>
      <c r="R886" s="99">
        <f t="shared" si="7"/>
        <v>0</v>
      </c>
      <c r="S886" s="138">
        <f t="shared" si="8"/>
        <v>5</v>
      </c>
      <c r="T886" s="135">
        <f t="shared" si="9"/>
        <v>17</v>
      </c>
      <c r="U886" s="146"/>
      <c r="V886" s="146"/>
      <c r="W886" s="146"/>
      <c r="X886" s="146"/>
      <c r="Y886" s="146"/>
    </row>
    <row r="887" ht="12.75" customHeight="1">
      <c r="A887" s="146"/>
      <c r="B887" s="146" t="s">
        <v>938</v>
      </c>
      <c r="C887" s="227">
        <v>2.0</v>
      </c>
      <c r="D887" s="228">
        <v>63.48</v>
      </c>
      <c r="E887" s="228">
        <v>35.07</v>
      </c>
      <c r="F887" s="229">
        <v>0.534</v>
      </c>
      <c r="I887" s="146"/>
      <c r="J887" s="230">
        <f t="shared" si="2"/>
        <v>31.74</v>
      </c>
      <c r="K887" s="227"/>
      <c r="L887" s="230">
        <f t="shared" si="3"/>
        <v>20.69100391</v>
      </c>
      <c r="M887" s="134">
        <v>0.62</v>
      </c>
      <c r="N887" s="146"/>
      <c r="O887" s="99">
        <f t="shared" si="4"/>
        <v>3</v>
      </c>
      <c r="P887" s="99">
        <f t="shared" si="5"/>
        <v>1</v>
      </c>
      <c r="Q887" s="99">
        <f t="shared" si="6"/>
        <v>5</v>
      </c>
      <c r="R887" s="99">
        <f t="shared" si="7"/>
        <v>0</v>
      </c>
      <c r="S887" s="138">
        <f t="shared" si="8"/>
        <v>5</v>
      </c>
      <c r="T887" s="135">
        <f t="shared" si="9"/>
        <v>14</v>
      </c>
      <c r="U887" s="146"/>
      <c r="V887" s="146"/>
      <c r="W887" s="146"/>
      <c r="X887" s="146"/>
      <c r="Y887" s="146"/>
    </row>
    <row r="888" ht="12.75" customHeight="1">
      <c r="A888" s="146"/>
      <c r="B888" s="146" t="s">
        <v>939</v>
      </c>
      <c r="C888" s="227">
        <v>3.0</v>
      </c>
      <c r="D888" s="228">
        <v>75.65</v>
      </c>
      <c r="E888" s="228">
        <v>41.78</v>
      </c>
      <c r="F888" s="229">
        <v>0.534</v>
      </c>
      <c r="I888" s="146"/>
      <c r="J888" s="230">
        <f t="shared" si="2"/>
        <v>25.21666667</v>
      </c>
      <c r="K888" s="227"/>
      <c r="L888" s="230">
        <f t="shared" si="3"/>
        <v>16.438505</v>
      </c>
      <c r="M888" s="134">
        <v>0.69</v>
      </c>
      <c r="N888" s="146"/>
      <c r="O888" s="99">
        <f t="shared" si="4"/>
        <v>3</v>
      </c>
      <c r="P888" s="99">
        <f t="shared" si="5"/>
        <v>1</v>
      </c>
      <c r="Q888" s="99">
        <f t="shared" si="6"/>
        <v>5</v>
      </c>
      <c r="R888" s="99">
        <f t="shared" si="7"/>
        <v>0</v>
      </c>
      <c r="S888" s="138">
        <f t="shared" si="8"/>
        <v>5</v>
      </c>
      <c r="T888" s="135">
        <f t="shared" si="9"/>
        <v>14</v>
      </c>
      <c r="U888" s="146"/>
      <c r="V888" s="146"/>
      <c r="W888" s="146"/>
      <c r="X888" s="146"/>
      <c r="Y888" s="146"/>
    </row>
    <row r="889" ht="12.75" customHeight="1">
      <c r="A889" s="146"/>
      <c r="B889" s="146" t="s">
        <v>940</v>
      </c>
      <c r="C889" s="227">
        <v>8.0</v>
      </c>
      <c r="D889" s="228">
        <v>452.17</v>
      </c>
      <c r="E889" s="228">
        <v>249.67</v>
      </c>
      <c r="F889" s="229">
        <v>0.534</v>
      </c>
      <c r="I889" s="146"/>
      <c r="J889" s="230">
        <f t="shared" si="2"/>
        <v>56.52125</v>
      </c>
      <c r="K889" s="227"/>
      <c r="L889" s="230">
        <f t="shared" si="3"/>
        <v>36.84566493</v>
      </c>
      <c r="M889" s="134">
        <v>0.64</v>
      </c>
      <c r="N889" s="146"/>
      <c r="O889" s="99">
        <f t="shared" si="4"/>
        <v>3</v>
      </c>
      <c r="P889" s="99">
        <f t="shared" si="5"/>
        <v>2</v>
      </c>
      <c r="Q889" s="99">
        <f t="shared" si="6"/>
        <v>4</v>
      </c>
      <c r="R889" s="99">
        <f t="shared" si="7"/>
        <v>0</v>
      </c>
      <c r="S889" s="138">
        <f t="shared" si="8"/>
        <v>5</v>
      </c>
      <c r="T889" s="135">
        <f t="shared" si="9"/>
        <v>14</v>
      </c>
      <c r="U889" s="146"/>
      <c r="V889" s="146"/>
      <c r="W889" s="146"/>
      <c r="X889" s="146"/>
      <c r="Y889" s="146"/>
    </row>
    <row r="890" ht="12.75" customHeight="1">
      <c r="A890" s="146"/>
      <c r="B890" s="146" t="s">
        <v>941</v>
      </c>
      <c r="C890" s="227">
        <v>3.0</v>
      </c>
      <c r="D890" s="228">
        <v>71.22</v>
      </c>
      <c r="E890" s="228">
        <v>39.3</v>
      </c>
      <c r="F890" s="229">
        <v>0.534</v>
      </c>
      <c r="I890" s="146"/>
      <c r="J890" s="230">
        <f t="shared" si="2"/>
        <v>23.74</v>
      </c>
      <c r="K890" s="227"/>
      <c r="L890" s="230">
        <f t="shared" si="3"/>
        <v>15.47588005</v>
      </c>
      <c r="M890" s="134">
        <v>0.15</v>
      </c>
      <c r="N890" s="146"/>
      <c r="O890" s="99">
        <f t="shared" si="4"/>
        <v>3</v>
      </c>
      <c r="P890" s="99">
        <f t="shared" si="5"/>
        <v>1</v>
      </c>
      <c r="Q890" s="99">
        <f t="shared" si="6"/>
        <v>5</v>
      </c>
      <c r="R890" s="99">
        <f t="shared" si="7"/>
        <v>0</v>
      </c>
      <c r="S890" s="138">
        <f t="shared" si="8"/>
        <v>3</v>
      </c>
      <c r="T890" s="135">
        <f t="shared" si="9"/>
        <v>12</v>
      </c>
      <c r="U890" s="146"/>
      <c r="V890" s="146"/>
      <c r="W890" s="146"/>
      <c r="X890" s="146"/>
      <c r="Y890" s="146"/>
    </row>
    <row r="891" ht="12.75" customHeight="1">
      <c r="A891" s="146"/>
      <c r="B891" s="146" t="s">
        <v>942</v>
      </c>
      <c r="C891" s="227">
        <v>21.0</v>
      </c>
      <c r="D891" s="228">
        <v>182.94</v>
      </c>
      <c r="E891" s="228">
        <v>100.95</v>
      </c>
      <c r="F891" s="229">
        <v>0.534</v>
      </c>
      <c r="I891" s="146"/>
      <c r="J891" s="230">
        <f t="shared" si="2"/>
        <v>8.711428571</v>
      </c>
      <c r="K891" s="227"/>
      <c r="L891" s="230">
        <f t="shared" si="3"/>
        <v>5.678897374</v>
      </c>
      <c r="M891" s="134">
        <v>0.85</v>
      </c>
      <c r="N891" s="146"/>
      <c r="O891" s="99">
        <f t="shared" si="4"/>
        <v>3</v>
      </c>
      <c r="P891" s="99">
        <f t="shared" si="5"/>
        <v>4</v>
      </c>
      <c r="Q891" s="99">
        <f t="shared" si="6"/>
        <v>5</v>
      </c>
      <c r="R891" s="99">
        <f t="shared" si="7"/>
        <v>0</v>
      </c>
      <c r="S891" s="138">
        <f t="shared" si="8"/>
        <v>5</v>
      </c>
      <c r="T891" s="135">
        <f t="shared" si="9"/>
        <v>17</v>
      </c>
      <c r="U891" s="146"/>
      <c r="V891" s="146"/>
      <c r="W891" s="146"/>
      <c r="X891" s="146"/>
      <c r="Y891" s="146"/>
    </row>
    <row r="892" ht="12.75" customHeight="1">
      <c r="A892" s="146"/>
      <c r="B892" s="146" t="s">
        <v>943</v>
      </c>
      <c r="C892" s="227">
        <v>5.0</v>
      </c>
      <c r="D892" s="228">
        <v>49.64</v>
      </c>
      <c r="E892" s="228">
        <v>27.39</v>
      </c>
      <c r="F892" s="229">
        <v>0.534</v>
      </c>
      <c r="I892" s="146"/>
      <c r="J892" s="230">
        <f t="shared" si="2"/>
        <v>9.928</v>
      </c>
      <c r="K892" s="227"/>
      <c r="L892" s="230">
        <f t="shared" si="3"/>
        <v>6.471968709</v>
      </c>
      <c r="M892" s="134">
        <v>0.87</v>
      </c>
      <c r="N892" s="146"/>
      <c r="O892" s="99">
        <f t="shared" si="4"/>
        <v>3</v>
      </c>
      <c r="P892" s="99">
        <f t="shared" si="5"/>
        <v>1</v>
      </c>
      <c r="Q892" s="99">
        <f t="shared" si="6"/>
        <v>5</v>
      </c>
      <c r="R892" s="99">
        <f t="shared" si="7"/>
        <v>0</v>
      </c>
      <c r="S892" s="138">
        <f t="shared" si="8"/>
        <v>5</v>
      </c>
      <c r="T892" s="135">
        <f t="shared" si="9"/>
        <v>14</v>
      </c>
      <c r="U892" s="146"/>
      <c r="V892" s="146"/>
      <c r="W892" s="146"/>
      <c r="X892" s="146"/>
      <c r="Y892" s="146"/>
    </row>
    <row r="893" ht="12.75" customHeight="1">
      <c r="A893" s="146"/>
      <c r="B893" s="146" t="s">
        <v>944</v>
      </c>
      <c r="C893" s="227">
        <v>3.0</v>
      </c>
      <c r="D893" s="228">
        <v>25.83</v>
      </c>
      <c r="E893" s="228">
        <v>14.25</v>
      </c>
      <c r="F893" s="229">
        <v>0.534</v>
      </c>
      <c r="I893" s="146"/>
      <c r="J893" s="230">
        <f t="shared" si="2"/>
        <v>8.61</v>
      </c>
      <c r="K893" s="227"/>
      <c r="L893" s="230">
        <f t="shared" si="3"/>
        <v>5.612777053</v>
      </c>
      <c r="M893" s="134">
        <v>0.88</v>
      </c>
      <c r="N893" s="146"/>
      <c r="O893" s="99">
        <f t="shared" si="4"/>
        <v>3</v>
      </c>
      <c r="P893" s="99">
        <f t="shared" si="5"/>
        <v>1</v>
      </c>
      <c r="Q893" s="99">
        <f t="shared" si="6"/>
        <v>5</v>
      </c>
      <c r="R893" s="99">
        <f t="shared" si="7"/>
        <v>0</v>
      </c>
      <c r="S893" s="138">
        <f t="shared" si="8"/>
        <v>5</v>
      </c>
      <c r="T893" s="135">
        <f t="shared" si="9"/>
        <v>14</v>
      </c>
      <c r="U893" s="146"/>
      <c r="V893" s="146"/>
      <c r="W893" s="146"/>
      <c r="X893" s="146"/>
      <c r="Y893" s="146"/>
    </row>
    <row r="894" ht="12.75" customHeight="1">
      <c r="A894" s="146"/>
      <c r="B894" s="146" t="s">
        <v>945</v>
      </c>
      <c r="C894" s="227">
        <v>9.0</v>
      </c>
      <c r="D894" s="228">
        <v>78.26</v>
      </c>
      <c r="E894" s="228">
        <v>43.15</v>
      </c>
      <c r="F894" s="229">
        <v>0.534</v>
      </c>
      <c r="I894" s="146"/>
      <c r="J894" s="230">
        <f t="shared" si="2"/>
        <v>8.695555556</v>
      </c>
      <c r="K894" s="227"/>
      <c r="L894" s="230">
        <f t="shared" si="3"/>
        <v>5.668549906</v>
      </c>
      <c r="M894" s="134">
        <v>0.89</v>
      </c>
      <c r="N894" s="146"/>
      <c r="O894" s="99">
        <f t="shared" si="4"/>
        <v>3</v>
      </c>
      <c r="P894" s="99">
        <f t="shared" si="5"/>
        <v>2</v>
      </c>
      <c r="Q894" s="99">
        <f t="shared" si="6"/>
        <v>5</v>
      </c>
      <c r="R894" s="99">
        <f t="shared" si="7"/>
        <v>0</v>
      </c>
      <c r="S894" s="138">
        <f t="shared" si="8"/>
        <v>5</v>
      </c>
      <c r="T894" s="135">
        <f t="shared" si="9"/>
        <v>15</v>
      </c>
      <c r="U894" s="146"/>
      <c r="V894" s="146"/>
      <c r="W894" s="146"/>
      <c r="X894" s="146"/>
      <c r="Y894" s="146"/>
    </row>
    <row r="895" ht="12.75" customHeight="1">
      <c r="A895" s="146"/>
      <c r="B895" s="146" t="s">
        <v>946</v>
      </c>
      <c r="C895" s="227">
        <v>13.0</v>
      </c>
      <c r="D895" s="228">
        <v>485.26</v>
      </c>
      <c r="E895" s="228">
        <v>267.47</v>
      </c>
      <c r="F895" s="229">
        <v>0.534</v>
      </c>
      <c r="I895" s="146"/>
      <c r="J895" s="230">
        <f t="shared" si="2"/>
        <v>37.32769231</v>
      </c>
      <c r="K895" s="227"/>
      <c r="L895" s="230">
        <f t="shared" si="3"/>
        <v>24.33356735</v>
      </c>
      <c r="M895" s="134">
        <v>0.9</v>
      </c>
      <c r="N895" s="146"/>
      <c r="O895" s="99">
        <f t="shared" si="4"/>
        <v>3</v>
      </c>
      <c r="P895" s="99">
        <f t="shared" si="5"/>
        <v>3</v>
      </c>
      <c r="Q895" s="99">
        <f t="shared" si="6"/>
        <v>5</v>
      </c>
      <c r="R895" s="99">
        <f t="shared" si="7"/>
        <v>0</v>
      </c>
      <c r="S895" s="138">
        <f t="shared" si="8"/>
        <v>5</v>
      </c>
      <c r="T895" s="135">
        <f t="shared" si="9"/>
        <v>16</v>
      </c>
      <c r="U895" s="146"/>
      <c r="V895" s="146"/>
      <c r="W895" s="146"/>
      <c r="X895" s="146"/>
      <c r="Y895" s="146"/>
    </row>
    <row r="896" ht="12.75" customHeight="1">
      <c r="A896" s="146"/>
      <c r="B896" s="146" t="s">
        <v>947</v>
      </c>
      <c r="C896" s="227">
        <v>2.0</v>
      </c>
      <c r="D896" s="228">
        <v>50.43</v>
      </c>
      <c r="E896" s="228">
        <v>27.79</v>
      </c>
      <c r="F896" s="229">
        <v>0.534</v>
      </c>
      <c r="I896" s="146"/>
      <c r="J896" s="230">
        <f t="shared" si="2"/>
        <v>25.215</v>
      </c>
      <c r="K896" s="227"/>
      <c r="L896" s="230">
        <f t="shared" si="3"/>
        <v>16.43741851</v>
      </c>
      <c r="M896" s="134">
        <v>0.91</v>
      </c>
      <c r="N896" s="146"/>
      <c r="O896" s="99">
        <f t="shared" si="4"/>
        <v>3</v>
      </c>
      <c r="P896" s="99">
        <f t="shared" si="5"/>
        <v>1</v>
      </c>
      <c r="Q896" s="99">
        <f t="shared" si="6"/>
        <v>5</v>
      </c>
      <c r="R896" s="99">
        <f t="shared" si="7"/>
        <v>0</v>
      </c>
      <c r="S896" s="138">
        <f t="shared" si="8"/>
        <v>5</v>
      </c>
      <c r="T896" s="135">
        <f t="shared" si="9"/>
        <v>14</v>
      </c>
      <c r="U896" s="146"/>
      <c r="V896" s="146"/>
      <c r="W896" s="146"/>
      <c r="X896" s="146"/>
      <c r="Y896" s="146"/>
    </row>
    <row r="897" ht="12.75" customHeight="1">
      <c r="A897" s="146"/>
      <c r="B897" s="146" t="s">
        <v>948</v>
      </c>
      <c r="C897" s="227">
        <v>21.0</v>
      </c>
      <c r="D897" s="228">
        <v>179.92</v>
      </c>
      <c r="E897" s="228">
        <v>99.13</v>
      </c>
      <c r="F897" s="229">
        <v>0.534</v>
      </c>
      <c r="I897" s="146"/>
      <c r="J897" s="230">
        <f t="shared" si="2"/>
        <v>8.567619048</v>
      </c>
      <c r="K897" s="227"/>
      <c r="L897" s="230">
        <f t="shared" si="3"/>
        <v>5.585149314</v>
      </c>
      <c r="M897" s="134">
        <v>0.94</v>
      </c>
      <c r="N897" s="146"/>
      <c r="O897" s="99">
        <f t="shared" si="4"/>
        <v>3</v>
      </c>
      <c r="P897" s="99">
        <f t="shared" si="5"/>
        <v>4</v>
      </c>
      <c r="Q897" s="99">
        <f t="shared" si="6"/>
        <v>5</v>
      </c>
      <c r="R897" s="99">
        <f t="shared" si="7"/>
        <v>0</v>
      </c>
      <c r="S897" s="138">
        <f t="shared" si="8"/>
        <v>5</v>
      </c>
      <c r="T897" s="135">
        <f t="shared" si="9"/>
        <v>17</v>
      </c>
      <c r="U897" s="146"/>
      <c r="V897" s="146"/>
      <c r="W897" s="146"/>
      <c r="X897" s="146"/>
      <c r="Y897" s="146"/>
    </row>
    <row r="898" ht="12.75" customHeight="1">
      <c r="A898" s="146"/>
      <c r="B898" s="146" t="s">
        <v>949</v>
      </c>
      <c r="C898" s="227">
        <v>8.0</v>
      </c>
      <c r="D898" s="228">
        <v>340.87</v>
      </c>
      <c r="E898" s="228">
        <v>187.81</v>
      </c>
      <c r="F898" s="229">
        <v>0.534</v>
      </c>
      <c r="I898" s="146"/>
      <c r="J898" s="230">
        <f t="shared" si="2"/>
        <v>42.60875</v>
      </c>
      <c r="K898" s="227"/>
      <c r="L898" s="230">
        <f t="shared" si="3"/>
        <v>27.77623859</v>
      </c>
      <c r="M898" s="134">
        <v>0.97</v>
      </c>
      <c r="N898" s="146"/>
      <c r="O898" s="99">
        <f t="shared" si="4"/>
        <v>3</v>
      </c>
      <c r="P898" s="99">
        <f t="shared" si="5"/>
        <v>2</v>
      </c>
      <c r="Q898" s="99">
        <f t="shared" si="6"/>
        <v>4</v>
      </c>
      <c r="R898" s="99">
        <f t="shared" si="7"/>
        <v>0</v>
      </c>
      <c r="S898" s="138">
        <f t="shared" si="8"/>
        <v>5</v>
      </c>
      <c r="T898" s="135">
        <f t="shared" si="9"/>
        <v>14</v>
      </c>
      <c r="U898" s="146"/>
      <c r="V898" s="146"/>
      <c r="W898" s="146"/>
      <c r="X898" s="146"/>
      <c r="Y898" s="146"/>
    </row>
    <row r="899" ht="12.75" customHeight="1">
      <c r="A899" s="146"/>
      <c r="B899" s="146" t="s">
        <v>950</v>
      </c>
      <c r="C899" s="227">
        <v>5.0</v>
      </c>
      <c r="D899" s="228">
        <v>128.79</v>
      </c>
      <c r="E899" s="228">
        <v>70.94</v>
      </c>
      <c r="F899" s="229">
        <v>0.534</v>
      </c>
      <c r="I899" s="146"/>
      <c r="J899" s="230">
        <f t="shared" si="2"/>
        <v>25.758</v>
      </c>
      <c r="K899" s="227"/>
      <c r="L899" s="230">
        <f t="shared" si="3"/>
        <v>16.79139505</v>
      </c>
      <c r="M899" s="134">
        <v>0.93</v>
      </c>
      <c r="N899" s="146"/>
      <c r="O899" s="99">
        <f t="shared" si="4"/>
        <v>3</v>
      </c>
      <c r="P899" s="99">
        <f t="shared" si="5"/>
        <v>1</v>
      </c>
      <c r="Q899" s="99">
        <f t="shared" si="6"/>
        <v>5</v>
      </c>
      <c r="R899" s="99">
        <f t="shared" si="7"/>
        <v>0</v>
      </c>
      <c r="S899" s="138">
        <f t="shared" si="8"/>
        <v>5</v>
      </c>
      <c r="T899" s="135">
        <f t="shared" si="9"/>
        <v>14</v>
      </c>
      <c r="U899" s="146"/>
      <c r="V899" s="146"/>
      <c r="W899" s="146"/>
      <c r="X899" s="146"/>
      <c r="Y899" s="146"/>
    </row>
    <row r="900" ht="12.75" customHeight="1">
      <c r="A900" s="146"/>
      <c r="B900" s="146" t="s">
        <v>951</v>
      </c>
      <c r="C900" s="227">
        <v>11.0</v>
      </c>
      <c r="D900" s="228">
        <v>94.7</v>
      </c>
      <c r="E900" s="228">
        <v>52.16</v>
      </c>
      <c r="F900" s="229">
        <v>0.534</v>
      </c>
      <c r="I900" s="146"/>
      <c r="J900" s="230">
        <f t="shared" si="2"/>
        <v>8.609090909</v>
      </c>
      <c r="K900" s="227"/>
      <c r="L900" s="230">
        <f t="shared" si="3"/>
        <v>5.612184426</v>
      </c>
      <c r="M900" s="134">
        <v>0.65</v>
      </c>
      <c r="N900" s="146"/>
      <c r="O900" s="99">
        <f t="shared" si="4"/>
        <v>3</v>
      </c>
      <c r="P900" s="99">
        <f t="shared" si="5"/>
        <v>3</v>
      </c>
      <c r="Q900" s="99">
        <f t="shared" si="6"/>
        <v>5</v>
      </c>
      <c r="R900" s="99">
        <f t="shared" si="7"/>
        <v>0</v>
      </c>
      <c r="S900" s="138">
        <f t="shared" si="8"/>
        <v>5</v>
      </c>
      <c r="T900" s="135">
        <f t="shared" si="9"/>
        <v>16</v>
      </c>
      <c r="U900" s="146"/>
      <c r="V900" s="146"/>
      <c r="W900" s="146"/>
      <c r="X900" s="146"/>
      <c r="Y900" s="146"/>
    </row>
    <row r="901" ht="12.75" customHeight="1">
      <c r="A901" s="146"/>
      <c r="B901" s="146" t="s">
        <v>952</v>
      </c>
      <c r="C901" s="227">
        <v>6.0</v>
      </c>
      <c r="D901" s="228">
        <v>300.13</v>
      </c>
      <c r="E901" s="228">
        <v>165.3</v>
      </c>
      <c r="F901" s="229">
        <v>0.534</v>
      </c>
      <c r="I901" s="146"/>
      <c r="J901" s="230">
        <f t="shared" si="2"/>
        <v>50.02166667</v>
      </c>
      <c r="K901" s="227"/>
      <c r="L901" s="230">
        <f t="shared" si="3"/>
        <v>32.60864841</v>
      </c>
      <c r="M901" s="134">
        <v>0.45</v>
      </c>
      <c r="N901" s="146"/>
      <c r="O901" s="99">
        <f t="shared" si="4"/>
        <v>3</v>
      </c>
      <c r="P901" s="99">
        <f t="shared" si="5"/>
        <v>2</v>
      </c>
      <c r="Q901" s="99">
        <f t="shared" si="6"/>
        <v>4</v>
      </c>
      <c r="R901" s="99">
        <f t="shared" si="7"/>
        <v>0</v>
      </c>
      <c r="S901" s="138">
        <f t="shared" si="8"/>
        <v>4</v>
      </c>
      <c r="T901" s="135">
        <f t="shared" si="9"/>
        <v>13</v>
      </c>
      <c r="U901" s="146"/>
      <c r="V901" s="146"/>
      <c r="W901" s="146"/>
      <c r="X901" s="146"/>
      <c r="Y901" s="146"/>
    </row>
    <row r="902" ht="12.75" customHeight="1">
      <c r="A902" s="146"/>
      <c r="B902" s="146" t="s">
        <v>953</v>
      </c>
      <c r="C902" s="227">
        <v>11.0</v>
      </c>
      <c r="D902" s="228">
        <v>94.7</v>
      </c>
      <c r="E902" s="228">
        <v>52.14</v>
      </c>
      <c r="F902" s="229">
        <v>0.534</v>
      </c>
      <c r="I902" s="146"/>
      <c r="J902" s="230">
        <f t="shared" si="2"/>
        <v>8.609090909</v>
      </c>
      <c r="K902" s="227"/>
      <c r="L902" s="230">
        <f t="shared" si="3"/>
        <v>5.612184426</v>
      </c>
      <c r="M902" s="134">
        <v>0.48</v>
      </c>
      <c r="N902" s="146"/>
      <c r="O902" s="99">
        <f t="shared" si="4"/>
        <v>3</v>
      </c>
      <c r="P902" s="99">
        <f t="shared" si="5"/>
        <v>3</v>
      </c>
      <c r="Q902" s="99">
        <f t="shared" si="6"/>
        <v>5</v>
      </c>
      <c r="R902" s="99">
        <f t="shared" si="7"/>
        <v>0</v>
      </c>
      <c r="S902" s="138">
        <f t="shared" si="8"/>
        <v>4</v>
      </c>
      <c r="T902" s="135">
        <f t="shared" si="9"/>
        <v>15</v>
      </c>
      <c r="U902" s="146"/>
      <c r="V902" s="146"/>
      <c r="W902" s="146"/>
      <c r="X902" s="146"/>
      <c r="Y902" s="146"/>
    </row>
    <row r="903" ht="12.75" customHeight="1">
      <c r="A903" s="146"/>
      <c r="B903" s="146" t="s">
        <v>954</v>
      </c>
      <c r="C903" s="227">
        <v>5.0</v>
      </c>
      <c r="D903" s="228">
        <v>282.61</v>
      </c>
      <c r="E903" s="228">
        <v>155.6</v>
      </c>
      <c r="F903" s="229">
        <v>0.534</v>
      </c>
      <c r="I903" s="146"/>
      <c r="J903" s="230">
        <f t="shared" si="2"/>
        <v>56.522</v>
      </c>
      <c r="K903" s="227"/>
      <c r="L903" s="230">
        <f t="shared" si="3"/>
        <v>36.84615385</v>
      </c>
      <c r="M903" s="134">
        <v>0.43</v>
      </c>
      <c r="N903" s="146"/>
      <c r="O903" s="99">
        <f t="shared" si="4"/>
        <v>3</v>
      </c>
      <c r="P903" s="99">
        <f t="shared" si="5"/>
        <v>1</v>
      </c>
      <c r="Q903" s="99">
        <f t="shared" si="6"/>
        <v>4</v>
      </c>
      <c r="R903" s="99">
        <f t="shared" si="7"/>
        <v>0</v>
      </c>
      <c r="S903" s="138">
        <f t="shared" si="8"/>
        <v>4</v>
      </c>
      <c r="T903" s="135">
        <f t="shared" si="9"/>
        <v>12</v>
      </c>
      <c r="U903" s="146"/>
      <c r="V903" s="146"/>
      <c r="W903" s="146"/>
      <c r="X903" s="146"/>
      <c r="Y903" s="146"/>
    </row>
    <row r="904" ht="12.75" customHeight="1">
      <c r="A904" s="146"/>
      <c r="B904" s="146" t="s">
        <v>955</v>
      </c>
      <c r="C904" s="227">
        <v>18.0</v>
      </c>
      <c r="D904" s="228">
        <v>153.66</v>
      </c>
      <c r="E904" s="228">
        <v>84.58</v>
      </c>
      <c r="F904" s="229">
        <v>0.534</v>
      </c>
      <c r="I904" s="146"/>
      <c r="J904" s="230">
        <f t="shared" si="2"/>
        <v>8.536666667</v>
      </c>
      <c r="K904" s="227"/>
      <c r="L904" s="230">
        <f t="shared" si="3"/>
        <v>5.564971751</v>
      </c>
      <c r="M904" s="134">
        <v>0.65</v>
      </c>
      <c r="N904" s="146"/>
      <c r="O904" s="99">
        <f t="shared" si="4"/>
        <v>3</v>
      </c>
      <c r="P904" s="99">
        <f t="shared" si="5"/>
        <v>4</v>
      </c>
      <c r="Q904" s="99">
        <f t="shared" si="6"/>
        <v>5</v>
      </c>
      <c r="R904" s="99">
        <f t="shared" si="7"/>
        <v>0</v>
      </c>
      <c r="S904" s="138">
        <f t="shared" si="8"/>
        <v>5</v>
      </c>
      <c r="T904" s="135">
        <f t="shared" si="9"/>
        <v>17</v>
      </c>
      <c r="U904" s="146"/>
      <c r="V904" s="146"/>
      <c r="W904" s="146"/>
      <c r="X904" s="146"/>
      <c r="Y904" s="146"/>
    </row>
    <row r="905" ht="12.75" customHeight="1">
      <c r="A905" s="146"/>
      <c r="B905" s="146" t="s">
        <v>956</v>
      </c>
      <c r="C905" s="227">
        <v>17.0</v>
      </c>
      <c r="D905" s="228">
        <v>521.14</v>
      </c>
      <c r="E905" s="228">
        <v>286.83</v>
      </c>
      <c r="F905" s="229">
        <v>0.534</v>
      </c>
      <c r="I905" s="146"/>
      <c r="J905" s="230">
        <f t="shared" si="2"/>
        <v>30.65529412</v>
      </c>
      <c r="K905" s="227"/>
      <c r="L905" s="230">
        <f t="shared" si="3"/>
        <v>19.98389447</v>
      </c>
      <c r="M905" s="134">
        <v>0.67</v>
      </c>
      <c r="N905" s="146"/>
      <c r="O905" s="99">
        <f t="shared" si="4"/>
        <v>3</v>
      </c>
      <c r="P905" s="99">
        <f t="shared" si="5"/>
        <v>4</v>
      </c>
      <c r="Q905" s="99">
        <f t="shared" si="6"/>
        <v>5</v>
      </c>
      <c r="R905" s="99">
        <f t="shared" si="7"/>
        <v>0</v>
      </c>
      <c r="S905" s="138">
        <f t="shared" si="8"/>
        <v>5</v>
      </c>
      <c r="T905" s="135">
        <f t="shared" si="9"/>
        <v>17</v>
      </c>
      <c r="U905" s="146"/>
      <c r="V905" s="146"/>
      <c r="W905" s="146"/>
      <c r="X905" s="146"/>
      <c r="Y905" s="146"/>
    </row>
    <row r="906" ht="12.75" customHeight="1">
      <c r="A906" s="146"/>
      <c r="B906" s="146" t="s">
        <v>957</v>
      </c>
      <c r="C906" s="227">
        <v>17.0</v>
      </c>
      <c r="D906" s="228">
        <v>144.63</v>
      </c>
      <c r="E906" s="228">
        <v>79.57</v>
      </c>
      <c r="F906" s="229">
        <v>0.534</v>
      </c>
      <c r="I906" s="146"/>
      <c r="J906" s="230">
        <f t="shared" si="2"/>
        <v>8.507647059</v>
      </c>
      <c r="K906" s="227"/>
      <c r="L906" s="230">
        <f t="shared" si="3"/>
        <v>5.546054145</v>
      </c>
      <c r="M906" s="134">
        <v>0.71</v>
      </c>
      <c r="N906" s="146"/>
      <c r="O906" s="99">
        <f t="shared" si="4"/>
        <v>3</v>
      </c>
      <c r="P906" s="99">
        <f t="shared" si="5"/>
        <v>4</v>
      </c>
      <c r="Q906" s="99">
        <f t="shared" si="6"/>
        <v>5</v>
      </c>
      <c r="R906" s="99">
        <f t="shared" si="7"/>
        <v>0</v>
      </c>
      <c r="S906" s="138">
        <f t="shared" si="8"/>
        <v>5</v>
      </c>
      <c r="T906" s="135">
        <f t="shared" si="9"/>
        <v>17</v>
      </c>
      <c r="U906" s="146"/>
      <c r="V906" s="146"/>
      <c r="W906" s="146"/>
      <c r="X906" s="146"/>
      <c r="Y906" s="146"/>
    </row>
    <row r="907" ht="12.75" customHeight="1">
      <c r="A907" s="146"/>
      <c r="B907" s="146" t="s">
        <v>958</v>
      </c>
      <c r="C907" s="227">
        <v>13.0</v>
      </c>
      <c r="D907" s="228">
        <v>111.91</v>
      </c>
      <c r="E907" s="228">
        <v>61.57</v>
      </c>
      <c r="F907" s="229">
        <v>0.534</v>
      </c>
      <c r="I907" s="146"/>
      <c r="J907" s="230">
        <f t="shared" si="2"/>
        <v>8.608461538</v>
      </c>
      <c r="K907" s="227"/>
      <c r="L907" s="230">
        <f t="shared" si="3"/>
        <v>5.611774145</v>
      </c>
      <c r="M907" s="134">
        <v>0.92</v>
      </c>
      <c r="N907" s="146"/>
      <c r="O907" s="99">
        <f t="shared" si="4"/>
        <v>3</v>
      </c>
      <c r="P907" s="99">
        <f t="shared" si="5"/>
        <v>3</v>
      </c>
      <c r="Q907" s="99">
        <f t="shared" si="6"/>
        <v>5</v>
      </c>
      <c r="R907" s="99">
        <f t="shared" si="7"/>
        <v>0</v>
      </c>
      <c r="S907" s="138">
        <f t="shared" si="8"/>
        <v>5</v>
      </c>
      <c r="T907" s="135">
        <f t="shared" si="9"/>
        <v>16</v>
      </c>
      <c r="U907" s="146"/>
      <c r="V907" s="146"/>
      <c r="W907" s="146"/>
      <c r="X907" s="146"/>
      <c r="Y907" s="146"/>
    </row>
    <row r="908" ht="12.75" customHeight="1">
      <c r="A908" s="146"/>
      <c r="B908" s="146" t="s">
        <v>959</v>
      </c>
      <c r="C908" s="227">
        <v>12.0</v>
      </c>
      <c r="D908" s="228">
        <v>103.3</v>
      </c>
      <c r="E908" s="228">
        <v>56.83</v>
      </c>
      <c r="F908" s="229">
        <v>0.534</v>
      </c>
      <c r="I908" s="146"/>
      <c r="J908" s="230">
        <f t="shared" si="2"/>
        <v>8.608333333</v>
      </c>
      <c r="K908" s="227"/>
      <c r="L908" s="230">
        <f t="shared" si="3"/>
        <v>5.611690569</v>
      </c>
      <c r="M908" s="134">
        <v>0.26</v>
      </c>
      <c r="N908" s="146"/>
      <c r="O908" s="99">
        <f t="shared" si="4"/>
        <v>3</v>
      </c>
      <c r="P908" s="99">
        <f t="shared" si="5"/>
        <v>3</v>
      </c>
      <c r="Q908" s="99">
        <f t="shared" si="6"/>
        <v>5</v>
      </c>
      <c r="R908" s="99">
        <f t="shared" si="7"/>
        <v>0</v>
      </c>
      <c r="S908" s="138">
        <f t="shared" si="8"/>
        <v>3</v>
      </c>
      <c r="T908" s="135">
        <f t="shared" si="9"/>
        <v>14</v>
      </c>
      <c r="U908" s="146"/>
      <c r="V908" s="146"/>
      <c r="W908" s="146"/>
      <c r="X908" s="146"/>
      <c r="Y908" s="146"/>
    </row>
    <row r="909" ht="12.75" customHeight="1">
      <c r="A909" s="146"/>
      <c r="B909" s="146" t="s">
        <v>960</v>
      </c>
      <c r="C909" s="227">
        <v>2.0</v>
      </c>
      <c r="D909" s="228">
        <v>85.22</v>
      </c>
      <c r="E909" s="228">
        <v>46.87</v>
      </c>
      <c r="F909" s="229">
        <v>0.534</v>
      </c>
      <c r="I909" s="146"/>
      <c r="J909" s="230">
        <f t="shared" si="2"/>
        <v>42.61</v>
      </c>
      <c r="K909" s="227"/>
      <c r="L909" s="230">
        <f t="shared" si="3"/>
        <v>27.77705346</v>
      </c>
      <c r="M909" s="134">
        <v>0.15</v>
      </c>
      <c r="N909" s="146"/>
      <c r="O909" s="99">
        <f t="shared" si="4"/>
        <v>3</v>
      </c>
      <c r="P909" s="99">
        <f t="shared" si="5"/>
        <v>1</v>
      </c>
      <c r="Q909" s="99">
        <f t="shared" si="6"/>
        <v>4</v>
      </c>
      <c r="R909" s="99">
        <f t="shared" si="7"/>
        <v>0</v>
      </c>
      <c r="S909" s="138">
        <f t="shared" si="8"/>
        <v>3</v>
      </c>
      <c r="T909" s="135">
        <f t="shared" si="9"/>
        <v>11</v>
      </c>
      <c r="U909" s="146"/>
      <c r="V909" s="146"/>
      <c r="W909" s="146"/>
      <c r="X909" s="146"/>
      <c r="Y909" s="146"/>
    </row>
    <row r="910" ht="12.75" customHeight="1">
      <c r="A910" s="146"/>
      <c r="B910" s="146" t="s">
        <v>961</v>
      </c>
      <c r="C910" s="227">
        <v>16.0</v>
      </c>
      <c r="D910" s="228">
        <v>136.02</v>
      </c>
      <c r="E910" s="228">
        <v>74.79</v>
      </c>
      <c r="F910" s="229">
        <v>0.534</v>
      </c>
      <c r="I910" s="146"/>
      <c r="J910" s="230">
        <f t="shared" si="2"/>
        <v>8.50125</v>
      </c>
      <c r="K910" s="227"/>
      <c r="L910" s="230">
        <f t="shared" si="3"/>
        <v>5.541883963</v>
      </c>
      <c r="M910" s="134">
        <v>0.34</v>
      </c>
      <c r="N910" s="146"/>
      <c r="O910" s="99">
        <f t="shared" si="4"/>
        <v>3</v>
      </c>
      <c r="P910" s="99">
        <f t="shared" si="5"/>
        <v>4</v>
      </c>
      <c r="Q910" s="99">
        <f t="shared" si="6"/>
        <v>5</v>
      </c>
      <c r="R910" s="99">
        <f t="shared" si="7"/>
        <v>0</v>
      </c>
      <c r="S910" s="138">
        <f t="shared" si="8"/>
        <v>4</v>
      </c>
      <c r="T910" s="135">
        <f t="shared" si="9"/>
        <v>16</v>
      </c>
      <c r="U910" s="146"/>
      <c r="V910" s="146"/>
      <c r="W910" s="146"/>
      <c r="X910" s="146"/>
      <c r="Y910" s="146"/>
    </row>
    <row r="911" ht="12.75" customHeight="1">
      <c r="A911" s="146"/>
      <c r="B911" s="146" t="s">
        <v>962</v>
      </c>
      <c r="C911" s="227">
        <v>20.0</v>
      </c>
      <c r="D911" s="228">
        <v>1008.7</v>
      </c>
      <c r="E911" s="228">
        <v>554.7</v>
      </c>
      <c r="F911" s="229">
        <v>0.534</v>
      </c>
      <c r="I911" s="146"/>
      <c r="J911" s="230">
        <f t="shared" si="2"/>
        <v>50.435</v>
      </c>
      <c r="K911" s="227"/>
      <c r="L911" s="230">
        <f t="shared" si="3"/>
        <v>32.87809648</v>
      </c>
      <c r="M911" s="134">
        <v>0.35</v>
      </c>
      <c r="N911" s="146"/>
      <c r="O911" s="99">
        <f t="shared" si="4"/>
        <v>3</v>
      </c>
      <c r="P911" s="99">
        <f t="shared" si="5"/>
        <v>4</v>
      </c>
      <c r="Q911" s="99">
        <f t="shared" si="6"/>
        <v>4</v>
      </c>
      <c r="R911" s="99">
        <f t="shared" si="7"/>
        <v>0</v>
      </c>
      <c r="S911" s="138">
        <f t="shared" si="8"/>
        <v>4</v>
      </c>
      <c r="T911" s="135">
        <f t="shared" si="9"/>
        <v>15</v>
      </c>
      <c r="U911" s="146"/>
      <c r="V911" s="146"/>
      <c r="W911" s="146"/>
      <c r="X911" s="146"/>
      <c r="Y911" s="146"/>
    </row>
    <row r="912" ht="12.75" customHeight="1">
      <c r="A912" s="146"/>
      <c r="B912" s="146" t="s">
        <v>963</v>
      </c>
      <c r="C912" s="227">
        <v>11.0</v>
      </c>
      <c r="D912" s="228">
        <v>464.43</v>
      </c>
      <c r="E912" s="228">
        <v>255.33</v>
      </c>
      <c r="F912" s="229">
        <v>0.534</v>
      </c>
      <c r="I912" s="146"/>
      <c r="J912" s="230">
        <f t="shared" si="2"/>
        <v>42.22090909</v>
      </c>
      <c r="K912" s="227"/>
      <c r="L912" s="230">
        <f t="shared" si="3"/>
        <v>27.52340879</v>
      </c>
      <c r="M912" s="134">
        <v>0.65</v>
      </c>
      <c r="N912" s="146"/>
      <c r="O912" s="99">
        <f t="shared" si="4"/>
        <v>3</v>
      </c>
      <c r="P912" s="99">
        <f t="shared" si="5"/>
        <v>3</v>
      </c>
      <c r="Q912" s="99">
        <f t="shared" si="6"/>
        <v>4</v>
      </c>
      <c r="R912" s="99">
        <f t="shared" si="7"/>
        <v>0</v>
      </c>
      <c r="S912" s="138">
        <f t="shared" si="8"/>
        <v>5</v>
      </c>
      <c r="T912" s="135">
        <f t="shared" si="9"/>
        <v>15</v>
      </c>
      <c r="U912" s="146"/>
      <c r="V912" s="146"/>
      <c r="W912" s="146"/>
      <c r="X912" s="146"/>
      <c r="Y912" s="146"/>
    </row>
    <row r="913" ht="12.75" customHeight="1">
      <c r="A913" s="146"/>
      <c r="B913" s="146" t="s">
        <v>964</v>
      </c>
      <c r="C913" s="227">
        <v>9.0</v>
      </c>
      <c r="D913" s="228">
        <v>77.48</v>
      </c>
      <c r="E913" s="228">
        <v>42.59</v>
      </c>
      <c r="F913" s="229">
        <v>0.534</v>
      </c>
      <c r="I913" s="146"/>
      <c r="J913" s="230">
        <f t="shared" si="2"/>
        <v>8.608888889</v>
      </c>
      <c r="K913" s="227"/>
      <c r="L913" s="230">
        <f t="shared" si="3"/>
        <v>5.612052731</v>
      </c>
      <c r="M913" s="134">
        <v>0.45</v>
      </c>
      <c r="N913" s="146"/>
      <c r="O913" s="99">
        <f t="shared" si="4"/>
        <v>3</v>
      </c>
      <c r="P913" s="99">
        <f t="shared" si="5"/>
        <v>2</v>
      </c>
      <c r="Q913" s="99">
        <f t="shared" si="6"/>
        <v>5</v>
      </c>
      <c r="R913" s="99">
        <f t="shared" si="7"/>
        <v>0</v>
      </c>
      <c r="S913" s="138">
        <f t="shared" si="8"/>
        <v>4</v>
      </c>
      <c r="T913" s="135">
        <f t="shared" si="9"/>
        <v>14</v>
      </c>
      <c r="U913" s="146"/>
      <c r="V913" s="146"/>
      <c r="W913" s="146"/>
      <c r="X913" s="146"/>
      <c r="Y913" s="146"/>
    </row>
    <row r="914" ht="12.75" customHeight="1">
      <c r="A914" s="146"/>
      <c r="B914" s="146" t="s">
        <v>965</v>
      </c>
      <c r="C914" s="227">
        <v>6.0</v>
      </c>
      <c r="D914" s="228">
        <v>50.94</v>
      </c>
      <c r="E914" s="228">
        <v>27.98</v>
      </c>
      <c r="F914" s="229">
        <v>0.534</v>
      </c>
      <c r="I914" s="146"/>
      <c r="J914" s="230">
        <f t="shared" si="2"/>
        <v>8.49</v>
      </c>
      <c r="K914" s="227"/>
      <c r="L914" s="230">
        <f t="shared" si="3"/>
        <v>5.534550196</v>
      </c>
      <c r="M914" s="134">
        <v>0.12</v>
      </c>
      <c r="N914" s="146"/>
      <c r="O914" s="99">
        <f t="shared" si="4"/>
        <v>3</v>
      </c>
      <c r="P914" s="99">
        <f t="shared" si="5"/>
        <v>2</v>
      </c>
      <c r="Q914" s="99">
        <f t="shared" si="6"/>
        <v>5</v>
      </c>
      <c r="R914" s="99">
        <f t="shared" si="7"/>
        <v>0</v>
      </c>
      <c r="S914" s="138">
        <f t="shared" si="8"/>
        <v>2</v>
      </c>
      <c r="T914" s="135">
        <f t="shared" si="9"/>
        <v>12</v>
      </c>
      <c r="U914" s="146"/>
      <c r="V914" s="146"/>
      <c r="W914" s="146"/>
      <c r="X914" s="146"/>
      <c r="Y914" s="146"/>
    </row>
    <row r="915" ht="12.75" customHeight="1">
      <c r="A915" s="146"/>
      <c r="B915" s="146" t="s">
        <v>966</v>
      </c>
      <c r="C915" s="227">
        <v>6.0</v>
      </c>
      <c r="D915" s="228">
        <v>182.61</v>
      </c>
      <c r="E915" s="228">
        <v>100.27</v>
      </c>
      <c r="F915" s="229">
        <v>0.534</v>
      </c>
      <c r="I915" s="146"/>
      <c r="J915" s="230">
        <f t="shared" si="2"/>
        <v>30.435</v>
      </c>
      <c r="K915" s="227"/>
      <c r="L915" s="230">
        <f t="shared" si="3"/>
        <v>19.84028683</v>
      </c>
      <c r="M915" s="134">
        <v>0.65</v>
      </c>
      <c r="N915" s="146"/>
      <c r="O915" s="99">
        <f t="shared" si="4"/>
        <v>3</v>
      </c>
      <c r="P915" s="99">
        <f t="shared" si="5"/>
        <v>2</v>
      </c>
      <c r="Q915" s="99">
        <f t="shared" si="6"/>
        <v>5</v>
      </c>
      <c r="R915" s="99">
        <f t="shared" si="7"/>
        <v>0</v>
      </c>
      <c r="S915" s="138">
        <f t="shared" si="8"/>
        <v>5</v>
      </c>
      <c r="T915" s="135">
        <f t="shared" si="9"/>
        <v>15</v>
      </c>
      <c r="U915" s="146"/>
      <c r="V915" s="146"/>
      <c r="W915" s="146"/>
      <c r="X915" s="146"/>
      <c r="Y915" s="146"/>
    </row>
    <row r="916" ht="12.75" customHeight="1">
      <c r="A916" s="146"/>
      <c r="B916" s="146" t="s">
        <v>967</v>
      </c>
      <c r="C916" s="227">
        <v>13.0</v>
      </c>
      <c r="D916" s="228">
        <v>110.62</v>
      </c>
      <c r="E916" s="228">
        <v>60.72</v>
      </c>
      <c r="F916" s="229">
        <v>0.534</v>
      </c>
      <c r="I916" s="146"/>
      <c r="J916" s="230">
        <f t="shared" si="2"/>
        <v>8.509230769</v>
      </c>
      <c r="K916" s="227"/>
      <c r="L916" s="230">
        <f t="shared" si="3"/>
        <v>5.547086551</v>
      </c>
      <c r="M916" s="134">
        <v>0.32</v>
      </c>
      <c r="N916" s="146"/>
      <c r="O916" s="99">
        <f t="shared" si="4"/>
        <v>3</v>
      </c>
      <c r="P916" s="99">
        <f t="shared" si="5"/>
        <v>3</v>
      </c>
      <c r="Q916" s="99">
        <f t="shared" si="6"/>
        <v>5</v>
      </c>
      <c r="R916" s="99">
        <f t="shared" si="7"/>
        <v>0</v>
      </c>
      <c r="S916" s="138">
        <f t="shared" si="8"/>
        <v>3</v>
      </c>
      <c r="T916" s="135">
        <f t="shared" si="9"/>
        <v>14</v>
      </c>
      <c r="U916" s="146"/>
      <c r="V916" s="146"/>
      <c r="W916" s="146"/>
      <c r="X916" s="146"/>
      <c r="Y916" s="146"/>
    </row>
    <row r="917" ht="12.75" customHeight="1">
      <c r="A917" s="146"/>
      <c r="B917" s="146" t="s">
        <v>968</v>
      </c>
      <c r="C917" s="227">
        <v>3.0</v>
      </c>
      <c r="D917" s="228">
        <v>75.65</v>
      </c>
      <c r="E917" s="228">
        <v>41.53</v>
      </c>
      <c r="F917" s="229">
        <v>0.534</v>
      </c>
      <c r="I917" s="146"/>
      <c r="J917" s="230">
        <f t="shared" si="2"/>
        <v>25.21666667</v>
      </c>
      <c r="K917" s="227"/>
      <c r="L917" s="230">
        <f t="shared" si="3"/>
        <v>16.438505</v>
      </c>
      <c r="M917" s="134">
        <v>0.45</v>
      </c>
      <c r="N917" s="146"/>
      <c r="O917" s="99">
        <f t="shared" si="4"/>
        <v>3</v>
      </c>
      <c r="P917" s="99">
        <f t="shared" si="5"/>
        <v>1</v>
      </c>
      <c r="Q917" s="99">
        <f t="shared" si="6"/>
        <v>5</v>
      </c>
      <c r="R917" s="99">
        <f t="shared" si="7"/>
        <v>0</v>
      </c>
      <c r="S917" s="138">
        <f t="shared" si="8"/>
        <v>4</v>
      </c>
      <c r="T917" s="135">
        <f t="shared" si="9"/>
        <v>13</v>
      </c>
      <c r="U917" s="146"/>
      <c r="V917" s="146"/>
      <c r="W917" s="146"/>
      <c r="X917" s="146"/>
      <c r="Y917" s="146"/>
    </row>
    <row r="918" ht="12.75" customHeight="1">
      <c r="A918" s="146"/>
      <c r="B918" s="146" t="s">
        <v>969</v>
      </c>
      <c r="C918" s="227">
        <v>3.0</v>
      </c>
      <c r="D918" s="228">
        <v>75.65</v>
      </c>
      <c r="E918" s="228">
        <v>41.53</v>
      </c>
      <c r="F918" s="229">
        <v>0.534</v>
      </c>
      <c r="I918" s="146"/>
      <c r="J918" s="230">
        <f t="shared" si="2"/>
        <v>25.21666667</v>
      </c>
      <c r="K918" s="227"/>
      <c r="L918" s="230">
        <f t="shared" si="3"/>
        <v>16.438505</v>
      </c>
      <c r="M918" s="134">
        <v>0.12</v>
      </c>
      <c r="N918" s="146"/>
      <c r="O918" s="99">
        <f t="shared" si="4"/>
        <v>3</v>
      </c>
      <c r="P918" s="99">
        <f t="shared" si="5"/>
        <v>1</v>
      </c>
      <c r="Q918" s="99">
        <f t="shared" si="6"/>
        <v>5</v>
      </c>
      <c r="R918" s="99">
        <f t="shared" si="7"/>
        <v>0</v>
      </c>
      <c r="S918" s="138">
        <f t="shared" si="8"/>
        <v>2</v>
      </c>
      <c r="T918" s="135">
        <f t="shared" si="9"/>
        <v>11</v>
      </c>
      <c r="U918" s="146"/>
      <c r="V918" s="146"/>
      <c r="W918" s="146"/>
      <c r="X918" s="146"/>
      <c r="Y918" s="146"/>
    </row>
    <row r="919" ht="12.75" customHeight="1">
      <c r="A919" s="146"/>
      <c r="B919" s="146" t="s">
        <v>970</v>
      </c>
      <c r="C919" s="227">
        <v>1.0</v>
      </c>
      <c r="D919" s="228">
        <v>8.65</v>
      </c>
      <c r="E919" s="228">
        <v>4.75</v>
      </c>
      <c r="F919" s="229">
        <v>0.534</v>
      </c>
      <c r="I919" s="146"/>
      <c r="J919" s="230">
        <f t="shared" si="2"/>
        <v>8.65</v>
      </c>
      <c r="K919" s="227"/>
      <c r="L919" s="230">
        <f t="shared" si="3"/>
        <v>5.638852673</v>
      </c>
      <c r="M919" s="134">
        <v>0.87</v>
      </c>
      <c r="N919" s="146"/>
      <c r="O919" s="99">
        <f t="shared" si="4"/>
        <v>3</v>
      </c>
      <c r="P919" s="99">
        <f t="shared" si="5"/>
        <v>1</v>
      </c>
      <c r="Q919" s="99">
        <f t="shared" si="6"/>
        <v>5</v>
      </c>
      <c r="R919" s="99">
        <f t="shared" si="7"/>
        <v>0</v>
      </c>
      <c r="S919" s="138">
        <f t="shared" si="8"/>
        <v>5</v>
      </c>
      <c r="T919" s="135">
        <f t="shared" si="9"/>
        <v>14</v>
      </c>
      <c r="U919" s="146"/>
      <c r="V919" s="146"/>
      <c r="W919" s="146"/>
      <c r="X919" s="146"/>
      <c r="Y919" s="146"/>
    </row>
    <row r="920" ht="12.75" customHeight="1">
      <c r="A920" s="146"/>
      <c r="B920" s="146" t="s">
        <v>971</v>
      </c>
      <c r="C920" s="227">
        <v>4.0</v>
      </c>
      <c r="D920" s="228">
        <v>34.61</v>
      </c>
      <c r="E920" s="228">
        <v>19.0</v>
      </c>
      <c r="F920" s="229">
        <v>0.534</v>
      </c>
      <c r="I920" s="146"/>
      <c r="J920" s="230">
        <f t="shared" si="2"/>
        <v>8.6525</v>
      </c>
      <c r="K920" s="227"/>
      <c r="L920" s="230">
        <f t="shared" si="3"/>
        <v>5.640482399</v>
      </c>
      <c r="M920" s="134">
        <v>0.89</v>
      </c>
      <c r="N920" s="146"/>
      <c r="O920" s="99">
        <f t="shared" si="4"/>
        <v>3</v>
      </c>
      <c r="P920" s="99">
        <f t="shared" si="5"/>
        <v>1</v>
      </c>
      <c r="Q920" s="99">
        <f t="shared" si="6"/>
        <v>5</v>
      </c>
      <c r="R920" s="99">
        <f t="shared" si="7"/>
        <v>0</v>
      </c>
      <c r="S920" s="138">
        <f t="shared" si="8"/>
        <v>5</v>
      </c>
      <c r="T920" s="135">
        <f t="shared" si="9"/>
        <v>14</v>
      </c>
      <c r="U920" s="146"/>
      <c r="V920" s="146"/>
      <c r="W920" s="146"/>
      <c r="X920" s="146"/>
      <c r="Y920" s="146"/>
    </row>
    <row r="921" ht="12.75" customHeight="1">
      <c r="A921" s="146"/>
      <c r="B921" s="146" t="s">
        <v>972</v>
      </c>
      <c r="C921" s="227">
        <v>3.0</v>
      </c>
      <c r="D921" s="228">
        <v>25.96</v>
      </c>
      <c r="E921" s="228">
        <v>14.25</v>
      </c>
      <c r="F921" s="229">
        <v>0.534</v>
      </c>
      <c r="I921" s="146"/>
      <c r="J921" s="230">
        <f t="shared" si="2"/>
        <v>8.653333333</v>
      </c>
      <c r="K921" s="227"/>
      <c r="L921" s="230">
        <f t="shared" si="3"/>
        <v>5.641025641</v>
      </c>
      <c r="M921" s="134">
        <v>0.65</v>
      </c>
      <c r="N921" s="146"/>
      <c r="O921" s="99">
        <f t="shared" si="4"/>
        <v>3</v>
      </c>
      <c r="P921" s="99">
        <f t="shared" si="5"/>
        <v>1</v>
      </c>
      <c r="Q921" s="99">
        <f t="shared" si="6"/>
        <v>5</v>
      </c>
      <c r="R921" s="99">
        <f t="shared" si="7"/>
        <v>0</v>
      </c>
      <c r="S921" s="138">
        <f t="shared" si="8"/>
        <v>5</v>
      </c>
      <c r="T921" s="135">
        <f t="shared" si="9"/>
        <v>14</v>
      </c>
      <c r="U921" s="146"/>
      <c r="V921" s="146"/>
      <c r="W921" s="146"/>
      <c r="X921" s="146"/>
      <c r="Y921" s="146"/>
    </row>
    <row r="922" ht="12.75" customHeight="1">
      <c r="A922" s="146"/>
      <c r="B922" s="146" t="s">
        <v>973</v>
      </c>
      <c r="C922" s="227">
        <v>15.0</v>
      </c>
      <c r="D922" s="228">
        <v>127.85</v>
      </c>
      <c r="E922" s="228">
        <v>70.15</v>
      </c>
      <c r="F922" s="229">
        <v>0.534</v>
      </c>
      <c r="I922" s="146"/>
      <c r="J922" s="230">
        <f t="shared" si="2"/>
        <v>8.523333333</v>
      </c>
      <c r="K922" s="227"/>
      <c r="L922" s="230">
        <f t="shared" si="3"/>
        <v>5.556279878</v>
      </c>
      <c r="M922" s="134">
        <v>0.23</v>
      </c>
      <c r="N922" s="146"/>
      <c r="O922" s="99">
        <f t="shared" si="4"/>
        <v>3</v>
      </c>
      <c r="P922" s="99">
        <f t="shared" si="5"/>
        <v>3</v>
      </c>
      <c r="Q922" s="99">
        <f t="shared" si="6"/>
        <v>5</v>
      </c>
      <c r="R922" s="99">
        <f t="shared" si="7"/>
        <v>0</v>
      </c>
      <c r="S922" s="138">
        <f t="shared" si="8"/>
        <v>3</v>
      </c>
      <c r="T922" s="135">
        <f t="shared" si="9"/>
        <v>14</v>
      </c>
      <c r="U922" s="146"/>
      <c r="V922" s="146"/>
      <c r="W922" s="146"/>
      <c r="X922" s="146"/>
      <c r="Y922" s="146"/>
    </row>
    <row r="923" ht="12.75" customHeight="1">
      <c r="A923" s="146"/>
      <c r="B923" s="146" t="s">
        <v>974</v>
      </c>
      <c r="C923" s="227">
        <v>13.0</v>
      </c>
      <c r="D923" s="228">
        <v>549.65</v>
      </c>
      <c r="E923" s="228">
        <v>301.57</v>
      </c>
      <c r="F923" s="229">
        <v>0.534</v>
      </c>
      <c r="I923" s="146"/>
      <c r="J923" s="230">
        <f t="shared" si="2"/>
        <v>42.28076923</v>
      </c>
      <c r="K923" s="227"/>
      <c r="L923" s="230">
        <f t="shared" si="3"/>
        <v>27.56243105</v>
      </c>
      <c r="M923" s="134">
        <v>0.21</v>
      </c>
      <c r="N923" s="146"/>
      <c r="O923" s="99">
        <f t="shared" si="4"/>
        <v>3</v>
      </c>
      <c r="P923" s="99">
        <f t="shared" si="5"/>
        <v>3</v>
      </c>
      <c r="Q923" s="99">
        <f t="shared" si="6"/>
        <v>4</v>
      </c>
      <c r="R923" s="99">
        <f t="shared" si="7"/>
        <v>0</v>
      </c>
      <c r="S923" s="138">
        <f t="shared" si="8"/>
        <v>3</v>
      </c>
      <c r="T923" s="135">
        <f t="shared" si="9"/>
        <v>13</v>
      </c>
      <c r="U923" s="146"/>
      <c r="V923" s="146"/>
      <c r="W923" s="146"/>
      <c r="X923" s="146"/>
      <c r="Y923" s="146"/>
    </row>
    <row r="924" ht="12.75" customHeight="1">
      <c r="A924" s="146"/>
      <c r="B924" s="146" t="s">
        <v>975</v>
      </c>
      <c r="C924" s="227">
        <v>36.0</v>
      </c>
      <c r="D924" s="228">
        <v>305.17</v>
      </c>
      <c r="E924" s="228">
        <v>167.41</v>
      </c>
      <c r="F924" s="229">
        <v>0.534</v>
      </c>
      <c r="I924" s="146"/>
      <c r="J924" s="230">
        <f t="shared" si="2"/>
        <v>8.476944444</v>
      </c>
      <c r="K924" s="227"/>
      <c r="L924" s="230">
        <f t="shared" si="3"/>
        <v>5.526039403</v>
      </c>
      <c r="M924" s="134">
        <v>0.45</v>
      </c>
      <c r="N924" s="146"/>
      <c r="O924" s="99">
        <f t="shared" si="4"/>
        <v>3</v>
      </c>
      <c r="P924" s="99">
        <f t="shared" si="5"/>
        <v>5</v>
      </c>
      <c r="Q924" s="99">
        <f t="shared" si="6"/>
        <v>5</v>
      </c>
      <c r="R924" s="99">
        <f t="shared" si="7"/>
        <v>0</v>
      </c>
      <c r="S924" s="138">
        <f t="shared" si="8"/>
        <v>4</v>
      </c>
      <c r="T924" s="135">
        <f t="shared" si="9"/>
        <v>17</v>
      </c>
      <c r="U924" s="146"/>
      <c r="V924" s="146"/>
      <c r="W924" s="146"/>
      <c r="X924" s="146"/>
      <c r="Y924" s="146"/>
    </row>
    <row r="925" ht="12.75" customHeight="1">
      <c r="A925" s="146"/>
      <c r="B925" s="146" t="s">
        <v>976</v>
      </c>
      <c r="C925" s="227">
        <v>36.0</v>
      </c>
      <c r="D925" s="228">
        <v>305.17</v>
      </c>
      <c r="E925" s="228">
        <v>167.41</v>
      </c>
      <c r="F925" s="229">
        <v>0.534</v>
      </c>
      <c r="I925" s="146"/>
      <c r="J925" s="230">
        <f t="shared" si="2"/>
        <v>8.476944444</v>
      </c>
      <c r="K925" s="227"/>
      <c r="L925" s="230">
        <f t="shared" si="3"/>
        <v>5.526039403</v>
      </c>
      <c r="M925" s="134">
        <v>0.87</v>
      </c>
      <c r="N925" s="146"/>
      <c r="O925" s="99">
        <f t="shared" si="4"/>
        <v>3</v>
      </c>
      <c r="P925" s="99">
        <f t="shared" si="5"/>
        <v>5</v>
      </c>
      <c r="Q925" s="99">
        <f t="shared" si="6"/>
        <v>5</v>
      </c>
      <c r="R925" s="99">
        <f t="shared" si="7"/>
        <v>0</v>
      </c>
      <c r="S925" s="138">
        <f t="shared" si="8"/>
        <v>5</v>
      </c>
      <c r="T925" s="135">
        <f t="shared" si="9"/>
        <v>18</v>
      </c>
      <c r="U925" s="146"/>
      <c r="V925" s="146"/>
      <c r="W925" s="146"/>
      <c r="X925" s="146"/>
      <c r="Y925" s="146"/>
    </row>
    <row r="926" ht="12.75" customHeight="1">
      <c r="A926" s="146"/>
      <c r="B926" s="146" t="s">
        <v>977</v>
      </c>
      <c r="C926" s="227">
        <v>1.0</v>
      </c>
      <c r="D926" s="228">
        <v>11.3</v>
      </c>
      <c r="E926" s="228">
        <v>6.2</v>
      </c>
      <c r="F926" s="229">
        <v>0.534</v>
      </c>
      <c r="I926" s="146"/>
      <c r="J926" s="230">
        <f t="shared" si="2"/>
        <v>11.3</v>
      </c>
      <c r="K926" s="227"/>
      <c r="L926" s="230">
        <f t="shared" si="3"/>
        <v>7.366362451</v>
      </c>
      <c r="M926" s="134">
        <v>0.89</v>
      </c>
      <c r="N926" s="146"/>
      <c r="O926" s="99">
        <f t="shared" si="4"/>
        <v>3</v>
      </c>
      <c r="P926" s="99">
        <f t="shared" si="5"/>
        <v>1</v>
      </c>
      <c r="Q926" s="99">
        <f t="shared" si="6"/>
        <v>5</v>
      </c>
      <c r="R926" s="99">
        <f t="shared" si="7"/>
        <v>0</v>
      </c>
      <c r="S926" s="138">
        <f t="shared" si="8"/>
        <v>5</v>
      </c>
      <c r="T926" s="135">
        <f t="shared" si="9"/>
        <v>14</v>
      </c>
      <c r="U926" s="146"/>
      <c r="V926" s="146"/>
      <c r="W926" s="146"/>
      <c r="X926" s="146"/>
      <c r="Y926" s="146"/>
    </row>
    <row r="927" ht="12.75" customHeight="1">
      <c r="A927" s="146"/>
      <c r="B927" s="146" t="s">
        <v>978</v>
      </c>
      <c r="C927" s="227">
        <v>1.0</v>
      </c>
      <c r="D927" s="228">
        <v>91.3</v>
      </c>
      <c r="E927" s="228">
        <v>50.05</v>
      </c>
      <c r="F927" s="229">
        <v>0.534</v>
      </c>
      <c r="I927" s="146"/>
      <c r="J927" s="230">
        <f t="shared" si="2"/>
        <v>91.3</v>
      </c>
      <c r="K927" s="227"/>
      <c r="L927" s="230">
        <f t="shared" si="3"/>
        <v>59.51760104</v>
      </c>
      <c r="M927" s="134">
        <v>0.03</v>
      </c>
      <c r="N927" s="146"/>
      <c r="O927" s="99">
        <f t="shared" si="4"/>
        <v>3</v>
      </c>
      <c r="P927" s="99">
        <f t="shared" si="5"/>
        <v>1</v>
      </c>
      <c r="Q927" s="99">
        <f t="shared" si="6"/>
        <v>3</v>
      </c>
      <c r="R927" s="99">
        <f t="shared" si="7"/>
        <v>0</v>
      </c>
      <c r="S927" s="138">
        <f t="shared" si="8"/>
        <v>1</v>
      </c>
      <c r="T927" s="135">
        <f t="shared" si="9"/>
        <v>8</v>
      </c>
      <c r="U927" s="146"/>
      <c r="V927" s="146"/>
      <c r="W927" s="146"/>
      <c r="X927" s="146"/>
      <c r="Y927" s="146"/>
    </row>
    <row r="928" ht="12.75" customHeight="1">
      <c r="A928" s="146"/>
      <c r="B928" s="146" t="s">
        <v>979</v>
      </c>
      <c r="C928" s="227">
        <v>18.0</v>
      </c>
      <c r="D928" s="228">
        <v>155.69</v>
      </c>
      <c r="E928" s="228">
        <v>85.32</v>
      </c>
      <c r="F928" s="229">
        <v>0.534</v>
      </c>
      <c r="I928" s="146"/>
      <c r="J928" s="230">
        <f t="shared" si="2"/>
        <v>8.649444444</v>
      </c>
      <c r="K928" s="227"/>
      <c r="L928" s="230">
        <f t="shared" si="3"/>
        <v>5.638490511</v>
      </c>
      <c r="M928" s="134">
        <v>0.04</v>
      </c>
      <c r="N928" s="146"/>
      <c r="O928" s="99">
        <f t="shared" si="4"/>
        <v>3</v>
      </c>
      <c r="P928" s="99">
        <f t="shared" si="5"/>
        <v>4</v>
      </c>
      <c r="Q928" s="99">
        <f t="shared" si="6"/>
        <v>5</v>
      </c>
      <c r="R928" s="99">
        <f t="shared" si="7"/>
        <v>0</v>
      </c>
      <c r="S928" s="138">
        <f t="shared" si="8"/>
        <v>1</v>
      </c>
      <c r="T928" s="135">
        <f t="shared" si="9"/>
        <v>13</v>
      </c>
      <c r="U928" s="146"/>
      <c r="V928" s="146"/>
      <c r="W928" s="146"/>
      <c r="X928" s="146"/>
      <c r="Y928" s="146"/>
    </row>
    <row r="929" ht="12.75" customHeight="1">
      <c r="A929" s="146"/>
      <c r="B929" s="146" t="s">
        <v>980</v>
      </c>
      <c r="C929" s="227">
        <v>13.0</v>
      </c>
      <c r="D929" s="228">
        <v>110.62</v>
      </c>
      <c r="E929" s="228">
        <v>60.59</v>
      </c>
      <c r="F929" s="229">
        <v>0.534</v>
      </c>
      <c r="I929" s="146"/>
      <c r="J929" s="230">
        <f t="shared" si="2"/>
        <v>8.509230769</v>
      </c>
      <c r="K929" s="227"/>
      <c r="L929" s="230">
        <f t="shared" si="3"/>
        <v>5.547086551</v>
      </c>
      <c r="M929" s="134">
        <v>0.05</v>
      </c>
      <c r="N929" s="146"/>
      <c r="O929" s="99">
        <f t="shared" si="4"/>
        <v>3</v>
      </c>
      <c r="P929" s="99">
        <f t="shared" si="5"/>
        <v>3</v>
      </c>
      <c r="Q929" s="99">
        <f t="shared" si="6"/>
        <v>5</v>
      </c>
      <c r="R929" s="99">
        <f t="shared" si="7"/>
        <v>0</v>
      </c>
      <c r="S929" s="138">
        <f t="shared" si="8"/>
        <v>1</v>
      </c>
      <c r="T929" s="135">
        <f t="shared" si="9"/>
        <v>12</v>
      </c>
      <c r="U929" s="146"/>
      <c r="V929" s="146"/>
      <c r="W929" s="146"/>
      <c r="X929" s="146"/>
      <c r="Y929" s="146"/>
    </row>
    <row r="930" ht="12.75" customHeight="1">
      <c r="A930" s="146"/>
      <c r="B930" s="146" t="s">
        <v>981</v>
      </c>
      <c r="C930" s="227">
        <v>9.0</v>
      </c>
      <c r="D930" s="228">
        <v>383.48</v>
      </c>
      <c r="E930" s="228">
        <v>210.08</v>
      </c>
      <c r="F930" s="229">
        <v>0.534</v>
      </c>
      <c r="I930" s="146"/>
      <c r="J930" s="230">
        <f t="shared" si="2"/>
        <v>42.60888889</v>
      </c>
      <c r="K930" s="227"/>
      <c r="L930" s="230">
        <f t="shared" si="3"/>
        <v>27.77632913</v>
      </c>
      <c r="M930" s="134">
        <v>0.06</v>
      </c>
      <c r="N930" s="146"/>
      <c r="O930" s="99">
        <f t="shared" si="4"/>
        <v>3</v>
      </c>
      <c r="P930" s="99">
        <f t="shared" si="5"/>
        <v>2</v>
      </c>
      <c r="Q930" s="99">
        <f t="shared" si="6"/>
        <v>4</v>
      </c>
      <c r="R930" s="99">
        <f t="shared" si="7"/>
        <v>0</v>
      </c>
      <c r="S930" s="138">
        <f t="shared" si="8"/>
        <v>2</v>
      </c>
      <c r="T930" s="135">
        <f t="shared" si="9"/>
        <v>11</v>
      </c>
      <c r="U930" s="146"/>
      <c r="V930" s="146"/>
      <c r="W930" s="146"/>
      <c r="X930" s="146"/>
      <c r="Y930" s="146"/>
    </row>
    <row r="931" ht="12.75" customHeight="1">
      <c r="A931" s="146"/>
      <c r="B931" s="146" t="s">
        <v>982</v>
      </c>
      <c r="C931" s="227">
        <v>20.0</v>
      </c>
      <c r="D931" s="228">
        <v>167.43</v>
      </c>
      <c r="E931" s="228">
        <v>91.7</v>
      </c>
      <c r="F931" s="229">
        <v>0.534</v>
      </c>
      <c r="I931" s="146"/>
      <c r="J931" s="230">
        <f t="shared" si="2"/>
        <v>8.3715</v>
      </c>
      <c r="K931" s="227"/>
      <c r="L931" s="230">
        <f t="shared" si="3"/>
        <v>5.457301173</v>
      </c>
      <c r="M931" s="134">
        <v>0.07</v>
      </c>
      <c r="N931" s="146"/>
      <c r="O931" s="99">
        <f t="shared" si="4"/>
        <v>3</v>
      </c>
      <c r="P931" s="99">
        <f t="shared" si="5"/>
        <v>4</v>
      </c>
      <c r="Q931" s="99">
        <f t="shared" si="6"/>
        <v>5</v>
      </c>
      <c r="R931" s="99">
        <f t="shared" si="7"/>
        <v>0</v>
      </c>
      <c r="S931" s="138">
        <f t="shared" si="8"/>
        <v>2</v>
      </c>
      <c r="T931" s="135">
        <f t="shared" si="9"/>
        <v>14</v>
      </c>
      <c r="U931" s="146"/>
      <c r="V931" s="146"/>
      <c r="W931" s="146"/>
      <c r="X931" s="146"/>
      <c r="Y931" s="146"/>
    </row>
    <row r="932" ht="12.75" customHeight="1">
      <c r="A932" s="146"/>
      <c r="B932" s="146" t="s">
        <v>983</v>
      </c>
      <c r="C932" s="227">
        <v>2.0</v>
      </c>
      <c r="D932" s="228">
        <v>130.43</v>
      </c>
      <c r="E932" s="228">
        <v>71.43</v>
      </c>
      <c r="F932" s="229">
        <v>0.534</v>
      </c>
      <c r="I932" s="146"/>
      <c r="J932" s="230">
        <f t="shared" si="2"/>
        <v>65.215</v>
      </c>
      <c r="K932" s="227"/>
      <c r="L932" s="230">
        <f t="shared" si="3"/>
        <v>42.51303781</v>
      </c>
      <c r="M932" s="134">
        <v>0.08</v>
      </c>
      <c r="N932" s="146"/>
      <c r="O932" s="99">
        <f t="shared" si="4"/>
        <v>3</v>
      </c>
      <c r="P932" s="99">
        <f t="shared" si="5"/>
        <v>1</v>
      </c>
      <c r="Q932" s="99">
        <f t="shared" si="6"/>
        <v>3</v>
      </c>
      <c r="R932" s="99">
        <f t="shared" si="7"/>
        <v>0</v>
      </c>
      <c r="S932" s="138">
        <f t="shared" si="8"/>
        <v>2</v>
      </c>
      <c r="T932" s="135">
        <f t="shared" si="9"/>
        <v>9</v>
      </c>
      <c r="U932" s="146"/>
      <c r="V932" s="146"/>
      <c r="W932" s="146"/>
      <c r="X932" s="146"/>
      <c r="Y932" s="146"/>
    </row>
    <row r="933" ht="12.75" customHeight="1">
      <c r="A933" s="146"/>
      <c r="B933" s="146" t="s">
        <v>984</v>
      </c>
      <c r="C933" s="227">
        <v>2.0</v>
      </c>
      <c r="D933" s="228">
        <v>19.57</v>
      </c>
      <c r="E933" s="228">
        <v>10.72</v>
      </c>
      <c r="F933" s="229">
        <v>0.534</v>
      </c>
      <c r="I933" s="146"/>
      <c r="J933" s="230">
        <f t="shared" si="2"/>
        <v>9.785</v>
      </c>
      <c r="K933" s="227"/>
      <c r="L933" s="230">
        <f t="shared" si="3"/>
        <v>6.37874837</v>
      </c>
      <c r="M933" s="134">
        <v>0.09</v>
      </c>
      <c r="N933" s="146"/>
      <c r="O933" s="99">
        <f t="shared" si="4"/>
        <v>3</v>
      </c>
      <c r="P933" s="99">
        <f t="shared" si="5"/>
        <v>1</v>
      </c>
      <c r="Q933" s="99">
        <f t="shared" si="6"/>
        <v>5</v>
      </c>
      <c r="R933" s="99">
        <f t="shared" si="7"/>
        <v>0</v>
      </c>
      <c r="S933" s="138">
        <f t="shared" si="8"/>
        <v>2</v>
      </c>
      <c r="T933" s="135">
        <f t="shared" si="9"/>
        <v>11</v>
      </c>
      <c r="U933" s="146"/>
      <c r="V933" s="146"/>
      <c r="W933" s="146"/>
      <c r="X933" s="146"/>
      <c r="Y933" s="146"/>
    </row>
    <row r="934" ht="12.75" customHeight="1">
      <c r="A934" s="146"/>
      <c r="B934" s="146" t="s">
        <v>985</v>
      </c>
      <c r="C934" s="227">
        <v>12.0</v>
      </c>
      <c r="D934" s="228">
        <v>103.3</v>
      </c>
      <c r="E934" s="228">
        <v>56.55</v>
      </c>
      <c r="F934" s="229">
        <v>0.534</v>
      </c>
      <c r="I934" s="146"/>
      <c r="J934" s="230">
        <f t="shared" si="2"/>
        <v>8.608333333</v>
      </c>
      <c r="K934" s="227"/>
      <c r="L934" s="230">
        <f t="shared" si="3"/>
        <v>5.611690569</v>
      </c>
      <c r="M934" s="134">
        <v>0.12</v>
      </c>
      <c r="N934" s="146"/>
      <c r="O934" s="99">
        <f t="shared" si="4"/>
        <v>3</v>
      </c>
      <c r="P934" s="99">
        <f t="shared" si="5"/>
        <v>3</v>
      </c>
      <c r="Q934" s="99">
        <f t="shared" si="6"/>
        <v>5</v>
      </c>
      <c r="R934" s="99">
        <f t="shared" si="7"/>
        <v>0</v>
      </c>
      <c r="S934" s="138">
        <f t="shared" si="8"/>
        <v>2</v>
      </c>
      <c r="T934" s="135">
        <f t="shared" si="9"/>
        <v>13</v>
      </c>
      <c r="U934" s="146"/>
      <c r="V934" s="146"/>
      <c r="W934" s="146"/>
      <c r="X934" s="146"/>
      <c r="Y934" s="146"/>
    </row>
    <row r="935" ht="12.75" customHeight="1">
      <c r="A935" s="146"/>
      <c r="B935" s="146" t="s">
        <v>986</v>
      </c>
      <c r="C935" s="227">
        <v>5.0</v>
      </c>
      <c r="D935" s="228">
        <v>82.61</v>
      </c>
      <c r="E935" s="228">
        <v>45.22</v>
      </c>
      <c r="F935" s="229">
        <v>0.534</v>
      </c>
      <c r="I935" s="146"/>
      <c r="J935" s="230">
        <f t="shared" si="2"/>
        <v>16.522</v>
      </c>
      <c r="K935" s="227"/>
      <c r="L935" s="230">
        <f t="shared" si="3"/>
        <v>10.77053455</v>
      </c>
      <c r="M935" s="134">
        <v>0.13</v>
      </c>
      <c r="N935" s="146"/>
      <c r="O935" s="99">
        <f t="shared" si="4"/>
        <v>3</v>
      </c>
      <c r="P935" s="99">
        <f t="shared" si="5"/>
        <v>1</v>
      </c>
      <c r="Q935" s="99">
        <f t="shared" si="6"/>
        <v>5</v>
      </c>
      <c r="R935" s="99">
        <f t="shared" si="7"/>
        <v>0</v>
      </c>
      <c r="S935" s="138">
        <f t="shared" si="8"/>
        <v>0.13</v>
      </c>
      <c r="T935" s="135">
        <f t="shared" si="9"/>
        <v>9.13</v>
      </c>
      <c r="U935" s="146"/>
      <c r="V935" s="146"/>
      <c r="W935" s="146"/>
      <c r="X935" s="146"/>
      <c r="Y935" s="146"/>
    </row>
    <row r="936" ht="12.75" customHeight="1">
      <c r="A936" s="146"/>
      <c r="B936" s="146" t="s">
        <v>987</v>
      </c>
      <c r="C936" s="227">
        <v>2.0</v>
      </c>
      <c r="D936" s="228">
        <v>130.26</v>
      </c>
      <c r="E936" s="228">
        <v>71.29</v>
      </c>
      <c r="F936" s="229">
        <v>0.534</v>
      </c>
      <c r="I936" s="146"/>
      <c r="J936" s="230">
        <f t="shared" si="2"/>
        <v>65.13</v>
      </c>
      <c r="K936" s="227"/>
      <c r="L936" s="230">
        <f t="shared" si="3"/>
        <v>42.45762712</v>
      </c>
      <c r="M936" s="134">
        <v>0.125</v>
      </c>
      <c r="N936" s="146"/>
      <c r="O936" s="99">
        <f t="shared" si="4"/>
        <v>3</v>
      </c>
      <c r="P936" s="99">
        <f t="shared" si="5"/>
        <v>1</v>
      </c>
      <c r="Q936" s="99">
        <f t="shared" si="6"/>
        <v>3</v>
      </c>
      <c r="R936" s="99">
        <f t="shared" si="7"/>
        <v>0</v>
      </c>
      <c r="S936" s="138">
        <f t="shared" si="8"/>
        <v>2</v>
      </c>
      <c r="T936" s="135">
        <f t="shared" si="9"/>
        <v>9</v>
      </c>
      <c r="U936" s="146"/>
      <c r="V936" s="146"/>
      <c r="W936" s="146"/>
      <c r="X936" s="146"/>
      <c r="Y936" s="146"/>
    </row>
    <row r="937" ht="12.75" customHeight="1">
      <c r="A937" s="146"/>
      <c r="B937" s="146" t="s">
        <v>988</v>
      </c>
      <c r="C937" s="227">
        <v>11.0</v>
      </c>
      <c r="D937" s="228">
        <v>462.3</v>
      </c>
      <c r="E937" s="228">
        <v>253.02</v>
      </c>
      <c r="F937" s="229">
        <v>0.534</v>
      </c>
      <c r="I937" s="146"/>
      <c r="J937" s="230">
        <f t="shared" si="2"/>
        <v>42.02727273</v>
      </c>
      <c r="K937" s="227"/>
      <c r="L937" s="230">
        <f t="shared" si="3"/>
        <v>27.39717909</v>
      </c>
      <c r="M937" s="134">
        <v>0.15</v>
      </c>
      <c r="N937" s="146"/>
      <c r="O937" s="99">
        <f t="shared" si="4"/>
        <v>3</v>
      </c>
      <c r="P937" s="99">
        <f t="shared" si="5"/>
        <v>3</v>
      </c>
      <c r="Q937" s="99">
        <f t="shared" si="6"/>
        <v>4</v>
      </c>
      <c r="R937" s="99">
        <f t="shared" si="7"/>
        <v>0</v>
      </c>
      <c r="S937" s="138">
        <f t="shared" si="8"/>
        <v>3</v>
      </c>
      <c r="T937" s="135">
        <f t="shared" si="9"/>
        <v>13</v>
      </c>
      <c r="U937" s="146"/>
      <c r="V937" s="146"/>
      <c r="W937" s="146"/>
      <c r="X937" s="146"/>
      <c r="Y937" s="146"/>
    </row>
    <row r="938" ht="12.75" customHeight="1">
      <c r="A938" s="146"/>
      <c r="B938" s="146" t="s">
        <v>989</v>
      </c>
      <c r="C938" s="227">
        <v>3.0</v>
      </c>
      <c r="D938" s="228">
        <v>25.83</v>
      </c>
      <c r="E938" s="228">
        <v>14.13</v>
      </c>
      <c r="F938" s="229">
        <v>0.534</v>
      </c>
      <c r="I938" s="146"/>
      <c r="J938" s="230">
        <f t="shared" si="2"/>
        <v>8.61</v>
      </c>
      <c r="K938" s="227"/>
      <c r="L938" s="230">
        <f t="shared" si="3"/>
        <v>5.612777053</v>
      </c>
      <c r="M938" s="134">
        <v>0.18</v>
      </c>
      <c r="N938" s="146"/>
      <c r="O938" s="99">
        <f t="shared" si="4"/>
        <v>3</v>
      </c>
      <c r="P938" s="99">
        <f t="shared" si="5"/>
        <v>1</v>
      </c>
      <c r="Q938" s="99">
        <f t="shared" si="6"/>
        <v>5</v>
      </c>
      <c r="R938" s="99">
        <f t="shared" si="7"/>
        <v>0</v>
      </c>
      <c r="S938" s="138">
        <f t="shared" si="8"/>
        <v>3</v>
      </c>
      <c r="T938" s="135">
        <f t="shared" si="9"/>
        <v>12</v>
      </c>
      <c r="U938" s="146"/>
      <c r="V938" s="146"/>
      <c r="W938" s="146"/>
      <c r="X938" s="146"/>
      <c r="Y938" s="146"/>
    </row>
    <row r="939" ht="12.75" customHeight="1">
      <c r="A939" s="146"/>
      <c r="B939" s="146" t="s">
        <v>990</v>
      </c>
      <c r="C939" s="227">
        <v>2.0</v>
      </c>
      <c r="D939" s="228">
        <v>44.17</v>
      </c>
      <c r="E939" s="228">
        <v>24.17</v>
      </c>
      <c r="F939" s="229">
        <v>0.534</v>
      </c>
      <c r="I939" s="146"/>
      <c r="J939" s="230">
        <f t="shared" si="2"/>
        <v>22.085</v>
      </c>
      <c r="K939" s="227"/>
      <c r="L939" s="230">
        <f t="shared" si="3"/>
        <v>14.3970013</v>
      </c>
      <c r="M939" s="134">
        <v>0.22</v>
      </c>
      <c r="N939" s="146"/>
      <c r="O939" s="99">
        <f t="shared" si="4"/>
        <v>3</v>
      </c>
      <c r="P939" s="99">
        <f t="shared" si="5"/>
        <v>1</v>
      </c>
      <c r="Q939" s="99">
        <f t="shared" si="6"/>
        <v>5</v>
      </c>
      <c r="R939" s="99">
        <f t="shared" si="7"/>
        <v>0</v>
      </c>
      <c r="S939" s="138">
        <f t="shared" si="8"/>
        <v>3</v>
      </c>
      <c r="T939" s="135">
        <f t="shared" si="9"/>
        <v>12</v>
      </c>
      <c r="U939" s="146"/>
      <c r="V939" s="146"/>
      <c r="W939" s="146"/>
      <c r="X939" s="146"/>
      <c r="Y939" s="146"/>
    </row>
    <row r="940" ht="12.75" customHeight="1">
      <c r="A940" s="146"/>
      <c r="B940" s="146" t="s">
        <v>991</v>
      </c>
      <c r="C940" s="227">
        <v>3.0</v>
      </c>
      <c r="D940" s="228">
        <v>127.83</v>
      </c>
      <c r="E940" s="228">
        <v>69.93</v>
      </c>
      <c r="F940" s="229">
        <v>0.534</v>
      </c>
      <c r="I940" s="146"/>
      <c r="J940" s="230">
        <f t="shared" si="2"/>
        <v>42.61</v>
      </c>
      <c r="K940" s="227"/>
      <c r="L940" s="230">
        <f t="shared" si="3"/>
        <v>27.77705346</v>
      </c>
      <c r="M940" s="134">
        <v>0.26</v>
      </c>
      <c r="N940" s="146"/>
      <c r="O940" s="99">
        <f t="shared" si="4"/>
        <v>3</v>
      </c>
      <c r="P940" s="99">
        <f t="shared" si="5"/>
        <v>1</v>
      </c>
      <c r="Q940" s="99">
        <f t="shared" si="6"/>
        <v>4</v>
      </c>
      <c r="R940" s="99">
        <f t="shared" si="7"/>
        <v>0</v>
      </c>
      <c r="S940" s="138">
        <f t="shared" si="8"/>
        <v>3</v>
      </c>
      <c r="T940" s="135">
        <f t="shared" si="9"/>
        <v>11</v>
      </c>
      <c r="U940" s="146"/>
      <c r="V940" s="146"/>
      <c r="W940" s="146"/>
      <c r="X940" s="146"/>
      <c r="Y940" s="146"/>
    </row>
    <row r="941" ht="12.75" customHeight="1">
      <c r="A941" s="146"/>
      <c r="B941" s="146" t="s">
        <v>992</v>
      </c>
      <c r="C941" s="227">
        <v>5.0</v>
      </c>
      <c r="D941" s="228">
        <v>33.14</v>
      </c>
      <c r="E941" s="228">
        <v>18.13</v>
      </c>
      <c r="F941" s="229">
        <v>0.534</v>
      </c>
      <c r="I941" s="146"/>
      <c r="J941" s="230">
        <f t="shared" si="2"/>
        <v>6.628</v>
      </c>
      <c r="K941" s="227"/>
      <c r="L941" s="230">
        <f t="shared" si="3"/>
        <v>4.320730117</v>
      </c>
      <c r="M941" s="134">
        <v>0.28</v>
      </c>
      <c r="N941" s="146"/>
      <c r="O941" s="99">
        <f t="shared" si="4"/>
        <v>3</v>
      </c>
      <c r="P941" s="99">
        <f t="shared" si="5"/>
        <v>1</v>
      </c>
      <c r="Q941" s="99">
        <f t="shared" si="6"/>
        <v>5</v>
      </c>
      <c r="R941" s="99">
        <f t="shared" si="7"/>
        <v>0</v>
      </c>
      <c r="S941" s="138">
        <f t="shared" si="8"/>
        <v>3</v>
      </c>
      <c r="T941" s="135">
        <f t="shared" si="9"/>
        <v>12</v>
      </c>
      <c r="U941" s="146"/>
      <c r="V941" s="146"/>
      <c r="W941" s="146"/>
      <c r="X941" s="146"/>
      <c r="Y941" s="146"/>
    </row>
    <row r="942" ht="12.75" customHeight="1">
      <c r="A942" s="146"/>
      <c r="B942" s="146" t="s">
        <v>993</v>
      </c>
      <c r="C942" s="227">
        <v>8.0</v>
      </c>
      <c r="D942" s="228">
        <v>68.87</v>
      </c>
      <c r="E942" s="228">
        <v>37.67</v>
      </c>
      <c r="F942" s="229">
        <v>0.534</v>
      </c>
      <c r="I942" s="146"/>
      <c r="J942" s="230">
        <f t="shared" si="2"/>
        <v>8.60875</v>
      </c>
      <c r="K942" s="227"/>
      <c r="L942" s="230">
        <f t="shared" si="3"/>
        <v>5.61196219</v>
      </c>
      <c r="M942" s="134">
        <v>0.3</v>
      </c>
      <c r="N942" s="146"/>
      <c r="O942" s="99">
        <f t="shared" si="4"/>
        <v>3</v>
      </c>
      <c r="P942" s="99">
        <f t="shared" si="5"/>
        <v>2</v>
      </c>
      <c r="Q942" s="99">
        <f t="shared" si="6"/>
        <v>5</v>
      </c>
      <c r="R942" s="99">
        <f t="shared" si="7"/>
        <v>0</v>
      </c>
      <c r="S942" s="138">
        <f t="shared" si="8"/>
        <v>3</v>
      </c>
      <c r="T942" s="135">
        <f t="shared" si="9"/>
        <v>13</v>
      </c>
      <c r="U942" s="146"/>
      <c r="V942" s="146"/>
      <c r="W942" s="146"/>
      <c r="X942" s="146"/>
      <c r="Y942" s="146"/>
    </row>
    <row r="943" ht="12.75" customHeight="1">
      <c r="A943" s="146"/>
      <c r="B943" s="146" t="s">
        <v>994</v>
      </c>
      <c r="C943" s="227">
        <v>8.0</v>
      </c>
      <c r="D943" s="228">
        <v>68.87</v>
      </c>
      <c r="E943" s="228">
        <v>37.67</v>
      </c>
      <c r="F943" s="229">
        <v>0.534</v>
      </c>
      <c r="I943" s="146"/>
      <c r="J943" s="230">
        <f t="shared" si="2"/>
        <v>8.60875</v>
      </c>
      <c r="K943" s="227"/>
      <c r="L943" s="230">
        <f t="shared" si="3"/>
        <v>5.61196219</v>
      </c>
      <c r="M943" s="134">
        <v>0.31</v>
      </c>
      <c r="N943" s="146"/>
      <c r="O943" s="99">
        <f t="shared" si="4"/>
        <v>3</v>
      </c>
      <c r="P943" s="99">
        <f t="shared" si="5"/>
        <v>2</v>
      </c>
      <c r="Q943" s="99">
        <f t="shared" si="6"/>
        <v>5</v>
      </c>
      <c r="R943" s="99">
        <f t="shared" si="7"/>
        <v>0</v>
      </c>
      <c r="S943" s="138">
        <f t="shared" si="8"/>
        <v>3</v>
      </c>
      <c r="T943" s="135">
        <f t="shared" si="9"/>
        <v>13</v>
      </c>
      <c r="U943" s="146"/>
      <c r="V943" s="146"/>
      <c r="W943" s="146"/>
      <c r="X943" s="146"/>
      <c r="Y943" s="146"/>
    </row>
    <row r="944" ht="12.75" customHeight="1">
      <c r="A944" s="146"/>
      <c r="B944" s="146" t="s">
        <v>995</v>
      </c>
      <c r="C944" s="227">
        <v>25.0</v>
      </c>
      <c r="D944" s="228">
        <v>207.03</v>
      </c>
      <c r="E944" s="228">
        <v>113.25</v>
      </c>
      <c r="F944" s="229">
        <v>0.534</v>
      </c>
      <c r="I944" s="146"/>
      <c r="J944" s="230">
        <f t="shared" si="2"/>
        <v>8.2812</v>
      </c>
      <c r="K944" s="227"/>
      <c r="L944" s="230">
        <f t="shared" si="3"/>
        <v>5.398435463</v>
      </c>
      <c r="M944" s="134">
        <v>0.32</v>
      </c>
      <c r="N944" s="146"/>
      <c r="O944" s="99">
        <f t="shared" si="4"/>
        <v>3</v>
      </c>
      <c r="P944" s="99">
        <f t="shared" si="5"/>
        <v>4</v>
      </c>
      <c r="Q944" s="99">
        <f t="shared" si="6"/>
        <v>5</v>
      </c>
      <c r="R944" s="99">
        <f t="shared" si="7"/>
        <v>0</v>
      </c>
      <c r="S944" s="138">
        <f t="shared" si="8"/>
        <v>3</v>
      </c>
      <c r="T944" s="135">
        <f t="shared" si="9"/>
        <v>15</v>
      </c>
      <c r="U944" s="146"/>
      <c r="V944" s="146"/>
      <c r="W944" s="146"/>
      <c r="X944" s="146"/>
      <c r="Y944" s="146"/>
    </row>
    <row r="945" ht="12.75" customHeight="1">
      <c r="A945" s="146"/>
      <c r="B945" s="146" t="s">
        <v>996</v>
      </c>
      <c r="C945" s="227">
        <v>6.0</v>
      </c>
      <c r="D945" s="228">
        <v>307.57</v>
      </c>
      <c r="E945" s="228">
        <v>168.19</v>
      </c>
      <c r="F945" s="229">
        <v>0.534</v>
      </c>
      <c r="I945" s="146"/>
      <c r="J945" s="230">
        <f t="shared" si="2"/>
        <v>51.26166667</v>
      </c>
      <c r="K945" s="227"/>
      <c r="L945" s="230">
        <f t="shared" si="3"/>
        <v>33.41699261</v>
      </c>
      <c r="M945" s="134">
        <v>0.33</v>
      </c>
      <c r="N945" s="146"/>
      <c r="O945" s="99">
        <f t="shared" si="4"/>
        <v>3</v>
      </c>
      <c r="P945" s="99">
        <f t="shared" si="5"/>
        <v>2</v>
      </c>
      <c r="Q945" s="99">
        <f t="shared" si="6"/>
        <v>4</v>
      </c>
      <c r="R945" s="99">
        <f t="shared" si="7"/>
        <v>0</v>
      </c>
      <c r="S945" s="138">
        <f t="shared" si="8"/>
        <v>3</v>
      </c>
      <c r="T945" s="135">
        <f t="shared" si="9"/>
        <v>12</v>
      </c>
      <c r="U945" s="146"/>
      <c r="V945" s="146"/>
      <c r="W945" s="146"/>
      <c r="X945" s="146"/>
      <c r="Y945" s="146"/>
    </row>
    <row r="946" ht="12.75" customHeight="1">
      <c r="A946" s="146"/>
      <c r="B946" s="146" t="s">
        <v>997</v>
      </c>
      <c r="C946" s="227">
        <v>6.0</v>
      </c>
      <c r="D946" s="228">
        <v>197.17</v>
      </c>
      <c r="E946" s="228">
        <v>107.77</v>
      </c>
      <c r="F946" s="229">
        <v>0.534</v>
      </c>
      <c r="I946" s="146"/>
      <c r="J946" s="230">
        <f t="shared" si="2"/>
        <v>32.86166667</v>
      </c>
      <c r="K946" s="227"/>
      <c r="L946" s="230">
        <f t="shared" si="3"/>
        <v>21.42220774</v>
      </c>
      <c r="M946" s="134">
        <v>0.34</v>
      </c>
      <c r="N946" s="146"/>
      <c r="O946" s="99">
        <f t="shared" si="4"/>
        <v>3</v>
      </c>
      <c r="P946" s="99">
        <f t="shared" si="5"/>
        <v>2</v>
      </c>
      <c r="Q946" s="99">
        <f t="shared" si="6"/>
        <v>5</v>
      </c>
      <c r="R946" s="99">
        <f t="shared" si="7"/>
        <v>0</v>
      </c>
      <c r="S946" s="138">
        <f t="shared" si="8"/>
        <v>4</v>
      </c>
      <c r="T946" s="135">
        <f t="shared" si="9"/>
        <v>14</v>
      </c>
      <c r="U946" s="146"/>
      <c r="V946" s="146"/>
      <c r="W946" s="146"/>
      <c r="X946" s="146"/>
      <c r="Y946" s="146"/>
    </row>
    <row r="947" ht="12.75" customHeight="1">
      <c r="A947" s="146"/>
      <c r="B947" s="146" t="s">
        <v>998</v>
      </c>
      <c r="C947" s="227">
        <v>1.0</v>
      </c>
      <c r="D947" s="228">
        <v>7.83</v>
      </c>
      <c r="E947" s="228">
        <v>4.28</v>
      </c>
      <c r="F947" s="229">
        <v>0.534</v>
      </c>
      <c r="I947" s="146"/>
      <c r="J947" s="230">
        <f t="shared" si="2"/>
        <v>7.83</v>
      </c>
      <c r="K947" s="227"/>
      <c r="L947" s="230">
        <f t="shared" si="3"/>
        <v>5.104302477</v>
      </c>
      <c r="M947" s="134">
        <v>0.35</v>
      </c>
      <c r="N947" s="146"/>
      <c r="O947" s="99">
        <f t="shared" si="4"/>
        <v>3</v>
      </c>
      <c r="P947" s="99">
        <f t="shared" si="5"/>
        <v>1</v>
      </c>
      <c r="Q947" s="99">
        <f t="shared" si="6"/>
        <v>5</v>
      </c>
      <c r="R947" s="99">
        <f t="shared" si="7"/>
        <v>0</v>
      </c>
      <c r="S947" s="138">
        <f t="shared" si="8"/>
        <v>4</v>
      </c>
      <c r="T947" s="135">
        <f t="shared" si="9"/>
        <v>13</v>
      </c>
      <c r="U947" s="146"/>
      <c r="V947" s="146"/>
      <c r="W947" s="146"/>
      <c r="X947" s="146"/>
      <c r="Y947" s="146"/>
    </row>
    <row r="948" ht="12.75" customHeight="1">
      <c r="A948" s="146"/>
      <c r="B948" s="146" t="s">
        <v>999</v>
      </c>
      <c r="C948" s="227">
        <v>5.0</v>
      </c>
      <c r="D948" s="228">
        <v>42.18</v>
      </c>
      <c r="E948" s="228">
        <v>23.05</v>
      </c>
      <c r="F948" s="229">
        <v>0.534</v>
      </c>
      <c r="I948" s="146"/>
      <c r="J948" s="230">
        <f t="shared" si="2"/>
        <v>8.436</v>
      </c>
      <c r="K948" s="227"/>
      <c r="L948" s="230">
        <f t="shared" si="3"/>
        <v>5.49934811</v>
      </c>
      <c r="M948" s="134">
        <v>0.45</v>
      </c>
      <c r="N948" s="146"/>
      <c r="O948" s="99">
        <f t="shared" si="4"/>
        <v>3</v>
      </c>
      <c r="P948" s="99">
        <f t="shared" si="5"/>
        <v>1</v>
      </c>
      <c r="Q948" s="99">
        <f t="shared" si="6"/>
        <v>5</v>
      </c>
      <c r="R948" s="99">
        <f t="shared" si="7"/>
        <v>0</v>
      </c>
      <c r="S948" s="138">
        <f t="shared" si="8"/>
        <v>4</v>
      </c>
      <c r="T948" s="135">
        <f t="shared" si="9"/>
        <v>13</v>
      </c>
      <c r="U948" s="146"/>
      <c r="V948" s="146"/>
      <c r="W948" s="146"/>
      <c r="X948" s="146"/>
      <c r="Y948" s="146"/>
    </row>
    <row r="949" ht="12.75" customHeight="1">
      <c r="A949" s="146"/>
      <c r="B949" s="146" t="s">
        <v>1000</v>
      </c>
      <c r="C949" s="227">
        <v>7.0</v>
      </c>
      <c r="D949" s="228">
        <v>298.26</v>
      </c>
      <c r="E949" s="228">
        <v>162.96</v>
      </c>
      <c r="F949" s="229">
        <v>0.534</v>
      </c>
      <c r="I949" s="146"/>
      <c r="J949" s="230">
        <f t="shared" si="2"/>
        <v>42.60857143</v>
      </c>
      <c r="K949" s="227"/>
      <c r="L949" s="230">
        <f t="shared" si="3"/>
        <v>27.77612218</v>
      </c>
      <c r="M949" s="134">
        <v>0.46</v>
      </c>
      <c r="N949" s="146"/>
      <c r="O949" s="99">
        <f t="shared" si="4"/>
        <v>3</v>
      </c>
      <c r="P949" s="99">
        <f t="shared" si="5"/>
        <v>2</v>
      </c>
      <c r="Q949" s="99">
        <f t="shared" si="6"/>
        <v>4</v>
      </c>
      <c r="R949" s="99">
        <f t="shared" si="7"/>
        <v>0</v>
      </c>
      <c r="S949" s="138">
        <f t="shared" si="8"/>
        <v>4</v>
      </c>
      <c r="T949" s="135">
        <f t="shared" si="9"/>
        <v>13</v>
      </c>
      <c r="U949" s="146"/>
      <c r="V949" s="146"/>
      <c r="W949" s="146"/>
      <c r="X949" s="146"/>
      <c r="Y949" s="146"/>
    </row>
    <row r="950" ht="12.75" customHeight="1">
      <c r="A950" s="146"/>
      <c r="B950" s="146" t="s">
        <v>1001</v>
      </c>
      <c r="C950" s="227">
        <v>2.0</v>
      </c>
      <c r="D950" s="228">
        <v>264.52</v>
      </c>
      <c r="E950" s="228">
        <v>144.52</v>
      </c>
      <c r="F950" s="229">
        <v>0.534</v>
      </c>
      <c r="I950" s="146"/>
      <c r="J950" s="230">
        <f t="shared" si="2"/>
        <v>132.26</v>
      </c>
      <c r="K950" s="227"/>
      <c r="L950" s="230">
        <f t="shared" si="3"/>
        <v>86.2190352</v>
      </c>
      <c r="M950" s="134">
        <v>0.48</v>
      </c>
      <c r="N950" s="146"/>
      <c r="O950" s="99">
        <f t="shared" si="4"/>
        <v>3</v>
      </c>
      <c r="P950" s="99">
        <f t="shared" si="5"/>
        <v>1</v>
      </c>
      <c r="Q950" s="99">
        <f t="shared" si="6"/>
        <v>2</v>
      </c>
      <c r="R950" s="99">
        <f t="shared" si="7"/>
        <v>0</v>
      </c>
      <c r="S950" s="138">
        <f t="shared" si="8"/>
        <v>4</v>
      </c>
      <c r="T950" s="135">
        <f t="shared" si="9"/>
        <v>10</v>
      </c>
      <c r="U950" s="146"/>
      <c r="V950" s="146"/>
      <c r="W950" s="146"/>
      <c r="X950" s="146"/>
      <c r="Y950" s="146"/>
    </row>
    <row r="951" ht="12.75" customHeight="1">
      <c r="A951" s="146"/>
      <c r="B951" s="146" t="s">
        <v>1002</v>
      </c>
      <c r="C951" s="227">
        <v>6.0</v>
      </c>
      <c r="D951" s="228">
        <v>51.65</v>
      </c>
      <c r="E951" s="228">
        <v>28.21</v>
      </c>
      <c r="F951" s="229">
        <v>0.534</v>
      </c>
      <c r="I951" s="146"/>
      <c r="J951" s="230">
        <f t="shared" si="2"/>
        <v>8.608333333</v>
      </c>
      <c r="K951" s="227"/>
      <c r="L951" s="230">
        <f t="shared" si="3"/>
        <v>5.611690569</v>
      </c>
      <c r="M951" s="134">
        <v>0.5</v>
      </c>
      <c r="N951" s="146"/>
      <c r="O951" s="99">
        <f t="shared" si="4"/>
        <v>3</v>
      </c>
      <c r="P951" s="99">
        <f t="shared" si="5"/>
        <v>2</v>
      </c>
      <c r="Q951" s="99">
        <f t="shared" si="6"/>
        <v>5</v>
      </c>
      <c r="R951" s="99">
        <f t="shared" si="7"/>
        <v>0</v>
      </c>
      <c r="S951" s="138">
        <f t="shared" si="8"/>
        <v>4</v>
      </c>
      <c r="T951" s="135">
        <f t="shared" si="9"/>
        <v>14</v>
      </c>
      <c r="U951" s="146"/>
      <c r="V951" s="146"/>
      <c r="W951" s="146"/>
      <c r="X951" s="146"/>
      <c r="Y951" s="146"/>
    </row>
    <row r="952" ht="12.75" customHeight="1">
      <c r="A952" s="146"/>
      <c r="B952" s="146" t="s">
        <v>1003</v>
      </c>
      <c r="C952" s="227">
        <v>4.0</v>
      </c>
      <c r="D952" s="228">
        <v>170.43</v>
      </c>
      <c r="E952" s="228">
        <v>93.01</v>
      </c>
      <c r="F952" s="229">
        <v>0.534</v>
      </c>
      <c r="I952" s="146"/>
      <c r="J952" s="230">
        <f t="shared" si="2"/>
        <v>42.6075</v>
      </c>
      <c r="K952" s="227"/>
      <c r="L952" s="230">
        <f t="shared" si="3"/>
        <v>27.77542373</v>
      </c>
      <c r="M952" s="134">
        <v>0.52</v>
      </c>
      <c r="N952" s="146"/>
      <c r="O952" s="99">
        <f t="shared" si="4"/>
        <v>3</v>
      </c>
      <c r="P952" s="99">
        <f t="shared" si="5"/>
        <v>1</v>
      </c>
      <c r="Q952" s="99">
        <f t="shared" si="6"/>
        <v>4</v>
      </c>
      <c r="R952" s="99">
        <f t="shared" si="7"/>
        <v>0</v>
      </c>
      <c r="S952" s="138">
        <f t="shared" si="8"/>
        <v>4</v>
      </c>
      <c r="T952" s="135">
        <f t="shared" si="9"/>
        <v>12</v>
      </c>
      <c r="U952" s="146"/>
      <c r="V952" s="146"/>
      <c r="W952" s="146"/>
      <c r="X952" s="146"/>
      <c r="Y952" s="146"/>
    </row>
    <row r="953" ht="12.75" customHeight="1">
      <c r="A953" s="146"/>
      <c r="B953" s="146" t="s">
        <v>1004</v>
      </c>
      <c r="C953" s="227">
        <v>1.0</v>
      </c>
      <c r="D953" s="228">
        <v>286.09</v>
      </c>
      <c r="E953" s="228">
        <v>156.09</v>
      </c>
      <c r="F953" s="229">
        <v>0.534</v>
      </c>
      <c r="I953" s="146"/>
      <c r="J953" s="230">
        <f t="shared" si="2"/>
        <v>286.09</v>
      </c>
      <c r="K953" s="227"/>
      <c r="L953" s="230">
        <f t="shared" si="3"/>
        <v>186.4993481</v>
      </c>
      <c r="M953" s="134">
        <v>0.56</v>
      </c>
      <c r="N953" s="146"/>
      <c r="O953" s="99">
        <f t="shared" si="4"/>
        <v>3</v>
      </c>
      <c r="P953" s="99">
        <f t="shared" si="5"/>
        <v>1</v>
      </c>
      <c r="Q953" s="99">
        <f t="shared" si="6"/>
        <v>1</v>
      </c>
      <c r="R953" s="99">
        <f t="shared" si="7"/>
        <v>0</v>
      </c>
      <c r="S953" s="138">
        <f t="shared" si="8"/>
        <v>4</v>
      </c>
      <c r="T953" s="135">
        <f t="shared" si="9"/>
        <v>9</v>
      </c>
      <c r="U953" s="146"/>
      <c r="V953" s="146"/>
      <c r="W953" s="146"/>
      <c r="X953" s="146"/>
      <c r="Y953" s="146"/>
    </row>
    <row r="954" ht="12.75" customHeight="1">
      <c r="A954" s="146"/>
      <c r="B954" s="146" t="s">
        <v>1005</v>
      </c>
      <c r="C954" s="227">
        <v>18.0</v>
      </c>
      <c r="D954" s="228">
        <v>151.51</v>
      </c>
      <c r="E954" s="228">
        <v>82.63</v>
      </c>
      <c r="F954" s="229">
        <v>0.534</v>
      </c>
      <c r="I954" s="146"/>
      <c r="J954" s="230">
        <f t="shared" si="2"/>
        <v>8.417222222</v>
      </c>
      <c r="K954" s="227"/>
      <c r="L954" s="230">
        <f t="shared" si="3"/>
        <v>5.487107055</v>
      </c>
      <c r="M954" s="134">
        <v>0.53</v>
      </c>
      <c r="N954" s="146"/>
      <c r="O954" s="99">
        <f t="shared" si="4"/>
        <v>3</v>
      </c>
      <c r="P954" s="99">
        <f t="shared" si="5"/>
        <v>4</v>
      </c>
      <c r="Q954" s="99">
        <f t="shared" si="6"/>
        <v>5</v>
      </c>
      <c r="R954" s="99">
        <f t="shared" si="7"/>
        <v>0</v>
      </c>
      <c r="S954" s="138">
        <f t="shared" si="8"/>
        <v>4</v>
      </c>
      <c r="T954" s="135">
        <f t="shared" si="9"/>
        <v>16</v>
      </c>
      <c r="U954" s="146"/>
      <c r="V954" s="146"/>
      <c r="W954" s="146"/>
      <c r="X954" s="146"/>
      <c r="Y954" s="146"/>
    </row>
    <row r="955" ht="12.75" customHeight="1">
      <c r="A955" s="146"/>
      <c r="B955" s="146" t="s">
        <v>1006</v>
      </c>
      <c r="C955" s="227">
        <v>6.0</v>
      </c>
      <c r="D955" s="228">
        <v>93.91</v>
      </c>
      <c r="E955" s="228">
        <v>51.18</v>
      </c>
      <c r="F955" s="229">
        <v>0.534</v>
      </c>
      <c r="I955" s="146"/>
      <c r="J955" s="230">
        <f t="shared" si="2"/>
        <v>15.65166667</v>
      </c>
      <c r="K955" s="227"/>
      <c r="L955" s="230">
        <f t="shared" si="3"/>
        <v>10.20317253</v>
      </c>
      <c r="M955" s="134">
        <v>0.51</v>
      </c>
      <c r="N955" s="146"/>
      <c r="O955" s="99">
        <f t="shared" si="4"/>
        <v>3</v>
      </c>
      <c r="P955" s="99">
        <f t="shared" si="5"/>
        <v>2</v>
      </c>
      <c r="Q955" s="99">
        <f t="shared" si="6"/>
        <v>5</v>
      </c>
      <c r="R955" s="99">
        <f t="shared" si="7"/>
        <v>0</v>
      </c>
      <c r="S955" s="138">
        <f t="shared" si="8"/>
        <v>4</v>
      </c>
      <c r="T955" s="135">
        <f t="shared" si="9"/>
        <v>14</v>
      </c>
      <c r="U955" s="146"/>
      <c r="V955" s="146"/>
      <c r="W955" s="146"/>
      <c r="X955" s="146"/>
      <c r="Y955" s="146"/>
    </row>
    <row r="956" ht="12.75" customHeight="1">
      <c r="A956" s="146"/>
      <c r="B956" s="146" t="s">
        <v>1007</v>
      </c>
      <c r="C956" s="227">
        <v>17.0</v>
      </c>
      <c r="D956" s="228">
        <v>408.89</v>
      </c>
      <c r="E956" s="228">
        <v>222.74</v>
      </c>
      <c r="F956" s="229">
        <v>0.534</v>
      </c>
      <c r="I956" s="146"/>
      <c r="J956" s="230">
        <f t="shared" si="2"/>
        <v>24.05235294</v>
      </c>
      <c r="K956" s="227"/>
      <c r="L956" s="230">
        <f t="shared" si="3"/>
        <v>15.67949996</v>
      </c>
      <c r="M956" s="134">
        <v>0.57</v>
      </c>
      <c r="N956" s="146"/>
      <c r="O956" s="99">
        <f t="shared" si="4"/>
        <v>3</v>
      </c>
      <c r="P956" s="99">
        <f t="shared" si="5"/>
        <v>4</v>
      </c>
      <c r="Q956" s="99">
        <f t="shared" si="6"/>
        <v>5</v>
      </c>
      <c r="R956" s="99">
        <f t="shared" si="7"/>
        <v>0</v>
      </c>
      <c r="S956" s="138">
        <f t="shared" si="8"/>
        <v>4</v>
      </c>
      <c r="T956" s="135">
        <f t="shared" si="9"/>
        <v>16</v>
      </c>
      <c r="U956" s="146"/>
      <c r="V956" s="146"/>
      <c r="W956" s="146"/>
      <c r="X956" s="146"/>
      <c r="Y956" s="146"/>
    </row>
    <row r="957" ht="12.75" customHeight="1">
      <c r="A957" s="146"/>
      <c r="B957" s="146" t="s">
        <v>1008</v>
      </c>
      <c r="C957" s="227">
        <v>25.0</v>
      </c>
      <c r="D957" s="228">
        <v>1405.87</v>
      </c>
      <c r="E957" s="228">
        <v>765.62</v>
      </c>
      <c r="F957" s="229">
        <v>0.534</v>
      </c>
      <c r="I957" s="146"/>
      <c r="J957" s="230">
        <f t="shared" si="2"/>
        <v>56.2348</v>
      </c>
      <c r="K957" s="227"/>
      <c r="L957" s="230">
        <f t="shared" si="3"/>
        <v>36.6589309</v>
      </c>
      <c r="M957" s="134">
        <v>0.58</v>
      </c>
      <c r="N957" s="146"/>
      <c r="O957" s="99">
        <f t="shared" si="4"/>
        <v>3</v>
      </c>
      <c r="P957" s="99">
        <f t="shared" si="5"/>
        <v>4</v>
      </c>
      <c r="Q957" s="99">
        <f t="shared" si="6"/>
        <v>4</v>
      </c>
      <c r="R957" s="99">
        <f t="shared" si="7"/>
        <v>0</v>
      </c>
      <c r="S957" s="138">
        <f t="shared" si="8"/>
        <v>4</v>
      </c>
      <c r="T957" s="135">
        <f t="shared" si="9"/>
        <v>15</v>
      </c>
      <c r="U957" s="146"/>
      <c r="V957" s="146"/>
      <c r="W957" s="146"/>
      <c r="X957" s="146"/>
      <c r="Y957" s="146"/>
    </row>
    <row r="958" ht="12.75" customHeight="1">
      <c r="A958" s="146"/>
      <c r="B958" s="146" t="s">
        <v>1009</v>
      </c>
      <c r="C958" s="227">
        <v>10.0</v>
      </c>
      <c r="D958" s="228">
        <v>310.38</v>
      </c>
      <c r="E958" s="228">
        <v>169.02</v>
      </c>
      <c r="F958" s="229">
        <v>0.534</v>
      </c>
      <c r="I958" s="146"/>
      <c r="J958" s="230">
        <f t="shared" si="2"/>
        <v>31.038</v>
      </c>
      <c r="K958" s="227"/>
      <c r="L958" s="230">
        <f t="shared" si="3"/>
        <v>20.23337679</v>
      </c>
      <c r="M958" s="134">
        <v>0.59</v>
      </c>
      <c r="N958" s="146"/>
      <c r="O958" s="99">
        <f t="shared" si="4"/>
        <v>3</v>
      </c>
      <c r="P958" s="99">
        <f t="shared" si="5"/>
        <v>2</v>
      </c>
      <c r="Q958" s="99">
        <f t="shared" si="6"/>
        <v>5</v>
      </c>
      <c r="R958" s="99">
        <f t="shared" si="7"/>
        <v>0</v>
      </c>
      <c r="S958" s="138">
        <f t="shared" si="8"/>
        <v>5</v>
      </c>
      <c r="T958" s="135">
        <f t="shared" si="9"/>
        <v>15</v>
      </c>
      <c r="U958" s="146"/>
      <c r="V958" s="146"/>
      <c r="W958" s="146"/>
      <c r="X958" s="146"/>
      <c r="Y958" s="146"/>
    </row>
    <row r="959" ht="12.75" customHeight="1">
      <c r="A959" s="146"/>
      <c r="B959" s="146" t="s">
        <v>1010</v>
      </c>
      <c r="C959" s="227">
        <v>24.0</v>
      </c>
      <c r="D959" s="228">
        <v>154.37</v>
      </c>
      <c r="E959" s="228">
        <v>84.02</v>
      </c>
      <c r="F959" s="229">
        <v>0.534</v>
      </c>
      <c r="I959" s="146"/>
      <c r="J959" s="230">
        <f t="shared" si="2"/>
        <v>6.432083333</v>
      </c>
      <c r="K959" s="227"/>
      <c r="L959" s="230">
        <f t="shared" si="3"/>
        <v>4.193013907</v>
      </c>
      <c r="M959" s="134">
        <v>0.6</v>
      </c>
      <c r="N959" s="146"/>
      <c r="O959" s="99">
        <f t="shared" si="4"/>
        <v>3</v>
      </c>
      <c r="P959" s="99">
        <f t="shared" si="5"/>
        <v>4</v>
      </c>
      <c r="Q959" s="99">
        <f t="shared" si="6"/>
        <v>5</v>
      </c>
      <c r="R959" s="99">
        <f t="shared" si="7"/>
        <v>0</v>
      </c>
      <c r="S959" s="138">
        <f t="shared" si="8"/>
        <v>5</v>
      </c>
      <c r="T959" s="135">
        <f t="shared" si="9"/>
        <v>17</v>
      </c>
      <c r="U959" s="146"/>
      <c r="V959" s="146"/>
      <c r="W959" s="146"/>
      <c r="X959" s="146"/>
      <c r="Y959" s="146"/>
    </row>
    <row r="960" ht="12.75" customHeight="1">
      <c r="A960" s="146"/>
      <c r="B960" s="146" t="s">
        <v>1011</v>
      </c>
      <c r="C960" s="227">
        <v>5.0</v>
      </c>
      <c r="D960" s="228">
        <v>43.04</v>
      </c>
      <c r="E960" s="228">
        <v>23.41</v>
      </c>
      <c r="F960" s="229">
        <v>0.534</v>
      </c>
      <c r="I960" s="146"/>
      <c r="J960" s="230">
        <f t="shared" si="2"/>
        <v>8.608</v>
      </c>
      <c r="K960" s="227"/>
      <c r="L960" s="230">
        <f t="shared" si="3"/>
        <v>5.611473272</v>
      </c>
      <c r="M960" s="134">
        <v>0.64</v>
      </c>
      <c r="N960" s="146"/>
      <c r="O960" s="99">
        <f t="shared" si="4"/>
        <v>3</v>
      </c>
      <c r="P960" s="99">
        <f t="shared" si="5"/>
        <v>1</v>
      </c>
      <c r="Q960" s="99">
        <f t="shared" si="6"/>
        <v>5</v>
      </c>
      <c r="R960" s="99">
        <f t="shared" si="7"/>
        <v>0</v>
      </c>
      <c r="S960" s="138">
        <f t="shared" si="8"/>
        <v>5</v>
      </c>
      <c r="T960" s="135">
        <f t="shared" si="9"/>
        <v>14</v>
      </c>
      <c r="U960" s="146"/>
      <c r="V960" s="146"/>
      <c r="W960" s="146"/>
      <c r="X960" s="146"/>
      <c r="Y960" s="146"/>
    </row>
    <row r="961" ht="12.75" customHeight="1">
      <c r="A961" s="146"/>
      <c r="B961" s="146" t="s">
        <v>1012</v>
      </c>
      <c r="C961" s="227">
        <v>9.0</v>
      </c>
      <c r="D961" s="228">
        <v>265.48</v>
      </c>
      <c r="E961" s="228">
        <v>144.39</v>
      </c>
      <c r="F961" s="229">
        <v>0.534</v>
      </c>
      <c r="I961" s="146"/>
      <c r="J961" s="230">
        <f t="shared" si="2"/>
        <v>29.49777778</v>
      </c>
      <c r="K961" s="227"/>
      <c r="L961" s="230">
        <f t="shared" si="3"/>
        <v>19.22932059</v>
      </c>
      <c r="M961" s="134">
        <v>0.67</v>
      </c>
      <c r="N961" s="146"/>
      <c r="O961" s="99">
        <f t="shared" si="4"/>
        <v>3</v>
      </c>
      <c r="P961" s="99">
        <f t="shared" si="5"/>
        <v>2</v>
      </c>
      <c r="Q961" s="99">
        <f t="shared" si="6"/>
        <v>5</v>
      </c>
      <c r="R961" s="99">
        <f t="shared" si="7"/>
        <v>0</v>
      </c>
      <c r="S961" s="138">
        <f t="shared" si="8"/>
        <v>5</v>
      </c>
      <c r="T961" s="135">
        <f t="shared" si="9"/>
        <v>15</v>
      </c>
      <c r="U961" s="146"/>
      <c r="V961" s="146"/>
      <c r="W961" s="146"/>
      <c r="X961" s="146"/>
      <c r="Y961" s="146"/>
    </row>
    <row r="962" ht="12.75" customHeight="1">
      <c r="A962" s="146"/>
      <c r="B962" s="146" t="s">
        <v>1013</v>
      </c>
      <c r="C962" s="227">
        <v>2.0</v>
      </c>
      <c r="D962" s="228">
        <v>161.13</v>
      </c>
      <c r="E962" s="228">
        <v>87.61</v>
      </c>
      <c r="F962" s="229">
        <v>0.534</v>
      </c>
      <c r="I962" s="146"/>
      <c r="J962" s="230">
        <f t="shared" si="2"/>
        <v>80.565</v>
      </c>
      <c r="K962" s="227"/>
      <c r="L962" s="230">
        <f t="shared" si="3"/>
        <v>52.51955671</v>
      </c>
      <c r="M962" s="134">
        <v>0.68</v>
      </c>
      <c r="N962" s="146"/>
      <c r="O962" s="99">
        <f t="shared" si="4"/>
        <v>3</v>
      </c>
      <c r="P962" s="99">
        <f t="shared" si="5"/>
        <v>1</v>
      </c>
      <c r="Q962" s="99">
        <f t="shared" si="6"/>
        <v>3</v>
      </c>
      <c r="R962" s="99">
        <f t="shared" si="7"/>
        <v>0</v>
      </c>
      <c r="S962" s="138">
        <f t="shared" si="8"/>
        <v>5</v>
      </c>
      <c r="T962" s="135">
        <f t="shared" si="9"/>
        <v>12</v>
      </c>
      <c r="U962" s="146"/>
      <c r="V962" s="146"/>
      <c r="W962" s="146"/>
      <c r="X962" s="146"/>
      <c r="Y962" s="146"/>
    </row>
    <row r="963" ht="12.75" customHeight="1">
      <c r="A963" s="146"/>
      <c r="B963" s="146" t="s">
        <v>1014</v>
      </c>
      <c r="C963" s="227">
        <v>8.0</v>
      </c>
      <c r="D963" s="228">
        <v>99.06</v>
      </c>
      <c r="E963" s="228">
        <v>53.86</v>
      </c>
      <c r="F963" s="229">
        <v>0.534</v>
      </c>
      <c r="I963" s="146"/>
      <c r="J963" s="230">
        <f t="shared" si="2"/>
        <v>12.3825</v>
      </c>
      <c r="K963" s="227"/>
      <c r="L963" s="230">
        <f t="shared" si="3"/>
        <v>8.072033898</v>
      </c>
      <c r="M963" s="134">
        <v>0.62</v>
      </c>
      <c r="N963" s="146"/>
      <c r="O963" s="99">
        <f t="shared" si="4"/>
        <v>3</v>
      </c>
      <c r="P963" s="99">
        <f t="shared" si="5"/>
        <v>2</v>
      </c>
      <c r="Q963" s="99">
        <f t="shared" si="6"/>
        <v>5</v>
      </c>
      <c r="R963" s="99">
        <f t="shared" si="7"/>
        <v>0</v>
      </c>
      <c r="S963" s="138">
        <f t="shared" si="8"/>
        <v>5</v>
      </c>
      <c r="T963" s="135">
        <f t="shared" si="9"/>
        <v>15</v>
      </c>
      <c r="U963" s="146"/>
      <c r="V963" s="146"/>
      <c r="W963" s="146"/>
      <c r="X963" s="146"/>
      <c r="Y963" s="146"/>
    </row>
    <row r="964" ht="12.75" customHeight="1">
      <c r="A964" s="146"/>
      <c r="B964" s="146" t="s">
        <v>1015</v>
      </c>
      <c r="C964" s="227">
        <v>1.0</v>
      </c>
      <c r="D964" s="228">
        <v>80.57</v>
      </c>
      <c r="E964" s="228">
        <v>43.81</v>
      </c>
      <c r="F964" s="229">
        <v>0.534</v>
      </c>
      <c r="I964" s="146"/>
      <c r="J964" s="230">
        <f t="shared" si="2"/>
        <v>80.57</v>
      </c>
      <c r="K964" s="227"/>
      <c r="L964" s="230">
        <f t="shared" si="3"/>
        <v>52.52281617</v>
      </c>
      <c r="M964" s="134">
        <v>0.69</v>
      </c>
      <c r="N964" s="146"/>
      <c r="O964" s="99">
        <f t="shared" si="4"/>
        <v>3</v>
      </c>
      <c r="P964" s="99">
        <f t="shared" si="5"/>
        <v>1</v>
      </c>
      <c r="Q964" s="99">
        <f t="shared" si="6"/>
        <v>3</v>
      </c>
      <c r="R964" s="99">
        <f t="shared" si="7"/>
        <v>0</v>
      </c>
      <c r="S964" s="138">
        <f t="shared" si="8"/>
        <v>5</v>
      </c>
      <c r="T964" s="135">
        <f t="shared" si="9"/>
        <v>12</v>
      </c>
      <c r="U964" s="146"/>
      <c r="V964" s="146"/>
      <c r="W964" s="146"/>
      <c r="X964" s="146"/>
      <c r="Y964" s="146"/>
    </row>
    <row r="965" ht="12.75" customHeight="1">
      <c r="A965" s="146"/>
      <c r="B965" s="146" t="s">
        <v>1016</v>
      </c>
      <c r="C965" s="227">
        <v>4.0</v>
      </c>
      <c r="D965" s="228">
        <v>88.17</v>
      </c>
      <c r="E965" s="228">
        <v>47.93</v>
      </c>
      <c r="F965" s="229">
        <v>0.534</v>
      </c>
      <c r="I965" s="146"/>
      <c r="J965" s="230">
        <f t="shared" si="2"/>
        <v>22.0425</v>
      </c>
      <c r="K965" s="227"/>
      <c r="L965" s="230">
        <f t="shared" si="3"/>
        <v>14.36929596</v>
      </c>
      <c r="M965" s="134">
        <v>0.64</v>
      </c>
      <c r="N965" s="146"/>
      <c r="O965" s="99">
        <f t="shared" si="4"/>
        <v>3</v>
      </c>
      <c r="P965" s="99">
        <f t="shared" si="5"/>
        <v>1</v>
      </c>
      <c r="Q965" s="99">
        <f t="shared" si="6"/>
        <v>5</v>
      </c>
      <c r="R965" s="99">
        <f t="shared" si="7"/>
        <v>0</v>
      </c>
      <c r="S965" s="138">
        <f t="shared" si="8"/>
        <v>5</v>
      </c>
      <c r="T965" s="135">
        <f t="shared" si="9"/>
        <v>14</v>
      </c>
      <c r="U965" s="146"/>
      <c r="V965" s="146"/>
      <c r="W965" s="146"/>
      <c r="X965" s="146"/>
      <c r="Y965" s="146"/>
    </row>
    <row r="966" ht="12.75" customHeight="1">
      <c r="A966" s="146"/>
      <c r="B966" s="146" t="s">
        <v>1017</v>
      </c>
      <c r="C966" s="227">
        <v>21.0</v>
      </c>
      <c r="D966" s="228">
        <v>584.35</v>
      </c>
      <c r="E966" s="228">
        <v>317.65</v>
      </c>
      <c r="F966" s="229">
        <v>0.534</v>
      </c>
      <c r="I966" s="146"/>
      <c r="J966" s="230">
        <f t="shared" si="2"/>
        <v>27.82619048</v>
      </c>
      <c r="K966" s="227"/>
      <c r="L966" s="230">
        <f t="shared" si="3"/>
        <v>18.13962873</v>
      </c>
      <c r="M966" s="134">
        <v>0.15</v>
      </c>
      <c r="N966" s="146"/>
      <c r="O966" s="99">
        <f t="shared" si="4"/>
        <v>3</v>
      </c>
      <c r="P966" s="99">
        <f t="shared" si="5"/>
        <v>4</v>
      </c>
      <c r="Q966" s="99">
        <f t="shared" si="6"/>
        <v>5</v>
      </c>
      <c r="R966" s="99">
        <f t="shared" si="7"/>
        <v>0</v>
      </c>
      <c r="S966" s="138">
        <f t="shared" si="8"/>
        <v>3</v>
      </c>
      <c r="T966" s="135">
        <f t="shared" si="9"/>
        <v>15</v>
      </c>
      <c r="U966" s="146"/>
      <c r="V966" s="146"/>
      <c r="W966" s="146"/>
      <c r="X966" s="146"/>
      <c r="Y966" s="146"/>
    </row>
    <row r="967" ht="12.75" customHeight="1">
      <c r="A967" s="146"/>
      <c r="B967" s="146" t="s">
        <v>1018</v>
      </c>
      <c r="C967" s="227">
        <v>3.0</v>
      </c>
      <c r="D967" s="228">
        <v>189.0</v>
      </c>
      <c r="E967" s="228">
        <v>102.71</v>
      </c>
      <c r="F967" s="229">
        <v>0.534</v>
      </c>
      <c r="I967" s="146"/>
      <c r="J967" s="230">
        <f t="shared" si="2"/>
        <v>63</v>
      </c>
      <c r="K967" s="227"/>
      <c r="L967" s="230">
        <f t="shared" si="3"/>
        <v>41.06910039</v>
      </c>
      <c r="M967" s="134">
        <v>0.85</v>
      </c>
      <c r="N967" s="146"/>
      <c r="O967" s="99">
        <f t="shared" si="4"/>
        <v>3</v>
      </c>
      <c r="P967" s="99">
        <f t="shared" si="5"/>
        <v>1</v>
      </c>
      <c r="Q967" s="99">
        <f t="shared" si="6"/>
        <v>3</v>
      </c>
      <c r="R967" s="99">
        <f t="shared" si="7"/>
        <v>0</v>
      </c>
      <c r="S967" s="138">
        <f t="shared" si="8"/>
        <v>5</v>
      </c>
      <c r="T967" s="135">
        <f t="shared" si="9"/>
        <v>12</v>
      </c>
      <c r="U967" s="146"/>
      <c r="V967" s="146"/>
      <c r="W967" s="146"/>
      <c r="X967" s="146"/>
      <c r="Y967" s="146"/>
    </row>
    <row r="968" ht="12.75" customHeight="1">
      <c r="A968" s="146"/>
      <c r="B968" s="146" t="s">
        <v>1019</v>
      </c>
      <c r="C968" s="227">
        <v>15.0</v>
      </c>
      <c r="D968" s="228">
        <v>125.69</v>
      </c>
      <c r="E968" s="228">
        <v>68.29</v>
      </c>
      <c r="F968" s="229">
        <v>0.534</v>
      </c>
      <c r="I968" s="146"/>
      <c r="J968" s="230">
        <f t="shared" si="2"/>
        <v>8.379333333</v>
      </c>
      <c r="K968" s="227"/>
      <c r="L968" s="230">
        <f t="shared" si="3"/>
        <v>5.462407649</v>
      </c>
      <c r="M968" s="134">
        <v>0.87</v>
      </c>
      <c r="N968" s="146"/>
      <c r="O968" s="99">
        <f t="shared" si="4"/>
        <v>3</v>
      </c>
      <c r="P968" s="99">
        <f t="shared" si="5"/>
        <v>3</v>
      </c>
      <c r="Q968" s="99">
        <f t="shared" si="6"/>
        <v>5</v>
      </c>
      <c r="R968" s="99">
        <f t="shared" si="7"/>
        <v>0</v>
      </c>
      <c r="S968" s="138">
        <f t="shared" si="8"/>
        <v>5</v>
      </c>
      <c r="T968" s="135">
        <f t="shared" si="9"/>
        <v>16</v>
      </c>
      <c r="U968" s="146"/>
      <c r="V968" s="146"/>
      <c r="W968" s="146"/>
      <c r="X968" s="146"/>
      <c r="Y968" s="146"/>
    </row>
    <row r="969" ht="12.75" customHeight="1">
      <c r="A969" s="146"/>
      <c r="B969" s="146" t="s">
        <v>1020</v>
      </c>
      <c r="C969" s="227">
        <v>2.0</v>
      </c>
      <c r="D969" s="228">
        <v>90.43</v>
      </c>
      <c r="E969" s="228">
        <v>49.13</v>
      </c>
      <c r="F969" s="229">
        <v>0.534</v>
      </c>
      <c r="I969" s="146"/>
      <c r="J969" s="230">
        <f t="shared" si="2"/>
        <v>45.215</v>
      </c>
      <c r="K969" s="227"/>
      <c r="L969" s="230">
        <f t="shared" si="3"/>
        <v>29.47522816</v>
      </c>
      <c r="M969" s="134">
        <v>0.88</v>
      </c>
      <c r="N969" s="146"/>
      <c r="O969" s="99">
        <f t="shared" si="4"/>
        <v>3</v>
      </c>
      <c r="P969" s="99">
        <f t="shared" si="5"/>
        <v>1</v>
      </c>
      <c r="Q969" s="99">
        <f t="shared" si="6"/>
        <v>4</v>
      </c>
      <c r="R969" s="99">
        <f t="shared" si="7"/>
        <v>0</v>
      </c>
      <c r="S969" s="138">
        <f t="shared" si="8"/>
        <v>5</v>
      </c>
      <c r="T969" s="135">
        <f t="shared" si="9"/>
        <v>13</v>
      </c>
      <c r="U969" s="146"/>
      <c r="V969" s="146"/>
      <c r="W969" s="146"/>
      <c r="X969" s="146"/>
      <c r="Y969" s="146"/>
    </row>
    <row r="970" ht="12.75" customHeight="1">
      <c r="A970" s="146"/>
      <c r="B970" s="146" t="s">
        <v>1021</v>
      </c>
      <c r="C970" s="227">
        <v>9.0</v>
      </c>
      <c r="D970" s="228">
        <v>152.61</v>
      </c>
      <c r="E970" s="228">
        <v>82.9</v>
      </c>
      <c r="F970" s="229">
        <v>0.534</v>
      </c>
      <c r="I970" s="146"/>
      <c r="J970" s="230">
        <f t="shared" si="2"/>
        <v>16.95666667</v>
      </c>
      <c r="K970" s="227"/>
      <c r="L970" s="230">
        <f t="shared" si="3"/>
        <v>11.05388961</v>
      </c>
      <c r="M970" s="134">
        <v>0.89</v>
      </c>
      <c r="N970" s="146"/>
      <c r="O970" s="99">
        <f t="shared" si="4"/>
        <v>3</v>
      </c>
      <c r="P970" s="99">
        <f t="shared" si="5"/>
        <v>2</v>
      </c>
      <c r="Q970" s="99">
        <f t="shared" si="6"/>
        <v>5</v>
      </c>
      <c r="R970" s="99">
        <f t="shared" si="7"/>
        <v>0</v>
      </c>
      <c r="S970" s="138">
        <f t="shared" si="8"/>
        <v>5</v>
      </c>
      <c r="T970" s="135">
        <f t="shared" si="9"/>
        <v>15</v>
      </c>
      <c r="U970" s="146"/>
      <c r="V970" s="146"/>
      <c r="W970" s="146"/>
      <c r="X970" s="146"/>
      <c r="Y970" s="146"/>
    </row>
    <row r="971" ht="12.75" customHeight="1">
      <c r="A971" s="146"/>
      <c r="B971" s="146" t="s">
        <v>1022</v>
      </c>
      <c r="C971" s="227">
        <v>14.0</v>
      </c>
      <c r="D971" s="228">
        <v>117.94</v>
      </c>
      <c r="E971" s="228">
        <v>64.07</v>
      </c>
      <c r="F971" s="229">
        <v>0.534</v>
      </c>
      <c r="I971" s="146"/>
      <c r="J971" s="230">
        <f t="shared" si="2"/>
        <v>8.424285714</v>
      </c>
      <c r="K971" s="227"/>
      <c r="L971" s="230">
        <f t="shared" si="3"/>
        <v>5.491711678</v>
      </c>
      <c r="M971" s="134">
        <v>0.9</v>
      </c>
      <c r="N971" s="146"/>
      <c r="O971" s="99">
        <f t="shared" si="4"/>
        <v>3</v>
      </c>
      <c r="P971" s="99">
        <f t="shared" si="5"/>
        <v>3</v>
      </c>
      <c r="Q971" s="99">
        <f t="shared" si="6"/>
        <v>5</v>
      </c>
      <c r="R971" s="99">
        <f t="shared" si="7"/>
        <v>0</v>
      </c>
      <c r="S971" s="138">
        <f t="shared" si="8"/>
        <v>5</v>
      </c>
      <c r="T971" s="135">
        <f t="shared" si="9"/>
        <v>16</v>
      </c>
      <c r="U971" s="146"/>
      <c r="V971" s="146"/>
      <c r="W971" s="146"/>
      <c r="X971" s="146"/>
      <c r="Y971" s="146"/>
    </row>
    <row r="972" ht="12.75" customHeight="1">
      <c r="A972" s="146"/>
      <c r="B972" s="146" t="s">
        <v>1023</v>
      </c>
      <c r="C972" s="227">
        <v>6.0</v>
      </c>
      <c r="D972" s="228">
        <v>51.65</v>
      </c>
      <c r="E972" s="228">
        <v>28.04</v>
      </c>
      <c r="F972" s="229">
        <v>0.534</v>
      </c>
      <c r="I972" s="146"/>
      <c r="J972" s="230">
        <f t="shared" si="2"/>
        <v>8.608333333</v>
      </c>
      <c r="K972" s="227"/>
      <c r="L972" s="230">
        <f t="shared" si="3"/>
        <v>5.611690569</v>
      </c>
      <c r="M972" s="134">
        <v>0.91</v>
      </c>
      <c r="N972" s="146"/>
      <c r="O972" s="99">
        <f t="shared" si="4"/>
        <v>3</v>
      </c>
      <c r="P972" s="99">
        <f t="shared" si="5"/>
        <v>2</v>
      </c>
      <c r="Q972" s="99">
        <f t="shared" si="6"/>
        <v>5</v>
      </c>
      <c r="R972" s="99">
        <f t="shared" si="7"/>
        <v>0</v>
      </c>
      <c r="S972" s="138">
        <f t="shared" si="8"/>
        <v>5</v>
      </c>
      <c r="T972" s="135">
        <f t="shared" si="9"/>
        <v>15</v>
      </c>
      <c r="U972" s="146"/>
      <c r="V972" s="146"/>
      <c r="W972" s="146"/>
      <c r="X972" s="146"/>
      <c r="Y972" s="146"/>
    </row>
    <row r="973" ht="12.75" customHeight="1">
      <c r="A973" s="146"/>
      <c r="B973" s="146" t="s">
        <v>1024</v>
      </c>
      <c r="C973" s="227">
        <v>24.0</v>
      </c>
      <c r="D973" s="228">
        <v>415.65</v>
      </c>
      <c r="E973" s="228">
        <v>225.57</v>
      </c>
      <c r="F973" s="229">
        <v>0.534</v>
      </c>
      <c r="I973" s="146"/>
      <c r="J973" s="230">
        <f t="shared" si="2"/>
        <v>17.31875</v>
      </c>
      <c r="K973" s="227"/>
      <c r="L973" s="230">
        <f t="shared" si="3"/>
        <v>11.28992829</v>
      </c>
      <c r="M973" s="134">
        <v>0.94</v>
      </c>
      <c r="N973" s="146"/>
      <c r="O973" s="99">
        <f t="shared" si="4"/>
        <v>3</v>
      </c>
      <c r="P973" s="99">
        <f t="shared" si="5"/>
        <v>4</v>
      </c>
      <c r="Q973" s="99">
        <f t="shared" si="6"/>
        <v>5</v>
      </c>
      <c r="R973" s="99">
        <f t="shared" si="7"/>
        <v>0</v>
      </c>
      <c r="S973" s="138">
        <f t="shared" si="8"/>
        <v>5</v>
      </c>
      <c r="T973" s="135">
        <f t="shared" si="9"/>
        <v>17</v>
      </c>
      <c r="U973" s="146"/>
      <c r="V973" s="146"/>
      <c r="W973" s="146"/>
      <c r="X973" s="146"/>
      <c r="Y973" s="146"/>
    </row>
    <row r="974" ht="12.75" customHeight="1">
      <c r="A974" s="146"/>
      <c r="B974" s="146" t="s">
        <v>1025</v>
      </c>
      <c r="C974" s="227">
        <v>31.0</v>
      </c>
      <c r="D974" s="228">
        <v>1979.35</v>
      </c>
      <c r="E974" s="228">
        <v>1074.15</v>
      </c>
      <c r="F974" s="229">
        <v>0.534</v>
      </c>
      <c r="I974" s="146"/>
      <c r="J974" s="230">
        <f t="shared" si="2"/>
        <v>63.85</v>
      </c>
      <c r="K974" s="227"/>
      <c r="L974" s="230">
        <f t="shared" si="3"/>
        <v>41.6232073</v>
      </c>
      <c r="M974" s="134">
        <v>0.97</v>
      </c>
      <c r="N974" s="146"/>
      <c r="O974" s="99">
        <f t="shared" si="4"/>
        <v>3</v>
      </c>
      <c r="P974" s="99">
        <f t="shared" si="5"/>
        <v>5</v>
      </c>
      <c r="Q974" s="99">
        <f t="shared" si="6"/>
        <v>3</v>
      </c>
      <c r="R974" s="99">
        <f t="shared" si="7"/>
        <v>0</v>
      </c>
      <c r="S974" s="138">
        <f t="shared" si="8"/>
        <v>5</v>
      </c>
      <c r="T974" s="135">
        <f t="shared" si="9"/>
        <v>16</v>
      </c>
      <c r="U974" s="146"/>
      <c r="V974" s="146"/>
      <c r="W974" s="146"/>
      <c r="X974" s="146"/>
      <c r="Y974" s="146"/>
    </row>
    <row r="975" ht="12.75" customHeight="1">
      <c r="A975" s="146"/>
      <c r="B975" s="146" t="s">
        <v>1026</v>
      </c>
      <c r="C975" s="227">
        <v>15.0</v>
      </c>
      <c r="D975" s="228">
        <v>129.13</v>
      </c>
      <c r="E975" s="228">
        <v>70.07</v>
      </c>
      <c r="F975" s="229">
        <v>0.534</v>
      </c>
      <c r="I975" s="146"/>
      <c r="J975" s="230">
        <f t="shared" si="2"/>
        <v>8.608666667</v>
      </c>
      <c r="K975" s="227"/>
      <c r="L975" s="230">
        <f t="shared" si="3"/>
        <v>5.611907866</v>
      </c>
      <c r="M975" s="134">
        <v>0.93</v>
      </c>
      <c r="N975" s="146"/>
      <c r="O975" s="99">
        <f t="shared" si="4"/>
        <v>3</v>
      </c>
      <c r="P975" s="99">
        <f t="shared" si="5"/>
        <v>3</v>
      </c>
      <c r="Q975" s="99">
        <f t="shared" si="6"/>
        <v>5</v>
      </c>
      <c r="R975" s="99">
        <f t="shared" si="7"/>
        <v>0</v>
      </c>
      <c r="S975" s="138">
        <f t="shared" si="8"/>
        <v>5</v>
      </c>
      <c r="T975" s="135">
        <f t="shared" si="9"/>
        <v>16</v>
      </c>
      <c r="U975" s="146"/>
      <c r="V975" s="146"/>
      <c r="W975" s="146"/>
      <c r="X975" s="146"/>
      <c r="Y975" s="146"/>
    </row>
    <row r="976" ht="12.75" customHeight="1">
      <c r="A976" s="146"/>
      <c r="B976" s="146" t="s">
        <v>1027</v>
      </c>
      <c r="C976" s="227">
        <v>31.0</v>
      </c>
      <c r="D976" s="228">
        <v>2277.13</v>
      </c>
      <c r="E976" s="228">
        <v>1235.53</v>
      </c>
      <c r="F976" s="229">
        <v>0.534</v>
      </c>
      <c r="I976" s="146"/>
      <c r="J976" s="230">
        <f t="shared" si="2"/>
        <v>73.45580645</v>
      </c>
      <c r="K976" s="227"/>
      <c r="L976" s="230">
        <f t="shared" si="3"/>
        <v>47.8851411</v>
      </c>
      <c r="M976" s="134">
        <v>0.65</v>
      </c>
      <c r="N976" s="146"/>
      <c r="O976" s="99">
        <f t="shared" si="4"/>
        <v>3</v>
      </c>
      <c r="P976" s="99">
        <f t="shared" si="5"/>
        <v>5</v>
      </c>
      <c r="Q976" s="99">
        <f t="shared" si="6"/>
        <v>3</v>
      </c>
      <c r="R976" s="99">
        <f t="shared" si="7"/>
        <v>0</v>
      </c>
      <c r="S976" s="138">
        <f t="shared" si="8"/>
        <v>5</v>
      </c>
      <c r="T976" s="135">
        <f t="shared" si="9"/>
        <v>16</v>
      </c>
      <c r="U976" s="146"/>
      <c r="V976" s="146"/>
      <c r="W976" s="146"/>
      <c r="X976" s="146"/>
      <c r="Y976" s="146"/>
    </row>
    <row r="977" ht="12.75" customHeight="1">
      <c r="A977" s="146"/>
      <c r="B977" s="146" t="s">
        <v>1028</v>
      </c>
      <c r="C977" s="227">
        <v>16.0</v>
      </c>
      <c r="D977" s="228">
        <v>137.74</v>
      </c>
      <c r="E977" s="228">
        <v>74.73</v>
      </c>
      <c r="F977" s="229">
        <v>0.534</v>
      </c>
      <c r="I977" s="146"/>
      <c r="J977" s="230">
        <f t="shared" si="2"/>
        <v>8.60875</v>
      </c>
      <c r="K977" s="227"/>
      <c r="L977" s="230">
        <f t="shared" si="3"/>
        <v>5.61196219</v>
      </c>
      <c r="M977" s="134">
        <v>0.45</v>
      </c>
      <c r="N977" s="146"/>
      <c r="O977" s="99">
        <f t="shared" si="4"/>
        <v>3</v>
      </c>
      <c r="P977" s="99">
        <f t="shared" si="5"/>
        <v>4</v>
      </c>
      <c r="Q977" s="99">
        <f t="shared" si="6"/>
        <v>5</v>
      </c>
      <c r="R977" s="99">
        <f t="shared" si="7"/>
        <v>0</v>
      </c>
      <c r="S977" s="138">
        <f t="shared" si="8"/>
        <v>4</v>
      </c>
      <c r="T977" s="135">
        <f t="shared" si="9"/>
        <v>16</v>
      </c>
      <c r="U977" s="146"/>
      <c r="V977" s="146"/>
      <c r="W977" s="146"/>
      <c r="X977" s="146"/>
      <c r="Y977" s="146"/>
    </row>
    <row r="978" ht="12.75" customHeight="1">
      <c r="A978" s="146"/>
      <c r="B978" s="146" t="s">
        <v>1029</v>
      </c>
      <c r="C978" s="227">
        <v>4.0</v>
      </c>
      <c r="D978" s="228">
        <v>33.57</v>
      </c>
      <c r="E978" s="228">
        <v>18.21</v>
      </c>
      <c r="F978" s="229">
        <v>0.534</v>
      </c>
      <c r="I978" s="146"/>
      <c r="J978" s="230">
        <f t="shared" si="2"/>
        <v>8.3925</v>
      </c>
      <c r="K978" s="227"/>
      <c r="L978" s="230">
        <f t="shared" si="3"/>
        <v>5.470990874</v>
      </c>
      <c r="M978" s="134">
        <v>0.48</v>
      </c>
      <c r="N978" s="146"/>
      <c r="O978" s="99">
        <f t="shared" si="4"/>
        <v>3</v>
      </c>
      <c r="P978" s="99">
        <f t="shared" si="5"/>
        <v>1</v>
      </c>
      <c r="Q978" s="99">
        <f t="shared" si="6"/>
        <v>5</v>
      </c>
      <c r="R978" s="99">
        <f t="shared" si="7"/>
        <v>0</v>
      </c>
      <c r="S978" s="138">
        <f t="shared" si="8"/>
        <v>4</v>
      </c>
      <c r="T978" s="135">
        <f t="shared" si="9"/>
        <v>13</v>
      </c>
      <c r="U978" s="146"/>
      <c r="V978" s="146"/>
      <c r="W978" s="146"/>
      <c r="X978" s="146"/>
      <c r="Y978" s="146"/>
    </row>
    <row r="979" ht="12.75" customHeight="1">
      <c r="A979" s="146"/>
      <c r="B979" s="146" t="s">
        <v>1030</v>
      </c>
      <c r="C979" s="227">
        <v>6.0</v>
      </c>
      <c r="D979" s="228">
        <v>51.65</v>
      </c>
      <c r="E979" s="228">
        <v>28.01</v>
      </c>
      <c r="F979" s="229">
        <v>0.534</v>
      </c>
      <c r="I979" s="146"/>
      <c r="J979" s="230">
        <f t="shared" si="2"/>
        <v>8.608333333</v>
      </c>
      <c r="K979" s="227"/>
      <c r="L979" s="230">
        <f t="shared" si="3"/>
        <v>5.611690569</v>
      </c>
      <c r="M979" s="134">
        <v>0.43</v>
      </c>
      <c r="N979" s="146"/>
      <c r="O979" s="99">
        <f t="shared" si="4"/>
        <v>3</v>
      </c>
      <c r="P979" s="99">
        <f t="shared" si="5"/>
        <v>2</v>
      </c>
      <c r="Q979" s="99">
        <f t="shared" si="6"/>
        <v>5</v>
      </c>
      <c r="R979" s="99">
        <f t="shared" si="7"/>
        <v>0</v>
      </c>
      <c r="S979" s="138">
        <f t="shared" si="8"/>
        <v>4</v>
      </c>
      <c r="T979" s="135">
        <f t="shared" si="9"/>
        <v>14</v>
      </c>
      <c r="U979" s="146"/>
      <c r="V979" s="146"/>
      <c r="W979" s="146"/>
      <c r="X979" s="146"/>
      <c r="Y979" s="146"/>
    </row>
    <row r="980" ht="12.75" customHeight="1">
      <c r="A980" s="146"/>
      <c r="B980" s="146" t="s">
        <v>1031</v>
      </c>
      <c r="C980" s="227">
        <v>17.0</v>
      </c>
      <c r="D980" s="228">
        <v>142.04</v>
      </c>
      <c r="E980" s="228">
        <v>76.99</v>
      </c>
      <c r="F980" s="229">
        <v>0.534</v>
      </c>
      <c r="I980" s="146"/>
      <c r="J980" s="230">
        <f t="shared" si="2"/>
        <v>8.355294118</v>
      </c>
      <c r="K980" s="227"/>
      <c r="L980" s="230">
        <f t="shared" si="3"/>
        <v>5.446736713</v>
      </c>
      <c r="M980" s="134">
        <v>0.65</v>
      </c>
      <c r="N980" s="146"/>
      <c r="O980" s="99">
        <f t="shared" si="4"/>
        <v>3</v>
      </c>
      <c r="P980" s="99">
        <f t="shared" si="5"/>
        <v>4</v>
      </c>
      <c r="Q980" s="99">
        <f t="shared" si="6"/>
        <v>5</v>
      </c>
      <c r="R980" s="99">
        <f t="shared" si="7"/>
        <v>0</v>
      </c>
      <c r="S980" s="138">
        <f t="shared" si="8"/>
        <v>5</v>
      </c>
      <c r="T980" s="135">
        <f t="shared" si="9"/>
        <v>17</v>
      </c>
      <c r="U980" s="146"/>
      <c r="V980" s="146"/>
      <c r="W980" s="146"/>
      <c r="X980" s="146"/>
      <c r="Y980" s="146"/>
    </row>
    <row r="981" ht="12.75" customHeight="1">
      <c r="A981" s="146"/>
      <c r="B981" s="146" t="s">
        <v>1032</v>
      </c>
      <c r="C981" s="227">
        <v>1.0</v>
      </c>
      <c r="D981" s="228">
        <v>103.48</v>
      </c>
      <c r="E981" s="228">
        <v>56.09</v>
      </c>
      <c r="F981" s="229">
        <v>0.534</v>
      </c>
      <c r="I981" s="146"/>
      <c r="J981" s="230">
        <f t="shared" si="2"/>
        <v>103.48</v>
      </c>
      <c r="K981" s="227"/>
      <c r="L981" s="230">
        <f t="shared" si="3"/>
        <v>67.45762712</v>
      </c>
      <c r="M981" s="134">
        <v>0.67</v>
      </c>
      <c r="N981" s="146"/>
      <c r="O981" s="99">
        <f t="shared" si="4"/>
        <v>3</v>
      </c>
      <c r="P981" s="99">
        <f t="shared" si="5"/>
        <v>1</v>
      </c>
      <c r="Q981" s="99">
        <f t="shared" si="6"/>
        <v>3</v>
      </c>
      <c r="R981" s="99">
        <f t="shared" si="7"/>
        <v>0</v>
      </c>
      <c r="S981" s="138">
        <f t="shared" si="8"/>
        <v>5</v>
      </c>
      <c r="T981" s="135">
        <f t="shared" si="9"/>
        <v>12</v>
      </c>
      <c r="U981" s="146"/>
      <c r="V981" s="146"/>
      <c r="W981" s="146"/>
      <c r="X981" s="146"/>
      <c r="Y981" s="146"/>
    </row>
    <row r="982" ht="12.75" customHeight="1">
      <c r="A982" s="146"/>
      <c r="B982" s="146" t="s">
        <v>1033</v>
      </c>
      <c r="C982" s="227">
        <v>1.0</v>
      </c>
      <c r="D982" s="228">
        <v>103.48</v>
      </c>
      <c r="E982" s="228">
        <v>56.08</v>
      </c>
      <c r="F982" s="229">
        <v>0.534</v>
      </c>
      <c r="I982" s="146"/>
      <c r="J982" s="230">
        <f t="shared" si="2"/>
        <v>103.48</v>
      </c>
      <c r="K982" s="227"/>
      <c r="L982" s="230">
        <f t="shared" si="3"/>
        <v>67.45762712</v>
      </c>
      <c r="M982" s="134">
        <v>0.71</v>
      </c>
      <c r="N982" s="146"/>
      <c r="O982" s="99">
        <f t="shared" si="4"/>
        <v>3</v>
      </c>
      <c r="P982" s="99">
        <f t="shared" si="5"/>
        <v>1</v>
      </c>
      <c r="Q982" s="99">
        <f t="shared" si="6"/>
        <v>3</v>
      </c>
      <c r="R982" s="99">
        <f t="shared" si="7"/>
        <v>0</v>
      </c>
      <c r="S982" s="138">
        <f t="shared" si="8"/>
        <v>5</v>
      </c>
      <c r="T982" s="135">
        <f t="shared" si="9"/>
        <v>12</v>
      </c>
      <c r="U982" s="146"/>
      <c r="V982" s="146"/>
      <c r="W982" s="146"/>
      <c r="X982" s="146"/>
      <c r="Y982" s="146"/>
    </row>
    <row r="983" ht="12.75" customHeight="1">
      <c r="A983" s="146"/>
      <c r="B983" s="146" t="s">
        <v>1034</v>
      </c>
      <c r="C983" s="227">
        <v>2.0</v>
      </c>
      <c r="D983" s="228">
        <v>363.48</v>
      </c>
      <c r="E983" s="228">
        <v>196.85</v>
      </c>
      <c r="F983" s="229">
        <v>0.534</v>
      </c>
      <c r="I983" s="146"/>
      <c r="J983" s="230">
        <f t="shared" si="2"/>
        <v>181.74</v>
      </c>
      <c r="K983" s="227"/>
      <c r="L983" s="230">
        <f t="shared" si="3"/>
        <v>118.4745763</v>
      </c>
      <c r="M983" s="134">
        <v>0.92</v>
      </c>
      <c r="N983" s="146"/>
      <c r="O983" s="99">
        <f t="shared" si="4"/>
        <v>3</v>
      </c>
      <c r="P983" s="99">
        <f t="shared" si="5"/>
        <v>1</v>
      </c>
      <c r="Q983" s="99">
        <f t="shared" si="6"/>
        <v>2</v>
      </c>
      <c r="R983" s="99">
        <f t="shared" si="7"/>
        <v>0</v>
      </c>
      <c r="S983" s="138">
        <f t="shared" si="8"/>
        <v>5</v>
      </c>
      <c r="T983" s="135">
        <f t="shared" si="9"/>
        <v>11</v>
      </c>
      <c r="U983" s="146"/>
      <c r="V983" s="146"/>
      <c r="W983" s="146"/>
      <c r="X983" s="146"/>
      <c r="Y983" s="146"/>
    </row>
    <row r="984" ht="12.75" customHeight="1">
      <c r="A984" s="146"/>
      <c r="B984" s="146"/>
      <c r="C984" s="227">
        <v>32.0</v>
      </c>
      <c r="D984" s="228">
        <v>1372.52</v>
      </c>
      <c r="E984" s="228">
        <v>743.18</v>
      </c>
      <c r="F984" s="229">
        <v>0.534</v>
      </c>
      <c r="I984" s="146"/>
      <c r="J984" s="230">
        <f t="shared" si="2"/>
        <v>42.89125</v>
      </c>
      <c r="K984" s="227"/>
      <c r="L984" s="230">
        <f t="shared" si="3"/>
        <v>27.96039765</v>
      </c>
      <c r="M984" s="134">
        <v>0.26</v>
      </c>
      <c r="N984" s="146"/>
      <c r="O984" s="99">
        <f t="shared" si="4"/>
        <v>3</v>
      </c>
      <c r="P984" s="99">
        <f t="shared" si="5"/>
        <v>5</v>
      </c>
      <c r="Q984" s="99">
        <f t="shared" si="6"/>
        <v>4</v>
      </c>
      <c r="R984" s="99">
        <f t="shared" si="7"/>
        <v>0</v>
      </c>
      <c r="S984" s="138">
        <f t="shared" si="8"/>
        <v>3</v>
      </c>
      <c r="T984" s="135">
        <f t="shared" si="9"/>
        <v>15</v>
      </c>
      <c r="U984" s="146"/>
      <c r="V984" s="146"/>
      <c r="W984" s="146"/>
      <c r="X984" s="146"/>
      <c r="Y984" s="146"/>
    </row>
    <row r="985" ht="12.75" customHeight="1">
      <c r="A985" s="146"/>
      <c r="B985" s="146"/>
      <c r="C985" s="227">
        <v>13.0</v>
      </c>
      <c r="D985" s="228">
        <v>108.47</v>
      </c>
      <c r="E985" s="228">
        <v>58.72</v>
      </c>
      <c r="F985" s="229">
        <v>0.534</v>
      </c>
      <c r="I985" s="146"/>
      <c r="J985" s="230">
        <f t="shared" si="2"/>
        <v>8.343846154</v>
      </c>
      <c r="K985" s="227"/>
      <c r="L985" s="230">
        <f t="shared" si="3"/>
        <v>5.439273894</v>
      </c>
      <c r="M985" s="134">
        <v>0.15</v>
      </c>
      <c r="N985" s="146"/>
      <c r="O985" s="99">
        <f t="shared" si="4"/>
        <v>3</v>
      </c>
      <c r="P985" s="99">
        <f t="shared" si="5"/>
        <v>3</v>
      </c>
      <c r="Q985" s="99">
        <f t="shared" si="6"/>
        <v>5</v>
      </c>
      <c r="R985" s="99">
        <f t="shared" si="7"/>
        <v>0</v>
      </c>
      <c r="S985" s="138">
        <f t="shared" si="8"/>
        <v>3</v>
      </c>
      <c r="T985" s="135">
        <f t="shared" si="9"/>
        <v>14</v>
      </c>
      <c r="U985" s="146"/>
      <c r="V985" s="146"/>
      <c r="W985" s="146"/>
      <c r="X985" s="146"/>
      <c r="Y985" s="146"/>
    </row>
    <row r="986" ht="12.75" customHeight="1">
      <c r="A986" s="146"/>
      <c r="B986" s="146"/>
      <c r="C986" s="227">
        <v>3.0</v>
      </c>
      <c r="D986" s="228">
        <v>1275.07</v>
      </c>
      <c r="E986" s="228">
        <v>690.07</v>
      </c>
      <c r="F986" s="229">
        <v>0.534</v>
      </c>
      <c r="I986" s="146"/>
      <c r="J986" s="230">
        <f t="shared" si="2"/>
        <v>425.0233333</v>
      </c>
      <c r="K986" s="227"/>
      <c r="L986" s="230">
        <f t="shared" si="3"/>
        <v>277.0686658</v>
      </c>
      <c r="M986" s="134">
        <v>0.34</v>
      </c>
      <c r="N986" s="146"/>
      <c r="O986" s="99">
        <f t="shared" si="4"/>
        <v>3</v>
      </c>
      <c r="P986" s="99">
        <f t="shared" si="5"/>
        <v>1</v>
      </c>
      <c r="Q986" s="99">
        <f t="shared" si="6"/>
        <v>1</v>
      </c>
      <c r="R986" s="99">
        <f t="shared" si="7"/>
        <v>0</v>
      </c>
      <c r="S986" s="138">
        <f t="shared" si="8"/>
        <v>4</v>
      </c>
      <c r="T986" s="135">
        <f t="shared" si="9"/>
        <v>9</v>
      </c>
      <c r="U986" s="146"/>
      <c r="V986" s="146"/>
      <c r="W986" s="146"/>
      <c r="X986" s="146"/>
      <c r="Y986" s="146"/>
    </row>
    <row r="987" ht="12.75" customHeight="1">
      <c r="A987" s="146"/>
      <c r="B987" s="146"/>
      <c r="C987" s="227">
        <v>20.0</v>
      </c>
      <c r="D987" s="228">
        <v>95.17</v>
      </c>
      <c r="E987" s="228">
        <v>51.51</v>
      </c>
      <c r="F987" s="229">
        <v>0.534</v>
      </c>
      <c r="I987" s="146"/>
      <c r="J987" s="230">
        <f t="shared" si="2"/>
        <v>4.7585</v>
      </c>
      <c r="K987" s="227"/>
      <c r="L987" s="230">
        <f t="shared" si="3"/>
        <v>3.10202086</v>
      </c>
      <c r="M987" s="134">
        <v>0.35</v>
      </c>
      <c r="N987" s="146"/>
      <c r="O987" s="99">
        <f t="shared" si="4"/>
        <v>3</v>
      </c>
      <c r="P987" s="99">
        <f t="shared" si="5"/>
        <v>4</v>
      </c>
      <c r="Q987" s="99">
        <f t="shared" si="6"/>
        <v>5</v>
      </c>
      <c r="R987" s="99">
        <f t="shared" si="7"/>
        <v>0</v>
      </c>
      <c r="S987" s="138">
        <f t="shared" si="8"/>
        <v>4</v>
      </c>
      <c r="T987" s="135">
        <f t="shared" si="9"/>
        <v>16</v>
      </c>
      <c r="U987" s="146"/>
      <c r="V987" s="146"/>
      <c r="W987" s="146"/>
      <c r="X987" s="146"/>
      <c r="Y987" s="146"/>
    </row>
    <row r="988" ht="12.75" customHeight="1">
      <c r="A988" s="146"/>
      <c r="B988" s="146"/>
      <c r="C988" s="227">
        <v>10.0</v>
      </c>
      <c r="D988" s="228">
        <v>83.66</v>
      </c>
      <c r="E988" s="228">
        <v>45.28</v>
      </c>
      <c r="F988" s="229">
        <v>0.534</v>
      </c>
      <c r="I988" s="146"/>
      <c r="J988" s="230">
        <f t="shared" si="2"/>
        <v>8.366</v>
      </c>
      <c r="K988" s="227"/>
      <c r="L988" s="230">
        <f t="shared" si="3"/>
        <v>5.453715776</v>
      </c>
      <c r="M988" s="134">
        <v>0.65</v>
      </c>
      <c r="N988" s="146"/>
      <c r="O988" s="99">
        <f t="shared" si="4"/>
        <v>3</v>
      </c>
      <c r="P988" s="99">
        <f t="shared" si="5"/>
        <v>2</v>
      </c>
      <c r="Q988" s="99">
        <f t="shared" si="6"/>
        <v>5</v>
      </c>
      <c r="R988" s="99">
        <f t="shared" si="7"/>
        <v>0</v>
      </c>
      <c r="S988" s="138">
        <f t="shared" si="8"/>
        <v>5</v>
      </c>
      <c r="T988" s="135">
        <f t="shared" si="9"/>
        <v>15</v>
      </c>
      <c r="U988" s="146"/>
      <c r="V988" s="146"/>
      <c r="W988" s="146"/>
      <c r="X988" s="146"/>
      <c r="Y988" s="146"/>
    </row>
    <row r="989" ht="12.75" customHeight="1">
      <c r="A989" s="146"/>
      <c r="B989" s="146"/>
      <c r="C989" s="227">
        <v>8.0</v>
      </c>
      <c r="D989" s="228">
        <v>68.87</v>
      </c>
      <c r="E989" s="228">
        <v>37.27</v>
      </c>
      <c r="F989" s="229">
        <v>0.534</v>
      </c>
      <c r="I989" s="146"/>
      <c r="J989" s="230">
        <f t="shared" si="2"/>
        <v>8.60875</v>
      </c>
      <c r="K989" s="227"/>
      <c r="L989" s="230">
        <f t="shared" si="3"/>
        <v>5.61196219</v>
      </c>
      <c r="M989" s="134">
        <v>0.45</v>
      </c>
      <c r="N989" s="146"/>
      <c r="O989" s="99">
        <f t="shared" si="4"/>
        <v>3</v>
      </c>
      <c r="P989" s="99">
        <f t="shared" si="5"/>
        <v>2</v>
      </c>
      <c r="Q989" s="99">
        <f t="shared" si="6"/>
        <v>5</v>
      </c>
      <c r="R989" s="99">
        <f t="shared" si="7"/>
        <v>0</v>
      </c>
      <c r="S989" s="138">
        <f t="shared" si="8"/>
        <v>4</v>
      </c>
      <c r="T989" s="135">
        <f t="shared" si="9"/>
        <v>14</v>
      </c>
      <c r="U989" s="146"/>
      <c r="V989" s="146"/>
      <c r="W989" s="146"/>
      <c r="X989" s="146"/>
      <c r="Y989" s="146"/>
    </row>
    <row r="990" ht="12.75" customHeight="1">
      <c r="A990" s="146"/>
      <c r="B990" s="146"/>
      <c r="C990" s="227">
        <v>21.0</v>
      </c>
      <c r="D990" s="228">
        <v>175.18</v>
      </c>
      <c r="E990" s="228">
        <v>94.79</v>
      </c>
      <c r="F990" s="229">
        <v>0.534</v>
      </c>
      <c r="I990" s="146"/>
      <c r="J990" s="230">
        <f t="shared" si="2"/>
        <v>8.341904762</v>
      </c>
      <c r="K990" s="227"/>
      <c r="L990" s="230">
        <f t="shared" si="3"/>
        <v>5.438008319</v>
      </c>
      <c r="M990" s="134">
        <v>0.12</v>
      </c>
      <c r="N990" s="146"/>
      <c r="O990" s="99">
        <f t="shared" si="4"/>
        <v>3</v>
      </c>
      <c r="P990" s="99">
        <f t="shared" si="5"/>
        <v>4</v>
      </c>
      <c r="Q990" s="99">
        <f t="shared" si="6"/>
        <v>5</v>
      </c>
      <c r="R990" s="99">
        <f t="shared" si="7"/>
        <v>0</v>
      </c>
      <c r="S990" s="138">
        <f t="shared" si="8"/>
        <v>2</v>
      </c>
      <c r="T990" s="135">
        <f t="shared" si="9"/>
        <v>14</v>
      </c>
      <c r="U990" s="146"/>
      <c r="V990" s="146"/>
      <c r="W990" s="146"/>
      <c r="X990" s="146"/>
      <c r="Y990" s="146"/>
    </row>
    <row r="991" ht="12.75" customHeight="1">
      <c r="A991" s="146"/>
      <c r="B991" s="146"/>
      <c r="C991" s="227">
        <v>2.0</v>
      </c>
      <c r="D991" s="228">
        <v>10.46</v>
      </c>
      <c r="E991" s="228">
        <v>5.66</v>
      </c>
      <c r="F991" s="229">
        <v>0.534</v>
      </c>
      <c r="I991" s="146"/>
      <c r="J991" s="230">
        <f t="shared" si="2"/>
        <v>5.23</v>
      </c>
      <c r="K991" s="227"/>
      <c r="L991" s="230">
        <f t="shared" si="3"/>
        <v>3.409387223</v>
      </c>
      <c r="M991" s="134">
        <v>0.65</v>
      </c>
      <c r="N991" s="146"/>
      <c r="O991" s="99">
        <f t="shared" si="4"/>
        <v>3</v>
      </c>
      <c r="P991" s="99">
        <f t="shared" si="5"/>
        <v>1</v>
      </c>
      <c r="Q991" s="99">
        <f t="shared" si="6"/>
        <v>5</v>
      </c>
      <c r="R991" s="99">
        <f t="shared" si="7"/>
        <v>0</v>
      </c>
      <c r="S991" s="138">
        <f t="shared" si="8"/>
        <v>5</v>
      </c>
      <c r="T991" s="135">
        <f t="shared" si="9"/>
        <v>14</v>
      </c>
      <c r="U991" s="146"/>
      <c r="V991" s="146"/>
      <c r="W991" s="146"/>
      <c r="X991" s="146"/>
      <c r="Y991" s="146"/>
    </row>
    <row r="992" ht="12.75" customHeight="1">
      <c r="A992" s="146"/>
      <c r="B992" s="146"/>
      <c r="C992" s="227">
        <v>17.0</v>
      </c>
      <c r="D992" s="228">
        <v>194.28</v>
      </c>
      <c r="E992" s="228">
        <v>105.02</v>
      </c>
      <c r="F992" s="229">
        <v>0.534</v>
      </c>
      <c r="I992" s="146"/>
      <c r="J992" s="230">
        <f t="shared" si="2"/>
        <v>11.42823529</v>
      </c>
      <c r="K992" s="227"/>
      <c r="L992" s="230">
        <f t="shared" si="3"/>
        <v>7.449957819</v>
      </c>
      <c r="M992" s="134">
        <v>0.32</v>
      </c>
      <c r="N992" s="146"/>
      <c r="O992" s="99">
        <f t="shared" si="4"/>
        <v>3</v>
      </c>
      <c r="P992" s="99">
        <f t="shared" si="5"/>
        <v>4</v>
      </c>
      <c r="Q992" s="99">
        <f t="shared" si="6"/>
        <v>5</v>
      </c>
      <c r="R992" s="99">
        <f t="shared" si="7"/>
        <v>0</v>
      </c>
      <c r="S992" s="138">
        <f t="shared" si="8"/>
        <v>3</v>
      </c>
      <c r="T992" s="135">
        <f t="shared" si="9"/>
        <v>15</v>
      </c>
      <c r="U992" s="146"/>
      <c r="V992" s="146"/>
      <c r="W992" s="146"/>
      <c r="X992" s="146"/>
      <c r="Y992" s="146"/>
    </row>
    <row r="993" ht="12.75" customHeight="1">
      <c r="A993" s="146"/>
      <c r="B993" s="146"/>
      <c r="C993" s="227">
        <v>9.0</v>
      </c>
      <c r="D993" s="228">
        <v>60.32</v>
      </c>
      <c r="E993" s="228">
        <v>32.6</v>
      </c>
      <c r="F993" s="229">
        <v>0.534</v>
      </c>
      <c r="I993" s="146"/>
      <c r="J993" s="230">
        <f t="shared" si="2"/>
        <v>6.702222222</v>
      </c>
      <c r="K993" s="227"/>
      <c r="L993" s="230">
        <f t="shared" si="3"/>
        <v>4.369114878</v>
      </c>
      <c r="M993" s="134">
        <v>0.45</v>
      </c>
      <c r="N993" s="146"/>
      <c r="O993" s="99">
        <f t="shared" si="4"/>
        <v>3</v>
      </c>
      <c r="P993" s="99">
        <f t="shared" si="5"/>
        <v>2</v>
      </c>
      <c r="Q993" s="99">
        <f t="shared" si="6"/>
        <v>5</v>
      </c>
      <c r="R993" s="99">
        <f t="shared" si="7"/>
        <v>0</v>
      </c>
      <c r="S993" s="138">
        <f t="shared" si="8"/>
        <v>4</v>
      </c>
      <c r="T993" s="135">
        <f t="shared" si="9"/>
        <v>14</v>
      </c>
      <c r="U993" s="146"/>
      <c r="V993" s="146"/>
      <c r="W993" s="146"/>
      <c r="X993" s="146"/>
      <c r="Y993" s="146"/>
    </row>
    <row r="994" ht="12.75" customHeight="1">
      <c r="A994" s="146"/>
      <c r="B994" s="146"/>
      <c r="C994" s="227">
        <v>1.0</v>
      </c>
      <c r="D994" s="228">
        <v>30.43</v>
      </c>
      <c r="E994" s="228">
        <v>16.45</v>
      </c>
      <c r="F994" s="229">
        <v>0.534</v>
      </c>
      <c r="I994" s="146"/>
      <c r="J994" s="230">
        <f t="shared" si="2"/>
        <v>30.43</v>
      </c>
      <c r="K994" s="227"/>
      <c r="L994" s="230">
        <f t="shared" si="3"/>
        <v>19.83702738</v>
      </c>
      <c r="M994" s="134">
        <v>0.12</v>
      </c>
      <c r="N994" s="146"/>
      <c r="O994" s="99">
        <f t="shared" si="4"/>
        <v>3</v>
      </c>
      <c r="P994" s="99">
        <f t="shared" si="5"/>
        <v>1</v>
      </c>
      <c r="Q994" s="99">
        <f t="shared" si="6"/>
        <v>5</v>
      </c>
      <c r="R994" s="99">
        <f t="shared" si="7"/>
        <v>0</v>
      </c>
      <c r="S994" s="138">
        <f t="shared" si="8"/>
        <v>2</v>
      </c>
      <c r="T994" s="135">
        <f t="shared" si="9"/>
        <v>11</v>
      </c>
      <c r="U994" s="146"/>
      <c r="V994" s="146"/>
      <c r="W994" s="146"/>
      <c r="X994" s="146"/>
      <c r="Y994" s="146"/>
    </row>
    <row r="995" ht="12.75" customHeight="1">
      <c r="A995" s="146"/>
      <c r="B995" s="146"/>
      <c r="C995" s="227">
        <v>12.0</v>
      </c>
      <c r="D995" s="228">
        <v>99.86</v>
      </c>
      <c r="E995" s="228">
        <v>53.94</v>
      </c>
      <c r="F995" s="229">
        <v>0.534</v>
      </c>
      <c r="I995" s="146"/>
      <c r="J995" s="230">
        <f t="shared" si="2"/>
        <v>8.321666667</v>
      </c>
      <c r="K995" s="227"/>
      <c r="L995" s="230">
        <f t="shared" si="3"/>
        <v>5.424815298</v>
      </c>
      <c r="M995" s="134">
        <v>0.87</v>
      </c>
      <c r="N995" s="146"/>
      <c r="O995" s="99">
        <f t="shared" si="4"/>
        <v>3</v>
      </c>
      <c r="P995" s="99">
        <f t="shared" si="5"/>
        <v>3</v>
      </c>
      <c r="Q995" s="99">
        <f t="shared" si="6"/>
        <v>5</v>
      </c>
      <c r="R995" s="99">
        <f t="shared" si="7"/>
        <v>0</v>
      </c>
      <c r="S995" s="138">
        <f t="shared" si="8"/>
        <v>5</v>
      </c>
      <c r="T995" s="135">
        <f t="shared" si="9"/>
        <v>16</v>
      </c>
      <c r="U995" s="146"/>
      <c r="V995" s="146"/>
      <c r="W995" s="146"/>
      <c r="X995" s="146"/>
      <c r="Y995" s="146"/>
    </row>
    <row r="996" ht="12.75" customHeight="1">
      <c r="A996" s="146"/>
      <c r="B996" s="146"/>
      <c r="C996" s="227">
        <v>1.0</v>
      </c>
      <c r="D996" s="228">
        <v>47.83</v>
      </c>
      <c r="E996" s="228">
        <v>25.83</v>
      </c>
      <c r="F996" s="229">
        <v>0.534</v>
      </c>
      <c r="I996" s="146"/>
      <c r="J996" s="230">
        <f t="shared" si="2"/>
        <v>47.83</v>
      </c>
      <c r="K996" s="227"/>
      <c r="L996" s="230">
        <f t="shared" si="3"/>
        <v>31.17992177</v>
      </c>
      <c r="M996" s="134">
        <v>0.89</v>
      </c>
      <c r="N996" s="146"/>
      <c r="O996" s="99">
        <f t="shared" si="4"/>
        <v>3</v>
      </c>
      <c r="P996" s="99">
        <f t="shared" si="5"/>
        <v>1</v>
      </c>
      <c r="Q996" s="99">
        <f t="shared" si="6"/>
        <v>4</v>
      </c>
      <c r="R996" s="99">
        <f t="shared" si="7"/>
        <v>0</v>
      </c>
      <c r="S996" s="138">
        <f t="shared" si="8"/>
        <v>5</v>
      </c>
      <c r="T996" s="135">
        <f t="shared" si="9"/>
        <v>13</v>
      </c>
      <c r="U996" s="146"/>
      <c r="V996" s="146"/>
      <c r="W996" s="146"/>
      <c r="X996" s="146"/>
      <c r="Y996" s="146"/>
    </row>
    <row r="997" ht="12.75" customHeight="1">
      <c r="A997" s="146"/>
      <c r="B997" s="146"/>
      <c r="C997" s="227">
        <v>1.0</v>
      </c>
      <c r="D997" s="228">
        <v>30.43</v>
      </c>
      <c r="E997" s="228">
        <v>16.43</v>
      </c>
      <c r="F997" s="229">
        <v>0.534</v>
      </c>
      <c r="I997" s="146"/>
      <c r="J997" s="230">
        <f t="shared" si="2"/>
        <v>30.43</v>
      </c>
      <c r="K997" s="227"/>
      <c r="L997" s="230">
        <f t="shared" si="3"/>
        <v>19.83702738</v>
      </c>
      <c r="M997" s="134">
        <v>0.65</v>
      </c>
      <c r="N997" s="146"/>
      <c r="O997" s="99">
        <f t="shared" si="4"/>
        <v>3</v>
      </c>
      <c r="P997" s="99">
        <f t="shared" si="5"/>
        <v>1</v>
      </c>
      <c r="Q997" s="99">
        <f t="shared" si="6"/>
        <v>5</v>
      </c>
      <c r="R997" s="99">
        <f t="shared" si="7"/>
        <v>0</v>
      </c>
      <c r="S997" s="138">
        <f t="shared" si="8"/>
        <v>5</v>
      </c>
      <c r="T997" s="135">
        <f t="shared" si="9"/>
        <v>14</v>
      </c>
      <c r="U997" s="146"/>
      <c r="V997" s="146"/>
      <c r="W997" s="146"/>
      <c r="X997" s="146"/>
      <c r="Y997" s="146"/>
    </row>
    <row r="998" ht="12.75" customHeight="1">
      <c r="A998" s="146"/>
      <c r="B998" s="146"/>
      <c r="C998" s="227">
        <v>18.0</v>
      </c>
      <c r="D998" s="228">
        <v>150.22</v>
      </c>
      <c r="E998" s="228">
        <v>81.09</v>
      </c>
      <c r="F998" s="229">
        <v>0.534</v>
      </c>
      <c r="I998" s="146"/>
      <c r="J998" s="230">
        <f t="shared" si="2"/>
        <v>8.345555556</v>
      </c>
      <c r="K998" s="227"/>
      <c r="L998" s="230">
        <f t="shared" si="3"/>
        <v>5.440388237</v>
      </c>
      <c r="M998" s="134">
        <v>0.23</v>
      </c>
      <c r="N998" s="146"/>
      <c r="O998" s="99">
        <f t="shared" si="4"/>
        <v>3</v>
      </c>
      <c r="P998" s="99">
        <f t="shared" si="5"/>
        <v>4</v>
      </c>
      <c r="Q998" s="99">
        <f t="shared" si="6"/>
        <v>5</v>
      </c>
      <c r="R998" s="99">
        <f t="shared" si="7"/>
        <v>0</v>
      </c>
      <c r="S998" s="138">
        <f t="shared" si="8"/>
        <v>3</v>
      </c>
      <c r="T998" s="135">
        <f t="shared" si="9"/>
        <v>15</v>
      </c>
      <c r="U998" s="146"/>
      <c r="V998" s="146"/>
      <c r="W998" s="146"/>
      <c r="X998" s="146"/>
      <c r="Y998" s="146"/>
    </row>
    <row r="999" ht="12.75" customHeight="1">
      <c r="A999" s="146"/>
      <c r="B999" s="146"/>
      <c r="C999" s="227">
        <v>11.0</v>
      </c>
      <c r="D999" s="228">
        <v>468.7</v>
      </c>
      <c r="E999" s="228">
        <v>252.68</v>
      </c>
      <c r="F999" s="229">
        <v>0.534</v>
      </c>
      <c r="I999" s="146"/>
      <c r="J999" s="230">
        <f t="shared" si="2"/>
        <v>42.60909091</v>
      </c>
      <c r="K999" s="227"/>
      <c r="L999" s="230">
        <f t="shared" si="3"/>
        <v>27.77646083</v>
      </c>
      <c r="M999" s="134">
        <v>0.21</v>
      </c>
      <c r="N999" s="146"/>
      <c r="O999" s="99">
        <f t="shared" si="4"/>
        <v>3</v>
      </c>
      <c r="P999" s="99">
        <f t="shared" si="5"/>
        <v>3</v>
      </c>
      <c r="Q999" s="99">
        <f t="shared" si="6"/>
        <v>4</v>
      </c>
      <c r="R999" s="99">
        <f t="shared" si="7"/>
        <v>0</v>
      </c>
      <c r="S999" s="138">
        <f t="shared" si="8"/>
        <v>3</v>
      </c>
      <c r="T999" s="135">
        <f t="shared" si="9"/>
        <v>13</v>
      </c>
      <c r="U999" s="146"/>
      <c r="V999" s="146"/>
      <c r="W999" s="146"/>
      <c r="X999" s="146"/>
      <c r="Y999" s="146"/>
    </row>
    <row r="1000" ht="12.75" customHeight="1">
      <c r="A1000" s="146"/>
      <c r="B1000" s="146"/>
      <c r="C1000" s="227">
        <v>2.0</v>
      </c>
      <c r="D1000" s="228">
        <v>16.52</v>
      </c>
      <c r="E1000" s="228">
        <v>8.9</v>
      </c>
      <c r="F1000" s="229">
        <v>0.534</v>
      </c>
      <c r="I1000" s="146"/>
      <c r="J1000" s="230">
        <f t="shared" si="2"/>
        <v>8.26</v>
      </c>
      <c r="K1000" s="227"/>
      <c r="L1000" s="230">
        <f t="shared" si="3"/>
        <v>5.384615385</v>
      </c>
      <c r="M1000" s="134">
        <v>0.45</v>
      </c>
      <c r="N1000" s="146"/>
      <c r="O1000" s="99">
        <f t="shared" si="4"/>
        <v>3</v>
      </c>
      <c r="P1000" s="99">
        <f t="shared" si="5"/>
        <v>1</v>
      </c>
      <c r="Q1000" s="99">
        <f t="shared" si="6"/>
        <v>5</v>
      </c>
      <c r="R1000" s="99">
        <f t="shared" si="7"/>
        <v>0</v>
      </c>
      <c r="S1000" s="138">
        <f t="shared" si="8"/>
        <v>4</v>
      </c>
      <c r="T1000" s="135">
        <f t="shared" si="9"/>
        <v>13</v>
      </c>
      <c r="U1000" s="146"/>
      <c r="V1000" s="146"/>
      <c r="W1000" s="146"/>
      <c r="X1000" s="146"/>
      <c r="Y1000" s="146"/>
    </row>
    <row r="1001" ht="12.75" customHeight="1">
      <c r="A1001" s="146"/>
      <c r="B1001" s="146"/>
      <c r="C1001" s="227">
        <v>1.0</v>
      </c>
      <c r="D1001" s="228">
        <v>346.96</v>
      </c>
      <c r="E1001" s="228">
        <v>186.96</v>
      </c>
      <c r="F1001" s="229">
        <v>0.534</v>
      </c>
      <c r="I1001" s="146"/>
      <c r="J1001" s="230">
        <f t="shared" si="2"/>
        <v>346.96</v>
      </c>
      <c r="K1001" s="227"/>
      <c r="L1001" s="230">
        <f t="shared" si="3"/>
        <v>226.1799218</v>
      </c>
      <c r="M1001" s="134">
        <v>0.87</v>
      </c>
      <c r="N1001" s="146"/>
      <c r="O1001" s="99">
        <f t="shared" si="4"/>
        <v>3</v>
      </c>
      <c r="P1001" s="99">
        <f t="shared" si="5"/>
        <v>1</v>
      </c>
      <c r="Q1001" s="99">
        <f t="shared" si="6"/>
        <v>1</v>
      </c>
      <c r="R1001" s="99">
        <f t="shared" si="7"/>
        <v>0</v>
      </c>
      <c r="S1001" s="138">
        <f t="shared" si="8"/>
        <v>5</v>
      </c>
      <c r="T1001" s="135">
        <f t="shared" si="9"/>
        <v>10</v>
      </c>
      <c r="U1001" s="146"/>
      <c r="V1001" s="146"/>
      <c r="W1001" s="146"/>
      <c r="X1001" s="146"/>
      <c r="Y1001" s="146"/>
    </row>
    <row r="1002" ht="12.75" customHeight="1">
      <c r="A1002" s="146"/>
      <c r="B1002" s="146"/>
      <c r="C1002" s="227">
        <v>1.0</v>
      </c>
      <c r="D1002" s="228">
        <v>152.17</v>
      </c>
      <c r="E1002" s="228">
        <v>81.95</v>
      </c>
      <c r="F1002" s="229">
        <v>0.534</v>
      </c>
      <c r="I1002" s="146"/>
      <c r="J1002" s="230">
        <f t="shared" si="2"/>
        <v>152.17</v>
      </c>
      <c r="K1002" s="227"/>
      <c r="L1002" s="230">
        <f t="shared" si="3"/>
        <v>99.19817471</v>
      </c>
      <c r="M1002" s="134">
        <v>0.89</v>
      </c>
      <c r="N1002" s="146"/>
      <c r="O1002" s="99">
        <f t="shared" si="4"/>
        <v>3</v>
      </c>
      <c r="P1002" s="99">
        <f t="shared" si="5"/>
        <v>1</v>
      </c>
      <c r="Q1002" s="99">
        <f t="shared" si="6"/>
        <v>2</v>
      </c>
      <c r="R1002" s="99">
        <f t="shared" si="7"/>
        <v>0</v>
      </c>
      <c r="S1002" s="138">
        <f t="shared" si="8"/>
        <v>5</v>
      </c>
      <c r="T1002" s="135">
        <f t="shared" si="9"/>
        <v>11</v>
      </c>
      <c r="U1002" s="146"/>
      <c r="V1002" s="146"/>
      <c r="W1002" s="146"/>
      <c r="X1002" s="146"/>
      <c r="Y1002" s="146"/>
    </row>
    <row r="1003" ht="12.75" customHeight="1">
      <c r="A1003" s="146"/>
      <c r="B1003" s="146"/>
      <c r="C1003" s="227">
        <v>1.0</v>
      </c>
      <c r="D1003" s="228">
        <v>8.61</v>
      </c>
      <c r="E1003" s="228">
        <v>4.63</v>
      </c>
      <c r="F1003" s="229">
        <v>0.534</v>
      </c>
      <c r="I1003" s="146"/>
      <c r="J1003" s="230">
        <f t="shared" si="2"/>
        <v>8.61</v>
      </c>
      <c r="K1003" s="227"/>
      <c r="L1003" s="230">
        <f t="shared" si="3"/>
        <v>5.612777053</v>
      </c>
      <c r="M1003" s="134">
        <v>0.03</v>
      </c>
      <c r="N1003" s="146"/>
      <c r="O1003" s="99">
        <f t="shared" si="4"/>
        <v>3</v>
      </c>
      <c r="P1003" s="99">
        <f t="shared" si="5"/>
        <v>1</v>
      </c>
      <c r="Q1003" s="99">
        <f t="shared" si="6"/>
        <v>5</v>
      </c>
      <c r="R1003" s="99">
        <f t="shared" si="7"/>
        <v>0</v>
      </c>
      <c r="S1003" s="138">
        <f t="shared" si="8"/>
        <v>1</v>
      </c>
      <c r="T1003" s="135">
        <f t="shared" si="9"/>
        <v>10</v>
      </c>
      <c r="U1003" s="146"/>
      <c r="V1003" s="146"/>
      <c r="W1003" s="146"/>
      <c r="X1003" s="146"/>
      <c r="Y1003" s="146"/>
    </row>
    <row r="1004" ht="12.75" customHeight="1">
      <c r="A1004" s="146"/>
      <c r="B1004" s="146"/>
      <c r="C1004" s="227">
        <v>8.0</v>
      </c>
      <c r="D1004" s="228">
        <v>68.87</v>
      </c>
      <c r="E1004" s="228">
        <v>37.06</v>
      </c>
      <c r="F1004" s="229">
        <v>0.534</v>
      </c>
      <c r="I1004" s="146"/>
      <c r="J1004" s="230">
        <f t="shared" si="2"/>
        <v>8.60875</v>
      </c>
      <c r="K1004" s="227"/>
      <c r="L1004" s="230">
        <f t="shared" si="3"/>
        <v>5.61196219</v>
      </c>
      <c r="M1004" s="134">
        <v>0.04</v>
      </c>
      <c r="N1004" s="146"/>
      <c r="O1004" s="99">
        <f t="shared" si="4"/>
        <v>3</v>
      </c>
      <c r="P1004" s="99">
        <f t="shared" si="5"/>
        <v>2</v>
      </c>
      <c r="Q1004" s="99">
        <f t="shared" si="6"/>
        <v>5</v>
      </c>
      <c r="R1004" s="99">
        <f t="shared" si="7"/>
        <v>0</v>
      </c>
      <c r="S1004" s="138">
        <f t="shared" si="8"/>
        <v>1</v>
      </c>
      <c r="T1004" s="135">
        <f t="shared" si="9"/>
        <v>11</v>
      </c>
      <c r="U1004" s="146"/>
      <c r="V1004" s="146"/>
      <c r="W1004" s="146"/>
      <c r="X1004" s="146"/>
      <c r="Y1004" s="146"/>
    </row>
    <row r="1005" ht="12.75" customHeight="1">
      <c r="A1005" s="146"/>
      <c r="B1005" s="146"/>
      <c r="C1005" s="227">
        <v>7.0</v>
      </c>
      <c r="D1005" s="228">
        <v>60.26</v>
      </c>
      <c r="E1005" s="228">
        <v>32.43</v>
      </c>
      <c r="F1005" s="229">
        <v>0.534</v>
      </c>
      <c r="I1005" s="146"/>
      <c r="J1005" s="230">
        <f t="shared" si="2"/>
        <v>8.608571429</v>
      </c>
      <c r="K1005" s="227"/>
      <c r="L1005" s="230">
        <f t="shared" si="3"/>
        <v>5.611845781</v>
      </c>
      <c r="M1005" s="134">
        <v>0.05</v>
      </c>
      <c r="N1005" s="146"/>
      <c r="O1005" s="99">
        <f t="shared" si="4"/>
        <v>3</v>
      </c>
      <c r="P1005" s="99">
        <f t="shared" si="5"/>
        <v>2</v>
      </c>
      <c r="Q1005" s="99">
        <f t="shared" si="6"/>
        <v>5</v>
      </c>
      <c r="R1005" s="99">
        <f t="shared" si="7"/>
        <v>0</v>
      </c>
      <c r="S1005" s="138">
        <f t="shared" si="8"/>
        <v>1</v>
      </c>
      <c r="T1005" s="135">
        <f t="shared" si="9"/>
        <v>11</v>
      </c>
      <c r="U1005" s="146"/>
      <c r="V1005" s="146"/>
      <c r="W1005" s="146"/>
      <c r="X1005" s="146"/>
      <c r="Y1005" s="146"/>
    </row>
    <row r="1006" ht="12.75" customHeight="1">
      <c r="A1006" s="146"/>
      <c r="B1006" s="146"/>
      <c r="C1006" s="227">
        <v>36.0</v>
      </c>
      <c r="D1006" s="228">
        <v>298.29</v>
      </c>
      <c r="E1006" s="228">
        <v>160.53</v>
      </c>
      <c r="F1006" s="229">
        <v>0.534</v>
      </c>
      <c r="I1006" s="146"/>
      <c r="J1006" s="230">
        <f t="shared" si="2"/>
        <v>8.285833333</v>
      </c>
      <c r="K1006" s="227"/>
      <c r="L1006" s="230">
        <f t="shared" si="3"/>
        <v>5.401455889</v>
      </c>
      <c r="M1006" s="134">
        <v>0.06</v>
      </c>
      <c r="N1006" s="146"/>
      <c r="O1006" s="99">
        <f t="shared" si="4"/>
        <v>3</v>
      </c>
      <c r="P1006" s="99">
        <f t="shared" si="5"/>
        <v>5</v>
      </c>
      <c r="Q1006" s="99">
        <f t="shared" si="6"/>
        <v>5</v>
      </c>
      <c r="R1006" s="99">
        <f t="shared" si="7"/>
        <v>0</v>
      </c>
      <c r="S1006" s="138">
        <f t="shared" si="8"/>
        <v>2</v>
      </c>
      <c r="T1006" s="135">
        <f t="shared" si="9"/>
        <v>15</v>
      </c>
      <c r="U1006" s="146"/>
      <c r="V1006" s="146"/>
      <c r="W1006" s="146"/>
      <c r="X1006" s="146"/>
      <c r="Y1006" s="146"/>
    </row>
    <row r="1007" ht="12.75" customHeight="1">
      <c r="A1007" s="146"/>
      <c r="B1007" s="146"/>
      <c r="C1007" s="227">
        <v>3.0</v>
      </c>
      <c r="D1007" s="228">
        <v>25.83</v>
      </c>
      <c r="E1007" s="228">
        <v>13.9</v>
      </c>
      <c r="F1007" s="229">
        <v>0.534</v>
      </c>
      <c r="I1007" s="146"/>
      <c r="J1007" s="230">
        <f t="shared" si="2"/>
        <v>8.61</v>
      </c>
      <c r="K1007" s="227"/>
      <c r="L1007" s="230">
        <f t="shared" si="3"/>
        <v>5.612777053</v>
      </c>
      <c r="M1007" s="134">
        <v>0.07</v>
      </c>
      <c r="N1007" s="146"/>
      <c r="O1007" s="99">
        <f t="shared" si="4"/>
        <v>3</v>
      </c>
      <c r="P1007" s="99">
        <f t="shared" si="5"/>
        <v>1</v>
      </c>
      <c r="Q1007" s="99">
        <f t="shared" si="6"/>
        <v>5</v>
      </c>
      <c r="R1007" s="99">
        <f t="shared" si="7"/>
        <v>0</v>
      </c>
      <c r="S1007" s="138">
        <f t="shared" si="8"/>
        <v>2</v>
      </c>
      <c r="T1007" s="135">
        <f t="shared" si="9"/>
        <v>11</v>
      </c>
      <c r="U1007" s="146"/>
      <c r="V1007" s="146"/>
      <c r="W1007" s="146"/>
      <c r="X1007" s="146"/>
      <c r="Y1007" s="146"/>
    </row>
    <row r="1008" ht="12.75" customHeight="1">
      <c r="A1008" s="146"/>
      <c r="B1008" s="146"/>
      <c r="C1008" s="227">
        <v>7.0</v>
      </c>
      <c r="D1008" s="228">
        <v>58.97</v>
      </c>
      <c r="E1008" s="228">
        <v>31.73</v>
      </c>
      <c r="F1008" s="229">
        <v>0.534</v>
      </c>
      <c r="I1008" s="146"/>
      <c r="J1008" s="230">
        <f t="shared" si="2"/>
        <v>8.424285714</v>
      </c>
      <c r="K1008" s="227"/>
      <c r="L1008" s="230">
        <f t="shared" si="3"/>
        <v>5.491711678</v>
      </c>
      <c r="M1008" s="134">
        <v>0.08</v>
      </c>
      <c r="N1008" s="146"/>
      <c r="O1008" s="99">
        <f t="shared" si="4"/>
        <v>3</v>
      </c>
      <c r="P1008" s="99">
        <f t="shared" si="5"/>
        <v>2</v>
      </c>
      <c r="Q1008" s="99">
        <f t="shared" si="6"/>
        <v>5</v>
      </c>
      <c r="R1008" s="99">
        <f t="shared" si="7"/>
        <v>0</v>
      </c>
      <c r="S1008" s="138">
        <f t="shared" si="8"/>
        <v>2</v>
      </c>
      <c r="T1008" s="135">
        <f t="shared" si="9"/>
        <v>12</v>
      </c>
      <c r="U1008" s="146"/>
      <c r="V1008" s="146"/>
      <c r="W1008" s="146"/>
      <c r="X1008" s="146"/>
      <c r="Y1008" s="146"/>
    </row>
    <row r="1009" ht="12.75" customHeight="1">
      <c r="A1009" s="146"/>
      <c r="B1009" s="146"/>
      <c r="C1009" s="227">
        <v>8.0</v>
      </c>
      <c r="D1009" s="228">
        <v>243.48</v>
      </c>
      <c r="E1009" s="228">
        <v>130.89</v>
      </c>
      <c r="F1009" s="229">
        <v>0.534</v>
      </c>
      <c r="I1009" s="146"/>
      <c r="J1009" s="230">
        <f t="shared" si="2"/>
        <v>30.435</v>
      </c>
      <c r="K1009" s="227"/>
      <c r="L1009" s="230">
        <f t="shared" si="3"/>
        <v>19.84028683</v>
      </c>
      <c r="M1009" s="134">
        <v>0.09</v>
      </c>
      <c r="N1009" s="146"/>
      <c r="O1009" s="99">
        <f t="shared" si="4"/>
        <v>3</v>
      </c>
      <c r="P1009" s="99">
        <f t="shared" si="5"/>
        <v>2</v>
      </c>
      <c r="Q1009" s="99">
        <f t="shared" si="6"/>
        <v>5</v>
      </c>
      <c r="R1009" s="99">
        <f t="shared" si="7"/>
        <v>0</v>
      </c>
      <c r="S1009" s="138">
        <f t="shared" si="8"/>
        <v>2</v>
      </c>
      <c r="T1009" s="135">
        <f t="shared" si="9"/>
        <v>12</v>
      </c>
      <c r="U1009" s="146"/>
      <c r="V1009" s="146"/>
      <c r="W1009" s="146"/>
      <c r="X1009" s="146"/>
      <c r="Y1009" s="146"/>
    </row>
    <row r="1010" ht="12.75" customHeight="1">
      <c r="A1010" s="146"/>
      <c r="B1010" s="146"/>
      <c r="C1010" s="227">
        <v>2.0</v>
      </c>
      <c r="D1010" s="228">
        <v>73.04</v>
      </c>
      <c r="E1010" s="228">
        <v>39.24</v>
      </c>
      <c r="F1010" s="229">
        <v>0.534</v>
      </c>
      <c r="I1010" s="146"/>
      <c r="J1010" s="230">
        <f t="shared" si="2"/>
        <v>36.52</v>
      </c>
      <c r="K1010" s="227"/>
      <c r="L1010" s="230">
        <f t="shared" si="3"/>
        <v>23.80704042</v>
      </c>
      <c r="M1010" s="134">
        <v>0.12</v>
      </c>
      <c r="N1010" s="146"/>
      <c r="O1010" s="99">
        <f t="shared" si="4"/>
        <v>3</v>
      </c>
      <c r="P1010" s="99">
        <f t="shared" si="5"/>
        <v>1</v>
      </c>
      <c r="Q1010" s="99">
        <f t="shared" si="6"/>
        <v>5</v>
      </c>
      <c r="R1010" s="99">
        <f t="shared" si="7"/>
        <v>0</v>
      </c>
      <c r="S1010" s="138">
        <f t="shared" si="8"/>
        <v>2</v>
      </c>
      <c r="T1010" s="135">
        <f t="shared" si="9"/>
        <v>11</v>
      </c>
      <c r="U1010" s="146"/>
      <c r="V1010" s="146"/>
      <c r="W1010" s="146"/>
      <c r="X1010" s="146"/>
      <c r="Y1010" s="146"/>
    </row>
    <row r="1011" ht="12.75" customHeight="1">
      <c r="A1011" s="146"/>
      <c r="B1011" s="146"/>
      <c r="C1011" s="227">
        <v>22.0</v>
      </c>
      <c r="D1011" s="228">
        <v>187.23</v>
      </c>
      <c r="E1011" s="228">
        <v>100.55</v>
      </c>
      <c r="F1011" s="229">
        <v>0.534</v>
      </c>
      <c r="I1011" s="146"/>
      <c r="J1011" s="230">
        <f t="shared" si="2"/>
        <v>8.510454545</v>
      </c>
      <c r="K1011" s="227"/>
      <c r="L1011" s="230">
        <f t="shared" si="3"/>
        <v>5.547884319</v>
      </c>
      <c r="M1011" s="134">
        <v>0.13</v>
      </c>
      <c r="N1011" s="146"/>
      <c r="O1011" s="99">
        <f t="shared" si="4"/>
        <v>3</v>
      </c>
      <c r="P1011" s="99">
        <f t="shared" si="5"/>
        <v>4</v>
      </c>
      <c r="Q1011" s="99">
        <f t="shared" si="6"/>
        <v>5</v>
      </c>
      <c r="R1011" s="99">
        <f t="shared" si="7"/>
        <v>0</v>
      </c>
      <c r="S1011" s="138">
        <f t="shared" si="8"/>
        <v>0.13</v>
      </c>
      <c r="T1011" s="135">
        <f t="shared" si="9"/>
        <v>12.13</v>
      </c>
      <c r="U1011" s="146"/>
      <c r="V1011" s="146"/>
      <c r="W1011" s="146"/>
      <c r="X1011" s="146"/>
      <c r="Y1011" s="146"/>
    </row>
    <row r="1012" ht="12.75" customHeight="1">
      <c r="A1012" s="146"/>
      <c r="B1012" s="146"/>
      <c r="C1012" s="227">
        <v>9.0</v>
      </c>
      <c r="D1012" s="228">
        <v>785.22</v>
      </c>
      <c r="E1012" s="228">
        <v>421.29</v>
      </c>
      <c r="F1012" s="229">
        <v>0.534</v>
      </c>
      <c r="I1012" s="146"/>
      <c r="J1012" s="230">
        <f t="shared" si="2"/>
        <v>87.24666667</v>
      </c>
      <c r="K1012" s="227"/>
      <c r="L1012" s="230">
        <f t="shared" si="3"/>
        <v>56.87527162</v>
      </c>
      <c r="M1012" s="134">
        <v>0.125</v>
      </c>
      <c r="N1012" s="146"/>
      <c r="O1012" s="99">
        <f t="shared" si="4"/>
        <v>3</v>
      </c>
      <c r="P1012" s="99">
        <f t="shared" si="5"/>
        <v>2</v>
      </c>
      <c r="Q1012" s="99">
        <f t="shared" si="6"/>
        <v>3</v>
      </c>
      <c r="R1012" s="99">
        <f t="shared" si="7"/>
        <v>0</v>
      </c>
      <c r="S1012" s="138">
        <f t="shared" si="8"/>
        <v>2</v>
      </c>
      <c r="T1012" s="135">
        <f t="shared" si="9"/>
        <v>10</v>
      </c>
      <c r="U1012" s="146"/>
      <c r="V1012" s="146"/>
      <c r="W1012" s="146"/>
      <c r="X1012" s="146"/>
      <c r="Y1012" s="146"/>
    </row>
    <row r="1013" ht="12.75" customHeight="1">
      <c r="A1013" s="146"/>
      <c r="B1013" s="146"/>
      <c r="C1013" s="227">
        <v>8.0</v>
      </c>
      <c r="D1013" s="228">
        <v>359.09</v>
      </c>
      <c r="E1013" s="228">
        <v>192.6</v>
      </c>
      <c r="F1013" s="229">
        <v>0.534</v>
      </c>
      <c r="I1013" s="146"/>
      <c r="J1013" s="230">
        <f t="shared" si="2"/>
        <v>44.88625</v>
      </c>
      <c r="K1013" s="227"/>
      <c r="L1013" s="230">
        <f t="shared" si="3"/>
        <v>29.26091917</v>
      </c>
      <c r="M1013" s="134">
        <v>0.15</v>
      </c>
      <c r="N1013" s="146"/>
      <c r="O1013" s="99">
        <f t="shared" si="4"/>
        <v>3</v>
      </c>
      <c r="P1013" s="99">
        <f t="shared" si="5"/>
        <v>2</v>
      </c>
      <c r="Q1013" s="99">
        <f t="shared" si="6"/>
        <v>4</v>
      </c>
      <c r="R1013" s="99">
        <f t="shared" si="7"/>
        <v>0</v>
      </c>
      <c r="S1013" s="138">
        <f t="shared" si="8"/>
        <v>3</v>
      </c>
      <c r="T1013" s="135">
        <f t="shared" si="9"/>
        <v>12</v>
      </c>
      <c r="U1013" s="146"/>
      <c r="V1013" s="146"/>
      <c r="W1013" s="146"/>
      <c r="X1013" s="146"/>
      <c r="Y1013" s="146"/>
    </row>
    <row r="1014" ht="12.75" customHeight="1">
      <c r="A1014" s="146"/>
      <c r="B1014" s="146"/>
      <c r="C1014" s="227">
        <v>4.0</v>
      </c>
      <c r="D1014" s="228">
        <v>127.83</v>
      </c>
      <c r="E1014" s="228">
        <v>68.43</v>
      </c>
      <c r="F1014" s="229">
        <v>0.534</v>
      </c>
      <c r="I1014" s="146"/>
      <c r="J1014" s="230">
        <f t="shared" si="2"/>
        <v>31.9575</v>
      </c>
      <c r="K1014" s="227"/>
      <c r="L1014" s="230">
        <f t="shared" si="3"/>
        <v>20.83279009</v>
      </c>
      <c r="M1014" s="134">
        <v>0.18</v>
      </c>
      <c r="N1014" s="146"/>
      <c r="O1014" s="99">
        <f t="shared" si="4"/>
        <v>3</v>
      </c>
      <c r="P1014" s="99">
        <f t="shared" si="5"/>
        <v>1</v>
      </c>
      <c r="Q1014" s="99">
        <f t="shared" si="6"/>
        <v>5</v>
      </c>
      <c r="R1014" s="99">
        <f t="shared" si="7"/>
        <v>0</v>
      </c>
      <c r="S1014" s="138">
        <f t="shared" si="8"/>
        <v>3</v>
      </c>
      <c r="T1014" s="135">
        <f t="shared" si="9"/>
        <v>12</v>
      </c>
      <c r="U1014" s="146"/>
      <c r="V1014" s="146"/>
      <c r="W1014" s="146"/>
      <c r="X1014" s="146"/>
      <c r="Y1014" s="146"/>
    </row>
    <row r="1015" ht="12.75" customHeight="1">
      <c r="A1015" s="146"/>
      <c r="B1015" s="146"/>
      <c r="C1015" s="227">
        <v>10.0</v>
      </c>
      <c r="D1015" s="228">
        <v>801.39</v>
      </c>
      <c r="E1015" s="228">
        <v>428.96</v>
      </c>
      <c r="F1015" s="229">
        <v>0.534</v>
      </c>
      <c r="I1015" s="146"/>
      <c r="J1015" s="230">
        <f t="shared" si="2"/>
        <v>80.139</v>
      </c>
      <c r="K1015" s="227"/>
      <c r="L1015" s="230">
        <f t="shared" si="3"/>
        <v>52.24185137</v>
      </c>
      <c r="M1015" s="134">
        <v>0.22</v>
      </c>
      <c r="N1015" s="146"/>
      <c r="O1015" s="99">
        <f t="shared" si="4"/>
        <v>3</v>
      </c>
      <c r="P1015" s="99">
        <f t="shared" si="5"/>
        <v>2</v>
      </c>
      <c r="Q1015" s="99">
        <f t="shared" si="6"/>
        <v>3</v>
      </c>
      <c r="R1015" s="99">
        <f t="shared" si="7"/>
        <v>0</v>
      </c>
      <c r="S1015" s="138">
        <f t="shared" si="8"/>
        <v>3</v>
      </c>
      <c r="T1015" s="135">
        <f t="shared" si="9"/>
        <v>11</v>
      </c>
      <c r="U1015" s="146"/>
      <c r="V1015" s="146"/>
      <c r="W1015" s="146"/>
      <c r="X1015" s="146"/>
      <c r="Y1015" s="146"/>
    </row>
    <row r="1016" ht="12.75" customHeight="1">
      <c r="A1016" s="146"/>
      <c r="B1016" s="146"/>
      <c r="C1016" s="227">
        <v>2.0</v>
      </c>
      <c r="D1016" s="228">
        <v>340.87</v>
      </c>
      <c r="E1016" s="228">
        <v>182.47</v>
      </c>
      <c r="F1016" s="229">
        <v>0.534</v>
      </c>
      <c r="I1016" s="146"/>
      <c r="J1016" s="230">
        <f t="shared" si="2"/>
        <v>170.435</v>
      </c>
      <c r="K1016" s="227"/>
      <c r="L1016" s="230">
        <f t="shared" si="3"/>
        <v>111.1049544</v>
      </c>
      <c r="M1016" s="134">
        <v>0.26</v>
      </c>
      <c r="N1016" s="146"/>
      <c r="O1016" s="99">
        <f t="shared" si="4"/>
        <v>3</v>
      </c>
      <c r="P1016" s="99">
        <f t="shared" si="5"/>
        <v>1</v>
      </c>
      <c r="Q1016" s="99">
        <f t="shared" si="6"/>
        <v>2</v>
      </c>
      <c r="R1016" s="99">
        <f t="shared" si="7"/>
        <v>0</v>
      </c>
      <c r="S1016" s="138">
        <f t="shared" si="8"/>
        <v>3</v>
      </c>
      <c r="T1016" s="135">
        <f t="shared" si="9"/>
        <v>9</v>
      </c>
      <c r="U1016" s="146"/>
      <c r="V1016" s="146"/>
      <c r="W1016" s="146"/>
      <c r="X1016" s="146"/>
      <c r="Y1016" s="146"/>
    </row>
    <row r="1017" ht="12.75" customHeight="1">
      <c r="A1017" s="146"/>
      <c r="B1017" s="146"/>
      <c r="C1017" s="227">
        <v>21.0</v>
      </c>
      <c r="D1017" s="228">
        <v>271.15</v>
      </c>
      <c r="E1017" s="228">
        <v>145.15</v>
      </c>
      <c r="F1017" s="229">
        <v>0.534</v>
      </c>
      <c r="I1017" s="146"/>
      <c r="J1017" s="230">
        <f t="shared" si="2"/>
        <v>12.91190476</v>
      </c>
      <c r="K1017" s="227"/>
      <c r="L1017" s="230">
        <f t="shared" si="3"/>
        <v>8.417147824</v>
      </c>
      <c r="M1017" s="134">
        <v>0.28</v>
      </c>
      <c r="N1017" s="146"/>
      <c r="O1017" s="99">
        <f t="shared" si="4"/>
        <v>3</v>
      </c>
      <c r="P1017" s="99">
        <f t="shared" si="5"/>
        <v>4</v>
      </c>
      <c r="Q1017" s="99">
        <f t="shared" si="6"/>
        <v>5</v>
      </c>
      <c r="R1017" s="99">
        <f t="shared" si="7"/>
        <v>0</v>
      </c>
      <c r="S1017" s="138">
        <f t="shared" si="8"/>
        <v>3</v>
      </c>
      <c r="T1017" s="135">
        <f t="shared" si="9"/>
        <v>15</v>
      </c>
      <c r="U1017" s="146"/>
      <c r="V1017" s="146"/>
      <c r="W1017" s="146"/>
      <c r="X1017" s="146"/>
      <c r="Y1017" s="146"/>
    </row>
    <row r="1018" ht="12.75" customHeight="1">
      <c r="A1018" s="146"/>
      <c r="B1018" s="146"/>
      <c r="C1018" s="227">
        <v>12.0</v>
      </c>
      <c r="D1018" s="228">
        <v>99.86</v>
      </c>
      <c r="E1018" s="228">
        <v>53.44</v>
      </c>
      <c r="F1018" s="229">
        <v>0.534</v>
      </c>
      <c r="I1018" s="146"/>
      <c r="J1018" s="230">
        <f t="shared" si="2"/>
        <v>8.321666667</v>
      </c>
      <c r="K1018" s="227"/>
      <c r="L1018" s="230">
        <f t="shared" si="3"/>
        <v>5.424815298</v>
      </c>
      <c r="M1018" s="134">
        <v>0.3</v>
      </c>
      <c r="N1018" s="146"/>
      <c r="O1018" s="99">
        <f t="shared" si="4"/>
        <v>3</v>
      </c>
      <c r="P1018" s="99">
        <f t="shared" si="5"/>
        <v>3</v>
      </c>
      <c r="Q1018" s="99">
        <f t="shared" si="6"/>
        <v>5</v>
      </c>
      <c r="R1018" s="99">
        <f t="shared" si="7"/>
        <v>0</v>
      </c>
      <c r="S1018" s="138">
        <f t="shared" si="8"/>
        <v>3</v>
      </c>
      <c r="T1018" s="135">
        <f t="shared" si="9"/>
        <v>14</v>
      </c>
      <c r="U1018" s="146"/>
      <c r="V1018" s="146"/>
      <c r="W1018" s="146"/>
      <c r="X1018" s="146"/>
      <c r="Y1018" s="146"/>
    </row>
    <row r="1019" ht="12.75" customHeight="1">
      <c r="A1019" s="146"/>
      <c r="B1019" s="146"/>
      <c r="C1019" s="227">
        <v>1.0</v>
      </c>
      <c r="D1019" s="228">
        <v>11.1</v>
      </c>
      <c r="E1019" s="228">
        <v>5.94</v>
      </c>
      <c r="F1019" s="229">
        <v>0.534</v>
      </c>
      <c r="I1019" s="146"/>
      <c r="J1019" s="230">
        <f t="shared" si="2"/>
        <v>11.1</v>
      </c>
      <c r="K1019" s="227"/>
      <c r="L1019" s="230">
        <f t="shared" si="3"/>
        <v>7.235984355</v>
      </c>
      <c r="M1019" s="134">
        <v>0.31</v>
      </c>
      <c r="N1019" s="146"/>
      <c r="O1019" s="99">
        <f t="shared" si="4"/>
        <v>3</v>
      </c>
      <c r="P1019" s="99">
        <f t="shared" si="5"/>
        <v>1</v>
      </c>
      <c r="Q1019" s="99">
        <f t="shared" si="6"/>
        <v>5</v>
      </c>
      <c r="R1019" s="99">
        <f t="shared" si="7"/>
        <v>0</v>
      </c>
      <c r="S1019" s="138">
        <f t="shared" si="8"/>
        <v>3</v>
      </c>
      <c r="T1019" s="135">
        <f t="shared" si="9"/>
        <v>12</v>
      </c>
      <c r="U1019" s="146"/>
      <c r="V1019" s="146"/>
      <c r="W1019" s="146"/>
      <c r="X1019" s="146"/>
      <c r="Y1019" s="146"/>
    </row>
    <row r="1020" ht="12.75" customHeight="1">
      <c r="A1020" s="146"/>
      <c r="B1020" s="146"/>
      <c r="C1020" s="227">
        <v>4.0</v>
      </c>
      <c r="D1020" s="228">
        <v>817.39</v>
      </c>
      <c r="E1020" s="228">
        <v>437.39</v>
      </c>
      <c r="F1020" s="229">
        <v>0.534</v>
      </c>
      <c r="I1020" s="146"/>
      <c r="J1020" s="230">
        <f t="shared" si="2"/>
        <v>204.3475</v>
      </c>
      <c r="K1020" s="227"/>
      <c r="L1020" s="230">
        <f t="shared" si="3"/>
        <v>133.2121904</v>
      </c>
      <c r="M1020" s="134">
        <v>0.32</v>
      </c>
      <c r="N1020" s="146"/>
      <c r="O1020" s="99">
        <f t="shared" si="4"/>
        <v>3</v>
      </c>
      <c r="P1020" s="99">
        <f t="shared" si="5"/>
        <v>1</v>
      </c>
      <c r="Q1020" s="99">
        <f t="shared" si="6"/>
        <v>2</v>
      </c>
      <c r="R1020" s="99">
        <f t="shared" si="7"/>
        <v>0</v>
      </c>
      <c r="S1020" s="138">
        <f t="shared" si="8"/>
        <v>3</v>
      </c>
      <c r="T1020" s="135">
        <f t="shared" si="9"/>
        <v>9</v>
      </c>
      <c r="U1020" s="146"/>
      <c r="V1020" s="146"/>
      <c r="W1020" s="146"/>
      <c r="X1020" s="146"/>
      <c r="Y1020" s="146"/>
    </row>
    <row r="1021" ht="12.75" customHeight="1">
      <c r="A1021" s="146"/>
      <c r="B1021" s="146"/>
      <c r="C1021" s="227">
        <v>18.0</v>
      </c>
      <c r="D1021" s="228">
        <v>148.07</v>
      </c>
      <c r="E1021" s="228">
        <v>79.19</v>
      </c>
      <c r="F1021" s="229">
        <v>0.534</v>
      </c>
      <c r="I1021" s="146"/>
      <c r="J1021" s="230">
        <f t="shared" si="2"/>
        <v>8.226111111</v>
      </c>
      <c r="K1021" s="227"/>
      <c r="L1021" s="230">
        <f t="shared" si="3"/>
        <v>5.36252354</v>
      </c>
      <c r="M1021" s="134">
        <v>0.33</v>
      </c>
      <c r="N1021" s="146"/>
      <c r="O1021" s="99">
        <f t="shared" si="4"/>
        <v>3</v>
      </c>
      <c r="P1021" s="99">
        <f t="shared" si="5"/>
        <v>4</v>
      </c>
      <c r="Q1021" s="99">
        <f t="shared" si="6"/>
        <v>5</v>
      </c>
      <c r="R1021" s="99">
        <f t="shared" si="7"/>
        <v>0</v>
      </c>
      <c r="S1021" s="138">
        <f t="shared" si="8"/>
        <v>3</v>
      </c>
      <c r="T1021" s="135">
        <f t="shared" si="9"/>
        <v>15</v>
      </c>
      <c r="U1021" s="146"/>
      <c r="V1021" s="146"/>
      <c r="W1021" s="146"/>
      <c r="X1021" s="146"/>
      <c r="Y1021" s="146"/>
    </row>
    <row r="1022" ht="12.75" customHeight="1">
      <c r="A1022" s="146"/>
      <c r="B1022" s="146"/>
      <c r="C1022" s="227">
        <v>4.0</v>
      </c>
      <c r="D1022" s="228">
        <v>38.26</v>
      </c>
      <c r="E1022" s="228">
        <v>20.46</v>
      </c>
      <c r="F1022" s="229">
        <v>0.534</v>
      </c>
      <c r="I1022" s="146"/>
      <c r="J1022" s="230">
        <f t="shared" si="2"/>
        <v>9.565</v>
      </c>
      <c r="K1022" s="227"/>
      <c r="L1022" s="230">
        <f t="shared" si="3"/>
        <v>6.235332464</v>
      </c>
      <c r="M1022" s="134">
        <v>0.34</v>
      </c>
      <c r="N1022" s="146"/>
      <c r="O1022" s="99">
        <f t="shared" si="4"/>
        <v>3</v>
      </c>
      <c r="P1022" s="99">
        <f t="shared" si="5"/>
        <v>1</v>
      </c>
      <c r="Q1022" s="99">
        <f t="shared" si="6"/>
        <v>5</v>
      </c>
      <c r="R1022" s="99">
        <f t="shared" si="7"/>
        <v>0</v>
      </c>
      <c r="S1022" s="138">
        <f t="shared" si="8"/>
        <v>4</v>
      </c>
      <c r="T1022" s="135">
        <f t="shared" si="9"/>
        <v>13</v>
      </c>
      <c r="U1022" s="146"/>
      <c r="V1022" s="146"/>
      <c r="W1022" s="146"/>
      <c r="X1022" s="146"/>
      <c r="Y1022" s="146"/>
    </row>
    <row r="1023" ht="12.75" customHeight="1">
      <c r="A1023" s="146"/>
      <c r="B1023" s="146"/>
      <c r="C1023" s="227">
        <v>2.0</v>
      </c>
      <c r="D1023" s="228">
        <v>38.26</v>
      </c>
      <c r="E1023" s="228">
        <v>20.46</v>
      </c>
      <c r="F1023" s="229">
        <v>0.534</v>
      </c>
      <c r="I1023" s="146"/>
      <c r="J1023" s="230">
        <f t="shared" si="2"/>
        <v>19.13</v>
      </c>
      <c r="K1023" s="227"/>
      <c r="L1023" s="230">
        <f t="shared" si="3"/>
        <v>12.47066493</v>
      </c>
      <c r="M1023" s="134">
        <v>0.35</v>
      </c>
      <c r="N1023" s="146"/>
      <c r="O1023" s="99">
        <f t="shared" si="4"/>
        <v>3</v>
      </c>
      <c r="P1023" s="99">
        <f t="shared" si="5"/>
        <v>1</v>
      </c>
      <c r="Q1023" s="99">
        <f t="shared" si="6"/>
        <v>5</v>
      </c>
      <c r="R1023" s="99">
        <f t="shared" si="7"/>
        <v>0</v>
      </c>
      <c r="S1023" s="138">
        <f t="shared" si="8"/>
        <v>4</v>
      </c>
      <c r="T1023" s="135">
        <f t="shared" si="9"/>
        <v>13</v>
      </c>
      <c r="U1023" s="146"/>
      <c r="V1023" s="146"/>
      <c r="W1023" s="146"/>
      <c r="X1023" s="146"/>
      <c r="Y1023" s="146"/>
    </row>
    <row r="1024" ht="12.75" customHeight="1">
      <c r="A1024" s="146"/>
      <c r="B1024" s="146"/>
      <c r="C1024" s="227">
        <v>7.0</v>
      </c>
      <c r="D1024" s="228">
        <v>213.04</v>
      </c>
      <c r="E1024" s="228">
        <v>113.92</v>
      </c>
      <c r="F1024" s="229">
        <v>0.534</v>
      </c>
      <c r="I1024" s="146"/>
      <c r="J1024" s="230">
        <f t="shared" si="2"/>
        <v>30.43428571</v>
      </c>
      <c r="K1024" s="227"/>
      <c r="L1024" s="230">
        <f t="shared" si="3"/>
        <v>19.8398212</v>
      </c>
      <c r="M1024" s="134">
        <v>0.45</v>
      </c>
      <c r="N1024" s="146"/>
      <c r="O1024" s="99">
        <f t="shared" si="4"/>
        <v>3</v>
      </c>
      <c r="P1024" s="99">
        <f t="shared" si="5"/>
        <v>2</v>
      </c>
      <c r="Q1024" s="99">
        <f t="shared" si="6"/>
        <v>5</v>
      </c>
      <c r="R1024" s="99">
        <f t="shared" si="7"/>
        <v>0</v>
      </c>
      <c r="S1024" s="138">
        <f t="shared" si="8"/>
        <v>4</v>
      </c>
      <c r="T1024" s="135">
        <f t="shared" si="9"/>
        <v>14</v>
      </c>
      <c r="U1024" s="146"/>
      <c r="V1024" s="146"/>
      <c r="W1024" s="146"/>
      <c r="X1024" s="146"/>
      <c r="Y1024" s="146"/>
    </row>
    <row r="1025" ht="12.75" customHeight="1">
      <c r="A1025" s="146"/>
      <c r="B1025" s="146"/>
      <c r="C1025" s="227">
        <v>26.0</v>
      </c>
      <c r="D1025" s="228">
        <v>950.96</v>
      </c>
      <c r="E1025" s="228">
        <v>508.38</v>
      </c>
      <c r="F1025" s="229">
        <v>0.534</v>
      </c>
      <c r="I1025" s="146"/>
      <c r="J1025" s="230">
        <f t="shared" si="2"/>
        <v>36.57538462</v>
      </c>
      <c r="K1025" s="227"/>
      <c r="L1025" s="230">
        <f t="shared" si="3"/>
        <v>23.84314512</v>
      </c>
      <c r="M1025" s="134">
        <v>0.46</v>
      </c>
      <c r="N1025" s="146"/>
      <c r="O1025" s="99">
        <f t="shared" si="4"/>
        <v>3</v>
      </c>
      <c r="P1025" s="99">
        <f t="shared" si="5"/>
        <v>5</v>
      </c>
      <c r="Q1025" s="99">
        <f t="shared" si="6"/>
        <v>5</v>
      </c>
      <c r="R1025" s="99">
        <f t="shared" si="7"/>
        <v>0</v>
      </c>
      <c r="S1025" s="138">
        <f t="shared" si="8"/>
        <v>4</v>
      </c>
      <c r="T1025" s="135">
        <f t="shared" si="9"/>
        <v>17</v>
      </c>
      <c r="U1025" s="146"/>
      <c r="V1025" s="146"/>
      <c r="W1025" s="146"/>
      <c r="X1025" s="146"/>
      <c r="Y1025" s="146"/>
    </row>
    <row r="1026" ht="12.75" customHeight="1">
      <c r="A1026" s="146"/>
      <c r="B1026" s="146"/>
      <c r="C1026" s="227">
        <v>2.0</v>
      </c>
      <c r="D1026" s="228">
        <v>96.0</v>
      </c>
      <c r="E1026" s="228">
        <v>51.32</v>
      </c>
      <c r="F1026" s="229">
        <v>0.534</v>
      </c>
      <c r="I1026" s="146"/>
      <c r="J1026" s="230">
        <f t="shared" si="2"/>
        <v>48</v>
      </c>
      <c r="K1026" s="227"/>
      <c r="L1026" s="230">
        <f t="shared" si="3"/>
        <v>31.29074316</v>
      </c>
      <c r="M1026" s="134">
        <v>0.48</v>
      </c>
      <c r="N1026" s="146"/>
      <c r="O1026" s="99">
        <f t="shared" si="4"/>
        <v>3</v>
      </c>
      <c r="P1026" s="99">
        <f t="shared" si="5"/>
        <v>1</v>
      </c>
      <c r="Q1026" s="99">
        <f t="shared" si="6"/>
        <v>4</v>
      </c>
      <c r="R1026" s="99">
        <f t="shared" si="7"/>
        <v>0</v>
      </c>
      <c r="S1026" s="138">
        <f t="shared" si="8"/>
        <v>4</v>
      </c>
      <c r="T1026" s="135">
        <f t="shared" si="9"/>
        <v>12</v>
      </c>
      <c r="U1026" s="146"/>
      <c r="V1026" s="146"/>
      <c r="W1026" s="146"/>
      <c r="X1026" s="146"/>
      <c r="Y1026" s="146"/>
    </row>
    <row r="1027" ht="12.75" customHeight="1">
      <c r="A1027" s="146"/>
      <c r="B1027" s="146"/>
      <c r="C1027" s="227">
        <v>10.0</v>
      </c>
      <c r="D1027" s="228">
        <v>83.93</v>
      </c>
      <c r="E1027" s="228">
        <v>44.85</v>
      </c>
      <c r="F1027" s="229">
        <v>0.534</v>
      </c>
      <c r="I1027" s="146"/>
      <c r="J1027" s="230">
        <f t="shared" si="2"/>
        <v>8.393</v>
      </c>
      <c r="K1027" s="227"/>
      <c r="L1027" s="230">
        <f t="shared" si="3"/>
        <v>5.471316819</v>
      </c>
      <c r="M1027" s="134">
        <v>0.5</v>
      </c>
      <c r="N1027" s="146"/>
      <c r="O1027" s="99">
        <f t="shared" si="4"/>
        <v>3</v>
      </c>
      <c r="P1027" s="99">
        <f t="shared" si="5"/>
        <v>2</v>
      </c>
      <c r="Q1027" s="99">
        <f t="shared" si="6"/>
        <v>5</v>
      </c>
      <c r="R1027" s="99">
        <f t="shared" si="7"/>
        <v>0</v>
      </c>
      <c r="S1027" s="138">
        <f t="shared" si="8"/>
        <v>4</v>
      </c>
      <c r="T1027" s="135">
        <f t="shared" si="9"/>
        <v>14</v>
      </c>
      <c r="U1027" s="146"/>
      <c r="V1027" s="146"/>
      <c r="W1027" s="146"/>
      <c r="X1027" s="146"/>
      <c r="Y1027" s="146"/>
    </row>
    <row r="1028" ht="12.75" customHeight="1">
      <c r="A1028" s="146"/>
      <c r="B1028" s="146"/>
      <c r="C1028" s="227">
        <v>2.0</v>
      </c>
      <c r="D1028" s="228">
        <v>363.48</v>
      </c>
      <c r="E1028" s="228">
        <v>194.2</v>
      </c>
      <c r="F1028" s="229">
        <v>0.534</v>
      </c>
      <c r="I1028" s="146"/>
      <c r="J1028" s="230">
        <f t="shared" si="2"/>
        <v>181.74</v>
      </c>
      <c r="K1028" s="227"/>
      <c r="L1028" s="230">
        <f t="shared" si="3"/>
        <v>118.4745763</v>
      </c>
      <c r="M1028" s="134">
        <v>0.52</v>
      </c>
      <c r="N1028" s="146"/>
      <c r="O1028" s="99">
        <f t="shared" si="4"/>
        <v>3</v>
      </c>
      <c r="P1028" s="99">
        <f t="shared" si="5"/>
        <v>1</v>
      </c>
      <c r="Q1028" s="99">
        <f t="shared" si="6"/>
        <v>2</v>
      </c>
      <c r="R1028" s="99">
        <f t="shared" si="7"/>
        <v>0</v>
      </c>
      <c r="S1028" s="138">
        <f t="shared" si="8"/>
        <v>4</v>
      </c>
      <c r="T1028" s="135">
        <f t="shared" si="9"/>
        <v>10</v>
      </c>
      <c r="U1028" s="146"/>
      <c r="V1028" s="146"/>
      <c r="W1028" s="146"/>
      <c r="X1028" s="146"/>
      <c r="Y1028" s="146"/>
    </row>
    <row r="1029" ht="12.75" customHeight="1">
      <c r="A1029" s="146"/>
      <c r="B1029" s="146"/>
      <c r="C1029" s="227">
        <v>18.0</v>
      </c>
      <c r="D1029" s="228">
        <v>187.83</v>
      </c>
      <c r="E1029" s="228">
        <v>100.34</v>
      </c>
      <c r="F1029" s="229">
        <v>0.534</v>
      </c>
      <c r="I1029" s="146"/>
      <c r="J1029" s="230">
        <f t="shared" si="2"/>
        <v>10.435</v>
      </c>
      <c r="K1029" s="227"/>
      <c r="L1029" s="230">
        <f t="shared" si="3"/>
        <v>6.802477184</v>
      </c>
      <c r="M1029" s="134">
        <v>0.56</v>
      </c>
      <c r="N1029" s="146"/>
      <c r="O1029" s="99">
        <f t="shared" si="4"/>
        <v>3</v>
      </c>
      <c r="P1029" s="99">
        <f t="shared" si="5"/>
        <v>4</v>
      </c>
      <c r="Q1029" s="99">
        <f t="shared" si="6"/>
        <v>5</v>
      </c>
      <c r="R1029" s="99">
        <f t="shared" si="7"/>
        <v>0</v>
      </c>
      <c r="S1029" s="138">
        <f t="shared" si="8"/>
        <v>4</v>
      </c>
      <c r="T1029" s="135">
        <f t="shared" si="9"/>
        <v>16</v>
      </c>
      <c r="U1029" s="146"/>
      <c r="V1029" s="146"/>
      <c r="W1029" s="146"/>
      <c r="X1029" s="146"/>
      <c r="Y1029" s="146"/>
    </row>
    <row r="1030" ht="12.75" customHeight="1">
      <c r="A1030" s="146"/>
      <c r="B1030" s="146"/>
      <c r="C1030" s="227">
        <v>48.0</v>
      </c>
      <c r="D1030" s="228">
        <v>224.92</v>
      </c>
      <c r="E1030" s="228">
        <v>120.12</v>
      </c>
      <c r="F1030" s="229">
        <v>0.534</v>
      </c>
      <c r="I1030" s="146"/>
      <c r="J1030" s="230">
        <f t="shared" si="2"/>
        <v>4.685833333</v>
      </c>
      <c r="K1030" s="227"/>
      <c r="L1030" s="230">
        <f t="shared" si="3"/>
        <v>3.054650152</v>
      </c>
      <c r="M1030" s="134">
        <v>0.53</v>
      </c>
      <c r="N1030" s="146"/>
      <c r="O1030" s="99">
        <f t="shared" si="4"/>
        <v>3</v>
      </c>
      <c r="P1030" s="99">
        <f t="shared" si="5"/>
        <v>5</v>
      </c>
      <c r="Q1030" s="99">
        <f t="shared" si="6"/>
        <v>5</v>
      </c>
      <c r="R1030" s="99">
        <f t="shared" si="7"/>
        <v>0</v>
      </c>
      <c r="S1030" s="138">
        <f t="shared" si="8"/>
        <v>4</v>
      </c>
      <c r="T1030" s="135">
        <f t="shared" si="9"/>
        <v>17</v>
      </c>
      <c r="U1030" s="146"/>
      <c r="V1030" s="146"/>
      <c r="W1030" s="146"/>
      <c r="X1030" s="146"/>
      <c r="Y1030" s="146"/>
    </row>
    <row r="1031" ht="12.75" customHeight="1">
      <c r="A1031" s="146"/>
      <c r="B1031" s="146"/>
      <c r="C1031" s="227">
        <v>14.0</v>
      </c>
      <c r="D1031" s="228">
        <v>115.78</v>
      </c>
      <c r="E1031" s="228">
        <v>61.81</v>
      </c>
      <c r="F1031" s="229">
        <v>0.5338</v>
      </c>
      <c r="I1031" s="146"/>
      <c r="J1031" s="230">
        <f t="shared" si="2"/>
        <v>8.27</v>
      </c>
      <c r="K1031" s="227"/>
      <c r="L1031" s="230">
        <f t="shared" si="3"/>
        <v>5.391837267</v>
      </c>
      <c r="M1031" s="134">
        <v>0.51</v>
      </c>
      <c r="N1031" s="146"/>
      <c r="O1031" s="99">
        <f t="shared" si="4"/>
        <v>3</v>
      </c>
      <c r="P1031" s="99">
        <f t="shared" si="5"/>
        <v>3</v>
      </c>
      <c r="Q1031" s="99">
        <f t="shared" si="6"/>
        <v>5</v>
      </c>
      <c r="R1031" s="99">
        <f t="shared" si="7"/>
        <v>0</v>
      </c>
      <c r="S1031" s="138">
        <f t="shared" si="8"/>
        <v>4</v>
      </c>
      <c r="T1031" s="135">
        <f t="shared" si="9"/>
        <v>15</v>
      </c>
      <c r="U1031" s="146"/>
      <c r="V1031" s="146"/>
      <c r="W1031" s="146"/>
      <c r="X1031" s="146"/>
      <c r="Y1031" s="146"/>
    </row>
    <row r="1032" ht="12.75" customHeight="1">
      <c r="A1032" s="146"/>
      <c r="B1032" s="146"/>
      <c r="C1032" s="227">
        <v>18.0</v>
      </c>
      <c r="D1032" s="228">
        <v>468.0</v>
      </c>
      <c r="E1032" s="228">
        <v>249.84</v>
      </c>
      <c r="F1032" s="229">
        <v>0.5338</v>
      </c>
      <c r="I1032" s="146"/>
      <c r="J1032" s="230">
        <f t="shared" si="2"/>
        <v>26</v>
      </c>
      <c r="K1032" s="227"/>
      <c r="L1032" s="230">
        <f t="shared" si="3"/>
        <v>16.95136263</v>
      </c>
      <c r="M1032" s="134">
        <v>0.57</v>
      </c>
      <c r="N1032" s="146"/>
      <c r="O1032" s="99">
        <f t="shared" si="4"/>
        <v>3</v>
      </c>
      <c r="P1032" s="99">
        <f t="shared" si="5"/>
        <v>4</v>
      </c>
      <c r="Q1032" s="99">
        <f t="shared" si="6"/>
        <v>5</v>
      </c>
      <c r="R1032" s="99">
        <f t="shared" si="7"/>
        <v>0</v>
      </c>
      <c r="S1032" s="138">
        <f t="shared" si="8"/>
        <v>4</v>
      </c>
      <c r="T1032" s="135">
        <f t="shared" si="9"/>
        <v>16</v>
      </c>
      <c r="U1032" s="146"/>
      <c r="V1032" s="146"/>
      <c r="W1032" s="146"/>
      <c r="X1032" s="146"/>
      <c r="Y1032" s="146"/>
    </row>
    <row r="1033" ht="12.75" customHeight="1">
      <c r="A1033" s="146"/>
      <c r="B1033" s="146"/>
      <c r="C1033" s="227">
        <v>8.0</v>
      </c>
      <c r="D1033" s="228">
        <v>173.91</v>
      </c>
      <c r="E1033" s="228">
        <v>92.8</v>
      </c>
      <c r="F1033" s="229">
        <v>0.5336</v>
      </c>
      <c r="I1033" s="146"/>
      <c r="J1033" s="230">
        <f t="shared" si="2"/>
        <v>21.73875</v>
      </c>
      <c r="K1033" s="227"/>
      <c r="L1033" s="230">
        <f t="shared" si="3"/>
        <v>14.17498044</v>
      </c>
      <c r="M1033" s="134">
        <v>0.58</v>
      </c>
      <c r="N1033" s="146"/>
      <c r="O1033" s="99">
        <f t="shared" si="4"/>
        <v>3</v>
      </c>
      <c r="P1033" s="99">
        <f t="shared" si="5"/>
        <v>2</v>
      </c>
      <c r="Q1033" s="99">
        <f t="shared" si="6"/>
        <v>5</v>
      </c>
      <c r="R1033" s="99">
        <f t="shared" si="7"/>
        <v>0</v>
      </c>
      <c r="S1033" s="138">
        <f t="shared" si="8"/>
        <v>4</v>
      </c>
      <c r="T1033" s="135">
        <f t="shared" si="9"/>
        <v>14</v>
      </c>
      <c r="U1033" s="146"/>
      <c r="V1033" s="146"/>
      <c r="W1033" s="146"/>
      <c r="X1033" s="146"/>
      <c r="Y1033" s="146"/>
    </row>
    <row r="1034" ht="12.75" customHeight="1">
      <c r="A1034" s="146"/>
      <c r="B1034" s="146"/>
      <c r="C1034" s="227">
        <v>4.0</v>
      </c>
      <c r="D1034" s="228">
        <v>45.04</v>
      </c>
      <c r="E1034" s="228">
        <v>24.03</v>
      </c>
      <c r="F1034" s="229">
        <v>0.5336</v>
      </c>
      <c r="I1034" s="146"/>
      <c r="J1034" s="230">
        <f t="shared" si="2"/>
        <v>11.26</v>
      </c>
      <c r="K1034" s="227"/>
      <c r="L1034" s="230">
        <f t="shared" si="3"/>
        <v>7.342201356</v>
      </c>
      <c r="M1034" s="134">
        <v>0.59</v>
      </c>
      <c r="N1034" s="146"/>
      <c r="O1034" s="99">
        <f t="shared" si="4"/>
        <v>3</v>
      </c>
      <c r="P1034" s="99">
        <f t="shared" si="5"/>
        <v>1</v>
      </c>
      <c r="Q1034" s="99">
        <f t="shared" si="6"/>
        <v>5</v>
      </c>
      <c r="R1034" s="99">
        <f t="shared" si="7"/>
        <v>0</v>
      </c>
      <c r="S1034" s="138">
        <f t="shared" si="8"/>
        <v>5</v>
      </c>
      <c r="T1034" s="135">
        <f t="shared" si="9"/>
        <v>14</v>
      </c>
      <c r="U1034" s="146"/>
      <c r="V1034" s="146"/>
      <c r="W1034" s="146"/>
      <c r="X1034" s="146"/>
      <c r="Y1034" s="146"/>
    </row>
    <row r="1035" ht="12.75" customHeight="1">
      <c r="A1035" s="146"/>
      <c r="B1035" s="146"/>
      <c r="C1035" s="227">
        <v>4.0</v>
      </c>
      <c r="D1035" s="228">
        <v>246.96</v>
      </c>
      <c r="E1035" s="228">
        <v>131.77</v>
      </c>
      <c r="F1035" s="229">
        <v>0.5336</v>
      </c>
      <c r="I1035" s="146"/>
      <c r="J1035" s="230">
        <f t="shared" si="2"/>
        <v>61.74</v>
      </c>
      <c r="K1035" s="227"/>
      <c r="L1035" s="230">
        <f t="shared" si="3"/>
        <v>40.25821596</v>
      </c>
      <c r="M1035" s="134">
        <v>0.6</v>
      </c>
      <c r="N1035" s="146"/>
      <c r="O1035" s="99">
        <f t="shared" si="4"/>
        <v>3</v>
      </c>
      <c r="P1035" s="99">
        <f t="shared" si="5"/>
        <v>1</v>
      </c>
      <c r="Q1035" s="129">
        <f t="shared" si="6"/>
        <v>40.25821596</v>
      </c>
      <c r="R1035" s="99">
        <f t="shared" si="7"/>
        <v>0</v>
      </c>
      <c r="S1035" s="138">
        <f t="shared" si="8"/>
        <v>5</v>
      </c>
      <c r="T1035" s="135">
        <f t="shared" si="9"/>
        <v>49.25821596</v>
      </c>
      <c r="U1035" s="146"/>
      <c r="V1035" s="146"/>
      <c r="W1035" s="146"/>
      <c r="X1035" s="146"/>
      <c r="Y1035" s="146"/>
    </row>
    <row r="1036" ht="12.75" customHeight="1">
      <c r="A1036" s="146"/>
      <c r="B1036" s="146"/>
      <c r="C1036" s="227">
        <v>1.0</v>
      </c>
      <c r="D1036" s="228">
        <v>21.74</v>
      </c>
      <c r="E1036" s="228">
        <v>11.6</v>
      </c>
      <c r="F1036" s="229">
        <v>0.5336</v>
      </c>
      <c r="I1036" s="146"/>
      <c r="J1036" s="230">
        <f t="shared" si="2"/>
        <v>21.74</v>
      </c>
      <c r="K1036" s="227"/>
      <c r="L1036" s="230">
        <f t="shared" si="3"/>
        <v>14.17579551</v>
      </c>
      <c r="M1036" s="134">
        <v>0.64</v>
      </c>
      <c r="N1036" s="146"/>
      <c r="O1036" s="99">
        <f t="shared" si="4"/>
        <v>3</v>
      </c>
      <c r="P1036" s="99">
        <f t="shared" si="5"/>
        <v>1</v>
      </c>
      <c r="Q1036" s="99">
        <f t="shared" si="6"/>
        <v>5</v>
      </c>
      <c r="R1036" s="99">
        <f t="shared" si="7"/>
        <v>0</v>
      </c>
      <c r="S1036" s="138">
        <f t="shared" si="8"/>
        <v>5</v>
      </c>
      <c r="T1036" s="135">
        <f t="shared" si="9"/>
        <v>14</v>
      </c>
      <c r="U1036" s="146"/>
      <c r="V1036" s="146"/>
      <c r="W1036" s="146"/>
      <c r="X1036" s="146"/>
      <c r="Y1036" s="146"/>
    </row>
    <row r="1037" ht="12.75" customHeight="1">
      <c r="A1037" s="146"/>
      <c r="B1037" s="146"/>
      <c r="C1037" s="227">
        <v>1.0</v>
      </c>
      <c r="D1037" s="228">
        <v>155.65</v>
      </c>
      <c r="E1037" s="228">
        <v>83.02</v>
      </c>
      <c r="F1037" s="229">
        <v>0.5334</v>
      </c>
      <c r="I1037" s="146"/>
      <c r="J1037" s="230">
        <f t="shared" si="2"/>
        <v>155.65</v>
      </c>
      <c r="K1037" s="227"/>
      <c r="L1037" s="230">
        <f t="shared" si="3"/>
        <v>101.5064562</v>
      </c>
      <c r="M1037" s="134">
        <v>0.67</v>
      </c>
      <c r="N1037" s="146"/>
      <c r="O1037" s="99">
        <f t="shared" si="4"/>
        <v>3</v>
      </c>
      <c r="P1037" s="99">
        <f t="shared" si="5"/>
        <v>1</v>
      </c>
      <c r="Q1037" s="99">
        <f t="shared" si="6"/>
        <v>2</v>
      </c>
      <c r="R1037" s="99">
        <f t="shared" si="7"/>
        <v>0</v>
      </c>
      <c r="S1037" s="138">
        <f t="shared" si="8"/>
        <v>5</v>
      </c>
      <c r="T1037" s="135">
        <f t="shared" si="9"/>
        <v>11</v>
      </c>
      <c r="U1037" s="146"/>
      <c r="V1037" s="146"/>
      <c r="W1037" s="146"/>
      <c r="X1037" s="146"/>
      <c r="Y1037" s="146"/>
    </row>
    <row r="1038" ht="12.75" customHeight="1">
      <c r="A1038" s="146"/>
      <c r="B1038" s="146"/>
      <c r="C1038" s="227">
        <v>7.0</v>
      </c>
      <c r="D1038" s="228">
        <v>109.57</v>
      </c>
      <c r="E1038" s="228">
        <v>58.44</v>
      </c>
      <c r="F1038" s="229">
        <v>0.5334</v>
      </c>
      <c r="I1038" s="146"/>
      <c r="J1038" s="230">
        <f t="shared" si="2"/>
        <v>15.65285714</v>
      </c>
      <c r="K1038" s="227"/>
      <c r="L1038" s="230">
        <f t="shared" si="3"/>
        <v>10.20794127</v>
      </c>
      <c r="M1038" s="134">
        <v>0.68</v>
      </c>
      <c r="N1038" s="146"/>
      <c r="O1038" s="99">
        <f t="shared" si="4"/>
        <v>3</v>
      </c>
      <c r="P1038" s="99">
        <f t="shared" si="5"/>
        <v>2</v>
      </c>
      <c r="Q1038" s="99">
        <f t="shared" si="6"/>
        <v>5</v>
      </c>
      <c r="R1038" s="99">
        <f t="shared" si="7"/>
        <v>0</v>
      </c>
      <c r="S1038" s="138">
        <f t="shared" si="8"/>
        <v>5</v>
      </c>
      <c r="T1038" s="135">
        <f t="shared" si="9"/>
        <v>15</v>
      </c>
      <c r="U1038" s="146"/>
      <c r="V1038" s="146"/>
      <c r="W1038" s="146"/>
      <c r="X1038" s="146"/>
      <c r="Y1038" s="146"/>
    </row>
    <row r="1039" ht="12.75" customHeight="1">
      <c r="A1039" s="146"/>
      <c r="B1039" s="146"/>
      <c r="C1039" s="227">
        <v>1.0</v>
      </c>
      <c r="D1039" s="228">
        <v>30.43</v>
      </c>
      <c r="E1039" s="228">
        <v>16.22</v>
      </c>
      <c r="F1039" s="229">
        <v>0.5331</v>
      </c>
      <c r="I1039" s="146"/>
      <c r="J1039" s="230">
        <f t="shared" si="2"/>
        <v>30.43</v>
      </c>
      <c r="K1039" s="227"/>
      <c r="L1039" s="230">
        <f t="shared" si="3"/>
        <v>19.84867262</v>
      </c>
      <c r="M1039" s="134">
        <v>0.62</v>
      </c>
      <c r="N1039" s="146"/>
      <c r="O1039" s="99">
        <f t="shared" si="4"/>
        <v>3</v>
      </c>
      <c r="P1039" s="99">
        <f t="shared" si="5"/>
        <v>1</v>
      </c>
      <c r="Q1039" s="99">
        <f t="shared" si="6"/>
        <v>5</v>
      </c>
      <c r="R1039" s="99">
        <f t="shared" si="7"/>
        <v>0</v>
      </c>
      <c r="S1039" s="138">
        <f t="shared" si="8"/>
        <v>5</v>
      </c>
      <c r="T1039" s="135">
        <f t="shared" si="9"/>
        <v>14</v>
      </c>
      <c r="U1039" s="146"/>
      <c r="V1039" s="146"/>
      <c r="W1039" s="146"/>
      <c r="X1039" s="146"/>
      <c r="Y1039" s="146"/>
    </row>
    <row r="1040" ht="12.75" customHeight="1">
      <c r="A1040" s="146"/>
      <c r="B1040" s="146"/>
      <c r="C1040" s="227">
        <v>2.0</v>
      </c>
      <c r="D1040" s="228">
        <v>85.22</v>
      </c>
      <c r="E1040" s="228">
        <v>45.42</v>
      </c>
      <c r="F1040" s="229">
        <v>0.5329</v>
      </c>
      <c r="I1040" s="146"/>
      <c r="J1040" s="230">
        <f t="shared" si="2"/>
        <v>42.61</v>
      </c>
      <c r="K1040" s="227"/>
      <c r="L1040" s="230">
        <f t="shared" si="3"/>
        <v>27.7969861</v>
      </c>
      <c r="M1040" s="134">
        <v>0.69</v>
      </c>
      <c r="N1040" s="146"/>
      <c r="O1040" s="99">
        <f t="shared" si="4"/>
        <v>3</v>
      </c>
      <c r="P1040" s="99">
        <f t="shared" si="5"/>
        <v>1</v>
      </c>
      <c r="Q1040" s="99">
        <f t="shared" si="6"/>
        <v>4</v>
      </c>
      <c r="R1040" s="99">
        <f t="shared" si="7"/>
        <v>0</v>
      </c>
      <c r="S1040" s="138">
        <f t="shared" si="8"/>
        <v>5</v>
      </c>
      <c r="T1040" s="135">
        <f t="shared" si="9"/>
        <v>13</v>
      </c>
      <c r="U1040" s="146"/>
      <c r="V1040" s="146"/>
      <c r="W1040" s="146"/>
      <c r="X1040" s="146"/>
      <c r="Y1040" s="146"/>
    </row>
    <row r="1041" ht="12.75" customHeight="1">
      <c r="A1041" s="146"/>
      <c r="B1041" s="146"/>
      <c r="C1041" s="227">
        <v>7.0</v>
      </c>
      <c r="D1041" s="228">
        <v>298.26</v>
      </c>
      <c r="E1041" s="228">
        <v>158.96</v>
      </c>
      <c r="F1041" s="229">
        <v>0.5329</v>
      </c>
      <c r="I1041" s="146"/>
      <c r="J1041" s="230">
        <f t="shared" si="2"/>
        <v>42.60857143</v>
      </c>
      <c r="K1041" s="227"/>
      <c r="L1041" s="230">
        <f t="shared" si="3"/>
        <v>27.79605416</v>
      </c>
      <c r="M1041" s="134">
        <v>0.64</v>
      </c>
      <c r="N1041" s="146"/>
      <c r="O1041" s="99">
        <f t="shared" si="4"/>
        <v>3</v>
      </c>
      <c r="P1041" s="99">
        <f t="shared" si="5"/>
        <v>2</v>
      </c>
      <c r="Q1041" s="99">
        <f t="shared" si="6"/>
        <v>4</v>
      </c>
      <c r="R1041" s="99">
        <f t="shared" si="7"/>
        <v>0</v>
      </c>
      <c r="S1041" s="138">
        <f t="shared" si="8"/>
        <v>5</v>
      </c>
      <c r="T1041" s="135">
        <f t="shared" si="9"/>
        <v>14</v>
      </c>
      <c r="U1041" s="146"/>
      <c r="V1041" s="146"/>
      <c r="W1041" s="146"/>
      <c r="X1041" s="146"/>
      <c r="Y1041" s="146"/>
    </row>
    <row r="1042" ht="12.75" customHeight="1">
      <c r="A1042" s="146"/>
      <c r="B1042" s="146"/>
      <c r="C1042" s="227">
        <v>26.0</v>
      </c>
      <c r="D1042" s="228">
        <v>1399.74</v>
      </c>
      <c r="E1042" s="228">
        <v>745.84</v>
      </c>
      <c r="F1042" s="229">
        <v>0.5328</v>
      </c>
      <c r="I1042" s="146"/>
      <c r="J1042" s="230">
        <f t="shared" si="2"/>
        <v>53.83615385</v>
      </c>
      <c r="K1042" s="227"/>
      <c r="L1042" s="230">
        <f t="shared" si="3"/>
        <v>35.12275173</v>
      </c>
      <c r="M1042" s="134">
        <v>0.15</v>
      </c>
      <c r="N1042" s="146"/>
      <c r="O1042" s="99">
        <f t="shared" si="4"/>
        <v>3</v>
      </c>
      <c r="P1042" s="99">
        <f t="shared" si="5"/>
        <v>5</v>
      </c>
      <c r="Q1042" s="99">
        <f t="shared" si="6"/>
        <v>4</v>
      </c>
      <c r="R1042" s="99">
        <f t="shared" si="7"/>
        <v>0</v>
      </c>
      <c r="S1042" s="138">
        <f t="shared" si="8"/>
        <v>3</v>
      </c>
      <c r="T1042" s="135">
        <f t="shared" si="9"/>
        <v>15</v>
      </c>
      <c r="U1042" s="146"/>
      <c r="V1042" s="146"/>
      <c r="W1042" s="146"/>
      <c r="X1042" s="146"/>
      <c r="Y1042" s="146"/>
    </row>
    <row r="1043" ht="12.75" customHeight="1">
      <c r="A1043" s="146"/>
      <c r="B1043" s="146"/>
      <c r="C1043" s="227">
        <v>7.0</v>
      </c>
      <c r="D1043" s="228">
        <v>297.53</v>
      </c>
      <c r="E1043" s="228">
        <v>158.53</v>
      </c>
      <c r="F1043" s="229">
        <v>0.5328</v>
      </c>
      <c r="I1043" s="146"/>
      <c r="J1043" s="230">
        <f t="shared" si="2"/>
        <v>42.50428571</v>
      </c>
      <c r="K1043" s="227"/>
      <c r="L1043" s="230">
        <f t="shared" si="3"/>
        <v>27.72983149</v>
      </c>
      <c r="M1043" s="134">
        <v>0.85</v>
      </c>
      <c r="N1043" s="146"/>
      <c r="O1043" s="99">
        <f t="shared" si="4"/>
        <v>3</v>
      </c>
      <c r="P1043" s="99">
        <f t="shared" si="5"/>
        <v>2</v>
      </c>
      <c r="Q1043" s="99">
        <f t="shared" si="6"/>
        <v>4</v>
      </c>
      <c r="R1043" s="99">
        <f t="shared" si="7"/>
        <v>0</v>
      </c>
      <c r="S1043" s="138">
        <f t="shared" si="8"/>
        <v>5</v>
      </c>
      <c r="T1043" s="135">
        <f t="shared" si="9"/>
        <v>14</v>
      </c>
      <c r="U1043" s="146"/>
      <c r="V1043" s="146"/>
      <c r="W1043" s="146"/>
      <c r="X1043" s="146"/>
      <c r="Y1043" s="146"/>
    </row>
    <row r="1044" ht="12.75" customHeight="1">
      <c r="A1044" s="146"/>
      <c r="B1044" s="146"/>
      <c r="C1044" s="227">
        <v>4.0</v>
      </c>
      <c r="D1044" s="228">
        <v>53.0</v>
      </c>
      <c r="E1044" s="228">
        <v>28.23</v>
      </c>
      <c r="F1044" s="229">
        <v>0.5326</v>
      </c>
      <c r="I1044" s="146"/>
      <c r="J1044" s="230">
        <f t="shared" si="2"/>
        <v>13.25</v>
      </c>
      <c r="K1044" s="227"/>
      <c r="L1044" s="230">
        <f t="shared" si="3"/>
        <v>8.645439123</v>
      </c>
      <c r="M1044" s="134">
        <v>0.87</v>
      </c>
      <c r="N1044" s="146"/>
      <c r="O1044" s="99">
        <f t="shared" si="4"/>
        <v>3</v>
      </c>
      <c r="P1044" s="99">
        <f t="shared" si="5"/>
        <v>1</v>
      </c>
      <c r="Q1044" s="99">
        <f t="shared" si="6"/>
        <v>5</v>
      </c>
      <c r="R1044" s="99">
        <f t="shared" si="7"/>
        <v>0</v>
      </c>
      <c r="S1044" s="138">
        <f t="shared" si="8"/>
        <v>5</v>
      </c>
      <c r="T1044" s="135">
        <f t="shared" si="9"/>
        <v>14</v>
      </c>
      <c r="U1044" s="146"/>
      <c r="V1044" s="146"/>
      <c r="W1044" s="146"/>
      <c r="X1044" s="146"/>
      <c r="Y1044" s="146"/>
    </row>
    <row r="1045" ht="12.75" customHeight="1">
      <c r="A1045" s="146"/>
      <c r="B1045" s="146"/>
      <c r="C1045" s="227">
        <v>8.0</v>
      </c>
      <c r="D1045" s="228">
        <v>241.3</v>
      </c>
      <c r="E1045" s="228">
        <v>128.47</v>
      </c>
      <c r="F1045" s="229">
        <v>0.5324</v>
      </c>
      <c r="I1045" s="146"/>
      <c r="J1045" s="230">
        <f t="shared" si="2"/>
        <v>30.1625</v>
      </c>
      <c r="K1045" s="227"/>
      <c r="L1045" s="230">
        <f t="shared" si="3"/>
        <v>19.68317672</v>
      </c>
      <c r="M1045" s="134">
        <v>0.88</v>
      </c>
      <c r="N1045" s="146"/>
      <c r="O1045" s="99">
        <f t="shared" si="4"/>
        <v>3</v>
      </c>
      <c r="P1045" s="99">
        <f t="shared" si="5"/>
        <v>2</v>
      </c>
      <c r="Q1045" s="99">
        <f t="shared" si="6"/>
        <v>5</v>
      </c>
      <c r="R1045" s="99">
        <f t="shared" si="7"/>
        <v>0</v>
      </c>
      <c r="S1045" s="138">
        <f t="shared" si="8"/>
        <v>5</v>
      </c>
      <c r="T1045" s="135">
        <f t="shared" si="9"/>
        <v>15</v>
      </c>
      <c r="U1045" s="146"/>
      <c r="V1045" s="146"/>
      <c r="W1045" s="146"/>
      <c r="X1045" s="146"/>
      <c r="Y1045" s="146"/>
    </row>
    <row r="1046" ht="12.75" customHeight="1">
      <c r="A1046" s="146"/>
      <c r="B1046" s="146"/>
      <c r="C1046" s="227">
        <v>9.0</v>
      </c>
      <c r="D1046" s="228">
        <v>73.6</v>
      </c>
      <c r="E1046" s="228">
        <v>39.16</v>
      </c>
      <c r="F1046" s="229">
        <v>0.5321</v>
      </c>
      <c r="I1046" s="146"/>
      <c r="J1046" s="230">
        <f t="shared" si="2"/>
        <v>8.177777778</v>
      </c>
      <c r="K1046" s="227"/>
      <c r="L1046" s="230">
        <f t="shared" si="3"/>
        <v>5.337626642</v>
      </c>
      <c r="M1046" s="134">
        <v>0.89</v>
      </c>
      <c r="N1046" s="146"/>
      <c r="O1046" s="99">
        <f t="shared" si="4"/>
        <v>3</v>
      </c>
      <c r="P1046" s="99">
        <f t="shared" si="5"/>
        <v>2</v>
      </c>
      <c r="Q1046" s="99">
        <f t="shared" si="6"/>
        <v>5</v>
      </c>
      <c r="R1046" s="99">
        <f t="shared" si="7"/>
        <v>0</v>
      </c>
      <c r="S1046" s="138">
        <f t="shared" si="8"/>
        <v>5</v>
      </c>
      <c r="T1046" s="135">
        <f t="shared" si="9"/>
        <v>15</v>
      </c>
      <c r="U1046" s="146"/>
      <c r="V1046" s="146"/>
      <c r="W1046" s="146"/>
      <c r="X1046" s="146"/>
      <c r="Y1046" s="146"/>
    </row>
    <row r="1047" ht="12.75" customHeight="1">
      <c r="A1047" s="146"/>
      <c r="B1047" s="146"/>
      <c r="C1047" s="227">
        <v>2.0</v>
      </c>
      <c r="D1047" s="228">
        <v>17.22</v>
      </c>
      <c r="E1047" s="228">
        <v>9.16</v>
      </c>
      <c r="F1047" s="229">
        <v>0.532</v>
      </c>
      <c r="I1047" s="146"/>
      <c r="J1047" s="230">
        <f t="shared" si="2"/>
        <v>8.61</v>
      </c>
      <c r="K1047" s="227"/>
      <c r="L1047" s="230">
        <f t="shared" si="3"/>
        <v>5.620104439</v>
      </c>
      <c r="M1047" s="134">
        <v>0.9</v>
      </c>
      <c r="N1047" s="146"/>
      <c r="O1047" s="99">
        <f t="shared" si="4"/>
        <v>3</v>
      </c>
      <c r="P1047" s="99">
        <f t="shared" si="5"/>
        <v>1</v>
      </c>
      <c r="Q1047" s="99">
        <f t="shared" si="6"/>
        <v>5</v>
      </c>
      <c r="R1047" s="99">
        <f t="shared" si="7"/>
        <v>0</v>
      </c>
      <c r="S1047" s="138">
        <f t="shared" si="8"/>
        <v>5</v>
      </c>
      <c r="T1047" s="135">
        <f t="shared" si="9"/>
        <v>14</v>
      </c>
      <c r="U1047" s="146"/>
      <c r="V1047" s="146"/>
      <c r="W1047" s="146"/>
      <c r="X1047" s="146"/>
      <c r="Y1047" s="146"/>
    </row>
    <row r="1048" ht="12.75" customHeight="1">
      <c r="A1048" s="146"/>
      <c r="B1048" s="146"/>
      <c r="C1048" s="227">
        <v>3.0</v>
      </c>
      <c r="D1048" s="228">
        <v>91.3</v>
      </c>
      <c r="E1048" s="228">
        <v>48.56</v>
      </c>
      <c r="F1048" s="229">
        <v>0.5318</v>
      </c>
      <c r="I1048" s="146"/>
      <c r="J1048" s="230">
        <f t="shared" si="2"/>
        <v>30.43333333</v>
      </c>
      <c r="K1048" s="227"/>
      <c r="L1048" s="230">
        <f t="shared" si="3"/>
        <v>19.86769378</v>
      </c>
      <c r="M1048" s="134">
        <v>0.91</v>
      </c>
      <c r="N1048" s="146"/>
      <c r="O1048" s="99">
        <f t="shared" si="4"/>
        <v>3</v>
      </c>
      <c r="P1048" s="99">
        <f t="shared" si="5"/>
        <v>1</v>
      </c>
      <c r="Q1048" s="99">
        <f t="shared" si="6"/>
        <v>5</v>
      </c>
      <c r="R1048" s="99">
        <f t="shared" si="7"/>
        <v>0</v>
      </c>
      <c r="S1048" s="138">
        <f t="shared" si="8"/>
        <v>5</v>
      </c>
      <c r="T1048" s="135">
        <f t="shared" si="9"/>
        <v>14</v>
      </c>
      <c r="U1048" s="146"/>
      <c r="V1048" s="146"/>
      <c r="W1048" s="146"/>
      <c r="X1048" s="146"/>
      <c r="Y1048" s="146"/>
    </row>
    <row r="1049" ht="12.75" customHeight="1">
      <c r="A1049" s="146"/>
      <c r="B1049" s="146"/>
      <c r="C1049" s="227">
        <v>1.0</v>
      </c>
      <c r="D1049" s="228">
        <v>42.61</v>
      </c>
      <c r="E1049" s="228">
        <v>22.65</v>
      </c>
      <c r="F1049" s="229">
        <v>0.5316</v>
      </c>
      <c r="I1049" s="146"/>
      <c r="J1049" s="230">
        <f t="shared" si="2"/>
        <v>42.61</v>
      </c>
      <c r="K1049" s="227"/>
      <c r="L1049" s="230">
        <f t="shared" si="3"/>
        <v>27.82057979</v>
      </c>
      <c r="M1049" s="134">
        <v>0.94</v>
      </c>
      <c r="N1049" s="146"/>
      <c r="O1049" s="99">
        <f t="shared" si="4"/>
        <v>3</v>
      </c>
      <c r="P1049" s="99">
        <f t="shared" si="5"/>
        <v>1</v>
      </c>
      <c r="Q1049" s="99">
        <f t="shared" si="6"/>
        <v>4</v>
      </c>
      <c r="R1049" s="99">
        <f t="shared" si="7"/>
        <v>0</v>
      </c>
      <c r="S1049" s="138">
        <f t="shared" si="8"/>
        <v>5</v>
      </c>
      <c r="T1049" s="135">
        <f t="shared" si="9"/>
        <v>13</v>
      </c>
      <c r="U1049" s="146"/>
      <c r="V1049" s="146"/>
      <c r="W1049" s="146"/>
      <c r="X1049" s="146"/>
      <c r="Y1049" s="146"/>
    </row>
    <row r="1050" ht="12.75" customHeight="1">
      <c r="A1050" s="146"/>
      <c r="B1050" s="146"/>
      <c r="C1050" s="227">
        <v>6.0</v>
      </c>
      <c r="D1050" s="228">
        <v>99.19</v>
      </c>
      <c r="E1050" s="228">
        <v>52.72</v>
      </c>
      <c r="F1050" s="229">
        <v>0.5315</v>
      </c>
      <c r="I1050" s="146"/>
      <c r="J1050" s="230">
        <f t="shared" si="2"/>
        <v>16.53166667</v>
      </c>
      <c r="K1050" s="227"/>
      <c r="L1050" s="230">
        <f t="shared" si="3"/>
        <v>10.79442812</v>
      </c>
      <c r="M1050" s="134">
        <v>0.97</v>
      </c>
      <c r="N1050" s="146"/>
      <c r="O1050" s="99">
        <f t="shared" si="4"/>
        <v>3</v>
      </c>
      <c r="P1050" s="99">
        <f t="shared" si="5"/>
        <v>2</v>
      </c>
      <c r="Q1050" s="99">
        <f t="shared" si="6"/>
        <v>5</v>
      </c>
      <c r="R1050" s="99">
        <f t="shared" si="7"/>
        <v>0</v>
      </c>
      <c r="S1050" s="138">
        <f t="shared" si="8"/>
        <v>5</v>
      </c>
      <c r="T1050" s="135">
        <f t="shared" si="9"/>
        <v>15</v>
      </c>
      <c r="U1050" s="146"/>
      <c r="V1050" s="146"/>
      <c r="W1050" s="146"/>
      <c r="X1050" s="146"/>
      <c r="Y1050" s="146"/>
    </row>
    <row r="1051" ht="12.75" customHeight="1">
      <c r="A1051" s="146"/>
      <c r="B1051" s="146"/>
      <c r="C1051" s="227">
        <v>7.0</v>
      </c>
      <c r="D1051" s="228">
        <v>662.26</v>
      </c>
      <c r="E1051" s="228">
        <v>351.95</v>
      </c>
      <c r="F1051" s="229">
        <v>0.5314</v>
      </c>
      <c r="I1051" s="146"/>
      <c r="J1051" s="230">
        <f t="shared" si="2"/>
        <v>94.60857143</v>
      </c>
      <c r="K1051" s="227"/>
      <c r="L1051" s="230">
        <f t="shared" si="3"/>
        <v>61.77913767</v>
      </c>
      <c r="M1051" s="134">
        <v>0.93</v>
      </c>
      <c r="N1051" s="146"/>
      <c r="O1051" s="99">
        <f t="shared" si="4"/>
        <v>3</v>
      </c>
      <c r="P1051" s="99">
        <f t="shared" si="5"/>
        <v>2</v>
      </c>
      <c r="Q1051" s="99">
        <f t="shared" si="6"/>
        <v>3</v>
      </c>
      <c r="R1051" s="99">
        <f t="shared" si="7"/>
        <v>0</v>
      </c>
      <c r="S1051" s="138">
        <f t="shared" si="8"/>
        <v>5</v>
      </c>
      <c r="T1051" s="135">
        <f t="shared" si="9"/>
        <v>13</v>
      </c>
      <c r="U1051" s="146"/>
      <c r="V1051" s="146"/>
      <c r="W1051" s="146"/>
      <c r="X1051" s="146"/>
      <c r="Y1051" s="146"/>
    </row>
    <row r="1052" ht="12.75" customHeight="1">
      <c r="A1052" s="146"/>
      <c r="B1052" s="146"/>
      <c r="C1052" s="227">
        <v>6.0</v>
      </c>
      <c r="D1052" s="228">
        <v>86.91</v>
      </c>
      <c r="E1052" s="228">
        <v>46.17</v>
      </c>
      <c r="F1052" s="229">
        <v>0.5313</v>
      </c>
      <c r="I1052" s="146"/>
      <c r="J1052" s="230">
        <f t="shared" si="2"/>
        <v>14.485</v>
      </c>
      <c r="K1052" s="227"/>
      <c r="L1052" s="230">
        <f t="shared" si="3"/>
        <v>9.459282962</v>
      </c>
      <c r="M1052" s="134">
        <v>0.65</v>
      </c>
      <c r="N1052" s="146"/>
      <c r="O1052" s="99">
        <f t="shared" si="4"/>
        <v>3</v>
      </c>
      <c r="P1052" s="99">
        <f t="shared" si="5"/>
        <v>2</v>
      </c>
      <c r="Q1052" s="99">
        <f t="shared" si="6"/>
        <v>5</v>
      </c>
      <c r="R1052" s="99">
        <f t="shared" si="7"/>
        <v>0</v>
      </c>
      <c r="S1052" s="138">
        <f t="shared" si="8"/>
        <v>5</v>
      </c>
      <c r="T1052" s="135">
        <f t="shared" si="9"/>
        <v>15</v>
      </c>
      <c r="U1052" s="146"/>
      <c r="V1052" s="146"/>
      <c r="W1052" s="146"/>
      <c r="X1052" s="146"/>
      <c r="Y1052" s="146"/>
    </row>
    <row r="1053" ht="12.75" customHeight="1">
      <c r="A1053" s="146"/>
      <c r="B1053" s="146"/>
      <c r="C1053" s="227">
        <v>14.0</v>
      </c>
      <c r="D1053" s="228">
        <v>120.52</v>
      </c>
      <c r="E1053" s="228">
        <v>64.0</v>
      </c>
      <c r="F1053" s="229">
        <v>0.531</v>
      </c>
      <c r="I1053" s="146"/>
      <c r="J1053" s="230">
        <f t="shared" si="2"/>
        <v>8.608571429</v>
      </c>
      <c r="K1053" s="227"/>
      <c r="L1053" s="230">
        <f t="shared" si="3"/>
        <v>5.622842213</v>
      </c>
      <c r="M1053" s="134">
        <v>0.45</v>
      </c>
      <c r="N1053" s="146"/>
      <c r="O1053" s="99">
        <f t="shared" si="4"/>
        <v>3</v>
      </c>
      <c r="P1053" s="99">
        <f t="shared" si="5"/>
        <v>3</v>
      </c>
      <c r="Q1053" s="99">
        <f t="shared" si="6"/>
        <v>5</v>
      </c>
      <c r="R1053" s="99">
        <f t="shared" si="7"/>
        <v>0</v>
      </c>
      <c r="S1053" s="138">
        <f t="shared" si="8"/>
        <v>4</v>
      </c>
      <c r="T1053" s="135">
        <f t="shared" si="9"/>
        <v>15</v>
      </c>
      <c r="U1053" s="146"/>
      <c r="V1053" s="146"/>
      <c r="W1053" s="146"/>
      <c r="X1053" s="146"/>
      <c r="Y1053" s="146"/>
    </row>
    <row r="1054" ht="12.75" customHeight="1">
      <c r="A1054" s="146"/>
      <c r="B1054" s="146"/>
      <c r="C1054" s="227">
        <v>12.0</v>
      </c>
      <c r="D1054" s="228">
        <v>302.62</v>
      </c>
      <c r="E1054" s="228">
        <v>160.67</v>
      </c>
      <c r="F1054" s="229">
        <v>0.5309</v>
      </c>
      <c r="I1054" s="146"/>
      <c r="J1054" s="230">
        <f t="shared" si="2"/>
        <v>25.21833333</v>
      </c>
      <c r="K1054" s="227"/>
      <c r="L1054" s="230">
        <f t="shared" si="3"/>
        <v>16.47288088</v>
      </c>
      <c r="M1054" s="134">
        <v>0.48</v>
      </c>
      <c r="N1054" s="146"/>
      <c r="O1054" s="99">
        <f t="shared" si="4"/>
        <v>3</v>
      </c>
      <c r="P1054" s="99">
        <f t="shared" si="5"/>
        <v>3</v>
      </c>
      <c r="Q1054" s="99">
        <f t="shared" si="6"/>
        <v>5</v>
      </c>
      <c r="R1054" s="99">
        <f t="shared" si="7"/>
        <v>0</v>
      </c>
      <c r="S1054" s="138">
        <f t="shared" si="8"/>
        <v>4</v>
      </c>
      <c r="T1054" s="135">
        <f t="shared" si="9"/>
        <v>15</v>
      </c>
      <c r="U1054" s="146"/>
      <c r="V1054" s="146"/>
      <c r="W1054" s="146"/>
      <c r="X1054" s="146"/>
      <c r="Y1054" s="146"/>
    </row>
    <row r="1055" ht="12.75" customHeight="1">
      <c r="A1055" s="146"/>
      <c r="B1055" s="146"/>
      <c r="C1055" s="227">
        <v>7.0</v>
      </c>
      <c r="D1055" s="228">
        <v>57.66</v>
      </c>
      <c r="E1055" s="228">
        <v>30.61</v>
      </c>
      <c r="F1055" s="229">
        <v>0.5308</v>
      </c>
      <c r="I1055" s="146"/>
      <c r="J1055" s="230">
        <f t="shared" si="2"/>
        <v>8.237142857</v>
      </c>
      <c r="K1055" s="227"/>
      <c r="L1055" s="230">
        <f t="shared" si="3"/>
        <v>5.380939938</v>
      </c>
      <c r="M1055" s="134">
        <v>0.43</v>
      </c>
      <c r="N1055" s="146"/>
      <c r="O1055" s="99">
        <f t="shared" si="4"/>
        <v>3</v>
      </c>
      <c r="P1055" s="99">
        <f t="shared" si="5"/>
        <v>2</v>
      </c>
      <c r="Q1055" s="99">
        <f t="shared" si="6"/>
        <v>5</v>
      </c>
      <c r="R1055" s="99">
        <f t="shared" si="7"/>
        <v>0</v>
      </c>
      <c r="S1055" s="138">
        <f t="shared" si="8"/>
        <v>4</v>
      </c>
      <c r="T1055" s="135">
        <f t="shared" si="9"/>
        <v>14</v>
      </c>
      <c r="U1055" s="146"/>
      <c r="V1055" s="146"/>
      <c r="W1055" s="146"/>
      <c r="X1055" s="146"/>
      <c r="Y1055" s="146"/>
    </row>
    <row r="1056" ht="12.75" customHeight="1">
      <c r="A1056" s="146"/>
      <c r="B1056" s="146"/>
      <c r="C1056" s="227">
        <v>3.0</v>
      </c>
      <c r="D1056" s="228">
        <v>78.7</v>
      </c>
      <c r="E1056" s="228">
        <v>41.76</v>
      </c>
      <c r="F1056" s="229">
        <v>0.5306</v>
      </c>
      <c r="I1056" s="146"/>
      <c r="J1056" s="230">
        <f t="shared" si="2"/>
        <v>26.23333333</v>
      </c>
      <c r="K1056" s="227"/>
      <c r="L1056" s="230">
        <f t="shared" si="3"/>
        <v>17.13924823</v>
      </c>
      <c r="M1056" s="134">
        <v>0.65</v>
      </c>
      <c r="N1056" s="146"/>
      <c r="O1056" s="99">
        <f t="shared" si="4"/>
        <v>3</v>
      </c>
      <c r="P1056" s="99">
        <f t="shared" si="5"/>
        <v>1</v>
      </c>
      <c r="Q1056" s="99">
        <f t="shared" si="6"/>
        <v>5</v>
      </c>
      <c r="R1056" s="99">
        <f t="shared" si="7"/>
        <v>0</v>
      </c>
      <c r="S1056" s="138">
        <f t="shared" si="8"/>
        <v>5</v>
      </c>
      <c r="T1056" s="135">
        <f t="shared" si="9"/>
        <v>14</v>
      </c>
      <c r="U1056" s="146"/>
      <c r="V1056" s="146"/>
      <c r="W1056" s="146"/>
      <c r="X1056" s="146"/>
      <c r="Y1056" s="146"/>
    </row>
    <row r="1057" ht="12.75" customHeight="1">
      <c r="A1057" s="146"/>
      <c r="B1057" s="146"/>
      <c r="C1057" s="227">
        <v>3.0</v>
      </c>
      <c r="D1057" s="228">
        <v>25.96</v>
      </c>
      <c r="E1057" s="228">
        <v>13.77</v>
      </c>
      <c r="F1057" s="229">
        <v>0.5306</v>
      </c>
      <c r="I1057" s="146"/>
      <c r="J1057" s="230">
        <f t="shared" si="2"/>
        <v>8.653333333</v>
      </c>
      <c r="K1057" s="227"/>
      <c r="L1057" s="230">
        <f t="shared" si="3"/>
        <v>5.65355634</v>
      </c>
      <c r="M1057" s="134">
        <v>0.67</v>
      </c>
      <c r="N1057" s="146"/>
      <c r="O1057" s="99">
        <f t="shared" si="4"/>
        <v>3</v>
      </c>
      <c r="P1057" s="99">
        <f t="shared" si="5"/>
        <v>1</v>
      </c>
      <c r="Q1057" s="99">
        <f t="shared" si="6"/>
        <v>5</v>
      </c>
      <c r="R1057" s="99">
        <f t="shared" si="7"/>
        <v>0</v>
      </c>
      <c r="S1057" s="138">
        <f t="shared" si="8"/>
        <v>5</v>
      </c>
      <c r="T1057" s="135">
        <f t="shared" si="9"/>
        <v>14</v>
      </c>
      <c r="U1057" s="146"/>
      <c r="V1057" s="146"/>
      <c r="W1057" s="146"/>
      <c r="X1057" s="146"/>
      <c r="Y1057" s="146"/>
    </row>
    <row r="1058" ht="12.75" customHeight="1">
      <c r="A1058" s="146"/>
      <c r="B1058" s="146"/>
      <c r="C1058" s="227">
        <v>6.0</v>
      </c>
      <c r="D1058" s="228">
        <v>234.78</v>
      </c>
      <c r="E1058" s="228">
        <v>124.57</v>
      </c>
      <c r="F1058" s="229">
        <v>0.5306</v>
      </c>
      <c r="I1058" s="146"/>
      <c r="J1058" s="230">
        <f t="shared" si="2"/>
        <v>39.13</v>
      </c>
      <c r="K1058" s="227"/>
      <c r="L1058" s="230">
        <f t="shared" si="3"/>
        <v>25.56513785</v>
      </c>
      <c r="M1058" s="134">
        <v>0.71</v>
      </c>
      <c r="N1058" s="146"/>
      <c r="O1058" s="99">
        <f t="shared" si="4"/>
        <v>3</v>
      </c>
      <c r="P1058" s="99">
        <f t="shared" si="5"/>
        <v>2</v>
      </c>
      <c r="Q1058" s="129">
        <f t="shared" si="6"/>
        <v>25.56513785</v>
      </c>
      <c r="R1058" s="99">
        <f t="shared" si="7"/>
        <v>0</v>
      </c>
      <c r="S1058" s="138">
        <f t="shared" si="8"/>
        <v>5</v>
      </c>
      <c r="T1058" s="135">
        <f t="shared" si="9"/>
        <v>35.56513785</v>
      </c>
      <c r="U1058" s="146"/>
      <c r="V1058" s="146"/>
      <c r="W1058" s="146"/>
      <c r="X1058" s="146"/>
      <c r="Y1058" s="146"/>
    </row>
    <row r="1059" ht="12.75" customHeight="1">
      <c r="A1059" s="146"/>
      <c r="B1059" s="146"/>
      <c r="C1059" s="227">
        <v>2.0</v>
      </c>
      <c r="D1059" s="228">
        <v>31.3</v>
      </c>
      <c r="E1059" s="228">
        <v>16.6</v>
      </c>
      <c r="F1059" s="229">
        <v>0.5304</v>
      </c>
      <c r="I1059" s="146"/>
      <c r="J1059" s="230">
        <f t="shared" si="2"/>
        <v>15.65</v>
      </c>
      <c r="K1059" s="227"/>
      <c r="L1059" s="230">
        <f t="shared" si="3"/>
        <v>10.22608468</v>
      </c>
      <c r="M1059" s="134">
        <v>0.92</v>
      </c>
      <c r="N1059" s="146"/>
      <c r="O1059" s="99">
        <f t="shared" si="4"/>
        <v>3</v>
      </c>
      <c r="P1059" s="99">
        <f t="shared" si="5"/>
        <v>1</v>
      </c>
      <c r="Q1059" s="99">
        <f t="shared" si="6"/>
        <v>5</v>
      </c>
      <c r="R1059" s="99">
        <f t="shared" si="7"/>
        <v>0</v>
      </c>
      <c r="S1059" s="138">
        <f t="shared" si="8"/>
        <v>5</v>
      </c>
      <c r="T1059" s="135">
        <f t="shared" si="9"/>
        <v>14</v>
      </c>
      <c r="U1059" s="146"/>
      <c r="V1059" s="146"/>
      <c r="W1059" s="146"/>
      <c r="X1059" s="146"/>
      <c r="Y1059" s="146"/>
    </row>
    <row r="1060" ht="12.75" customHeight="1">
      <c r="A1060" s="146"/>
      <c r="B1060" s="146"/>
      <c r="C1060" s="227">
        <v>1.0</v>
      </c>
      <c r="D1060" s="228">
        <v>20.87</v>
      </c>
      <c r="E1060" s="228">
        <v>11.07</v>
      </c>
      <c r="F1060" s="229">
        <v>0.5304</v>
      </c>
      <c r="I1060" s="146"/>
      <c r="J1060" s="230">
        <f t="shared" si="2"/>
        <v>20.87</v>
      </c>
      <c r="K1060" s="227"/>
      <c r="L1060" s="230">
        <f t="shared" si="3"/>
        <v>13.63695766</v>
      </c>
      <c r="M1060" s="134">
        <v>0.26</v>
      </c>
      <c r="N1060" s="146"/>
      <c r="O1060" s="99">
        <f t="shared" si="4"/>
        <v>3</v>
      </c>
      <c r="P1060" s="99">
        <f t="shared" si="5"/>
        <v>1</v>
      </c>
      <c r="Q1060" s="99">
        <f t="shared" si="6"/>
        <v>5</v>
      </c>
      <c r="R1060" s="99">
        <f t="shared" si="7"/>
        <v>0</v>
      </c>
      <c r="S1060" s="138">
        <f t="shared" si="8"/>
        <v>3</v>
      </c>
      <c r="T1060" s="135">
        <f t="shared" si="9"/>
        <v>12</v>
      </c>
      <c r="U1060" s="146"/>
      <c r="V1060" s="146"/>
      <c r="W1060" s="146"/>
      <c r="X1060" s="146"/>
      <c r="Y1060" s="146"/>
    </row>
    <row r="1061" ht="12.75" customHeight="1">
      <c r="A1061" s="146"/>
      <c r="B1061" s="146"/>
      <c r="C1061" s="227">
        <v>13.0</v>
      </c>
      <c r="D1061" s="228">
        <v>131.48</v>
      </c>
      <c r="E1061" s="228">
        <v>69.73</v>
      </c>
      <c r="F1061" s="229">
        <v>0.5303</v>
      </c>
      <c r="I1061" s="146"/>
      <c r="J1061" s="230">
        <f t="shared" si="2"/>
        <v>10.11384615</v>
      </c>
      <c r="K1061" s="227"/>
      <c r="L1061" s="230">
        <f t="shared" si="3"/>
        <v>6.609061069</v>
      </c>
      <c r="M1061" s="134">
        <v>0.15</v>
      </c>
      <c r="N1061" s="146"/>
      <c r="O1061" s="99">
        <f t="shared" si="4"/>
        <v>3</v>
      </c>
      <c r="P1061" s="99">
        <f t="shared" si="5"/>
        <v>3</v>
      </c>
      <c r="Q1061" s="99">
        <f t="shared" si="6"/>
        <v>5</v>
      </c>
      <c r="R1061" s="99">
        <f t="shared" si="7"/>
        <v>0</v>
      </c>
      <c r="S1061" s="138">
        <f t="shared" si="8"/>
        <v>3</v>
      </c>
      <c r="T1061" s="135">
        <f t="shared" si="9"/>
        <v>14</v>
      </c>
      <c r="U1061" s="146"/>
      <c r="V1061" s="146"/>
      <c r="W1061" s="146"/>
      <c r="X1061" s="146"/>
      <c r="Y1061" s="146"/>
    </row>
    <row r="1062" ht="12.75" customHeight="1">
      <c r="A1062" s="146"/>
      <c r="B1062" s="146"/>
      <c r="C1062" s="227">
        <v>8.0</v>
      </c>
      <c r="D1062" s="228">
        <v>173.04</v>
      </c>
      <c r="E1062" s="228">
        <v>91.73</v>
      </c>
      <c r="F1062" s="229">
        <v>0.5301</v>
      </c>
      <c r="I1062" s="146"/>
      <c r="J1062" s="230">
        <f t="shared" si="2"/>
        <v>21.63</v>
      </c>
      <c r="K1062" s="227"/>
      <c r="L1062" s="230">
        <f t="shared" si="3"/>
        <v>14.13633096</v>
      </c>
      <c r="M1062" s="134">
        <v>0.34</v>
      </c>
      <c r="N1062" s="146"/>
      <c r="O1062" s="99">
        <f t="shared" si="4"/>
        <v>3</v>
      </c>
      <c r="P1062" s="99">
        <f t="shared" si="5"/>
        <v>2</v>
      </c>
      <c r="Q1062" s="99">
        <f t="shared" si="6"/>
        <v>5</v>
      </c>
      <c r="R1062" s="99">
        <f t="shared" si="7"/>
        <v>0</v>
      </c>
      <c r="S1062" s="138">
        <f t="shared" si="8"/>
        <v>4</v>
      </c>
      <c r="T1062" s="135">
        <f t="shared" si="9"/>
        <v>14</v>
      </c>
      <c r="U1062" s="146"/>
      <c r="V1062" s="146"/>
      <c r="W1062" s="146"/>
      <c r="X1062" s="146"/>
      <c r="Y1062" s="146"/>
    </row>
    <row r="1063" ht="12.75" customHeight="1">
      <c r="A1063" s="146"/>
      <c r="B1063" s="146"/>
      <c r="C1063" s="227">
        <v>8.0</v>
      </c>
      <c r="D1063" s="228">
        <v>350.36</v>
      </c>
      <c r="E1063" s="228">
        <v>185.72</v>
      </c>
      <c r="F1063" s="229">
        <v>0.5301</v>
      </c>
      <c r="I1063" s="146"/>
      <c r="J1063" s="230">
        <f t="shared" si="2"/>
        <v>43.795</v>
      </c>
      <c r="K1063" s="227"/>
      <c r="L1063" s="230">
        <f t="shared" si="3"/>
        <v>28.62231227</v>
      </c>
      <c r="M1063" s="134">
        <v>0.35</v>
      </c>
      <c r="N1063" s="146"/>
      <c r="O1063" s="99">
        <f t="shared" si="4"/>
        <v>3</v>
      </c>
      <c r="P1063" s="99">
        <f t="shared" si="5"/>
        <v>2</v>
      </c>
      <c r="Q1063" s="99">
        <f t="shared" si="6"/>
        <v>4</v>
      </c>
      <c r="R1063" s="99">
        <f t="shared" si="7"/>
        <v>0</v>
      </c>
      <c r="S1063" s="138">
        <f t="shared" si="8"/>
        <v>4</v>
      </c>
      <c r="T1063" s="135">
        <f t="shared" si="9"/>
        <v>13</v>
      </c>
      <c r="U1063" s="146"/>
      <c r="V1063" s="146"/>
      <c r="W1063" s="146"/>
      <c r="X1063" s="146"/>
      <c r="Y1063" s="146"/>
    </row>
    <row r="1064" ht="12.75" customHeight="1">
      <c r="A1064" s="146"/>
      <c r="B1064" s="146"/>
      <c r="C1064" s="227">
        <v>11.0</v>
      </c>
      <c r="D1064" s="228">
        <v>105.22</v>
      </c>
      <c r="E1064" s="228">
        <v>55.74</v>
      </c>
      <c r="F1064" s="229">
        <v>0.5297</v>
      </c>
      <c r="I1064" s="146"/>
      <c r="J1064" s="230">
        <f t="shared" si="2"/>
        <v>9.565454545</v>
      </c>
      <c r="K1064" s="227"/>
      <c r="L1064" s="230">
        <f t="shared" si="3"/>
        <v>6.253157185</v>
      </c>
      <c r="M1064" s="134">
        <v>0.65</v>
      </c>
      <c r="N1064" s="146"/>
      <c r="O1064" s="99">
        <f t="shared" si="4"/>
        <v>3</v>
      </c>
      <c r="P1064" s="99">
        <f t="shared" si="5"/>
        <v>3</v>
      </c>
      <c r="Q1064" s="99">
        <f t="shared" si="6"/>
        <v>5</v>
      </c>
      <c r="R1064" s="99">
        <f t="shared" si="7"/>
        <v>0</v>
      </c>
      <c r="S1064" s="138">
        <f t="shared" si="8"/>
        <v>5</v>
      </c>
      <c r="T1064" s="135">
        <f t="shared" si="9"/>
        <v>16</v>
      </c>
      <c r="U1064" s="146"/>
      <c r="V1064" s="146"/>
      <c r="W1064" s="146"/>
      <c r="X1064" s="146"/>
      <c r="Y1064" s="146"/>
    </row>
    <row r="1065" ht="12.75" customHeight="1">
      <c r="A1065" s="146"/>
      <c r="B1065" s="146"/>
      <c r="C1065" s="227">
        <v>5.0</v>
      </c>
      <c r="D1065" s="228">
        <v>761.3</v>
      </c>
      <c r="E1065" s="228">
        <v>403.24</v>
      </c>
      <c r="F1065" s="229">
        <v>0.5297</v>
      </c>
      <c r="I1065" s="146"/>
      <c r="J1065" s="230">
        <f t="shared" si="2"/>
        <v>152.26</v>
      </c>
      <c r="K1065" s="227"/>
      <c r="L1065" s="230">
        <f t="shared" si="3"/>
        <v>99.5358567</v>
      </c>
      <c r="M1065" s="134">
        <v>0.45</v>
      </c>
      <c r="N1065" s="146"/>
      <c r="O1065" s="99">
        <f t="shared" si="4"/>
        <v>3</v>
      </c>
      <c r="P1065" s="99">
        <f t="shared" si="5"/>
        <v>1</v>
      </c>
      <c r="Q1065" s="99">
        <f t="shared" si="6"/>
        <v>2</v>
      </c>
      <c r="R1065" s="99">
        <f t="shared" si="7"/>
        <v>0</v>
      </c>
      <c r="S1065" s="138">
        <f t="shared" si="8"/>
        <v>4</v>
      </c>
      <c r="T1065" s="135">
        <f t="shared" si="9"/>
        <v>10</v>
      </c>
      <c r="U1065" s="146"/>
      <c r="V1065" s="146"/>
      <c r="W1065" s="146"/>
      <c r="X1065" s="146"/>
      <c r="Y1065" s="146"/>
    </row>
    <row r="1066" ht="12.75" customHeight="1">
      <c r="A1066" s="146"/>
      <c r="B1066" s="146"/>
      <c r="C1066" s="227">
        <v>6.0</v>
      </c>
      <c r="D1066" s="228">
        <v>151.3</v>
      </c>
      <c r="E1066" s="228">
        <v>80.13</v>
      </c>
      <c r="F1066" s="229">
        <v>0.5296</v>
      </c>
      <c r="I1066" s="146"/>
      <c r="J1066" s="230">
        <f t="shared" si="2"/>
        <v>25.21666667</v>
      </c>
      <c r="K1066" s="227"/>
      <c r="L1066" s="230">
        <f t="shared" si="3"/>
        <v>16.48579149</v>
      </c>
      <c r="M1066" s="134">
        <v>0.12</v>
      </c>
      <c r="N1066" s="146"/>
      <c r="O1066" s="99">
        <f t="shared" si="4"/>
        <v>3</v>
      </c>
      <c r="P1066" s="99">
        <f t="shared" si="5"/>
        <v>2</v>
      </c>
      <c r="Q1066" s="99">
        <f t="shared" si="6"/>
        <v>5</v>
      </c>
      <c r="R1066" s="99">
        <f t="shared" si="7"/>
        <v>0</v>
      </c>
      <c r="S1066" s="138">
        <f t="shared" si="8"/>
        <v>2</v>
      </c>
      <c r="T1066" s="135">
        <f t="shared" si="9"/>
        <v>12</v>
      </c>
      <c r="U1066" s="146"/>
      <c r="V1066" s="146"/>
      <c r="W1066" s="146"/>
      <c r="X1066" s="146"/>
      <c r="Y1066" s="146"/>
    </row>
    <row r="1067" ht="12.75" customHeight="1">
      <c r="A1067" s="146"/>
      <c r="B1067" s="146"/>
      <c r="C1067" s="227">
        <v>5.0</v>
      </c>
      <c r="D1067" s="228">
        <v>126.09</v>
      </c>
      <c r="E1067" s="228">
        <v>66.78</v>
      </c>
      <c r="F1067" s="229">
        <v>0.5296</v>
      </c>
      <c r="I1067" s="146"/>
      <c r="J1067" s="230">
        <f t="shared" si="2"/>
        <v>25.218</v>
      </c>
      <c r="K1067" s="227"/>
      <c r="L1067" s="230">
        <f t="shared" si="3"/>
        <v>16.48666318</v>
      </c>
      <c r="M1067" s="134">
        <v>0.65</v>
      </c>
      <c r="N1067" s="146"/>
      <c r="O1067" s="99">
        <f t="shared" si="4"/>
        <v>3</v>
      </c>
      <c r="P1067" s="99">
        <f t="shared" si="5"/>
        <v>1</v>
      </c>
      <c r="Q1067" s="99">
        <f t="shared" si="6"/>
        <v>5</v>
      </c>
      <c r="R1067" s="99">
        <f t="shared" si="7"/>
        <v>0</v>
      </c>
      <c r="S1067" s="138">
        <f t="shared" si="8"/>
        <v>5</v>
      </c>
      <c r="T1067" s="135">
        <f t="shared" si="9"/>
        <v>14</v>
      </c>
      <c r="U1067" s="146"/>
      <c r="V1067" s="146"/>
      <c r="W1067" s="146"/>
      <c r="X1067" s="146"/>
      <c r="Y1067" s="146"/>
    </row>
    <row r="1068" ht="12.75" customHeight="1">
      <c r="A1068" s="146"/>
      <c r="B1068" s="146"/>
      <c r="C1068" s="227">
        <v>5.0</v>
      </c>
      <c r="D1068" s="228">
        <v>126.09</v>
      </c>
      <c r="E1068" s="228">
        <v>66.78</v>
      </c>
      <c r="F1068" s="229">
        <v>0.5296</v>
      </c>
      <c r="I1068" s="146"/>
      <c r="J1068" s="230">
        <f t="shared" si="2"/>
        <v>25.218</v>
      </c>
      <c r="K1068" s="227"/>
      <c r="L1068" s="230">
        <f t="shared" si="3"/>
        <v>16.48666318</v>
      </c>
      <c r="M1068" s="134">
        <v>0.32</v>
      </c>
      <c r="N1068" s="146"/>
      <c r="O1068" s="99">
        <f t="shared" si="4"/>
        <v>3</v>
      </c>
      <c r="P1068" s="99">
        <f t="shared" si="5"/>
        <v>1</v>
      </c>
      <c r="Q1068" s="99">
        <f t="shared" si="6"/>
        <v>5</v>
      </c>
      <c r="R1068" s="99">
        <f t="shared" si="7"/>
        <v>0</v>
      </c>
      <c r="S1068" s="138">
        <f t="shared" si="8"/>
        <v>3</v>
      </c>
      <c r="T1068" s="135">
        <f t="shared" si="9"/>
        <v>12</v>
      </c>
      <c r="U1068" s="146"/>
      <c r="V1068" s="146"/>
      <c r="W1068" s="146"/>
      <c r="X1068" s="146"/>
      <c r="Y1068" s="146"/>
    </row>
    <row r="1069" ht="12.75" customHeight="1">
      <c r="A1069" s="146"/>
      <c r="B1069" s="146"/>
      <c r="C1069" s="227">
        <v>5.0</v>
      </c>
      <c r="D1069" s="228">
        <v>126.09</v>
      </c>
      <c r="E1069" s="228">
        <v>66.78</v>
      </c>
      <c r="F1069" s="229">
        <v>0.5296</v>
      </c>
      <c r="I1069" s="146"/>
      <c r="J1069" s="230">
        <f t="shared" si="2"/>
        <v>25.218</v>
      </c>
      <c r="K1069" s="227"/>
      <c r="L1069" s="230">
        <f t="shared" si="3"/>
        <v>16.48666318</v>
      </c>
      <c r="M1069" s="134">
        <v>0.45</v>
      </c>
      <c r="N1069" s="146"/>
      <c r="O1069" s="99">
        <f t="shared" si="4"/>
        <v>3</v>
      </c>
      <c r="P1069" s="99">
        <f t="shared" si="5"/>
        <v>1</v>
      </c>
      <c r="Q1069" s="99">
        <f t="shared" si="6"/>
        <v>5</v>
      </c>
      <c r="R1069" s="99">
        <f t="shared" si="7"/>
        <v>0</v>
      </c>
      <c r="S1069" s="138">
        <f t="shared" si="8"/>
        <v>4</v>
      </c>
      <c r="T1069" s="135">
        <f t="shared" si="9"/>
        <v>13</v>
      </c>
      <c r="U1069" s="146"/>
      <c r="V1069" s="146"/>
      <c r="W1069" s="146"/>
      <c r="X1069" s="146"/>
      <c r="Y1069" s="146"/>
    </row>
    <row r="1070" ht="12.75" customHeight="1">
      <c r="A1070" s="146"/>
      <c r="B1070" s="146"/>
      <c r="C1070" s="227">
        <v>5.0</v>
      </c>
      <c r="D1070" s="228">
        <v>126.09</v>
      </c>
      <c r="E1070" s="228">
        <v>66.78</v>
      </c>
      <c r="F1070" s="229">
        <v>0.5296</v>
      </c>
      <c r="I1070" s="146"/>
      <c r="J1070" s="230">
        <f t="shared" si="2"/>
        <v>25.218</v>
      </c>
      <c r="K1070" s="227"/>
      <c r="L1070" s="230">
        <f t="shared" si="3"/>
        <v>16.48666318</v>
      </c>
      <c r="M1070" s="134">
        <v>0.12</v>
      </c>
      <c r="N1070" s="146"/>
      <c r="O1070" s="99">
        <f t="shared" si="4"/>
        <v>3</v>
      </c>
      <c r="P1070" s="99">
        <f t="shared" si="5"/>
        <v>1</v>
      </c>
      <c r="Q1070" s="99">
        <f t="shared" si="6"/>
        <v>5</v>
      </c>
      <c r="R1070" s="99">
        <f t="shared" si="7"/>
        <v>0</v>
      </c>
      <c r="S1070" s="138">
        <f t="shared" si="8"/>
        <v>2</v>
      </c>
      <c r="T1070" s="135">
        <f t="shared" si="9"/>
        <v>11</v>
      </c>
      <c r="U1070" s="146"/>
      <c r="V1070" s="146"/>
      <c r="W1070" s="146"/>
      <c r="X1070" s="146"/>
      <c r="Y1070" s="146"/>
    </row>
    <row r="1071" ht="12.75" customHeight="1">
      <c r="A1071" s="146"/>
      <c r="B1071" s="146"/>
      <c r="C1071" s="227">
        <v>4.0</v>
      </c>
      <c r="D1071" s="228">
        <v>100.87</v>
      </c>
      <c r="E1071" s="228">
        <v>53.42</v>
      </c>
      <c r="F1071" s="229">
        <v>0.5296</v>
      </c>
      <c r="I1071" s="146"/>
      <c r="J1071" s="230">
        <f t="shared" si="2"/>
        <v>25.2175</v>
      </c>
      <c r="K1071" s="227"/>
      <c r="L1071" s="230">
        <f t="shared" si="3"/>
        <v>16.4863363</v>
      </c>
      <c r="M1071" s="134">
        <v>0.87</v>
      </c>
      <c r="N1071" s="146"/>
      <c r="O1071" s="99">
        <f t="shared" si="4"/>
        <v>3</v>
      </c>
      <c r="P1071" s="99">
        <f t="shared" si="5"/>
        <v>1</v>
      </c>
      <c r="Q1071" s="99">
        <f t="shared" si="6"/>
        <v>5</v>
      </c>
      <c r="R1071" s="99">
        <f t="shared" si="7"/>
        <v>0</v>
      </c>
      <c r="S1071" s="138">
        <f t="shared" si="8"/>
        <v>5</v>
      </c>
      <c r="T1071" s="135">
        <f t="shared" si="9"/>
        <v>14</v>
      </c>
      <c r="U1071" s="146"/>
      <c r="V1071" s="146"/>
      <c r="W1071" s="146"/>
      <c r="X1071" s="146"/>
      <c r="Y1071" s="146"/>
    </row>
    <row r="1072" ht="12.75" customHeight="1">
      <c r="A1072" s="146"/>
      <c r="B1072" s="146"/>
      <c r="C1072" s="227">
        <v>4.0</v>
      </c>
      <c r="D1072" s="228">
        <v>100.87</v>
      </c>
      <c r="E1072" s="228">
        <v>53.42</v>
      </c>
      <c r="F1072" s="229">
        <v>0.5296</v>
      </c>
      <c r="I1072" s="146"/>
      <c r="J1072" s="230">
        <f t="shared" si="2"/>
        <v>25.2175</v>
      </c>
      <c r="K1072" s="227"/>
      <c r="L1072" s="230">
        <f t="shared" si="3"/>
        <v>16.4863363</v>
      </c>
      <c r="M1072" s="134">
        <v>0.89</v>
      </c>
      <c r="N1072" s="146"/>
      <c r="O1072" s="99">
        <f t="shared" si="4"/>
        <v>3</v>
      </c>
      <c r="P1072" s="99">
        <f t="shared" si="5"/>
        <v>1</v>
      </c>
      <c r="Q1072" s="99">
        <f t="shared" si="6"/>
        <v>5</v>
      </c>
      <c r="R1072" s="99">
        <f t="shared" si="7"/>
        <v>0</v>
      </c>
      <c r="S1072" s="138">
        <f t="shared" si="8"/>
        <v>5</v>
      </c>
      <c r="T1072" s="135">
        <f t="shared" si="9"/>
        <v>14</v>
      </c>
      <c r="U1072" s="146"/>
      <c r="V1072" s="146"/>
      <c r="W1072" s="146"/>
      <c r="X1072" s="146"/>
      <c r="Y1072" s="146"/>
    </row>
    <row r="1073" ht="12.75" customHeight="1">
      <c r="A1073" s="146"/>
      <c r="B1073" s="146"/>
      <c r="C1073" s="227">
        <v>4.0</v>
      </c>
      <c r="D1073" s="228">
        <v>100.87</v>
      </c>
      <c r="E1073" s="228">
        <v>53.42</v>
      </c>
      <c r="F1073" s="229">
        <v>0.5296</v>
      </c>
      <c r="I1073" s="146"/>
      <c r="J1073" s="230">
        <f t="shared" si="2"/>
        <v>25.2175</v>
      </c>
      <c r="K1073" s="227"/>
      <c r="L1073" s="230">
        <f t="shared" si="3"/>
        <v>16.4863363</v>
      </c>
      <c r="M1073" s="134">
        <v>0.65</v>
      </c>
      <c r="N1073" s="146"/>
      <c r="O1073" s="99">
        <f t="shared" si="4"/>
        <v>3</v>
      </c>
      <c r="P1073" s="99">
        <f t="shared" si="5"/>
        <v>1</v>
      </c>
      <c r="Q1073" s="99">
        <f t="shared" si="6"/>
        <v>5</v>
      </c>
      <c r="R1073" s="99">
        <f t="shared" si="7"/>
        <v>0</v>
      </c>
      <c r="S1073" s="138">
        <f t="shared" si="8"/>
        <v>5</v>
      </c>
      <c r="T1073" s="135">
        <f t="shared" si="9"/>
        <v>14</v>
      </c>
      <c r="U1073" s="146"/>
      <c r="V1073" s="146"/>
      <c r="W1073" s="146"/>
      <c r="X1073" s="146"/>
      <c r="Y1073" s="146"/>
    </row>
    <row r="1074" ht="12.75" customHeight="1">
      <c r="A1074" s="146"/>
      <c r="B1074" s="146"/>
      <c r="C1074" s="227">
        <v>3.0</v>
      </c>
      <c r="D1074" s="228">
        <v>75.65</v>
      </c>
      <c r="E1074" s="228">
        <v>40.07</v>
      </c>
      <c r="F1074" s="229">
        <v>0.5296</v>
      </c>
      <c r="I1074" s="146"/>
      <c r="J1074" s="230">
        <f t="shared" si="2"/>
        <v>25.21666667</v>
      </c>
      <c r="K1074" s="227"/>
      <c r="L1074" s="230">
        <f t="shared" si="3"/>
        <v>16.48579149</v>
      </c>
      <c r="M1074" s="134">
        <v>0.23</v>
      </c>
      <c r="N1074" s="146"/>
      <c r="O1074" s="99">
        <f t="shared" si="4"/>
        <v>3</v>
      </c>
      <c r="P1074" s="99">
        <f t="shared" si="5"/>
        <v>1</v>
      </c>
      <c r="Q1074" s="99">
        <f t="shared" si="6"/>
        <v>5</v>
      </c>
      <c r="R1074" s="99">
        <f t="shared" si="7"/>
        <v>0</v>
      </c>
      <c r="S1074" s="138">
        <f t="shared" si="8"/>
        <v>3</v>
      </c>
      <c r="T1074" s="135">
        <f t="shared" si="9"/>
        <v>12</v>
      </c>
      <c r="U1074" s="146"/>
      <c r="V1074" s="146"/>
      <c r="W1074" s="146"/>
      <c r="X1074" s="146"/>
      <c r="Y1074" s="146"/>
    </row>
    <row r="1075" ht="12.75" customHeight="1">
      <c r="A1075" s="146"/>
      <c r="B1075" s="146"/>
      <c r="C1075" s="227">
        <v>3.0</v>
      </c>
      <c r="D1075" s="228">
        <v>75.65</v>
      </c>
      <c r="E1075" s="228">
        <v>40.07</v>
      </c>
      <c r="F1075" s="229">
        <v>0.5296</v>
      </c>
      <c r="I1075" s="146"/>
      <c r="J1075" s="230">
        <f t="shared" si="2"/>
        <v>25.21666667</v>
      </c>
      <c r="K1075" s="227"/>
      <c r="L1075" s="230">
        <f t="shared" si="3"/>
        <v>16.48579149</v>
      </c>
      <c r="M1075" s="134">
        <v>0.21</v>
      </c>
      <c r="N1075" s="146"/>
      <c r="O1075" s="99">
        <f t="shared" si="4"/>
        <v>3</v>
      </c>
      <c r="P1075" s="99">
        <f t="shared" si="5"/>
        <v>1</v>
      </c>
      <c r="Q1075" s="99">
        <f t="shared" si="6"/>
        <v>5</v>
      </c>
      <c r="R1075" s="99">
        <f t="shared" si="7"/>
        <v>0</v>
      </c>
      <c r="S1075" s="138">
        <f t="shared" si="8"/>
        <v>3</v>
      </c>
      <c r="T1075" s="135">
        <f t="shared" si="9"/>
        <v>12</v>
      </c>
      <c r="U1075" s="146"/>
      <c r="V1075" s="146"/>
      <c r="W1075" s="146"/>
      <c r="X1075" s="146"/>
      <c r="Y1075" s="146"/>
    </row>
    <row r="1076" ht="12.75" customHeight="1">
      <c r="A1076" s="146"/>
      <c r="B1076" s="146"/>
      <c r="C1076" s="227">
        <v>1.0</v>
      </c>
      <c r="D1076" s="228">
        <v>56.52</v>
      </c>
      <c r="E1076" s="228">
        <v>29.93</v>
      </c>
      <c r="F1076" s="229">
        <v>0.5296</v>
      </c>
      <c r="I1076" s="146"/>
      <c r="J1076" s="230">
        <f t="shared" si="2"/>
        <v>56.52</v>
      </c>
      <c r="K1076" s="227"/>
      <c r="L1076" s="230">
        <f t="shared" si="3"/>
        <v>36.95083682</v>
      </c>
      <c r="M1076" s="134">
        <v>0.45</v>
      </c>
      <c r="N1076" s="146"/>
      <c r="O1076" s="99">
        <f t="shared" si="4"/>
        <v>3</v>
      </c>
      <c r="P1076" s="99">
        <f t="shared" si="5"/>
        <v>1</v>
      </c>
      <c r="Q1076" s="99">
        <f t="shared" si="6"/>
        <v>4</v>
      </c>
      <c r="R1076" s="99">
        <f t="shared" si="7"/>
        <v>0</v>
      </c>
      <c r="S1076" s="138">
        <f t="shared" si="8"/>
        <v>4</v>
      </c>
      <c r="T1076" s="135">
        <f t="shared" si="9"/>
        <v>12</v>
      </c>
      <c r="U1076" s="146"/>
      <c r="V1076" s="146"/>
      <c r="W1076" s="146"/>
      <c r="X1076" s="146"/>
      <c r="Y1076" s="146"/>
    </row>
    <row r="1077" ht="12.75" customHeight="1">
      <c r="A1077" s="146"/>
      <c r="B1077" s="146"/>
      <c r="C1077" s="227">
        <v>5.0</v>
      </c>
      <c r="D1077" s="228">
        <v>95.65</v>
      </c>
      <c r="E1077" s="228">
        <v>50.65</v>
      </c>
      <c r="F1077" s="229">
        <v>0.5295</v>
      </c>
      <c r="I1077" s="146"/>
      <c r="J1077" s="230">
        <f t="shared" si="2"/>
        <v>19.13</v>
      </c>
      <c r="K1077" s="227"/>
      <c r="L1077" s="230">
        <f t="shared" si="3"/>
        <v>12.50735534</v>
      </c>
      <c r="M1077" s="134">
        <v>0.87</v>
      </c>
      <c r="N1077" s="146"/>
      <c r="O1077" s="99">
        <f t="shared" si="4"/>
        <v>3</v>
      </c>
      <c r="P1077" s="99">
        <f t="shared" si="5"/>
        <v>1</v>
      </c>
      <c r="Q1077" s="99">
        <f t="shared" si="6"/>
        <v>5</v>
      </c>
      <c r="R1077" s="99">
        <f t="shared" si="7"/>
        <v>0</v>
      </c>
      <c r="S1077" s="138">
        <f t="shared" si="8"/>
        <v>5</v>
      </c>
      <c r="T1077" s="135">
        <f t="shared" si="9"/>
        <v>14</v>
      </c>
      <c r="U1077" s="146"/>
      <c r="V1077" s="146"/>
      <c r="W1077" s="146"/>
      <c r="X1077" s="146"/>
      <c r="Y1077" s="146"/>
    </row>
    <row r="1078" ht="12.75" customHeight="1">
      <c r="A1078" s="146"/>
      <c r="B1078" s="146"/>
      <c r="C1078" s="227">
        <v>6.0</v>
      </c>
      <c r="D1078" s="228">
        <v>184.77</v>
      </c>
      <c r="E1078" s="228">
        <v>97.77</v>
      </c>
      <c r="F1078" s="229">
        <v>0.5291</v>
      </c>
      <c r="I1078" s="146"/>
      <c r="J1078" s="230">
        <f t="shared" si="2"/>
        <v>30.795</v>
      </c>
      <c r="K1078" s="227"/>
      <c r="L1078" s="230">
        <f t="shared" si="3"/>
        <v>20.13929763</v>
      </c>
      <c r="M1078" s="134">
        <v>0.89</v>
      </c>
      <c r="N1078" s="146"/>
      <c r="O1078" s="99">
        <f t="shared" si="4"/>
        <v>3</v>
      </c>
      <c r="P1078" s="99">
        <f t="shared" si="5"/>
        <v>2</v>
      </c>
      <c r="Q1078" s="99">
        <f t="shared" si="6"/>
        <v>5</v>
      </c>
      <c r="R1078" s="99">
        <f t="shared" si="7"/>
        <v>0</v>
      </c>
      <c r="S1078" s="138">
        <f t="shared" si="8"/>
        <v>5</v>
      </c>
      <c r="T1078" s="135">
        <f t="shared" si="9"/>
        <v>15</v>
      </c>
      <c r="U1078" s="146"/>
      <c r="V1078" s="146"/>
      <c r="W1078" s="146"/>
      <c r="X1078" s="146"/>
      <c r="Y1078" s="146"/>
    </row>
    <row r="1079" ht="12.75" customHeight="1">
      <c r="A1079" s="146"/>
      <c r="B1079" s="146"/>
      <c r="C1079" s="227">
        <v>12.0</v>
      </c>
      <c r="D1079" s="228">
        <v>180.17</v>
      </c>
      <c r="E1079" s="228">
        <v>95.33</v>
      </c>
      <c r="F1079" s="229">
        <v>0.5291</v>
      </c>
      <c r="I1079" s="146"/>
      <c r="J1079" s="230">
        <f t="shared" si="2"/>
        <v>15.01416667</v>
      </c>
      <c r="K1079" s="227"/>
      <c r="L1079" s="230">
        <f t="shared" si="3"/>
        <v>9.818956685</v>
      </c>
      <c r="M1079" s="134">
        <v>0.03</v>
      </c>
      <c r="N1079" s="146"/>
      <c r="O1079" s="99">
        <f t="shared" si="4"/>
        <v>3</v>
      </c>
      <c r="P1079" s="99">
        <f t="shared" si="5"/>
        <v>3</v>
      </c>
      <c r="Q1079" s="99">
        <f t="shared" si="6"/>
        <v>5</v>
      </c>
      <c r="R1079" s="99">
        <f t="shared" si="7"/>
        <v>0</v>
      </c>
      <c r="S1079" s="138">
        <f t="shared" si="8"/>
        <v>1</v>
      </c>
      <c r="T1079" s="135">
        <f t="shared" si="9"/>
        <v>12</v>
      </c>
      <c r="U1079" s="146"/>
      <c r="V1079" s="146"/>
      <c r="W1079" s="146"/>
      <c r="X1079" s="146"/>
      <c r="Y1079" s="146"/>
    </row>
    <row r="1080" ht="12.75" customHeight="1">
      <c r="A1080" s="146"/>
      <c r="B1080" s="146"/>
      <c r="C1080" s="227">
        <v>3.0</v>
      </c>
      <c r="D1080" s="228">
        <v>18.0</v>
      </c>
      <c r="E1080" s="228">
        <v>9.52</v>
      </c>
      <c r="F1080" s="229">
        <v>0.5291</v>
      </c>
      <c r="I1080" s="146"/>
      <c r="J1080" s="230">
        <f t="shared" si="2"/>
        <v>6</v>
      </c>
      <c r="K1080" s="227"/>
      <c r="L1080" s="230">
        <f t="shared" si="3"/>
        <v>3.92387679</v>
      </c>
      <c r="M1080" s="134">
        <v>0.04</v>
      </c>
      <c r="N1080" s="146"/>
      <c r="O1080" s="99">
        <f t="shared" si="4"/>
        <v>3</v>
      </c>
      <c r="P1080" s="99">
        <f t="shared" si="5"/>
        <v>1</v>
      </c>
      <c r="Q1080" s="99">
        <f t="shared" si="6"/>
        <v>5</v>
      </c>
      <c r="R1080" s="99">
        <f t="shared" si="7"/>
        <v>0</v>
      </c>
      <c r="S1080" s="138">
        <f t="shared" si="8"/>
        <v>1</v>
      </c>
      <c r="T1080" s="135">
        <f t="shared" si="9"/>
        <v>10</v>
      </c>
      <c r="U1080" s="146"/>
      <c r="V1080" s="146"/>
      <c r="W1080" s="146"/>
      <c r="X1080" s="146"/>
      <c r="Y1080" s="146"/>
    </row>
    <row r="1081" ht="12.75" customHeight="1">
      <c r="A1081" s="146"/>
      <c r="B1081" s="146"/>
      <c r="C1081" s="227">
        <v>3.0</v>
      </c>
      <c r="D1081" s="228">
        <v>18.0</v>
      </c>
      <c r="E1081" s="228">
        <v>9.52</v>
      </c>
      <c r="F1081" s="229">
        <v>0.5291</v>
      </c>
      <c r="I1081" s="146"/>
      <c r="J1081" s="230">
        <f t="shared" si="2"/>
        <v>6</v>
      </c>
      <c r="K1081" s="227"/>
      <c r="L1081" s="230">
        <f t="shared" si="3"/>
        <v>3.92387679</v>
      </c>
      <c r="M1081" s="134">
        <v>0.05</v>
      </c>
      <c r="N1081" s="146"/>
      <c r="O1081" s="99">
        <f t="shared" si="4"/>
        <v>3</v>
      </c>
      <c r="P1081" s="99">
        <f t="shared" si="5"/>
        <v>1</v>
      </c>
      <c r="Q1081" s="99">
        <f t="shared" si="6"/>
        <v>5</v>
      </c>
      <c r="R1081" s="99">
        <f t="shared" si="7"/>
        <v>0</v>
      </c>
      <c r="S1081" s="138">
        <f t="shared" si="8"/>
        <v>1</v>
      </c>
      <c r="T1081" s="135">
        <f t="shared" si="9"/>
        <v>10</v>
      </c>
      <c r="U1081" s="146"/>
      <c r="V1081" s="146"/>
      <c r="W1081" s="146"/>
      <c r="X1081" s="146"/>
      <c r="Y1081" s="146"/>
    </row>
    <row r="1082" ht="12.75" customHeight="1">
      <c r="A1082" s="146"/>
      <c r="B1082" s="146"/>
      <c r="C1082" s="227">
        <v>3.0</v>
      </c>
      <c r="D1082" s="228">
        <v>18.0</v>
      </c>
      <c r="E1082" s="228">
        <v>9.52</v>
      </c>
      <c r="F1082" s="229">
        <v>0.5291</v>
      </c>
      <c r="I1082" s="146"/>
      <c r="J1082" s="230">
        <f t="shared" si="2"/>
        <v>6</v>
      </c>
      <c r="K1082" s="227"/>
      <c r="L1082" s="230">
        <f t="shared" si="3"/>
        <v>3.92387679</v>
      </c>
      <c r="M1082" s="134">
        <v>0.06</v>
      </c>
      <c r="N1082" s="146"/>
      <c r="O1082" s="99">
        <f t="shared" si="4"/>
        <v>3</v>
      </c>
      <c r="P1082" s="99">
        <f t="shared" si="5"/>
        <v>1</v>
      </c>
      <c r="Q1082" s="99">
        <f t="shared" si="6"/>
        <v>5</v>
      </c>
      <c r="R1082" s="99">
        <f t="shared" si="7"/>
        <v>0</v>
      </c>
      <c r="S1082" s="138">
        <f t="shared" si="8"/>
        <v>2</v>
      </c>
      <c r="T1082" s="135">
        <f t="shared" si="9"/>
        <v>11</v>
      </c>
      <c r="U1082" s="146"/>
      <c r="V1082" s="146"/>
      <c r="W1082" s="146"/>
      <c r="X1082" s="146"/>
      <c r="Y1082" s="146"/>
    </row>
    <row r="1083" ht="12.75" customHeight="1">
      <c r="A1083" s="146"/>
      <c r="B1083" s="146"/>
      <c r="C1083" s="227">
        <v>2.0</v>
      </c>
      <c r="D1083" s="228">
        <v>12.0</v>
      </c>
      <c r="E1083" s="228">
        <v>6.35</v>
      </c>
      <c r="F1083" s="229">
        <v>0.5291</v>
      </c>
      <c r="I1083" s="146"/>
      <c r="J1083" s="230">
        <f t="shared" si="2"/>
        <v>6</v>
      </c>
      <c r="K1083" s="227"/>
      <c r="L1083" s="230">
        <f t="shared" si="3"/>
        <v>3.92387679</v>
      </c>
      <c r="M1083" s="134">
        <v>0.07</v>
      </c>
      <c r="N1083" s="146"/>
      <c r="O1083" s="99">
        <f t="shared" si="4"/>
        <v>3</v>
      </c>
      <c r="P1083" s="99">
        <f t="shared" si="5"/>
        <v>1</v>
      </c>
      <c r="Q1083" s="99">
        <f t="shared" si="6"/>
        <v>5</v>
      </c>
      <c r="R1083" s="99">
        <f t="shared" si="7"/>
        <v>0</v>
      </c>
      <c r="S1083" s="138">
        <f t="shared" si="8"/>
        <v>2</v>
      </c>
      <c r="T1083" s="135">
        <f t="shared" si="9"/>
        <v>11</v>
      </c>
      <c r="U1083" s="146"/>
      <c r="V1083" s="146"/>
      <c r="W1083" s="146"/>
      <c r="X1083" s="146"/>
      <c r="Y1083" s="146"/>
    </row>
    <row r="1084" ht="12.75" customHeight="1">
      <c r="A1084" s="146"/>
      <c r="B1084" s="146"/>
      <c r="C1084" s="227">
        <v>2.0</v>
      </c>
      <c r="D1084" s="228">
        <v>12.0</v>
      </c>
      <c r="E1084" s="228">
        <v>6.35</v>
      </c>
      <c r="F1084" s="229">
        <v>0.5291</v>
      </c>
      <c r="I1084" s="146"/>
      <c r="J1084" s="230">
        <f t="shared" si="2"/>
        <v>6</v>
      </c>
      <c r="K1084" s="227"/>
      <c r="L1084" s="230">
        <f t="shared" si="3"/>
        <v>3.92387679</v>
      </c>
      <c r="M1084" s="134">
        <v>0.08</v>
      </c>
      <c r="N1084" s="146"/>
      <c r="O1084" s="99">
        <f t="shared" si="4"/>
        <v>3</v>
      </c>
      <c r="P1084" s="99">
        <f t="shared" si="5"/>
        <v>1</v>
      </c>
      <c r="Q1084" s="99">
        <f t="shared" si="6"/>
        <v>5</v>
      </c>
      <c r="R1084" s="99">
        <f t="shared" si="7"/>
        <v>0</v>
      </c>
      <c r="S1084" s="138">
        <f t="shared" si="8"/>
        <v>2</v>
      </c>
      <c r="T1084" s="135">
        <f t="shared" si="9"/>
        <v>11</v>
      </c>
      <c r="U1084" s="146"/>
      <c r="V1084" s="146"/>
      <c r="W1084" s="146"/>
      <c r="X1084" s="146"/>
      <c r="Y1084" s="146"/>
    </row>
    <row r="1085" ht="12.75" customHeight="1">
      <c r="A1085" s="146"/>
      <c r="B1085" s="146"/>
      <c r="C1085" s="227">
        <v>1.0</v>
      </c>
      <c r="D1085" s="228">
        <v>6.0</v>
      </c>
      <c r="E1085" s="228">
        <v>3.17</v>
      </c>
      <c r="F1085" s="229">
        <v>0.5291</v>
      </c>
      <c r="I1085" s="146"/>
      <c r="J1085" s="230">
        <f t="shared" si="2"/>
        <v>6</v>
      </c>
      <c r="K1085" s="227"/>
      <c r="L1085" s="230">
        <f t="shared" si="3"/>
        <v>3.92387679</v>
      </c>
      <c r="M1085" s="134">
        <v>0.09</v>
      </c>
      <c r="N1085" s="146"/>
      <c r="O1085" s="99">
        <f t="shared" si="4"/>
        <v>3</v>
      </c>
      <c r="P1085" s="99">
        <f t="shared" si="5"/>
        <v>1</v>
      </c>
      <c r="Q1085" s="99">
        <f t="shared" si="6"/>
        <v>5</v>
      </c>
      <c r="R1085" s="99">
        <f t="shared" si="7"/>
        <v>0</v>
      </c>
      <c r="S1085" s="138">
        <f t="shared" si="8"/>
        <v>2</v>
      </c>
      <c r="T1085" s="135">
        <f t="shared" si="9"/>
        <v>11</v>
      </c>
      <c r="U1085" s="146"/>
      <c r="V1085" s="146"/>
      <c r="W1085" s="146"/>
      <c r="X1085" s="146"/>
      <c r="Y1085" s="146"/>
    </row>
    <row r="1086" ht="12.75" customHeight="1">
      <c r="A1086" s="146"/>
      <c r="B1086" s="146"/>
      <c r="C1086" s="227">
        <v>1.0</v>
      </c>
      <c r="D1086" s="228">
        <v>6.0</v>
      </c>
      <c r="E1086" s="228">
        <v>3.17</v>
      </c>
      <c r="F1086" s="229">
        <v>0.5291</v>
      </c>
      <c r="I1086" s="146"/>
      <c r="J1086" s="230">
        <f t="shared" si="2"/>
        <v>6</v>
      </c>
      <c r="K1086" s="227"/>
      <c r="L1086" s="230">
        <f t="shared" si="3"/>
        <v>3.92387679</v>
      </c>
      <c r="M1086" s="134">
        <v>0.12</v>
      </c>
      <c r="N1086" s="146"/>
      <c r="O1086" s="99">
        <f t="shared" si="4"/>
        <v>3</v>
      </c>
      <c r="P1086" s="99">
        <f t="shared" si="5"/>
        <v>1</v>
      </c>
      <c r="Q1086" s="99">
        <f t="shared" si="6"/>
        <v>5</v>
      </c>
      <c r="R1086" s="99">
        <f t="shared" si="7"/>
        <v>0</v>
      </c>
      <c r="S1086" s="138">
        <f t="shared" si="8"/>
        <v>2</v>
      </c>
      <c r="T1086" s="135">
        <f t="shared" si="9"/>
        <v>11</v>
      </c>
      <c r="U1086" s="146"/>
      <c r="V1086" s="146"/>
      <c r="W1086" s="146"/>
      <c r="X1086" s="146"/>
      <c r="Y1086" s="146"/>
    </row>
    <row r="1087" ht="12.75" customHeight="1">
      <c r="A1087" s="146"/>
      <c r="B1087" s="146"/>
      <c r="C1087" s="227">
        <v>1.0</v>
      </c>
      <c r="D1087" s="228">
        <v>6.0</v>
      </c>
      <c r="E1087" s="228">
        <v>3.17</v>
      </c>
      <c r="F1087" s="229">
        <v>0.5291</v>
      </c>
      <c r="I1087" s="146"/>
      <c r="J1087" s="230">
        <f t="shared" si="2"/>
        <v>6</v>
      </c>
      <c r="K1087" s="227"/>
      <c r="L1087" s="230">
        <f t="shared" si="3"/>
        <v>3.92387679</v>
      </c>
      <c r="M1087" s="134">
        <v>0.13</v>
      </c>
      <c r="N1087" s="146"/>
      <c r="O1087" s="99">
        <f t="shared" si="4"/>
        <v>3</v>
      </c>
      <c r="P1087" s="99">
        <f t="shared" si="5"/>
        <v>1</v>
      </c>
      <c r="Q1087" s="99">
        <f t="shared" si="6"/>
        <v>5</v>
      </c>
      <c r="R1087" s="99">
        <f t="shared" si="7"/>
        <v>0</v>
      </c>
      <c r="S1087" s="138">
        <f t="shared" si="8"/>
        <v>0.13</v>
      </c>
      <c r="T1087" s="135">
        <f t="shared" si="9"/>
        <v>9.13</v>
      </c>
      <c r="U1087" s="146"/>
      <c r="V1087" s="146"/>
      <c r="W1087" s="146"/>
      <c r="X1087" s="146"/>
      <c r="Y1087" s="146"/>
    </row>
    <row r="1088" ht="12.75" customHeight="1">
      <c r="A1088" s="146"/>
      <c r="B1088" s="146"/>
      <c r="C1088" s="227">
        <v>7.0</v>
      </c>
      <c r="D1088" s="228">
        <v>42.0</v>
      </c>
      <c r="E1088" s="228">
        <v>22.22</v>
      </c>
      <c r="F1088" s="229">
        <v>0.5291</v>
      </c>
      <c r="I1088" s="146"/>
      <c r="J1088" s="230">
        <f t="shared" si="2"/>
        <v>6</v>
      </c>
      <c r="K1088" s="227"/>
      <c r="L1088" s="230">
        <f t="shared" si="3"/>
        <v>3.92387679</v>
      </c>
      <c r="M1088" s="134">
        <v>0.125</v>
      </c>
      <c r="N1088" s="146"/>
      <c r="O1088" s="99">
        <f t="shared" si="4"/>
        <v>3</v>
      </c>
      <c r="P1088" s="99">
        <f t="shared" si="5"/>
        <v>2</v>
      </c>
      <c r="Q1088" s="99">
        <f t="shared" si="6"/>
        <v>5</v>
      </c>
      <c r="R1088" s="99">
        <f t="shared" si="7"/>
        <v>0</v>
      </c>
      <c r="S1088" s="138">
        <f t="shared" si="8"/>
        <v>2</v>
      </c>
      <c r="T1088" s="135">
        <f t="shared" si="9"/>
        <v>12</v>
      </c>
      <c r="U1088" s="146"/>
      <c r="V1088" s="146"/>
      <c r="W1088" s="146"/>
      <c r="X1088" s="146"/>
      <c r="Y1088" s="146"/>
    </row>
    <row r="1089" ht="12.75" customHeight="1">
      <c r="A1089" s="146"/>
      <c r="B1089" s="146"/>
      <c r="C1089" s="227">
        <v>11.0</v>
      </c>
      <c r="D1089" s="228">
        <v>91.25</v>
      </c>
      <c r="E1089" s="228">
        <v>48.26</v>
      </c>
      <c r="F1089" s="229">
        <v>0.5289</v>
      </c>
      <c r="I1089" s="146"/>
      <c r="J1089" s="230">
        <f t="shared" si="2"/>
        <v>8.295454545</v>
      </c>
      <c r="K1089" s="227"/>
      <c r="L1089" s="230">
        <f t="shared" si="3"/>
        <v>5.425766594</v>
      </c>
      <c r="M1089" s="134">
        <v>0.15</v>
      </c>
      <c r="N1089" s="146"/>
      <c r="O1089" s="99">
        <f t="shared" si="4"/>
        <v>3</v>
      </c>
      <c r="P1089" s="99">
        <f t="shared" si="5"/>
        <v>3</v>
      </c>
      <c r="Q1089" s="99">
        <f t="shared" si="6"/>
        <v>5</v>
      </c>
      <c r="R1089" s="99">
        <f t="shared" si="7"/>
        <v>0</v>
      </c>
      <c r="S1089" s="138">
        <f t="shared" si="8"/>
        <v>3</v>
      </c>
      <c r="T1089" s="135">
        <f t="shared" si="9"/>
        <v>14</v>
      </c>
      <c r="U1089" s="146"/>
      <c r="V1089" s="146"/>
      <c r="W1089" s="146"/>
      <c r="X1089" s="146"/>
      <c r="Y1089" s="146"/>
    </row>
    <row r="1090" ht="12.75" customHeight="1">
      <c r="A1090" s="146"/>
      <c r="B1090" s="146"/>
      <c r="C1090" s="227">
        <v>10.0</v>
      </c>
      <c r="D1090" s="228">
        <v>764.22</v>
      </c>
      <c r="E1090" s="228">
        <v>404.22</v>
      </c>
      <c r="F1090" s="229">
        <v>0.5289</v>
      </c>
      <c r="I1090" s="146"/>
      <c r="J1090" s="230">
        <f t="shared" si="2"/>
        <v>76.422</v>
      </c>
      <c r="K1090" s="227"/>
      <c r="L1090" s="230">
        <f t="shared" si="3"/>
        <v>49.9849565</v>
      </c>
      <c r="M1090" s="134">
        <v>0.18</v>
      </c>
      <c r="N1090" s="146"/>
      <c r="O1090" s="99">
        <f t="shared" si="4"/>
        <v>3</v>
      </c>
      <c r="P1090" s="99">
        <f t="shared" si="5"/>
        <v>2</v>
      </c>
      <c r="Q1090" s="99">
        <f t="shared" si="6"/>
        <v>3</v>
      </c>
      <c r="R1090" s="99">
        <f t="shared" si="7"/>
        <v>0</v>
      </c>
      <c r="S1090" s="138">
        <f t="shared" si="8"/>
        <v>3</v>
      </c>
      <c r="T1090" s="135">
        <f t="shared" si="9"/>
        <v>11</v>
      </c>
      <c r="U1090" s="146"/>
      <c r="V1090" s="146"/>
      <c r="W1090" s="146"/>
      <c r="X1090" s="146"/>
      <c r="Y1090" s="146"/>
    </row>
    <row r="1091" ht="12.75" customHeight="1">
      <c r="A1091" s="146"/>
      <c r="B1091" s="146"/>
      <c r="C1091" s="227">
        <v>1.0</v>
      </c>
      <c r="D1091" s="228">
        <v>14.74</v>
      </c>
      <c r="E1091" s="228">
        <v>7.79</v>
      </c>
      <c r="F1091" s="229">
        <v>0.5285</v>
      </c>
      <c r="I1091" s="146"/>
      <c r="J1091" s="230">
        <f t="shared" si="2"/>
        <v>14.74</v>
      </c>
      <c r="K1091" s="227"/>
      <c r="L1091" s="230">
        <f t="shared" si="3"/>
        <v>9.643441282</v>
      </c>
      <c r="M1091" s="134">
        <v>0.22</v>
      </c>
      <c r="N1091" s="146"/>
      <c r="O1091" s="99">
        <f t="shared" si="4"/>
        <v>3</v>
      </c>
      <c r="P1091" s="99">
        <f t="shared" si="5"/>
        <v>1</v>
      </c>
      <c r="Q1091" s="99">
        <f t="shared" si="6"/>
        <v>5</v>
      </c>
      <c r="R1091" s="99">
        <f t="shared" si="7"/>
        <v>0</v>
      </c>
      <c r="S1091" s="138">
        <f t="shared" si="8"/>
        <v>3</v>
      </c>
      <c r="T1091" s="135">
        <f t="shared" si="9"/>
        <v>12</v>
      </c>
      <c r="U1091" s="146"/>
      <c r="V1091" s="146"/>
      <c r="W1091" s="146"/>
      <c r="X1091" s="146"/>
      <c r="Y1091" s="146"/>
    </row>
    <row r="1092" ht="12.75" customHeight="1">
      <c r="A1092" s="146"/>
      <c r="B1092" s="146"/>
      <c r="C1092" s="227">
        <v>7.0</v>
      </c>
      <c r="D1092" s="228">
        <v>474.78</v>
      </c>
      <c r="E1092" s="228">
        <v>250.74</v>
      </c>
      <c r="F1092" s="229">
        <v>0.5281</v>
      </c>
      <c r="I1092" s="146"/>
      <c r="J1092" s="230">
        <f t="shared" si="2"/>
        <v>67.82571429</v>
      </c>
      <c r="K1092" s="227"/>
      <c r="L1092" s="230">
        <f t="shared" si="3"/>
        <v>44.38565165</v>
      </c>
      <c r="M1092" s="134">
        <v>0.26</v>
      </c>
      <c r="N1092" s="146"/>
      <c r="O1092" s="99">
        <f t="shared" si="4"/>
        <v>3</v>
      </c>
      <c r="P1092" s="99">
        <f t="shared" si="5"/>
        <v>2</v>
      </c>
      <c r="Q1092" s="99">
        <f t="shared" si="6"/>
        <v>3</v>
      </c>
      <c r="R1092" s="99">
        <f t="shared" si="7"/>
        <v>0</v>
      </c>
      <c r="S1092" s="138">
        <f t="shared" si="8"/>
        <v>3</v>
      </c>
      <c r="T1092" s="135">
        <f t="shared" si="9"/>
        <v>11</v>
      </c>
      <c r="U1092" s="146"/>
      <c r="V1092" s="146"/>
      <c r="W1092" s="146"/>
      <c r="X1092" s="146"/>
      <c r="Y1092" s="146"/>
    </row>
    <row r="1093" ht="12.75" customHeight="1">
      <c r="A1093" s="146"/>
      <c r="B1093" s="146"/>
      <c r="C1093" s="227">
        <v>5.0</v>
      </c>
      <c r="D1093" s="228">
        <v>341.3</v>
      </c>
      <c r="E1093" s="228">
        <v>180.12</v>
      </c>
      <c r="F1093" s="229">
        <v>0.5277</v>
      </c>
      <c r="I1093" s="146"/>
      <c r="J1093" s="230">
        <f t="shared" si="2"/>
        <v>68.26</v>
      </c>
      <c r="K1093" s="227"/>
      <c r="L1093" s="230">
        <f t="shared" si="3"/>
        <v>44.68154742</v>
      </c>
      <c r="M1093" s="134">
        <v>0.28</v>
      </c>
      <c r="N1093" s="146"/>
      <c r="O1093" s="99">
        <f t="shared" si="4"/>
        <v>3</v>
      </c>
      <c r="P1093" s="99">
        <f t="shared" si="5"/>
        <v>1</v>
      </c>
      <c r="Q1093" s="99">
        <f t="shared" si="6"/>
        <v>3</v>
      </c>
      <c r="R1093" s="99">
        <f t="shared" si="7"/>
        <v>0</v>
      </c>
      <c r="S1093" s="138">
        <f t="shared" si="8"/>
        <v>3</v>
      </c>
      <c r="T1093" s="135">
        <f t="shared" si="9"/>
        <v>10</v>
      </c>
      <c r="U1093" s="146"/>
      <c r="V1093" s="146"/>
      <c r="W1093" s="146"/>
      <c r="X1093" s="146"/>
      <c r="Y1093" s="146"/>
    </row>
    <row r="1094" ht="12.75" customHeight="1">
      <c r="A1094" s="146"/>
      <c r="B1094" s="146"/>
      <c r="C1094" s="227">
        <v>3.0</v>
      </c>
      <c r="D1094" s="228">
        <v>63.17</v>
      </c>
      <c r="E1094" s="228">
        <v>33.32</v>
      </c>
      <c r="F1094" s="229">
        <v>0.5274</v>
      </c>
      <c r="I1094" s="146"/>
      <c r="J1094" s="230">
        <f t="shared" si="2"/>
        <v>21.05666667</v>
      </c>
      <c r="K1094" s="227"/>
      <c r="L1094" s="230">
        <f t="shared" si="3"/>
        <v>13.78595435</v>
      </c>
      <c r="M1094" s="134">
        <v>0.3</v>
      </c>
      <c r="N1094" s="146"/>
      <c r="O1094" s="99">
        <f t="shared" si="4"/>
        <v>3</v>
      </c>
      <c r="P1094" s="99">
        <f t="shared" si="5"/>
        <v>1</v>
      </c>
      <c r="Q1094" s="99">
        <f t="shared" si="6"/>
        <v>5</v>
      </c>
      <c r="R1094" s="99">
        <f t="shared" si="7"/>
        <v>0</v>
      </c>
      <c r="S1094" s="138">
        <f t="shared" si="8"/>
        <v>3</v>
      </c>
      <c r="T1094" s="135">
        <f t="shared" si="9"/>
        <v>12</v>
      </c>
      <c r="U1094" s="146"/>
      <c r="V1094" s="146"/>
      <c r="W1094" s="146"/>
      <c r="X1094" s="146"/>
      <c r="Y1094" s="146"/>
    </row>
    <row r="1095" ht="12.75" customHeight="1">
      <c r="A1095" s="146"/>
      <c r="B1095" s="146"/>
      <c r="C1095" s="227">
        <v>9.0</v>
      </c>
      <c r="D1095" s="228">
        <v>705.91</v>
      </c>
      <c r="E1095" s="228">
        <v>372.23</v>
      </c>
      <c r="F1095" s="229">
        <v>0.5273</v>
      </c>
      <c r="I1095" s="146"/>
      <c r="J1095" s="230">
        <f t="shared" si="2"/>
        <v>78.43444444</v>
      </c>
      <c r="K1095" s="227"/>
      <c r="L1095" s="230">
        <f t="shared" si="3"/>
        <v>51.35496919</v>
      </c>
      <c r="M1095" s="134">
        <v>0.31</v>
      </c>
      <c r="N1095" s="146"/>
      <c r="O1095" s="99">
        <f t="shared" si="4"/>
        <v>3</v>
      </c>
      <c r="P1095" s="99">
        <f t="shared" si="5"/>
        <v>2</v>
      </c>
      <c r="Q1095" s="99">
        <f t="shared" si="6"/>
        <v>3</v>
      </c>
      <c r="R1095" s="99">
        <f t="shared" si="7"/>
        <v>0</v>
      </c>
      <c r="S1095" s="138">
        <f t="shared" si="8"/>
        <v>3</v>
      </c>
      <c r="T1095" s="135">
        <f t="shared" si="9"/>
        <v>11</v>
      </c>
      <c r="U1095" s="146"/>
      <c r="V1095" s="146"/>
      <c r="W1095" s="146"/>
      <c r="X1095" s="146"/>
      <c r="Y1095" s="146"/>
    </row>
    <row r="1096" ht="12.75" customHeight="1">
      <c r="A1096" s="146"/>
      <c r="B1096" s="146"/>
      <c r="C1096" s="227">
        <v>18.0</v>
      </c>
      <c r="D1096" s="228">
        <v>152.31</v>
      </c>
      <c r="E1096" s="228">
        <v>80.29</v>
      </c>
      <c r="F1096" s="229">
        <v>0.5272</v>
      </c>
      <c r="I1096" s="146"/>
      <c r="J1096" s="230">
        <f t="shared" si="2"/>
        <v>8.461666667</v>
      </c>
      <c r="K1096" s="227"/>
      <c r="L1096" s="230">
        <f t="shared" si="3"/>
        <v>5.540640824</v>
      </c>
      <c r="M1096" s="134">
        <v>0.32</v>
      </c>
      <c r="N1096" s="146"/>
      <c r="O1096" s="99">
        <f t="shared" si="4"/>
        <v>3</v>
      </c>
      <c r="P1096" s="99">
        <f t="shared" si="5"/>
        <v>4</v>
      </c>
      <c r="Q1096" s="99">
        <f t="shared" si="6"/>
        <v>5</v>
      </c>
      <c r="R1096" s="99">
        <f t="shared" si="7"/>
        <v>0</v>
      </c>
      <c r="S1096" s="138">
        <f t="shared" si="8"/>
        <v>3</v>
      </c>
      <c r="T1096" s="135">
        <f t="shared" si="9"/>
        <v>15</v>
      </c>
      <c r="U1096" s="146"/>
      <c r="V1096" s="146"/>
      <c r="W1096" s="146"/>
      <c r="X1096" s="146"/>
      <c r="Y1096" s="146"/>
    </row>
    <row r="1097" ht="12.75" customHeight="1">
      <c r="A1097" s="146"/>
      <c r="B1097" s="146"/>
      <c r="C1097" s="227">
        <v>11.0</v>
      </c>
      <c r="D1097" s="228">
        <v>765.96</v>
      </c>
      <c r="E1097" s="228">
        <v>403.84</v>
      </c>
      <c r="F1097" s="229">
        <v>0.5272</v>
      </c>
      <c r="I1097" s="146"/>
      <c r="J1097" s="230">
        <f t="shared" si="2"/>
        <v>69.63272727</v>
      </c>
      <c r="K1097" s="227"/>
      <c r="L1097" s="230">
        <f t="shared" si="3"/>
        <v>45.59502833</v>
      </c>
      <c r="M1097" s="134">
        <v>0.33</v>
      </c>
      <c r="N1097" s="146"/>
      <c r="O1097" s="99">
        <f t="shared" si="4"/>
        <v>3</v>
      </c>
      <c r="P1097" s="99">
        <f t="shared" si="5"/>
        <v>3</v>
      </c>
      <c r="Q1097" s="99">
        <f t="shared" si="6"/>
        <v>3</v>
      </c>
      <c r="R1097" s="99">
        <f t="shared" si="7"/>
        <v>0</v>
      </c>
      <c r="S1097" s="138">
        <f t="shared" si="8"/>
        <v>3</v>
      </c>
      <c r="T1097" s="135">
        <f t="shared" si="9"/>
        <v>12</v>
      </c>
      <c r="U1097" s="146"/>
      <c r="V1097" s="146"/>
      <c r="W1097" s="146"/>
      <c r="X1097" s="146"/>
      <c r="Y1097" s="146"/>
    </row>
    <row r="1098" ht="12.75" customHeight="1">
      <c r="A1098" s="146"/>
      <c r="B1098" s="146"/>
      <c r="C1098" s="227">
        <v>11.0</v>
      </c>
      <c r="D1098" s="228">
        <v>765.96</v>
      </c>
      <c r="E1098" s="228">
        <v>403.84</v>
      </c>
      <c r="F1098" s="229">
        <v>0.5272</v>
      </c>
      <c r="I1098" s="146"/>
      <c r="J1098" s="230">
        <f t="shared" si="2"/>
        <v>69.63272727</v>
      </c>
      <c r="K1098" s="227"/>
      <c r="L1098" s="230">
        <f t="shared" si="3"/>
        <v>45.59502833</v>
      </c>
      <c r="M1098" s="134">
        <v>0.34</v>
      </c>
      <c r="N1098" s="146"/>
      <c r="O1098" s="99">
        <f t="shared" si="4"/>
        <v>3</v>
      </c>
      <c r="P1098" s="99">
        <f t="shared" si="5"/>
        <v>3</v>
      </c>
      <c r="Q1098" s="99">
        <f t="shared" si="6"/>
        <v>3</v>
      </c>
      <c r="R1098" s="99">
        <f t="shared" si="7"/>
        <v>0</v>
      </c>
      <c r="S1098" s="138">
        <f t="shared" si="8"/>
        <v>4</v>
      </c>
      <c r="T1098" s="135">
        <f t="shared" si="9"/>
        <v>13</v>
      </c>
      <c r="U1098" s="146"/>
      <c r="V1098" s="146"/>
      <c r="W1098" s="146"/>
      <c r="X1098" s="146"/>
      <c r="Y1098" s="146"/>
    </row>
    <row r="1099" ht="12.75" customHeight="1">
      <c r="A1099" s="146"/>
      <c r="B1099" s="146"/>
      <c r="C1099" s="227">
        <v>6.0</v>
      </c>
      <c r="D1099" s="228">
        <v>68.17</v>
      </c>
      <c r="E1099" s="228">
        <v>35.94</v>
      </c>
      <c r="F1099" s="229">
        <v>0.5272</v>
      </c>
      <c r="I1099" s="146"/>
      <c r="J1099" s="230">
        <f t="shared" si="2"/>
        <v>11.36166667</v>
      </c>
      <c r="K1099" s="227"/>
      <c r="L1099" s="230">
        <f t="shared" si="3"/>
        <v>7.439540772</v>
      </c>
      <c r="M1099" s="134">
        <v>0.35</v>
      </c>
      <c r="N1099" s="146"/>
      <c r="O1099" s="99">
        <f t="shared" si="4"/>
        <v>3</v>
      </c>
      <c r="P1099" s="99">
        <f t="shared" si="5"/>
        <v>2</v>
      </c>
      <c r="Q1099" s="99">
        <f t="shared" si="6"/>
        <v>5</v>
      </c>
      <c r="R1099" s="99">
        <f t="shared" si="7"/>
        <v>0</v>
      </c>
      <c r="S1099" s="138">
        <f t="shared" si="8"/>
        <v>4</v>
      </c>
      <c r="T1099" s="135">
        <f t="shared" si="9"/>
        <v>14</v>
      </c>
      <c r="U1099" s="146"/>
      <c r="V1099" s="146"/>
      <c r="W1099" s="146"/>
      <c r="X1099" s="146"/>
      <c r="Y1099" s="146"/>
    </row>
    <row r="1100" ht="12.75" customHeight="1">
      <c r="A1100" s="146"/>
      <c r="B1100" s="146"/>
      <c r="C1100" s="227">
        <v>1.0</v>
      </c>
      <c r="D1100" s="228">
        <v>22.83</v>
      </c>
      <c r="E1100" s="228">
        <v>12.02</v>
      </c>
      <c r="F1100" s="229">
        <v>0.5267</v>
      </c>
      <c r="I1100" s="146"/>
      <c r="J1100" s="230">
        <f t="shared" si="2"/>
        <v>22.83</v>
      </c>
      <c r="K1100" s="227"/>
      <c r="L1100" s="230">
        <f t="shared" si="3"/>
        <v>14.95382197</v>
      </c>
      <c r="M1100" s="134">
        <v>0.45</v>
      </c>
      <c r="N1100" s="146"/>
      <c r="O1100" s="99">
        <f t="shared" si="4"/>
        <v>3</v>
      </c>
      <c r="P1100" s="99">
        <f t="shared" si="5"/>
        <v>1</v>
      </c>
      <c r="Q1100" s="99">
        <f t="shared" si="6"/>
        <v>5</v>
      </c>
      <c r="R1100" s="99">
        <f t="shared" si="7"/>
        <v>0</v>
      </c>
      <c r="S1100" s="138">
        <f t="shared" si="8"/>
        <v>4</v>
      </c>
      <c r="T1100" s="135">
        <f t="shared" si="9"/>
        <v>13</v>
      </c>
      <c r="U1100" s="146"/>
      <c r="V1100" s="146"/>
      <c r="W1100" s="146"/>
      <c r="X1100" s="146"/>
      <c r="Y1100" s="146"/>
    </row>
    <row r="1101" ht="12.75" customHeight="1">
      <c r="A1101" s="146"/>
      <c r="B1101" s="146"/>
      <c r="C1101" s="227">
        <v>22.0</v>
      </c>
      <c r="D1101" s="228">
        <v>185.62</v>
      </c>
      <c r="E1101" s="228">
        <v>97.75</v>
      </c>
      <c r="F1101" s="229">
        <v>0.5266</v>
      </c>
      <c r="I1101" s="146"/>
      <c r="J1101" s="230">
        <f t="shared" si="2"/>
        <v>8.437272727</v>
      </c>
      <c r="K1101" s="227"/>
      <c r="L1101" s="230">
        <f t="shared" si="3"/>
        <v>5.526839203</v>
      </c>
      <c r="M1101" s="134">
        <v>0.46</v>
      </c>
      <c r="N1101" s="146"/>
      <c r="O1101" s="99">
        <f t="shared" si="4"/>
        <v>3</v>
      </c>
      <c r="P1101" s="99">
        <f t="shared" si="5"/>
        <v>4</v>
      </c>
      <c r="Q1101" s="99">
        <f t="shared" si="6"/>
        <v>5</v>
      </c>
      <c r="R1101" s="99">
        <f t="shared" si="7"/>
        <v>0</v>
      </c>
      <c r="S1101" s="138">
        <f t="shared" si="8"/>
        <v>4</v>
      </c>
      <c r="T1101" s="135">
        <f t="shared" si="9"/>
        <v>16</v>
      </c>
      <c r="U1101" s="146"/>
      <c r="V1101" s="146"/>
      <c r="W1101" s="146"/>
      <c r="X1101" s="146"/>
      <c r="Y1101" s="146"/>
    </row>
    <row r="1102" ht="12.75" customHeight="1">
      <c r="A1102" s="146"/>
      <c r="B1102" s="146"/>
      <c r="C1102" s="227">
        <v>5.0</v>
      </c>
      <c r="D1102" s="228">
        <v>147.13</v>
      </c>
      <c r="E1102" s="228">
        <v>77.48</v>
      </c>
      <c r="F1102" s="229">
        <v>0.5266</v>
      </c>
      <c r="I1102" s="146"/>
      <c r="J1102" s="230">
        <f t="shared" si="2"/>
        <v>29.426</v>
      </c>
      <c r="K1102" s="227"/>
      <c r="L1102" s="230">
        <f t="shared" si="3"/>
        <v>19.27551421</v>
      </c>
      <c r="M1102" s="134">
        <v>0.48</v>
      </c>
      <c r="N1102" s="146"/>
      <c r="O1102" s="99">
        <f t="shared" si="4"/>
        <v>3</v>
      </c>
      <c r="P1102" s="99">
        <f t="shared" si="5"/>
        <v>1</v>
      </c>
      <c r="Q1102" s="99">
        <f t="shared" si="6"/>
        <v>5</v>
      </c>
      <c r="R1102" s="99">
        <f t="shared" si="7"/>
        <v>0</v>
      </c>
      <c r="S1102" s="138">
        <f t="shared" si="8"/>
        <v>4</v>
      </c>
      <c r="T1102" s="135">
        <f t="shared" si="9"/>
        <v>13</v>
      </c>
      <c r="U1102" s="146"/>
      <c r="V1102" s="146"/>
      <c r="W1102" s="146"/>
      <c r="X1102" s="146"/>
      <c r="Y1102" s="146"/>
    </row>
    <row r="1103" ht="12.75" customHeight="1">
      <c r="A1103" s="146"/>
      <c r="B1103" s="146"/>
      <c r="C1103" s="227">
        <v>11.0</v>
      </c>
      <c r="D1103" s="228">
        <v>191.65</v>
      </c>
      <c r="E1103" s="228">
        <v>100.92</v>
      </c>
      <c r="F1103" s="229">
        <v>0.5266</v>
      </c>
      <c r="I1103" s="146"/>
      <c r="J1103" s="230">
        <f t="shared" si="2"/>
        <v>17.42272727</v>
      </c>
      <c r="K1103" s="227"/>
      <c r="L1103" s="230">
        <f t="shared" si="3"/>
        <v>11.41276515</v>
      </c>
      <c r="M1103" s="134">
        <v>0.5</v>
      </c>
      <c r="N1103" s="146"/>
      <c r="O1103" s="99">
        <f t="shared" si="4"/>
        <v>3</v>
      </c>
      <c r="P1103" s="99">
        <f t="shared" si="5"/>
        <v>3</v>
      </c>
      <c r="Q1103" s="99">
        <f t="shared" si="6"/>
        <v>5</v>
      </c>
      <c r="R1103" s="99">
        <f t="shared" si="7"/>
        <v>0</v>
      </c>
      <c r="S1103" s="138">
        <f t="shared" si="8"/>
        <v>4</v>
      </c>
      <c r="T1103" s="135">
        <f t="shared" si="9"/>
        <v>15</v>
      </c>
      <c r="U1103" s="146"/>
      <c r="V1103" s="146"/>
      <c r="W1103" s="146"/>
      <c r="X1103" s="146"/>
      <c r="Y1103" s="146"/>
    </row>
    <row r="1104" ht="12.75" customHeight="1">
      <c r="A1104" s="146"/>
      <c r="B1104" s="146"/>
      <c r="C1104" s="227">
        <v>2.0</v>
      </c>
      <c r="D1104" s="228">
        <v>85.22</v>
      </c>
      <c r="E1104" s="228">
        <v>44.86</v>
      </c>
      <c r="F1104" s="229">
        <v>0.5264</v>
      </c>
      <c r="I1104" s="146"/>
      <c r="J1104" s="230">
        <f t="shared" si="2"/>
        <v>42.61</v>
      </c>
      <c r="K1104" s="227"/>
      <c r="L1104" s="230">
        <f t="shared" si="3"/>
        <v>27.91535639</v>
      </c>
      <c r="M1104" s="134">
        <v>0.52</v>
      </c>
      <c r="N1104" s="146"/>
      <c r="O1104" s="99">
        <f t="shared" si="4"/>
        <v>3</v>
      </c>
      <c r="P1104" s="99">
        <f t="shared" si="5"/>
        <v>1</v>
      </c>
      <c r="Q1104" s="99">
        <f t="shared" si="6"/>
        <v>4</v>
      </c>
      <c r="R1104" s="99">
        <f t="shared" si="7"/>
        <v>0</v>
      </c>
      <c r="S1104" s="138">
        <f t="shared" si="8"/>
        <v>4</v>
      </c>
      <c r="T1104" s="135">
        <f t="shared" si="9"/>
        <v>12</v>
      </c>
      <c r="U1104" s="146"/>
      <c r="V1104" s="146"/>
      <c r="W1104" s="146"/>
      <c r="X1104" s="146"/>
      <c r="Y1104" s="146"/>
    </row>
    <row r="1105" ht="12.75" customHeight="1">
      <c r="A1105" s="146"/>
      <c r="B1105" s="146"/>
      <c r="C1105" s="227">
        <v>9.0</v>
      </c>
      <c r="D1105" s="228">
        <v>813.04</v>
      </c>
      <c r="E1105" s="228">
        <v>428.02</v>
      </c>
      <c r="F1105" s="229">
        <v>0.5264</v>
      </c>
      <c r="I1105" s="146"/>
      <c r="J1105" s="230">
        <f t="shared" si="2"/>
        <v>90.33777778</v>
      </c>
      <c r="K1105" s="227"/>
      <c r="L1105" s="230">
        <f t="shared" si="3"/>
        <v>59.18355462</v>
      </c>
      <c r="M1105" s="134">
        <v>0.56</v>
      </c>
      <c r="N1105" s="146"/>
      <c r="O1105" s="99">
        <f t="shared" si="4"/>
        <v>3</v>
      </c>
      <c r="P1105" s="99">
        <f t="shared" si="5"/>
        <v>2</v>
      </c>
      <c r="Q1105" s="99">
        <f t="shared" si="6"/>
        <v>3</v>
      </c>
      <c r="R1105" s="99">
        <f t="shared" si="7"/>
        <v>0</v>
      </c>
      <c r="S1105" s="138">
        <f t="shared" si="8"/>
        <v>4</v>
      </c>
      <c r="T1105" s="135">
        <f t="shared" si="9"/>
        <v>12</v>
      </c>
      <c r="U1105" s="146"/>
      <c r="V1105" s="146"/>
      <c r="W1105" s="146"/>
      <c r="X1105" s="146"/>
      <c r="Y1105" s="146"/>
    </row>
    <row r="1106" ht="12.75" customHeight="1">
      <c r="A1106" s="146"/>
      <c r="B1106" s="146"/>
      <c r="C1106" s="227">
        <v>6.0</v>
      </c>
      <c r="D1106" s="228">
        <v>50.36</v>
      </c>
      <c r="E1106" s="228">
        <v>26.5</v>
      </c>
      <c r="F1106" s="229">
        <v>0.5263</v>
      </c>
      <c r="I1106" s="146"/>
      <c r="J1106" s="230">
        <f t="shared" si="2"/>
        <v>8.393333333</v>
      </c>
      <c r="K1106" s="227"/>
      <c r="L1106" s="230">
        <f t="shared" si="3"/>
        <v>5.499137347</v>
      </c>
      <c r="M1106" s="134">
        <v>0.53</v>
      </c>
      <c r="N1106" s="146"/>
      <c r="O1106" s="99">
        <f t="shared" si="4"/>
        <v>3</v>
      </c>
      <c r="P1106" s="99">
        <f t="shared" si="5"/>
        <v>2</v>
      </c>
      <c r="Q1106" s="99">
        <f t="shared" si="6"/>
        <v>5</v>
      </c>
      <c r="R1106" s="99">
        <f t="shared" si="7"/>
        <v>0</v>
      </c>
      <c r="S1106" s="138">
        <f t="shared" si="8"/>
        <v>4</v>
      </c>
      <c r="T1106" s="135">
        <f t="shared" si="9"/>
        <v>14</v>
      </c>
      <c r="U1106" s="146"/>
      <c r="V1106" s="146"/>
      <c r="W1106" s="146"/>
      <c r="X1106" s="146"/>
      <c r="Y1106" s="146"/>
    </row>
    <row r="1107" ht="12.75" customHeight="1">
      <c r="A1107" s="146"/>
      <c r="B1107" s="146"/>
      <c r="C1107" s="227">
        <v>3.0</v>
      </c>
      <c r="D1107" s="228">
        <v>93.91</v>
      </c>
      <c r="E1107" s="228">
        <v>49.39</v>
      </c>
      <c r="F1107" s="229">
        <v>0.5259</v>
      </c>
      <c r="I1107" s="146"/>
      <c r="J1107" s="230">
        <f t="shared" si="2"/>
        <v>31.30333333</v>
      </c>
      <c r="K1107" s="227"/>
      <c r="L1107" s="230">
        <f t="shared" si="3"/>
        <v>20.51466894</v>
      </c>
      <c r="M1107" s="134">
        <v>0.51</v>
      </c>
      <c r="N1107" s="146"/>
      <c r="O1107" s="99">
        <f t="shared" si="4"/>
        <v>3</v>
      </c>
      <c r="P1107" s="99">
        <f t="shared" si="5"/>
        <v>1</v>
      </c>
      <c r="Q1107" s="99">
        <f t="shared" si="6"/>
        <v>5</v>
      </c>
      <c r="R1107" s="99">
        <f t="shared" si="7"/>
        <v>0</v>
      </c>
      <c r="S1107" s="138">
        <f t="shared" si="8"/>
        <v>4</v>
      </c>
      <c r="T1107" s="135">
        <f t="shared" si="9"/>
        <v>13</v>
      </c>
      <c r="U1107" s="146"/>
      <c r="V1107" s="146"/>
      <c r="W1107" s="146"/>
      <c r="X1107" s="146"/>
      <c r="Y1107" s="146"/>
    </row>
    <row r="1108" ht="12.75" customHeight="1">
      <c r="A1108" s="146"/>
      <c r="B1108" s="146"/>
      <c r="C1108" s="227">
        <v>4.0</v>
      </c>
      <c r="D1108" s="228">
        <v>191.3</v>
      </c>
      <c r="E1108" s="228">
        <v>100.54</v>
      </c>
      <c r="F1108" s="229">
        <v>0.5256</v>
      </c>
      <c r="I1108" s="146"/>
      <c r="J1108" s="230">
        <f t="shared" si="2"/>
        <v>47.825</v>
      </c>
      <c r="K1108" s="227"/>
      <c r="L1108" s="230">
        <f t="shared" si="3"/>
        <v>31.34832197</v>
      </c>
      <c r="M1108" s="134">
        <v>0.57</v>
      </c>
      <c r="N1108" s="146"/>
      <c r="O1108" s="99">
        <f t="shared" si="4"/>
        <v>3</v>
      </c>
      <c r="P1108" s="99">
        <f t="shared" si="5"/>
        <v>1</v>
      </c>
      <c r="Q1108" s="99">
        <f t="shared" si="6"/>
        <v>4</v>
      </c>
      <c r="R1108" s="99">
        <f t="shared" si="7"/>
        <v>0</v>
      </c>
      <c r="S1108" s="138">
        <f t="shared" si="8"/>
        <v>4</v>
      </c>
      <c r="T1108" s="135">
        <f t="shared" si="9"/>
        <v>12</v>
      </c>
      <c r="U1108" s="146"/>
      <c r="V1108" s="146"/>
      <c r="W1108" s="146"/>
      <c r="X1108" s="146"/>
      <c r="Y1108" s="146"/>
    </row>
    <row r="1109" ht="12.75" customHeight="1">
      <c r="A1109" s="146"/>
      <c r="B1109" s="146"/>
      <c r="C1109" s="227">
        <v>2.0</v>
      </c>
      <c r="D1109" s="228">
        <v>28.7</v>
      </c>
      <c r="E1109" s="228">
        <v>15.08</v>
      </c>
      <c r="F1109" s="229">
        <v>0.5255</v>
      </c>
      <c r="I1109" s="146"/>
      <c r="J1109" s="230">
        <f t="shared" si="2"/>
        <v>14.35</v>
      </c>
      <c r="K1109" s="227"/>
      <c r="L1109" s="230">
        <f t="shared" si="3"/>
        <v>9.406751885</v>
      </c>
      <c r="M1109" s="134">
        <v>0.58</v>
      </c>
      <c r="N1109" s="146"/>
      <c r="O1109" s="99">
        <f t="shared" si="4"/>
        <v>3</v>
      </c>
      <c r="P1109" s="99">
        <f t="shared" si="5"/>
        <v>1</v>
      </c>
      <c r="Q1109" s="99">
        <f t="shared" si="6"/>
        <v>5</v>
      </c>
      <c r="R1109" s="99">
        <f t="shared" si="7"/>
        <v>0</v>
      </c>
      <c r="S1109" s="138">
        <f t="shared" si="8"/>
        <v>4</v>
      </c>
      <c r="T1109" s="135">
        <f t="shared" si="9"/>
        <v>13</v>
      </c>
      <c r="U1109" s="146"/>
      <c r="V1109" s="146"/>
      <c r="W1109" s="146"/>
      <c r="X1109" s="146"/>
      <c r="Y1109" s="146"/>
    </row>
    <row r="1110" ht="12.75" customHeight="1">
      <c r="A1110" s="146"/>
      <c r="B1110" s="146"/>
      <c r="C1110" s="227">
        <v>6.0</v>
      </c>
      <c r="D1110" s="228">
        <v>180.17</v>
      </c>
      <c r="E1110" s="228">
        <v>94.66</v>
      </c>
      <c r="F1110" s="229">
        <v>0.5254</v>
      </c>
      <c r="I1110" s="146"/>
      <c r="J1110" s="230">
        <f t="shared" si="2"/>
        <v>30.02833333</v>
      </c>
      <c r="K1110" s="227"/>
      <c r="L1110" s="230">
        <f t="shared" si="3"/>
        <v>19.68554696</v>
      </c>
      <c r="M1110" s="134">
        <v>0.59</v>
      </c>
      <c r="N1110" s="146"/>
      <c r="O1110" s="99">
        <f t="shared" si="4"/>
        <v>3</v>
      </c>
      <c r="P1110" s="99">
        <f t="shared" si="5"/>
        <v>2</v>
      </c>
      <c r="Q1110" s="99">
        <f t="shared" si="6"/>
        <v>5</v>
      </c>
      <c r="R1110" s="99">
        <f t="shared" si="7"/>
        <v>0</v>
      </c>
      <c r="S1110" s="138">
        <f t="shared" si="8"/>
        <v>5</v>
      </c>
      <c r="T1110" s="135">
        <f t="shared" si="9"/>
        <v>15</v>
      </c>
      <c r="U1110" s="146"/>
      <c r="V1110" s="146"/>
      <c r="W1110" s="146"/>
      <c r="X1110" s="146"/>
      <c r="Y1110" s="146"/>
    </row>
    <row r="1111" ht="12.75" customHeight="1">
      <c r="A1111" s="146"/>
      <c r="B1111" s="146"/>
      <c r="C1111" s="227">
        <v>5.0</v>
      </c>
      <c r="D1111" s="228">
        <v>40.46</v>
      </c>
      <c r="E1111" s="228">
        <v>21.26</v>
      </c>
      <c r="F1111" s="229">
        <v>0.5254</v>
      </c>
      <c r="I1111" s="146"/>
      <c r="J1111" s="230">
        <f t="shared" si="2"/>
        <v>8.092</v>
      </c>
      <c r="K1111" s="227"/>
      <c r="L1111" s="230">
        <f t="shared" si="3"/>
        <v>5.304838075</v>
      </c>
      <c r="M1111" s="134">
        <v>0.6</v>
      </c>
      <c r="N1111" s="146"/>
      <c r="O1111" s="99">
        <f t="shared" si="4"/>
        <v>3</v>
      </c>
      <c r="P1111" s="99">
        <f t="shared" si="5"/>
        <v>1</v>
      </c>
      <c r="Q1111" s="99">
        <f t="shared" si="6"/>
        <v>5</v>
      </c>
      <c r="R1111" s="99">
        <f t="shared" si="7"/>
        <v>0</v>
      </c>
      <c r="S1111" s="138">
        <f t="shared" si="8"/>
        <v>5</v>
      </c>
      <c r="T1111" s="135">
        <f t="shared" si="9"/>
        <v>14</v>
      </c>
      <c r="U1111" s="146"/>
      <c r="V1111" s="146"/>
      <c r="W1111" s="146"/>
      <c r="X1111" s="146"/>
      <c r="Y1111" s="146"/>
    </row>
    <row r="1112" ht="12.75" customHeight="1">
      <c r="A1112" s="146"/>
      <c r="B1112" s="146"/>
      <c r="C1112" s="227">
        <v>30.0</v>
      </c>
      <c r="D1112" s="228">
        <v>1548.48</v>
      </c>
      <c r="E1112" s="228">
        <v>813.48</v>
      </c>
      <c r="F1112" s="229">
        <v>0.5253</v>
      </c>
      <c r="I1112" s="146"/>
      <c r="J1112" s="230">
        <f t="shared" si="2"/>
        <v>51.616</v>
      </c>
      <c r="K1112" s="227"/>
      <c r="L1112" s="230">
        <f t="shared" si="3"/>
        <v>33.83990035</v>
      </c>
      <c r="M1112" s="134">
        <v>0.64</v>
      </c>
      <c r="N1112" s="146"/>
      <c r="O1112" s="99">
        <f t="shared" si="4"/>
        <v>3</v>
      </c>
      <c r="P1112" s="99">
        <f t="shared" si="5"/>
        <v>5</v>
      </c>
      <c r="Q1112" s="99">
        <f t="shared" si="6"/>
        <v>4</v>
      </c>
      <c r="R1112" s="99">
        <f t="shared" si="7"/>
        <v>0</v>
      </c>
      <c r="S1112" s="138">
        <f t="shared" si="8"/>
        <v>5</v>
      </c>
      <c r="T1112" s="135">
        <f t="shared" si="9"/>
        <v>17</v>
      </c>
      <c r="U1112" s="146"/>
      <c r="V1112" s="146"/>
      <c r="W1112" s="146"/>
      <c r="X1112" s="146"/>
      <c r="Y1112" s="146"/>
    </row>
    <row r="1113" ht="12.75" customHeight="1">
      <c r="A1113" s="146"/>
      <c r="B1113" s="146"/>
      <c r="C1113" s="227">
        <v>17.0</v>
      </c>
      <c r="D1113" s="228">
        <v>367.83</v>
      </c>
      <c r="E1113" s="228">
        <v>193.15</v>
      </c>
      <c r="F1113" s="229">
        <v>0.5251</v>
      </c>
      <c r="I1113" s="146"/>
      <c r="J1113" s="230">
        <f t="shared" si="2"/>
        <v>21.63705882</v>
      </c>
      <c r="K1113" s="227"/>
      <c r="L1113" s="230">
        <f t="shared" si="3"/>
        <v>14.18730498</v>
      </c>
      <c r="M1113" s="134">
        <v>0.67</v>
      </c>
      <c r="N1113" s="146"/>
      <c r="O1113" s="99">
        <f t="shared" si="4"/>
        <v>3</v>
      </c>
      <c r="P1113" s="99">
        <f t="shared" si="5"/>
        <v>4</v>
      </c>
      <c r="Q1113" s="99">
        <f t="shared" si="6"/>
        <v>5</v>
      </c>
      <c r="R1113" s="99">
        <f t="shared" si="7"/>
        <v>0</v>
      </c>
      <c r="S1113" s="138">
        <f t="shared" si="8"/>
        <v>5</v>
      </c>
      <c r="T1113" s="135">
        <f t="shared" si="9"/>
        <v>17</v>
      </c>
      <c r="U1113" s="146"/>
      <c r="V1113" s="146"/>
      <c r="W1113" s="146"/>
      <c r="X1113" s="146"/>
      <c r="Y1113" s="146"/>
    </row>
    <row r="1114" ht="12.75" customHeight="1">
      <c r="A1114" s="146"/>
      <c r="B1114" s="146"/>
      <c r="C1114" s="227">
        <v>9.0</v>
      </c>
      <c r="D1114" s="228">
        <v>682.04</v>
      </c>
      <c r="E1114" s="228">
        <v>358.04</v>
      </c>
      <c r="F1114" s="229">
        <v>0.525</v>
      </c>
      <c r="I1114" s="146"/>
      <c r="J1114" s="230">
        <f t="shared" si="2"/>
        <v>75.78222222</v>
      </c>
      <c r="K1114" s="227"/>
      <c r="L1114" s="230">
        <f t="shared" si="3"/>
        <v>49.69326047</v>
      </c>
      <c r="M1114" s="134">
        <v>0.68</v>
      </c>
      <c r="N1114" s="146"/>
      <c r="O1114" s="99">
        <f t="shared" si="4"/>
        <v>3</v>
      </c>
      <c r="P1114" s="99">
        <f t="shared" si="5"/>
        <v>2</v>
      </c>
      <c r="Q1114" s="99">
        <f t="shared" si="6"/>
        <v>3</v>
      </c>
      <c r="R1114" s="99">
        <f t="shared" si="7"/>
        <v>0</v>
      </c>
      <c r="S1114" s="138">
        <f t="shared" si="8"/>
        <v>5</v>
      </c>
      <c r="T1114" s="135">
        <f t="shared" si="9"/>
        <v>13</v>
      </c>
      <c r="U1114" s="146"/>
      <c r="V1114" s="146"/>
      <c r="W1114" s="146"/>
      <c r="X1114" s="146"/>
      <c r="Y1114" s="146"/>
    </row>
    <row r="1115" ht="12.75" customHeight="1">
      <c r="A1115" s="146"/>
      <c r="B1115" s="146"/>
      <c r="C1115" s="227">
        <v>7.0</v>
      </c>
      <c r="D1115" s="228">
        <v>668.96</v>
      </c>
      <c r="E1115" s="228">
        <v>351.23</v>
      </c>
      <c r="F1115" s="229">
        <v>0.525</v>
      </c>
      <c r="I1115" s="146"/>
      <c r="J1115" s="230">
        <f t="shared" si="2"/>
        <v>95.56571429</v>
      </c>
      <c r="K1115" s="227"/>
      <c r="L1115" s="230">
        <f t="shared" si="3"/>
        <v>62.66604215</v>
      </c>
      <c r="M1115" s="134">
        <v>0.62</v>
      </c>
      <c r="N1115" s="146"/>
      <c r="O1115" s="99">
        <f t="shared" si="4"/>
        <v>3</v>
      </c>
      <c r="P1115" s="99">
        <f t="shared" si="5"/>
        <v>2</v>
      </c>
      <c r="Q1115" s="99">
        <f t="shared" si="6"/>
        <v>3</v>
      </c>
      <c r="R1115" s="99">
        <f t="shared" si="7"/>
        <v>0</v>
      </c>
      <c r="S1115" s="138">
        <f t="shared" si="8"/>
        <v>5</v>
      </c>
      <c r="T1115" s="135">
        <f t="shared" si="9"/>
        <v>13</v>
      </c>
      <c r="U1115" s="146"/>
      <c r="V1115" s="146"/>
      <c r="W1115" s="146"/>
      <c r="X1115" s="146"/>
      <c r="Y1115" s="146"/>
    </row>
    <row r="1116" ht="12.75" customHeight="1">
      <c r="A1116" s="146"/>
      <c r="B1116" s="146"/>
      <c r="C1116" s="227">
        <v>4.0</v>
      </c>
      <c r="D1116" s="228">
        <v>40.0</v>
      </c>
      <c r="E1116" s="228">
        <v>21.0</v>
      </c>
      <c r="F1116" s="229">
        <v>0.525</v>
      </c>
      <c r="I1116" s="146"/>
      <c r="J1116" s="230">
        <f t="shared" si="2"/>
        <v>10</v>
      </c>
      <c r="K1116" s="227"/>
      <c r="L1116" s="230">
        <f t="shared" si="3"/>
        <v>6.557377049</v>
      </c>
      <c r="M1116" s="134">
        <v>0.69</v>
      </c>
      <c r="N1116" s="146"/>
      <c r="O1116" s="99">
        <f t="shared" si="4"/>
        <v>3</v>
      </c>
      <c r="P1116" s="99">
        <f t="shared" si="5"/>
        <v>1</v>
      </c>
      <c r="Q1116" s="99">
        <f t="shared" si="6"/>
        <v>5</v>
      </c>
      <c r="R1116" s="99">
        <f t="shared" si="7"/>
        <v>0</v>
      </c>
      <c r="S1116" s="138">
        <f t="shared" si="8"/>
        <v>5</v>
      </c>
      <c r="T1116" s="135">
        <f t="shared" si="9"/>
        <v>14</v>
      </c>
      <c r="U1116" s="146"/>
      <c r="V1116" s="146"/>
      <c r="W1116" s="146"/>
      <c r="X1116" s="146"/>
      <c r="Y1116" s="146"/>
    </row>
    <row r="1117" ht="12.75" customHeight="1">
      <c r="A1117" s="146"/>
      <c r="B1117" s="146"/>
      <c r="C1117" s="227">
        <v>4.0</v>
      </c>
      <c r="D1117" s="228">
        <v>40.0</v>
      </c>
      <c r="E1117" s="228">
        <v>21.0</v>
      </c>
      <c r="F1117" s="229">
        <v>0.525</v>
      </c>
      <c r="I1117" s="146"/>
      <c r="J1117" s="230">
        <f t="shared" si="2"/>
        <v>10</v>
      </c>
      <c r="K1117" s="227"/>
      <c r="L1117" s="230">
        <f t="shared" si="3"/>
        <v>6.557377049</v>
      </c>
      <c r="M1117" s="134">
        <v>0.64</v>
      </c>
      <c r="N1117" s="146"/>
      <c r="O1117" s="99">
        <f t="shared" si="4"/>
        <v>3</v>
      </c>
      <c r="P1117" s="99">
        <f t="shared" si="5"/>
        <v>1</v>
      </c>
      <c r="Q1117" s="99">
        <f t="shared" si="6"/>
        <v>5</v>
      </c>
      <c r="R1117" s="99">
        <f t="shared" si="7"/>
        <v>0</v>
      </c>
      <c r="S1117" s="138">
        <f t="shared" si="8"/>
        <v>5</v>
      </c>
      <c r="T1117" s="135">
        <f t="shared" si="9"/>
        <v>14</v>
      </c>
      <c r="U1117" s="146"/>
      <c r="V1117" s="146"/>
      <c r="W1117" s="146"/>
      <c r="X1117" s="146"/>
      <c r="Y1117" s="146"/>
    </row>
    <row r="1118" ht="12.75" customHeight="1">
      <c r="A1118" s="146"/>
      <c r="B1118" s="146"/>
      <c r="C1118" s="227">
        <v>2.0</v>
      </c>
      <c r="D1118" s="228">
        <v>20.0</v>
      </c>
      <c r="E1118" s="228">
        <v>10.5</v>
      </c>
      <c r="F1118" s="229">
        <v>0.525</v>
      </c>
      <c r="I1118" s="146"/>
      <c r="J1118" s="230">
        <f t="shared" si="2"/>
        <v>10</v>
      </c>
      <c r="K1118" s="227"/>
      <c r="L1118" s="230">
        <f t="shared" si="3"/>
        <v>6.557377049</v>
      </c>
      <c r="M1118" s="134">
        <v>0.15</v>
      </c>
      <c r="N1118" s="146"/>
      <c r="O1118" s="99">
        <f t="shared" si="4"/>
        <v>3</v>
      </c>
      <c r="P1118" s="99">
        <f t="shared" si="5"/>
        <v>1</v>
      </c>
      <c r="Q1118" s="99">
        <f t="shared" si="6"/>
        <v>5</v>
      </c>
      <c r="R1118" s="99">
        <f t="shared" si="7"/>
        <v>0</v>
      </c>
      <c r="S1118" s="138">
        <f t="shared" si="8"/>
        <v>3</v>
      </c>
      <c r="T1118" s="135">
        <f t="shared" si="9"/>
        <v>12</v>
      </c>
      <c r="U1118" s="146"/>
      <c r="V1118" s="146"/>
      <c r="W1118" s="146"/>
      <c r="X1118" s="146"/>
      <c r="Y1118" s="146"/>
    </row>
    <row r="1119" ht="12.75" customHeight="1">
      <c r="A1119" s="146"/>
      <c r="B1119" s="146"/>
      <c r="C1119" s="227">
        <v>19.0</v>
      </c>
      <c r="D1119" s="228">
        <v>808.39</v>
      </c>
      <c r="E1119" s="228">
        <v>424.35</v>
      </c>
      <c r="F1119" s="229">
        <v>0.5249</v>
      </c>
      <c r="I1119" s="146"/>
      <c r="J1119" s="230">
        <f t="shared" si="2"/>
        <v>42.54684211</v>
      </c>
      <c r="K1119" s="227"/>
      <c r="L1119" s="230">
        <f t="shared" si="3"/>
        <v>27.90139819</v>
      </c>
      <c r="M1119" s="134">
        <v>0.85</v>
      </c>
      <c r="N1119" s="146"/>
      <c r="O1119" s="99">
        <f t="shared" si="4"/>
        <v>3</v>
      </c>
      <c r="P1119" s="99">
        <f t="shared" si="5"/>
        <v>4</v>
      </c>
      <c r="Q1119" s="99">
        <f t="shared" si="6"/>
        <v>4</v>
      </c>
      <c r="R1119" s="99">
        <f t="shared" si="7"/>
        <v>0</v>
      </c>
      <c r="S1119" s="138">
        <f t="shared" si="8"/>
        <v>5</v>
      </c>
      <c r="T1119" s="135">
        <f t="shared" si="9"/>
        <v>16</v>
      </c>
      <c r="U1119" s="146"/>
      <c r="V1119" s="146"/>
      <c r="W1119" s="146"/>
      <c r="X1119" s="146"/>
      <c r="Y1119" s="146"/>
    </row>
    <row r="1120" ht="12.75" customHeight="1">
      <c r="A1120" s="146"/>
      <c r="B1120" s="146"/>
      <c r="C1120" s="227">
        <v>17.0</v>
      </c>
      <c r="D1120" s="228">
        <v>120.52</v>
      </c>
      <c r="E1120" s="228">
        <v>63.25</v>
      </c>
      <c r="F1120" s="229">
        <v>0.5248</v>
      </c>
      <c r="I1120" s="146"/>
      <c r="J1120" s="230">
        <f t="shared" si="2"/>
        <v>7.089411765</v>
      </c>
      <c r="K1120" s="227"/>
      <c r="L1120" s="230">
        <f t="shared" si="3"/>
        <v>4.649404358</v>
      </c>
      <c r="M1120" s="134">
        <v>0.87</v>
      </c>
      <c r="N1120" s="146"/>
      <c r="O1120" s="99">
        <f t="shared" si="4"/>
        <v>3</v>
      </c>
      <c r="P1120" s="99">
        <f t="shared" si="5"/>
        <v>4</v>
      </c>
      <c r="Q1120" s="99">
        <f t="shared" si="6"/>
        <v>5</v>
      </c>
      <c r="R1120" s="99">
        <f t="shared" si="7"/>
        <v>0</v>
      </c>
      <c r="S1120" s="138">
        <f t="shared" si="8"/>
        <v>5</v>
      </c>
      <c r="T1120" s="135">
        <f t="shared" si="9"/>
        <v>17</v>
      </c>
      <c r="U1120" s="146"/>
      <c r="V1120" s="146"/>
      <c r="W1120" s="146"/>
      <c r="X1120" s="146"/>
      <c r="Y1120" s="146"/>
    </row>
    <row r="1121" ht="12.75" customHeight="1">
      <c r="A1121" s="146"/>
      <c r="B1121" s="146"/>
      <c r="C1121" s="227">
        <v>1.0</v>
      </c>
      <c r="D1121" s="228">
        <v>13.04</v>
      </c>
      <c r="E1121" s="228">
        <v>6.84</v>
      </c>
      <c r="F1121" s="229">
        <v>0.5247</v>
      </c>
      <c r="I1121" s="146"/>
      <c r="J1121" s="230">
        <f t="shared" si="2"/>
        <v>13.04</v>
      </c>
      <c r="K1121" s="227"/>
      <c r="L1121" s="230">
        <f t="shared" si="3"/>
        <v>8.552502132</v>
      </c>
      <c r="M1121" s="134">
        <v>0.88</v>
      </c>
      <c r="N1121" s="146"/>
      <c r="O1121" s="99">
        <f t="shared" si="4"/>
        <v>3</v>
      </c>
      <c r="P1121" s="99">
        <f t="shared" si="5"/>
        <v>1</v>
      </c>
      <c r="Q1121" s="99">
        <f t="shared" si="6"/>
        <v>5</v>
      </c>
      <c r="R1121" s="99">
        <f t="shared" si="7"/>
        <v>0</v>
      </c>
      <c r="S1121" s="138">
        <f t="shared" si="8"/>
        <v>5</v>
      </c>
      <c r="T1121" s="135">
        <f t="shared" si="9"/>
        <v>14</v>
      </c>
      <c r="U1121" s="146"/>
      <c r="V1121" s="146"/>
      <c r="W1121" s="146"/>
      <c r="X1121" s="146"/>
      <c r="Y1121" s="146"/>
    </row>
    <row r="1122" ht="12.75" customHeight="1">
      <c r="A1122" s="146"/>
      <c r="B1122" s="146"/>
      <c r="C1122" s="227">
        <v>31.0</v>
      </c>
      <c r="D1122" s="228">
        <v>990.13</v>
      </c>
      <c r="E1122" s="228">
        <v>519.24</v>
      </c>
      <c r="F1122" s="229">
        <v>0.5244</v>
      </c>
      <c r="I1122" s="146"/>
      <c r="J1122" s="230">
        <f t="shared" si="2"/>
        <v>31.93967742</v>
      </c>
      <c r="K1122" s="227"/>
      <c r="L1122" s="230">
        <f t="shared" si="3"/>
        <v>20.95229429</v>
      </c>
      <c r="M1122" s="134">
        <v>0.89</v>
      </c>
      <c r="N1122" s="146"/>
      <c r="O1122" s="99">
        <f t="shared" si="4"/>
        <v>3</v>
      </c>
      <c r="P1122" s="99">
        <f t="shared" si="5"/>
        <v>5</v>
      </c>
      <c r="Q1122" s="99">
        <f t="shared" si="6"/>
        <v>5</v>
      </c>
      <c r="R1122" s="99">
        <f t="shared" si="7"/>
        <v>0</v>
      </c>
      <c r="S1122" s="138">
        <f t="shared" si="8"/>
        <v>5</v>
      </c>
      <c r="T1122" s="135">
        <f t="shared" si="9"/>
        <v>18</v>
      </c>
      <c r="U1122" s="146"/>
      <c r="V1122" s="146"/>
      <c r="W1122" s="146"/>
      <c r="X1122" s="146"/>
      <c r="Y1122" s="146"/>
    </row>
    <row r="1123" ht="12.75" customHeight="1">
      <c r="A1123" s="146"/>
      <c r="B1123" s="146"/>
      <c r="C1123" s="227">
        <v>14.0</v>
      </c>
      <c r="D1123" s="228">
        <v>720.56</v>
      </c>
      <c r="E1123" s="228">
        <v>377.9</v>
      </c>
      <c r="F1123" s="229">
        <v>0.5244</v>
      </c>
      <c r="I1123" s="146"/>
      <c r="J1123" s="230">
        <f t="shared" si="2"/>
        <v>51.46857143</v>
      </c>
      <c r="K1123" s="227"/>
      <c r="L1123" s="230">
        <f t="shared" si="3"/>
        <v>33.76316677</v>
      </c>
      <c r="M1123" s="134">
        <v>0.9</v>
      </c>
      <c r="N1123" s="146"/>
      <c r="O1123" s="99">
        <f t="shared" si="4"/>
        <v>3</v>
      </c>
      <c r="P1123" s="99">
        <f t="shared" si="5"/>
        <v>3</v>
      </c>
      <c r="Q1123" s="99">
        <f t="shared" si="6"/>
        <v>4</v>
      </c>
      <c r="R1123" s="99">
        <f t="shared" si="7"/>
        <v>0</v>
      </c>
      <c r="S1123" s="138">
        <f t="shared" si="8"/>
        <v>5</v>
      </c>
      <c r="T1123" s="135">
        <f t="shared" si="9"/>
        <v>15</v>
      </c>
      <c r="U1123" s="146"/>
      <c r="V1123" s="146"/>
      <c r="W1123" s="146"/>
      <c r="X1123" s="146"/>
      <c r="Y1123" s="146"/>
    </row>
    <row r="1124" ht="12.75" customHeight="1">
      <c r="A1124" s="146"/>
      <c r="B1124" s="146"/>
      <c r="C1124" s="227">
        <v>7.0</v>
      </c>
      <c r="D1124" s="228">
        <v>156.35</v>
      </c>
      <c r="E1124" s="228">
        <v>81.92</v>
      </c>
      <c r="F1124" s="229">
        <v>0.5239</v>
      </c>
      <c r="I1124" s="146"/>
      <c r="J1124" s="230">
        <f t="shared" si="2"/>
        <v>22.33571429</v>
      </c>
      <c r="K1124" s="227"/>
      <c r="L1124" s="230">
        <f t="shared" si="3"/>
        <v>14.65694224</v>
      </c>
      <c r="M1124" s="134">
        <v>0.91</v>
      </c>
      <c r="N1124" s="146"/>
      <c r="O1124" s="99">
        <f t="shared" si="4"/>
        <v>3</v>
      </c>
      <c r="P1124" s="99">
        <f t="shared" si="5"/>
        <v>2</v>
      </c>
      <c r="Q1124" s="99">
        <f t="shared" si="6"/>
        <v>5</v>
      </c>
      <c r="R1124" s="99">
        <f t="shared" si="7"/>
        <v>0</v>
      </c>
      <c r="S1124" s="138">
        <f t="shared" si="8"/>
        <v>5</v>
      </c>
      <c r="T1124" s="135">
        <f t="shared" si="9"/>
        <v>15</v>
      </c>
      <c r="U1124" s="146"/>
      <c r="V1124" s="146"/>
      <c r="W1124" s="146"/>
      <c r="X1124" s="146"/>
      <c r="Y1124" s="146"/>
    </row>
    <row r="1125" ht="12.75" customHeight="1">
      <c r="A1125" s="146"/>
      <c r="B1125" s="146"/>
      <c r="C1125" s="227">
        <v>4.0</v>
      </c>
      <c r="D1125" s="228">
        <v>38.26</v>
      </c>
      <c r="E1125" s="228">
        <v>20.04</v>
      </c>
      <c r="F1125" s="229">
        <v>0.5239</v>
      </c>
      <c r="I1125" s="146"/>
      <c r="J1125" s="230">
        <f t="shared" si="2"/>
        <v>9.565</v>
      </c>
      <c r="K1125" s="227"/>
      <c r="L1125" s="230">
        <f t="shared" si="3"/>
        <v>6.276658573</v>
      </c>
      <c r="M1125" s="134">
        <v>0.94</v>
      </c>
      <c r="N1125" s="146"/>
      <c r="O1125" s="99">
        <f t="shared" si="4"/>
        <v>3</v>
      </c>
      <c r="P1125" s="99">
        <f t="shared" si="5"/>
        <v>1</v>
      </c>
      <c r="Q1125" s="99">
        <f t="shared" si="6"/>
        <v>5</v>
      </c>
      <c r="R1125" s="99">
        <f t="shared" si="7"/>
        <v>0</v>
      </c>
      <c r="S1125" s="138">
        <f t="shared" si="8"/>
        <v>5</v>
      </c>
      <c r="T1125" s="135">
        <f t="shared" si="9"/>
        <v>14</v>
      </c>
      <c r="U1125" s="146"/>
      <c r="V1125" s="146"/>
      <c r="W1125" s="146"/>
      <c r="X1125" s="146"/>
      <c r="Y1125" s="146"/>
    </row>
    <row r="1126" ht="12.75" customHeight="1">
      <c r="A1126" s="146"/>
      <c r="B1126" s="146"/>
      <c r="C1126" s="227">
        <v>14.0</v>
      </c>
      <c r="D1126" s="228">
        <v>332.87</v>
      </c>
      <c r="E1126" s="228">
        <v>174.34</v>
      </c>
      <c r="F1126" s="229">
        <v>0.5238</v>
      </c>
      <c r="I1126" s="146"/>
      <c r="J1126" s="230">
        <f t="shared" si="2"/>
        <v>23.77642857</v>
      </c>
      <c r="K1126" s="227"/>
      <c r="L1126" s="230">
        <f t="shared" si="3"/>
        <v>15.60337877</v>
      </c>
      <c r="M1126" s="134">
        <v>0.97</v>
      </c>
      <c r="N1126" s="146"/>
      <c r="O1126" s="99">
        <f t="shared" si="4"/>
        <v>3</v>
      </c>
      <c r="P1126" s="99">
        <f t="shared" si="5"/>
        <v>3</v>
      </c>
      <c r="Q1126" s="99">
        <f t="shared" si="6"/>
        <v>5</v>
      </c>
      <c r="R1126" s="99">
        <f t="shared" si="7"/>
        <v>0</v>
      </c>
      <c r="S1126" s="138">
        <f t="shared" si="8"/>
        <v>5</v>
      </c>
      <c r="T1126" s="135">
        <f t="shared" si="9"/>
        <v>16</v>
      </c>
      <c r="U1126" s="146"/>
      <c r="V1126" s="146"/>
      <c r="W1126" s="146"/>
      <c r="X1126" s="146"/>
      <c r="Y1126" s="146"/>
    </row>
    <row r="1127" ht="12.75" customHeight="1">
      <c r="A1127" s="146"/>
      <c r="B1127" s="146"/>
      <c r="C1127" s="227">
        <v>6.0</v>
      </c>
      <c r="D1127" s="228">
        <v>48.21</v>
      </c>
      <c r="E1127" s="228">
        <v>25.25</v>
      </c>
      <c r="F1127" s="229">
        <v>0.5237</v>
      </c>
      <c r="I1127" s="146"/>
      <c r="J1127" s="230">
        <f t="shared" si="2"/>
        <v>8.035</v>
      </c>
      <c r="K1127" s="227"/>
      <c r="L1127" s="230">
        <f t="shared" si="3"/>
        <v>5.273347772</v>
      </c>
      <c r="M1127" s="134">
        <v>0.93</v>
      </c>
      <c r="N1127" s="146"/>
      <c r="O1127" s="99">
        <f t="shared" si="4"/>
        <v>3</v>
      </c>
      <c r="P1127" s="99">
        <f t="shared" si="5"/>
        <v>2</v>
      </c>
      <c r="Q1127" s="99">
        <f t="shared" si="6"/>
        <v>5</v>
      </c>
      <c r="R1127" s="99">
        <f t="shared" si="7"/>
        <v>0</v>
      </c>
      <c r="S1127" s="138">
        <f t="shared" si="8"/>
        <v>5</v>
      </c>
      <c r="T1127" s="135">
        <f t="shared" si="9"/>
        <v>15</v>
      </c>
      <c r="U1127" s="146"/>
      <c r="V1127" s="146"/>
      <c r="W1127" s="146"/>
      <c r="X1127" s="146"/>
      <c r="Y1127" s="146"/>
    </row>
    <row r="1128" ht="12.75" customHeight="1">
      <c r="A1128" s="146"/>
      <c r="B1128" s="146"/>
      <c r="C1128" s="227">
        <v>7.0</v>
      </c>
      <c r="D1128" s="228">
        <v>213.04</v>
      </c>
      <c r="E1128" s="228">
        <v>111.54</v>
      </c>
      <c r="F1128" s="229">
        <v>0.5236</v>
      </c>
      <c r="I1128" s="146"/>
      <c r="J1128" s="230">
        <f t="shared" si="2"/>
        <v>30.43428571</v>
      </c>
      <c r="K1128" s="227"/>
      <c r="L1128" s="230">
        <f t="shared" si="3"/>
        <v>19.9752466</v>
      </c>
      <c r="M1128" s="134">
        <v>0.65</v>
      </c>
      <c r="N1128" s="146"/>
      <c r="O1128" s="99">
        <f t="shared" si="4"/>
        <v>3</v>
      </c>
      <c r="P1128" s="99">
        <f t="shared" si="5"/>
        <v>2</v>
      </c>
      <c r="Q1128" s="99">
        <f t="shared" si="6"/>
        <v>5</v>
      </c>
      <c r="R1128" s="99">
        <f t="shared" si="7"/>
        <v>0</v>
      </c>
      <c r="S1128" s="138">
        <f t="shared" si="8"/>
        <v>5</v>
      </c>
      <c r="T1128" s="135">
        <f t="shared" si="9"/>
        <v>15</v>
      </c>
      <c r="U1128" s="146"/>
      <c r="V1128" s="146"/>
      <c r="W1128" s="146"/>
      <c r="X1128" s="146"/>
      <c r="Y1128" s="146"/>
    </row>
    <row r="1129" ht="12.75" customHeight="1">
      <c r="A1129" s="146"/>
      <c r="B1129" s="146"/>
      <c r="C1129" s="227">
        <v>5.0</v>
      </c>
      <c r="D1129" s="228">
        <v>126.09</v>
      </c>
      <c r="E1129" s="228">
        <v>65.99</v>
      </c>
      <c r="F1129" s="229">
        <v>0.5234</v>
      </c>
      <c r="I1129" s="146"/>
      <c r="J1129" s="230">
        <f t="shared" si="2"/>
        <v>25.218</v>
      </c>
      <c r="K1129" s="227"/>
      <c r="L1129" s="230">
        <f t="shared" si="3"/>
        <v>16.55376132</v>
      </c>
      <c r="M1129" s="134">
        <v>0.45</v>
      </c>
      <c r="N1129" s="146"/>
      <c r="O1129" s="99">
        <f t="shared" si="4"/>
        <v>3</v>
      </c>
      <c r="P1129" s="99">
        <f t="shared" si="5"/>
        <v>1</v>
      </c>
      <c r="Q1129" s="99">
        <f t="shared" si="6"/>
        <v>5</v>
      </c>
      <c r="R1129" s="99">
        <f t="shared" si="7"/>
        <v>0</v>
      </c>
      <c r="S1129" s="138">
        <f t="shared" si="8"/>
        <v>4</v>
      </c>
      <c r="T1129" s="135">
        <f t="shared" si="9"/>
        <v>13</v>
      </c>
      <c r="U1129" s="146"/>
      <c r="V1129" s="146"/>
      <c r="W1129" s="146"/>
      <c r="X1129" s="146"/>
      <c r="Y1129" s="146"/>
    </row>
    <row r="1130" ht="12.75" customHeight="1">
      <c r="A1130" s="146"/>
      <c r="B1130" s="146"/>
      <c r="C1130" s="227">
        <v>4.0</v>
      </c>
      <c r="D1130" s="228">
        <v>180.87</v>
      </c>
      <c r="E1130" s="228">
        <v>94.65</v>
      </c>
      <c r="F1130" s="229">
        <v>0.5233</v>
      </c>
      <c r="I1130" s="146"/>
      <c r="J1130" s="230">
        <f t="shared" si="2"/>
        <v>45.2175</v>
      </c>
      <c r="K1130" s="227"/>
      <c r="L1130" s="230">
        <f t="shared" si="3"/>
        <v>29.68390993</v>
      </c>
      <c r="M1130" s="134">
        <v>0.48</v>
      </c>
      <c r="N1130" s="146"/>
      <c r="O1130" s="99">
        <f t="shared" si="4"/>
        <v>3</v>
      </c>
      <c r="P1130" s="99">
        <f t="shared" si="5"/>
        <v>1</v>
      </c>
      <c r="Q1130" s="99">
        <f t="shared" si="6"/>
        <v>4</v>
      </c>
      <c r="R1130" s="99">
        <f t="shared" si="7"/>
        <v>0</v>
      </c>
      <c r="S1130" s="138">
        <f t="shared" si="8"/>
        <v>4</v>
      </c>
      <c r="T1130" s="135">
        <f t="shared" si="9"/>
        <v>12</v>
      </c>
      <c r="U1130" s="146"/>
      <c r="V1130" s="146"/>
      <c r="W1130" s="146"/>
      <c r="X1130" s="146"/>
      <c r="Y1130" s="146"/>
    </row>
    <row r="1131" ht="12.75" customHeight="1">
      <c r="A1131" s="146"/>
      <c r="B1131" s="146"/>
      <c r="C1131" s="227">
        <v>2.0</v>
      </c>
      <c r="D1131" s="228">
        <v>17.3</v>
      </c>
      <c r="E1131" s="228">
        <v>9.06</v>
      </c>
      <c r="F1131" s="229">
        <v>0.5233</v>
      </c>
      <c r="I1131" s="146"/>
      <c r="J1131" s="230">
        <f t="shared" si="2"/>
        <v>8.65</v>
      </c>
      <c r="K1131" s="227"/>
      <c r="L1131" s="230">
        <f t="shared" si="3"/>
        <v>5.678461235</v>
      </c>
      <c r="M1131" s="134">
        <v>0.43</v>
      </c>
      <c r="N1131" s="146"/>
      <c r="O1131" s="99">
        <f t="shared" si="4"/>
        <v>3</v>
      </c>
      <c r="P1131" s="99">
        <f t="shared" si="5"/>
        <v>1</v>
      </c>
      <c r="Q1131" s="99">
        <f t="shared" si="6"/>
        <v>5</v>
      </c>
      <c r="R1131" s="99">
        <f t="shared" si="7"/>
        <v>0</v>
      </c>
      <c r="S1131" s="138">
        <f t="shared" si="8"/>
        <v>4</v>
      </c>
      <c r="T1131" s="135">
        <f t="shared" si="9"/>
        <v>13</v>
      </c>
      <c r="U1131" s="146"/>
      <c r="V1131" s="146"/>
      <c r="W1131" s="146"/>
      <c r="X1131" s="146"/>
      <c r="Y1131" s="146"/>
    </row>
    <row r="1132" ht="12.75" customHeight="1">
      <c r="A1132" s="146"/>
      <c r="B1132" s="146"/>
      <c r="C1132" s="227">
        <v>2.0</v>
      </c>
      <c r="D1132" s="228">
        <v>17.3</v>
      </c>
      <c r="E1132" s="228">
        <v>9.06</v>
      </c>
      <c r="F1132" s="229">
        <v>0.5233</v>
      </c>
      <c r="I1132" s="146"/>
      <c r="J1132" s="230">
        <f t="shared" si="2"/>
        <v>8.65</v>
      </c>
      <c r="K1132" s="227"/>
      <c r="L1132" s="230">
        <f t="shared" si="3"/>
        <v>5.678461235</v>
      </c>
      <c r="M1132" s="134">
        <v>0.65</v>
      </c>
      <c r="N1132" s="146"/>
      <c r="O1132" s="99">
        <f t="shared" si="4"/>
        <v>3</v>
      </c>
      <c r="P1132" s="99">
        <f t="shared" si="5"/>
        <v>1</v>
      </c>
      <c r="Q1132" s="99">
        <f t="shared" si="6"/>
        <v>5</v>
      </c>
      <c r="R1132" s="99">
        <f t="shared" si="7"/>
        <v>0</v>
      </c>
      <c r="S1132" s="138">
        <f t="shared" si="8"/>
        <v>5</v>
      </c>
      <c r="T1132" s="135">
        <f t="shared" si="9"/>
        <v>14</v>
      </c>
      <c r="U1132" s="146"/>
      <c r="V1132" s="146"/>
      <c r="W1132" s="146"/>
      <c r="X1132" s="146"/>
      <c r="Y1132" s="146"/>
    </row>
    <row r="1133" ht="12.75" customHeight="1">
      <c r="A1133" s="146"/>
      <c r="B1133" s="146"/>
      <c r="C1133" s="227">
        <v>2.0</v>
      </c>
      <c r="D1133" s="228">
        <v>17.3</v>
      </c>
      <c r="E1133" s="228">
        <v>9.06</v>
      </c>
      <c r="F1133" s="229">
        <v>0.5233</v>
      </c>
      <c r="I1133" s="146"/>
      <c r="J1133" s="230">
        <f t="shared" si="2"/>
        <v>8.65</v>
      </c>
      <c r="K1133" s="227"/>
      <c r="L1133" s="230">
        <f t="shared" si="3"/>
        <v>5.678461235</v>
      </c>
      <c r="M1133" s="134">
        <v>0.67</v>
      </c>
      <c r="N1133" s="146"/>
      <c r="O1133" s="99">
        <f t="shared" si="4"/>
        <v>3</v>
      </c>
      <c r="P1133" s="99">
        <f t="shared" si="5"/>
        <v>1</v>
      </c>
      <c r="Q1133" s="99">
        <f t="shared" si="6"/>
        <v>5</v>
      </c>
      <c r="R1133" s="99">
        <f t="shared" si="7"/>
        <v>0</v>
      </c>
      <c r="S1133" s="138">
        <f t="shared" si="8"/>
        <v>5</v>
      </c>
      <c r="T1133" s="135">
        <f t="shared" si="9"/>
        <v>14</v>
      </c>
      <c r="U1133" s="146"/>
      <c r="V1133" s="146"/>
      <c r="W1133" s="146"/>
      <c r="X1133" s="146"/>
      <c r="Y1133" s="146"/>
    </row>
    <row r="1134" ht="12.75" customHeight="1">
      <c r="A1134" s="146"/>
      <c r="B1134" s="146"/>
      <c r="C1134" s="227">
        <v>1.0</v>
      </c>
      <c r="D1134" s="228">
        <v>8.65</v>
      </c>
      <c r="E1134" s="228">
        <v>4.53</v>
      </c>
      <c r="F1134" s="229">
        <v>0.5233</v>
      </c>
      <c r="I1134" s="146"/>
      <c r="J1134" s="230">
        <f t="shared" si="2"/>
        <v>8.65</v>
      </c>
      <c r="K1134" s="227"/>
      <c r="L1134" s="230">
        <f t="shared" si="3"/>
        <v>5.678461235</v>
      </c>
      <c r="M1134" s="134">
        <v>0.71</v>
      </c>
      <c r="N1134" s="146"/>
      <c r="O1134" s="99">
        <f t="shared" si="4"/>
        <v>3</v>
      </c>
      <c r="P1134" s="99">
        <f t="shared" si="5"/>
        <v>1</v>
      </c>
      <c r="Q1134" s="99">
        <f t="shared" si="6"/>
        <v>5</v>
      </c>
      <c r="R1134" s="99">
        <f t="shared" si="7"/>
        <v>0</v>
      </c>
      <c r="S1134" s="138">
        <f t="shared" si="8"/>
        <v>5</v>
      </c>
      <c r="T1134" s="135">
        <f t="shared" si="9"/>
        <v>14</v>
      </c>
      <c r="U1134" s="146"/>
      <c r="V1134" s="146"/>
      <c r="W1134" s="146"/>
      <c r="X1134" s="146"/>
      <c r="Y1134" s="146"/>
    </row>
    <row r="1135" ht="12.75" customHeight="1">
      <c r="A1135" s="146"/>
      <c r="B1135" s="146"/>
      <c r="C1135" s="227">
        <v>15.0</v>
      </c>
      <c r="D1135" s="228">
        <v>378.26</v>
      </c>
      <c r="E1135" s="228">
        <v>197.94</v>
      </c>
      <c r="F1135" s="229">
        <v>0.5233</v>
      </c>
      <c r="I1135" s="146"/>
      <c r="J1135" s="230">
        <f t="shared" si="2"/>
        <v>25.21733333</v>
      </c>
      <c r="K1135" s="227"/>
      <c r="L1135" s="230">
        <f t="shared" si="3"/>
        <v>16.55441038</v>
      </c>
      <c r="M1135" s="134">
        <v>0.92</v>
      </c>
      <c r="N1135" s="146"/>
      <c r="O1135" s="99">
        <f t="shared" si="4"/>
        <v>3</v>
      </c>
      <c r="P1135" s="99">
        <f t="shared" si="5"/>
        <v>3</v>
      </c>
      <c r="Q1135" s="99">
        <f t="shared" si="6"/>
        <v>5</v>
      </c>
      <c r="R1135" s="99">
        <f t="shared" si="7"/>
        <v>0</v>
      </c>
      <c r="S1135" s="138">
        <f t="shared" si="8"/>
        <v>5</v>
      </c>
      <c r="T1135" s="135">
        <f t="shared" si="9"/>
        <v>16</v>
      </c>
      <c r="U1135" s="146"/>
      <c r="V1135" s="146"/>
      <c r="W1135" s="146"/>
      <c r="X1135" s="146"/>
      <c r="Y1135" s="146"/>
    </row>
    <row r="1136" ht="12.75" customHeight="1">
      <c r="A1136" s="146"/>
      <c r="B1136" s="146"/>
      <c r="C1136" s="227">
        <v>3.0</v>
      </c>
      <c r="D1136" s="228">
        <v>25.96</v>
      </c>
      <c r="E1136" s="228">
        <v>13.58</v>
      </c>
      <c r="F1136" s="229">
        <v>0.5233</v>
      </c>
      <c r="I1136" s="146"/>
      <c r="J1136" s="230">
        <f t="shared" si="2"/>
        <v>8.653333333</v>
      </c>
      <c r="K1136" s="227"/>
      <c r="L1136" s="230">
        <f t="shared" si="3"/>
        <v>5.680649467</v>
      </c>
      <c r="M1136" s="134">
        <v>0.26</v>
      </c>
      <c r="N1136" s="146"/>
      <c r="O1136" s="99">
        <f t="shared" si="4"/>
        <v>3</v>
      </c>
      <c r="P1136" s="99">
        <f t="shared" si="5"/>
        <v>1</v>
      </c>
      <c r="Q1136" s="99">
        <f t="shared" si="6"/>
        <v>5</v>
      </c>
      <c r="R1136" s="99">
        <f t="shared" si="7"/>
        <v>0</v>
      </c>
      <c r="S1136" s="138">
        <f t="shared" si="8"/>
        <v>3</v>
      </c>
      <c r="T1136" s="135">
        <f t="shared" si="9"/>
        <v>12</v>
      </c>
      <c r="U1136" s="146"/>
      <c r="V1136" s="146"/>
      <c r="W1136" s="146"/>
      <c r="X1136" s="146"/>
      <c r="Y1136" s="146"/>
    </row>
    <row r="1137" ht="12.75" customHeight="1">
      <c r="A1137" s="146"/>
      <c r="B1137" s="146"/>
      <c r="C1137" s="227">
        <v>6.0</v>
      </c>
      <c r="D1137" s="228">
        <v>71.1</v>
      </c>
      <c r="E1137" s="228">
        <v>37.2</v>
      </c>
      <c r="F1137" s="229">
        <v>0.5232</v>
      </c>
      <c r="I1137" s="146"/>
      <c r="J1137" s="230">
        <f t="shared" si="2"/>
        <v>11.85</v>
      </c>
      <c r="K1137" s="227"/>
      <c r="L1137" s="230">
        <f t="shared" si="3"/>
        <v>7.77967437</v>
      </c>
      <c r="M1137" s="134">
        <v>0.15</v>
      </c>
      <c r="N1137" s="146"/>
      <c r="O1137" s="99">
        <f t="shared" si="4"/>
        <v>3</v>
      </c>
      <c r="P1137" s="99">
        <f t="shared" si="5"/>
        <v>2</v>
      </c>
      <c r="Q1137" s="99">
        <f t="shared" si="6"/>
        <v>5</v>
      </c>
      <c r="R1137" s="99">
        <f t="shared" si="7"/>
        <v>0</v>
      </c>
      <c r="S1137" s="138">
        <f t="shared" si="8"/>
        <v>3</v>
      </c>
      <c r="T1137" s="135">
        <f t="shared" si="9"/>
        <v>13</v>
      </c>
      <c r="U1137" s="146"/>
      <c r="V1137" s="146"/>
      <c r="W1137" s="146"/>
      <c r="X1137" s="146"/>
      <c r="Y1137" s="146"/>
    </row>
    <row r="1138" ht="12.75" customHeight="1">
      <c r="A1138" s="146"/>
      <c r="B1138" s="146"/>
      <c r="C1138" s="227">
        <v>1.0</v>
      </c>
      <c r="D1138" s="228">
        <v>1156.78</v>
      </c>
      <c r="E1138" s="228">
        <v>605.03</v>
      </c>
      <c r="F1138" s="229">
        <v>0.523</v>
      </c>
      <c r="I1138" s="146"/>
      <c r="J1138" s="230">
        <f t="shared" si="2"/>
        <v>1156.78</v>
      </c>
      <c r="K1138" s="227"/>
      <c r="L1138" s="230">
        <f t="shared" si="3"/>
        <v>759.5403808</v>
      </c>
      <c r="M1138" s="134">
        <v>0.34</v>
      </c>
      <c r="N1138" s="146"/>
      <c r="O1138" s="99">
        <f t="shared" si="4"/>
        <v>3</v>
      </c>
      <c r="P1138" s="99">
        <f t="shared" si="5"/>
        <v>1</v>
      </c>
      <c r="Q1138" s="99">
        <f t="shared" si="6"/>
        <v>1</v>
      </c>
      <c r="R1138" s="99">
        <f t="shared" si="7"/>
        <v>0</v>
      </c>
      <c r="S1138" s="138">
        <f t="shared" si="8"/>
        <v>4</v>
      </c>
      <c r="T1138" s="135">
        <f t="shared" si="9"/>
        <v>9</v>
      </c>
      <c r="U1138" s="146"/>
      <c r="V1138" s="146"/>
      <c r="W1138" s="146"/>
      <c r="X1138" s="146"/>
      <c r="Y1138" s="146"/>
    </row>
    <row r="1139" ht="12.75" customHeight="1">
      <c r="A1139" s="146"/>
      <c r="B1139" s="146"/>
      <c r="C1139" s="227">
        <v>7.0</v>
      </c>
      <c r="D1139" s="228">
        <v>174.0</v>
      </c>
      <c r="E1139" s="228">
        <v>90.96</v>
      </c>
      <c r="F1139" s="229">
        <v>0.5228</v>
      </c>
      <c r="I1139" s="146"/>
      <c r="J1139" s="230">
        <f t="shared" si="2"/>
        <v>24.85714286</v>
      </c>
      <c r="K1139" s="227"/>
      <c r="L1139" s="230">
        <f t="shared" si="3"/>
        <v>16.3233142</v>
      </c>
      <c r="M1139" s="134">
        <v>0.35</v>
      </c>
      <c r="N1139" s="146"/>
      <c r="O1139" s="99">
        <f t="shared" si="4"/>
        <v>3</v>
      </c>
      <c r="P1139" s="99">
        <f t="shared" si="5"/>
        <v>2</v>
      </c>
      <c r="Q1139" s="99">
        <f t="shared" si="6"/>
        <v>5</v>
      </c>
      <c r="R1139" s="99">
        <f t="shared" si="7"/>
        <v>0</v>
      </c>
      <c r="S1139" s="138">
        <f t="shared" si="8"/>
        <v>4</v>
      </c>
      <c r="T1139" s="135">
        <f t="shared" si="9"/>
        <v>14</v>
      </c>
      <c r="U1139" s="146"/>
      <c r="V1139" s="146"/>
      <c r="W1139" s="146"/>
      <c r="X1139" s="146"/>
      <c r="Y1139" s="146"/>
    </row>
    <row r="1140" ht="12.75" customHeight="1">
      <c r="A1140" s="146"/>
      <c r="B1140" s="146"/>
      <c r="C1140" s="227">
        <v>14.0</v>
      </c>
      <c r="D1140" s="228">
        <v>353.04</v>
      </c>
      <c r="E1140" s="228">
        <v>184.58</v>
      </c>
      <c r="F1140" s="229">
        <v>0.5228</v>
      </c>
      <c r="I1140" s="146"/>
      <c r="J1140" s="230">
        <f t="shared" si="2"/>
        <v>25.21714286</v>
      </c>
      <c r="K1140" s="227"/>
      <c r="L1140" s="230">
        <f t="shared" si="3"/>
        <v>16.55972082</v>
      </c>
      <c r="M1140" s="134">
        <v>0.65</v>
      </c>
      <c r="N1140" s="146"/>
      <c r="O1140" s="99">
        <f t="shared" si="4"/>
        <v>3</v>
      </c>
      <c r="P1140" s="99">
        <f t="shared" si="5"/>
        <v>3</v>
      </c>
      <c r="Q1140" s="99">
        <f t="shared" si="6"/>
        <v>5</v>
      </c>
      <c r="R1140" s="99">
        <f t="shared" si="7"/>
        <v>0</v>
      </c>
      <c r="S1140" s="138">
        <f t="shared" si="8"/>
        <v>5</v>
      </c>
      <c r="T1140" s="135">
        <f t="shared" si="9"/>
        <v>16</v>
      </c>
      <c r="U1140" s="146"/>
      <c r="V1140" s="146"/>
      <c r="W1140" s="146"/>
      <c r="X1140" s="146"/>
      <c r="Y1140" s="146"/>
    </row>
    <row r="1141" ht="12.75" customHeight="1">
      <c r="A1141" s="146"/>
      <c r="B1141" s="146"/>
      <c r="C1141" s="227">
        <v>3.0</v>
      </c>
      <c r="D1141" s="228">
        <v>23.48</v>
      </c>
      <c r="E1141" s="228">
        <v>12.27</v>
      </c>
      <c r="F1141" s="229">
        <v>0.5228</v>
      </c>
      <c r="I1141" s="146"/>
      <c r="J1141" s="230">
        <f t="shared" si="2"/>
        <v>7.826666667</v>
      </c>
      <c r="K1141" s="227"/>
      <c r="L1141" s="230">
        <f t="shared" si="3"/>
        <v>5.139655021</v>
      </c>
      <c r="M1141" s="134">
        <v>0.45</v>
      </c>
      <c r="N1141" s="146"/>
      <c r="O1141" s="99">
        <f t="shared" si="4"/>
        <v>3</v>
      </c>
      <c r="P1141" s="99">
        <f t="shared" si="5"/>
        <v>1</v>
      </c>
      <c r="Q1141" s="99">
        <f t="shared" si="6"/>
        <v>5</v>
      </c>
      <c r="R1141" s="99">
        <f t="shared" si="7"/>
        <v>0</v>
      </c>
      <c r="S1141" s="138">
        <f t="shared" si="8"/>
        <v>4</v>
      </c>
      <c r="T1141" s="135">
        <f t="shared" si="9"/>
        <v>13</v>
      </c>
      <c r="U1141" s="146"/>
      <c r="V1141" s="146"/>
      <c r="W1141" s="146"/>
      <c r="X1141" s="146"/>
      <c r="Y1141" s="146"/>
    </row>
    <row r="1142" ht="12.75" customHeight="1">
      <c r="A1142" s="146"/>
      <c r="B1142" s="146"/>
      <c r="C1142" s="227">
        <v>8.0</v>
      </c>
      <c r="D1142" s="228">
        <v>1050.0</v>
      </c>
      <c r="E1142" s="228">
        <v>548.81</v>
      </c>
      <c r="F1142" s="229">
        <v>0.5227</v>
      </c>
      <c r="I1142" s="146"/>
      <c r="J1142" s="230">
        <f t="shared" si="2"/>
        <v>131.25</v>
      </c>
      <c r="K1142" s="227"/>
      <c r="L1142" s="230">
        <f t="shared" si="3"/>
        <v>86.19557365</v>
      </c>
      <c r="M1142" s="134">
        <v>0.12</v>
      </c>
      <c r="N1142" s="146"/>
      <c r="O1142" s="99">
        <f t="shared" si="4"/>
        <v>3</v>
      </c>
      <c r="P1142" s="99">
        <f t="shared" si="5"/>
        <v>2</v>
      </c>
      <c r="Q1142" s="99">
        <f t="shared" si="6"/>
        <v>2</v>
      </c>
      <c r="R1142" s="99">
        <f t="shared" si="7"/>
        <v>0</v>
      </c>
      <c r="S1142" s="138">
        <f t="shared" si="8"/>
        <v>2</v>
      </c>
      <c r="T1142" s="135">
        <f t="shared" si="9"/>
        <v>9</v>
      </c>
      <c r="U1142" s="146"/>
      <c r="V1142" s="146"/>
      <c r="W1142" s="146"/>
      <c r="X1142" s="146"/>
      <c r="Y1142" s="146"/>
    </row>
    <row r="1143" ht="12.75" customHeight="1">
      <c r="A1143" s="146"/>
      <c r="B1143" s="146"/>
      <c r="C1143" s="227">
        <v>1.0</v>
      </c>
      <c r="D1143" s="228">
        <v>66.0</v>
      </c>
      <c r="E1143" s="228">
        <v>34.5</v>
      </c>
      <c r="F1143" s="229">
        <v>0.5227</v>
      </c>
      <c r="I1143" s="146"/>
      <c r="J1143" s="230">
        <f t="shared" si="2"/>
        <v>66</v>
      </c>
      <c r="K1143" s="227"/>
      <c r="L1143" s="230">
        <f t="shared" si="3"/>
        <v>43.34405989</v>
      </c>
      <c r="M1143" s="134">
        <v>0.65</v>
      </c>
      <c r="N1143" s="146"/>
      <c r="O1143" s="99">
        <f t="shared" si="4"/>
        <v>3</v>
      </c>
      <c r="P1143" s="99">
        <f t="shared" si="5"/>
        <v>1</v>
      </c>
      <c r="Q1143" s="99">
        <f t="shared" si="6"/>
        <v>3</v>
      </c>
      <c r="R1143" s="99">
        <f t="shared" si="7"/>
        <v>0</v>
      </c>
      <c r="S1143" s="138">
        <f t="shared" si="8"/>
        <v>5</v>
      </c>
      <c r="T1143" s="135">
        <f t="shared" si="9"/>
        <v>12</v>
      </c>
      <c r="U1143" s="146"/>
      <c r="V1143" s="146"/>
      <c r="W1143" s="146"/>
      <c r="X1143" s="146"/>
      <c r="Y1143" s="146"/>
    </row>
    <row r="1144" ht="12.75" customHeight="1">
      <c r="A1144" s="146"/>
      <c r="B1144" s="146"/>
      <c r="C1144" s="227">
        <v>1.0</v>
      </c>
      <c r="D1144" s="228">
        <v>66.0</v>
      </c>
      <c r="E1144" s="228">
        <v>34.5</v>
      </c>
      <c r="F1144" s="229">
        <v>0.5227</v>
      </c>
      <c r="I1144" s="146"/>
      <c r="J1144" s="230">
        <f t="shared" si="2"/>
        <v>66</v>
      </c>
      <c r="K1144" s="227"/>
      <c r="L1144" s="230">
        <f t="shared" si="3"/>
        <v>43.34405989</v>
      </c>
      <c r="M1144" s="134">
        <v>0.32</v>
      </c>
      <c r="N1144" s="146"/>
      <c r="O1144" s="99">
        <f t="shared" si="4"/>
        <v>3</v>
      </c>
      <c r="P1144" s="99">
        <f t="shared" si="5"/>
        <v>1</v>
      </c>
      <c r="Q1144" s="99">
        <f t="shared" si="6"/>
        <v>3</v>
      </c>
      <c r="R1144" s="99">
        <f t="shared" si="7"/>
        <v>0</v>
      </c>
      <c r="S1144" s="138">
        <f t="shared" si="8"/>
        <v>3</v>
      </c>
      <c r="T1144" s="135">
        <f t="shared" si="9"/>
        <v>10</v>
      </c>
      <c r="U1144" s="146"/>
      <c r="V1144" s="146"/>
      <c r="W1144" s="146"/>
      <c r="X1144" s="146"/>
      <c r="Y1144" s="146"/>
    </row>
    <row r="1145" ht="12.75" customHeight="1">
      <c r="A1145" s="146"/>
      <c r="B1145" s="146"/>
      <c r="C1145" s="227">
        <v>4.0</v>
      </c>
      <c r="D1145" s="228">
        <v>130.57</v>
      </c>
      <c r="E1145" s="228">
        <v>68.24</v>
      </c>
      <c r="F1145" s="229">
        <v>0.5226</v>
      </c>
      <c r="I1145" s="146"/>
      <c r="J1145" s="230">
        <f t="shared" si="2"/>
        <v>32.6425</v>
      </c>
      <c r="K1145" s="227"/>
      <c r="L1145" s="230">
        <f t="shared" si="3"/>
        <v>21.43865756</v>
      </c>
      <c r="M1145" s="134">
        <v>0.45</v>
      </c>
      <c r="N1145" s="146"/>
      <c r="O1145" s="99">
        <f t="shared" si="4"/>
        <v>3</v>
      </c>
      <c r="P1145" s="99">
        <f t="shared" si="5"/>
        <v>1</v>
      </c>
      <c r="Q1145" s="99">
        <f t="shared" si="6"/>
        <v>5</v>
      </c>
      <c r="R1145" s="99">
        <f t="shared" si="7"/>
        <v>0</v>
      </c>
      <c r="S1145" s="138">
        <f t="shared" si="8"/>
        <v>4</v>
      </c>
      <c r="T1145" s="135">
        <f t="shared" si="9"/>
        <v>13</v>
      </c>
      <c r="U1145" s="146"/>
      <c r="V1145" s="146"/>
      <c r="W1145" s="146"/>
      <c r="X1145" s="146"/>
      <c r="Y1145" s="146"/>
    </row>
    <row r="1146" ht="12.75" customHeight="1">
      <c r="A1146" s="146"/>
      <c r="B1146" s="146"/>
      <c r="C1146" s="227">
        <v>31.0</v>
      </c>
      <c r="D1146" s="228">
        <v>538.86</v>
      </c>
      <c r="E1146" s="228">
        <v>281.56</v>
      </c>
      <c r="F1146" s="229">
        <v>0.5225</v>
      </c>
      <c r="I1146" s="146"/>
      <c r="J1146" s="230">
        <f t="shared" si="2"/>
        <v>17.38258065</v>
      </c>
      <c r="K1146" s="227"/>
      <c r="L1146" s="230">
        <f t="shared" si="3"/>
        <v>11.41713014</v>
      </c>
      <c r="M1146" s="134">
        <v>0.12</v>
      </c>
      <c r="N1146" s="146"/>
      <c r="O1146" s="99">
        <f t="shared" si="4"/>
        <v>3</v>
      </c>
      <c r="P1146" s="99">
        <f t="shared" si="5"/>
        <v>5</v>
      </c>
      <c r="Q1146" s="99">
        <f t="shared" si="6"/>
        <v>5</v>
      </c>
      <c r="R1146" s="99">
        <f t="shared" si="7"/>
        <v>0</v>
      </c>
      <c r="S1146" s="138">
        <f t="shared" si="8"/>
        <v>2</v>
      </c>
      <c r="T1146" s="135">
        <f t="shared" si="9"/>
        <v>15</v>
      </c>
      <c r="U1146" s="146"/>
      <c r="V1146" s="146"/>
      <c r="W1146" s="146"/>
      <c r="X1146" s="146"/>
      <c r="Y1146" s="146"/>
    </row>
    <row r="1147" ht="12.75" customHeight="1">
      <c r="A1147" s="146"/>
      <c r="B1147" s="146"/>
      <c r="C1147" s="227">
        <v>12.0</v>
      </c>
      <c r="D1147" s="228">
        <v>302.61</v>
      </c>
      <c r="E1147" s="228">
        <v>158.09</v>
      </c>
      <c r="F1147" s="229">
        <v>0.5224</v>
      </c>
      <c r="I1147" s="146"/>
      <c r="J1147" s="230">
        <f t="shared" si="2"/>
        <v>25.2175</v>
      </c>
      <c r="K1147" s="227"/>
      <c r="L1147" s="230">
        <f t="shared" si="3"/>
        <v>16.56430636</v>
      </c>
      <c r="M1147" s="134">
        <v>0.87</v>
      </c>
      <c r="N1147" s="146"/>
      <c r="O1147" s="99">
        <f t="shared" si="4"/>
        <v>3</v>
      </c>
      <c r="P1147" s="99">
        <f t="shared" si="5"/>
        <v>3</v>
      </c>
      <c r="Q1147" s="99">
        <f t="shared" si="6"/>
        <v>5</v>
      </c>
      <c r="R1147" s="99">
        <f t="shared" si="7"/>
        <v>0</v>
      </c>
      <c r="S1147" s="138">
        <f t="shared" si="8"/>
        <v>5</v>
      </c>
      <c r="T1147" s="135">
        <f t="shared" si="9"/>
        <v>16</v>
      </c>
      <c r="U1147" s="146"/>
      <c r="V1147" s="146"/>
      <c r="W1147" s="146"/>
      <c r="X1147" s="146"/>
      <c r="Y1147" s="146"/>
    </row>
    <row r="1148" ht="12.75" customHeight="1">
      <c r="A1148" s="146"/>
      <c r="B1148" s="146"/>
      <c r="C1148" s="227">
        <v>1.0</v>
      </c>
      <c r="D1148" s="228">
        <v>47.83</v>
      </c>
      <c r="E1148" s="228">
        <v>24.98</v>
      </c>
      <c r="F1148" s="229">
        <v>0.5222</v>
      </c>
      <c r="I1148" s="146"/>
      <c r="J1148" s="230">
        <f t="shared" si="2"/>
        <v>47.83</v>
      </c>
      <c r="K1148" s="227"/>
      <c r="L1148" s="230">
        <f t="shared" si="3"/>
        <v>31.42162659</v>
      </c>
      <c r="M1148" s="134">
        <v>0.89</v>
      </c>
      <c r="N1148" s="146"/>
      <c r="O1148" s="99">
        <f t="shared" si="4"/>
        <v>3</v>
      </c>
      <c r="P1148" s="99">
        <f t="shared" si="5"/>
        <v>1</v>
      </c>
      <c r="Q1148" s="99">
        <f t="shared" si="6"/>
        <v>4</v>
      </c>
      <c r="R1148" s="99">
        <f t="shared" si="7"/>
        <v>0</v>
      </c>
      <c r="S1148" s="138">
        <f t="shared" si="8"/>
        <v>5</v>
      </c>
      <c r="T1148" s="135">
        <f t="shared" si="9"/>
        <v>13</v>
      </c>
      <c r="U1148" s="146"/>
      <c r="V1148" s="146"/>
      <c r="W1148" s="146"/>
      <c r="X1148" s="146"/>
      <c r="Y1148" s="146"/>
    </row>
    <row r="1149" ht="12.75" customHeight="1">
      <c r="A1149" s="146"/>
      <c r="B1149" s="146"/>
      <c r="C1149" s="227">
        <v>1.0</v>
      </c>
      <c r="D1149" s="228">
        <v>66.96</v>
      </c>
      <c r="E1149" s="228">
        <v>34.96</v>
      </c>
      <c r="F1149" s="229">
        <v>0.5221</v>
      </c>
      <c r="I1149" s="146"/>
      <c r="J1149" s="230">
        <f t="shared" si="2"/>
        <v>66.96</v>
      </c>
      <c r="K1149" s="227"/>
      <c r="L1149" s="230">
        <f t="shared" si="3"/>
        <v>43.99185336</v>
      </c>
      <c r="M1149" s="134">
        <v>0.65</v>
      </c>
      <c r="N1149" s="146"/>
      <c r="O1149" s="99">
        <f t="shared" si="4"/>
        <v>3</v>
      </c>
      <c r="P1149" s="99">
        <f t="shared" si="5"/>
        <v>1</v>
      </c>
      <c r="Q1149" s="99">
        <f t="shared" si="6"/>
        <v>3</v>
      </c>
      <c r="R1149" s="99">
        <f t="shared" si="7"/>
        <v>0</v>
      </c>
      <c r="S1149" s="138">
        <f t="shared" si="8"/>
        <v>5</v>
      </c>
      <c r="T1149" s="135">
        <f t="shared" si="9"/>
        <v>12</v>
      </c>
      <c r="U1149" s="146"/>
      <c r="V1149" s="146"/>
      <c r="W1149" s="146"/>
      <c r="X1149" s="146"/>
      <c r="Y1149" s="146"/>
    </row>
    <row r="1150" ht="12.75" customHeight="1">
      <c r="A1150" s="146"/>
      <c r="B1150" s="146"/>
      <c r="C1150" s="227">
        <v>31.0</v>
      </c>
      <c r="D1150" s="228">
        <v>218.81</v>
      </c>
      <c r="E1150" s="228">
        <v>114.24</v>
      </c>
      <c r="F1150" s="229">
        <v>0.5221</v>
      </c>
      <c r="I1150" s="146"/>
      <c r="J1150" s="230">
        <f t="shared" si="2"/>
        <v>7.058387097</v>
      </c>
      <c r="K1150" s="227"/>
      <c r="L1150" s="230">
        <f t="shared" si="3"/>
        <v>4.637268968</v>
      </c>
      <c r="M1150" s="134">
        <v>0.23</v>
      </c>
      <c r="N1150" s="146"/>
      <c r="O1150" s="99">
        <f t="shared" si="4"/>
        <v>3</v>
      </c>
      <c r="P1150" s="99">
        <f t="shared" si="5"/>
        <v>5</v>
      </c>
      <c r="Q1150" s="99">
        <f t="shared" si="6"/>
        <v>5</v>
      </c>
      <c r="R1150" s="99">
        <f t="shared" si="7"/>
        <v>0</v>
      </c>
      <c r="S1150" s="138">
        <f t="shared" si="8"/>
        <v>3</v>
      </c>
      <c r="T1150" s="135">
        <f t="shared" si="9"/>
        <v>16</v>
      </c>
      <c r="U1150" s="146"/>
      <c r="V1150" s="146"/>
      <c r="W1150" s="146"/>
      <c r="X1150" s="146"/>
      <c r="Y1150" s="146"/>
    </row>
    <row r="1151" ht="12.75" customHeight="1">
      <c r="A1151" s="146"/>
      <c r="B1151" s="146"/>
      <c r="C1151" s="227">
        <v>18.0</v>
      </c>
      <c r="D1151" s="228">
        <v>1105.02</v>
      </c>
      <c r="E1151" s="228">
        <v>576.83</v>
      </c>
      <c r="F1151" s="229">
        <v>0.522</v>
      </c>
      <c r="I1151" s="146"/>
      <c r="J1151" s="230">
        <f t="shared" si="2"/>
        <v>61.39</v>
      </c>
      <c r="K1151" s="227"/>
      <c r="L1151" s="230">
        <f t="shared" si="3"/>
        <v>40.33508541</v>
      </c>
      <c r="M1151" s="134">
        <v>0.21</v>
      </c>
      <c r="N1151" s="146"/>
      <c r="O1151" s="99">
        <f t="shared" si="4"/>
        <v>3</v>
      </c>
      <c r="P1151" s="99">
        <f t="shared" si="5"/>
        <v>4</v>
      </c>
      <c r="Q1151" s="129">
        <f t="shared" si="6"/>
        <v>40.33508541</v>
      </c>
      <c r="R1151" s="99">
        <f t="shared" si="7"/>
        <v>0</v>
      </c>
      <c r="S1151" s="138">
        <f t="shared" si="8"/>
        <v>3</v>
      </c>
      <c r="T1151" s="135">
        <f t="shared" si="9"/>
        <v>50.33508541</v>
      </c>
      <c r="U1151" s="146"/>
      <c r="V1151" s="146"/>
      <c r="W1151" s="146"/>
      <c r="X1151" s="146"/>
      <c r="Y1151" s="146"/>
    </row>
    <row r="1152" ht="12.75" customHeight="1">
      <c r="A1152" s="146"/>
      <c r="B1152" s="146"/>
      <c r="C1152" s="227">
        <v>1.0</v>
      </c>
      <c r="D1152" s="228">
        <v>9.62</v>
      </c>
      <c r="E1152" s="228">
        <v>5.02</v>
      </c>
      <c r="F1152" s="229">
        <v>0.522</v>
      </c>
      <c r="I1152" s="146"/>
      <c r="J1152" s="230">
        <f t="shared" si="2"/>
        <v>9.62</v>
      </c>
      <c r="K1152" s="227"/>
      <c r="L1152" s="230">
        <f t="shared" si="3"/>
        <v>6.320630749</v>
      </c>
      <c r="M1152" s="134">
        <v>0.45</v>
      </c>
      <c r="N1152" s="146"/>
      <c r="O1152" s="99">
        <f t="shared" si="4"/>
        <v>3</v>
      </c>
      <c r="P1152" s="99">
        <f t="shared" si="5"/>
        <v>1</v>
      </c>
      <c r="Q1152" s="99">
        <f t="shared" si="6"/>
        <v>5</v>
      </c>
      <c r="R1152" s="99">
        <f t="shared" si="7"/>
        <v>0</v>
      </c>
      <c r="S1152" s="138">
        <f t="shared" si="8"/>
        <v>4</v>
      </c>
      <c r="T1152" s="135">
        <f t="shared" si="9"/>
        <v>13</v>
      </c>
      <c r="U1152" s="146"/>
      <c r="V1152" s="146"/>
      <c r="W1152" s="146"/>
      <c r="X1152" s="146"/>
      <c r="Y1152" s="146"/>
    </row>
    <row r="1153" ht="12.75" customHeight="1">
      <c r="A1153" s="146"/>
      <c r="B1153" s="146"/>
      <c r="C1153" s="227">
        <v>13.0</v>
      </c>
      <c r="D1153" s="228">
        <v>666.96</v>
      </c>
      <c r="E1153" s="228">
        <v>348.0</v>
      </c>
      <c r="F1153" s="229">
        <v>0.5218</v>
      </c>
      <c r="I1153" s="146"/>
      <c r="J1153" s="230">
        <f t="shared" si="2"/>
        <v>51.30461538</v>
      </c>
      <c r="K1153" s="227"/>
      <c r="L1153" s="230">
        <f t="shared" si="3"/>
        <v>33.71311301</v>
      </c>
      <c r="M1153" s="134">
        <v>0.87</v>
      </c>
      <c r="N1153" s="146"/>
      <c r="O1153" s="99">
        <f t="shared" si="4"/>
        <v>3</v>
      </c>
      <c r="P1153" s="99">
        <f t="shared" si="5"/>
        <v>3</v>
      </c>
      <c r="Q1153" s="99">
        <f t="shared" si="6"/>
        <v>4</v>
      </c>
      <c r="R1153" s="99">
        <f t="shared" si="7"/>
        <v>0</v>
      </c>
      <c r="S1153" s="138">
        <f t="shared" si="8"/>
        <v>5</v>
      </c>
      <c r="T1153" s="135">
        <f t="shared" si="9"/>
        <v>15</v>
      </c>
      <c r="U1153" s="146"/>
      <c r="V1153" s="146"/>
      <c r="W1153" s="146"/>
      <c r="X1153" s="146"/>
      <c r="Y1153" s="146"/>
    </row>
    <row r="1154" ht="12.75" customHeight="1">
      <c r="A1154" s="146"/>
      <c r="B1154" s="146"/>
      <c r="C1154" s="227">
        <v>3.0</v>
      </c>
      <c r="D1154" s="228">
        <v>49.57</v>
      </c>
      <c r="E1154" s="228">
        <v>25.87</v>
      </c>
      <c r="F1154" s="229">
        <v>0.5218</v>
      </c>
      <c r="I1154" s="146"/>
      <c r="J1154" s="230">
        <f t="shared" si="2"/>
        <v>16.52333333</v>
      </c>
      <c r="K1154" s="227"/>
      <c r="L1154" s="230">
        <f t="shared" si="3"/>
        <v>10.85775617</v>
      </c>
      <c r="M1154" s="134">
        <v>0.89</v>
      </c>
      <c r="N1154" s="146"/>
      <c r="O1154" s="99">
        <f t="shared" si="4"/>
        <v>3</v>
      </c>
      <c r="P1154" s="99">
        <f t="shared" si="5"/>
        <v>1</v>
      </c>
      <c r="Q1154" s="99">
        <f t="shared" si="6"/>
        <v>5</v>
      </c>
      <c r="R1154" s="99">
        <f t="shared" si="7"/>
        <v>0</v>
      </c>
      <c r="S1154" s="138">
        <f t="shared" si="8"/>
        <v>5</v>
      </c>
      <c r="T1154" s="135">
        <f t="shared" si="9"/>
        <v>14</v>
      </c>
      <c r="U1154" s="146"/>
      <c r="V1154" s="146"/>
      <c r="W1154" s="146"/>
      <c r="X1154" s="146"/>
      <c r="Y1154" s="146"/>
    </row>
    <row r="1155" ht="12.75" customHeight="1">
      <c r="A1155" s="146"/>
      <c r="B1155" s="146"/>
      <c r="C1155" s="227">
        <v>5.0</v>
      </c>
      <c r="D1155" s="228">
        <v>513.04</v>
      </c>
      <c r="E1155" s="228">
        <v>267.64</v>
      </c>
      <c r="F1155" s="229">
        <v>0.5217</v>
      </c>
      <c r="I1155" s="146"/>
      <c r="J1155" s="230">
        <f t="shared" si="2"/>
        <v>102.608</v>
      </c>
      <c r="K1155" s="227"/>
      <c r="L1155" s="230">
        <f t="shared" si="3"/>
        <v>67.4298482</v>
      </c>
      <c r="M1155" s="134">
        <v>0.03</v>
      </c>
      <c r="N1155" s="146"/>
      <c r="O1155" s="99">
        <f t="shared" si="4"/>
        <v>3</v>
      </c>
      <c r="P1155" s="99">
        <f t="shared" si="5"/>
        <v>1</v>
      </c>
      <c r="Q1155" s="99">
        <f t="shared" si="6"/>
        <v>3</v>
      </c>
      <c r="R1155" s="99">
        <f t="shared" si="7"/>
        <v>0</v>
      </c>
      <c r="S1155" s="138">
        <f t="shared" si="8"/>
        <v>1</v>
      </c>
      <c r="T1155" s="135">
        <f t="shared" si="9"/>
        <v>8</v>
      </c>
      <c r="U1155" s="146"/>
      <c r="V1155" s="146"/>
      <c r="W1155" s="146"/>
      <c r="X1155" s="146"/>
      <c r="Y1155" s="146"/>
    </row>
    <row r="1156" ht="12.75" customHeight="1">
      <c r="A1156" s="146"/>
      <c r="B1156" s="146"/>
      <c r="C1156" s="227">
        <v>7.0</v>
      </c>
      <c r="D1156" s="228">
        <v>1379.35</v>
      </c>
      <c r="E1156" s="228">
        <v>719.39</v>
      </c>
      <c r="F1156" s="229">
        <v>0.5215</v>
      </c>
      <c r="I1156" s="146"/>
      <c r="J1156" s="230">
        <f t="shared" si="2"/>
        <v>197.05</v>
      </c>
      <c r="K1156" s="227"/>
      <c r="L1156" s="230">
        <f t="shared" si="3"/>
        <v>129.5103516</v>
      </c>
      <c r="M1156" s="134">
        <v>0.04</v>
      </c>
      <c r="N1156" s="146"/>
      <c r="O1156" s="99">
        <f t="shared" si="4"/>
        <v>3</v>
      </c>
      <c r="P1156" s="99">
        <f t="shared" si="5"/>
        <v>2</v>
      </c>
      <c r="Q1156" s="99">
        <f t="shared" si="6"/>
        <v>2</v>
      </c>
      <c r="R1156" s="99">
        <f t="shared" si="7"/>
        <v>0</v>
      </c>
      <c r="S1156" s="138">
        <f t="shared" si="8"/>
        <v>1</v>
      </c>
      <c r="T1156" s="135">
        <f t="shared" si="9"/>
        <v>8</v>
      </c>
      <c r="U1156" s="146"/>
      <c r="V1156" s="146"/>
      <c r="W1156" s="146"/>
      <c r="X1156" s="146"/>
      <c r="Y1156" s="146"/>
    </row>
    <row r="1157" ht="12.75" customHeight="1">
      <c r="A1157" s="146"/>
      <c r="B1157" s="146"/>
      <c r="C1157" s="227">
        <v>17.0</v>
      </c>
      <c r="D1157" s="228">
        <v>137.3</v>
      </c>
      <c r="E1157" s="228">
        <v>71.6</v>
      </c>
      <c r="F1157" s="229">
        <v>0.5215</v>
      </c>
      <c r="I1157" s="146"/>
      <c r="J1157" s="230">
        <f t="shared" si="2"/>
        <v>8.076470588</v>
      </c>
      <c r="K1157" s="227"/>
      <c r="L1157" s="230">
        <f t="shared" si="3"/>
        <v>5.308229108</v>
      </c>
      <c r="M1157" s="134">
        <v>0.05</v>
      </c>
      <c r="N1157" s="146"/>
      <c r="O1157" s="99">
        <f t="shared" si="4"/>
        <v>3</v>
      </c>
      <c r="P1157" s="99">
        <f t="shared" si="5"/>
        <v>4</v>
      </c>
      <c r="Q1157" s="99">
        <f t="shared" si="6"/>
        <v>5</v>
      </c>
      <c r="R1157" s="99">
        <f t="shared" si="7"/>
        <v>0</v>
      </c>
      <c r="S1157" s="138">
        <f t="shared" si="8"/>
        <v>1</v>
      </c>
      <c r="T1157" s="135">
        <f t="shared" si="9"/>
        <v>13</v>
      </c>
      <c r="U1157" s="146"/>
      <c r="V1157" s="146"/>
      <c r="W1157" s="146"/>
      <c r="X1157" s="146"/>
      <c r="Y1157" s="146"/>
    </row>
    <row r="1158" ht="12.75" customHeight="1">
      <c r="A1158" s="146"/>
      <c r="B1158" s="146"/>
      <c r="C1158" s="227">
        <v>3.0</v>
      </c>
      <c r="D1158" s="228">
        <v>391.3</v>
      </c>
      <c r="E1158" s="228">
        <v>203.96</v>
      </c>
      <c r="F1158" s="229">
        <v>0.5212</v>
      </c>
      <c r="I1158" s="146"/>
      <c r="J1158" s="230">
        <f t="shared" si="2"/>
        <v>130.4333333</v>
      </c>
      <c r="K1158" s="227"/>
      <c r="L1158" s="230">
        <f t="shared" si="3"/>
        <v>85.74371111</v>
      </c>
      <c r="M1158" s="134">
        <v>0.06</v>
      </c>
      <c r="N1158" s="146"/>
      <c r="O1158" s="99">
        <f t="shared" si="4"/>
        <v>3</v>
      </c>
      <c r="P1158" s="99">
        <f t="shared" si="5"/>
        <v>1</v>
      </c>
      <c r="Q1158" s="99">
        <f t="shared" si="6"/>
        <v>2</v>
      </c>
      <c r="R1158" s="99">
        <f t="shared" si="7"/>
        <v>0</v>
      </c>
      <c r="S1158" s="138">
        <f t="shared" si="8"/>
        <v>2</v>
      </c>
      <c r="T1158" s="135">
        <f t="shared" si="9"/>
        <v>8</v>
      </c>
      <c r="U1158" s="146"/>
      <c r="V1158" s="146"/>
      <c r="W1158" s="146"/>
      <c r="X1158" s="146"/>
      <c r="Y1158" s="146"/>
    </row>
    <row r="1159" ht="12.75" customHeight="1">
      <c r="A1159" s="146"/>
      <c r="B1159" s="146"/>
      <c r="C1159" s="227">
        <v>23.0</v>
      </c>
      <c r="D1159" s="228">
        <v>1452.26</v>
      </c>
      <c r="E1159" s="228">
        <v>756.71</v>
      </c>
      <c r="F1159" s="229">
        <v>0.5211</v>
      </c>
      <c r="I1159" s="146"/>
      <c r="J1159" s="230">
        <f t="shared" si="2"/>
        <v>63.14173913</v>
      </c>
      <c r="K1159" s="227"/>
      <c r="L1159" s="230">
        <f t="shared" si="3"/>
        <v>41.5105773</v>
      </c>
      <c r="M1159" s="134">
        <v>0.07</v>
      </c>
      <c r="N1159" s="146"/>
      <c r="O1159" s="99">
        <f t="shared" si="4"/>
        <v>3</v>
      </c>
      <c r="P1159" s="99">
        <f t="shared" si="5"/>
        <v>4</v>
      </c>
      <c r="Q1159" s="99">
        <f t="shared" si="6"/>
        <v>3</v>
      </c>
      <c r="R1159" s="99">
        <f t="shared" si="7"/>
        <v>0</v>
      </c>
      <c r="S1159" s="138">
        <f t="shared" si="8"/>
        <v>2</v>
      </c>
      <c r="T1159" s="135">
        <f t="shared" si="9"/>
        <v>12</v>
      </c>
      <c r="U1159" s="146"/>
      <c r="V1159" s="146"/>
      <c r="W1159" s="146"/>
      <c r="X1159" s="146"/>
      <c r="Y1159" s="146"/>
    </row>
    <row r="1160" ht="12.75" customHeight="1">
      <c r="A1160" s="146"/>
      <c r="B1160" s="146"/>
      <c r="C1160" s="227">
        <v>10.0</v>
      </c>
      <c r="D1160" s="228">
        <v>477.83</v>
      </c>
      <c r="E1160" s="228">
        <v>248.93</v>
      </c>
      <c r="F1160" s="229">
        <v>0.521</v>
      </c>
      <c r="I1160" s="146"/>
      <c r="J1160" s="230">
        <f t="shared" si="2"/>
        <v>47.783</v>
      </c>
      <c r="K1160" s="227"/>
      <c r="L1160" s="230">
        <f t="shared" si="3"/>
        <v>31.41551611</v>
      </c>
      <c r="M1160" s="134">
        <v>0.08</v>
      </c>
      <c r="N1160" s="146"/>
      <c r="O1160" s="99">
        <f t="shared" si="4"/>
        <v>3</v>
      </c>
      <c r="P1160" s="99">
        <f t="shared" si="5"/>
        <v>2</v>
      </c>
      <c r="Q1160" s="99">
        <f t="shared" si="6"/>
        <v>4</v>
      </c>
      <c r="R1160" s="99">
        <f t="shared" si="7"/>
        <v>0</v>
      </c>
      <c r="S1160" s="138">
        <f t="shared" si="8"/>
        <v>2</v>
      </c>
      <c r="T1160" s="135">
        <f t="shared" si="9"/>
        <v>11</v>
      </c>
      <c r="U1160" s="146"/>
      <c r="V1160" s="146"/>
      <c r="W1160" s="146"/>
      <c r="X1160" s="146"/>
      <c r="Y1160" s="146"/>
    </row>
    <row r="1161" ht="12.75" customHeight="1">
      <c r="A1161" s="146"/>
      <c r="B1161" s="146"/>
      <c r="C1161" s="227">
        <v>3.0</v>
      </c>
      <c r="D1161" s="228">
        <v>391.3</v>
      </c>
      <c r="E1161" s="228">
        <v>203.82</v>
      </c>
      <c r="F1161" s="229">
        <v>0.5209</v>
      </c>
      <c r="I1161" s="146"/>
      <c r="J1161" s="230">
        <f t="shared" si="2"/>
        <v>130.4333333</v>
      </c>
      <c r="K1161" s="227"/>
      <c r="L1161" s="230">
        <f t="shared" si="3"/>
        <v>85.76062419</v>
      </c>
      <c r="M1161" s="134">
        <v>0.09</v>
      </c>
      <c r="N1161" s="146"/>
      <c r="O1161" s="99">
        <f t="shared" si="4"/>
        <v>3</v>
      </c>
      <c r="P1161" s="99">
        <f t="shared" si="5"/>
        <v>1</v>
      </c>
      <c r="Q1161" s="99">
        <f t="shared" si="6"/>
        <v>2</v>
      </c>
      <c r="R1161" s="99">
        <f t="shared" si="7"/>
        <v>0</v>
      </c>
      <c r="S1161" s="138">
        <f t="shared" si="8"/>
        <v>2</v>
      </c>
      <c r="T1161" s="135">
        <f t="shared" si="9"/>
        <v>8</v>
      </c>
      <c r="U1161" s="146"/>
      <c r="V1161" s="146"/>
      <c r="W1161" s="146"/>
      <c r="X1161" s="146"/>
      <c r="Y1161" s="146"/>
    </row>
    <row r="1162" ht="12.75" customHeight="1">
      <c r="A1162" s="146"/>
      <c r="B1162" s="146"/>
      <c r="C1162" s="227">
        <v>4.0</v>
      </c>
      <c r="D1162" s="228">
        <v>309.57</v>
      </c>
      <c r="E1162" s="228">
        <v>161.25</v>
      </c>
      <c r="F1162" s="229">
        <v>0.5209</v>
      </c>
      <c r="I1162" s="146"/>
      <c r="J1162" s="230">
        <f t="shared" si="2"/>
        <v>77.3925</v>
      </c>
      <c r="K1162" s="227"/>
      <c r="L1162" s="230">
        <f t="shared" si="3"/>
        <v>50.88598856</v>
      </c>
      <c r="M1162" s="134">
        <v>0.12</v>
      </c>
      <c r="N1162" s="146"/>
      <c r="O1162" s="99">
        <f t="shared" si="4"/>
        <v>3</v>
      </c>
      <c r="P1162" s="99">
        <f t="shared" si="5"/>
        <v>1</v>
      </c>
      <c r="Q1162" s="99">
        <f t="shared" si="6"/>
        <v>3</v>
      </c>
      <c r="R1162" s="99">
        <f t="shared" si="7"/>
        <v>0</v>
      </c>
      <c r="S1162" s="138">
        <f t="shared" si="8"/>
        <v>2</v>
      </c>
      <c r="T1162" s="135">
        <f t="shared" si="9"/>
        <v>9</v>
      </c>
      <c r="U1162" s="146"/>
      <c r="V1162" s="146"/>
      <c r="W1162" s="146"/>
      <c r="X1162" s="146"/>
      <c r="Y1162" s="146"/>
    </row>
    <row r="1163" ht="12.75" customHeight="1">
      <c r="A1163" s="146"/>
      <c r="B1163" s="146"/>
      <c r="C1163" s="227">
        <v>10.0</v>
      </c>
      <c r="D1163" s="228">
        <v>130.44</v>
      </c>
      <c r="E1163" s="228">
        <v>67.94</v>
      </c>
      <c r="F1163" s="229">
        <v>0.5208</v>
      </c>
      <c r="I1163" s="146"/>
      <c r="J1163" s="230">
        <f t="shared" si="2"/>
        <v>13.044</v>
      </c>
      <c r="K1163" s="227"/>
      <c r="L1163" s="230">
        <f t="shared" si="3"/>
        <v>8.577064703</v>
      </c>
      <c r="M1163" s="134">
        <v>0.13</v>
      </c>
      <c r="N1163" s="146"/>
      <c r="O1163" s="99">
        <f t="shared" si="4"/>
        <v>3</v>
      </c>
      <c r="P1163" s="99">
        <f t="shared" si="5"/>
        <v>2</v>
      </c>
      <c r="Q1163" s="99">
        <f t="shared" si="6"/>
        <v>5</v>
      </c>
      <c r="R1163" s="99">
        <f t="shared" si="7"/>
        <v>0</v>
      </c>
      <c r="S1163" s="138">
        <f t="shared" si="8"/>
        <v>0.13</v>
      </c>
      <c r="T1163" s="135">
        <f t="shared" si="9"/>
        <v>10.13</v>
      </c>
      <c r="U1163" s="146"/>
      <c r="V1163" s="146"/>
      <c r="W1163" s="146"/>
      <c r="X1163" s="146"/>
      <c r="Y1163" s="146"/>
    </row>
    <row r="1164" ht="12.75" customHeight="1">
      <c r="A1164" s="146"/>
      <c r="B1164" s="146"/>
      <c r="C1164" s="227">
        <v>13.0</v>
      </c>
      <c r="D1164" s="228">
        <v>893.04</v>
      </c>
      <c r="E1164" s="228">
        <v>465.08</v>
      </c>
      <c r="F1164" s="229">
        <v>0.5208</v>
      </c>
      <c r="I1164" s="146"/>
      <c r="J1164" s="230">
        <f t="shared" si="2"/>
        <v>68.69538462</v>
      </c>
      <c r="K1164" s="227"/>
      <c r="L1164" s="230">
        <f t="shared" si="3"/>
        <v>45.17055801</v>
      </c>
      <c r="M1164" s="134">
        <v>0.125</v>
      </c>
      <c r="N1164" s="146"/>
      <c r="O1164" s="99">
        <f t="shared" si="4"/>
        <v>3</v>
      </c>
      <c r="P1164" s="99">
        <f t="shared" si="5"/>
        <v>3</v>
      </c>
      <c r="Q1164" s="99">
        <f t="shared" si="6"/>
        <v>3</v>
      </c>
      <c r="R1164" s="99">
        <f t="shared" si="7"/>
        <v>0</v>
      </c>
      <c r="S1164" s="138">
        <f t="shared" si="8"/>
        <v>2</v>
      </c>
      <c r="T1164" s="135">
        <f t="shared" si="9"/>
        <v>11</v>
      </c>
      <c r="U1164" s="146"/>
      <c r="V1164" s="146"/>
      <c r="W1164" s="146"/>
      <c r="X1164" s="146"/>
      <c r="Y1164" s="146"/>
    </row>
    <row r="1165" ht="12.75" customHeight="1">
      <c r="A1165" s="146"/>
      <c r="B1165" s="146"/>
      <c r="C1165" s="227">
        <v>1.0</v>
      </c>
      <c r="D1165" s="228">
        <v>86.09</v>
      </c>
      <c r="E1165" s="228">
        <v>44.84</v>
      </c>
      <c r="F1165" s="229">
        <v>0.5208</v>
      </c>
      <c r="I1165" s="146"/>
      <c r="J1165" s="230">
        <f t="shared" si="2"/>
        <v>86.09</v>
      </c>
      <c r="K1165" s="227"/>
      <c r="L1165" s="230">
        <f t="shared" si="3"/>
        <v>56.60836402</v>
      </c>
      <c r="M1165" s="134">
        <v>0.15</v>
      </c>
      <c r="N1165" s="146"/>
      <c r="O1165" s="99">
        <f t="shared" si="4"/>
        <v>3</v>
      </c>
      <c r="P1165" s="99">
        <f t="shared" si="5"/>
        <v>1</v>
      </c>
      <c r="Q1165" s="99">
        <f t="shared" si="6"/>
        <v>3</v>
      </c>
      <c r="R1165" s="99">
        <f t="shared" si="7"/>
        <v>0</v>
      </c>
      <c r="S1165" s="138">
        <f t="shared" si="8"/>
        <v>3</v>
      </c>
      <c r="T1165" s="135">
        <f t="shared" si="9"/>
        <v>10</v>
      </c>
      <c r="U1165" s="146"/>
      <c r="V1165" s="146"/>
      <c r="W1165" s="146"/>
      <c r="X1165" s="146"/>
      <c r="Y1165" s="146"/>
    </row>
    <row r="1166" ht="12.75" customHeight="1">
      <c r="A1166" s="146"/>
      <c r="B1166" s="146"/>
      <c r="C1166" s="227">
        <v>10.0</v>
      </c>
      <c r="D1166" s="228">
        <v>78.26</v>
      </c>
      <c r="E1166" s="228">
        <v>40.76</v>
      </c>
      <c r="F1166" s="229">
        <v>0.5208</v>
      </c>
      <c r="I1166" s="146"/>
      <c r="J1166" s="230">
        <f t="shared" si="2"/>
        <v>7.826</v>
      </c>
      <c r="K1166" s="227"/>
      <c r="L1166" s="230">
        <f t="shared" si="3"/>
        <v>5.145975802</v>
      </c>
      <c r="M1166" s="134">
        <v>0.18</v>
      </c>
      <c r="N1166" s="146"/>
      <c r="O1166" s="99">
        <f t="shared" si="4"/>
        <v>3</v>
      </c>
      <c r="P1166" s="99">
        <f t="shared" si="5"/>
        <v>2</v>
      </c>
      <c r="Q1166" s="99">
        <f t="shared" si="6"/>
        <v>5</v>
      </c>
      <c r="R1166" s="99">
        <f t="shared" si="7"/>
        <v>0</v>
      </c>
      <c r="S1166" s="138">
        <f t="shared" si="8"/>
        <v>3</v>
      </c>
      <c r="T1166" s="135">
        <f t="shared" si="9"/>
        <v>13</v>
      </c>
      <c r="U1166" s="146"/>
      <c r="V1166" s="146"/>
      <c r="W1166" s="146"/>
      <c r="X1166" s="146"/>
      <c r="Y1166" s="146"/>
    </row>
    <row r="1167" ht="12.75" customHeight="1">
      <c r="A1167" s="146"/>
      <c r="B1167" s="146"/>
      <c r="C1167" s="227">
        <v>11.0</v>
      </c>
      <c r="D1167" s="228">
        <v>660.0</v>
      </c>
      <c r="E1167" s="228">
        <v>343.75</v>
      </c>
      <c r="F1167" s="229">
        <v>0.5208</v>
      </c>
      <c r="I1167" s="146"/>
      <c r="J1167" s="230">
        <f t="shared" si="2"/>
        <v>60</v>
      </c>
      <c r="K1167" s="227"/>
      <c r="L1167" s="230">
        <f t="shared" si="3"/>
        <v>39.45291952</v>
      </c>
      <c r="M1167" s="134">
        <v>0.22</v>
      </c>
      <c r="N1167" s="146"/>
      <c r="O1167" s="99">
        <f t="shared" si="4"/>
        <v>3</v>
      </c>
      <c r="P1167" s="99">
        <f t="shared" si="5"/>
        <v>3</v>
      </c>
      <c r="Q1167" s="99">
        <f t="shared" si="6"/>
        <v>4</v>
      </c>
      <c r="R1167" s="99">
        <f t="shared" si="7"/>
        <v>0</v>
      </c>
      <c r="S1167" s="138">
        <f t="shared" si="8"/>
        <v>3</v>
      </c>
      <c r="T1167" s="135">
        <f t="shared" si="9"/>
        <v>13</v>
      </c>
      <c r="U1167" s="146"/>
      <c r="V1167" s="146"/>
      <c r="W1167" s="146"/>
      <c r="X1167" s="146"/>
      <c r="Y1167" s="146"/>
    </row>
    <row r="1168" ht="12.75" customHeight="1">
      <c r="A1168" s="146"/>
      <c r="B1168" s="146"/>
      <c r="C1168" s="227">
        <v>10.0</v>
      </c>
      <c r="D1168" s="228">
        <v>600.0</v>
      </c>
      <c r="E1168" s="228">
        <v>312.5</v>
      </c>
      <c r="F1168" s="229">
        <v>0.5208</v>
      </c>
      <c r="I1168" s="146"/>
      <c r="J1168" s="230">
        <f t="shared" si="2"/>
        <v>60</v>
      </c>
      <c r="K1168" s="227"/>
      <c r="L1168" s="230">
        <f t="shared" si="3"/>
        <v>39.45291952</v>
      </c>
      <c r="M1168" s="134">
        <v>0.26</v>
      </c>
      <c r="N1168" s="146"/>
      <c r="O1168" s="99">
        <f t="shared" si="4"/>
        <v>3</v>
      </c>
      <c r="P1168" s="99">
        <f t="shared" si="5"/>
        <v>2</v>
      </c>
      <c r="Q1168" s="99">
        <f t="shared" si="6"/>
        <v>4</v>
      </c>
      <c r="R1168" s="99">
        <f t="shared" si="7"/>
        <v>0</v>
      </c>
      <c r="S1168" s="138">
        <f t="shared" si="8"/>
        <v>3</v>
      </c>
      <c r="T1168" s="135">
        <f t="shared" si="9"/>
        <v>12</v>
      </c>
      <c r="U1168" s="146"/>
      <c r="V1168" s="146"/>
      <c r="W1168" s="146"/>
      <c r="X1168" s="146"/>
      <c r="Y1168" s="146"/>
    </row>
    <row r="1169" ht="12.75" customHeight="1">
      <c r="A1169" s="146"/>
      <c r="B1169" s="146"/>
      <c r="C1169" s="227">
        <v>6.0</v>
      </c>
      <c r="D1169" s="228">
        <v>46.96</v>
      </c>
      <c r="E1169" s="228">
        <v>24.46</v>
      </c>
      <c r="F1169" s="229">
        <v>0.5208</v>
      </c>
      <c r="I1169" s="146"/>
      <c r="J1169" s="230">
        <f t="shared" si="2"/>
        <v>7.826666667</v>
      </c>
      <c r="K1169" s="227"/>
      <c r="L1169" s="230">
        <f t="shared" si="3"/>
        <v>5.146414168</v>
      </c>
      <c r="M1169" s="134">
        <v>0.28</v>
      </c>
      <c r="N1169" s="146"/>
      <c r="O1169" s="99">
        <f t="shared" si="4"/>
        <v>3</v>
      </c>
      <c r="P1169" s="99">
        <f t="shared" si="5"/>
        <v>2</v>
      </c>
      <c r="Q1169" s="99">
        <f t="shared" si="6"/>
        <v>5</v>
      </c>
      <c r="R1169" s="99">
        <f t="shared" si="7"/>
        <v>0</v>
      </c>
      <c r="S1169" s="138">
        <f t="shared" si="8"/>
        <v>3</v>
      </c>
      <c r="T1169" s="135">
        <f t="shared" si="9"/>
        <v>13</v>
      </c>
      <c r="U1169" s="146"/>
      <c r="V1169" s="146"/>
      <c r="W1169" s="146"/>
      <c r="X1169" s="146"/>
      <c r="Y1169" s="146"/>
    </row>
    <row r="1170" ht="12.75" customHeight="1">
      <c r="A1170" s="146"/>
      <c r="B1170" s="146"/>
      <c r="C1170" s="227">
        <v>6.0</v>
      </c>
      <c r="D1170" s="228">
        <v>412.17</v>
      </c>
      <c r="E1170" s="228">
        <v>214.65</v>
      </c>
      <c r="F1170" s="229">
        <v>0.5208</v>
      </c>
      <c r="I1170" s="146"/>
      <c r="J1170" s="230">
        <f t="shared" si="2"/>
        <v>68.695</v>
      </c>
      <c r="K1170" s="227"/>
      <c r="L1170" s="230">
        <f t="shared" si="3"/>
        <v>45.1703051</v>
      </c>
      <c r="M1170" s="134">
        <v>0.3</v>
      </c>
      <c r="N1170" s="146"/>
      <c r="O1170" s="99">
        <f t="shared" si="4"/>
        <v>3</v>
      </c>
      <c r="P1170" s="99">
        <f t="shared" si="5"/>
        <v>2</v>
      </c>
      <c r="Q1170" s="99">
        <f t="shared" si="6"/>
        <v>3</v>
      </c>
      <c r="R1170" s="99">
        <f t="shared" si="7"/>
        <v>0</v>
      </c>
      <c r="S1170" s="138">
        <f t="shared" si="8"/>
        <v>3</v>
      </c>
      <c r="T1170" s="135">
        <f t="shared" si="9"/>
        <v>11</v>
      </c>
      <c r="U1170" s="146"/>
      <c r="V1170" s="146"/>
      <c r="W1170" s="146"/>
      <c r="X1170" s="146"/>
      <c r="Y1170" s="146"/>
    </row>
    <row r="1171" ht="12.75" customHeight="1">
      <c r="A1171" s="146"/>
      <c r="B1171" s="146"/>
      <c r="C1171" s="227">
        <v>5.0</v>
      </c>
      <c r="D1171" s="228">
        <v>343.48</v>
      </c>
      <c r="E1171" s="228">
        <v>178.88</v>
      </c>
      <c r="F1171" s="229">
        <v>0.5208</v>
      </c>
      <c r="I1171" s="146"/>
      <c r="J1171" s="230">
        <f t="shared" si="2"/>
        <v>68.696</v>
      </c>
      <c r="K1171" s="227"/>
      <c r="L1171" s="230">
        <f t="shared" si="3"/>
        <v>45.17096265</v>
      </c>
      <c r="M1171" s="134">
        <v>0.31</v>
      </c>
      <c r="N1171" s="146"/>
      <c r="O1171" s="99">
        <f t="shared" si="4"/>
        <v>3</v>
      </c>
      <c r="P1171" s="99">
        <f t="shared" si="5"/>
        <v>1</v>
      </c>
      <c r="Q1171" s="99">
        <f t="shared" si="6"/>
        <v>3</v>
      </c>
      <c r="R1171" s="99">
        <f t="shared" si="7"/>
        <v>0</v>
      </c>
      <c r="S1171" s="138">
        <f t="shared" si="8"/>
        <v>3</v>
      </c>
      <c r="T1171" s="135">
        <f t="shared" si="9"/>
        <v>10</v>
      </c>
      <c r="U1171" s="146"/>
      <c r="V1171" s="146"/>
      <c r="W1171" s="146"/>
      <c r="X1171" s="146"/>
      <c r="Y1171" s="146"/>
    </row>
    <row r="1172" ht="12.75" customHeight="1">
      <c r="A1172" s="146"/>
      <c r="B1172" s="146"/>
      <c r="C1172" s="227">
        <v>5.0</v>
      </c>
      <c r="D1172" s="228">
        <v>343.48</v>
      </c>
      <c r="E1172" s="228">
        <v>178.88</v>
      </c>
      <c r="F1172" s="229">
        <v>0.5208</v>
      </c>
      <c r="I1172" s="146"/>
      <c r="J1172" s="230">
        <f t="shared" si="2"/>
        <v>68.696</v>
      </c>
      <c r="K1172" s="227"/>
      <c r="L1172" s="230">
        <f t="shared" si="3"/>
        <v>45.17096265</v>
      </c>
      <c r="M1172" s="134">
        <v>0.32</v>
      </c>
      <c r="N1172" s="146"/>
      <c r="O1172" s="99">
        <f t="shared" si="4"/>
        <v>3</v>
      </c>
      <c r="P1172" s="99">
        <f t="shared" si="5"/>
        <v>1</v>
      </c>
      <c r="Q1172" s="99">
        <f t="shared" si="6"/>
        <v>3</v>
      </c>
      <c r="R1172" s="99">
        <f t="shared" si="7"/>
        <v>0</v>
      </c>
      <c r="S1172" s="138">
        <f t="shared" si="8"/>
        <v>3</v>
      </c>
      <c r="T1172" s="135">
        <f t="shared" si="9"/>
        <v>10</v>
      </c>
      <c r="U1172" s="146"/>
      <c r="V1172" s="146"/>
      <c r="W1172" s="146"/>
      <c r="X1172" s="146"/>
      <c r="Y1172" s="146"/>
    </row>
    <row r="1173" ht="12.75" customHeight="1">
      <c r="A1173" s="146"/>
      <c r="B1173" s="146"/>
      <c r="C1173" s="227">
        <v>5.0</v>
      </c>
      <c r="D1173" s="228">
        <v>300.0</v>
      </c>
      <c r="E1173" s="228">
        <v>156.25</v>
      </c>
      <c r="F1173" s="229">
        <v>0.5208</v>
      </c>
      <c r="I1173" s="146"/>
      <c r="J1173" s="230">
        <f t="shared" si="2"/>
        <v>60</v>
      </c>
      <c r="K1173" s="227"/>
      <c r="L1173" s="230">
        <f t="shared" si="3"/>
        <v>39.45291952</v>
      </c>
      <c r="M1173" s="134">
        <v>0.33</v>
      </c>
      <c r="N1173" s="146"/>
      <c r="O1173" s="99">
        <f t="shared" si="4"/>
        <v>3</v>
      </c>
      <c r="P1173" s="99">
        <f t="shared" si="5"/>
        <v>1</v>
      </c>
      <c r="Q1173" s="99">
        <f t="shared" si="6"/>
        <v>4</v>
      </c>
      <c r="R1173" s="99">
        <f t="shared" si="7"/>
        <v>0</v>
      </c>
      <c r="S1173" s="138">
        <f t="shared" si="8"/>
        <v>3</v>
      </c>
      <c r="T1173" s="135">
        <f t="shared" si="9"/>
        <v>11</v>
      </c>
      <c r="U1173" s="146"/>
      <c r="V1173" s="146"/>
      <c r="W1173" s="146"/>
      <c r="X1173" s="146"/>
      <c r="Y1173" s="146"/>
    </row>
    <row r="1174" ht="12.75" customHeight="1">
      <c r="A1174" s="146"/>
      <c r="B1174" s="146"/>
      <c r="C1174" s="227">
        <v>6.0</v>
      </c>
      <c r="D1174" s="228">
        <v>51.91</v>
      </c>
      <c r="E1174" s="228">
        <v>27.03</v>
      </c>
      <c r="F1174" s="229">
        <v>0.5207</v>
      </c>
      <c r="I1174" s="146"/>
      <c r="J1174" s="230">
        <f t="shared" si="2"/>
        <v>8.651666667</v>
      </c>
      <c r="K1174" s="227"/>
      <c r="L1174" s="230">
        <f t="shared" si="3"/>
        <v>5.689265908</v>
      </c>
      <c r="M1174" s="134">
        <v>0.34</v>
      </c>
      <c r="N1174" s="146"/>
      <c r="O1174" s="99">
        <f t="shared" si="4"/>
        <v>3</v>
      </c>
      <c r="P1174" s="99">
        <f t="shared" si="5"/>
        <v>2</v>
      </c>
      <c r="Q1174" s="99">
        <f t="shared" si="6"/>
        <v>5</v>
      </c>
      <c r="R1174" s="99">
        <f t="shared" si="7"/>
        <v>0</v>
      </c>
      <c r="S1174" s="138">
        <f t="shared" si="8"/>
        <v>4</v>
      </c>
      <c r="T1174" s="135">
        <f t="shared" si="9"/>
        <v>14</v>
      </c>
      <c r="U1174" s="146"/>
      <c r="V1174" s="146"/>
      <c r="W1174" s="146"/>
      <c r="X1174" s="146"/>
      <c r="Y1174" s="146"/>
    </row>
    <row r="1175" ht="12.75" customHeight="1">
      <c r="A1175" s="146"/>
      <c r="B1175" s="146"/>
      <c r="C1175" s="227">
        <v>8.0</v>
      </c>
      <c r="D1175" s="228">
        <v>480.0</v>
      </c>
      <c r="E1175" s="228">
        <v>249.95</v>
      </c>
      <c r="F1175" s="229">
        <v>0.5207</v>
      </c>
      <c r="I1175" s="146"/>
      <c r="J1175" s="230">
        <f t="shared" si="2"/>
        <v>60</v>
      </c>
      <c r="K1175" s="227"/>
      <c r="L1175" s="230">
        <f t="shared" si="3"/>
        <v>39.45551391</v>
      </c>
      <c r="M1175" s="134">
        <v>0.35</v>
      </c>
      <c r="N1175" s="146"/>
      <c r="O1175" s="99">
        <f t="shared" si="4"/>
        <v>3</v>
      </c>
      <c r="P1175" s="99">
        <f t="shared" si="5"/>
        <v>2</v>
      </c>
      <c r="Q1175" s="99">
        <f t="shared" si="6"/>
        <v>4</v>
      </c>
      <c r="R1175" s="99">
        <f t="shared" si="7"/>
        <v>0</v>
      </c>
      <c r="S1175" s="138">
        <f t="shared" si="8"/>
        <v>4</v>
      </c>
      <c r="T1175" s="135">
        <f t="shared" si="9"/>
        <v>13</v>
      </c>
      <c r="U1175" s="146"/>
      <c r="V1175" s="146"/>
      <c r="W1175" s="146"/>
      <c r="X1175" s="146"/>
      <c r="Y1175" s="146"/>
    </row>
    <row r="1176" ht="12.75" customHeight="1">
      <c r="A1176" s="146"/>
      <c r="B1176" s="146"/>
      <c r="C1176" s="227">
        <v>1.0</v>
      </c>
      <c r="D1176" s="228">
        <v>34.7</v>
      </c>
      <c r="E1176" s="228">
        <v>18.07</v>
      </c>
      <c r="F1176" s="229">
        <v>0.5207</v>
      </c>
      <c r="I1176" s="146"/>
      <c r="J1176" s="230">
        <f t="shared" si="2"/>
        <v>34.7</v>
      </c>
      <c r="K1176" s="227"/>
      <c r="L1176" s="230">
        <f t="shared" si="3"/>
        <v>22.81843888</v>
      </c>
      <c r="M1176" s="134">
        <v>0.45</v>
      </c>
      <c r="N1176" s="146"/>
      <c r="O1176" s="99">
        <f t="shared" si="4"/>
        <v>3</v>
      </c>
      <c r="P1176" s="99">
        <f t="shared" si="5"/>
        <v>1</v>
      </c>
      <c r="Q1176" s="99">
        <f t="shared" si="6"/>
        <v>5</v>
      </c>
      <c r="R1176" s="99">
        <f t="shared" si="7"/>
        <v>0</v>
      </c>
      <c r="S1176" s="138">
        <f t="shared" si="8"/>
        <v>4</v>
      </c>
      <c r="T1176" s="135">
        <f t="shared" si="9"/>
        <v>13</v>
      </c>
      <c r="U1176" s="146"/>
      <c r="V1176" s="146"/>
      <c r="W1176" s="146"/>
      <c r="X1176" s="146"/>
      <c r="Y1176" s="146"/>
    </row>
    <row r="1177" ht="12.75" customHeight="1">
      <c r="A1177" s="146"/>
      <c r="B1177" s="146"/>
      <c r="C1177" s="227">
        <v>2.0</v>
      </c>
      <c r="D1177" s="228">
        <v>241.74</v>
      </c>
      <c r="E1177" s="228">
        <v>125.84</v>
      </c>
      <c r="F1177" s="229">
        <v>0.5206</v>
      </c>
      <c r="I1177" s="146"/>
      <c r="J1177" s="230">
        <f t="shared" si="2"/>
        <v>120.87</v>
      </c>
      <c r="K1177" s="227"/>
      <c r="L1177" s="230">
        <f t="shared" si="3"/>
        <v>79.48835986</v>
      </c>
      <c r="M1177" s="134">
        <v>0.46</v>
      </c>
      <c r="N1177" s="146"/>
      <c r="O1177" s="99">
        <f t="shared" si="4"/>
        <v>3</v>
      </c>
      <c r="P1177" s="99">
        <f t="shared" si="5"/>
        <v>1</v>
      </c>
      <c r="Q1177" s="99">
        <f t="shared" si="6"/>
        <v>2</v>
      </c>
      <c r="R1177" s="99">
        <f t="shared" si="7"/>
        <v>0</v>
      </c>
      <c r="S1177" s="138">
        <f t="shared" si="8"/>
        <v>4</v>
      </c>
      <c r="T1177" s="135">
        <f t="shared" si="9"/>
        <v>10</v>
      </c>
      <c r="U1177" s="146"/>
      <c r="V1177" s="146"/>
      <c r="W1177" s="146"/>
      <c r="X1177" s="146"/>
      <c r="Y1177" s="146"/>
    </row>
    <row r="1178" ht="12.75" customHeight="1">
      <c r="A1178" s="146"/>
      <c r="B1178" s="146"/>
      <c r="C1178" s="227">
        <v>1.0</v>
      </c>
      <c r="D1178" s="228">
        <v>44.35</v>
      </c>
      <c r="E1178" s="228">
        <v>23.08</v>
      </c>
      <c r="F1178" s="229">
        <v>0.5205</v>
      </c>
      <c r="I1178" s="146"/>
      <c r="J1178" s="230">
        <f t="shared" si="2"/>
        <v>44.35</v>
      </c>
      <c r="K1178" s="227"/>
      <c r="L1178" s="230">
        <f t="shared" si="3"/>
        <v>29.16803683</v>
      </c>
      <c r="M1178" s="134">
        <v>0.48</v>
      </c>
      <c r="N1178" s="146"/>
      <c r="O1178" s="99">
        <f t="shared" si="4"/>
        <v>3</v>
      </c>
      <c r="P1178" s="99">
        <f t="shared" si="5"/>
        <v>1</v>
      </c>
      <c r="Q1178" s="99">
        <f t="shared" si="6"/>
        <v>4</v>
      </c>
      <c r="R1178" s="99">
        <f t="shared" si="7"/>
        <v>0</v>
      </c>
      <c r="S1178" s="138">
        <f t="shared" si="8"/>
        <v>4</v>
      </c>
      <c r="T1178" s="135">
        <f t="shared" si="9"/>
        <v>12</v>
      </c>
      <c r="U1178" s="146"/>
      <c r="V1178" s="146"/>
      <c r="W1178" s="146"/>
      <c r="X1178" s="146"/>
      <c r="Y1178" s="146"/>
    </row>
    <row r="1179" ht="12.75" customHeight="1">
      <c r="A1179" s="146"/>
      <c r="B1179" s="146"/>
      <c r="C1179" s="227">
        <v>8.0</v>
      </c>
      <c r="D1179" s="228">
        <v>400.01</v>
      </c>
      <c r="E1179" s="228">
        <v>208.15</v>
      </c>
      <c r="F1179" s="229">
        <v>0.5204</v>
      </c>
      <c r="I1179" s="146"/>
      <c r="J1179" s="230">
        <f t="shared" si="2"/>
        <v>50.00125</v>
      </c>
      <c r="K1179" s="227"/>
      <c r="L1179" s="230">
        <f t="shared" si="3"/>
        <v>32.88690476</v>
      </c>
      <c r="M1179" s="134">
        <v>0.5</v>
      </c>
      <c r="N1179" s="146"/>
      <c r="O1179" s="99">
        <f t="shared" si="4"/>
        <v>3</v>
      </c>
      <c r="P1179" s="99">
        <f t="shared" si="5"/>
        <v>2</v>
      </c>
      <c r="Q1179" s="99">
        <f t="shared" si="6"/>
        <v>4</v>
      </c>
      <c r="R1179" s="99">
        <f t="shared" si="7"/>
        <v>0</v>
      </c>
      <c r="S1179" s="138">
        <f t="shared" si="8"/>
        <v>4</v>
      </c>
      <c r="T1179" s="135">
        <f t="shared" si="9"/>
        <v>13</v>
      </c>
      <c r="U1179" s="146"/>
      <c r="V1179" s="146"/>
      <c r="W1179" s="146"/>
      <c r="X1179" s="146"/>
      <c r="Y1179" s="146"/>
    </row>
    <row r="1180" ht="12.75" customHeight="1">
      <c r="A1180" s="146"/>
      <c r="B1180" s="146"/>
      <c r="C1180" s="227">
        <v>28.0</v>
      </c>
      <c r="D1180" s="228">
        <v>1395.48</v>
      </c>
      <c r="E1180" s="228">
        <v>726.0</v>
      </c>
      <c r="F1180" s="229">
        <v>0.5203</v>
      </c>
      <c r="I1180" s="146"/>
      <c r="J1180" s="230">
        <f t="shared" si="2"/>
        <v>49.83857143</v>
      </c>
      <c r="K1180" s="227"/>
      <c r="L1180" s="230">
        <f t="shared" si="3"/>
        <v>32.78206369</v>
      </c>
      <c r="M1180" s="134">
        <v>0.52</v>
      </c>
      <c r="N1180" s="146"/>
      <c r="O1180" s="99">
        <f t="shared" si="4"/>
        <v>3</v>
      </c>
      <c r="P1180" s="99">
        <f t="shared" si="5"/>
        <v>5</v>
      </c>
      <c r="Q1180" s="99">
        <f t="shared" si="6"/>
        <v>4</v>
      </c>
      <c r="R1180" s="99">
        <f t="shared" si="7"/>
        <v>0</v>
      </c>
      <c r="S1180" s="138">
        <f t="shared" si="8"/>
        <v>4</v>
      </c>
      <c r="T1180" s="135">
        <f t="shared" si="9"/>
        <v>16</v>
      </c>
      <c r="U1180" s="146"/>
      <c r="V1180" s="146"/>
      <c r="W1180" s="146"/>
      <c r="X1180" s="146"/>
      <c r="Y1180" s="146"/>
    </row>
    <row r="1181" ht="12.75" customHeight="1">
      <c r="A1181" s="146"/>
      <c r="B1181" s="146"/>
      <c r="C1181" s="227">
        <v>9.0</v>
      </c>
      <c r="D1181" s="228">
        <v>282.09</v>
      </c>
      <c r="E1181" s="228">
        <v>146.73</v>
      </c>
      <c r="F1181" s="229">
        <v>0.5202</v>
      </c>
      <c r="I1181" s="146"/>
      <c r="J1181" s="230">
        <f t="shared" si="2"/>
        <v>31.34333333</v>
      </c>
      <c r="K1181" s="227"/>
      <c r="L1181" s="230">
        <f t="shared" si="3"/>
        <v>20.61790115</v>
      </c>
      <c r="M1181" s="134">
        <v>0.56</v>
      </c>
      <c r="N1181" s="146"/>
      <c r="O1181" s="99">
        <f t="shared" si="4"/>
        <v>3</v>
      </c>
      <c r="P1181" s="99">
        <f t="shared" si="5"/>
        <v>2</v>
      </c>
      <c r="Q1181" s="99">
        <f t="shared" si="6"/>
        <v>5</v>
      </c>
      <c r="R1181" s="99">
        <f t="shared" si="7"/>
        <v>0</v>
      </c>
      <c r="S1181" s="138">
        <f t="shared" si="8"/>
        <v>4</v>
      </c>
      <c r="T1181" s="135">
        <f t="shared" si="9"/>
        <v>14</v>
      </c>
      <c r="U1181" s="146"/>
      <c r="V1181" s="146"/>
      <c r="W1181" s="146"/>
      <c r="X1181" s="146"/>
      <c r="Y1181" s="146"/>
    </row>
    <row r="1182" ht="12.75" customHeight="1">
      <c r="A1182" s="146"/>
      <c r="B1182" s="146"/>
      <c r="C1182" s="227">
        <v>20.0</v>
      </c>
      <c r="D1182" s="228">
        <v>766.08</v>
      </c>
      <c r="E1182" s="228">
        <v>398.41</v>
      </c>
      <c r="F1182" s="229">
        <v>0.5201</v>
      </c>
      <c r="I1182" s="146"/>
      <c r="J1182" s="230">
        <f t="shared" si="2"/>
        <v>38.304</v>
      </c>
      <c r="K1182" s="227"/>
      <c r="L1182" s="230">
        <f t="shared" si="3"/>
        <v>25.19834221</v>
      </c>
      <c r="M1182" s="134">
        <v>0.53</v>
      </c>
      <c r="N1182" s="146"/>
      <c r="O1182" s="99">
        <f t="shared" si="4"/>
        <v>3</v>
      </c>
      <c r="P1182" s="99">
        <f t="shared" si="5"/>
        <v>4</v>
      </c>
      <c r="Q1182" s="129">
        <f t="shared" si="6"/>
        <v>25.19834221</v>
      </c>
      <c r="R1182" s="99">
        <f t="shared" si="7"/>
        <v>0</v>
      </c>
      <c r="S1182" s="138">
        <f t="shared" si="8"/>
        <v>4</v>
      </c>
      <c r="T1182" s="135">
        <f t="shared" si="9"/>
        <v>36.19834221</v>
      </c>
      <c r="U1182" s="146"/>
      <c r="V1182" s="146"/>
      <c r="W1182" s="146"/>
      <c r="X1182" s="146"/>
      <c r="Y1182" s="146"/>
    </row>
    <row r="1183" ht="12.75" customHeight="1">
      <c r="A1183" s="146"/>
      <c r="B1183" s="146"/>
      <c r="C1183" s="227">
        <v>5.0</v>
      </c>
      <c r="D1183" s="228">
        <v>652.17</v>
      </c>
      <c r="E1183" s="228">
        <v>339.19</v>
      </c>
      <c r="F1183" s="229">
        <v>0.5201</v>
      </c>
      <c r="I1183" s="146"/>
      <c r="J1183" s="230">
        <f t="shared" si="2"/>
        <v>130.434</v>
      </c>
      <c r="K1183" s="227"/>
      <c r="L1183" s="230">
        <f t="shared" si="3"/>
        <v>85.80619696</v>
      </c>
      <c r="M1183" s="134">
        <v>0.51</v>
      </c>
      <c r="N1183" s="146"/>
      <c r="O1183" s="99">
        <f t="shared" si="4"/>
        <v>3</v>
      </c>
      <c r="P1183" s="99">
        <f t="shared" si="5"/>
        <v>1</v>
      </c>
      <c r="Q1183" s="99">
        <f t="shared" si="6"/>
        <v>2</v>
      </c>
      <c r="R1183" s="99">
        <f t="shared" si="7"/>
        <v>0</v>
      </c>
      <c r="S1183" s="138">
        <f t="shared" si="8"/>
        <v>4</v>
      </c>
      <c r="T1183" s="135">
        <f t="shared" si="9"/>
        <v>10</v>
      </c>
      <c r="U1183" s="146"/>
      <c r="V1183" s="146"/>
      <c r="W1183" s="146"/>
      <c r="X1183" s="146"/>
      <c r="Y1183" s="146"/>
    </row>
    <row r="1184" ht="12.75" customHeight="1">
      <c r="A1184" s="146"/>
      <c r="B1184" s="146"/>
      <c r="C1184" s="227">
        <v>5.0</v>
      </c>
      <c r="D1184" s="228">
        <v>123.57</v>
      </c>
      <c r="E1184" s="228">
        <v>64.25</v>
      </c>
      <c r="F1184" s="229">
        <v>0.52</v>
      </c>
      <c r="I1184" s="146"/>
      <c r="J1184" s="230">
        <f t="shared" si="2"/>
        <v>24.714</v>
      </c>
      <c r="K1184" s="227"/>
      <c r="L1184" s="230">
        <f t="shared" si="3"/>
        <v>16.25921053</v>
      </c>
      <c r="M1184" s="134">
        <v>0.57</v>
      </c>
      <c r="N1184" s="146"/>
      <c r="O1184" s="99">
        <f t="shared" si="4"/>
        <v>3</v>
      </c>
      <c r="P1184" s="99">
        <f t="shared" si="5"/>
        <v>1</v>
      </c>
      <c r="Q1184" s="99">
        <f t="shared" si="6"/>
        <v>5</v>
      </c>
      <c r="R1184" s="99">
        <f t="shared" si="7"/>
        <v>0</v>
      </c>
      <c r="S1184" s="138">
        <f t="shared" si="8"/>
        <v>4</v>
      </c>
      <c r="T1184" s="135">
        <f t="shared" si="9"/>
        <v>13</v>
      </c>
      <c r="U1184" s="146"/>
      <c r="V1184" s="146"/>
      <c r="W1184" s="146"/>
      <c r="X1184" s="146"/>
      <c r="Y1184" s="146"/>
    </row>
    <row r="1185" ht="12.75" customHeight="1">
      <c r="A1185" s="146"/>
      <c r="B1185" s="146"/>
      <c r="C1185" s="227">
        <v>3.0</v>
      </c>
      <c r="D1185" s="228">
        <v>63.0</v>
      </c>
      <c r="E1185" s="228">
        <v>32.76</v>
      </c>
      <c r="F1185" s="229">
        <v>0.52</v>
      </c>
      <c r="I1185" s="146"/>
      <c r="J1185" s="230">
        <f t="shared" si="2"/>
        <v>21</v>
      </c>
      <c r="K1185" s="227"/>
      <c r="L1185" s="230">
        <f t="shared" si="3"/>
        <v>13.81578947</v>
      </c>
      <c r="M1185" s="134">
        <v>0.58</v>
      </c>
      <c r="N1185" s="146"/>
      <c r="O1185" s="99">
        <f t="shared" si="4"/>
        <v>3</v>
      </c>
      <c r="P1185" s="99">
        <f t="shared" si="5"/>
        <v>1</v>
      </c>
      <c r="Q1185" s="99">
        <f t="shared" si="6"/>
        <v>5</v>
      </c>
      <c r="R1185" s="99">
        <f t="shared" si="7"/>
        <v>0</v>
      </c>
      <c r="S1185" s="138">
        <f t="shared" si="8"/>
        <v>4</v>
      </c>
      <c r="T1185" s="135">
        <f t="shared" si="9"/>
        <v>13</v>
      </c>
      <c r="U1185" s="146"/>
      <c r="V1185" s="146"/>
      <c r="W1185" s="146"/>
      <c r="X1185" s="146"/>
      <c r="Y1185" s="146"/>
    </row>
    <row r="1186" ht="12.75" customHeight="1">
      <c r="A1186" s="146"/>
      <c r="B1186" s="146"/>
      <c r="C1186" s="227">
        <v>2.0</v>
      </c>
      <c r="D1186" s="228">
        <v>43.46</v>
      </c>
      <c r="E1186" s="228">
        <v>22.6</v>
      </c>
      <c r="F1186" s="229">
        <v>0.52</v>
      </c>
      <c r="I1186" s="146"/>
      <c r="J1186" s="230">
        <f t="shared" si="2"/>
        <v>21.73</v>
      </c>
      <c r="K1186" s="227"/>
      <c r="L1186" s="230">
        <f t="shared" si="3"/>
        <v>14.29605263</v>
      </c>
      <c r="M1186" s="134">
        <v>0.59</v>
      </c>
      <c r="N1186" s="146"/>
      <c r="O1186" s="99">
        <f t="shared" si="4"/>
        <v>3</v>
      </c>
      <c r="P1186" s="99">
        <f t="shared" si="5"/>
        <v>1</v>
      </c>
      <c r="Q1186" s="99">
        <f t="shared" si="6"/>
        <v>5</v>
      </c>
      <c r="R1186" s="99">
        <f t="shared" si="7"/>
        <v>0</v>
      </c>
      <c r="S1186" s="138">
        <f t="shared" si="8"/>
        <v>5</v>
      </c>
      <c r="T1186" s="135">
        <f t="shared" si="9"/>
        <v>14</v>
      </c>
      <c r="U1186" s="146"/>
      <c r="V1186" s="146"/>
      <c r="W1186" s="146"/>
      <c r="X1186" s="146"/>
      <c r="Y1186" s="146"/>
    </row>
    <row r="1187" ht="12.75" customHeight="1">
      <c r="A1187" s="146"/>
      <c r="B1187" s="146"/>
      <c r="C1187" s="227">
        <v>2.0</v>
      </c>
      <c r="D1187" s="228">
        <v>120.0</v>
      </c>
      <c r="E1187" s="228">
        <v>62.39</v>
      </c>
      <c r="F1187" s="229">
        <v>0.5199</v>
      </c>
      <c r="I1187" s="146"/>
      <c r="J1187" s="230">
        <f t="shared" si="2"/>
        <v>60</v>
      </c>
      <c r="K1187" s="227"/>
      <c r="L1187" s="230">
        <f t="shared" si="3"/>
        <v>39.47628133</v>
      </c>
      <c r="M1187" s="134">
        <v>0.6</v>
      </c>
      <c r="N1187" s="146"/>
      <c r="O1187" s="99">
        <f t="shared" si="4"/>
        <v>3</v>
      </c>
      <c r="P1187" s="99">
        <f t="shared" si="5"/>
        <v>1</v>
      </c>
      <c r="Q1187" s="99">
        <f t="shared" si="6"/>
        <v>4</v>
      </c>
      <c r="R1187" s="99">
        <f t="shared" si="7"/>
        <v>0</v>
      </c>
      <c r="S1187" s="138">
        <f t="shared" si="8"/>
        <v>5</v>
      </c>
      <c r="T1187" s="135">
        <f t="shared" si="9"/>
        <v>13</v>
      </c>
      <c r="U1187" s="146"/>
      <c r="V1187" s="146"/>
      <c r="W1187" s="146"/>
      <c r="X1187" s="146"/>
      <c r="Y1187" s="146"/>
    </row>
    <row r="1188" ht="12.75" customHeight="1">
      <c r="A1188" s="146"/>
      <c r="B1188" s="146"/>
      <c r="C1188" s="227">
        <v>22.0</v>
      </c>
      <c r="D1188" s="228">
        <v>689.39</v>
      </c>
      <c r="E1188" s="228">
        <v>358.44</v>
      </c>
      <c r="F1188" s="229">
        <v>0.5199</v>
      </c>
      <c r="I1188" s="146"/>
      <c r="J1188" s="230">
        <f t="shared" si="2"/>
        <v>31.33590909</v>
      </c>
      <c r="K1188" s="227"/>
      <c r="L1188" s="230">
        <f t="shared" si="3"/>
        <v>20.61708605</v>
      </c>
      <c r="M1188" s="134">
        <v>0.64</v>
      </c>
      <c r="N1188" s="146"/>
      <c r="O1188" s="99">
        <f t="shared" si="4"/>
        <v>3</v>
      </c>
      <c r="P1188" s="99">
        <f t="shared" si="5"/>
        <v>4</v>
      </c>
      <c r="Q1188" s="99">
        <f t="shared" si="6"/>
        <v>5</v>
      </c>
      <c r="R1188" s="99">
        <f t="shared" si="7"/>
        <v>0</v>
      </c>
      <c r="S1188" s="138">
        <f t="shared" si="8"/>
        <v>5</v>
      </c>
      <c r="T1188" s="135">
        <f t="shared" si="9"/>
        <v>17</v>
      </c>
      <c r="U1188" s="146"/>
      <c r="V1188" s="146"/>
      <c r="W1188" s="146"/>
      <c r="X1188" s="146"/>
      <c r="Y1188" s="146"/>
    </row>
    <row r="1189" ht="12.75" customHeight="1">
      <c r="A1189" s="146"/>
      <c r="B1189" s="146"/>
      <c r="C1189" s="227">
        <v>1.0</v>
      </c>
      <c r="D1189" s="228">
        <v>322.0</v>
      </c>
      <c r="E1189" s="228">
        <v>167.38</v>
      </c>
      <c r="F1189" s="229">
        <v>0.5198</v>
      </c>
      <c r="I1189" s="146"/>
      <c r="J1189" s="230">
        <f t="shared" si="2"/>
        <v>322</v>
      </c>
      <c r="K1189" s="227"/>
      <c r="L1189" s="230">
        <f t="shared" si="3"/>
        <v>211.8699829</v>
      </c>
      <c r="M1189" s="134">
        <v>0.67</v>
      </c>
      <c r="N1189" s="146"/>
      <c r="O1189" s="99">
        <f t="shared" si="4"/>
        <v>3</v>
      </c>
      <c r="P1189" s="99">
        <f t="shared" si="5"/>
        <v>1</v>
      </c>
      <c r="Q1189" s="99">
        <f t="shared" si="6"/>
        <v>1</v>
      </c>
      <c r="R1189" s="99">
        <f t="shared" si="7"/>
        <v>0</v>
      </c>
      <c r="S1189" s="138">
        <f t="shared" si="8"/>
        <v>5</v>
      </c>
      <c r="T1189" s="135">
        <f t="shared" si="9"/>
        <v>10</v>
      </c>
      <c r="U1189" s="146"/>
      <c r="V1189" s="146"/>
      <c r="W1189" s="146"/>
      <c r="X1189" s="146"/>
      <c r="Y1189" s="146"/>
    </row>
    <row r="1190" ht="12.75" customHeight="1">
      <c r="A1190" s="146"/>
      <c r="B1190" s="146"/>
      <c r="C1190" s="227">
        <v>5.0</v>
      </c>
      <c r="D1190" s="228">
        <v>1173.91</v>
      </c>
      <c r="E1190" s="228">
        <v>610.08</v>
      </c>
      <c r="F1190" s="229">
        <v>0.5197</v>
      </c>
      <c r="I1190" s="146"/>
      <c r="J1190" s="230">
        <f t="shared" si="2"/>
        <v>234.782</v>
      </c>
      <c r="K1190" s="227"/>
      <c r="L1190" s="230">
        <f t="shared" si="3"/>
        <v>154.492334</v>
      </c>
      <c r="M1190" s="134">
        <v>0.68</v>
      </c>
      <c r="N1190" s="146"/>
      <c r="O1190" s="99">
        <f t="shared" si="4"/>
        <v>3</v>
      </c>
      <c r="P1190" s="99">
        <f t="shared" si="5"/>
        <v>1</v>
      </c>
      <c r="Q1190" s="99">
        <f t="shared" si="6"/>
        <v>2</v>
      </c>
      <c r="R1190" s="99">
        <f t="shared" si="7"/>
        <v>0</v>
      </c>
      <c r="S1190" s="138">
        <f t="shared" si="8"/>
        <v>5</v>
      </c>
      <c r="T1190" s="135">
        <f t="shared" si="9"/>
        <v>11</v>
      </c>
      <c r="U1190" s="146"/>
      <c r="V1190" s="146"/>
      <c r="W1190" s="146"/>
      <c r="X1190" s="146"/>
      <c r="Y1190" s="146"/>
    </row>
    <row r="1191" ht="12.75" customHeight="1">
      <c r="A1191" s="146"/>
      <c r="B1191" s="146"/>
      <c r="C1191" s="227">
        <v>10.0</v>
      </c>
      <c r="D1191" s="228">
        <v>313.04</v>
      </c>
      <c r="E1191" s="228">
        <v>162.65</v>
      </c>
      <c r="F1191" s="229">
        <v>0.5196</v>
      </c>
      <c r="I1191" s="146"/>
      <c r="J1191" s="230">
        <f t="shared" si="2"/>
        <v>31.304</v>
      </c>
      <c r="K1191" s="227"/>
      <c r="L1191" s="230">
        <f t="shared" si="3"/>
        <v>20.60015794</v>
      </c>
      <c r="M1191" s="134">
        <v>0.62</v>
      </c>
      <c r="N1191" s="146"/>
      <c r="O1191" s="99">
        <f t="shared" si="4"/>
        <v>3</v>
      </c>
      <c r="P1191" s="99">
        <f t="shared" si="5"/>
        <v>2</v>
      </c>
      <c r="Q1191" s="99">
        <f t="shared" si="6"/>
        <v>5</v>
      </c>
      <c r="R1191" s="99">
        <f t="shared" si="7"/>
        <v>0</v>
      </c>
      <c r="S1191" s="138">
        <f t="shared" si="8"/>
        <v>5</v>
      </c>
      <c r="T1191" s="135">
        <f t="shared" si="9"/>
        <v>15</v>
      </c>
      <c r="U1191" s="146"/>
      <c r="V1191" s="146"/>
      <c r="W1191" s="146"/>
      <c r="X1191" s="146"/>
      <c r="Y1191" s="146"/>
    </row>
    <row r="1192" ht="12.75" customHeight="1">
      <c r="A1192" s="146"/>
      <c r="B1192" s="146"/>
      <c r="C1192" s="227">
        <v>5.0</v>
      </c>
      <c r="D1192" s="228">
        <v>156.52</v>
      </c>
      <c r="E1192" s="228">
        <v>81.31</v>
      </c>
      <c r="F1192" s="229">
        <v>0.5195</v>
      </c>
      <c r="I1192" s="146"/>
      <c r="J1192" s="230">
        <f t="shared" si="2"/>
        <v>31.304</v>
      </c>
      <c r="K1192" s="227"/>
      <c r="L1192" s="230">
        <f t="shared" si="3"/>
        <v>20.60151366</v>
      </c>
      <c r="M1192" s="134">
        <v>0.69</v>
      </c>
      <c r="N1192" s="146"/>
      <c r="O1192" s="99">
        <f t="shared" si="4"/>
        <v>3</v>
      </c>
      <c r="P1192" s="99">
        <f t="shared" si="5"/>
        <v>1</v>
      </c>
      <c r="Q1192" s="99">
        <f t="shared" si="6"/>
        <v>5</v>
      </c>
      <c r="R1192" s="99">
        <f t="shared" si="7"/>
        <v>0</v>
      </c>
      <c r="S1192" s="138">
        <f t="shared" si="8"/>
        <v>5</v>
      </c>
      <c r="T1192" s="135">
        <f t="shared" si="9"/>
        <v>14</v>
      </c>
      <c r="U1192" s="146"/>
      <c r="V1192" s="146"/>
      <c r="W1192" s="146"/>
      <c r="X1192" s="146"/>
      <c r="Y1192" s="146"/>
    </row>
    <row r="1193" ht="12.75" customHeight="1">
      <c r="A1193" s="146"/>
      <c r="B1193" s="146"/>
      <c r="C1193" s="227">
        <v>9.0</v>
      </c>
      <c r="D1193" s="228">
        <v>365.22</v>
      </c>
      <c r="E1193" s="228">
        <v>189.72</v>
      </c>
      <c r="F1193" s="229">
        <v>0.5195</v>
      </c>
      <c r="I1193" s="146"/>
      <c r="J1193" s="230">
        <f t="shared" si="2"/>
        <v>40.58</v>
      </c>
      <c r="K1193" s="227"/>
      <c r="L1193" s="230">
        <f t="shared" si="3"/>
        <v>26.70615334</v>
      </c>
      <c r="M1193" s="134">
        <v>0.64</v>
      </c>
      <c r="N1193" s="146"/>
      <c r="O1193" s="99">
        <f t="shared" si="4"/>
        <v>3</v>
      </c>
      <c r="P1193" s="99">
        <f t="shared" si="5"/>
        <v>2</v>
      </c>
      <c r="Q1193" s="99">
        <f t="shared" si="6"/>
        <v>4</v>
      </c>
      <c r="R1193" s="99">
        <f t="shared" si="7"/>
        <v>0</v>
      </c>
      <c r="S1193" s="138">
        <f t="shared" si="8"/>
        <v>5</v>
      </c>
      <c r="T1193" s="135">
        <f t="shared" si="9"/>
        <v>14</v>
      </c>
      <c r="U1193" s="146"/>
      <c r="V1193" s="146"/>
      <c r="W1193" s="146"/>
      <c r="X1193" s="146"/>
      <c r="Y1193" s="146"/>
    </row>
    <row r="1194" ht="12.75" customHeight="1">
      <c r="A1194" s="146"/>
      <c r="B1194" s="146"/>
      <c r="C1194" s="227">
        <v>6.0</v>
      </c>
      <c r="D1194" s="228">
        <v>56.01</v>
      </c>
      <c r="E1194" s="228">
        <v>29.09</v>
      </c>
      <c r="F1194" s="229">
        <v>0.5194</v>
      </c>
      <c r="I1194" s="146"/>
      <c r="J1194" s="230">
        <f t="shared" si="2"/>
        <v>9.335</v>
      </c>
      <c r="K1194" s="227"/>
      <c r="L1194" s="230">
        <f t="shared" si="3"/>
        <v>6.143872581</v>
      </c>
      <c r="M1194" s="134">
        <v>0.15</v>
      </c>
      <c r="N1194" s="146"/>
      <c r="O1194" s="99">
        <f t="shared" si="4"/>
        <v>3</v>
      </c>
      <c r="P1194" s="99">
        <f t="shared" si="5"/>
        <v>2</v>
      </c>
      <c r="Q1194" s="99">
        <f t="shared" si="6"/>
        <v>5</v>
      </c>
      <c r="R1194" s="99">
        <f t="shared" si="7"/>
        <v>0</v>
      </c>
      <c r="S1194" s="138">
        <f t="shared" si="8"/>
        <v>3</v>
      </c>
      <c r="T1194" s="135">
        <f t="shared" si="9"/>
        <v>13</v>
      </c>
      <c r="U1194" s="146"/>
      <c r="V1194" s="146"/>
      <c r="W1194" s="146"/>
      <c r="X1194" s="146"/>
      <c r="Y1194" s="146"/>
    </row>
    <row r="1195" ht="12.75" customHeight="1">
      <c r="A1195" s="146"/>
      <c r="B1195" s="146"/>
      <c r="C1195" s="227">
        <v>13.0</v>
      </c>
      <c r="D1195" s="228">
        <v>406.96</v>
      </c>
      <c r="E1195" s="228">
        <v>211.38</v>
      </c>
      <c r="F1195" s="229">
        <v>0.5194</v>
      </c>
      <c r="I1195" s="146"/>
      <c r="J1195" s="230">
        <f t="shared" si="2"/>
        <v>31.30461538</v>
      </c>
      <c r="K1195" s="227"/>
      <c r="L1195" s="230">
        <f t="shared" si="3"/>
        <v>20.60327457</v>
      </c>
      <c r="M1195" s="134">
        <v>0.85</v>
      </c>
      <c r="N1195" s="146"/>
      <c r="O1195" s="99">
        <f t="shared" si="4"/>
        <v>3</v>
      </c>
      <c r="P1195" s="99">
        <f t="shared" si="5"/>
        <v>3</v>
      </c>
      <c r="Q1195" s="99">
        <f t="shared" si="6"/>
        <v>5</v>
      </c>
      <c r="R1195" s="99">
        <f t="shared" si="7"/>
        <v>0</v>
      </c>
      <c r="S1195" s="138">
        <f t="shared" si="8"/>
        <v>5</v>
      </c>
      <c r="T1195" s="135">
        <f t="shared" si="9"/>
        <v>16</v>
      </c>
      <c r="U1195" s="146"/>
      <c r="V1195" s="146"/>
      <c r="W1195" s="146"/>
      <c r="X1195" s="146"/>
      <c r="Y1195" s="146"/>
    </row>
    <row r="1196" ht="12.75" customHeight="1">
      <c r="A1196" s="146"/>
      <c r="B1196" s="146"/>
      <c r="C1196" s="227">
        <v>4.0</v>
      </c>
      <c r="D1196" s="228">
        <v>34.61</v>
      </c>
      <c r="E1196" s="228">
        <v>17.98</v>
      </c>
      <c r="F1196" s="229">
        <v>0.5194</v>
      </c>
      <c r="I1196" s="146"/>
      <c r="J1196" s="230">
        <f t="shared" si="2"/>
        <v>8.6525</v>
      </c>
      <c r="K1196" s="227"/>
      <c r="L1196" s="230">
        <f t="shared" si="3"/>
        <v>5.694682111</v>
      </c>
      <c r="M1196" s="134">
        <v>0.87</v>
      </c>
      <c r="N1196" s="146"/>
      <c r="O1196" s="99">
        <f t="shared" si="4"/>
        <v>3</v>
      </c>
      <c r="P1196" s="99">
        <f t="shared" si="5"/>
        <v>1</v>
      </c>
      <c r="Q1196" s="99">
        <f t="shared" si="6"/>
        <v>5</v>
      </c>
      <c r="R1196" s="99">
        <f t="shared" si="7"/>
        <v>0</v>
      </c>
      <c r="S1196" s="138">
        <f t="shared" si="8"/>
        <v>5</v>
      </c>
      <c r="T1196" s="135">
        <f t="shared" si="9"/>
        <v>14</v>
      </c>
      <c r="U1196" s="146"/>
      <c r="V1196" s="146"/>
      <c r="W1196" s="146"/>
      <c r="X1196" s="146"/>
      <c r="Y1196" s="146"/>
    </row>
    <row r="1197" ht="12.75" customHeight="1">
      <c r="A1197" s="146"/>
      <c r="B1197" s="146"/>
      <c r="C1197" s="227">
        <v>6.0</v>
      </c>
      <c r="D1197" s="228">
        <v>187.83</v>
      </c>
      <c r="E1197" s="228">
        <v>97.53</v>
      </c>
      <c r="F1197" s="229">
        <v>0.5193</v>
      </c>
      <c r="I1197" s="146"/>
      <c r="J1197" s="230">
        <f t="shared" si="2"/>
        <v>31.305</v>
      </c>
      <c r="K1197" s="227"/>
      <c r="L1197" s="230">
        <f t="shared" si="3"/>
        <v>20.60488383</v>
      </c>
      <c r="M1197" s="134">
        <v>0.88</v>
      </c>
      <c r="N1197" s="146"/>
      <c r="O1197" s="99">
        <f t="shared" si="4"/>
        <v>3</v>
      </c>
      <c r="P1197" s="99">
        <f t="shared" si="5"/>
        <v>2</v>
      </c>
      <c r="Q1197" s="99">
        <f t="shared" si="6"/>
        <v>5</v>
      </c>
      <c r="R1197" s="99">
        <f t="shared" si="7"/>
        <v>0</v>
      </c>
      <c r="S1197" s="138">
        <f t="shared" si="8"/>
        <v>5</v>
      </c>
      <c r="T1197" s="135">
        <f t="shared" si="9"/>
        <v>15</v>
      </c>
      <c r="U1197" s="146"/>
      <c r="V1197" s="146"/>
      <c r="W1197" s="146"/>
      <c r="X1197" s="146"/>
      <c r="Y1197" s="146"/>
    </row>
    <row r="1198" ht="12.75" customHeight="1">
      <c r="A1198" s="146"/>
      <c r="B1198" s="146"/>
      <c r="C1198" s="227">
        <v>1.0</v>
      </c>
      <c r="D1198" s="228">
        <v>5.65</v>
      </c>
      <c r="E1198" s="228">
        <v>2.94</v>
      </c>
      <c r="F1198" s="229">
        <v>0.5193</v>
      </c>
      <c r="I1198" s="146"/>
      <c r="J1198" s="230">
        <f t="shared" si="2"/>
        <v>5.65</v>
      </c>
      <c r="K1198" s="227"/>
      <c r="L1198" s="230">
        <f t="shared" si="3"/>
        <v>3.718817877</v>
      </c>
      <c r="M1198" s="134">
        <v>0.89</v>
      </c>
      <c r="N1198" s="146"/>
      <c r="O1198" s="99">
        <f t="shared" si="4"/>
        <v>3</v>
      </c>
      <c r="P1198" s="99">
        <f t="shared" si="5"/>
        <v>1</v>
      </c>
      <c r="Q1198" s="99">
        <f t="shared" si="6"/>
        <v>5</v>
      </c>
      <c r="R1198" s="99">
        <f t="shared" si="7"/>
        <v>0</v>
      </c>
      <c r="S1198" s="138">
        <f t="shared" si="8"/>
        <v>5</v>
      </c>
      <c r="T1198" s="135">
        <f t="shared" si="9"/>
        <v>14</v>
      </c>
      <c r="U1198" s="146"/>
      <c r="V1198" s="146"/>
      <c r="W1198" s="146"/>
      <c r="X1198" s="146"/>
      <c r="Y1198" s="146"/>
    </row>
    <row r="1199" ht="12.75" customHeight="1">
      <c r="A1199" s="146"/>
      <c r="B1199" s="146"/>
      <c r="C1199" s="227">
        <v>6.0</v>
      </c>
      <c r="D1199" s="228">
        <v>281.74</v>
      </c>
      <c r="E1199" s="228">
        <v>146.28</v>
      </c>
      <c r="F1199" s="229">
        <v>0.5192</v>
      </c>
      <c r="I1199" s="146"/>
      <c r="J1199" s="230">
        <f t="shared" si="2"/>
        <v>46.95666667</v>
      </c>
      <c r="K1199" s="227"/>
      <c r="L1199" s="230">
        <f t="shared" si="3"/>
        <v>30.90881166</v>
      </c>
      <c r="M1199" s="134">
        <v>0.9</v>
      </c>
      <c r="N1199" s="146"/>
      <c r="O1199" s="99">
        <f t="shared" si="4"/>
        <v>3</v>
      </c>
      <c r="P1199" s="99">
        <f t="shared" si="5"/>
        <v>2</v>
      </c>
      <c r="Q1199" s="99">
        <f t="shared" si="6"/>
        <v>4</v>
      </c>
      <c r="R1199" s="99">
        <f t="shared" si="7"/>
        <v>0</v>
      </c>
      <c r="S1199" s="138">
        <f t="shared" si="8"/>
        <v>5</v>
      </c>
      <c r="T1199" s="135">
        <f t="shared" si="9"/>
        <v>14</v>
      </c>
      <c r="U1199" s="146"/>
      <c r="V1199" s="146"/>
      <c r="W1199" s="146"/>
      <c r="X1199" s="146"/>
      <c r="Y1199" s="146"/>
    </row>
    <row r="1200" ht="12.75" customHeight="1">
      <c r="A1200" s="146"/>
      <c r="B1200" s="146"/>
      <c r="C1200" s="227">
        <v>1.0</v>
      </c>
      <c r="D1200" s="228">
        <v>28.06</v>
      </c>
      <c r="E1200" s="228">
        <v>14.56</v>
      </c>
      <c r="F1200" s="229">
        <v>0.519</v>
      </c>
      <c r="I1200" s="146"/>
      <c r="J1200" s="230">
        <f t="shared" si="2"/>
        <v>28.06</v>
      </c>
      <c r="K1200" s="227"/>
      <c r="L1200" s="230">
        <f t="shared" si="3"/>
        <v>18.47267939</v>
      </c>
      <c r="M1200" s="134">
        <v>0.91</v>
      </c>
      <c r="N1200" s="146"/>
      <c r="O1200" s="99">
        <f t="shared" si="4"/>
        <v>3</v>
      </c>
      <c r="P1200" s="99">
        <f t="shared" si="5"/>
        <v>1</v>
      </c>
      <c r="Q1200" s="99">
        <f t="shared" si="6"/>
        <v>5</v>
      </c>
      <c r="R1200" s="99">
        <f t="shared" si="7"/>
        <v>0</v>
      </c>
      <c r="S1200" s="138">
        <f t="shared" si="8"/>
        <v>5</v>
      </c>
      <c r="T1200" s="135">
        <f t="shared" si="9"/>
        <v>14</v>
      </c>
      <c r="U1200" s="146"/>
      <c r="V1200" s="146"/>
      <c r="W1200" s="146"/>
      <c r="X1200" s="146"/>
      <c r="Y1200" s="146"/>
    </row>
    <row r="1201" ht="12.75" customHeight="1">
      <c r="A1201" s="146"/>
      <c r="B1201" s="146"/>
      <c r="C1201" s="227">
        <v>4.0</v>
      </c>
      <c r="D1201" s="228">
        <v>85.64</v>
      </c>
      <c r="E1201" s="228">
        <v>44.44</v>
      </c>
      <c r="F1201" s="229">
        <v>0.5189</v>
      </c>
      <c r="I1201" s="146"/>
      <c r="J1201" s="230">
        <f t="shared" si="2"/>
        <v>21.41</v>
      </c>
      <c r="K1201" s="227"/>
      <c r="L1201" s="230">
        <f t="shared" si="3"/>
        <v>14.09572717</v>
      </c>
      <c r="M1201" s="134">
        <v>0.94</v>
      </c>
      <c r="N1201" s="146"/>
      <c r="O1201" s="99">
        <f t="shared" si="4"/>
        <v>3</v>
      </c>
      <c r="P1201" s="99">
        <f t="shared" si="5"/>
        <v>1</v>
      </c>
      <c r="Q1201" s="99">
        <f t="shared" si="6"/>
        <v>5</v>
      </c>
      <c r="R1201" s="99">
        <f t="shared" si="7"/>
        <v>0</v>
      </c>
      <c r="S1201" s="138">
        <f t="shared" si="8"/>
        <v>5</v>
      </c>
      <c r="T1201" s="135">
        <f t="shared" si="9"/>
        <v>14</v>
      </c>
      <c r="U1201" s="146"/>
      <c r="V1201" s="146"/>
      <c r="W1201" s="146"/>
      <c r="X1201" s="146"/>
      <c r="Y1201" s="146"/>
    </row>
    <row r="1202" ht="12.75" customHeight="1">
      <c r="A1202" s="146"/>
      <c r="B1202" s="146"/>
      <c r="C1202" s="227">
        <v>2.0</v>
      </c>
      <c r="D1202" s="228">
        <v>286.96</v>
      </c>
      <c r="E1202" s="228">
        <v>148.84</v>
      </c>
      <c r="F1202" s="229">
        <v>0.5187</v>
      </c>
      <c r="I1202" s="146"/>
      <c r="J1202" s="230">
        <f t="shared" si="2"/>
        <v>143.48</v>
      </c>
      <c r="K1202" s="227"/>
      <c r="L1202" s="230">
        <f t="shared" si="3"/>
        <v>94.47553829</v>
      </c>
      <c r="M1202" s="134">
        <v>0.97</v>
      </c>
      <c r="N1202" s="146"/>
      <c r="O1202" s="99">
        <f t="shared" si="4"/>
        <v>3</v>
      </c>
      <c r="P1202" s="99">
        <f t="shared" si="5"/>
        <v>1</v>
      </c>
      <c r="Q1202" s="99">
        <f t="shared" si="6"/>
        <v>2</v>
      </c>
      <c r="R1202" s="99">
        <f t="shared" si="7"/>
        <v>0</v>
      </c>
      <c r="S1202" s="138">
        <f t="shared" si="8"/>
        <v>5</v>
      </c>
      <c r="T1202" s="135">
        <f t="shared" si="9"/>
        <v>11</v>
      </c>
      <c r="U1202" s="146"/>
      <c r="V1202" s="146"/>
      <c r="W1202" s="146"/>
      <c r="X1202" s="146"/>
      <c r="Y1202" s="146"/>
    </row>
    <row r="1203" ht="12.75" customHeight="1">
      <c r="A1203" s="146"/>
      <c r="B1203" s="146"/>
      <c r="C1203" s="227">
        <v>3.0</v>
      </c>
      <c r="D1203" s="228">
        <v>430.43</v>
      </c>
      <c r="E1203" s="228">
        <v>223.24</v>
      </c>
      <c r="F1203" s="229">
        <v>0.5186</v>
      </c>
      <c r="I1203" s="146"/>
      <c r="J1203" s="230">
        <f t="shared" si="2"/>
        <v>143.4766667</v>
      </c>
      <c r="K1203" s="227"/>
      <c r="L1203" s="230">
        <f t="shared" si="3"/>
        <v>94.47956451</v>
      </c>
      <c r="M1203" s="134">
        <v>0.93</v>
      </c>
      <c r="N1203" s="146"/>
      <c r="O1203" s="99">
        <f t="shared" si="4"/>
        <v>3</v>
      </c>
      <c r="P1203" s="99">
        <f t="shared" si="5"/>
        <v>1</v>
      </c>
      <c r="Q1203" s="99">
        <f t="shared" si="6"/>
        <v>2</v>
      </c>
      <c r="R1203" s="99">
        <f t="shared" si="7"/>
        <v>0</v>
      </c>
      <c r="S1203" s="138">
        <f t="shared" si="8"/>
        <v>5</v>
      </c>
      <c r="T1203" s="135">
        <f t="shared" si="9"/>
        <v>11</v>
      </c>
      <c r="U1203" s="146"/>
      <c r="V1203" s="146"/>
      <c r="W1203" s="146"/>
      <c r="X1203" s="146"/>
      <c r="Y1203" s="146"/>
    </row>
    <row r="1204" ht="12.75" customHeight="1">
      <c r="A1204" s="146"/>
      <c r="B1204" s="146"/>
      <c r="C1204" s="227">
        <v>10.0</v>
      </c>
      <c r="D1204" s="228">
        <v>268.45</v>
      </c>
      <c r="E1204" s="228">
        <v>139.18</v>
      </c>
      <c r="F1204" s="229">
        <v>0.5185</v>
      </c>
      <c r="I1204" s="146"/>
      <c r="J1204" s="230">
        <f t="shared" si="2"/>
        <v>26.845</v>
      </c>
      <c r="K1204" s="227"/>
      <c r="L1204" s="230">
        <f t="shared" si="3"/>
        <v>17.67863023</v>
      </c>
      <c r="M1204" s="134">
        <v>0.65</v>
      </c>
      <c r="N1204" s="146"/>
      <c r="O1204" s="99">
        <f t="shared" si="4"/>
        <v>3</v>
      </c>
      <c r="P1204" s="99">
        <f t="shared" si="5"/>
        <v>2</v>
      </c>
      <c r="Q1204" s="99">
        <f t="shared" si="6"/>
        <v>5</v>
      </c>
      <c r="R1204" s="99">
        <f t="shared" si="7"/>
        <v>0</v>
      </c>
      <c r="S1204" s="138">
        <f t="shared" si="8"/>
        <v>5</v>
      </c>
      <c r="T1204" s="135">
        <f t="shared" si="9"/>
        <v>15</v>
      </c>
      <c r="U1204" s="146"/>
      <c r="V1204" s="146"/>
      <c r="W1204" s="146"/>
      <c r="X1204" s="146"/>
      <c r="Y1204" s="146"/>
    </row>
    <row r="1205" ht="12.75" customHeight="1">
      <c r="A1205" s="146"/>
      <c r="B1205" s="146"/>
      <c r="C1205" s="227">
        <v>13.0</v>
      </c>
      <c r="D1205" s="228">
        <v>148.52</v>
      </c>
      <c r="E1205" s="228">
        <v>76.98</v>
      </c>
      <c r="F1205" s="229">
        <v>0.5183</v>
      </c>
      <c r="I1205" s="146"/>
      <c r="J1205" s="230">
        <f t="shared" si="2"/>
        <v>11.42461538</v>
      </c>
      <c r="K1205" s="227"/>
      <c r="L1205" s="230">
        <f t="shared" si="3"/>
        <v>7.524610014</v>
      </c>
      <c r="M1205" s="134">
        <v>0.45</v>
      </c>
      <c r="N1205" s="146"/>
      <c r="O1205" s="99">
        <f t="shared" si="4"/>
        <v>3</v>
      </c>
      <c r="P1205" s="99">
        <f t="shared" si="5"/>
        <v>3</v>
      </c>
      <c r="Q1205" s="99">
        <f t="shared" si="6"/>
        <v>5</v>
      </c>
      <c r="R1205" s="99">
        <f t="shared" si="7"/>
        <v>0</v>
      </c>
      <c r="S1205" s="138">
        <f t="shared" si="8"/>
        <v>4</v>
      </c>
      <c r="T1205" s="135">
        <f t="shared" si="9"/>
        <v>15</v>
      </c>
      <c r="U1205" s="146"/>
      <c r="V1205" s="146"/>
      <c r="W1205" s="146"/>
      <c r="X1205" s="146"/>
      <c r="Y1205" s="146"/>
    </row>
    <row r="1206" ht="12.75" customHeight="1">
      <c r="A1206" s="146"/>
      <c r="B1206" s="146"/>
      <c r="C1206" s="227">
        <v>1.0</v>
      </c>
      <c r="D1206" s="228">
        <v>169.57</v>
      </c>
      <c r="E1206" s="228">
        <v>87.86</v>
      </c>
      <c r="F1206" s="229">
        <v>0.5181</v>
      </c>
      <c r="I1206" s="146"/>
      <c r="J1206" s="230">
        <f t="shared" si="2"/>
        <v>169.57</v>
      </c>
      <c r="K1206" s="227"/>
      <c r="L1206" s="230">
        <f t="shared" si="3"/>
        <v>111.6988341</v>
      </c>
      <c r="M1206" s="134">
        <v>0.48</v>
      </c>
      <c r="N1206" s="146"/>
      <c r="O1206" s="99">
        <f t="shared" si="4"/>
        <v>3</v>
      </c>
      <c r="P1206" s="99">
        <f t="shared" si="5"/>
        <v>1</v>
      </c>
      <c r="Q1206" s="99">
        <f t="shared" si="6"/>
        <v>2</v>
      </c>
      <c r="R1206" s="99">
        <f t="shared" si="7"/>
        <v>0</v>
      </c>
      <c r="S1206" s="138">
        <f t="shared" si="8"/>
        <v>4</v>
      </c>
      <c r="T1206" s="135">
        <f t="shared" si="9"/>
        <v>10</v>
      </c>
      <c r="U1206" s="146"/>
      <c r="V1206" s="146"/>
      <c r="W1206" s="146"/>
      <c r="X1206" s="146"/>
      <c r="Y1206" s="146"/>
    </row>
    <row r="1207" ht="12.75" customHeight="1">
      <c r="A1207" s="146"/>
      <c r="B1207" s="146"/>
      <c r="C1207" s="227">
        <v>1.0</v>
      </c>
      <c r="D1207" s="228">
        <v>169.57</v>
      </c>
      <c r="E1207" s="228">
        <v>87.86</v>
      </c>
      <c r="F1207" s="229">
        <v>0.5181</v>
      </c>
      <c r="I1207" s="146"/>
      <c r="J1207" s="230">
        <f t="shared" si="2"/>
        <v>169.57</v>
      </c>
      <c r="K1207" s="227"/>
      <c r="L1207" s="230">
        <f t="shared" si="3"/>
        <v>111.6988341</v>
      </c>
      <c r="M1207" s="134">
        <v>0.43</v>
      </c>
      <c r="N1207" s="146"/>
      <c r="O1207" s="99">
        <f t="shared" si="4"/>
        <v>3</v>
      </c>
      <c r="P1207" s="99">
        <f t="shared" si="5"/>
        <v>1</v>
      </c>
      <c r="Q1207" s="99">
        <f t="shared" si="6"/>
        <v>2</v>
      </c>
      <c r="R1207" s="99">
        <f t="shared" si="7"/>
        <v>0</v>
      </c>
      <c r="S1207" s="138">
        <f t="shared" si="8"/>
        <v>4</v>
      </c>
      <c r="T1207" s="135">
        <f t="shared" si="9"/>
        <v>10</v>
      </c>
      <c r="U1207" s="146"/>
      <c r="V1207" s="146"/>
      <c r="W1207" s="146"/>
      <c r="X1207" s="146"/>
      <c r="Y1207" s="146"/>
    </row>
    <row r="1208" ht="12.75" customHeight="1">
      <c r="A1208" s="146"/>
      <c r="B1208" s="146"/>
      <c r="C1208" s="227">
        <v>2.0</v>
      </c>
      <c r="D1208" s="228">
        <v>339.13</v>
      </c>
      <c r="E1208" s="228">
        <v>175.71</v>
      </c>
      <c r="F1208" s="229">
        <v>0.5181</v>
      </c>
      <c r="I1208" s="146"/>
      <c r="J1208" s="230">
        <f t="shared" si="2"/>
        <v>169.565</v>
      </c>
      <c r="K1208" s="227"/>
      <c r="L1208" s="230">
        <f t="shared" si="3"/>
        <v>111.6955405</v>
      </c>
      <c r="M1208" s="134">
        <v>0.65</v>
      </c>
      <c r="N1208" s="146"/>
      <c r="O1208" s="99">
        <f t="shared" si="4"/>
        <v>3</v>
      </c>
      <c r="P1208" s="99">
        <f t="shared" si="5"/>
        <v>1</v>
      </c>
      <c r="Q1208" s="99">
        <f t="shared" si="6"/>
        <v>2</v>
      </c>
      <c r="R1208" s="99">
        <f t="shared" si="7"/>
        <v>0</v>
      </c>
      <c r="S1208" s="138">
        <f t="shared" si="8"/>
        <v>5</v>
      </c>
      <c r="T1208" s="135">
        <f t="shared" si="9"/>
        <v>11</v>
      </c>
      <c r="U1208" s="146"/>
      <c r="V1208" s="146"/>
      <c r="W1208" s="146"/>
      <c r="X1208" s="146"/>
      <c r="Y1208" s="146"/>
    </row>
    <row r="1209" ht="12.75" customHeight="1">
      <c r="A1209" s="146"/>
      <c r="B1209" s="146"/>
      <c r="C1209" s="227">
        <v>3.0</v>
      </c>
      <c r="D1209" s="228">
        <v>326.09</v>
      </c>
      <c r="E1209" s="228">
        <v>168.96</v>
      </c>
      <c r="F1209" s="229">
        <v>0.5181</v>
      </c>
      <c r="I1209" s="146"/>
      <c r="J1209" s="230">
        <f t="shared" si="2"/>
        <v>108.6966667</v>
      </c>
      <c r="K1209" s="227"/>
      <c r="L1209" s="230">
        <f t="shared" si="3"/>
        <v>71.60046549</v>
      </c>
      <c r="M1209" s="134">
        <v>0.67</v>
      </c>
      <c r="N1209" s="146"/>
      <c r="O1209" s="99">
        <f t="shared" si="4"/>
        <v>3</v>
      </c>
      <c r="P1209" s="99">
        <f t="shared" si="5"/>
        <v>1</v>
      </c>
      <c r="Q1209" s="99">
        <f t="shared" si="6"/>
        <v>3</v>
      </c>
      <c r="R1209" s="99">
        <f t="shared" si="7"/>
        <v>0</v>
      </c>
      <c r="S1209" s="138">
        <f t="shared" si="8"/>
        <v>5</v>
      </c>
      <c r="T1209" s="135">
        <f t="shared" si="9"/>
        <v>12</v>
      </c>
      <c r="U1209" s="146"/>
      <c r="V1209" s="146"/>
      <c r="W1209" s="146"/>
      <c r="X1209" s="146"/>
      <c r="Y1209" s="146"/>
    </row>
    <row r="1210" ht="12.75" customHeight="1">
      <c r="A1210" s="146"/>
      <c r="B1210" s="146"/>
      <c r="C1210" s="227">
        <v>1.0</v>
      </c>
      <c r="D1210" s="228">
        <v>156.52</v>
      </c>
      <c r="E1210" s="228">
        <v>81.07</v>
      </c>
      <c r="F1210" s="229">
        <v>0.518</v>
      </c>
      <c r="I1210" s="146"/>
      <c r="J1210" s="230">
        <f t="shared" si="2"/>
        <v>156.52</v>
      </c>
      <c r="K1210" s="227"/>
      <c r="L1210" s="230">
        <f t="shared" si="3"/>
        <v>103.1093544</v>
      </c>
      <c r="M1210" s="134">
        <v>0.71</v>
      </c>
      <c r="N1210" s="146"/>
      <c r="O1210" s="99">
        <f t="shared" si="4"/>
        <v>3</v>
      </c>
      <c r="P1210" s="99">
        <f t="shared" si="5"/>
        <v>1</v>
      </c>
      <c r="Q1210" s="99">
        <f t="shared" si="6"/>
        <v>2</v>
      </c>
      <c r="R1210" s="99">
        <f t="shared" si="7"/>
        <v>0</v>
      </c>
      <c r="S1210" s="138">
        <f t="shared" si="8"/>
        <v>5</v>
      </c>
      <c r="T1210" s="135">
        <f t="shared" si="9"/>
        <v>11</v>
      </c>
      <c r="U1210" s="146"/>
      <c r="V1210" s="146"/>
      <c r="W1210" s="146"/>
      <c r="X1210" s="146"/>
      <c r="Y1210" s="146"/>
    </row>
    <row r="1211" ht="12.75" customHeight="1">
      <c r="A1211" s="146"/>
      <c r="B1211" s="146"/>
      <c r="C1211" s="227">
        <v>4.0</v>
      </c>
      <c r="D1211" s="228">
        <v>954.13</v>
      </c>
      <c r="E1211" s="228">
        <v>494.13</v>
      </c>
      <c r="F1211" s="229">
        <v>0.5179</v>
      </c>
      <c r="I1211" s="146"/>
      <c r="J1211" s="230">
        <f t="shared" si="2"/>
        <v>238.5325</v>
      </c>
      <c r="K1211" s="227"/>
      <c r="L1211" s="230">
        <f t="shared" si="3"/>
        <v>157.1463865</v>
      </c>
      <c r="M1211" s="134">
        <v>0.92</v>
      </c>
      <c r="N1211" s="146"/>
      <c r="O1211" s="99">
        <f t="shared" si="4"/>
        <v>3</v>
      </c>
      <c r="P1211" s="99">
        <f t="shared" si="5"/>
        <v>1</v>
      </c>
      <c r="Q1211" s="99">
        <f t="shared" si="6"/>
        <v>2</v>
      </c>
      <c r="R1211" s="99">
        <f t="shared" si="7"/>
        <v>0</v>
      </c>
      <c r="S1211" s="138">
        <f t="shared" si="8"/>
        <v>5</v>
      </c>
      <c r="T1211" s="135">
        <f t="shared" si="9"/>
        <v>11</v>
      </c>
      <c r="U1211" s="146"/>
      <c r="V1211" s="146"/>
      <c r="W1211" s="146"/>
      <c r="X1211" s="146"/>
      <c r="Y1211" s="146"/>
    </row>
    <row r="1212" ht="12.75" customHeight="1">
      <c r="A1212" s="146"/>
      <c r="B1212" s="146"/>
      <c r="C1212" s="227">
        <v>4.0</v>
      </c>
      <c r="D1212" s="228">
        <v>434.78</v>
      </c>
      <c r="E1212" s="228">
        <v>225.09</v>
      </c>
      <c r="F1212" s="229">
        <v>0.5177</v>
      </c>
      <c r="I1212" s="146"/>
      <c r="J1212" s="230">
        <f t="shared" si="2"/>
        <v>108.695</v>
      </c>
      <c r="K1212" s="227"/>
      <c r="L1212" s="230">
        <f t="shared" si="3"/>
        <v>71.61823812</v>
      </c>
      <c r="M1212" s="134">
        <v>0.26</v>
      </c>
      <c r="N1212" s="146"/>
      <c r="O1212" s="99">
        <f t="shared" si="4"/>
        <v>3</v>
      </c>
      <c r="P1212" s="99">
        <f t="shared" si="5"/>
        <v>1</v>
      </c>
      <c r="Q1212" s="99">
        <f t="shared" si="6"/>
        <v>3</v>
      </c>
      <c r="R1212" s="99">
        <f t="shared" si="7"/>
        <v>0</v>
      </c>
      <c r="S1212" s="138">
        <f t="shared" si="8"/>
        <v>3</v>
      </c>
      <c r="T1212" s="135">
        <f t="shared" si="9"/>
        <v>10</v>
      </c>
      <c r="U1212" s="146"/>
      <c r="V1212" s="146"/>
      <c r="W1212" s="146"/>
      <c r="X1212" s="146"/>
      <c r="Y1212" s="146"/>
    </row>
    <row r="1213" ht="12.75" customHeight="1">
      <c r="A1213" s="146"/>
      <c r="B1213" s="146"/>
      <c r="C1213" s="227">
        <v>4.0</v>
      </c>
      <c r="D1213" s="228">
        <v>98.35</v>
      </c>
      <c r="E1213" s="228">
        <v>50.9</v>
      </c>
      <c r="F1213" s="229">
        <v>0.5175</v>
      </c>
      <c r="I1213" s="146"/>
      <c r="J1213" s="230">
        <f t="shared" si="2"/>
        <v>24.5875</v>
      </c>
      <c r="K1213" s="227"/>
      <c r="L1213" s="230">
        <f t="shared" si="3"/>
        <v>16.20263591</v>
      </c>
      <c r="M1213" s="134">
        <v>0.15</v>
      </c>
      <c r="N1213" s="146"/>
      <c r="O1213" s="99">
        <f t="shared" si="4"/>
        <v>3</v>
      </c>
      <c r="P1213" s="99">
        <f t="shared" si="5"/>
        <v>1</v>
      </c>
      <c r="Q1213" s="99">
        <f t="shared" si="6"/>
        <v>5</v>
      </c>
      <c r="R1213" s="99">
        <f t="shared" si="7"/>
        <v>0</v>
      </c>
      <c r="S1213" s="138">
        <f t="shared" si="8"/>
        <v>3</v>
      </c>
      <c r="T1213" s="135">
        <f t="shared" si="9"/>
        <v>12</v>
      </c>
      <c r="U1213" s="146"/>
      <c r="V1213" s="146"/>
      <c r="W1213" s="146"/>
      <c r="X1213" s="146"/>
      <c r="Y1213" s="146"/>
    </row>
    <row r="1214" ht="12.75" customHeight="1">
      <c r="A1214" s="146"/>
      <c r="B1214" s="146"/>
      <c r="C1214" s="227">
        <v>2.0</v>
      </c>
      <c r="D1214" s="228">
        <v>339.13</v>
      </c>
      <c r="E1214" s="228">
        <v>175.46</v>
      </c>
      <c r="F1214" s="229">
        <v>0.5174</v>
      </c>
      <c r="I1214" s="146"/>
      <c r="J1214" s="230">
        <f t="shared" si="2"/>
        <v>169.565</v>
      </c>
      <c r="K1214" s="227"/>
      <c r="L1214" s="230">
        <f t="shared" si="3"/>
        <v>111.7470674</v>
      </c>
      <c r="M1214" s="134">
        <v>0.34</v>
      </c>
      <c r="N1214" s="146"/>
      <c r="O1214" s="99">
        <f t="shared" si="4"/>
        <v>3</v>
      </c>
      <c r="P1214" s="99">
        <f t="shared" si="5"/>
        <v>1</v>
      </c>
      <c r="Q1214" s="99">
        <f t="shared" si="6"/>
        <v>2</v>
      </c>
      <c r="R1214" s="99">
        <f t="shared" si="7"/>
        <v>0</v>
      </c>
      <c r="S1214" s="138">
        <f t="shared" si="8"/>
        <v>4</v>
      </c>
      <c r="T1214" s="135">
        <f t="shared" si="9"/>
        <v>10</v>
      </c>
      <c r="U1214" s="146"/>
      <c r="V1214" s="146"/>
      <c r="W1214" s="146"/>
      <c r="X1214" s="146"/>
      <c r="Y1214" s="146"/>
    </row>
    <row r="1215" ht="12.75" customHeight="1">
      <c r="A1215" s="146"/>
      <c r="B1215" s="146"/>
      <c r="C1215" s="227">
        <v>2.0</v>
      </c>
      <c r="D1215" s="228">
        <v>269.57</v>
      </c>
      <c r="E1215" s="228">
        <v>139.49</v>
      </c>
      <c r="F1215" s="229">
        <v>0.5174</v>
      </c>
      <c r="I1215" s="146"/>
      <c r="J1215" s="230">
        <f t="shared" si="2"/>
        <v>134.785</v>
      </c>
      <c r="K1215" s="227"/>
      <c r="L1215" s="230">
        <f t="shared" si="3"/>
        <v>88.8262818</v>
      </c>
      <c r="M1215" s="134">
        <v>0.35</v>
      </c>
      <c r="N1215" s="146"/>
      <c r="O1215" s="99">
        <f t="shared" si="4"/>
        <v>3</v>
      </c>
      <c r="P1215" s="99">
        <f t="shared" si="5"/>
        <v>1</v>
      </c>
      <c r="Q1215" s="99">
        <f t="shared" si="6"/>
        <v>2</v>
      </c>
      <c r="R1215" s="99">
        <f t="shared" si="7"/>
        <v>0</v>
      </c>
      <c r="S1215" s="138">
        <f t="shared" si="8"/>
        <v>4</v>
      </c>
      <c r="T1215" s="135">
        <f t="shared" si="9"/>
        <v>10</v>
      </c>
      <c r="U1215" s="146"/>
      <c r="V1215" s="146"/>
      <c r="W1215" s="146"/>
      <c r="X1215" s="146"/>
      <c r="Y1215" s="146"/>
    </row>
    <row r="1216" ht="12.75" customHeight="1">
      <c r="A1216" s="146"/>
      <c r="B1216" s="146"/>
      <c r="C1216" s="227">
        <v>4.0</v>
      </c>
      <c r="D1216" s="228">
        <v>834.78</v>
      </c>
      <c r="E1216" s="228">
        <v>431.87</v>
      </c>
      <c r="F1216" s="229">
        <v>0.5173</v>
      </c>
      <c r="I1216" s="146"/>
      <c r="J1216" s="230">
        <f t="shared" si="2"/>
        <v>208.695</v>
      </c>
      <c r="K1216" s="227"/>
      <c r="L1216" s="230">
        <f t="shared" si="3"/>
        <v>137.5436631</v>
      </c>
      <c r="M1216" s="134">
        <v>0.65</v>
      </c>
      <c r="N1216" s="146"/>
      <c r="O1216" s="99">
        <f t="shared" si="4"/>
        <v>3</v>
      </c>
      <c r="P1216" s="99">
        <f t="shared" si="5"/>
        <v>1</v>
      </c>
      <c r="Q1216" s="99">
        <f t="shared" si="6"/>
        <v>2</v>
      </c>
      <c r="R1216" s="99">
        <f t="shared" si="7"/>
        <v>0</v>
      </c>
      <c r="S1216" s="138">
        <f t="shared" si="8"/>
        <v>5</v>
      </c>
      <c r="T1216" s="135">
        <f t="shared" si="9"/>
        <v>11</v>
      </c>
      <c r="U1216" s="146"/>
      <c r="V1216" s="146"/>
      <c r="W1216" s="146"/>
      <c r="X1216" s="146"/>
      <c r="Y1216" s="146"/>
    </row>
    <row r="1217" ht="12.75" customHeight="1">
      <c r="A1217" s="146"/>
      <c r="B1217" s="146"/>
      <c r="C1217" s="227">
        <v>4.0</v>
      </c>
      <c r="D1217" s="228">
        <v>834.78</v>
      </c>
      <c r="E1217" s="228">
        <v>431.64</v>
      </c>
      <c r="F1217" s="229">
        <v>0.5171</v>
      </c>
      <c r="I1217" s="146"/>
      <c r="J1217" s="230">
        <f t="shared" si="2"/>
        <v>208.695</v>
      </c>
      <c r="K1217" s="227"/>
      <c r="L1217" s="230">
        <f t="shared" si="3"/>
        <v>137.5617955</v>
      </c>
      <c r="M1217" s="134">
        <v>0.45</v>
      </c>
      <c r="N1217" s="146"/>
      <c r="O1217" s="99">
        <f t="shared" si="4"/>
        <v>3</v>
      </c>
      <c r="P1217" s="99">
        <f t="shared" si="5"/>
        <v>1</v>
      </c>
      <c r="Q1217" s="99">
        <f t="shared" si="6"/>
        <v>2</v>
      </c>
      <c r="R1217" s="99">
        <f t="shared" si="7"/>
        <v>0</v>
      </c>
      <c r="S1217" s="138">
        <f t="shared" si="8"/>
        <v>4</v>
      </c>
      <c r="T1217" s="135">
        <f t="shared" si="9"/>
        <v>10</v>
      </c>
      <c r="U1217" s="146"/>
      <c r="V1217" s="146"/>
      <c r="W1217" s="146"/>
      <c r="X1217" s="146"/>
      <c r="Y1217" s="146"/>
    </row>
    <row r="1218" ht="12.75" customHeight="1">
      <c r="A1218" s="146"/>
      <c r="B1218" s="146"/>
      <c r="C1218" s="227">
        <v>2.0</v>
      </c>
      <c r="D1218" s="228">
        <v>434.78</v>
      </c>
      <c r="E1218" s="228">
        <v>224.78</v>
      </c>
      <c r="F1218" s="229">
        <v>0.517</v>
      </c>
      <c r="I1218" s="146"/>
      <c r="J1218" s="230">
        <f t="shared" si="2"/>
        <v>217.39</v>
      </c>
      <c r="K1218" s="227"/>
      <c r="L1218" s="230">
        <f t="shared" si="3"/>
        <v>143.3025709</v>
      </c>
      <c r="M1218" s="134">
        <v>0.12</v>
      </c>
      <c r="N1218" s="146"/>
      <c r="O1218" s="99">
        <f t="shared" si="4"/>
        <v>3</v>
      </c>
      <c r="P1218" s="99">
        <f t="shared" si="5"/>
        <v>1</v>
      </c>
      <c r="Q1218" s="99">
        <f t="shared" si="6"/>
        <v>2</v>
      </c>
      <c r="R1218" s="99">
        <f t="shared" si="7"/>
        <v>0</v>
      </c>
      <c r="S1218" s="138">
        <f t="shared" si="8"/>
        <v>2</v>
      </c>
      <c r="T1218" s="135">
        <f t="shared" si="9"/>
        <v>8</v>
      </c>
      <c r="U1218" s="146"/>
      <c r="V1218" s="146"/>
      <c r="W1218" s="146"/>
      <c r="X1218" s="146"/>
      <c r="Y1218" s="146"/>
    </row>
    <row r="1219" ht="12.75" customHeight="1">
      <c r="A1219" s="146"/>
      <c r="B1219" s="146"/>
      <c r="C1219" s="227">
        <v>1.0</v>
      </c>
      <c r="D1219" s="228">
        <v>399.13</v>
      </c>
      <c r="E1219" s="228">
        <v>206.35</v>
      </c>
      <c r="F1219" s="229">
        <v>0.517</v>
      </c>
      <c r="I1219" s="146"/>
      <c r="J1219" s="230">
        <f t="shared" si="2"/>
        <v>399.13</v>
      </c>
      <c r="K1219" s="227"/>
      <c r="L1219" s="230">
        <f t="shared" si="3"/>
        <v>263.1048121</v>
      </c>
      <c r="M1219" s="134">
        <v>0.65</v>
      </c>
      <c r="N1219" s="146"/>
      <c r="O1219" s="99">
        <f t="shared" si="4"/>
        <v>3</v>
      </c>
      <c r="P1219" s="99">
        <f t="shared" si="5"/>
        <v>1</v>
      </c>
      <c r="Q1219" s="99">
        <f t="shared" si="6"/>
        <v>1</v>
      </c>
      <c r="R1219" s="99">
        <f t="shared" si="7"/>
        <v>0</v>
      </c>
      <c r="S1219" s="138">
        <f t="shared" si="8"/>
        <v>5</v>
      </c>
      <c r="T1219" s="135">
        <f t="shared" si="9"/>
        <v>10</v>
      </c>
      <c r="U1219" s="146"/>
      <c r="V1219" s="146"/>
      <c r="W1219" s="146"/>
      <c r="X1219" s="146"/>
      <c r="Y1219" s="146"/>
    </row>
    <row r="1220" ht="12.75" customHeight="1">
      <c r="A1220" s="146"/>
      <c r="B1220" s="146"/>
      <c r="C1220" s="227">
        <v>6.0</v>
      </c>
      <c r="D1220" s="228">
        <v>152.91</v>
      </c>
      <c r="E1220" s="228">
        <v>79.03</v>
      </c>
      <c r="F1220" s="229">
        <v>0.5168</v>
      </c>
      <c r="I1220" s="146"/>
      <c r="J1220" s="230">
        <f t="shared" si="2"/>
        <v>25.485</v>
      </c>
      <c r="K1220" s="227"/>
      <c r="L1220" s="230">
        <f t="shared" si="3"/>
        <v>16.80181962</v>
      </c>
      <c r="M1220" s="134">
        <v>0.32</v>
      </c>
      <c r="N1220" s="146"/>
      <c r="O1220" s="99">
        <f t="shared" si="4"/>
        <v>3</v>
      </c>
      <c r="P1220" s="99">
        <f t="shared" si="5"/>
        <v>2</v>
      </c>
      <c r="Q1220" s="99">
        <f t="shared" si="6"/>
        <v>5</v>
      </c>
      <c r="R1220" s="99">
        <f t="shared" si="7"/>
        <v>0</v>
      </c>
      <c r="S1220" s="138">
        <f t="shared" si="8"/>
        <v>3</v>
      </c>
      <c r="T1220" s="135">
        <f t="shared" si="9"/>
        <v>13</v>
      </c>
      <c r="U1220" s="146"/>
      <c r="V1220" s="146"/>
      <c r="W1220" s="146"/>
      <c r="X1220" s="146"/>
      <c r="Y1220" s="146"/>
    </row>
    <row r="1221" ht="12.75" customHeight="1">
      <c r="A1221" s="146"/>
      <c r="B1221" s="146"/>
      <c r="C1221" s="227">
        <v>5.0</v>
      </c>
      <c r="D1221" s="228">
        <v>39.6</v>
      </c>
      <c r="E1221" s="228">
        <v>20.47</v>
      </c>
      <c r="F1221" s="229">
        <v>0.5168</v>
      </c>
      <c r="I1221" s="146"/>
      <c r="J1221" s="230">
        <f t="shared" si="2"/>
        <v>7.92</v>
      </c>
      <c r="K1221" s="227"/>
      <c r="L1221" s="230">
        <f t="shared" si="3"/>
        <v>5.221518987</v>
      </c>
      <c r="M1221" s="134">
        <v>0.45</v>
      </c>
      <c r="N1221" s="146"/>
      <c r="O1221" s="99">
        <f t="shared" si="4"/>
        <v>3</v>
      </c>
      <c r="P1221" s="99">
        <f t="shared" si="5"/>
        <v>1</v>
      </c>
      <c r="Q1221" s="99">
        <f t="shared" si="6"/>
        <v>5</v>
      </c>
      <c r="R1221" s="99">
        <f t="shared" si="7"/>
        <v>0</v>
      </c>
      <c r="S1221" s="138">
        <f t="shared" si="8"/>
        <v>4</v>
      </c>
      <c r="T1221" s="135">
        <f t="shared" si="9"/>
        <v>13</v>
      </c>
      <c r="U1221" s="146"/>
      <c r="V1221" s="146"/>
      <c r="W1221" s="146"/>
      <c r="X1221" s="146"/>
      <c r="Y1221" s="146"/>
    </row>
    <row r="1222" ht="12.75" customHeight="1">
      <c r="A1222" s="146"/>
      <c r="B1222" s="146"/>
      <c r="C1222" s="227">
        <v>15.0</v>
      </c>
      <c r="D1222" s="228">
        <v>1108.7</v>
      </c>
      <c r="E1222" s="228">
        <v>572.9</v>
      </c>
      <c r="F1222" s="229">
        <v>0.5167</v>
      </c>
      <c r="I1222" s="146"/>
      <c r="J1222" s="230">
        <f t="shared" si="2"/>
        <v>73.91333333</v>
      </c>
      <c r="K1222" s="227"/>
      <c r="L1222" s="230">
        <f t="shared" si="3"/>
        <v>48.73299488</v>
      </c>
      <c r="M1222" s="134">
        <v>0.12</v>
      </c>
      <c r="N1222" s="146"/>
      <c r="O1222" s="99">
        <f t="shared" si="4"/>
        <v>3</v>
      </c>
      <c r="P1222" s="99">
        <f t="shared" si="5"/>
        <v>3</v>
      </c>
      <c r="Q1222" s="99">
        <f t="shared" si="6"/>
        <v>3</v>
      </c>
      <c r="R1222" s="99">
        <f t="shared" si="7"/>
        <v>0</v>
      </c>
      <c r="S1222" s="138">
        <f t="shared" si="8"/>
        <v>2</v>
      </c>
      <c r="T1222" s="135">
        <f t="shared" si="9"/>
        <v>11</v>
      </c>
      <c r="U1222" s="146"/>
      <c r="V1222" s="146"/>
      <c r="W1222" s="146"/>
      <c r="X1222" s="146"/>
      <c r="Y1222" s="146"/>
    </row>
    <row r="1223" ht="12.75" customHeight="1">
      <c r="A1223" s="146"/>
      <c r="B1223" s="146"/>
      <c r="C1223" s="227">
        <v>2.0</v>
      </c>
      <c r="D1223" s="228">
        <v>217.39</v>
      </c>
      <c r="E1223" s="228">
        <v>112.32</v>
      </c>
      <c r="F1223" s="229">
        <v>0.5167</v>
      </c>
      <c r="I1223" s="146"/>
      <c r="J1223" s="230">
        <f t="shared" si="2"/>
        <v>108.695</v>
      </c>
      <c r="K1223" s="227"/>
      <c r="L1223" s="230">
        <f t="shared" si="3"/>
        <v>71.6654579</v>
      </c>
      <c r="M1223" s="134">
        <v>0.87</v>
      </c>
      <c r="N1223" s="146"/>
      <c r="O1223" s="99">
        <f t="shared" si="4"/>
        <v>3</v>
      </c>
      <c r="P1223" s="99">
        <f t="shared" si="5"/>
        <v>1</v>
      </c>
      <c r="Q1223" s="99">
        <f t="shared" si="6"/>
        <v>3</v>
      </c>
      <c r="R1223" s="99">
        <f t="shared" si="7"/>
        <v>0</v>
      </c>
      <c r="S1223" s="138">
        <f t="shared" si="8"/>
        <v>5</v>
      </c>
      <c r="T1223" s="135">
        <f t="shared" si="9"/>
        <v>12</v>
      </c>
      <c r="U1223" s="146"/>
      <c r="V1223" s="146"/>
      <c r="W1223" s="146"/>
      <c r="X1223" s="146"/>
      <c r="Y1223" s="146"/>
    </row>
    <row r="1224" ht="12.75" customHeight="1">
      <c r="A1224" s="146"/>
      <c r="B1224" s="146"/>
      <c r="C1224" s="227">
        <v>1.0</v>
      </c>
      <c r="D1224" s="228">
        <v>208.7</v>
      </c>
      <c r="E1224" s="228">
        <v>107.82</v>
      </c>
      <c r="F1224" s="229">
        <v>0.5166</v>
      </c>
      <c r="I1224" s="146"/>
      <c r="J1224" s="230">
        <f t="shared" si="2"/>
        <v>208.7</v>
      </c>
      <c r="K1224" s="227"/>
      <c r="L1224" s="230">
        <f t="shared" si="3"/>
        <v>137.6104444</v>
      </c>
      <c r="M1224" s="134">
        <v>0.89</v>
      </c>
      <c r="N1224" s="146"/>
      <c r="O1224" s="99">
        <f t="shared" si="4"/>
        <v>3</v>
      </c>
      <c r="P1224" s="99">
        <f t="shared" si="5"/>
        <v>1</v>
      </c>
      <c r="Q1224" s="99">
        <f t="shared" si="6"/>
        <v>2</v>
      </c>
      <c r="R1224" s="99">
        <f t="shared" si="7"/>
        <v>0</v>
      </c>
      <c r="S1224" s="138">
        <f t="shared" si="8"/>
        <v>5</v>
      </c>
      <c r="T1224" s="135">
        <f t="shared" si="9"/>
        <v>11</v>
      </c>
      <c r="U1224" s="146"/>
      <c r="V1224" s="146"/>
      <c r="W1224" s="146"/>
      <c r="X1224" s="146"/>
      <c r="Y1224" s="146"/>
    </row>
    <row r="1225" ht="12.75" customHeight="1">
      <c r="A1225" s="146"/>
      <c r="B1225" s="146"/>
      <c r="C1225" s="227">
        <v>2.0</v>
      </c>
      <c r="D1225" s="228">
        <v>269.57</v>
      </c>
      <c r="E1225" s="228">
        <v>139.24</v>
      </c>
      <c r="F1225" s="229">
        <v>0.5165</v>
      </c>
      <c r="I1225" s="146"/>
      <c r="J1225" s="230">
        <f t="shared" si="2"/>
        <v>134.785</v>
      </c>
      <c r="K1225" s="227"/>
      <c r="L1225" s="230">
        <f t="shared" si="3"/>
        <v>88.87899769</v>
      </c>
      <c r="M1225" s="134">
        <v>0.65</v>
      </c>
      <c r="N1225" s="146"/>
      <c r="O1225" s="99">
        <f t="shared" si="4"/>
        <v>3</v>
      </c>
      <c r="P1225" s="99">
        <f t="shared" si="5"/>
        <v>1</v>
      </c>
      <c r="Q1225" s="99">
        <f t="shared" si="6"/>
        <v>2</v>
      </c>
      <c r="R1225" s="99">
        <f t="shared" si="7"/>
        <v>0</v>
      </c>
      <c r="S1225" s="138">
        <f t="shared" si="8"/>
        <v>5</v>
      </c>
      <c r="T1225" s="135">
        <f t="shared" si="9"/>
        <v>11</v>
      </c>
      <c r="U1225" s="146"/>
      <c r="V1225" s="146"/>
      <c r="W1225" s="146"/>
      <c r="X1225" s="146"/>
      <c r="Y1225" s="146"/>
    </row>
    <row r="1226" ht="12.75" customHeight="1">
      <c r="A1226" s="146"/>
      <c r="B1226" s="146"/>
      <c r="C1226" s="227">
        <v>14.0</v>
      </c>
      <c r="D1226" s="228">
        <v>183.84</v>
      </c>
      <c r="E1226" s="228">
        <v>94.94</v>
      </c>
      <c r="F1226" s="229">
        <v>0.5164</v>
      </c>
      <c r="I1226" s="146"/>
      <c r="J1226" s="230">
        <f t="shared" si="2"/>
        <v>13.13142857</v>
      </c>
      <c r="K1226" s="227"/>
      <c r="L1226" s="230">
        <f t="shared" si="3"/>
        <v>8.659607341</v>
      </c>
      <c r="M1226" s="134">
        <v>0.23</v>
      </c>
      <c r="N1226" s="146"/>
      <c r="O1226" s="99">
        <f t="shared" si="4"/>
        <v>3</v>
      </c>
      <c r="P1226" s="99">
        <f t="shared" si="5"/>
        <v>3</v>
      </c>
      <c r="Q1226" s="99">
        <f t="shared" si="6"/>
        <v>5</v>
      </c>
      <c r="R1226" s="99">
        <f t="shared" si="7"/>
        <v>0</v>
      </c>
      <c r="S1226" s="138">
        <f t="shared" si="8"/>
        <v>3</v>
      </c>
      <c r="T1226" s="135">
        <f t="shared" si="9"/>
        <v>14</v>
      </c>
      <c r="U1226" s="146"/>
      <c r="V1226" s="146"/>
      <c r="W1226" s="146"/>
      <c r="X1226" s="146"/>
      <c r="Y1226" s="146"/>
    </row>
    <row r="1227" ht="12.75" customHeight="1">
      <c r="A1227" s="146"/>
      <c r="B1227" s="146"/>
      <c r="C1227" s="227">
        <v>5.0</v>
      </c>
      <c r="D1227" s="228">
        <v>1043.48</v>
      </c>
      <c r="E1227" s="228">
        <v>538.9</v>
      </c>
      <c r="F1227" s="229">
        <v>0.5164</v>
      </c>
      <c r="I1227" s="146"/>
      <c r="J1227" s="230">
        <f t="shared" si="2"/>
        <v>208.696</v>
      </c>
      <c r="K1227" s="227"/>
      <c r="L1227" s="230">
        <f t="shared" si="3"/>
        <v>137.6259562</v>
      </c>
      <c r="M1227" s="134">
        <v>0.21</v>
      </c>
      <c r="N1227" s="146"/>
      <c r="O1227" s="99">
        <f t="shared" si="4"/>
        <v>3</v>
      </c>
      <c r="P1227" s="99">
        <f t="shared" si="5"/>
        <v>1</v>
      </c>
      <c r="Q1227" s="99">
        <f t="shared" si="6"/>
        <v>2</v>
      </c>
      <c r="R1227" s="99">
        <f t="shared" si="7"/>
        <v>0</v>
      </c>
      <c r="S1227" s="138">
        <f t="shared" si="8"/>
        <v>3</v>
      </c>
      <c r="T1227" s="135">
        <f t="shared" si="9"/>
        <v>9</v>
      </c>
      <c r="U1227" s="146"/>
      <c r="V1227" s="146"/>
      <c r="W1227" s="146"/>
      <c r="X1227" s="146"/>
      <c r="Y1227" s="146"/>
    </row>
    <row r="1228" ht="12.75" customHeight="1">
      <c r="A1228" s="146"/>
      <c r="B1228" s="146"/>
      <c r="C1228" s="227">
        <v>11.0</v>
      </c>
      <c r="D1228" s="228">
        <v>468.7</v>
      </c>
      <c r="E1228" s="228">
        <v>242.02</v>
      </c>
      <c r="F1228" s="229">
        <v>0.5164</v>
      </c>
      <c r="I1228" s="146"/>
      <c r="J1228" s="230">
        <f t="shared" si="2"/>
        <v>42.60909091</v>
      </c>
      <c r="K1228" s="227"/>
      <c r="L1228" s="230">
        <f t="shared" si="3"/>
        <v>28.09884655</v>
      </c>
      <c r="M1228" s="134">
        <v>0.45</v>
      </c>
      <c r="N1228" s="146"/>
      <c r="O1228" s="99">
        <f t="shared" si="4"/>
        <v>3</v>
      </c>
      <c r="P1228" s="99">
        <f t="shared" si="5"/>
        <v>3</v>
      </c>
      <c r="Q1228" s="99">
        <f t="shared" si="6"/>
        <v>4</v>
      </c>
      <c r="R1228" s="99">
        <f t="shared" si="7"/>
        <v>0</v>
      </c>
      <c r="S1228" s="138">
        <f t="shared" si="8"/>
        <v>4</v>
      </c>
      <c r="T1228" s="135">
        <f t="shared" si="9"/>
        <v>14</v>
      </c>
      <c r="U1228" s="146"/>
      <c r="V1228" s="146"/>
      <c r="W1228" s="146"/>
      <c r="X1228" s="146"/>
      <c r="Y1228" s="146"/>
    </row>
    <row r="1229" ht="12.75" customHeight="1">
      <c r="A1229" s="146"/>
      <c r="B1229" s="146"/>
      <c r="C1229" s="227">
        <v>2.0</v>
      </c>
      <c r="D1229" s="228">
        <v>295.65</v>
      </c>
      <c r="E1229" s="228">
        <v>152.66</v>
      </c>
      <c r="F1229" s="229">
        <v>0.5164</v>
      </c>
      <c r="I1229" s="146"/>
      <c r="J1229" s="230">
        <f t="shared" si="2"/>
        <v>147.825</v>
      </c>
      <c r="K1229" s="227"/>
      <c r="L1229" s="230">
        <f t="shared" si="3"/>
        <v>97.48417304</v>
      </c>
      <c r="M1229" s="134">
        <v>0.87</v>
      </c>
      <c r="N1229" s="146"/>
      <c r="O1229" s="99">
        <f t="shared" si="4"/>
        <v>3</v>
      </c>
      <c r="P1229" s="99">
        <f t="shared" si="5"/>
        <v>1</v>
      </c>
      <c r="Q1229" s="99">
        <f t="shared" si="6"/>
        <v>2</v>
      </c>
      <c r="R1229" s="99">
        <f t="shared" si="7"/>
        <v>0</v>
      </c>
      <c r="S1229" s="138">
        <f t="shared" si="8"/>
        <v>5</v>
      </c>
      <c r="T1229" s="135">
        <f t="shared" si="9"/>
        <v>11</v>
      </c>
      <c r="U1229" s="146"/>
      <c r="V1229" s="146"/>
      <c r="W1229" s="146"/>
      <c r="X1229" s="146"/>
      <c r="Y1229" s="146"/>
    </row>
    <row r="1230" ht="12.75" customHeight="1">
      <c r="A1230" s="146"/>
      <c r="B1230" s="146"/>
      <c r="C1230" s="227">
        <v>2.0</v>
      </c>
      <c r="D1230" s="228">
        <v>521.74</v>
      </c>
      <c r="E1230" s="228">
        <v>269.39</v>
      </c>
      <c r="F1230" s="229">
        <v>0.5163</v>
      </c>
      <c r="I1230" s="146"/>
      <c r="J1230" s="230">
        <f t="shared" si="2"/>
        <v>260.87</v>
      </c>
      <c r="K1230" s="227"/>
      <c r="L1230" s="230">
        <f t="shared" si="3"/>
        <v>172.0437908</v>
      </c>
      <c r="M1230" s="134">
        <v>0.89</v>
      </c>
      <c r="N1230" s="146"/>
      <c r="O1230" s="99">
        <f t="shared" si="4"/>
        <v>3</v>
      </c>
      <c r="P1230" s="99">
        <f t="shared" si="5"/>
        <v>1</v>
      </c>
      <c r="Q1230" s="99">
        <f t="shared" si="6"/>
        <v>2</v>
      </c>
      <c r="R1230" s="99">
        <f t="shared" si="7"/>
        <v>0</v>
      </c>
      <c r="S1230" s="138">
        <f t="shared" si="8"/>
        <v>5</v>
      </c>
      <c r="T1230" s="135">
        <f t="shared" si="9"/>
        <v>11</v>
      </c>
      <c r="U1230" s="146"/>
      <c r="V1230" s="146"/>
      <c r="W1230" s="146"/>
      <c r="X1230" s="146"/>
      <c r="Y1230" s="146"/>
    </row>
    <row r="1231" ht="12.75" customHeight="1">
      <c r="A1231" s="146"/>
      <c r="B1231" s="146"/>
      <c r="C1231" s="227">
        <v>1.0</v>
      </c>
      <c r="D1231" s="228">
        <v>173.04</v>
      </c>
      <c r="E1231" s="228">
        <v>89.32</v>
      </c>
      <c r="F1231" s="229">
        <v>0.5162</v>
      </c>
      <c r="I1231" s="146"/>
      <c r="J1231" s="230">
        <f t="shared" si="2"/>
        <v>173.04</v>
      </c>
      <c r="K1231" s="227"/>
      <c r="L1231" s="230">
        <f t="shared" si="3"/>
        <v>114.1274238</v>
      </c>
      <c r="M1231" s="134">
        <v>0.03</v>
      </c>
      <c r="N1231" s="146"/>
      <c r="O1231" s="99">
        <f t="shared" si="4"/>
        <v>3</v>
      </c>
      <c r="P1231" s="99">
        <f t="shared" si="5"/>
        <v>1</v>
      </c>
      <c r="Q1231" s="99">
        <f t="shared" si="6"/>
        <v>2</v>
      </c>
      <c r="R1231" s="99">
        <f t="shared" si="7"/>
        <v>0</v>
      </c>
      <c r="S1231" s="138">
        <f t="shared" si="8"/>
        <v>1</v>
      </c>
      <c r="T1231" s="135">
        <f t="shared" si="9"/>
        <v>7</v>
      </c>
      <c r="U1231" s="146"/>
      <c r="V1231" s="146"/>
      <c r="W1231" s="146"/>
      <c r="X1231" s="146"/>
      <c r="Y1231" s="146"/>
    </row>
    <row r="1232" ht="12.75" customHeight="1">
      <c r="A1232" s="146"/>
      <c r="B1232" s="146"/>
      <c r="C1232" s="227">
        <v>1.0</v>
      </c>
      <c r="D1232" s="228">
        <v>173.04</v>
      </c>
      <c r="E1232" s="228">
        <v>89.32</v>
      </c>
      <c r="F1232" s="229">
        <v>0.5162</v>
      </c>
      <c r="I1232" s="146"/>
      <c r="J1232" s="230">
        <f t="shared" si="2"/>
        <v>173.04</v>
      </c>
      <c r="K1232" s="227"/>
      <c r="L1232" s="230">
        <f t="shared" si="3"/>
        <v>114.1274238</v>
      </c>
      <c r="M1232" s="134">
        <v>0.04</v>
      </c>
      <c r="N1232" s="146"/>
      <c r="O1232" s="99">
        <f t="shared" si="4"/>
        <v>3</v>
      </c>
      <c r="P1232" s="99">
        <f t="shared" si="5"/>
        <v>1</v>
      </c>
      <c r="Q1232" s="99">
        <f t="shared" si="6"/>
        <v>2</v>
      </c>
      <c r="R1232" s="99">
        <f t="shared" si="7"/>
        <v>0</v>
      </c>
      <c r="S1232" s="138">
        <f t="shared" si="8"/>
        <v>1</v>
      </c>
      <c r="T1232" s="135">
        <f t="shared" si="9"/>
        <v>7</v>
      </c>
      <c r="U1232" s="146"/>
      <c r="V1232" s="146"/>
      <c r="W1232" s="146"/>
      <c r="X1232" s="146"/>
      <c r="Y1232" s="146"/>
    </row>
    <row r="1233" ht="12.75" customHeight="1">
      <c r="A1233" s="146"/>
      <c r="B1233" s="146"/>
      <c r="C1233" s="227">
        <v>18.0</v>
      </c>
      <c r="D1233" s="228">
        <v>447.61</v>
      </c>
      <c r="E1233" s="228">
        <v>231.06</v>
      </c>
      <c r="F1233" s="229">
        <v>0.5162</v>
      </c>
      <c r="I1233" s="146"/>
      <c r="J1233" s="230">
        <f t="shared" si="2"/>
        <v>24.86722222</v>
      </c>
      <c r="K1233" s="227"/>
      <c r="L1233" s="230">
        <f t="shared" si="3"/>
        <v>16.40101716</v>
      </c>
      <c r="M1233" s="134">
        <v>0.05</v>
      </c>
      <c r="N1233" s="146"/>
      <c r="O1233" s="99">
        <f t="shared" si="4"/>
        <v>3</v>
      </c>
      <c r="P1233" s="99">
        <f t="shared" si="5"/>
        <v>4</v>
      </c>
      <c r="Q1233" s="99">
        <f t="shared" si="6"/>
        <v>5</v>
      </c>
      <c r="R1233" s="99">
        <f t="shared" si="7"/>
        <v>0</v>
      </c>
      <c r="S1233" s="138">
        <f t="shared" si="8"/>
        <v>1</v>
      </c>
      <c r="T1233" s="135">
        <f t="shared" si="9"/>
        <v>13</v>
      </c>
      <c r="U1233" s="146"/>
      <c r="V1233" s="146"/>
      <c r="W1233" s="146"/>
      <c r="X1233" s="146"/>
      <c r="Y1233" s="146"/>
    </row>
    <row r="1234" ht="12.75" customHeight="1">
      <c r="A1234" s="146"/>
      <c r="B1234" s="146"/>
      <c r="C1234" s="227">
        <v>32.0</v>
      </c>
      <c r="D1234" s="228">
        <v>1159.13</v>
      </c>
      <c r="E1234" s="228">
        <v>598.23</v>
      </c>
      <c r="F1234" s="229">
        <v>0.5161</v>
      </c>
      <c r="I1234" s="146"/>
      <c r="J1234" s="230">
        <f t="shared" si="2"/>
        <v>36.2228125</v>
      </c>
      <c r="K1234" s="227"/>
      <c r="L1234" s="230">
        <f t="shared" si="3"/>
        <v>23.8920998</v>
      </c>
      <c r="M1234" s="134">
        <v>0.06</v>
      </c>
      <c r="N1234" s="146"/>
      <c r="O1234" s="99">
        <f t="shared" si="4"/>
        <v>3</v>
      </c>
      <c r="P1234" s="99">
        <f t="shared" si="5"/>
        <v>5</v>
      </c>
      <c r="Q1234" s="99">
        <f t="shared" si="6"/>
        <v>5</v>
      </c>
      <c r="R1234" s="99">
        <f t="shared" si="7"/>
        <v>0</v>
      </c>
      <c r="S1234" s="138">
        <f t="shared" si="8"/>
        <v>2</v>
      </c>
      <c r="T1234" s="135">
        <f t="shared" si="9"/>
        <v>15</v>
      </c>
      <c r="U1234" s="146"/>
      <c r="V1234" s="146"/>
      <c r="W1234" s="146"/>
      <c r="X1234" s="146"/>
      <c r="Y1234" s="146"/>
    </row>
    <row r="1235" ht="12.75" customHeight="1">
      <c r="A1235" s="146"/>
      <c r="B1235" s="146"/>
      <c r="C1235" s="227">
        <v>1.0</v>
      </c>
      <c r="D1235" s="228">
        <v>147.83</v>
      </c>
      <c r="E1235" s="228">
        <v>76.26</v>
      </c>
      <c r="F1235" s="229">
        <v>0.5159</v>
      </c>
      <c r="I1235" s="146"/>
      <c r="J1235" s="230">
        <f t="shared" si="2"/>
        <v>147.83</v>
      </c>
      <c r="K1235" s="227"/>
      <c r="L1235" s="230">
        <f t="shared" si="3"/>
        <v>97.51962531</v>
      </c>
      <c r="M1235" s="134">
        <v>0.07</v>
      </c>
      <c r="N1235" s="146"/>
      <c r="O1235" s="99">
        <f t="shared" si="4"/>
        <v>3</v>
      </c>
      <c r="P1235" s="99">
        <f t="shared" si="5"/>
        <v>1</v>
      </c>
      <c r="Q1235" s="99">
        <f t="shared" si="6"/>
        <v>2</v>
      </c>
      <c r="R1235" s="99">
        <f t="shared" si="7"/>
        <v>0</v>
      </c>
      <c r="S1235" s="138">
        <f t="shared" si="8"/>
        <v>2</v>
      </c>
      <c r="T1235" s="135">
        <f t="shared" si="9"/>
        <v>8</v>
      </c>
      <c r="U1235" s="146"/>
      <c r="V1235" s="146"/>
      <c r="W1235" s="146"/>
      <c r="X1235" s="146"/>
      <c r="Y1235" s="146"/>
    </row>
    <row r="1236" ht="12.75" customHeight="1">
      <c r="A1236" s="146"/>
      <c r="B1236" s="146"/>
      <c r="C1236" s="227">
        <v>1.0</v>
      </c>
      <c r="D1236" s="228">
        <v>15.22</v>
      </c>
      <c r="E1236" s="228">
        <v>7.85</v>
      </c>
      <c r="F1236" s="229">
        <v>0.5157</v>
      </c>
      <c r="I1236" s="146"/>
      <c r="J1236" s="230">
        <f t="shared" si="2"/>
        <v>15.22</v>
      </c>
      <c r="K1236" s="227"/>
      <c r="L1236" s="230">
        <f t="shared" si="3"/>
        <v>10.04156495</v>
      </c>
      <c r="M1236" s="134">
        <v>0.08</v>
      </c>
      <c r="N1236" s="146"/>
      <c r="O1236" s="99">
        <f t="shared" si="4"/>
        <v>3</v>
      </c>
      <c r="P1236" s="99">
        <f t="shared" si="5"/>
        <v>1</v>
      </c>
      <c r="Q1236" s="99">
        <f t="shared" si="6"/>
        <v>5</v>
      </c>
      <c r="R1236" s="99">
        <f t="shared" si="7"/>
        <v>0</v>
      </c>
      <c r="S1236" s="138">
        <f t="shared" si="8"/>
        <v>2</v>
      </c>
      <c r="T1236" s="135">
        <f t="shared" si="9"/>
        <v>11</v>
      </c>
      <c r="U1236" s="146"/>
      <c r="V1236" s="146"/>
      <c r="W1236" s="146"/>
      <c r="X1236" s="146"/>
      <c r="Y1236" s="146"/>
    </row>
    <row r="1237" ht="12.75" customHeight="1">
      <c r="A1237" s="146"/>
      <c r="B1237" s="146"/>
      <c r="C1237" s="227">
        <v>1.0</v>
      </c>
      <c r="D1237" s="228">
        <v>195.65</v>
      </c>
      <c r="E1237" s="228">
        <v>100.9</v>
      </c>
      <c r="F1237" s="229">
        <v>0.5157</v>
      </c>
      <c r="I1237" s="146"/>
      <c r="J1237" s="230">
        <f t="shared" si="2"/>
        <v>195.65</v>
      </c>
      <c r="K1237" s="227"/>
      <c r="L1237" s="230">
        <f t="shared" si="3"/>
        <v>129.0822722</v>
      </c>
      <c r="M1237" s="134">
        <v>0.09</v>
      </c>
      <c r="N1237" s="146"/>
      <c r="O1237" s="99">
        <f t="shared" si="4"/>
        <v>3</v>
      </c>
      <c r="P1237" s="99">
        <f t="shared" si="5"/>
        <v>1</v>
      </c>
      <c r="Q1237" s="99">
        <f t="shared" si="6"/>
        <v>2</v>
      </c>
      <c r="R1237" s="99">
        <f t="shared" si="7"/>
        <v>0</v>
      </c>
      <c r="S1237" s="138">
        <f t="shared" si="8"/>
        <v>2</v>
      </c>
      <c r="T1237" s="135">
        <f t="shared" si="9"/>
        <v>8</v>
      </c>
      <c r="U1237" s="146"/>
      <c r="V1237" s="146"/>
      <c r="W1237" s="146"/>
      <c r="X1237" s="146"/>
      <c r="Y1237" s="146"/>
    </row>
    <row r="1238" ht="12.75" customHeight="1">
      <c r="A1238" s="146"/>
      <c r="B1238" s="146"/>
      <c r="C1238" s="227">
        <v>2.0</v>
      </c>
      <c r="D1238" s="228">
        <v>17.3</v>
      </c>
      <c r="E1238" s="228">
        <v>8.92</v>
      </c>
      <c r="F1238" s="229">
        <v>0.5156</v>
      </c>
      <c r="I1238" s="146"/>
      <c r="J1238" s="230">
        <f t="shared" si="2"/>
        <v>8.65</v>
      </c>
      <c r="K1238" s="227"/>
      <c r="L1238" s="230">
        <f t="shared" si="3"/>
        <v>5.707310636</v>
      </c>
      <c r="M1238" s="134">
        <v>0.12</v>
      </c>
      <c r="N1238" s="146"/>
      <c r="O1238" s="99">
        <f t="shared" si="4"/>
        <v>3</v>
      </c>
      <c r="P1238" s="99">
        <f t="shared" si="5"/>
        <v>1</v>
      </c>
      <c r="Q1238" s="99">
        <f t="shared" si="6"/>
        <v>5</v>
      </c>
      <c r="R1238" s="99">
        <f t="shared" si="7"/>
        <v>0</v>
      </c>
      <c r="S1238" s="138">
        <f t="shared" si="8"/>
        <v>2</v>
      </c>
      <c r="T1238" s="135">
        <f t="shared" si="9"/>
        <v>11</v>
      </c>
      <c r="U1238" s="146"/>
      <c r="V1238" s="146"/>
      <c r="W1238" s="146"/>
      <c r="X1238" s="146"/>
      <c r="Y1238" s="146"/>
    </row>
    <row r="1239" ht="12.75" customHeight="1">
      <c r="A1239" s="146"/>
      <c r="B1239" s="146"/>
      <c r="C1239" s="227">
        <v>3.0</v>
      </c>
      <c r="D1239" s="228">
        <v>188.35</v>
      </c>
      <c r="E1239" s="228">
        <v>97.08</v>
      </c>
      <c r="F1239" s="229">
        <v>0.5154</v>
      </c>
      <c r="I1239" s="146"/>
      <c r="J1239" s="230">
        <f t="shared" si="2"/>
        <v>62.78333333</v>
      </c>
      <c r="K1239" s="227"/>
      <c r="L1239" s="230">
        <f t="shared" si="3"/>
        <v>41.43020545</v>
      </c>
      <c r="M1239" s="134">
        <v>0.13</v>
      </c>
      <c r="N1239" s="146"/>
      <c r="O1239" s="99">
        <f t="shared" si="4"/>
        <v>3</v>
      </c>
      <c r="P1239" s="99">
        <f t="shared" si="5"/>
        <v>1</v>
      </c>
      <c r="Q1239" s="99">
        <f t="shared" si="6"/>
        <v>3</v>
      </c>
      <c r="R1239" s="99">
        <f t="shared" si="7"/>
        <v>0</v>
      </c>
      <c r="S1239" s="138">
        <f t="shared" si="8"/>
        <v>0.13</v>
      </c>
      <c r="T1239" s="135">
        <f t="shared" si="9"/>
        <v>7.13</v>
      </c>
      <c r="U1239" s="146"/>
      <c r="V1239" s="146"/>
      <c r="W1239" s="146"/>
      <c r="X1239" s="146"/>
      <c r="Y1239" s="146"/>
    </row>
    <row r="1240" ht="12.75" customHeight="1">
      <c r="A1240" s="146"/>
      <c r="B1240" s="146"/>
      <c r="C1240" s="227">
        <v>9.0</v>
      </c>
      <c r="D1240" s="228">
        <v>611.39</v>
      </c>
      <c r="E1240" s="228">
        <v>315.11</v>
      </c>
      <c r="F1240" s="229">
        <v>0.5154</v>
      </c>
      <c r="I1240" s="146"/>
      <c r="J1240" s="230">
        <f t="shared" si="2"/>
        <v>67.93222222</v>
      </c>
      <c r="K1240" s="227"/>
      <c r="L1240" s="230">
        <f t="shared" si="3"/>
        <v>44.82791489</v>
      </c>
      <c r="M1240" s="134">
        <v>0.125</v>
      </c>
      <c r="N1240" s="146"/>
      <c r="O1240" s="99">
        <f t="shared" si="4"/>
        <v>3</v>
      </c>
      <c r="P1240" s="99">
        <f t="shared" si="5"/>
        <v>2</v>
      </c>
      <c r="Q1240" s="99">
        <f t="shared" si="6"/>
        <v>3</v>
      </c>
      <c r="R1240" s="99">
        <f t="shared" si="7"/>
        <v>0</v>
      </c>
      <c r="S1240" s="138">
        <f t="shared" si="8"/>
        <v>2</v>
      </c>
      <c r="T1240" s="135">
        <f t="shared" si="9"/>
        <v>10</v>
      </c>
      <c r="U1240" s="146"/>
      <c r="V1240" s="146"/>
      <c r="W1240" s="146"/>
      <c r="X1240" s="146"/>
      <c r="Y1240" s="146"/>
    </row>
    <row r="1241" ht="12.75" customHeight="1">
      <c r="A1241" s="146"/>
      <c r="B1241" s="146"/>
      <c r="C1241" s="227">
        <v>2.0</v>
      </c>
      <c r="D1241" s="228">
        <v>269.57</v>
      </c>
      <c r="E1241" s="228">
        <v>138.93</v>
      </c>
      <c r="F1241" s="229">
        <v>0.5154</v>
      </c>
      <c r="I1241" s="146"/>
      <c r="J1241" s="230">
        <f t="shared" si="2"/>
        <v>134.785</v>
      </c>
      <c r="K1241" s="227"/>
      <c r="L1241" s="230">
        <f t="shared" si="3"/>
        <v>88.94351326</v>
      </c>
      <c r="M1241" s="134">
        <v>0.15</v>
      </c>
      <c r="N1241" s="146"/>
      <c r="O1241" s="99">
        <f t="shared" si="4"/>
        <v>3</v>
      </c>
      <c r="P1241" s="99">
        <f t="shared" si="5"/>
        <v>1</v>
      </c>
      <c r="Q1241" s="99">
        <f t="shared" si="6"/>
        <v>2</v>
      </c>
      <c r="R1241" s="99">
        <f t="shared" si="7"/>
        <v>0</v>
      </c>
      <c r="S1241" s="138">
        <f t="shared" si="8"/>
        <v>3</v>
      </c>
      <c r="T1241" s="135">
        <f t="shared" si="9"/>
        <v>9</v>
      </c>
      <c r="U1241" s="146"/>
      <c r="V1241" s="146"/>
      <c r="W1241" s="146"/>
      <c r="X1241" s="146"/>
      <c r="Y1241" s="146"/>
    </row>
    <row r="1242" ht="12.75" customHeight="1">
      <c r="A1242" s="146"/>
      <c r="B1242" s="146"/>
      <c r="C1242" s="227">
        <v>2.0</v>
      </c>
      <c r="D1242" s="228">
        <v>391.3</v>
      </c>
      <c r="E1242" s="228">
        <v>201.66</v>
      </c>
      <c r="F1242" s="229">
        <v>0.5153</v>
      </c>
      <c r="I1242" s="146"/>
      <c r="J1242" s="230">
        <f t="shared" si="2"/>
        <v>195.65</v>
      </c>
      <c r="K1242" s="227"/>
      <c r="L1242" s="230">
        <f t="shared" si="3"/>
        <v>129.1163466</v>
      </c>
      <c r="M1242" s="134">
        <v>0.18</v>
      </c>
      <c r="N1242" s="146"/>
      <c r="O1242" s="99">
        <f t="shared" si="4"/>
        <v>3</v>
      </c>
      <c r="P1242" s="99">
        <f t="shared" si="5"/>
        <v>1</v>
      </c>
      <c r="Q1242" s="99">
        <f t="shared" si="6"/>
        <v>2</v>
      </c>
      <c r="R1242" s="99">
        <f t="shared" si="7"/>
        <v>0</v>
      </c>
      <c r="S1242" s="138">
        <f t="shared" si="8"/>
        <v>3</v>
      </c>
      <c r="T1242" s="135">
        <f t="shared" si="9"/>
        <v>9</v>
      </c>
      <c r="U1242" s="146"/>
      <c r="V1242" s="146"/>
      <c r="W1242" s="146"/>
      <c r="X1242" s="146"/>
      <c r="Y1242" s="146"/>
    </row>
    <row r="1243" ht="12.75" customHeight="1">
      <c r="A1243" s="146"/>
      <c r="B1243" s="146"/>
      <c r="C1243" s="227">
        <v>2.0</v>
      </c>
      <c r="D1243" s="228">
        <v>20.87</v>
      </c>
      <c r="E1243" s="228">
        <v>10.75</v>
      </c>
      <c r="F1243" s="229">
        <v>0.5152</v>
      </c>
      <c r="I1243" s="146"/>
      <c r="J1243" s="230">
        <f t="shared" si="2"/>
        <v>10.435</v>
      </c>
      <c r="K1243" s="227"/>
      <c r="L1243" s="230">
        <f t="shared" si="3"/>
        <v>6.88687962</v>
      </c>
      <c r="M1243" s="134">
        <v>0.22</v>
      </c>
      <c r="N1243" s="146"/>
      <c r="O1243" s="99">
        <f t="shared" si="4"/>
        <v>3</v>
      </c>
      <c r="P1243" s="99">
        <f t="shared" si="5"/>
        <v>1</v>
      </c>
      <c r="Q1243" s="99">
        <f t="shared" si="6"/>
        <v>5</v>
      </c>
      <c r="R1243" s="99">
        <f t="shared" si="7"/>
        <v>0</v>
      </c>
      <c r="S1243" s="138">
        <f t="shared" si="8"/>
        <v>3</v>
      </c>
      <c r="T1243" s="135">
        <f t="shared" si="9"/>
        <v>12</v>
      </c>
      <c r="U1243" s="146"/>
      <c r="V1243" s="146"/>
      <c r="W1243" s="146"/>
      <c r="X1243" s="146"/>
      <c r="Y1243" s="146"/>
    </row>
    <row r="1244" ht="12.75" customHeight="1">
      <c r="A1244" s="146"/>
      <c r="B1244" s="146"/>
      <c r="C1244" s="227">
        <v>4.0</v>
      </c>
      <c r="D1244" s="228">
        <v>132.17</v>
      </c>
      <c r="E1244" s="228">
        <v>68.05</v>
      </c>
      <c r="F1244" s="229">
        <v>0.5149</v>
      </c>
      <c r="I1244" s="146"/>
      <c r="J1244" s="230">
        <f t="shared" si="2"/>
        <v>33.0425</v>
      </c>
      <c r="K1244" s="227"/>
      <c r="L1244" s="230">
        <f t="shared" si="3"/>
        <v>21.81167074</v>
      </c>
      <c r="M1244" s="134">
        <v>0.26</v>
      </c>
      <c r="N1244" s="146"/>
      <c r="O1244" s="99">
        <f t="shared" si="4"/>
        <v>3</v>
      </c>
      <c r="P1244" s="99">
        <f t="shared" si="5"/>
        <v>1</v>
      </c>
      <c r="Q1244" s="99">
        <f t="shared" si="6"/>
        <v>5</v>
      </c>
      <c r="R1244" s="99">
        <f t="shared" si="7"/>
        <v>0</v>
      </c>
      <c r="S1244" s="138">
        <f t="shared" si="8"/>
        <v>3</v>
      </c>
      <c r="T1244" s="135">
        <f t="shared" si="9"/>
        <v>12</v>
      </c>
      <c r="U1244" s="146"/>
      <c r="V1244" s="146"/>
      <c r="W1244" s="146"/>
      <c r="X1244" s="146"/>
      <c r="Y1244" s="146"/>
    </row>
    <row r="1245" ht="12.75" customHeight="1">
      <c r="A1245" s="146"/>
      <c r="B1245" s="146"/>
      <c r="C1245" s="227">
        <v>17.0</v>
      </c>
      <c r="D1245" s="228">
        <v>915.0</v>
      </c>
      <c r="E1245" s="228">
        <v>470.92</v>
      </c>
      <c r="F1245" s="229">
        <v>0.5147</v>
      </c>
      <c r="I1245" s="146"/>
      <c r="J1245" s="230">
        <f t="shared" si="2"/>
        <v>53.82352941</v>
      </c>
      <c r="K1245" s="227"/>
      <c r="L1245" s="230">
        <f t="shared" si="3"/>
        <v>35.53411858</v>
      </c>
      <c r="M1245" s="134">
        <v>0.28</v>
      </c>
      <c r="N1245" s="146"/>
      <c r="O1245" s="99">
        <f t="shared" si="4"/>
        <v>3</v>
      </c>
      <c r="P1245" s="99">
        <f t="shared" si="5"/>
        <v>4</v>
      </c>
      <c r="Q1245" s="99">
        <f t="shared" si="6"/>
        <v>4</v>
      </c>
      <c r="R1245" s="99">
        <f t="shared" si="7"/>
        <v>0</v>
      </c>
      <c r="S1245" s="138">
        <f t="shared" si="8"/>
        <v>3</v>
      </c>
      <c r="T1245" s="135">
        <f t="shared" si="9"/>
        <v>14</v>
      </c>
      <c r="U1245" s="146"/>
      <c r="V1245" s="146"/>
      <c r="W1245" s="146"/>
      <c r="X1245" s="146"/>
      <c r="Y1245" s="146"/>
    </row>
    <row r="1246" ht="12.75" customHeight="1">
      <c r="A1246" s="146"/>
      <c r="B1246" s="146"/>
      <c r="C1246" s="227">
        <v>8.0</v>
      </c>
      <c r="D1246" s="228">
        <v>264.35</v>
      </c>
      <c r="E1246" s="228">
        <v>136.07</v>
      </c>
      <c r="F1246" s="229">
        <v>0.5147</v>
      </c>
      <c r="I1246" s="146"/>
      <c r="J1246" s="230">
        <f t="shared" si="2"/>
        <v>33.04375</v>
      </c>
      <c r="K1246" s="227"/>
      <c r="L1246" s="230">
        <f t="shared" si="3"/>
        <v>21.81537598</v>
      </c>
      <c r="M1246" s="134">
        <v>0.3</v>
      </c>
      <c r="N1246" s="146"/>
      <c r="O1246" s="99">
        <f t="shared" si="4"/>
        <v>3</v>
      </c>
      <c r="P1246" s="99">
        <f t="shared" si="5"/>
        <v>2</v>
      </c>
      <c r="Q1246" s="99">
        <f t="shared" si="6"/>
        <v>5</v>
      </c>
      <c r="R1246" s="99">
        <f t="shared" si="7"/>
        <v>0</v>
      </c>
      <c r="S1246" s="138">
        <f t="shared" si="8"/>
        <v>3</v>
      </c>
      <c r="T1246" s="135">
        <f t="shared" si="9"/>
        <v>13</v>
      </c>
      <c r="U1246" s="146"/>
      <c r="V1246" s="146"/>
      <c r="W1246" s="146"/>
      <c r="X1246" s="146"/>
      <c r="Y1246" s="146"/>
    </row>
    <row r="1247" ht="12.75" customHeight="1">
      <c r="A1247" s="146"/>
      <c r="B1247" s="146"/>
      <c r="C1247" s="227">
        <v>10.0</v>
      </c>
      <c r="D1247" s="228">
        <v>330.44</v>
      </c>
      <c r="E1247" s="228">
        <v>170.06</v>
      </c>
      <c r="F1247" s="229">
        <v>0.5146</v>
      </c>
      <c r="I1247" s="146"/>
      <c r="J1247" s="230">
        <f t="shared" si="2"/>
        <v>33.044</v>
      </c>
      <c r="K1247" s="227"/>
      <c r="L1247" s="230">
        <f t="shared" si="3"/>
        <v>21.81698138</v>
      </c>
      <c r="M1247" s="134">
        <v>0.31</v>
      </c>
      <c r="N1247" s="146"/>
      <c r="O1247" s="99">
        <f t="shared" si="4"/>
        <v>3</v>
      </c>
      <c r="P1247" s="99">
        <f t="shared" si="5"/>
        <v>2</v>
      </c>
      <c r="Q1247" s="99">
        <f t="shared" si="6"/>
        <v>5</v>
      </c>
      <c r="R1247" s="99">
        <f t="shared" si="7"/>
        <v>0</v>
      </c>
      <c r="S1247" s="138">
        <f t="shared" si="8"/>
        <v>3</v>
      </c>
      <c r="T1247" s="135">
        <f t="shared" si="9"/>
        <v>13</v>
      </c>
      <c r="U1247" s="146"/>
      <c r="V1247" s="146"/>
      <c r="W1247" s="146"/>
      <c r="X1247" s="146"/>
      <c r="Y1247" s="146"/>
    </row>
    <row r="1248" ht="12.75" customHeight="1">
      <c r="A1248" s="146"/>
      <c r="B1248" s="146"/>
      <c r="C1248" s="227">
        <v>2.0</v>
      </c>
      <c r="D1248" s="228">
        <v>46.65</v>
      </c>
      <c r="E1248" s="228">
        <v>24.0</v>
      </c>
      <c r="F1248" s="229">
        <v>0.5145</v>
      </c>
      <c r="I1248" s="146"/>
      <c r="J1248" s="230">
        <f t="shared" si="2"/>
        <v>23.325</v>
      </c>
      <c r="K1248" s="227"/>
      <c r="L1248" s="230">
        <f t="shared" si="3"/>
        <v>15.40112248</v>
      </c>
      <c r="M1248" s="134">
        <v>0.32</v>
      </c>
      <c r="N1248" s="146"/>
      <c r="O1248" s="99">
        <f t="shared" si="4"/>
        <v>3</v>
      </c>
      <c r="P1248" s="99">
        <f t="shared" si="5"/>
        <v>1</v>
      </c>
      <c r="Q1248" s="99">
        <f t="shared" si="6"/>
        <v>5</v>
      </c>
      <c r="R1248" s="99">
        <f t="shared" si="7"/>
        <v>0</v>
      </c>
      <c r="S1248" s="138">
        <f t="shared" si="8"/>
        <v>3</v>
      </c>
      <c r="T1248" s="135">
        <f t="shared" si="9"/>
        <v>12</v>
      </c>
      <c r="U1248" s="146"/>
      <c r="V1248" s="146"/>
      <c r="W1248" s="146"/>
      <c r="X1248" s="146"/>
      <c r="Y1248" s="146"/>
    </row>
    <row r="1249" ht="12.75" customHeight="1">
      <c r="A1249" s="146"/>
      <c r="B1249" s="146"/>
      <c r="C1249" s="227">
        <v>2.0</v>
      </c>
      <c r="D1249" s="228">
        <v>172.17</v>
      </c>
      <c r="E1249" s="228">
        <v>88.57</v>
      </c>
      <c r="F1249" s="229">
        <v>0.5144</v>
      </c>
      <c r="I1249" s="146"/>
      <c r="J1249" s="230">
        <f t="shared" si="2"/>
        <v>86.085</v>
      </c>
      <c r="K1249" s="227"/>
      <c r="L1249" s="230">
        <f t="shared" si="3"/>
        <v>56.84429477</v>
      </c>
      <c r="M1249" s="134">
        <v>0.33</v>
      </c>
      <c r="N1249" s="146"/>
      <c r="O1249" s="99">
        <f t="shared" si="4"/>
        <v>3</v>
      </c>
      <c r="P1249" s="99">
        <f t="shared" si="5"/>
        <v>1</v>
      </c>
      <c r="Q1249" s="99">
        <f t="shared" si="6"/>
        <v>3</v>
      </c>
      <c r="R1249" s="99">
        <f t="shared" si="7"/>
        <v>0</v>
      </c>
      <c r="S1249" s="138">
        <f t="shared" si="8"/>
        <v>3</v>
      </c>
      <c r="T1249" s="135">
        <f t="shared" si="9"/>
        <v>10</v>
      </c>
      <c r="U1249" s="146"/>
      <c r="V1249" s="146"/>
      <c r="W1249" s="146"/>
      <c r="X1249" s="146"/>
      <c r="Y1249" s="146"/>
    </row>
    <row r="1250" ht="12.75" customHeight="1">
      <c r="A1250" s="146"/>
      <c r="B1250" s="146"/>
      <c r="C1250" s="227">
        <v>13.0</v>
      </c>
      <c r="D1250" s="228">
        <v>95.35</v>
      </c>
      <c r="E1250" s="228">
        <v>49.05</v>
      </c>
      <c r="F1250" s="229">
        <v>0.5144</v>
      </c>
      <c r="I1250" s="146"/>
      <c r="J1250" s="230">
        <f t="shared" si="2"/>
        <v>7.334615385</v>
      </c>
      <c r="K1250" s="227"/>
      <c r="L1250" s="230">
        <f t="shared" si="3"/>
        <v>4.843248405</v>
      </c>
      <c r="M1250" s="134">
        <v>0.34</v>
      </c>
      <c r="N1250" s="146"/>
      <c r="O1250" s="99">
        <f t="shared" si="4"/>
        <v>3</v>
      </c>
      <c r="P1250" s="99">
        <f t="shared" si="5"/>
        <v>3</v>
      </c>
      <c r="Q1250" s="99">
        <f t="shared" si="6"/>
        <v>5</v>
      </c>
      <c r="R1250" s="99">
        <f t="shared" si="7"/>
        <v>0</v>
      </c>
      <c r="S1250" s="138">
        <f t="shared" si="8"/>
        <v>4</v>
      </c>
      <c r="T1250" s="135">
        <f t="shared" si="9"/>
        <v>15</v>
      </c>
      <c r="U1250" s="146"/>
      <c r="V1250" s="146"/>
      <c r="W1250" s="146"/>
      <c r="X1250" s="146"/>
      <c r="Y1250" s="146"/>
    </row>
    <row r="1251" ht="12.75" customHeight="1">
      <c r="A1251" s="146"/>
      <c r="B1251" s="146"/>
      <c r="C1251" s="227">
        <v>11.0</v>
      </c>
      <c r="D1251" s="228">
        <v>123.39</v>
      </c>
      <c r="E1251" s="228">
        <v>63.46</v>
      </c>
      <c r="F1251" s="229">
        <v>0.5143</v>
      </c>
      <c r="I1251" s="146"/>
      <c r="J1251" s="230">
        <f t="shared" si="2"/>
        <v>11.21727273</v>
      </c>
      <c r="K1251" s="227"/>
      <c r="L1251" s="230">
        <f t="shared" si="3"/>
        <v>7.40756305</v>
      </c>
      <c r="M1251" s="134">
        <v>0.35</v>
      </c>
      <c r="N1251" s="146"/>
      <c r="O1251" s="99">
        <f t="shared" si="4"/>
        <v>3</v>
      </c>
      <c r="P1251" s="99">
        <f t="shared" si="5"/>
        <v>3</v>
      </c>
      <c r="Q1251" s="99">
        <f t="shared" si="6"/>
        <v>5</v>
      </c>
      <c r="R1251" s="99">
        <f t="shared" si="7"/>
        <v>0</v>
      </c>
      <c r="S1251" s="138">
        <f t="shared" si="8"/>
        <v>4</v>
      </c>
      <c r="T1251" s="135">
        <f t="shared" si="9"/>
        <v>15</v>
      </c>
      <c r="U1251" s="146"/>
      <c r="V1251" s="146"/>
      <c r="W1251" s="146"/>
      <c r="X1251" s="146"/>
      <c r="Y1251" s="146"/>
    </row>
    <row r="1252" ht="12.75" customHeight="1">
      <c r="A1252" s="146"/>
      <c r="B1252" s="146"/>
      <c r="C1252" s="227">
        <v>10.0</v>
      </c>
      <c r="D1252" s="228">
        <v>81.35</v>
      </c>
      <c r="E1252" s="228">
        <v>41.83</v>
      </c>
      <c r="F1252" s="229">
        <v>0.5142</v>
      </c>
      <c r="I1252" s="146"/>
      <c r="J1252" s="230">
        <f t="shared" si="2"/>
        <v>8.135</v>
      </c>
      <c r="K1252" s="227"/>
      <c r="L1252" s="230">
        <f t="shared" si="3"/>
        <v>5.372473914</v>
      </c>
      <c r="M1252" s="134">
        <v>0.45</v>
      </c>
      <c r="N1252" s="146"/>
      <c r="O1252" s="99">
        <f t="shared" si="4"/>
        <v>3</v>
      </c>
      <c r="P1252" s="99">
        <f t="shared" si="5"/>
        <v>2</v>
      </c>
      <c r="Q1252" s="99">
        <f t="shared" si="6"/>
        <v>5</v>
      </c>
      <c r="R1252" s="99">
        <f t="shared" si="7"/>
        <v>0</v>
      </c>
      <c r="S1252" s="138">
        <f t="shared" si="8"/>
        <v>4</v>
      </c>
      <c r="T1252" s="135">
        <f t="shared" si="9"/>
        <v>14</v>
      </c>
      <c r="U1252" s="146"/>
      <c r="V1252" s="146"/>
      <c r="W1252" s="146"/>
      <c r="X1252" s="146"/>
      <c r="Y1252" s="146"/>
    </row>
    <row r="1253" ht="12.75" customHeight="1">
      <c r="A1253" s="146"/>
      <c r="B1253" s="146"/>
      <c r="C1253" s="227">
        <v>3.0</v>
      </c>
      <c r="D1253" s="228">
        <v>75.65</v>
      </c>
      <c r="E1253" s="228">
        <v>38.9</v>
      </c>
      <c r="F1253" s="229">
        <v>0.5142</v>
      </c>
      <c r="I1253" s="146"/>
      <c r="J1253" s="230">
        <f t="shared" si="2"/>
        <v>25.21666667</v>
      </c>
      <c r="K1253" s="227"/>
      <c r="L1253" s="230">
        <f t="shared" si="3"/>
        <v>16.65345837</v>
      </c>
      <c r="M1253" s="134">
        <v>0.46</v>
      </c>
      <c r="N1253" s="146"/>
      <c r="O1253" s="99">
        <f t="shared" si="4"/>
        <v>3</v>
      </c>
      <c r="P1253" s="99">
        <f t="shared" si="5"/>
        <v>1</v>
      </c>
      <c r="Q1253" s="99">
        <f t="shared" si="6"/>
        <v>5</v>
      </c>
      <c r="R1253" s="99">
        <f t="shared" si="7"/>
        <v>0</v>
      </c>
      <c r="S1253" s="138">
        <f t="shared" si="8"/>
        <v>4</v>
      </c>
      <c r="T1253" s="135">
        <f t="shared" si="9"/>
        <v>13</v>
      </c>
      <c r="U1253" s="146"/>
      <c r="V1253" s="146"/>
      <c r="W1253" s="146"/>
      <c r="X1253" s="146"/>
      <c r="Y1253" s="146"/>
    </row>
    <row r="1254" ht="12.75" customHeight="1">
      <c r="A1254" s="146"/>
      <c r="B1254" s="146"/>
      <c r="C1254" s="227">
        <v>2.0</v>
      </c>
      <c r="D1254" s="228">
        <v>50.43</v>
      </c>
      <c r="E1254" s="228">
        <v>25.93</v>
      </c>
      <c r="F1254" s="229">
        <v>0.5142</v>
      </c>
      <c r="I1254" s="146"/>
      <c r="J1254" s="230">
        <f t="shared" si="2"/>
        <v>25.215</v>
      </c>
      <c r="K1254" s="227"/>
      <c r="L1254" s="230">
        <f t="shared" si="3"/>
        <v>16.65235768</v>
      </c>
      <c r="M1254" s="134">
        <v>0.48</v>
      </c>
      <c r="N1254" s="146"/>
      <c r="O1254" s="99">
        <f t="shared" si="4"/>
        <v>3</v>
      </c>
      <c r="P1254" s="99">
        <f t="shared" si="5"/>
        <v>1</v>
      </c>
      <c r="Q1254" s="99">
        <f t="shared" si="6"/>
        <v>5</v>
      </c>
      <c r="R1254" s="99">
        <f t="shared" si="7"/>
        <v>0</v>
      </c>
      <c r="S1254" s="138">
        <f t="shared" si="8"/>
        <v>4</v>
      </c>
      <c r="T1254" s="135">
        <f t="shared" si="9"/>
        <v>13</v>
      </c>
      <c r="U1254" s="146"/>
      <c r="V1254" s="146"/>
      <c r="W1254" s="146"/>
      <c r="X1254" s="146"/>
      <c r="Y1254" s="146"/>
    </row>
    <row r="1255" ht="12.75" customHeight="1">
      <c r="A1255" s="146"/>
      <c r="B1255" s="146"/>
      <c r="C1255" s="227">
        <v>2.0</v>
      </c>
      <c r="D1255" s="228">
        <v>172.17</v>
      </c>
      <c r="E1255" s="228">
        <v>88.51</v>
      </c>
      <c r="F1255" s="229">
        <v>0.5141</v>
      </c>
      <c r="I1255" s="146"/>
      <c r="J1255" s="230">
        <f t="shared" si="2"/>
        <v>86.085</v>
      </c>
      <c r="K1255" s="227"/>
      <c r="L1255" s="230">
        <f t="shared" si="3"/>
        <v>56.85555776</v>
      </c>
      <c r="M1255" s="134">
        <v>0.5</v>
      </c>
      <c r="N1255" s="146"/>
      <c r="O1255" s="99">
        <f t="shared" si="4"/>
        <v>3</v>
      </c>
      <c r="P1255" s="99">
        <f t="shared" si="5"/>
        <v>1</v>
      </c>
      <c r="Q1255" s="99">
        <f t="shared" si="6"/>
        <v>3</v>
      </c>
      <c r="R1255" s="99">
        <f t="shared" si="7"/>
        <v>0</v>
      </c>
      <c r="S1255" s="138">
        <f t="shared" si="8"/>
        <v>4</v>
      </c>
      <c r="T1255" s="135">
        <f t="shared" si="9"/>
        <v>11</v>
      </c>
      <c r="U1255" s="146"/>
      <c r="V1255" s="146"/>
      <c r="W1255" s="146"/>
      <c r="X1255" s="146"/>
      <c r="Y1255" s="146"/>
    </row>
    <row r="1256" ht="12.75" customHeight="1">
      <c r="A1256" s="146"/>
      <c r="B1256" s="146"/>
      <c r="C1256" s="227">
        <v>8.0</v>
      </c>
      <c r="D1256" s="228">
        <v>460.76</v>
      </c>
      <c r="E1256" s="228">
        <v>236.76</v>
      </c>
      <c r="F1256" s="229">
        <v>0.5138</v>
      </c>
      <c r="I1256" s="146"/>
      <c r="J1256" s="230">
        <f t="shared" si="2"/>
        <v>57.595</v>
      </c>
      <c r="K1256" s="227"/>
      <c r="L1256" s="230">
        <f t="shared" si="3"/>
        <v>38.0466376</v>
      </c>
      <c r="M1256" s="134">
        <v>0.52</v>
      </c>
      <c r="N1256" s="146"/>
      <c r="O1256" s="99">
        <f t="shared" si="4"/>
        <v>3</v>
      </c>
      <c r="P1256" s="99">
        <f t="shared" si="5"/>
        <v>2</v>
      </c>
      <c r="Q1256" s="99">
        <f t="shared" si="6"/>
        <v>4</v>
      </c>
      <c r="R1256" s="99">
        <f t="shared" si="7"/>
        <v>0</v>
      </c>
      <c r="S1256" s="138">
        <f t="shared" si="8"/>
        <v>4</v>
      </c>
      <c r="T1256" s="135">
        <f t="shared" si="9"/>
        <v>13</v>
      </c>
      <c r="U1256" s="146"/>
      <c r="V1256" s="146"/>
      <c r="W1256" s="146"/>
      <c r="X1256" s="146"/>
      <c r="Y1256" s="146"/>
    </row>
    <row r="1257" ht="12.75" customHeight="1">
      <c r="A1257" s="146"/>
      <c r="B1257" s="146"/>
      <c r="C1257" s="227">
        <v>5.0</v>
      </c>
      <c r="D1257" s="228">
        <v>39.13</v>
      </c>
      <c r="E1257" s="228">
        <v>20.1</v>
      </c>
      <c r="F1257" s="229">
        <v>0.5137</v>
      </c>
      <c r="I1257" s="146"/>
      <c r="J1257" s="230">
        <f t="shared" si="2"/>
        <v>7.826</v>
      </c>
      <c r="K1257" s="227"/>
      <c r="L1257" s="230">
        <f t="shared" si="3"/>
        <v>5.170112968</v>
      </c>
      <c r="M1257" s="134">
        <v>0.56</v>
      </c>
      <c r="N1257" s="146"/>
      <c r="O1257" s="99">
        <f t="shared" si="4"/>
        <v>3</v>
      </c>
      <c r="P1257" s="99">
        <f t="shared" si="5"/>
        <v>1</v>
      </c>
      <c r="Q1257" s="99">
        <f t="shared" si="6"/>
        <v>5</v>
      </c>
      <c r="R1257" s="99">
        <f t="shared" si="7"/>
        <v>0</v>
      </c>
      <c r="S1257" s="138">
        <f t="shared" si="8"/>
        <v>4</v>
      </c>
      <c r="T1257" s="135">
        <f t="shared" si="9"/>
        <v>13</v>
      </c>
      <c r="U1257" s="146"/>
      <c r="V1257" s="146"/>
      <c r="W1257" s="146"/>
      <c r="X1257" s="146"/>
      <c r="Y1257" s="146"/>
    </row>
    <row r="1258" ht="12.75" customHeight="1">
      <c r="A1258" s="146"/>
      <c r="B1258" s="146"/>
      <c r="C1258" s="227">
        <v>13.0</v>
      </c>
      <c r="D1258" s="228">
        <v>1446.96</v>
      </c>
      <c r="E1258" s="228">
        <v>743.22</v>
      </c>
      <c r="F1258" s="229">
        <v>0.5136</v>
      </c>
      <c r="I1258" s="146"/>
      <c r="J1258" s="230">
        <f t="shared" si="2"/>
        <v>111.3046154</v>
      </c>
      <c r="K1258" s="227"/>
      <c r="L1258" s="230">
        <f t="shared" si="3"/>
        <v>73.53634737</v>
      </c>
      <c r="M1258" s="134">
        <v>0.53</v>
      </c>
      <c r="N1258" s="146"/>
      <c r="O1258" s="99">
        <f t="shared" si="4"/>
        <v>3</v>
      </c>
      <c r="P1258" s="99">
        <f t="shared" si="5"/>
        <v>3</v>
      </c>
      <c r="Q1258" s="99">
        <f t="shared" si="6"/>
        <v>3</v>
      </c>
      <c r="R1258" s="99">
        <f t="shared" si="7"/>
        <v>0</v>
      </c>
      <c r="S1258" s="138">
        <f t="shared" si="8"/>
        <v>4</v>
      </c>
      <c r="T1258" s="135">
        <f t="shared" si="9"/>
        <v>13</v>
      </c>
      <c r="U1258" s="146"/>
      <c r="V1258" s="146"/>
      <c r="W1258" s="146"/>
      <c r="X1258" s="146"/>
      <c r="Y1258" s="146"/>
    </row>
    <row r="1259" ht="12.75" customHeight="1">
      <c r="A1259" s="146"/>
      <c r="B1259" s="146"/>
      <c r="C1259" s="227">
        <v>4.0</v>
      </c>
      <c r="D1259" s="228">
        <v>144.87</v>
      </c>
      <c r="E1259" s="228">
        <v>74.4</v>
      </c>
      <c r="F1259" s="229">
        <v>0.5136</v>
      </c>
      <c r="I1259" s="146"/>
      <c r="J1259" s="230">
        <f t="shared" si="2"/>
        <v>36.2175</v>
      </c>
      <c r="K1259" s="227"/>
      <c r="L1259" s="230">
        <f t="shared" si="3"/>
        <v>23.92805233</v>
      </c>
      <c r="M1259" s="134">
        <v>0.51</v>
      </c>
      <c r="N1259" s="146"/>
      <c r="O1259" s="99">
        <f t="shared" si="4"/>
        <v>3</v>
      </c>
      <c r="P1259" s="99">
        <f t="shared" si="5"/>
        <v>1</v>
      </c>
      <c r="Q1259" s="99">
        <f t="shared" si="6"/>
        <v>5</v>
      </c>
      <c r="R1259" s="99">
        <f t="shared" si="7"/>
        <v>0</v>
      </c>
      <c r="S1259" s="138">
        <f t="shared" si="8"/>
        <v>4</v>
      </c>
      <c r="T1259" s="135">
        <f t="shared" si="9"/>
        <v>13</v>
      </c>
      <c r="U1259" s="146"/>
      <c r="V1259" s="146"/>
      <c r="W1259" s="146"/>
      <c r="X1259" s="146"/>
      <c r="Y1259" s="146"/>
    </row>
    <row r="1260" ht="12.75" customHeight="1">
      <c r="A1260" s="146"/>
      <c r="B1260" s="146"/>
      <c r="C1260" s="227">
        <v>9.0</v>
      </c>
      <c r="D1260" s="228">
        <v>240.87</v>
      </c>
      <c r="E1260" s="228">
        <v>123.69</v>
      </c>
      <c r="F1260" s="229">
        <v>0.5135</v>
      </c>
      <c r="I1260" s="146"/>
      <c r="J1260" s="230">
        <f t="shared" si="2"/>
        <v>26.76333333</v>
      </c>
      <c r="K1260" s="227"/>
      <c r="L1260" s="230">
        <f t="shared" si="3"/>
        <v>17.68307455</v>
      </c>
      <c r="M1260" s="134">
        <v>0.57</v>
      </c>
      <c r="N1260" s="146"/>
      <c r="O1260" s="99">
        <f t="shared" si="4"/>
        <v>3</v>
      </c>
      <c r="P1260" s="99">
        <f t="shared" si="5"/>
        <v>2</v>
      </c>
      <c r="Q1260" s="99">
        <f t="shared" si="6"/>
        <v>5</v>
      </c>
      <c r="R1260" s="99">
        <f t="shared" si="7"/>
        <v>0</v>
      </c>
      <c r="S1260" s="138">
        <f t="shared" si="8"/>
        <v>4</v>
      </c>
      <c r="T1260" s="135">
        <f t="shared" si="9"/>
        <v>14</v>
      </c>
      <c r="U1260" s="146"/>
      <c r="V1260" s="146"/>
      <c r="W1260" s="146"/>
      <c r="X1260" s="146"/>
      <c r="Y1260" s="146"/>
    </row>
    <row r="1261" ht="12.75" customHeight="1">
      <c r="A1261" s="146"/>
      <c r="B1261" s="146"/>
      <c r="C1261" s="227">
        <v>3.0</v>
      </c>
      <c r="D1261" s="228">
        <v>73.13</v>
      </c>
      <c r="E1261" s="228">
        <v>37.54</v>
      </c>
      <c r="F1261" s="229">
        <v>0.5134</v>
      </c>
      <c r="I1261" s="146"/>
      <c r="J1261" s="230">
        <f t="shared" si="2"/>
        <v>24.37666667</v>
      </c>
      <c r="K1261" s="227"/>
      <c r="L1261" s="230">
        <f t="shared" si="3"/>
        <v>16.10721995</v>
      </c>
      <c r="M1261" s="134">
        <v>0.58</v>
      </c>
      <c r="N1261" s="146"/>
      <c r="O1261" s="99">
        <f t="shared" si="4"/>
        <v>3</v>
      </c>
      <c r="P1261" s="99">
        <f t="shared" si="5"/>
        <v>1</v>
      </c>
      <c r="Q1261" s="99">
        <f t="shared" si="6"/>
        <v>5</v>
      </c>
      <c r="R1261" s="99">
        <f t="shared" si="7"/>
        <v>0</v>
      </c>
      <c r="S1261" s="138">
        <f t="shared" si="8"/>
        <v>4</v>
      </c>
      <c r="T1261" s="135">
        <f t="shared" si="9"/>
        <v>13</v>
      </c>
      <c r="U1261" s="146"/>
      <c r="V1261" s="146"/>
      <c r="W1261" s="146"/>
      <c r="X1261" s="146"/>
      <c r="Y1261" s="146"/>
    </row>
    <row r="1262" ht="12.75" customHeight="1">
      <c r="A1262" s="146"/>
      <c r="B1262" s="146"/>
      <c r="C1262" s="227">
        <v>3.0</v>
      </c>
      <c r="D1262" s="228">
        <v>73.13</v>
      </c>
      <c r="E1262" s="228">
        <v>37.54</v>
      </c>
      <c r="F1262" s="229">
        <v>0.5134</v>
      </c>
      <c r="I1262" s="146"/>
      <c r="J1262" s="230">
        <f t="shared" si="2"/>
        <v>24.37666667</v>
      </c>
      <c r="K1262" s="227"/>
      <c r="L1262" s="230">
        <f t="shared" si="3"/>
        <v>16.10721995</v>
      </c>
      <c r="M1262" s="134">
        <v>0.59</v>
      </c>
      <c r="N1262" s="146"/>
      <c r="O1262" s="99">
        <f t="shared" si="4"/>
        <v>3</v>
      </c>
      <c r="P1262" s="99">
        <f t="shared" si="5"/>
        <v>1</v>
      </c>
      <c r="Q1262" s="99">
        <f t="shared" si="6"/>
        <v>5</v>
      </c>
      <c r="R1262" s="99">
        <f t="shared" si="7"/>
        <v>0</v>
      </c>
      <c r="S1262" s="138">
        <f t="shared" si="8"/>
        <v>5</v>
      </c>
      <c r="T1262" s="135">
        <f t="shared" si="9"/>
        <v>14</v>
      </c>
      <c r="U1262" s="146"/>
      <c r="V1262" s="146"/>
      <c r="W1262" s="146"/>
      <c r="X1262" s="146"/>
      <c r="Y1262" s="146"/>
    </row>
    <row r="1263" ht="12.75" customHeight="1">
      <c r="A1263" s="146"/>
      <c r="B1263" s="146"/>
      <c r="C1263" s="227">
        <v>2.0</v>
      </c>
      <c r="D1263" s="228">
        <v>59.13</v>
      </c>
      <c r="E1263" s="228">
        <v>30.36</v>
      </c>
      <c r="F1263" s="229">
        <v>0.5134</v>
      </c>
      <c r="I1263" s="146"/>
      <c r="J1263" s="230">
        <f t="shared" si="2"/>
        <v>29.565</v>
      </c>
      <c r="K1263" s="227"/>
      <c r="L1263" s="230">
        <f t="shared" si="3"/>
        <v>19.53548302</v>
      </c>
      <c r="M1263" s="134">
        <v>0.6</v>
      </c>
      <c r="N1263" s="146"/>
      <c r="O1263" s="99">
        <f t="shared" si="4"/>
        <v>3</v>
      </c>
      <c r="P1263" s="99">
        <f t="shared" si="5"/>
        <v>1</v>
      </c>
      <c r="Q1263" s="99">
        <f t="shared" si="6"/>
        <v>5</v>
      </c>
      <c r="R1263" s="99">
        <f t="shared" si="7"/>
        <v>0</v>
      </c>
      <c r="S1263" s="138">
        <f t="shared" si="8"/>
        <v>5</v>
      </c>
      <c r="T1263" s="135">
        <f t="shared" si="9"/>
        <v>14</v>
      </c>
      <c r="U1263" s="146"/>
      <c r="V1263" s="146"/>
      <c r="W1263" s="146"/>
      <c r="X1263" s="146"/>
      <c r="Y1263" s="146"/>
    </row>
    <row r="1264" ht="12.75" customHeight="1">
      <c r="A1264" s="146"/>
      <c r="B1264" s="146"/>
      <c r="C1264" s="227">
        <v>5.0</v>
      </c>
      <c r="D1264" s="228">
        <v>57.42</v>
      </c>
      <c r="E1264" s="228">
        <v>29.45</v>
      </c>
      <c r="F1264" s="229">
        <v>0.5129</v>
      </c>
      <c r="I1264" s="146"/>
      <c r="J1264" s="230">
        <f t="shared" si="2"/>
        <v>11.484</v>
      </c>
      <c r="K1264" s="227"/>
      <c r="L1264" s="230">
        <f t="shared" si="3"/>
        <v>7.59071981</v>
      </c>
      <c r="M1264" s="134">
        <v>0.64</v>
      </c>
      <c r="N1264" s="146"/>
      <c r="O1264" s="99">
        <f t="shared" si="4"/>
        <v>3</v>
      </c>
      <c r="P1264" s="99">
        <f t="shared" si="5"/>
        <v>1</v>
      </c>
      <c r="Q1264" s="99">
        <f t="shared" si="6"/>
        <v>5</v>
      </c>
      <c r="R1264" s="99">
        <f t="shared" si="7"/>
        <v>0</v>
      </c>
      <c r="S1264" s="138">
        <f t="shared" si="8"/>
        <v>5</v>
      </c>
      <c r="T1264" s="135">
        <f t="shared" si="9"/>
        <v>14</v>
      </c>
      <c r="U1264" s="146"/>
      <c r="V1264" s="146"/>
      <c r="W1264" s="146"/>
      <c r="X1264" s="146"/>
      <c r="Y1264" s="146"/>
    </row>
    <row r="1265" ht="12.75" customHeight="1">
      <c r="A1265" s="146"/>
      <c r="B1265" s="146"/>
      <c r="C1265" s="227">
        <v>9.0</v>
      </c>
      <c r="D1265" s="228">
        <v>117.31</v>
      </c>
      <c r="E1265" s="228">
        <v>60.16</v>
      </c>
      <c r="F1265" s="229">
        <v>0.5128</v>
      </c>
      <c r="I1265" s="146"/>
      <c r="J1265" s="230">
        <f t="shared" si="2"/>
        <v>13.03444444</v>
      </c>
      <c r="K1265" s="227"/>
      <c r="L1265" s="230">
        <f t="shared" si="3"/>
        <v>8.616105529</v>
      </c>
      <c r="M1265" s="134">
        <v>0.67</v>
      </c>
      <c r="N1265" s="146"/>
      <c r="O1265" s="99">
        <f t="shared" si="4"/>
        <v>3</v>
      </c>
      <c r="P1265" s="99">
        <f t="shared" si="5"/>
        <v>2</v>
      </c>
      <c r="Q1265" s="99">
        <f t="shared" si="6"/>
        <v>5</v>
      </c>
      <c r="R1265" s="99">
        <f t="shared" si="7"/>
        <v>0</v>
      </c>
      <c r="S1265" s="138">
        <f t="shared" si="8"/>
        <v>5</v>
      </c>
      <c r="T1265" s="135">
        <f t="shared" si="9"/>
        <v>15</v>
      </c>
      <c r="U1265" s="146"/>
      <c r="V1265" s="146"/>
      <c r="W1265" s="146"/>
      <c r="X1265" s="146"/>
      <c r="Y1265" s="146"/>
    </row>
    <row r="1266" ht="12.75" customHeight="1">
      <c r="A1266" s="146"/>
      <c r="B1266" s="146"/>
      <c r="C1266" s="227">
        <v>6.0</v>
      </c>
      <c r="D1266" s="228">
        <v>58.5</v>
      </c>
      <c r="E1266" s="228">
        <v>30.0</v>
      </c>
      <c r="F1266" s="229">
        <v>0.5128</v>
      </c>
      <c r="I1266" s="146"/>
      <c r="J1266" s="230">
        <f t="shared" si="2"/>
        <v>9.75</v>
      </c>
      <c r="K1266" s="227"/>
      <c r="L1266" s="230">
        <f t="shared" si="3"/>
        <v>6.445002644</v>
      </c>
      <c r="M1266" s="134">
        <v>0.68</v>
      </c>
      <c r="N1266" s="146"/>
      <c r="O1266" s="99">
        <f t="shared" si="4"/>
        <v>3</v>
      </c>
      <c r="P1266" s="99">
        <f t="shared" si="5"/>
        <v>2</v>
      </c>
      <c r="Q1266" s="99">
        <f t="shared" si="6"/>
        <v>5</v>
      </c>
      <c r="R1266" s="99">
        <f t="shared" si="7"/>
        <v>0</v>
      </c>
      <c r="S1266" s="138">
        <f t="shared" si="8"/>
        <v>5</v>
      </c>
      <c r="T1266" s="135">
        <f t="shared" si="9"/>
        <v>15</v>
      </c>
      <c r="U1266" s="146"/>
      <c r="V1266" s="146"/>
      <c r="W1266" s="146"/>
      <c r="X1266" s="146"/>
      <c r="Y1266" s="146"/>
    </row>
    <row r="1267" ht="12.75" customHeight="1">
      <c r="A1267" s="146"/>
      <c r="B1267" s="146"/>
      <c r="C1267" s="227">
        <v>7.0</v>
      </c>
      <c r="D1267" s="228">
        <v>216.0</v>
      </c>
      <c r="E1267" s="228">
        <v>110.76</v>
      </c>
      <c r="F1267" s="229">
        <v>0.5128</v>
      </c>
      <c r="I1267" s="146"/>
      <c r="J1267" s="230">
        <f t="shared" si="2"/>
        <v>30.85714286</v>
      </c>
      <c r="K1267" s="227"/>
      <c r="L1267" s="230">
        <f t="shared" si="3"/>
        <v>20.39737101</v>
      </c>
      <c r="M1267" s="134">
        <v>0.62</v>
      </c>
      <c r="N1267" s="146"/>
      <c r="O1267" s="99">
        <f t="shared" si="4"/>
        <v>3</v>
      </c>
      <c r="P1267" s="99">
        <f t="shared" si="5"/>
        <v>2</v>
      </c>
      <c r="Q1267" s="99">
        <f t="shared" si="6"/>
        <v>5</v>
      </c>
      <c r="R1267" s="99">
        <f t="shared" si="7"/>
        <v>0</v>
      </c>
      <c r="S1267" s="138">
        <f t="shared" si="8"/>
        <v>5</v>
      </c>
      <c r="T1267" s="135">
        <f t="shared" si="9"/>
        <v>15</v>
      </c>
      <c r="U1267" s="146"/>
      <c r="V1267" s="146"/>
      <c r="W1267" s="146"/>
      <c r="X1267" s="146"/>
      <c r="Y1267" s="146"/>
    </row>
    <row r="1268" ht="12.75" customHeight="1">
      <c r="A1268" s="146"/>
      <c r="B1268" s="146"/>
      <c r="C1268" s="227">
        <v>19.0</v>
      </c>
      <c r="D1268" s="228">
        <v>593.07</v>
      </c>
      <c r="E1268" s="228">
        <v>303.94</v>
      </c>
      <c r="F1268" s="229">
        <v>0.5125</v>
      </c>
      <c r="I1268" s="146"/>
      <c r="J1268" s="230">
        <f t="shared" si="2"/>
        <v>31.21421053</v>
      </c>
      <c r="K1268" s="227"/>
      <c r="L1268" s="230">
        <f t="shared" si="3"/>
        <v>20.63749456</v>
      </c>
      <c r="M1268" s="134">
        <v>0.69</v>
      </c>
      <c r="N1268" s="146"/>
      <c r="O1268" s="99">
        <f t="shared" si="4"/>
        <v>3</v>
      </c>
      <c r="P1268" s="99">
        <f t="shared" si="5"/>
        <v>4</v>
      </c>
      <c r="Q1268" s="99">
        <f t="shared" si="6"/>
        <v>5</v>
      </c>
      <c r="R1268" s="99">
        <f t="shared" si="7"/>
        <v>0</v>
      </c>
      <c r="S1268" s="138">
        <f t="shared" si="8"/>
        <v>5</v>
      </c>
      <c r="T1268" s="135">
        <f t="shared" si="9"/>
        <v>17</v>
      </c>
      <c r="U1268" s="146"/>
      <c r="V1268" s="146"/>
      <c r="W1268" s="146"/>
      <c r="X1268" s="146"/>
      <c r="Y1268" s="146"/>
    </row>
    <row r="1269" ht="12.75" customHeight="1">
      <c r="A1269" s="146"/>
      <c r="B1269" s="146"/>
      <c r="C1269" s="227">
        <v>4.0</v>
      </c>
      <c r="D1269" s="228">
        <v>142.26</v>
      </c>
      <c r="E1269" s="228">
        <v>72.86</v>
      </c>
      <c r="F1269" s="229">
        <v>0.5122</v>
      </c>
      <c r="I1269" s="146"/>
      <c r="J1269" s="230">
        <f t="shared" si="2"/>
        <v>35.565</v>
      </c>
      <c r="K1269" s="227"/>
      <c r="L1269" s="230">
        <f t="shared" si="3"/>
        <v>23.51871446</v>
      </c>
      <c r="M1269" s="134">
        <v>0.64</v>
      </c>
      <c r="N1269" s="146"/>
      <c r="O1269" s="99">
        <f t="shared" si="4"/>
        <v>3</v>
      </c>
      <c r="P1269" s="99">
        <f t="shared" si="5"/>
        <v>1</v>
      </c>
      <c r="Q1269" s="99">
        <f t="shared" si="6"/>
        <v>5</v>
      </c>
      <c r="R1269" s="99">
        <f t="shared" si="7"/>
        <v>0</v>
      </c>
      <c r="S1269" s="138">
        <f t="shared" si="8"/>
        <v>5</v>
      </c>
      <c r="T1269" s="135">
        <f t="shared" si="9"/>
        <v>14</v>
      </c>
      <c r="U1269" s="146"/>
      <c r="V1269" s="146"/>
      <c r="W1269" s="146"/>
      <c r="X1269" s="146"/>
      <c r="Y1269" s="146"/>
    </row>
    <row r="1270" ht="12.75" customHeight="1">
      <c r="A1270" s="146"/>
      <c r="B1270" s="146"/>
      <c r="C1270" s="227">
        <v>4.0</v>
      </c>
      <c r="D1270" s="228">
        <v>121.74</v>
      </c>
      <c r="E1270" s="228">
        <v>62.34</v>
      </c>
      <c r="F1270" s="229">
        <v>0.5121</v>
      </c>
      <c r="I1270" s="146"/>
      <c r="J1270" s="230">
        <f t="shared" si="2"/>
        <v>30.435</v>
      </c>
      <c r="K1270" s="227"/>
      <c r="L1270" s="230">
        <f t="shared" si="3"/>
        <v>20.12763706</v>
      </c>
      <c r="M1270" s="134">
        <v>0.15</v>
      </c>
      <c r="N1270" s="146"/>
      <c r="O1270" s="99">
        <f t="shared" si="4"/>
        <v>3</v>
      </c>
      <c r="P1270" s="99">
        <f t="shared" si="5"/>
        <v>1</v>
      </c>
      <c r="Q1270" s="99">
        <f t="shared" si="6"/>
        <v>5</v>
      </c>
      <c r="R1270" s="99">
        <f t="shared" si="7"/>
        <v>0</v>
      </c>
      <c r="S1270" s="138">
        <f t="shared" si="8"/>
        <v>3</v>
      </c>
      <c r="T1270" s="135">
        <f t="shared" si="9"/>
        <v>12</v>
      </c>
      <c r="U1270" s="146"/>
      <c r="V1270" s="146"/>
      <c r="W1270" s="146"/>
      <c r="X1270" s="146"/>
      <c r="Y1270" s="146"/>
    </row>
    <row r="1271" ht="12.75" customHeight="1">
      <c r="A1271" s="146"/>
      <c r="B1271" s="146"/>
      <c r="C1271" s="227">
        <v>2.0</v>
      </c>
      <c r="D1271" s="228">
        <v>450.43</v>
      </c>
      <c r="E1271" s="228">
        <v>230.68</v>
      </c>
      <c r="F1271" s="229">
        <v>0.5121</v>
      </c>
      <c r="I1271" s="146"/>
      <c r="J1271" s="230">
        <f t="shared" si="2"/>
        <v>225.215</v>
      </c>
      <c r="K1271" s="227"/>
      <c r="L1271" s="230">
        <f t="shared" si="3"/>
        <v>148.9418689</v>
      </c>
      <c r="M1271" s="134">
        <v>0.85</v>
      </c>
      <c r="N1271" s="146"/>
      <c r="O1271" s="99">
        <f t="shared" si="4"/>
        <v>3</v>
      </c>
      <c r="P1271" s="99">
        <f t="shared" si="5"/>
        <v>1</v>
      </c>
      <c r="Q1271" s="99">
        <f t="shared" si="6"/>
        <v>2</v>
      </c>
      <c r="R1271" s="99">
        <f t="shared" si="7"/>
        <v>0</v>
      </c>
      <c r="S1271" s="138">
        <f t="shared" si="8"/>
        <v>5</v>
      </c>
      <c r="T1271" s="135">
        <f t="shared" si="9"/>
        <v>11</v>
      </c>
      <c r="U1271" s="146"/>
      <c r="V1271" s="146"/>
      <c r="W1271" s="146"/>
      <c r="X1271" s="146"/>
      <c r="Y1271" s="146"/>
    </row>
    <row r="1272" ht="12.75" customHeight="1">
      <c r="A1272" s="146"/>
      <c r="B1272" s="146"/>
      <c r="C1272" s="227">
        <v>9.0</v>
      </c>
      <c r="D1272" s="228">
        <v>297.39</v>
      </c>
      <c r="E1272" s="228">
        <v>152.3</v>
      </c>
      <c r="F1272" s="229">
        <v>0.5121</v>
      </c>
      <c r="I1272" s="146"/>
      <c r="J1272" s="230">
        <f t="shared" si="2"/>
        <v>33.04333333</v>
      </c>
      <c r="K1272" s="227"/>
      <c r="L1272" s="230">
        <f t="shared" si="3"/>
        <v>21.85261116</v>
      </c>
      <c r="M1272" s="134">
        <v>0.87</v>
      </c>
      <c r="N1272" s="146"/>
      <c r="O1272" s="99">
        <f t="shared" si="4"/>
        <v>3</v>
      </c>
      <c r="P1272" s="99">
        <f t="shared" si="5"/>
        <v>2</v>
      </c>
      <c r="Q1272" s="99">
        <f t="shared" si="6"/>
        <v>5</v>
      </c>
      <c r="R1272" s="99">
        <f t="shared" si="7"/>
        <v>0</v>
      </c>
      <c r="S1272" s="138">
        <f t="shared" si="8"/>
        <v>5</v>
      </c>
      <c r="T1272" s="135">
        <f t="shared" si="9"/>
        <v>15</v>
      </c>
      <c r="U1272" s="146"/>
      <c r="V1272" s="146"/>
      <c r="W1272" s="146"/>
      <c r="X1272" s="146"/>
      <c r="Y1272" s="146"/>
    </row>
    <row r="1273" ht="12.75" customHeight="1">
      <c r="A1273" s="146"/>
      <c r="B1273" s="146"/>
      <c r="C1273" s="227">
        <v>6.0</v>
      </c>
      <c r="D1273" s="228">
        <v>151.3</v>
      </c>
      <c r="E1273" s="228">
        <v>77.42</v>
      </c>
      <c r="F1273" s="229">
        <v>0.5117</v>
      </c>
      <c r="I1273" s="146"/>
      <c r="J1273" s="230">
        <f t="shared" si="2"/>
        <v>25.21666667</v>
      </c>
      <c r="K1273" s="227"/>
      <c r="L1273" s="230">
        <f t="shared" si="3"/>
        <v>16.68099932</v>
      </c>
      <c r="M1273" s="134">
        <v>0.88</v>
      </c>
      <c r="N1273" s="146"/>
      <c r="O1273" s="99">
        <f t="shared" si="4"/>
        <v>3</v>
      </c>
      <c r="P1273" s="99">
        <f t="shared" si="5"/>
        <v>2</v>
      </c>
      <c r="Q1273" s="99">
        <f t="shared" si="6"/>
        <v>5</v>
      </c>
      <c r="R1273" s="99">
        <f t="shared" si="7"/>
        <v>0</v>
      </c>
      <c r="S1273" s="138">
        <f t="shared" si="8"/>
        <v>5</v>
      </c>
      <c r="T1273" s="135">
        <f t="shared" si="9"/>
        <v>15</v>
      </c>
      <c r="U1273" s="146"/>
      <c r="V1273" s="146"/>
      <c r="W1273" s="146"/>
      <c r="X1273" s="146"/>
      <c r="Y1273" s="146"/>
    </row>
    <row r="1274" ht="12.75" customHeight="1">
      <c r="A1274" s="146"/>
      <c r="B1274" s="146"/>
      <c r="C1274" s="227">
        <v>8.0</v>
      </c>
      <c r="D1274" s="228">
        <v>340.87</v>
      </c>
      <c r="E1274" s="228">
        <v>174.38</v>
      </c>
      <c r="F1274" s="229">
        <v>0.5116</v>
      </c>
      <c r="I1274" s="146"/>
      <c r="J1274" s="230">
        <f t="shared" si="2"/>
        <v>42.60875</v>
      </c>
      <c r="K1274" s="227"/>
      <c r="L1274" s="230">
        <f t="shared" si="3"/>
        <v>28.18784731</v>
      </c>
      <c r="M1274" s="134">
        <v>0.89</v>
      </c>
      <c r="N1274" s="146"/>
      <c r="O1274" s="99">
        <f t="shared" si="4"/>
        <v>3</v>
      </c>
      <c r="P1274" s="99">
        <f t="shared" si="5"/>
        <v>2</v>
      </c>
      <c r="Q1274" s="99">
        <f t="shared" si="6"/>
        <v>4</v>
      </c>
      <c r="R1274" s="99">
        <f t="shared" si="7"/>
        <v>0</v>
      </c>
      <c r="S1274" s="138">
        <f t="shared" si="8"/>
        <v>5</v>
      </c>
      <c r="T1274" s="135">
        <f t="shared" si="9"/>
        <v>14</v>
      </c>
      <c r="U1274" s="146"/>
      <c r="V1274" s="146"/>
      <c r="W1274" s="146"/>
      <c r="X1274" s="146"/>
      <c r="Y1274" s="146"/>
    </row>
    <row r="1275" ht="12.75" customHeight="1">
      <c r="A1275" s="146"/>
      <c r="B1275" s="146"/>
      <c r="C1275" s="227">
        <v>1.0</v>
      </c>
      <c r="D1275" s="228">
        <v>55.43</v>
      </c>
      <c r="E1275" s="228">
        <v>28.35</v>
      </c>
      <c r="F1275" s="229">
        <v>0.5115</v>
      </c>
      <c r="I1275" s="146"/>
      <c r="J1275" s="230">
        <f t="shared" si="2"/>
        <v>55.43</v>
      </c>
      <c r="K1275" s="227"/>
      <c r="L1275" s="230">
        <f t="shared" si="3"/>
        <v>36.67217995</v>
      </c>
      <c r="M1275" s="134">
        <v>0.9</v>
      </c>
      <c r="N1275" s="146"/>
      <c r="O1275" s="99">
        <f t="shared" si="4"/>
        <v>3</v>
      </c>
      <c r="P1275" s="99">
        <f t="shared" si="5"/>
        <v>1</v>
      </c>
      <c r="Q1275" s="99">
        <f t="shared" si="6"/>
        <v>4</v>
      </c>
      <c r="R1275" s="99">
        <f t="shared" si="7"/>
        <v>0</v>
      </c>
      <c r="S1275" s="138">
        <f t="shared" si="8"/>
        <v>5</v>
      </c>
      <c r="T1275" s="135">
        <f t="shared" si="9"/>
        <v>13</v>
      </c>
      <c r="U1275" s="146"/>
      <c r="V1275" s="146"/>
      <c r="W1275" s="146"/>
      <c r="X1275" s="146"/>
      <c r="Y1275" s="146"/>
    </row>
    <row r="1276" ht="12.75" customHeight="1">
      <c r="A1276" s="146"/>
      <c r="B1276" s="146"/>
      <c r="C1276" s="227">
        <v>3.0</v>
      </c>
      <c r="D1276" s="228">
        <v>52.17</v>
      </c>
      <c r="E1276" s="228">
        <v>26.68</v>
      </c>
      <c r="F1276" s="229">
        <v>0.5114</v>
      </c>
      <c r="I1276" s="146"/>
      <c r="J1276" s="230">
        <f t="shared" si="2"/>
        <v>17.39</v>
      </c>
      <c r="K1276" s="227"/>
      <c r="L1276" s="230">
        <f t="shared" si="3"/>
        <v>11.50588858</v>
      </c>
      <c r="M1276" s="134">
        <v>0.91</v>
      </c>
      <c r="N1276" s="146"/>
      <c r="O1276" s="99">
        <f t="shared" si="4"/>
        <v>3</v>
      </c>
      <c r="P1276" s="99">
        <f t="shared" si="5"/>
        <v>1</v>
      </c>
      <c r="Q1276" s="99">
        <f t="shared" si="6"/>
        <v>5</v>
      </c>
      <c r="R1276" s="99">
        <f t="shared" si="7"/>
        <v>0</v>
      </c>
      <c r="S1276" s="138">
        <f t="shared" si="8"/>
        <v>5</v>
      </c>
      <c r="T1276" s="135">
        <f t="shared" si="9"/>
        <v>14</v>
      </c>
      <c r="U1276" s="146"/>
      <c r="V1276" s="146"/>
      <c r="W1276" s="146"/>
      <c r="X1276" s="146"/>
      <c r="Y1276" s="146"/>
    </row>
    <row r="1277" ht="12.75" customHeight="1">
      <c r="A1277" s="146"/>
      <c r="B1277" s="146"/>
      <c r="C1277" s="227">
        <v>4.0</v>
      </c>
      <c r="D1277" s="228">
        <v>274.78</v>
      </c>
      <c r="E1277" s="228">
        <v>140.46</v>
      </c>
      <c r="F1277" s="229">
        <v>0.5112</v>
      </c>
      <c r="I1277" s="146"/>
      <c r="J1277" s="230">
        <f t="shared" si="2"/>
        <v>68.695</v>
      </c>
      <c r="K1277" s="227"/>
      <c r="L1277" s="230">
        <f t="shared" si="3"/>
        <v>45.45725251</v>
      </c>
      <c r="M1277" s="134">
        <v>0.94</v>
      </c>
      <c r="N1277" s="146"/>
      <c r="O1277" s="99">
        <f t="shared" si="4"/>
        <v>3</v>
      </c>
      <c r="P1277" s="99">
        <f t="shared" si="5"/>
        <v>1</v>
      </c>
      <c r="Q1277" s="99">
        <f t="shared" si="6"/>
        <v>3</v>
      </c>
      <c r="R1277" s="99">
        <f t="shared" si="7"/>
        <v>0</v>
      </c>
      <c r="S1277" s="138">
        <f t="shared" si="8"/>
        <v>5</v>
      </c>
      <c r="T1277" s="135">
        <f t="shared" si="9"/>
        <v>12</v>
      </c>
      <c r="U1277" s="146"/>
      <c r="V1277" s="146"/>
      <c r="W1277" s="146"/>
      <c r="X1277" s="146"/>
      <c r="Y1277" s="146"/>
    </row>
    <row r="1278" ht="12.75" customHeight="1">
      <c r="A1278" s="146"/>
      <c r="B1278" s="146"/>
      <c r="C1278" s="227">
        <v>5.0</v>
      </c>
      <c r="D1278" s="228">
        <v>703.04</v>
      </c>
      <c r="E1278" s="228">
        <v>359.1</v>
      </c>
      <c r="F1278" s="229">
        <v>0.5108</v>
      </c>
      <c r="I1278" s="146"/>
      <c r="J1278" s="230">
        <f t="shared" si="2"/>
        <v>140.608</v>
      </c>
      <c r="K1278" s="227"/>
      <c r="L1278" s="230">
        <f t="shared" si="3"/>
        <v>93.06857294</v>
      </c>
      <c r="M1278" s="134">
        <v>0.97</v>
      </c>
      <c r="N1278" s="146"/>
      <c r="O1278" s="99">
        <f t="shared" si="4"/>
        <v>3</v>
      </c>
      <c r="P1278" s="99">
        <f t="shared" si="5"/>
        <v>1</v>
      </c>
      <c r="Q1278" s="99">
        <f t="shared" si="6"/>
        <v>2</v>
      </c>
      <c r="R1278" s="99">
        <f t="shared" si="7"/>
        <v>0</v>
      </c>
      <c r="S1278" s="138">
        <f t="shared" si="8"/>
        <v>5</v>
      </c>
      <c r="T1278" s="135">
        <f t="shared" si="9"/>
        <v>11</v>
      </c>
      <c r="U1278" s="146"/>
      <c r="V1278" s="146"/>
      <c r="W1278" s="146"/>
      <c r="X1278" s="146"/>
      <c r="Y1278" s="146"/>
    </row>
    <row r="1279" ht="12.75" customHeight="1">
      <c r="A1279" s="146"/>
      <c r="B1279" s="146"/>
      <c r="C1279" s="227">
        <v>3.0</v>
      </c>
      <c r="D1279" s="228">
        <v>114.78</v>
      </c>
      <c r="E1279" s="228">
        <v>58.62</v>
      </c>
      <c r="F1279" s="229">
        <v>0.5107</v>
      </c>
      <c r="I1279" s="146"/>
      <c r="J1279" s="230">
        <f t="shared" si="2"/>
        <v>38.26</v>
      </c>
      <c r="K1279" s="227"/>
      <c r="L1279" s="230">
        <f t="shared" si="3"/>
        <v>25.32600781</v>
      </c>
      <c r="M1279" s="134">
        <v>0.93</v>
      </c>
      <c r="N1279" s="146"/>
      <c r="O1279" s="99">
        <f t="shared" si="4"/>
        <v>3</v>
      </c>
      <c r="P1279" s="99">
        <f t="shared" si="5"/>
        <v>1</v>
      </c>
      <c r="Q1279" s="129">
        <f t="shared" si="6"/>
        <v>25.32600781</v>
      </c>
      <c r="R1279" s="99">
        <f t="shared" si="7"/>
        <v>0</v>
      </c>
      <c r="S1279" s="138">
        <f t="shared" si="8"/>
        <v>5</v>
      </c>
      <c r="T1279" s="135">
        <f t="shared" si="9"/>
        <v>34.32600781</v>
      </c>
      <c r="U1279" s="146"/>
      <c r="V1279" s="146"/>
      <c r="W1279" s="146"/>
      <c r="X1279" s="146"/>
      <c r="Y1279" s="146"/>
    </row>
    <row r="1280" ht="12.75" customHeight="1">
      <c r="A1280" s="146"/>
      <c r="B1280" s="146"/>
      <c r="C1280" s="227">
        <v>1.0</v>
      </c>
      <c r="D1280" s="228">
        <v>346.96</v>
      </c>
      <c r="E1280" s="228">
        <v>177.12</v>
      </c>
      <c r="F1280" s="229">
        <v>0.5105</v>
      </c>
      <c r="I1280" s="146"/>
      <c r="J1280" s="230">
        <f t="shared" si="2"/>
        <v>346.96</v>
      </c>
      <c r="K1280" s="227"/>
      <c r="L1280" s="230">
        <f t="shared" si="3"/>
        <v>229.6987752</v>
      </c>
      <c r="M1280" s="134">
        <v>0.65</v>
      </c>
      <c r="N1280" s="146"/>
      <c r="O1280" s="99">
        <f t="shared" si="4"/>
        <v>3</v>
      </c>
      <c r="P1280" s="99">
        <f t="shared" si="5"/>
        <v>1</v>
      </c>
      <c r="Q1280" s="99">
        <f t="shared" si="6"/>
        <v>1</v>
      </c>
      <c r="R1280" s="99">
        <f t="shared" si="7"/>
        <v>0</v>
      </c>
      <c r="S1280" s="138">
        <f t="shared" si="8"/>
        <v>5</v>
      </c>
      <c r="T1280" s="135">
        <f t="shared" si="9"/>
        <v>10</v>
      </c>
      <c r="U1280" s="146"/>
      <c r="V1280" s="146"/>
      <c r="W1280" s="146"/>
      <c r="X1280" s="146"/>
      <c r="Y1280" s="146"/>
    </row>
    <row r="1281" ht="12.75" customHeight="1">
      <c r="A1281" s="146"/>
      <c r="B1281" s="146"/>
      <c r="C1281" s="227">
        <v>2.0</v>
      </c>
      <c r="D1281" s="228">
        <v>433.04</v>
      </c>
      <c r="E1281" s="228">
        <v>221.04</v>
      </c>
      <c r="F1281" s="229">
        <v>0.5104</v>
      </c>
      <c r="I1281" s="146"/>
      <c r="J1281" s="230">
        <f t="shared" si="2"/>
        <v>216.52</v>
      </c>
      <c r="K1281" s="227"/>
      <c r="L1281" s="230">
        <f t="shared" si="3"/>
        <v>143.3527542</v>
      </c>
      <c r="M1281" s="134">
        <v>0.45</v>
      </c>
      <c r="N1281" s="146"/>
      <c r="O1281" s="99">
        <f t="shared" si="4"/>
        <v>3</v>
      </c>
      <c r="P1281" s="99">
        <f t="shared" si="5"/>
        <v>1</v>
      </c>
      <c r="Q1281" s="99">
        <f t="shared" si="6"/>
        <v>2</v>
      </c>
      <c r="R1281" s="99">
        <f t="shared" si="7"/>
        <v>0</v>
      </c>
      <c r="S1281" s="138">
        <f t="shared" si="8"/>
        <v>4</v>
      </c>
      <c r="T1281" s="135">
        <f t="shared" si="9"/>
        <v>10</v>
      </c>
      <c r="U1281" s="146"/>
      <c r="V1281" s="146"/>
      <c r="W1281" s="146"/>
      <c r="X1281" s="146"/>
      <c r="Y1281" s="146"/>
    </row>
    <row r="1282" ht="12.75" customHeight="1">
      <c r="A1282" s="146"/>
      <c r="B1282" s="146"/>
      <c r="C1282" s="227">
        <v>2.0</v>
      </c>
      <c r="D1282" s="228">
        <v>433.04</v>
      </c>
      <c r="E1282" s="228">
        <v>221.04</v>
      </c>
      <c r="F1282" s="229">
        <v>0.5104</v>
      </c>
      <c r="I1282" s="146"/>
      <c r="J1282" s="230">
        <f t="shared" si="2"/>
        <v>216.52</v>
      </c>
      <c r="K1282" s="227"/>
      <c r="L1282" s="230">
        <f t="shared" si="3"/>
        <v>143.3527542</v>
      </c>
      <c r="M1282" s="134">
        <v>0.48</v>
      </c>
      <c r="N1282" s="146"/>
      <c r="O1282" s="99">
        <f t="shared" si="4"/>
        <v>3</v>
      </c>
      <c r="P1282" s="99">
        <f t="shared" si="5"/>
        <v>1</v>
      </c>
      <c r="Q1282" s="99">
        <f t="shared" si="6"/>
        <v>2</v>
      </c>
      <c r="R1282" s="99">
        <f t="shared" si="7"/>
        <v>0</v>
      </c>
      <c r="S1282" s="138">
        <f t="shared" si="8"/>
        <v>4</v>
      </c>
      <c r="T1282" s="135">
        <f t="shared" si="9"/>
        <v>10</v>
      </c>
      <c r="U1282" s="146"/>
      <c r="V1282" s="146"/>
      <c r="W1282" s="146"/>
      <c r="X1282" s="146"/>
      <c r="Y1282" s="146"/>
    </row>
    <row r="1283" ht="12.75" customHeight="1">
      <c r="A1283" s="146"/>
      <c r="B1283" s="146"/>
      <c r="C1283" s="227">
        <v>1.0</v>
      </c>
      <c r="D1283" s="228">
        <v>45.22</v>
      </c>
      <c r="E1283" s="228">
        <v>23.07</v>
      </c>
      <c r="F1283" s="229">
        <v>0.5102</v>
      </c>
      <c r="I1283" s="146"/>
      <c r="J1283" s="230">
        <f t="shared" si="2"/>
        <v>45.22</v>
      </c>
      <c r="K1283" s="227"/>
      <c r="L1283" s="230">
        <f t="shared" si="3"/>
        <v>29.9430539</v>
      </c>
      <c r="M1283" s="134">
        <v>0.43</v>
      </c>
      <c r="N1283" s="146"/>
      <c r="O1283" s="99">
        <f t="shared" si="4"/>
        <v>3</v>
      </c>
      <c r="P1283" s="99">
        <f t="shared" si="5"/>
        <v>1</v>
      </c>
      <c r="Q1283" s="99">
        <f t="shared" si="6"/>
        <v>4</v>
      </c>
      <c r="R1283" s="99">
        <f t="shared" si="7"/>
        <v>0</v>
      </c>
      <c r="S1283" s="138">
        <f t="shared" si="8"/>
        <v>4</v>
      </c>
      <c r="T1283" s="135">
        <f t="shared" si="9"/>
        <v>12</v>
      </c>
      <c r="U1283" s="146"/>
      <c r="V1283" s="146"/>
      <c r="W1283" s="146"/>
      <c r="X1283" s="146"/>
      <c r="Y1283" s="146"/>
    </row>
    <row r="1284" ht="12.75" customHeight="1">
      <c r="A1284" s="146"/>
      <c r="B1284" s="146"/>
      <c r="C1284" s="227">
        <v>12.0</v>
      </c>
      <c r="D1284" s="228">
        <v>927.39</v>
      </c>
      <c r="E1284" s="228">
        <v>473.07</v>
      </c>
      <c r="F1284" s="229">
        <v>0.5101</v>
      </c>
      <c r="I1284" s="146"/>
      <c r="J1284" s="230">
        <f t="shared" si="2"/>
        <v>77.2825</v>
      </c>
      <c r="K1284" s="227"/>
      <c r="L1284" s="230">
        <f t="shared" si="3"/>
        <v>51.17707437</v>
      </c>
      <c r="M1284" s="134">
        <v>0.65</v>
      </c>
      <c r="N1284" s="146"/>
      <c r="O1284" s="99">
        <f t="shared" si="4"/>
        <v>3</v>
      </c>
      <c r="P1284" s="99">
        <f t="shared" si="5"/>
        <v>3</v>
      </c>
      <c r="Q1284" s="99">
        <f t="shared" si="6"/>
        <v>3</v>
      </c>
      <c r="R1284" s="99">
        <f t="shared" si="7"/>
        <v>0</v>
      </c>
      <c r="S1284" s="138">
        <f t="shared" si="8"/>
        <v>5</v>
      </c>
      <c r="T1284" s="135">
        <f t="shared" si="9"/>
        <v>14</v>
      </c>
      <c r="U1284" s="146"/>
      <c r="V1284" s="146"/>
      <c r="W1284" s="146"/>
      <c r="X1284" s="146"/>
      <c r="Y1284" s="146"/>
    </row>
    <row r="1285" ht="12.75" customHeight="1">
      <c r="A1285" s="146"/>
      <c r="B1285" s="146"/>
      <c r="C1285" s="227">
        <v>10.0</v>
      </c>
      <c r="D1285" s="228">
        <v>65.22</v>
      </c>
      <c r="E1285" s="228">
        <v>33.27</v>
      </c>
      <c r="F1285" s="229">
        <v>0.5101</v>
      </c>
      <c r="I1285" s="146"/>
      <c r="J1285" s="230">
        <f t="shared" si="2"/>
        <v>6.522</v>
      </c>
      <c r="K1285" s="227"/>
      <c r="L1285" s="230">
        <f t="shared" si="3"/>
        <v>4.318919277</v>
      </c>
      <c r="M1285" s="134">
        <v>0.67</v>
      </c>
      <c r="N1285" s="146"/>
      <c r="O1285" s="99">
        <f t="shared" si="4"/>
        <v>3</v>
      </c>
      <c r="P1285" s="99">
        <f t="shared" si="5"/>
        <v>2</v>
      </c>
      <c r="Q1285" s="99">
        <f t="shared" si="6"/>
        <v>5</v>
      </c>
      <c r="R1285" s="99">
        <f t="shared" si="7"/>
        <v>0</v>
      </c>
      <c r="S1285" s="138">
        <f t="shared" si="8"/>
        <v>5</v>
      </c>
      <c r="T1285" s="135">
        <f t="shared" si="9"/>
        <v>15</v>
      </c>
      <c r="U1285" s="146"/>
      <c r="V1285" s="146"/>
      <c r="W1285" s="146"/>
      <c r="X1285" s="146"/>
      <c r="Y1285" s="146"/>
    </row>
    <row r="1286" ht="12.75" customHeight="1">
      <c r="A1286" s="146"/>
      <c r="B1286" s="146"/>
      <c r="C1286" s="227">
        <v>11.0</v>
      </c>
      <c r="D1286" s="228">
        <v>274.87</v>
      </c>
      <c r="E1286" s="228">
        <v>140.16</v>
      </c>
      <c r="F1286" s="229">
        <v>0.5099</v>
      </c>
      <c r="I1286" s="146"/>
      <c r="J1286" s="230">
        <f t="shared" si="2"/>
        <v>24.98818182</v>
      </c>
      <c r="K1286" s="227"/>
      <c r="L1286" s="230">
        <f t="shared" si="3"/>
        <v>16.54956078</v>
      </c>
      <c r="M1286" s="134">
        <v>0.71</v>
      </c>
      <c r="N1286" s="146"/>
      <c r="O1286" s="99">
        <f t="shared" si="4"/>
        <v>3</v>
      </c>
      <c r="P1286" s="99">
        <f t="shared" si="5"/>
        <v>3</v>
      </c>
      <c r="Q1286" s="99">
        <f t="shared" si="6"/>
        <v>5</v>
      </c>
      <c r="R1286" s="99">
        <f t="shared" si="7"/>
        <v>0</v>
      </c>
      <c r="S1286" s="138">
        <f t="shared" si="8"/>
        <v>5</v>
      </c>
      <c r="T1286" s="135">
        <f t="shared" si="9"/>
        <v>16</v>
      </c>
      <c r="U1286" s="146"/>
      <c r="V1286" s="146"/>
      <c r="W1286" s="146"/>
      <c r="X1286" s="146"/>
      <c r="Y1286" s="146"/>
    </row>
    <row r="1287" ht="12.75" customHeight="1">
      <c r="A1287" s="146"/>
      <c r="B1287" s="146"/>
      <c r="C1287" s="227">
        <v>4.0</v>
      </c>
      <c r="D1287" s="228">
        <v>970.43</v>
      </c>
      <c r="E1287" s="228">
        <v>494.43</v>
      </c>
      <c r="F1287" s="229">
        <v>0.5095</v>
      </c>
      <c r="I1287" s="146"/>
      <c r="J1287" s="230">
        <f t="shared" si="2"/>
        <v>242.6075</v>
      </c>
      <c r="K1287" s="227"/>
      <c r="L1287" s="230">
        <f t="shared" si="3"/>
        <v>160.7204372</v>
      </c>
      <c r="M1287" s="134">
        <v>0.92</v>
      </c>
      <c r="N1287" s="146"/>
      <c r="O1287" s="99">
        <f t="shared" si="4"/>
        <v>3</v>
      </c>
      <c r="P1287" s="99">
        <f t="shared" si="5"/>
        <v>1</v>
      </c>
      <c r="Q1287" s="99">
        <f t="shared" si="6"/>
        <v>2</v>
      </c>
      <c r="R1287" s="99">
        <f t="shared" si="7"/>
        <v>0</v>
      </c>
      <c r="S1287" s="138">
        <f t="shared" si="8"/>
        <v>5</v>
      </c>
      <c r="T1287" s="135">
        <f t="shared" si="9"/>
        <v>11</v>
      </c>
      <c r="U1287" s="146"/>
      <c r="V1287" s="146"/>
      <c r="W1287" s="146"/>
      <c r="X1287" s="146"/>
      <c r="Y1287" s="146"/>
    </row>
    <row r="1288" ht="12.75" customHeight="1">
      <c r="A1288" s="146"/>
      <c r="B1288" s="146"/>
      <c r="C1288" s="227">
        <v>1.0</v>
      </c>
      <c r="D1288" s="228">
        <v>242.61</v>
      </c>
      <c r="E1288" s="228">
        <v>123.61</v>
      </c>
      <c r="F1288" s="229">
        <v>0.5095</v>
      </c>
      <c r="I1288" s="146"/>
      <c r="J1288" s="230">
        <f t="shared" si="2"/>
        <v>242.61</v>
      </c>
      <c r="K1288" s="227"/>
      <c r="L1288" s="230">
        <f t="shared" si="3"/>
        <v>160.7220934</v>
      </c>
      <c r="M1288" s="134">
        <v>0.26</v>
      </c>
      <c r="N1288" s="146"/>
      <c r="O1288" s="99">
        <f t="shared" si="4"/>
        <v>3</v>
      </c>
      <c r="P1288" s="99">
        <f t="shared" si="5"/>
        <v>1</v>
      </c>
      <c r="Q1288" s="99">
        <f t="shared" si="6"/>
        <v>2</v>
      </c>
      <c r="R1288" s="99">
        <f t="shared" si="7"/>
        <v>0</v>
      </c>
      <c r="S1288" s="138">
        <f t="shared" si="8"/>
        <v>3</v>
      </c>
      <c r="T1288" s="135">
        <f t="shared" si="9"/>
        <v>9</v>
      </c>
      <c r="U1288" s="146"/>
      <c r="V1288" s="146"/>
      <c r="W1288" s="146"/>
      <c r="X1288" s="146"/>
      <c r="Y1288" s="146"/>
    </row>
    <row r="1289" ht="12.75" customHeight="1">
      <c r="A1289" s="146"/>
      <c r="B1289" s="146"/>
      <c r="C1289" s="227">
        <v>4.0</v>
      </c>
      <c r="D1289" s="228">
        <v>153.39</v>
      </c>
      <c r="E1289" s="228">
        <v>78.13</v>
      </c>
      <c r="F1289" s="229">
        <v>0.5093</v>
      </c>
      <c r="I1289" s="146"/>
      <c r="J1289" s="230">
        <f t="shared" si="2"/>
        <v>38.3475</v>
      </c>
      <c r="K1289" s="227"/>
      <c r="L1289" s="230">
        <f t="shared" si="3"/>
        <v>25.40747366</v>
      </c>
      <c r="M1289" s="134">
        <v>0.15</v>
      </c>
      <c r="N1289" s="146"/>
      <c r="O1289" s="99">
        <f t="shared" si="4"/>
        <v>3</v>
      </c>
      <c r="P1289" s="99">
        <f t="shared" si="5"/>
        <v>1</v>
      </c>
      <c r="Q1289" s="129">
        <f t="shared" si="6"/>
        <v>25.40747366</v>
      </c>
      <c r="R1289" s="99">
        <f t="shared" si="7"/>
        <v>0</v>
      </c>
      <c r="S1289" s="138">
        <f t="shared" si="8"/>
        <v>3</v>
      </c>
      <c r="T1289" s="135">
        <f t="shared" si="9"/>
        <v>32.40747366</v>
      </c>
      <c r="U1289" s="146"/>
      <c r="V1289" s="146"/>
      <c r="W1289" s="146"/>
      <c r="X1289" s="146"/>
      <c r="Y1289" s="146"/>
    </row>
    <row r="1290" ht="12.75" customHeight="1">
      <c r="A1290" s="146"/>
      <c r="B1290" s="146"/>
      <c r="C1290" s="227">
        <v>6.0</v>
      </c>
      <c r="D1290" s="228">
        <v>1246.96</v>
      </c>
      <c r="E1290" s="228">
        <v>634.96</v>
      </c>
      <c r="F1290" s="229">
        <v>0.5092</v>
      </c>
      <c r="I1290" s="146"/>
      <c r="J1290" s="230">
        <f t="shared" si="2"/>
        <v>207.8266667</v>
      </c>
      <c r="K1290" s="227"/>
      <c r="L1290" s="230">
        <f t="shared" si="3"/>
        <v>137.7065112</v>
      </c>
      <c r="M1290" s="134">
        <v>0.34</v>
      </c>
      <c r="N1290" s="146"/>
      <c r="O1290" s="99">
        <f t="shared" si="4"/>
        <v>3</v>
      </c>
      <c r="P1290" s="99">
        <f t="shared" si="5"/>
        <v>2</v>
      </c>
      <c r="Q1290" s="99">
        <f t="shared" si="6"/>
        <v>2</v>
      </c>
      <c r="R1290" s="99">
        <f t="shared" si="7"/>
        <v>0</v>
      </c>
      <c r="S1290" s="138">
        <f t="shared" si="8"/>
        <v>4</v>
      </c>
      <c r="T1290" s="135">
        <f t="shared" si="9"/>
        <v>11</v>
      </c>
      <c r="U1290" s="146"/>
      <c r="V1290" s="146"/>
      <c r="W1290" s="146"/>
      <c r="X1290" s="146"/>
      <c r="Y1290" s="146"/>
    </row>
    <row r="1291" ht="12.75" customHeight="1">
      <c r="A1291" s="146"/>
      <c r="B1291" s="146"/>
      <c r="C1291" s="227">
        <v>1.0</v>
      </c>
      <c r="D1291" s="228">
        <v>10.39</v>
      </c>
      <c r="E1291" s="228">
        <v>5.29</v>
      </c>
      <c r="F1291" s="229">
        <v>0.5092</v>
      </c>
      <c r="I1291" s="146"/>
      <c r="J1291" s="230">
        <f t="shared" si="2"/>
        <v>10.39</v>
      </c>
      <c r="K1291" s="227"/>
      <c r="L1291" s="230">
        <f t="shared" si="3"/>
        <v>6.884442089</v>
      </c>
      <c r="M1291" s="134">
        <v>0.35</v>
      </c>
      <c r="N1291" s="146"/>
      <c r="O1291" s="99">
        <f t="shared" si="4"/>
        <v>3</v>
      </c>
      <c r="P1291" s="99">
        <f t="shared" si="5"/>
        <v>1</v>
      </c>
      <c r="Q1291" s="99">
        <f t="shared" si="6"/>
        <v>5</v>
      </c>
      <c r="R1291" s="99">
        <f t="shared" si="7"/>
        <v>0</v>
      </c>
      <c r="S1291" s="138">
        <f t="shared" si="8"/>
        <v>4</v>
      </c>
      <c r="T1291" s="135">
        <f t="shared" si="9"/>
        <v>13</v>
      </c>
      <c r="U1291" s="146"/>
      <c r="V1291" s="146"/>
      <c r="W1291" s="146"/>
      <c r="X1291" s="146"/>
      <c r="Y1291" s="146"/>
    </row>
    <row r="1292" ht="12.75" customHeight="1">
      <c r="A1292" s="146"/>
      <c r="B1292" s="146"/>
      <c r="C1292" s="227">
        <v>1.0</v>
      </c>
      <c r="D1292" s="228">
        <v>207.83</v>
      </c>
      <c r="E1292" s="228">
        <v>105.83</v>
      </c>
      <c r="F1292" s="229">
        <v>0.5092</v>
      </c>
      <c r="I1292" s="146"/>
      <c r="J1292" s="230">
        <f t="shared" si="2"/>
        <v>207.83</v>
      </c>
      <c r="K1292" s="227"/>
      <c r="L1292" s="230">
        <f t="shared" si="3"/>
        <v>137.7087199</v>
      </c>
      <c r="M1292" s="134">
        <v>0.65</v>
      </c>
      <c r="N1292" s="146"/>
      <c r="O1292" s="99">
        <f t="shared" si="4"/>
        <v>3</v>
      </c>
      <c r="P1292" s="99">
        <f t="shared" si="5"/>
        <v>1</v>
      </c>
      <c r="Q1292" s="99">
        <f t="shared" si="6"/>
        <v>2</v>
      </c>
      <c r="R1292" s="99">
        <f t="shared" si="7"/>
        <v>0</v>
      </c>
      <c r="S1292" s="138">
        <f t="shared" si="8"/>
        <v>5</v>
      </c>
      <c r="T1292" s="135">
        <f t="shared" si="9"/>
        <v>11</v>
      </c>
      <c r="U1292" s="146"/>
      <c r="V1292" s="146"/>
      <c r="W1292" s="146"/>
      <c r="X1292" s="146"/>
      <c r="Y1292" s="146"/>
    </row>
    <row r="1293" ht="12.75" customHeight="1">
      <c r="A1293" s="146"/>
      <c r="B1293" s="146"/>
      <c r="C1293" s="227">
        <v>3.0</v>
      </c>
      <c r="D1293" s="228">
        <v>443.61</v>
      </c>
      <c r="E1293" s="228">
        <v>225.71</v>
      </c>
      <c r="F1293" s="229">
        <v>0.5088</v>
      </c>
      <c r="I1293" s="146"/>
      <c r="J1293" s="230">
        <f t="shared" si="2"/>
        <v>147.87</v>
      </c>
      <c r="K1293" s="227"/>
      <c r="L1293" s="230">
        <f t="shared" si="3"/>
        <v>98.00503712</v>
      </c>
      <c r="M1293" s="134">
        <v>0.45</v>
      </c>
      <c r="N1293" s="146"/>
      <c r="O1293" s="99">
        <f t="shared" si="4"/>
        <v>3</v>
      </c>
      <c r="P1293" s="99">
        <f t="shared" si="5"/>
        <v>1</v>
      </c>
      <c r="Q1293" s="99">
        <f t="shared" si="6"/>
        <v>2</v>
      </c>
      <c r="R1293" s="99">
        <f t="shared" si="7"/>
        <v>0</v>
      </c>
      <c r="S1293" s="138">
        <f t="shared" si="8"/>
        <v>4</v>
      </c>
      <c r="T1293" s="135">
        <f t="shared" si="9"/>
        <v>10</v>
      </c>
      <c r="U1293" s="146"/>
      <c r="V1293" s="146"/>
      <c r="W1293" s="146"/>
      <c r="X1293" s="146"/>
      <c r="Y1293" s="146"/>
    </row>
    <row r="1294" ht="12.75" customHeight="1">
      <c r="A1294" s="146"/>
      <c r="B1294" s="146"/>
      <c r="C1294" s="227">
        <v>28.0</v>
      </c>
      <c r="D1294" s="228">
        <v>1632.0</v>
      </c>
      <c r="E1294" s="228">
        <v>830.01</v>
      </c>
      <c r="F1294" s="229">
        <v>0.5086</v>
      </c>
      <c r="I1294" s="146"/>
      <c r="J1294" s="230">
        <f t="shared" si="2"/>
        <v>58.28571429</v>
      </c>
      <c r="K1294" s="227"/>
      <c r="L1294" s="230">
        <f t="shared" si="3"/>
        <v>38.6356319</v>
      </c>
      <c r="M1294" s="134">
        <v>0.12</v>
      </c>
      <c r="N1294" s="146"/>
      <c r="O1294" s="99">
        <f t="shared" si="4"/>
        <v>3</v>
      </c>
      <c r="P1294" s="99">
        <f t="shared" si="5"/>
        <v>5</v>
      </c>
      <c r="Q1294" s="99">
        <f t="shared" si="6"/>
        <v>4</v>
      </c>
      <c r="R1294" s="99">
        <f t="shared" si="7"/>
        <v>0</v>
      </c>
      <c r="S1294" s="138">
        <f t="shared" si="8"/>
        <v>2</v>
      </c>
      <c r="T1294" s="135">
        <f t="shared" si="9"/>
        <v>14</v>
      </c>
      <c r="U1294" s="146"/>
      <c r="V1294" s="146"/>
      <c r="W1294" s="146"/>
      <c r="X1294" s="146"/>
      <c r="Y1294" s="146"/>
    </row>
    <row r="1295" ht="12.75" customHeight="1">
      <c r="A1295" s="146"/>
      <c r="B1295" s="146"/>
      <c r="C1295" s="227">
        <v>5.0</v>
      </c>
      <c r="D1295" s="228">
        <v>239.13</v>
      </c>
      <c r="E1295" s="228">
        <v>121.63</v>
      </c>
      <c r="F1295" s="229">
        <v>0.5086</v>
      </c>
      <c r="I1295" s="146"/>
      <c r="J1295" s="230">
        <f t="shared" si="2"/>
        <v>47.826</v>
      </c>
      <c r="K1295" s="227"/>
      <c r="L1295" s="230">
        <f t="shared" si="3"/>
        <v>31.70224049</v>
      </c>
      <c r="M1295" s="134">
        <v>0.65</v>
      </c>
      <c r="N1295" s="146"/>
      <c r="O1295" s="99">
        <f t="shared" si="4"/>
        <v>3</v>
      </c>
      <c r="P1295" s="99">
        <f t="shared" si="5"/>
        <v>1</v>
      </c>
      <c r="Q1295" s="99">
        <f t="shared" si="6"/>
        <v>4</v>
      </c>
      <c r="R1295" s="99">
        <f t="shared" si="7"/>
        <v>0</v>
      </c>
      <c r="S1295" s="138">
        <f t="shared" si="8"/>
        <v>5</v>
      </c>
      <c r="T1295" s="135">
        <f t="shared" si="9"/>
        <v>13</v>
      </c>
      <c r="U1295" s="146"/>
      <c r="V1295" s="146"/>
      <c r="W1295" s="146"/>
      <c r="X1295" s="146"/>
      <c r="Y1295" s="146"/>
    </row>
    <row r="1296" ht="12.75" customHeight="1">
      <c r="A1296" s="146"/>
      <c r="B1296" s="146"/>
      <c r="C1296" s="227">
        <v>3.0</v>
      </c>
      <c r="D1296" s="228">
        <v>545.22</v>
      </c>
      <c r="E1296" s="228">
        <v>277.27</v>
      </c>
      <c r="F1296" s="229">
        <v>0.5085</v>
      </c>
      <c r="I1296" s="146"/>
      <c r="J1296" s="230">
        <f t="shared" si="2"/>
        <v>181.74</v>
      </c>
      <c r="K1296" s="227"/>
      <c r="L1296" s="230">
        <f t="shared" si="3"/>
        <v>120.4772953</v>
      </c>
      <c r="M1296" s="134">
        <v>0.32</v>
      </c>
      <c r="N1296" s="146"/>
      <c r="O1296" s="99">
        <f t="shared" si="4"/>
        <v>3</v>
      </c>
      <c r="P1296" s="99">
        <f t="shared" si="5"/>
        <v>1</v>
      </c>
      <c r="Q1296" s="99">
        <f t="shared" si="6"/>
        <v>2</v>
      </c>
      <c r="R1296" s="99">
        <f t="shared" si="7"/>
        <v>0</v>
      </c>
      <c r="S1296" s="138">
        <f t="shared" si="8"/>
        <v>3</v>
      </c>
      <c r="T1296" s="135">
        <f t="shared" si="9"/>
        <v>9</v>
      </c>
      <c r="U1296" s="146"/>
      <c r="V1296" s="146"/>
      <c r="W1296" s="146"/>
      <c r="X1296" s="146"/>
      <c r="Y1296" s="146"/>
    </row>
    <row r="1297" ht="12.75" customHeight="1">
      <c r="A1297" s="146"/>
      <c r="B1297" s="146"/>
      <c r="C1297" s="227">
        <v>13.0</v>
      </c>
      <c r="D1297" s="228">
        <v>569.74</v>
      </c>
      <c r="E1297" s="228">
        <v>289.59</v>
      </c>
      <c r="F1297" s="229">
        <v>0.5083</v>
      </c>
      <c r="I1297" s="146"/>
      <c r="J1297" s="230">
        <f t="shared" si="2"/>
        <v>43.82615385</v>
      </c>
      <c r="K1297" s="227"/>
      <c r="L1297" s="230">
        <f t="shared" si="3"/>
        <v>29.05665574</v>
      </c>
      <c r="M1297" s="134">
        <v>0.45</v>
      </c>
      <c r="N1297" s="146"/>
      <c r="O1297" s="99">
        <f t="shared" si="4"/>
        <v>3</v>
      </c>
      <c r="P1297" s="99">
        <f t="shared" si="5"/>
        <v>3</v>
      </c>
      <c r="Q1297" s="99">
        <f t="shared" si="6"/>
        <v>4</v>
      </c>
      <c r="R1297" s="99">
        <f t="shared" si="7"/>
        <v>0</v>
      </c>
      <c r="S1297" s="138">
        <f t="shared" si="8"/>
        <v>4</v>
      </c>
      <c r="T1297" s="135">
        <f t="shared" si="9"/>
        <v>14</v>
      </c>
      <c r="U1297" s="146"/>
      <c r="V1297" s="146"/>
      <c r="W1297" s="146"/>
      <c r="X1297" s="146"/>
      <c r="Y1297" s="146"/>
    </row>
    <row r="1298" ht="12.75" customHeight="1">
      <c r="A1298" s="146"/>
      <c r="B1298" s="146"/>
      <c r="C1298" s="227">
        <v>8.0</v>
      </c>
      <c r="D1298" s="228">
        <v>317.57</v>
      </c>
      <c r="E1298" s="228">
        <v>161.41</v>
      </c>
      <c r="F1298" s="229">
        <v>0.5083</v>
      </c>
      <c r="I1298" s="146"/>
      <c r="J1298" s="230">
        <f t="shared" si="2"/>
        <v>39.69625</v>
      </c>
      <c r="K1298" s="227"/>
      <c r="L1298" s="230">
        <f t="shared" si="3"/>
        <v>26.31853743</v>
      </c>
      <c r="M1298" s="134">
        <v>0.12</v>
      </c>
      <c r="N1298" s="146"/>
      <c r="O1298" s="99">
        <f t="shared" si="4"/>
        <v>3</v>
      </c>
      <c r="P1298" s="99">
        <f t="shared" si="5"/>
        <v>2</v>
      </c>
      <c r="Q1298" s="99">
        <f t="shared" si="6"/>
        <v>4</v>
      </c>
      <c r="R1298" s="99">
        <f t="shared" si="7"/>
        <v>0</v>
      </c>
      <c r="S1298" s="138">
        <f t="shared" si="8"/>
        <v>2</v>
      </c>
      <c r="T1298" s="135">
        <f t="shared" si="9"/>
        <v>11</v>
      </c>
      <c r="U1298" s="146"/>
      <c r="V1298" s="146"/>
      <c r="W1298" s="146"/>
      <c r="X1298" s="146"/>
      <c r="Y1298" s="146"/>
    </row>
    <row r="1299" ht="12.75" customHeight="1">
      <c r="A1299" s="146"/>
      <c r="B1299" s="146"/>
      <c r="C1299" s="227">
        <v>6.0</v>
      </c>
      <c r="D1299" s="228">
        <v>156.52</v>
      </c>
      <c r="E1299" s="228">
        <v>79.52</v>
      </c>
      <c r="F1299" s="229">
        <v>0.508</v>
      </c>
      <c r="I1299" s="146"/>
      <c r="J1299" s="230">
        <f t="shared" si="2"/>
        <v>26.08666667</v>
      </c>
      <c r="K1299" s="227"/>
      <c r="L1299" s="230">
        <f t="shared" si="3"/>
        <v>17.29885057</v>
      </c>
      <c r="M1299" s="134">
        <v>0.87</v>
      </c>
      <c r="N1299" s="146"/>
      <c r="O1299" s="99">
        <f t="shared" si="4"/>
        <v>3</v>
      </c>
      <c r="P1299" s="99">
        <f t="shared" si="5"/>
        <v>2</v>
      </c>
      <c r="Q1299" s="99">
        <f t="shared" si="6"/>
        <v>5</v>
      </c>
      <c r="R1299" s="99">
        <f t="shared" si="7"/>
        <v>0</v>
      </c>
      <c r="S1299" s="138">
        <f t="shared" si="8"/>
        <v>5</v>
      </c>
      <c r="T1299" s="135">
        <f t="shared" si="9"/>
        <v>15</v>
      </c>
      <c r="U1299" s="146"/>
      <c r="V1299" s="146"/>
      <c r="W1299" s="146"/>
      <c r="X1299" s="146"/>
      <c r="Y1299" s="146"/>
    </row>
    <row r="1300" ht="12.75" customHeight="1">
      <c r="A1300" s="146"/>
      <c r="B1300" s="146"/>
      <c r="C1300" s="227">
        <v>11.0</v>
      </c>
      <c r="D1300" s="228">
        <v>479.3</v>
      </c>
      <c r="E1300" s="228">
        <v>243.47</v>
      </c>
      <c r="F1300" s="229">
        <v>0.508</v>
      </c>
      <c r="I1300" s="146"/>
      <c r="J1300" s="230">
        <f t="shared" si="2"/>
        <v>43.57272727</v>
      </c>
      <c r="K1300" s="227"/>
      <c r="L1300" s="230">
        <f t="shared" si="3"/>
        <v>28.89438148</v>
      </c>
      <c r="M1300" s="134">
        <v>0.89</v>
      </c>
      <c r="N1300" s="146"/>
      <c r="O1300" s="99">
        <f t="shared" si="4"/>
        <v>3</v>
      </c>
      <c r="P1300" s="99">
        <f t="shared" si="5"/>
        <v>3</v>
      </c>
      <c r="Q1300" s="99">
        <f t="shared" si="6"/>
        <v>4</v>
      </c>
      <c r="R1300" s="99">
        <f t="shared" si="7"/>
        <v>0</v>
      </c>
      <c r="S1300" s="138">
        <f t="shared" si="8"/>
        <v>5</v>
      </c>
      <c r="T1300" s="135">
        <f t="shared" si="9"/>
        <v>15</v>
      </c>
      <c r="U1300" s="146"/>
      <c r="V1300" s="146"/>
      <c r="W1300" s="146"/>
      <c r="X1300" s="146"/>
      <c r="Y1300" s="146"/>
    </row>
    <row r="1301" ht="12.75" customHeight="1">
      <c r="A1301" s="146"/>
      <c r="B1301" s="146"/>
      <c r="C1301" s="227">
        <v>2.0</v>
      </c>
      <c r="D1301" s="228">
        <v>17.3</v>
      </c>
      <c r="E1301" s="228">
        <v>8.79</v>
      </c>
      <c r="F1301" s="229">
        <v>0.5079</v>
      </c>
      <c r="I1301" s="146"/>
      <c r="J1301" s="230">
        <f t="shared" si="2"/>
        <v>8.65</v>
      </c>
      <c r="K1301" s="227"/>
      <c r="L1301" s="230">
        <f t="shared" si="3"/>
        <v>5.736454672</v>
      </c>
      <c r="M1301" s="134">
        <v>0.65</v>
      </c>
      <c r="N1301" s="146"/>
      <c r="O1301" s="99">
        <f t="shared" si="4"/>
        <v>3</v>
      </c>
      <c r="P1301" s="99">
        <f t="shared" si="5"/>
        <v>1</v>
      </c>
      <c r="Q1301" s="99">
        <f t="shared" si="6"/>
        <v>5</v>
      </c>
      <c r="R1301" s="99">
        <f t="shared" si="7"/>
        <v>0</v>
      </c>
      <c r="S1301" s="138">
        <f t="shared" si="8"/>
        <v>5</v>
      </c>
      <c r="T1301" s="135">
        <f t="shared" si="9"/>
        <v>14</v>
      </c>
      <c r="U1301" s="146"/>
      <c r="V1301" s="146"/>
      <c r="W1301" s="146"/>
      <c r="X1301" s="146"/>
      <c r="Y1301" s="146"/>
    </row>
    <row r="1302" ht="12.75" customHeight="1">
      <c r="A1302" s="146"/>
      <c r="B1302" s="146"/>
      <c r="C1302" s="227">
        <v>4.0</v>
      </c>
      <c r="D1302" s="228">
        <v>34.61</v>
      </c>
      <c r="E1302" s="228">
        <v>17.58</v>
      </c>
      <c r="F1302" s="229">
        <v>0.5079</v>
      </c>
      <c r="I1302" s="146"/>
      <c r="J1302" s="230">
        <f t="shared" si="2"/>
        <v>8.6525</v>
      </c>
      <c r="K1302" s="227"/>
      <c r="L1302" s="230">
        <f t="shared" si="3"/>
        <v>5.738112607</v>
      </c>
      <c r="M1302" s="134">
        <v>0.23</v>
      </c>
      <c r="N1302" s="146"/>
      <c r="O1302" s="99">
        <f t="shared" si="4"/>
        <v>3</v>
      </c>
      <c r="P1302" s="99">
        <f t="shared" si="5"/>
        <v>1</v>
      </c>
      <c r="Q1302" s="99">
        <f t="shared" si="6"/>
        <v>5</v>
      </c>
      <c r="R1302" s="99">
        <f t="shared" si="7"/>
        <v>0</v>
      </c>
      <c r="S1302" s="138">
        <f t="shared" si="8"/>
        <v>3</v>
      </c>
      <c r="T1302" s="135">
        <f t="shared" si="9"/>
        <v>12</v>
      </c>
      <c r="U1302" s="146"/>
      <c r="V1302" s="146"/>
      <c r="W1302" s="146"/>
      <c r="X1302" s="146"/>
      <c r="Y1302" s="146"/>
    </row>
    <row r="1303" ht="12.75" customHeight="1">
      <c r="A1303" s="146"/>
      <c r="B1303" s="146"/>
      <c r="C1303" s="227">
        <v>7.0</v>
      </c>
      <c r="D1303" s="228">
        <v>91.0</v>
      </c>
      <c r="E1303" s="228">
        <v>46.2</v>
      </c>
      <c r="F1303" s="229">
        <v>0.5077</v>
      </c>
      <c r="I1303" s="146"/>
      <c r="J1303" s="230">
        <f t="shared" si="2"/>
        <v>13</v>
      </c>
      <c r="K1303" s="227"/>
      <c r="L1303" s="230">
        <f t="shared" si="3"/>
        <v>8.622404988</v>
      </c>
      <c r="M1303" s="134">
        <v>0.21</v>
      </c>
      <c r="N1303" s="146"/>
      <c r="O1303" s="99">
        <f t="shared" si="4"/>
        <v>3</v>
      </c>
      <c r="P1303" s="99">
        <f t="shared" si="5"/>
        <v>2</v>
      </c>
      <c r="Q1303" s="99">
        <f t="shared" si="6"/>
        <v>5</v>
      </c>
      <c r="R1303" s="99">
        <f t="shared" si="7"/>
        <v>0</v>
      </c>
      <c r="S1303" s="138">
        <f t="shared" si="8"/>
        <v>3</v>
      </c>
      <c r="T1303" s="135">
        <f t="shared" si="9"/>
        <v>13</v>
      </c>
      <c r="U1303" s="146"/>
      <c r="V1303" s="146"/>
      <c r="W1303" s="146"/>
      <c r="X1303" s="146"/>
      <c r="Y1303" s="146"/>
    </row>
    <row r="1304" ht="12.75" customHeight="1">
      <c r="A1304" s="146"/>
      <c r="B1304" s="146"/>
      <c r="C1304" s="227">
        <v>5.0</v>
      </c>
      <c r="D1304" s="228">
        <v>65.0</v>
      </c>
      <c r="E1304" s="228">
        <v>33.0</v>
      </c>
      <c r="F1304" s="229">
        <v>0.5077</v>
      </c>
      <c r="I1304" s="146"/>
      <c r="J1304" s="230">
        <f t="shared" si="2"/>
        <v>13</v>
      </c>
      <c r="K1304" s="227"/>
      <c r="L1304" s="230">
        <f t="shared" si="3"/>
        <v>8.622404988</v>
      </c>
      <c r="M1304" s="134">
        <v>0.45</v>
      </c>
      <c r="N1304" s="146"/>
      <c r="O1304" s="99">
        <f t="shared" si="4"/>
        <v>3</v>
      </c>
      <c r="P1304" s="99">
        <f t="shared" si="5"/>
        <v>1</v>
      </c>
      <c r="Q1304" s="99">
        <f t="shared" si="6"/>
        <v>5</v>
      </c>
      <c r="R1304" s="99">
        <f t="shared" si="7"/>
        <v>0</v>
      </c>
      <c r="S1304" s="138">
        <f t="shared" si="8"/>
        <v>4</v>
      </c>
      <c r="T1304" s="135">
        <f t="shared" si="9"/>
        <v>13</v>
      </c>
      <c r="U1304" s="146"/>
      <c r="V1304" s="146"/>
      <c r="W1304" s="146"/>
      <c r="X1304" s="146"/>
      <c r="Y1304" s="146"/>
    </row>
    <row r="1305" ht="12.75" customHeight="1">
      <c r="A1305" s="146"/>
      <c r="B1305" s="146"/>
      <c r="C1305" s="227">
        <v>4.0</v>
      </c>
      <c r="D1305" s="228">
        <v>52.0</v>
      </c>
      <c r="E1305" s="228">
        <v>26.4</v>
      </c>
      <c r="F1305" s="229">
        <v>0.5077</v>
      </c>
      <c r="I1305" s="146"/>
      <c r="J1305" s="230">
        <f t="shared" si="2"/>
        <v>13</v>
      </c>
      <c r="K1305" s="227"/>
      <c r="L1305" s="230">
        <f t="shared" si="3"/>
        <v>8.622404988</v>
      </c>
      <c r="M1305" s="134">
        <v>0.87</v>
      </c>
      <c r="N1305" s="146"/>
      <c r="O1305" s="99">
        <f t="shared" si="4"/>
        <v>3</v>
      </c>
      <c r="P1305" s="99">
        <f t="shared" si="5"/>
        <v>1</v>
      </c>
      <c r="Q1305" s="99">
        <f t="shared" si="6"/>
        <v>5</v>
      </c>
      <c r="R1305" s="99">
        <f t="shared" si="7"/>
        <v>0</v>
      </c>
      <c r="S1305" s="138">
        <f t="shared" si="8"/>
        <v>5</v>
      </c>
      <c r="T1305" s="135">
        <f t="shared" si="9"/>
        <v>14</v>
      </c>
      <c r="U1305" s="146"/>
      <c r="V1305" s="146"/>
      <c r="W1305" s="146"/>
      <c r="X1305" s="146"/>
      <c r="Y1305" s="146"/>
    </row>
    <row r="1306" ht="12.75" customHeight="1">
      <c r="A1306" s="146"/>
      <c r="B1306" s="146"/>
      <c r="C1306" s="227">
        <v>3.0</v>
      </c>
      <c r="D1306" s="228">
        <v>127.83</v>
      </c>
      <c r="E1306" s="228">
        <v>64.85</v>
      </c>
      <c r="F1306" s="229">
        <v>0.5073</v>
      </c>
      <c r="I1306" s="146"/>
      <c r="J1306" s="230">
        <f t="shared" si="2"/>
        <v>42.61</v>
      </c>
      <c r="K1306" s="227"/>
      <c r="L1306" s="230">
        <f t="shared" si="3"/>
        <v>28.26909043</v>
      </c>
      <c r="M1306" s="134">
        <v>0.89</v>
      </c>
      <c r="N1306" s="146"/>
      <c r="O1306" s="99">
        <f t="shared" si="4"/>
        <v>3</v>
      </c>
      <c r="P1306" s="99">
        <f t="shared" si="5"/>
        <v>1</v>
      </c>
      <c r="Q1306" s="99">
        <f t="shared" si="6"/>
        <v>4</v>
      </c>
      <c r="R1306" s="99">
        <f t="shared" si="7"/>
        <v>0</v>
      </c>
      <c r="S1306" s="138">
        <f t="shared" si="8"/>
        <v>5</v>
      </c>
      <c r="T1306" s="135">
        <f t="shared" si="9"/>
        <v>13</v>
      </c>
      <c r="U1306" s="146"/>
      <c r="V1306" s="146"/>
      <c r="W1306" s="146"/>
      <c r="X1306" s="146"/>
      <c r="Y1306" s="146"/>
    </row>
    <row r="1307" ht="12.75" customHeight="1">
      <c r="A1307" s="146"/>
      <c r="B1307" s="146"/>
      <c r="C1307" s="227">
        <v>2.0</v>
      </c>
      <c r="D1307" s="228">
        <v>86.96</v>
      </c>
      <c r="E1307" s="228">
        <v>44.11</v>
      </c>
      <c r="F1307" s="229">
        <v>0.5073</v>
      </c>
      <c r="I1307" s="146"/>
      <c r="J1307" s="230">
        <f t="shared" si="2"/>
        <v>43.48</v>
      </c>
      <c r="K1307" s="227"/>
      <c r="L1307" s="230">
        <f t="shared" si="3"/>
        <v>28.84628143</v>
      </c>
      <c r="M1307" s="134">
        <v>0.03</v>
      </c>
      <c r="N1307" s="146"/>
      <c r="O1307" s="99">
        <f t="shared" si="4"/>
        <v>3</v>
      </c>
      <c r="P1307" s="99">
        <f t="shared" si="5"/>
        <v>1</v>
      </c>
      <c r="Q1307" s="99">
        <f t="shared" si="6"/>
        <v>4</v>
      </c>
      <c r="R1307" s="99">
        <f t="shared" si="7"/>
        <v>0</v>
      </c>
      <c r="S1307" s="138">
        <f t="shared" si="8"/>
        <v>1</v>
      </c>
      <c r="T1307" s="135">
        <f t="shared" si="9"/>
        <v>9</v>
      </c>
      <c r="U1307" s="146"/>
      <c r="V1307" s="146"/>
      <c r="W1307" s="146"/>
      <c r="X1307" s="146"/>
      <c r="Y1307" s="146"/>
    </row>
    <row r="1308" ht="12.75" customHeight="1">
      <c r="A1308" s="146"/>
      <c r="B1308" s="146"/>
      <c r="C1308" s="227">
        <v>3.0</v>
      </c>
      <c r="D1308" s="228">
        <v>15.65</v>
      </c>
      <c r="E1308" s="228">
        <v>7.94</v>
      </c>
      <c r="F1308" s="229">
        <v>0.5071</v>
      </c>
      <c r="I1308" s="146"/>
      <c r="J1308" s="230">
        <f t="shared" si="2"/>
        <v>5.216666667</v>
      </c>
      <c r="K1308" s="227"/>
      <c r="L1308" s="230">
        <f t="shared" si="3"/>
        <v>3.461393847</v>
      </c>
      <c r="M1308" s="134">
        <v>0.04</v>
      </c>
      <c r="N1308" s="146"/>
      <c r="O1308" s="99">
        <f t="shared" si="4"/>
        <v>3</v>
      </c>
      <c r="P1308" s="99">
        <f t="shared" si="5"/>
        <v>1</v>
      </c>
      <c r="Q1308" s="99">
        <f t="shared" si="6"/>
        <v>5</v>
      </c>
      <c r="R1308" s="99">
        <f t="shared" si="7"/>
        <v>0</v>
      </c>
      <c r="S1308" s="138">
        <f t="shared" si="8"/>
        <v>1</v>
      </c>
      <c r="T1308" s="135">
        <f t="shared" si="9"/>
        <v>10</v>
      </c>
      <c r="U1308" s="146"/>
      <c r="V1308" s="146"/>
      <c r="W1308" s="146"/>
      <c r="X1308" s="146"/>
      <c r="Y1308" s="146"/>
    </row>
    <row r="1309" ht="12.75" customHeight="1">
      <c r="A1309" s="146"/>
      <c r="B1309" s="146"/>
      <c r="C1309" s="227">
        <v>1.0</v>
      </c>
      <c r="D1309" s="228">
        <v>42.61</v>
      </c>
      <c r="E1309" s="228">
        <v>21.61</v>
      </c>
      <c r="F1309" s="229">
        <v>0.5071</v>
      </c>
      <c r="I1309" s="146"/>
      <c r="J1309" s="230">
        <f t="shared" si="2"/>
        <v>42.61</v>
      </c>
      <c r="K1309" s="227"/>
      <c r="L1309" s="230">
        <f t="shared" si="3"/>
        <v>28.27284188</v>
      </c>
      <c r="M1309" s="134">
        <v>0.05</v>
      </c>
      <c r="N1309" s="146"/>
      <c r="O1309" s="99">
        <f t="shared" si="4"/>
        <v>3</v>
      </c>
      <c r="P1309" s="99">
        <f t="shared" si="5"/>
        <v>1</v>
      </c>
      <c r="Q1309" s="99">
        <f t="shared" si="6"/>
        <v>4</v>
      </c>
      <c r="R1309" s="99">
        <f t="shared" si="7"/>
        <v>0</v>
      </c>
      <c r="S1309" s="138">
        <f t="shared" si="8"/>
        <v>1</v>
      </c>
      <c r="T1309" s="135">
        <f t="shared" si="9"/>
        <v>9</v>
      </c>
      <c r="U1309" s="146"/>
      <c r="V1309" s="146"/>
      <c r="W1309" s="146"/>
      <c r="X1309" s="146"/>
      <c r="Y1309" s="146"/>
    </row>
    <row r="1310" ht="12.75" customHeight="1">
      <c r="A1310" s="146"/>
      <c r="B1310" s="146"/>
      <c r="C1310" s="227">
        <v>13.0</v>
      </c>
      <c r="D1310" s="228">
        <v>3179.14</v>
      </c>
      <c r="E1310" s="228">
        <v>1612.0</v>
      </c>
      <c r="F1310" s="229">
        <v>0.5071</v>
      </c>
      <c r="I1310" s="146"/>
      <c r="J1310" s="230">
        <f t="shared" si="2"/>
        <v>244.5492308</v>
      </c>
      <c r="K1310" s="227"/>
      <c r="L1310" s="230">
        <f t="shared" si="3"/>
        <v>162.2647673</v>
      </c>
      <c r="M1310" s="134">
        <v>0.06</v>
      </c>
      <c r="N1310" s="146"/>
      <c r="O1310" s="99">
        <f t="shared" si="4"/>
        <v>3</v>
      </c>
      <c r="P1310" s="99">
        <f t="shared" si="5"/>
        <v>3</v>
      </c>
      <c r="Q1310" s="99">
        <f t="shared" si="6"/>
        <v>2</v>
      </c>
      <c r="R1310" s="99">
        <f t="shared" si="7"/>
        <v>0</v>
      </c>
      <c r="S1310" s="138">
        <f t="shared" si="8"/>
        <v>2</v>
      </c>
      <c r="T1310" s="135">
        <f t="shared" si="9"/>
        <v>10</v>
      </c>
      <c r="U1310" s="146"/>
      <c r="V1310" s="146"/>
      <c r="W1310" s="146"/>
      <c r="X1310" s="146"/>
      <c r="Y1310" s="146"/>
    </row>
    <row r="1311" ht="12.75" customHeight="1">
      <c r="A1311" s="146"/>
      <c r="B1311" s="146"/>
      <c r="C1311" s="227">
        <v>13.0</v>
      </c>
      <c r="D1311" s="228">
        <v>169.45</v>
      </c>
      <c r="E1311" s="228">
        <v>85.88</v>
      </c>
      <c r="F1311" s="229">
        <v>0.5068</v>
      </c>
      <c r="I1311" s="146"/>
      <c r="J1311" s="230">
        <f t="shared" si="2"/>
        <v>13.03461538</v>
      </c>
      <c r="K1311" s="227"/>
      <c r="L1311" s="230">
        <f t="shared" si="3"/>
        <v>8.650527863</v>
      </c>
      <c r="M1311" s="134">
        <v>0.07</v>
      </c>
      <c r="N1311" s="146"/>
      <c r="O1311" s="99">
        <f t="shared" si="4"/>
        <v>3</v>
      </c>
      <c r="P1311" s="99">
        <f t="shared" si="5"/>
        <v>3</v>
      </c>
      <c r="Q1311" s="99">
        <f t="shared" si="6"/>
        <v>5</v>
      </c>
      <c r="R1311" s="99">
        <f t="shared" si="7"/>
        <v>0</v>
      </c>
      <c r="S1311" s="138">
        <f t="shared" si="8"/>
        <v>2</v>
      </c>
      <c r="T1311" s="135">
        <f t="shared" si="9"/>
        <v>13</v>
      </c>
      <c r="U1311" s="146"/>
      <c r="V1311" s="146"/>
      <c r="W1311" s="146"/>
      <c r="X1311" s="146"/>
      <c r="Y1311" s="146"/>
    </row>
    <row r="1312" ht="12.75" customHeight="1">
      <c r="A1312" s="146"/>
      <c r="B1312" s="146"/>
      <c r="C1312" s="227">
        <v>7.0</v>
      </c>
      <c r="D1312" s="228">
        <v>97.39</v>
      </c>
      <c r="E1312" s="228">
        <v>49.32</v>
      </c>
      <c r="F1312" s="229">
        <v>0.5065</v>
      </c>
      <c r="I1312" s="146"/>
      <c r="J1312" s="230">
        <f t="shared" si="2"/>
        <v>13.91285714</v>
      </c>
      <c r="K1312" s="227"/>
      <c r="L1312" s="230">
        <f t="shared" si="3"/>
        <v>9.235218814</v>
      </c>
      <c r="M1312" s="134">
        <v>0.08</v>
      </c>
      <c r="N1312" s="146"/>
      <c r="O1312" s="99">
        <f t="shared" si="4"/>
        <v>3</v>
      </c>
      <c r="P1312" s="99">
        <f t="shared" si="5"/>
        <v>2</v>
      </c>
      <c r="Q1312" s="99">
        <f t="shared" si="6"/>
        <v>5</v>
      </c>
      <c r="R1312" s="99">
        <f t="shared" si="7"/>
        <v>0</v>
      </c>
      <c r="S1312" s="138">
        <f t="shared" si="8"/>
        <v>2</v>
      </c>
      <c r="T1312" s="135">
        <f t="shared" si="9"/>
        <v>12</v>
      </c>
      <c r="U1312" s="146"/>
      <c r="V1312" s="146"/>
      <c r="W1312" s="146"/>
      <c r="X1312" s="146"/>
      <c r="Y1312" s="146"/>
    </row>
    <row r="1313" ht="12.75" customHeight="1">
      <c r="A1313" s="146"/>
      <c r="B1313" s="146"/>
      <c r="C1313" s="227">
        <v>1.0</v>
      </c>
      <c r="D1313" s="228">
        <v>20.87</v>
      </c>
      <c r="E1313" s="228">
        <v>10.57</v>
      </c>
      <c r="F1313" s="229">
        <v>0.5065</v>
      </c>
      <c r="I1313" s="146"/>
      <c r="J1313" s="230">
        <f t="shared" si="2"/>
        <v>20.87</v>
      </c>
      <c r="K1313" s="227"/>
      <c r="L1313" s="230">
        <f t="shared" si="3"/>
        <v>13.85330236</v>
      </c>
      <c r="M1313" s="134">
        <v>0.09</v>
      </c>
      <c r="N1313" s="146"/>
      <c r="O1313" s="99">
        <f t="shared" si="4"/>
        <v>3</v>
      </c>
      <c r="P1313" s="99">
        <f t="shared" si="5"/>
        <v>1</v>
      </c>
      <c r="Q1313" s="99">
        <f t="shared" si="6"/>
        <v>5</v>
      </c>
      <c r="R1313" s="99">
        <f t="shared" si="7"/>
        <v>0</v>
      </c>
      <c r="S1313" s="138">
        <f t="shared" si="8"/>
        <v>2</v>
      </c>
      <c r="T1313" s="135">
        <f t="shared" si="9"/>
        <v>11</v>
      </c>
      <c r="U1313" s="146"/>
      <c r="V1313" s="146"/>
      <c r="W1313" s="146"/>
      <c r="X1313" s="146"/>
      <c r="Y1313" s="146"/>
    </row>
    <row r="1314" ht="12.75" customHeight="1">
      <c r="A1314" s="146"/>
      <c r="B1314" s="146"/>
      <c r="C1314" s="227">
        <v>3.0</v>
      </c>
      <c r="D1314" s="228">
        <v>16.96</v>
      </c>
      <c r="E1314" s="228">
        <v>8.59</v>
      </c>
      <c r="F1314" s="229">
        <v>0.5064</v>
      </c>
      <c r="I1314" s="146"/>
      <c r="J1314" s="230">
        <f t="shared" si="2"/>
        <v>5.653333333</v>
      </c>
      <c r="K1314" s="227"/>
      <c r="L1314" s="230">
        <f t="shared" si="3"/>
        <v>3.752876615</v>
      </c>
      <c r="M1314" s="134">
        <v>0.12</v>
      </c>
      <c r="N1314" s="146"/>
      <c r="O1314" s="99">
        <f t="shared" si="4"/>
        <v>3</v>
      </c>
      <c r="P1314" s="99">
        <f t="shared" si="5"/>
        <v>1</v>
      </c>
      <c r="Q1314" s="99">
        <f t="shared" si="6"/>
        <v>5</v>
      </c>
      <c r="R1314" s="99">
        <f t="shared" si="7"/>
        <v>0</v>
      </c>
      <c r="S1314" s="138">
        <f t="shared" si="8"/>
        <v>2</v>
      </c>
      <c r="T1314" s="135">
        <f t="shared" si="9"/>
        <v>11</v>
      </c>
      <c r="U1314" s="146"/>
      <c r="V1314" s="146"/>
      <c r="W1314" s="146"/>
      <c r="X1314" s="146"/>
      <c r="Y1314" s="146"/>
    </row>
    <row r="1315" ht="12.75" customHeight="1">
      <c r="A1315" s="146"/>
      <c r="B1315" s="146"/>
      <c r="C1315" s="227">
        <v>3.0</v>
      </c>
      <c r="D1315" s="228">
        <v>16.96</v>
      </c>
      <c r="E1315" s="228">
        <v>8.59</v>
      </c>
      <c r="F1315" s="229">
        <v>0.5064</v>
      </c>
      <c r="I1315" s="146"/>
      <c r="J1315" s="230">
        <f t="shared" si="2"/>
        <v>5.653333333</v>
      </c>
      <c r="K1315" s="227"/>
      <c r="L1315" s="230">
        <f t="shared" si="3"/>
        <v>3.752876615</v>
      </c>
      <c r="M1315" s="134">
        <v>0.13</v>
      </c>
      <c r="N1315" s="146"/>
      <c r="O1315" s="99">
        <f t="shared" si="4"/>
        <v>3</v>
      </c>
      <c r="P1315" s="99">
        <f t="shared" si="5"/>
        <v>1</v>
      </c>
      <c r="Q1315" s="99">
        <f t="shared" si="6"/>
        <v>5</v>
      </c>
      <c r="R1315" s="99">
        <f t="shared" si="7"/>
        <v>0</v>
      </c>
      <c r="S1315" s="138">
        <f t="shared" si="8"/>
        <v>0.13</v>
      </c>
      <c r="T1315" s="135">
        <f t="shared" si="9"/>
        <v>9.13</v>
      </c>
      <c r="U1315" s="146"/>
      <c r="V1315" s="146"/>
      <c r="W1315" s="146"/>
      <c r="X1315" s="146"/>
      <c r="Y1315" s="146"/>
    </row>
    <row r="1316" ht="12.75" customHeight="1">
      <c r="A1316" s="146"/>
      <c r="B1316" s="146"/>
      <c r="C1316" s="227">
        <v>3.0</v>
      </c>
      <c r="D1316" s="228">
        <v>16.96</v>
      </c>
      <c r="E1316" s="228">
        <v>8.59</v>
      </c>
      <c r="F1316" s="229">
        <v>0.5064</v>
      </c>
      <c r="I1316" s="146"/>
      <c r="J1316" s="230">
        <f t="shared" si="2"/>
        <v>5.653333333</v>
      </c>
      <c r="K1316" s="227"/>
      <c r="L1316" s="230">
        <f t="shared" si="3"/>
        <v>3.752876615</v>
      </c>
      <c r="M1316" s="134">
        <v>0.125</v>
      </c>
      <c r="N1316" s="146"/>
      <c r="O1316" s="99">
        <f t="shared" si="4"/>
        <v>3</v>
      </c>
      <c r="P1316" s="99">
        <f t="shared" si="5"/>
        <v>1</v>
      </c>
      <c r="Q1316" s="99">
        <f t="shared" si="6"/>
        <v>5</v>
      </c>
      <c r="R1316" s="99">
        <f t="shared" si="7"/>
        <v>0</v>
      </c>
      <c r="S1316" s="138">
        <f t="shared" si="8"/>
        <v>2</v>
      </c>
      <c r="T1316" s="135">
        <f t="shared" si="9"/>
        <v>11</v>
      </c>
      <c r="U1316" s="146"/>
      <c r="V1316" s="146"/>
      <c r="W1316" s="146"/>
      <c r="X1316" s="146"/>
      <c r="Y1316" s="146"/>
    </row>
    <row r="1317" ht="12.75" customHeight="1">
      <c r="A1317" s="146"/>
      <c r="B1317" s="146"/>
      <c r="C1317" s="227">
        <v>1.0</v>
      </c>
      <c r="D1317" s="228">
        <v>86.09</v>
      </c>
      <c r="E1317" s="228">
        <v>43.59</v>
      </c>
      <c r="F1317" s="229">
        <v>0.5063</v>
      </c>
      <c r="I1317" s="146"/>
      <c r="J1317" s="230">
        <f t="shared" si="2"/>
        <v>86.09</v>
      </c>
      <c r="K1317" s="227"/>
      <c r="L1317" s="230">
        <f t="shared" si="3"/>
        <v>57.15328952</v>
      </c>
      <c r="M1317" s="134">
        <v>0.15</v>
      </c>
      <c r="N1317" s="146"/>
      <c r="O1317" s="99">
        <f t="shared" si="4"/>
        <v>3</v>
      </c>
      <c r="P1317" s="99">
        <f t="shared" si="5"/>
        <v>1</v>
      </c>
      <c r="Q1317" s="99">
        <f t="shared" si="6"/>
        <v>3</v>
      </c>
      <c r="R1317" s="99">
        <f t="shared" si="7"/>
        <v>0</v>
      </c>
      <c r="S1317" s="138">
        <f t="shared" si="8"/>
        <v>3</v>
      </c>
      <c r="T1317" s="135">
        <f t="shared" si="9"/>
        <v>10</v>
      </c>
      <c r="U1317" s="146"/>
      <c r="V1317" s="146"/>
      <c r="W1317" s="146"/>
      <c r="X1317" s="146"/>
      <c r="Y1317" s="146"/>
    </row>
    <row r="1318" ht="12.75" customHeight="1">
      <c r="A1318" s="146"/>
      <c r="B1318" s="146"/>
      <c r="C1318" s="227">
        <v>14.0</v>
      </c>
      <c r="D1318" s="228">
        <v>466.43</v>
      </c>
      <c r="E1318" s="228">
        <v>236.17</v>
      </c>
      <c r="F1318" s="229">
        <v>0.5063</v>
      </c>
      <c r="I1318" s="146"/>
      <c r="J1318" s="230">
        <f t="shared" si="2"/>
        <v>33.31642857</v>
      </c>
      <c r="K1318" s="227"/>
      <c r="L1318" s="230">
        <f t="shared" si="3"/>
        <v>22.11805654</v>
      </c>
      <c r="M1318" s="134">
        <v>0.18</v>
      </c>
      <c r="N1318" s="146"/>
      <c r="O1318" s="99">
        <f t="shared" si="4"/>
        <v>3</v>
      </c>
      <c r="P1318" s="99">
        <f t="shared" si="5"/>
        <v>3</v>
      </c>
      <c r="Q1318" s="99">
        <f t="shared" si="6"/>
        <v>5</v>
      </c>
      <c r="R1318" s="99">
        <f t="shared" si="7"/>
        <v>0</v>
      </c>
      <c r="S1318" s="138">
        <f t="shared" si="8"/>
        <v>3</v>
      </c>
      <c r="T1318" s="135">
        <f t="shared" si="9"/>
        <v>14</v>
      </c>
      <c r="U1318" s="146"/>
      <c r="V1318" s="146"/>
      <c r="W1318" s="146"/>
      <c r="X1318" s="146"/>
      <c r="Y1318" s="146"/>
    </row>
    <row r="1319" ht="12.75" customHeight="1">
      <c r="A1319" s="146"/>
      <c r="B1319" s="146"/>
      <c r="C1319" s="227">
        <v>7.0</v>
      </c>
      <c r="D1319" s="228">
        <v>420.0</v>
      </c>
      <c r="E1319" s="228">
        <v>212.63</v>
      </c>
      <c r="F1319" s="229">
        <v>0.5063</v>
      </c>
      <c r="I1319" s="146"/>
      <c r="J1319" s="230">
        <f t="shared" si="2"/>
        <v>60</v>
      </c>
      <c r="K1319" s="227"/>
      <c r="L1319" s="230">
        <f t="shared" si="3"/>
        <v>39.83270265</v>
      </c>
      <c r="M1319" s="134">
        <v>0.22</v>
      </c>
      <c r="N1319" s="146"/>
      <c r="O1319" s="99">
        <f t="shared" si="4"/>
        <v>3</v>
      </c>
      <c r="P1319" s="99">
        <f t="shared" si="5"/>
        <v>2</v>
      </c>
      <c r="Q1319" s="99">
        <f t="shared" si="6"/>
        <v>4</v>
      </c>
      <c r="R1319" s="99">
        <f t="shared" si="7"/>
        <v>0</v>
      </c>
      <c r="S1319" s="138">
        <f t="shared" si="8"/>
        <v>3</v>
      </c>
      <c r="T1319" s="135">
        <f t="shared" si="9"/>
        <v>12</v>
      </c>
      <c r="U1319" s="146"/>
      <c r="V1319" s="146"/>
      <c r="W1319" s="146"/>
      <c r="X1319" s="146"/>
      <c r="Y1319" s="146"/>
    </row>
    <row r="1320" ht="12.75" customHeight="1">
      <c r="A1320" s="146"/>
      <c r="B1320" s="146"/>
      <c r="C1320" s="227">
        <v>4.0</v>
      </c>
      <c r="D1320" s="228">
        <v>30.99</v>
      </c>
      <c r="E1320" s="228">
        <v>15.68</v>
      </c>
      <c r="F1320" s="229">
        <v>0.5061</v>
      </c>
      <c r="I1320" s="146"/>
      <c r="J1320" s="230">
        <f t="shared" si="2"/>
        <v>7.7475</v>
      </c>
      <c r="K1320" s="227"/>
      <c r="L1320" s="230">
        <f t="shared" si="3"/>
        <v>5.144080738</v>
      </c>
      <c r="M1320" s="134">
        <v>0.26</v>
      </c>
      <c r="N1320" s="146"/>
      <c r="O1320" s="99">
        <f t="shared" si="4"/>
        <v>3</v>
      </c>
      <c r="P1320" s="99">
        <f t="shared" si="5"/>
        <v>1</v>
      </c>
      <c r="Q1320" s="99">
        <f t="shared" si="6"/>
        <v>5</v>
      </c>
      <c r="R1320" s="99">
        <f t="shared" si="7"/>
        <v>0</v>
      </c>
      <c r="S1320" s="138">
        <f t="shared" si="8"/>
        <v>3</v>
      </c>
      <c r="T1320" s="135">
        <f t="shared" si="9"/>
        <v>12</v>
      </c>
      <c r="U1320" s="146"/>
      <c r="V1320" s="146"/>
      <c r="W1320" s="146"/>
      <c r="X1320" s="146"/>
      <c r="Y1320" s="146"/>
    </row>
    <row r="1321" ht="12.75" customHeight="1">
      <c r="A1321" s="146"/>
      <c r="B1321" s="146"/>
      <c r="C1321" s="227">
        <v>9.0</v>
      </c>
      <c r="D1321" s="228">
        <v>1110.94</v>
      </c>
      <c r="E1321" s="228">
        <v>561.94</v>
      </c>
      <c r="F1321" s="229">
        <v>0.5058</v>
      </c>
      <c r="I1321" s="146"/>
      <c r="J1321" s="230">
        <f t="shared" si="2"/>
        <v>123.4377778</v>
      </c>
      <c r="K1321" s="227"/>
      <c r="L1321" s="230">
        <f t="shared" si="3"/>
        <v>81.97488231</v>
      </c>
      <c r="M1321" s="134">
        <v>0.28</v>
      </c>
      <c r="N1321" s="146"/>
      <c r="O1321" s="99">
        <f t="shared" si="4"/>
        <v>3</v>
      </c>
      <c r="P1321" s="99">
        <f t="shared" si="5"/>
        <v>2</v>
      </c>
      <c r="Q1321" s="99">
        <f t="shared" si="6"/>
        <v>2</v>
      </c>
      <c r="R1321" s="99">
        <f t="shared" si="7"/>
        <v>0</v>
      </c>
      <c r="S1321" s="138">
        <f t="shared" si="8"/>
        <v>3</v>
      </c>
      <c r="T1321" s="135">
        <f t="shared" si="9"/>
        <v>10</v>
      </c>
      <c r="U1321" s="146"/>
      <c r="V1321" s="146"/>
      <c r="W1321" s="146"/>
      <c r="X1321" s="146"/>
      <c r="Y1321" s="146"/>
    </row>
    <row r="1322" ht="12.75" customHeight="1">
      <c r="A1322" s="146"/>
      <c r="B1322" s="146"/>
      <c r="C1322" s="227">
        <v>9.0</v>
      </c>
      <c r="D1322" s="228">
        <v>117.32</v>
      </c>
      <c r="E1322" s="228">
        <v>59.32</v>
      </c>
      <c r="F1322" s="229">
        <v>0.5056</v>
      </c>
      <c r="I1322" s="146"/>
      <c r="J1322" s="230">
        <f t="shared" si="2"/>
        <v>13.03555556</v>
      </c>
      <c r="K1322" s="227"/>
      <c r="L1322" s="230">
        <f t="shared" si="3"/>
        <v>8.658046995</v>
      </c>
      <c r="M1322" s="134">
        <v>0.3</v>
      </c>
      <c r="N1322" s="146"/>
      <c r="O1322" s="99">
        <f t="shared" si="4"/>
        <v>3</v>
      </c>
      <c r="P1322" s="99">
        <f t="shared" si="5"/>
        <v>2</v>
      </c>
      <c r="Q1322" s="99">
        <f t="shared" si="6"/>
        <v>5</v>
      </c>
      <c r="R1322" s="99">
        <f t="shared" si="7"/>
        <v>0</v>
      </c>
      <c r="S1322" s="138">
        <f t="shared" si="8"/>
        <v>3</v>
      </c>
      <c r="T1322" s="135">
        <f t="shared" si="9"/>
        <v>13</v>
      </c>
      <c r="U1322" s="146"/>
      <c r="V1322" s="146"/>
      <c r="W1322" s="146"/>
      <c r="X1322" s="146"/>
      <c r="Y1322" s="146"/>
    </row>
    <row r="1323" ht="12.75" customHeight="1">
      <c r="A1323" s="146"/>
      <c r="B1323" s="146"/>
      <c r="C1323" s="227">
        <v>5.0</v>
      </c>
      <c r="D1323" s="228">
        <v>441.35</v>
      </c>
      <c r="E1323" s="228">
        <v>223.13</v>
      </c>
      <c r="F1323" s="229">
        <v>0.5056</v>
      </c>
      <c r="I1323" s="146"/>
      <c r="J1323" s="230">
        <f t="shared" si="2"/>
        <v>88.27</v>
      </c>
      <c r="K1323" s="227"/>
      <c r="L1323" s="230">
        <f t="shared" si="3"/>
        <v>58.62778959</v>
      </c>
      <c r="M1323" s="134">
        <v>0.31</v>
      </c>
      <c r="N1323" s="146"/>
      <c r="O1323" s="99">
        <f t="shared" si="4"/>
        <v>3</v>
      </c>
      <c r="P1323" s="99">
        <f t="shared" si="5"/>
        <v>1</v>
      </c>
      <c r="Q1323" s="99">
        <f t="shared" si="6"/>
        <v>3</v>
      </c>
      <c r="R1323" s="99">
        <f t="shared" si="7"/>
        <v>0</v>
      </c>
      <c r="S1323" s="138">
        <f t="shared" si="8"/>
        <v>3</v>
      </c>
      <c r="T1323" s="135">
        <f t="shared" si="9"/>
        <v>10</v>
      </c>
      <c r="U1323" s="146"/>
      <c r="V1323" s="146"/>
      <c r="W1323" s="146"/>
      <c r="X1323" s="146"/>
      <c r="Y1323" s="146"/>
    </row>
    <row r="1324" ht="12.75" customHeight="1">
      <c r="A1324" s="146"/>
      <c r="B1324" s="146"/>
      <c r="C1324" s="227">
        <v>7.0</v>
      </c>
      <c r="D1324" s="228">
        <v>306.96</v>
      </c>
      <c r="E1324" s="228">
        <v>155.21</v>
      </c>
      <c r="F1324" s="229">
        <v>0.5056</v>
      </c>
      <c r="I1324" s="146"/>
      <c r="J1324" s="230">
        <f t="shared" si="2"/>
        <v>43.85142857</v>
      </c>
      <c r="K1324" s="227"/>
      <c r="L1324" s="230">
        <f t="shared" si="3"/>
        <v>29.12555033</v>
      </c>
      <c r="M1324" s="134">
        <v>0.32</v>
      </c>
      <c r="N1324" s="146"/>
      <c r="O1324" s="99">
        <f t="shared" si="4"/>
        <v>3</v>
      </c>
      <c r="P1324" s="99">
        <f t="shared" si="5"/>
        <v>2</v>
      </c>
      <c r="Q1324" s="99">
        <f t="shared" si="6"/>
        <v>4</v>
      </c>
      <c r="R1324" s="99">
        <f t="shared" si="7"/>
        <v>0</v>
      </c>
      <c r="S1324" s="138">
        <f t="shared" si="8"/>
        <v>3</v>
      </c>
      <c r="T1324" s="135">
        <f t="shared" si="9"/>
        <v>12</v>
      </c>
      <c r="U1324" s="146"/>
      <c r="V1324" s="146"/>
      <c r="W1324" s="146"/>
      <c r="X1324" s="146"/>
      <c r="Y1324" s="146"/>
    </row>
    <row r="1325" ht="12.75" customHeight="1">
      <c r="A1325" s="146"/>
      <c r="B1325" s="146"/>
      <c r="C1325" s="227">
        <v>2.0</v>
      </c>
      <c r="D1325" s="228">
        <v>11.3</v>
      </c>
      <c r="E1325" s="228">
        <v>5.71</v>
      </c>
      <c r="F1325" s="229">
        <v>0.5055</v>
      </c>
      <c r="I1325" s="146"/>
      <c r="J1325" s="230">
        <f t="shared" si="2"/>
        <v>5.65</v>
      </c>
      <c r="K1325" s="227"/>
      <c r="L1325" s="230">
        <f t="shared" si="3"/>
        <v>3.752906011</v>
      </c>
      <c r="M1325" s="134">
        <v>0.33</v>
      </c>
      <c r="N1325" s="146"/>
      <c r="O1325" s="99">
        <f t="shared" si="4"/>
        <v>3</v>
      </c>
      <c r="P1325" s="99">
        <f t="shared" si="5"/>
        <v>1</v>
      </c>
      <c r="Q1325" s="99">
        <f t="shared" si="6"/>
        <v>5</v>
      </c>
      <c r="R1325" s="99">
        <f t="shared" si="7"/>
        <v>0</v>
      </c>
      <c r="S1325" s="138">
        <f t="shared" si="8"/>
        <v>3</v>
      </c>
      <c r="T1325" s="135">
        <f t="shared" si="9"/>
        <v>12</v>
      </c>
      <c r="U1325" s="146"/>
      <c r="V1325" s="146"/>
      <c r="W1325" s="146"/>
      <c r="X1325" s="146"/>
      <c r="Y1325" s="146"/>
    </row>
    <row r="1326" ht="12.75" customHeight="1">
      <c r="A1326" s="146"/>
      <c r="B1326" s="146"/>
      <c r="C1326" s="227">
        <v>33.0</v>
      </c>
      <c r="D1326" s="228">
        <v>347.83</v>
      </c>
      <c r="E1326" s="228">
        <v>175.81</v>
      </c>
      <c r="F1326" s="229">
        <v>0.5055</v>
      </c>
      <c r="I1326" s="146"/>
      <c r="J1326" s="230">
        <f t="shared" si="2"/>
        <v>10.54030303</v>
      </c>
      <c r="K1326" s="227"/>
      <c r="L1326" s="230">
        <f t="shared" si="3"/>
        <v>7.001197629</v>
      </c>
      <c r="M1326" s="134">
        <v>0.34</v>
      </c>
      <c r="N1326" s="146"/>
      <c r="O1326" s="99">
        <f t="shared" si="4"/>
        <v>3</v>
      </c>
      <c r="P1326" s="99">
        <f t="shared" si="5"/>
        <v>5</v>
      </c>
      <c r="Q1326" s="99">
        <f t="shared" si="6"/>
        <v>5</v>
      </c>
      <c r="R1326" s="99">
        <f t="shared" si="7"/>
        <v>0</v>
      </c>
      <c r="S1326" s="138">
        <f t="shared" si="8"/>
        <v>4</v>
      </c>
      <c r="T1326" s="135">
        <f t="shared" si="9"/>
        <v>17</v>
      </c>
      <c r="U1326" s="146"/>
      <c r="V1326" s="146"/>
      <c r="W1326" s="146"/>
      <c r="X1326" s="146"/>
      <c r="Y1326" s="146"/>
    </row>
    <row r="1327" ht="12.75" customHeight="1">
      <c r="A1327" s="146"/>
      <c r="B1327" s="146"/>
      <c r="C1327" s="227">
        <v>11.0</v>
      </c>
      <c r="D1327" s="228">
        <v>2644.43</v>
      </c>
      <c r="E1327" s="228">
        <v>1335.43</v>
      </c>
      <c r="F1327" s="229">
        <v>0.505</v>
      </c>
      <c r="I1327" s="146"/>
      <c r="J1327" s="230">
        <f t="shared" si="2"/>
        <v>240.4027273</v>
      </c>
      <c r="K1327" s="227"/>
      <c r="L1327" s="230">
        <f t="shared" si="3"/>
        <v>159.7360314</v>
      </c>
      <c r="M1327" s="134">
        <v>0.35</v>
      </c>
      <c r="N1327" s="146"/>
      <c r="O1327" s="99">
        <f t="shared" si="4"/>
        <v>3</v>
      </c>
      <c r="P1327" s="99">
        <f t="shared" si="5"/>
        <v>3</v>
      </c>
      <c r="Q1327" s="99">
        <f t="shared" si="6"/>
        <v>2</v>
      </c>
      <c r="R1327" s="99">
        <f t="shared" si="7"/>
        <v>0</v>
      </c>
      <c r="S1327" s="138">
        <f t="shared" si="8"/>
        <v>4</v>
      </c>
      <c r="T1327" s="135">
        <f t="shared" si="9"/>
        <v>12</v>
      </c>
      <c r="U1327" s="146"/>
      <c r="V1327" s="146"/>
      <c r="W1327" s="146"/>
      <c r="X1327" s="146"/>
      <c r="Y1327" s="146"/>
    </row>
    <row r="1328" ht="12.75" customHeight="1">
      <c r="A1328" s="146"/>
      <c r="B1328" s="146"/>
      <c r="C1328" s="227">
        <v>5.0</v>
      </c>
      <c r="D1328" s="228">
        <v>151.83</v>
      </c>
      <c r="E1328" s="228">
        <v>76.66</v>
      </c>
      <c r="F1328" s="229">
        <v>0.5049</v>
      </c>
      <c r="I1328" s="146"/>
      <c r="J1328" s="230">
        <f t="shared" si="2"/>
        <v>30.366</v>
      </c>
      <c r="K1328" s="227"/>
      <c r="L1328" s="230">
        <f t="shared" si="3"/>
        <v>20.17808492</v>
      </c>
      <c r="M1328" s="134">
        <v>0.45</v>
      </c>
      <c r="N1328" s="146"/>
      <c r="O1328" s="99">
        <f t="shared" si="4"/>
        <v>3</v>
      </c>
      <c r="P1328" s="99">
        <f t="shared" si="5"/>
        <v>1</v>
      </c>
      <c r="Q1328" s="99">
        <f t="shared" si="6"/>
        <v>5</v>
      </c>
      <c r="R1328" s="99">
        <f t="shared" si="7"/>
        <v>0</v>
      </c>
      <c r="S1328" s="138">
        <f t="shared" si="8"/>
        <v>4</v>
      </c>
      <c r="T1328" s="135">
        <f t="shared" si="9"/>
        <v>13</v>
      </c>
      <c r="U1328" s="146"/>
      <c r="V1328" s="146"/>
      <c r="W1328" s="146"/>
      <c r="X1328" s="146"/>
      <c r="Y1328" s="146"/>
    </row>
    <row r="1329" ht="12.75" customHeight="1">
      <c r="A1329" s="146"/>
      <c r="B1329" s="146"/>
      <c r="C1329" s="227">
        <v>17.0</v>
      </c>
      <c r="D1329" s="228">
        <v>138.36</v>
      </c>
      <c r="E1329" s="228">
        <v>69.86</v>
      </c>
      <c r="F1329" s="229">
        <v>0.5049</v>
      </c>
      <c r="I1329" s="146"/>
      <c r="J1329" s="230">
        <f t="shared" si="2"/>
        <v>8.138823529</v>
      </c>
      <c r="K1329" s="227"/>
      <c r="L1329" s="230">
        <f t="shared" si="3"/>
        <v>5.408215516</v>
      </c>
      <c r="M1329" s="134">
        <v>0.46</v>
      </c>
      <c r="N1329" s="146"/>
      <c r="O1329" s="99">
        <f t="shared" si="4"/>
        <v>3</v>
      </c>
      <c r="P1329" s="99">
        <f t="shared" si="5"/>
        <v>4</v>
      </c>
      <c r="Q1329" s="99">
        <f t="shared" si="6"/>
        <v>5</v>
      </c>
      <c r="R1329" s="99">
        <f t="shared" si="7"/>
        <v>0</v>
      </c>
      <c r="S1329" s="138">
        <f t="shared" si="8"/>
        <v>4</v>
      </c>
      <c r="T1329" s="135">
        <f t="shared" si="9"/>
        <v>16</v>
      </c>
      <c r="U1329" s="146"/>
      <c r="V1329" s="146"/>
      <c r="W1329" s="146"/>
      <c r="X1329" s="146"/>
      <c r="Y1329" s="146"/>
    </row>
    <row r="1330" ht="12.75" customHeight="1">
      <c r="A1330" s="146"/>
      <c r="B1330" s="146"/>
      <c r="C1330" s="227">
        <v>15.0</v>
      </c>
      <c r="D1330" s="228">
        <v>583.12</v>
      </c>
      <c r="E1330" s="228">
        <v>294.31</v>
      </c>
      <c r="F1330" s="229">
        <v>0.5047</v>
      </c>
      <c r="I1330" s="146"/>
      <c r="J1330" s="230">
        <f t="shared" si="2"/>
        <v>38.87466667</v>
      </c>
      <c r="K1330" s="227"/>
      <c r="L1330" s="230">
        <f t="shared" si="3"/>
        <v>25.83549323</v>
      </c>
      <c r="M1330" s="134">
        <v>0.48</v>
      </c>
      <c r="N1330" s="146"/>
      <c r="O1330" s="99">
        <f t="shared" si="4"/>
        <v>3</v>
      </c>
      <c r="P1330" s="99">
        <f t="shared" si="5"/>
        <v>3</v>
      </c>
      <c r="Q1330" s="129">
        <f t="shared" si="6"/>
        <v>25.83549323</v>
      </c>
      <c r="R1330" s="99">
        <f t="shared" si="7"/>
        <v>0</v>
      </c>
      <c r="S1330" s="138">
        <f t="shared" si="8"/>
        <v>4</v>
      </c>
      <c r="T1330" s="135">
        <f t="shared" si="9"/>
        <v>35.83549323</v>
      </c>
      <c r="U1330" s="146"/>
      <c r="V1330" s="146"/>
      <c r="W1330" s="146"/>
      <c r="X1330" s="146"/>
      <c r="Y1330" s="146"/>
    </row>
    <row r="1331" ht="12.75" customHeight="1">
      <c r="A1331" s="146"/>
      <c r="B1331" s="146"/>
      <c r="C1331" s="227">
        <v>2.0</v>
      </c>
      <c r="D1331" s="228">
        <v>11.3</v>
      </c>
      <c r="E1331" s="228">
        <v>5.7</v>
      </c>
      <c r="F1331" s="229">
        <v>0.5046</v>
      </c>
      <c r="I1331" s="146"/>
      <c r="J1331" s="230">
        <f t="shared" si="2"/>
        <v>5.65</v>
      </c>
      <c r="K1331" s="227"/>
      <c r="L1331" s="230">
        <f t="shared" si="3"/>
        <v>3.755150871</v>
      </c>
      <c r="M1331" s="134">
        <v>0.5</v>
      </c>
      <c r="N1331" s="146"/>
      <c r="O1331" s="99">
        <f t="shared" si="4"/>
        <v>3</v>
      </c>
      <c r="P1331" s="99">
        <f t="shared" si="5"/>
        <v>1</v>
      </c>
      <c r="Q1331" s="99">
        <f t="shared" si="6"/>
        <v>5</v>
      </c>
      <c r="R1331" s="99">
        <f t="shared" si="7"/>
        <v>0</v>
      </c>
      <c r="S1331" s="138">
        <f t="shared" si="8"/>
        <v>4</v>
      </c>
      <c r="T1331" s="135">
        <f t="shared" si="9"/>
        <v>13</v>
      </c>
      <c r="U1331" s="146"/>
      <c r="V1331" s="146"/>
      <c r="W1331" s="146"/>
      <c r="X1331" s="146"/>
      <c r="Y1331" s="146"/>
    </row>
    <row r="1332" ht="12.75" customHeight="1">
      <c r="A1332" s="146"/>
      <c r="B1332" s="146"/>
      <c r="C1332" s="227">
        <v>6.0</v>
      </c>
      <c r="D1332" s="228">
        <v>275.85</v>
      </c>
      <c r="E1332" s="228">
        <v>139.17</v>
      </c>
      <c r="F1332" s="229">
        <v>0.5045</v>
      </c>
      <c r="I1332" s="146"/>
      <c r="J1332" s="230">
        <f t="shared" si="2"/>
        <v>45.975</v>
      </c>
      <c r="K1332" s="227"/>
      <c r="L1332" s="230">
        <f t="shared" si="3"/>
        <v>30.55832502</v>
      </c>
      <c r="M1332" s="134">
        <v>0.52</v>
      </c>
      <c r="N1332" s="146"/>
      <c r="O1332" s="99">
        <f t="shared" si="4"/>
        <v>3</v>
      </c>
      <c r="P1332" s="99">
        <f t="shared" si="5"/>
        <v>2</v>
      </c>
      <c r="Q1332" s="99">
        <f t="shared" si="6"/>
        <v>4</v>
      </c>
      <c r="R1332" s="99">
        <f t="shared" si="7"/>
        <v>0</v>
      </c>
      <c r="S1332" s="138">
        <f t="shared" si="8"/>
        <v>4</v>
      </c>
      <c r="T1332" s="135">
        <f t="shared" si="9"/>
        <v>13</v>
      </c>
      <c r="U1332" s="146"/>
      <c r="V1332" s="146"/>
      <c r="W1332" s="146"/>
      <c r="X1332" s="146"/>
      <c r="Y1332" s="146"/>
    </row>
    <row r="1333" ht="12.75" customHeight="1">
      <c r="A1333" s="146"/>
      <c r="B1333" s="146"/>
      <c r="C1333" s="227">
        <v>6.0</v>
      </c>
      <c r="D1333" s="228">
        <v>130.38</v>
      </c>
      <c r="E1333" s="228">
        <v>65.75</v>
      </c>
      <c r="F1333" s="229">
        <v>0.5043</v>
      </c>
      <c r="I1333" s="146"/>
      <c r="J1333" s="230">
        <f t="shared" si="2"/>
        <v>21.73</v>
      </c>
      <c r="K1333" s="227"/>
      <c r="L1333" s="230">
        <f t="shared" si="3"/>
        <v>14.44525693</v>
      </c>
      <c r="M1333" s="134">
        <v>0.56</v>
      </c>
      <c r="N1333" s="146"/>
      <c r="O1333" s="99">
        <f t="shared" si="4"/>
        <v>3</v>
      </c>
      <c r="P1333" s="99">
        <f t="shared" si="5"/>
        <v>2</v>
      </c>
      <c r="Q1333" s="99">
        <f t="shared" si="6"/>
        <v>5</v>
      </c>
      <c r="R1333" s="99">
        <f t="shared" si="7"/>
        <v>0</v>
      </c>
      <c r="S1333" s="138">
        <f t="shared" si="8"/>
        <v>4</v>
      </c>
      <c r="T1333" s="135">
        <f t="shared" si="9"/>
        <v>14</v>
      </c>
      <c r="U1333" s="146"/>
      <c r="V1333" s="146"/>
      <c r="W1333" s="146"/>
      <c r="X1333" s="146"/>
      <c r="Y1333" s="146"/>
    </row>
    <row r="1334" ht="12.75" customHeight="1">
      <c r="A1334" s="146"/>
      <c r="B1334" s="146"/>
      <c r="C1334" s="227">
        <v>2.0</v>
      </c>
      <c r="D1334" s="228">
        <v>50.43</v>
      </c>
      <c r="E1334" s="228">
        <v>25.43</v>
      </c>
      <c r="F1334" s="229">
        <v>0.5043</v>
      </c>
      <c r="I1334" s="146"/>
      <c r="J1334" s="230">
        <f t="shared" si="2"/>
        <v>25.215</v>
      </c>
      <c r="K1334" s="227"/>
      <c r="L1334" s="230">
        <f t="shared" si="3"/>
        <v>16.76194908</v>
      </c>
      <c r="M1334" s="134">
        <v>0.53</v>
      </c>
      <c r="N1334" s="146"/>
      <c r="O1334" s="99">
        <f t="shared" si="4"/>
        <v>3</v>
      </c>
      <c r="P1334" s="99">
        <f t="shared" si="5"/>
        <v>1</v>
      </c>
      <c r="Q1334" s="99">
        <f t="shared" si="6"/>
        <v>5</v>
      </c>
      <c r="R1334" s="99">
        <f t="shared" si="7"/>
        <v>0</v>
      </c>
      <c r="S1334" s="138">
        <f t="shared" si="8"/>
        <v>4</v>
      </c>
      <c r="T1334" s="135">
        <f t="shared" si="9"/>
        <v>13</v>
      </c>
      <c r="U1334" s="146"/>
      <c r="V1334" s="146"/>
      <c r="W1334" s="146"/>
      <c r="X1334" s="146"/>
      <c r="Y1334" s="146"/>
    </row>
    <row r="1335" ht="12.75" customHeight="1">
      <c r="A1335" s="146"/>
      <c r="B1335" s="146"/>
      <c r="C1335" s="227">
        <v>9.0</v>
      </c>
      <c r="D1335" s="228">
        <v>209.4</v>
      </c>
      <c r="E1335" s="228">
        <v>105.61</v>
      </c>
      <c r="F1335" s="229">
        <v>0.5043</v>
      </c>
      <c r="I1335" s="146"/>
      <c r="J1335" s="230">
        <f t="shared" si="2"/>
        <v>23.26666667</v>
      </c>
      <c r="K1335" s="227"/>
      <c r="L1335" s="230">
        <f t="shared" si="3"/>
        <v>15.46677303</v>
      </c>
      <c r="M1335" s="134">
        <v>0.51</v>
      </c>
      <c r="N1335" s="146"/>
      <c r="O1335" s="99">
        <f t="shared" si="4"/>
        <v>3</v>
      </c>
      <c r="P1335" s="99">
        <f t="shared" si="5"/>
        <v>2</v>
      </c>
      <c r="Q1335" s="99">
        <f t="shared" si="6"/>
        <v>5</v>
      </c>
      <c r="R1335" s="99">
        <f t="shared" si="7"/>
        <v>0</v>
      </c>
      <c r="S1335" s="138">
        <f t="shared" si="8"/>
        <v>4</v>
      </c>
      <c r="T1335" s="135">
        <f t="shared" si="9"/>
        <v>14</v>
      </c>
      <c r="U1335" s="146"/>
      <c r="V1335" s="146"/>
      <c r="W1335" s="146"/>
      <c r="X1335" s="146"/>
      <c r="Y1335" s="146"/>
    </row>
    <row r="1336" ht="12.75" customHeight="1">
      <c r="A1336" s="146"/>
      <c r="B1336" s="146"/>
      <c r="C1336" s="227">
        <v>1.0</v>
      </c>
      <c r="D1336" s="228">
        <v>21.73</v>
      </c>
      <c r="E1336" s="228">
        <v>10.96</v>
      </c>
      <c r="F1336" s="229">
        <v>0.5043</v>
      </c>
      <c r="I1336" s="146"/>
      <c r="J1336" s="230">
        <f t="shared" si="2"/>
        <v>21.73</v>
      </c>
      <c r="K1336" s="227"/>
      <c r="L1336" s="230">
        <f t="shared" si="3"/>
        <v>14.44525693</v>
      </c>
      <c r="M1336" s="134">
        <v>0.57</v>
      </c>
      <c r="N1336" s="146"/>
      <c r="O1336" s="99">
        <f t="shared" si="4"/>
        <v>3</v>
      </c>
      <c r="P1336" s="99">
        <f t="shared" si="5"/>
        <v>1</v>
      </c>
      <c r="Q1336" s="99">
        <f t="shared" si="6"/>
        <v>5</v>
      </c>
      <c r="R1336" s="99">
        <f t="shared" si="7"/>
        <v>0</v>
      </c>
      <c r="S1336" s="138">
        <f t="shared" si="8"/>
        <v>4</v>
      </c>
      <c r="T1336" s="135">
        <f t="shared" si="9"/>
        <v>13</v>
      </c>
      <c r="U1336" s="146"/>
      <c r="V1336" s="146"/>
      <c r="W1336" s="146"/>
      <c r="X1336" s="146"/>
      <c r="Y1336" s="146"/>
    </row>
    <row r="1337" ht="12.75" customHeight="1">
      <c r="A1337" s="146"/>
      <c r="B1337" s="146"/>
      <c r="C1337" s="227">
        <v>34.0</v>
      </c>
      <c r="D1337" s="228">
        <v>354.78</v>
      </c>
      <c r="E1337" s="228">
        <v>178.87</v>
      </c>
      <c r="F1337" s="229">
        <v>0.5042</v>
      </c>
      <c r="I1337" s="146"/>
      <c r="J1337" s="230">
        <f t="shared" si="2"/>
        <v>10.43470588</v>
      </c>
      <c r="K1337" s="227"/>
      <c r="L1337" s="230">
        <f t="shared" si="3"/>
        <v>6.937046857</v>
      </c>
      <c r="M1337" s="134">
        <v>0.58</v>
      </c>
      <c r="N1337" s="146"/>
      <c r="O1337" s="99">
        <f t="shared" si="4"/>
        <v>3</v>
      </c>
      <c r="P1337" s="99">
        <f t="shared" si="5"/>
        <v>5</v>
      </c>
      <c r="Q1337" s="99">
        <f t="shared" si="6"/>
        <v>5</v>
      </c>
      <c r="R1337" s="99">
        <f t="shared" si="7"/>
        <v>0</v>
      </c>
      <c r="S1337" s="138">
        <f t="shared" si="8"/>
        <v>4</v>
      </c>
      <c r="T1337" s="135">
        <f t="shared" si="9"/>
        <v>17</v>
      </c>
      <c r="U1337" s="146"/>
      <c r="V1337" s="146"/>
      <c r="W1337" s="146"/>
      <c r="X1337" s="146"/>
      <c r="Y1337" s="146"/>
    </row>
    <row r="1338" ht="12.75" customHeight="1">
      <c r="A1338" s="146"/>
      <c r="B1338" s="146"/>
      <c r="C1338" s="227">
        <v>6.0</v>
      </c>
      <c r="D1338" s="228">
        <v>67.3</v>
      </c>
      <c r="E1338" s="228">
        <v>33.93</v>
      </c>
      <c r="F1338" s="229">
        <v>0.5041</v>
      </c>
      <c r="I1338" s="146"/>
      <c r="J1338" s="230">
        <f t="shared" si="2"/>
        <v>11.21666667</v>
      </c>
      <c r="K1338" s="227"/>
      <c r="L1338" s="230">
        <f t="shared" si="3"/>
        <v>7.457394234</v>
      </c>
      <c r="M1338" s="134">
        <v>0.59</v>
      </c>
      <c r="N1338" s="146"/>
      <c r="O1338" s="99">
        <f t="shared" si="4"/>
        <v>3</v>
      </c>
      <c r="P1338" s="99">
        <f t="shared" si="5"/>
        <v>2</v>
      </c>
      <c r="Q1338" s="99">
        <f t="shared" si="6"/>
        <v>5</v>
      </c>
      <c r="R1338" s="99">
        <f t="shared" si="7"/>
        <v>0</v>
      </c>
      <c r="S1338" s="138">
        <f t="shared" si="8"/>
        <v>5</v>
      </c>
      <c r="T1338" s="135">
        <f t="shared" si="9"/>
        <v>15</v>
      </c>
      <c r="U1338" s="146"/>
      <c r="V1338" s="146"/>
      <c r="W1338" s="146"/>
      <c r="X1338" s="146"/>
      <c r="Y1338" s="146"/>
    </row>
    <row r="1339" ht="12.75" customHeight="1">
      <c r="A1339" s="146"/>
      <c r="B1339" s="146"/>
      <c r="C1339" s="227">
        <v>4.0</v>
      </c>
      <c r="D1339" s="228">
        <v>85.22</v>
      </c>
      <c r="E1339" s="228">
        <v>42.95</v>
      </c>
      <c r="F1339" s="229">
        <v>0.504</v>
      </c>
      <c r="I1339" s="146"/>
      <c r="J1339" s="230">
        <f t="shared" si="2"/>
        <v>21.305</v>
      </c>
      <c r="K1339" s="227"/>
      <c r="L1339" s="230">
        <f t="shared" si="3"/>
        <v>14.16555851</v>
      </c>
      <c r="M1339" s="134">
        <v>0.6</v>
      </c>
      <c r="N1339" s="146"/>
      <c r="O1339" s="99">
        <f t="shared" si="4"/>
        <v>3</v>
      </c>
      <c r="P1339" s="99">
        <f t="shared" si="5"/>
        <v>1</v>
      </c>
      <c r="Q1339" s="99">
        <f t="shared" si="6"/>
        <v>5</v>
      </c>
      <c r="R1339" s="99">
        <f t="shared" si="7"/>
        <v>0</v>
      </c>
      <c r="S1339" s="138">
        <f t="shared" si="8"/>
        <v>5</v>
      </c>
      <c r="T1339" s="135">
        <f t="shared" si="9"/>
        <v>14</v>
      </c>
      <c r="U1339" s="146"/>
      <c r="V1339" s="146"/>
      <c r="W1339" s="146"/>
      <c r="X1339" s="146"/>
      <c r="Y1339" s="146"/>
    </row>
    <row r="1340" ht="12.75" customHeight="1">
      <c r="A1340" s="146"/>
      <c r="B1340" s="146"/>
      <c r="C1340" s="227">
        <v>34.0</v>
      </c>
      <c r="D1340" s="228">
        <v>572.17</v>
      </c>
      <c r="E1340" s="228">
        <v>288.36</v>
      </c>
      <c r="F1340" s="229">
        <v>0.504</v>
      </c>
      <c r="I1340" s="146"/>
      <c r="J1340" s="230">
        <f t="shared" si="2"/>
        <v>16.82852941</v>
      </c>
      <c r="K1340" s="227"/>
      <c r="L1340" s="230">
        <f t="shared" si="3"/>
        <v>11.18918179</v>
      </c>
      <c r="M1340" s="134">
        <v>0.64</v>
      </c>
      <c r="N1340" s="146"/>
      <c r="O1340" s="99">
        <f t="shared" si="4"/>
        <v>3</v>
      </c>
      <c r="P1340" s="99">
        <f t="shared" si="5"/>
        <v>5</v>
      </c>
      <c r="Q1340" s="99">
        <f t="shared" si="6"/>
        <v>5</v>
      </c>
      <c r="R1340" s="99">
        <f t="shared" si="7"/>
        <v>0</v>
      </c>
      <c r="S1340" s="138">
        <f t="shared" si="8"/>
        <v>5</v>
      </c>
      <c r="T1340" s="135">
        <f t="shared" si="9"/>
        <v>18</v>
      </c>
      <c r="U1340" s="146"/>
      <c r="V1340" s="146"/>
      <c r="W1340" s="146"/>
      <c r="X1340" s="146"/>
      <c r="Y1340" s="146"/>
    </row>
    <row r="1341" ht="12.75" customHeight="1">
      <c r="A1341" s="146"/>
      <c r="B1341" s="146"/>
      <c r="C1341" s="227">
        <v>19.0</v>
      </c>
      <c r="D1341" s="228">
        <v>1447.83</v>
      </c>
      <c r="E1341" s="228">
        <v>729.13</v>
      </c>
      <c r="F1341" s="229">
        <v>0.5036</v>
      </c>
      <c r="I1341" s="146"/>
      <c r="J1341" s="230">
        <f t="shared" si="2"/>
        <v>76.20157895</v>
      </c>
      <c r="K1341" s="227"/>
      <c r="L1341" s="230">
        <f t="shared" si="3"/>
        <v>50.67942202</v>
      </c>
      <c r="M1341" s="134">
        <v>0.67</v>
      </c>
      <c r="N1341" s="146"/>
      <c r="O1341" s="99">
        <f t="shared" si="4"/>
        <v>3</v>
      </c>
      <c r="P1341" s="99">
        <f t="shared" si="5"/>
        <v>4</v>
      </c>
      <c r="Q1341" s="99">
        <f t="shared" si="6"/>
        <v>3</v>
      </c>
      <c r="R1341" s="99">
        <f t="shared" si="7"/>
        <v>0</v>
      </c>
      <c r="S1341" s="138">
        <f t="shared" si="8"/>
        <v>5</v>
      </c>
      <c r="T1341" s="135">
        <f t="shared" si="9"/>
        <v>15</v>
      </c>
      <c r="U1341" s="146"/>
      <c r="V1341" s="146"/>
      <c r="W1341" s="146"/>
      <c r="X1341" s="146"/>
      <c r="Y1341" s="146"/>
    </row>
    <row r="1342" ht="12.75" customHeight="1">
      <c r="A1342" s="146"/>
      <c r="B1342" s="146"/>
      <c r="C1342" s="227">
        <v>8.0</v>
      </c>
      <c r="D1342" s="228">
        <v>236.26</v>
      </c>
      <c r="E1342" s="228">
        <v>118.9</v>
      </c>
      <c r="F1342" s="229">
        <v>0.5032</v>
      </c>
      <c r="I1342" s="146"/>
      <c r="J1342" s="230">
        <f t="shared" si="2"/>
        <v>29.5325</v>
      </c>
      <c r="K1342" s="227"/>
      <c r="L1342" s="230">
        <f t="shared" si="3"/>
        <v>19.64642097</v>
      </c>
      <c r="M1342" s="134">
        <v>0.68</v>
      </c>
      <c r="N1342" s="146"/>
      <c r="O1342" s="99">
        <f t="shared" si="4"/>
        <v>3</v>
      </c>
      <c r="P1342" s="99">
        <f t="shared" si="5"/>
        <v>2</v>
      </c>
      <c r="Q1342" s="99">
        <f t="shared" si="6"/>
        <v>5</v>
      </c>
      <c r="R1342" s="99">
        <f t="shared" si="7"/>
        <v>0</v>
      </c>
      <c r="S1342" s="138">
        <f t="shared" si="8"/>
        <v>5</v>
      </c>
      <c r="T1342" s="135">
        <f t="shared" si="9"/>
        <v>15</v>
      </c>
      <c r="U1342" s="146"/>
      <c r="V1342" s="146"/>
      <c r="W1342" s="146"/>
      <c r="X1342" s="146"/>
      <c r="Y1342" s="146"/>
    </row>
    <row r="1343" ht="12.75" customHeight="1">
      <c r="A1343" s="146"/>
      <c r="B1343" s="146"/>
      <c r="C1343" s="227">
        <v>4.0</v>
      </c>
      <c r="D1343" s="228">
        <v>140.87</v>
      </c>
      <c r="E1343" s="228">
        <v>70.87</v>
      </c>
      <c r="F1343" s="229">
        <v>0.5031</v>
      </c>
      <c r="I1343" s="146"/>
      <c r="J1343" s="230">
        <f t="shared" si="2"/>
        <v>35.2175</v>
      </c>
      <c r="K1343" s="227"/>
      <c r="L1343" s="230">
        <f t="shared" si="3"/>
        <v>23.42991152</v>
      </c>
      <c r="M1343" s="134">
        <v>0.62</v>
      </c>
      <c r="N1343" s="146"/>
      <c r="O1343" s="99">
        <f t="shared" si="4"/>
        <v>3</v>
      </c>
      <c r="P1343" s="99">
        <f t="shared" si="5"/>
        <v>1</v>
      </c>
      <c r="Q1343" s="99">
        <f t="shared" si="6"/>
        <v>5</v>
      </c>
      <c r="R1343" s="99">
        <f t="shared" si="7"/>
        <v>0</v>
      </c>
      <c r="S1343" s="138">
        <f t="shared" si="8"/>
        <v>5</v>
      </c>
      <c r="T1343" s="135">
        <f t="shared" si="9"/>
        <v>14</v>
      </c>
      <c r="U1343" s="146"/>
      <c r="V1343" s="146"/>
      <c r="W1343" s="146"/>
      <c r="X1343" s="146"/>
      <c r="Y1343" s="146"/>
    </row>
    <row r="1344" ht="12.75" customHeight="1">
      <c r="A1344" s="146"/>
      <c r="B1344" s="146"/>
      <c r="C1344" s="227">
        <v>26.0</v>
      </c>
      <c r="D1344" s="228">
        <v>790.22</v>
      </c>
      <c r="E1344" s="228">
        <v>397.36</v>
      </c>
      <c r="F1344" s="229">
        <v>0.5028</v>
      </c>
      <c r="I1344" s="146"/>
      <c r="J1344" s="230">
        <f t="shared" si="2"/>
        <v>30.39307692</v>
      </c>
      <c r="K1344" s="227"/>
      <c r="L1344" s="230">
        <f t="shared" si="3"/>
        <v>20.22429926</v>
      </c>
      <c r="M1344" s="134">
        <v>0.69</v>
      </c>
      <c r="N1344" s="146"/>
      <c r="O1344" s="99">
        <f t="shared" si="4"/>
        <v>3</v>
      </c>
      <c r="P1344" s="99">
        <f t="shared" si="5"/>
        <v>5</v>
      </c>
      <c r="Q1344" s="99">
        <f t="shared" si="6"/>
        <v>5</v>
      </c>
      <c r="R1344" s="99">
        <f t="shared" si="7"/>
        <v>0</v>
      </c>
      <c r="S1344" s="138">
        <f t="shared" si="8"/>
        <v>5</v>
      </c>
      <c r="T1344" s="135">
        <f t="shared" si="9"/>
        <v>18</v>
      </c>
      <c r="U1344" s="146"/>
      <c r="V1344" s="146"/>
      <c r="W1344" s="146"/>
      <c r="X1344" s="146"/>
      <c r="Y1344" s="146"/>
    </row>
    <row r="1345" ht="12.75" customHeight="1">
      <c r="A1345" s="146"/>
      <c r="B1345" s="146"/>
      <c r="C1345" s="227">
        <v>5.0</v>
      </c>
      <c r="D1345" s="228">
        <v>79.57</v>
      </c>
      <c r="E1345" s="228">
        <v>39.98</v>
      </c>
      <c r="F1345" s="229">
        <v>0.5025</v>
      </c>
      <c r="I1345" s="146"/>
      <c r="J1345" s="230">
        <f t="shared" si="2"/>
        <v>15.914</v>
      </c>
      <c r="K1345" s="227"/>
      <c r="L1345" s="230">
        <f t="shared" si="3"/>
        <v>10.59168053</v>
      </c>
      <c r="M1345" s="134">
        <v>0.64</v>
      </c>
      <c r="N1345" s="146"/>
      <c r="O1345" s="99">
        <f t="shared" si="4"/>
        <v>3</v>
      </c>
      <c r="P1345" s="99">
        <f t="shared" si="5"/>
        <v>1</v>
      </c>
      <c r="Q1345" s="99">
        <f t="shared" si="6"/>
        <v>5</v>
      </c>
      <c r="R1345" s="99">
        <f t="shared" si="7"/>
        <v>0</v>
      </c>
      <c r="S1345" s="138">
        <f t="shared" si="8"/>
        <v>5</v>
      </c>
      <c r="T1345" s="135">
        <f t="shared" si="9"/>
        <v>14</v>
      </c>
      <c r="U1345" s="146"/>
      <c r="V1345" s="146"/>
      <c r="W1345" s="146"/>
      <c r="X1345" s="146"/>
      <c r="Y1345" s="146"/>
    </row>
    <row r="1346" ht="12.75" customHeight="1">
      <c r="A1346" s="146"/>
      <c r="B1346" s="146"/>
      <c r="C1346" s="227">
        <v>1.0</v>
      </c>
      <c r="D1346" s="228">
        <v>13.04</v>
      </c>
      <c r="E1346" s="228">
        <v>6.54</v>
      </c>
      <c r="F1346" s="229">
        <v>0.5017</v>
      </c>
      <c r="I1346" s="146"/>
      <c r="J1346" s="230">
        <f t="shared" si="2"/>
        <v>13.04</v>
      </c>
      <c r="K1346" s="227"/>
      <c r="L1346" s="230">
        <f t="shared" si="3"/>
        <v>8.683492042</v>
      </c>
      <c r="M1346" s="134">
        <v>0.15</v>
      </c>
      <c r="N1346" s="146"/>
      <c r="O1346" s="99">
        <f t="shared" si="4"/>
        <v>3</v>
      </c>
      <c r="P1346" s="99">
        <f t="shared" si="5"/>
        <v>1</v>
      </c>
      <c r="Q1346" s="99">
        <f t="shared" si="6"/>
        <v>5</v>
      </c>
      <c r="R1346" s="99">
        <f t="shared" si="7"/>
        <v>0</v>
      </c>
      <c r="S1346" s="138">
        <f t="shared" si="8"/>
        <v>3</v>
      </c>
      <c r="T1346" s="135">
        <f t="shared" si="9"/>
        <v>12</v>
      </c>
      <c r="U1346" s="146"/>
      <c r="V1346" s="146"/>
      <c r="W1346" s="146"/>
      <c r="X1346" s="146"/>
      <c r="Y1346" s="146"/>
    </row>
    <row r="1347" ht="12.75" customHeight="1">
      <c r="A1347" s="146"/>
      <c r="B1347" s="146"/>
      <c r="C1347" s="227">
        <v>1.0</v>
      </c>
      <c r="D1347" s="228">
        <v>13.04</v>
      </c>
      <c r="E1347" s="228">
        <v>6.54</v>
      </c>
      <c r="F1347" s="229">
        <v>0.5017</v>
      </c>
      <c r="I1347" s="146"/>
      <c r="J1347" s="230">
        <f t="shared" si="2"/>
        <v>13.04</v>
      </c>
      <c r="K1347" s="227"/>
      <c r="L1347" s="230">
        <f t="shared" si="3"/>
        <v>8.683492042</v>
      </c>
      <c r="M1347" s="134">
        <v>0.85</v>
      </c>
      <c r="N1347" s="146"/>
      <c r="O1347" s="99">
        <f t="shared" si="4"/>
        <v>3</v>
      </c>
      <c r="P1347" s="99">
        <f t="shared" si="5"/>
        <v>1</v>
      </c>
      <c r="Q1347" s="99">
        <f t="shared" si="6"/>
        <v>5</v>
      </c>
      <c r="R1347" s="99">
        <f t="shared" si="7"/>
        <v>0</v>
      </c>
      <c r="S1347" s="138">
        <f t="shared" si="8"/>
        <v>5</v>
      </c>
      <c r="T1347" s="135">
        <f t="shared" si="9"/>
        <v>14</v>
      </c>
      <c r="U1347" s="146"/>
      <c r="V1347" s="146"/>
      <c r="W1347" s="146"/>
      <c r="X1347" s="146"/>
      <c r="Y1347" s="146"/>
    </row>
    <row r="1348" ht="12.75" customHeight="1">
      <c r="A1348" s="146"/>
      <c r="B1348" s="146"/>
      <c r="C1348" s="227">
        <v>2.0</v>
      </c>
      <c r="D1348" s="228">
        <v>78.26</v>
      </c>
      <c r="E1348" s="228">
        <v>39.26</v>
      </c>
      <c r="F1348" s="229">
        <v>0.5017</v>
      </c>
      <c r="I1348" s="146"/>
      <c r="J1348" s="230">
        <f t="shared" si="2"/>
        <v>39.13</v>
      </c>
      <c r="K1348" s="227"/>
      <c r="L1348" s="230">
        <f t="shared" si="3"/>
        <v>26.05713525</v>
      </c>
      <c r="M1348" s="134">
        <v>0.87</v>
      </c>
      <c r="N1348" s="146"/>
      <c r="O1348" s="99">
        <f t="shared" si="4"/>
        <v>3</v>
      </c>
      <c r="P1348" s="99">
        <f t="shared" si="5"/>
        <v>1</v>
      </c>
      <c r="Q1348" s="99">
        <f t="shared" si="6"/>
        <v>4</v>
      </c>
      <c r="R1348" s="99">
        <f t="shared" si="7"/>
        <v>0</v>
      </c>
      <c r="S1348" s="138">
        <f t="shared" si="8"/>
        <v>5</v>
      </c>
      <c r="T1348" s="135">
        <f t="shared" si="9"/>
        <v>13</v>
      </c>
      <c r="U1348" s="146"/>
      <c r="V1348" s="146"/>
      <c r="W1348" s="146"/>
      <c r="X1348" s="146"/>
      <c r="Y1348" s="146"/>
    </row>
    <row r="1349" ht="12.75" customHeight="1">
      <c r="A1349" s="146"/>
      <c r="B1349" s="146"/>
      <c r="C1349" s="227">
        <v>13.0</v>
      </c>
      <c r="D1349" s="228">
        <v>858.7</v>
      </c>
      <c r="E1349" s="228">
        <v>430.35</v>
      </c>
      <c r="F1349" s="229">
        <v>0.5012</v>
      </c>
      <c r="I1349" s="146"/>
      <c r="J1349" s="230">
        <f t="shared" si="2"/>
        <v>66.05384615</v>
      </c>
      <c r="K1349" s="227"/>
      <c r="L1349" s="230">
        <f t="shared" si="3"/>
        <v>44.00069688</v>
      </c>
      <c r="M1349" s="134">
        <v>0.88</v>
      </c>
      <c r="N1349" s="146"/>
      <c r="O1349" s="99">
        <f t="shared" si="4"/>
        <v>3</v>
      </c>
      <c r="P1349" s="99">
        <f t="shared" si="5"/>
        <v>3</v>
      </c>
      <c r="Q1349" s="99">
        <f t="shared" si="6"/>
        <v>3</v>
      </c>
      <c r="R1349" s="99">
        <f t="shared" si="7"/>
        <v>0</v>
      </c>
      <c r="S1349" s="138">
        <f t="shared" si="8"/>
        <v>5</v>
      </c>
      <c r="T1349" s="135">
        <f t="shared" si="9"/>
        <v>14</v>
      </c>
      <c r="U1349" s="146"/>
      <c r="V1349" s="146"/>
      <c r="W1349" s="146"/>
      <c r="X1349" s="146"/>
      <c r="Y1349" s="146"/>
    </row>
    <row r="1350" ht="12.75" customHeight="1">
      <c r="A1350" s="146"/>
      <c r="B1350" s="146"/>
      <c r="C1350" s="227">
        <v>2.0</v>
      </c>
      <c r="D1350" s="228">
        <v>72.87</v>
      </c>
      <c r="E1350" s="228">
        <v>36.52</v>
      </c>
      <c r="F1350" s="229">
        <v>0.5012</v>
      </c>
      <c r="I1350" s="146"/>
      <c r="J1350" s="230">
        <f t="shared" si="2"/>
        <v>36.435</v>
      </c>
      <c r="K1350" s="227"/>
      <c r="L1350" s="230">
        <f t="shared" si="3"/>
        <v>24.27058353</v>
      </c>
      <c r="M1350" s="134">
        <v>0.89</v>
      </c>
      <c r="N1350" s="146"/>
      <c r="O1350" s="99">
        <f t="shared" si="4"/>
        <v>3</v>
      </c>
      <c r="P1350" s="99">
        <f t="shared" si="5"/>
        <v>1</v>
      </c>
      <c r="Q1350" s="99">
        <f t="shared" si="6"/>
        <v>5</v>
      </c>
      <c r="R1350" s="99">
        <f t="shared" si="7"/>
        <v>0</v>
      </c>
      <c r="S1350" s="138">
        <f t="shared" si="8"/>
        <v>5</v>
      </c>
      <c r="T1350" s="135">
        <f t="shared" si="9"/>
        <v>14</v>
      </c>
      <c r="U1350" s="146"/>
      <c r="V1350" s="146"/>
      <c r="W1350" s="146"/>
      <c r="X1350" s="146"/>
      <c r="Y1350" s="146"/>
    </row>
    <row r="1351" ht="12.75" customHeight="1">
      <c r="A1351" s="146"/>
      <c r="B1351" s="146"/>
      <c r="C1351" s="227">
        <v>3.0</v>
      </c>
      <c r="D1351" s="228">
        <v>65.22</v>
      </c>
      <c r="E1351" s="228">
        <v>32.67</v>
      </c>
      <c r="F1351" s="229">
        <v>0.5009</v>
      </c>
      <c r="I1351" s="146"/>
      <c r="J1351" s="230">
        <f t="shared" si="2"/>
        <v>21.74</v>
      </c>
      <c r="K1351" s="227"/>
      <c r="L1351" s="230">
        <f t="shared" si="3"/>
        <v>14.48464255</v>
      </c>
      <c r="M1351" s="134">
        <v>0.9</v>
      </c>
      <c r="N1351" s="146"/>
      <c r="O1351" s="99">
        <f t="shared" si="4"/>
        <v>3</v>
      </c>
      <c r="P1351" s="99">
        <f t="shared" si="5"/>
        <v>1</v>
      </c>
      <c r="Q1351" s="99">
        <f t="shared" si="6"/>
        <v>5</v>
      </c>
      <c r="R1351" s="99">
        <f t="shared" si="7"/>
        <v>0</v>
      </c>
      <c r="S1351" s="138">
        <f t="shared" si="8"/>
        <v>5</v>
      </c>
      <c r="T1351" s="135">
        <f t="shared" si="9"/>
        <v>14</v>
      </c>
      <c r="U1351" s="146"/>
      <c r="V1351" s="146"/>
      <c r="W1351" s="146"/>
      <c r="X1351" s="146"/>
      <c r="Y1351" s="146"/>
    </row>
    <row r="1352" ht="12.75" customHeight="1">
      <c r="A1352" s="146"/>
      <c r="B1352" s="146"/>
      <c r="C1352" s="227">
        <v>2.0</v>
      </c>
      <c r="D1352" s="228">
        <v>233.26</v>
      </c>
      <c r="E1352" s="228">
        <v>116.83</v>
      </c>
      <c r="F1352" s="229">
        <v>0.5009</v>
      </c>
      <c r="I1352" s="146"/>
      <c r="J1352" s="230">
        <f t="shared" si="2"/>
        <v>116.63</v>
      </c>
      <c r="K1352" s="227"/>
      <c r="L1352" s="230">
        <f t="shared" si="3"/>
        <v>77.70670931</v>
      </c>
      <c r="M1352" s="134">
        <v>0.91</v>
      </c>
      <c r="N1352" s="146"/>
      <c r="O1352" s="99">
        <f t="shared" si="4"/>
        <v>3</v>
      </c>
      <c r="P1352" s="99">
        <f t="shared" si="5"/>
        <v>1</v>
      </c>
      <c r="Q1352" s="99">
        <f t="shared" si="6"/>
        <v>2</v>
      </c>
      <c r="R1352" s="99">
        <f t="shared" si="7"/>
        <v>0</v>
      </c>
      <c r="S1352" s="138">
        <f t="shared" si="8"/>
        <v>5</v>
      </c>
      <c r="T1352" s="135">
        <f t="shared" si="9"/>
        <v>11</v>
      </c>
      <c r="U1352" s="146"/>
      <c r="V1352" s="146"/>
      <c r="W1352" s="146"/>
      <c r="X1352" s="146"/>
      <c r="Y1352" s="146"/>
    </row>
    <row r="1353" ht="12.75" customHeight="1">
      <c r="A1353" s="146"/>
      <c r="B1353" s="146"/>
      <c r="C1353" s="227">
        <v>12.0</v>
      </c>
      <c r="D1353" s="228">
        <v>91.98</v>
      </c>
      <c r="E1353" s="228">
        <v>46.05</v>
      </c>
      <c r="F1353" s="229">
        <v>0.5007</v>
      </c>
      <c r="I1353" s="146"/>
      <c r="J1353" s="230">
        <f t="shared" si="2"/>
        <v>7.665</v>
      </c>
      <c r="K1353" s="227"/>
      <c r="L1353" s="230">
        <f t="shared" si="3"/>
        <v>5.107616446</v>
      </c>
      <c r="M1353" s="134">
        <v>0.94</v>
      </c>
      <c r="N1353" s="146"/>
      <c r="O1353" s="99">
        <f t="shared" si="4"/>
        <v>3</v>
      </c>
      <c r="P1353" s="99">
        <f t="shared" si="5"/>
        <v>3</v>
      </c>
      <c r="Q1353" s="99">
        <f t="shared" si="6"/>
        <v>5</v>
      </c>
      <c r="R1353" s="99">
        <f t="shared" si="7"/>
        <v>0</v>
      </c>
      <c r="S1353" s="138">
        <f t="shared" si="8"/>
        <v>5</v>
      </c>
      <c r="T1353" s="135">
        <f t="shared" si="9"/>
        <v>16</v>
      </c>
      <c r="U1353" s="146"/>
      <c r="V1353" s="146"/>
      <c r="W1353" s="146"/>
      <c r="X1353" s="146"/>
      <c r="Y1353" s="146"/>
    </row>
    <row r="1354" ht="12.75" customHeight="1">
      <c r="A1354" s="146"/>
      <c r="B1354" s="146"/>
      <c r="C1354" s="227">
        <v>5.0</v>
      </c>
      <c r="D1354" s="228">
        <v>49.57</v>
      </c>
      <c r="E1354" s="228">
        <v>24.82</v>
      </c>
      <c r="F1354" s="229">
        <v>0.5007</v>
      </c>
      <c r="I1354" s="146"/>
      <c r="J1354" s="230">
        <f t="shared" si="2"/>
        <v>9.914</v>
      </c>
      <c r="K1354" s="227"/>
      <c r="L1354" s="230">
        <f t="shared" si="3"/>
        <v>6.606250416</v>
      </c>
      <c r="M1354" s="134">
        <v>0.97</v>
      </c>
      <c r="N1354" s="146"/>
      <c r="O1354" s="99">
        <f t="shared" si="4"/>
        <v>3</v>
      </c>
      <c r="P1354" s="99">
        <f t="shared" si="5"/>
        <v>1</v>
      </c>
      <c r="Q1354" s="99">
        <f t="shared" si="6"/>
        <v>5</v>
      </c>
      <c r="R1354" s="99">
        <f t="shared" si="7"/>
        <v>0</v>
      </c>
      <c r="S1354" s="138">
        <f t="shared" si="8"/>
        <v>5</v>
      </c>
      <c r="T1354" s="135">
        <f t="shared" si="9"/>
        <v>14</v>
      </c>
      <c r="U1354" s="146"/>
      <c r="V1354" s="146"/>
      <c r="W1354" s="146"/>
      <c r="X1354" s="146"/>
      <c r="Y1354" s="146"/>
    </row>
    <row r="1355" ht="12.75" customHeight="1">
      <c r="A1355" s="146"/>
      <c r="B1355" s="146"/>
      <c r="C1355" s="227">
        <v>1.0</v>
      </c>
      <c r="D1355" s="228">
        <v>33.04</v>
      </c>
      <c r="E1355" s="228">
        <v>16.54</v>
      </c>
      <c r="F1355" s="229">
        <v>0.5007</v>
      </c>
      <c r="I1355" s="146"/>
      <c r="J1355" s="230">
        <f t="shared" si="2"/>
        <v>33.04</v>
      </c>
      <c r="K1355" s="227"/>
      <c r="L1355" s="230">
        <f t="shared" si="3"/>
        <v>22.01639235</v>
      </c>
      <c r="M1355" s="134">
        <v>0.93</v>
      </c>
      <c r="N1355" s="146"/>
      <c r="O1355" s="99">
        <f t="shared" si="4"/>
        <v>3</v>
      </c>
      <c r="P1355" s="99">
        <f t="shared" si="5"/>
        <v>1</v>
      </c>
      <c r="Q1355" s="99">
        <f t="shared" si="6"/>
        <v>5</v>
      </c>
      <c r="R1355" s="99">
        <f t="shared" si="7"/>
        <v>0</v>
      </c>
      <c r="S1355" s="138">
        <f t="shared" si="8"/>
        <v>5</v>
      </c>
      <c r="T1355" s="135">
        <f t="shared" si="9"/>
        <v>14</v>
      </c>
      <c r="U1355" s="146"/>
      <c r="V1355" s="146"/>
      <c r="W1355" s="146"/>
      <c r="X1355" s="146"/>
      <c r="Y1355" s="146"/>
    </row>
    <row r="1356" ht="12.75" customHeight="1">
      <c r="A1356" s="146"/>
      <c r="B1356" s="146"/>
      <c r="C1356" s="227">
        <v>1.0</v>
      </c>
      <c r="D1356" s="228">
        <v>33.04</v>
      </c>
      <c r="E1356" s="228">
        <v>16.54</v>
      </c>
      <c r="F1356" s="229">
        <v>0.5007</v>
      </c>
      <c r="I1356" s="146"/>
      <c r="J1356" s="230">
        <f t="shared" si="2"/>
        <v>33.04</v>
      </c>
      <c r="K1356" s="227"/>
      <c r="L1356" s="230">
        <f t="shared" si="3"/>
        <v>22.01639235</v>
      </c>
      <c r="M1356" s="134">
        <v>0.65</v>
      </c>
      <c r="N1356" s="146"/>
      <c r="O1356" s="99">
        <f t="shared" si="4"/>
        <v>3</v>
      </c>
      <c r="P1356" s="99">
        <f t="shared" si="5"/>
        <v>1</v>
      </c>
      <c r="Q1356" s="99">
        <f t="shared" si="6"/>
        <v>5</v>
      </c>
      <c r="R1356" s="99">
        <f t="shared" si="7"/>
        <v>0</v>
      </c>
      <c r="S1356" s="138">
        <f t="shared" si="8"/>
        <v>5</v>
      </c>
      <c r="T1356" s="135">
        <f t="shared" si="9"/>
        <v>14</v>
      </c>
      <c r="U1356" s="146"/>
      <c r="V1356" s="146"/>
      <c r="W1356" s="146"/>
      <c r="X1356" s="146"/>
      <c r="Y1356" s="146"/>
    </row>
    <row r="1357" ht="12.75" customHeight="1">
      <c r="A1357" s="146"/>
      <c r="B1357" s="146"/>
      <c r="C1357" s="227">
        <v>5.0</v>
      </c>
      <c r="D1357" s="228">
        <v>38.3</v>
      </c>
      <c r="E1357" s="228">
        <v>19.17</v>
      </c>
      <c r="F1357" s="229">
        <v>0.5005</v>
      </c>
      <c r="I1357" s="146"/>
      <c r="J1357" s="230">
        <f t="shared" si="2"/>
        <v>7.66</v>
      </c>
      <c r="K1357" s="227"/>
      <c r="L1357" s="230">
        <f t="shared" si="3"/>
        <v>5.104965012</v>
      </c>
      <c r="M1357" s="134">
        <v>0.45</v>
      </c>
      <c r="N1357" s="146"/>
      <c r="O1357" s="99">
        <f t="shared" si="4"/>
        <v>3</v>
      </c>
      <c r="P1357" s="99">
        <f t="shared" si="5"/>
        <v>1</v>
      </c>
      <c r="Q1357" s="99">
        <f t="shared" si="6"/>
        <v>5</v>
      </c>
      <c r="R1357" s="99">
        <f t="shared" si="7"/>
        <v>0</v>
      </c>
      <c r="S1357" s="138">
        <f t="shared" si="8"/>
        <v>4</v>
      </c>
      <c r="T1357" s="135">
        <f t="shared" si="9"/>
        <v>13</v>
      </c>
      <c r="U1357" s="146"/>
      <c r="V1357" s="146"/>
      <c r="W1357" s="146"/>
      <c r="X1357" s="146"/>
      <c r="Y1357" s="146"/>
    </row>
    <row r="1358" ht="12.75" customHeight="1">
      <c r="A1358" s="146"/>
      <c r="B1358" s="146"/>
      <c r="C1358" s="227">
        <v>15.0</v>
      </c>
      <c r="D1358" s="228">
        <v>349.91</v>
      </c>
      <c r="E1358" s="228">
        <v>175.15</v>
      </c>
      <c r="F1358" s="229">
        <v>0.5005</v>
      </c>
      <c r="I1358" s="146"/>
      <c r="J1358" s="230">
        <f t="shared" si="2"/>
        <v>23.32733333</v>
      </c>
      <c r="K1358" s="227"/>
      <c r="L1358" s="230">
        <f t="shared" si="3"/>
        <v>15.54637343</v>
      </c>
      <c r="M1358" s="134">
        <v>0.48</v>
      </c>
      <c r="N1358" s="146"/>
      <c r="O1358" s="99">
        <f t="shared" si="4"/>
        <v>3</v>
      </c>
      <c r="P1358" s="99">
        <f t="shared" si="5"/>
        <v>3</v>
      </c>
      <c r="Q1358" s="99">
        <f t="shared" si="6"/>
        <v>5</v>
      </c>
      <c r="R1358" s="99">
        <f t="shared" si="7"/>
        <v>0</v>
      </c>
      <c r="S1358" s="138">
        <f t="shared" si="8"/>
        <v>4</v>
      </c>
      <c r="T1358" s="135">
        <f t="shared" si="9"/>
        <v>15</v>
      </c>
      <c r="U1358" s="146"/>
      <c r="V1358" s="146"/>
      <c r="W1358" s="146"/>
      <c r="X1358" s="146"/>
      <c r="Y1358" s="146"/>
    </row>
    <row r="1359" ht="12.75" customHeight="1">
      <c r="A1359" s="146"/>
      <c r="B1359" s="146"/>
      <c r="C1359" s="227">
        <v>2.0</v>
      </c>
      <c r="D1359" s="228">
        <v>17.37</v>
      </c>
      <c r="E1359" s="228">
        <v>8.69</v>
      </c>
      <c r="F1359" s="229">
        <v>0.5004</v>
      </c>
      <c r="I1359" s="146"/>
      <c r="J1359" s="230">
        <f t="shared" si="2"/>
        <v>8.685</v>
      </c>
      <c r="K1359" s="227"/>
      <c r="L1359" s="230">
        <f t="shared" si="3"/>
        <v>5.788456412</v>
      </c>
      <c r="M1359" s="134">
        <v>0.43</v>
      </c>
      <c r="N1359" s="146"/>
      <c r="O1359" s="99">
        <f t="shared" si="4"/>
        <v>3</v>
      </c>
      <c r="P1359" s="99">
        <f t="shared" si="5"/>
        <v>1</v>
      </c>
      <c r="Q1359" s="99">
        <f t="shared" si="6"/>
        <v>5</v>
      </c>
      <c r="R1359" s="99">
        <f t="shared" si="7"/>
        <v>0</v>
      </c>
      <c r="S1359" s="138">
        <f t="shared" si="8"/>
        <v>4</v>
      </c>
      <c r="T1359" s="135">
        <f t="shared" si="9"/>
        <v>13</v>
      </c>
      <c r="U1359" s="146"/>
      <c r="V1359" s="146"/>
      <c r="W1359" s="146"/>
      <c r="X1359" s="146"/>
      <c r="Y1359" s="146"/>
    </row>
    <row r="1360" ht="12.75" customHeight="1">
      <c r="A1360" s="146"/>
      <c r="B1360" s="146"/>
      <c r="C1360" s="227">
        <v>1.0</v>
      </c>
      <c r="D1360" s="228">
        <v>10.35</v>
      </c>
      <c r="E1360" s="228">
        <v>5.18</v>
      </c>
      <c r="F1360" s="229">
        <v>0.5004</v>
      </c>
      <c r="I1360" s="146"/>
      <c r="J1360" s="230">
        <f t="shared" si="2"/>
        <v>10.35</v>
      </c>
      <c r="K1360" s="227"/>
      <c r="L1360" s="230">
        <f t="shared" si="3"/>
        <v>6.898160491</v>
      </c>
      <c r="M1360" s="134">
        <v>0.65</v>
      </c>
      <c r="N1360" s="146"/>
      <c r="O1360" s="99">
        <f t="shared" si="4"/>
        <v>3</v>
      </c>
      <c r="P1360" s="99">
        <f t="shared" si="5"/>
        <v>1</v>
      </c>
      <c r="Q1360" s="99">
        <f t="shared" si="6"/>
        <v>5</v>
      </c>
      <c r="R1360" s="99">
        <f t="shared" si="7"/>
        <v>0</v>
      </c>
      <c r="S1360" s="138">
        <f t="shared" si="8"/>
        <v>5</v>
      </c>
      <c r="T1360" s="135">
        <f t="shared" si="9"/>
        <v>14</v>
      </c>
      <c r="U1360" s="146"/>
      <c r="V1360" s="146"/>
      <c r="W1360" s="146"/>
      <c r="X1360" s="146"/>
      <c r="Y1360" s="146"/>
    </row>
    <row r="1361" ht="12.75" customHeight="1">
      <c r="A1361" s="146"/>
      <c r="B1361" s="146"/>
      <c r="C1361" s="227">
        <v>6.0</v>
      </c>
      <c r="D1361" s="228">
        <v>829.57</v>
      </c>
      <c r="E1361" s="228">
        <v>415.13</v>
      </c>
      <c r="F1361" s="229">
        <v>0.5004</v>
      </c>
      <c r="I1361" s="146"/>
      <c r="J1361" s="230">
        <f t="shared" si="2"/>
        <v>138.2616667</v>
      </c>
      <c r="K1361" s="227"/>
      <c r="L1361" s="230">
        <f t="shared" si="3"/>
        <v>92.14987115</v>
      </c>
      <c r="M1361" s="134">
        <v>0.67</v>
      </c>
      <c r="N1361" s="146"/>
      <c r="O1361" s="99">
        <f t="shared" si="4"/>
        <v>3</v>
      </c>
      <c r="P1361" s="99">
        <f t="shared" si="5"/>
        <v>2</v>
      </c>
      <c r="Q1361" s="99">
        <f t="shared" si="6"/>
        <v>2</v>
      </c>
      <c r="R1361" s="99">
        <f t="shared" si="7"/>
        <v>0</v>
      </c>
      <c r="S1361" s="138">
        <f t="shared" si="8"/>
        <v>5</v>
      </c>
      <c r="T1361" s="135">
        <f t="shared" si="9"/>
        <v>12</v>
      </c>
      <c r="U1361" s="146"/>
      <c r="V1361" s="146"/>
      <c r="W1361" s="146"/>
      <c r="X1361" s="146"/>
      <c r="Y1361" s="146"/>
    </row>
    <row r="1362" ht="12.75" customHeight="1">
      <c r="A1362" s="146"/>
      <c r="B1362" s="146"/>
      <c r="C1362" s="227">
        <v>8.0</v>
      </c>
      <c r="D1362" s="228">
        <v>69.5</v>
      </c>
      <c r="E1362" s="228">
        <v>34.78</v>
      </c>
      <c r="F1362" s="229">
        <v>0.5004</v>
      </c>
      <c r="I1362" s="146"/>
      <c r="J1362" s="230">
        <f t="shared" si="2"/>
        <v>8.6875</v>
      </c>
      <c r="K1362" s="227"/>
      <c r="L1362" s="230">
        <f t="shared" si="3"/>
        <v>5.790122634</v>
      </c>
      <c r="M1362" s="134">
        <v>0.71</v>
      </c>
      <c r="N1362" s="146"/>
      <c r="O1362" s="99">
        <f t="shared" si="4"/>
        <v>3</v>
      </c>
      <c r="P1362" s="99">
        <f t="shared" si="5"/>
        <v>2</v>
      </c>
      <c r="Q1362" s="99">
        <f t="shared" si="6"/>
        <v>5</v>
      </c>
      <c r="R1362" s="99">
        <f t="shared" si="7"/>
        <v>0</v>
      </c>
      <c r="S1362" s="138">
        <f t="shared" si="8"/>
        <v>5</v>
      </c>
      <c r="T1362" s="135">
        <f t="shared" si="9"/>
        <v>15</v>
      </c>
      <c r="U1362" s="146"/>
      <c r="V1362" s="146"/>
      <c r="W1362" s="146"/>
      <c r="X1362" s="146"/>
      <c r="Y1362" s="146"/>
    </row>
    <row r="1363" ht="12.75" customHeight="1">
      <c r="A1363" s="146"/>
      <c r="B1363" s="146"/>
      <c r="C1363" s="227">
        <v>4.0</v>
      </c>
      <c r="D1363" s="228">
        <v>34.75</v>
      </c>
      <c r="E1363" s="228">
        <v>17.39</v>
      </c>
      <c r="F1363" s="229">
        <v>0.5004</v>
      </c>
      <c r="I1363" s="146"/>
      <c r="J1363" s="230">
        <f t="shared" si="2"/>
        <v>8.6875</v>
      </c>
      <c r="K1363" s="227"/>
      <c r="L1363" s="230">
        <f t="shared" si="3"/>
        <v>5.790122634</v>
      </c>
      <c r="M1363" s="134">
        <v>0.92</v>
      </c>
      <c r="N1363" s="146"/>
      <c r="O1363" s="99">
        <f t="shared" si="4"/>
        <v>3</v>
      </c>
      <c r="P1363" s="99">
        <f t="shared" si="5"/>
        <v>1</v>
      </c>
      <c r="Q1363" s="99">
        <f t="shared" si="6"/>
        <v>5</v>
      </c>
      <c r="R1363" s="99">
        <f t="shared" si="7"/>
        <v>0</v>
      </c>
      <c r="S1363" s="138">
        <f t="shared" si="8"/>
        <v>5</v>
      </c>
      <c r="T1363" s="135">
        <f t="shared" si="9"/>
        <v>14</v>
      </c>
      <c r="U1363" s="146"/>
      <c r="V1363" s="146"/>
      <c r="W1363" s="146"/>
      <c r="X1363" s="146"/>
      <c r="Y1363" s="146"/>
    </row>
    <row r="1364" ht="12.75" customHeight="1">
      <c r="A1364" s="146"/>
      <c r="B1364" s="146"/>
      <c r="C1364" s="227">
        <v>2.0</v>
      </c>
      <c r="D1364" s="228">
        <v>502.61</v>
      </c>
      <c r="E1364" s="228">
        <v>251.47</v>
      </c>
      <c r="F1364" s="229">
        <v>0.5003</v>
      </c>
      <c r="I1364" s="146"/>
      <c r="J1364" s="230">
        <f t="shared" si="2"/>
        <v>251.305</v>
      </c>
      <c r="K1364" s="227"/>
      <c r="L1364" s="230">
        <f t="shared" si="3"/>
        <v>167.503166</v>
      </c>
      <c r="M1364" s="134">
        <v>0.26</v>
      </c>
      <c r="N1364" s="146"/>
      <c r="O1364" s="99">
        <f t="shared" si="4"/>
        <v>3</v>
      </c>
      <c r="P1364" s="99">
        <f t="shared" si="5"/>
        <v>1</v>
      </c>
      <c r="Q1364" s="99">
        <f t="shared" si="6"/>
        <v>2</v>
      </c>
      <c r="R1364" s="99">
        <f t="shared" si="7"/>
        <v>0</v>
      </c>
      <c r="S1364" s="138">
        <f t="shared" si="8"/>
        <v>3</v>
      </c>
      <c r="T1364" s="135">
        <f t="shared" si="9"/>
        <v>9</v>
      </c>
      <c r="U1364" s="146"/>
      <c r="V1364" s="146"/>
      <c r="W1364" s="146"/>
      <c r="X1364" s="146"/>
      <c r="Y1364" s="146"/>
    </row>
    <row r="1365" ht="12.75" customHeight="1">
      <c r="A1365" s="146"/>
      <c r="B1365" s="146"/>
      <c r="C1365" s="227">
        <v>1.0</v>
      </c>
      <c r="D1365" s="228">
        <v>251.3</v>
      </c>
      <c r="E1365" s="228">
        <v>125.73</v>
      </c>
      <c r="F1365" s="229">
        <v>0.5003</v>
      </c>
      <c r="I1365" s="146"/>
      <c r="J1365" s="230">
        <f t="shared" si="2"/>
        <v>251.3</v>
      </c>
      <c r="K1365" s="227"/>
      <c r="L1365" s="230">
        <f t="shared" si="3"/>
        <v>167.4998334</v>
      </c>
      <c r="M1365" s="134">
        <v>0.15</v>
      </c>
      <c r="N1365" s="146"/>
      <c r="O1365" s="99">
        <f t="shared" si="4"/>
        <v>3</v>
      </c>
      <c r="P1365" s="99">
        <f t="shared" si="5"/>
        <v>1</v>
      </c>
      <c r="Q1365" s="99">
        <f t="shared" si="6"/>
        <v>2</v>
      </c>
      <c r="R1365" s="99">
        <f t="shared" si="7"/>
        <v>0</v>
      </c>
      <c r="S1365" s="138">
        <f t="shared" si="8"/>
        <v>3</v>
      </c>
      <c r="T1365" s="135">
        <f t="shared" si="9"/>
        <v>9</v>
      </c>
      <c r="U1365" s="146"/>
      <c r="V1365" s="146"/>
      <c r="W1365" s="146"/>
      <c r="X1365" s="146"/>
      <c r="Y1365" s="146"/>
    </row>
    <row r="1366" ht="12.75" customHeight="1">
      <c r="A1366" s="146"/>
      <c r="B1366" s="146"/>
      <c r="C1366" s="227">
        <v>1.0</v>
      </c>
      <c r="D1366" s="228">
        <v>155.65</v>
      </c>
      <c r="E1366" s="228">
        <v>77.85</v>
      </c>
      <c r="F1366" s="229">
        <v>0.5002</v>
      </c>
      <c r="I1366" s="146"/>
      <c r="J1366" s="230">
        <f t="shared" si="2"/>
        <v>155.65</v>
      </c>
      <c r="K1366" s="227"/>
      <c r="L1366" s="230">
        <f t="shared" si="3"/>
        <v>103.752833</v>
      </c>
      <c r="M1366" s="134">
        <v>0.34</v>
      </c>
      <c r="N1366" s="146"/>
      <c r="O1366" s="99">
        <f t="shared" si="4"/>
        <v>3</v>
      </c>
      <c r="P1366" s="99">
        <f t="shared" si="5"/>
        <v>1</v>
      </c>
      <c r="Q1366" s="99">
        <f t="shared" si="6"/>
        <v>2</v>
      </c>
      <c r="R1366" s="99">
        <f t="shared" si="7"/>
        <v>0</v>
      </c>
      <c r="S1366" s="138">
        <f t="shared" si="8"/>
        <v>4</v>
      </c>
      <c r="T1366" s="135">
        <f t="shared" si="9"/>
        <v>10</v>
      </c>
      <c r="U1366" s="146"/>
      <c r="V1366" s="146"/>
      <c r="W1366" s="146"/>
      <c r="X1366" s="146"/>
      <c r="Y1366" s="146"/>
    </row>
    <row r="1367" ht="12.75" customHeight="1">
      <c r="A1367" s="146"/>
      <c r="B1367" s="146"/>
      <c r="C1367" s="227">
        <v>1.0</v>
      </c>
      <c r="D1367" s="228">
        <v>155.65</v>
      </c>
      <c r="E1367" s="228">
        <v>77.85</v>
      </c>
      <c r="F1367" s="229">
        <v>0.5002</v>
      </c>
      <c r="I1367" s="146"/>
      <c r="J1367" s="230">
        <f t="shared" si="2"/>
        <v>155.65</v>
      </c>
      <c r="K1367" s="227"/>
      <c r="L1367" s="230">
        <f t="shared" si="3"/>
        <v>103.752833</v>
      </c>
      <c r="M1367" s="134">
        <v>0.35</v>
      </c>
      <c r="N1367" s="146"/>
      <c r="O1367" s="99">
        <f t="shared" si="4"/>
        <v>3</v>
      </c>
      <c r="P1367" s="99">
        <f t="shared" si="5"/>
        <v>1</v>
      </c>
      <c r="Q1367" s="99">
        <f t="shared" si="6"/>
        <v>2</v>
      </c>
      <c r="R1367" s="99">
        <f t="shared" si="7"/>
        <v>0</v>
      </c>
      <c r="S1367" s="138">
        <f t="shared" si="8"/>
        <v>4</v>
      </c>
      <c r="T1367" s="135">
        <f t="shared" si="9"/>
        <v>10</v>
      </c>
      <c r="U1367" s="146"/>
      <c r="V1367" s="146"/>
      <c r="W1367" s="146"/>
      <c r="X1367" s="146"/>
      <c r="Y1367" s="146"/>
    </row>
    <row r="1368" ht="12.75" customHeight="1">
      <c r="A1368" s="146"/>
      <c r="B1368" s="146"/>
      <c r="C1368" s="227">
        <v>1.0</v>
      </c>
      <c r="D1368" s="228">
        <v>155.65</v>
      </c>
      <c r="E1368" s="228">
        <v>77.85</v>
      </c>
      <c r="F1368" s="229">
        <v>0.5002</v>
      </c>
      <c r="I1368" s="146"/>
      <c r="J1368" s="230">
        <f t="shared" si="2"/>
        <v>155.65</v>
      </c>
      <c r="K1368" s="227"/>
      <c r="L1368" s="230">
        <f t="shared" si="3"/>
        <v>103.752833</v>
      </c>
      <c r="M1368" s="134">
        <v>0.65</v>
      </c>
      <c r="N1368" s="146"/>
      <c r="O1368" s="99">
        <f t="shared" si="4"/>
        <v>3</v>
      </c>
      <c r="P1368" s="99">
        <f t="shared" si="5"/>
        <v>1</v>
      </c>
      <c r="Q1368" s="99">
        <f t="shared" si="6"/>
        <v>2</v>
      </c>
      <c r="R1368" s="99">
        <f t="shared" si="7"/>
        <v>0</v>
      </c>
      <c r="S1368" s="138">
        <f t="shared" si="8"/>
        <v>5</v>
      </c>
      <c r="T1368" s="135">
        <f t="shared" si="9"/>
        <v>11</v>
      </c>
      <c r="U1368" s="146"/>
      <c r="V1368" s="146"/>
      <c r="W1368" s="146"/>
      <c r="X1368" s="146"/>
      <c r="Y1368" s="146"/>
    </row>
    <row r="1369" ht="12.75" customHeight="1">
      <c r="A1369" s="146"/>
      <c r="B1369" s="146"/>
      <c r="C1369" s="227">
        <v>2.0</v>
      </c>
      <c r="D1369" s="228">
        <v>311.3</v>
      </c>
      <c r="E1369" s="228">
        <v>155.7</v>
      </c>
      <c r="F1369" s="229">
        <v>0.5002</v>
      </c>
      <c r="I1369" s="146"/>
      <c r="J1369" s="230">
        <f t="shared" si="2"/>
        <v>155.65</v>
      </c>
      <c r="K1369" s="227"/>
      <c r="L1369" s="230">
        <f t="shared" si="3"/>
        <v>103.752833</v>
      </c>
      <c r="M1369" s="134">
        <v>0.45</v>
      </c>
      <c r="N1369" s="146"/>
      <c r="O1369" s="99">
        <f t="shared" si="4"/>
        <v>3</v>
      </c>
      <c r="P1369" s="99">
        <f t="shared" si="5"/>
        <v>1</v>
      </c>
      <c r="Q1369" s="99">
        <f t="shared" si="6"/>
        <v>2</v>
      </c>
      <c r="R1369" s="99">
        <f t="shared" si="7"/>
        <v>0</v>
      </c>
      <c r="S1369" s="138">
        <f t="shared" si="8"/>
        <v>4</v>
      </c>
      <c r="T1369" s="135">
        <f t="shared" si="9"/>
        <v>10</v>
      </c>
      <c r="U1369" s="146"/>
      <c r="V1369" s="146"/>
      <c r="W1369" s="146"/>
      <c r="X1369" s="146"/>
      <c r="Y1369" s="146"/>
    </row>
    <row r="1370" ht="12.75" customHeight="1">
      <c r="A1370" s="146"/>
      <c r="B1370" s="146"/>
      <c r="C1370" s="227">
        <v>2.0</v>
      </c>
      <c r="D1370" s="228">
        <v>311.3</v>
      </c>
      <c r="E1370" s="228">
        <v>155.7</v>
      </c>
      <c r="F1370" s="229">
        <v>0.5002</v>
      </c>
      <c r="I1370" s="146"/>
      <c r="J1370" s="230">
        <f t="shared" si="2"/>
        <v>155.65</v>
      </c>
      <c r="K1370" s="227"/>
      <c r="L1370" s="230">
        <f t="shared" si="3"/>
        <v>103.752833</v>
      </c>
      <c r="M1370" s="134">
        <v>0.12</v>
      </c>
      <c r="N1370" s="146"/>
      <c r="O1370" s="99">
        <f t="shared" si="4"/>
        <v>3</v>
      </c>
      <c r="P1370" s="99">
        <f t="shared" si="5"/>
        <v>1</v>
      </c>
      <c r="Q1370" s="99">
        <f t="shared" si="6"/>
        <v>2</v>
      </c>
      <c r="R1370" s="99">
        <f t="shared" si="7"/>
        <v>0</v>
      </c>
      <c r="S1370" s="138">
        <f t="shared" si="8"/>
        <v>2</v>
      </c>
      <c r="T1370" s="135">
        <f t="shared" si="9"/>
        <v>8</v>
      </c>
      <c r="U1370" s="146"/>
      <c r="V1370" s="146"/>
      <c r="W1370" s="146"/>
      <c r="X1370" s="146"/>
      <c r="Y1370" s="146"/>
    </row>
    <row r="1371" ht="12.75" customHeight="1">
      <c r="A1371" s="146"/>
      <c r="B1371" s="146"/>
      <c r="C1371" s="227">
        <v>11.0</v>
      </c>
      <c r="D1371" s="228">
        <v>143.48</v>
      </c>
      <c r="E1371" s="228">
        <v>71.76</v>
      </c>
      <c r="F1371" s="229">
        <v>0.5001</v>
      </c>
      <c r="I1371" s="146"/>
      <c r="J1371" s="230">
        <f t="shared" si="2"/>
        <v>13.04363636</v>
      </c>
      <c r="K1371" s="227"/>
      <c r="L1371" s="230">
        <f t="shared" si="3"/>
        <v>8.695177897</v>
      </c>
      <c r="M1371" s="134">
        <v>0.65</v>
      </c>
      <c r="N1371" s="146"/>
      <c r="O1371" s="99">
        <f t="shared" si="4"/>
        <v>3</v>
      </c>
      <c r="P1371" s="99">
        <f t="shared" si="5"/>
        <v>3</v>
      </c>
      <c r="Q1371" s="99">
        <f t="shared" si="6"/>
        <v>5</v>
      </c>
      <c r="R1371" s="99">
        <f t="shared" si="7"/>
        <v>0</v>
      </c>
      <c r="S1371" s="138">
        <f t="shared" si="8"/>
        <v>5</v>
      </c>
      <c r="T1371" s="135">
        <f t="shared" si="9"/>
        <v>16</v>
      </c>
      <c r="U1371" s="146"/>
      <c r="V1371" s="146"/>
      <c r="W1371" s="146"/>
      <c r="X1371" s="146"/>
      <c r="Y1371" s="146"/>
    </row>
    <row r="1372" ht="12.75" customHeight="1">
      <c r="A1372" s="146"/>
      <c r="B1372" s="146"/>
      <c r="C1372" s="227">
        <v>2.0</v>
      </c>
      <c r="D1372" s="228">
        <v>104.17</v>
      </c>
      <c r="E1372" s="228">
        <v>52.09</v>
      </c>
      <c r="F1372" s="229">
        <v>0.5001</v>
      </c>
      <c r="I1372" s="146"/>
      <c r="J1372" s="230">
        <f t="shared" si="2"/>
        <v>52.085</v>
      </c>
      <c r="K1372" s="227"/>
      <c r="L1372" s="230">
        <f t="shared" si="3"/>
        <v>34.7210186</v>
      </c>
      <c r="M1372" s="134">
        <v>0.32</v>
      </c>
      <c r="N1372" s="146"/>
      <c r="O1372" s="99">
        <f t="shared" si="4"/>
        <v>3</v>
      </c>
      <c r="P1372" s="99">
        <f t="shared" si="5"/>
        <v>1</v>
      </c>
      <c r="Q1372" s="99">
        <f t="shared" si="6"/>
        <v>4</v>
      </c>
      <c r="R1372" s="99">
        <f t="shared" si="7"/>
        <v>0</v>
      </c>
      <c r="S1372" s="138">
        <f t="shared" si="8"/>
        <v>3</v>
      </c>
      <c r="T1372" s="135">
        <f t="shared" si="9"/>
        <v>11</v>
      </c>
      <c r="U1372" s="146"/>
      <c r="V1372" s="146"/>
      <c r="W1372" s="146"/>
      <c r="X1372" s="146"/>
      <c r="Y1372" s="146"/>
    </row>
    <row r="1373" ht="12.75" customHeight="1">
      <c r="A1373" s="146"/>
      <c r="B1373" s="146"/>
      <c r="C1373" s="227">
        <v>1.0</v>
      </c>
      <c r="D1373" s="228">
        <v>56.43</v>
      </c>
      <c r="E1373" s="228">
        <v>28.22</v>
      </c>
      <c r="F1373" s="229">
        <v>0.5001</v>
      </c>
      <c r="I1373" s="146"/>
      <c r="J1373" s="230">
        <f t="shared" si="2"/>
        <v>56.43</v>
      </c>
      <c r="K1373" s="227"/>
      <c r="L1373" s="230">
        <f t="shared" si="3"/>
        <v>37.61749217</v>
      </c>
      <c r="M1373" s="134">
        <v>0.45</v>
      </c>
      <c r="N1373" s="146"/>
      <c r="O1373" s="99">
        <f t="shared" si="4"/>
        <v>3</v>
      </c>
      <c r="P1373" s="99">
        <f t="shared" si="5"/>
        <v>1</v>
      </c>
      <c r="Q1373" s="99">
        <f t="shared" si="6"/>
        <v>4</v>
      </c>
      <c r="R1373" s="99">
        <f t="shared" si="7"/>
        <v>0</v>
      </c>
      <c r="S1373" s="138">
        <f t="shared" si="8"/>
        <v>4</v>
      </c>
      <c r="T1373" s="135">
        <f t="shared" si="9"/>
        <v>12</v>
      </c>
      <c r="U1373" s="146"/>
      <c r="V1373" s="146"/>
      <c r="W1373" s="146"/>
      <c r="X1373" s="146"/>
      <c r="Y1373" s="146"/>
    </row>
    <row r="1374" ht="12.75" customHeight="1">
      <c r="A1374" s="146"/>
      <c r="B1374" s="146"/>
      <c r="C1374" s="227">
        <v>12.0</v>
      </c>
      <c r="D1374" s="228">
        <v>156.52</v>
      </c>
      <c r="E1374" s="228">
        <v>78.26</v>
      </c>
      <c r="F1374" s="229">
        <v>0.5</v>
      </c>
      <c r="I1374" s="146"/>
      <c r="J1374" s="230">
        <f t="shared" si="2"/>
        <v>13.04333333</v>
      </c>
      <c r="K1374" s="227"/>
      <c r="L1374" s="230">
        <f t="shared" si="3"/>
        <v>8.695555556</v>
      </c>
      <c r="M1374" s="134">
        <v>0.12</v>
      </c>
      <c r="N1374" s="146"/>
      <c r="O1374" s="99">
        <f t="shared" si="4"/>
        <v>3</v>
      </c>
      <c r="P1374" s="99">
        <f t="shared" si="5"/>
        <v>3</v>
      </c>
      <c r="Q1374" s="99">
        <f t="shared" si="6"/>
        <v>5</v>
      </c>
      <c r="R1374" s="99">
        <f t="shared" si="7"/>
        <v>0</v>
      </c>
      <c r="S1374" s="138">
        <f t="shared" si="8"/>
        <v>2</v>
      </c>
      <c r="T1374" s="135">
        <f t="shared" si="9"/>
        <v>13</v>
      </c>
      <c r="U1374" s="146"/>
      <c r="V1374" s="146"/>
      <c r="W1374" s="146"/>
      <c r="X1374" s="146"/>
      <c r="Y1374" s="146"/>
    </row>
    <row r="1375" ht="12.75" customHeight="1">
      <c r="A1375" s="146"/>
      <c r="B1375" s="146"/>
      <c r="C1375" s="227">
        <v>1.0</v>
      </c>
      <c r="D1375" s="228">
        <v>112.96</v>
      </c>
      <c r="E1375" s="228">
        <v>56.48</v>
      </c>
      <c r="F1375" s="229">
        <v>0.5</v>
      </c>
      <c r="I1375" s="146"/>
      <c r="J1375" s="230">
        <f t="shared" si="2"/>
        <v>112.96</v>
      </c>
      <c r="K1375" s="227"/>
      <c r="L1375" s="230">
        <f t="shared" si="3"/>
        <v>75.30666667</v>
      </c>
      <c r="M1375" s="134">
        <v>0.87</v>
      </c>
      <c r="N1375" s="146"/>
      <c r="O1375" s="99">
        <f t="shared" si="4"/>
        <v>3</v>
      </c>
      <c r="P1375" s="99">
        <f t="shared" si="5"/>
        <v>1</v>
      </c>
      <c r="Q1375" s="129">
        <f t="shared" si="6"/>
        <v>75.30666667</v>
      </c>
      <c r="R1375" s="99">
        <f t="shared" si="7"/>
        <v>0</v>
      </c>
      <c r="S1375" s="138">
        <f t="shared" si="8"/>
        <v>5</v>
      </c>
      <c r="T1375" s="135">
        <f t="shared" si="9"/>
        <v>84.30666667</v>
      </c>
      <c r="U1375" s="146"/>
      <c r="V1375" s="146"/>
      <c r="W1375" s="146"/>
      <c r="X1375" s="146"/>
      <c r="Y1375" s="146"/>
    </row>
    <row r="1376" ht="12.75" customHeight="1">
      <c r="A1376" s="146"/>
      <c r="B1376" s="146"/>
      <c r="C1376" s="227">
        <v>3.0</v>
      </c>
      <c r="D1376" s="228">
        <v>107.57</v>
      </c>
      <c r="E1376" s="228">
        <v>53.78</v>
      </c>
      <c r="F1376" s="229">
        <v>0.5</v>
      </c>
      <c r="I1376" s="146"/>
      <c r="J1376" s="230">
        <f t="shared" si="2"/>
        <v>35.85666667</v>
      </c>
      <c r="K1376" s="227"/>
      <c r="L1376" s="230">
        <f t="shared" si="3"/>
        <v>23.90444444</v>
      </c>
      <c r="M1376" s="134">
        <v>0.89</v>
      </c>
      <c r="N1376" s="146"/>
      <c r="O1376" s="99">
        <f t="shared" si="4"/>
        <v>3</v>
      </c>
      <c r="P1376" s="99">
        <f t="shared" si="5"/>
        <v>1</v>
      </c>
      <c r="Q1376" s="99">
        <f t="shared" si="6"/>
        <v>5</v>
      </c>
      <c r="R1376" s="99">
        <f t="shared" si="7"/>
        <v>0</v>
      </c>
      <c r="S1376" s="138">
        <f t="shared" si="8"/>
        <v>5</v>
      </c>
      <c r="T1376" s="135">
        <f t="shared" si="9"/>
        <v>14</v>
      </c>
      <c r="U1376" s="146"/>
      <c r="V1376" s="146"/>
      <c r="W1376" s="146"/>
      <c r="X1376" s="146"/>
      <c r="Y1376" s="146"/>
    </row>
    <row r="1377" ht="12.75" customHeight="1">
      <c r="A1377" s="146"/>
      <c r="B1377" s="146"/>
      <c r="C1377" s="227">
        <v>2.0</v>
      </c>
      <c r="D1377" s="228">
        <v>104.33</v>
      </c>
      <c r="E1377" s="228">
        <v>52.17</v>
      </c>
      <c r="F1377" s="229">
        <v>0.5</v>
      </c>
      <c r="I1377" s="146"/>
      <c r="J1377" s="230">
        <f t="shared" si="2"/>
        <v>52.165</v>
      </c>
      <c r="K1377" s="227"/>
      <c r="L1377" s="230">
        <f t="shared" si="3"/>
        <v>34.77666667</v>
      </c>
      <c r="M1377" s="134">
        <v>0.65</v>
      </c>
      <c r="N1377" s="146"/>
      <c r="O1377" s="99">
        <f t="shared" si="4"/>
        <v>3</v>
      </c>
      <c r="P1377" s="99">
        <f t="shared" si="5"/>
        <v>1</v>
      </c>
      <c r="Q1377" s="99">
        <f t="shared" si="6"/>
        <v>4</v>
      </c>
      <c r="R1377" s="99">
        <f t="shared" si="7"/>
        <v>0</v>
      </c>
      <c r="S1377" s="138">
        <f t="shared" si="8"/>
        <v>5</v>
      </c>
      <c r="T1377" s="135">
        <f t="shared" si="9"/>
        <v>13</v>
      </c>
      <c r="U1377" s="146"/>
      <c r="V1377" s="146"/>
      <c r="W1377" s="146"/>
      <c r="X1377" s="146"/>
      <c r="Y1377" s="146"/>
    </row>
    <row r="1378" ht="12.75" customHeight="1">
      <c r="A1378" s="146"/>
      <c r="B1378" s="146"/>
      <c r="C1378" s="227">
        <v>1.0</v>
      </c>
      <c r="D1378" s="228">
        <v>100.0</v>
      </c>
      <c r="E1378" s="228">
        <v>50.0</v>
      </c>
      <c r="F1378" s="229">
        <v>0.5</v>
      </c>
      <c r="I1378" s="146"/>
      <c r="J1378" s="230">
        <f t="shared" si="2"/>
        <v>100</v>
      </c>
      <c r="K1378" s="227"/>
      <c r="L1378" s="230">
        <f t="shared" si="3"/>
        <v>66.66666667</v>
      </c>
      <c r="M1378" s="134">
        <v>0.23</v>
      </c>
      <c r="N1378" s="146"/>
      <c r="O1378" s="99">
        <f t="shared" si="4"/>
        <v>3</v>
      </c>
      <c r="P1378" s="99">
        <f t="shared" si="5"/>
        <v>1</v>
      </c>
      <c r="Q1378" s="99">
        <f t="shared" si="6"/>
        <v>3</v>
      </c>
      <c r="R1378" s="99">
        <f t="shared" si="7"/>
        <v>0</v>
      </c>
      <c r="S1378" s="138">
        <f t="shared" si="8"/>
        <v>3</v>
      </c>
      <c r="T1378" s="135">
        <f t="shared" si="9"/>
        <v>10</v>
      </c>
      <c r="U1378" s="146"/>
      <c r="V1378" s="146"/>
      <c r="W1378" s="146"/>
      <c r="X1378" s="146"/>
      <c r="Y1378" s="146"/>
    </row>
    <row r="1379" ht="12.75" customHeight="1">
      <c r="A1379" s="146"/>
      <c r="B1379" s="146"/>
      <c r="C1379" s="227">
        <v>1.0</v>
      </c>
      <c r="D1379" s="228">
        <v>100.0</v>
      </c>
      <c r="E1379" s="228">
        <v>50.0</v>
      </c>
      <c r="F1379" s="229">
        <v>0.5</v>
      </c>
      <c r="I1379" s="146"/>
      <c r="J1379" s="230">
        <f t="shared" si="2"/>
        <v>100</v>
      </c>
      <c r="K1379" s="227"/>
      <c r="L1379" s="230">
        <f t="shared" si="3"/>
        <v>66.66666667</v>
      </c>
      <c r="M1379" s="134">
        <v>0.21</v>
      </c>
      <c r="N1379" s="146"/>
      <c r="O1379" s="99">
        <f t="shared" si="4"/>
        <v>3</v>
      </c>
      <c r="P1379" s="99">
        <f t="shared" si="5"/>
        <v>1</v>
      </c>
      <c r="Q1379" s="99">
        <f t="shared" si="6"/>
        <v>3</v>
      </c>
      <c r="R1379" s="99">
        <f t="shared" si="7"/>
        <v>0</v>
      </c>
      <c r="S1379" s="138">
        <f t="shared" si="8"/>
        <v>3</v>
      </c>
      <c r="T1379" s="135">
        <f t="shared" si="9"/>
        <v>10</v>
      </c>
      <c r="U1379" s="146"/>
      <c r="V1379" s="146"/>
      <c r="W1379" s="146"/>
      <c r="X1379" s="146"/>
      <c r="Y1379" s="146"/>
    </row>
    <row r="1380" ht="12.75" customHeight="1">
      <c r="A1380" s="146"/>
      <c r="B1380" s="146"/>
      <c r="C1380" s="227">
        <v>1.0</v>
      </c>
      <c r="D1380" s="228">
        <v>100.0</v>
      </c>
      <c r="E1380" s="228">
        <v>50.0</v>
      </c>
      <c r="F1380" s="229">
        <v>0.5</v>
      </c>
      <c r="I1380" s="146"/>
      <c r="J1380" s="230">
        <f t="shared" si="2"/>
        <v>100</v>
      </c>
      <c r="K1380" s="227"/>
      <c r="L1380" s="230">
        <f t="shared" si="3"/>
        <v>66.66666667</v>
      </c>
      <c r="M1380" s="134">
        <v>0.45</v>
      </c>
      <c r="N1380" s="146"/>
      <c r="O1380" s="99">
        <f t="shared" si="4"/>
        <v>3</v>
      </c>
      <c r="P1380" s="99">
        <f t="shared" si="5"/>
        <v>1</v>
      </c>
      <c r="Q1380" s="99">
        <f t="shared" si="6"/>
        <v>3</v>
      </c>
      <c r="R1380" s="99">
        <f t="shared" si="7"/>
        <v>0</v>
      </c>
      <c r="S1380" s="138">
        <f t="shared" si="8"/>
        <v>4</v>
      </c>
      <c r="T1380" s="135">
        <f t="shared" si="9"/>
        <v>11</v>
      </c>
      <c r="U1380" s="146"/>
      <c r="V1380" s="146"/>
      <c r="W1380" s="146"/>
      <c r="X1380" s="146"/>
      <c r="Y1380" s="146"/>
    </row>
    <row r="1381" ht="12.75" customHeight="1">
      <c r="A1381" s="146"/>
      <c r="B1381" s="146"/>
      <c r="C1381" s="227">
        <v>1.0</v>
      </c>
      <c r="D1381" s="228">
        <v>100.0</v>
      </c>
      <c r="E1381" s="228">
        <v>50.0</v>
      </c>
      <c r="F1381" s="229">
        <v>0.5</v>
      </c>
      <c r="I1381" s="146"/>
      <c r="J1381" s="230">
        <f t="shared" si="2"/>
        <v>100</v>
      </c>
      <c r="K1381" s="227"/>
      <c r="L1381" s="230">
        <f t="shared" si="3"/>
        <v>66.66666667</v>
      </c>
      <c r="M1381" s="134">
        <v>0.87</v>
      </c>
      <c r="N1381" s="146"/>
      <c r="O1381" s="99">
        <f t="shared" si="4"/>
        <v>3</v>
      </c>
      <c r="P1381" s="99">
        <f t="shared" si="5"/>
        <v>1</v>
      </c>
      <c r="Q1381" s="99">
        <f t="shared" si="6"/>
        <v>3</v>
      </c>
      <c r="R1381" s="99">
        <f t="shared" si="7"/>
        <v>0</v>
      </c>
      <c r="S1381" s="138">
        <f t="shared" si="8"/>
        <v>5</v>
      </c>
      <c r="T1381" s="135">
        <f t="shared" si="9"/>
        <v>12</v>
      </c>
      <c r="U1381" s="146"/>
      <c r="V1381" s="146"/>
      <c r="W1381" s="146"/>
      <c r="X1381" s="146"/>
      <c r="Y1381" s="146"/>
    </row>
    <row r="1382" ht="12.75" customHeight="1">
      <c r="A1382" s="146"/>
      <c r="B1382" s="146"/>
      <c r="C1382" s="227">
        <v>1.0</v>
      </c>
      <c r="D1382" s="228">
        <v>100.0</v>
      </c>
      <c r="E1382" s="228">
        <v>50.0</v>
      </c>
      <c r="F1382" s="229">
        <v>0.5</v>
      </c>
      <c r="I1382" s="146"/>
      <c r="J1382" s="230">
        <f t="shared" si="2"/>
        <v>100</v>
      </c>
      <c r="K1382" s="227"/>
      <c r="L1382" s="230">
        <f t="shared" si="3"/>
        <v>66.66666667</v>
      </c>
      <c r="M1382" s="134">
        <v>0.89</v>
      </c>
      <c r="N1382" s="146"/>
      <c r="O1382" s="99">
        <f t="shared" si="4"/>
        <v>3</v>
      </c>
      <c r="P1382" s="99">
        <f t="shared" si="5"/>
        <v>1</v>
      </c>
      <c r="Q1382" s="99">
        <f t="shared" si="6"/>
        <v>3</v>
      </c>
      <c r="R1382" s="99">
        <f t="shared" si="7"/>
        <v>0</v>
      </c>
      <c r="S1382" s="138">
        <f t="shared" si="8"/>
        <v>5</v>
      </c>
      <c r="T1382" s="135">
        <f t="shared" si="9"/>
        <v>12</v>
      </c>
      <c r="U1382" s="146"/>
      <c r="V1382" s="146"/>
      <c r="W1382" s="146"/>
      <c r="X1382" s="146"/>
      <c r="Y1382" s="146"/>
    </row>
    <row r="1383" ht="12.75" customHeight="1">
      <c r="A1383" s="146"/>
      <c r="B1383" s="146"/>
      <c r="C1383" s="227">
        <v>1.0</v>
      </c>
      <c r="D1383" s="228">
        <v>100.0</v>
      </c>
      <c r="E1383" s="228">
        <v>50.0</v>
      </c>
      <c r="F1383" s="229">
        <v>0.5</v>
      </c>
      <c r="I1383" s="146"/>
      <c r="J1383" s="230">
        <f t="shared" si="2"/>
        <v>100</v>
      </c>
      <c r="K1383" s="227"/>
      <c r="L1383" s="230">
        <f t="shared" si="3"/>
        <v>66.66666667</v>
      </c>
      <c r="M1383" s="134">
        <v>0.03</v>
      </c>
      <c r="N1383" s="146"/>
      <c r="O1383" s="99">
        <f t="shared" si="4"/>
        <v>3</v>
      </c>
      <c r="P1383" s="99">
        <f t="shared" si="5"/>
        <v>1</v>
      </c>
      <c r="Q1383" s="99">
        <f t="shared" si="6"/>
        <v>3</v>
      </c>
      <c r="R1383" s="99">
        <f t="shared" si="7"/>
        <v>0</v>
      </c>
      <c r="S1383" s="138">
        <f t="shared" si="8"/>
        <v>1</v>
      </c>
      <c r="T1383" s="135">
        <f t="shared" si="9"/>
        <v>8</v>
      </c>
      <c r="U1383" s="146"/>
      <c r="V1383" s="146"/>
      <c r="W1383" s="146"/>
      <c r="X1383" s="146"/>
      <c r="Y1383" s="146"/>
    </row>
    <row r="1384" ht="12.75" customHeight="1">
      <c r="A1384" s="146"/>
      <c r="B1384" s="146"/>
      <c r="C1384" s="227">
        <v>1.0</v>
      </c>
      <c r="D1384" s="228">
        <v>78.17</v>
      </c>
      <c r="E1384" s="228">
        <v>39.08</v>
      </c>
      <c r="F1384" s="229">
        <v>0.5</v>
      </c>
      <c r="I1384" s="146"/>
      <c r="J1384" s="230">
        <f t="shared" si="2"/>
        <v>78.17</v>
      </c>
      <c r="K1384" s="227"/>
      <c r="L1384" s="230">
        <f t="shared" si="3"/>
        <v>52.11333333</v>
      </c>
      <c r="M1384" s="134">
        <v>0.04</v>
      </c>
      <c r="N1384" s="146"/>
      <c r="O1384" s="99">
        <f t="shared" si="4"/>
        <v>3</v>
      </c>
      <c r="P1384" s="99">
        <f t="shared" si="5"/>
        <v>1</v>
      </c>
      <c r="Q1384" s="99">
        <f t="shared" si="6"/>
        <v>3</v>
      </c>
      <c r="R1384" s="99">
        <f t="shared" si="7"/>
        <v>0</v>
      </c>
      <c r="S1384" s="138">
        <f t="shared" si="8"/>
        <v>1</v>
      </c>
      <c r="T1384" s="135">
        <f t="shared" si="9"/>
        <v>8</v>
      </c>
      <c r="U1384" s="146"/>
      <c r="V1384" s="146"/>
      <c r="W1384" s="146"/>
      <c r="X1384" s="146"/>
      <c r="Y1384" s="146"/>
    </row>
    <row r="1385" ht="12.75" customHeight="1">
      <c r="A1385" s="146"/>
      <c r="B1385" s="146"/>
      <c r="C1385" s="227">
        <v>1.0</v>
      </c>
      <c r="D1385" s="228">
        <v>60.0</v>
      </c>
      <c r="E1385" s="228">
        <v>30.0</v>
      </c>
      <c r="F1385" s="229">
        <v>0.5</v>
      </c>
      <c r="I1385" s="146"/>
      <c r="J1385" s="230">
        <f t="shared" si="2"/>
        <v>60</v>
      </c>
      <c r="K1385" s="227"/>
      <c r="L1385" s="230">
        <f t="shared" si="3"/>
        <v>40</v>
      </c>
      <c r="M1385" s="134">
        <v>0.05</v>
      </c>
      <c r="N1385" s="146"/>
      <c r="O1385" s="99">
        <f t="shared" si="4"/>
        <v>3</v>
      </c>
      <c r="P1385" s="99">
        <f t="shared" si="5"/>
        <v>1</v>
      </c>
      <c r="Q1385" s="99">
        <f t="shared" si="6"/>
        <v>4</v>
      </c>
      <c r="R1385" s="99">
        <f t="shared" si="7"/>
        <v>0</v>
      </c>
      <c r="S1385" s="138">
        <f t="shared" si="8"/>
        <v>1</v>
      </c>
      <c r="T1385" s="135">
        <f t="shared" si="9"/>
        <v>9</v>
      </c>
      <c r="U1385" s="146"/>
      <c r="V1385" s="146"/>
      <c r="W1385" s="146"/>
      <c r="X1385" s="146"/>
      <c r="Y1385" s="146"/>
    </row>
    <row r="1386" ht="12.75" customHeight="1">
      <c r="A1386" s="146"/>
      <c r="B1386" s="146"/>
      <c r="C1386" s="227">
        <v>13.0</v>
      </c>
      <c r="D1386" s="228">
        <v>565.11</v>
      </c>
      <c r="E1386" s="228">
        <v>282.55</v>
      </c>
      <c r="F1386" s="229">
        <v>0.5</v>
      </c>
      <c r="I1386" s="146"/>
      <c r="J1386" s="230">
        <f t="shared" si="2"/>
        <v>43.47</v>
      </c>
      <c r="K1386" s="227"/>
      <c r="L1386" s="230">
        <f t="shared" si="3"/>
        <v>28.98</v>
      </c>
      <c r="M1386" s="134">
        <v>0.06</v>
      </c>
      <c r="N1386" s="146"/>
      <c r="O1386" s="99">
        <f t="shared" si="4"/>
        <v>3</v>
      </c>
      <c r="P1386" s="99">
        <f t="shared" si="5"/>
        <v>3</v>
      </c>
      <c r="Q1386" s="99">
        <f t="shared" si="6"/>
        <v>4</v>
      </c>
      <c r="R1386" s="99">
        <f t="shared" si="7"/>
        <v>0</v>
      </c>
      <c r="S1386" s="138">
        <f t="shared" si="8"/>
        <v>2</v>
      </c>
      <c r="T1386" s="135">
        <f t="shared" si="9"/>
        <v>12</v>
      </c>
      <c r="U1386" s="146"/>
      <c r="V1386" s="146"/>
      <c r="W1386" s="146"/>
      <c r="X1386" s="146"/>
      <c r="Y1386" s="146"/>
    </row>
    <row r="1387" ht="12.75" customHeight="1">
      <c r="A1387" s="146"/>
      <c r="B1387" s="146"/>
      <c r="C1387" s="227">
        <v>3.0</v>
      </c>
      <c r="D1387" s="228">
        <v>493.04</v>
      </c>
      <c r="E1387" s="228">
        <v>246.53</v>
      </c>
      <c r="F1387" s="229">
        <v>0.5</v>
      </c>
      <c r="I1387" s="146"/>
      <c r="J1387" s="230">
        <f t="shared" si="2"/>
        <v>164.3466667</v>
      </c>
      <c r="K1387" s="227"/>
      <c r="L1387" s="230">
        <f t="shared" si="3"/>
        <v>109.5644444</v>
      </c>
      <c r="M1387" s="134">
        <v>0.07</v>
      </c>
      <c r="N1387" s="146"/>
      <c r="O1387" s="99">
        <f t="shared" si="4"/>
        <v>3</v>
      </c>
      <c r="P1387" s="99">
        <f t="shared" si="5"/>
        <v>1</v>
      </c>
      <c r="Q1387" s="99">
        <f t="shared" si="6"/>
        <v>2</v>
      </c>
      <c r="R1387" s="99">
        <f t="shared" si="7"/>
        <v>0</v>
      </c>
      <c r="S1387" s="138">
        <f t="shared" si="8"/>
        <v>2</v>
      </c>
      <c r="T1387" s="135">
        <f t="shared" si="9"/>
        <v>8</v>
      </c>
      <c r="U1387" s="146"/>
      <c r="V1387" s="146"/>
      <c r="W1387" s="146"/>
      <c r="X1387" s="146"/>
      <c r="Y1387" s="146"/>
    </row>
    <row r="1388" ht="12.75" customHeight="1">
      <c r="A1388" s="146"/>
      <c r="B1388" s="146"/>
      <c r="C1388" s="227">
        <v>3.0</v>
      </c>
      <c r="D1388" s="228">
        <v>443.48</v>
      </c>
      <c r="E1388" s="228">
        <v>221.75</v>
      </c>
      <c r="F1388" s="229">
        <v>0.5</v>
      </c>
      <c r="I1388" s="146"/>
      <c r="J1388" s="230">
        <f t="shared" si="2"/>
        <v>147.8266667</v>
      </c>
      <c r="K1388" s="227"/>
      <c r="L1388" s="230">
        <f t="shared" si="3"/>
        <v>98.55111111</v>
      </c>
      <c r="M1388" s="134">
        <v>0.08</v>
      </c>
      <c r="N1388" s="146"/>
      <c r="O1388" s="99">
        <f t="shared" si="4"/>
        <v>3</v>
      </c>
      <c r="P1388" s="99">
        <f t="shared" si="5"/>
        <v>1</v>
      </c>
      <c r="Q1388" s="99">
        <f t="shared" si="6"/>
        <v>2</v>
      </c>
      <c r="R1388" s="99">
        <f t="shared" si="7"/>
        <v>0</v>
      </c>
      <c r="S1388" s="138">
        <f t="shared" si="8"/>
        <v>2</v>
      </c>
      <c r="T1388" s="135">
        <f t="shared" si="9"/>
        <v>8</v>
      </c>
      <c r="U1388" s="146"/>
      <c r="V1388" s="146"/>
      <c r="W1388" s="146"/>
      <c r="X1388" s="146"/>
      <c r="Y1388" s="146"/>
    </row>
    <row r="1389" ht="12.75" customHeight="1">
      <c r="A1389" s="146"/>
      <c r="B1389" s="146"/>
      <c r="C1389" s="227">
        <v>9.0</v>
      </c>
      <c r="D1389" s="228">
        <v>312.97</v>
      </c>
      <c r="E1389" s="228">
        <v>156.48</v>
      </c>
      <c r="F1389" s="229">
        <v>0.5</v>
      </c>
      <c r="I1389" s="146"/>
      <c r="J1389" s="230">
        <f t="shared" si="2"/>
        <v>34.77444444</v>
      </c>
      <c r="K1389" s="227"/>
      <c r="L1389" s="230">
        <f t="shared" si="3"/>
        <v>23.18296296</v>
      </c>
      <c r="M1389" s="134">
        <v>0.09</v>
      </c>
      <c r="N1389" s="146"/>
      <c r="O1389" s="99">
        <f t="shared" si="4"/>
        <v>3</v>
      </c>
      <c r="P1389" s="99">
        <f t="shared" si="5"/>
        <v>2</v>
      </c>
      <c r="Q1389" s="99">
        <f t="shared" si="6"/>
        <v>5</v>
      </c>
      <c r="R1389" s="99">
        <f t="shared" si="7"/>
        <v>0</v>
      </c>
      <c r="S1389" s="138">
        <f t="shared" si="8"/>
        <v>2</v>
      </c>
      <c r="T1389" s="135">
        <f t="shared" si="9"/>
        <v>12</v>
      </c>
      <c r="U1389" s="146"/>
      <c r="V1389" s="146"/>
      <c r="W1389" s="146"/>
      <c r="X1389" s="146"/>
      <c r="Y1389" s="146"/>
    </row>
    <row r="1390" ht="12.75" customHeight="1">
      <c r="A1390" s="146"/>
      <c r="B1390" s="146"/>
      <c r="C1390" s="227">
        <v>2.0</v>
      </c>
      <c r="D1390" s="228">
        <v>200.0</v>
      </c>
      <c r="E1390" s="228">
        <v>100.0</v>
      </c>
      <c r="F1390" s="229">
        <v>0.5</v>
      </c>
      <c r="I1390" s="146"/>
      <c r="J1390" s="230">
        <f t="shared" si="2"/>
        <v>100</v>
      </c>
      <c r="K1390" s="227"/>
      <c r="L1390" s="230">
        <f t="shared" si="3"/>
        <v>66.66666667</v>
      </c>
      <c r="M1390" s="134">
        <v>0.12</v>
      </c>
      <c r="N1390" s="146"/>
      <c r="O1390" s="99">
        <f t="shared" si="4"/>
        <v>3</v>
      </c>
      <c r="P1390" s="99">
        <f t="shared" si="5"/>
        <v>1</v>
      </c>
      <c r="Q1390" s="99">
        <f t="shared" si="6"/>
        <v>3</v>
      </c>
      <c r="R1390" s="99">
        <f t="shared" si="7"/>
        <v>0</v>
      </c>
      <c r="S1390" s="138">
        <f t="shared" si="8"/>
        <v>2</v>
      </c>
      <c r="T1390" s="135">
        <f t="shared" si="9"/>
        <v>9</v>
      </c>
      <c r="U1390" s="146"/>
      <c r="V1390" s="146"/>
      <c r="W1390" s="146"/>
      <c r="X1390" s="146"/>
      <c r="Y1390" s="146"/>
    </row>
    <row r="1391" ht="12.75" customHeight="1">
      <c r="A1391" s="146"/>
      <c r="B1391" s="146"/>
      <c r="C1391" s="227">
        <v>2.0</v>
      </c>
      <c r="D1391" s="228">
        <v>200.0</v>
      </c>
      <c r="E1391" s="228">
        <v>100.0</v>
      </c>
      <c r="F1391" s="229">
        <v>0.5</v>
      </c>
      <c r="I1391" s="146"/>
      <c r="J1391" s="230">
        <f t="shared" si="2"/>
        <v>100</v>
      </c>
      <c r="K1391" s="227"/>
      <c r="L1391" s="230">
        <f t="shared" si="3"/>
        <v>66.66666667</v>
      </c>
      <c r="M1391" s="134">
        <v>0.13</v>
      </c>
      <c r="N1391" s="146"/>
      <c r="O1391" s="99">
        <f t="shared" si="4"/>
        <v>3</v>
      </c>
      <c r="P1391" s="99">
        <f t="shared" si="5"/>
        <v>1</v>
      </c>
      <c r="Q1391" s="99">
        <f t="shared" si="6"/>
        <v>3</v>
      </c>
      <c r="R1391" s="99">
        <f t="shared" si="7"/>
        <v>0</v>
      </c>
      <c r="S1391" s="138">
        <f t="shared" si="8"/>
        <v>0.13</v>
      </c>
      <c r="T1391" s="135">
        <f t="shared" si="9"/>
        <v>7.13</v>
      </c>
      <c r="U1391" s="146"/>
      <c r="V1391" s="146"/>
      <c r="W1391" s="146"/>
      <c r="X1391" s="146"/>
      <c r="Y1391" s="146"/>
    </row>
    <row r="1392" ht="12.75" customHeight="1">
      <c r="A1392" s="146"/>
      <c r="B1392" s="146"/>
      <c r="C1392" s="227">
        <v>2.0</v>
      </c>
      <c r="D1392" s="228">
        <v>200.0</v>
      </c>
      <c r="E1392" s="228">
        <v>100.0</v>
      </c>
      <c r="F1392" s="229">
        <v>0.5</v>
      </c>
      <c r="I1392" s="146"/>
      <c r="J1392" s="230">
        <f t="shared" si="2"/>
        <v>100</v>
      </c>
      <c r="K1392" s="227"/>
      <c r="L1392" s="230">
        <f t="shared" si="3"/>
        <v>66.66666667</v>
      </c>
      <c r="M1392" s="134">
        <v>0.125</v>
      </c>
      <c r="N1392" s="146"/>
      <c r="O1392" s="99">
        <f t="shared" si="4"/>
        <v>3</v>
      </c>
      <c r="P1392" s="99">
        <f t="shared" si="5"/>
        <v>1</v>
      </c>
      <c r="Q1392" s="99">
        <f t="shared" si="6"/>
        <v>3</v>
      </c>
      <c r="R1392" s="99">
        <f t="shared" si="7"/>
        <v>0</v>
      </c>
      <c r="S1392" s="138">
        <f t="shared" si="8"/>
        <v>2</v>
      </c>
      <c r="T1392" s="135">
        <f t="shared" si="9"/>
        <v>9</v>
      </c>
      <c r="U1392" s="146"/>
      <c r="V1392" s="146"/>
      <c r="W1392" s="146"/>
      <c r="X1392" s="146"/>
      <c r="Y1392" s="146"/>
    </row>
    <row r="1393" ht="12.75" customHeight="1">
      <c r="A1393" s="146"/>
      <c r="B1393" s="146"/>
      <c r="C1393" s="227">
        <v>2.0</v>
      </c>
      <c r="D1393" s="228">
        <v>200.0</v>
      </c>
      <c r="E1393" s="228">
        <v>100.0</v>
      </c>
      <c r="F1393" s="229">
        <v>0.5</v>
      </c>
      <c r="I1393" s="146"/>
      <c r="J1393" s="230">
        <f t="shared" si="2"/>
        <v>100</v>
      </c>
      <c r="K1393" s="227"/>
      <c r="L1393" s="230">
        <f t="shared" si="3"/>
        <v>66.66666667</v>
      </c>
      <c r="M1393" s="134">
        <v>0.15</v>
      </c>
      <c r="N1393" s="146"/>
      <c r="O1393" s="99">
        <f t="shared" si="4"/>
        <v>3</v>
      </c>
      <c r="P1393" s="99">
        <f t="shared" si="5"/>
        <v>1</v>
      </c>
      <c r="Q1393" s="99">
        <f t="shared" si="6"/>
        <v>3</v>
      </c>
      <c r="R1393" s="99">
        <f t="shared" si="7"/>
        <v>0</v>
      </c>
      <c r="S1393" s="138">
        <f t="shared" si="8"/>
        <v>3</v>
      </c>
      <c r="T1393" s="135">
        <f t="shared" si="9"/>
        <v>10</v>
      </c>
      <c r="U1393" s="146"/>
      <c r="V1393" s="146"/>
      <c r="W1393" s="146"/>
      <c r="X1393" s="146"/>
      <c r="Y1393" s="146"/>
    </row>
    <row r="1394" ht="12.75" customHeight="1">
      <c r="A1394" s="146"/>
      <c r="B1394" s="146"/>
      <c r="C1394" s="227">
        <v>3.0</v>
      </c>
      <c r="D1394" s="228">
        <v>117.39</v>
      </c>
      <c r="E1394" s="228">
        <v>58.68</v>
      </c>
      <c r="F1394" s="229">
        <v>0.4999</v>
      </c>
      <c r="I1394" s="146"/>
      <c r="J1394" s="230">
        <f t="shared" si="2"/>
        <v>39.13</v>
      </c>
      <c r="K1394" s="227"/>
      <c r="L1394" s="230">
        <f t="shared" si="3"/>
        <v>26.08840589</v>
      </c>
      <c r="M1394" s="134">
        <v>0.18</v>
      </c>
      <c r="N1394" s="146"/>
      <c r="O1394" s="99">
        <f t="shared" si="4"/>
        <v>3</v>
      </c>
      <c r="P1394" s="99">
        <f t="shared" si="5"/>
        <v>1</v>
      </c>
      <c r="Q1394" s="99">
        <f t="shared" si="6"/>
        <v>4</v>
      </c>
      <c r="R1394" s="99">
        <f t="shared" si="7"/>
        <v>0</v>
      </c>
      <c r="S1394" s="138">
        <f t="shared" si="8"/>
        <v>3</v>
      </c>
      <c r="T1394" s="135">
        <f t="shared" si="9"/>
        <v>11</v>
      </c>
      <c r="U1394" s="146"/>
      <c r="V1394" s="146"/>
      <c r="W1394" s="146"/>
      <c r="X1394" s="146"/>
      <c r="Y1394" s="146"/>
    </row>
    <row r="1395" ht="12.75" customHeight="1">
      <c r="A1395" s="146"/>
      <c r="B1395" s="146"/>
      <c r="C1395" s="227">
        <v>3.0</v>
      </c>
      <c r="D1395" s="228">
        <v>75.65</v>
      </c>
      <c r="E1395" s="228">
        <v>37.82</v>
      </c>
      <c r="F1395" s="229">
        <v>0.4999</v>
      </c>
      <c r="I1395" s="146"/>
      <c r="J1395" s="230">
        <f t="shared" si="2"/>
        <v>25.21666667</v>
      </c>
      <c r="K1395" s="227"/>
      <c r="L1395" s="230">
        <f t="shared" si="3"/>
        <v>16.81223193</v>
      </c>
      <c r="M1395" s="134">
        <v>0.22</v>
      </c>
      <c r="N1395" s="146"/>
      <c r="O1395" s="99">
        <f t="shared" si="4"/>
        <v>3</v>
      </c>
      <c r="P1395" s="99">
        <f t="shared" si="5"/>
        <v>1</v>
      </c>
      <c r="Q1395" s="99">
        <f t="shared" si="6"/>
        <v>5</v>
      </c>
      <c r="R1395" s="99">
        <f t="shared" si="7"/>
        <v>0</v>
      </c>
      <c r="S1395" s="138">
        <f t="shared" si="8"/>
        <v>3</v>
      </c>
      <c r="T1395" s="135">
        <f t="shared" si="9"/>
        <v>12</v>
      </c>
      <c r="U1395" s="146"/>
      <c r="V1395" s="146"/>
      <c r="W1395" s="146"/>
      <c r="X1395" s="146"/>
      <c r="Y1395" s="146"/>
    </row>
    <row r="1396" ht="12.75" customHeight="1">
      <c r="A1396" s="146"/>
      <c r="B1396" s="146"/>
      <c r="C1396" s="227">
        <v>1.0</v>
      </c>
      <c r="D1396" s="228">
        <v>33.04</v>
      </c>
      <c r="E1396" s="228">
        <v>16.52</v>
      </c>
      <c r="F1396" s="229">
        <v>0.4999</v>
      </c>
      <c r="I1396" s="146"/>
      <c r="J1396" s="230">
        <f t="shared" si="2"/>
        <v>33.04</v>
      </c>
      <c r="K1396" s="227"/>
      <c r="L1396" s="230">
        <f t="shared" si="3"/>
        <v>22.02813521</v>
      </c>
      <c r="M1396" s="134">
        <v>0.26</v>
      </c>
      <c r="N1396" s="146"/>
      <c r="O1396" s="99">
        <f t="shared" si="4"/>
        <v>3</v>
      </c>
      <c r="P1396" s="99">
        <f t="shared" si="5"/>
        <v>1</v>
      </c>
      <c r="Q1396" s="99">
        <f t="shared" si="6"/>
        <v>5</v>
      </c>
      <c r="R1396" s="99">
        <f t="shared" si="7"/>
        <v>0</v>
      </c>
      <c r="S1396" s="138">
        <f t="shared" si="8"/>
        <v>3</v>
      </c>
      <c r="T1396" s="135">
        <f t="shared" si="9"/>
        <v>12</v>
      </c>
      <c r="U1396" s="146"/>
      <c r="V1396" s="146"/>
      <c r="W1396" s="146"/>
      <c r="X1396" s="146"/>
      <c r="Y1396" s="146"/>
    </row>
    <row r="1397" ht="12.75" customHeight="1">
      <c r="A1397" s="146"/>
      <c r="B1397" s="146"/>
      <c r="C1397" s="227">
        <v>15.0</v>
      </c>
      <c r="D1397" s="228">
        <v>169.44</v>
      </c>
      <c r="E1397" s="228">
        <v>84.69</v>
      </c>
      <c r="F1397" s="229">
        <v>0.4998</v>
      </c>
      <c r="I1397" s="146"/>
      <c r="J1397" s="230">
        <f t="shared" si="2"/>
        <v>11.296</v>
      </c>
      <c r="K1397" s="227"/>
      <c r="L1397" s="230">
        <f t="shared" si="3"/>
        <v>7.531670889</v>
      </c>
      <c r="M1397" s="134">
        <v>0.28</v>
      </c>
      <c r="N1397" s="146"/>
      <c r="O1397" s="99">
        <f t="shared" si="4"/>
        <v>3</v>
      </c>
      <c r="P1397" s="99">
        <f t="shared" si="5"/>
        <v>3</v>
      </c>
      <c r="Q1397" s="99">
        <f t="shared" si="6"/>
        <v>5</v>
      </c>
      <c r="R1397" s="99">
        <f t="shared" si="7"/>
        <v>0</v>
      </c>
      <c r="S1397" s="138">
        <f t="shared" si="8"/>
        <v>3</v>
      </c>
      <c r="T1397" s="135">
        <f t="shared" si="9"/>
        <v>14</v>
      </c>
      <c r="U1397" s="146"/>
      <c r="V1397" s="146"/>
      <c r="W1397" s="146"/>
      <c r="X1397" s="146"/>
      <c r="Y1397" s="146"/>
    </row>
    <row r="1398" ht="12.75" customHeight="1">
      <c r="A1398" s="146"/>
      <c r="B1398" s="146"/>
      <c r="C1398" s="227">
        <v>12.0</v>
      </c>
      <c r="D1398" s="228">
        <v>135.55</v>
      </c>
      <c r="E1398" s="228">
        <v>67.75</v>
      </c>
      <c r="F1398" s="229">
        <v>0.4998</v>
      </c>
      <c r="I1398" s="146"/>
      <c r="J1398" s="230">
        <f t="shared" si="2"/>
        <v>11.29583333</v>
      </c>
      <c r="K1398" s="227"/>
      <c r="L1398" s="230">
        <f t="shared" si="3"/>
        <v>7.531559764</v>
      </c>
      <c r="M1398" s="134">
        <v>0.3</v>
      </c>
      <c r="N1398" s="146"/>
      <c r="O1398" s="99">
        <f t="shared" si="4"/>
        <v>3</v>
      </c>
      <c r="P1398" s="99">
        <f t="shared" si="5"/>
        <v>3</v>
      </c>
      <c r="Q1398" s="99">
        <f t="shared" si="6"/>
        <v>5</v>
      </c>
      <c r="R1398" s="99">
        <f t="shared" si="7"/>
        <v>0</v>
      </c>
      <c r="S1398" s="138">
        <f t="shared" si="8"/>
        <v>3</v>
      </c>
      <c r="T1398" s="135">
        <f t="shared" si="9"/>
        <v>14</v>
      </c>
      <c r="U1398" s="146"/>
      <c r="V1398" s="146"/>
      <c r="W1398" s="146"/>
      <c r="X1398" s="146"/>
      <c r="Y1398" s="146"/>
    </row>
    <row r="1399" ht="12.75" customHeight="1">
      <c r="A1399" s="146"/>
      <c r="B1399" s="146"/>
      <c r="C1399" s="227">
        <v>10.0</v>
      </c>
      <c r="D1399" s="228">
        <v>112.96</v>
      </c>
      <c r="E1399" s="228">
        <v>56.46</v>
      </c>
      <c r="F1399" s="229">
        <v>0.4998</v>
      </c>
      <c r="I1399" s="146"/>
      <c r="J1399" s="230">
        <f t="shared" si="2"/>
        <v>11.296</v>
      </c>
      <c r="K1399" s="227"/>
      <c r="L1399" s="230">
        <f t="shared" si="3"/>
        <v>7.531670889</v>
      </c>
      <c r="M1399" s="134">
        <v>0.31</v>
      </c>
      <c r="N1399" s="146"/>
      <c r="O1399" s="99">
        <f t="shared" si="4"/>
        <v>3</v>
      </c>
      <c r="P1399" s="99">
        <f t="shared" si="5"/>
        <v>2</v>
      </c>
      <c r="Q1399" s="99">
        <f t="shared" si="6"/>
        <v>5</v>
      </c>
      <c r="R1399" s="99">
        <f t="shared" si="7"/>
        <v>0</v>
      </c>
      <c r="S1399" s="138">
        <f t="shared" si="8"/>
        <v>3</v>
      </c>
      <c r="T1399" s="135">
        <f t="shared" si="9"/>
        <v>13</v>
      </c>
      <c r="U1399" s="146"/>
      <c r="V1399" s="146"/>
      <c r="W1399" s="146"/>
      <c r="X1399" s="146"/>
      <c r="Y1399" s="146"/>
    </row>
    <row r="1400" ht="12.75" customHeight="1">
      <c r="A1400" s="146"/>
      <c r="B1400" s="146"/>
      <c r="C1400" s="227">
        <v>8.0</v>
      </c>
      <c r="D1400" s="228">
        <v>90.37</v>
      </c>
      <c r="E1400" s="228">
        <v>45.17</v>
      </c>
      <c r="F1400" s="229">
        <v>0.4998</v>
      </c>
      <c r="I1400" s="146"/>
      <c r="J1400" s="230">
        <f t="shared" si="2"/>
        <v>11.29625</v>
      </c>
      <c r="K1400" s="227"/>
      <c r="L1400" s="230">
        <f t="shared" si="3"/>
        <v>7.531837578</v>
      </c>
      <c r="M1400" s="134">
        <v>0.32</v>
      </c>
      <c r="N1400" s="146"/>
      <c r="O1400" s="99">
        <f t="shared" si="4"/>
        <v>3</v>
      </c>
      <c r="P1400" s="99">
        <f t="shared" si="5"/>
        <v>2</v>
      </c>
      <c r="Q1400" s="99">
        <f t="shared" si="6"/>
        <v>5</v>
      </c>
      <c r="R1400" s="99">
        <f t="shared" si="7"/>
        <v>0</v>
      </c>
      <c r="S1400" s="138">
        <f t="shared" si="8"/>
        <v>3</v>
      </c>
      <c r="T1400" s="135">
        <f t="shared" si="9"/>
        <v>13</v>
      </c>
      <c r="U1400" s="146"/>
      <c r="V1400" s="146"/>
      <c r="W1400" s="146"/>
      <c r="X1400" s="146"/>
      <c r="Y1400" s="146"/>
    </row>
    <row r="1401" ht="12.75" customHeight="1">
      <c r="A1401" s="146"/>
      <c r="B1401" s="146"/>
      <c r="C1401" s="227">
        <v>8.0</v>
      </c>
      <c r="D1401" s="228">
        <v>90.37</v>
      </c>
      <c r="E1401" s="228">
        <v>45.17</v>
      </c>
      <c r="F1401" s="229">
        <v>0.4998</v>
      </c>
      <c r="I1401" s="146"/>
      <c r="J1401" s="230">
        <f t="shared" si="2"/>
        <v>11.29625</v>
      </c>
      <c r="K1401" s="227"/>
      <c r="L1401" s="230">
        <f t="shared" si="3"/>
        <v>7.531837578</v>
      </c>
      <c r="M1401" s="134">
        <v>0.33</v>
      </c>
      <c r="N1401" s="146"/>
      <c r="O1401" s="99">
        <f t="shared" si="4"/>
        <v>3</v>
      </c>
      <c r="P1401" s="99">
        <f t="shared" si="5"/>
        <v>2</v>
      </c>
      <c r="Q1401" s="99">
        <f t="shared" si="6"/>
        <v>5</v>
      </c>
      <c r="R1401" s="99">
        <f t="shared" si="7"/>
        <v>0</v>
      </c>
      <c r="S1401" s="138">
        <f t="shared" si="8"/>
        <v>3</v>
      </c>
      <c r="T1401" s="135">
        <f t="shared" si="9"/>
        <v>13</v>
      </c>
      <c r="U1401" s="146"/>
      <c r="V1401" s="146"/>
      <c r="W1401" s="146"/>
      <c r="X1401" s="146"/>
      <c r="Y1401" s="146"/>
    </row>
    <row r="1402" ht="12.75" customHeight="1">
      <c r="A1402" s="146"/>
      <c r="B1402" s="146"/>
      <c r="C1402" s="227">
        <v>7.0</v>
      </c>
      <c r="D1402" s="228">
        <v>79.07</v>
      </c>
      <c r="E1402" s="228">
        <v>39.52</v>
      </c>
      <c r="F1402" s="229">
        <v>0.4998</v>
      </c>
      <c r="I1402" s="146"/>
      <c r="J1402" s="230">
        <f t="shared" si="2"/>
        <v>11.29571429</v>
      </c>
      <c r="K1402" s="227"/>
      <c r="L1402" s="230">
        <f t="shared" si="3"/>
        <v>7.531480388</v>
      </c>
      <c r="M1402" s="134">
        <v>0.34</v>
      </c>
      <c r="N1402" s="146"/>
      <c r="O1402" s="99">
        <f t="shared" si="4"/>
        <v>3</v>
      </c>
      <c r="P1402" s="99">
        <f t="shared" si="5"/>
        <v>2</v>
      </c>
      <c r="Q1402" s="99">
        <f t="shared" si="6"/>
        <v>5</v>
      </c>
      <c r="R1402" s="99">
        <f t="shared" si="7"/>
        <v>0</v>
      </c>
      <c r="S1402" s="138">
        <f t="shared" si="8"/>
        <v>4</v>
      </c>
      <c r="T1402" s="135">
        <f t="shared" si="9"/>
        <v>14</v>
      </c>
      <c r="U1402" s="146"/>
      <c r="V1402" s="146"/>
      <c r="W1402" s="146"/>
      <c r="X1402" s="146"/>
      <c r="Y1402" s="146"/>
    </row>
    <row r="1403" ht="12.75" customHeight="1">
      <c r="A1403" s="146"/>
      <c r="B1403" s="146"/>
      <c r="C1403" s="227">
        <v>6.0</v>
      </c>
      <c r="D1403" s="228">
        <v>67.77</v>
      </c>
      <c r="E1403" s="228">
        <v>33.87</v>
      </c>
      <c r="F1403" s="229">
        <v>0.4998</v>
      </c>
      <c r="I1403" s="146"/>
      <c r="J1403" s="230">
        <f t="shared" si="2"/>
        <v>11.295</v>
      </c>
      <c r="K1403" s="227"/>
      <c r="L1403" s="230">
        <f t="shared" si="3"/>
        <v>7.531004134</v>
      </c>
      <c r="M1403" s="134">
        <v>0.35</v>
      </c>
      <c r="N1403" s="146"/>
      <c r="O1403" s="99">
        <f t="shared" si="4"/>
        <v>3</v>
      </c>
      <c r="P1403" s="99">
        <f t="shared" si="5"/>
        <v>2</v>
      </c>
      <c r="Q1403" s="99">
        <f t="shared" si="6"/>
        <v>5</v>
      </c>
      <c r="R1403" s="99">
        <f t="shared" si="7"/>
        <v>0</v>
      </c>
      <c r="S1403" s="138">
        <f t="shared" si="8"/>
        <v>4</v>
      </c>
      <c r="T1403" s="135">
        <f t="shared" si="9"/>
        <v>14</v>
      </c>
      <c r="U1403" s="146"/>
      <c r="V1403" s="146"/>
      <c r="W1403" s="146"/>
      <c r="X1403" s="146"/>
      <c r="Y1403" s="146"/>
    </row>
    <row r="1404" ht="12.75" customHeight="1">
      <c r="A1404" s="146"/>
      <c r="B1404" s="146"/>
      <c r="C1404" s="227">
        <v>14.0</v>
      </c>
      <c r="D1404" s="228">
        <v>303.13</v>
      </c>
      <c r="E1404" s="228">
        <v>151.51</v>
      </c>
      <c r="F1404" s="229">
        <v>0.4998</v>
      </c>
      <c r="I1404" s="146"/>
      <c r="J1404" s="230">
        <f t="shared" si="2"/>
        <v>21.65214286</v>
      </c>
      <c r="K1404" s="227"/>
      <c r="L1404" s="230">
        <f t="shared" si="3"/>
        <v>14.4366868</v>
      </c>
      <c r="M1404" s="134">
        <v>0.45</v>
      </c>
      <c r="N1404" s="146"/>
      <c r="O1404" s="99">
        <f t="shared" si="4"/>
        <v>3</v>
      </c>
      <c r="P1404" s="99">
        <f t="shared" si="5"/>
        <v>3</v>
      </c>
      <c r="Q1404" s="99">
        <f t="shared" si="6"/>
        <v>5</v>
      </c>
      <c r="R1404" s="99">
        <f t="shared" si="7"/>
        <v>0</v>
      </c>
      <c r="S1404" s="138">
        <f t="shared" si="8"/>
        <v>4</v>
      </c>
      <c r="T1404" s="135">
        <f t="shared" si="9"/>
        <v>15</v>
      </c>
      <c r="U1404" s="146"/>
      <c r="V1404" s="146"/>
      <c r="W1404" s="146"/>
      <c r="X1404" s="146"/>
      <c r="Y1404" s="146"/>
    </row>
    <row r="1405" ht="12.75" customHeight="1">
      <c r="A1405" s="146"/>
      <c r="B1405" s="146"/>
      <c r="C1405" s="227">
        <v>5.0</v>
      </c>
      <c r="D1405" s="228">
        <v>34.78</v>
      </c>
      <c r="E1405" s="228">
        <v>17.38</v>
      </c>
      <c r="F1405" s="229">
        <v>0.4997</v>
      </c>
      <c r="I1405" s="146"/>
      <c r="J1405" s="230">
        <f t="shared" si="2"/>
        <v>6.956</v>
      </c>
      <c r="K1405" s="227"/>
      <c r="L1405" s="230">
        <f t="shared" si="3"/>
        <v>4.638260986</v>
      </c>
      <c r="M1405" s="134">
        <v>0.46</v>
      </c>
      <c r="N1405" s="146"/>
      <c r="O1405" s="99">
        <f t="shared" si="4"/>
        <v>3</v>
      </c>
      <c r="P1405" s="99">
        <f t="shared" si="5"/>
        <v>1</v>
      </c>
      <c r="Q1405" s="99">
        <f t="shared" si="6"/>
        <v>5</v>
      </c>
      <c r="R1405" s="99">
        <f t="shared" si="7"/>
        <v>0</v>
      </c>
      <c r="S1405" s="138">
        <f t="shared" si="8"/>
        <v>4</v>
      </c>
      <c r="T1405" s="135">
        <f t="shared" si="9"/>
        <v>13</v>
      </c>
      <c r="U1405" s="146"/>
      <c r="V1405" s="146"/>
      <c r="W1405" s="146"/>
      <c r="X1405" s="146"/>
      <c r="Y1405" s="146"/>
    </row>
    <row r="1406" ht="12.75" customHeight="1">
      <c r="A1406" s="146"/>
      <c r="B1406" s="146"/>
      <c r="C1406" s="227">
        <v>3.0</v>
      </c>
      <c r="D1406" s="228">
        <v>501.83</v>
      </c>
      <c r="E1406" s="228">
        <v>250.71</v>
      </c>
      <c r="F1406" s="229">
        <v>0.4996</v>
      </c>
      <c r="I1406" s="146"/>
      <c r="J1406" s="230">
        <f t="shared" si="2"/>
        <v>167.2766667</v>
      </c>
      <c r="K1406" s="227"/>
      <c r="L1406" s="230">
        <f t="shared" si="3"/>
        <v>111.5475238</v>
      </c>
      <c r="M1406" s="134">
        <v>0.48</v>
      </c>
      <c r="N1406" s="146"/>
      <c r="O1406" s="99">
        <f t="shared" si="4"/>
        <v>3</v>
      </c>
      <c r="P1406" s="99">
        <f t="shared" si="5"/>
        <v>1</v>
      </c>
      <c r="Q1406" s="99">
        <f t="shared" si="6"/>
        <v>2</v>
      </c>
      <c r="R1406" s="99">
        <f t="shared" si="7"/>
        <v>0</v>
      </c>
      <c r="S1406" s="138">
        <f t="shared" si="8"/>
        <v>4</v>
      </c>
      <c r="T1406" s="135">
        <f t="shared" si="9"/>
        <v>10</v>
      </c>
      <c r="U1406" s="146"/>
      <c r="V1406" s="146"/>
      <c r="W1406" s="146"/>
      <c r="X1406" s="146"/>
      <c r="Y1406" s="146"/>
    </row>
    <row r="1407" ht="12.75" customHeight="1">
      <c r="A1407" s="146"/>
      <c r="B1407" s="146"/>
      <c r="C1407" s="227">
        <v>2.0</v>
      </c>
      <c r="D1407" s="228">
        <v>225.91</v>
      </c>
      <c r="E1407" s="228">
        <v>112.87</v>
      </c>
      <c r="F1407" s="229">
        <v>0.4996</v>
      </c>
      <c r="I1407" s="146"/>
      <c r="J1407" s="230">
        <f t="shared" si="2"/>
        <v>112.955</v>
      </c>
      <c r="K1407" s="227"/>
      <c r="L1407" s="230">
        <f t="shared" si="3"/>
        <v>75.32341958</v>
      </c>
      <c r="M1407" s="134">
        <v>0.5</v>
      </c>
      <c r="N1407" s="146"/>
      <c r="O1407" s="99">
        <f t="shared" si="4"/>
        <v>3</v>
      </c>
      <c r="P1407" s="99">
        <f t="shared" si="5"/>
        <v>1</v>
      </c>
      <c r="Q1407" s="129">
        <f t="shared" si="6"/>
        <v>75.32341958</v>
      </c>
      <c r="R1407" s="99">
        <f t="shared" si="7"/>
        <v>0</v>
      </c>
      <c r="S1407" s="138">
        <f t="shared" si="8"/>
        <v>4</v>
      </c>
      <c r="T1407" s="135">
        <f t="shared" si="9"/>
        <v>83.32341958</v>
      </c>
      <c r="U1407" s="146"/>
      <c r="V1407" s="146"/>
      <c r="W1407" s="146"/>
      <c r="X1407" s="146"/>
      <c r="Y1407" s="146"/>
    </row>
    <row r="1408" ht="12.75" customHeight="1">
      <c r="A1408" s="146"/>
      <c r="B1408" s="146"/>
      <c r="C1408" s="227">
        <v>2.0</v>
      </c>
      <c r="D1408" s="228">
        <v>225.91</v>
      </c>
      <c r="E1408" s="228">
        <v>112.86</v>
      </c>
      <c r="F1408" s="229">
        <v>0.4996</v>
      </c>
      <c r="I1408" s="146"/>
      <c r="J1408" s="230">
        <f t="shared" si="2"/>
        <v>112.955</v>
      </c>
      <c r="K1408" s="227"/>
      <c r="L1408" s="230">
        <f t="shared" si="3"/>
        <v>75.32341958</v>
      </c>
      <c r="M1408" s="134">
        <v>0.52</v>
      </c>
      <c r="N1408" s="146"/>
      <c r="O1408" s="99">
        <f t="shared" si="4"/>
        <v>3</v>
      </c>
      <c r="P1408" s="99">
        <f t="shared" si="5"/>
        <v>1</v>
      </c>
      <c r="Q1408" s="129">
        <f t="shared" si="6"/>
        <v>75.32341958</v>
      </c>
      <c r="R1408" s="99">
        <f t="shared" si="7"/>
        <v>0</v>
      </c>
      <c r="S1408" s="138">
        <f t="shared" si="8"/>
        <v>4</v>
      </c>
      <c r="T1408" s="135">
        <f t="shared" si="9"/>
        <v>83.32341958</v>
      </c>
      <c r="U1408" s="146"/>
      <c r="V1408" s="146"/>
      <c r="W1408" s="146"/>
      <c r="X1408" s="146"/>
      <c r="Y1408" s="146"/>
    </row>
    <row r="1409" ht="12.75" customHeight="1">
      <c r="A1409" s="146"/>
      <c r="B1409" s="146"/>
      <c r="C1409" s="227">
        <v>6.0</v>
      </c>
      <c r="D1409" s="228">
        <v>225.63</v>
      </c>
      <c r="E1409" s="228">
        <v>112.73</v>
      </c>
      <c r="F1409" s="229">
        <v>0.4996</v>
      </c>
      <c r="I1409" s="146"/>
      <c r="J1409" s="230">
        <f t="shared" si="2"/>
        <v>37.605</v>
      </c>
      <c r="K1409" s="227"/>
      <c r="L1409" s="230">
        <f t="shared" si="3"/>
        <v>25.07668712</v>
      </c>
      <c r="M1409" s="134">
        <v>0.56</v>
      </c>
      <c r="N1409" s="146"/>
      <c r="O1409" s="99">
        <f t="shared" si="4"/>
        <v>3</v>
      </c>
      <c r="P1409" s="99">
        <f t="shared" si="5"/>
        <v>2</v>
      </c>
      <c r="Q1409" s="129">
        <f t="shared" si="6"/>
        <v>25.07668712</v>
      </c>
      <c r="R1409" s="99">
        <f t="shared" si="7"/>
        <v>0</v>
      </c>
      <c r="S1409" s="138">
        <f t="shared" si="8"/>
        <v>4</v>
      </c>
      <c r="T1409" s="135">
        <f t="shared" si="9"/>
        <v>34.07668712</v>
      </c>
      <c r="U1409" s="146"/>
      <c r="V1409" s="146"/>
      <c r="W1409" s="146"/>
      <c r="X1409" s="146"/>
      <c r="Y1409" s="146"/>
    </row>
    <row r="1410" ht="12.75" customHeight="1">
      <c r="A1410" s="146"/>
      <c r="B1410" s="146"/>
      <c r="C1410" s="227">
        <v>2.0</v>
      </c>
      <c r="D1410" s="228">
        <v>147.83</v>
      </c>
      <c r="E1410" s="228">
        <v>73.83</v>
      </c>
      <c r="F1410" s="229">
        <v>0.4994</v>
      </c>
      <c r="I1410" s="146"/>
      <c r="J1410" s="230">
        <f t="shared" si="2"/>
        <v>73.915</v>
      </c>
      <c r="K1410" s="227"/>
      <c r="L1410" s="230">
        <f t="shared" si="3"/>
        <v>49.29638522</v>
      </c>
      <c r="M1410" s="134">
        <v>0.53</v>
      </c>
      <c r="N1410" s="146"/>
      <c r="O1410" s="99">
        <f t="shared" si="4"/>
        <v>3</v>
      </c>
      <c r="P1410" s="99">
        <f t="shared" si="5"/>
        <v>1</v>
      </c>
      <c r="Q1410" s="99">
        <f t="shared" si="6"/>
        <v>3</v>
      </c>
      <c r="R1410" s="99">
        <f t="shared" si="7"/>
        <v>0</v>
      </c>
      <c r="S1410" s="138">
        <f t="shared" si="8"/>
        <v>4</v>
      </c>
      <c r="T1410" s="135">
        <f t="shared" si="9"/>
        <v>11</v>
      </c>
      <c r="U1410" s="146"/>
      <c r="V1410" s="146"/>
      <c r="W1410" s="146"/>
      <c r="X1410" s="146"/>
      <c r="Y1410" s="146"/>
    </row>
    <row r="1411" ht="12.75" customHeight="1">
      <c r="A1411" s="146"/>
      <c r="B1411" s="146"/>
      <c r="C1411" s="227">
        <v>10.0</v>
      </c>
      <c r="D1411" s="228">
        <v>358.52</v>
      </c>
      <c r="E1411" s="228">
        <v>179.04</v>
      </c>
      <c r="F1411" s="229">
        <v>0.4994</v>
      </c>
      <c r="I1411" s="146"/>
      <c r="J1411" s="230">
        <f t="shared" si="2"/>
        <v>35.852</v>
      </c>
      <c r="K1411" s="227"/>
      <c r="L1411" s="230">
        <f t="shared" si="3"/>
        <v>23.91089769</v>
      </c>
      <c r="M1411" s="134">
        <v>0.51</v>
      </c>
      <c r="N1411" s="146"/>
      <c r="O1411" s="99">
        <f t="shared" si="4"/>
        <v>3</v>
      </c>
      <c r="P1411" s="99">
        <f t="shared" si="5"/>
        <v>2</v>
      </c>
      <c r="Q1411" s="99">
        <f t="shared" si="6"/>
        <v>5</v>
      </c>
      <c r="R1411" s="99">
        <f t="shared" si="7"/>
        <v>0</v>
      </c>
      <c r="S1411" s="138">
        <f t="shared" si="8"/>
        <v>4</v>
      </c>
      <c r="T1411" s="135">
        <f t="shared" si="9"/>
        <v>14</v>
      </c>
      <c r="U1411" s="146"/>
      <c r="V1411" s="146"/>
      <c r="W1411" s="146"/>
      <c r="X1411" s="146"/>
      <c r="Y1411" s="146"/>
    </row>
    <row r="1412" ht="12.75" customHeight="1">
      <c r="A1412" s="146"/>
      <c r="B1412" s="146"/>
      <c r="C1412" s="227">
        <v>10.0</v>
      </c>
      <c r="D1412" s="228">
        <v>271.3</v>
      </c>
      <c r="E1412" s="228">
        <v>135.48</v>
      </c>
      <c r="F1412" s="229">
        <v>0.4994</v>
      </c>
      <c r="I1412" s="146"/>
      <c r="J1412" s="230">
        <f t="shared" si="2"/>
        <v>27.13</v>
      </c>
      <c r="K1412" s="227"/>
      <c r="L1412" s="230">
        <f t="shared" si="3"/>
        <v>18.09390423</v>
      </c>
      <c r="M1412" s="134">
        <v>0.57</v>
      </c>
      <c r="N1412" s="146"/>
      <c r="O1412" s="99">
        <f t="shared" si="4"/>
        <v>3</v>
      </c>
      <c r="P1412" s="99">
        <f t="shared" si="5"/>
        <v>2</v>
      </c>
      <c r="Q1412" s="99">
        <f t="shared" si="6"/>
        <v>5</v>
      </c>
      <c r="R1412" s="99">
        <f t="shared" si="7"/>
        <v>0</v>
      </c>
      <c r="S1412" s="138">
        <f t="shared" si="8"/>
        <v>4</v>
      </c>
      <c r="T1412" s="135">
        <f t="shared" si="9"/>
        <v>14</v>
      </c>
      <c r="U1412" s="146"/>
      <c r="V1412" s="146"/>
      <c r="W1412" s="146"/>
      <c r="X1412" s="146"/>
      <c r="Y1412" s="146"/>
    </row>
    <row r="1413" ht="12.75" customHeight="1">
      <c r="A1413" s="146"/>
      <c r="B1413" s="146"/>
      <c r="C1413" s="227">
        <v>1.0</v>
      </c>
      <c r="D1413" s="228">
        <v>100.0</v>
      </c>
      <c r="E1413" s="228">
        <v>49.93</v>
      </c>
      <c r="F1413" s="229">
        <v>0.4993</v>
      </c>
      <c r="I1413" s="146"/>
      <c r="J1413" s="230">
        <f t="shared" si="2"/>
        <v>100</v>
      </c>
      <c r="K1413" s="227"/>
      <c r="L1413" s="230">
        <f t="shared" si="3"/>
        <v>66.6977923</v>
      </c>
      <c r="M1413" s="134">
        <v>0.58</v>
      </c>
      <c r="N1413" s="146"/>
      <c r="O1413" s="99">
        <f t="shared" si="4"/>
        <v>3</v>
      </c>
      <c r="P1413" s="99">
        <f t="shared" si="5"/>
        <v>1</v>
      </c>
      <c r="Q1413" s="99">
        <f t="shared" si="6"/>
        <v>3</v>
      </c>
      <c r="R1413" s="99">
        <f t="shared" si="7"/>
        <v>0</v>
      </c>
      <c r="S1413" s="138">
        <f t="shared" si="8"/>
        <v>4</v>
      </c>
      <c r="T1413" s="135">
        <f t="shared" si="9"/>
        <v>11</v>
      </c>
      <c r="U1413" s="146"/>
      <c r="V1413" s="146"/>
      <c r="W1413" s="146"/>
      <c r="X1413" s="146"/>
      <c r="Y1413" s="146"/>
    </row>
    <row r="1414" ht="12.75" customHeight="1">
      <c r="A1414" s="146"/>
      <c r="B1414" s="146"/>
      <c r="C1414" s="227">
        <v>4.0</v>
      </c>
      <c r="D1414" s="228">
        <v>834.43</v>
      </c>
      <c r="E1414" s="228">
        <v>416.61</v>
      </c>
      <c r="F1414" s="229">
        <v>0.4993</v>
      </c>
      <c r="I1414" s="146"/>
      <c r="J1414" s="230">
        <f t="shared" si="2"/>
        <v>208.6075</v>
      </c>
      <c r="K1414" s="227"/>
      <c r="L1414" s="230">
        <f t="shared" si="3"/>
        <v>139.1365971</v>
      </c>
      <c r="M1414" s="134">
        <v>0.59</v>
      </c>
      <c r="N1414" s="146"/>
      <c r="O1414" s="99">
        <f t="shared" si="4"/>
        <v>3</v>
      </c>
      <c r="P1414" s="99">
        <f t="shared" si="5"/>
        <v>1</v>
      </c>
      <c r="Q1414" s="99">
        <f t="shared" si="6"/>
        <v>2</v>
      </c>
      <c r="R1414" s="99">
        <f t="shared" si="7"/>
        <v>0</v>
      </c>
      <c r="S1414" s="138">
        <f t="shared" si="8"/>
        <v>5</v>
      </c>
      <c r="T1414" s="135">
        <f t="shared" si="9"/>
        <v>11</v>
      </c>
      <c r="U1414" s="146"/>
      <c r="V1414" s="146"/>
      <c r="W1414" s="146"/>
      <c r="X1414" s="146"/>
      <c r="Y1414" s="146"/>
    </row>
    <row r="1415" ht="12.75" customHeight="1">
      <c r="A1415" s="146"/>
      <c r="B1415" s="146"/>
      <c r="C1415" s="227">
        <v>3.0</v>
      </c>
      <c r="D1415" s="228">
        <v>338.87</v>
      </c>
      <c r="E1415" s="228">
        <v>169.18</v>
      </c>
      <c r="F1415" s="229">
        <v>0.4993</v>
      </c>
      <c r="I1415" s="146"/>
      <c r="J1415" s="230">
        <f t="shared" si="2"/>
        <v>112.9566667</v>
      </c>
      <c r="K1415" s="227"/>
      <c r="L1415" s="230">
        <f t="shared" si="3"/>
        <v>75.33960293</v>
      </c>
      <c r="M1415" s="134">
        <v>0.6</v>
      </c>
      <c r="N1415" s="146"/>
      <c r="O1415" s="99">
        <f t="shared" si="4"/>
        <v>3</v>
      </c>
      <c r="P1415" s="99">
        <f t="shared" si="5"/>
        <v>1</v>
      </c>
      <c r="Q1415" s="129">
        <f t="shared" si="6"/>
        <v>75.33960293</v>
      </c>
      <c r="R1415" s="99">
        <f t="shared" si="7"/>
        <v>0</v>
      </c>
      <c r="S1415" s="138">
        <f t="shared" si="8"/>
        <v>5</v>
      </c>
      <c r="T1415" s="135">
        <f t="shared" si="9"/>
        <v>84.33960293</v>
      </c>
      <c r="U1415" s="146"/>
      <c r="V1415" s="146"/>
      <c r="W1415" s="146"/>
      <c r="X1415" s="146"/>
      <c r="Y1415" s="146"/>
    </row>
    <row r="1416" ht="12.75" customHeight="1">
      <c r="A1416" s="146"/>
      <c r="B1416" s="146"/>
      <c r="C1416" s="227">
        <v>2.0</v>
      </c>
      <c r="D1416" s="228">
        <v>200.0</v>
      </c>
      <c r="E1416" s="228">
        <v>99.84</v>
      </c>
      <c r="F1416" s="229">
        <v>0.4992</v>
      </c>
      <c r="I1416" s="146"/>
      <c r="J1416" s="230">
        <f t="shared" si="2"/>
        <v>100</v>
      </c>
      <c r="K1416" s="227"/>
      <c r="L1416" s="230">
        <f t="shared" si="3"/>
        <v>66.7022412</v>
      </c>
      <c r="M1416" s="134">
        <v>0.64</v>
      </c>
      <c r="N1416" s="146"/>
      <c r="O1416" s="99">
        <f t="shared" si="4"/>
        <v>3</v>
      </c>
      <c r="P1416" s="99">
        <f t="shared" si="5"/>
        <v>1</v>
      </c>
      <c r="Q1416" s="99">
        <f t="shared" si="6"/>
        <v>3</v>
      </c>
      <c r="R1416" s="99">
        <f t="shared" si="7"/>
        <v>0</v>
      </c>
      <c r="S1416" s="138">
        <f t="shared" si="8"/>
        <v>5</v>
      </c>
      <c r="T1416" s="135">
        <f t="shared" si="9"/>
        <v>12</v>
      </c>
      <c r="U1416" s="146"/>
      <c r="V1416" s="146"/>
      <c r="W1416" s="146"/>
      <c r="X1416" s="146"/>
      <c r="Y1416" s="146"/>
    </row>
    <row r="1417" ht="12.75" customHeight="1">
      <c r="A1417" s="146"/>
      <c r="B1417" s="146"/>
      <c r="C1417" s="227">
        <v>1.0</v>
      </c>
      <c r="D1417" s="228">
        <v>152.17</v>
      </c>
      <c r="E1417" s="228">
        <v>75.97</v>
      </c>
      <c r="F1417" s="229">
        <v>0.4992</v>
      </c>
      <c r="I1417" s="146"/>
      <c r="J1417" s="230">
        <f t="shared" si="2"/>
        <v>152.17</v>
      </c>
      <c r="K1417" s="227"/>
      <c r="L1417" s="230">
        <f t="shared" si="3"/>
        <v>101.5008004</v>
      </c>
      <c r="M1417" s="134">
        <v>0.67</v>
      </c>
      <c r="N1417" s="146"/>
      <c r="O1417" s="99">
        <f t="shared" si="4"/>
        <v>3</v>
      </c>
      <c r="P1417" s="99">
        <f t="shared" si="5"/>
        <v>1</v>
      </c>
      <c r="Q1417" s="99">
        <f t="shared" si="6"/>
        <v>2</v>
      </c>
      <c r="R1417" s="99">
        <f t="shared" si="7"/>
        <v>0</v>
      </c>
      <c r="S1417" s="138">
        <f t="shared" si="8"/>
        <v>5</v>
      </c>
      <c r="T1417" s="135">
        <f t="shared" si="9"/>
        <v>11</v>
      </c>
      <c r="U1417" s="146"/>
      <c r="V1417" s="146"/>
      <c r="W1417" s="146"/>
      <c r="X1417" s="146"/>
      <c r="Y1417" s="146"/>
    </row>
    <row r="1418" ht="12.75" customHeight="1">
      <c r="A1418" s="146"/>
      <c r="B1418" s="146"/>
      <c r="C1418" s="227">
        <v>19.0</v>
      </c>
      <c r="D1418" s="228">
        <v>115.65</v>
      </c>
      <c r="E1418" s="228">
        <v>57.73</v>
      </c>
      <c r="F1418" s="229">
        <v>0.4992</v>
      </c>
      <c r="I1418" s="146"/>
      <c r="J1418" s="230">
        <f t="shared" si="2"/>
        <v>6.086842105</v>
      </c>
      <c r="K1418" s="227"/>
      <c r="L1418" s="230">
        <f t="shared" si="3"/>
        <v>4.060060102</v>
      </c>
      <c r="M1418" s="134">
        <v>0.68</v>
      </c>
      <c r="N1418" s="146"/>
      <c r="O1418" s="99">
        <f t="shared" si="4"/>
        <v>3</v>
      </c>
      <c r="P1418" s="99">
        <f t="shared" si="5"/>
        <v>4</v>
      </c>
      <c r="Q1418" s="99">
        <f t="shared" si="6"/>
        <v>5</v>
      </c>
      <c r="R1418" s="99">
        <f t="shared" si="7"/>
        <v>0</v>
      </c>
      <c r="S1418" s="138">
        <f t="shared" si="8"/>
        <v>5</v>
      </c>
      <c r="T1418" s="135">
        <f t="shared" si="9"/>
        <v>17</v>
      </c>
      <c r="U1418" s="146"/>
      <c r="V1418" s="146"/>
      <c r="W1418" s="146"/>
      <c r="X1418" s="146"/>
      <c r="Y1418" s="146"/>
    </row>
    <row r="1419" ht="12.75" customHeight="1">
      <c r="A1419" s="146"/>
      <c r="B1419" s="146"/>
      <c r="C1419" s="227">
        <v>1.0</v>
      </c>
      <c r="D1419" s="228">
        <v>112.96</v>
      </c>
      <c r="E1419" s="228">
        <v>56.39</v>
      </c>
      <c r="F1419" s="229">
        <v>0.4992</v>
      </c>
      <c r="I1419" s="146"/>
      <c r="J1419" s="230">
        <f t="shared" si="2"/>
        <v>112.96</v>
      </c>
      <c r="K1419" s="227"/>
      <c r="L1419" s="230">
        <f t="shared" si="3"/>
        <v>75.34685165</v>
      </c>
      <c r="M1419" s="134">
        <v>0.62</v>
      </c>
      <c r="N1419" s="146"/>
      <c r="O1419" s="99">
        <f t="shared" si="4"/>
        <v>3</v>
      </c>
      <c r="P1419" s="99">
        <f t="shared" si="5"/>
        <v>1</v>
      </c>
      <c r="Q1419" s="129">
        <f t="shared" si="6"/>
        <v>75.34685165</v>
      </c>
      <c r="R1419" s="99">
        <f t="shared" si="7"/>
        <v>0</v>
      </c>
      <c r="S1419" s="138">
        <f t="shared" si="8"/>
        <v>5</v>
      </c>
      <c r="T1419" s="135">
        <f t="shared" si="9"/>
        <v>84.34685165</v>
      </c>
      <c r="U1419" s="146"/>
      <c r="V1419" s="146"/>
      <c r="W1419" s="146"/>
      <c r="X1419" s="146"/>
      <c r="Y1419" s="146"/>
    </row>
    <row r="1420" ht="12.75" customHeight="1">
      <c r="A1420" s="146"/>
      <c r="B1420" s="146"/>
      <c r="C1420" s="227">
        <v>1.0</v>
      </c>
      <c r="D1420" s="228">
        <v>86.87</v>
      </c>
      <c r="E1420" s="228">
        <v>43.37</v>
      </c>
      <c r="F1420" s="229">
        <v>0.4992</v>
      </c>
      <c r="I1420" s="146"/>
      <c r="J1420" s="230">
        <f t="shared" si="2"/>
        <v>86.87</v>
      </c>
      <c r="K1420" s="227"/>
      <c r="L1420" s="230">
        <f t="shared" si="3"/>
        <v>57.94423693</v>
      </c>
      <c r="M1420" s="134">
        <v>0.69</v>
      </c>
      <c r="N1420" s="146"/>
      <c r="O1420" s="99">
        <f t="shared" si="4"/>
        <v>3</v>
      </c>
      <c r="P1420" s="99">
        <f t="shared" si="5"/>
        <v>1</v>
      </c>
      <c r="Q1420" s="99">
        <f t="shared" si="6"/>
        <v>3</v>
      </c>
      <c r="R1420" s="99">
        <f t="shared" si="7"/>
        <v>0</v>
      </c>
      <c r="S1420" s="138">
        <f t="shared" si="8"/>
        <v>5</v>
      </c>
      <c r="T1420" s="135">
        <f t="shared" si="9"/>
        <v>12</v>
      </c>
      <c r="U1420" s="146"/>
      <c r="V1420" s="146"/>
      <c r="W1420" s="146"/>
      <c r="X1420" s="146"/>
      <c r="Y1420" s="146"/>
    </row>
    <row r="1421" ht="12.75" customHeight="1">
      <c r="A1421" s="146"/>
      <c r="B1421" s="146"/>
      <c r="C1421" s="227">
        <v>2.0</v>
      </c>
      <c r="D1421" s="228">
        <v>243.3</v>
      </c>
      <c r="E1421" s="228">
        <v>121.45</v>
      </c>
      <c r="F1421" s="229">
        <v>0.4992</v>
      </c>
      <c r="I1421" s="146"/>
      <c r="J1421" s="230">
        <f t="shared" si="2"/>
        <v>121.65</v>
      </c>
      <c r="K1421" s="227"/>
      <c r="L1421" s="230">
        <f t="shared" si="3"/>
        <v>81.14327641</v>
      </c>
      <c r="M1421" s="134">
        <v>0.64</v>
      </c>
      <c r="N1421" s="146"/>
      <c r="O1421" s="99">
        <f t="shared" si="4"/>
        <v>3</v>
      </c>
      <c r="P1421" s="99">
        <f t="shared" si="5"/>
        <v>1</v>
      </c>
      <c r="Q1421" s="99">
        <f t="shared" si="6"/>
        <v>2</v>
      </c>
      <c r="R1421" s="99">
        <f t="shared" si="7"/>
        <v>0</v>
      </c>
      <c r="S1421" s="138">
        <f t="shared" si="8"/>
        <v>5</v>
      </c>
      <c r="T1421" s="135">
        <f t="shared" si="9"/>
        <v>11</v>
      </c>
      <c r="U1421" s="146"/>
      <c r="V1421" s="146"/>
      <c r="W1421" s="146"/>
      <c r="X1421" s="146"/>
      <c r="Y1421" s="146"/>
    </row>
    <row r="1422" ht="12.75" customHeight="1">
      <c r="A1422" s="146"/>
      <c r="B1422" s="146"/>
      <c r="C1422" s="227">
        <v>1.0</v>
      </c>
      <c r="D1422" s="228">
        <v>78.17</v>
      </c>
      <c r="E1422" s="228">
        <v>39.02</v>
      </c>
      <c r="F1422" s="229">
        <v>0.4991</v>
      </c>
      <c r="I1422" s="146"/>
      <c r="J1422" s="230">
        <f t="shared" si="2"/>
        <v>78.17</v>
      </c>
      <c r="K1422" s="227"/>
      <c r="L1422" s="230">
        <f t="shared" si="3"/>
        <v>52.14462011</v>
      </c>
      <c r="M1422" s="134">
        <v>0.15</v>
      </c>
      <c r="N1422" s="146"/>
      <c r="O1422" s="99">
        <f t="shared" si="4"/>
        <v>3</v>
      </c>
      <c r="P1422" s="99">
        <f t="shared" si="5"/>
        <v>1</v>
      </c>
      <c r="Q1422" s="99">
        <f t="shared" si="6"/>
        <v>3</v>
      </c>
      <c r="R1422" s="99">
        <f t="shared" si="7"/>
        <v>0</v>
      </c>
      <c r="S1422" s="138">
        <f t="shared" si="8"/>
        <v>3</v>
      </c>
      <c r="T1422" s="135">
        <f t="shared" si="9"/>
        <v>10</v>
      </c>
      <c r="U1422" s="146"/>
      <c r="V1422" s="146"/>
      <c r="W1422" s="146"/>
      <c r="X1422" s="146"/>
      <c r="Y1422" s="146"/>
    </row>
    <row r="1423" ht="12.75" customHeight="1">
      <c r="A1423" s="146"/>
      <c r="B1423" s="146"/>
      <c r="C1423" s="227">
        <v>1.0</v>
      </c>
      <c r="D1423" s="228">
        <v>425.22</v>
      </c>
      <c r="E1423" s="228">
        <v>212.22</v>
      </c>
      <c r="F1423" s="229">
        <v>0.4991</v>
      </c>
      <c r="I1423" s="146"/>
      <c r="J1423" s="230">
        <f t="shared" si="2"/>
        <v>425.22</v>
      </c>
      <c r="K1423" s="227"/>
      <c r="L1423" s="230">
        <f t="shared" si="3"/>
        <v>283.6501901</v>
      </c>
      <c r="M1423" s="134">
        <v>0.85</v>
      </c>
      <c r="N1423" s="146"/>
      <c r="O1423" s="99">
        <f t="shared" si="4"/>
        <v>3</v>
      </c>
      <c r="P1423" s="99">
        <f t="shared" si="5"/>
        <v>1</v>
      </c>
      <c r="Q1423" s="99">
        <f t="shared" si="6"/>
        <v>1</v>
      </c>
      <c r="R1423" s="99">
        <f t="shared" si="7"/>
        <v>0</v>
      </c>
      <c r="S1423" s="138">
        <f t="shared" si="8"/>
        <v>5</v>
      </c>
      <c r="T1423" s="135">
        <f t="shared" si="9"/>
        <v>10</v>
      </c>
      <c r="U1423" s="146"/>
      <c r="V1423" s="146"/>
      <c r="W1423" s="146"/>
      <c r="X1423" s="146"/>
      <c r="Y1423" s="146"/>
    </row>
    <row r="1424" ht="12.75" customHeight="1">
      <c r="A1424" s="146"/>
      <c r="B1424" s="146"/>
      <c r="C1424" s="227">
        <v>2.0</v>
      </c>
      <c r="D1424" s="228">
        <v>304.35</v>
      </c>
      <c r="E1424" s="228">
        <v>151.91</v>
      </c>
      <c r="F1424" s="229">
        <v>0.4991</v>
      </c>
      <c r="I1424" s="146"/>
      <c r="J1424" s="230">
        <f t="shared" si="2"/>
        <v>152.175</v>
      </c>
      <c r="K1424" s="227"/>
      <c r="L1424" s="230">
        <f t="shared" si="3"/>
        <v>101.5109065</v>
      </c>
      <c r="M1424" s="134">
        <v>0.87</v>
      </c>
      <c r="N1424" s="146"/>
      <c r="O1424" s="99">
        <f t="shared" si="4"/>
        <v>3</v>
      </c>
      <c r="P1424" s="99">
        <f t="shared" si="5"/>
        <v>1</v>
      </c>
      <c r="Q1424" s="99">
        <f t="shared" si="6"/>
        <v>2</v>
      </c>
      <c r="R1424" s="99">
        <f t="shared" si="7"/>
        <v>0</v>
      </c>
      <c r="S1424" s="138">
        <f t="shared" si="8"/>
        <v>5</v>
      </c>
      <c r="T1424" s="135">
        <f t="shared" si="9"/>
        <v>11</v>
      </c>
      <c r="U1424" s="146"/>
      <c r="V1424" s="146"/>
      <c r="W1424" s="146"/>
      <c r="X1424" s="146"/>
      <c r="Y1424" s="146"/>
    </row>
    <row r="1425" ht="12.75" customHeight="1">
      <c r="A1425" s="146"/>
      <c r="B1425" s="146"/>
      <c r="C1425" s="227">
        <v>3.0</v>
      </c>
      <c r="D1425" s="228">
        <v>300.0</v>
      </c>
      <c r="E1425" s="228">
        <v>149.74</v>
      </c>
      <c r="F1425" s="229">
        <v>0.4991</v>
      </c>
      <c r="I1425" s="146"/>
      <c r="J1425" s="230">
        <f t="shared" si="2"/>
        <v>100</v>
      </c>
      <c r="K1425" s="227"/>
      <c r="L1425" s="230">
        <f t="shared" si="3"/>
        <v>66.70669068</v>
      </c>
      <c r="M1425" s="134">
        <v>0.88</v>
      </c>
      <c r="N1425" s="146"/>
      <c r="O1425" s="99">
        <f t="shared" si="4"/>
        <v>3</v>
      </c>
      <c r="P1425" s="99">
        <f t="shared" si="5"/>
        <v>1</v>
      </c>
      <c r="Q1425" s="99">
        <f t="shared" si="6"/>
        <v>3</v>
      </c>
      <c r="R1425" s="99">
        <f t="shared" si="7"/>
        <v>0</v>
      </c>
      <c r="S1425" s="138">
        <f t="shared" si="8"/>
        <v>5</v>
      </c>
      <c r="T1425" s="135">
        <f t="shared" si="9"/>
        <v>12</v>
      </c>
      <c r="U1425" s="146"/>
      <c r="V1425" s="146"/>
      <c r="W1425" s="146"/>
      <c r="X1425" s="146"/>
      <c r="Y1425" s="146"/>
    </row>
    <row r="1426" ht="12.75" customHeight="1">
      <c r="A1426" s="146"/>
      <c r="B1426" s="146"/>
      <c r="C1426" s="227">
        <v>9.0</v>
      </c>
      <c r="D1426" s="228">
        <v>2155.58</v>
      </c>
      <c r="E1426" s="228">
        <v>1075.94</v>
      </c>
      <c r="F1426" s="229">
        <v>0.4991</v>
      </c>
      <c r="I1426" s="146"/>
      <c r="J1426" s="230">
        <f t="shared" si="2"/>
        <v>239.5088889</v>
      </c>
      <c r="K1426" s="227"/>
      <c r="L1426" s="230">
        <f t="shared" si="3"/>
        <v>159.7684537</v>
      </c>
      <c r="M1426" s="134">
        <v>0.89</v>
      </c>
      <c r="N1426" s="146"/>
      <c r="O1426" s="99">
        <f t="shared" si="4"/>
        <v>3</v>
      </c>
      <c r="P1426" s="99">
        <f t="shared" si="5"/>
        <v>2</v>
      </c>
      <c r="Q1426" s="99">
        <f t="shared" si="6"/>
        <v>2</v>
      </c>
      <c r="R1426" s="99">
        <f t="shared" si="7"/>
        <v>0</v>
      </c>
      <c r="S1426" s="138">
        <f t="shared" si="8"/>
        <v>5</v>
      </c>
      <c r="T1426" s="135">
        <f t="shared" si="9"/>
        <v>12</v>
      </c>
      <c r="U1426" s="146"/>
      <c r="V1426" s="146"/>
      <c r="W1426" s="146"/>
      <c r="X1426" s="146"/>
      <c r="Y1426" s="146"/>
    </row>
    <row r="1427" ht="12.75" customHeight="1">
      <c r="A1427" s="146"/>
      <c r="B1427" s="146"/>
      <c r="C1427" s="227">
        <v>2.0</v>
      </c>
      <c r="D1427" s="228">
        <v>147.83</v>
      </c>
      <c r="E1427" s="228">
        <v>73.76</v>
      </c>
      <c r="F1427" s="229">
        <v>0.499</v>
      </c>
      <c r="I1427" s="146"/>
      <c r="J1427" s="230">
        <f t="shared" si="2"/>
        <v>73.915</v>
      </c>
      <c r="K1427" s="227"/>
      <c r="L1427" s="230">
        <f t="shared" si="3"/>
        <v>49.30953969</v>
      </c>
      <c r="M1427" s="134">
        <v>0.9</v>
      </c>
      <c r="N1427" s="146"/>
      <c r="O1427" s="99">
        <f t="shared" si="4"/>
        <v>3</v>
      </c>
      <c r="P1427" s="99">
        <f t="shared" si="5"/>
        <v>1</v>
      </c>
      <c r="Q1427" s="99">
        <f t="shared" si="6"/>
        <v>3</v>
      </c>
      <c r="R1427" s="99">
        <f t="shared" si="7"/>
        <v>0</v>
      </c>
      <c r="S1427" s="138">
        <f t="shared" si="8"/>
        <v>5</v>
      </c>
      <c r="T1427" s="135">
        <f t="shared" si="9"/>
        <v>12</v>
      </c>
      <c r="U1427" s="146"/>
      <c r="V1427" s="146"/>
      <c r="W1427" s="146"/>
      <c r="X1427" s="146"/>
      <c r="Y1427" s="146"/>
    </row>
    <row r="1428" ht="12.75" customHeight="1">
      <c r="A1428" s="146"/>
      <c r="B1428" s="146"/>
      <c r="C1428" s="227">
        <v>1.0</v>
      </c>
      <c r="D1428" s="228">
        <v>147.74</v>
      </c>
      <c r="E1428" s="228">
        <v>73.72</v>
      </c>
      <c r="F1428" s="229">
        <v>0.499</v>
      </c>
      <c r="I1428" s="146"/>
      <c r="J1428" s="230">
        <f t="shared" si="2"/>
        <v>147.74</v>
      </c>
      <c r="K1428" s="227"/>
      <c r="L1428" s="230">
        <f t="shared" si="3"/>
        <v>98.55903936</v>
      </c>
      <c r="M1428" s="134">
        <v>0.91</v>
      </c>
      <c r="N1428" s="146"/>
      <c r="O1428" s="99">
        <f t="shared" si="4"/>
        <v>3</v>
      </c>
      <c r="P1428" s="99">
        <f t="shared" si="5"/>
        <v>1</v>
      </c>
      <c r="Q1428" s="99">
        <f t="shared" si="6"/>
        <v>2</v>
      </c>
      <c r="R1428" s="99">
        <f t="shared" si="7"/>
        <v>0</v>
      </c>
      <c r="S1428" s="138">
        <f t="shared" si="8"/>
        <v>5</v>
      </c>
      <c r="T1428" s="135">
        <f t="shared" si="9"/>
        <v>11</v>
      </c>
      <c r="U1428" s="146"/>
      <c r="V1428" s="146"/>
      <c r="W1428" s="146"/>
      <c r="X1428" s="146"/>
      <c r="Y1428" s="146"/>
    </row>
    <row r="1429" ht="12.75" customHeight="1">
      <c r="A1429" s="146"/>
      <c r="B1429" s="146"/>
      <c r="C1429" s="227">
        <v>1.0</v>
      </c>
      <c r="D1429" s="228">
        <v>112.96</v>
      </c>
      <c r="E1429" s="228">
        <v>56.37</v>
      </c>
      <c r="F1429" s="229">
        <v>0.499</v>
      </c>
      <c r="I1429" s="146"/>
      <c r="J1429" s="230">
        <f t="shared" si="2"/>
        <v>112.96</v>
      </c>
      <c r="K1429" s="227"/>
      <c r="L1429" s="230">
        <f t="shared" si="3"/>
        <v>75.3569046</v>
      </c>
      <c r="M1429" s="134">
        <v>0.94</v>
      </c>
      <c r="N1429" s="146"/>
      <c r="O1429" s="99">
        <f t="shared" si="4"/>
        <v>3</v>
      </c>
      <c r="P1429" s="99">
        <f t="shared" si="5"/>
        <v>1</v>
      </c>
      <c r="Q1429" s="129">
        <f t="shared" si="6"/>
        <v>75.3569046</v>
      </c>
      <c r="R1429" s="99">
        <f t="shared" si="7"/>
        <v>0</v>
      </c>
      <c r="S1429" s="138">
        <f t="shared" si="8"/>
        <v>5</v>
      </c>
      <c r="T1429" s="135">
        <f t="shared" si="9"/>
        <v>84.3569046</v>
      </c>
      <c r="U1429" s="146"/>
      <c r="V1429" s="146"/>
      <c r="W1429" s="146"/>
      <c r="X1429" s="146"/>
      <c r="Y1429" s="146"/>
    </row>
    <row r="1430" ht="12.75" customHeight="1">
      <c r="A1430" s="146"/>
      <c r="B1430" s="146"/>
      <c r="C1430" s="227">
        <v>1.0</v>
      </c>
      <c r="D1430" s="228">
        <v>100.0</v>
      </c>
      <c r="E1430" s="228">
        <v>49.9</v>
      </c>
      <c r="F1430" s="229">
        <v>0.499</v>
      </c>
      <c r="I1430" s="146"/>
      <c r="J1430" s="230">
        <f t="shared" si="2"/>
        <v>100</v>
      </c>
      <c r="K1430" s="227"/>
      <c r="L1430" s="230">
        <f t="shared" si="3"/>
        <v>66.71114076</v>
      </c>
      <c r="M1430" s="134">
        <v>0.97</v>
      </c>
      <c r="N1430" s="146"/>
      <c r="O1430" s="99">
        <f t="shared" si="4"/>
        <v>3</v>
      </c>
      <c r="P1430" s="99">
        <f t="shared" si="5"/>
        <v>1</v>
      </c>
      <c r="Q1430" s="99">
        <f t="shared" si="6"/>
        <v>3</v>
      </c>
      <c r="R1430" s="99">
        <f t="shared" si="7"/>
        <v>0</v>
      </c>
      <c r="S1430" s="138">
        <f t="shared" si="8"/>
        <v>5</v>
      </c>
      <c r="T1430" s="135">
        <f t="shared" si="9"/>
        <v>12</v>
      </c>
      <c r="U1430" s="146"/>
      <c r="V1430" s="146"/>
      <c r="W1430" s="146"/>
      <c r="X1430" s="146"/>
      <c r="Y1430" s="146"/>
    </row>
    <row r="1431" ht="12.75" customHeight="1">
      <c r="A1431" s="146"/>
      <c r="B1431" s="146"/>
      <c r="C1431" s="227">
        <v>2.0</v>
      </c>
      <c r="D1431" s="228">
        <v>417.22</v>
      </c>
      <c r="E1431" s="228">
        <v>208.21</v>
      </c>
      <c r="F1431" s="229">
        <v>0.499</v>
      </c>
      <c r="I1431" s="146"/>
      <c r="J1431" s="230">
        <f t="shared" si="2"/>
        <v>208.61</v>
      </c>
      <c r="K1431" s="227"/>
      <c r="L1431" s="230">
        <f t="shared" si="3"/>
        <v>139.1661107</v>
      </c>
      <c r="M1431" s="134">
        <v>0.93</v>
      </c>
      <c r="N1431" s="146"/>
      <c r="O1431" s="99">
        <f t="shared" si="4"/>
        <v>3</v>
      </c>
      <c r="P1431" s="99">
        <f t="shared" si="5"/>
        <v>1</v>
      </c>
      <c r="Q1431" s="99">
        <f t="shared" si="6"/>
        <v>2</v>
      </c>
      <c r="R1431" s="99">
        <f t="shared" si="7"/>
        <v>0</v>
      </c>
      <c r="S1431" s="138">
        <f t="shared" si="8"/>
        <v>5</v>
      </c>
      <c r="T1431" s="135">
        <f t="shared" si="9"/>
        <v>11</v>
      </c>
      <c r="U1431" s="146"/>
      <c r="V1431" s="146"/>
      <c r="W1431" s="146"/>
      <c r="X1431" s="146"/>
      <c r="Y1431" s="146"/>
    </row>
    <row r="1432" ht="12.75" customHeight="1">
      <c r="A1432" s="146"/>
      <c r="B1432" s="146"/>
      <c r="C1432" s="227">
        <v>1.0</v>
      </c>
      <c r="D1432" s="228">
        <v>147.74</v>
      </c>
      <c r="E1432" s="228">
        <v>73.71</v>
      </c>
      <c r="F1432" s="229">
        <v>0.4989</v>
      </c>
      <c r="I1432" s="146"/>
      <c r="J1432" s="230">
        <f t="shared" si="2"/>
        <v>147.74</v>
      </c>
      <c r="K1432" s="227"/>
      <c r="L1432" s="230">
        <f t="shared" si="3"/>
        <v>98.56561478</v>
      </c>
      <c r="M1432" s="134">
        <v>0.65</v>
      </c>
      <c r="N1432" s="146"/>
      <c r="O1432" s="99">
        <f t="shared" si="4"/>
        <v>3</v>
      </c>
      <c r="P1432" s="99">
        <f t="shared" si="5"/>
        <v>1</v>
      </c>
      <c r="Q1432" s="99">
        <f t="shared" si="6"/>
        <v>2</v>
      </c>
      <c r="R1432" s="99">
        <f t="shared" si="7"/>
        <v>0</v>
      </c>
      <c r="S1432" s="138">
        <f t="shared" si="8"/>
        <v>5</v>
      </c>
      <c r="T1432" s="135">
        <f t="shared" si="9"/>
        <v>11</v>
      </c>
      <c r="U1432" s="146"/>
      <c r="V1432" s="146"/>
      <c r="W1432" s="146"/>
      <c r="X1432" s="146"/>
      <c r="Y1432" s="146"/>
    </row>
    <row r="1433" ht="12.75" customHeight="1">
      <c r="A1433" s="146"/>
      <c r="B1433" s="146"/>
      <c r="C1433" s="227">
        <v>1.0</v>
      </c>
      <c r="D1433" s="228">
        <v>112.96</v>
      </c>
      <c r="E1433" s="228">
        <v>56.35</v>
      </c>
      <c r="F1433" s="229">
        <v>0.4989</v>
      </c>
      <c r="I1433" s="146"/>
      <c r="J1433" s="230">
        <f t="shared" si="2"/>
        <v>112.96</v>
      </c>
      <c r="K1433" s="227"/>
      <c r="L1433" s="230">
        <f t="shared" si="3"/>
        <v>75.36193208</v>
      </c>
      <c r="M1433" s="134">
        <v>0.45</v>
      </c>
      <c r="N1433" s="146"/>
      <c r="O1433" s="99">
        <f t="shared" si="4"/>
        <v>3</v>
      </c>
      <c r="P1433" s="99">
        <f t="shared" si="5"/>
        <v>1</v>
      </c>
      <c r="Q1433" s="129">
        <f t="shared" si="6"/>
        <v>75.36193208</v>
      </c>
      <c r="R1433" s="99">
        <f t="shared" si="7"/>
        <v>0</v>
      </c>
      <c r="S1433" s="138">
        <f t="shared" si="8"/>
        <v>4</v>
      </c>
      <c r="T1433" s="135">
        <f t="shared" si="9"/>
        <v>83.36193208</v>
      </c>
      <c r="U1433" s="146"/>
      <c r="V1433" s="146"/>
      <c r="W1433" s="146"/>
      <c r="X1433" s="146"/>
      <c r="Y1433" s="146"/>
    </row>
    <row r="1434" ht="12.75" customHeight="1">
      <c r="A1434" s="146"/>
      <c r="B1434" s="146"/>
      <c r="C1434" s="227">
        <v>4.0</v>
      </c>
      <c r="D1434" s="228">
        <v>191.3</v>
      </c>
      <c r="E1434" s="228">
        <v>95.42</v>
      </c>
      <c r="F1434" s="229">
        <v>0.4988</v>
      </c>
      <c r="I1434" s="146"/>
      <c r="J1434" s="230">
        <f t="shared" si="2"/>
        <v>47.825</v>
      </c>
      <c r="K1434" s="227"/>
      <c r="L1434" s="230">
        <f t="shared" si="3"/>
        <v>31.90886042</v>
      </c>
      <c r="M1434" s="134">
        <v>0.48</v>
      </c>
      <c r="N1434" s="146"/>
      <c r="O1434" s="99">
        <f t="shared" si="4"/>
        <v>3</v>
      </c>
      <c r="P1434" s="99">
        <f t="shared" si="5"/>
        <v>1</v>
      </c>
      <c r="Q1434" s="99">
        <f t="shared" si="6"/>
        <v>4</v>
      </c>
      <c r="R1434" s="99">
        <f t="shared" si="7"/>
        <v>0</v>
      </c>
      <c r="S1434" s="138">
        <f t="shared" si="8"/>
        <v>4</v>
      </c>
      <c r="T1434" s="135">
        <f t="shared" si="9"/>
        <v>12</v>
      </c>
      <c r="U1434" s="146"/>
      <c r="V1434" s="146"/>
      <c r="W1434" s="146"/>
      <c r="X1434" s="146"/>
      <c r="Y1434" s="146"/>
    </row>
    <row r="1435" ht="12.75" customHeight="1">
      <c r="A1435" s="146"/>
      <c r="B1435" s="146"/>
      <c r="C1435" s="227">
        <v>3.0</v>
      </c>
      <c r="D1435" s="228">
        <v>182.61</v>
      </c>
      <c r="E1435" s="228">
        <v>91.08</v>
      </c>
      <c r="F1435" s="229">
        <v>0.4988</v>
      </c>
      <c r="I1435" s="146"/>
      <c r="J1435" s="230">
        <f t="shared" si="2"/>
        <v>60.87</v>
      </c>
      <c r="K1435" s="227"/>
      <c r="L1435" s="230">
        <f t="shared" si="3"/>
        <v>40.61248999</v>
      </c>
      <c r="M1435" s="134">
        <v>0.43</v>
      </c>
      <c r="N1435" s="146"/>
      <c r="O1435" s="99">
        <f t="shared" si="4"/>
        <v>3</v>
      </c>
      <c r="P1435" s="99">
        <f t="shared" si="5"/>
        <v>1</v>
      </c>
      <c r="Q1435" s="129">
        <f t="shared" si="6"/>
        <v>40.61248999</v>
      </c>
      <c r="R1435" s="99">
        <f t="shared" si="7"/>
        <v>0</v>
      </c>
      <c r="S1435" s="138">
        <f t="shared" si="8"/>
        <v>4</v>
      </c>
      <c r="T1435" s="135">
        <f t="shared" si="9"/>
        <v>48.61248999</v>
      </c>
      <c r="U1435" s="146"/>
      <c r="V1435" s="146"/>
      <c r="W1435" s="146"/>
      <c r="X1435" s="146"/>
      <c r="Y1435" s="146"/>
    </row>
    <row r="1436" ht="12.75" customHeight="1">
      <c r="A1436" s="146"/>
      <c r="B1436" s="146"/>
      <c r="C1436" s="227">
        <v>9.0</v>
      </c>
      <c r="D1436" s="228">
        <v>939.13</v>
      </c>
      <c r="E1436" s="228">
        <v>468.39</v>
      </c>
      <c r="F1436" s="229">
        <v>0.4988</v>
      </c>
      <c r="I1436" s="146"/>
      <c r="J1436" s="230">
        <f t="shared" si="2"/>
        <v>104.3477778</v>
      </c>
      <c r="K1436" s="227"/>
      <c r="L1436" s="230">
        <f t="shared" si="3"/>
        <v>69.62088189</v>
      </c>
      <c r="M1436" s="134">
        <v>0.65</v>
      </c>
      <c r="N1436" s="146"/>
      <c r="O1436" s="99">
        <f t="shared" si="4"/>
        <v>3</v>
      </c>
      <c r="P1436" s="99">
        <f t="shared" si="5"/>
        <v>2</v>
      </c>
      <c r="Q1436" s="99">
        <f t="shared" si="6"/>
        <v>3</v>
      </c>
      <c r="R1436" s="99">
        <f t="shared" si="7"/>
        <v>0</v>
      </c>
      <c r="S1436" s="138">
        <f t="shared" si="8"/>
        <v>5</v>
      </c>
      <c r="T1436" s="135">
        <f t="shared" si="9"/>
        <v>13</v>
      </c>
      <c r="U1436" s="146"/>
      <c r="V1436" s="146"/>
      <c r="W1436" s="146"/>
      <c r="X1436" s="146"/>
      <c r="Y1436" s="146"/>
    </row>
    <row r="1437" ht="12.75" customHeight="1">
      <c r="A1437" s="146"/>
      <c r="B1437" s="146"/>
      <c r="C1437" s="227">
        <v>23.0</v>
      </c>
      <c r="D1437" s="228">
        <v>552.26</v>
      </c>
      <c r="E1437" s="228">
        <v>275.47</v>
      </c>
      <c r="F1437" s="229">
        <v>0.4988</v>
      </c>
      <c r="I1437" s="146"/>
      <c r="J1437" s="230">
        <f t="shared" si="2"/>
        <v>24.01130435</v>
      </c>
      <c r="K1437" s="227"/>
      <c r="L1437" s="230">
        <f t="shared" si="3"/>
        <v>16.02035251</v>
      </c>
      <c r="M1437" s="134">
        <v>0.67</v>
      </c>
      <c r="N1437" s="146"/>
      <c r="O1437" s="99">
        <f t="shared" si="4"/>
        <v>3</v>
      </c>
      <c r="P1437" s="99">
        <f t="shared" si="5"/>
        <v>4</v>
      </c>
      <c r="Q1437" s="99">
        <f t="shared" si="6"/>
        <v>5</v>
      </c>
      <c r="R1437" s="99">
        <f t="shared" si="7"/>
        <v>0</v>
      </c>
      <c r="S1437" s="138">
        <f t="shared" si="8"/>
        <v>5</v>
      </c>
      <c r="T1437" s="135">
        <f t="shared" si="9"/>
        <v>17</v>
      </c>
      <c r="U1437" s="146"/>
      <c r="V1437" s="146"/>
      <c r="W1437" s="146"/>
      <c r="X1437" s="146"/>
      <c r="Y1437" s="146"/>
    </row>
    <row r="1438" ht="12.75" customHeight="1">
      <c r="A1438" s="146"/>
      <c r="B1438" s="146"/>
      <c r="C1438" s="227">
        <v>9.0</v>
      </c>
      <c r="D1438" s="228">
        <v>430.43</v>
      </c>
      <c r="E1438" s="228">
        <v>214.69</v>
      </c>
      <c r="F1438" s="229">
        <v>0.4988</v>
      </c>
      <c r="I1438" s="146"/>
      <c r="J1438" s="230">
        <f t="shared" si="2"/>
        <v>47.82555556</v>
      </c>
      <c r="K1438" s="227"/>
      <c r="L1438" s="230">
        <f t="shared" si="3"/>
        <v>31.90923109</v>
      </c>
      <c r="M1438" s="134">
        <v>0.71</v>
      </c>
      <c r="N1438" s="146"/>
      <c r="O1438" s="99">
        <f t="shared" si="4"/>
        <v>3</v>
      </c>
      <c r="P1438" s="99">
        <f t="shared" si="5"/>
        <v>2</v>
      </c>
      <c r="Q1438" s="99">
        <f t="shared" si="6"/>
        <v>4</v>
      </c>
      <c r="R1438" s="99">
        <f t="shared" si="7"/>
        <v>0</v>
      </c>
      <c r="S1438" s="138">
        <f t="shared" si="8"/>
        <v>5</v>
      </c>
      <c r="T1438" s="135">
        <f t="shared" si="9"/>
        <v>14</v>
      </c>
      <c r="U1438" s="146"/>
      <c r="V1438" s="146"/>
      <c r="W1438" s="146"/>
      <c r="X1438" s="146"/>
      <c r="Y1438" s="146"/>
    </row>
    <row r="1439" ht="12.75" customHeight="1">
      <c r="A1439" s="146"/>
      <c r="B1439" s="146"/>
      <c r="C1439" s="227">
        <v>7.0</v>
      </c>
      <c r="D1439" s="228">
        <v>608.7</v>
      </c>
      <c r="E1439" s="228">
        <v>303.56</v>
      </c>
      <c r="F1439" s="229">
        <v>0.4987</v>
      </c>
      <c r="I1439" s="146"/>
      <c r="J1439" s="230">
        <f t="shared" si="2"/>
        <v>86.95714286</v>
      </c>
      <c r="K1439" s="227"/>
      <c r="L1439" s="230">
        <f t="shared" si="3"/>
        <v>58.02171406</v>
      </c>
      <c r="M1439" s="134">
        <v>0.92</v>
      </c>
      <c r="N1439" s="146"/>
      <c r="O1439" s="99">
        <f t="shared" si="4"/>
        <v>3</v>
      </c>
      <c r="P1439" s="99">
        <f t="shared" si="5"/>
        <v>2</v>
      </c>
      <c r="Q1439" s="99">
        <f t="shared" si="6"/>
        <v>3</v>
      </c>
      <c r="R1439" s="99">
        <f t="shared" si="7"/>
        <v>0</v>
      </c>
      <c r="S1439" s="138">
        <f t="shared" si="8"/>
        <v>5</v>
      </c>
      <c r="T1439" s="135">
        <f t="shared" si="9"/>
        <v>13</v>
      </c>
      <c r="U1439" s="146"/>
      <c r="V1439" s="146"/>
      <c r="W1439" s="146"/>
      <c r="X1439" s="146"/>
      <c r="Y1439" s="146"/>
    </row>
    <row r="1440" ht="12.75" customHeight="1">
      <c r="A1440" s="146"/>
      <c r="B1440" s="146"/>
      <c r="C1440" s="227">
        <v>5.0</v>
      </c>
      <c r="D1440" s="228">
        <v>434.78</v>
      </c>
      <c r="E1440" s="228">
        <v>216.82</v>
      </c>
      <c r="F1440" s="229">
        <v>0.4987</v>
      </c>
      <c r="I1440" s="146"/>
      <c r="J1440" s="230">
        <f t="shared" si="2"/>
        <v>86.956</v>
      </c>
      <c r="K1440" s="227"/>
      <c r="L1440" s="230">
        <f t="shared" si="3"/>
        <v>58.02095149</v>
      </c>
      <c r="M1440" s="134">
        <v>0.26</v>
      </c>
      <c r="N1440" s="146"/>
      <c r="O1440" s="99">
        <f t="shared" si="4"/>
        <v>3</v>
      </c>
      <c r="P1440" s="99">
        <f t="shared" si="5"/>
        <v>1</v>
      </c>
      <c r="Q1440" s="99">
        <f t="shared" si="6"/>
        <v>3</v>
      </c>
      <c r="R1440" s="99">
        <f t="shared" si="7"/>
        <v>0</v>
      </c>
      <c r="S1440" s="138">
        <f t="shared" si="8"/>
        <v>3</v>
      </c>
      <c r="T1440" s="135">
        <f t="shared" si="9"/>
        <v>10</v>
      </c>
      <c r="U1440" s="146"/>
      <c r="V1440" s="146"/>
      <c r="W1440" s="146"/>
      <c r="X1440" s="146"/>
      <c r="Y1440" s="146"/>
    </row>
    <row r="1441" ht="12.75" customHeight="1">
      <c r="A1441" s="146"/>
      <c r="B1441" s="146"/>
      <c r="C1441" s="227">
        <v>1.0</v>
      </c>
      <c r="D1441" s="228">
        <v>239.13</v>
      </c>
      <c r="E1441" s="228">
        <v>119.26</v>
      </c>
      <c r="F1441" s="229">
        <v>0.4987</v>
      </c>
      <c r="I1441" s="146"/>
      <c r="J1441" s="230">
        <f t="shared" si="2"/>
        <v>239.13</v>
      </c>
      <c r="K1441" s="227"/>
      <c r="L1441" s="230">
        <f t="shared" si="3"/>
        <v>159.5582838</v>
      </c>
      <c r="M1441" s="134">
        <v>0.15</v>
      </c>
      <c r="N1441" s="146"/>
      <c r="O1441" s="99">
        <f t="shared" si="4"/>
        <v>3</v>
      </c>
      <c r="P1441" s="99">
        <f t="shared" si="5"/>
        <v>1</v>
      </c>
      <c r="Q1441" s="99">
        <f t="shared" si="6"/>
        <v>2</v>
      </c>
      <c r="R1441" s="99">
        <f t="shared" si="7"/>
        <v>0</v>
      </c>
      <c r="S1441" s="138">
        <f t="shared" si="8"/>
        <v>3</v>
      </c>
      <c r="T1441" s="135">
        <f t="shared" si="9"/>
        <v>9</v>
      </c>
      <c r="U1441" s="146"/>
      <c r="V1441" s="146"/>
      <c r="W1441" s="146"/>
      <c r="X1441" s="146"/>
      <c r="Y1441" s="146"/>
    </row>
    <row r="1442" ht="12.75" customHeight="1">
      <c r="A1442" s="146"/>
      <c r="B1442" s="146"/>
      <c r="C1442" s="227">
        <v>20.0</v>
      </c>
      <c r="D1442" s="228">
        <v>1435.63</v>
      </c>
      <c r="E1442" s="228">
        <v>715.83</v>
      </c>
      <c r="F1442" s="229">
        <v>0.4986</v>
      </c>
      <c r="I1442" s="146"/>
      <c r="J1442" s="230">
        <f t="shared" si="2"/>
        <v>71.7815</v>
      </c>
      <c r="K1442" s="227"/>
      <c r="L1442" s="230">
        <f t="shared" si="3"/>
        <v>47.8990391</v>
      </c>
      <c r="M1442" s="134">
        <v>0.34</v>
      </c>
      <c r="N1442" s="146"/>
      <c r="O1442" s="99">
        <f t="shared" si="4"/>
        <v>3</v>
      </c>
      <c r="P1442" s="99">
        <f t="shared" si="5"/>
        <v>4</v>
      </c>
      <c r="Q1442" s="99">
        <f t="shared" si="6"/>
        <v>3</v>
      </c>
      <c r="R1442" s="99">
        <f t="shared" si="7"/>
        <v>0</v>
      </c>
      <c r="S1442" s="138">
        <f t="shared" si="8"/>
        <v>4</v>
      </c>
      <c r="T1442" s="135">
        <f t="shared" si="9"/>
        <v>14</v>
      </c>
      <c r="U1442" s="146"/>
      <c r="V1442" s="146"/>
      <c r="W1442" s="146"/>
      <c r="X1442" s="146"/>
      <c r="Y1442" s="146"/>
    </row>
    <row r="1443" ht="12.75" customHeight="1">
      <c r="A1443" s="146"/>
      <c r="B1443" s="146"/>
      <c r="C1443" s="227">
        <v>9.0</v>
      </c>
      <c r="D1443" s="228">
        <v>516.0</v>
      </c>
      <c r="E1443" s="228">
        <v>257.25</v>
      </c>
      <c r="F1443" s="229">
        <v>0.4985</v>
      </c>
      <c r="I1443" s="146"/>
      <c r="J1443" s="230">
        <f t="shared" si="2"/>
        <v>57.33333333</v>
      </c>
      <c r="K1443" s="227"/>
      <c r="L1443" s="230">
        <f t="shared" si="3"/>
        <v>38.2604827</v>
      </c>
      <c r="M1443" s="134">
        <v>0.35</v>
      </c>
      <c r="N1443" s="146"/>
      <c r="O1443" s="99">
        <f t="shared" si="4"/>
        <v>3</v>
      </c>
      <c r="P1443" s="99">
        <f t="shared" si="5"/>
        <v>2</v>
      </c>
      <c r="Q1443" s="99">
        <f t="shared" si="6"/>
        <v>4</v>
      </c>
      <c r="R1443" s="99">
        <f t="shared" si="7"/>
        <v>0</v>
      </c>
      <c r="S1443" s="138">
        <f t="shared" si="8"/>
        <v>4</v>
      </c>
      <c r="T1443" s="135">
        <f t="shared" si="9"/>
        <v>13</v>
      </c>
      <c r="U1443" s="146"/>
      <c r="V1443" s="146"/>
      <c r="W1443" s="146"/>
      <c r="X1443" s="146"/>
      <c r="Y1443" s="146"/>
    </row>
    <row r="1444" ht="12.75" customHeight="1">
      <c r="A1444" s="146"/>
      <c r="B1444" s="146"/>
      <c r="C1444" s="227">
        <v>22.0</v>
      </c>
      <c r="D1444" s="228">
        <v>517.19</v>
      </c>
      <c r="E1444" s="228">
        <v>257.74</v>
      </c>
      <c r="F1444" s="229">
        <v>0.4984</v>
      </c>
      <c r="I1444" s="146"/>
      <c r="J1444" s="230">
        <f t="shared" si="2"/>
        <v>23.50863636</v>
      </c>
      <c r="K1444" s="227"/>
      <c r="L1444" s="230">
        <f t="shared" si="3"/>
        <v>15.68915935</v>
      </c>
      <c r="M1444" s="134">
        <v>0.65</v>
      </c>
      <c r="N1444" s="146"/>
      <c r="O1444" s="99">
        <f t="shared" si="4"/>
        <v>3</v>
      </c>
      <c r="P1444" s="99">
        <f t="shared" si="5"/>
        <v>4</v>
      </c>
      <c r="Q1444" s="99">
        <f t="shared" si="6"/>
        <v>5</v>
      </c>
      <c r="R1444" s="99">
        <f t="shared" si="7"/>
        <v>0</v>
      </c>
      <c r="S1444" s="138">
        <f t="shared" si="8"/>
        <v>5</v>
      </c>
      <c r="T1444" s="135">
        <f t="shared" si="9"/>
        <v>17</v>
      </c>
      <c r="U1444" s="146"/>
      <c r="V1444" s="146"/>
      <c r="W1444" s="146"/>
      <c r="X1444" s="146"/>
      <c r="Y1444" s="146"/>
    </row>
    <row r="1445" ht="12.75" customHeight="1">
      <c r="A1445" s="146"/>
      <c r="B1445" s="146"/>
      <c r="C1445" s="227">
        <v>6.0</v>
      </c>
      <c r="D1445" s="228">
        <v>378.09</v>
      </c>
      <c r="E1445" s="228">
        <v>188.44</v>
      </c>
      <c r="F1445" s="229">
        <v>0.4984</v>
      </c>
      <c r="I1445" s="146"/>
      <c r="J1445" s="230">
        <f t="shared" si="2"/>
        <v>63.015</v>
      </c>
      <c r="K1445" s="227"/>
      <c r="L1445" s="230">
        <f t="shared" si="3"/>
        <v>42.05485852</v>
      </c>
      <c r="M1445" s="134">
        <v>0.45</v>
      </c>
      <c r="N1445" s="146"/>
      <c r="O1445" s="99">
        <f t="shared" si="4"/>
        <v>3</v>
      </c>
      <c r="P1445" s="99">
        <f t="shared" si="5"/>
        <v>2</v>
      </c>
      <c r="Q1445" s="99">
        <f t="shared" si="6"/>
        <v>3</v>
      </c>
      <c r="R1445" s="99">
        <f t="shared" si="7"/>
        <v>0</v>
      </c>
      <c r="S1445" s="138">
        <f t="shared" si="8"/>
        <v>4</v>
      </c>
      <c r="T1445" s="135">
        <f t="shared" si="9"/>
        <v>12</v>
      </c>
      <c r="U1445" s="146"/>
      <c r="V1445" s="146"/>
      <c r="W1445" s="146"/>
      <c r="X1445" s="146"/>
      <c r="Y1445" s="146"/>
    </row>
    <row r="1446" ht="12.75" customHeight="1">
      <c r="A1446" s="146"/>
      <c r="B1446" s="146"/>
      <c r="C1446" s="227">
        <v>2.0</v>
      </c>
      <c r="D1446" s="228">
        <v>29.9</v>
      </c>
      <c r="E1446" s="228">
        <v>14.9</v>
      </c>
      <c r="F1446" s="229">
        <v>0.4983</v>
      </c>
      <c r="I1446" s="146"/>
      <c r="J1446" s="230">
        <f t="shared" si="2"/>
        <v>14.95</v>
      </c>
      <c r="K1446" s="227"/>
      <c r="L1446" s="230">
        <f t="shared" si="3"/>
        <v>9.977975038</v>
      </c>
      <c r="M1446" s="134">
        <v>0.12</v>
      </c>
      <c r="N1446" s="146"/>
      <c r="O1446" s="99">
        <f t="shared" si="4"/>
        <v>3</v>
      </c>
      <c r="P1446" s="99">
        <f t="shared" si="5"/>
        <v>1</v>
      </c>
      <c r="Q1446" s="99">
        <f t="shared" si="6"/>
        <v>5</v>
      </c>
      <c r="R1446" s="99">
        <f t="shared" si="7"/>
        <v>0</v>
      </c>
      <c r="S1446" s="138">
        <f t="shared" si="8"/>
        <v>2</v>
      </c>
      <c r="T1446" s="135">
        <f t="shared" si="9"/>
        <v>11</v>
      </c>
      <c r="U1446" s="146"/>
      <c r="V1446" s="146"/>
      <c r="W1446" s="146"/>
      <c r="X1446" s="146"/>
      <c r="Y1446" s="146"/>
    </row>
    <row r="1447" ht="12.75" customHeight="1">
      <c r="A1447" s="146"/>
      <c r="B1447" s="146"/>
      <c r="C1447" s="227">
        <v>2.0</v>
      </c>
      <c r="D1447" s="228">
        <v>125.22</v>
      </c>
      <c r="E1447" s="228">
        <v>62.38</v>
      </c>
      <c r="F1447" s="229">
        <v>0.4982</v>
      </c>
      <c r="I1447" s="146"/>
      <c r="J1447" s="230">
        <f t="shared" si="2"/>
        <v>62.61</v>
      </c>
      <c r="K1447" s="227"/>
      <c r="L1447" s="230">
        <f t="shared" si="3"/>
        <v>41.79014818</v>
      </c>
      <c r="M1447" s="134">
        <v>0.65</v>
      </c>
      <c r="N1447" s="146"/>
      <c r="O1447" s="99">
        <f t="shared" si="4"/>
        <v>3</v>
      </c>
      <c r="P1447" s="99">
        <f t="shared" si="5"/>
        <v>1</v>
      </c>
      <c r="Q1447" s="99">
        <f t="shared" si="6"/>
        <v>3</v>
      </c>
      <c r="R1447" s="99">
        <f t="shared" si="7"/>
        <v>0</v>
      </c>
      <c r="S1447" s="138">
        <f t="shared" si="8"/>
        <v>5</v>
      </c>
      <c r="T1447" s="135">
        <f t="shared" si="9"/>
        <v>12</v>
      </c>
      <c r="U1447" s="146"/>
      <c r="V1447" s="146"/>
      <c r="W1447" s="146"/>
      <c r="X1447" s="146"/>
      <c r="Y1447" s="146"/>
    </row>
    <row r="1448" ht="12.75" customHeight="1">
      <c r="A1448" s="146"/>
      <c r="B1448" s="146"/>
      <c r="C1448" s="227">
        <v>1.0</v>
      </c>
      <c r="D1448" s="228">
        <v>117.3</v>
      </c>
      <c r="E1448" s="228">
        <v>58.42</v>
      </c>
      <c r="F1448" s="229">
        <v>0.4981</v>
      </c>
      <c r="I1448" s="146"/>
      <c r="J1448" s="230">
        <f t="shared" si="2"/>
        <v>117.3</v>
      </c>
      <c r="K1448" s="227"/>
      <c r="L1448" s="230">
        <f t="shared" si="3"/>
        <v>78.29917896</v>
      </c>
      <c r="M1448" s="134">
        <v>0.32</v>
      </c>
      <c r="N1448" s="146"/>
      <c r="O1448" s="99">
        <f t="shared" si="4"/>
        <v>3</v>
      </c>
      <c r="P1448" s="99">
        <f t="shared" si="5"/>
        <v>1</v>
      </c>
      <c r="Q1448" s="99">
        <f t="shared" si="6"/>
        <v>2</v>
      </c>
      <c r="R1448" s="99">
        <f t="shared" si="7"/>
        <v>0</v>
      </c>
      <c r="S1448" s="138">
        <f t="shared" si="8"/>
        <v>3</v>
      </c>
      <c r="T1448" s="135">
        <f t="shared" si="9"/>
        <v>9</v>
      </c>
      <c r="U1448" s="146"/>
      <c r="V1448" s="146"/>
      <c r="W1448" s="146"/>
      <c r="X1448" s="146"/>
      <c r="Y1448" s="146"/>
    </row>
    <row r="1449" ht="12.75" customHeight="1">
      <c r="A1449" s="146"/>
      <c r="B1449" s="146"/>
      <c r="C1449" s="227">
        <v>1.0</v>
      </c>
      <c r="D1449" s="228">
        <v>117.3</v>
      </c>
      <c r="E1449" s="228">
        <v>58.42</v>
      </c>
      <c r="F1449" s="229">
        <v>0.4981</v>
      </c>
      <c r="I1449" s="146"/>
      <c r="J1449" s="230">
        <f t="shared" si="2"/>
        <v>117.3</v>
      </c>
      <c r="K1449" s="227"/>
      <c r="L1449" s="230">
        <f t="shared" si="3"/>
        <v>78.29917896</v>
      </c>
      <c r="M1449" s="134">
        <v>0.45</v>
      </c>
      <c r="N1449" s="146"/>
      <c r="O1449" s="99">
        <f t="shared" si="4"/>
        <v>3</v>
      </c>
      <c r="P1449" s="99">
        <f t="shared" si="5"/>
        <v>1</v>
      </c>
      <c r="Q1449" s="99">
        <f t="shared" si="6"/>
        <v>2</v>
      </c>
      <c r="R1449" s="99">
        <f t="shared" si="7"/>
        <v>0</v>
      </c>
      <c r="S1449" s="138">
        <f t="shared" si="8"/>
        <v>4</v>
      </c>
      <c r="T1449" s="135">
        <f t="shared" si="9"/>
        <v>10</v>
      </c>
      <c r="U1449" s="146"/>
      <c r="V1449" s="146"/>
      <c r="W1449" s="146"/>
      <c r="X1449" s="146"/>
      <c r="Y1449" s="146"/>
    </row>
    <row r="1450" ht="12.75" customHeight="1">
      <c r="A1450" s="146"/>
      <c r="B1450" s="146"/>
      <c r="C1450" s="227">
        <v>4.0</v>
      </c>
      <c r="D1450" s="228">
        <v>193.69</v>
      </c>
      <c r="E1450" s="228">
        <v>96.46</v>
      </c>
      <c r="F1450" s="229">
        <v>0.498</v>
      </c>
      <c r="I1450" s="146"/>
      <c r="J1450" s="230">
        <f t="shared" si="2"/>
        <v>48.4225</v>
      </c>
      <c r="K1450" s="227"/>
      <c r="L1450" s="230">
        <f t="shared" si="3"/>
        <v>32.32476636</v>
      </c>
      <c r="M1450" s="134">
        <v>0.12</v>
      </c>
      <c r="N1450" s="146"/>
      <c r="O1450" s="99">
        <f t="shared" si="4"/>
        <v>3</v>
      </c>
      <c r="P1450" s="99">
        <f t="shared" si="5"/>
        <v>1</v>
      </c>
      <c r="Q1450" s="99">
        <f t="shared" si="6"/>
        <v>4</v>
      </c>
      <c r="R1450" s="99">
        <f t="shared" si="7"/>
        <v>0</v>
      </c>
      <c r="S1450" s="138">
        <f t="shared" si="8"/>
        <v>2</v>
      </c>
      <c r="T1450" s="135">
        <f t="shared" si="9"/>
        <v>10</v>
      </c>
      <c r="U1450" s="146"/>
      <c r="V1450" s="146"/>
      <c r="W1450" s="146"/>
      <c r="X1450" s="146"/>
      <c r="Y1450" s="146"/>
    </row>
    <row r="1451" ht="12.75" customHeight="1">
      <c r="A1451" s="146"/>
      <c r="B1451" s="146"/>
      <c r="C1451" s="227">
        <v>2.0</v>
      </c>
      <c r="D1451" s="228">
        <v>243.3</v>
      </c>
      <c r="E1451" s="228">
        <v>121.17</v>
      </c>
      <c r="F1451" s="229">
        <v>0.498</v>
      </c>
      <c r="I1451" s="146"/>
      <c r="J1451" s="230">
        <f t="shared" si="2"/>
        <v>121.65</v>
      </c>
      <c r="K1451" s="227"/>
      <c r="L1451" s="230">
        <f t="shared" si="3"/>
        <v>81.2082777</v>
      </c>
      <c r="M1451" s="134">
        <v>0.87</v>
      </c>
      <c r="N1451" s="146"/>
      <c r="O1451" s="99">
        <f t="shared" si="4"/>
        <v>3</v>
      </c>
      <c r="P1451" s="99">
        <f t="shared" si="5"/>
        <v>1</v>
      </c>
      <c r="Q1451" s="99">
        <f t="shared" si="6"/>
        <v>2</v>
      </c>
      <c r="R1451" s="99">
        <f t="shared" si="7"/>
        <v>0</v>
      </c>
      <c r="S1451" s="138">
        <f t="shared" si="8"/>
        <v>5</v>
      </c>
      <c r="T1451" s="135">
        <f t="shared" si="9"/>
        <v>11</v>
      </c>
      <c r="U1451" s="146"/>
      <c r="V1451" s="146"/>
      <c r="W1451" s="146"/>
      <c r="X1451" s="146"/>
      <c r="Y1451" s="146"/>
    </row>
    <row r="1452" ht="12.75" customHeight="1">
      <c r="A1452" s="146"/>
      <c r="B1452" s="146"/>
      <c r="C1452" s="227">
        <v>2.0</v>
      </c>
      <c r="D1452" s="228">
        <v>243.3</v>
      </c>
      <c r="E1452" s="228">
        <v>121.17</v>
      </c>
      <c r="F1452" s="229">
        <v>0.498</v>
      </c>
      <c r="I1452" s="146"/>
      <c r="J1452" s="230">
        <f t="shared" si="2"/>
        <v>121.65</v>
      </c>
      <c r="K1452" s="227"/>
      <c r="L1452" s="230">
        <f t="shared" si="3"/>
        <v>81.2082777</v>
      </c>
      <c r="M1452" s="134">
        <v>0.89</v>
      </c>
      <c r="N1452" s="146"/>
      <c r="O1452" s="99">
        <f t="shared" si="4"/>
        <v>3</v>
      </c>
      <c r="P1452" s="99">
        <f t="shared" si="5"/>
        <v>1</v>
      </c>
      <c r="Q1452" s="99">
        <f t="shared" si="6"/>
        <v>2</v>
      </c>
      <c r="R1452" s="99">
        <f t="shared" si="7"/>
        <v>0</v>
      </c>
      <c r="S1452" s="138">
        <f t="shared" si="8"/>
        <v>5</v>
      </c>
      <c r="T1452" s="135">
        <f t="shared" si="9"/>
        <v>11</v>
      </c>
      <c r="U1452" s="146"/>
      <c r="V1452" s="146"/>
      <c r="W1452" s="146"/>
      <c r="X1452" s="146"/>
      <c r="Y1452" s="146"/>
    </row>
    <row r="1453" ht="12.75" customHeight="1">
      <c r="A1453" s="146"/>
      <c r="B1453" s="146"/>
      <c r="C1453" s="227">
        <v>8.0</v>
      </c>
      <c r="D1453" s="228">
        <v>1732.17</v>
      </c>
      <c r="E1453" s="228">
        <v>862.53</v>
      </c>
      <c r="F1453" s="229">
        <v>0.4979</v>
      </c>
      <c r="I1453" s="146"/>
      <c r="J1453" s="230">
        <f t="shared" si="2"/>
        <v>216.52125</v>
      </c>
      <c r="K1453" s="227"/>
      <c r="L1453" s="230">
        <f t="shared" si="3"/>
        <v>144.5498698</v>
      </c>
      <c r="M1453" s="134">
        <v>0.65</v>
      </c>
      <c r="N1453" s="146"/>
      <c r="O1453" s="99">
        <f t="shared" si="4"/>
        <v>3</v>
      </c>
      <c r="P1453" s="99">
        <f t="shared" si="5"/>
        <v>2</v>
      </c>
      <c r="Q1453" s="99">
        <f t="shared" si="6"/>
        <v>2</v>
      </c>
      <c r="R1453" s="99">
        <f t="shared" si="7"/>
        <v>0</v>
      </c>
      <c r="S1453" s="138">
        <f t="shared" si="8"/>
        <v>5</v>
      </c>
      <c r="T1453" s="135">
        <f t="shared" si="9"/>
        <v>12</v>
      </c>
      <c r="U1453" s="146"/>
      <c r="V1453" s="146"/>
      <c r="W1453" s="146"/>
      <c r="X1453" s="146"/>
      <c r="Y1453" s="146"/>
    </row>
    <row r="1454" ht="12.75" customHeight="1">
      <c r="A1454" s="146"/>
      <c r="B1454" s="146"/>
      <c r="C1454" s="227">
        <v>3.0</v>
      </c>
      <c r="D1454" s="228">
        <v>221.74</v>
      </c>
      <c r="E1454" s="228">
        <v>110.41</v>
      </c>
      <c r="F1454" s="229">
        <v>0.4979</v>
      </c>
      <c r="I1454" s="146"/>
      <c r="J1454" s="230">
        <f t="shared" si="2"/>
        <v>73.91333333</v>
      </c>
      <c r="K1454" s="227"/>
      <c r="L1454" s="230">
        <f t="shared" si="3"/>
        <v>49.34463805</v>
      </c>
      <c r="M1454" s="134">
        <v>0.23</v>
      </c>
      <c r="N1454" s="146"/>
      <c r="O1454" s="99">
        <f t="shared" si="4"/>
        <v>3</v>
      </c>
      <c r="P1454" s="99">
        <f t="shared" si="5"/>
        <v>1</v>
      </c>
      <c r="Q1454" s="99">
        <f t="shared" si="6"/>
        <v>3</v>
      </c>
      <c r="R1454" s="99">
        <f t="shared" si="7"/>
        <v>0</v>
      </c>
      <c r="S1454" s="138">
        <f t="shared" si="8"/>
        <v>3</v>
      </c>
      <c r="T1454" s="135">
        <f t="shared" si="9"/>
        <v>10</v>
      </c>
      <c r="U1454" s="146"/>
      <c r="V1454" s="146"/>
      <c r="W1454" s="146"/>
      <c r="X1454" s="146"/>
      <c r="Y1454" s="146"/>
    </row>
    <row r="1455" ht="12.75" customHeight="1">
      <c r="A1455" s="146"/>
      <c r="B1455" s="146"/>
      <c r="C1455" s="227">
        <v>2.0</v>
      </c>
      <c r="D1455" s="228">
        <v>56.71</v>
      </c>
      <c r="E1455" s="228">
        <v>28.23</v>
      </c>
      <c r="F1455" s="229">
        <v>0.4978</v>
      </c>
      <c r="I1455" s="146"/>
      <c r="J1455" s="230">
        <f t="shared" si="2"/>
        <v>28.355</v>
      </c>
      <c r="K1455" s="227"/>
      <c r="L1455" s="230">
        <f t="shared" si="3"/>
        <v>18.93109895</v>
      </c>
      <c r="M1455" s="134">
        <v>0.21</v>
      </c>
      <c r="N1455" s="146"/>
      <c r="O1455" s="99">
        <f t="shared" si="4"/>
        <v>3</v>
      </c>
      <c r="P1455" s="99">
        <f t="shared" si="5"/>
        <v>1</v>
      </c>
      <c r="Q1455" s="99">
        <f t="shared" si="6"/>
        <v>5</v>
      </c>
      <c r="R1455" s="99">
        <f t="shared" si="7"/>
        <v>0</v>
      </c>
      <c r="S1455" s="138">
        <f t="shared" si="8"/>
        <v>3</v>
      </c>
      <c r="T1455" s="135">
        <f t="shared" si="9"/>
        <v>12</v>
      </c>
      <c r="U1455" s="146"/>
      <c r="V1455" s="146"/>
      <c r="W1455" s="146"/>
      <c r="X1455" s="146"/>
      <c r="Y1455" s="146"/>
    </row>
    <row r="1456" ht="12.75" customHeight="1">
      <c r="A1456" s="146"/>
      <c r="B1456" s="146"/>
      <c r="C1456" s="227">
        <v>1.0</v>
      </c>
      <c r="D1456" s="228">
        <v>103.48</v>
      </c>
      <c r="E1456" s="228">
        <v>51.48</v>
      </c>
      <c r="F1456" s="229">
        <v>0.4975</v>
      </c>
      <c r="I1456" s="146"/>
      <c r="J1456" s="230">
        <f t="shared" si="2"/>
        <v>103.48</v>
      </c>
      <c r="K1456" s="227"/>
      <c r="L1456" s="230">
        <f t="shared" si="3"/>
        <v>69.10183639</v>
      </c>
      <c r="M1456" s="134">
        <v>0.45</v>
      </c>
      <c r="N1456" s="146"/>
      <c r="O1456" s="99">
        <f t="shared" si="4"/>
        <v>3</v>
      </c>
      <c r="P1456" s="99">
        <f t="shared" si="5"/>
        <v>1</v>
      </c>
      <c r="Q1456" s="99">
        <f t="shared" si="6"/>
        <v>3</v>
      </c>
      <c r="R1456" s="99">
        <f t="shared" si="7"/>
        <v>0</v>
      </c>
      <c r="S1456" s="138">
        <f t="shared" si="8"/>
        <v>4</v>
      </c>
      <c r="T1456" s="135">
        <f t="shared" si="9"/>
        <v>11</v>
      </c>
      <c r="U1456" s="146"/>
      <c r="V1456" s="146"/>
      <c r="W1456" s="146"/>
      <c r="X1456" s="146"/>
      <c r="Y1456" s="146"/>
    </row>
    <row r="1457" ht="12.75" customHeight="1">
      <c r="A1457" s="146"/>
      <c r="B1457" s="146"/>
      <c r="C1457" s="227">
        <v>5.0</v>
      </c>
      <c r="D1457" s="228">
        <v>517.39</v>
      </c>
      <c r="E1457" s="228">
        <v>257.39</v>
      </c>
      <c r="F1457" s="229">
        <v>0.4975</v>
      </c>
      <c r="I1457" s="146"/>
      <c r="J1457" s="230">
        <f t="shared" si="2"/>
        <v>103.478</v>
      </c>
      <c r="K1457" s="227"/>
      <c r="L1457" s="230">
        <f t="shared" si="3"/>
        <v>69.10050083</v>
      </c>
      <c r="M1457" s="134">
        <v>0.87</v>
      </c>
      <c r="N1457" s="146"/>
      <c r="O1457" s="99">
        <f t="shared" si="4"/>
        <v>3</v>
      </c>
      <c r="P1457" s="99">
        <f t="shared" si="5"/>
        <v>1</v>
      </c>
      <c r="Q1457" s="99">
        <f t="shared" si="6"/>
        <v>3</v>
      </c>
      <c r="R1457" s="99">
        <f t="shared" si="7"/>
        <v>0</v>
      </c>
      <c r="S1457" s="138">
        <f t="shared" si="8"/>
        <v>5</v>
      </c>
      <c r="T1457" s="135">
        <f t="shared" si="9"/>
        <v>12</v>
      </c>
      <c r="U1457" s="146"/>
      <c r="V1457" s="146"/>
      <c r="W1457" s="146"/>
      <c r="X1457" s="146"/>
      <c r="Y1457" s="146"/>
    </row>
    <row r="1458" ht="12.75" customHeight="1">
      <c r="A1458" s="146"/>
      <c r="B1458" s="146"/>
      <c r="C1458" s="227">
        <v>4.0</v>
      </c>
      <c r="D1458" s="228">
        <v>413.91</v>
      </c>
      <c r="E1458" s="228">
        <v>205.91</v>
      </c>
      <c r="F1458" s="229">
        <v>0.4975</v>
      </c>
      <c r="I1458" s="146"/>
      <c r="J1458" s="230">
        <f t="shared" si="2"/>
        <v>103.4775</v>
      </c>
      <c r="K1458" s="227"/>
      <c r="L1458" s="230">
        <f t="shared" si="3"/>
        <v>69.10016694</v>
      </c>
      <c r="M1458" s="134">
        <v>0.89</v>
      </c>
      <c r="N1458" s="146"/>
      <c r="O1458" s="99">
        <f t="shared" si="4"/>
        <v>3</v>
      </c>
      <c r="P1458" s="99">
        <f t="shared" si="5"/>
        <v>1</v>
      </c>
      <c r="Q1458" s="99">
        <f t="shared" si="6"/>
        <v>3</v>
      </c>
      <c r="R1458" s="99">
        <f t="shared" si="7"/>
        <v>0</v>
      </c>
      <c r="S1458" s="138">
        <f t="shared" si="8"/>
        <v>5</v>
      </c>
      <c r="T1458" s="135">
        <f t="shared" si="9"/>
        <v>12</v>
      </c>
      <c r="U1458" s="146"/>
      <c r="V1458" s="146"/>
      <c r="W1458" s="146"/>
      <c r="X1458" s="146"/>
      <c r="Y1458" s="146"/>
    </row>
    <row r="1459" ht="12.75" customHeight="1">
      <c r="A1459" s="146"/>
      <c r="B1459" s="146"/>
      <c r="C1459" s="227">
        <v>3.0</v>
      </c>
      <c r="D1459" s="228">
        <v>310.43</v>
      </c>
      <c r="E1459" s="228">
        <v>154.43</v>
      </c>
      <c r="F1459" s="229">
        <v>0.4975</v>
      </c>
      <c r="I1459" s="146"/>
      <c r="J1459" s="230">
        <f t="shared" si="2"/>
        <v>103.4766667</v>
      </c>
      <c r="K1459" s="227"/>
      <c r="L1459" s="230">
        <f t="shared" si="3"/>
        <v>69.09961046</v>
      </c>
      <c r="M1459" s="134">
        <v>0.03</v>
      </c>
      <c r="N1459" s="146"/>
      <c r="O1459" s="99">
        <f t="shared" si="4"/>
        <v>3</v>
      </c>
      <c r="P1459" s="99">
        <f t="shared" si="5"/>
        <v>1</v>
      </c>
      <c r="Q1459" s="99">
        <f t="shared" si="6"/>
        <v>3</v>
      </c>
      <c r="R1459" s="99">
        <f t="shared" si="7"/>
        <v>0</v>
      </c>
      <c r="S1459" s="138">
        <f t="shared" si="8"/>
        <v>1</v>
      </c>
      <c r="T1459" s="135">
        <f t="shared" si="9"/>
        <v>8</v>
      </c>
      <c r="U1459" s="146"/>
      <c r="V1459" s="146"/>
      <c r="W1459" s="146"/>
      <c r="X1459" s="146"/>
      <c r="Y1459" s="146"/>
    </row>
    <row r="1460" ht="12.75" customHeight="1">
      <c r="A1460" s="146"/>
      <c r="B1460" s="146"/>
      <c r="C1460" s="227">
        <v>1.0</v>
      </c>
      <c r="D1460" s="228">
        <v>138.26</v>
      </c>
      <c r="E1460" s="228">
        <v>68.76</v>
      </c>
      <c r="F1460" s="229">
        <v>0.4973</v>
      </c>
      <c r="I1460" s="146"/>
      <c r="J1460" s="230">
        <f t="shared" si="2"/>
        <v>138.26</v>
      </c>
      <c r="K1460" s="227"/>
      <c r="L1460" s="230">
        <f t="shared" si="3"/>
        <v>92.33954451</v>
      </c>
      <c r="M1460" s="134">
        <v>0.04</v>
      </c>
      <c r="N1460" s="146"/>
      <c r="O1460" s="99">
        <f t="shared" si="4"/>
        <v>3</v>
      </c>
      <c r="P1460" s="99">
        <f t="shared" si="5"/>
        <v>1</v>
      </c>
      <c r="Q1460" s="99">
        <f t="shared" si="6"/>
        <v>2</v>
      </c>
      <c r="R1460" s="99">
        <f t="shared" si="7"/>
        <v>0</v>
      </c>
      <c r="S1460" s="138">
        <f t="shared" si="8"/>
        <v>1</v>
      </c>
      <c r="T1460" s="135">
        <f t="shared" si="9"/>
        <v>7</v>
      </c>
      <c r="U1460" s="146"/>
      <c r="V1460" s="146"/>
      <c r="W1460" s="146"/>
      <c r="X1460" s="146"/>
      <c r="Y1460" s="146"/>
    </row>
    <row r="1461" ht="12.75" customHeight="1">
      <c r="A1461" s="146"/>
      <c r="B1461" s="146"/>
      <c r="C1461" s="227">
        <v>2.0</v>
      </c>
      <c r="D1461" s="228">
        <v>434.78</v>
      </c>
      <c r="E1461" s="228">
        <v>216.2</v>
      </c>
      <c r="F1461" s="229">
        <v>0.4973</v>
      </c>
      <c r="I1461" s="146"/>
      <c r="J1461" s="230">
        <f t="shared" si="2"/>
        <v>217.39</v>
      </c>
      <c r="K1461" s="227"/>
      <c r="L1461" s="230">
        <f t="shared" si="3"/>
        <v>145.1880051</v>
      </c>
      <c r="M1461" s="134">
        <v>0.05</v>
      </c>
      <c r="N1461" s="146"/>
      <c r="O1461" s="99">
        <f t="shared" si="4"/>
        <v>3</v>
      </c>
      <c r="P1461" s="99">
        <f t="shared" si="5"/>
        <v>1</v>
      </c>
      <c r="Q1461" s="99">
        <f t="shared" si="6"/>
        <v>2</v>
      </c>
      <c r="R1461" s="99">
        <f t="shared" si="7"/>
        <v>0</v>
      </c>
      <c r="S1461" s="138">
        <f t="shared" si="8"/>
        <v>1</v>
      </c>
      <c r="T1461" s="135">
        <f t="shared" si="9"/>
        <v>7</v>
      </c>
      <c r="U1461" s="146"/>
      <c r="V1461" s="146"/>
      <c r="W1461" s="146"/>
      <c r="X1461" s="146"/>
      <c r="Y1461" s="146"/>
    </row>
    <row r="1462" ht="12.75" customHeight="1">
      <c r="A1462" s="146"/>
      <c r="B1462" s="146"/>
      <c r="C1462" s="227">
        <v>1.0</v>
      </c>
      <c r="D1462" s="228">
        <v>217.39</v>
      </c>
      <c r="E1462" s="228">
        <v>108.1</v>
      </c>
      <c r="F1462" s="229">
        <v>0.4973</v>
      </c>
      <c r="I1462" s="146"/>
      <c r="J1462" s="230">
        <f t="shared" si="2"/>
        <v>217.39</v>
      </c>
      <c r="K1462" s="227"/>
      <c r="L1462" s="230">
        <f t="shared" si="3"/>
        <v>145.1880051</v>
      </c>
      <c r="M1462" s="134">
        <v>0.06</v>
      </c>
      <c r="N1462" s="146"/>
      <c r="O1462" s="99">
        <f t="shared" si="4"/>
        <v>3</v>
      </c>
      <c r="P1462" s="99">
        <f t="shared" si="5"/>
        <v>1</v>
      </c>
      <c r="Q1462" s="99">
        <f t="shared" si="6"/>
        <v>2</v>
      </c>
      <c r="R1462" s="99">
        <f t="shared" si="7"/>
        <v>0</v>
      </c>
      <c r="S1462" s="138">
        <f t="shared" si="8"/>
        <v>2</v>
      </c>
      <c r="T1462" s="135">
        <f t="shared" si="9"/>
        <v>8</v>
      </c>
      <c r="U1462" s="146"/>
      <c r="V1462" s="146"/>
      <c r="W1462" s="146"/>
      <c r="X1462" s="146"/>
      <c r="Y1462" s="146"/>
    </row>
    <row r="1463" ht="12.75" customHeight="1">
      <c r="A1463" s="146"/>
      <c r="B1463" s="146"/>
      <c r="C1463" s="227">
        <v>6.0</v>
      </c>
      <c r="D1463" s="228">
        <v>1038.26</v>
      </c>
      <c r="E1463" s="228">
        <v>516.26</v>
      </c>
      <c r="F1463" s="229">
        <v>0.4972</v>
      </c>
      <c r="I1463" s="146"/>
      <c r="J1463" s="230">
        <f t="shared" si="2"/>
        <v>173.0433333</v>
      </c>
      <c r="K1463" s="227"/>
      <c r="L1463" s="230">
        <f t="shared" si="3"/>
        <v>115.5779678</v>
      </c>
      <c r="M1463" s="134">
        <v>0.07</v>
      </c>
      <c r="N1463" s="146"/>
      <c r="O1463" s="99">
        <f t="shared" si="4"/>
        <v>3</v>
      </c>
      <c r="P1463" s="99">
        <f t="shared" si="5"/>
        <v>2</v>
      </c>
      <c r="Q1463" s="99">
        <f t="shared" si="6"/>
        <v>2</v>
      </c>
      <c r="R1463" s="99">
        <f t="shared" si="7"/>
        <v>0</v>
      </c>
      <c r="S1463" s="138">
        <f t="shared" si="8"/>
        <v>2</v>
      </c>
      <c r="T1463" s="135">
        <f t="shared" si="9"/>
        <v>9</v>
      </c>
      <c r="U1463" s="146"/>
      <c r="V1463" s="146"/>
      <c r="W1463" s="146"/>
      <c r="X1463" s="146"/>
      <c r="Y1463" s="146"/>
    </row>
    <row r="1464" ht="12.75" customHeight="1">
      <c r="A1464" s="146"/>
      <c r="B1464" s="146"/>
      <c r="C1464" s="227">
        <v>14.0</v>
      </c>
      <c r="D1464" s="228">
        <v>182.0</v>
      </c>
      <c r="E1464" s="228">
        <v>90.48</v>
      </c>
      <c r="F1464" s="229">
        <v>0.4971</v>
      </c>
      <c r="I1464" s="146"/>
      <c r="J1464" s="230">
        <f t="shared" si="2"/>
        <v>13</v>
      </c>
      <c r="K1464" s="227"/>
      <c r="L1464" s="230">
        <f t="shared" si="3"/>
        <v>8.683454679</v>
      </c>
      <c r="M1464" s="134">
        <v>0.08</v>
      </c>
      <c r="N1464" s="146"/>
      <c r="O1464" s="99">
        <f t="shared" si="4"/>
        <v>3</v>
      </c>
      <c r="P1464" s="99">
        <f t="shared" si="5"/>
        <v>3</v>
      </c>
      <c r="Q1464" s="99">
        <f t="shared" si="6"/>
        <v>5</v>
      </c>
      <c r="R1464" s="99">
        <f t="shared" si="7"/>
        <v>0</v>
      </c>
      <c r="S1464" s="138">
        <f t="shared" si="8"/>
        <v>2</v>
      </c>
      <c r="T1464" s="135">
        <f t="shared" si="9"/>
        <v>13</v>
      </c>
      <c r="U1464" s="146"/>
      <c r="V1464" s="146"/>
      <c r="W1464" s="146"/>
      <c r="X1464" s="146"/>
      <c r="Y1464" s="146"/>
    </row>
    <row r="1465" ht="12.75" customHeight="1">
      <c r="A1465" s="146"/>
      <c r="B1465" s="146"/>
      <c r="C1465" s="227">
        <v>5.0</v>
      </c>
      <c r="D1465" s="228">
        <v>390.87</v>
      </c>
      <c r="E1465" s="228">
        <v>194.18</v>
      </c>
      <c r="F1465" s="229">
        <v>0.4968</v>
      </c>
      <c r="I1465" s="146"/>
      <c r="J1465" s="230">
        <f t="shared" si="2"/>
        <v>78.174</v>
      </c>
      <c r="K1465" s="227"/>
      <c r="L1465" s="230">
        <f t="shared" si="3"/>
        <v>52.22741849</v>
      </c>
      <c r="M1465" s="134">
        <v>0.09</v>
      </c>
      <c r="N1465" s="146"/>
      <c r="O1465" s="99">
        <f t="shared" si="4"/>
        <v>3</v>
      </c>
      <c r="P1465" s="99">
        <f t="shared" si="5"/>
        <v>1</v>
      </c>
      <c r="Q1465" s="99">
        <f t="shared" si="6"/>
        <v>3</v>
      </c>
      <c r="R1465" s="99">
        <f t="shared" si="7"/>
        <v>0</v>
      </c>
      <c r="S1465" s="138">
        <f t="shared" si="8"/>
        <v>2</v>
      </c>
      <c r="T1465" s="135">
        <f t="shared" si="9"/>
        <v>9</v>
      </c>
      <c r="U1465" s="146"/>
      <c r="V1465" s="146"/>
      <c r="W1465" s="146"/>
      <c r="X1465" s="146"/>
      <c r="Y1465" s="146"/>
    </row>
    <row r="1466" ht="12.75" customHeight="1">
      <c r="A1466" s="146"/>
      <c r="B1466" s="146"/>
      <c r="C1466" s="227">
        <v>8.0</v>
      </c>
      <c r="D1466" s="228">
        <v>385.74</v>
      </c>
      <c r="E1466" s="228">
        <v>191.63</v>
      </c>
      <c r="F1466" s="229">
        <v>0.4968</v>
      </c>
      <c r="I1466" s="146"/>
      <c r="J1466" s="230">
        <f t="shared" si="2"/>
        <v>48.2175</v>
      </c>
      <c r="K1466" s="227"/>
      <c r="L1466" s="230">
        <f t="shared" si="3"/>
        <v>32.21372261</v>
      </c>
      <c r="M1466" s="134">
        <v>0.12</v>
      </c>
      <c r="N1466" s="146"/>
      <c r="O1466" s="99">
        <f t="shared" si="4"/>
        <v>3</v>
      </c>
      <c r="P1466" s="99">
        <f t="shared" si="5"/>
        <v>2</v>
      </c>
      <c r="Q1466" s="99">
        <f t="shared" si="6"/>
        <v>4</v>
      </c>
      <c r="R1466" s="99">
        <f t="shared" si="7"/>
        <v>0</v>
      </c>
      <c r="S1466" s="138">
        <f t="shared" si="8"/>
        <v>2</v>
      </c>
      <c r="T1466" s="135">
        <f t="shared" si="9"/>
        <v>11</v>
      </c>
      <c r="U1466" s="146"/>
      <c r="V1466" s="146"/>
      <c r="W1466" s="146"/>
      <c r="X1466" s="146"/>
      <c r="Y1466" s="146"/>
    </row>
    <row r="1467" ht="12.75" customHeight="1">
      <c r="A1467" s="146"/>
      <c r="B1467" s="146"/>
      <c r="C1467" s="227">
        <v>8.0</v>
      </c>
      <c r="D1467" s="228">
        <v>61.43</v>
      </c>
      <c r="E1467" s="228">
        <v>30.52</v>
      </c>
      <c r="F1467" s="229">
        <v>0.4967</v>
      </c>
      <c r="I1467" s="146"/>
      <c r="J1467" s="230">
        <f t="shared" si="2"/>
        <v>7.67875</v>
      </c>
      <c r="K1467" s="227"/>
      <c r="L1467" s="230">
        <f t="shared" si="3"/>
        <v>5.130453665</v>
      </c>
      <c r="M1467" s="134">
        <v>0.13</v>
      </c>
      <c r="N1467" s="146"/>
      <c r="O1467" s="99">
        <f t="shared" si="4"/>
        <v>3</v>
      </c>
      <c r="P1467" s="99">
        <f t="shared" si="5"/>
        <v>2</v>
      </c>
      <c r="Q1467" s="99">
        <f t="shared" si="6"/>
        <v>5</v>
      </c>
      <c r="R1467" s="99">
        <f t="shared" si="7"/>
        <v>0</v>
      </c>
      <c r="S1467" s="138">
        <f t="shared" si="8"/>
        <v>0.13</v>
      </c>
      <c r="T1467" s="135">
        <f t="shared" si="9"/>
        <v>10.13</v>
      </c>
      <c r="U1467" s="146"/>
      <c r="V1467" s="146"/>
      <c r="W1467" s="146"/>
      <c r="X1467" s="146"/>
      <c r="Y1467" s="146"/>
    </row>
    <row r="1468" ht="12.75" customHeight="1">
      <c r="A1468" s="146"/>
      <c r="B1468" s="146"/>
      <c r="C1468" s="227">
        <v>19.0</v>
      </c>
      <c r="D1468" s="228">
        <v>226.48</v>
      </c>
      <c r="E1468" s="228">
        <v>112.48</v>
      </c>
      <c r="F1468" s="229">
        <v>0.4967</v>
      </c>
      <c r="I1468" s="146"/>
      <c r="J1468" s="230">
        <f t="shared" si="2"/>
        <v>11.92</v>
      </c>
      <c r="K1468" s="227"/>
      <c r="L1468" s="230">
        <f t="shared" si="3"/>
        <v>7.96418788</v>
      </c>
      <c r="M1468" s="134">
        <v>0.125</v>
      </c>
      <c r="N1468" s="146"/>
      <c r="O1468" s="99">
        <f t="shared" si="4"/>
        <v>3</v>
      </c>
      <c r="P1468" s="99">
        <f t="shared" si="5"/>
        <v>4</v>
      </c>
      <c r="Q1468" s="99">
        <f t="shared" si="6"/>
        <v>5</v>
      </c>
      <c r="R1468" s="99">
        <f t="shared" si="7"/>
        <v>0</v>
      </c>
      <c r="S1468" s="138">
        <f t="shared" si="8"/>
        <v>2</v>
      </c>
      <c r="T1468" s="135">
        <f t="shared" si="9"/>
        <v>14</v>
      </c>
      <c r="U1468" s="146"/>
      <c r="V1468" s="146"/>
      <c r="W1468" s="146"/>
      <c r="X1468" s="146"/>
      <c r="Y1468" s="146"/>
    </row>
    <row r="1469" ht="12.75" customHeight="1">
      <c r="A1469" s="146"/>
      <c r="B1469" s="146"/>
      <c r="C1469" s="227">
        <v>4.0</v>
      </c>
      <c r="D1469" s="228">
        <v>625.74</v>
      </c>
      <c r="E1469" s="228">
        <v>310.59</v>
      </c>
      <c r="F1469" s="229">
        <v>0.4964</v>
      </c>
      <c r="I1469" s="146"/>
      <c r="J1469" s="230">
        <f t="shared" si="2"/>
        <v>156.435</v>
      </c>
      <c r="K1469" s="227"/>
      <c r="L1469" s="230">
        <f t="shared" si="3"/>
        <v>104.5408982</v>
      </c>
      <c r="M1469" s="134">
        <v>0.15</v>
      </c>
      <c r="N1469" s="146"/>
      <c r="O1469" s="99">
        <f t="shared" si="4"/>
        <v>3</v>
      </c>
      <c r="P1469" s="99">
        <f t="shared" si="5"/>
        <v>1</v>
      </c>
      <c r="Q1469" s="99">
        <f t="shared" si="6"/>
        <v>2</v>
      </c>
      <c r="R1469" s="99">
        <f t="shared" si="7"/>
        <v>0</v>
      </c>
      <c r="S1469" s="138">
        <f t="shared" si="8"/>
        <v>3</v>
      </c>
      <c r="T1469" s="135">
        <f t="shared" si="9"/>
        <v>9</v>
      </c>
      <c r="U1469" s="146"/>
      <c r="V1469" s="146"/>
      <c r="W1469" s="146"/>
      <c r="X1469" s="146"/>
      <c r="Y1469" s="146"/>
    </row>
    <row r="1470" ht="12.75" customHeight="1">
      <c r="A1470" s="146"/>
      <c r="B1470" s="146"/>
      <c r="C1470" s="227">
        <v>3.0</v>
      </c>
      <c r="D1470" s="228">
        <v>174.78</v>
      </c>
      <c r="E1470" s="228">
        <v>86.75</v>
      </c>
      <c r="F1470" s="229">
        <v>0.4963</v>
      </c>
      <c r="I1470" s="146"/>
      <c r="J1470" s="230">
        <f t="shared" si="2"/>
        <v>58.26</v>
      </c>
      <c r="K1470" s="227"/>
      <c r="L1470" s="230">
        <f t="shared" si="3"/>
        <v>38.93604224</v>
      </c>
      <c r="M1470" s="134">
        <v>0.18</v>
      </c>
      <c r="N1470" s="146"/>
      <c r="O1470" s="99">
        <f t="shared" si="4"/>
        <v>3</v>
      </c>
      <c r="P1470" s="99">
        <f t="shared" si="5"/>
        <v>1</v>
      </c>
      <c r="Q1470" s="99">
        <f t="shared" si="6"/>
        <v>4</v>
      </c>
      <c r="R1470" s="99">
        <f t="shared" si="7"/>
        <v>0</v>
      </c>
      <c r="S1470" s="138">
        <f t="shared" si="8"/>
        <v>3</v>
      </c>
      <c r="T1470" s="135">
        <f t="shared" si="9"/>
        <v>11</v>
      </c>
      <c r="U1470" s="146"/>
      <c r="V1470" s="146"/>
      <c r="W1470" s="146"/>
      <c r="X1470" s="146"/>
      <c r="Y1470" s="146"/>
    </row>
    <row r="1471" ht="12.75" customHeight="1">
      <c r="A1471" s="146"/>
      <c r="B1471" s="146"/>
      <c r="C1471" s="227">
        <v>3.0</v>
      </c>
      <c r="D1471" s="228">
        <v>234.52</v>
      </c>
      <c r="E1471" s="228">
        <v>116.4</v>
      </c>
      <c r="F1471" s="229">
        <v>0.4963</v>
      </c>
      <c r="I1471" s="146"/>
      <c r="J1471" s="230">
        <f t="shared" si="2"/>
        <v>78.17333333</v>
      </c>
      <c r="K1471" s="227"/>
      <c r="L1471" s="230">
        <f t="shared" si="3"/>
        <v>52.24442514</v>
      </c>
      <c r="M1471" s="134">
        <v>0.22</v>
      </c>
      <c r="N1471" s="146"/>
      <c r="O1471" s="99">
        <f t="shared" si="4"/>
        <v>3</v>
      </c>
      <c r="P1471" s="99">
        <f t="shared" si="5"/>
        <v>1</v>
      </c>
      <c r="Q1471" s="99">
        <f t="shared" si="6"/>
        <v>3</v>
      </c>
      <c r="R1471" s="99">
        <f t="shared" si="7"/>
        <v>0</v>
      </c>
      <c r="S1471" s="138">
        <f t="shared" si="8"/>
        <v>3</v>
      </c>
      <c r="T1471" s="135">
        <f t="shared" si="9"/>
        <v>10</v>
      </c>
      <c r="U1471" s="146"/>
      <c r="V1471" s="146"/>
      <c r="W1471" s="146"/>
      <c r="X1471" s="146"/>
      <c r="Y1471" s="146"/>
    </row>
    <row r="1472" ht="12.75" customHeight="1">
      <c r="A1472" s="146"/>
      <c r="B1472" s="146"/>
      <c r="C1472" s="227">
        <v>8.0</v>
      </c>
      <c r="D1472" s="228">
        <v>199.13</v>
      </c>
      <c r="E1472" s="228">
        <v>98.8</v>
      </c>
      <c r="F1472" s="229">
        <v>0.4962</v>
      </c>
      <c r="I1472" s="146"/>
      <c r="J1472" s="230">
        <f t="shared" si="2"/>
        <v>24.89125</v>
      </c>
      <c r="K1472" s="227"/>
      <c r="L1472" s="230">
        <f t="shared" si="3"/>
        <v>16.63631199</v>
      </c>
      <c r="M1472" s="134">
        <v>0.26</v>
      </c>
      <c r="N1472" s="146"/>
      <c r="O1472" s="99">
        <f t="shared" si="4"/>
        <v>3</v>
      </c>
      <c r="P1472" s="99">
        <f t="shared" si="5"/>
        <v>2</v>
      </c>
      <c r="Q1472" s="99">
        <f t="shared" si="6"/>
        <v>5</v>
      </c>
      <c r="R1472" s="99">
        <f t="shared" si="7"/>
        <v>0</v>
      </c>
      <c r="S1472" s="138">
        <f t="shared" si="8"/>
        <v>3</v>
      </c>
      <c r="T1472" s="135">
        <f t="shared" si="9"/>
        <v>13</v>
      </c>
      <c r="U1472" s="146"/>
      <c r="V1472" s="146"/>
      <c r="W1472" s="146"/>
      <c r="X1472" s="146"/>
      <c r="Y1472" s="146"/>
    </row>
    <row r="1473" ht="12.75" customHeight="1">
      <c r="A1473" s="146"/>
      <c r="B1473" s="146"/>
      <c r="C1473" s="227">
        <v>4.0</v>
      </c>
      <c r="D1473" s="228">
        <v>100.87</v>
      </c>
      <c r="E1473" s="228">
        <v>50.05</v>
      </c>
      <c r="F1473" s="229">
        <v>0.4962</v>
      </c>
      <c r="I1473" s="146"/>
      <c r="J1473" s="230">
        <f t="shared" si="2"/>
        <v>25.2175</v>
      </c>
      <c r="K1473" s="227"/>
      <c r="L1473" s="230">
        <f t="shared" si="3"/>
        <v>16.85436439</v>
      </c>
      <c r="M1473" s="134">
        <v>0.28</v>
      </c>
      <c r="N1473" s="146"/>
      <c r="O1473" s="99">
        <f t="shared" si="4"/>
        <v>3</v>
      </c>
      <c r="P1473" s="99">
        <f t="shared" si="5"/>
        <v>1</v>
      </c>
      <c r="Q1473" s="99">
        <f t="shared" si="6"/>
        <v>5</v>
      </c>
      <c r="R1473" s="99">
        <f t="shared" si="7"/>
        <v>0</v>
      </c>
      <c r="S1473" s="138">
        <f t="shared" si="8"/>
        <v>3</v>
      </c>
      <c r="T1473" s="135">
        <f t="shared" si="9"/>
        <v>12</v>
      </c>
      <c r="U1473" s="146"/>
      <c r="V1473" s="146"/>
      <c r="W1473" s="146"/>
      <c r="X1473" s="146"/>
      <c r="Y1473" s="146"/>
    </row>
    <row r="1474" ht="12.75" customHeight="1">
      <c r="A1474" s="146"/>
      <c r="B1474" s="146"/>
      <c r="C1474" s="227">
        <v>16.0</v>
      </c>
      <c r="D1474" s="228">
        <v>451.65</v>
      </c>
      <c r="E1474" s="228">
        <v>224.09</v>
      </c>
      <c r="F1474" s="229">
        <v>0.4962</v>
      </c>
      <c r="I1474" s="146"/>
      <c r="J1474" s="230">
        <f t="shared" si="2"/>
        <v>28.228125</v>
      </c>
      <c r="K1474" s="227"/>
      <c r="L1474" s="230">
        <f t="shared" si="3"/>
        <v>18.86654525</v>
      </c>
      <c r="M1474" s="134">
        <v>0.3</v>
      </c>
      <c r="N1474" s="146"/>
      <c r="O1474" s="99">
        <f t="shared" si="4"/>
        <v>3</v>
      </c>
      <c r="P1474" s="99">
        <f t="shared" si="5"/>
        <v>4</v>
      </c>
      <c r="Q1474" s="99">
        <f t="shared" si="6"/>
        <v>5</v>
      </c>
      <c r="R1474" s="99">
        <f t="shared" si="7"/>
        <v>0</v>
      </c>
      <c r="S1474" s="138">
        <f t="shared" si="8"/>
        <v>3</v>
      </c>
      <c r="T1474" s="135">
        <f t="shared" si="9"/>
        <v>15</v>
      </c>
      <c r="U1474" s="146"/>
      <c r="V1474" s="146"/>
      <c r="W1474" s="146"/>
      <c r="X1474" s="146"/>
      <c r="Y1474" s="146"/>
    </row>
    <row r="1475" ht="12.75" customHeight="1">
      <c r="A1475" s="146"/>
      <c r="B1475" s="146"/>
      <c r="C1475" s="227">
        <v>5.0</v>
      </c>
      <c r="D1475" s="228">
        <v>409.39</v>
      </c>
      <c r="E1475" s="228">
        <v>203.14</v>
      </c>
      <c r="F1475" s="229">
        <v>0.4962</v>
      </c>
      <c r="I1475" s="146"/>
      <c r="J1475" s="230">
        <f t="shared" si="2"/>
        <v>81.878</v>
      </c>
      <c r="K1475" s="227"/>
      <c r="L1475" s="230">
        <f t="shared" si="3"/>
        <v>54.72396738</v>
      </c>
      <c r="M1475" s="134">
        <v>0.31</v>
      </c>
      <c r="N1475" s="146"/>
      <c r="O1475" s="99">
        <f t="shared" si="4"/>
        <v>3</v>
      </c>
      <c r="P1475" s="99">
        <f t="shared" si="5"/>
        <v>1</v>
      </c>
      <c r="Q1475" s="99">
        <f t="shared" si="6"/>
        <v>3</v>
      </c>
      <c r="R1475" s="99">
        <f t="shared" si="7"/>
        <v>0</v>
      </c>
      <c r="S1475" s="138">
        <f t="shared" si="8"/>
        <v>3</v>
      </c>
      <c r="T1475" s="135">
        <f t="shared" si="9"/>
        <v>10</v>
      </c>
      <c r="U1475" s="146"/>
      <c r="V1475" s="146"/>
      <c r="W1475" s="146"/>
      <c r="X1475" s="146"/>
      <c r="Y1475" s="146"/>
    </row>
    <row r="1476" ht="12.75" customHeight="1">
      <c r="A1476" s="146"/>
      <c r="B1476" s="146"/>
      <c r="C1476" s="227">
        <v>5.0</v>
      </c>
      <c r="D1476" s="228">
        <v>84.32</v>
      </c>
      <c r="E1476" s="228">
        <v>41.82</v>
      </c>
      <c r="F1476" s="229">
        <v>0.496</v>
      </c>
      <c r="I1476" s="146"/>
      <c r="J1476" s="230">
        <f t="shared" si="2"/>
        <v>16.864</v>
      </c>
      <c r="K1476" s="227"/>
      <c r="L1476" s="230">
        <f t="shared" si="3"/>
        <v>11.27272727</v>
      </c>
      <c r="M1476" s="134">
        <v>0.32</v>
      </c>
      <c r="N1476" s="146"/>
      <c r="O1476" s="99">
        <f t="shared" si="4"/>
        <v>3</v>
      </c>
      <c r="P1476" s="99">
        <f t="shared" si="5"/>
        <v>1</v>
      </c>
      <c r="Q1476" s="99">
        <f t="shared" si="6"/>
        <v>5</v>
      </c>
      <c r="R1476" s="99">
        <f t="shared" si="7"/>
        <v>0</v>
      </c>
      <c r="S1476" s="138">
        <f t="shared" si="8"/>
        <v>3</v>
      </c>
      <c r="T1476" s="135">
        <f t="shared" si="9"/>
        <v>12</v>
      </c>
      <c r="U1476" s="146"/>
      <c r="V1476" s="146"/>
      <c r="W1476" s="146"/>
      <c r="X1476" s="146"/>
      <c r="Y1476" s="146"/>
    </row>
    <row r="1477" ht="12.75" customHeight="1">
      <c r="A1477" s="146"/>
      <c r="B1477" s="146"/>
      <c r="C1477" s="227">
        <v>2.0</v>
      </c>
      <c r="D1477" s="228">
        <v>281.52</v>
      </c>
      <c r="E1477" s="228">
        <v>139.6</v>
      </c>
      <c r="F1477" s="229">
        <v>0.4959</v>
      </c>
      <c r="I1477" s="146"/>
      <c r="J1477" s="230">
        <f t="shared" si="2"/>
        <v>140.76</v>
      </c>
      <c r="K1477" s="227"/>
      <c r="L1477" s="230">
        <f t="shared" si="3"/>
        <v>94.09719901</v>
      </c>
      <c r="M1477" s="134">
        <v>0.33</v>
      </c>
      <c r="N1477" s="146"/>
      <c r="O1477" s="99">
        <f t="shared" si="4"/>
        <v>3</v>
      </c>
      <c r="P1477" s="99">
        <f t="shared" si="5"/>
        <v>1</v>
      </c>
      <c r="Q1477" s="99">
        <f t="shared" si="6"/>
        <v>2</v>
      </c>
      <c r="R1477" s="99">
        <f t="shared" si="7"/>
        <v>0</v>
      </c>
      <c r="S1477" s="138">
        <f t="shared" si="8"/>
        <v>3</v>
      </c>
      <c r="T1477" s="135">
        <f t="shared" si="9"/>
        <v>9</v>
      </c>
      <c r="U1477" s="146"/>
      <c r="V1477" s="146"/>
      <c r="W1477" s="146"/>
      <c r="X1477" s="146"/>
      <c r="Y1477" s="146"/>
    </row>
    <row r="1478" ht="12.75" customHeight="1">
      <c r="A1478" s="146"/>
      <c r="B1478" s="146"/>
      <c r="C1478" s="227">
        <v>2.0</v>
      </c>
      <c r="D1478" s="228">
        <v>121.57</v>
      </c>
      <c r="E1478" s="228">
        <v>60.25</v>
      </c>
      <c r="F1478" s="229">
        <v>0.4956</v>
      </c>
      <c r="I1478" s="146"/>
      <c r="J1478" s="230">
        <f t="shared" si="2"/>
        <v>60.785</v>
      </c>
      <c r="K1478" s="227"/>
      <c r="L1478" s="230">
        <f t="shared" si="3"/>
        <v>40.64255148</v>
      </c>
      <c r="M1478" s="134">
        <v>0.34</v>
      </c>
      <c r="N1478" s="146"/>
      <c r="O1478" s="99">
        <f t="shared" si="4"/>
        <v>3</v>
      </c>
      <c r="P1478" s="99">
        <f t="shared" si="5"/>
        <v>1</v>
      </c>
      <c r="Q1478" s="129">
        <f t="shared" si="6"/>
        <v>40.64255148</v>
      </c>
      <c r="R1478" s="99">
        <f t="shared" si="7"/>
        <v>0</v>
      </c>
      <c r="S1478" s="138">
        <f t="shared" si="8"/>
        <v>4</v>
      </c>
      <c r="T1478" s="135">
        <f t="shared" si="9"/>
        <v>48.64255148</v>
      </c>
      <c r="U1478" s="146"/>
      <c r="V1478" s="146"/>
      <c r="W1478" s="146"/>
      <c r="X1478" s="146"/>
      <c r="Y1478" s="146"/>
    </row>
    <row r="1479" ht="12.75" customHeight="1">
      <c r="A1479" s="146"/>
      <c r="B1479" s="146"/>
      <c r="C1479" s="227">
        <v>1.0</v>
      </c>
      <c r="D1479" s="228">
        <v>100.0</v>
      </c>
      <c r="E1479" s="228">
        <v>49.56</v>
      </c>
      <c r="F1479" s="229">
        <v>0.4956</v>
      </c>
      <c r="I1479" s="146"/>
      <c r="J1479" s="230">
        <f t="shared" si="2"/>
        <v>100</v>
      </c>
      <c r="K1479" s="227"/>
      <c r="L1479" s="230">
        <f t="shared" si="3"/>
        <v>66.86279754</v>
      </c>
      <c r="M1479" s="134">
        <v>0.35</v>
      </c>
      <c r="N1479" s="146"/>
      <c r="O1479" s="99">
        <f t="shared" si="4"/>
        <v>3</v>
      </c>
      <c r="P1479" s="99">
        <f t="shared" si="5"/>
        <v>1</v>
      </c>
      <c r="Q1479" s="99">
        <f t="shared" si="6"/>
        <v>3</v>
      </c>
      <c r="R1479" s="99">
        <f t="shared" si="7"/>
        <v>0</v>
      </c>
      <c r="S1479" s="138">
        <f t="shared" si="8"/>
        <v>4</v>
      </c>
      <c r="T1479" s="135">
        <f t="shared" si="9"/>
        <v>11</v>
      </c>
      <c r="U1479" s="146"/>
      <c r="V1479" s="146"/>
      <c r="W1479" s="146"/>
      <c r="X1479" s="146"/>
      <c r="Y1479" s="146"/>
    </row>
    <row r="1480" ht="12.75" customHeight="1">
      <c r="A1480" s="146"/>
      <c r="B1480" s="146"/>
      <c r="C1480" s="227">
        <v>11.0</v>
      </c>
      <c r="D1480" s="228">
        <v>717.87</v>
      </c>
      <c r="E1480" s="228">
        <v>355.75</v>
      </c>
      <c r="F1480" s="229">
        <v>0.4956</v>
      </c>
      <c r="I1480" s="146"/>
      <c r="J1480" s="230">
        <f t="shared" si="2"/>
        <v>65.26090909</v>
      </c>
      <c r="K1480" s="227"/>
      <c r="L1480" s="230">
        <f t="shared" si="3"/>
        <v>43.63526952</v>
      </c>
      <c r="M1480" s="134">
        <v>0.45</v>
      </c>
      <c r="N1480" s="146"/>
      <c r="O1480" s="99">
        <f t="shared" si="4"/>
        <v>3</v>
      </c>
      <c r="P1480" s="99">
        <f t="shared" si="5"/>
        <v>3</v>
      </c>
      <c r="Q1480" s="99">
        <f t="shared" si="6"/>
        <v>3</v>
      </c>
      <c r="R1480" s="99">
        <f t="shared" si="7"/>
        <v>0</v>
      </c>
      <c r="S1480" s="138">
        <f t="shared" si="8"/>
        <v>4</v>
      </c>
      <c r="T1480" s="135">
        <f t="shared" si="9"/>
        <v>13</v>
      </c>
      <c r="U1480" s="146"/>
      <c r="V1480" s="146"/>
      <c r="W1480" s="146"/>
      <c r="X1480" s="146"/>
      <c r="Y1480" s="146"/>
    </row>
    <row r="1481" ht="12.75" customHeight="1">
      <c r="A1481" s="146"/>
      <c r="B1481" s="146"/>
      <c r="C1481" s="227">
        <v>27.0</v>
      </c>
      <c r="D1481" s="228">
        <v>631.57</v>
      </c>
      <c r="E1481" s="228">
        <v>312.94</v>
      </c>
      <c r="F1481" s="229">
        <v>0.4955</v>
      </c>
      <c r="I1481" s="146"/>
      <c r="J1481" s="230">
        <f t="shared" si="2"/>
        <v>23.39148148</v>
      </c>
      <c r="K1481" s="227"/>
      <c r="L1481" s="230">
        <f t="shared" si="3"/>
        <v>15.64124472</v>
      </c>
      <c r="M1481" s="134">
        <v>0.46</v>
      </c>
      <c r="N1481" s="146"/>
      <c r="O1481" s="99">
        <f t="shared" si="4"/>
        <v>3</v>
      </c>
      <c r="P1481" s="99">
        <f t="shared" si="5"/>
        <v>5</v>
      </c>
      <c r="Q1481" s="99">
        <f t="shared" si="6"/>
        <v>5</v>
      </c>
      <c r="R1481" s="99">
        <f t="shared" si="7"/>
        <v>0</v>
      </c>
      <c r="S1481" s="138">
        <f t="shared" si="8"/>
        <v>4</v>
      </c>
      <c r="T1481" s="135">
        <f t="shared" si="9"/>
        <v>17</v>
      </c>
      <c r="U1481" s="146"/>
      <c r="V1481" s="146"/>
      <c r="W1481" s="146"/>
      <c r="X1481" s="146"/>
      <c r="Y1481" s="146"/>
    </row>
    <row r="1482" ht="12.75" customHeight="1">
      <c r="A1482" s="146"/>
      <c r="B1482" s="146"/>
      <c r="C1482" s="227">
        <v>2.0</v>
      </c>
      <c r="D1482" s="228">
        <v>111.3</v>
      </c>
      <c r="E1482" s="228">
        <v>55.14</v>
      </c>
      <c r="F1482" s="229">
        <v>0.4954</v>
      </c>
      <c r="I1482" s="146"/>
      <c r="J1482" s="230">
        <f t="shared" si="2"/>
        <v>55.65</v>
      </c>
      <c r="K1482" s="227"/>
      <c r="L1482" s="230">
        <f t="shared" si="3"/>
        <v>37.21412331</v>
      </c>
      <c r="M1482" s="134">
        <v>0.48</v>
      </c>
      <c r="N1482" s="146"/>
      <c r="O1482" s="99">
        <f t="shared" si="4"/>
        <v>3</v>
      </c>
      <c r="P1482" s="99">
        <f t="shared" si="5"/>
        <v>1</v>
      </c>
      <c r="Q1482" s="99">
        <f t="shared" si="6"/>
        <v>4</v>
      </c>
      <c r="R1482" s="99">
        <f t="shared" si="7"/>
        <v>0</v>
      </c>
      <c r="S1482" s="138">
        <f t="shared" si="8"/>
        <v>4</v>
      </c>
      <c r="T1482" s="135">
        <f t="shared" si="9"/>
        <v>12</v>
      </c>
      <c r="U1482" s="146"/>
      <c r="V1482" s="146"/>
      <c r="W1482" s="146"/>
      <c r="X1482" s="146"/>
      <c r="Y1482" s="146"/>
    </row>
    <row r="1483" ht="12.75" customHeight="1">
      <c r="A1483" s="146"/>
      <c r="B1483" s="146"/>
      <c r="C1483" s="227">
        <v>3.0</v>
      </c>
      <c r="D1483" s="228">
        <v>617.83</v>
      </c>
      <c r="E1483" s="228">
        <v>306.05</v>
      </c>
      <c r="F1483" s="229">
        <v>0.4954</v>
      </c>
      <c r="I1483" s="146"/>
      <c r="J1483" s="230">
        <f t="shared" si="2"/>
        <v>205.9433333</v>
      </c>
      <c r="K1483" s="227"/>
      <c r="L1483" s="230">
        <f t="shared" si="3"/>
        <v>137.7178904</v>
      </c>
      <c r="M1483" s="134">
        <v>0.5</v>
      </c>
      <c r="N1483" s="146"/>
      <c r="O1483" s="99">
        <f t="shared" si="4"/>
        <v>3</v>
      </c>
      <c r="P1483" s="99">
        <f t="shared" si="5"/>
        <v>1</v>
      </c>
      <c r="Q1483" s="99">
        <f t="shared" si="6"/>
        <v>2</v>
      </c>
      <c r="R1483" s="99">
        <f t="shared" si="7"/>
        <v>0</v>
      </c>
      <c r="S1483" s="138">
        <f t="shared" si="8"/>
        <v>4</v>
      </c>
      <c r="T1483" s="135">
        <f t="shared" si="9"/>
        <v>10</v>
      </c>
      <c r="U1483" s="146"/>
      <c r="V1483" s="146"/>
      <c r="W1483" s="146"/>
      <c r="X1483" s="146"/>
      <c r="Y1483" s="146"/>
    </row>
    <row r="1484" ht="12.75" customHeight="1">
      <c r="A1484" s="146"/>
      <c r="B1484" s="146"/>
      <c r="C1484" s="227">
        <v>1.0</v>
      </c>
      <c r="D1484" s="228">
        <v>120.87</v>
      </c>
      <c r="E1484" s="228">
        <v>59.87</v>
      </c>
      <c r="F1484" s="229">
        <v>0.4953</v>
      </c>
      <c r="I1484" s="146"/>
      <c r="J1484" s="230">
        <f t="shared" si="2"/>
        <v>120.87</v>
      </c>
      <c r="K1484" s="227"/>
      <c r="L1484" s="230">
        <f t="shared" si="3"/>
        <v>80.8332776</v>
      </c>
      <c r="M1484" s="134">
        <v>0.52</v>
      </c>
      <c r="N1484" s="146"/>
      <c r="O1484" s="99">
        <f t="shared" si="4"/>
        <v>3</v>
      </c>
      <c r="P1484" s="99">
        <f t="shared" si="5"/>
        <v>1</v>
      </c>
      <c r="Q1484" s="99">
        <f t="shared" si="6"/>
        <v>2</v>
      </c>
      <c r="R1484" s="99">
        <f t="shared" si="7"/>
        <v>0</v>
      </c>
      <c r="S1484" s="138">
        <f t="shared" si="8"/>
        <v>4</v>
      </c>
      <c r="T1484" s="135">
        <f t="shared" si="9"/>
        <v>10</v>
      </c>
      <c r="U1484" s="146"/>
      <c r="V1484" s="146"/>
      <c r="W1484" s="146"/>
      <c r="X1484" s="146"/>
      <c r="Y1484" s="146"/>
    </row>
    <row r="1485" ht="12.75" customHeight="1">
      <c r="A1485" s="146"/>
      <c r="B1485" s="146"/>
      <c r="C1485" s="227">
        <v>1.0</v>
      </c>
      <c r="D1485" s="228">
        <v>120.87</v>
      </c>
      <c r="E1485" s="228">
        <v>59.87</v>
      </c>
      <c r="F1485" s="229">
        <v>0.4953</v>
      </c>
      <c r="I1485" s="146"/>
      <c r="J1485" s="230">
        <f t="shared" si="2"/>
        <v>120.87</v>
      </c>
      <c r="K1485" s="227"/>
      <c r="L1485" s="230">
        <f t="shared" si="3"/>
        <v>80.8332776</v>
      </c>
      <c r="M1485" s="134">
        <v>0.56</v>
      </c>
      <c r="N1485" s="146"/>
      <c r="O1485" s="99">
        <f t="shared" si="4"/>
        <v>3</v>
      </c>
      <c r="P1485" s="99">
        <f t="shared" si="5"/>
        <v>1</v>
      </c>
      <c r="Q1485" s="99">
        <f t="shared" si="6"/>
        <v>2</v>
      </c>
      <c r="R1485" s="99">
        <f t="shared" si="7"/>
        <v>0</v>
      </c>
      <c r="S1485" s="138">
        <f t="shared" si="8"/>
        <v>4</v>
      </c>
      <c r="T1485" s="135">
        <f t="shared" si="9"/>
        <v>10</v>
      </c>
      <c r="U1485" s="146"/>
      <c r="V1485" s="146"/>
      <c r="W1485" s="146"/>
      <c r="X1485" s="146"/>
      <c r="Y1485" s="146"/>
    </row>
    <row r="1486" ht="12.75" customHeight="1">
      <c r="A1486" s="146"/>
      <c r="B1486" s="146"/>
      <c r="C1486" s="227">
        <v>1.0</v>
      </c>
      <c r="D1486" s="228">
        <v>120.87</v>
      </c>
      <c r="E1486" s="228">
        <v>59.87</v>
      </c>
      <c r="F1486" s="229">
        <v>0.4953</v>
      </c>
      <c r="I1486" s="146"/>
      <c r="J1486" s="230">
        <f t="shared" si="2"/>
        <v>120.87</v>
      </c>
      <c r="K1486" s="227"/>
      <c r="L1486" s="230">
        <f t="shared" si="3"/>
        <v>80.8332776</v>
      </c>
      <c r="M1486" s="134">
        <v>0.53</v>
      </c>
      <c r="N1486" s="146"/>
      <c r="O1486" s="99">
        <f t="shared" si="4"/>
        <v>3</v>
      </c>
      <c r="P1486" s="99">
        <f t="shared" si="5"/>
        <v>1</v>
      </c>
      <c r="Q1486" s="99">
        <f t="shared" si="6"/>
        <v>2</v>
      </c>
      <c r="R1486" s="99">
        <f t="shared" si="7"/>
        <v>0</v>
      </c>
      <c r="S1486" s="138">
        <f t="shared" si="8"/>
        <v>4</v>
      </c>
      <c r="T1486" s="135">
        <f t="shared" si="9"/>
        <v>10</v>
      </c>
      <c r="U1486" s="146"/>
      <c r="V1486" s="146"/>
      <c r="W1486" s="146"/>
      <c r="X1486" s="146"/>
      <c r="Y1486" s="146"/>
    </row>
    <row r="1487" ht="12.75" customHeight="1">
      <c r="A1487" s="146"/>
      <c r="B1487" s="146"/>
      <c r="C1487" s="227">
        <v>2.0</v>
      </c>
      <c r="D1487" s="228">
        <v>241.74</v>
      </c>
      <c r="E1487" s="228">
        <v>119.74</v>
      </c>
      <c r="F1487" s="229">
        <v>0.4953</v>
      </c>
      <c r="I1487" s="146"/>
      <c r="J1487" s="230">
        <f t="shared" si="2"/>
        <v>120.87</v>
      </c>
      <c r="K1487" s="227"/>
      <c r="L1487" s="230">
        <f t="shared" si="3"/>
        <v>80.8332776</v>
      </c>
      <c r="M1487" s="134">
        <v>0.51</v>
      </c>
      <c r="N1487" s="146"/>
      <c r="O1487" s="99">
        <f t="shared" si="4"/>
        <v>3</v>
      </c>
      <c r="P1487" s="99">
        <f t="shared" si="5"/>
        <v>1</v>
      </c>
      <c r="Q1487" s="99">
        <f t="shared" si="6"/>
        <v>2</v>
      </c>
      <c r="R1487" s="99">
        <f t="shared" si="7"/>
        <v>0</v>
      </c>
      <c r="S1487" s="138">
        <f t="shared" si="8"/>
        <v>4</v>
      </c>
      <c r="T1487" s="135">
        <f t="shared" si="9"/>
        <v>10</v>
      </c>
      <c r="U1487" s="146"/>
      <c r="V1487" s="146"/>
      <c r="W1487" s="146"/>
      <c r="X1487" s="146"/>
      <c r="Y1487" s="146"/>
    </row>
    <row r="1488" ht="12.75" customHeight="1">
      <c r="A1488" s="146"/>
      <c r="B1488" s="146"/>
      <c r="C1488" s="227">
        <v>1.0</v>
      </c>
      <c r="D1488" s="228">
        <v>164.35</v>
      </c>
      <c r="E1488" s="228">
        <v>81.35</v>
      </c>
      <c r="F1488" s="229">
        <v>0.495</v>
      </c>
      <c r="I1488" s="146"/>
      <c r="J1488" s="230">
        <f t="shared" si="2"/>
        <v>164.35</v>
      </c>
      <c r="K1488" s="227"/>
      <c r="L1488" s="230">
        <f t="shared" si="3"/>
        <v>109.9331104</v>
      </c>
      <c r="M1488" s="134">
        <v>0.57</v>
      </c>
      <c r="N1488" s="146"/>
      <c r="O1488" s="99">
        <f t="shared" si="4"/>
        <v>3</v>
      </c>
      <c r="P1488" s="99">
        <f t="shared" si="5"/>
        <v>1</v>
      </c>
      <c r="Q1488" s="99">
        <f t="shared" si="6"/>
        <v>2</v>
      </c>
      <c r="R1488" s="99">
        <f t="shared" si="7"/>
        <v>0</v>
      </c>
      <c r="S1488" s="138">
        <f t="shared" si="8"/>
        <v>4</v>
      </c>
      <c r="T1488" s="135">
        <f t="shared" si="9"/>
        <v>10</v>
      </c>
      <c r="U1488" s="146"/>
      <c r="V1488" s="146"/>
      <c r="W1488" s="146"/>
      <c r="X1488" s="146"/>
      <c r="Y1488" s="146"/>
    </row>
    <row r="1489" ht="12.75" customHeight="1">
      <c r="A1489" s="146"/>
      <c r="B1489" s="146"/>
      <c r="C1489" s="227">
        <v>1.0</v>
      </c>
      <c r="D1489" s="228">
        <v>121.65</v>
      </c>
      <c r="E1489" s="228">
        <v>60.21</v>
      </c>
      <c r="F1489" s="229">
        <v>0.495</v>
      </c>
      <c r="I1489" s="146"/>
      <c r="J1489" s="230">
        <f t="shared" si="2"/>
        <v>121.65</v>
      </c>
      <c r="K1489" s="227"/>
      <c r="L1489" s="230">
        <f t="shared" si="3"/>
        <v>81.37123746</v>
      </c>
      <c r="M1489" s="134">
        <v>0.58</v>
      </c>
      <c r="N1489" s="146"/>
      <c r="O1489" s="99">
        <f t="shared" si="4"/>
        <v>3</v>
      </c>
      <c r="P1489" s="99">
        <f t="shared" si="5"/>
        <v>1</v>
      </c>
      <c r="Q1489" s="99">
        <f t="shared" si="6"/>
        <v>2</v>
      </c>
      <c r="R1489" s="99">
        <f t="shared" si="7"/>
        <v>0</v>
      </c>
      <c r="S1489" s="138">
        <f t="shared" si="8"/>
        <v>4</v>
      </c>
      <c r="T1489" s="135">
        <f t="shared" si="9"/>
        <v>10</v>
      </c>
      <c r="U1489" s="146"/>
      <c r="V1489" s="146"/>
      <c r="W1489" s="146"/>
      <c r="X1489" s="146"/>
      <c r="Y1489" s="146"/>
    </row>
    <row r="1490" ht="12.75" customHeight="1">
      <c r="A1490" s="146"/>
      <c r="B1490" s="146"/>
      <c r="C1490" s="227">
        <v>1.0</v>
      </c>
      <c r="D1490" s="228">
        <v>112.96</v>
      </c>
      <c r="E1490" s="228">
        <v>55.91</v>
      </c>
      <c r="F1490" s="229">
        <v>0.495</v>
      </c>
      <c r="I1490" s="146"/>
      <c r="J1490" s="230">
        <f t="shared" si="2"/>
        <v>112.96</v>
      </c>
      <c r="K1490" s="227"/>
      <c r="L1490" s="230">
        <f t="shared" si="3"/>
        <v>75.55852843</v>
      </c>
      <c r="M1490" s="134">
        <v>0.59</v>
      </c>
      <c r="N1490" s="146"/>
      <c r="O1490" s="99">
        <f t="shared" si="4"/>
        <v>3</v>
      </c>
      <c r="P1490" s="99">
        <f t="shared" si="5"/>
        <v>1</v>
      </c>
      <c r="Q1490" s="129">
        <f t="shared" si="6"/>
        <v>75.55852843</v>
      </c>
      <c r="R1490" s="99">
        <f t="shared" si="7"/>
        <v>0</v>
      </c>
      <c r="S1490" s="138">
        <f t="shared" si="8"/>
        <v>5</v>
      </c>
      <c r="T1490" s="135">
        <f t="shared" si="9"/>
        <v>84.55852843</v>
      </c>
      <c r="U1490" s="146"/>
      <c r="V1490" s="146"/>
      <c r="W1490" s="146"/>
      <c r="X1490" s="146"/>
      <c r="Y1490" s="146"/>
    </row>
    <row r="1491" ht="12.75" customHeight="1">
      <c r="A1491" s="146"/>
      <c r="B1491" s="146"/>
      <c r="C1491" s="227">
        <v>5.0</v>
      </c>
      <c r="D1491" s="228">
        <v>821.74</v>
      </c>
      <c r="E1491" s="228">
        <v>406.74</v>
      </c>
      <c r="F1491" s="229">
        <v>0.495</v>
      </c>
      <c r="I1491" s="146"/>
      <c r="J1491" s="230">
        <f t="shared" si="2"/>
        <v>164.348</v>
      </c>
      <c r="K1491" s="227"/>
      <c r="L1491" s="230">
        <f t="shared" si="3"/>
        <v>109.9317726</v>
      </c>
      <c r="M1491" s="134">
        <v>0.6</v>
      </c>
      <c r="N1491" s="146"/>
      <c r="O1491" s="99">
        <f t="shared" si="4"/>
        <v>3</v>
      </c>
      <c r="P1491" s="99">
        <f t="shared" si="5"/>
        <v>1</v>
      </c>
      <c r="Q1491" s="99">
        <f t="shared" si="6"/>
        <v>2</v>
      </c>
      <c r="R1491" s="99">
        <f t="shared" si="7"/>
        <v>0</v>
      </c>
      <c r="S1491" s="138">
        <f t="shared" si="8"/>
        <v>5</v>
      </c>
      <c r="T1491" s="135">
        <f t="shared" si="9"/>
        <v>11</v>
      </c>
      <c r="U1491" s="146"/>
      <c r="V1491" s="146"/>
      <c r="W1491" s="146"/>
      <c r="X1491" s="146"/>
      <c r="Y1491" s="146"/>
    </row>
    <row r="1492" ht="12.75" customHeight="1">
      <c r="A1492" s="146"/>
      <c r="B1492" s="146"/>
      <c r="C1492" s="227">
        <v>4.0</v>
      </c>
      <c r="D1492" s="228">
        <v>657.39</v>
      </c>
      <c r="E1492" s="228">
        <v>325.39</v>
      </c>
      <c r="F1492" s="229">
        <v>0.495</v>
      </c>
      <c r="I1492" s="146"/>
      <c r="J1492" s="230">
        <f t="shared" si="2"/>
        <v>164.3475</v>
      </c>
      <c r="K1492" s="227"/>
      <c r="L1492" s="230">
        <f t="shared" si="3"/>
        <v>109.9314381</v>
      </c>
      <c r="M1492" s="134">
        <v>0.64</v>
      </c>
      <c r="N1492" s="146"/>
      <c r="O1492" s="99">
        <f t="shared" si="4"/>
        <v>3</v>
      </c>
      <c r="P1492" s="99">
        <f t="shared" si="5"/>
        <v>1</v>
      </c>
      <c r="Q1492" s="99">
        <f t="shared" si="6"/>
        <v>2</v>
      </c>
      <c r="R1492" s="99">
        <f t="shared" si="7"/>
        <v>0</v>
      </c>
      <c r="S1492" s="138">
        <f t="shared" si="8"/>
        <v>5</v>
      </c>
      <c r="T1492" s="135">
        <f t="shared" si="9"/>
        <v>11</v>
      </c>
      <c r="U1492" s="146"/>
      <c r="V1492" s="146"/>
      <c r="W1492" s="146"/>
      <c r="X1492" s="146"/>
      <c r="Y1492" s="146"/>
    </row>
    <row r="1493" ht="12.75" customHeight="1">
      <c r="A1493" s="146"/>
      <c r="B1493" s="146"/>
      <c r="C1493" s="227">
        <v>9.0</v>
      </c>
      <c r="D1493" s="228">
        <v>344.0</v>
      </c>
      <c r="E1493" s="228">
        <v>170.27</v>
      </c>
      <c r="F1493" s="229">
        <v>0.495</v>
      </c>
      <c r="I1493" s="146"/>
      <c r="J1493" s="230">
        <f t="shared" si="2"/>
        <v>38.22222222</v>
      </c>
      <c r="K1493" s="227"/>
      <c r="L1493" s="230">
        <f t="shared" si="3"/>
        <v>25.56670383</v>
      </c>
      <c r="M1493" s="134">
        <v>0.67</v>
      </c>
      <c r="N1493" s="146"/>
      <c r="O1493" s="99">
        <f t="shared" si="4"/>
        <v>3</v>
      </c>
      <c r="P1493" s="99">
        <f t="shared" si="5"/>
        <v>2</v>
      </c>
      <c r="Q1493" s="129">
        <f t="shared" si="6"/>
        <v>25.56670383</v>
      </c>
      <c r="R1493" s="99">
        <f t="shared" si="7"/>
        <v>0</v>
      </c>
      <c r="S1493" s="138">
        <f t="shared" si="8"/>
        <v>5</v>
      </c>
      <c r="T1493" s="135">
        <f t="shared" si="9"/>
        <v>35.56670383</v>
      </c>
      <c r="U1493" s="146"/>
      <c r="V1493" s="146"/>
      <c r="W1493" s="146"/>
      <c r="X1493" s="146"/>
      <c r="Y1493" s="146"/>
    </row>
    <row r="1494" ht="12.75" customHeight="1">
      <c r="A1494" s="146"/>
      <c r="B1494" s="146"/>
      <c r="C1494" s="227">
        <v>2.0</v>
      </c>
      <c r="D1494" s="228">
        <v>328.7</v>
      </c>
      <c r="E1494" s="228">
        <v>162.7</v>
      </c>
      <c r="F1494" s="229">
        <v>0.495</v>
      </c>
      <c r="I1494" s="146"/>
      <c r="J1494" s="230">
        <f t="shared" si="2"/>
        <v>164.35</v>
      </c>
      <c r="K1494" s="227"/>
      <c r="L1494" s="230">
        <f t="shared" si="3"/>
        <v>109.9331104</v>
      </c>
      <c r="M1494" s="134">
        <v>0.68</v>
      </c>
      <c r="N1494" s="146"/>
      <c r="O1494" s="99">
        <f t="shared" si="4"/>
        <v>3</v>
      </c>
      <c r="P1494" s="99">
        <f t="shared" si="5"/>
        <v>1</v>
      </c>
      <c r="Q1494" s="99">
        <f t="shared" si="6"/>
        <v>2</v>
      </c>
      <c r="R1494" s="99">
        <f t="shared" si="7"/>
        <v>0</v>
      </c>
      <c r="S1494" s="138">
        <f t="shared" si="8"/>
        <v>5</v>
      </c>
      <c r="T1494" s="135">
        <f t="shared" si="9"/>
        <v>11</v>
      </c>
      <c r="U1494" s="146"/>
      <c r="V1494" s="146"/>
      <c r="W1494" s="146"/>
      <c r="X1494" s="146"/>
      <c r="Y1494" s="146"/>
    </row>
    <row r="1495" ht="12.75" customHeight="1">
      <c r="A1495" s="146"/>
      <c r="B1495" s="146"/>
      <c r="C1495" s="227">
        <v>13.0</v>
      </c>
      <c r="D1495" s="228">
        <v>498.96</v>
      </c>
      <c r="E1495" s="228">
        <v>246.95</v>
      </c>
      <c r="F1495" s="229">
        <v>0.4949</v>
      </c>
      <c r="I1495" s="146"/>
      <c r="J1495" s="230">
        <f t="shared" si="2"/>
        <v>38.38153846</v>
      </c>
      <c r="K1495" s="227"/>
      <c r="L1495" s="230">
        <f t="shared" si="3"/>
        <v>25.67498726</v>
      </c>
      <c r="M1495" s="134">
        <v>0.62</v>
      </c>
      <c r="N1495" s="146"/>
      <c r="O1495" s="99">
        <f t="shared" si="4"/>
        <v>3</v>
      </c>
      <c r="P1495" s="99">
        <f t="shared" si="5"/>
        <v>3</v>
      </c>
      <c r="Q1495" s="129">
        <f t="shared" si="6"/>
        <v>25.67498726</v>
      </c>
      <c r="R1495" s="99">
        <f t="shared" si="7"/>
        <v>0</v>
      </c>
      <c r="S1495" s="138">
        <f t="shared" si="8"/>
        <v>5</v>
      </c>
      <c r="T1495" s="135">
        <f t="shared" si="9"/>
        <v>36.67498726</v>
      </c>
      <c r="U1495" s="146"/>
      <c r="V1495" s="146"/>
      <c r="W1495" s="146"/>
      <c r="X1495" s="146"/>
      <c r="Y1495" s="146"/>
    </row>
    <row r="1496" ht="12.75" customHeight="1">
      <c r="A1496" s="146"/>
      <c r="B1496" s="146"/>
      <c r="C1496" s="227">
        <v>5.0</v>
      </c>
      <c r="D1496" s="228">
        <v>346.96</v>
      </c>
      <c r="E1496" s="228">
        <v>171.71</v>
      </c>
      <c r="F1496" s="229">
        <v>0.4949</v>
      </c>
      <c r="I1496" s="146"/>
      <c r="J1496" s="230">
        <f t="shared" si="2"/>
        <v>69.392</v>
      </c>
      <c r="K1496" s="227"/>
      <c r="L1496" s="230">
        <f t="shared" si="3"/>
        <v>46.41915847</v>
      </c>
      <c r="M1496" s="134">
        <v>0.69</v>
      </c>
      <c r="N1496" s="146"/>
      <c r="O1496" s="99">
        <f t="shared" si="4"/>
        <v>3</v>
      </c>
      <c r="P1496" s="99">
        <f t="shared" si="5"/>
        <v>1</v>
      </c>
      <c r="Q1496" s="99">
        <f t="shared" si="6"/>
        <v>3</v>
      </c>
      <c r="R1496" s="99">
        <f t="shared" si="7"/>
        <v>0</v>
      </c>
      <c r="S1496" s="138">
        <f t="shared" si="8"/>
        <v>5</v>
      </c>
      <c r="T1496" s="135">
        <f t="shared" si="9"/>
        <v>12</v>
      </c>
      <c r="U1496" s="146"/>
      <c r="V1496" s="146"/>
      <c r="W1496" s="146"/>
      <c r="X1496" s="146"/>
      <c r="Y1496" s="146"/>
    </row>
    <row r="1497" ht="12.75" customHeight="1">
      <c r="A1497" s="146"/>
      <c r="B1497" s="146"/>
      <c r="C1497" s="227">
        <v>1.0</v>
      </c>
      <c r="D1497" s="228">
        <v>256.52</v>
      </c>
      <c r="E1497" s="228">
        <v>126.92</v>
      </c>
      <c r="F1497" s="229">
        <v>0.4948</v>
      </c>
      <c r="I1497" s="146"/>
      <c r="J1497" s="230">
        <f t="shared" si="2"/>
        <v>256.52</v>
      </c>
      <c r="K1497" s="227"/>
      <c r="L1497" s="230">
        <f t="shared" si="3"/>
        <v>171.6082419</v>
      </c>
      <c r="M1497" s="134">
        <v>0.64</v>
      </c>
      <c r="N1497" s="146"/>
      <c r="O1497" s="99">
        <f t="shared" si="4"/>
        <v>3</v>
      </c>
      <c r="P1497" s="99">
        <f t="shared" si="5"/>
        <v>1</v>
      </c>
      <c r="Q1497" s="99">
        <f t="shared" si="6"/>
        <v>2</v>
      </c>
      <c r="R1497" s="99">
        <f t="shared" si="7"/>
        <v>0</v>
      </c>
      <c r="S1497" s="138">
        <f t="shared" si="8"/>
        <v>5</v>
      </c>
      <c r="T1497" s="135">
        <f t="shared" si="9"/>
        <v>11</v>
      </c>
      <c r="U1497" s="146"/>
      <c r="V1497" s="146"/>
      <c r="W1497" s="146"/>
      <c r="X1497" s="146"/>
      <c r="Y1497" s="146"/>
    </row>
    <row r="1498" ht="12.75" customHeight="1">
      <c r="A1498" s="146"/>
      <c r="B1498" s="146"/>
      <c r="C1498" s="227">
        <v>1.0</v>
      </c>
      <c r="D1498" s="228">
        <v>54.0</v>
      </c>
      <c r="E1498" s="228">
        <v>26.71</v>
      </c>
      <c r="F1498" s="229">
        <v>0.4946</v>
      </c>
      <c r="I1498" s="146"/>
      <c r="J1498" s="230">
        <f t="shared" si="2"/>
        <v>54</v>
      </c>
      <c r="K1498" s="227"/>
      <c r="L1498" s="230">
        <f t="shared" si="3"/>
        <v>36.13006825</v>
      </c>
      <c r="M1498" s="134">
        <v>0.15</v>
      </c>
      <c r="N1498" s="146"/>
      <c r="O1498" s="99">
        <f t="shared" si="4"/>
        <v>3</v>
      </c>
      <c r="P1498" s="99">
        <f t="shared" si="5"/>
        <v>1</v>
      </c>
      <c r="Q1498" s="99">
        <f t="shared" si="6"/>
        <v>4</v>
      </c>
      <c r="R1498" s="99">
        <f t="shared" si="7"/>
        <v>0</v>
      </c>
      <c r="S1498" s="138">
        <f t="shared" si="8"/>
        <v>3</v>
      </c>
      <c r="T1498" s="135">
        <f t="shared" si="9"/>
        <v>11</v>
      </c>
      <c r="U1498" s="146"/>
      <c r="V1498" s="146"/>
      <c r="W1498" s="146"/>
      <c r="X1498" s="146"/>
      <c r="Y1498" s="146"/>
    </row>
    <row r="1499" ht="12.75" customHeight="1">
      <c r="A1499" s="146"/>
      <c r="B1499" s="146"/>
      <c r="C1499" s="227">
        <v>4.0</v>
      </c>
      <c r="D1499" s="228">
        <v>277.91</v>
      </c>
      <c r="E1499" s="228">
        <v>137.46</v>
      </c>
      <c r="F1499" s="229">
        <v>0.4946</v>
      </c>
      <c r="I1499" s="146"/>
      <c r="J1499" s="230">
        <f t="shared" si="2"/>
        <v>69.4775</v>
      </c>
      <c r="K1499" s="227"/>
      <c r="L1499" s="230">
        <f t="shared" si="3"/>
        <v>46.48568179</v>
      </c>
      <c r="M1499" s="134">
        <v>0.85</v>
      </c>
      <c r="N1499" s="146"/>
      <c r="O1499" s="99">
        <f t="shared" si="4"/>
        <v>3</v>
      </c>
      <c r="P1499" s="99">
        <f t="shared" si="5"/>
        <v>1</v>
      </c>
      <c r="Q1499" s="99">
        <f t="shared" si="6"/>
        <v>3</v>
      </c>
      <c r="R1499" s="99">
        <f t="shared" si="7"/>
        <v>0</v>
      </c>
      <c r="S1499" s="138">
        <f t="shared" si="8"/>
        <v>5</v>
      </c>
      <c r="T1499" s="135">
        <f t="shared" si="9"/>
        <v>12</v>
      </c>
      <c r="U1499" s="146"/>
      <c r="V1499" s="146"/>
      <c r="W1499" s="146"/>
      <c r="X1499" s="146"/>
      <c r="Y1499" s="146"/>
    </row>
    <row r="1500" ht="12.75" customHeight="1">
      <c r="A1500" s="146"/>
      <c r="B1500" s="146"/>
      <c r="C1500" s="227">
        <v>10.0</v>
      </c>
      <c r="D1500" s="228">
        <v>317.22</v>
      </c>
      <c r="E1500" s="228">
        <v>156.8</v>
      </c>
      <c r="F1500" s="229">
        <v>0.4943</v>
      </c>
      <c r="I1500" s="146"/>
      <c r="J1500" s="230">
        <f t="shared" si="2"/>
        <v>31.722</v>
      </c>
      <c r="K1500" s="227"/>
      <c r="L1500" s="230">
        <f t="shared" si="3"/>
        <v>21.22866894</v>
      </c>
      <c r="M1500" s="134">
        <v>0.87</v>
      </c>
      <c r="N1500" s="146"/>
      <c r="O1500" s="99">
        <f t="shared" si="4"/>
        <v>3</v>
      </c>
      <c r="P1500" s="99">
        <f t="shared" si="5"/>
        <v>2</v>
      </c>
      <c r="Q1500" s="99">
        <f t="shared" si="6"/>
        <v>5</v>
      </c>
      <c r="R1500" s="99">
        <f t="shared" si="7"/>
        <v>0</v>
      </c>
      <c r="S1500" s="138">
        <f t="shared" si="8"/>
        <v>5</v>
      </c>
      <c r="T1500" s="135">
        <f t="shared" si="9"/>
        <v>15</v>
      </c>
      <c r="U1500" s="146"/>
      <c r="V1500" s="146"/>
      <c r="W1500" s="146"/>
      <c r="X1500" s="146"/>
      <c r="Y1500" s="146"/>
    </row>
    <row r="1501" ht="12.75" customHeight="1">
      <c r="A1501" s="146"/>
      <c r="B1501" s="146"/>
      <c r="C1501" s="227">
        <v>9.0</v>
      </c>
      <c r="D1501" s="228">
        <v>244.17</v>
      </c>
      <c r="E1501" s="228">
        <v>120.66</v>
      </c>
      <c r="F1501" s="229">
        <v>0.4942</v>
      </c>
      <c r="I1501" s="146"/>
      <c r="J1501" s="230">
        <f t="shared" si="2"/>
        <v>27.13</v>
      </c>
      <c r="K1501" s="227"/>
      <c r="L1501" s="230">
        <f t="shared" si="3"/>
        <v>18.15687324</v>
      </c>
      <c r="M1501" s="134">
        <v>0.88</v>
      </c>
      <c r="N1501" s="146"/>
      <c r="O1501" s="99">
        <f t="shared" si="4"/>
        <v>3</v>
      </c>
      <c r="P1501" s="99">
        <f t="shared" si="5"/>
        <v>2</v>
      </c>
      <c r="Q1501" s="99">
        <f t="shared" si="6"/>
        <v>5</v>
      </c>
      <c r="R1501" s="99">
        <f t="shared" si="7"/>
        <v>0</v>
      </c>
      <c r="S1501" s="138">
        <f t="shared" si="8"/>
        <v>5</v>
      </c>
      <c r="T1501" s="135">
        <f t="shared" si="9"/>
        <v>15</v>
      </c>
      <c r="U1501" s="146"/>
      <c r="V1501" s="146"/>
      <c r="W1501" s="146"/>
      <c r="X1501" s="146"/>
      <c r="Y1501" s="146"/>
    </row>
    <row r="1502" ht="12.75" customHeight="1">
      <c r="A1502" s="146"/>
      <c r="B1502" s="146"/>
      <c r="C1502" s="227">
        <v>5.0</v>
      </c>
      <c r="D1502" s="228">
        <v>183.31</v>
      </c>
      <c r="E1502" s="228">
        <v>90.56</v>
      </c>
      <c r="F1502" s="229">
        <v>0.494</v>
      </c>
      <c r="I1502" s="146"/>
      <c r="J1502" s="230">
        <f t="shared" si="2"/>
        <v>36.662</v>
      </c>
      <c r="K1502" s="227"/>
      <c r="L1502" s="230">
        <f t="shared" si="3"/>
        <v>24.5394913</v>
      </c>
      <c r="M1502" s="134">
        <v>0.89</v>
      </c>
      <c r="N1502" s="146"/>
      <c r="O1502" s="99">
        <f t="shared" si="4"/>
        <v>3</v>
      </c>
      <c r="P1502" s="99">
        <f t="shared" si="5"/>
        <v>1</v>
      </c>
      <c r="Q1502" s="99">
        <f t="shared" si="6"/>
        <v>5</v>
      </c>
      <c r="R1502" s="99">
        <f t="shared" si="7"/>
        <v>0</v>
      </c>
      <c r="S1502" s="138">
        <f t="shared" si="8"/>
        <v>5</v>
      </c>
      <c r="T1502" s="135">
        <f t="shared" si="9"/>
        <v>14</v>
      </c>
      <c r="U1502" s="146"/>
      <c r="V1502" s="146"/>
      <c r="W1502" s="146"/>
      <c r="X1502" s="146"/>
      <c r="Y1502" s="146"/>
    </row>
    <row r="1503" ht="12.75" customHeight="1">
      <c r="A1503" s="146"/>
      <c r="B1503" s="146"/>
      <c r="C1503" s="227">
        <v>5.0</v>
      </c>
      <c r="D1503" s="228">
        <v>121.04</v>
      </c>
      <c r="E1503" s="228">
        <v>59.79</v>
      </c>
      <c r="F1503" s="229">
        <v>0.494</v>
      </c>
      <c r="I1503" s="146"/>
      <c r="J1503" s="230">
        <f t="shared" si="2"/>
        <v>24.208</v>
      </c>
      <c r="K1503" s="227"/>
      <c r="L1503" s="230">
        <f t="shared" si="3"/>
        <v>16.20348059</v>
      </c>
      <c r="M1503" s="134">
        <v>0.9</v>
      </c>
      <c r="N1503" s="146"/>
      <c r="O1503" s="99">
        <f t="shared" si="4"/>
        <v>3</v>
      </c>
      <c r="P1503" s="99">
        <f t="shared" si="5"/>
        <v>1</v>
      </c>
      <c r="Q1503" s="99">
        <f t="shared" si="6"/>
        <v>5</v>
      </c>
      <c r="R1503" s="99">
        <f t="shared" si="7"/>
        <v>0</v>
      </c>
      <c r="S1503" s="138">
        <f t="shared" si="8"/>
        <v>5</v>
      </c>
      <c r="T1503" s="135">
        <f t="shared" si="9"/>
        <v>14</v>
      </c>
      <c r="U1503" s="146"/>
      <c r="V1503" s="146"/>
      <c r="W1503" s="146"/>
      <c r="X1503" s="146"/>
      <c r="Y1503" s="146"/>
    </row>
    <row r="1504" ht="12.75" customHeight="1">
      <c r="A1504" s="146"/>
      <c r="B1504" s="146"/>
      <c r="C1504" s="227">
        <v>29.0</v>
      </c>
      <c r="D1504" s="228">
        <v>343.89</v>
      </c>
      <c r="E1504" s="228">
        <v>169.89</v>
      </c>
      <c r="F1504" s="229">
        <v>0.494</v>
      </c>
      <c r="I1504" s="146"/>
      <c r="J1504" s="230">
        <f t="shared" si="2"/>
        <v>11.85827586</v>
      </c>
      <c r="K1504" s="227"/>
      <c r="L1504" s="230">
        <f t="shared" si="3"/>
        <v>7.937266307</v>
      </c>
      <c r="M1504" s="134">
        <v>0.91</v>
      </c>
      <c r="N1504" s="146"/>
      <c r="O1504" s="99">
        <f t="shared" si="4"/>
        <v>3</v>
      </c>
      <c r="P1504" s="99">
        <f t="shared" si="5"/>
        <v>5</v>
      </c>
      <c r="Q1504" s="99">
        <f t="shared" si="6"/>
        <v>5</v>
      </c>
      <c r="R1504" s="99">
        <f t="shared" si="7"/>
        <v>0</v>
      </c>
      <c r="S1504" s="138">
        <f t="shared" si="8"/>
        <v>5</v>
      </c>
      <c r="T1504" s="135">
        <f t="shared" si="9"/>
        <v>18</v>
      </c>
      <c r="U1504" s="146"/>
      <c r="V1504" s="146"/>
      <c r="W1504" s="146"/>
      <c r="X1504" s="146"/>
      <c r="Y1504" s="146"/>
    </row>
    <row r="1505" ht="12.75" customHeight="1">
      <c r="A1505" s="146"/>
      <c r="B1505" s="146"/>
      <c r="C1505" s="227">
        <v>4.0</v>
      </c>
      <c r="D1505" s="228">
        <v>83.48</v>
      </c>
      <c r="E1505" s="228">
        <v>41.21</v>
      </c>
      <c r="F1505" s="229">
        <v>0.4937</v>
      </c>
      <c r="I1505" s="146"/>
      <c r="J1505" s="230">
        <f t="shared" si="2"/>
        <v>20.87</v>
      </c>
      <c r="K1505" s="227"/>
      <c r="L1505" s="230">
        <f t="shared" si="3"/>
        <v>13.9720158</v>
      </c>
      <c r="M1505" s="134">
        <v>0.94</v>
      </c>
      <c r="N1505" s="146"/>
      <c r="O1505" s="99">
        <f t="shared" si="4"/>
        <v>3</v>
      </c>
      <c r="P1505" s="99">
        <f t="shared" si="5"/>
        <v>1</v>
      </c>
      <c r="Q1505" s="99">
        <f t="shared" si="6"/>
        <v>5</v>
      </c>
      <c r="R1505" s="99">
        <f t="shared" si="7"/>
        <v>0</v>
      </c>
      <c r="S1505" s="138">
        <f t="shared" si="8"/>
        <v>5</v>
      </c>
      <c r="T1505" s="135">
        <f t="shared" si="9"/>
        <v>14</v>
      </c>
      <c r="U1505" s="146"/>
      <c r="V1505" s="146"/>
      <c r="W1505" s="146"/>
      <c r="X1505" s="146"/>
      <c r="Y1505" s="146"/>
    </row>
    <row r="1506" ht="12.75" customHeight="1">
      <c r="A1506" s="146"/>
      <c r="B1506" s="146"/>
      <c r="C1506" s="227">
        <v>13.0</v>
      </c>
      <c r="D1506" s="228">
        <v>66.58</v>
      </c>
      <c r="E1506" s="228">
        <v>32.87</v>
      </c>
      <c r="F1506" s="229">
        <v>0.4937</v>
      </c>
      <c r="I1506" s="146"/>
      <c r="J1506" s="230">
        <f t="shared" si="2"/>
        <v>5.121538462</v>
      </c>
      <c r="K1506" s="227"/>
      <c r="L1506" s="230">
        <f t="shared" si="3"/>
        <v>3.428759765</v>
      </c>
      <c r="M1506" s="134">
        <v>0.97</v>
      </c>
      <c r="N1506" s="146"/>
      <c r="O1506" s="99">
        <f t="shared" si="4"/>
        <v>3</v>
      </c>
      <c r="P1506" s="99">
        <f t="shared" si="5"/>
        <v>3</v>
      </c>
      <c r="Q1506" s="99">
        <f t="shared" si="6"/>
        <v>5</v>
      </c>
      <c r="R1506" s="99">
        <f t="shared" si="7"/>
        <v>0</v>
      </c>
      <c r="S1506" s="138">
        <f t="shared" si="8"/>
        <v>5</v>
      </c>
      <c r="T1506" s="135">
        <f t="shared" si="9"/>
        <v>16</v>
      </c>
      <c r="U1506" s="146"/>
      <c r="V1506" s="146"/>
      <c r="W1506" s="146"/>
      <c r="X1506" s="146"/>
      <c r="Y1506" s="146"/>
    </row>
    <row r="1507" ht="12.75" customHeight="1">
      <c r="A1507" s="146"/>
      <c r="B1507" s="146"/>
      <c r="C1507" s="227">
        <v>16.0</v>
      </c>
      <c r="D1507" s="228">
        <v>506.89</v>
      </c>
      <c r="E1507" s="228">
        <v>250.25</v>
      </c>
      <c r="F1507" s="229">
        <v>0.4937</v>
      </c>
      <c r="I1507" s="146"/>
      <c r="J1507" s="230">
        <f t="shared" si="2"/>
        <v>31.680625</v>
      </c>
      <c r="K1507" s="227"/>
      <c r="L1507" s="230">
        <f t="shared" si="3"/>
        <v>21.20949655</v>
      </c>
      <c r="M1507" s="134">
        <v>0.93</v>
      </c>
      <c r="N1507" s="146"/>
      <c r="O1507" s="99">
        <f t="shared" si="4"/>
        <v>3</v>
      </c>
      <c r="P1507" s="99">
        <f t="shared" si="5"/>
        <v>4</v>
      </c>
      <c r="Q1507" s="99">
        <f t="shared" si="6"/>
        <v>5</v>
      </c>
      <c r="R1507" s="99">
        <f t="shared" si="7"/>
        <v>0</v>
      </c>
      <c r="S1507" s="138">
        <f t="shared" si="8"/>
        <v>5</v>
      </c>
      <c r="T1507" s="135">
        <f t="shared" si="9"/>
        <v>17</v>
      </c>
      <c r="U1507" s="146"/>
      <c r="V1507" s="146"/>
      <c r="W1507" s="146"/>
      <c r="X1507" s="146"/>
      <c r="Y1507" s="146"/>
    </row>
    <row r="1508" ht="12.75" customHeight="1">
      <c r="A1508" s="146"/>
      <c r="B1508" s="146"/>
      <c r="C1508" s="227">
        <v>2.0</v>
      </c>
      <c r="D1508" s="228">
        <v>41.74</v>
      </c>
      <c r="E1508" s="228">
        <v>20.61</v>
      </c>
      <c r="F1508" s="229">
        <v>0.4937</v>
      </c>
      <c r="I1508" s="146"/>
      <c r="J1508" s="230">
        <f t="shared" si="2"/>
        <v>20.87</v>
      </c>
      <c r="K1508" s="227"/>
      <c r="L1508" s="230">
        <f t="shared" si="3"/>
        <v>13.9720158</v>
      </c>
      <c r="M1508" s="134">
        <v>0.65</v>
      </c>
      <c r="N1508" s="146"/>
      <c r="O1508" s="99">
        <f t="shared" si="4"/>
        <v>3</v>
      </c>
      <c r="P1508" s="99">
        <f t="shared" si="5"/>
        <v>1</v>
      </c>
      <c r="Q1508" s="99">
        <f t="shared" si="6"/>
        <v>5</v>
      </c>
      <c r="R1508" s="99">
        <f t="shared" si="7"/>
        <v>0</v>
      </c>
      <c r="S1508" s="138">
        <f t="shared" si="8"/>
        <v>5</v>
      </c>
      <c r="T1508" s="135">
        <f t="shared" si="9"/>
        <v>14</v>
      </c>
      <c r="U1508" s="146"/>
      <c r="V1508" s="146"/>
      <c r="W1508" s="146"/>
      <c r="X1508" s="146"/>
      <c r="Y1508" s="146"/>
    </row>
    <row r="1509" ht="12.75" customHeight="1">
      <c r="A1509" s="146"/>
      <c r="B1509" s="146"/>
      <c r="C1509" s="227">
        <v>2.0</v>
      </c>
      <c r="D1509" s="228">
        <v>41.74</v>
      </c>
      <c r="E1509" s="228">
        <v>20.61</v>
      </c>
      <c r="F1509" s="229">
        <v>0.4937</v>
      </c>
      <c r="I1509" s="146"/>
      <c r="J1509" s="230">
        <f t="shared" si="2"/>
        <v>20.87</v>
      </c>
      <c r="K1509" s="227"/>
      <c r="L1509" s="230">
        <f t="shared" si="3"/>
        <v>13.9720158</v>
      </c>
      <c r="M1509" s="134">
        <v>0.45</v>
      </c>
      <c r="N1509" s="146"/>
      <c r="O1509" s="99">
        <f t="shared" si="4"/>
        <v>3</v>
      </c>
      <c r="P1509" s="99">
        <f t="shared" si="5"/>
        <v>1</v>
      </c>
      <c r="Q1509" s="99">
        <f t="shared" si="6"/>
        <v>5</v>
      </c>
      <c r="R1509" s="99">
        <f t="shared" si="7"/>
        <v>0</v>
      </c>
      <c r="S1509" s="138">
        <f t="shared" si="8"/>
        <v>4</v>
      </c>
      <c r="T1509" s="135">
        <f t="shared" si="9"/>
        <v>13</v>
      </c>
      <c r="U1509" s="146"/>
      <c r="V1509" s="146"/>
      <c r="W1509" s="146"/>
      <c r="X1509" s="146"/>
      <c r="Y1509" s="146"/>
    </row>
    <row r="1510" ht="12.75" customHeight="1">
      <c r="A1510" s="146"/>
      <c r="B1510" s="146"/>
      <c r="C1510" s="227">
        <v>4.0</v>
      </c>
      <c r="D1510" s="228">
        <v>276.52</v>
      </c>
      <c r="E1510" s="228">
        <v>136.52</v>
      </c>
      <c r="F1510" s="229">
        <v>0.4937</v>
      </c>
      <c r="I1510" s="146"/>
      <c r="J1510" s="230">
        <f t="shared" si="2"/>
        <v>69.13</v>
      </c>
      <c r="K1510" s="227"/>
      <c r="L1510" s="230">
        <f t="shared" si="3"/>
        <v>46.28104706</v>
      </c>
      <c r="M1510" s="134">
        <v>0.48</v>
      </c>
      <c r="N1510" s="146"/>
      <c r="O1510" s="99">
        <f t="shared" si="4"/>
        <v>3</v>
      </c>
      <c r="P1510" s="99">
        <f t="shared" si="5"/>
        <v>1</v>
      </c>
      <c r="Q1510" s="99">
        <f t="shared" si="6"/>
        <v>3</v>
      </c>
      <c r="R1510" s="99">
        <f t="shared" si="7"/>
        <v>0</v>
      </c>
      <c r="S1510" s="138">
        <f t="shared" si="8"/>
        <v>4</v>
      </c>
      <c r="T1510" s="135">
        <f t="shared" si="9"/>
        <v>11</v>
      </c>
      <c r="U1510" s="146"/>
      <c r="V1510" s="146"/>
      <c r="W1510" s="146"/>
      <c r="X1510" s="146"/>
      <c r="Y1510" s="146"/>
    </row>
    <row r="1511" ht="12.75" customHeight="1">
      <c r="A1511" s="146"/>
      <c r="B1511" s="146"/>
      <c r="C1511" s="227">
        <v>2.0</v>
      </c>
      <c r="D1511" s="228">
        <v>189.57</v>
      </c>
      <c r="E1511" s="228">
        <v>93.57</v>
      </c>
      <c r="F1511" s="229">
        <v>0.4936</v>
      </c>
      <c r="I1511" s="146"/>
      <c r="J1511" s="230">
        <f t="shared" si="2"/>
        <v>94.785</v>
      </c>
      <c r="K1511" s="227"/>
      <c r="L1511" s="230">
        <f t="shared" si="3"/>
        <v>63.46076593</v>
      </c>
      <c r="M1511" s="134">
        <v>0.43</v>
      </c>
      <c r="N1511" s="146"/>
      <c r="O1511" s="99">
        <f t="shared" si="4"/>
        <v>3</v>
      </c>
      <c r="P1511" s="99">
        <f t="shared" si="5"/>
        <v>1</v>
      </c>
      <c r="Q1511" s="99">
        <f t="shared" si="6"/>
        <v>3</v>
      </c>
      <c r="R1511" s="99">
        <f t="shared" si="7"/>
        <v>0</v>
      </c>
      <c r="S1511" s="138">
        <f t="shared" si="8"/>
        <v>4</v>
      </c>
      <c r="T1511" s="135">
        <f t="shared" si="9"/>
        <v>11</v>
      </c>
      <c r="U1511" s="146"/>
      <c r="V1511" s="146"/>
      <c r="W1511" s="146"/>
      <c r="X1511" s="146"/>
      <c r="Y1511" s="146"/>
    </row>
    <row r="1512" ht="12.75" customHeight="1">
      <c r="A1512" s="146"/>
      <c r="B1512" s="146"/>
      <c r="C1512" s="227">
        <v>3.0</v>
      </c>
      <c r="D1512" s="228">
        <v>284.35</v>
      </c>
      <c r="E1512" s="228">
        <v>140.35</v>
      </c>
      <c r="F1512" s="229">
        <v>0.4936</v>
      </c>
      <c r="I1512" s="146"/>
      <c r="J1512" s="230">
        <f t="shared" si="2"/>
        <v>94.78333333</v>
      </c>
      <c r="K1512" s="227"/>
      <c r="L1512" s="230">
        <f t="shared" si="3"/>
        <v>63.45965006</v>
      </c>
      <c r="M1512" s="134">
        <v>0.65</v>
      </c>
      <c r="N1512" s="146"/>
      <c r="O1512" s="99">
        <f t="shared" si="4"/>
        <v>3</v>
      </c>
      <c r="P1512" s="99">
        <f t="shared" si="5"/>
        <v>1</v>
      </c>
      <c r="Q1512" s="99">
        <f t="shared" si="6"/>
        <v>3</v>
      </c>
      <c r="R1512" s="99">
        <f t="shared" si="7"/>
        <v>0</v>
      </c>
      <c r="S1512" s="138">
        <f t="shared" si="8"/>
        <v>5</v>
      </c>
      <c r="T1512" s="135">
        <f t="shared" si="9"/>
        <v>12</v>
      </c>
      <c r="U1512" s="146"/>
      <c r="V1512" s="146"/>
      <c r="W1512" s="146"/>
      <c r="X1512" s="146"/>
      <c r="Y1512" s="146"/>
    </row>
    <row r="1513" ht="12.75" customHeight="1">
      <c r="A1513" s="146"/>
      <c r="B1513" s="146"/>
      <c r="C1513" s="227">
        <v>4.0</v>
      </c>
      <c r="D1513" s="228">
        <v>146.09</v>
      </c>
      <c r="E1513" s="228">
        <v>72.09</v>
      </c>
      <c r="F1513" s="229">
        <v>0.4935</v>
      </c>
      <c r="I1513" s="146"/>
      <c r="J1513" s="230">
        <f t="shared" si="2"/>
        <v>36.5225</v>
      </c>
      <c r="K1513" s="227"/>
      <c r="L1513" s="230">
        <f t="shared" si="3"/>
        <v>24.45430198</v>
      </c>
      <c r="M1513" s="134">
        <v>0.67</v>
      </c>
      <c r="N1513" s="146"/>
      <c r="O1513" s="99">
        <f t="shared" si="4"/>
        <v>3</v>
      </c>
      <c r="P1513" s="99">
        <f t="shared" si="5"/>
        <v>1</v>
      </c>
      <c r="Q1513" s="99">
        <f t="shared" si="6"/>
        <v>5</v>
      </c>
      <c r="R1513" s="99">
        <f t="shared" si="7"/>
        <v>0</v>
      </c>
      <c r="S1513" s="138">
        <f t="shared" si="8"/>
        <v>5</v>
      </c>
      <c r="T1513" s="135">
        <f t="shared" si="9"/>
        <v>14</v>
      </c>
      <c r="U1513" s="146"/>
      <c r="V1513" s="146"/>
      <c r="W1513" s="146"/>
      <c r="X1513" s="146"/>
      <c r="Y1513" s="146"/>
    </row>
    <row r="1514" ht="12.75" customHeight="1">
      <c r="A1514" s="146"/>
      <c r="B1514" s="146"/>
      <c r="C1514" s="227">
        <v>12.0</v>
      </c>
      <c r="D1514" s="228">
        <v>133.86</v>
      </c>
      <c r="E1514" s="228">
        <v>66.06</v>
      </c>
      <c r="F1514" s="229">
        <v>0.4935</v>
      </c>
      <c r="I1514" s="146"/>
      <c r="J1514" s="230">
        <f t="shared" si="2"/>
        <v>11.155</v>
      </c>
      <c r="K1514" s="227"/>
      <c r="L1514" s="230">
        <f t="shared" si="3"/>
        <v>7.469032474</v>
      </c>
      <c r="M1514" s="134">
        <v>0.71</v>
      </c>
      <c r="N1514" s="146"/>
      <c r="O1514" s="99">
        <f t="shared" si="4"/>
        <v>3</v>
      </c>
      <c r="P1514" s="99">
        <f t="shared" si="5"/>
        <v>3</v>
      </c>
      <c r="Q1514" s="99">
        <f t="shared" si="6"/>
        <v>5</v>
      </c>
      <c r="R1514" s="99">
        <f t="shared" si="7"/>
        <v>0</v>
      </c>
      <c r="S1514" s="138">
        <f t="shared" si="8"/>
        <v>5</v>
      </c>
      <c r="T1514" s="135">
        <f t="shared" si="9"/>
        <v>16</v>
      </c>
      <c r="U1514" s="146"/>
      <c r="V1514" s="146"/>
      <c r="W1514" s="146"/>
      <c r="X1514" s="146"/>
      <c r="Y1514" s="146"/>
    </row>
    <row r="1515" ht="12.75" customHeight="1">
      <c r="A1515" s="146"/>
      <c r="B1515" s="146"/>
      <c r="C1515" s="227">
        <v>5.0</v>
      </c>
      <c r="D1515" s="228">
        <v>189.99</v>
      </c>
      <c r="E1515" s="228">
        <v>93.74</v>
      </c>
      <c r="F1515" s="229">
        <v>0.4934</v>
      </c>
      <c r="I1515" s="146"/>
      <c r="J1515" s="230">
        <f t="shared" si="2"/>
        <v>37.998</v>
      </c>
      <c r="K1515" s="227"/>
      <c r="L1515" s="230">
        <f t="shared" si="3"/>
        <v>25.44395339</v>
      </c>
      <c r="M1515" s="134">
        <v>0.92</v>
      </c>
      <c r="N1515" s="146"/>
      <c r="O1515" s="99">
        <f t="shared" si="4"/>
        <v>3</v>
      </c>
      <c r="P1515" s="99">
        <f t="shared" si="5"/>
        <v>1</v>
      </c>
      <c r="Q1515" s="129">
        <f t="shared" si="6"/>
        <v>25.44395339</v>
      </c>
      <c r="R1515" s="99">
        <f t="shared" si="7"/>
        <v>0</v>
      </c>
      <c r="S1515" s="138">
        <f t="shared" si="8"/>
        <v>5</v>
      </c>
      <c r="T1515" s="135">
        <f t="shared" si="9"/>
        <v>34.44395339</v>
      </c>
      <c r="U1515" s="146"/>
      <c r="V1515" s="146"/>
      <c r="W1515" s="146"/>
      <c r="X1515" s="146"/>
      <c r="Y1515" s="146"/>
    </row>
    <row r="1516" ht="12.75" customHeight="1">
      <c r="A1516" s="146"/>
      <c r="B1516" s="146"/>
      <c r="C1516" s="227">
        <v>2.0</v>
      </c>
      <c r="D1516" s="228">
        <v>780.87</v>
      </c>
      <c r="E1516" s="228">
        <v>385.19</v>
      </c>
      <c r="F1516" s="229">
        <v>0.4933</v>
      </c>
      <c r="I1516" s="146"/>
      <c r="J1516" s="230">
        <f t="shared" si="2"/>
        <v>390.435</v>
      </c>
      <c r="K1516" s="227"/>
      <c r="L1516" s="230">
        <f t="shared" si="3"/>
        <v>261.457845</v>
      </c>
      <c r="M1516" s="134">
        <v>0.26</v>
      </c>
      <c r="N1516" s="146"/>
      <c r="O1516" s="99">
        <f t="shared" si="4"/>
        <v>3</v>
      </c>
      <c r="P1516" s="99">
        <f t="shared" si="5"/>
        <v>1</v>
      </c>
      <c r="Q1516" s="99">
        <f t="shared" si="6"/>
        <v>1</v>
      </c>
      <c r="R1516" s="99">
        <f t="shared" si="7"/>
        <v>0</v>
      </c>
      <c r="S1516" s="138">
        <f t="shared" si="8"/>
        <v>3</v>
      </c>
      <c r="T1516" s="135">
        <f t="shared" si="9"/>
        <v>8</v>
      </c>
      <c r="U1516" s="146"/>
      <c r="V1516" s="146"/>
      <c r="W1516" s="146"/>
      <c r="X1516" s="146"/>
      <c r="Y1516" s="146"/>
    </row>
    <row r="1517" ht="12.75" customHeight="1">
      <c r="A1517" s="146"/>
      <c r="B1517" s="146"/>
      <c r="C1517" s="227">
        <v>1.0</v>
      </c>
      <c r="D1517" s="228">
        <v>60.0</v>
      </c>
      <c r="E1517" s="228">
        <v>29.57</v>
      </c>
      <c r="F1517" s="229">
        <v>0.4928</v>
      </c>
      <c r="I1517" s="146"/>
      <c r="J1517" s="230">
        <f t="shared" si="2"/>
        <v>60</v>
      </c>
      <c r="K1517" s="227"/>
      <c r="L1517" s="230">
        <f t="shared" si="3"/>
        <v>40.19292605</v>
      </c>
      <c r="M1517" s="134">
        <v>0.15</v>
      </c>
      <c r="N1517" s="146"/>
      <c r="O1517" s="99">
        <f t="shared" si="4"/>
        <v>3</v>
      </c>
      <c r="P1517" s="99">
        <f t="shared" si="5"/>
        <v>1</v>
      </c>
      <c r="Q1517" s="129">
        <f t="shared" si="6"/>
        <v>40.19292605</v>
      </c>
      <c r="R1517" s="99">
        <f t="shared" si="7"/>
        <v>0</v>
      </c>
      <c r="S1517" s="138">
        <f t="shared" si="8"/>
        <v>3</v>
      </c>
      <c r="T1517" s="135">
        <f t="shared" si="9"/>
        <v>47.19292605</v>
      </c>
      <c r="U1517" s="146"/>
      <c r="V1517" s="146"/>
      <c r="W1517" s="146"/>
      <c r="X1517" s="146"/>
      <c r="Y1517" s="146"/>
    </row>
    <row r="1518" ht="12.75" customHeight="1">
      <c r="A1518" s="146"/>
      <c r="B1518" s="146"/>
      <c r="C1518" s="227">
        <v>2.0</v>
      </c>
      <c r="D1518" s="228">
        <v>147.83</v>
      </c>
      <c r="E1518" s="228">
        <v>72.83</v>
      </c>
      <c r="F1518" s="229">
        <v>0.4926</v>
      </c>
      <c r="I1518" s="146"/>
      <c r="J1518" s="230">
        <f t="shared" si="2"/>
        <v>73.915</v>
      </c>
      <c r="K1518" s="227"/>
      <c r="L1518" s="230">
        <f t="shared" si="3"/>
        <v>49.52097012</v>
      </c>
      <c r="M1518" s="134">
        <v>0.34</v>
      </c>
      <c r="N1518" s="146"/>
      <c r="O1518" s="99">
        <f t="shared" si="4"/>
        <v>3</v>
      </c>
      <c r="P1518" s="99">
        <f t="shared" si="5"/>
        <v>1</v>
      </c>
      <c r="Q1518" s="99">
        <f t="shared" si="6"/>
        <v>3</v>
      </c>
      <c r="R1518" s="99">
        <f t="shared" si="7"/>
        <v>0</v>
      </c>
      <c r="S1518" s="138">
        <f t="shared" si="8"/>
        <v>4</v>
      </c>
      <c r="T1518" s="135">
        <f t="shared" si="9"/>
        <v>11</v>
      </c>
      <c r="U1518" s="146"/>
      <c r="V1518" s="146"/>
      <c r="W1518" s="146"/>
      <c r="X1518" s="146"/>
      <c r="Y1518" s="146"/>
    </row>
    <row r="1519" ht="12.75" customHeight="1">
      <c r="A1519" s="146"/>
      <c r="B1519" s="146"/>
      <c r="C1519" s="227">
        <v>18.0</v>
      </c>
      <c r="D1519" s="228">
        <v>1720.17</v>
      </c>
      <c r="E1519" s="228">
        <v>847.06</v>
      </c>
      <c r="F1519" s="229">
        <v>0.4924</v>
      </c>
      <c r="I1519" s="146"/>
      <c r="J1519" s="230">
        <f t="shared" si="2"/>
        <v>95.565</v>
      </c>
      <c r="K1519" s="227"/>
      <c r="L1519" s="230">
        <f t="shared" si="3"/>
        <v>64.03444117</v>
      </c>
      <c r="M1519" s="134">
        <v>0.35</v>
      </c>
      <c r="N1519" s="146"/>
      <c r="O1519" s="99">
        <f t="shared" si="4"/>
        <v>3</v>
      </c>
      <c r="P1519" s="99">
        <f t="shared" si="5"/>
        <v>4</v>
      </c>
      <c r="Q1519" s="99">
        <f t="shared" si="6"/>
        <v>3</v>
      </c>
      <c r="R1519" s="99">
        <f t="shared" si="7"/>
        <v>0</v>
      </c>
      <c r="S1519" s="138">
        <f t="shared" si="8"/>
        <v>4</v>
      </c>
      <c r="T1519" s="135">
        <f t="shared" si="9"/>
        <v>14</v>
      </c>
      <c r="U1519" s="146"/>
      <c r="V1519" s="146"/>
      <c r="W1519" s="146"/>
      <c r="X1519" s="146"/>
      <c r="Y1519" s="146"/>
    </row>
    <row r="1520" ht="12.75" customHeight="1">
      <c r="A1520" s="146"/>
      <c r="B1520" s="146"/>
      <c r="C1520" s="227">
        <v>2.0</v>
      </c>
      <c r="D1520" s="228">
        <v>120.0</v>
      </c>
      <c r="E1520" s="228">
        <v>59.06</v>
      </c>
      <c r="F1520" s="229">
        <v>0.4921</v>
      </c>
      <c r="I1520" s="146"/>
      <c r="J1520" s="230">
        <f t="shared" si="2"/>
        <v>60</v>
      </c>
      <c r="K1520" s="227"/>
      <c r="L1520" s="230">
        <f t="shared" si="3"/>
        <v>40.21178205</v>
      </c>
      <c r="M1520" s="134">
        <v>0.65</v>
      </c>
      <c r="N1520" s="146"/>
      <c r="O1520" s="99">
        <f t="shared" si="4"/>
        <v>3</v>
      </c>
      <c r="P1520" s="99">
        <f t="shared" si="5"/>
        <v>1</v>
      </c>
      <c r="Q1520" s="129">
        <f t="shared" si="6"/>
        <v>40.21178205</v>
      </c>
      <c r="R1520" s="99">
        <f t="shared" si="7"/>
        <v>0</v>
      </c>
      <c r="S1520" s="138">
        <f t="shared" si="8"/>
        <v>5</v>
      </c>
      <c r="T1520" s="135">
        <f t="shared" si="9"/>
        <v>49.21178205</v>
      </c>
      <c r="U1520" s="146"/>
      <c r="V1520" s="146"/>
      <c r="W1520" s="146"/>
      <c r="X1520" s="146"/>
      <c r="Y1520" s="146"/>
    </row>
    <row r="1521" ht="12.75" customHeight="1">
      <c r="A1521" s="146"/>
      <c r="B1521" s="146"/>
      <c r="C1521" s="227">
        <v>6.0</v>
      </c>
      <c r="D1521" s="228">
        <v>313.04</v>
      </c>
      <c r="E1521" s="228">
        <v>154.04</v>
      </c>
      <c r="F1521" s="229">
        <v>0.4921</v>
      </c>
      <c r="I1521" s="146"/>
      <c r="J1521" s="230">
        <f t="shared" si="2"/>
        <v>52.17333333</v>
      </c>
      <c r="K1521" s="227"/>
      <c r="L1521" s="230">
        <f t="shared" si="3"/>
        <v>34.96637848</v>
      </c>
      <c r="M1521" s="134">
        <v>0.45</v>
      </c>
      <c r="N1521" s="146"/>
      <c r="O1521" s="99">
        <f t="shared" si="4"/>
        <v>3</v>
      </c>
      <c r="P1521" s="99">
        <f t="shared" si="5"/>
        <v>2</v>
      </c>
      <c r="Q1521" s="99">
        <f t="shared" si="6"/>
        <v>4</v>
      </c>
      <c r="R1521" s="99">
        <f t="shared" si="7"/>
        <v>0</v>
      </c>
      <c r="S1521" s="138">
        <f t="shared" si="8"/>
        <v>4</v>
      </c>
      <c r="T1521" s="135">
        <f t="shared" si="9"/>
        <v>13</v>
      </c>
      <c r="U1521" s="146"/>
      <c r="V1521" s="146"/>
      <c r="W1521" s="146"/>
      <c r="X1521" s="146"/>
      <c r="Y1521" s="146"/>
    </row>
    <row r="1522" ht="12.75" customHeight="1">
      <c r="A1522" s="146"/>
      <c r="B1522" s="146"/>
      <c r="C1522" s="227">
        <v>9.0</v>
      </c>
      <c r="D1522" s="228">
        <v>284.17</v>
      </c>
      <c r="E1522" s="228">
        <v>139.79</v>
      </c>
      <c r="F1522" s="229">
        <v>0.4919</v>
      </c>
      <c r="I1522" s="146"/>
      <c r="J1522" s="230">
        <f t="shared" si="2"/>
        <v>31.57444444</v>
      </c>
      <c r="K1522" s="227"/>
      <c r="L1522" s="230">
        <f t="shared" si="3"/>
        <v>21.16391477</v>
      </c>
      <c r="M1522" s="134">
        <v>0.12</v>
      </c>
      <c r="N1522" s="146"/>
      <c r="O1522" s="99">
        <f t="shared" si="4"/>
        <v>3</v>
      </c>
      <c r="P1522" s="99">
        <f t="shared" si="5"/>
        <v>2</v>
      </c>
      <c r="Q1522" s="99">
        <f t="shared" si="6"/>
        <v>5</v>
      </c>
      <c r="R1522" s="99">
        <f t="shared" si="7"/>
        <v>0</v>
      </c>
      <c r="S1522" s="138">
        <f t="shared" si="8"/>
        <v>2</v>
      </c>
      <c r="T1522" s="135">
        <f t="shared" si="9"/>
        <v>12</v>
      </c>
      <c r="U1522" s="146"/>
      <c r="V1522" s="146"/>
      <c r="W1522" s="146"/>
      <c r="X1522" s="146"/>
      <c r="Y1522" s="146"/>
    </row>
    <row r="1523" ht="12.75" customHeight="1">
      <c r="A1523" s="146"/>
      <c r="B1523" s="146"/>
      <c r="C1523" s="227">
        <v>7.0</v>
      </c>
      <c r="D1523" s="228">
        <v>396.0</v>
      </c>
      <c r="E1523" s="228">
        <v>194.75</v>
      </c>
      <c r="F1523" s="229">
        <v>0.4918</v>
      </c>
      <c r="I1523" s="146"/>
      <c r="J1523" s="230">
        <f t="shared" si="2"/>
        <v>56.57142857</v>
      </c>
      <c r="K1523" s="227"/>
      <c r="L1523" s="230">
        <f t="shared" si="3"/>
        <v>37.92159041</v>
      </c>
      <c r="M1523" s="134">
        <v>0.65</v>
      </c>
      <c r="N1523" s="146"/>
      <c r="O1523" s="99">
        <f t="shared" si="4"/>
        <v>3</v>
      </c>
      <c r="P1523" s="99">
        <f t="shared" si="5"/>
        <v>2</v>
      </c>
      <c r="Q1523" s="99">
        <f t="shared" si="6"/>
        <v>4</v>
      </c>
      <c r="R1523" s="99">
        <f t="shared" si="7"/>
        <v>0</v>
      </c>
      <c r="S1523" s="138">
        <f t="shared" si="8"/>
        <v>5</v>
      </c>
      <c r="T1523" s="135">
        <f t="shared" si="9"/>
        <v>14</v>
      </c>
      <c r="U1523" s="146"/>
      <c r="V1523" s="146"/>
      <c r="W1523" s="146"/>
      <c r="X1523" s="146"/>
      <c r="Y1523" s="146"/>
    </row>
    <row r="1524" ht="12.75" customHeight="1">
      <c r="A1524" s="146"/>
      <c r="B1524" s="146"/>
      <c r="C1524" s="227">
        <v>8.0</v>
      </c>
      <c r="D1524" s="228">
        <v>410.43</v>
      </c>
      <c r="E1524" s="228">
        <v>201.8</v>
      </c>
      <c r="F1524" s="229">
        <v>0.4917</v>
      </c>
      <c r="I1524" s="146"/>
      <c r="J1524" s="230">
        <f t="shared" si="2"/>
        <v>51.30375</v>
      </c>
      <c r="K1524" s="227"/>
      <c r="L1524" s="230">
        <f t="shared" si="3"/>
        <v>34.39280686</v>
      </c>
      <c r="M1524" s="134">
        <v>0.32</v>
      </c>
      <c r="N1524" s="146"/>
      <c r="O1524" s="99">
        <f t="shared" si="4"/>
        <v>3</v>
      </c>
      <c r="P1524" s="99">
        <f t="shared" si="5"/>
        <v>2</v>
      </c>
      <c r="Q1524" s="99">
        <f t="shared" si="6"/>
        <v>4</v>
      </c>
      <c r="R1524" s="99">
        <f t="shared" si="7"/>
        <v>0</v>
      </c>
      <c r="S1524" s="138">
        <f t="shared" si="8"/>
        <v>3</v>
      </c>
      <c r="T1524" s="135">
        <f t="shared" si="9"/>
        <v>12</v>
      </c>
      <c r="U1524" s="146"/>
      <c r="V1524" s="146"/>
      <c r="W1524" s="146"/>
      <c r="X1524" s="146"/>
      <c r="Y1524" s="146"/>
    </row>
    <row r="1525" ht="12.75" customHeight="1">
      <c r="A1525" s="146"/>
      <c r="B1525" s="146"/>
      <c r="C1525" s="227">
        <v>1.0</v>
      </c>
      <c r="D1525" s="228">
        <v>59.95</v>
      </c>
      <c r="E1525" s="228">
        <v>29.47</v>
      </c>
      <c r="F1525" s="229">
        <v>0.4916</v>
      </c>
      <c r="I1525" s="146"/>
      <c r="J1525" s="230">
        <f t="shared" si="2"/>
        <v>59.95</v>
      </c>
      <c r="K1525" s="227"/>
      <c r="L1525" s="230">
        <f t="shared" si="3"/>
        <v>40.19174041</v>
      </c>
      <c r="M1525" s="134">
        <v>0.45</v>
      </c>
      <c r="N1525" s="146"/>
      <c r="O1525" s="99">
        <f t="shared" si="4"/>
        <v>3</v>
      </c>
      <c r="P1525" s="99">
        <f t="shared" si="5"/>
        <v>1</v>
      </c>
      <c r="Q1525" s="129">
        <f t="shared" si="6"/>
        <v>40.19174041</v>
      </c>
      <c r="R1525" s="99">
        <f t="shared" si="7"/>
        <v>0</v>
      </c>
      <c r="S1525" s="138">
        <f t="shared" si="8"/>
        <v>4</v>
      </c>
      <c r="T1525" s="135">
        <f t="shared" si="9"/>
        <v>48.19174041</v>
      </c>
      <c r="U1525" s="146"/>
      <c r="V1525" s="146"/>
      <c r="W1525" s="146"/>
      <c r="X1525" s="146"/>
      <c r="Y1525" s="146"/>
    </row>
    <row r="1526" ht="12.75" customHeight="1">
      <c r="A1526" s="146"/>
      <c r="B1526" s="146"/>
      <c r="C1526" s="227">
        <v>9.0</v>
      </c>
      <c r="D1526" s="228">
        <v>192.39</v>
      </c>
      <c r="E1526" s="228">
        <v>94.56</v>
      </c>
      <c r="F1526" s="229">
        <v>0.4915</v>
      </c>
      <c r="I1526" s="146"/>
      <c r="J1526" s="230">
        <f t="shared" si="2"/>
        <v>21.37666667</v>
      </c>
      <c r="K1526" s="227"/>
      <c r="L1526" s="230">
        <f t="shared" si="3"/>
        <v>14.33232763</v>
      </c>
      <c r="M1526" s="134">
        <v>0.12</v>
      </c>
      <c r="N1526" s="146"/>
      <c r="O1526" s="99">
        <f t="shared" si="4"/>
        <v>3</v>
      </c>
      <c r="P1526" s="99">
        <f t="shared" si="5"/>
        <v>2</v>
      </c>
      <c r="Q1526" s="99">
        <f t="shared" si="6"/>
        <v>5</v>
      </c>
      <c r="R1526" s="99">
        <f t="shared" si="7"/>
        <v>0</v>
      </c>
      <c r="S1526" s="138">
        <f t="shared" si="8"/>
        <v>2</v>
      </c>
      <c r="T1526" s="135">
        <f t="shared" si="9"/>
        <v>12</v>
      </c>
      <c r="U1526" s="146"/>
      <c r="V1526" s="146"/>
      <c r="W1526" s="146"/>
      <c r="X1526" s="146"/>
      <c r="Y1526" s="146"/>
    </row>
    <row r="1527" ht="12.75" customHeight="1">
      <c r="A1527" s="146"/>
      <c r="B1527" s="146"/>
      <c r="C1527" s="227">
        <v>6.0</v>
      </c>
      <c r="D1527" s="228">
        <v>1000.43</v>
      </c>
      <c r="E1527" s="228">
        <v>491.75</v>
      </c>
      <c r="F1527" s="229">
        <v>0.4915</v>
      </c>
      <c r="I1527" s="146"/>
      <c r="J1527" s="230">
        <f t="shared" si="2"/>
        <v>166.7383333</v>
      </c>
      <c r="K1527" s="227"/>
      <c r="L1527" s="230">
        <f t="shared" si="3"/>
        <v>111.792379</v>
      </c>
      <c r="M1527" s="134">
        <v>0.87</v>
      </c>
      <c r="N1527" s="146"/>
      <c r="O1527" s="99">
        <f t="shared" si="4"/>
        <v>3</v>
      </c>
      <c r="P1527" s="99">
        <f t="shared" si="5"/>
        <v>2</v>
      </c>
      <c r="Q1527" s="99">
        <f t="shared" si="6"/>
        <v>2</v>
      </c>
      <c r="R1527" s="99">
        <f t="shared" si="7"/>
        <v>0</v>
      </c>
      <c r="S1527" s="138">
        <f t="shared" si="8"/>
        <v>5</v>
      </c>
      <c r="T1527" s="135">
        <f t="shared" si="9"/>
        <v>12</v>
      </c>
      <c r="U1527" s="146"/>
      <c r="V1527" s="146"/>
      <c r="W1527" s="146"/>
      <c r="X1527" s="146"/>
      <c r="Y1527" s="146"/>
    </row>
    <row r="1528" ht="12.75" customHeight="1">
      <c r="A1528" s="146"/>
      <c r="B1528" s="146"/>
      <c r="C1528" s="227">
        <v>3.0</v>
      </c>
      <c r="D1528" s="228">
        <v>72.65</v>
      </c>
      <c r="E1528" s="228">
        <v>35.71</v>
      </c>
      <c r="F1528" s="229">
        <v>0.4915</v>
      </c>
      <c r="I1528" s="146"/>
      <c r="J1528" s="230">
        <f t="shared" si="2"/>
        <v>24.21666667</v>
      </c>
      <c r="K1528" s="227"/>
      <c r="L1528" s="230">
        <f t="shared" si="3"/>
        <v>16.236451</v>
      </c>
      <c r="M1528" s="134">
        <v>0.89</v>
      </c>
      <c r="N1528" s="146"/>
      <c r="O1528" s="99">
        <f t="shared" si="4"/>
        <v>3</v>
      </c>
      <c r="P1528" s="99">
        <f t="shared" si="5"/>
        <v>1</v>
      </c>
      <c r="Q1528" s="99">
        <f t="shared" si="6"/>
        <v>5</v>
      </c>
      <c r="R1528" s="99">
        <f t="shared" si="7"/>
        <v>0</v>
      </c>
      <c r="S1528" s="138">
        <f t="shared" si="8"/>
        <v>5</v>
      </c>
      <c r="T1528" s="135">
        <f t="shared" si="9"/>
        <v>14</v>
      </c>
      <c r="U1528" s="146"/>
      <c r="V1528" s="146"/>
      <c r="W1528" s="146"/>
      <c r="X1528" s="146"/>
      <c r="Y1528" s="146"/>
    </row>
    <row r="1529" ht="12.75" customHeight="1">
      <c r="A1529" s="146"/>
      <c r="B1529" s="146"/>
      <c r="C1529" s="227">
        <v>15.0</v>
      </c>
      <c r="D1529" s="228">
        <v>76.17</v>
      </c>
      <c r="E1529" s="228">
        <v>37.43</v>
      </c>
      <c r="F1529" s="229">
        <v>0.4914</v>
      </c>
      <c r="I1529" s="146"/>
      <c r="J1529" s="230">
        <f t="shared" si="2"/>
        <v>5.078</v>
      </c>
      <c r="K1529" s="227"/>
      <c r="L1529" s="230">
        <f t="shared" si="3"/>
        <v>3.404854499</v>
      </c>
      <c r="M1529" s="134">
        <v>0.65</v>
      </c>
      <c r="N1529" s="146"/>
      <c r="O1529" s="99">
        <f t="shared" si="4"/>
        <v>3</v>
      </c>
      <c r="P1529" s="99">
        <f t="shared" si="5"/>
        <v>3</v>
      </c>
      <c r="Q1529" s="99">
        <f t="shared" si="6"/>
        <v>5</v>
      </c>
      <c r="R1529" s="99">
        <f t="shared" si="7"/>
        <v>0</v>
      </c>
      <c r="S1529" s="138">
        <f t="shared" si="8"/>
        <v>5</v>
      </c>
      <c r="T1529" s="135">
        <f t="shared" si="9"/>
        <v>16</v>
      </c>
      <c r="U1529" s="146"/>
      <c r="V1529" s="146"/>
      <c r="W1529" s="146"/>
      <c r="X1529" s="146"/>
      <c r="Y1529" s="146"/>
    </row>
    <row r="1530" ht="12.75" customHeight="1">
      <c r="A1530" s="146"/>
      <c r="B1530" s="146"/>
      <c r="C1530" s="227">
        <v>3.0</v>
      </c>
      <c r="D1530" s="228">
        <v>67.83</v>
      </c>
      <c r="E1530" s="228">
        <v>33.33</v>
      </c>
      <c r="F1530" s="229">
        <v>0.4913</v>
      </c>
      <c r="I1530" s="146"/>
      <c r="J1530" s="230">
        <f t="shared" si="2"/>
        <v>22.61</v>
      </c>
      <c r="K1530" s="227"/>
      <c r="L1530" s="230">
        <f t="shared" si="3"/>
        <v>15.16126869</v>
      </c>
      <c r="M1530" s="134">
        <v>0.23</v>
      </c>
      <c r="N1530" s="146"/>
      <c r="O1530" s="99">
        <f t="shared" si="4"/>
        <v>3</v>
      </c>
      <c r="P1530" s="99">
        <f t="shared" si="5"/>
        <v>1</v>
      </c>
      <c r="Q1530" s="99">
        <f t="shared" si="6"/>
        <v>5</v>
      </c>
      <c r="R1530" s="99">
        <f t="shared" si="7"/>
        <v>0</v>
      </c>
      <c r="S1530" s="138">
        <f t="shared" si="8"/>
        <v>3</v>
      </c>
      <c r="T1530" s="135">
        <f t="shared" si="9"/>
        <v>12</v>
      </c>
      <c r="U1530" s="146"/>
      <c r="V1530" s="146"/>
      <c r="W1530" s="146"/>
      <c r="X1530" s="146"/>
      <c r="Y1530" s="146"/>
    </row>
    <row r="1531" ht="12.75" customHeight="1">
      <c r="A1531" s="146"/>
      <c r="B1531" s="146"/>
      <c r="C1531" s="227">
        <v>2.0</v>
      </c>
      <c r="D1531" s="228">
        <v>85.22</v>
      </c>
      <c r="E1531" s="228">
        <v>41.86</v>
      </c>
      <c r="F1531" s="229">
        <v>0.4912</v>
      </c>
      <c r="I1531" s="146"/>
      <c r="J1531" s="230">
        <f t="shared" si="2"/>
        <v>42.61</v>
      </c>
      <c r="K1531" s="227"/>
      <c r="L1531" s="230">
        <f t="shared" si="3"/>
        <v>28.57430258</v>
      </c>
      <c r="M1531" s="134">
        <v>0.21</v>
      </c>
      <c r="N1531" s="146"/>
      <c r="O1531" s="99">
        <f t="shared" si="4"/>
        <v>3</v>
      </c>
      <c r="P1531" s="99">
        <f t="shared" si="5"/>
        <v>1</v>
      </c>
      <c r="Q1531" s="99">
        <f t="shared" si="6"/>
        <v>4</v>
      </c>
      <c r="R1531" s="99">
        <f t="shared" si="7"/>
        <v>0</v>
      </c>
      <c r="S1531" s="138">
        <f t="shared" si="8"/>
        <v>3</v>
      </c>
      <c r="T1531" s="135">
        <f t="shared" si="9"/>
        <v>11</v>
      </c>
      <c r="U1531" s="146"/>
      <c r="V1531" s="146"/>
      <c r="W1531" s="146"/>
      <c r="X1531" s="146"/>
      <c r="Y1531" s="146"/>
    </row>
    <row r="1532" ht="12.75" customHeight="1">
      <c r="A1532" s="146"/>
      <c r="B1532" s="146"/>
      <c r="C1532" s="227">
        <v>9.0</v>
      </c>
      <c r="D1532" s="228">
        <v>383.48</v>
      </c>
      <c r="E1532" s="228">
        <v>188.37</v>
      </c>
      <c r="F1532" s="229">
        <v>0.4912</v>
      </c>
      <c r="I1532" s="146"/>
      <c r="J1532" s="230">
        <f t="shared" si="2"/>
        <v>42.60888889</v>
      </c>
      <c r="K1532" s="227"/>
      <c r="L1532" s="230">
        <f t="shared" si="3"/>
        <v>28.57355746</v>
      </c>
      <c r="M1532" s="134">
        <v>0.45</v>
      </c>
      <c r="N1532" s="146"/>
      <c r="O1532" s="99">
        <f t="shared" si="4"/>
        <v>3</v>
      </c>
      <c r="P1532" s="99">
        <f t="shared" si="5"/>
        <v>2</v>
      </c>
      <c r="Q1532" s="99">
        <f t="shared" si="6"/>
        <v>4</v>
      </c>
      <c r="R1532" s="99">
        <f t="shared" si="7"/>
        <v>0</v>
      </c>
      <c r="S1532" s="138">
        <f t="shared" si="8"/>
        <v>4</v>
      </c>
      <c r="T1532" s="135">
        <f t="shared" si="9"/>
        <v>13</v>
      </c>
      <c r="U1532" s="146"/>
      <c r="V1532" s="146"/>
      <c r="W1532" s="146"/>
      <c r="X1532" s="146"/>
      <c r="Y1532" s="146"/>
    </row>
    <row r="1533" ht="12.75" customHeight="1">
      <c r="A1533" s="146"/>
      <c r="B1533" s="146"/>
      <c r="C1533" s="227">
        <v>6.0</v>
      </c>
      <c r="D1533" s="228">
        <v>255.65</v>
      </c>
      <c r="E1533" s="228">
        <v>125.58</v>
      </c>
      <c r="F1533" s="229">
        <v>0.4912</v>
      </c>
      <c r="I1533" s="146"/>
      <c r="J1533" s="230">
        <f t="shared" si="2"/>
        <v>42.60833333</v>
      </c>
      <c r="K1533" s="227"/>
      <c r="L1533" s="230">
        <f t="shared" si="3"/>
        <v>28.57318491</v>
      </c>
      <c r="M1533" s="134">
        <v>0.87</v>
      </c>
      <c r="N1533" s="146"/>
      <c r="O1533" s="99">
        <f t="shared" si="4"/>
        <v>3</v>
      </c>
      <c r="P1533" s="99">
        <f t="shared" si="5"/>
        <v>2</v>
      </c>
      <c r="Q1533" s="99">
        <f t="shared" si="6"/>
        <v>4</v>
      </c>
      <c r="R1533" s="99">
        <f t="shared" si="7"/>
        <v>0</v>
      </c>
      <c r="S1533" s="138">
        <f t="shared" si="8"/>
        <v>5</v>
      </c>
      <c r="T1533" s="135">
        <f t="shared" si="9"/>
        <v>14</v>
      </c>
      <c r="U1533" s="146"/>
      <c r="V1533" s="146"/>
      <c r="W1533" s="146"/>
      <c r="X1533" s="146"/>
      <c r="Y1533" s="146"/>
    </row>
    <row r="1534" ht="12.75" customHeight="1">
      <c r="A1534" s="146"/>
      <c r="B1534" s="146"/>
      <c r="C1534" s="227">
        <v>5.0</v>
      </c>
      <c r="D1534" s="228">
        <v>73.7</v>
      </c>
      <c r="E1534" s="228">
        <v>36.19</v>
      </c>
      <c r="F1534" s="229">
        <v>0.4911</v>
      </c>
      <c r="I1534" s="146"/>
      <c r="J1534" s="230">
        <f t="shared" si="2"/>
        <v>14.74</v>
      </c>
      <c r="K1534" s="227"/>
      <c r="L1534" s="230">
        <f t="shared" si="3"/>
        <v>9.885319563</v>
      </c>
      <c r="M1534" s="134">
        <v>0.89</v>
      </c>
      <c r="N1534" s="146"/>
      <c r="O1534" s="99">
        <f t="shared" si="4"/>
        <v>3</v>
      </c>
      <c r="P1534" s="99">
        <f t="shared" si="5"/>
        <v>1</v>
      </c>
      <c r="Q1534" s="99">
        <f t="shared" si="6"/>
        <v>5</v>
      </c>
      <c r="R1534" s="99">
        <f t="shared" si="7"/>
        <v>0</v>
      </c>
      <c r="S1534" s="138">
        <f t="shared" si="8"/>
        <v>5</v>
      </c>
      <c r="T1534" s="135">
        <f t="shared" si="9"/>
        <v>14</v>
      </c>
      <c r="U1534" s="146"/>
      <c r="V1534" s="146"/>
      <c r="W1534" s="146"/>
      <c r="X1534" s="146"/>
      <c r="Y1534" s="146"/>
    </row>
    <row r="1535" ht="12.75" customHeight="1">
      <c r="A1535" s="146"/>
      <c r="B1535" s="146"/>
      <c r="C1535" s="227">
        <v>25.0</v>
      </c>
      <c r="D1535" s="228">
        <v>56.48</v>
      </c>
      <c r="E1535" s="228">
        <v>27.74</v>
      </c>
      <c r="F1535" s="229">
        <v>0.4911</v>
      </c>
      <c r="I1535" s="146"/>
      <c r="J1535" s="230">
        <f t="shared" si="2"/>
        <v>2.2592</v>
      </c>
      <c r="K1535" s="227"/>
      <c r="L1535" s="230">
        <f t="shared" si="3"/>
        <v>1.515123064</v>
      </c>
      <c r="M1535" s="134">
        <v>0.03</v>
      </c>
      <c r="N1535" s="146"/>
      <c r="O1535" s="99">
        <f t="shared" si="4"/>
        <v>3</v>
      </c>
      <c r="P1535" s="99">
        <f t="shared" si="5"/>
        <v>4</v>
      </c>
      <c r="Q1535" s="99">
        <f t="shared" si="6"/>
        <v>5</v>
      </c>
      <c r="R1535" s="99">
        <f t="shared" si="7"/>
        <v>0</v>
      </c>
      <c r="S1535" s="138">
        <f t="shared" si="8"/>
        <v>1</v>
      </c>
      <c r="T1535" s="135">
        <f t="shared" si="9"/>
        <v>13</v>
      </c>
      <c r="U1535" s="146"/>
      <c r="V1535" s="146"/>
      <c r="W1535" s="146"/>
      <c r="X1535" s="146"/>
      <c r="Y1535" s="146"/>
    </row>
    <row r="1536" ht="12.75" customHeight="1">
      <c r="A1536" s="146"/>
      <c r="B1536" s="146"/>
      <c r="C1536" s="227">
        <v>19.0</v>
      </c>
      <c r="D1536" s="228">
        <v>264.35</v>
      </c>
      <c r="E1536" s="228">
        <v>129.82</v>
      </c>
      <c r="F1536" s="229">
        <v>0.4911</v>
      </c>
      <c r="I1536" s="146"/>
      <c r="J1536" s="230">
        <f t="shared" si="2"/>
        <v>13.91315789</v>
      </c>
      <c r="K1536" s="227"/>
      <c r="L1536" s="230">
        <f t="shared" si="3"/>
        <v>9.330801351</v>
      </c>
      <c r="M1536" s="134">
        <v>0.04</v>
      </c>
      <c r="N1536" s="146"/>
      <c r="O1536" s="99">
        <f t="shared" si="4"/>
        <v>3</v>
      </c>
      <c r="P1536" s="99">
        <f t="shared" si="5"/>
        <v>4</v>
      </c>
      <c r="Q1536" s="99">
        <f t="shared" si="6"/>
        <v>5</v>
      </c>
      <c r="R1536" s="99">
        <f t="shared" si="7"/>
        <v>0</v>
      </c>
      <c r="S1536" s="138">
        <f t="shared" si="8"/>
        <v>1</v>
      </c>
      <c r="T1536" s="135">
        <f t="shared" si="9"/>
        <v>13</v>
      </c>
      <c r="U1536" s="146"/>
      <c r="V1536" s="146"/>
      <c r="W1536" s="146"/>
      <c r="X1536" s="146"/>
      <c r="Y1536" s="146"/>
    </row>
    <row r="1537" ht="12.75" customHeight="1">
      <c r="A1537" s="146"/>
      <c r="B1537" s="146"/>
      <c r="C1537" s="227">
        <v>10.0</v>
      </c>
      <c r="D1537" s="228">
        <v>43.48</v>
      </c>
      <c r="E1537" s="228">
        <v>21.35</v>
      </c>
      <c r="F1537" s="229">
        <v>0.491</v>
      </c>
      <c r="I1537" s="146"/>
      <c r="J1537" s="230">
        <f t="shared" si="2"/>
        <v>4.348</v>
      </c>
      <c r="K1537" s="227"/>
      <c r="L1537" s="230">
        <f t="shared" si="3"/>
        <v>2.916163649</v>
      </c>
      <c r="M1537" s="134">
        <v>0.05</v>
      </c>
      <c r="N1537" s="146"/>
      <c r="O1537" s="99">
        <f t="shared" si="4"/>
        <v>3</v>
      </c>
      <c r="P1537" s="99">
        <f t="shared" si="5"/>
        <v>2</v>
      </c>
      <c r="Q1537" s="99">
        <f t="shared" si="6"/>
        <v>5</v>
      </c>
      <c r="R1537" s="99">
        <f t="shared" si="7"/>
        <v>0</v>
      </c>
      <c r="S1537" s="138">
        <f t="shared" si="8"/>
        <v>1</v>
      </c>
      <c r="T1537" s="135">
        <f t="shared" si="9"/>
        <v>11</v>
      </c>
      <c r="U1537" s="146"/>
      <c r="V1537" s="146"/>
      <c r="W1537" s="146"/>
      <c r="X1537" s="146"/>
      <c r="Y1537" s="146"/>
    </row>
    <row r="1538" ht="12.75" customHeight="1">
      <c r="A1538" s="146"/>
      <c r="B1538" s="146"/>
      <c r="C1538" s="227">
        <v>15.0</v>
      </c>
      <c r="D1538" s="228">
        <v>428.6</v>
      </c>
      <c r="E1538" s="228">
        <v>210.38</v>
      </c>
      <c r="F1538" s="229">
        <v>0.4909</v>
      </c>
      <c r="I1538" s="146"/>
      <c r="J1538" s="230">
        <f t="shared" si="2"/>
        <v>28.57333333</v>
      </c>
      <c r="K1538" s="227"/>
      <c r="L1538" s="230">
        <f t="shared" si="3"/>
        <v>19.16515751</v>
      </c>
      <c r="M1538" s="134">
        <v>0.06</v>
      </c>
      <c r="N1538" s="146"/>
      <c r="O1538" s="99">
        <f t="shared" si="4"/>
        <v>3</v>
      </c>
      <c r="P1538" s="99">
        <f t="shared" si="5"/>
        <v>3</v>
      </c>
      <c r="Q1538" s="99">
        <f t="shared" si="6"/>
        <v>5</v>
      </c>
      <c r="R1538" s="99">
        <f t="shared" si="7"/>
        <v>0</v>
      </c>
      <c r="S1538" s="138">
        <f t="shared" si="8"/>
        <v>2</v>
      </c>
      <c r="T1538" s="135">
        <f t="shared" si="9"/>
        <v>13</v>
      </c>
      <c r="U1538" s="146"/>
      <c r="V1538" s="146"/>
      <c r="W1538" s="146"/>
      <c r="X1538" s="146"/>
      <c r="Y1538" s="146"/>
    </row>
    <row r="1539" ht="12.75" customHeight="1">
      <c r="A1539" s="146"/>
      <c r="B1539" s="146"/>
      <c r="C1539" s="227">
        <v>14.0</v>
      </c>
      <c r="D1539" s="228">
        <v>350.52</v>
      </c>
      <c r="E1539" s="228">
        <v>172.07</v>
      </c>
      <c r="F1539" s="229">
        <v>0.4909</v>
      </c>
      <c r="I1539" s="146"/>
      <c r="J1539" s="230">
        <f t="shared" si="2"/>
        <v>25.03714286</v>
      </c>
      <c r="K1539" s="227"/>
      <c r="L1539" s="230">
        <f t="shared" si="3"/>
        <v>16.79330797</v>
      </c>
      <c r="M1539" s="134">
        <v>0.07</v>
      </c>
      <c r="N1539" s="146"/>
      <c r="O1539" s="99">
        <f t="shared" si="4"/>
        <v>3</v>
      </c>
      <c r="P1539" s="99">
        <f t="shared" si="5"/>
        <v>3</v>
      </c>
      <c r="Q1539" s="99">
        <f t="shared" si="6"/>
        <v>5</v>
      </c>
      <c r="R1539" s="99">
        <f t="shared" si="7"/>
        <v>0</v>
      </c>
      <c r="S1539" s="138">
        <f t="shared" si="8"/>
        <v>2</v>
      </c>
      <c r="T1539" s="135">
        <f t="shared" si="9"/>
        <v>13</v>
      </c>
      <c r="U1539" s="146"/>
      <c r="V1539" s="146"/>
      <c r="W1539" s="146"/>
      <c r="X1539" s="146"/>
      <c r="Y1539" s="146"/>
    </row>
    <row r="1540" ht="12.75" customHeight="1">
      <c r="A1540" s="146"/>
      <c r="B1540" s="146"/>
      <c r="C1540" s="227">
        <v>11.0</v>
      </c>
      <c r="D1540" s="228">
        <v>334.78</v>
      </c>
      <c r="E1540" s="228">
        <v>164.28</v>
      </c>
      <c r="F1540" s="229">
        <v>0.4907</v>
      </c>
      <c r="I1540" s="146"/>
      <c r="J1540" s="230">
        <f t="shared" si="2"/>
        <v>30.43454545</v>
      </c>
      <c r="K1540" s="227"/>
      <c r="L1540" s="230">
        <f t="shared" si="3"/>
        <v>20.41627789</v>
      </c>
      <c r="M1540" s="134">
        <v>0.08</v>
      </c>
      <c r="N1540" s="146"/>
      <c r="O1540" s="99">
        <f t="shared" si="4"/>
        <v>3</v>
      </c>
      <c r="P1540" s="99">
        <f t="shared" si="5"/>
        <v>3</v>
      </c>
      <c r="Q1540" s="99">
        <f t="shared" si="6"/>
        <v>5</v>
      </c>
      <c r="R1540" s="99">
        <f t="shared" si="7"/>
        <v>0</v>
      </c>
      <c r="S1540" s="138">
        <f t="shared" si="8"/>
        <v>2</v>
      </c>
      <c r="T1540" s="135">
        <f t="shared" si="9"/>
        <v>13</v>
      </c>
      <c r="U1540" s="146"/>
      <c r="V1540" s="146"/>
      <c r="W1540" s="146"/>
      <c r="X1540" s="146"/>
      <c r="Y1540" s="146"/>
    </row>
    <row r="1541" ht="12.75" customHeight="1">
      <c r="A1541" s="146"/>
      <c r="B1541" s="146"/>
      <c r="C1541" s="227">
        <v>5.0</v>
      </c>
      <c r="D1541" s="228">
        <v>398.04</v>
      </c>
      <c r="E1541" s="228">
        <v>195.24</v>
      </c>
      <c r="F1541" s="229">
        <v>0.4905</v>
      </c>
      <c r="I1541" s="146"/>
      <c r="J1541" s="230">
        <f t="shared" si="2"/>
        <v>79.608</v>
      </c>
      <c r="K1541" s="227"/>
      <c r="L1541" s="230">
        <f t="shared" si="3"/>
        <v>53.41026501</v>
      </c>
      <c r="M1541" s="134">
        <v>0.09</v>
      </c>
      <c r="N1541" s="146"/>
      <c r="O1541" s="99">
        <f t="shared" si="4"/>
        <v>3</v>
      </c>
      <c r="P1541" s="99">
        <f t="shared" si="5"/>
        <v>1</v>
      </c>
      <c r="Q1541" s="99">
        <f t="shared" si="6"/>
        <v>3</v>
      </c>
      <c r="R1541" s="99">
        <f t="shared" si="7"/>
        <v>0</v>
      </c>
      <c r="S1541" s="138">
        <f t="shared" si="8"/>
        <v>2</v>
      </c>
      <c r="T1541" s="135">
        <f t="shared" si="9"/>
        <v>9</v>
      </c>
      <c r="U1541" s="146"/>
      <c r="V1541" s="146"/>
      <c r="W1541" s="146"/>
      <c r="X1541" s="146"/>
      <c r="Y1541" s="146"/>
    </row>
    <row r="1542" ht="12.75" customHeight="1">
      <c r="A1542" s="146"/>
      <c r="B1542" s="146"/>
      <c r="C1542" s="227">
        <v>14.0</v>
      </c>
      <c r="D1542" s="228">
        <v>354.26</v>
      </c>
      <c r="E1542" s="228">
        <v>173.77</v>
      </c>
      <c r="F1542" s="229">
        <v>0.4905</v>
      </c>
      <c r="I1542" s="146"/>
      <c r="J1542" s="230">
        <f t="shared" si="2"/>
        <v>25.30428571</v>
      </c>
      <c r="K1542" s="227"/>
      <c r="L1542" s="230">
        <f t="shared" si="3"/>
        <v>16.9770451</v>
      </c>
      <c r="M1542" s="134">
        <v>0.12</v>
      </c>
      <c r="N1542" s="146"/>
      <c r="O1542" s="99">
        <f t="shared" si="4"/>
        <v>3</v>
      </c>
      <c r="P1542" s="99">
        <f t="shared" si="5"/>
        <v>3</v>
      </c>
      <c r="Q1542" s="99">
        <f t="shared" si="6"/>
        <v>5</v>
      </c>
      <c r="R1542" s="99">
        <f t="shared" si="7"/>
        <v>0</v>
      </c>
      <c r="S1542" s="138">
        <f t="shared" si="8"/>
        <v>2</v>
      </c>
      <c r="T1542" s="135">
        <f t="shared" si="9"/>
        <v>13</v>
      </c>
      <c r="U1542" s="146"/>
      <c r="V1542" s="146"/>
      <c r="W1542" s="146"/>
      <c r="X1542" s="146"/>
      <c r="Y1542" s="146"/>
    </row>
    <row r="1543" ht="12.75" customHeight="1">
      <c r="A1543" s="146"/>
      <c r="B1543" s="146"/>
      <c r="C1543" s="227">
        <v>19.0</v>
      </c>
      <c r="D1543" s="228">
        <v>418.26</v>
      </c>
      <c r="E1543" s="228">
        <v>205.13</v>
      </c>
      <c r="F1543" s="229">
        <v>0.4904</v>
      </c>
      <c r="I1543" s="146"/>
      <c r="J1543" s="230">
        <f t="shared" si="2"/>
        <v>22.01368421</v>
      </c>
      <c r="K1543" s="227"/>
      <c r="L1543" s="230">
        <f t="shared" si="3"/>
        <v>14.77031952</v>
      </c>
      <c r="M1543" s="134">
        <v>0.13</v>
      </c>
      <c r="N1543" s="146"/>
      <c r="O1543" s="99">
        <f t="shared" si="4"/>
        <v>3</v>
      </c>
      <c r="P1543" s="99">
        <f t="shared" si="5"/>
        <v>4</v>
      </c>
      <c r="Q1543" s="99">
        <f t="shared" si="6"/>
        <v>5</v>
      </c>
      <c r="R1543" s="99">
        <f t="shared" si="7"/>
        <v>0</v>
      </c>
      <c r="S1543" s="138">
        <f t="shared" si="8"/>
        <v>0.13</v>
      </c>
      <c r="T1543" s="135">
        <f t="shared" si="9"/>
        <v>12.13</v>
      </c>
      <c r="U1543" s="146"/>
      <c r="V1543" s="146"/>
      <c r="W1543" s="146"/>
      <c r="X1543" s="146"/>
      <c r="Y1543" s="146"/>
    </row>
    <row r="1544" ht="12.75" customHeight="1">
      <c r="A1544" s="146"/>
      <c r="B1544" s="146"/>
      <c r="C1544" s="227">
        <v>22.0</v>
      </c>
      <c r="D1544" s="228">
        <v>735.92</v>
      </c>
      <c r="E1544" s="228">
        <v>360.79</v>
      </c>
      <c r="F1544" s="229">
        <v>0.4903</v>
      </c>
      <c r="I1544" s="146"/>
      <c r="J1544" s="230">
        <f t="shared" si="2"/>
        <v>33.45090909</v>
      </c>
      <c r="K1544" s="227"/>
      <c r="L1544" s="230">
        <f t="shared" si="3"/>
        <v>22.44575528</v>
      </c>
      <c r="M1544" s="134">
        <v>0.125</v>
      </c>
      <c r="N1544" s="146"/>
      <c r="O1544" s="99">
        <f t="shared" si="4"/>
        <v>3</v>
      </c>
      <c r="P1544" s="99">
        <f t="shared" si="5"/>
        <v>4</v>
      </c>
      <c r="Q1544" s="99">
        <f t="shared" si="6"/>
        <v>5</v>
      </c>
      <c r="R1544" s="99">
        <f t="shared" si="7"/>
        <v>0</v>
      </c>
      <c r="S1544" s="138">
        <f t="shared" si="8"/>
        <v>2</v>
      </c>
      <c r="T1544" s="135">
        <f t="shared" si="9"/>
        <v>14</v>
      </c>
      <c r="U1544" s="146"/>
      <c r="V1544" s="146"/>
      <c r="W1544" s="146"/>
      <c r="X1544" s="146"/>
      <c r="Y1544" s="146"/>
    </row>
    <row r="1545" ht="12.75" customHeight="1">
      <c r="A1545" s="146"/>
      <c r="B1545" s="146"/>
      <c r="C1545" s="227">
        <v>3.0</v>
      </c>
      <c r="D1545" s="228">
        <v>229.57</v>
      </c>
      <c r="E1545" s="228">
        <v>112.55</v>
      </c>
      <c r="F1545" s="229">
        <v>0.4903</v>
      </c>
      <c r="I1545" s="146"/>
      <c r="J1545" s="230">
        <f t="shared" si="2"/>
        <v>76.52333333</v>
      </c>
      <c r="K1545" s="227"/>
      <c r="L1545" s="230">
        <f t="shared" si="3"/>
        <v>51.34760339</v>
      </c>
      <c r="M1545" s="134">
        <v>0.15</v>
      </c>
      <c r="N1545" s="146"/>
      <c r="O1545" s="99">
        <f t="shared" si="4"/>
        <v>3</v>
      </c>
      <c r="P1545" s="99">
        <f t="shared" si="5"/>
        <v>1</v>
      </c>
      <c r="Q1545" s="99">
        <f t="shared" si="6"/>
        <v>3</v>
      </c>
      <c r="R1545" s="99">
        <f t="shared" si="7"/>
        <v>0</v>
      </c>
      <c r="S1545" s="138">
        <f t="shared" si="8"/>
        <v>3</v>
      </c>
      <c r="T1545" s="135">
        <f t="shared" si="9"/>
        <v>10</v>
      </c>
      <c r="U1545" s="146"/>
      <c r="V1545" s="146"/>
      <c r="W1545" s="146"/>
      <c r="X1545" s="146"/>
      <c r="Y1545" s="146"/>
    </row>
    <row r="1546" ht="12.75" customHeight="1">
      <c r="A1546" s="146"/>
      <c r="B1546" s="146"/>
      <c r="C1546" s="227">
        <v>3.0</v>
      </c>
      <c r="D1546" s="228">
        <v>208.43</v>
      </c>
      <c r="E1546" s="228">
        <v>102.2</v>
      </c>
      <c r="F1546" s="229">
        <v>0.4903</v>
      </c>
      <c r="I1546" s="146"/>
      <c r="J1546" s="230">
        <f t="shared" si="2"/>
        <v>69.47666667</v>
      </c>
      <c r="K1546" s="227"/>
      <c r="L1546" s="230">
        <f t="shared" si="3"/>
        <v>46.61924892</v>
      </c>
      <c r="M1546" s="134">
        <v>0.18</v>
      </c>
      <c r="N1546" s="146"/>
      <c r="O1546" s="99">
        <f t="shared" si="4"/>
        <v>3</v>
      </c>
      <c r="P1546" s="99">
        <f t="shared" si="5"/>
        <v>1</v>
      </c>
      <c r="Q1546" s="99">
        <f t="shared" si="6"/>
        <v>3</v>
      </c>
      <c r="R1546" s="99">
        <f t="shared" si="7"/>
        <v>0</v>
      </c>
      <c r="S1546" s="138">
        <f t="shared" si="8"/>
        <v>3</v>
      </c>
      <c r="T1546" s="135">
        <f t="shared" si="9"/>
        <v>10</v>
      </c>
      <c r="U1546" s="146"/>
      <c r="V1546" s="146"/>
      <c r="W1546" s="146"/>
      <c r="X1546" s="146"/>
      <c r="Y1546" s="146"/>
    </row>
    <row r="1547" ht="12.75" customHeight="1">
      <c r="A1547" s="146"/>
      <c r="B1547" s="146"/>
      <c r="C1547" s="227">
        <v>34.0</v>
      </c>
      <c r="D1547" s="228">
        <v>1448.75</v>
      </c>
      <c r="E1547" s="228">
        <v>709.59</v>
      </c>
      <c r="F1547" s="229">
        <v>0.4898</v>
      </c>
      <c r="I1547" s="146"/>
      <c r="J1547" s="230">
        <f t="shared" si="2"/>
        <v>42.61029412</v>
      </c>
      <c r="K1547" s="227"/>
      <c r="L1547" s="230">
        <f t="shared" si="3"/>
        <v>28.60135194</v>
      </c>
      <c r="M1547" s="134">
        <v>0.22</v>
      </c>
      <c r="N1547" s="146"/>
      <c r="O1547" s="99">
        <f t="shared" si="4"/>
        <v>3</v>
      </c>
      <c r="P1547" s="99">
        <f t="shared" si="5"/>
        <v>5</v>
      </c>
      <c r="Q1547" s="99">
        <f t="shared" si="6"/>
        <v>4</v>
      </c>
      <c r="R1547" s="99">
        <f t="shared" si="7"/>
        <v>0</v>
      </c>
      <c r="S1547" s="138">
        <f t="shared" si="8"/>
        <v>3</v>
      </c>
      <c r="T1547" s="135">
        <f t="shared" si="9"/>
        <v>15</v>
      </c>
      <c r="U1547" s="146"/>
      <c r="V1547" s="146"/>
      <c r="W1547" s="146"/>
      <c r="X1547" s="146"/>
      <c r="Y1547" s="146"/>
    </row>
    <row r="1548" ht="12.75" customHeight="1">
      <c r="A1548" s="146"/>
      <c r="B1548" s="146"/>
      <c r="C1548" s="227">
        <v>7.0</v>
      </c>
      <c r="D1548" s="228">
        <v>298.26</v>
      </c>
      <c r="E1548" s="228">
        <v>146.09</v>
      </c>
      <c r="F1548" s="229">
        <v>0.4898</v>
      </c>
      <c r="I1548" s="146"/>
      <c r="J1548" s="230">
        <f t="shared" si="2"/>
        <v>42.60857143</v>
      </c>
      <c r="K1548" s="227"/>
      <c r="L1548" s="230">
        <f t="shared" si="3"/>
        <v>28.60019562</v>
      </c>
      <c r="M1548" s="134">
        <v>0.26</v>
      </c>
      <c r="N1548" s="146"/>
      <c r="O1548" s="99">
        <f t="shared" si="4"/>
        <v>3</v>
      </c>
      <c r="P1548" s="99">
        <f t="shared" si="5"/>
        <v>2</v>
      </c>
      <c r="Q1548" s="99">
        <f t="shared" si="6"/>
        <v>4</v>
      </c>
      <c r="R1548" s="99">
        <f t="shared" si="7"/>
        <v>0</v>
      </c>
      <c r="S1548" s="138">
        <f t="shared" si="8"/>
        <v>3</v>
      </c>
      <c r="T1548" s="135">
        <f t="shared" si="9"/>
        <v>12</v>
      </c>
      <c r="U1548" s="146"/>
      <c r="V1548" s="146"/>
      <c r="W1548" s="146"/>
      <c r="X1548" s="146"/>
      <c r="Y1548" s="146"/>
    </row>
    <row r="1549" ht="12.75" customHeight="1">
      <c r="A1549" s="146"/>
      <c r="B1549" s="146"/>
      <c r="C1549" s="227">
        <v>1.0</v>
      </c>
      <c r="D1549" s="228">
        <v>25.22</v>
      </c>
      <c r="E1549" s="228">
        <v>12.34</v>
      </c>
      <c r="F1549" s="229">
        <v>0.4895</v>
      </c>
      <c r="I1549" s="146"/>
      <c r="J1549" s="230">
        <f t="shared" si="2"/>
        <v>25.22</v>
      </c>
      <c r="K1549" s="227"/>
      <c r="L1549" s="230">
        <f t="shared" si="3"/>
        <v>16.93185633</v>
      </c>
      <c r="M1549" s="134">
        <v>0.28</v>
      </c>
      <c r="N1549" s="146"/>
      <c r="O1549" s="99">
        <f t="shared" si="4"/>
        <v>3</v>
      </c>
      <c r="P1549" s="99">
        <f t="shared" si="5"/>
        <v>1</v>
      </c>
      <c r="Q1549" s="99">
        <f t="shared" si="6"/>
        <v>5</v>
      </c>
      <c r="R1549" s="99">
        <f t="shared" si="7"/>
        <v>0</v>
      </c>
      <c r="S1549" s="138">
        <f t="shared" si="8"/>
        <v>3</v>
      </c>
      <c r="T1549" s="135">
        <f t="shared" si="9"/>
        <v>12</v>
      </c>
      <c r="U1549" s="146"/>
      <c r="V1549" s="146"/>
      <c r="W1549" s="146"/>
      <c r="X1549" s="146"/>
      <c r="Y1549" s="146"/>
    </row>
    <row r="1550" ht="12.75" customHeight="1">
      <c r="A1550" s="146"/>
      <c r="B1550" s="146"/>
      <c r="C1550" s="227">
        <v>6.0</v>
      </c>
      <c r="D1550" s="228">
        <v>151.3</v>
      </c>
      <c r="E1550" s="228">
        <v>74.04</v>
      </c>
      <c r="F1550" s="229">
        <v>0.4894</v>
      </c>
      <c r="I1550" s="146"/>
      <c r="J1550" s="230">
        <f t="shared" si="2"/>
        <v>25.21666667</v>
      </c>
      <c r="K1550" s="227"/>
      <c r="L1550" s="230">
        <f t="shared" si="3"/>
        <v>16.93075511</v>
      </c>
      <c r="M1550" s="134">
        <v>0.3</v>
      </c>
      <c r="N1550" s="146"/>
      <c r="O1550" s="99">
        <f t="shared" si="4"/>
        <v>3</v>
      </c>
      <c r="P1550" s="99">
        <f t="shared" si="5"/>
        <v>2</v>
      </c>
      <c r="Q1550" s="99">
        <f t="shared" si="6"/>
        <v>5</v>
      </c>
      <c r="R1550" s="99">
        <f t="shared" si="7"/>
        <v>0</v>
      </c>
      <c r="S1550" s="138">
        <f t="shared" si="8"/>
        <v>3</v>
      </c>
      <c r="T1550" s="135">
        <f t="shared" si="9"/>
        <v>13</v>
      </c>
      <c r="U1550" s="146"/>
      <c r="V1550" s="146"/>
      <c r="W1550" s="146"/>
      <c r="X1550" s="146"/>
      <c r="Y1550" s="146"/>
    </row>
    <row r="1551" ht="12.75" customHeight="1">
      <c r="A1551" s="146"/>
      <c r="B1551" s="146"/>
      <c r="C1551" s="227">
        <v>12.0</v>
      </c>
      <c r="D1551" s="228">
        <v>408.59</v>
      </c>
      <c r="E1551" s="228">
        <v>199.95</v>
      </c>
      <c r="F1551" s="229">
        <v>0.4894</v>
      </c>
      <c r="I1551" s="146"/>
      <c r="J1551" s="230">
        <f t="shared" si="2"/>
        <v>34.04916667</v>
      </c>
      <c r="K1551" s="227"/>
      <c r="L1551" s="230">
        <f t="shared" si="3"/>
        <v>22.86099548</v>
      </c>
      <c r="M1551" s="134">
        <v>0.31</v>
      </c>
      <c r="N1551" s="146"/>
      <c r="O1551" s="99">
        <f t="shared" si="4"/>
        <v>3</v>
      </c>
      <c r="P1551" s="99">
        <f t="shared" si="5"/>
        <v>3</v>
      </c>
      <c r="Q1551" s="99">
        <f t="shared" si="6"/>
        <v>5</v>
      </c>
      <c r="R1551" s="99">
        <f t="shared" si="7"/>
        <v>0</v>
      </c>
      <c r="S1551" s="138">
        <f t="shared" si="8"/>
        <v>3</v>
      </c>
      <c r="T1551" s="135">
        <f t="shared" si="9"/>
        <v>14</v>
      </c>
      <c r="U1551" s="146"/>
      <c r="V1551" s="146"/>
      <c r="W1551" s="146"/>
      <c r="X1551" s="146"/>
      <c r="Y1551" s="146"/>
    </row>
    <row r="1552" ht="12.75" customHeight="1">
      <c r="A1552" s="146"/>
      <c r="B1552" s="146"/>
      <c r="C1552" s="227">
        <v>6.0</v>
      </c>
      <c r="D1552" s="228">
        <v>264.35</v>
      </c>
      <c r="E1552" s="228">
        <v>129.35</v>
      </c>
      <c r="F1552" s="229">
        <v>0.4893</v>
      </c>
      <c r="I1552" s="146"/>
      <c r="J1552" s="230">
        <f t="shared" si="2"/>
        <v>44.05833333</v>
      </c>
      <c r="K1552" s="227"/>
      <c r="L1552" s="230">
        <f t="shared" si="3"/>
        <v>29.5832494</v>
      </c>
      <c r="M1552" s="134">
        <v>0.32</v>
      </c>
      <c r="N1552" s="146"/>
      <c r="O1552" s="99">
        <f t="shared" si="4"/>
        <v>3</v>
      </c>
      <c r="P1552" s="99">
        <f t="shared" si="5"/>
        <v>2</v>
      </c>
      <c r="Q1552" s="99">
        <f t="shared" si="6"/>
        <v>4</v>
      </c>
      <c r="R1552" s="99">
        <f t="shared" si="7"/>
        <v>0</v>
      </c>
      <c r="S1552" s="138">
        <f t="shared" si="8"/>
        <v>3</v>
      </c>
      <c r="T1552" s="135">
        <f t="shared" si="9"/>
        <v>12</v>
      </c>
      <c r="U1552" s="146"/>
      <c r="V1552" s="146"/>
      <c r="W1552" s="146"/>
      <c r="X1552" s="146"/>
      <c r="Y1552" s="146"/>
    </row>
    <row r="1553" ht="12.75" customHeight="1">
      <c r="A1553" s="146"/>
      <c r="B1553" s="146"/>
      <c r="C1553" s="227">
        <v>7.0</v>
      </c>
      <c r="D1553" s="228">
        <v>176.52</v>
      </c>
      <c r="E1553" s="228">
        <v>86.35</v>
      </c>
      <c r="F1553" s="229">
        <v>0.4892</v>
      </c>
      <c r="I1553" s="146"/>
      <c r="J1553" s="230">
        <f t="shared" si="2"/>
        <v>25.21714286</v>
      </c>
      <c r="K1553" s="227"/>
      <c r="L1553" s="230">
        <f t="shared" si="3"/>
        <v>16.93334868</v>
      </c>
      <c r="M1553" s="134">
        <v>0.33</v>
      </c>
      <c r="N1553" s="146"/>
      <c r="O1553" s="99">
        <f t="shared" si="4"/>
        <v>3</v>
      </c>
      <c r="P1553" s="99">
        <f t="shared" si="5"/>
        <v>2</v>
      </c>
      <c r="Q1553" s="99">
        <f t="shared" si="6"/>
        <v>5</v>
      </c>
      <c r="R1553" s="99">
        <f t="shared" si="7"/>
        <v>0</v>
      </c>
      <c r="S1553" s="138">
        <f t="shared" si="8"/>
        <v>3</v>
      </c>
      <c r="T1553" s="135">
        <f t="shared" si="9"/>
        <v>13</v>
      </c>
      <c r="U1553" s="146"/>
      <c r="V1553" s="146"/>
      <c r="W1553" s="146"/>
      <c r="X1553" s="146"/>
      <c r="Y1553" s="146"/>
    </row>
    <row r="1554" ht="12.75" customHeight="1">
      <c r="A1554" s="146"/>
      <c r="B1554" s="146"/>
      <c r="C1554" s="227">
        <v>32.0</v>
      </c>
      <c r="D1554" s="228">
        <v>136.77</v>
      </c>
      <c r="E1554" s="228">
        <v>66.91</v>
      </c>
      <c r="F1554" s="229">
        <v>0.4892</v>
      </c>
      <c r="I1554" s="146"/>
      <c r="J1554" s="230">
        <f t="shared" si="2"/>
        <v>4.2740625</v>
      </c>
      <c r="K1554" s="227"/>
      <c r="L1554" s="230">
        <f t="shared" si="3"/>
        <v>2.870039283</v>
      </c>
      <c r="M1554" s="134">
        <v>0.34</v>
      </c>
      <c r="N1554" s="146"/>
      <c r="O1554" s="99">
        <f t="shared" si="4"/>
        <v>3</v>
      </c>
      <c r="P1554" s="99">
        <f t="shared" si="5"/>
        <v>5</v>
      </c>
      <c r="Q1554" s="99">
        <f t="shared" si="6"/>
        <v>5</v>
      </c>
      <c r="R1554" s="99">
        <f t="shared" si="7"/>
        <v>0</v>
      </c>
      <c r="S1554" s="138">
        <f t="shared" si="8"/>
        <v>4</v>
      </c>
      <c r="T1554" s="135">
        <f t="shared" si="9"/>
        <v>17</v>
      </c>
      <c r="U1554" s="146"/>
      <c r="V1554" s="146"/>
      <c r="W1554" s="146"/>
      <c r="X1554" s="146"/>
      <c r="Y1554" s="146"/>
    </row>
    <row r="1555" ht="12.75" customHeight="1">
      <c r="A1555" s="146"/>
      <c r="B1555" s="146"/>
      <c r="C1555" s="227">
        <v>3.0</v>
      </c>
      <c r="D1555" s="228">
        <v>46.83</v>
      </c>
      <c r="E1555" s="228">
        <v>22.89</v>
      </c>
      <c r="F1555" s="229">
        <v>0.4889</v>
      </c>
      <c r="I1555" s="146"/>
      <c r="J1555" s="230">
        <f t="shared" si="2"/>
        <v>15.61</v>
      </c>
      <c r="K1555" s="227"/>
      <c r="L1555" s="230">
        <f t="shared" si="3"/>
        <v>10.48425012</v>
      </c>
      <c r="M1555" s="134">
        <v>0.35</v>
      </c>
      <c r="N1555" s="146"/>
      <c r="O1555" s="99">
        <f t="shared" si="4"/>
        <v>3</v>
      </c>
      <c r="P1555" s="99">
        <f t="shared" si="5"/>
        <v>1</v>
      </c>
      <c r="Q1555" s="99">
        <f t="shared" si="6"/>
        <v>5</v>
      </c>
      <c r="R1555" s="99">
        <f t="shared" si="7"/>
        <v>0</v>
      </c>
      <c r="S1555" s="138">
        <f t="shared" si="8"/>
        <v>4</v>
      </c>
      <c r="T1555" s="135">
        <f t="shared" si="9"/>
        <v>13</v>
      </c>
      <c r="U1555" s="146"/>
      <c r="V1555" s="146"/>
      <c r="W1555" s="146"/>
      <c r="X1555" s="146"/>
      <c r="Y1555" s="146"/>
    </row>
    <row r="1556" ht="12.75" customHeight="1">
      <c r="A1556" s="146"/>
      <c r="B1556" s="146"/>
      <c r="C1556" s="227">
        <v>8.0</v>
      </c>
      <c r="D1556" s="228">
        <v>251.13</v>
      </c>
      <c r="E1556" s="228">
        <v>122.77</v>
      </c>
      <c r="F1556" s="229">
        <v>0.4889</v>
      </c>
      <c r="I1556" s="146"/>
      <c r="J1556" s="230">
        <f t="shared" si="2"/>
        <v>31.39125</v>
      </c>
      <c r="K1556" s="227"/>
      <c r="L1556" s="230">
        <f t="shared" si="3"/>
        <v>21.08351803</v>
      </c>
      <c r="M1556" s="134">
        <v>0.45</v>
      </c>
      <c r="N1556" s="146"/>
      <c r="O1556" s="99">
        <f t="shared" si="4"/>
        <v>3</v>
      </c>
      <c r="P1556" s="99">
        <f t="shared" si="5"/>
        <v>2</v>
      </c>
      <c r="Q1556" s="99">
        <f t="shared" si="6"/>
        <v>5</v>
      </c>
      <c r="R1556" s="99">
        <f t="shared" si="7"/>
        <v>0</v>
      </c>
      <c r="S1556" s="138">
        <f t="shared" si="8"/>
        <v>4</v>
      </c>
      <c r="T1556" s="135">
        <f t="shared" si="9"/>
        <v>14</v>
      </c>
      <c r="U1556" s="146"/>
      <c r="V1556" s="146"/>
      <c r="W1556" s="146"/>
      <c r="X1556" s="146"/>
      <c r="Y1556" s="146"/>
    </row>
    <row r="1557" ht="12.75" customHeight="1">
      <c r="A1557" s="146"/>
      <c r="B1557" s="146"/>
      <c r="C1557" s="227">
        <v>11.0</v>
      </c>
      <c r="D1557" s="228">
        <v>535.65</v>
      </c>
      <c r="E1557" s="228">
        <v>261.77</v>
      </c>
      <c r="F1557" s="229">
        <v>0.4887</v>
      </c>
      <c r="I1557" s="146"/>
      <c r="J1557" s="230">
        <f t="shared" si="2"/>
        <v>48.69545455</v>
      </c>
      <c r="K1557" s="227"/>
      <c r="L1557" s="230">
        <f t="shared" si="3"/>
        <v>32.71005209</v>
      </c>
      <c r="M1557" s="134">
        <v>0.46</v>
      </c>
      <c r="N1557" s="146"/>
      <c r="O1557" s="99">
        <f t="shared" si="4"/>
        <v>3</v>
      </c>
      <c r="P1557" s="99">
        <f t="shared" si="5"/>
        <v>3</v>
      </c>
      <c r="Q1557" s="99">
        <f t="shared" si="6"/>
        <v>4</v>
      </c>
      <c r="R1557" s="99">
        <f t="shared" si="7"/>
        <v>0</v>
      </c>
      <c r="S1557" s="138">
        <f t="shared" si="8"/>
        <v>4</v>
      </c>
      <c r="T1557" s="135">
        <f t="shared" si="9"/>
        <v>14</v>
      </c>
      <c r="U1557" s="146"/>
      <c r="V1557" s="146"/>
      <c r="W1557" s="146"/>
      <c r="X1557" s="146"/>
      <c r="Y1557" s="146"/>
    </row>
    <row r="1558" ht="12.75" customHeight="1">
      <c r="A1558" s="146"/>
      <c r="B1558" s="146"/>
      <c r="C1558" s="227">
        <v>1.0</v>
      </c>
      <c r="D1558" s="228">
        <v>16.52</v>
      </c>
      <c r="E1558" s="228">
        <v>8.07</v>
      </c>
      <c r="F1558" s="229">
        <v>0.4886</v>
      </c>
      <c r="I1558" s="146"/>
      <c r="J1558" s="230">
        <f t="shared" si="2"/>
        <v>16.52</v>
      </c>
      <c r="K1558" s="227"/>
      <c r="L1558" s="230">
        <f t="shared" si="3"/>
        <v>11.09767567</v>
      </c>
      <c r="M1558" s="134">
        <v>0.48</v>
      </c>
      <c r="N1558" s="146"/>
      <c r="O1558" s="99">
        <f t="shared" si="4"/>
        <v>3</v>
      </c>
      <c r="P1558" s="99">
        <f t="shared" si="5"/>
        <v>1</v>
      </c>
      <c r="Q1558" s="99">
        <f t="shared" si="6"/>
        <v>5</v>
      </c>
      <c r="R1558" s="99">
        <f t="shared" si="7"/>
        <v>0</v>
      </c>
      <c r="S1558" s="138">
        <f t="shared" si="8"/>
        <v>4</v>
      </c>
      <c r="T1558" s="135">
        <f t="shared" si="9"/>
        <v>13</v>
      </c>
      <c r="U1558" s="146"/>
      <c r="V1558" s="146"/>
      <c r="W1558" s="146"/>
      <c r="X1558" s="146"/>
      <c r="Y1558" s="146"/>
    </row>
    <row r="1559" ht="12.75" customHeight="1">
      <c r="A1559" s="146"/>
      <c r="B1559" s="146"/>
      <c r="C1559" s="227">
        <v>4.0</v>
      </c>
      <c r="D1559" s="228">
        <v>66.09</v>
      </c>
      <c r="E1559" s="228">
        <v>32.29</v>
      </c>
      <c r="F1559" s="229">
        <v>0.4886</v>
      </c>
      <c r="I1559" s="146"/>
      <c r="J1559" s="230">
        <f t="shared" si="2"/>
        <v>16.5225</v>
      </c>
      <c r="K1559" s="227"/>
      <c r="L1559" s="230">
        <f t="shared" si="3"/>
        <v>11.0993551</v>
      </c>
      <c r="M1559" s="134">
        <v>0.5</v>
      </c>
      <c r="N1559" s="146"/>
      <c r="O1559" s="99">
        <f t="shared" si="4"/>
        <v>3</v>
      </c>
      <c r="P1559" s="99">
        <f t="shared" si="5"/>
        <v>1</v>
      </c>
      <c r="Q1559" s="99">
        <f t="shared" si="6"/>
        <v>5</v>
      </c>
      <c r="R1559" s="99">
        <f t="shared" si="7"/>
        <v>0</v>
      </c>
      <c r="S1559" s="138">
        <f t="shared" si="8"/>
        <v>4</v>
      </c>
      <c r="T1559" s="135">
        <f t="shared" si="9"/>
        <v>13</v>
      </c>
      <c r="U1559" s="146"/>
      <c r="V1559" s="146"/>
      <c r="W1559" s="146"/>
      <c r="X1559" s="146"/>
      <c r="Y1559" s="146"/>
    </row>
    <row r="1560" ht="12.75" customHeight="1">
      <c r="A1560" s="146"/>
      <c r="B1560" s="146"/>
      <c r="C1560" s="227">
        <v>3.0</v>
      </c>
      <c r="D1560" s="228">
        <v>49.57</v>
      </c>
      <c r="E1560" s="228">
        <v>24.22</v>
      </c>
      <c r="F1560" s="229">
        <v>0.4886</v>
      </c>
      <c r="I1560" s="146"/>
      <c r="J1560" s="230">
        <f t="shared" si="2"/>
        <v>16.52333333</v>
      </c>
      <c r="K1560" s="227"/>
      <c r="L1560" s="230">
        <f t="shared" si="3"/>
        <v>11.09991491</v>
      </c>
      <c r="M1560" s="134">
        <v>0.52</v>
      </c>
      <c r="N1560" s="146"/>
      <c r="O1560" s="99">
        <f t="shared" si="4"/>
        <v>3</v>
      </c>
      <c r="P1560" s="99">
        <f t="shared" si="5"/>
        <v>1</v>
      </c>
      <c r="Q1560" s="99">
        <f t="shared" si="6"/>
        <v>5</v>
      </c>
      <c r="R1560" s="99">
        <f t="shared" si="7"/>
        <v>0</v>
      </c>
      <c r="S1560" s="138">
        <f t="shared" si="8"/>
        <v>4</v>
      </c>
      <c r="T1560" s="135">
        <f t="shared" si="9"/>
        <v>13</v>
      </c>
      <c r="U1560" s="146"/>
      <c r="V1560" s="146"/>
      <c r="W1560" s="146"/>
      <c r="X1560" s="146"/>
      <c r="Y1560" s="146"/>
    </row>
    <row r="1561" ht="12.75" customHeight="1">
      <c r="A1561" s="146"/>
      <c r="B1561" s="146"/>
      <c r="C1561" s="227">
        <v>11.0</v>
      </c>
      <c r="D1561" s="228">
        <v>934.04</v>
      </c>
      <c r="E1561" s="228">
        <v>456.31</v>
      </c>
      <c r="F1561" s="229">
        <v>0.4885</v>
      </c>
      <c r="I1561" s="146"/>
      <c r="J1561" s="230">
        <f t="shared" si="2"/>
        <v>84.91272727</v>
      </c>
      <c r="K1561" s="227"/>
      <c r="L1561" s="230">
        <f t="shared" si="3"/>
        <v>57.04583626</v>
      </c>
      <c r="M1561" s="134">
        <v>0.56</v>
      </c>
      <c r="N1561" s="146"/>
      <c r="O1561" s="99">
        <f t="shared" si="4"/>
        <v>3</v>
      </c>
      <c r="P1561" s="99">
        <f t="shared" si="5"/>
        <v>3</v>
      </c>
      <c r="Q1561" s="99">
        <f t="shared" si="6"/>
        <v>3</v>
      </c>
      <c r="R1561" s="99">
        <f t="shared" si="7"/>
        <v>0</v>
      </c>
      <c r="S1561" s="138">
        <f t="shared" si="8"/>
        <v>4</v>
      </c>
      <c r="T1561" s="135">
        <f t="shared" si="9"/>
        <v>13</v>
      </c>
      <c r="U1561" s="146"/>
      <c r="V1561" s="146"/>
      <c r="W1561" s="146"/>
      <c r="X1561" s="146"/>
      <c r="Y1561" s="146"/>
    </row>
    <row r="1562" ht="12.75" customHeight="1">
      <c r="A1562" s="146"/>
      <c r="B1562" s="146"/>
      <c r="C1562" s="227">
        <v>1.0</v>
      </c>
      <c r="D1562" s="228">
        <v>25.22</v>
      </c>
      <c r="E1562" s="228">
        <v>12.32</v>
      </c>
      <c r="F1562" s="229">
        <v>0.4884</v>
      </c>
      <c r="I1562" s="146"/>
      <c r="J1562" s="230">
        <f t="shared" si="2"/>
        <v>25.22</v>
      </c>
      <c r="K1562" s="227"/>
      <c r="L1562" s="230">
        <f t="shared" si="3"/>
        <v>16.94436979</v>
      </c>
      <c r="M1562" s="134">
        <v>0.53</v>
      </c>
      <c r="N1562" s="146"/>
      <c r="O1562" s="99">
        <f t="shared" si="4"/>
        <v>3</v>
      </c>
      <c r="P1562" s="99">
        <f t="shared" si="5"/>
        <v>1</v>
      </c>
      <c r="Q1562" s="99">
        <f t="shared" si="6"/>
        <v>5</v>
      </c>
      <c r="R1562" s="99">
        <f t="shared" si="7"/>
        <v>0</v>
      </c>
      <c r="S1562" s="138">
        <f t="shared" si="8"/>
        <v>4</v>
      </c>
      <c r="T1562" s="135">
        <f t="shared" si="9"/>
        <v>13</v>
      </c>
      <c r="U1562" s="146"/>
      <c r="V1562" s="146"/>
      <c r="W1562" s="146"/>
      <c r="X1562" s="146"/>
      <c r="Y1562" s="146"/>
    </row>
    <row r="1563" ht="12.75" customHeight="1">
      <c r="A1563" s="146"/>
      <c r="B1563" s="146"/>
      <c r="C1563" s="227">
        <v>8.0</v>
      </c>
      <c r="D1563" s="228">
        <v>1399.39</v>
      </c>
      <c r="E1563" s="228">
        <v>683.37</v>
      </c>
      <c r="F1563" s="229">
        <v>0.4883</v>
      </c>
      <c r="I1563" s="146"/>
      <c r="J1563" s="230">
        <f t="shared" si="2"/>
        <v>174.92375</v>
      </c>
      <c r="K1563" s="227"/>
      <c r="L1563" s="230">
        <f t="shared" si="3"/>
        <v>117.5325875</v>
      </c>
      <c r="M1563" s="134">
        <v>0.51</v>
      </c>
      <c r="N1563" s="146"/>
      <c r="O1563" s="99">
        <f t="shared" si="4"/>
        <v>3</v>
      </c>
      <c r="P1563" s="99">
        <f t="shared" si="5"/>
        <v>2</v>
      </c>
      <c r="Q1563" s="99">
        <f t="shared" si="6"/>
        <v>2</v>
      </c>
      <c r="R1563" s="99">
        <f t="shared" si="7"/>
        <v>0</v>
      </c>
      <c r="S1563" s="138">
        <f t="shared" si="8"/>
        <v>4</v>
      </c>
      <c r="T1563" s="135">
        <f t="shared" si="9"/>
        <v>11</v>
      </c>
      <c r="U1563" s="146"/>
      <c r="V1563" s="146"/>
      <c r="W1563" s="146"/>
      <c r="X1563" s="146"/>
      <c r="Y1563" s="146"/>
    </row>
    <row r="1564" ht="12.75" customHeight="1">
      <c r="A1564" s="146"/>
      <c r="B1564" s="146"/>
      <c r="C1564" s="227">
        <v>23.0</v>
      </c>
      <c r="D1564" s="228">
        <v>4913.04</v>
      </c>
      <c r="E1564" s="228">
        <v>2398.12</v>
      </c>
      <c r="F1564" s="229">
        <v>0.4881</v>
      </c>
      <c r="I1564" s="146"/>
      <c r="J1564" s="230">
        <f t="shared" si="2"/>
        <v>213.6104348</v>
      </c>
      <c r="K1564" s="227"/>
      <c r="L1564" s="230">
        <f t="shared" si="3"/>
        <v>143.5457528</v>
      </c>
      <c r="M1564" s="134">
        <v>0.57</v>
      </c>
      <c r="N1564" s="146"/>
      <c r="O1564" s="99">
        <f t="shared" si="4"/>
        <v>3</v>
      </c>
      <c r="P1564" s="99">
        <f t="shared" si="5"/>
        <v>4</v>
      </c>
      <c r="Q1564" s="99">
        <f t="shared" si="6"/>
        <v>2</v>
      </c>
      <c r="R1564" s="99">
        <f t="shared" si="7"/>
        <v>0</v>
      </c>
      <c r="S1564" s="138">
        <f t="shared" si="8"/>
        <v>4</v>
      </c>
      <c r="T1564" s="135">
        <f t="shared" si="9"/>
        <v>13</v>
      </c>
      <c r="U1564" s="146"/>
      <c r="V1564" s="146"/>
      <c r="W1564" s="146"/>
      <c r="X1564" s="146"/>
      <c r="Y1564" s="146"/>
    </row>
    <row r="1565" ht="12.75" customHeight="1">
      <c r="A1565" s="146"/>
      <c r="B1565" s="146"/>
      <c r="C1565" s="227">
        <v>7.0</v>
      </c>
      <c r="D1565" s="228">
        <v>176.52</v>
      </c>
      <c r="E1565" s="228">
        <v>86.14</v>
      </c>
      <c r="F1565" s="229">
        <v>0.488</v>
      </c>
      <c r="I1565" s="146"/>
      <c r="J1565" s="230">
        <f t="shared" si="2"/>
        <v>25.21714286</v>
      </c>
      <c r="K1565" s="227"/>
      <c r="L1565" s="230">
        <f t="shared" si="3"/>
        <v>16.94700461</v>
      </c>
      <c r="M1565" s="134">
        <v>0.58</v>
      </c>
      <c r="N1565" s="146"/>
      <c r="O1565" s="99">
        <f t="shared" si="4"/>
        <v>3</v>
      </c>
      <c r="P1565" s="99">
        <f t="shared" si="5"/>
        <v>2</v>
      </c>
      <c r="Q1565" s="99">
        <f t="shared" si="6"/>
        <v>5</v>
      </c>
      <c r="R1565" s="99">
        <f t="shared" si="7"/>
        <v>0</v>
      </c>
      <c r="S1565" s="138">
        <f t="shared" si="8"/>
        <v>4</v>
      </c>
      <c r="T1565" s="135">
        <f t="shared" si="9"/>
        <v>14</v>
      </c>
      <c r="U1565" s="146"/>
      <c r="V1565" s="146"/>
      <c r="W1565" s="146"/>
      <c r="X1565" s="146"/>
      <c r="Y1565" s="146"/>
    </row>
    <row r="1566" ht="12.75" customHeight="1">
      <c r="A1566" s="146"/>
      <c r="B1566" s="146"/>
      <c r="C1566" s="227">
        <v>12.0</v>
      </c>
      <c r="D1566" s="228">
        <v>1021.74</v>
      </c>
      <c r="E1566" s="228">
        <v>498.63</v>
      </c>
      <c r="F1566" s="229">
        <v>0.488</v>
      </c>
      <c r="I1566" s="146"/>
      <c r="J1566" s="230">
        <f t="shared" si="2"/>
        <v>85.145</v>
      </c>
      <c r="K1566" s="227"/>
      <c r="L1566" s="230">
        <f t="shared" si="3"/>
        <v>57.22110215</v>
      </c>
      <c r="M1566" s="134">
        <v>0.59</v>
      </c>
      <c r="N1566" s="146"/>
      <c r="O1566" s="99">
        <f t="shared" si="4"/>
        <v>3</v>
      </c>
      <c r="P1566" s="99">
        <f t="shared" si="5"/>
        <v>3</v>
      </c>
      <c r="Q1566" s="99">
        <f t="shared" si="6"/>
        <v>3</v>
      </c>
      <c r="R1566" s="99">
        <f t="shared" si="7"/>
        <v>0</v>
      </c>
      <c r="S1566" s="138">
        <f t="shared" si="8"/>
        <v>5</v>
      </c>
      <c r="T1566" s="135">
        <f t="shared" si="9"/>
        <v>14</v>
      </c>
      <c r="U1566" s="146"/>
      <c r="V1566" s="146"/>
      <c r="W1566" s="146"/>
      <c r="X1566" s="146"/>
      <c r="Y1566" s="146"/>
    </row>
    <row r="1567" ht="12.75" customHeight="1">
      <c r="A1567" s="146"/>
      <c r="B1567" s="146"/>
      <c r="C1567" s="227">
        <v>3.0</v>
      </c>
      <c r="D1567" s="228">
        <v>75.65</v>
      </c>
      <c r="E1567" s="228">
        <v>36.91</v>
      </c>
      <c r="F1567" s="229">
        <v>0.4879</v>
      </c>
      <c r="I1567" s="146"/>
      <c r="J1567" s="230">
        <f t="shared" si="2"/>
        <v>25.21666667</v>
      </c>
      <c r="K1567" s="227"/>
      <c r="L1567" s="230">
        <f t="shared" si="3"/>
        <v>16.94782355</v>
      </c>
      <c r="M1567" s="134">
        <v>0.6</v>
      </c>
      <c r="N1567" s="146"/>
      <c r="O1567" s="99">
        <f t="shared" si="4"/>
        <v>3</v>
      </c>
      <c r="P1567" s="99">
        <f t="shared" si="5"/>
        <v>1</v>
      </c>
      <c r="Q1567" s="99">
        <f t="shared" si="6"/>
        <v>5</v>
      </c>
      <c r="R1567" s="99">
        <f t="shared" si="7"/>
        <v>0</v>
      </c>
      <c r="S1567" s="138">
        <f t="shared" si="8"/>
        <v>5</v>
      </c>
      <c r="T1567" s="135">
        <f t="shared" si="9"/>
        <v>14</v>
      </c>
      <c r="U1567" s="146"/>
      <c r="V1567" s="146"/>
      <c r="W1567" s="146"/>
      <c r="X1567" s="146"/>
      <c r="Y1567" s="146"/>
    </row>
    <row r="1568" ht="12.75" customHeight="1">
      <c r="A1568" s="146"/>
      <c r="B1568" s="146"/>
      <c r="C1568" s="227">
        <v>3.0</v>
      </c>
      <c r="D1568" s="228">
        <v>75.65</v>
      </c>
      <c r="E1568" s="228">
        <v>36.91</v>
      </c>
      <c r="F1568" s="229">
        <v>0.4879</v>
      </c>
      <c r="I1568" s="146"/>
      <c r="J1568" s="230">
        <f t="shared" si="2"/>
        <v>25.21666667</v>
      </c>
      <c r="K1568" s="227"/>
      <c r="L1568" s="230">
        <f t="shared" si="3"/>
        <v>16.94782355</v>
      </c>
      <c r="M1568" s="134">
        <v>0.64</v>
      </c>
      <c r="N1568" s="146"/>
      <c r="O1568" s="99">
        <f t="shared" si="4"/>
        <v>3</v>
      </c>
      <c r="P1568" s="99">
        <f t="shared" si="5"/>
        <v>1</v>
      </c>
      <c r="Q1568" s="99">
        <f t="shared" si="6"/>
        <v>5</v>
      </c>
      <c r="R1568" s="99">
        <f t="shared" si="7"/>
        <v>0</v>
      </c>
      <c r="S1568" s="138">
        <f t="shared" si="8"/>
        <v>5</v>
      </c>
      <c r="T1568" s="135">
        <f t="shared" si="9"/>
        <v>14</v>
      </c>
      <c r="U1568" s="146"/>
      <c r="V1568" s="146"/>
      <c r="W1568" s="146"/>
      <c r="X1568" s="146"/>
      <c r="Y1568" s="146"/>
    </row>
    <row r="1569" ht="12.75" customHeight="1">
      <c r="A1569" s="146"/>
      <c r="B1569" s="146"/>
      <c r="C1569" s="227">
        <v>1.0</v>
      </c>
      <c r="D1569" s="228">
        <v>25.22</v>
      </c>
      <c r="E1569" s="228">
        <v>12.3</v>
      </c>
      <c r="F1569" s="229">
        <v>0.4879</v>
      </c>
      <c r="I1569" s="146"/>
      <c r="J1569" s="230">
        <f t="shared" si="2"/>
        <v>25.22</v>
      </c>
      <c r="K1569" s="227"/>
      <c r="L1569" s="230">
        <f t="shared" si="3"/>
        <v>16.95006385</v>
      </c>
      <c r="M1569" s="134">
        <v>0.67</v>
      </c>
      <c r="N1569" s="146"/>
      <c r="O1569" s="99">
        <f t="shared" si="4"/>
        <v>3</v>
      </c>
      <c r="P1569" s="99">
        <f t="shared" si="5"/>
        <v>1</v>
      </c>
      <c r="Q1569" s="99">
        <f t="shared" si="6"/>
        <v>5</v>
      </c>
      <c r="R1569" s="99">
        <f t="shared" si="7"/>
        <v>0</v>
      </c>
      <c r="S1569" s="138">
        <f t="shared" si="8"/>
        <v>5</v>
      </c>
      <c r="T1569" s="135">
        <f t="shared" si="9"/>
        <v>14</v>
      </c>
      <c r="U1569" s="146"/>
      <c r="V1569" s="146"/>
      <c r="W1569" s="146"/>
      <c r="X1569" s="146"/>
      <c r="Y1569" s="146"/>
    </row>
    <row r="1570" ht="12.75" customHeight="1">
      <c r="A1570" s="146"/>
      <c r="B1570" s="146"/>
      <c r="C1570" s="227">
        <v>1.0</v>
      </c>
      <c r="D1570" s="228">
        <v>112.17</v>
      </c>
      <c r="E1570" s="228">
        <v>54.67</v>
      </c>
      <c r="F1570" s="229">
        <v>0.4874</v>
      </c>
      <c r="I1570" s="146"/>
      <c r="J1570" s="230">
        <f t="shared" si="2"/>
        <v>112.17</v>
      </c>
      <c r="K1570" s="227"/>
      <c r="L1570" s="230">
        <f t="shared" si="3"/>
        <v>75.41347317</v>
      </c>
      <c r="M1570" s="134">
        <v>0.68</v>
      </c>
      <c r="N1570" s="146"/>
      <c r="O1570" s="99">
        <f t="shared" si="4"/>
        <v>3</v>
      </c>
      <c r="P1570" s="99">
        <f t="shared" si="5"/>
        <v>1</v>
      </c>
      <c r="Q1570" s="129">
        <f t="shared" si="6"/>
        <v>75.41347317</v>
      </c>
      <c r="R1570" s="99">
        <f t="shared" si="7"/>
        <v>0</v>
      </c>
      <c r="S1570" s="138">
        <f t="shared" si="8"/>
        <v>5</v>
      </c>
      <c r="T1570" s="135">
        <f t="shared" si="9"/>
        <v>84.41347317</v>
      </c>
      <c r="U1570" s="146"/>
      <c r="V1570" s="146"/>
      <c r="W1570" s="146"/>
      <c r="X1570" s="146"/>
      <c r="Y1570" s="146"/>
    </row>
    <row r="1571" ht="12.75" customHeight="1">
      <c r="A1571" s="146"/>
      <c r="B1571" s="146"/>
      <c r="C1571" s="227">
        <v>6.0</v>
      </c>
      <c r="D1571" s="228">
        <v>182.61</v>
      </c>
      <c r="E1571" s="228">
        <v>88.99</v>
      </c>
      <c r="F1571" s="229">
        <v>0.4873</v>
      </c>
      <c r="I1571" s="146"/>
      <c r="J1571" s="230">
        <f t="shared" si="2"/>
        <v>30.435</v>
      </c>
      <c r="K1571" s="227"/>
      <c r="L1571" s="230">
        <f t="shared" si="3"/>
        <v>20.46325556</v>
      </c>
      <c r="M1571" s="134">
        <v>0.62</v>
      </c>
      <c r="N1571" s="146"/>
      <c r="O1571" s="99">
        <f t="shared" si="4"/>
        <v>3</v>
      </c>
      <c r="P1571" s="99">
        <f t="shared" si="5"/>
        <v>2</v>
      </c>
      <c r="Q1571" s="99">
        <f t="shared" si="6"/>
        <v>5</v>
      </c>
      <c r="R1571" s="99">
        <f t="shared" si="7"/>
        <v>0</v>
      </c>
      <c r="S1571" s="138">
        <f t="shared" si="8"/>
        <v>5</v>
      </c>
      <c r="T1571" s="135">
        <f t="shared" si="9"/>
        <v>15</v>
      </c>
      <c r="U1571" s="146"/>
      <c r="V1571" s="146"/>
      <c r="W1571" s="146"/>
      <c r="X1571" s="146"/>
      <c r="Y1571" s="146"/>
    </row>
    <row r="1572" ht="12.75" customHeight="1">
      <c r="A1572" s="146"/>
      <c r="B1572" s="146"/>
      <c r="C1572" s="227">
        <v>5.0</v>
      </c>
      <c r="D1572" s="228">
        <v>413.04</v>
      </c>
      <c r="E1572" s="228">
        <v>201.29</v>
      </c>
      <c r="F1572" s="229">
        <v>0.4873</v>
      </c>
      <c r="I1572" s="146"/>
      <c r="J1572" s="230">
        <f t="shared" si="2"/>
        <v>82.608</v>
      </c>
      <c r="K1572" s="227"/>
      <c r="L1572" s="230">
        <f t="shared" si="3"/>
        <v>55.54225778</v>
      </c>
      <c r="M1572" s="134">
        <v>0.69</v>
      </c>
      <c r="N1572" s="146"/>
      <c r="O1572" s="99">
        <f t="shared" si="4"/>
        <v>3</v>
      </c>
      <c r="P1572" s="99">
        <f t="shared" si="5"/>
        <v>1</v>
      </c>
      <c r="Q1572" s="99">
        <f t="shared" si="6"/>
        <v>3</v>
      </c>
      <c r="R1572" s="99">
        <f t="shared" si="7"/>
        <v>0</v>
      </c>
      <c r="S1572" s="138">
        <f t="shared" si="8"/>
        <v>5</v>
      </c>
      <c r="T1572" s="135">
        <f t="shared" si="9"/>
        <v>12</v>
      </c>
      <c r="U1572" s="146"/>
      <c r="V1572" s="146"/>
      <c r="W1572" s="146"/>
      <c r="X1572" s="146"/>
      <c r="Y1572" s="146"/>
    </row>
    <row r="1573" ht="12.75" customHeight="1">
      <c r="A1573" s="146"/>
      <c r="B1573" s="146"/>
      <c r="C1573" s="227">
        <v>9.0</v>
      </c>
      <c r="D1573" s="228">
        <v>260.35</v>
      </c>
      <c r="E1573" s="228">
        <v>126.88</v>
      </c>
      <c r="F1573" s="229">
        <v>0.4873</v>
      </c>
      <c r="I1573" s="146"/>
      <c r="J1573" s="230">
        <f t="shared" si="2"/>
        <v>28.92777778</v>
      </c>
      <c r="K1573" s="227"/>
      <c r="L1573" s="230">
        <f t="shared" si="3"/>
        <v>19.44986067</v>
      </c>
      <c r="M1573" s="134">
        <v>0.64</v>
      </c>
      <c r="N1573" s="146"/>
      <c r="O1573" s="99">
        <f t="shared" si="4"/>
        <v>3</v>
      </c>
      <c r="P1573" s="99">
        <f t="shared" si="5"/>
        <v>2</v>
      </c>
      <c r="Q1573" s="99">
        <f t="shared" si="6"/>
        <v>5</v>
      </c>
      <c r="R1573" s="99">
        <f t="shared" si="7"/>
        <v>0</v>
      </c>
      <c r="S1573" s="138">
        <f t="shared" si="8"/>
        <v>5</v>
      </c>
      <c r="T1573" s="135">
        <f t="shared" si="9"/>
        <v>15</v>
      </c>
      <c r="U1573" s="146"/>
      <c r="V1573" s="146"/>
      <c r="W1573" s="146"/>
      <c r="X1573" s="146"/>
      <c r="Y1573" s="146"/>
    </row>
    <row r="1574" ht="12.75" customHeight="1">
      <c r="A1574" s="146"/>
      <c r="B1574" s="146"/>
      <c r="C1574" s="227">
        <v>12.0</v>
      </c>
      <c r="D1574" s="228">
        <v>766.3</v>
      </c>
      <c r="E1574" s="228">
        <v>373.38</v>
      </c>
      <c r="F1574" s="229">
        <v>0.4872</v>
      </c>
      <c r="I1574" s="146"/>
      <c r="J1574" s="230">
        <f t="shared" si="2"/>
        <v>63.85833333</v>
      </c>
      <c r="K1574" s="227"/>
      <c r="L1574" s="230">
        <f t="shared" si="3"/>
        <v>42.93863188</v>
      </c>
      <c r="M1574" s="134">
        <v>0.15</v>
      </c>
      <c r="N1574" s="146"/>
      <c r="O1574" s="99">
        <f t="shared" si="4"/>
        <v>3</v>
      </c>
      <c r="P1574" s="99">
        <f t="shared" si="5"/>
        <v>3</v>
      </c>
      <c r="Q1574" s="99">
        <f t="shared" si="6"/>
        <v>3</v>
      </c>
      <c r="R1574" s="99">
        <f t="shared" si="7"/>
        <v>0</v>
      </c>
      <c r="S1574" s="138">
        <f t="shared" si="8"/>
        <v>3</v>
      </c>
      <c r="T1574" s="135">
        <f t="shared" si="9"/>
        <v>12</v>
      </c>
      <c r="U1574" s="146"/>
      <c r="V1574" s="146"/>
      <c r="W1574" s="146"/>
      <c r="X1574" s="146"/>
      <c r="Y1574" s="146"/>
    </row>
    <row r="1575" ht="12.75" customHeight="1">
      <c r="A1575" s="146"/>
      <c r="B1575" s="146"/>
      <c r="C1575" s="227">
        <v>7.0</v>
      </c>
      <c r="D1575" s="228">
        <v>340.87</v>
      </c>
      <c r="E1575" s="228">
        <v>166.02</v>
      </c>
      <c r="F1575" s="229">
        <v>0.4871</v>
      </c>
      <c r="I1575" s="146"/>
      <c r="J1575" s="230">
        <f t="shared" si="2"/>
        <v>48.69571429</v>
      </c>
      <c r="K1575" s="227"/>
      <c r="L1575" s="230">
        <f t="shared" si="3"/>
        <v>32.74542014</v>
      </c>
      <c r="M1575" s="134">
        <v>0.85</v>
      </c>
      <c r="N1575" s="146"/>
      <c r="O1575" s="99">
        <f t="shared" si="4"/>
        <v>3</v>
      </c>
      <c r="P1575" s="99">
        <f t="shared" si="5"/>
        <v>2</v>
      </c>
      <c r="Q1575" s="99">
        <f t="shared" si="6"/>
        <v>4</v>
      </c>
      <c r="R1575" s="99">
        <f t="shared" si="7"/>
        <v>0</v>
      </c>
      <c r="S1575" s="138">
        <f t="shared" si="8"/>
        <v>5</v>
      </c>
      <c r="T1575" s="135">
        <f t="shared" si="9"/>
        <v>14</v>
      </c>
      <c r="U1575" s="146"/>
      <c r="V1575" s="146"/>
      <c r="W1575" s="146"/>
      <c r="X1575" s="146"/>
      <c r="Y1575" s="146"/>
    </row>
    <row r="1576" ht="12.75" customHeight="1">
      <c r="A1576" s="146"/>
      <c r="B1576" s="146"/>
      <c r="C1576" s="227">
        <v>2.0</v>
      </c>
      <c r="D1576" s="228">
        <v>130.43</v>
      </c>
      <c r="E1576" s="228">
        <v>63.52</v>
      </c>
      <c r="F1576" s="229">
        <v>0.487</v>
      </c>
      <c r="I1576" s="146"/>
      <c r="J1576" s="230">
        <f t="shared" si="2"/>
        <v>65.215</v>
      </c>
      <c r="K1576" s="227"/>
      <c r="L1576" s="230">
        <f t="shared" si="3"/>
        <v>43.85675857</v>
      </c>
      <c r="M1576" s="134">
        <v>0.87</v>
      </c>
      <c r="N1576" s="146"/>
      <c r="O1576" s="99">
        <f t="shared" si="4"/>
        <v>3</v>
      </c>
      <c r="P1576" s="99">
        <f t="shared" si="5"/>
        <v>1</v>
      </c>
      <c r="Q1576" s="99">
        <f t="shared" si="6"/>
        <v>3</v>
      </c>
      <c r="R1576" s="99">
        <f t="shared" si="7"/>
        <v>0</v>
      </c>
      <c r="S1576" s="138">
        <f t="shared" si="8"/>
        <v>5</v>
      </c>
      <c r="T1576" s="135">
        <f t="shared" si="9"/>
        <v>12</v>
      </c>
      <c r="U1576" s="146"/>
      <c r="V1576" s="146"/>
      <c r="W1576" s="146"/>
      <c r="X1576" s="146"/>
      <c r="Y1576" s="146"/>
    </row>
    <row r="1577" ht="12.75" customHeight="1">
      <c r="A1577" s="146"/>
      <c r="B1577" s="146"/>
      <c r="C1577" s="227">
        <v>6.0</v>
      </c>
      <c r="D1577" s="228">
        <v>198.26</v>
      </c>
      <c r="E1577" s="228">
        <v>96.5</v>
      </c>
      <c r="F1577" s="229">
        <v>0.4867</v>
      </c>
      <c r="I1577" s="146"/>
      <c r="J1577" s="230">
        <f t="shared" si="2"/>
        <v>33.04333333</v>
      </c>
      <c r="K1577" s="227"/>
      <c r="L1577" s="230">
        <f t="shared" si="3"/>
        <v>22.22595906</v>
      </c>
      <c r="M1577" s="134">
        <v>0.88</v>
      </c>
      <c r="N1577" s="146"/>
      <c r="O1577" s="99">
        <f t="shared" si="4"/>
        <v>3</v>
      </c>
      <c r="P1577" s="99">
        <f t="shared" si="5"/>
        <v>2</v>
      </c>
      <c r="Q1577" s="99">
        <f t="shared" si="6"/>
        <v>5</v>
      </c>
      <c r="R1577" s="99">
        <f t="shared" si="7"/>
        <v>0</v>
      </c>
      <c r="S1577" s="138">
        <f t="shared" si="8"/>
        <v>5</v>
      </c>
      <c r="T1577" s="135">
        <f t="shared" si="9"/>
        <v>15</v>
      </c>
      <c r="U1577" s="146"/>
      <c r="V1577" s="146"/>
      <c r="W1577" s="146"/>
      <c r="X1577" s="146"/>
      <c r="Y1577" s="146"/>
    </row>
    <row r="1578" ht="12.75" customHeight="1">
      <c r="A1578" s="146"/>
      <c r="B1578" s="146"/>
      <c r="C1578" s="227">
        <v>17.0</v>
      </c>
      <c r="D1578" s="228">
        <v>72.31</v>
      </c>
      <c r="E1578" s="228">
        <v>35.19</v>
      </c>
      <c r="F1578" s="229">
        <v>0.4867</v>
      </c>
      <c r="I1578" s="146"/>
      <c r="J1578" s="230">
        <f t="shared" si="2"/>
        <v>4.253529412</v>
      </c>
      <c r="K1578" s="227"/>
      <c r="L1578" s="230">
        <f t="shared" si="3"/>
        <v>2.861054289</v>
      </c>
      <c r="M1578" s="134">
        <v>0.89</v>
      </c>
      <c r="N1578" s="146"/>
      <c r="O1578" s="99">
        <f t="shared" si="4"/>
        <v>3</v>
      </c>
      <c r="P1578" s="99">
        <f t="shared" si="5"/>
        <v>4</v>
      </c>
      <c r="Q1578" s="99">
        <f t="shared" si="6"/>
        <v>5</v>
      </c>
      <c r="R1578" s="99">
        <f t="shared" si="7"/>
        <v>0</v>
      </c>
      <c r="S1578" s="138">
        <f t="shared" si="8"/>
        <v>5</v>
      </c>
      <c r="T1578" s="135">
        <f t="shared" si="9"/>
        <v>17</v>
      </c>
      <c r="U1578" s="146"/>
      <c r="V1578" s="146"/>
      <c r="W1578" s="146"/>
      <c r="X1578" s="146"/>
      <c r="Y1578" s="146"/>
    </row>
    <row r="1579" ht="12.75" customHeight="1">
      <c r="A1579" s="146"/>
      <c r="B1579" s="146"/>
      <c r="C1579" s="227">
        <v>5.0</v>
      </c>
      <c r="D1579" s="228">
        <v>243.48</v>
      </c>
      <c r="E1579" s="228">
        <v>118.42</v>
      </c>
      <c r="F1579" s="229">
        <v>0.4864</v>
      </c>
      <c r="I1579" s="146"/>
      <c r="J1579" s="230">
        <f t="shared" si="2"/>
        <v>48.696</v>
      </c>
      <c r="K1579" s="227"/>
      <c r="L1579" s="230">
        <f t="shared" si="3"/>
        <v>32.76103337</v>
      </c>
      <c r="M1579" s="134">
        <v>0.9</v>
      </c>
      <c r="N1579" s="146"/>
      <c r="O1579" s="99">
        <f t="shared" si="4"/>
        <v>3</v>
      </c>
      <c r="P1579" s="99">
        <f t="shared" si="5"/>
        <v>1</v>
      </c>
      <c r="Q1579" s="99">
        <f t="shared" si="6"/>
        <v>4</v>
      </c>
      <c r="R1579" s="99">
        <f t="shared" si="7"/>
        <v>0</v>
      </c>
      <c r="S1579" s="138">
        <f t="shared" si="8"/>
        <v>5</v>
      </c>
      <c r="T1579" s="135">
        <f t="shared" si="9"/>
        <v>13</v>
      </c>
      <c r="U1579" s="146"/>
      <c r="V1579" s="146"/>
      <c r="W1579" s="146"/>
      <c r="X1579" s="146"/>
      <c r="Y1579" s="146"/>
    </row>
    <row r="1580" ht="12.75" customHeight="1">
      <c r="A1580" s="146"/>
      <c r="B1580" s="146"/>
      <c r="C1580" s="227">
        <v>14.0</v>
      </c>
      <c r="D1580" s="228">
        <v>426.09</v>
      </c>
      <c r="E1580" s="228">
        <v>207.14</v>
      </c>
      <c r="F1580" s="229">
        <v>0.4861</v>
      </c>
      <c r="I1580" s="146"/>
      <c r="J1580" s="230">
        <f t="shared" si="2"/>
        <v>30.435</v>
      </c>
      <c r="K1580" s="227"/>
      <c r="L1580" s="230">
        <f t="shared" si="3"/>
        <v>20.47977929</v>
      </c>
      <c r="M1580" s="134">
        <v>0.91</v>
      </c>
      <c r="N1580" s="146"/>
      <c r="O1580" s="99">
        <f t="shared" si="4"/>
        <v>3</v>
      </c>
      <c r="P1580" s="99">
        <f t="shared" si="5"/>
        <v>3</v>
      </c>
      <c r="Q1580" s="99">
        <f t="shared" si="6"/>
        <v>5</v>
      </c>
      <c r="R1580" s="99">
        <f t="shared" si="7"/>
        <v>0</v>
      </c>
      <c r="S1580" s="138">
        <f t="shared" si="8"/>
        <v>5</v>
      </c>
      <c r="T1580" s="135">
        <f t="shared" si="9"/>
        <v>16</v>
      </c>
      <c r="U1580" s="146"/>
      <c r="V1580" s="146"/>
      <c r="W1580" s="146"/>
      <c r="X1580" s="146"/>
      <c r="Y1580" s="146"/>
    </row>
    <row r="1581" ht="12.75" customHeight="1">
      <c r="A1581" s="146"/>
      <c r="B1581" s="146"/>
      <c r="C1581" s="227">
        <v>6.0</v>
      </c>
      <c r="D1581" s="228">
        <v>255.65</v>
      </c>
      <c r="E1581" s="228">
        <v>124.25</v>
      </c>
      <c r="F1581" s="229">
        <v>0.486</v>
      </c>
      <c r="I1581" s="146"/>
      <c r="J1581" s="230">
        <f t="shared" si="2"/>
        <v>42.60833333</v>
      </c>
      <c r="K1581" s="227"/>
      <c r="L1581" s="230">
        <f t="shared" si="3"/>
        <v>28.67317183</v>
      </c>
      <c r="M1581" s="134">
        <v>0.94</v>
      </c>
      <c r="N1581" s="146"/>
      <c r="O1581" s="99">
        <f t="shared" si="4"/>
        <v>3</v>
      </c>
      <c r="P1581" s="99">
        <f t="shared" si="5"/>
        <v>2</v>
      </c>
      <c r="Q1581" s="99">
        <f t="shared" si="6"/>
        <v>4</v>
      </c>
      <c r="R1581" s="99">
        <f t="shared" si="7"/>
        <v>0</v>
      </c>
      <c r="S1581" s="138">
        <f t="shared" si="8"/>
        <v>5</v>
      </c>
      <c r="T1581" s="135">
        <f t="shared" si="9"/>
        <v>14</v>
      </c>
      <c r="U1581" s="146"/>
      <c r="V1581" s="146"/>
      <c r="W1581" s="146"/>
      <c r="X1581" s="146"/>
      <c r="Y1581" s="146"/>
    </row>
    <row r="1582" ht="12.75" customHeight="1">
      <c r="A1582" s="146"/>
      <c r="B1582" s="146"/>
      <c r="C1582" s="227">
        <v>3.0</v>
      </c>
      <c r="D1582" s="228">
        <v>134.22</v>
      </c>
      <c r="E1582" s="228">
        <v>65.22</v>
      </c>
      <c r="F1582" s="229">
        <v>0.4859</v>
      </c>
      <c r="I1582" s="146"/>
      <c r="J1582" s="230">
        <f t="shared" si="2"/>
        <v>44.74</v>
      </c>
      <c r="K1582" s="227"/>
      <c r="L1582" s="230">
        <f t="shared" si="3"/>
        <v>30.10969783</v>
      </c>
      <c r="M1582" s="134">
        <v>0.97</v>
      </c>
      <c r="N1582" s="146"/>
      <c r="O1582" s="99">
        <f t="shared" si="4"/>
        <v>3</v>
      </c>
      <c r="P1582" s="99">
        <f t="shared" si="5"/>
        <v>1</v>
      </c>
      <c r="Q1582" s="99">
        <f t="shared" si="6"/>
        <v>4</v>
      </c>
      <c r="R1582" s="99">
        <f t="shared" si="7"/>
        <v>0</v>
      </c>
      <c r="S1582" s="138">
        <f t="shared" si="8"/>
        <v>5</v>
      </c>
      <c r="T1582" s="135">
        <f t="shared" si="9"/>
        <v>13</v>
      </c>
      <c r="U1582" s="146"/>
      <c r="V1582" s="146"/>
      <c r="W1582" s="146"/>
      <c r="X1582" s="146"/>
      <c r="Y1582" s="146"/>
    </row>
    <row r="1583" ht="12.75" customHeight="1">
      <c r="A1583" s="146"/>
      <c r="B1583" s="146"/>
      <c r="C1583" s="227">
        <v>13.0</v>
      </c>
      <c r="D1583" s="228">
        <v>954.78</v>
      </c>
      <c r="E1583" s="228">
        <v>463.6</v>
      </c>
      <c r="F1583" s="229">
        <v>0.4856</v>
      </c>
      <c r="I1583" s="146"/>
      <c r="J1583" s="230">
        <f t="shared" si="2"/>
        <v>73.44461538</v>
      </c>
      <c r="K1583" s="227"/>
      <c r="L1583" s="230">
        <f t="shared" si="3"/>
        <v>49.43767864</v>
      </c>
      <c r="M1583" s="134">
        <v>0.93</v>
      </c>
      <c r="N1583" s="146"/>
      <c r="O1583" s="99">
        <f t="shared" si="4"/>
        <v>3</v>
      </c>
      <c r="P1583" s="99">
        <f t="shared" si="5"/>
        <v>3</v>
      </c>
      <c r="Q1583" s="99">
        <f t="shared" si="6"/>
        <v>3</v>
      </c>
      <c r="R1583" s="99">
        <f t="shared" si="7"/>
        <v>0</v>
      </c>
      <c r="S1583" s="138">
        <f t="shared" si="8"/>
        <v>5</v>
      </c>
      <c r="T1583" s="135">
        <f t="shared" si="9"/>
        <v>14</v>
      </c>
      <c r="U1583" s="146"/>
      <c r="V1583" s="146"/>
      <c r="W1583" s="146"/>
      <c r="X1583" s="146"/>
      <c r="Y1583" s="146"/>
    </row>
    <row r="1584" ht="12.75" customHeight="1">
      <c r="A1584" s="146"/>
      <c r="B1584" s="146"/>
      <c r="C1584" s="227">
        <v>1.0</v>
      </c>
      <c r="D1584" s="228">
        <v>16.52</v>
      </c>
      <c r="E1584" s="228">
        <v>8.02</v>
      </c>
      <c r="F1584" s="229">
        <v>0.4855</v>
      </c>
      <c r="I1584" s="146"/>
      <c r="J1584" s="230">
        <f t="shared" si="2"/>
        <v>16.52</v>
      </c>
      <c r="K1584" s="227"/>
      <c r="L1584" s="230">
        <f t="shared" si="3"/>
        <v>11.12083474</v>
      </c>
      <c r="M1584" s="134">
        <v>0.65</v>
      </c>
      <c r="N1584" s="146"/>
      <c r="O1584" s="99">
        <f t="shared" si="4"/>
        <v>3</v>
      </c>
      <c r="P1584" s="99">
        <f t="shared" si="5"/>
        <v>1</v>
      </c>
      <c r="Q1584" s="99">
        <f t="shared" si="6"/>
        <v>5</v>
      </c>
      <c r="R1584" s="99">
        <f t="shared" si="7"/>
        <v>0</v>
      </c>
      <c r="S1584" s="138">
        <f t="shared" si="8"/>
        <v>5</v>
      </c>
      <c r="T1584" s="135">
        <f t="shared" si="9"/>
        <v>14</v>
      </c>
      <c r="U1584" s="146"/>
      <c r="V1584" s="146"/>
      <c r="W1584" s="146"/>
      <c r="X1584" s="146"/>
      <c r="Y1584" s="146"/>
    </row>
    <row r="1585" ht="12.75" customHeight="1">
      <c r="A1585" s="146"/>
      <c r="B1585" s="146"/>
      <c r="C1585" s="227">
        <v>27.0</v>
      </c>
      <c r="D1585" s="228">
        <v>1017.04</v>
      </c>
      <c r="E1585" s="228">
        <v>493.74</v>
      </c>
      <c r="F1585" s="229">
        <v>0.4855</v>
      </c>
      <c r="I1585" s="146"/>
      <c r="J1585" s="230">
        <f t="shared" si="2"/>
        <v>37.66814815</v>
      </c>
      <c r="K1585" s="227"/>
      <c r="L1585" s="230">
        <f t="shared" si="3"/>
        <v>25.35721854</v>
      </c>
      <c r="M1585" s="134">
        <v>0.45</v>
      </c>
      <c r="N1585" s="146"/>
      <c r="O1585" s="99">
        <f t="shared" si="4"/>
        <v>3</v>
      </c>
      <c r="P1585" s="99">
        <f t="shared" si="5"/>
        <v>5</v>
      </c>
      <c r="Q1585" s="129">
        <f t="shared" si="6"/>
        <v>25.35721854</v>
      </c>
      <c r="R1585" s="99">
        <f t="shared" si="7"/>
        <v>0</v>
      </c>
      <c r="S1585" s="138">
        <f t="shared" si="8"/>
        <v>4</v>
      </c>
      <c r="T1585" s="135">
        <f t="shared" si="9"/>
        <v>37.35721854</v>
      </c>
      <c r="U1585" s="146"/>
      <c r="V1585" s="146"/>
      <c r="W1585" s="146"/>
      <c r="X1585" s="146"/>
      <c r="Y1585" s="146"/>
    </row>
    <row r="1586" ht="12.75" customHeight="1">
      <c r="A1586" s="146"/>
      <c r="B1586" s="146"/>
      <c r="C1586" s="227">
        <v>16.0</v>
      </c>
      <c r="D1586" s="228">
        <v>771.83</v>
      </c>
      <c r="E1586" s="228">
        <v>374.72</v>
      </c>
      <c r="F1586" s="229">
        <v>0.4855</v>
      </c>
      <c r="I1586" s="146"/>
      <c r="J1586" s="230">
        <f t="shared" si="2"/>
        <v>48.239375</v>
      </c>
      <c r="K1586" s="227"/>
      <c r="L1586" s="230">
        <f t="shared" si="3"/>
        <v>32.47349377</v>
      </c>
      <c r="M1586" s="134">
        <v>0.48</v>
      </c>
      <c r="N1586" s="146"/>
      <c r="O1586" s="99">
        <f t="shared" si="4"/>
        <v>3</v>
      </c>
      <c r="P1586" s="99">
        <f t="shared" si="5"/>
        <v>4</v>
      </c>
      <c r="Q1586" s="99">
        <f t="shared" si="6"/>
        <v>4</v>
      </c>
      <c r="R1586" s="99">
        <f t="shared" si="7"/>
        <v>0</v>
      </c>
      <c r="S1586" s="138">
        <f t="shared" si="8"/>
        <v>4</v>
      </c>
      <c r="T1586" s="135">
        <f t="shared" si="9"/>
        <v>15</v>
      </c>
      <c r="U1586" s="146"/>
      <c r="V1586" s="146"/>
      <c r="W1586" s="146"/>
      <c r="X1586" s="146"/>
      <c r="Y1586" s="146"/>
    </row>
    <row r="1587" ht="12.75" customHeight="1">
      <c r="A1587" s="146"/>
      <c r="B1587" s="146"/>
      <c r="C1587" s="227">
        <v>4.0</v>
      </c>
      <c r="D1587" s="228">
        <v>66.09</v>
      </c>
      <c r="E1587" s="228">
        <v>32.09</v>
      </c>
      <c r="F1587" s="229">
        <v>0.4855</v>
      </c>
      <c r="I1587" s="146"/>
      <c r="J1587" s="230">
        <f t="shared" si="2"/>
        <v>16.5225</v>
      </c>
      <c r="K1587" s="227"/>
      <c r="L1587" s="230">
        <f t="shared" si="3"/>
        <v>11.12251767</v>
      </c>
      <c r="M1587" s="134">
        <v>0.43</v>
      </c>
      <c r="N1587" s="146"/>
      <c r="O1587" s="99">
        <f t="shared" si="4"/>
        <v>3</v>
      </c>
      <c r="P1587" s="99">
        <f t="shared" si="5"/>
        <v>1</v>
      </c>
      <c r="Q1587" s="99">
        <f t="shared" si="6"/>
        <v>5</v>
      </c>
      <c r="R1587" s="99">
        <f t="shared" si="7"/>
        <v>0</v>
      </c>
      <c r="S1587" s="138">
        <f t="shared" si="8"/>
        <v>4</v>
      </c>
      <c r="T1587" s="135">
        <f t="shared" si="9"/>
        <v>13</v>
      </c>
      <c r="U1587" s="146"/>
      <c r="V1587" s="146"/>
      <c r="W1587" s="146"/>
      <c r="X1587" s="146"/>
      <c r="Y1587" s="146"/>
    </row>
    <row r="1588" ht="12.75" customHeight="1">
      <c r="A1588" s="146"/>
      <c r="B1588" s="146"/>
      <c r="C1588" s="227">
        <v>4.0</v>
      </c>
      <c r="D1588" s="228">
        <v>136.0</v>
      </c>
      <c r="E1588" s="228">
        <v>66.0</v>
      </c>
      <c r="F1588" s="229">
        <v>0.4853</v>
      </c>
      <c r="I1588" s="146"/>
      <c r="J1588" s="230">
        <f t="shared" si="2"/>
        <v>34</v>
      </c>
      <c r="K1588" s="227"/>
      <c r="L1588" s="230">
        <f t="shared" si="3"/>
        <v>22.89099845</v>
      </c>
      <c r="M1588" s="134">
        <v>0.65</v>
      </c>
      <c r="N1588" s="146"/>
      <c r="O1588" s="99">
        <f t="shared" si="4"/>
        <v>3</v>
      </c>
      <c r="P1588" s="99">
        <f t="shared" si="5"/>
        <v>1</v>
      </c>
      <c r="Q1588" s="99">
        <f t="shared" si="6"/>
        <v>5</v>
      </c>
      <c r="R1588" s="99">
        <f t="shared" si="7"/>
        <v>0</v>
      </c>
      <c r="S1588" s="138">
        <f t="shared" si="8"/>
        <v>5</v>
      </c>
      <c r="T1588" s="135">
        <f t="shared" si="9"/>
        <v>14</v>
      </c>
      <c r="U1588" s="146"/>
      <c r="V1588" s="146"/>
      <c r="W1588" s="146"/>
      <c r="X1588" s="146"/>
      <c r="Y1588" s="146"/>
    </row>
    <row r="1589" ht="12.75" customHeight="1">
      <c r="A1589" s="146"/>
      <c r="B1589" s="146"/>
      <c r="C1589" s="227">
        <v>3.0</v>
      </c>
      <c r="D1589" s="228">
        <v>140.17</v>
      </c>
      <c r="E1589" s="228">
        <v>67.97</v>
      </c>
      <c r="F1589" s="229">
        <v>0.4849</v>
      </c>
      <c r="I1589" s="146"/>
      <c r="J1589" s="230">
        <f t="shared" si="2"/>
        <v>46.72333333</v>
      </c>
      <c r="K1589" s="227"/>
      <c r="L1589" s="230">
        <f t="shared" si="3"/>
        <v>31.46564303</v>
      </c>
      <c r="M1589" s="134">
        <v>0.67</v>
      </c>
      <c r="N1589" s="146"/>
      <c r="O1589" s="99">
        <f t="shared" si="4"/>
        <v>3</v>
      </c>
      <c r="P1589" s="99">
        <f t="shared" si="5"/>
        <v>1</v>
      </c>
      <c r="Q1589" s="99">
        <f t="shared" si="6"/>
        <v>4</v>
      </c>
      <c r="R1589" s="99">
        <f t="shared" si="7"/>
        <v>0</v>
      </c>
      <c r="S1589" s="138">
        <f t="shared" si="8"/>
        <v>5</v>
      </c>
      <c r="T1589" s="135">
        <f t="shared" si="9"/>
        <v>13</v>
      </c>
      <c r="U1589" s="146"/>
      <c r="V1589" s="146"/>
      <c r="W1589" s="146"/>
      <c r="X1589" s="146"/>
      <c r="Y1589" s="146"/>
    </row>
    <row r="1590" ht="12.75" customHeight="1">
      <c r="A1590" s="146"/>
      <c r="B1590" s="146"/>
      <c r="C1590" s="227">
        <v>8.0</v>
      </c>
      <c r="D1590" s="228">
        <v>1645.56</v>
      </c>
      <c r="E1590" s="228">
        <v>797.56</v>
      </c>
      <c r="F1590" s="229">
        <v>0.4847</v>
      </c>
      <c r="I1590" s="146"/>
      <c r="J1590" s="230">
        <f t="shared" si="2"/>
        <v>205.695</v>
      </c>
      <c r="K1590" s="227"/>
      <c r="L1590" s="230">
        <f t="shared" si="3"/>
        <v>138.54314</v>
      </c>
      <c r="M1590" s="134">
        <v>0.71</v>
      </c>
      <c r="N1590" s="146"/>
      <c r="O1590" s="99">
        <f t="shared" si="4"/>
        <v>3</v>
      </c>
      <c r="P1590" s="99">
        <f t="shared" si="5"/>
        <v>2</v>
      </c>
      <c r="Q1590" s="99">
        <f t="shared" si="6"/>
        <v>2</v>
      </c>
      <c r="R1590" s="99">
        <f t="shared" si="7"/>
        <v>0</v>
      </c>
      <c r="S1590" s="138">
        <f t="shared" si="8"/>
        <v>5</v>
      </c>
      <c r="T1590" s="135">
        <f t="shared" si="9"/>
        <v>12</v>
      </c>
      <c r="U1590" s="146"/>
      <c r="V1590" s="146"/>
      <c r="W1590" s="146"/>
      <c r="X1590" s="146"/>
      <c r="Y1590" s="146"/>
    </row>
    <row r="1591" ht="12.75" customHeight="1">
      <c r="A1591" s="146"/>
      <c r="B1591" s="146"/>
      <c r="C1591" s="227">
        <v>6.0</v>
      </c>
      <c r="D1591" s="228">
        <v>876.52</v>
      </c>
      <c r="E1591" s="228">
        <v>424.72</v>
      </c>
      <c r="F1591" s="229">
        <v>0.4846</v>
      </c>
      <c r="I1591" s="146"/>
      <c r="J1591" s="230">
        <f t="shared" si="2"/>
        <v>146.0866667</v>
      </c>
      <c r="K1591" s="227"/>
      <c r="L1591" s="230">
        <f t="shared" si="3"/>
        <v>98.40136513</v>
      </c>
      <c r="M1591" s="134">
        <v>0.92</v>
      </c>
      <c r="N1591" s="146"/>
      <c r="O1591" s="99">
        <f t="shared" si="4"/>
        <v>3</v>
      </c>
      <c r="P1591" s="99">
        <f t="shared" si="5"/>
        <v>2</v>
      </c>
      <c r="Q1591" s="99">
        <f t="shared" si="6"/>
        <v>2</v>
      </c>
      <c r="R1591" s="99">
        <f t="shared" si="7"/>
        <v>0</v>
      </c>
      <c r="S1591" s="138">
        <f t="shared" si="8"/>
        <v>5</v>
      </c>
      <c r="T1591" s="135">
        <f t="shared" si="9"/>
        <v>12</v>
      </c>
      <c r="U1591" s="146"/>
      <c r="V1591" s="146"/>
      <c r="W1591" s="146"/>
      <c r="X1591" s="146"/>
      <c r="Y1591" s="146"/>
    </row>
    <row r="1592" ht="12.75" customHeight="1">
      <c r="A1592" s="146"/>
      <c r="B1592" s="146"/>
      <c r="C1592" s="227">
        <v>1.0</v>
      </c>
      <c r="D1592" s="228">
        <v>320.87</v>
      </c>
      <c r="E1592" s="228">
        <v>155.51</v>
      </c>
      <c r="F1592" s="229">
        <v>0.4846</v>
      </c>
      <c r="I1592" s="146"/>
      <c r="J1592" s="230">
        <f t="shared" si="2"/>
        <v>320.87</v>
      </c>
      <c r="K1592" s="227"/>
      <c r="L1592" s="230">
        <f t="shared" si="3"/>
        <v>216.1322915</v>
      </c>
      <c r="M1592" s="134">
        <v>0.26</v>
      </c>
      <c r="N1592" s="146"/>
      <c r="O1592" s="99">
        <f t="shared" si="4"/>
        <v>3</v>
      </c>
      <c r="P1592" s="99">
        <f t="shared" si="5"/>
        <v>1</v>
      </c>
      <c r="Q1592" s="99">
        <f t="shared" si="6"/>
        <v>1</v>
      </c>
      <c r="R1592" s="99">
        <f t="shared" si="7"/>
        <v>0</v>
      </c>
      <c r="S1592" s="138">
        <f t="shared" si="8"/>
        <v>3</v>
      </c>
      <c r="T1592" s="135">
        <f t="shared" si="9"/>
        <v>8</v>
      </c>
      <c r="U1592" s="146"/>
      <c r="V1592" s="146"/>
      <c r="W1592" s="146"/>
      <c r="X1592" s="146"/>
      <c r="Y1592" s="146"/>
    </row>
    <row r="1593" ht="12.75" customHeight="1">
      <c r="A1593" s="146"/>
      <c r="B1593" s="146"/>
      <c r="C1593" s="227">
        <v>14.0</v>
      </c>
      <c r="D1593" s="228">
        <v>763.04</v>
      </c>
      <c r="E1593" s="228">
        <v>369.64</v>
      </c>
      <c r="F1593" s="229">
        <v>0.4844</v>
      </c>
      <c r="I1593" s="146"/>
      <c r="J1593" s="230">
        <f t="shared" si="2"/>
        <v>54.50285714</v>
      </c>
      <c r="K1593" s="227"/>
      <c r="L1593" s="230">
        <f t="shared" si="3"/>
        <v>36.71709589</v>
      </c>
      <c r="M1593" s="134">
        <v>0.15</v>
      </c>
      <c r="N1593" s="146"/>
      <c r="O1593" s="99">
        <f t="shared" si="4"/>
        <v>3</v>
      </c>
      <c r="P1593" s="99">
        <f t="shared" si="5"/>
        <v>3</v>
      </c>
      <c r="Q1593" s="99">
        <f t="shared" si="6"/>
        <v>4</v>
      </c>
      <c r="R1593" s="99">
        <f t="shared" si="7"/>
        <v>0</v>
      </c>
      <c r="S1593" s="138">
        <f t="shared" si="8"/>
        <v>3</v>
      </c>
      <c r="T1593" s="135">
        <f t="shared" si="9"/>
        <v>13</v>
      </c>
      <c r="U1593" s="146"/>
      <c r="V1593" s="146"/>
      <c r="W1593" s="146"/>
      <c r="X1593" s="146"/>
      <c r="Y1593" s="146"/>
    </row>
    <row r="1594" ht="12.75" customHeight="1">
      <c r="A1594" s="146"/>
      <c r="B1594" s="146"/>
      <c r="C1594" s="227">
        <v>11.0</v>
      </c>
      <c r="D1594" s="228">
        <v>530.78</v>
      </c>
      <c r="E1594" s="228">
        <v>257.12</v>
      </c>
      <c r="F1594" s="229">
        <v>0.4844</v>
      </c>
      <c r="I1594" s="146"/>
      <c r="J1594" s="230">
        <f t="shared" si="2"/>
        <v>48.25272727</v>
      </c>
      <c r="K1594" s="227"/>
      <c r="L1594" s="230">
        <f t="shared" si="3"/>
        <v>32.506553</v>
      </c>
      <c r="M1594" s="134">
        <v>0.34</v>
      </c>
      <c r="N1594" s="146"/>
      <c r="O1594" s="99">
        <f t="shared" si="4"/>
        <v>3</v>
      </c>
      <c r="P1594" s="99">
        <f t="shared" si="5"/>
        <v>3</v>
      </c>
      <c r="Q1594" s="99">
        <f t="shared" si="6"/>
        <v>4</v>
      </c>
      <c r="R1594" s="99">
        <f t="shared" si="7"/>
        <v>0</v>
      </c>
      <c r="S1594" s="138">
        <f t="shared" si="8"/>
        <v>4</v>
      </c>
      <c r="T1594" s="135">
        <f t="shared" si="9"/>
        <v>14</v>
      </c>
      <c r="U1594" s="146"/>
      <c r="V1594" s="146"/>
      <c r="W1594" s="146"/>
      <c r="X1594" s="146"/>
      <c r="Y1594" s="146"/>
    </row>
    <row r="1595" ht="12.75" customHeight="1">
      <c r="A1595" s="146"/>
      <c r="B1595" s="146"/>
      <c r="C1595" s="227">
        <v>2.0</v>
      </c>
      <c r="D1595" s="228">
        <v>113.04</v>
      </c>
      <c r="E1595" s="228">
        <v>54.74</v>
      </c>
      <c r="F1595" s="229">
        <v>0.4843</v>
      </c>
      <c r="I1595" s="146"/>
      <c r="J1595" s="230">
        <f t="shared" si="2"/>
        <v>56.52</v>
      </c>
      <c r="K1595" s="227"/>
      <c r="L1595" s="230">
        <f t="shared" si="3"/>
        <v>38.07855555</v>
      </c>
      <c r="M1595" s="134">
        <v>0.35</v>
      </c>
      <c r="N1595" s="146"/>
      <c r="O1595" s="99">
        <f t="shared" si="4"/>
        <v>3</v>
      </c>
      <c r="P1595" s="99">
        <f t="shared" si="5"/>
        <v>1</v>
      </c>
      <c r="Q1595" s="99">
        <f t="shared" si="6"/>
        <v>4</v>
      </c>
      <c r="R1595" s="99">
        <f t="shared" si="7"/>
        <v>0</v>
      </c>
      <c r="S1595" s="138">
        <f t="shared" si="8"/>
        <v>4</v>
      </c>
      <c r="T1595" s="135">
        <f t="shared" si="9"/>
        <v>12</v>
      </c>
      <c r="U1595" s="146"/>
      <c r="V1595" s="146"/>
      <c r="W1595" s="146"/>
      <c r="X1595" s="146"/>
      <c r="Y1595" s="146"/>
    </row>
    <row r="1596" ht="12.75" customHeight="1">
      <c r="A1596" s="146"/>
      <c r="B1596" s="146"/>
      <c r="C1596" s="227">
        <v>8.0</v>
      </c>
      <c r="D1596" s="228">
        <v>238.91</v>
      </c>
      <c r="E1596" s="228">
        <v>115.71</v>
      </c>
      <c r="F1596" s="229">
        <v>0.4843</v>
      </c>
      <c r="I1596" s="146"/>
      <c r="J1596" s="230">
        <f t="shared" si="2"/>
        <v>29.86375</v>
      </c>
      <c r="K1596" s="227"/>
      <c r="L1596" s="230">
        <f t="shared" si="3"/>
        <v>20.11975342</v>
      </c>
      <c r="M1596" s="134">
        <v>0.65</v>
      </c>
      <c r="N1596" s="146"/>
      <c r="O1596" s="99">
        <f t="shared" si="4"/>
        <v>3</v>
      </c>
      <c r="P1596" s="99">
        <f t="shared" si="5"/>
        <v>2</v>
      </c>
      <c r="Q1596" s="99">
        <f t="shared" si="6"/>
        <v>5</v>
      </c>
      <c r="R1596" s="99">
        <f t="shared" si="7"/>
        <v>0</v>
      </c>
      <c r="S1596" s="138">
        <f t="shared" si="8"/>
        <v>5</v>
      </c>
      <c r="T1596" s="135">
        <f t="shared" si="9"/>
        <v>15</v>
      </c>
      <c r="U1596" s="146"/>
      <c r="V1596" s="146"/>
      <c r="W1596" s="146"/>
      <c r="X1596" s="146"/>
      <c r="Y1596" s="146"/>
    </row>
    <row r="1597" ht="12.75" customHeight="1">
      <c r="A1597" s="146"/>
      <c r="B1597" s="146"/>
      <c r="C1597" s="227">
        <v>36.0</v>
      </c>
      <c r="D1597" s="228">
        <v>1704.26</v>
      </c>
      <c r="E1597" s="228">
        <v>825.28</v>
      </c>
      <c r="F1597" s="229">
        <v>0.4842</v>
      </c>
      <c r="I1597" s="146"/>
      <c r="J1597" s="230">
        <f t="shared" si="2"/>
        <v>47.34055556</v>
      </c>
      <c r="K1597" s="227"/>
      <c r="L1597" s="230">
        <f t="shared" si="3"/>
        <v>31.89634521</v>
      </c>
      <c r="M1597" s="134">
        <v>0.45</v>
      </c>
      <c r="N1597" s="146"/>
      <c r="O1597" s="99">
        <f t="shared" si="4"/>
        <v>3</v>
      </c>
      <c r="P1597" s="99">
        <f t="shared" si="5"/>
        <v>5</v>
      </c>
      <c r="Q1597" s="99">
        <f t="shared" si="6"/>
        <v>4</v>
      </c>
      <c r="R1597" s="99">
        <f t="shared" si="7"/>
        <v>0</v>
      </c>
      <c r="S1597" s="138">
        <f t="shared" si="8"/>
        <v>4</v>
      </c>
      <c r="T1597" s="135">
        <f t="shared" si="9"/>
        <v>16</v>
      </c>
      <c r="U1597" s="146"/>
      <c r="V1597" s="146"/>
      <c r="W1597" s="146"/>
      <c r="X1597" s="146"/>
      <c r="Y1597" s="146"/>
    </row>
    <row r="1598" ht="12.75" customHeight="1">
      <c r="A1598" s="146"/>
      <c r="B1598" s="146"/>
      <c r="C1598" s="227">
        <v>6.0</v>
      </c>
      <c r="D1598" s="228">
        <v>203.48</v>
      </c>
      <c r="E1598" s="228">
        <v>98.48</v>
      </c>
      <c r="F1598" s="229">
        <v>0.484</v>
      </c>
      <c r="I1598" s="146"/>
      <c r="J1598" s="230">
        <f t="shared" si="2"/>
        <v>33.91333333</v>
      </c>
      <c r="K1598" s="227"/>
      <c r="L1598" s="230">
        <f t="shared" si="3"/>
        <v>22.85265049</v>
      </c>
      <c r="M1598" s="134">
        <v>0.12</v>
      </c>
      <c r="N1598" s="146"/>
      <c r="O1598" s="99">
        <f t="shared" si="4"/>
        <v>3</v>
      </c>
      <c r="P1598" s="99">
        <f t="shared" si="5"/>
        <v>2</v>
      </c>
      <c r="Q1598" s="99">
        <f t="shared" si="6"/>
        <v>5</v>
      </c>
      <c r="R1598" s="99">
        <f t="shared" si="7"/>
        <v>0</v>
      </c>
      <c r="S1598" s="138">
        <f t="shared" si="8"/>
        <v>2</v>
      </c>
      <c r="T1598" s="135">
        <f t="shared" si="9"/>
        <v>12</v>
      </c>
      <c r="U1598" s="146"/>
      <c r="V1598" s="146"/>
      <c r="W1598" s="146"/>
      <c r="X1598" s="146"/>
      <c r="Y1598" s="146"/>
    </row>
    <row r="1599" ht="12.75" customHeight="1">
      <c r="A1599" s="146"/>
      <c r="B1599" s="146"/>
      <c r="C1599" s="227">
        <v>6.0</v>
      </c>
      <c r="D1599" s="228">
        <v>203.48</v>
      </c>
      <c r="E1599" s="228">
        <v>98.48</v>
      </c>
      <c r="F1599" s="229">
        <v>0.484</v>
      </c>
      <c r="I1599" s="146"/>
      <c r="J1599" s="230">
        <f t="shared" si="2"/>
        <v>33.91333333</v>
      </c>
      <c r="K1599" s="227"/>
      <c r="L1599" s="230">
        <f t="shared" si="3"/>
        <v>22.85265049</v>
      </c>
      <c r="M1599" s="134">
        <v>0.65</v>
      </c>
      <c r="N1599" s="146"/>
      <c r="O1599" s="99">
        <f t="shared" si="4"/>
        <v>3</v>
      </c>
      <c r="P1599" s="99">
        <f t="shared" si="5"/>
        <v>2</v>
      </c>
      <c r="Q1599" s="99">
        <f t="shared" si="6"/>
        <v>5</v>
      </c>
      <c r="R1599" s="99">
        <f t="shared" si="7"/>
        <v>0</v>
      </c>
      <c r="S1599" s="138">
        <f t="shared" si="8"/>
        <v>5</v>
      </c>
      <c r="T1599" s="135">
        <f t="shared" si="9"/>
        <v>15</v>
      </c>
      <c r="U1599" s="146"/>
      <c r="V1599" s="146"/>
      <c r="W1599" s="146"/>
      <c r="X1599" s="146"/>
      <c r="Y1599" s="146"/>
    </row>
    <row r="1600" ht="12.75" customHeight="1">
      <c r="A1600" s="146"/>
      <c r="B1600" s="146"/>
      <c r="C1600" s="227">
        <v>1.0</v>
      </c>
      <c r="D1600" s="228">
        <v>555.65</v>
      </c>
      <c r="E1600" s="228">
        <v>268.93</v>
      </c>
      <c r="F1600" s="229">
        <v>0.484</v>
      </c>
      <c r="I1600" s="146"/>
      <c r="J1600" s="230">
        <f t="shared" si="2"/>
        <v>555.65</v>
      </c>
      <c r="K1600" s="227"/>
      <c r="L1600" s="230">
        <f t="shared" si="3"/>
        <v>374.4272237</v>
      </c>
      <c r="M1600" s="134">
        <v>0.32</v>
      </c>
      <c r="N1600" s="146"/>
      <c r="O1600" s="99">
        <f t="shared" si="4"/>
        <v>3</v>
      </c>
      <c r="P1600" s="99">
        <f t="shared" si="5"/>
        <v>1</v>
      </c>
      <c r="Q1600" s="99">
        <f t="shared" si="6"/>
        <v>1</v>
      </c>
      <c r="R1600" s="99">
        <f t="shared" si="7"/>
        <v>0</v>
      </c>
      <c r="S1600" s="138">
        <f t="shared" si="8"/>
        <v>3</v>
      </c>
      <c r="T1600" s="135">
        <f t="shared" si="9"/>
        <v>8</v>
      </c>
      <c r="U1600" s="146"/>
      <c r="V1600" s="146"/>
      <c r="W1600" s="146"/>
      <c r="X1600" s="146"/>
      <c r="Y1600" s="146"/>
    </row>
    <row r="1601" ht="12.75" customHeight="1">
      <c r="A1601" s="146"/>
      <c r="B1601" s="146"/>
      <c r="C1601" s="227">
        <v>1.0</v>
      </c>
      <c r="D1601" s="228">
        <v>33.91</v>
      </c>
      <c r="E1601" s="228">
        <v>16.41</v>
      </c>
      <c r="F1601" s="229">
        <v>0.484</v>
      </c>
      <c r="I1601" s="146"/>
      <c r="J1601" s="230">
        <f t="shared" si="2"/>
        <v>33.91</v>
      </c>
      <c r="K1601" s="227"/>
      <c r="L1601" s="230">
        <f t="shared" si="3"/>
        <v>22.85040431</v>
      </c>
      <c r="M1601" s="134">
        <v>0.45</v>
      </c>
      <c r="N1601" s="146"/>
      <c r="O1601" s="99">
        <f t="shared" si="4"/>
        <v>3</v>
      </c>
      <c r="P1601" s="99">
        <f t="shared" si="5"/>
        <v>1</v>
      </c>
      <c r="Q1601" s="99">
        <f t="shared" si="6"/>
        <v>5</v>
      </c>
      <c r="R1601" s="99">
        <f t="shared" si="7"/>
        <v>0</v>
      </c>
      <c r="S1601" s="138">
        <f t="shared" si="8"/>
        <v>4</v>
      </c>
      <c r="T1601" s="135">
        <f t="shared" si="9"/>
        <v>13</v>
      </c>
      <c r="U1601" s="146"/>
      <c r="V1601" s="146"/>
      <c r="W1601" s="146"/>
      <c r="X1601" s="146"/>
      <c r="Y1601" s="146"/>
    </row>
    <row r="1602" ht="12.75" customHeight="1">
      <c r="A1602" s="146"/>
      <c r="B1602" s="146"/>
      <c r="C1602" s="227">
        <v>3.0</v>
      </c>
      <c r="D1602" s="228">
        <v>28.7</v>
      </c>
      <c r="E1602" s="228">
        <v>13.88</v>
      </c>
      <c r="F1602" s="229">
        <v>0.4839</v>
      </c>
      <c r="I1602" s="146"/>
      <c r="J1602" s="230">
        <f t="shared" si="2"/>
        <v>9.566666667</v>
      </c>
      <c r="K1602" s="227"/>
      <c r="L1602" s="230">
        <f t="shared" si="3"/>
        <v>6.446975313</v>
      </c>
      <c r="M1602" s="134">
        <v>0.12</v>
      </c>
      <c r="N1602" s="146"/>
      <c r="O1602" s="99">
        <f t="shared" si="4"/>
        <v>3</v>
      </c>
      <c r="P1602" s="99">
        <f t="shared" si="5"/>
        <v>1</v>
      </c>
      <c r="Q1602" s="99">
        <f t="shared" si="6"/>
        <v>5</v>
      </c>
      <c r="R1602" s="99">
        <f t="shared" si="7"/>
        <v>0</v>
      </c>
      <c r="S1602" s="138">
        <f t="shared" si="8"/>
        <v>2</v>
      </c>
      <c r="T1602" s="135">
        <f t="shared" si="9"/>
        <v>11</v>
      </c>
      <c r="U1602" s="146"/>
      <c r="V1602" s="146"/>
      <c r="W1602" s="146"/>
      <c r="X1602" s="146"/>
      <c r="Y1602" s="146"/>
    </row>
    <row r="1603" ht="12.75" customHeight="1">
      <c r="A1603" s="146"/>
      <c r="B1603" s="146"/>
      <c r="C1603" s="227">
        <v>26.0</v>
      </c>
      <c r="D1603" s="228">
        <v>793.96</v>
      </c>
      <c r="E1603" s="228">
        <v>384.07</v>
      </c>
      <c r="F1603" s="229">
        <v>0.4837</v>
      </c>
      <c r="I1603" s="146"/>
      <c r="J1603" s="230">
        <f t="shared" si="2"/>
        <v>30.53692308</v>
      </c>
      <c r="K1603" s="227"/>
      <c r="L1603" s="230">
        <f t="shared" si="3"/>
        <v>20.58160213</v>
      </c>
      <c r="M1603" s="134">
        <v>0.87</v>
      </c>
      <c r="N1603" s="146"/>
      <c r="O1603" s="99">
        <f t="shared" si="4"/>
        <v>3</v>
      </c>
      <c r="P1603" s="99">
        <f t="shared" si="5"/>
        <v>5</v>
      </c>
      <c r="Q1603" s="99">
        <f t="shared" si="6"/>
        <v>5</v>
      </c>
      <c r="R1603" s="99">
        <f t="shared" si="7"/>
        <v>0</v>
      </c>
      <c r="S1603" s="138">
        <f t="shared" si="8"/>
        <v>5</v>
      </c>
      <c r="T1603" s="135">
        <f t="shared" si="9"/>
        <v>18</v>
      </c>
      <c r="U1603" s="146"/>
      <c r="V1603" s="146"/>
      <c r="W1603" s="146"/>
      <c r="X1603" s="146"/>
      <c r="Y1603" s="146"/>
    </row>
    <row r="1604" ht="12.75" customHeight="1">
      <c r="A1604" s="146"/>
      <c r="B1604" s="146"/>
      <c r="C1604" s="227">
        <v>2.0</v>
      </c>
      <c r="D1604" s="228">
        <v>17.3</v>
      </c>
      <c r="E1604" s="228">
        <v>8.37</v>
      </c>
      <c r="F1604" s="229">
        <v>0.4836</v>
      </c>
      <c r="I1604" s="146"/>
      <c r="J1604" s="230">
        <f t="shared" si="2"/>
        <v>8.65</v>
      </c>
      <c r="K1604" s="227"/>
      <c r="L1604" s="230">
        <f t="shared" si="3"/>
        <v>5.83041251</v>
      </c>
      <c r="M1604" s="134">
        <v>0.89</v>
      </c>
      <c r="N1604" s="146"/>
      <c r="O1604" s="99">
        <f t="shared" si="4"/>
        <v>3</v>
      </c>
      <c r="P1604" s="99">
        <f t="shared" si="5"/>
        <v>1</v>
      </c>
      <c r="Q1604" s="99">
        <f t="shared" si="6"/>
        <v>5</v>
      </c>
      <c r="R1604" s="99">
        <f t="shared" si="7"/>
        <v>0</v>
      </c>
      <c r="S1604" s="138">
        <f t="shared" si="8"/>
        <v>5</v>
      </c>
      <c r="T1604" s="135">
        <f t="shared" si="9"/>
        <v>14</v>
      </c>
      <c r="U1604" s="146"/>
      <c r="V1604" s="146"/>
      <c r="W1604" s="146"/>
      <c r="X1604" s="146"/>
      <c r="Y1604" s="146"/>
    </row>
    <row r="1605" ht="12.75" customHeight="1">
      <c r="A1605" s="146"/>
      <c r="B1605" s="146"/>
      <c r="C1605" s="227">
        <v>1.0</v>
      </c>
      <c r="D1605" s="228">
        <v>8.65</v>
      </c>
      <c r="E1605" s="228">
        <v>4.18</v>
      </c>
      <c r="F1605" s="229">
        <v>0.4836</v>
      </c>
      <c r="I1605" s="146"/>
      <c r="J1605" s="230">
        <f t="shared" si="2"/>
        <v>8.65</v>
      </c>
      <c r="K1605" s="227"/>
      <c r="L1605" s="230">
        <f t="shared" si="3"/>
        <v>5.83041251</v>
      </c>
      <c r="M1605" s="134">
        <v>0.65</v>
      </c>
      <c r="N1605" s="146"/>
      <c r="O1605" s="99">
        <f t="shared" si="4"/>
        <v>3</v>
      </c>
      <c r="P1605" s="99">
        <f t="shared" si="5"/>
        <v>1</v>
      </c>
      <c r="Q1605" s="99">
        <f t="shared" si="6"/>
        <v>5</v>
      </c>
      <c r="R1605" s="99">
        <f t="shared" si="7"/>
        <v>0</v>
      </c>
      <c r="S1605" s="138">
        <f t="shared" si="8"/>
        <v>5</v>
      </c>
      <c r="T1605" s="135">
        <f t="shared" si="9"/>
        <v>14</v>
      </c>
      <c r="U1605" s="146"/>
      <c r="V1605" s="146"/>
      <c r="W1605" s="146"/>
      <c r="X1605" s="146"/>
      <c r="Y1605" s="146"/>
    </row>
    <row r="1606" ht="12.75" customHeight="1">
      <c r="A1606" s="146"/>
      <c r="B1606" s="146"/>
      <c r="C1606" s="227">
        <v>1.0</v>
      </c>
      <c r="D1606" s="228">
        <v>8.65</v>
      </c>
      <c r="E1606" s="228">
        <v>4.18</v>
      </c>
      <c r="F1606" s="229">
        <v>0.4836</v>
      </c>
      <c r="I1606" s="146"/>
      <c r="J1606" s="230">
        <f t="shared" si="2"/>
        <v>8.65</v>
      </c>
      <c r="K1606" s="227"/>
      <c r="L1606" s="230">
        <f t="shared" si="3"/>
        <v>5.83041251</v>
      </c>
      <c r="M1606" s="134">
        <v>0.23</v>
      </c>
      <c r="N1606" s="146"/>
      <c r="O1606" s="99">
        <f t="shared" si="4"/>
        <v>3</v>
      </c>
      <c r="P1606" s="99">
        <f t="shared" si="5"/>
        <v>1</v>
      </c>
      <c r="Q1606" s="99">
        <f t="shared" si="6"/>
        <v>5</v>
      </c>
      <c r="R1606" s="99">
        <f t="shared" si="7"/>
        <v>0</v>
      </c>
      <c r="S1606" s="138">
        <f t="shared" si="8"/>
        <v>3</v>
      </c>
      <c r="T1606" s="135">
        <f t="shared" si="9"/>
        <v>12</v>
      </c>
      <c r="U1606" s="146"/>
      <c r="V1606" s="146"/>
      <c r="W1606" s="146"/>
      <c r="X1606" s="146"/>
      <c r="Y1606" s="146"/>
    </row>
    <row r="1607" ht="12.75" customHeight="1">
      <c r="A1607" s="146"/>
      <c r="B1607" s="146"/>
      <c r="C1607" s="227">
        <v>4.0</v>
      </c>
      <c r="D1607" s="228">
        <v>34.61</v>
      </c>
      <c r="E1607" s="228">
        <v>16.74</v>
      </c>
      <c r="F1607" s="229">
        <v>0.4836</v>
      </c>
      <c r="I1607" s="146"/>
      <c r="J1607" s="230">
        <f t="shared" si="2"/>
        <v>8.6525</v>
      </c>
      <c r="K1607" s="227"/>
      <c r="L1607" s="230">
        <f t="shared" si="3"/>
        <v>5.8320976</v>
      </c>
      <c r="M1607" s="134">
        <v>0.21</v>
      </c>
      <c r="N1607" s="146"/>
      <c r="O1607" s="99">
        <f t="shared" si="4"/>
        <v>3</v>
      </c>
      <c r="P1607" s="99">
        <f t="shared" si="5"/>
        <v>1</v>
      </c>
      <c r="Q1607" s="99">
        <f t="shared" si="6"/>
        <v>5</v>
      </c>
      <c r="R1607" s="99">
        <f t="shared" si="7"/>
        <v>0</v>
      </c>
      <c r="S1607" s="138">
        <f t="shared" si="8"/>
        <v>3</v>
      </c>
      <c r="T1607" s="135">
        <f t="shared" si="9"/>
        <v>12</v>
      </c>
      <c r="U1607" s="146"/>
      <c r="V1607" s="146"/>
      <c r="W1607" s="146"/>
      <c r="X1607" s="146"/>
      <c r="Y1607" s="146"/>
    </row>
    <row r="1608" ht="12.75" customHeight="1">
      <c r="A1608" s="146"/>
      <c r="B1608" s="146"/>
      <c r="C1608" s="227">
        <v>2.0</v>
      </c>
      <c r="D1608" s="228">
        <v>285.22</v>
      </c>
      <c r="E1608" s="228">
        <v>137.92</v>
      </c>
      <c r="F1608" s="229">
        <v>0.4836</v>
      </c>
      <c r="I1608" s="146"/>
      <c r="J1608" s="230">
        <f t="shared" si="2"/>
        <v>142.61</v>
      </c>
      <c r="K1608" s="227"/>
      <c r="L1608" s="230">
        <f t="shared" si="3"/>
        <v>96.12429226</v>
      </c>
      <c r="M1608" s="134">
        <v>0.45</v>
      </c>
      <c r="N1608" s="146"/>
      <c r="O1608" s="99">
        <f t="shared" si="4"/>
        <v>3</v>
      </c>
      <c r="P1608" s="99">
        <f t="shared" si="5"/>
        <v>1</v>
      </c>
      <c r="Q1608" s="99">
        <f t="shared" si="6"/>
        <v>2</v>
      </c>
      <c r="R1608" s="99">
        <f t="shared" si="7"/>
        <v>0</v>
      </c>
      <c r="S1608" s="138">
        <f t="shared" si="8"/>
        <v>4</v>
      </c>
      <c r="T1608" s="135">
        <f t="shared" si="9"/>
        <v>10</v>
      </c>
      <c r="U1608" s="146"/>
      <c r="V1608" s="146"/>
      <c r="W1608" s="146"/>
      <c r="X1608" s="146"/>
      <c r="Y1608" s="146"/>
    </row>
    <row r="1609" ht="12.75" customHeight="1">
      <c r="A1609" s="146"/>
      <c r="B1609" s="146"/>
      <c r="C1609" s="227">
        <v>2.0</v>
      </c>
      <c r="D1609" s="228">
        <v>4104.35</v>
      </c>
      <c r="E1609" s="228">
        <v>1984.35</v>
      </c>
      <c r="F1609" s="229">
        <v>0.4835</v>
      </c>
      <c r="I1609" s="146"/>
      <c r="J1609" s="230">
        <f t="shared" si="2"/>
        <v>2052.175</v>
      </c>
      <c r="K1609" s="227"/>
      <c r="L1609" s="230">
        <f t="shared" si="3"/>
        <v>1383.333333</v>
      </c>
      <c r="M1609" s="134">
        <v>0.87</v>
      </c>
      <c r="N1609" s="146"/>
      <c r="O1609" s="99">
        <f t="shared" si="4"/>
        <v>3</v>
      </c>
      <c r="P1609" s="99">
        <f t="shared" si="5"/>
        <v>1</v>
      </c>
      <c r="Q1609" s="99">
        <f t="shared" si="6"/>
        <v>1</v>
      </c>
      <c r="R1609" s="99">
        <f t="shared" si="7"/>
        <v>0</v>
      </c>
      <c r="S1609" s="138">
        <f t="shared" si="8"/>
        <v>5</v>
      </c>
      <c r="T1609" s="135">
        <f t="shared" si="9"/>
        <v>10</v>
      </c>
      <c r="U1609" s="146"/>
      <c r="V1609" s="146"/>
      <c r="W1609" s="146"/>
      <c r="X1609" s="146"/>
      <c r="Y1609" s="146"/>
    </row>
    <row r="1610" ht="12.75" customHeight="1">
      <c r="A1610" s="146"/>
      <c r="B1610" s="146"/>
      <c r="C1610" s="227">
        <v>15.0</v>
      </c>
      <c r="D1610" s="228">
        <v>322.45</v>
      </c>
      <c r="E1610" s="228">
        <v>155.88</v>
      </c>
      <c r="F1610" s="229">
        <v>0.4834</v>
      </c>
      <c r="I1610" s="146"/>
      <c r="J1610" s="230">
        <f t="shared" si="2"/>
        <v>21.49666667</v>
      </c>
      <c r="K1610" s="227"/>
      <c r="L1610" s="230">
        <f t="shared" si="3"/>
        <v>14.49148353</v>
      </c>
      <c r="M1610" s="134">
        <v>0.89</v>
      </c>
      <c r="N1610" s="146"/>
      <c r="O1610" s="99">
        <f t="shared" si="4"/>
        <v>3</v>
      </c>
      <c r="P1610" s="99">
        <f t="shared" si="5"/>
        <v>3</v>
      </c>
      <c r="Q1610" s="99">
        <f t="shared" si="6"/>
        <v>5</v>
      </c>
      <c r="R1610" s="99">
        <f t="shared" si="7"/>
        <v>0</v>
      </c>
      <c r="S1610" s="138">
        <f t="shared" si="8"/>
        <v>5</v>
      </c>
      <c r="T1610" s="135">
        <f t="shared" si="9"/>
        <v>16</v>
      </c>
      <c r="U1610" s="146"/>
      <c r="V1610" s="146"/>
      <c r="W1610" s="146"/>
      <c r="X1610" s="146"/>
      <c r="Y1610" s="146"/>
    </row>
    <row r="1611" ht="12.75" customHeight="1">
      <c r="A1611" s="146"/>
      <c r="B1611" s="146"/>
      <c r="C1611" s="227">
        <v>9.0</v>
      </c>
      <c r="D1611" s="228">
        <v>306.33</v>
      </c>
      <c r="E1611" s="228">
        <v>148.01</v>
      </c>
      <c r="F1611" s="229">
        <v>0.4832</v>
      </c>
      <c r="I1611" s="146"/>
      <c r="J1611" s="230">
        <f t="shared" si="2"/>
        <v>34.03666667</v>
      </c>
      <c r="K1611" s="227"/>
      <c r="L1611" s="230">
        <f t="shared" si="3"/>
        <v>22.94813017</v>
      </c>
      <c r="M1611" s="134">
        <v>0.03</v>
      </c>
      <c r="N1611" s="146"/>
      <c r="O1611" s="99">
        <f t="shared" si="4"/>
        <v>3</v>
      </c>
      <c r="P1611" s="99">
        <f t="shared" si="5"/>
        <v>2</v>
      </c>
      <c r="Q1611" s="99">
        <f t="shared" si="6"/>
        <v>5</v>
      </c>
      <c r="R1611" s="99">
        <f t="shared" si="7"/>
        <v>0</v>
      </c>
      <c r="S1611" s="138">
        <f t="shared" si="8"/>
        <v>1</v>
      </c>
      <c r="T1611" s="135">
        <f t="shared" si="9"/>
        <v>11</v>
      </c>
      <c r="U1611" s="146"/>
      <c r="V1611" s="146"/>
      <c r="W1611" s="146"/>
      <c r="X1611" s="146"/>
      <c r="Y1611" s="146"/>
    </row>
    <row r="1612" ht="12.75" customHeight="1">
      <c r="A1612" s="146"/>
      <c r="B1612" s="146"/>
      <c r="C1612" s="227">
        <v>7.0</v>
      </c>
      <c r="D1612" s="228">
        <v>295.22</v>
      </c>
      <c r="E1612" s="228">
        <v>142.66</v>
      </c>
      <c r="F1612" s="229">
        <v>0.4832</v>
      </c>
      <c r="I1612" s="146"/>
      <c r="J1612" s="230">
        <f t="shared" si="2"/>
        <v>42.17428571</v>
      </c>
      <c r="K1612" s="227"/>
      <c r="L1612" s="230">
        <f t="shared" si="3"/>
        <v>28.43465865</v>
      </c>
      <c r="M1612" s="134">
        <v>0.04</v>
      </c>
      <c r="N1612" s="146"/>
      <c r="O1612" s="99">
        <f t="shared" si="4"/>
        <v>3</v>
      </c>
      <c r="P1612" s="99">
        <f t="shared" si="5"/>
        <v>2</v>
      </c>
      <c r="Q1612" s="99">
        <f t="shared" si="6"/>
        <v>4</v>
      </c>
      <c r="R1612" s="99">
        <f t="shared" si="7"/>
        <v>0</v>
      </c>
      <c r="S1612" s="138">
        <f t="shared" si="8"/>
        <v>1</v>
      </c>
      <c r="T1612" s="135">
        <f t="shared" si="9"/>
        <v>10</v>
      </c>
      <c r="U1612" s="146"/>
      <c r="V1612" s="146"/>
      <c r="W1612" s="146"/>
      <c r="X1612" s="146"/>
      <c r="Y1612" s="146"/>
    </row>
    <row r="1613" ht="12.75" customHeight="1">
      <c r="A1613" s="146"/>
      <c r="B1613" s="146"/>
      <c r="C1613" s="227">
        <v>10.0</v>
      </c>
      <c r="D1613" s="228">
        <v>86.09</v>
      </c>
      <c r="E1613" s="228">
        <v>41.57</v>
      </c>
      <c r="F1613" s="229">
        <v>0.4828</v>
      </c>
      <c r="I1613" s="146"/>
      <c r="J1613" s="230">
        <f t="shared" si="2"/>
        <v>8.609</v>
      </c>
      <c r="K1613" s="227"/>
      <c r="L1613" s="230">
        <f t="shared" si="3"/>
        <v>5.805907742</v>
      </c>
      <c r="M1613" s="134">
        <v>0.05</v>
      </c>
      <c r="N1613" s="146"/>
      <c r="O1613" s="99">
        <f t="shared" si="4"/>
        <v>3</v>
      </c>
      <c r="P1613" s="99">
        <f t="shared" si="5"/>
        <v>2</v>
      </c>
      <c r="Q1613" s="99">
        <f t="shared" si="6"/>
        <v>5</v>
      </c>
      <c r="R1613" s="99">
        <f t="shared" si="7"/>
        <v>0</v>
      </c>
      <c r="S1613" s="138">
        <f t="shared" si="8"/>
        <v>1</v>
      </c>
      <c r="T1613" s="135">
        <f t="shared" si="9"/>
        <v>11</v>
      </c>
      <c r="U1613" s="146"/>
      <c r="V1613" s="146"/>
      <c r="W1613" s="146"/>
      <c r="X1613" s="146"/>
      <c r="Y1613" s="146"/>
    </row>
    <row r="1614" ht="12.75" customHeight="1">
      <c r="A1614" s="146"/>
      <c r="B1614" s="146"/>
      <c r="C1614" s="227">
        <v>3.0</v>
      </c>
      <c r="D1614" s="228">
        <v>517.96</v>
      </c>
      <c r="E1614" s="228">
        <v>250.01</v>
      </c>
      <c r="F1614" s="229">
        <v>0.4827</v>
      </c>
      <c r="I1614" s="146"/>
      <c r="J1614" s="230">
        <f t="shared" si="2"/>
        <v>172.6533333</v>
      </c>
      <c r="K1614" s="227"/>
      <c r="L1614" s="230">
        <f t="shared" si="3"/>
        <v>116.4452238</v>
      </c>
      <c r="M1614" s="134">
        <v>0.06</v>
      </c>
      <c r="N1614" s="146"/>
      <c r="O1614" s="99">
        <f t="shared" si="4"/>
        <v>3</v>
      </c>
      <c r="P1614" s="99">
        <f t="shared" si="5"/>
        <v>1</v>
      </c>
      <c r="Q1614" s="99">
        <f t="shared" si="6"/>
        <v>2</v>
      </c>
      <c r="R1614" s="99">
        <f t="shared" si="7"/>
        <v>0</v>
      </c>
      <c r="S1614" s="138">
        <f t="shared" si="8"/>
        <v>2</v>
      </c>
      <c r="T1614" s="135">
        <f t="shared" si="9"/>
        <v>8</v>
      </c>
      <c r="U1614" s="146"/>
      <c r="V1614" s="146"/>
      <c r="W1614" s="146"/>
      <c r="X1614" s="146"/>
      <c r="Y1614" s="146"/>
    </row>
    <row r="1615" ht="12.75" customHeight="1">
      <c r="A1615" s="146"/>
      <c r="B1615" s="146"/>
      <c r="C1615" s="227">
        <v>9.0</v>
      </c>
      <c r="D1615" s="228">
        <v>379.57</v>
      </c>
      <c r="E1615" s="228">
        <v>183.19</v>
      </c>
      <c r="F1615" s="229">
        <v>0.4826</v>
      </c>
      <c r="I1615" s="146"/>
      <c r="J1615" s="230">
        <f t="shared" si="2"/>
        <v>42.17444444</v>
      </c>
      <c r="K1615" s="227"/>
      <c r="L1615" s="230">
        <f t="shared" si="3"/>
        <v>28.44627306</v>
      </c>
      <c r="M1615" s="134">
        <v>0.07</v>
      </c>
      <c r="N1615" s="146"/>
      <c r="O1615" s="99">
        <f t="shared" si="4"/>
        <v>3</v>
      </c>
      <c r="P1615" s="99">
        <f t="shared" si="5"/>
        <v>2</v>
      </c>
      <c r="Q1615" s="99">
        <f t="shared" si="6"/>
        <v>4</v>
      </c>
      <c r="R1615" s="99">
        <f t="shared" si="7"/>
        <v>0</v>
      </c>
      <c r="S1615" s="138">
        <f t="shared" si="8"/>
        <v>2</v>
      </c>
      <c r="T1615" s="135">
        <f t="shared" si="9"/>
        <v>11</v>
      </c>
      <c r="U1615" s="146"/>
      <c r="V1615" s="146"/>
      <c r="W1615" s="146"/>
      <c r="X1615" s="146"/>
      <c r="Y1615" s="146"/>
    </row>
    <row r="1616" ht="12.75" customHeight="1">
      <c r="A1616" s="146"/>
      <c r="B1616" s="146"/>
      <c r="C1616" s="227">
        <v>1.0</v>
      </c>
      <c r="D1616" s="228">
        <v>346.96</v>
      </c>
      <c r="E1616" s="228">
        <v>167.46</v>
      </c>
      <c r="F1616" s="229">
        <v>0.4826</v>
      </c>
      <c r="I1616" s="146"/>
      <c r="J1616" s="230">
        <f t="shared" si="2"/>
        <v>346.96</v>
      </c>
      <c r="K1616" s="227"/>
      <c r="L1616" s="230">
        <f t="shared" si="3"/>
        <v>234.0213139</v>
      </c>
      <c r="M1616" s="134">
        <v>0.08</v>
      </c>
      <c r="N1616" s="146"/>
      <c r="O1616" s="99">
        <f t="shared" si="4"/>
        <v>3</v>
      </c>
      <c r="P1616" s="99">
        <f t="shared" si="5"/>
        <v>1</v>
      </c>
      <c r="Q1616" s="99">
        <f t="shared" si="6"/>
        <v>1</v>
      </c>
      <c r="R1616" s="99">
        <f t="shared" si="7"/>
        <v>0</v>
      </c>
      <c r="S1616" s="138">
        <f t="shared" si="8"/>
        <v>2</v>
      </c>
      <c r="T1616" s="135">
        <f t="shared" si="9"/>
        <v>7</v>
      </c>
      <c r="U1616" s="146"/>
      <c r="V1616" s="146"/>
      <c r="W1616" s="146"/>
      <c r="X1616" s="146"/>
      <c r="Y1616" s="146"/>
    </row>
    <row r="1617" ht="12.75" customHeight="1">
      <c r="A1617" s="146"/>
      <c r="B1617" s="146"/>
      <c r="C1617" s="227">
        <v>2.0</v>
      </c>
      <c r="D1617" s="228">
        <v>86.96</v>
      </c>
      <c r="E1617" s="228">
        <v>41.96</v>
      </c>
      <c r="F1617" s="229">
        <v>0.4825</v>
      </c>
      <c r="I1617" s="146"/>
      <c r="J1617" s="230">
        <f t="shared" si="2"/>
        <v>43.48</v>
      </c>
      <c r="K1617" s="227"/>
      <c r="L1617" s="230">
        <f t="shared" si="3"/>
        <v>29.32883642</v>
      </c>
      <c r="M1617" s="134">
        <v>0.09</v>
      </c>
      <c r="N1617" s="146"/>
      <c r="O1617" s="99">
        <f t="shared" si="4"/>
        <v>3</v>
      </c>
      <c r="P1617" s="99">
        <f t="shared" si="5"/>
        <v>1</v>
      </c>
      <c r="Q1617" s="99">
        <f t="shared" si="6"/>
        <v>4</v>
      </c>
      <c r="R1617" s="99">
        <f t="shared" si="7"/>
        <v>0</v>
      </c>
      <c r="S1617" s="138">
        <f t="shared" si="8"/>
        <v>2</v>
      </c>
      <c r="T1617" s="135">
        <f t="shared" si="9"/>
        <v>10</v>
      </c>
      <c r="U1617" s="146"/>
      <c r="V1617" s="146"/>
      <c r="W1617" s="146"/>
      <c r="X1617" s="146"/>
      <c r="Y1617" s="146"/>
    </row>
    <row r="1618" ht="12.75" customHeight="1">
      <c r="A1618" s="146"/>
      <c r="B1618" s="146"/>
      <c r="C1618" s="227">
        <v>43.0</v>
      </c>
      <c r="D1618" s="228">
        <v>258.09</v>
      </c>
      <c r="E1618" s="228">
        <v>124.52</v>
      </c>
      <c r="F1618" s="229">
        <v>0.4825</v>
      </c>
      <c r="I1618" s="146"/>
      <c r="J1618" s="230">
        <f t="shared" si="2"/>
        <v>6.002093023</v>
      </c>
      <c r="K1618" s="227"/>
      <c r="L1618" s="230">
        <f t="shared" si="3"/>
        <v>4.048629358</v>
      </c>
      <c r="M1618" s="134">
        <v>0.12</v>
      </c>
      <c r="N1618" s="146"/>
      <c r="O1618" s="99">
        <f t="shared" si="4"/>
        <v>3</v>
      </c>
      <c r="P1618" s="99">
        <f t="shared" si="5"/>
        <v>5</v>
      </c>
      <c r="Q1618" s="99">
        <f t="shared" si="6"/>
        <v>5</v>
      </c>
      <c r="R1618" s="99">
        <f t="shared" si="7"/>
        <v>0</v>
      </c>
      <c r="S1618" s="138">
        <f t="shared" si="8"/>
        <v>2</v>
      </c>
      <c r="T1618" s="135">
        <f t="shared" si="9"/>
        <v>15</v>
      </c>
      <c r="U1618" s="146"/>
      <c r="V1618" s="146"/>
      <c r="W1618" s="146"/>
      <c r="X1618" s="146"/>
      <c r="Y1618" s="146"/>
    </row>
    <row r="1619" ht="12.75" customHeight="1">
      <c r="A1619" s="146"/>
      <c r="B1619" s="146"/>
      <c r="C1619" s="227">
        <v>34.0</v>
      </c>
      <c r="D1619" s="228">
        <v>1676.78</v>
      </c>
      <c r="E1619" s="228">
        <v>808.69</v>
      </c>
      <c r="F1619" s="229">
        <v>0.4823</v>
      </c>
      <c r="I1619" s="146"/>
      <c r="J1619" s="230">
        <f t="shared" si="2"/>
        <v>49.31705882</v>
      </c>
      <c r="K1619" s="227"/>
      <c r="L1619" s="230">
        <f t="shared" si="3"/>
        <v>33.27063268</v>
      </c>
      <c r="M1619" s="134">
        <v>0.13</v>
      </c>
      <c r="N1619" s="146"/>
      <c r="O1619" s="99">
        <f t="shared" si="4"/>
        <v>3</v>
      </c>
      <c r="P1619" s="99">
        <f t="shared" si="5"/>
        <v>5</v>
      </c>
      <c r="Q1619" s="99">
        <f t="shared" si="6"/>
        <v>4</v>
      </c>
      <c r="R1619" s="99">
        <f t="shared" si="7"/>
        <v>0</v>
      </c>
      <c r="S1619" s="138">
        <f t="shared" si="8"/>
        <v>0.13</v>
      </c>
      <c r="T1619" s="135">
        <f t="shared" si="9"/>
        <v>12.13</v>
      </c>
      <c r="U1619" s="146"/>
      <c r="V1619" s="146"/>
      <c r="W1619" s="146"/>
      <c r="X1619" s="146"/>
      <c r="Y1619" s="146"/>
    </row>
    <row r="1620" ht="12.75" customHeight="1">
      <c r="A1620" s="146"/>
      <c r="B1620" s="146"/>
      <c r="C1620" s="227">
        <v>14.0</v>
      </c>
      <c r="D1620" s="228">
        <v>535.59</v>
      </c>
      <c r="E1620" s="228">
        <v>258.3</v>
      </c>
      <c r="F1620" s="229">
        <v>0.4823</v>
      </c>
      <c r="I1620" s="146"/>
      <c r="J1620" s="230">
        <f t="shared" si="2"/>
        <v>38.25642857</v>
      </c>
      <c r="K1620" s="227"/>
      <c r="L1620" s="230">
        <f t="shared" si="3"/>
        <v>25.80882991</v>
      </c>
      <c r="M1620" s="134">
        <v>0.125</v>
      </c>
      <c r="N1620" s="146"/>
      <c r="O1620" s="99">
        <f t="shared" si="4"/>
        <v>3</v>
      </c>
      <c r="P1620" s="99">
        <f t="shared" si="5"/>
        <v>3</v>
      </c>
      <c r="Q1620" s="129">
        <f t="shared" si="6"/>
        <v>25.80882991</v>
      </c>
      <c r="R1620" s="99">
        <f t="shared" si="7"/>
        <v>0</v>
      </c>
      <c r="S1620" s="138">
        <f t="shared" si="8"/>
        <v>2</v>
      </c>
      <c r="T1620" s="135">
        <f t="shared" si="9"/>
        <v>33.80882991</v>
      </c>
      <c r="U1620" s="146"/>
      <c r="V1620" s="146"/>
      <c r="W1620" s="146"/>
      <c r="X1620" s="146"/>
      <c r="Y1620" s="146"/>
    </row>
    <row r="1621" ht="12.75" customHeight="1">
      <c r="A1621" s="146"/>
      <c r="B1621" s="146"/>
      <c r="C1621" s="227">
        <v>22.0</v>
      </c>
      <c r="D1621" s="228">
        <v>353.35</v>
      </c>
      <c r="E1621" s="228">
        <v>170.34</v>
      </c>
      <c r="F1621" s="229">
        <v>0.4821</v>
      </c>
      <c r="I1621" s="146"/>
      <c r="J1621" s="230">
        <f t="shared" si="2"/>
        <v>16.06136364</v>
      </c>
      <c r="K1621" s="227"/>
      <c r="L1621" s="230">
        <f t="shared" si="3"/>
        <v>10.83689605</v>
      </c>
      <c r="M1621" s="134">
        <v>0.15</v>
      </c>
      <c r="N1621" s="146"/>
      <c r="O1621" s="99">
        <f t="shared" si="4"/>
        <v>3</v>
      </c>
      <c r="P1621" s="99">
        <f t="shared" si="5"/>
        <v>4</v>
      </c>
      <c r="Q1621" s="99">
        <f t="shared" si="6"/>
        <v>5</v>
      </c>
      <c r="R1621" s="99">
        <f t="shared" si="7"/>
        <v>0</v>
      </c>
      <c r="S1621" s="138">
        <f t="shared" si="8"/>
        <v>3</v>
      </c>
      <c r="T1621" s="135">
        <f t="shared" si="9"/>
        <v>15</v>
      </c>
      <c r="U1621" s="146"/>
      <c r="V1621" s="146"/>
      <c r="W1621" s="146"/>
      <c r="X1621" s="146"/>
      <c r="Y1621" s="146"/>
    </row>
    <row r="1622" ht="12.75" customHeight="1">
      <c r="A1622" s="146"/>
      <c r="B1622" s="146"/>
      <c r="C1622" s="227">
        <v>12.0</v>
      </c>
      <c r="D1622" s="228">
        <v>643.91</v>
      </c>
      <c r="E1622" s="228">
        <v>310.31</v>
      </c>
      <c r="F1622" s="229">
        <v>0.4819</v>
      </c>
      <c r="I1622" s="146"/>
      <c r="J1622" s="230">
        <f t="shared" si="2"/>
        <v>53.65916667</v>
      </c>
      <c r="K1622" s="227"/>
      <c r="L1622" s="230">
        <f t="shared" si="3"/>
        <v>36.20970826</v>
      </c>
      <c r="M1622" s="134">
        <v>0.18</v>
      </c>
      <c r="N1622" s="146"/>
      <c r="O1622" s="99">
        <f t="shared" si="4"/>
        <v>3</v>
      </c>
      <c r="P1622" s="99">
        <f t="shared" si="5"/>
        <v>3</v>
      </c>
      <c r="Q1622" s="99">
        <f t="shared" si="6"/>
        <v>4</v>
      </c>
      <c r="R1622" s="99">
        <f t="shared" si="7"/>
        <v>0</v>
      </c>
      <c r="S1622" s="138">
        <f t="shared" si="8"/>
        <v>3</v>
      </c>
      <c r="T1622" s="135">
        <f t="shared" si="9"/>
        <v>13</v>
      </c>
      <c r="U1622" s="146"/>
      <c r="V1622" s="146"/>
      <c r="W1622" s="146"/>
      <c r="X1622" s="146"/>
      <c r="Y1622" s="146"/>
    </row>
    <row r="1623" ht="12.75" customHeight="1">
      <c r="A1623" s="146"/>
      <c r="B1623" s="146"/>
      <c r="C1623" s="227">
        <v>18.0</v>
      </c>
      <c r="D1623" s="228">
        <v>541.79</v>
      </c>
      <c r="E1623" s="228">
        <v>261.08</v>
      </c>
      <c r="F1623" s="229">
        <v>0.4819</v>
      </c>
      <c r="I1623" s="146"/>
      <c r="J1623" s="230">
        <f t="shared" si="2"/>
        <v>30.09944444</v>
      </c>
      <c r="K1623" s="227"/>
      <c r="L1623" s="230">
        <f t="shared" si="3"/>
        <v>20.31138703</v>
      </c>
      <c r="M1623" s="134">
        <v>0.22</v>
      </c>
      <c r="N1623" s="146"/>
      <c r="O1623" s="99">
        <f t="shared" si="4"/>
        <v>3</v>
      </c>
      <c r="P1623" s="99">
        <f t="shared" si="5"/>
        <v>4</v>
      </c>
      <c r="Q1623" s="99">
        <f t="shared" si="6"/>
        <v>5</v>
      </c>
      <c r="R1623" s="99">
        <f t="shared" si="7"/>
        <v>0</v>
      </c>
      <c r="S1623" s="138">
        <f t="shared" si="8"/>
        <v>3</v>
      </c>
      <c r="T1623" s="135">
        <f t="shared" si="9"/>
        <v>15</v>
      </c>
      <c r="U1623" s="146"/>
      <c r="V1623" s="146"/>
      <c r="W1623" s="146"/>
      <c r="X1623" s="146"/>
      <c r="Y1623" s="146"/>
    </row>
    <row r="1624" ht="12.75" customHeight="1">
      <c r="A1624" s="146"/>
      <c r="B1624" s="146"/>
      <c r="C1624" s="227">
        <v>1.0</v>
      </c>
      <c r="D1624" s="228">
        <v>449.83</v>
      </c>
      <c r="E1624" s="228">
        <v>216.73</v>
      </c>
      <c r="F1624" s="229">
        <v>0.4818</v>
      </c>
      <c r="I1624" s="146"/>
      <c r="J1624" s="230">
        <f t="shared" si="2"/>
        <v>449.83</v>
      </c>
      <c r="K1624" s="227"/>
      <c r="L1624" s="230">
        <f t="shared" si="3"/>
        <v>303.5699825</v>
      </c>
      <c r="M1624" s="134">
        <v>0.26</v>
      </c>
      <c r="N1624" s="146"/>
      <c r="O1624" s="99">
        <f t="shared" si="4"/>
        <v>3</v>
      </c>
      <c r="P1624" s="99">
        <f t="shared" si="5"/>
        <v>1</v>
      </c>
      <c r="Q1624" s="99">
        <f t="shared" si="6"/>
        <v>1</v>
      </c>
      <c r="R1624" s="99">
        <f t="shared" si="7"/>
        <v>0</v>
      </c>
      <c r="S1624" s="138">
        <f t="shared" si="8"/>
        <v>3</v>
      </c>
      <c r="T1624" s="135">
        <f t="shared" si="9"/>
        <v>8</v>
      </c>
      <c r="U1624" s="146"/>
      <c r="V1624" s="146"/>
      <c r="W1624" s="146"/>
      <c r="X1624" s="146"/>
      <c r="Y1624" s="146"/>
    </row>
    <row r="1625" ht="12.75" customHeight="1">
      <c r="A1625" s="146"/>
      <c r="B1625" s="146"/>
      <c r="C1625" s="227">
        <v>13.0</v>
      </c>
      <c r="D1625" s="228">
        <v>3927.6</v>
      </c>
      <c r="E1625" s="228">
        <v>1891.7</v>
      </c>
      <c r="F1625" s="229">
        <v>0.4816</v>
      </c>
      <c r="I1625" s="146"/>
      <c r="J1625" s="230">
        <f t="shared" si="2"/>
        <v>302.1230769</v>
      </c>
      <c r="K1625" s="227"/>
      <c r="L1625" s="230">
        <f t="shared" si="3"/>
        <v>203.9167636</v>
      </c>
      <c r="M1625" s="134">
        <v>0.28</v>
      </c>
      <c r="N1625" s="146"/>
      <c r="O1625" s="99">
        <f t="shared" si="4"/>
        <v>3</v>
      </c>
      <c r="P1625" s="99">
        <f t="shared" si="5"/>
        <v>3</v>
      </c>
      <c r="Q1625" s="99">
        <f t="shared" si="6"/>
        <v>1</v>
      </c>
      <c r="R1625" s="99">
        <f t="shared" si="7"/>
        <v>0</v>
      </c>
      <c r="S1625" s="138">
        <f t="shared" si="8"/>
        <v>3</v>
      </c>
      <c r="T1625" s="135">
        <f t="shared" si="9"/>
        <v>10</v>
      </c>
      <c r="U1625" s="146"/>
      <c r="V1625" s="146"/>
      <c r="W1625" s="146"/>
      <c r="X1625" s="146"/>
      <c r="Y1625" s="146"/>
    </row>
    <row r="1626" ht="12.75" customHeight="1">
      <c r="A1626" s="146"/>
      <c r="B1626" s="146"/>
      <c r="C1626" s="227">
        <v>9.0</v>
      </c>
      <c r="D1626" s="228">
        <v>845.22</v>
      </c>
      <c r="E1626" s="228">
        <v>406.89</v>
      </c>
      <c r="F1626" s="229">
        <v>0.4814</v>
      </c>
      <c r="I1626" s="146"/>
      <c r="J1626" s="230">
        <f t="shared" si="2"/>
        <v>93.91333333</v>
      </c>
      <c r="K1626" s="227"/>
      <c r="L1626" s="230">
        <f t="shared" si="3"/>
        <v>63.39498672</v>
      </c>
      <c r="M1626" s="134">
        <v>0.3</v>
      </c>
      <c r="N1626" s="146"/>
      <c r="O1626" s="99">
        <f t="shared" si="4"/>
        <v>3</v>
      </c>
      <c r="P1626" s="99">
        <f t="shared" si="5"/>
        <v>2</v>
      </c>
      <c r="Q1626" s="99">
        <f t="shared" si="6"/>
        <v>3</v>
      </c>
      <c r="R1626" s="99">
        <f t="shared" si="7"/>
        <v>0</v>
      </c>
      <c r="S1626" s="138">
        <f t="shared" si="8"/>
        <v>3</v>
      </c>
      <c r="T1626" s="135">
        <f t="shared" si="9"/>
        <v>11</v>
      </c>
      <c r="U1626" s="146"/>
      <c r="V1626" s="146"/>
      <c r="W1626" s="146"/>
      <c r="X1626" s="146"/>
      <c r="Y1626" s="146"/>
    </row>
    <row r="1627" ht="12.75" customHeight="1">
      <c r="A1627" s="146"/>
      <c r="B1627" s="146"/>
      <c r="C1627" s="227">
        <v>7.0</v>
      </c>
      <c r="D1627" s="228">
        <v>173.48</v>
      </c>
      <c r="E1627" s="228">
        <v>83.47</v>
      </c>
      <c r="F1627" s="229">
        <v>0.4811</v>
      </c>
      <c r="I1627" s="146"/>
      <c r="J1627" s="230">
        <f t="shared" si="2"/>
        <v>24.78285714</v>
      </c>
      <c r="K1627" s="227"/>
      <c r="L1627" s="230">
        <f t="shared" si="3"/>
        <v>16.73273725</v>
      </c>
      <c r="M1627" s="134">
        <v>0.31</v>
      </c>
      <c r="N1627" s="146"/>
      <c r="O1627" s="99">
        <f t="shared" si="4"/>
        <v>3</v>
      </c>
      <c r="P1627" s="99">
        <f t="shared" si="5"/>
        <v>2</v>
      </c>
      <c r="Q1627" s="99">
        <f t="shared" si="6"/>
        <v>5</v>
      </c>
      <c r="R1627" s="99">
        <f t="shared" si="7"/>
        <v>0</v>
      </c>
      <c r="S1627" s="138">
        <f t="shared" si="8"/>
        <v>3</v>
      </c>
      <c r="T1627" s="135">
        <f t="shared" si="9"/>
        <v>13</v>
      </c>
      <c r="U1627" s="146"/>
      <c r="V1627" s="146"/>
      <c r="W1627" s="146"/>
      <c r="X1627" s="146"/>
      <c r="Y1627" s="146"/>
    </row>
    <row r="1628" ht="12.75" customHeight="1">
      <c r="A1628" s="146"/>
      <c r="B1628" s="146"/>
      <c r="C1628" s="227">
        <v>5.0</v>
      </c>
      <c r="D1628" s="228">
        <v>69.57</v>
      </c>
      <c r="E1628" s="228">
        <v>33.47</v>
      </c>
      <c r="F1628" s="229">
        <v>0.4811</v>
      </c>
      <c r="I1628" s="146"/>
      <c r="J1628" s="230">
        <f t="shared" si="2"/>
        <v>13.914</v>
      </c>
      <c r="K1628" s="227"/>
      <c r="L1628" s="230">
        <f t="shared" si="3"/>
        <v>9.39436905</v>
      </c>
      <c r="M1628" s="134">
        <v>0.32</v>
      </c>
      <c r="N1628" s="146"/>
      <c r="O1628" s="99">
        <f t="shared" si="4"/>
        <v>3</v>
      </c>
      <c r="P1628" s="99">
        <f t="shared" si="5"/>
        <v>1</v>
      </c>
      <c r="Q1628" s="99">
        <f t="shared" si="6"/>
        <v>5</v>
      </c>
      <c r="R1628" s="99">
        <f t="shared" si="7"/>
        <v>0</v>
      </c>
      <c r="S1628" s="138">
        <f t="shared" si="8"/>
        <v>3</v>
      </c>
      <c r="T1628" s="135">
        <f t="shared" si="9"/>
        <v>12</v>
      </c>
      <c r="U1628" s="146"/>
      <c r="V1628" s="146"/>
      <c r="W1628" s="146"/>
      <c r="X1628" s="146"/>
      <c r="Y1628" s="146"/>
    </row>
    <row r="1629" ht="12.75" customHeight="1">
      <c r="A1629" s="146"/>
      <c r="B1629" s="146"/>
      <c r="C1629" s="227">
        <v>5.0</v>
      </c>
      <c r="D1629" s="228">
        <v>69.57</v>
      </c>
      <c r="E1629" s="228">
        <v>33.47</v>
      </c>
      <c r="F1629" s="229">
        <v>0.4811</v>
      </c>
      <c r="I1629" s="146"/>
      <c r="J1629" s="230">
        <f t="shared" si="2"/>
        <v>13.914</v>
      </c>
      <c r="K1629" s="227"/>
      <c r="L1629" s="230">
        <f t="shared" si="3"/>
        <v>9.39436905</v>
      </c>
      <c r="M1629" s="134">
        <v>0.33</v>
      </c>
      <c r="N1629" s="146"/>
      <c r="O1629" s="99">
        <f t="shared" si="4"/>
        <v>3</v>
      </c>
      <c r="P1629" s="99">
        <f t="shared" si="5"/>
        <v>1</v>
      </c>
      <c r="Q1629" s="99">
        <f t="shared" si="6"/>
        <v>5</v>
      </c>
      <c r="R1629" s="99">
        <f t="shared" si="7"/>
        <v>0</v>
      </c>
      <c r="S1629" s="138">
        <f t="shared" si="8"/>
        <v>3</v>
      </c>
      <c r="T1629" s="135">
        <f t="shared" si="9"/>
        <v>12</v>
      </c>
      <c r="U1629" s="146"/>
      <c r="V1629" s="146"/>
      <c r="W1629" s="146"/>
      <c r="X1629" s="146"/>
      <c r="Y1629" s="146"/>
    </row>
    <row r="1630" ht="12.75" customHeight="1">
      <c r="A1630" s="146"/>
      <c r="B1630" s="146"/>
      <c r="C1630" s="227">
        <v>5.0</v>
      </c>
      <c r="D1630" s="228">
        <v>69.57</v>
      </c>
      <c r="E1630" s="228">
        <v>33.47</v>
      </c>
      <c r="F1630" s="229">
        <v>0.4811</v>
      </c>
      <c r="I1630" s="146"/>
      <c r="J1630" s="230">
        <f t="shared" si="2"/>
        <v>13.914</v>
      </c>
      <c r="K1630" s="227"/>
      <c r="L1630" s="230">
        <f t="shared" si="3"/>
        <v>9.39436905</v>
      </c>
      <c r="M1630" s="134">
        <v>0.34</v>
      </c>
      <c r="N1630" s="146"/>
      <c r="O1630" s="99">
        <f t="shared" si="4"/>
        <v>3</v>
      </c>
      <c r="P1630" s="99">
        <f t="shared" si="5"/>
        <v>1</v>
      </c>
      <c r="Q1630" s="99">
        <f t="shared" si="6"/>
        <v>5</v>
      </c>
      <c r="R1630" s="99">
        <f t="shared" si="7"/>
        <v>0</v>
      </c>
      <c r="S1630" s="138">
        <f t="shared" si="8"/>
        <v>4</v>
      </c>
      <c r="T1630" s="135">
        <f t="shared" si="9"/>
        <v>13</v>
      </c>
      <c r="U1630" s="146"/>
      <c r="V1630" s="146"/>
      <c r="W1630" s="146"/>
      <c r="X1630" s="146"/>
      <c r="Y1630" s="146"/>
    </row>
    <row r="1631" ht="12.75" customHeight="1">
      <c r="A1631" s="146"/>
      <c r="B1631" s="146"/>
      <c r="C1631" s="227">
        <v>14.0</v>
      </c>
      <c r="D1631" s="228">
        <v>1794.48</v>
      </c>
      <c r="E1631" s="228">
        <v>863.09</v>
      </c>
      <c r="F1631" s="229">
        <v>0.481</v>
      </c>
      <c r="I1631" s="146"/>
      <c r="J1631" s="230">
        <f t="shared" si="2"/>
        <v>128.1771429</v>
      </c>
      <c r="K1631" s="227"/>
      <c r="L1631" s="230">
        <f t="shared" si="3"/>
        <v>86.54769943</v>
      </c>
      <c r="M1631" s="134">
        <v>0.35</v>
      </c>
      <c r="N1631" s="146"/>
      <c r="O1631" s="99">
        <f t="shared" si="4"/>
        <v>3</v>
      </c>
      <c r="P1631" s="99">
        <f t="shared" si="5"/>
        <v>3</v>
      </c>
      <c r="Q1631" s="99">
        <f t="shared" si="6"/>
        <v>2</v>
      </c>
      <c r="R1631" s="99">
        <f t="shared" si="7"/>
        <v>0</v>
      </c>
      <c r="S1631" s="138">
        <f t="shared" si="8"/>
        <v>4</v>
      </c>
      <c r="T1631" s="135">
        <f t="shared" si="9"/>
        <v>12</v>
      </c>
      <c r="U1631" s="146"/>
      <c r="V1631" s="146"/>
      <c r="W1631" s="146"/>
      <c r="X1631" s="146"/>
      <c r="Y1631" s="146"/>
    </row>
    <row r="1632" ht="12.75" customHeight="1">
      <c r="A1632" s="146"/>
      <c r="B1632" s="146"/>
      <c r="C1632" s="227">
        <v>1.0</v>
      </c>
      <c r="D1632" s="228">
        <v>138.26</v>
      </c>
      <c r="E1632" s="228">
        <v>66.5</v>
      </c>
      <c r="F1632" s="229">
        <v>0.481</v>
      </c>
      <c r="I1632" s="146"/>
      <c r="J1632" s="230">
        <f t="shared" si="2"/>
        <v>138.26</v>
      </c>
      <c r="K1632" s="227"/>
      <c r="L1632" s="230">
        <f t="shared" si="3"/>
        <v>93.35584065</v>
      </c>
      <c r="M1632" s="134">
        <v>0.45</v>
      </c>
      <c r="N1632" s="146"/>
      <c r="O1632" s="99">
        <f t="shared" si="4"/>
        <v>3</v>
      </c>
      <c r="P1632" s="99">
        <f t="shared" si="5"/>
        <v>1</v>
      </c>
      <c r="Q1632" s="99">
        <f t="shared" si="6"/>
        <v>2</v>
      </c>
      <c r="R1632" s="99">
        <f t="shared" si="7"/>
        <v>0</v>
      </c>
      <c r="S1632" s="138">
        <f t="shared" si="8"/>
        <v>4</v>
      </c>
      <c r="T1632" s="135">
        <f t="shared" si="9"/>
        <v>10</v>
      </c>
      <c r="U1632" s="146"/>
      <c r="V1632" s="146"/>
      <c r="W1632" s="146"/>
      <c r="X1632" s="146"/>
      <c r="Y1632" s="146"/>
    </row>
    <row r="1633" ht="12.75" customHeight="1">
      <c r="A1633" s="146"/>
      <c r="B1633" s="146"/>
      <c r="C1633" s="227">
        <v>3.0</v>
      </c>
      <c r="D1633" s="228">
        <v>70.78</v>
      </c>
      <c r="E1633" s="228">
        <v>34.04</v>
      </c>
      <c r="F1633" s="229">
        <v>0.4809</v>
      </c>
      <c r="I1633" s="146"/>
      <c r="J1633" s="230">
        <f t="shared" si="2"/>
        <v>23.59333333</v>
      </c>
      <c r="K1633" s="227"/>
      <c r="L1633" s="230">
        <f t="shared" si="3"/>
        <v>15.93175321</v>
      </c>
      <c r="M1633" s="134">
        <v>0.46</v>
      </c>
      <c r="N1633" s="146"/>
      <c r="O1633" s="99">
        <f t="shared" si="4"/>
        <v>3</v>
      </c>
      <c r="P1633" s="99">
        <f t="shared" si="5"/>
        <v>1</v>
      </c>
      <c r="Q1633" s="99">
        <f t="shared" si="6"/>
        <v>5</v>
      </c>
      <c r="R1633" s="99">
        <f t="shared" si="7"/>
        <v>0</v>
      </c>
      <c r="S1633" s="138">
        <f t="shared" si="8"/>
        <v>4</v>
      </c>
      <c r="T1633" s="135">
        <f t="shared" si="9"/>
        <v>13</v>
      </c>
      <c r="U1633" s="146"/>
      <c r="V1633" s="146"/>
      <c r="W1633" s="146"/>
      <c r="X1633" s="146"/>
      <c r="Y1633" s="146"/>
    </row>
    <row r="1634" ht="12.75" customHeight="1">
      <c r="A1634" s="146"/>
      <c r="B1634" s="146"/>
      <c r="C1634" s="227">
        <v>8.0</v>
      </c>
      <c r="D1634" s="228">
        <v>652.61</v>
      </c>
      <c r="E1634" s="228">
        <v>313.81</v>
      </c>
      <c r="F1634" s="229">
        <v>0.4809</v>
      </c>
      <c r="I1634" s="146"/>
      <c r="J1634" s="230">
        <f t="shared" si="2"/>
        <v>81.57625</v>
      </c>
      <c r="K1634" s="227"/>
      <c r="L1634" s="230">
        <f t="shared" si="3"/>
        <v>55.08558984</v>
      </c>
      <c r="M1634" s="134">
        <v>0.48</v>
      </c>
      <c r="N1634" s="146"/>
      <c r="O1634" s="99">
        <f t="shared" si="4"/>
        <v>3</v>
      </c>
      <c r="P1634" s="99">
        <f t="shared" si="5"/>
        <v>2</v>
      </c>
      <c r="Q1634" s="99">
        <f t="shared" si="6"/>
        <v>3</v>
      </c>
      <c r="R1634" s="99">
        <f t="shared" si="7"/>
        <v>0</v>
      </c>
      <c r="S1634" s="138">
        <f t="shared" si="8"/>
        <v>4</v>
      </c>
      <c r="T1634" s="135">
        <f t="shared" si="9"/>
        <v>12</v>
      </c>
      <c r="U1634" s="146"/>
      <c r="V1634" s="146"/>
      <c r="W1634" s="146"/>
      <c r="X1634" s="146"/>
      <c r="Y1634" s="146"/>
    </row>
    <row r="1635" ht="12.75" customHeight="1">
      <c r="A1635" s="146"/>
      <c r="B1635" s="146"/>
      <c r="C1635" s="227">
        <v>12.0</v>
      </c>
      <c r="D1635" s="228">
        <v>153.46</v>
      </c>
      <c r="E1635" s="228">
        <v>73.78</v>
      </c>
      <c r="F1635" s="229">
        <v>0.4808</v>
      </c>
      <c r="I1635" s="146"/>
      <c r="J1635" s="230">
        <f t="shared" si="2"/>
        <v>12.78833333</v>
      </c>
      <c r="K1635" s="227"/>
      <c r="L1635" s="230">
        <f t="shared" si="3"/>
        <v>8.636097605</v>
      </c>
      <c r="M1635" s="134">
        <v>0.5</v>
      </c>
      <c r="N1635" s="146"/>
      <c r="O1635" s="99">
        <f t="shared" si="4"/>
        <v>3</v>
      </c>
      <c r="P1635" s="99">
        <f t="shared" si="5"/>
        <v>3</v>
      </c>
      <c r="Q1635" s="99">
        <f t="shared" si="6"/>
        <v>5</v>
      </c>
      <c r="R1635" s="99">
        <f t="shared" si="7"/>
        <v>0</v>
      </c>
      <c r="S1635" s="138">
        <f t="shared" si="8"/>
        <v>4</v>
      </c>
      <c r="T1635" s="135">
        <f t="shared" si="9"/>
        <v>15</v>
      </c>
      <c r="U1635" s="146"/>
      <c r="V1635" s="146"/>
      <c r="W1635" s="146"/>
      <c r="X1635" s="146"/>
      <c r="Y1635" s="146"/>
    </row>
    <row r="1636" ht="12.75" customHeight="1">
      <c r="A1636" s="146"/>
      <c r="B1636" s="146"/>
      <c r="C1636" s="227">
        <v>4.0</v>
      </c>
      <c r="D1636" s="228">
        <v>182.99</v>
      </c>
      <c r="E1636" s="228">
        <v>87.96</v>
      </c>
      <c r="F1636" s="229">
        <v>0.4807</v>
      </c>
      <c r="I1636" s="146"/>
      <c r="J1636" s="230">
        <f t="shared" si="2"/>
        <v>45.7475</v>
      </c>
      <c r="K1636" s="227"/>
      <c r="L1636" s="230">
        <f t="shared" si="3"/>
        <v>30.89586007</v>
      </c>
      <c r="M1636" s="134">
        <v>0.52</v>
      </c>
      <c r="N1636" s="146"/>
      <c r="O1636" s="99">
        <f t="shared" si="4"/>
        <v>3</v>
      </c>
      <c r="P1636" s="99">
        <f t="shared" si="5"/>
        <v>1</v>
      </c>
      <c r="Q1636" s="99">
        <f t="shared" si="6"/>
        <v>4</v>
      </c>
      <c r="R1636" s="99">
        <f t="shared" si="7"/>
        <v>0</v>
      </c>
      <c r="S1636" s="138">
        <f t="shared" si="8"/>
        <v>4</v>
      </c>
      <c r="T1636" s="135">
        <f t="shared" si="9"/>
        <v>12</v>
      </c>
      <c r="U1636" s="146"/>
      <c r="V1636" s="146"/>
      <c r="W1636" s="146"/>
      <c r="X1636" s="146"/>
      <c r="Y1636" s="146"/>
    </row>
    <row r="1637" ht="12.75" customHeight="1">
      <c r="A1637" s="146"/>
      <c r="B1637" s="146"/>
      <c r="C1637" s="227">
        <v>14.0</v>
      </c>
      <c r="D1637" s="228">
        <v>156.56</v>
      </c>
      <c r="E1637" s="228">
        <v>75.25</v>
      </c>
      <c r="F1637" s="229">
        <v>0.4806</v>
      </c>
      <c r="I1637" s="146"/>
      <c r="J1637" s="230">
        <f t="shared" si="2"/>
        <v>11.18285714</v>
      </c>
      <c r="K1637" s="227"/>
      <c r="L1637" s="230">
        <f t="shared" si="3"/>
        <v>7.55292256</v>
      </c>
      <c r="M1637" s="134">
        <v>0.56</v>
      </c>
      <c r="N1637" s="146"/>
      <c r="O1637" s="99">
        <f t="shared" si="4"/>
        <v>3</v>
      </c>
      <c r="P1637" s="99">
        <f t="shared" si="5"/>
        <v>3</v>
      </c>
      <c r="Q1637" s="99">
        <f t="shared" si="6"/>
        <v>5</v>
      </c>
      <c r="R1637" s="99">
        <f t="shared" si="7"/>
        <v>0</v>
      </c>
      <c r="S1637" s="138">
        <f t="shared" si="8"/>
        <v>4</v>
      </c>
      <c r="T1637" s="135">
        <f t="shared" si="9"/>
        <v>15</v>
      </c>
      <c r="U1637" s="146"/>
      <c r="V1637" s="146"/>
      <c r="W1637" s="146"/>
      <c r="X1637" s="146"/>
      <c r="Y1637" s="146"/>
    </row>
    <row r="1638" ht="12.75" customHeight="1">
      <c r="A1638" s="146"/>
      <c r="B1638" s="146"/>
      <c r="C1638" s="227">
        <v>2.0</v>
      </c>
      <c r="D1638" s="228">
        <v>49.57</v>
      </c>
      <c r="E1638" s="228">
        <v>23.82</v>
      </c>
      <c r="F1638" s="229">
        <v>0.4806</v>
      </c>
      <c r="I1638" s="146"/>
      <c r="J1638" s="230">
        <f t="shared" si="2"/>
        <v>24.785</v>
      </c>
      <c r="K1638" s="227"/>
      <c r="L1638" s="230">
        <f t="shared" si="3"/>
        <v>16.7398352</v>
      </c>
      <c r="M1638" s="134">
        <v>0.53</v>
      </c>
      <c r="N1638" s="146"/>
      <c r="O1638" s="99">
        <f t="shared" si="4"/>
        <v>3</v>
      </c>
      <c r="P1638" s="99">
        <f t="shared" si="5"/>
        <v>1</v>
      </c>
      <c r="Q1638" s="99">
        <f t="shared" si="6"/>
        <v>5</v>
      </c>
      <c r="R1638" s="99">
        <f t="shared" si="7"/>
        <v>0</v>
      </c>
      <c r="S1638" s="138">
        <f t="shared" si="8"/>
        <v>4</v>
      </c>
      <c r="T1638" s="135">
        <f t="shared" si="9"/>
        <v>13</v>
      </c>
      <c r="U1638" s="146"/>
      <c r="V1638" s="146"/>
      <c r="W1638" s="146"/>
      <c r="X1638" s="146"/>
      <c r="Y1638" s="146"/>
    </row>
    <row r="1639" ht="12.75" customHeight="1">
      <c r="A1639" s="146"/>
      <c r="B1639" s="146"/>
      <c r="C1639" s="227">
        <v>5.0</v>
      </c>
      <c r="D1639" s="228">
        <v>343.48</v>
      </c>
      <c r="E1639" s="228">
        <v>165.08</v>
      </c>
      <c r="F1639" s="229">
        <v>0.4806</v>
      </c>
      <c r="I1639" s="146"/>
      <c r="J1639" s="230">
        <f t="shared" si="2"/>
        <v>68.696</v>
      </c>
      <c r="K1639" s="227"/>
      <c r="L1639" s="230">
        <f t="shared" si="3"/>
        <v>46.39740646</v>
      </c>
      <c r="M1639" s="134">
        <v>0.51</v>
      </c>
      <c r="N1639" s="146"/>
      <c r="O1639" s="99">
        <f t="shared" si="4"/>
        <v>3</v>
      </c>
      <c r="P1639" s="99">
        <f t="shared" si="5"/>
        <v>1</v>
      </c>
      <c r="Q1639" s="99">
        <f t="shared" si="6"/>
        <v>3</v>
      </c>
      <c r="R1639" s="99">
        <f t="shared" si="7"/>
        <v>0</v>
      </c>
      <c r="S1639" s="138">
        <f t="shared" si="8"/>
        <v>4</v>
      </c>
      <c r="T1639" s="135">
        <f t="shared" si="9"/>
        <v>11</v>
      </c>
      <c r="U1639" s="146"/>
      <c r="V1639" s="146"/>
      <c r="W1639" s="146"/>
      <c r="X1639" s="146"/>
      <c r="Y1639" s="146"/>
    </row>
    <row r="1640" ht="12.75" customHeight="1">
      <c r="A1640" s="146"/>
      <c r="B1640" s="146"/>
      <c r="C1640" s="227">
        <v>6.0</v>
      </c>
      <c r="D1640" s="228">
        <v>200.87</v>
      </c>
      <c r="E1640" s="228">
        <v>96.47</v>
      </c>
      <c r="F1640" s="229">
        <v>0.4802</v>
      </c>
      <c r="I1640" s="146"/>
      <c r="J1640" s="230">
        <f t="shared" si="2"/>
        <v>33.47833333</v>
      </c>
      <c r="K1640" s="227"/>
      <c r="L1640" s="230">
        <f t="shared" si="3"/>
        <v>22.61743908</v>
      </c>
      <c r="M1640" s="134">
        <v>0.57</v>
      </c>
      <c r="N1640" s="146"/>
      <c r="O1640" s="99">
        <f t="shared" si="4"/>
        <v>3</v>
      </c>
      <c r="P1640" s="99">
        <f t="shared" si="5"/>
        <v>2</v>
      </c>
      <c r="Q1640" s="99">
        <f t="shared" si="6"/>
        <v>5</v>
      </c>
      <c r="R1640" s="99">
        <f t="shared" si="7"/>
        <v>0</v>
      </c>
      <c r="S1640" s="138">
        <f t="shared" si="8"/>
        <v>4</v>
      </c>
      <c r="T1640" s="135">
        <f t="shared" si="9"/>
        <v>14</v>
      </c>
      <c r="U1640" s="146"/>
      <c r="V1640" s="146"/>
      <c r="W1640" s="146"/>
      <c r="X1640" s="146"/>
      <c r="Y1640" s="146"/>
    </row>
    <row r="1641" ht="12.75" customHeight="1">
      <c r="A1641" s="146"/>
      <c r="B1641" s="146"/>
      <c r="C1641" s="227">
        <v>3.0</v>
      </c>
      <c r="D1641" s="228">
        <v>300.09</v>
      </c>
      <c r="E1641" s="228">
        <v>144.09</v>
      </c>
      <c r="F1641" s="229">
        <v>0.4802</v>
      </c>
      <c r="I1641" s="146"/>
      <c r="J1641" s="230">
        <f t="shared" si="2"/>
        <v>100.03</v>
      </c>
      <c r="K1641" s="227"/>
      <c r="L1641" s="230">
        <f t="shared" si="3"/>
        <v>67.57870558</v>
      </c>
      <c r="M1641" s="134">
        <v>0.58</v>
      </c>
      <c r="N1641" s="146"/>
      <c r="O1641" s="99">
        <f t="shared" si="4"/>
        <v>3</v>
      </c>
      <c r="P1641" s="99">
        <f t="shared" si="5"/>
        <v>1</v>
      </c>
      <c r="Q1641" s="99">
        <f t="shared" si="6"/>
        <v>3</v>
      </c>
      <c r="R1641" s="99">
        <f t="shared" si="7"/>
        <v>0</v>
      </c>
      <c r="S1641" s="138">
        <f t="shared" si="8"/>
        <v>4</v>
      </c>
      <c r="T1641" s="135">
        <f t="shared" si="9"/>
        <v>11</v>
      </c>
      <c r="U1641" s="146"/>
      <c r="V1641" s="146"/>
      <c r="W1641" s="146"/>
      <c r="X1641" s="146"/>
      <c r="Y1641" s="146"/>
    </row>
    <row r="1642" ht="12.75" customHeight="1">
      <c r="A1642" s="146"/>
      <c r="B1642" s="146"/>
      <c r="C1642" s="227">
        <v>69.0</v>
      </c>
      <c r="D1642" s="228">
        <v>7260.22</v>
      </c>
      <c r="E1642" s="228">
        <v>3485.13</v>
      </c>
      <c r="F1642" s="229">
        <v>0.48</v>
      </c>
      <c r="I1642" s="146"/>
      <c r="J1642" s="230">
        <f t="shared" si="2"/>
        <v>105.2205797</v>
      </c>
      <c r="K1642" s="227"/>
      <c r="L1642" s="230">
        <f t="shared" si="3"/>
        <v>71.09498629</v>
      </c>
      <c r="M1642" s="134">
        <v>0.59</v>
      </c>
      <c r="N1642" s="146"/>
      <c r="O1642" s="99">
        <f t="shared" si="4"/>
        <v>3</v>
      </c>
      <c r="P1642" s="99">
        <f t="shared" si="5"/>
        <v>5</v>
      </c>
      <c r="Q1642" s="99">
        <f t="shared" si="6"/>
        <v>3</v>
      </c>
      <c r="R1642" s="99">
        <f t="shared" si="7"/>
        <v>0</v>
      </c>
      <c r="S1642" s="138">
        <f t="shared" si="8"/>
        <v>5</v>
      </c>
      <c r="T1642" s="135">
        <f t="shared" si="9"/>
        <v>16</v>
      </c>
      <c r="U1642" s="146"/>
      <c r="V1642" s="146"/>
      <c r="W1642" s="146"/>
      <c r="X1642" s="146"/>
      <c r="Y1642" s="146"/>
    </row>
    <row r="1643" ht="12.75" customHeight="1">
      <c r="A1643" s="146"/>
      <c r="B1643" s="146"/>
      <c r="C1643" s="227">
        <v>2.0</v>
      </c>
      <c r="D1643" s="228">
        <v>78.26</v>
      </c>
      <c r="E1643" s="228">
        <v>37.56</v>
      </c>
      <c r="F1643" s="229">
        <v>0.4799</v>
      </c>
      <c r="I1643" s="146"/>
      <c r="J1643" s="230">
        <f t="shared" si="2"/>
        <v>39.13</v>
      </c>
      <c r="K1643" s="227"/>
      <c r="L1643" s="230">
        <f t="shared" si="3"/>
        <v>26.44097574</v>
      </c>
      <c r="M1643" s="134">
        <v>0.6</v>
      </c>
      <c r="N1643" s="146"/>
      <c r="O1643" s="99">
        <f t="shared" si="4"/>
        <v>3</v>
      </c>
      <c r="P1643" s="99">
        <f t="shared" si="5"/>
        <v>1</v>
      </c>
      <c r="Q1643" s="99">
        <f t="shared" si="6"/>
        <v>4</v>
      </c>
      <c r="R1643" s="99">
        <f t="shared" si="7"/>
        <v>0</v>
      </c>
      <c r="S1643" s="138">
        <f t="shared" si="8"/>
        <v>5</v>
      </c>
      <c r="T1643" s="135">
        <f t="shared" si="9"/>
        <v>13</v>
      </c>
      <c r="U1643" s="146"/>
      <c r="V1643" s="146"/>
      <c r="W1643" s="146"/>
      <c r="X1643" s="146"/>
      <c r="Y1643" s="146"/>
    </row>
    <row r="1644" ht="12.75" customHeight="1">
      <c r="A1644" s="146"/>
      <c r="B1644" s="146"/>
      <c r="C1644" s="227">
        <v>15.0</v>
      </c>
      <c r="D1644" s="228">
        <v>450.0</v>
      </c>
      <c r="E1644" s="228">
        <v>215.96</v>
      </c>
      <c r="F1644" s="229">
        <v>0.4799</v>
      </c>
      <c r="I1644" s="146"/>
      <c r="J1644" s="230">
        <f t="shared" si="2"/>
        <v>30</v>
      </c>
      <c r="K1644" s="227"/>
      <c r="L1644" s="230">
        <f t="shared" si="3"/>
        <v>20.27163998</v>
      </c>
      <c r="M1644" s="134">
        <v>0.64</v>
      </c>
      <c r="N1644" s="146"/>
      <c r="O1644" s="99">
        <f t="shared" si="4"/>
        <v>3</v>
      </c>
      <c r="P1644" s="99">
        <f t="shared" si="5"/>
        <v>3</v>
      </c>
      <c r="Q1644" s="99">
        <f t="shared" si="6"/>
        <v>5</v>
      </c>
      <c r="R1644" s="99">
        <f t="shared" si="7"/>
        <v>0</v>
      </c>
      <c r="S1644" s="138">
        <f t="shared" si="8"/>
        <v>5</v>
      </c>
      <c r="T1644" s="135">
        <f t="shared" si="9"/>
        <v>16</v>
      </c>
      <c r="U1644" s="146"/>
      <c r="V1644" s="146"/>
      <c r="W1644" s="146"/>
      <c r="X1644" s="146"/>
      <c r="Y1644" s="146"/>
    </row>
    <row r="1645" ht="12.75" customHeight="1">
      <c r="A1645" s="146"/>
      <c r="B1645" s="146"/>
      <c r="C1645" s="227">
        <v>11.0</v>
      </c>
      <c r="D1645" s="228">
        <v>483.0</v>
      </c>
      <c r="E1645" s="228">
        <v>231.72</v>
      </c>
      <c r="F1645" s="229">
        <v>0.4798</v>
      </c>
      <c r="I1645" s="146"/>
      <c r="J1645" s="230">
        <f t="shared" si="2"/>
        <v>43.90909091</v>
      </c>
      <c r="K1645" s="227"/>
      <c r="L1645" s="230">
        <f t="shared" si="3"/>
        <v>29.67231444</v>
      </c>
      <c r="M1645" s="134">
        <v>0.67</v>
      </c>
      <c r="N1645" s="146"/>
      <c r="O1645" s="99">
        <f t="shared" si="4"/>
        <v>3</v>
      </c>
      <c r="P1645" s="99">
        <f t="shared" si="5"/>
        <v>3</v>
      </c>
      <c r="Q1645" s="99">
        <f t="shared" si="6"/>
        <v>4</v>
      </c>
      <c r="R1645" s="99">
        <f t="shared" si="7"/>
        <v>0</v>
      </c>
      <c r="S1645" s="138">
        <f t="shared" si="8"/>
        <v>5</v>
      </c>
      <c r="T1645" s="135">
        <f t="shared" si="9"/>
        <v>15</v>
      </c>
      <c r="U1645" s="146"/>
      <c r="V1645" s="146"/>
      <c r="W1645" s="146"/>
      <c r="X1645" s="146"/>
      <c r="Y1645" s="146"/>
    </row>
    <row r="1646" ht="12.75" customHeight="1">
      <c r="A1646" s="146"/>
      <c r="B1646" s="146"/>
      <c r="C1646" s="227">
        <v>6.0</v>
      </c>
      <c r="D1646" s="228">
        <v>185.04</v>
      </c>
      <c r="E1646" s="228">
        <v>88.76</v>
      </c>
      <c r="F1646" s="229">
        <v>0.4797</v>
      </c>
      <c r="I1646" s="146"/>
      <c r="J1646" s="230">
        <f t="shared" si="2"/>
        <v>30.84</v>
      </c>
      <c r="K1646" s="227"/>
      <c r="L1646" s="230">
        <f t="shared" si="3"/>
        <v>20.84206258</v>
      </c>
      <c r="M1646" s="134">
        <v>0.68</v>
      </c>
      <c r="N1646" s="146"/>
      <c r="O1646" s="99">
        <f t="shared" si="4"/>
        <v>3</v>
      </c>
      <c r="P1646" s="99">
        <f t="shared" si="5"/>
        <v>2</v>
      </c>
      <c r="Q1646" s="99">
        <f t="shared" si="6"/>
        <v>5</v>
      </c>
      <c r="R1646" s="99">
        <f t="shared" si="7"/>
        <v>0</v>
      </c>
      <c r="S1646" s="138">
        <f t="shared" si="8"/>
        <v>5</v>
      </c>
      <c r="T1646" s="135">
        <f t="shared" si="9"/>
        <v>15</v>
      </c>
      <c r="U1646" s="146"/>
      <c r="V1646" s="146"/>
      <c r="W1646" s="146"/>
      <c r="X1646" s="146"/>
      <c r="Y1646" s="146"/>
    </row>
    <row r="1647" ht="12.75" customHeight="1">
      <c r="A1647" s="146"/>
      <c r="B1647" s="146"/>
      <c r="C1647" s="227">
        <v>10.0</v>
      </c>
      <c r="D1647" s="228">
        <v>300.0</v>
      </c>
      <c r="E1647" s="228">
        <v>143.76</v>
      </c>
      <c r="F1647" s="229">
        <v>0.4792</v>
      </c>
      <c r="I1647" s="146"/>
      <c r="J1647" s="230">
        <f t="shared" si="2"/>
        <v>30</v>
      </c>
      <c r="K1647" s="227"/>
      <c r="L1647" s="230">
        <f t="shared" si="3"/>
        <v>20.2812331</v>
      </c>
      <c r="M1647" s="134">
        <v>0.62</v>
      </c>
      <c r="N1647" s="146"/>
      <c r="O1647" s="99">
        <f t="shared" si="4"/>
        <v>3</v>
      </c>
      <c r="P1647" s="99">
        <f t="shared" si="5"/>
        <v>2</v>
      </c>
      <c r="Q1647" s="99">
        <f t="shared" si="6"/>
        <v>5</v>
      </c>
      <c r="R1647" s="99">
        <f t="shared" si="7"/>
        <v>0</v>
      </c>
      <c r="S1647" s="138">
        <f t="shared" si="8"/>
        <v>5</v>
      </c>
      <c r="T1647" s="135">
        <f t="shared" si="9"/>
        <v>15</v>
      </c>
      <c r="U1647" s="146"/>
      <c r="V1647" s="146"/>
      <c r="W1647" s="146"/>
      <c r="X1647" s="146"/>
      <c r="Y1647" s="146"/>
    </row>
    <row r="1648" ht="12.75" customHeight="1">
      <c r="A1648" s="146"/>
      <c r="B1648" s="146"/>
      <c r="C1648" s="227">
        <v>11.0</v>
      </c>
      <c r="D1648" s="228">
        <v>268.9</v>
      </c>
      <c r="E1648" s="228">
        <v>128.86</v>
      </c>
      <c r="F1648" s="229">
        <v>0.4792</v>
      </c>
      <c r="I1648" s="146"/>
      <c r="J1648" s="230">
        <f t="shared" si="2"/>
        <v>24.44545455</v>
      </c>
      <c r="K1648" s="227"/>
      <c r="L1648" s="230">
        <f t="shared" si="3"/>
        <v>16.52613206</v>
      </c>
      <c r="M1648" s="134">
        <v>0.69</v>
      </c>
      <c r="N1648" s="146"/>
      <c r="O1648" s="99">
        <f t="shared" si="4"/>
        <v>3</v>
      </c>
      <c r="P1648" s="99">
        <f t="shared" si="5"/>
        <v>3</v>
      </c>
      <c r="Q1648" s="99">
        <f t="shared" si="6"/>
        <v>5</v>
      </c>
      <c r="R1648" s="99">
        <f t="shared" si="7"/>
        <v>0</v>
      </c>
      <c r="S1648" s="138">
        <f t="shared" si="8"/>
        <v>5</v>
      </c>
      <c r="T1648" s="135">
        <f t="shared" si="9"/>
        <v>16</v>
      </c>
      <c r="U1648" s="146"/>
      <c r="V1648" s="146"/>
      <c r="W1648" s="146"/>
      <c r="X1648" s="146"/>
      <c r="Y1648" s="146"/>
    </row>
    <row r="1649" ht="12.75" customHeight="1">
      <c r="A1649" s="146"/>
      <c r="B1649" s="146"/>
      <c r="C1649" s="227">
        <v>7.0</v>
      </c>
      <c r="D1649" s="228">
        <v>237.83</v>
      </c>
      <c r="E1649" s="228">
        <v>113.96</v>
      </c>
      <c r="F1649" s="229">
        <v>0.4792</v>
      </c>
      <c r="I1649" s="146"/>
      <c r="J1649" s="230">
        <f t="shared" si="2"/>
        <v>33.97571429</v>
      </c>
      <c r="K1649" s="227"/>
      <c r="L1649" s="230">
        <f t="shared" si="3"/>
        <v>22.96897937</v>
      </c>
      <c r="M1649" s="134">
        <v>0.64</v>
      </c>
      <c r="N1649" s="146"/>
      <c r="O1649" s="99">
        <f t="shared" si="4"/>
        <v>3</v>
      </c>
      <c r="P1649" s="99">
        <f t="shared" si="5"/>
        <v>2</v>
      </c>
      <c r="Q1649" s="99">
        <f t="shared" si="6"/>
        <v>5</v>
      </c>
      <c r="R1649" s="99">
        <f t="shared" si="7"/>
        <v>0</v>
      </c>
      <c r="S1649" s="138">
        <f t="shared" si="8"/>
        <v>5</v>
      </c>
      <c r="T1649" s="135">
        <f t="shared" si="9"/>
        <v>15</v>
      </c>
      <c r="U1649" s="146"/>
      <c r="V1649" s="146"/>
      <c r="W1649" s="146"/>
      <c r="X1649" s="146"/>
      <c r="Y1649" s="146"/>
    </row>
    <row r="1650" ht="12.75" customHeight="1">
      <c r="A1650" s="146"/>
      <c r="B1650" s="146"/>
      <c r="C1650" s="227">
        <v>30.0</v>
      </c>
      <c r="D1650" s="228">
        <v>101.57</v>
      </c>
      <c r="E1650" s="228">
        <v>48.66</v>
      </c>
      <c r="F1650" s="229">
        <v>0.4791</v>
      </c>
      <c r="I1650" s="146"/>
      <c r="J1650" s="230">
        <f t="shared" si="2"/>
        <v>3.385666667</v>
      </c>
      <c r="K1650" s="227"/>
      <c r="L1650" s="230">
        <f t="shared" si="3"/>
        <v>2.289004575</v>
      </c>
      <c r="M1650" s="134">
        <v>0.15</v>
      </c>
      <c r="N1650" s="146"/>
      <c r="O1650" s="99">
        <f t="shared" si="4"/>
        <v>3</v>
      </c>
      <c r="P1650" s="99">
        <f t="shared" si="5"/>
        <v>5</v>
      </c>
      <c r="Q1650" s="99">
        <f t="shared" si="6"/>
        <v>5</v>
      </c>
      <c r="R1650" s="99">
        <f t="shared" si="7"/>
        <v>0</v>
      </c>
      <c r="S1650" s="138">
        <f t="shared" si="8"/>
        <v>3</v>
      </c>
      <c r="T1650" s="135">
        <f t="shared" si="9"/>
        <v>16</v>
      </c>
      <c r="U1650" s="146"/>
      <c r="V1650" s="146"/>
      <c r="W1650" s="146"/>
      <c r="X1650" s="146"/>
      <c r="Y1650" s="146"/>
    </row>
    <row r="1651" ht="12.75" customHeight="1">
      <c r="A1651" s="146"/>
      <c r="B1651" s="146"/>
      <c r="C1651" s="227">
        <v>8.0</v>
      </c>
      <c r="D1651" s="228">
        <v>936.74</v>
      </c>
      <c r="E1651" s="228">
        <v>448.74</v>
      </c>
      <c r="F1651" s="229">
        <v>0.479</v>
      </c>
      <c r="I1651" s="146"/>
      <c r="J1651" s="230">
        <f t="shared" si="2"/>
        <v>117.0925</v>
      </c>
      <c r="K1651" s="227"/>
      <c r="L1651" s="230">
        <f t="shared" si="3"/>
        <v>79.17004733</v>
      </c>
      <c r="M1651" s="134">
        <v>0.85</v>
      </c>
      <c r="N1651" s="146"/>
      <c r="O1651" s="99">
        <f t="shared" si="4"/>
        <v>3</v>
      </c>
      <c r="P1651" s="99">
        <f t="shared" si="5"/>
        <v>2</v>
      </c>
      <c r="Q1651" s="99">
        <f t="shared" si="6"/>
        <v>2</v>
      </c>
      <c r="R1651" s="99">
        <f t="shared" si="7"/>
        <v>0</v>
      </c>
      <c r="S1651" s="138">
        <f t="shared" si="8"/>
        <v>5</v>
      </c>
      <c r="T1651" s="135">
        <f t="shared" si="9"/>
        <v>12</v>
      </c>
      <c r="U1651" s="146"/>
      <c r="V1651" s="146"/>
      <c r="W1651" s="146"/>
      <c r="X1651" s="146"/>
      <c r="Y1651" s="146"/>
    </row>
    <row r="1652" ht="12.75" customHeight="1">
      <c r="A1652" s="146"/>
      <c r="B1652" s="146"/>
      <c r="C1652" s="227">
        <v>5.0</v>
      </c>
      <c r="D1652" s="228">
        <v>139.13</v>
      </c>
      <c r="E1652" s="228">
        <v>66.63</v>
      </c>
      <c r="F1652" s="229">
        <v>0.4789</v>
      </c>
      <c r="I1652" s="146"/>
      <c r="J1652" s="230">
        <f t="shared" si="2"/>
        <v>27.826</v>
      </c>
      <c r="K1652" s="227"/>
      <c r="L1652" s="230">
        <f t="shared" si="3"/>
        <v>18.81533572</v>
      </c>
      <c r="M1652" s="134">
        <v>0.87</v>
      </c>
      <c r="N1652" s="146"/>
      <c r="O1652" s="99">
        <f t="shared" si="4"/>
        <v>3</v>
      </c>
      <c r="P1652" s="99">
        <f t="shared" si="5"/>
        <v>1</v>
      </c>
      <c r="Q1652" s="99">
        <f t="shared" si="6"/>
        <v>5</v>
      </c>
      <c r="R1652" s="99">
        <f t="shared" si="7"/>
        <v>0</v>
      </c>
      <c r="S1652" s="138">
        <f t="shared" si="8"/>
        <v>5</v>
      </c>
      <c r="T1652" s="135">
        <f t="shared" si="9"/>
        <v>14</v>
      </c>
      <c r="U1652" s="146"/>
      <c r="V1652" s="146"/>
      <c r="W1652" s="146"/>
      <c r="X1652" s="146"/>
      <c r="Y1652" s="146"/>
    </row>
    <row r="1653" ht="12.75" customHeight="1">
      <c r="A1653" s="146"/>
      <c r="B1653" s="146"/>
      <c r="C1653" s="227">
        <v>2.0</v>
      </c>
      <c r="D1653" s="228">
        <v>312.26</v>
      </c>
      <c r="E1653" s="228">
        <v>149.56</v>
      </c>
      <c r="F1653" s="229">
        <v>0.4789</v>
      </c>
      <c r="I1653" s="146"/>
      <c r="J1653" s="230">
        <f t="shared" si="2"/>
        <v>156.13</v>
      </c>
      <c r="K1653" s="227"/>
      <c r="L1653" s="230">
        <f t="shared" si="3"/>
        <v>105.5717087</v>
      </c>
      <c r="M1653" s="134">
        <v>0.88</v>
      </c>
      <c r="N1653" s="146"/>
      <c r="O1653" s="99">
        <f t="shared" si="4"/>
        <v>3</v>
      </c>
      <c r="P1653" s="99">
        <f t="shared" si="5"/>
        <v>1</v>
      </c>
      <c r="Q1653" s="99">
        <f t="shared" si="6"/>
        <v>2</v>
      </c>
      <c r="R1653" s="99">
        <f t="shared" si="7"/>
        <v>0</v>
      </c>
      <c r="S1653" s="138">
        <f t="shared" si="8"/>
        <v>5</v>
      </c>
      <c r="T1653" s="135">
        <f t="shared" si="9"/>
        <v>11</v>
      </c>
      <c r="U1653" s="146"/>
      <c r="V1653" s="146"/>
      <c r="W1653" s="146"/>
      <c r="X1653" s="146"/>
      <c r="Y1653" s="146"/>
    </row>
    <row r="1654" ht="12.75" customHeight="1">
      <c r="A1654" s="146"/>
      <c r="B1654" s="146"/>
      <c r="C1654" s="227">
        <v>1.0</v>
      </c>
      <c r="D1654" s="228">
        <v>27.83</v>
      </c>
      <c r="E1654" s="228">
        <v>13.33</v>
      </c>
      <c r="F1654" s="229">
        <v>0.4789</v>
      </c>
      <c r="I1654" s="146"/>
      <c r="J1654" s="230">
        <f t="shared" si="2"/>
        <v>27.83</v>
      </c>
      <c r="K1654" s="227"/>
      <c r="L1654" s="230">
        <f t="shared" si="3"/>
        <v>18.81804044</v>
      </c>
      <c r="M1654" s="134">
        <v>0.89</v>
      </c>
      <c r="N1654" s="146"/>
      <c r="O1654" s="99">
        <f t="shared" si="4"/>
        <v>3</v>
      </c>
      <c r="P1654" s="99">
        <f t="shared" si="5"/>
        <v>1</v>
      </c>
      <c r="Q1654" s="99">
        <f t="shared" si="6"/>
        <v>5</v>
      </c>
      <c r="R1654" s="99">
        <f t="shared" si="7"/>
        <v>0</v>
      </c>
      <c r="S1654" s="138">
        <f t="shared" si="8"/>
        <v>5</v>
      </c>
      <c r="T1654" s="135">
        <f t="shared" si="9"/>
        <v>14</v>
      </c>
      <c r="U1654" s="146"/>
      <c r="V1654" s="146"/>
      <c r="W1654" s="146"/>
      <c r="X1654" s="146"/>
      <c r="Y1654" s="146"/>
    </row>
    <row r="1655" ht="12.75" customHeight="1">
      <c r="A1655" s="146"/>
      <c r="B1655" s="146"/>
      <c r="C1655" s="227">
        <v>7.0</v>
      </c>
      <c r="D1655" s="228">
        <v>234.35</v>
      </c>
      <c r="E1655" s="228">
        <v>112.18</v>
      </c>
      <c r="F1655" s="229">
        <v>0.4787</v>
      </c>
      <c r="I1655" s="146"/>
      <c r="J1655" s="230">
        <f t="shared" si="2"/>
        <v>33.47857143</v>
      </c>
      <c r="K1655" s="227"/>
      <c r="L1655" s="230">
        <f t="shared" si="3"/>
        <v>22.64054333</v>
      </c>
      <c r="M1655" s="134">
        <v>0.9</v>
      </c>
      <c r="N1655" s="146"/>
      <c r="O1655" s="99">
        <f t="shared" si="4"/>
        <v>3</v>
      </c>
      <c r="P1655" s="99">
        <f t="shared" si="5"/>
        <v>2</v>
      </c>
      <c r="Q1655" s="99">
        <f t="shared" si="6"/>
        <v>5</v>
      </c>
      <c r="R1655" s="99">
        <f t="shared" si="7"/>
        <v>0</v>
      </c>
      <c r="S1655" s="138">
        <f t="shared" si="8"/>
        <v>5</v>
      </c>
      <c r="T1655" s="135">
        <f t="shared" si="9"/>
        <v>15</v>
      </c>
      <c r="U1655" s="146"/>
      <c r="V1655" s="146"/>
      <c r="W1655" s="146"/>
      <c r="X1655" s="146"/>
      <c r="Y1655" s="146"/>
    </row>
    <row r="1656" ht="12.75" customHeight="1">
      <c r="A1656" s="146"/>
      <c r="B1656" s="146"/>
      <c r="C1656" s="227">
        <v>4.0</v>
      </c>
      <c r="D1656" s="228">
        <v>921.74</v>
      </c>
      <c r="E1656" s="228">
        <v>440.49</v>
      </c>
      <c r="F1656" s="229">
        <v>0.4779</v>
      </c>
      <c r="I1656" s="146"/>
      <c r="J1656" s="230">
        <f t="shared" si="2"/>
        <v>230.435</v>
      </c>
      <c r="K1656" s="227"/>
      <c r="L1656" s="230">
        <f t="shared" si="3"/>
        <v>155.920563</v>
      </c>
      <c r="M1656" s="134">
        <v>0.91</v>
      </c>
      <c r="N1656" s="146"/>
      <c r="O1656" s="99">
        <f t="shared" si="4"/>
        <v>3</v>
      </c>
      <c r="P1656" s="99">
        <f t="shared" si="5"/>
        <v>1</v>
      </c>
      <c r="Q1656" s="99">
        <f t="shared" si="6"/>
        <v>2</v>
      </c>
      <c r="R1656" s="99">
        <f t="shared" si="7"/>
        <v>0</v>
      </c>
      <c r="S1656" s="138">
        <f t="shared" si="8"/>
        <v>5</v>
      </c>
      <c r="T1656" s="135">
        <f t="shared" si="9"/>
        <v>11</v>
      </c>
      <c r="U1656" s="146"/>
      <c r="V1656" s="146"/>
      <c r="W1656" s="146"/>
      <c r="X1656" s="146"/>
      <c r="Y1656" s="146"/>
    </row>
    <row r="1657" ht="12.75" customHeight="1">
      <c r="A1657" s="146"/>
      <c r="B1657" s="146"/>
      <c r="C1657" s="227">
        <v>13.0</v>
      </c>
      <c r="D1657" s="228">
        <v>390.0</v>
      </c>
      <c r="E1657" s="228">
        <v>186.34</v>
      </c>
      <c r="F1657" s="229">
        <v>0.4778</v>
      </c>
      <c r="I1657" s="146"/>
      <c r="J1657" s="230">
        <f t="shared" si="2"/>
        <v>30</v>
      </c>
      <c r="K1657" s="227"/>
      <c r="L1657" s="230">
        <f t="shared" si="3"/>
        <v>20.30044661</v>
      </c>
      <c r="M1657" s="134">
        <v>0.94</v>
      </c>
      <c r="N1657" s="146"/>
      <c r="O1657" s="99">
        <f t="shared" si="4"/>
        <v>3</v>
      </c>
      <c r="P1657" s="99">
        <f t="shared" si="5"/>
        <v>3</v>
      </c>
      <c r="Q1657" s="99">
        <f t="shared" si="6"/>
        <v>5</v>
      </c>
      <c r="R1657" s="99">
        <f t="shared" si="7"/>
        <v>0</v>
      </c>
      <c r="S1657" s="138">
        <f t="shared" si="8"/>
        <v>5</v>
      </c>
      <c r="T1657" s="135">
        <f t="shared" si="9"/>
        <v>16</v>
      </c>
      <c r="U1657" s="146"/>
      <c r="V1657" s="146"/>
      <c r="W1657" s="146"/>
      <c r="X1657" s="146"/>
      <c r="Y1657" s="146"/>
    </row>
    <row r="1658" ht="12.75" customHeight="1">
      <c r="A1658" s="146"/>
      <c r="B1658" s="146"/>
      <c r="C1658" s="227">
        <v>5.0</v>
      </c>
      <c r="D1658" s="228">
        <v>106.52</v>
      </c>
      <c r="E1658" s="228">
        <v>50.87</v>
      </c>
      <c r="F1658" s="229">
        <v>0.4776</v>
      </c>
      <c r="I1658" s="146"/>
      <c r="J1658" s="230">
        <f t="shared" si="2"/>
        <v>21.304</v>
      </c>
      <c r="K1658" s="227"/>
      <c r="L1658" s="230">
        <f t="shared" si="3"/>
        <v>14.41797509</v>
      </c>
      <c r="M1658" s="134">
        <v>0.97</v>
      </c>
      <c r="N1658" s="146"/>
      <c r="O1658" s="99">
        <f t="shared" si="4"/>
        <v>3</v>
      </c>
      <c r="P1658" s="99">
        <f t="shared" si="5"/>
        <v>1</v>
      </c>
      <c r="Q1658" s="99">
        <f t="shared" si="6"/>
        <v>5</v>
      </c>
      <c r="R1658" s="99">
        <f t="shared" si="7"/>
        <v>0</v>
      </c>
      <c r="S1658" s="138">
        <f t="shared" si="8"/>
        <v>5</v>
      </c>
      <c r="T1658" s="135">
        <f t="shared" si="9"/>
        <v>14</v>
      </c>
      <c r="U1658" s="146"/>
      <c r="V1658" s="146"/>
      <c r="W1658" s="146"/>
      <c r="X1658" s="146"/>
      <c r="Y1658" s="146"/>
    </row>
    <row r="1659" ht="12.75" customHeight="1">
      <c r="A1659" s="146"/>
      <c r="B1659" s="146"/>
      <c r="C1659" s="227">
        <v>1.0</v>
      </c>
      <c r="D1659" s="228">
        <v>30.43</v>
      </c>
      <c r="E1659" s="228">
        <v>14.53</v>
      </c>
      <c r="F1659" s="229">
        <v>0.4776</v>
      </c>
      <c r="I1659" s="146"/>
      <c r="J1659" s="230">
        <f t="shared" si="2"/>
        <v>30.43</v>
      </c>
      <c r="K1659" s="227"/>
      <c r="L1659" s="230">
        <f t="shared" si="3"/>
        <v>20.59420682</v>
      </c>
      <c r="M1659" s="134">
        <v>0.93</v>
      </c>
      <c r="N1659" s="146"/>
      <c r="O1659" s="99">
        <f t="shared" si="4"/>
        <v>3</v>
      </c>
      <c r="P1659" s="99">
        <f t="shared" si="5"/>
        <v>1</v>
      </c>
      <c r="Q1659" s="99">
        <f t="shared" si="6"/>
        <v>5</v>
      </c>
      <c r="R1659" s="99">
        <f t="shared" si="7"/>
        <v>0</v>
      </c>
      <c r="S1659" s="138">
        <f t="shared" si="8"/>
        <v>5</v>
      </c>
      <c r="T1659" s="135">
        <f t="shared" si="9"/>
        <v>14</v>
      </c>
      <c r="U1659" s="146"/>
      <c r="V1659" s="146"/>
      <c r="W1659" s="146"/>
      <c r="X1659" s="146"/>
      <c r="Y1659" s="146"/>
    </row>
    <row r="1660" ht="12.75" customHeight="1">
      <c r="A1660" s="146"/>
      <c r="B1660" s="146"/>
      <c r="C1660" s="227">
        <v>1.0</v>
      </c>
      <c r="D1660" s="228">
        <v>21.3</v>
      </c>
      <c r="E1660" s="228">
        <v>10.17</v>
      </c>
      <c r="F1660" s="229">
        <v>0.4776</v>
      </c>
      <c r="I1660" s="146"/>
      <c r="J1660" s="230">
        <f t="shared" si="2"/>
        <v>21.3</v>
      </c>
      <c r="K1660" s="227"/>
      <c r="L1660" s="230">
        <f t="shared" si="3"/>
        <v>14.415268</v>
      </c>
      <c r="M1660" s="134">
        <v>0.65</v>
      </c>
      <c r="N1660" s="146"/>
      <c r="O1660" s="99">
        <f t="shared" si="4"/>
        <v>3</v>
      </c>
      <c r="P1660" s="99">
        <f t="shared" si="5"/>
        <v>1</v>
      </c>
      <c r="Q1660" s="99">
        <f t="shared" si="6"/>
        <v>5</v>
      </c>
      <c r="R1660" s="99">
        <f t="shared" si="7"/>
        <v>0</v>
      </c>
      <c r="S1660" s="138">
        <f t="shared" si="8"/>
        <v>5</v>
      </c>
      <c r="T1660" s="135">
        <f t="shared" si="9"/>
        <v>14</v>
      </c>
      <c r="U1660" s="146"/>
      <c r="V1660" s="146"/>
      <c r="W1660" s="146"/>
      <c r="X1660" s="146"/>
      <c r="Y1660" s="146"/>
    </row>
    <row r="1661" ht="12.75" customHeight="1">
      <c r="A1661" s="146"/>
      <c r="B1661" s="146"/>
      <c r="C1661" s="227">
        <v>3.0</v>
      </c>
      <c r="D1661" s="228">
        <v>100.43</v>
      </c>
      <c r="E1661" s="228">
        <v>47.95</v>
      </c>
      <c r="F1661" s="229">
        <v>0.4775</v>
      </c>
      <c r="I1661" s="146"/>
      <c r="J1661" s="230">
        <f t="shared" si="2"/>
        <v>33.47666667</v>
      </c>
      <c r="K1661" s="227"/>
      <c r="L1661" s="230">
        <f t="shared" si="3"/>
        <v>22.65764241</v>
      </c>
      <c r="M1661" s="134">
        <v>0.45</v>
      </c>
      <c r="N1661" s="146"/>
      <c r="O1661" s="99">
        <f t="shared" si="4"/>
        <v>3</v>
      </c>
      <c r="P1661" s="99">
        <f t="shared" si="5"/>
        <v>1</v>
      </c>
      <c r="Q1661" s="99">
        <f t="shared" si="6"/>
        <v>5</v>
      </c>
      <c r="R1661" s="99">
        <f t="shared" si="7"/>
        <v>0</v>
      </c>
      <c r="S1661" s="138">
        <f t="shared" si="8"/>
        <v>4</v>
      </c>
      <c r="T1661" s="135">
        <f t="shared" si="9"/>
        <v>13</v>
      </c>
      <c r="U1661" s="146"/>
      <c r="V1661" s="146"/>
      <c r="W1661" s="146"/>
      <c r="X1661" s="146"/>
      <c r="Y1661" s="146"/>
    </row>
    <row r="1662" ht="12.75" customHeight="1">
      <c r="A1662" s="146"/>
      <c r="B1662" s="146"/>
      <c r="C1662" s="227">
        <v>1.0</v>
      </c>
      <c r="D1662" s="228">
        <v>33.48</v>
      </c>
      <c r="E1662" s="228">
        <v>15.98</v>
      </c>
      <c r="F1662" s="229">
        <v>0.4775</v>
      </c>
      <c r="I1662" s="146"/>
      <c r="J1662" s="230">
        <f t="shared" si="2"/>
        <v>33.48</v>
      </c>
      <c r="K1662" s="227"/>
      <c r="L1662" s="230">
        <f t="shared" si="3"/>
        <v>22.65989848</v>
      </c>
      <c r="M1662" s="134">
        <v>0.48</v>
      </c>
      <c r="N1662" s="146"/>
      <c r="O1662" s="99">
        <f t="shared" si="4"/>
        <v>3</v>
      </c>
      <c r="P1662" s="99">
        <f t="shared" si="5"/>
        <v>1</v>
      </c>
      <c r="Q1662" s="99">
        <f t="shared" si="6"/>
        <v>5</v>
      </c>
      <c r="R1662" s="99">
        <f t="shared" si="7"/>
        <v>0</v>
      </c>
      <c r="S1662" s="138">
        <f t="shared" si="8"/>
        <v>4</v>
      </c>
      <c r="T1662" s="135">
        <f t="shared" si="9"/>
        <v>13</v>
      </c>
      <c r="U1662" s="146"/>
      <c r="V1662" s="146"/>
      <c r="W1662" s="146"/>
      <c r="X1662" s="146"/>
      <c r="Y1662" s="146"/>
    </row>
    <row r="1663" ht="12.75" customHeight="1">
      <c r="A1663" s="146"/>
      <c r="B1663" s="146"/>
      <c r="C1663" s="227">
        <v>8.0</v>
      </c>
      <c r="D1663" s="228">
        <v>1774.35</v>
      </c>
      <c r="E1663" s="228">
        <v>846.87</v>
      </c>
      <c r="F1663" s="229">
        <v>0.4773</v>
      </c>
      <c r="I1663" s="146"/>
      <c r="J1663" s="230">
        <f t="shared" si="2"/>
        <v>221.79375</v>
      </c>
      <c r="K1663" s="227"/>
      <c r="L1663" s="230">
        <f t="shared" si="3"/>
        <v>150.134536</v>
      </c>
      <c r="M1663" s="134">
        <v>0.43</v>
      </c>
      <c r="N1663" s="146"/>
      <c r="O1663" s="99">
        <f t="shared" si="4"/>
        <v>3</v>
      </c>
      <c r="P1663" s="99">
        <f t="shared" si="5"/>
        <v>2</v>
      </c>
      <c r="Q1663" s="99">
        <f t="shared" si="6"/>
        <v>2</v>
      </c>
      <c r="R1663" s="99">
        <f t="shared" si="7"/>
        <v>0</v>
      </c>
      <c r="S1663" s="138">
        <f t="shared" si="8"/>
        <v>4</v>
      </c>
      <c r="T1663" s="135">
        <f t="shared" si="9"/>
        <v>11</v>
      </c>
      <c r="U1663" s="146"/>
      <c r="V1663" s="146"/>
      <c r="W1663" s="146"/>
      <c r="X1663" s="146"/>
      <c r="Y1663" s="146"/>
    </row>
    <row r="1664" ht="12.75" customHeight="1">
      <c r="A1664" s="146"/>
      <c r="B1664" s="146"/>
      <c r="C1664" s="227">
        <v>10.0</v>
      </c>
      <c r="D1664" s="228">
        <v>86.09</v>
      </c>
      <c r="E1664" s="228">
        <v>41.09</v>
      </c>
      <c r="F1664" s="229">
        <v>0.4773</v>
      </c>
      <c r="I1664" s="146"/>
      <c r="J1664" s="230">
        <f t="shared" si="2"/>
        <v>8.609</v>
      </c>
      <c r="K1664" s="227"/>
      <c r="L1664" s="230">
        <f t="shared" si="3"/>
        <v>5.827523184</v>
      </c>
      <c r="M1664" s="134">
        <v>0.65</v>
      </c>
      <c r="N1664" s="146"/>
      <c r="O1664" s="99">
        <f t="shared" si="4"/>
        <v>3</v>
      </c>
      <c r="P1664" s="99">
        <f t="shared" si="5"/>
        <v>2</v>
      </c>
      <c r="Q1664" s="99">
        <f t="shared" si="6"/>
        <v>5</v>
      </c>
      <c r="R1664" s="99">
        <f t="shared" si="7"/>
        <v>0</v>
      </c>
      <c r="S1664" s="138">
        <f t="shared" si="8"/>
        <v>5</v>
      </c>
      <c r="T1664" s="135">
        <f t="shared" si="9"/>
        <v>15</v>
      </c>
      <c r="U1664" s="146"/>
      <c r="V1664" s="146"/>
      <c r="W1664" s="146"/>
      <c r="X1664" s="146"/>
      <c r="Y1664" s="146"/>
    </row>
    <row r="1665" ht="12.75" customHeight="1">
      <c r="A1665" s="146"/>
      <c r="B1665" s="146"/>
      <c r="C1665" s="227">
        <v>6.0</v>
      </c>
      <c r="D1665" s="228">
        <v>364.96</v>
      </c>
      <c r="E1665" s="228">
        <v>174.16</v>
      </c>
      <c r="F1665" s="229">
        <v>0.4772</v>
      </c>
      <c r="I1665" s="146"/>
      <c r="J1665" s="230">
        <f t="shared" si="2"/>
        <v>60.82666667</v>
      </c>
      <c r="K1665" s="227"/>
      <c r="L1665" s="230">
        <f t="shared" si="3"/>
        <v>41.17700153</v>
      </c>
      <c r="M1665" s="134">
        <v>0.67</v>
      </c>
      <c r="N1665" s="146"/>
      <c r="O1665" s="99">
        <f t="shared" si="4"/>
        <v>3</v>
      </c>
      <c r="P1665" s="99">
        <f t="shared" si="5"/>
        <v>2</v>
      </c>
      <c r="Q1665" s="99">
        <f t="shared" si="6"/>
        <v>3</v>
      </c>
      <c r="R1665" s="99">
        <f t="shared" si="7"/>
        <v>0</v>
      </c>
      <c r="S1665" s="138">
        <f t="shared" si="8"/>
        <v>5</v>
      </c>
      <c r="T1665" s="135">
        <f t="shared" si="9"/>
        <v>13</v>
      </c>
      <c r="U1665" s="146"/>
      <c r="V1665" s="146"/>
      <c r="W1665" s="146"/>
      <c r="X1665" s="146"/>
      <c r="Y1665" s="146"/>
    </row>
    <row r="1666" ht="12.75" customHeight="1">
      <c r="A1666" s="146"/>
      <c r="B1666" s="146"/>
      <c r="C1666" s="227">
        <v>1.0</v>
      </c>
      <c r="D1666" s="228">
        <v>82.61</v>
      </c>
      <c r="E1666" s="228">
        <v>39.41</v>
      </c>
      <c r="F1666" s="229">
        <v>0.4771</v>
      </c>
      <c r="I1666" s="146"/>
      <c r="J1666" s="230">
        <f t="shared" si="2"/>
        <v>82.61</v>
      </c>
      <c r="K1666" s="227"/>
      <c r="L1666" s="230">
        <f t="shared" si="3"/>
        <v>55.92715456</v>
      </c>
      <c r="M1666" s="134">
        <v>0.71</v>
      </c>
      <c r="N1666" s="146"/>
      <c r="O1666" s="99">
        <f t="shared" si="4"/>
        <v>3</v>
      </c>
      <c r="P1666" s="99">
        <f t="shared" si="5"/>
        <v>1</v>
      </c>
      <c r="Q1666" s="99">
        <f t="shared" si="6"/>
        <v>3</v>
      </c>
      <c r="R1666" s="99">
        <f t="shared" si="7"/>
        <v>0</v>
      </c>
      <c r="S1666" s="138">
        <f t="shared" si="8"/>
        <v>5</v>
      </c>
      <c r="T1666" s="135">
        <f t="shared" si="9"/>
        <v>12</v>
      </c>
      <c r="U1666" s="146"/>
      <c r="V1666" s="146"/>
      <c r="W1666" s="146"/>
      <c r="X1666" s="146"/>
      <c r="Y1666" s="146"/>
    </row>
    <row r="1667" ht="12.75" customHeight="1">
      <c r="A1667" s="146"/>
      <c r="B1667" s="146"/>
      <c r="C1667" s="227">
        <v>13.0</v>
      </c>
      <c r="D1667" s="228">
        <v>1071.78</v>
      </c>
      <c r="E1667" s="228">
        <v>511.19</v>
      </c>
      <c r="F1667" s="229">
        <v>0.477</v>
      </c>
      <c r="I1667" s="146"/>
      <c r="J1667" s="230">
        <f t="shared" si="2"/>
        <v>82.44461538</v>
      </c>
      <c r="K1667" s="227"/>
      <c r="L1667" s="230">
        <f t="shared" si="3"/>
        <v>55.81896776</v>
      </c>
      <c r="M1667" s="134">
        <v>0.92</v>
      </c>
      <c r="N1667" s="146"/>
      <c r="O1667" s="99">
        <f t="shared" si="4"/>
        <v>3</v>
      </c>
      <c r="P1667" s="99">
        <f t="shared" si="5"/>
        <v>3</v>
      </c>
      <c r="Q1667" s="99">
        <f t="shared" si="6"/>
        <v>3</v>
      </c>
      <c r="R1667" s="99">
        <f t="shared" si="7"/>
        <v>0</v>
      </c>
      <c r="S1667" s="138">
        <f t="shared" si="8"/>
        <v>5</v>
      </c>
      <c r="T1667" s="135">
        <f t="shared" si="9"/>
        <v>14</v>
      </c>
      <c r="U1667" s="146"/>
      <c r="V1667" s="146"/>
      <c r="W1667" s="146"/>
      <c r="X1667" s="146"/>
      <c r="Y1667" s="146"/>
    </row>
    <row r="1668" ht="12.75" customHeight="1">
      <c r="A1668" s="146"/>
      <c r="B1668" s="146"/>
      <c r="C1668" s="227">
        <v>20.0</v>
      </c>
      <c r="D1668" s="228">
        <v>673.17</v>
      </c>
      <c r="E1668" s="228">
        <v>321.01</v>
      </c>
      <c r="F1668" s="229">
        <v>0.4769</v>
      </c>
      <c r="I1668" s="146"/>
      <c r="J1668" s="230">
        <f t="shared" si="2"/>
        <v>33.6585</v>
      </c>
      <c r="K1668" s="227"/>
      <c r="L1668" s="230">
        <f t="shared" si="3"/>
        <v>22.78996547</v>
      </c>
      <c r="M1668" s="134">
        <v>0.26</v>
      </c>
      <c r="N1668" s="146"/>
      <c r="O1668" s="99">
        <f t="shared" si="4"/>
        <v>3</v>
      </c>
      <c r="P1668" s="99">
        <f t="shared" si="5"/>
        <v>4</v>
      </c>
      <c r="Q1668" s="99">
        <f t="shared" si="6"/>
        <v>5</v>
      </c>
      <c r="R1668" s="99">
        <f t="shared" si="7"/>
        <v>0</v>
      </c>
      <c r="S1668" s="138">
        <f t="shared" si="8"/>
        <v>3</v>
      </c>
      <c r="T1668" s="135">
        <f t="shared" si="9"/>
        <v>15</v>
      </c>
      <c r="U1668" s="146"/>
      <c r="V1668" s="146"/>
      <c r="W1668" s="146"/>
      <c r="X1668" s="146"/>
      <c r="Y1668" s="146"/>
    </row>
    <row r="1669" ht="12.75" customHeight="1">
      <c r="A1669" s="146"/>
      <c r="B1669" s="146"/>
      <c r="C1669" s="227">
        <v>5.0</v>
      </c>
      <c r="D1669" s="228">
        <v>224.52</v>
      </c>
      <c r="E1669" s="228">
        <v>107.02</v>
      </c>
      <c r="F1669" s="229">
        <v>0.4767</v>
      </c>
      <c r="I1669" s="146"/>
      <c r="J1669" s="230">
        <f t="shared" si="2"/>
        <v>44.904</v>
      </c>
      <c r="K1669" s="227"/>
      <c r="L1669" s="230">
        <f t="shared" si="3"/>
        <v>30.40834293</v>
      </c>
      <c r="M1669" s="134">
        <v>0.15</v>
      </c>
      <c r="N1669" s="146"/>
      <c r="O1669" s="99">
        <f t="shared" si="4"/>
        <v>3</v>
      </c>
      <c r="P1669" s="99">
        <f t="shared" si="5"/>
        <v>1</v>
      </c>
      <c r="Q1669" s="99">
        <f t="shared" si="6"/>
        <v>4</v>
      </c>
      <c r="R1669" s="99">
        <f t="shared" si="7"/>
        <v>0</v>
      </c>
      <c r="S1669" s="138">
        <f t="shared" si="8"/>
        <v>3</v>
      </c>
      <c r="T1669" s="135">
        <f t="shared" si="9"/>
        <v>11</v>
      </c>
      <c r="U1669" s="146"/>
      <c r="V1669" s="146"/>
      <c r="W1669" s="146"/>
      <c r="X1669" s="146"/>
      <c r="Y1669" s="146"/>
    </row>
    <row r="1670" ht="12.75" customHeight="1">
      <c r="A1670" s="146"/>
      <c r="B1670" s="146"/>
      <c r="C1670" s="227">
        <v>5.0</v>
      </c>
      <c r="D1670" s="228">
        <v>166.17</v>
      </c>
      <c r="E1670" s="228">
        <v>79.12</v>
      </c>
      <c r="F1670" s="229">
        <v>0.4762</v>
      </c>
      <c r="I1670" s="146"/>
      <c r="J1670" s="230">
        <f t="shared" si="2"/>
        <v>33.234</v>
      </c>
      <c r="K1670" s="227"/>
      <c r="L1670" s="230">
        <f t="shared" si="3"/>
        <v>22.51320959</v>
      </c>
      <c r="M1670" s="134">
        <v>0.34</v>
      </c>
      <c r="N1670" s="146"/>
      <c r="O1670" s="99">
        <f t="shared" si="4"/>
        <v>3</v>
      </c>
      <c r="P1670" s="99">
        <f t="shared" si="5"/>
        <v>1</v>
      </c>
      <c r="Q1670" s="99">
        <f t="shared" si="6"/>
        <v>5</v>
      </c>
      <c r="R1670" s="99">
        <f t="shared" si="7"/>
        <v>0</v>
      </c>
      <c r="S1670" s="138">
        <f t="shared" si="8"/>
        <v>4</v>
      </c>
      <c r="T1670" s="135">
        <f t="shared" si="9"/>
        <v>13</v>
      </c>
      <c r="U1670" s="146"/>
      <c r="V1670" s="146"/>
      <c r="W1670" s="146"/>
      <c r="X1670" s="146"/>
      <c r="Y1670" s="146"/>
    </row>
    <row r="1671" ht="12.75" customHeight="1">
      <c r="A1671" s="146"/>
      <c r="B1671" s="146"/>
      <c r="C1671" s="227">
        <v>2.0</v>
      </c>
      <c r="D1671" s="228">
        <v>111.3</v>
      </c>
      <c r="E1671" s="228">
        <v>53.0</v>
      </c>
      <c r="F1671" s="229">
        <v>0.4762</v>
      </c>
      <c r="I1671" s="146"/>
      <c r="J1671" s="230">
        <f t="shared" si="2"/>
        <v>55.65</v>
      </c>
      <c r="K1671" s="227"/>
      <c r="L1671" s="230">
        <f t="shared" si="3"/>
        <v>37.69814388</v>
      </c>
      <c r="M1671" s="134">
        <v>0.35</v>
      </c>
      <c r="N1671" s="146"/>
      <c r="O1671" s="99">
        <f t="shared" si="4"/>
        <v>3</v>
      </c>
      <c r="P1671" s="99">
        <f t="shared" si="5"/>
        <v>1</v>
      </c>
      <c r="Q1671" s="99">
        <f t="shared" si="6"/>
        <v>4</v>
      </c>
      <c r="R1671" s="99">
        <f t="shared" si="7"/>
        <v>0</v>
      </c>
      <c r="S1671" s="138">
        <f t="shared" si="8"/>
        <v>4</v>
      </c>
      <c r="T1671" s="135">
        <f t="shared" si="9"/>
        <v>12</v>
      </c>
      <c r="U1671" s="146"/>
      <c r="V1671" s="146"/>
      <c r="W1671" s="146"/>
      <c r="X1671" s="146"/>
      <c r="Y1671" s="146"/>
    </row>
    <row r="1672" ht="12.75" customHeight="1">
      <c r="A1672" s="146"/>
      <c r="B1672" s="146"/>
      <c r="C1672" s="227">
        <v>21.0</v>
      </c>
      <c r="D1672" s="228">
        <v>1282.57</v>
      </c>
      <c r="E1672" s="228">
        <v>610.6</v>
      </c>
      <c r="F1672" s="229">
        <v>0.4761</v>
      </c>
      <c r="I1672" s="146"/>
      <c r="J1672" s="230">
        <f t="shared" si="2"/>
        <v>61.0747619</v>
      </c>
      <c r="K1672" s="227"/>
      <c r="L1672" s="230">
        <f t="shared" si="3"/>
        <v>41.37576174</v>
      </c>
      <c r="M1672" s="134">
        <v>0.65</v>
      </c>
      <c r="N1672" s="146"/>
      <c r="O1672" s="99">
        <f t="shared" si="4"/>
        <v>3</v>
      </c>
      <c r="P1672" s="99">
        <f t="shared" si="5"/>
        <v>4</v>
      </c>
      <c r="Q1672" s="99">
        <f t="shared" si="6"/>
        <v>3</v>
      </c>
      <c r="R1672" s="99">
        <f t="shared" si="7"/>
        <v>0</v>
      </c>
      <c r="S1672" s="138">
        <f t="shared" si="8"/>
        <v>5</v>
      </c>
      <c r="T1672" s="135">
        <f t="shared" si="9"/>
        <v>15</v>
      </c>
      <c r="U1672" s="146"/>
      <c r="V1672" s="146"/>
      <c r="W1672" s="146"/>
      <c r="X1672" s="146"/>
      <c r="Y1672" s="146"/>
    </row>
    <row r="1673" ht="12.75" customHeight="1">
      <c r="A1673" s="146"/>
      <c r="B1673" s="146"/>
      <c r="C1673" s="227">
        <v>8.0</v>
      </c>
      <c r="D1673" s="228">
        <v>172.88</v>
      </c>
      <c r="E1673" s="228">
        <v>82.29</v>
      </c>
      <c r="F1673" s="229">
        <v>0.476</v>
      </c>
      <c r="I1673" s="146"/>
      <c r="J1673" s="230">
        <f t="shared" si="2"/>
        <v>21.61</v>
      </c>
      <c r="K1673" s="227"/>
      <c r="L1673" s="230">
        <f t="shared" si="3"/>
        <v>14.64092141</v>
      </c>
      <c r="M1673" s="134">
        <v>0.45</v>
      </c>
      <c r="N1673" s="146"/>
      <c r="O1673" s="99">
        <f t="shared" si="4"/>
        <v>3</v>
      </c>
      <c r="P1673" s="99">
        <f t="shared" si="5"/>
        <v>2</v>
      </c>
      <c r="Q1673" s="99">
        <f t="shared" si="6"/>
        <v>5</v>
      </c>
      <c r="R1673" s="99">
        <f t="shared" si="7"/>
        <v>0</v>
      </c>
      <c r="S1673" s="138">
        <f t="shared" si="8"/>
        <v>4</v>
      </c>
      <c r="T1673" s="135">
        <f t="shared" si="9"/>
        <v>14</v>
      </c>
      <c r="U1673" s="146"/>
      <c r="V1673" s="146"/>
      <c r="W1673" s="146"/>
      <c r="X1673" s="146"/>
      <c r="Y1673" s="146"/>
    </row>
    <row r="1674" ht="12.75" customHeight="1">
      <c r="A1674" s="146"/>
      <c r="B1674" s="146"/>
      <c r="C1674" s="227">
        <v>13.0</v>
      </c>
      <c r="D1674" s="228">
        <v>666.96</v>
      </c>
      <c r="E1674" s="228">
        <v>317.44</v>
      </c>
      <c r="F1674" s="229">
        <v>0.476</v>
      </c>
      <c r="I1674" s="146"/>
      <c r="J1674" s="230">
        <f t="shared" si="2"/>
        <v>51.30461538</v>
      </c>
      <c r="K1674" s="227"/>
      <c r="L1674" s="230">
        <f t="shared" si="3"/>
        <v>34.75922452</v>
      </c>
      <c r="M1674" s="134">
        <v>0.12</v>
      </c>
      <c r="N1674" s="146"/>
      <c r="O1674" s="99">
        <f t="shared" si="4"/>
        <v>3</v>
      </c>
      <c r="P1674" s="99">
        <f t="shared" si="5"/>
        <v>3</v>
      </c>
      <c r="Q1674" s="99">
        <f t="shared" si="6"/>
        <v>4</v>
      </c>
      <c r="R1674" s="99">
        <f t="shared" si="7"/>
        <v>0</v>
      </c>
      <c r="S1674" s="138">
        <f t="shared" si="8"/>
        <v>2</v>
      </c>
      <c r="T1674" s="135">
        <f t="shared" si="9"/>
        <v>12</v>
      </c>
      <c r="U1674" s="146"/>
      <c r="V1674" s="146"/>
      <c r="W1674" s="146"/>
      <c r="X1674" s="146"/>
      <c r="Y1674" s="146"/>
    </row>
    <row r="1675" ht="12.75" customHeight="1">
      <c r="A1675" s="146"/>
      <c r="B1675" s="146"/>
      <c r="C1675" s="227">
        <v>20.0</v>
      </c>
      <c r="D1675" s="228">
        <v>948.49</v>
      </c>
      <c r="E1675" s="228">
        <v>450.94</v>
      </c>
      <c r="F1675" s="229">
        <v>0.4754</v>
      </c>
      <c r="I1675" s="146"/>
      <c r="J1675" s="230">
        <f t="shared" si="2"/>
        <v>47.4245</v>
      </c>
      <c r="K1675" s="227"/>
      <c r="L1675" s="230">
        <f t="shared" si="3"/>
        <v>32.14348651</v>
      </c>
      <c r="M1675" s="134">
        <v>0.65</v>
      </c>
      <c r="N1675" s="146"/>
      <c r="O1675" s="99">
        <f t="shared" si="4"/>
        <v>3</v>
      </c>
      <c r="P1675" s="99">
        <f t="shared" si="5"/>
        <v>4</v>
      </c>
      <c r="Q1675" s="99">
        <f t="shared" si="6"/>
        <v>4</v>
      </c>
      <c r="R1675" s="99">
        <f t="shared" si="7"/>
        <v>0</v>
      </c>
      <c r="S1675" s="138">
        <f t="shared" si="8"/>
        <v>5</v>
      </c>
      <c r="T1675" s="135">
        <f t="shared" si="9"/>
        <v>16</v>
      </c>
      <c r="U1675" s="146"/>
      <c r="V1675" s="146"/>
      <c r="W1675" s="146"/>
      <c r="X1675" s="146"/>
      <c r="Y1675" s="146"/>
    </row>
    <row r="1676" ht="12.75" customHeight="1">
      <c r="A1676" s="146"/>
      <c r="B1676" s="146"/>
      <c r="C1676" s="227">
        <v>3.0</v>
      </c>
      <c r="D1676" s="228">
        <v>130.3</v>
      </c>
      <c r="E1676" s="228">
        <v>61.94</v>
      </c>
      <c r="F1676" s="229">
        <v>0.4753</v>
      </c>
      <c r="I1676" s="146"/>
      <c r="J1676" s="230">
        <f t="shared" si="2"/>
        <v>43.43333333</v>
      </c>
      <c r="K1676" s="227"/>
      <c r="L1676" s="230">
        <f t="shared" si="3"/>
        <v>29.44033982</v>
      </c>
      <c r="M1676" s="134">
        <v>0.32</v>
      </c>
      <c r="N1676" s="146"/>
      <c r="O1676" s="99">
        <f t="shared" si="4"/>
        <v>3</v>
      </c>
      <c r="P1676" s="99">
        <f t="shared" si="5"/>
        <v>1</v>
      </c>
      <c r="Q1676" s="99">
        <f t="shared" si="6"/>
        <v>4</v>
      </c>
      <c r="R1676" s="99">
        <f t="shared" si="7"/>
        <v>0</v>
      </c>
      <c r="S1676" s="138">
        <f t="shared" si="8"/>
        <v>3</v>
      </c>
      <c r="T1676" s="135">
        <f t="shared" si="9"/>
        <v>11</v>
      </c>
      <c r="U1676" s="146"/>
      <c r="V1676" s="146"/>
      <c r="W1676" s="146"/>
      <c r="X1676" s="146"/>
      <c r="Y1676" s="146"/>
    </row>
    <row r="1677" ht="12.75" customHeight="1">
      <c r="A1677" s="146"/>
      <c r="B1677" s="146"/>
      <c r="C1677" s="227">
        <v>6.0</v>
      </c>
      <c r="D1677" s="228">
        <v>260.61</v>
      </c>
      <c r="E1677" s="228">
        <v>123.87</v>
      </c>
      <c r="F1677" s="229">
        <v>0.4753</v>
      </c>
      <c r="I1677" s="146"/>
      <c r="J1677" s="230">
        <f t="shared" si="2"/>
        <v>43.435</v>
      </c>
      <c r="K1677" s="227"/>
      <c r="L1677" s="230">
        <f t="shared" si="3"/>
        <v>29.44146953</v>
      </c>
      <c r="M1677" s="134">
        <v>0.45</v>
      </c>
      <c r="N1677" s="146"/>
      <c r="O1677" s="99">
        <f t="shared" si="4"/>
        <v>3</v>
      </c>
      <c r="P1677" s="99">
        <f t="shared" si="5"/>
        <v>2</v>
      </c>
      <c r="Q1677" s="99">
        <f t="shared" si="6"/>
        <v>4</v>
      </c>
      <c r="R1677" s="99">
        <f t="shared" si="7"/>
        <v>0</v>
      </c>
      <c r="S1677" s="138">
        <f t="shared" si="8"/>
        <v>4</v>
      </c>
      <c r="T1677" s="135">
        <f t="shared" si="9"/>
        <v>13</v>
      </c>
      <c r="U1677" s="146"/>
      <c r="V1677" s="146"/>
      <c r="W1677" s="146"/>
      <c r="X1677" s="146"/>
      <c r="Y1677" s="146"/>
    </row>
    <row r="1678" ht="12.75" customHeight="1">
      <c r="A1678" s="146"/>
      <c r="B1678" s="146"/>
      <c r="C1678" s="227">
        <v>4.0</v>
      </c>
      <c r="D1678" s="228">
        <v>278.09</v>
      </c>
      <c r="E1678" s="228">
        <v>132.13</v>
      </c>
      <c r="F1678" s="229">
        <v>0.4751</v>
      </c>
      <c r="I1678" s="146"/>
      <c r="J1678" s="230">
        <f t="shared" si="2"/>
        <v>69.5225</v>
      </c>
      <c r="K1678" s="227"/>
      <c r="L1678" s="230">
        <f t="shared" si="3"/>
        <v>47.130703</v>
      </c>
      <c r="M1678" s="134">
        <v>0.12</v>
      </c>
      <c r="N1678" s="146"/>
      <c r="O1678" s="99">
        <f t="shared" si="4"/>
        <v>3</v>
      </c>
      <c r="P1678" s="99">
        <f t="shared" si="5"/>
        <v>1</v>
      </c>
      <c r="Q1678" s="99">
        <f t="shared" si="6"/>
        <v>3</v>
      </c>
      <c r="R1678" s="99">
        <f t="shared" si="7"/>
        <v>0</v>
      </c>
      <c r="S1678" s="138">
        <f t="shared" si="8"/>
        <v>2</v>
      </c>
      <c r="T1678" s="135">
        <f t="shared" si="9"/>
        <v>9</v>
      </c>
      <c r="U1678" s="146"/>
      <c r="V1678" s="146"/>
      <c r="W1678" s="146"/>
      <c r="X1678" s="146"/>
      <c r="Y1678" s="146"/>
    </row>
    <row r="1679" ht="12.75" customHeight="1">
      <c r="A1679" s="146"/>
      <c r="B1679" s="146"/>
      <c r="C1679" s="227">
        <v>56.0</v>
      </c>
      <c r="D1679" s="228">
        <v>1362.25</v>
      </c>
      <c r="E1679" s="228">
        <v>647.04</v>
      </c>
      <c r="F1679" s="229">
        <v>0.475</v>
      </c>
      <c r="I1679" s="146"/>
      <c r="J1679" s="230">
        <f t="shared" si="2"/>
        <v>24.32589286</v>
      </c>
      <c r="K1679" s="227"/>
      <c r="L1679" s="230">
        <f t="shared" si="3"/>
        <v>16.49213075</v>
      </c>
      <c r="M1679" s="134">
        <v>0.87</v>
      </c>
      <c r="N1679" s="146"/>
      <c r="O1679" s="99">
        <f t="shared" si="4"/>
        <v>3</v>
      </c>
      <c r="P1679" s="99">
        <f t="shared" si="5"/>
        <v>5</v>
      </c>
      <c r="Q1679" s="99">
        <f t="shared" si="6"/>
        <v>5</v>
      </c>
      <c r="R1679" s="99">
        <f t="shared" si="7"/>
        <v>0</v>
      </c>
      <c r="S1679" s="138">
        <f t="shared" si="8"/>
        <v>5</v>
      </c>
      <c r="T1679" s="135">
        <f t="shared" si="9"/>
        <v>18</v>
      </c>
      <c r="U1679" s="146"/>
      <c r="V1679" s="146"/>
      <c r="W1679" s="146"/>
      <c r="X1679" s="146"/>
      <c r="Y1679" s="146"/>
    </row>
    <row r="1680" ht="12.75" customHeight="1">
      <c r="A1680" s="146"/>
      <c r="B1680" s="146"/>
      <c r="C1680" s="227">
        <v>15.0</v>
      </c>
      <c r="D1680" s="228">
        <v>734.17</v>
      </c>
      <c r="E1680" s="228">
        <v>348.74</v>
      </c>
      <c r="F1680" s="229">
        <v>0.475</v>
      </c>
      <c r="I1680" s="146"/>
      <c r="J1680" s="230">
        <f t="shared" si="2"/>
        <v>48.94466667</v>
      </c>
      <c r="K1680" s="227"/>
      <c r="L1680" s="230">
        <f t="shared" si="3"/>
        <v>33.18282486</v>
      </c>
      <c r="M1680" s="134">
        <v>0.89</v>
      </c>
      <c r="N1680" s="146"/>
      <c r="O1680" s="99">
        <f t="shared" si="4"/>
        <v>3</v>
      </c>
      <c r="P1680" s="99">
        <f t="shared" si="5"/>
        <v>3</v>
      </c>
      <c r="Q1680" s="99">
        <f t="shared" si="6"/>
        <v>4</v>
      </c>
      <c r="R1680" s="99">
        <f t="shared" si="7"/>
        <v>0</v>
      </c>
      <c r="S1680" s="138">
        <f t="shared" si="8"/>
        <v>5</v>
      </c>
      <c r="T1680" s="135">
        <f t="shared" si="9"/>
        <v>15</v>
      </c>
      <c r="U1680" s="146"/>
      <c r="V1680" s="146"/>
      <c r="W1680" s="146"/>
      <c r="X1680" s="146"/>
      <c r="Y1680" s="146"/>
    </row>
    <row r="1681" ht="12.75" customHeight="1">
      <c r="A1681" s="146"/>
      <c r="B1681" s="146"/>
      <c r="C1681" s="227">
        <v>19.0</v>
      </c>
      <c r="D1681" s="228">
        <v>564.0</v>
      </c>
      <c r="E1681" s="228">
        <v>267.81</v>
      </c>
      <c r="F1681" s="229">
        <v>0.4748</v>
      </c>
      <c r="I1681" s="146"/>
      <c r="J1681" s="230">
        <f t="shared" si="2"/>
        <v>29.68421053</v>
      </c>
      <c r="K1681" s="227"/>
      <c r="L1681" s="230">
        <f t="shared" si="3"/>
        <v>20.12761766</v>
      </c>
      <c r="M1681" s="134">
        <v>0.65</v>
      </c>
      <c r="N1681" s="146"/>
      <c r="O1681" s="99">
        <f t="shared" si="4"/>
        <v>3</v>
      </c>
      <c r="P1681" s="99">
        <f t="shared" si="5"/>
        <v>4</v>
      </c>
      <c r="Q1681" s="99">
        <f t="shared" si="6"/>
        <v>5</v>
      </c>
      <c r="R1681" s="99">
        <f t="shared" si="7"/>
        <v>0</v>
      </c>
      <c r="S1681" s="138">
        <f t="shared" si="8"/>
        <v>5</v>
      </c>
      <c r="T1681" s="135">
        <f t="shared" si="9"/>
        <v>17</v>
      </c>
      <c r="U1681" s="146"/>
      <c r="V1681" s="146"/>
      <c r="W1681" s="146"/>
      <c r="X1681" s="146"/>
      <c r="Y1681" s="146"/>
    </row>
    <row r="1682" ht="12.75" customHeight="1">
      <c r="A1682" s="146"/>
      <c r="B1682" s="146"/>
      <c r="C1682" s="227">
        <v>2.0</v>
      </c>
      <c r="D1682" s="228">
        <v>25.45</v>
      </c>
      <c r="E1682" s="228">
        <v>12.08</v>
      </c>
      <c r="F1682" s="229">
        <v>0.4748</v>
      </c>
      <c r="I1682" s="146"/>
      <c r="J1682" s="230">
        <f t="shared" si="2"/>
        <v>12.725</v>
      </c>
      <c r="K1682" s="227"/>
      <c r="L1682" s="230">
        <f t="shared" si="3"/>
        <v>8.628288582</v>
      </c>
      <c r="M1682" s="134">
        <v>0.23</v>
      </c>
      <c r="N1682" s="146"/>
      <c r="O1682" s="99">
        <f t="shared" si="4"/>
        <v>3</v>
      </c>
      <c r="P1682" s="99">
        <f t="shared" si="5"/>
        <v>1</v>
      </c>
      <c r="Q1682" s="99">
        <f t="shared" si="6"/>
        <v>5</v>
      </c>
      <c r="R1682" s="99">
        <f t="shared" si="7"/>
        <v>0</v>
      </c>
      <c r="S1682" s="138">
        <f t="shared" si="8"/>
        <v>3</v>
      </c>
      <c r="T1682" s="135">
        <f t="shared" si="9"/>
        <v>12</v>
      </c>
      <c r="U1682" s="146"/>
      <c r="V1682" s="146"/>
      <c r="W1682" s="146"/>
      <c r="X1682" s="146"/>
      <c r="Y1682" s="146"/>
    </row>
    <row r="1683" ht="12.75" customHeight="1">
      <c r="A1683" s="146"/>
      <c r="B1683" s="146"/>
      <c r="C1683" s="227">
        <v>1.0</v>
      </c>
      <c r="D1683" s="228">
        <v>1112.17</v>
      </c>
      <c r="E1683" s="228">
        <v>527.83</v>
      </c>
      <c r="F1683" s="229">
        <v>0.4746</v>
      </c>
      <c r="I1683" s="146"/>
      <c r="J1683" s="230">
        <f t="shared" si="2"/>
        <v>1112.17</v>
      </c>
      <c r="K1683" s="227"/>
      <c r="L1683" s="230">
        <f t="shared" si="3"/>
        <v>754.218093</v>
      </c>
      <c r="M1683" s="134">
        <v>0.21</v>
      </c>
      <c r="N1683" s="146"/>
      <c r="O1683" s="99">
        <f t="shared" si="4"/>
        <v>3</v>
      </c>
      <c r="P1683" s="99">
        <f t="shared" si="5"/>
        <v>1</v>
      </c>
      <c r="Q1683" s="99">
        <f t="shared" si="6"/>
        <v>1</v>
      </c>
      <c r="R1683" s="99">
        <f t="shared" si="7"/>
        <v>0</v>
      </c>
      <c r="S1683" s="138">
        <f t="shared" si="8"/>
        <v>3</v>
      </c>
      <c r="T1683" s="135">
        <f t="shared" si="9"/>
        <v>8</v>
      </c>
      <c r="U1683" s="146"/>
      <c r="V1683" s="146"/>
      <c r="W1683" s="146"/>
      <c r="X1683" s="146"/>
      <c r="Y1683" s="146"/>
    </row>
    <row r="1684" ht="12.75" customHeight="1">
      <c r="A1684" s="146"/>
      <c r="B1684" s="146"/>
      <c r="C1684" s="227">
        <v>2.0</v>
      </c>
      <c r="D1684" s="228">
        <v>50.43</v>
      </c>
      <c r="E1684" s="228">
        <v>23.93</v>
      </c>
      <c r="F1684" s="229">
        <v>0.4746</v>
      </c>
      <c r="I1684" s="146"/>
      <c r="J1684" s="230">
        <f t="shared" si="2"/>
        <v>25.215</v>
      </c>
      <c r="K1684" s="227"/>
      <c r="L1684" s="230">
        <f t="shared" si="3"/>
        <v>17.09955242</v>
      </c>
      <c r="M1684" s="134">
        <v>0.45</v>
      </c>
      <c r="N1684" s="146"/>
      <c r="O1684" s="99">
        <f t="shared" si="4"/>
        <v>3</v>
      </c>
      <c r="P1684" s="99">
        <f t="shared" si="5"/>
        <v>1</v>
      </c>
      <c r="Q1684" s="99">
        <f t="shared" si="6"/>
        <v>5</v>
      </c>
      <c r="R1684" s="99">
        <f t="shared" si="7"/>
        <v>0</v>
      </c>
      <c r="S1684" s="138">
        <f t="shared" si="8"/>
        <v>4</v>
      </c>
      <c r="T1684" s="135">
        <f t="shared" si="9"/>
        <v>13</v>
      </c>
      <c r="U1684" s="146"/>
      <c r="V1684" s="146"/>
      <c r="W1684" s="146"/>
      <c r="X1684" s="146"/>
      <c r="Y1684" s="146"/>
    </row>
    <row r="1685" ht="12.75" customHeight="1">
      <c r="A1685" s="146"/>
      <c r="B1685" s="146"/>
      <c r="C1685" s="227">
        <v>15.0</v>
      </c>
      <c r="D1685" s="228">
        <v>769.56</v>
      </c>
      <c r="E1685" s="228">
        <v>365.15</v>
      </c>
      <c r="F1685" s="229">
        <v>0.4745</v>
      </c>
      <c r="I1685" s="146"/>
      <c r="J1685" s="230">
        <f t="shared" si="2"/>
        <v>51.304</v>
      </c>
      <c r="K1685" s="227"/>
      <c r="L1685" s="230">
        <f t="shared" si="3"/>
        <v>34.79416751</v>
      </c>
      <c r="M1685" s="134">
        <v>0.87</v>
      </c>
      <c r="N1685" s="146"/>
      <c r="O1685" s="99">
        <f t="shared" si="4"/>
        <v>3</v>
      </c>
      <c r="P1685" s="99">
        <f t="shared" si="5"/>
        <v>3</v>
      </c>
      <c r="Q1685" s="99">
        <f t="shared" si="6"/>
        <v>4</v>
      </c>
      <c r="R1685" s="99">
        <f t="shared" si="7"/>
        <v>0</v>
      </c>
      <c r="S1685" s="138">
        <f t="shared" si="8"/>
        <v>5</v>
      </c>
      <c r="T1685" s="135">
        <f t="shared" si="9"/>
        <v>15</v>
      </c>
      <c r="U1685" s="146"/>
      <c r="V1685" s="146"/>
      <c r="W1685" s="146"/>
      <c r="X1685" s="146"/>
      <c r="Y1685" s="146"/>
    </row>
    <row r="1686" ht="12.75" customHeight="1">
      <c r="A1686" s="146"/>
      <c r="B1686" s="146"/>
      <c r="C1686" s="227">
        <v>80.0</v>
      </c>
      <c r="D1686" s="228">
        <v>1102.26</v>
      </c>
      <c r="E1686" s="228">
        <v>522.71</v>
      </c>
      <c r="F1686" s="229">
        <v>0.4742</v>
      </c>
      <c r="I1686" s="146"/>
      <c r="J1686" s="230">
        <f t="shared" si="2"/>
        <v>13.77825</v>
      </c>
      <c r="K1686" s="227"/>
      <c r="L1686" s="230">
        <f t="shared" si="3"/>
        <v>9.346255596</v>
      </c>
      <c r="M1686" s="134">
        <v>0.89</v>
      </c>
      <c r="N1686" s="146"/>
      <c r="O1686" s="99">
        <f t="shared" si="4"/>
        <v>3</v>
      </c>
      <c r="P1686" s="99">
        <f t="shared" si="5"/>
        <v>5</v>
      </c>
      <c r="Q1686" s="99">
        <f t="shared" si="6"/>
        <v>5</v>
      </c>
      <c r="R1686" s="99">
        <f t="shared" si="7"/>
        <v>0</v>
      </c>
      <c r="S1686" s="138">
        <f t="shared" si="8"/>
        <v>5</v>
      </c>
      <c r="T1686" s="135">
        <f t="shared" si="9"/>
        <v>18</v>
      </c>
      <c r="U1686" s="146"/>
      <c r="V1686" s="146"/>
      <c r="W1686" s="146"/>
      <c r="X1686" s="146"/>
      <c r="Y1686" s="146"/>
    </row>
    <row r="1687" ht="12.75" customHeight="1">
      <c r="A1687" s="146"/>
      <c r="B1687" s="146"/>
      <c r="C1687" s="227">
        <v>10.0</v>
      </c>
      <c r="D1687" s="228">
        <v>695.22</v>
      </c>
      <c r="E1687" s="228">
        <v>329.7</v>
      </c>
      <c r="F1687" s="229">
        <v>0.4742</v>
      </c>
      <c r="I1687" s="146"/>
      <c r="J1687" s="230">
        <f t="shared" si="2"/>
        <v>69.522</v>
      </c>
      <c r="K1687" s="227"/>
      <c r="L1687" s="230">
        <f t="shared" si="3"/>
        <v>47.15913716</v>
      </c>
      <c r="M1687" s="134">
        <v>0.03</v>
      </c>
      <c r="N1687" s="146"/>
      <c r="O1687" s="99">
        <f t="shared" si="4"/>
        <v>3</v>
      </c>
      <c r="P1687" s="99">
        <f t="shared" si="5"/>
        <v>2</v>
      </c>
      <c r="Q1687" s="99">
        <f t="shared" si="6"/>
        <v>3</v>
      </c>
      <c r="R1687" s="99">
        <f t="shared" si="7"/>
        <v>0</v>
      </c>
      <c r="S1687" s="138">
        <f t="shared" si="8"/>
        <v>1</v>
      </c>
      <c r="T1687" s="135">
        <f t="shared" si="9"/>
        <v>9</v>
      </c>
      <c r="U1687" s="146"/>
      <c r="V1687" s="146"/>
      <c r="W1687" s="146"/>
      <c r="X1687" s="146"/>
      <c r="Y1687" s="146"/>
    </row>
    <row r="1688" ht="12.75" customHeight="1">
      <c r="A1688" s="146"/>
      <c r="B1688" s="146"/>
      <c r="C1688" s="227">
        <v>11.0</v>
      </c>
      <c r="D1688" s="228">
        <v>690.39</v>
      </c>
      <c r="E1688" s="228">
        <v>327.13</v>
      </c>
      <c r="F1688" s="229">
        <v>0.4738</v>
      </c>
      <c r="I1688" s="146"/>
      <c r="J1688" s="230">
        <f t="shared" si="2"/>
        <v>62.76272727</v>
      </c>
      <c r="K1688" s="227"/>
      <c r="L1688" s="230">
        <f t="shared" si="3"/>
        <v>42.58564749</v>
      </c>
      <c r="M1688" s="134">
        <v>0.04</v>
      </c>
      <c r="N1688" s="146"/>
      <c r="O1688" s="99">
        <f t="shared" si="4"/>
        <v>3</v>
      </c>
      <c r="P1688" s="99">
        <f t="shared" si="5"/>
        <v>3</v>
      </c>
      <c r="Q1688" s="99">
        <f t="shared" si="6"/>
        <v>3</v>
      </c>
      <c r="R1688" s="99">
        <f t="shared" si="7"/>
        <v>0</v>
      </c>
      <c r="S1688" s="138">
        <f t="shared" si="8"/>
        <v>1</v>
      </c>
      <c r="T1688" s="135">
        <f t="shared" si="9"/>
        <v>10</v>
      </c>
      <c r="U1688" s="146"/>
      <c r="V1688" s="146"/>
      <c r="W1688" s="146"/>
      <c r="X1688" s="146"/>
      <c r="Y1688" s="146"/>
    </row>
    <row r="1689" ht="12.75" customHeight="1">
      <c r="A1689" s="146"/>
      <c r="B1689" s="146"/>
      <c r="C1689" s="227">
        <v>5.0</v>
      </c>
      <c r="D1689" s="228">
        <v>680.0</v>
      </c>
      <c r="E1689" s="228">
        <v>322.18</v>
      </c>
      <c r="F1689" s="229">
        <v>0.4738</v>
      </c>
      <c r="I1689" s="146"/>
      <c r="J1689" s="230">
        <f t="shared" si="2"/>
        <v>136</v>
      </c>
      <c r="K1689" s="227"/>
      <c r="L1689" s="230">
        <f t="shared" si="3"/>
        <v>92.27846383</v>
      </c>
      <c r="M1689" s="134">
        <v>0.05</v>
      </c>
      <c r="N1689" s="146"/>
      <c r="O1689" s="99">
        <f t="shared" si="4"/>
        <v>3</v>
      </c>
      <c r="P1689" s="99">
        <f t="shared" si="5"/>
        <v>1</v>
      </c>
      <c r="Q1689" s="99">
        <f t="shared" si="6"/>
        <v>2</v>
      </c>
      <c r="R1689" s="99">
        <f t="shared" si="7"/>
        <v>0</v>
      </c>
      <c r="S1689" s="138">
        <f t="shared" si="8"/>
        <v>1</v>
      </c>
      <c r="T1689" s="135">
        <f t="shared" si="9"/>
        <v>7</v>
      </c>
      <c r="U1689" s="146"/>
      <c r="V1689" s="146"/>
      <c r="W1689" s="146"/>
      <c r="X1689" s="146"/>
      <c r="Y1689" s="146"/>
    </row>
    <row r="1690" ht="12.75" customHeight="1">
      <c r="A1690" s="146"/>
      <c r="B1690" s="146"/>
      <c r="C1690" s="227">
        <v>1.0</v>
      </c>
      <c r="D1690" s="228">
        <v>1900.0</v>
      </c>
      <c r="E1690" s="228">
        <v>900.0</v>
      </c>
      <c r="F1690" s="229">
        <v>0.4737</v>
      </c>
      <c r="I1690" s="146"/>
      <c r="J1690" s="230">
        <f t="shared" si="2"/>
        <v>1900</v>
      </c>
      <c r="K1690" s="227"/>
      <c r="L1690" s="230">
        <f t="shared" si="3"/>
        <v>1289.271901</v>
      </c>
      <c r="M1690" s="134">
        <v>0.06</v>
      </c>
      <c r="N1690" s="146"/>
      <c r="O1690" s="99">
        <f t="shared" si="4"/>
        <v>3</v>
      </c>
      <c r="P1690" s="99">
        <f t="shared" si="5"/>
        <v>1</v>
      </c>
      <c r="Q1690" s="99">
        <f t="shared" si="6"/>
        <v>1</v>
      </c>
      <c r="R1690" s="99">
        <f t="shared" si="7"/>
        <v>0</v>
      </c>
      <c r="S1690" s="138">
        <f t="shared" si="8"/>
        <v>2</v>
      </c>
      <c r="T1690" s="135">
        <f t="shared" si="9"/>
        <v>7</v>
      </c>
      <c r="U1690" s="146"/>
      <c r="V1690" s="146"/>
      <c r="W1690" s="146"/>
      <c r="X1690" s="146"/>
      <c r="Y1690" s="146"/>
    </row>
    <row r="1691" ht="12.75" customHeight="1">
      <c r="A1691" s="146"/>
      <c r="B1691" s="146"/>
      <c r="C1691" s="227">
        <v>3.0</v>
      </c>
      <c r="D1691" s="228">
        <v>143.35</v>
      </c>
      <c r="E1691" s="228">
        <v>67.9</v>
      </c>
      <c r="F1691" s="229">
        <v>0.4737</v>
      </c>
      <c r="I1691" s="146"/>
      <c r="J1691" s="230">
        <f t="shared" si="2"/>
        <v>47.78333333</v>
      </c>
      <c r="K1691" s="227"/>
      <c r="L1691" s="230">
        <f t="shared" si="3"/>
        <v>32.42405736</v>
      </c>
      <c r="M1691" s="134">
        <v>0.07</v>
      </c>
      <c r="N1691" s="146"/>
      <c r="O1691" s="99">
        <f t="shared" si="4"/>
        <v>3</v>
      </c>
      <c r="P1691" s="99">
        <f t="shared" si="5"/>
        <v>1</v>
      </c>
      <c r="Q1691" s="99">
        <f t="shared" si="6"/>
        <v>4</v>
      </c>
      <c r="R1691" s="99">
        <f t="shared" si="7"/>
        <v>0</v>
      </c>
      <c r="S1691" s="138">
        <f t="shared" si="8"/>
        <v>2</v>
      </c>
      <c r="T1691" s="135">
        <f t="shared" si="9"/>
        <v>10</v>
      </c>
      <c r="U1691" s="146"/>
      <c r="V1691" s="146"/>
      <c r="W1691" s="146"/>
      <c r="X1691" s="146"/>
      <c r="Y1691" s="146"/>
    </row>
    <row r="1692" ht="12.75" customHeight="1">
      <c r="A1692" s="146"/>
      <c r="B1692" s="146"/>
      <c r="C1692" s="227">
        <v>7.0</v>
      </c>
      <c r="D1692" s="228">
        <v>433.68</v>
      </c>
      <c r="E1692" s="228">
        <v>205.41</v>
      </c>
      <c r="F1692" s="229">
        <v>0.4736</v>
      </c>
      <c r="I1692" s="146"/>
      <c r="J1692" s="230">
        <f t="shared" si="2"/>
        <v>61.95428571</v>
      </c>
      <c r="K1692" s="227"/>
      <c r="L1692" s="230">
        <f t="shared" si="3"/>
        <v>42.04281061</v>
      </c>
      <c r="M1692" s="134">
        <v>0.08</v>
      </c>
      <c r="N1692" s="146"/>
      <c r="O1692" s="99">
        <f t="shared" si="4"/>
        <v>3</v>
      </c>
      <c r="P1692" s="99">
        <f t="shared" si="5"/>
        <v>2</v>
      </c>
      <c r="Q1692" s="99">
        <f t="shared" si="6"/>
        <v>3</v>
      </c>
      <c r="R1692" s="99">
        <f t="shared" si="7"/>
        <v>0</v>
      </c>
      <c r="S1692" s="138">
        <f t="shared" si="8"/>
        <v>2</v>
      </c>
      <c r="T1692" s="135">
        <f t="shared" si="9"/>
        <v>10</v>
      </c>
      <c r="U1692" s="146"/>
      <c r="V1692" s="146"/>
      <c r="W1692" s="146"/>
      <c r="X1692" s="146"/>
      <c r="Y1692" s="146"/>
    </row>
    <row r="1693" ht="12.75" customHeight="1">
      <c r="A1693" s="146"/>
      <c r="B1693" s="146"/>
      <c r="C1693" s="227">
        <v>1.0</v>
      </c>
      <c r="D1693" s="228">
        <v>112.96</v>
      </c>
      <c r="E1693" s="228">
        <v>53.48</v>
      </c>
      <c r="F1693" s="229">
        <v>0.4734</v>
      </c>
      <c r="I1693" s="146"/>
      <c r="J1693" s="230">
        <f t="shared" si="2"/>
        <v>112.96</v>
      </c>
      <c r="K1693" s="227"/>
      <c r="L1693" s="230">
        <f t="shared" si="3"/>
        <v>76.6662142</v>
      </c>
      <c r="M1693" s="134">
        <v>0.09</v>
      </c>
      <c r="N1693" s="146"/>
      <c r="O1693" s="99">
        <f t="shared" si="4"/>
        <v>3</v>
      </c>
      <c r="P1693" s="99">
        <f t="shared" si="5"/>
        <v>1</v>
      </c>
      <c r="Q1693" s="99">
        <f t="shared" si="6"/>
        <v>2</v>
      </c>
      <c r="R1693" s="99">
        <f t="shared" si="7"/>
        <v>0</v>
      </c>
      <c r="S1693" s="138">
        <f t="shared" si="8"/>
        <v>2</v>
      </c>
      <c r="T1693" s="135">
        <f t="shared" si="9"/>
        <v>8</v>
      </c>
      <c r="U1693" s="146"/>
      <c r="V1693" s="146"/>
      <c r="W1693" s="146"/>
      <c r="X1693" s="146"/>
      <c r="Y1693" s="146"/>
    </row>
    <row r="1694" ht="12.75" customHeight="1">
      <c r="A1694" s="146"/>
      <c r="B1694" s="146"/>
      <c r="C1694" s="227">
        <v>6.0</v>
      </c>
      <c r="D1694" s="228">
        <v>262.04</v>
      </c>
      <c r="E1694" s="228">
        <v>124.04</v>
      </c>
      <c r="F1694" s="229">
        <v>0.4734</v>
      </c>
      <c r="I1694" s="146"/>
      <c r="J1694" s="230">
        <f t="shared" si="2"/>
        <v>43.67333333</v>
      </c>
      <c r="K1694" s="227"/>
      <c r="L1694" s="230">
        <f t="shared" si="3"/>
        <v>29.64119271</v>
      </c>
      <c r="M1694" s="134">
        <v>0.12</v>
      </c>
      <c r="N1694" s="146"/>
      <c r="O1694" s="99">
        <f t="shared" si="4"/>
        <v>3</v>
      </c>
      <c r="P1694" s="99">
        <f t="shared" si="5"/>
        <v>2</v>
      </c>
      <c r="Q1694" s="99">
        <f t="shared" si="6"/>
        <v>4</v>
      </c>
      <c r="R1694" s="99">
        <f t="shared" si="7"/>
        <v>0</v>
      </c>
      <c r="S1694" s="138">
        <f t="shared" si="8"/>
        <v>2</v>
      </c>
      <c r="T1694" s="135">
        <f t="shared" si="9"/>
        <v>11</v>
      </c>
      <c r="U1694" s="146"/>
      <c r="V1694" s="146"/>
      <c r="W1694" s="146"/>
      <c r="X1694" s="146"/>
      <c r="Y1694" s="146"/>
    </row>
    <row r="1695" ht="12.75" customHeight="1">
      <c r="A1695" s="146"/>
      <c r="B1695" s="146"/>
      <c r="C1695" s="227">
        <v>11.0</v>
      </c>
      <c r="D1695" s="228">
        <v>452.79</v>
      </c>
      <c r="E1695" s="228">
        <v>214.32</v>
      </c>
      <c r="F1695" s="229">
        <v>0.4733</v>
      </c>
      <c r="I1695" s="146"/>
      <c r="J1695" s="230">
        <f t="shared" si="2"/>
        <v>41.16272727</v>
      </c>
      <c r="K1695" s="227"/>
      <c r="L1695" s="230">
        <f t="shared" si="3"/>
        <v>27.93913478</v>
      </c>
      <c r="M1695" s="134">
        <v>0.13</v>
      </c>
      <c r="N1695" s="146"/>
      <c r="O1695" s="99">
        <f t="shared" si="4"/>
        <v>3</v>
      </c>
      <c r="P1695" s="99">
        <f t="shared" si="5"/>
        <v>3</v>
      </c>
      <c r="Q1695" s="99">
        <f t="shared" si="6"/>
        <v>4</v>
      </c>
      <c r="R1695" s="99">
        <f t="shared" si="7"/>
        <v>0</v>
      </c>
      <c r="S1695" s="138">
        <f t="shared" si="8"/>
        <v>0.13</v>
      </c>
      <c r="T1695" s="135">
        <f t="shared" si="9"/>
        <v>10.13</v>
      </c>
      <c r="U1695" s="146"/>
      <c r="V1695" s="146"/>
      <c r="W1695" s="146"/>
      <c r="X1695" s="146"/>
      <c r="Y1695" s="146"/>
    </row>
    <row r="1696" ht="12.75" customHeight="1">
      <c r="A1696" s="146"/>
      <c r="B1696" s="146"/>
      <c r="C1696" s="227">
        <v>23.0</v>
      </c>
      <c r="D1696" s="228">
        <v>774.91</v>
      </c>
      <c r="E1696" s="228">
        <v>366.56</v>
      </c>
      <c r="F1696" s="229">
        <v>0.473</v>
      </c>
      <c r="I1696" s="146"/>
      <c r="J1696" s="230">
        <f t="shared" si="2"/>
        <v>33.69173913</v>
      </c>
      <c r="K1696" s="227"/>
      <c r="L1696" s="230">
        <f t="shared" si="3"/>
        <v>22.8728711</v>
      </c>
      <c r="M1696" s="134">
        <v>0.125</v>
      </c>
      <c r="N1696" s="146"/>
      <c r="O1696" s="99">
        <f t="shared" si="4"/>
        <v>3</v>
      </c>
      <c r="P1696" s="99">
        <f t="shared" si="5"/>
        <v>4</v>
      </c>
      <c r="Q1696" s="99">
        <f t="shared" si="6"/>
        <v>5</v>
      </c>
      <c r="R1696" s="99">
        <f t="shared" si="7"/>
        <v>0</v>
      </c>
      <c r="S1696" s="138">
        <f t="shared" si="8"/>
        <v>2</v>
      </c>
      <c r="T1696" s="135">
        <f t="shared" si="9"/>
        <v>14</v>
      </c>
      <c r="U1696" s="146"/>
      <c r="V1696" s="146"/>
      <c r="W1696" s="146"/>
      <c r="X1696" s="146"/>
      <c r="Y1696" s="146"/>
    </row>
    <row r="1697" ht="12.75" customHeight="1">
      <c r="A1697" s="146"/>
      <c r="B1697" s="146"/>
      <c r="C1697" s="227">
        <v>15.0</v>
      </c>
      <c r="D1697" s="228">
        <v>3108.7</v>
      </c>
      <c r="E1697" s="228">
        <v>1469.78</v>
      </c>
      <c r="F1697" s="229">
        <v>0.4728</v>
      </c>
      <c r="I1697" s="146"/>
      <c r="J1697" s="230">
        <f t="shared" si="2"/>
        <v>207.2466667</v>
      </c>
      <c r="K1697" s="227"/>
      <c r="L1697" s="230">
        <f t="shared" si="3"/>
        <v>140.7160963</v>
      </c>
      <c r="M1697" s="134">
        <v>0.15</v>
      </c>
      <c r="N1697" s="146"/>
      <c r="O1697" s="99">
        <f t="shared" si="4"/>
        <v>3</v>
      </c>
      <c r="P1697" s="99">
        <f t="shared" si="5"/>
        <v>3</v>
      </c>
      <c r="Q1697" s="99">
        <f t="shared" si="6"/>
        <v>2</v>
      </c>
      <c r="R1697" s="99">
        <f t="shared" si="7"/>
        <v>0</v>
      </c>
      <c r="S1697" s="138">
        <f t="shared" si="8"/>
        <v>3</v>
      </c>
      <c r="T1697" s="135">
        <f t="shared" si="9"/>
        <v>11</v>
      </c>
      <c r="U1697" s="146"/>
      <c r="V1697" s="146"/>
      <c r="W1697" s="146"/>
      <c r="X1697" s="146"/>
      <c r="Y1697" s="146"/>
    </row>
    <row r="1698" ht="12.75" customHeight="1">
      <c r="A1698" s="146"/>
      <c r="B1698" s="146"/>
      <c r="C1698" s="227">
        <v>8.0</v>
      </c>
      <c r="D1698" s="228">
        <v>38.99</v>
      </c>
      <c r="E1698" s="228">
        <v>18.43</v>
      </c>
      <c r="F1698" s="229">
        <v>0.4727</v>
      </c>
      <c r="I1698" s="146"/>
      <c r="J1698" s="230">
        <f t="shared" si="2"/>
        <v>4.87375</v>
      </c>
      <c r="K1698" s="227"/>
      <c r="L1698" s="230">
        <f t="shared" si="3"/>
        <v>3.309397705</v>
      </c>
      <c r="M1698" s="134">
        <v>0.18</v>
      </c>
      <c r="N1698" s="146"/>
      <c r="O1698" s="99">
        <f t="shared" si="4"/>
        <v>3</v>
      </c>
      <c r="P1698" s="99">
        <f t="shared" si="5"/>
        <v>2</v>
      </c>
      <c r="Q1698" s="99">
        <f t="shared" si="6"/>
        <v>5</v>
      </c>
      <c r="R1698" s="99">
        <f t="shared" si="7"/>
        <v>0</v>
      </c>
      <c r="S1698" s="138">
        <f t="shared" si="8"/>
        <v>3</v>
      </c>
      <c r="T1698" s="135">
        <f t="shared" si="9"/>
        <v>13</v>
      </c>
      <c r="U1698" s="146"/>
      <c r="V1698" s="146"/>
      <c r="W1698" s="146"/>
      <c r="X1698" s="146"/>
      <c r="Y1698" s="146"/>
    </row>
    <row r="1699" ht="12.75" customHeight="1">
      <c r="A1699" s="146"/>
      <c r="B1699" s="146"/>
      <c r="C1699" s="227">
        <v>17.0</v>
      </c>
      <c r="D1699" s="228">
        <v>564.11</v>
      </c>
      <c r="E1699" s="228">
        <v>266.53</v>
      </c>
      <c r="F1699" s="229">
        <v>0.4725</v>
      </c>
      <c r="I1699" s="146"/>
      <c r="J1699" s="230">
        <f t="shared" si="2"/>
        <v>33.18294118</v>
      </c>
      <c r="K1699" s="227"/>
      <c r="L1699" s="230">
        <f t="shared" si="3"/>
        <v>22.53510436</v>
      </c>
      <c r="M1699" s="134">
        <v>0.22</v>
      </c>
      <c r="N1699" s="146"/>
      <c r="O1699" s="99">
        <f t="shared" si="4"/>
        <v>3</v>
      </c>
      <c r="P1699" s="99">
        <f t="shared" si="5"/>
        <v>4</v>
      </c>
      <c r="Q1699" s="99">
        <f t="shared" si="6"/>
        <v>5</v>
      </c>
      <c r="R1699" s="99">
        <f t="shared" si="7"/>
        <v>0</v>
      </c>
      <c r="S1699" s="138">
        <f t="shared" si="8"/>
        <v>3</v>
      </c>
      <c r="T1699" s="135">
        <f t="shared" si="9"/>
        <v>15</v>
      </c>
      <c r="U1699" s="146"/>
      <c r="V1699" s="146"/>
      <c r="W1699" s="146"/>
      <c r="X1699" s="146"/>
      <c r="Y1699" s="146"/>
    </row>
    <row r="1700" ht="12.75" customHeight="1">
      <c r="A1700" s="146"/>
      <c r="B1700" s="146"/>
      <c r="C1700" s="227">
        <v>35.0</v>
      </c>
      <c r="D1700" s="228">
        <v>115.64</v>
      </c>
      <c r="E1700" s="228">
        <v>54.63</v>
      </c>
      <c r="F1700" s="229">
        <v>0.4724</v>
      </c>
      <c r="I1700" s="146"/>
      <c r="J1700" s="230">
        <f t="shared" si="2"/>
        <v>3.304</v>
      </c>
      <c r="K1700" s="227"/>
      <c r="L1700" s="230">
        <f t="shared" si="3"/>
        <v>2.243955447</v>
      </c>
      <c r="M1700" s="134">
        <v>0.26</v>
      </c>
      <c r="N1700" s="146"/>
      <c r="O1700" s="99">
        <f t="shared" si="4"/>
        <v>3</v>
      </c>
      <c r="P1700" s="99">
        <f t="shared" si="5"/>
        <v>5</v>
      </c>
      <c r="Q1700" s="99">
        <f t="shared" si="6"/>
        <v>5</v>
      </c>
      <c r="R1700" s="99">
        <f t="shared" si="7"/>
        <v>0</v>
      </c>
      <c r="S1700" s="138">
        <f t="shared" si="8"/>
        <v>3</v>
      </c>
      <c r="T1700" s="135">
        <f t="shared" si="9"/>
        <v>16</v>
      </c>
      <c r="U1700" s="146"/>
      <c r="V1700" s="146"/>
      <c r="W1700" s="146"/>
      <c r="X1700" s="146"/>
      <c r="Y1700" s="146"/>
    </row>
    <row r="1701" ht="12.75" customHeight="1">
      <c r="A1701" s="146"/>
      <c r="B1701" s="146"/>
      <c r="C1701" s="227">
        <v>3.0</v>
      </c>
      <c r="D1701" s="228">
        <v>130.3</v>
      </c>
      <c r="E1701" s="228">
        <v>61.55</v>
      </c>
      <c r="F1701" s="229">
        <v>0.4723</v>
      </c>
      <c r="I1701" s="146"/>
      <c r="J1701" s="230">
        <f t="shared" si="2"/>
        <v>43.43333333</v>
      </c>
      <c r="K1701" s="227"/>
      <c r="L1701" s="230">
        <f t="shared" si="3"/>
        <v>29.50032828</v>
      </c>
      <c r="M1701" s="134">
        <v>0.28</v>
      </c>
      <c r="N1701" s="146"/>
      <c r="O1701" s="99">
        <f t="shared" si="4"/>
        <v>3</v>
      </c>
      <c r="P1701" s="99">
        <f t="shared" si="5"/>
        <v>1</v>
      </c>
      <c r="Q1701" s="99">
        <f t="shared" si="6"/>
        <v>4</v>
      </c>
      <c r="R1701" s="99">
        <f t="shared" si="7"/>
        <v>0</v>
      </c>
      <c r="S1701" s="138">
        <f t="shared" si="8"/>
        <v>3</v>
      </c>
      <c r="T1701" s="135">
        <f t="shared" si="9"/>
        <v>11</v>
      </c>
      <c r="U1701" s="146"/>
      <c r="V1701" s="146"/>
      <c r="W1701" s="146"/>
      <c r="X1701" s="146"/>
      <c r="Y1701" s="146"/>
    </row>
    <row r="1702" ht="12.75" customHeight="1">
      <c r="A1702" s="146"/>
      <c r="B1702" s="146"/>
      <c r="C1702" s="227">
        <v>13.0</v>
      </c>
      <c r="D1702" s="228">
        <v>313.04</v>
      </c>
      <c r="E1702" s="228">
        <v>147.84</v>
      </c>
      <c r="F1702" s="229">
        <v>0.4723</v>
      </c>
      <c r="I1702" s="146"/>
      <c r="J1702" s="230">
        <f t="shared" si="2"/>
        <v>24.08</v>
      </c>
      <c r="K1702" s="227"/>
      <c r="L1702" s="230">
        <f t="shared" si="3"/>
        <v>16.35536236</v>
      </c>
      <c r="M1702" s="134">
        <v>0.3</v>
      </c>
      <c r="N1702" s="146"/>
      <c r="O1702" s="99">
        <f t="shared" si="4"/>
        <v>3</v>
      </c>
      <c r="P1702" s="99">
        <f t="shared" si="5"/>
        <v>3</v>
      </c>
      <c r="Q1702" s="99">
        <f t="shared" si="6"/>
        <v>5</v>
      </c>
      <c r="R1702" s="99">
        <f t="shared" si="7"/>
        <v>0</v>
      </c>
      <c r="S1702" s="138">
        <f t="shared" si="8"/>
        <v>3</v>
      </c>
      <c r="T1702" s="135">
        <f t="shared" si="9"/>
        <v>14</v>
      </c>
      <c r="U1702" s="146"/>
      <c r="V1702" s="146"/>
      <c r="W1702" s="146"/>
      <c r="X1702" s="146"/>
      <c r="Y1702" s="146"/>
    </row>
    <row r="1703" ht="12.75" customHeight="1">
      <c r="A1703" s="146"/>
      <c r="B1703" s="146"/>
      <c r="C1703" s="227">
        <v>9.0</v>
      </c>
      <c r="D1703" s="228">
        <v>311.23</v>
      </c>
      <c r="E1703" s="228">
        <v>146.92</v>
      </c>
      <c r="F1703" s="229">
        <v>0.4721</v>
      </c>
      <c r="I1703" s="146"/>
      <c r="J1703" s="230">
        <f t="shared" si="2"/>
        <v>34.58111111</v>
      </c>
      <c r="K1703" s="227"/>
      <c r="L1703" s="230">
        <f t="shared" si="3"/>
        <v>23.4910068</v>
      </c>
      <c r="M1703" s="134">
        <v>0.31</v>
      </c>
      <c r="N1703" s="146"/>
      <c r="O1703" s="99">
        <f t="shared" si="4"/>
        <v>3</v>
      </c>
      <c r="P1703" s="99">
        <f t="shared" si="5"/>
        <v>2</v>
      </c>
      <c r="Q1703" s="99">
        <f t="shared" si="6"/>
        <v>5</v>
      </c>
      <c r="R1703" s="99">
        <f t="shared" si="7"/>
        <v>0</v>
      </c>
      <c r="S1703" s="138">
        <f t="shared" si="8"/>
        <v>3</v>
      </c>
      <c r="T1703" s="135">
        <f t="shared" si="9"/>
        <v>13</v>
      </c>
      <c r="U1703" s="146"/>
      <c r="V1703" s="146"/>
      <c r="W1703" s="146"/>
      <c r="X1703" s="146"/>
      <c r="Y1703" s="146"/>
    </row>
    <row r="1704" ht="12.75" customHeight="1">
      <c r="A1704" s="146"/>
      <c r="B1704" s="146"/>
      <c r="C1704" s="227">
        <v>5.0</v>
      </c>
      <c r="D1704" s="228">
        <v>2305.04</v>
      </c>
      <c r="E1704" s="228">
        <v>1088.24</v>
      </c>
      <c r="F1704" s="229">
        <v>0.4721</v>
      </c>
      <c r="I1704" s="146"/>
      <c r="J1704" s="230">
        <f t="shared" si="2"/>
        <v>461.008</v>
      </c>
      <c r="K1704" s="227"/>
      <c r="L1704" s="230">
        <f t="shared" si="3"/>
        <v>313.1635079</v>
      </c>
      <c r="M1704" s="134">
        <v>0.32</v>
      </c>
      <c r="N1704" s="146"/>
      <c r="O1704" s="99">
        <f t="shared" si="4"/>
        <v>3</v>
      </c>
      <c r="P1704" s="99">
        <f t="shared" si="5"/>
        <v>1</v>
      </c>
      <c r="Q1704" s="99">
        <f t="shared" si="6"/>
        <v>1</v>
      </c>
      <c r="R1704" s="99">
        <f t="shared" si="7"/>
        <v>0</v>
      </c>
      <c r="S1704" s="138">
        <f t="shared" si="8"/>
        <v>3</v>
      </c>
      <c r="T1704" s="135">
        <f t="shared" si="9"/>
        <v>8</v>
      </c>
      <c r="U1704" s="146"/>
      <c r="V1704" s="146"/>
      <c r="W1704" s="146"/>
      <c r="X1704" s="146"/>
      <c r="Y1704" s="146"/>
    </row>
    <row r="1705" ht="12.75" customHeight="1">
      <c r="A1705" s="146"/>
      <c r="B1705" s="146"/>
      <c r="C1705" s="227">
        <v>8.0</v>
      </c>
      <c r="D1705" s="228">
        <v>1198.52</v>
      </c>
      <c r="E1705" s="228">
        <v>565.65</v>
      </c>
      <c r="F1705" s="229">
        <v>0.472</v>
      </c>
      <c r="I1705" s="146"/>
      <c r="J1705" s="230">
        <f t="shared" si="2"/>
        <v>149.815</v>
      </c>
      <c r="K1705" s="227"/>
      <c r="L1705" s="230">
        <f t="shared" si="3"/>
        <v>101.7764946</v>
      </c>
      <c r="M1705" s="134">
        <v>0.33</v>
      </c>
      <c r="N1705" s="146"/>
      <c r="O1705" s="99">
        <f t="shared" si="4"/>
        <v>3</v>
      </c>
      <c r="P1705" s="99">
        <f t="shared" si="5"/>
        <v>2</v>
      </c>
      <c r="Q1705" s="99">
        <f t="shared" si="6"/>
        <v>2</v>
      </c>
      <c r="R1705" s="99">
        <f t="shared" si="7"/>
        <v>0</v>
      </c>
      <c r="S1705" s="138">
        <f t="shared" si="8"/>
        <v>3</v>
      </c>
      <c r="T1705" s="135">
        <f t="shared" si="9"/>
        <v>10</v>
      </c>
      <c r="U1705" s="146"/>
      <c r="V1705" s="146"/>
      <c r="W1705" s="146"/>
      <c r="X1705" s="146"/>
      <c r="Y1705" s="146"/>
    </row>
    <row r="1706" ht="12.75" customHeight="1">
      <c r="A1706" s="146"/>
      <c r="B1706" s="146"/>
      <c r="C1706" s="227">
        <v>5.0</v>
      </c>
      <c r="D1706" s="228">
        <v>95.65</v>
      </c>
      <c r="E1706" s="228">
        <v>45.15</v>
      </c>
      <c r="F1706" s="229">
        <v>0.472</v>
      </c>
      <c r="I1706" s="146"/>
      <c r="J1706" s="230">
        <f t="shared" si="2"/>
        <v>19.13</v>
      </c>
      <c r="K1706" s="227"/>
      <c r="L1706" s="230">
        <f t="shared" si="3"/>
        <v>12.99592391</v>
      </c>
      <c r="M1706" s="134">
        <v>0.34</v>
      </c>
      <c r="N1706" s="146"/>
      <c r="O1706" s="99">
        <f t="shared" si="4"/>
        <v>3</v>
      </c>
      <c r="P1706" s="99">
        <f t="shared" si="5"/>
        <v>1</v>
      </c>
      <c r="Q1706" s="99">
        <f t="shared" si="6"/>
        <v>5</v>
      </c>
      <c r="R1706" s="99">
        <f t="shared" si="7"/>
        <v>0</v>
      </c>
      <c r="S1706" s="138">
        <f t="shared" si="8"/>
        <v>4</v>
      </c>
      <c r="T1706" s="135">
        <f t="shared" si="9"/>
        <v>13</v>
      </c>
      <c r="U1706" s="146"/>
      <c r="V1706" s="146"/>
      <c r="W1706" s="146"/>
      <c r="X1706" s="146"/>
      <c r="Y1706" s="146"/>
    </row>
    <row r="1707" ht="12.75" customHeight="1">
      <c r="A1707" s="146"/>
      <c r="B1707" s="146"/>
      <c r="C1707" s="227">
        <v>8.0</v>
      </c>
      <c r="D1707" s="228">
        <v>315.3</v>
      </c>
      <c r="E1707" s="228">
        <v>148.81</v>
      </c>
      <c r="F1707" s="229">
        <v>0.472</v>
      </c>
      <c r="I1707" s="146"/>
      <c r="J1707" s="230">
        <f t="shared" si="2"/>
        <v>39.4125</v>
      </c>
      <c r="K1707" s="227"/>
      <c r="L1707" s="230">
        <f t="shared" si="3"/>
        <v>26.7747962</v>
      </c>
      <c r="M1707" s="134">
        <v>0.35</v>
      </c>
      <c r="N1707" s="146"/>
      <c r="O1707" s="99">
        <f t="shared" si="4"/>
        <v>3</v>
      </c>
      <c r="P1707" s="99">
        <f t="shared" si="5"/>
        <v>2</v>
      </c>
      <c r="Q1707" s="99">
        <f t="shared" si="6"/>
        <v>4</v>
      </c>
      <c r="R1707" s="99">
        <f t="shared" si="7"/>
        <v>0</v>
      </c>
      <c r="S1707" s="138">
        <f t="shared" si="8"/>
        <v>4</v>
      </c>
      <c r="T1707" s="135">
        <f t="shared" si="9"/>
        <v>13</v>
      </c>
      <c r="U1707" s="146"/>
      <c r="V1707" s="146"/>
      <c r="W1707" s="146"/>
      <c r="X1707" s="146"/>
      <c r="Y1707" s="146"/>
    </row>
    <row r="1708" ht="12.75" customHeight="1">
      <c r="A1708" s="146"/>
      <c r="B1708" s="146"/>
      <c r="C1708" s="227">
        <v>3.0</v>
      </c>
      <c r="D1708" s="228">
        <v>127.83</v>
      </c>
      <c r="E1708" s="228">
        <v>60.33</v>
      </c>
      <c r="F1708" s="229">
        <v>0.4719</v>
      </c>
      <c r="I1708" s="146"/>
      <c r="J1708" s="230">
        <f t="shared" si="2"/>
        <v>42.61</v>
      </c>
      <c r="K1708" s="227"/>
      <c r="L1708" s="230">
        <f t="shared" si="3"/>
        <v>28.94897751</v>
      </c>
      <c r="M1708" s="134">
        <v>0.45</v>
      </c>
      <c r="N1708" s="146"/>
      <c r="O1708" s="99">
        <f t="shared" si="4"/>
        <v>3</v>
      </c>
      <c r="P1708" s="99">
        <f t="shared" si="5"/>
        <v>1</v>
      </c>
      <c r="Q1708" s="99">
        <f t="shared" si="6"/>
        <v>4</v>
      </c>
      <c r="R1708" s="99">
        <f t="shared" si="7"/>
        <v>0</v>
      </c>
      <c r="S1708" s="138">
        <f t="shared" si="8"/>
        <v>4</v>
      </c>
      <c r="T1708" s="135">
        <f t="shared" si="9"/>
        <v>12</v>
      </c>
      <c r="U1708" s="146"/>
      <c r="V1708" s="146"/>
      <c r="W1708" s="146"/>
      <c r="X1708" s="146"/>
      <c r="Y1708" s="146"/>
    </row>
    <row r="1709" ht="12.75" customHeight="1">
      <c r="A1709" s="146"/>
      <c r="B1709" s="146"/>
      <c r="C1709" s="227">
        <v>18.0</v>
      </c>
      <c r="D1709" s="228">
        <v>1399.31</v>
      </c>
      <c r="E1709" s="228">
        <v>659.99</v>
      </c>
      <c r="F1709" s="229">
        <v>0.4717</v>
      </c>
      <c r="I1709" s="146"/>
      <c r="J1709" s="230">
        <f t="shared" si="2"/>
        <v>77.73944444</v>
      </c>
      <c r="K1709" s="227"/>
      <c r="L1709" s="230">
        <f t="shared" si="3"/>
        <v>52.82288812</v>
      </c>
      <c r="M1709" s="134">
        <v>0.46</v>
      </c>
      <c r="N1709" s="146"/>
      <c r="O1709" s="99">
        <f t="shared" si="4"/>
        <v>3</v>
      </c>
      <c r="P1709" s="99">
        <f t="shared" si="5"/>
        <v>4</v>
      </c>
      <c r="Q1709" s="99">
        <f t="shared" si="6"/>
        <v>3</v>
      </c>
      <c r="R1709" s="99">
        <f t="shared" si="7"/>
        <v>0</v>
      </c>
      <c r="S1709" s="138">
        <f t="shared" si="8"/>
        <v>4</v>
      </c>
      <c r="T1709" s="135">
        <f t="shared" si="9"/>
        <v>14</v>
      </c>
      <c r="U1709" s="146"/>
      <c r="V1709" s="146"/>
      <c r="W1709" s="146"/>
      <c r="X1709" s="146"/>
      <c r="Y1709" s="146"/>
    </row>
    <row r="1710" ht="12.75" customHeight="1">
      <c r="A1710" s="146"/>
      <c r="B1710" s="146"/>
      <c r="C1710" s="227">
        <v>16.0</v>
      </c>
      <c r="D1710" s="228">
        <v>1389.91</v>
      </c>
      <c r="E1710" s="228">
        <v>655.49</v>
      </c>
      <c r="F1710" s="229">
        <v>0.4716</v>
      </c>
      <c r="I1710" s="146"/>
      <c r="J1710" s="230">
        <f t="shared" si="2"/>
        <v>86.869375</v>
      </c>
      <c r="K1710" s="227"/>
      <c r="L1710" s="230">
        <f t="shared" si="3"/>
        <v>59.03056197</v>
      </c>
      <c r="M1710" s="134">
        <v>0.48</v>
      </c>
      <c r="N1710" s="146"/>
      <c r="O1710" s="99">
        <f t="shared" si="4"/>
        <v>3</v>
      </c>
      <c r="P1710" s="99">
        <f t="shared" si="5"/>
        <v>4</v>
      </c>
      <c r="Q1710" s="99">
        <f t="shared" si="6"/>
        <v>3</v>
      </c>
      <c r="R1710" s="99">
        <f t="shared" si="7"/>
        <v>0</v>
      </c>
      <c r="S1710" s="138">
        <f t="shared" si="8"/>
        <v>4</v>
      </c>
      <c r="T1710" s="135">
        <f t="shared" si="9"/>
        <v>14</v>
      </c>
      <c r="U1710" s="146"/>
      <c r="V1710" s="146"/>
      <c r="W1710" s="146"/>
      <c r="X1710" s="146"/>
      <c r="Y1710" s="146"/>
    </row>
    <row r="1711" ht="12.75" customHeight="1">
      <c r="A1711" s="146"/>
      <c r="B1711" s="146"/>
      <c r="C1711" s="227">
        <v>2.0</v>
      </c>
      <c r="D1711" s="228">
        <v>231.14</v>
      </c>
      <c r="E1711" s="228">
        <v>109.0</v>
      </c>
      <c r="F1711" s="229">
        <v>0.4716</v>
      </c>
      <c r="I1711" s="146"/>
      <c r="J1711" s="230">
        <f t="shared" si="2"/>
        <v>115.57</v>
      </c>
      <c r="K1711" s="227"/>
      <c r="L1711" s="230">
        <f t="shared" si="3"/>
        <v>78.5335689</v>
      </c>
      <c r="M1711" s="134">
        <v>0.5</v>
      </c>
      <c r="N1711" s="146"/>
      <c r="O1711" s="99">
        <f t="shared" si="4"/>
        <v>3</v>
      </c>
      <c r="P1711" s="99">
        <f t="shared" si="5"/>
        <v>1</v>
      </c>
      <c r="Q1711" s="99">
        <f t="shared" si="6"/>
        <v>2</v>
      </c>
      <c r="R1711" s="99">
        <f t="shared" si="7"/>
        <v>0</v>
      </c>
      <c r="S1711" s="138">
        <f t="shared" si="8"/>
        <v>4</v>
      </c>
      <c r="T1711" s="135">
        <f t="shared" si="9"/>
        <v>10</v>
      </c>
      <c r="U1711" s="146"/>
      <c r="V1711" s="146"/>
      <c r="W1711" s="146"/>
      <c r="X1711" s="146"/>
      <c r="Y1711" s="146"/>
    </row>
    <row r="1712" ht="12.75" customHeight="1">
      <c r="A1712" s="146"/>
      <c r="B1712" s="146"/>
      <c r="C1712" s="227">
        <v>17.0</v>
      </c>
      <c r="D1712" s="228">
        <v>560.96</v>
      </c>
      <c r="E1712" s="228">
        <v>264.43</v>
      </c>
      <c r="F1712" s="229">
        <v>0.4714</v>
      </c>
      <c r="I1712" s="146"/>
      <c r="J1712" s="230">
        <f t="shared" si="2"/>
        <v>32.99764706</v>
      </c>
      <c r="K1712" s="227"/>
      <c r="L1712" s="230">
        <f t="shared" si="3"/>
        <v>22.42602084</v>
      </c>
      <c r="M1712" s="134">
        <v>0.52</v>
      </c>
      <c r="N1712" s="146"/>
      <c r="O1712" s="99">
        <f t="shared" si="4"/>
        <v>3</v>
      </c>
      <c r="P1712" s="99">
        <f t="shared" si="5"/>
        <v>4</v>
      </c>
      <c r="Q1712" s="99">
        <f t="shared" si="6"/>
        <v>5</v>
      </c>
      <c r="R1712" s="99">
        <f t="shared" si="7"/>
        <v>0</v>
      </c>
      <c r="S1712" s="138">
        <f t="shared" si="8"/>
        <v>4</v>
      </c>
      <c r="T1712" s="135">
        <f t="shared" si="9"/>
        <v>16</v>
      </c>
      <c r="U1712" s="146"/>
      <c r="V1712" s="146"/>
      <c r="W1712" s="146"/>
      <c r="X1712" s="146"/>
      <c r="Y1712" s="146"/>
    </row>
    <row r="1713" ht="12.75" customHeight="1">
      <c r="A1713" s="146"/>
      <c r="B1713" s="146"/>
      <c r="C1713" s="227">
        <v>6.0</v>
      </c>
      <c r="D1713" s="228">
        <v>90.5</v>
      </c>
      <c r="E1713" s="228">
        <v>42.64</v>
      </c>
      <c r="F1713" s="229">
        <v>0.4711</v>
      </c>
      <c r="I1713" s="146"/>
      <c r="J1713" s="230">
        <f t="shared" si="2"/>
        <v>15.08333333</v>
      </c>
      <c r="K1713" s="227"/>
      <c r="L1713" s="230">
        <f t="shared" si="3"/>
        <v>10.25309859</v>
      </c>
      <c r="M1713" s="134">
        <v>0.56</v>
      </c>
      <c r="N1713" s="146"/>
      <c r="O1713" s="99">
        <f t="shared" si="4"/>
        <v>3</v>
      </c>
      <c r="P1713" s="99">
        <f t="shared" si="5"/>
        <v>2</v>
      </c>
      <c r="Q1713" s="99">
        <f t="shared" si="6"/>
        <v>5</v>
      </c>
      <c r="R1713" s="99">
        <f t="shared" si="7"/>
        <v>0</v>
      </c>
      <c r="S1713" s="138">
        <f t="shared" si="8"/>
        <v>4</v>
      </c>
      <c r="T1713" s="135">
        <f t="shared" si="9"/>
        <v>14</v>
      </c>
      <c r="U1713" s="146"/>
      <c r="V1713" s="146"/>
      <c r="W1713" s="146"/>
      <c r="X1713" s="146"/>
      <c r="Y1713" s="146"/>
    </row>
    <row r="1714" ht="12.75" customHeight="1">
      <c r="A1714" s="146"/>
      <c r="B1714" s="146"/>
      <c r="C1714" s="227">
        <v>14.0</v>
      </c>
      <c r="D1714" s="228">
        <v>713.13</v>
      </c>
      <c r="E1714" s="228">
        <v>335.9</v>
      </c>
      <c r="F1714" s="229">
        <v>0.471</v>
      </c>
      <c r="I1714" s="146"/>
      <c r="J1714" s="230">
        <f t="shared" si="2"/>
        <v>50.93785714</v>
      </c>
      <c r="K1714" s="227"/>
      <c r="L1714" s="230">
        <f t="shared" si="3"/>
        <v>34.628047</v>
      </c>
      <c r="M1714" s="134">
        <v>0.53</v>
      </c>
      <c r="N1714" s="146"/>
      <c r="O1714" s="99">
        <f t="shared" si="4"/>
        <v>3</v>
      </c>
      <c r="P1714" s="99">
        <f t="shared" si="5"/>
        <v>3</v>
      </c>
      <c r="Q1714" s="99">
        <f t="shared" si="6"/>
        <v>4</v>
      </c>
      <c r="R1714" s="99">
        <f t="shared" si="7"/>
        <v>0</v>
      </c>
      <c r="S1714" s="138">
        <f t="shared" si="8"/>
        <v>4</v>
      </c>
      <c r="T1714" s="135">
        <f t="shared" si="9"/>
        <v>14</v>
      </c>
      <c r="U1714" s="146"/>
      <c r="V1714" s="146"/>
      <c r="W1714" s="146"/>
      <c r="X1714" s="146"/>
      <c r="Y1714" s="146"/>
    </row>
    <row r="1715" ht="12.75" customHeight="1">
      <c r="A1715" s="146"/>
      <c r="B1715" s="146"/>
      <c r="C1715" s="227">
        <v>1.0</v>
      </c>
      <c r="D1715" s="228">
        <v>21.74</v>
      </c>
      <c r="E1715" s="228">
        <v>10.24</v>
      </c>
      <c r="F1715" s="229">
        <v>0.471</v>
      </c>
      <c r="I1715" s="146"/>
      <c r="J1715" s="230">
        <f t="shared" si="2"/>
        <v>21.74</v>
      </c>
      <c r="K1715" s="227"/>
      <c r="L1715" s="230">
        <f t="shared" si="3"/>
        <v>14.77906186</v>
      </c>
      <c r="M1715" s="134">
        <v>0.51</v>
      </c>
      <c r="N1715" s="146"/>
      <c r="O1715" s="99">
        <f t="shared" si="4"/>
        <v>3</v>
      </c>
      <c r="P1715" s="99">
        <f t="shared" si="5"/>
        <v>1</v>
      </c>
      <c r="Q1715" s="99">
        <f t="shared" si="6"/>
        <v>5</v>
      </c>
      <c r="R1715" s="99">
        <f t="shared" si="7"/>
        <v>0</v>
      </c>
      <c r="S1715" s="138">
        <f t="shared" si="8"/>
        <v>4</v>
      </c>
      <c r="T1715" s="135">
        <f t="shared" si="9"/>
        <v>13</v>
      </c>
      <c r="U1715" s="146"/>
      <c r="V1715" s="146"/>
      <c r="W1715" s="146"/>
      <c r="X1715" s="146"/>
      <c r="Y1715" s="146"/>
    </row>
    <row r="1716" ht="12.75" customHeight="1">
      <c r="A1716" s="146"/>
      <c r="B1716" s="146"/>
      <c r="C1716" s="227">
        <v>19.0</v>
      </c>
      <c r="D1716" s="228">
        <v>197.48</v>
      </c>
      <c r="E1716" s="228">
        <v>92.98</v>
      </c>
      <c r="F1716" s="229">
        <v>0.4708</v>
      </c>
      <c r="I1716" s="146"/>
      <c r="J1716" s="230">
        <f t="shared" si="2"/>
        <v>10.39368421</v>
      </c>
      <c r="K1716" s="227"/>
      <c r="L1716" s="230">
        <f t="shared" si="3"/>
        <v>7.06668766</v>
      </c>
      <c r="M1716" s="134">
        <v>0.57</v>
      </c>
      <c r="N1716" s="146"/>
      <c r="O1716" s="99">
        <f t="shared" si="4"/>
        <v>3</v>
      </c>
      <c r="P1716" s="99">
        <f t="shared" si="5"/>
        <v>4</v>
      </c>
      <c r="Q1716" s="99">
        <f t="shared" si="6"/>
        <v>5</v>
      </c>
      <c r="R1716" s="99">
        <f t="shared" si="7"/>
        <v>0</v>
      </c>
      <c r="S1716" s="138">
        <f t="shared" si="8"/>
        <v>4</v>
      </c>
      <c r="T1716" s="135">
        <f t="shared" si="9"/>
        <v>16</v>
      </c>
      <c r="U1716" s="146"/>
      <c r="V1716" s="146"/>
      <c r="W1716" s="146"/>
      <c r="X1716" s="146"/>
      <c r="Y1716" s="146"/>
    </row>
    <row r="1717" ht="12.75" customHeight="1">
      <c r="A1717" s="146"/>
      <c r="B1717" s="146"/>
      <c r="C1717" s="227">
        <v>8.0</v>
      </c>
      <c r="D1717" s="228">
        <v>1315.13</v>
      </c>
      <c r="E1717" s="228">
        <v>619.13</v>
      </c>
      <c r="F1717" s="229">
        <v>0.4708</v>
      </c>
      <c r="I1717" s="146"/>
      <c r="J1717" s="230">
        <f t="shared" si="2"/>
        <v>164.39125</v>
      </c>
      <c r="K1717" s="227"/>
      <c r="L1717" s="230">
        <f t="shared" si="3"/>
        <v>111.7699551</v>
      </c>
      <c r="M1717" s="134">
        <v>0.58</v>
      </c>
      <c r="N1717" s="146"/>
      <c r="O1717" s="99">
        <f t="shared" si="4"/>
        <v>3</v>
      </c>
      <c r="P1717" s="99">
        <f t="shared" si="5"/>
        <v>2</v>
      </c>
      <c r="Q1717" s="99">
        <f t="shared" si="6"/>
        <v>2</v>
      </c>
      <c r="R1717" s="99">
        <f t="shared" si="7"/>
        <v>0</v>
      </c>
      <c r="S1717" s="138">
        <f t="shared" si="8"/>
        <v>4</v>
      </c>
      <c r="T1717" s="135">
        <f t="shared" si="9"/>
        <v>11</v>
      </c>
      <c r="U1717" s="146"/>
      <c r="V1717" s="146"/>
      <c r="W1717" s="146"/>
      <c r="X1717" s="146"/>
      <c r="Y1717" s="146"/>
    </row>
    <row r="1718" ht="12.75" customHeight="1">
      <c r="A1718" s="146"/>
      <c r="B1718" s="146"/>
      <c r="C1718" s="227">
        <v>4.0</v>
      </c>
      <c r="D1718" s="228">
        <v>132.26</v>
      </c>
      <c r="E1718" s="228">
        <v>62.26</v>
      </c>
      <c r="F1718" s="229">
        <v>0.4707</v>
      </c>
      <c r="I1718" s="146"/>
      <c r="J1718" s="230">
        <f t="shared" si="2"/>
        <v>33.065</v>
      </c>
      <c r="K1718" s="227"/>
      <c r="L1718" s="230">
        <f t="shared" si="3"/>
        <v>22.48249133</v>
      </c>
      <c r="M1718" s="134">
        <v>0.59</v>
      </c>
      <c r="N1718" s="146"/>
      <c r="O1718" s="99">
        <f t="shared" si="4"/>
        <v>3</v>
      </c>
      <c r="P1718" s="99">
        <f t="shared" si="5"/>
        <v>1</v>
      </c>
      <c r="Q1718" s="99">
        <f t="shared" si="6"/>
        <v>5</v>
      </c>
      <c r="R1718" s="99">
        <f t="shared" si="7"/>
        <v>0</v>
      </c>
      <c r="S1718" s="138">
        <f t="shared" si="8"/>
        <v>5</v>
      </c>
      <c r="T1718" s="135">
        <f t="shared" si="9"/>
        <v>14</v>
      </c>
      <c r="U1718" s="146"/>
      <c r="V1718" s="146"/>
      <c r="W1718" s="146"/>
      <c r="X1718" s="146"/>
      <c r="Y1718" s="146"/>
    </row>
    <row r="1719" ht="12.75" customHeight="1">
      <c r="A1719" s="146"/>
      <c r="B1719" s="146"/>
      <c r="C1719" s="227">
        <v>2.0</v>
      </c>
      <c r="D1719" s="228">
        <v>107.88</v>
      </c>
      <c r="E1719" s="228">
        <v>50.76</v>
      </c>
      <c r="F1719" s="229">
        <v>0.4705</v>
      </c>
      <c r="I1719" s="146"/>
      <c r="J1719" s="230">
        <f t="shared" si="2"/>
        <v>53.94</v>
      </c>
      <c r="K1719" s="227"/>
      <c r="L1719" s="230">
        <f t="shared" si="3"/>
        <v>36.68140088</v>
      </c>
      <c r="M1719" s="134">
        <v>0.6</v>
      </c>
      <c r="N1719" s="146"/>
      <c r="O1719" s="99">
        <f t="shared" si="4"/>
        <v>3</v>
      </c>
      <c r="P1719" s="99">
        <f t="shared" si="5"/>
        <v>1</v>
      </c>
      <c r="Q1719" s="99">
        <f t="shared" si="6"/>
        <v>4</v>
      </c>
      <c r="R1719" s="99">
        <f t="shared" si="7"/>
        <v>0</v>
      </c>
      <c r="S1719" s="138">
        <f t="shared" si="8"/>
        <v>5</v>
      </c>
      <c r="T1719" s="135">
        <f t="shared" si="9"/>
        <v>13</v>
      </c>
      <c r="U1719" s="146"/>
      <c r="V1719" s="146"/>
      <c r="W1719" s="146"/>
      <c r="X1719" s="146"/>
      <c r="Y1719" s="146"/>
    </row>
    <row r="1720" ht="12.75" customHeight="1">
      <c r="A1720" s="146"/>
      <c r="B1720" s="146"/>
      <c r="C1720" s="227">
        <v>18.0</v>
      </c>
      <c r="D1720" s="228">
        <v>63.22</v>
      </c>
      <c r="E1720" s="228">
        <v>29.74</v>
      </c>
      <c r="F1720" s="229">
        <v>0.4704</v>
      </c>
      <c r="I1720" s="146"/>
      <c r="J1720" s="230">
        <f t="shared" si="2"/>
        <v>3.512222222</v>
      </c>
      <c r="K1720" s="227"/>
      <c r="L1720" s="230">
        <f t="shared" si="3"/>
        <v>2.388616854</v>
      </c>
      <c r="M1720" s="134">
        <v>0.64</v>
      </c>
      <c r="N1720" s="146"/>
      <c r="O1720" s="99">
        <f t="shared" si="4"/>
        <v>3</v>
      </c>
      <c r="P1720" s="99">
        <f t="shared" si="5"/>
        <v>4</v>
      </c>
      <c r="Q1720" s="99">
        <f t="shared" si="6"/>
        <v>5</v>
      </c>
      <c r="R1720" s="99">
        <f t="shared" si="7"/>
        <v>0</v>
      </c>
      <c r="S1720" s="138">
        <f t="shared" si="8"/>
        <v>5</v>
      </c>
      <c r="T1720" s="135">
        <f t="shared" si="9"/>
        <v>17</v>
      </c>
      <c r="U1720" s="146"/>
      <c r="V1720" s="146"/>
      <c r="W1720" s="146"/>
      <c r="X1720" s="146"/>
      <c r="Y1720" s="146"/>
    </row>
    <row r="1721" ht="12.75" customHeight="1">
      <c r="A1721" s="146"/>
      <c r="B1721" s="146"/>
      <c r="C1721" s="227">
        <v>12.0</v>
      </c>
      <c r="D1721" s="228">
        <v>293.57</v>
      </c>
      <c r="E1721" s="228">
        <v>138.11</v>
      </c>
      <c r="F1721" s="229">
        <v>0.4704</v>
      </c>
      <c r="I1721" s="146"/>
      <c r="J1721" s="230">
        <f t="shared" si="2"/>
        <v>24.46416667</v>
      </c>
      <c r="K1721" s="227"/>
      <c r="L1721" s="230">
        <f t="shared" si="3"/>
        <v>16.63776297</v>
      </c>
      <c r="M1721" s="134">
        <v>0.67</v>
      </c>
      <c r="N1721" s="146"/>
      <c r="O1721" s="99">
        <f t="shared" si="4"/>
        <v>3</v>
      </c>
      <c r="P1721" s="99">
        <f t="shared" si="5"/>
        <v>3</v>
      </c>
      <c r="Q1721" s="99">
        <f t="shared" si="6"/>
        <v>5</v>
      </c>
      <c r="R1721" s="99">
        <f t="shared" si="7"/>
        <v>0</v>
      </c>
      <c r="S1721" s="138">
        <f t="shared" si="8"/>
        <v>5</v>
      </c>
      <c r="T1721" s="135">
        <f t="shared" si="9"/>
        <v>16</v>
      </c>
      <c r="U1721" s="146"/>
      <c r="V1721" s="146"/>
      <c r="W1721" s="146"/>
      <c r="X1721" s="146"/>
      <c r="Y1721" s="146"/>
    </row>
    <row r="1722" ht="12.75" customHeight="1">
      <c r="A1722" s="146"/>
      <c r="B1722" s="146"/>
      <c r="C1722" s="227">
        <v>7.0</v>
      </c>
      <c r="D1722" s="228">
        <v>286.79</v>
      </c>
      <c r="E1722" s="228">
        <v>134.89</v>
      </c>
      <c r="F1722" s="229">
        <v>0.4704</v>
      </c>
      <c r="I1722" s="146"/>
      <c r="J1722" s="230">
        <f t="shared" si="2"/>
        <v>40.97</v>
      </c>
      <c r="K1722" s="227"/>
      <c r="L1722" s="230">
        <f t="shared" si="3"/>
        <v>27.86316649</v>
      </c>
      <c r="M1722" s="134">
        <v>0.68</v>
      </c>
      <c r="N1722" s="146"/>
      <c r="O1722" s="99">
        <f t="shared" si="4"/>
        <v>3</v>
      </c>
      <c r="P1722" s="99">
        <f t="shared" si="5"/>
        <v>2</v>
      </c>
      <c r="Q1722" s="99">
        <f t="shared" si="6"/>
        <v>4</v>
      </c>
      <c r="R1722" s="99">
        <f t="shared" si="7"/>
        <v>0</v>
      </c>
      <c r="S1722" s="138">
        <f t="shared" si="8"/>
        <v>5</v>
      </c>
      <c r="T1722" s="135">
        <f t="shared" si="9"/>
        <v>14</v>
      </c>
      <c r="U1722" s="146"/>
      <c r="V1722" s="146"/>
      <c r="W1722" s="146"/>
      <c r="X1722" s="146"/>
      <c r="Y1722" s="146"/>
    </row>
    <row r="1723" ht="12.75" customHeight="1">
      <c r="A1723" s="146"/>
      <c r="B1723" s="146"/>
      <c r="C1723" s="227">
        <v>16.0</v>
      </c>
      <c r="D1723" s="228">
        <v>964.1</v>
      </c>
      <c r="E1723" s="228">
        <v>453.3</v>
      </c>
      <c r="F1723" s="229">
        <v>0.4702</v>
      </c>
      <c r="I1723" s="146"/>
      <c r="J1723" s="230">
        <f t="shared" si="2"/>
        <v>60.25625</v>
      </c>
      <c r="K1723" s="227"/>
      <c r="L1723" s="230">
        <f t="shared" si="3"/>
        <v>40.98507006</v>
      </c>
      <c r="M1723" s="134">
        <v>0.62</v>
      </c>
      <c r="N1723" s="146"/>
      <c r="O1723" s="99">
        <f t="shared" si="4"/>
        <v>3</v>
      </c>
      <c r="P1723" s="99">
        <f t="shared" si="5"/>
        <v>4</v>
      </c>
      <c r="Q1723" s="129">
        <f t="shared" si="6"/>
        <v>40.98507006</v>
      </c>
      <c r="R1723" s="99">
        <f t="shared" si="7"/>
        <v>0</v>
      </c>
      <c r="S1723" s="138">
        <f t="shared" si="8"/>
        <v>5</v>
      </c>
      <c r="T1723" s="135">
        <f t="shared" si="9"/>
        <v>52.98507006</v>
      </c>
      <c r="U1723" s="146"/>
      <c r="V1723" s="146"/>
      <c r="W1723" s="146"/>
      <c r="X1723" s="146"/>
      <c r="Y1723" s="146"/>
    </row>
    <row r="1724" ht="12.75" customHeight="1">
      <c r="A1724" s="146"/>
      <c r="B1724" s="146"/>
      <c r="C1724" s="227">
        <v>16.0</v>
      </c>
      <c r="D1724" s="228">
        <v>237.74</v>
      </c>
      <c r="E1724" s="228">
        <v>111.76</v>
      </c>
      <c r="F1724" s="229">
        <v>0.4701</v>
      </c>
      <c r="I1724" s="146"/>
      <c r="J1724" s="230">
        <f t="shared" si="2"/>
        <v>14.85875</v>
      </c>
      <c r="K1724" s="227"/>
      <c r="L1724" s="230">
        <f t="shared" si="3"/>
        <v>10.10730563</v>
      </c>
      <c r="M1724" s="134">
        <v>0.69</v>
      </c>
      <c r="N1724" s="146"/>
      <c r="O1724" s="99">
        <f t="shared" si="4"/>
        <v>3</v>
      </c>
      <c r="P1724" s="99">
        <f t="shared" si="5"/>
        <v>4</v>
      </c>
      <c r="Q1724" s="99">
        <f t="shared" si="6"/>
        <v>5</v>
      </c>
      <c r="R1724" s="99">
        <f t="shared" si="7"/>
        <v>0</v>
      </c>
      <c r="S1724" s="138">
        <f t="shared" si="8"/>
        <v>5</v>
      </c>
      <c r="T1724" s="135">
        <f t="shared" si="9"/>
        <v>17</v>
      </c>
      <c r="U1724" s="146"/>
      <c r="V1724" s="146"/>
      <c r="W1724" s="146"/>
      <c r="X1724" s="146"/>
      <c r="Y1724" s="146"/>
    </row>
    <row r="1725" ht="12.75" customHeight="1">
      <c r="A1725" s="146"/>
      <c r="B1725" s="146"/>
      <c r="C1725" s="227">
        <v>6.0</v>
      </c>
      <c r="D1725" s="228">
        <v>49.57</v>
      </c>
      <c r="E1725" s="228">
        <v>23.29</v>
      </c>
      <c r="F1725" s="229">
        <v>0.4698</v>
      </c>
      <c r="I1725" s="146"/>
      <c r="J1725" s="230">
        <f t="shared" si="2"/>
        <v>8.261666667</v>
      </c>
      <c r="K1725" s="227"/>
      <c r="L1725" s="230">
        <f t="shared" si="3"/>
        <v>5.62094616</v>
      </c>
      <c r="M1725" s="134">
        <v>0.64</v>
      </c>
      <c r="N1725" s="146"/>
      <c r="O1725" s="99">
        <f t="shared" si="4"/>
        <v>3</v>
      </c>
      <c r="P1725" s="99">
        <f t="shared" si="5"/>
        <v>2</v>
      </c>
      <c r="Q1725" s="99">
        <f t="shared" si="6"/>
        <v>5</v>
      </c>
      <c r="R1725" s="99">
        <f t="shared" si="7"/>
        <v>0</v>
      </c>
      <c r="S1725" s="138">
        <f t="shared" si="8"/>
        <v>5</v>
      </c>
      <c r="T1725" s="135">
        <f t="shared" si="9"/>
        <v>15</v>
      </c>
      <c r="U1725" s="146"/>
      <c r="V1725" s="146"/>
      <c r="W1725" s="146"/>
      <c r="X1725" s="146"/>
      <c r="Y1725" s="146"/>
    </row>
    <row r="1726" ht="12.75" customHeight="1">
      <c r="A1726" s="146"/>
      <c r="B1726" s="146"/>
      <c r="C1726" s="227">
        <v>15.0</v>
      </c>
      <c r="D1726" s="228">
        <v>413.3</v>
      </c>
      <c r="E1726" s="228">
        <v>194.18</v>
      </c>
      <c r="F1726" s="229">
        <v>0.4698</v>
      </c>
      <c r="I1726" s="146"/>
      <c r="J1726" s="230">
        <f t="shared" si="2"/>
        <v>27.55333333</v>
      </c>
      <c r="K1726" s="227"/>
      <c r="L1726" s="230">
        <f t="shared" si="3"/>
        <v>18.74631469</v>
      </c>
      <c r="M1726" s="134">
        <v>0.15</v>
      </c>
      <c r="N1726" s="146"/>
      <c r="O1726" s="99">
        <f t="shared" si="4"/>
        <v>3</v>
      </c>
      <c r="P1726" s="99">
        <f t="shared" si="5"/>
        <v>3</v>
      </c>
      <c r="Q1726" s="99">
        <f t="shared" si="6"/>
        <v>5</v>
      </c>
      <c r="R1726" s="99">
        <f t="shared" si="7"/>
        <v>0</v>
      </c>
      <c r="S1726" s="138">
        <f t="shared" si="8"/>
        <v>3</v>
      </c>
      <c r="T1726" s="135">
        <f t="shared" si="9"/>
        <v>14</v>
      </c>
      <c r="U1726" s="146"/>
      <c r="V1726" s="146"/>
      <c r="W1726" s="146"/>
      <c r="X1726" s="146"/>
      <c r="Y1726" s="146"/>
    </row>
    <row r="1727" ht="12.75" customHeight="1">
      <c r="A1727" s="146"/>
      <c r="B1727" s="146"/>
      <c r="C1727" s="227">
        <v>5.0</v>
      </c>
      <c r="D1727" s="228">
        <v>41.3</v>
      </c>
      <c r="E1727" s="228">
        <v>19.4</v>
      </c>
      <c r="F1727" s="229">
        <v>0.4698</v>
      </c>
      <c r="I1727" s="146"/>
      <c r="J1727" s="230">
        <f t="shared" si="2"/>
        <v>8.26</v>
      </c>
      <c r="K1727" s="227"/>
      <c r="L1727" s="230">
        <f t="shared" si="3"/>
        <v>5.619812219</v>
      </c>
      <c r="M1727" s="134">
        <v>0.85</v>
      </c>
      <c r="N1727" s="146"/>
      <c r="O1727" s="99">
        <f t="shared" si="4"/>
        <v>3</v>
      </c>
      <c r="P1727" s="99">
        <f t="shared" si="5"/>
        <v>1</v>
      </c>
      <c r="Q1727" s="99">
        <f t="shared" si="6"/>
        <v>5</v>
      </c>
      <c r="R1727" s="99">
        <f t="shared" si="7"/>
        <v>0</v>
      </c>
      <c r="S1727" s="138">
        <f t="shared" si="8"/>
        <v>5</v>
      </c>
      <c r="T1727" s="135">
        <f t="shared" si="9"/>
        <v>14</v>
      </c>
      <c r="U1727" s="146"/>
      <c r="V1727" s="146"/>
      <c r="W1727" s="146"/>
      <c r="X1727" s="146"/>
      <c r="Y1727" s="146"/>
    </row>
    <row r="1728" ht="12.75" customHeight="1">
      <c r="A1728" s="146"/>
      <c r="B1728" s="146"/>
      <c r="C1728" s="227">
        <v>3.0</v>
      </c>
      <c r="D1728" s="228">
        <v>24.78</v>
      </c>
      <c r="E1728" s="228">
        <v>11.64</v>
      </c>
      <c r="F1728" s="229">
        <v>0.4698</v>
      </c>
      <c r="I1728" s="146"/>
      <c r="J1728" s="230">
        <f t="shared" si="2"/>
        <v>8.26</v>
      </c>
      <c r="K1728" s="227"/>
      <c r="L1728" s="230">
        <f t="shared" si="3"/>
        <v>5.619812219</v>
      </c>
      <c r="M1728" s="134">
        <v>0.87</v>
      </c>
      <c r="N1728" s="146"/>
      <c r="O1728" s="99">
        <f t="shared" si="4"/>
        <v>3</v>
      </c>
      <c r="P1728" s="99">
        <f t="shared" si="5"/>
        <v>1</v>
      </c>
      <c r="Q1728" s="99">
        <f t="shared" si="6"/>
        <v>5</v>
      </c>
      <c r="R1728" s="99">
        <f t="shared" si="7"/>
        <v>0</v>
      </c>
      <c r="S1728" s="138">
        <f t="shared" si="8"/>
        <v>5</v>
      </c>
      <c r="T1728" s="135">
        <f t="shared" si="9"/>
        <v>14</v>
      </c>
      <c r="U1728" s="146"/>
      <c r="V1728" s="146"/>
      <c r="W1728" s="146"/>
      <c r="X1728" s="146"/>
      <c r="Y1728" s="146"/>
    </row>
    <row r="1729" ht="12.75" customHeight="1">
      <c r="A1729" s="146"/>
      <c r="B1729" s="146"/>
      <c r="C1729" s="227">
        <v>3.0</v>
      </c>
      <c r="D1729" s="228">
        <v>24.78</v>
      </c>
      <c r="E1729" s="228">
        <v>11.64</v>
      </c>
      <c r="F1729" s="229">
        <v>0.4698</v>
      </c>
      <c r="I1729" s="146"/>
      <c r="J1729" s="230">
        <f t="shared" si="2"/>
        <v>8.26</v>
      </c>
      <c r="K1729" s="227"/>
      <c r="L1729" s="230">
        <f t="shared" si="3"/>
        <v>5.619812219</v>
      </c>
      <c r="M1729" s="134">
        <v>0.88</v>
      </c>
      <c r="N1729" s="146"/>
      <c r="O1729" s="99">
        <f t="shared" si="4"/>
        <v>3</v>
      </c>
      <c r="P1729" s="99">
        <f t="shared" si="5"/>
        <v>1</v>
      </c>
      <c r="Q1729" s="99">
        <f t="shared" si="6"/>
        <v>5</v>
      </c>
      <c r="R1729" s="99">
        <f t="shared" si="7"/>
        <v>0</v>
      </c>
      <c r="S1729" s="138">
        <f t="shared" si="8"/>
        <v>5</v>
      </c>
      <c r="T1729" s="135">
        <f t="shared" si="9"/>
        <v>14</v>
      </c>
      <c r="U1729" s="146"/>
      <c r="V1729" s="146"/>
      <c r="W1729" s="146"/>
      <c r="X1729" s="146"/>
      <c r="Y1729" s="146"/>
    </row>
    <row r="1730" ht="12.75" customHeight="1">
      <c r="A1730" s="146"/>
      <c r="B1730" s="146"/>
      <c r="C1730" s="227">
        <v>13.0</v>
      </c>
      <c r="D1730" s="228">
        <v>144.7</v>
      </c>
      <c r="E1730" s="228">
        <v>67.97</v>
      </c>
      <c r="F1730" s="229">
        <v>0.4697</v>
      </c>
      <c r="I1730" s="146"/>
      <c r="J1730" s="230">
        <f t="shared" si="2"/>
        <v>11.13076923</v>
      </c>
      <c r="K1730" s="227"/>
      <c r="L1730" s="230">
        <f t="shared" si="3"/>
        <v>7.573497469</v>
      </c>
      <c r="M1730" s="134">
        <v>0.89</v>
      </c>
      <c r="N1730" s="146"/>
      <c r="O1730" s="99">
        <f t="shared" si="4"/>
        <v>3</v>
      </c>
      <c r="P1730" s="99">
        <f t="shared" si="5"/>
        <v>3</v>
      </c>
      <c r="Q1730" s="99">
        <f t="shared" si="6"/>
        <v>5</v>
      </c>
      <c r="R1730" s="99">
        <f t="shared" si="7"/>
        <v>0</v>
      </c>
      <c r="S1730" s="138">
        <f t="shared" si="8"/>
        <v>5</v>
      </c>
      <c r="T1730" s="135">
        <f t="shared" si="9"/>
        <v>16</v>
      </c>
      <c r="U1730" s="146"/>
      <c r="V1730" s="146"/>
      <c r="W1730" s="146"/>
      <c r="X1730" s="146"/>
      <c r="Y1730" s="146"/>
    </row>
    <row r="1731" ht="12.75" customHeight="1">
      <c r="A1731" s="146"/>
      <c r="B1731" s="146"/>
      <c r="C1731" s="227">
        <v>39.0</v>
      </c>
      <c r="D1731" s="228">
        <v>1116.74</v>
      </c>
      <c r="E1731" s="228">
        <v>524.34</v>
      </c>
      <c r="F1731" s="229">
        <v>0.4695</v>
      </c>
      <c r="I1731" s="146"/>
      <c r="J1731" s="230">
        <f t="shared" si="2"/>
        <v>28.63435897</v>
      </c>
      <c r="K1731" s="227"/>
      <c r="L1731" s="230">
        <f t="shared" si="3"/>
        <v>19.48578358</v>
      </c>
      <c r="M1731" s="134">
        <v>0.9</v>
      </c>
      <c r="N1731" s="146"/>
      <c r="O1731" s="99">
        <f t="shared" si="4"/>
        <v>3</v>
      </c>
      <c r="P1731" s="99">
        <f t="shared" si="5"/>
        <v>5</v>
      </c>
      <c r="Q1731" s="99">
        <f t="shared" si="6"/>
        <v>5</v>
      </c>
      <c r="R1731" s="99">
        <f t="shared" si="7"/>
        <v>0</v>
      </c>
      <c r="S1731" s="138">
        <f t="shared" si="8"/>
        <v>5</v>
      </c>
      <c r="T1731" s="135">
        <f t="shared" si="9"/>
        <v>18</v>
      </c>
      <c r="U1731" s="146"/>
      <c r="V1731" s="146"/>
      <c r="W1731" s="146"/>
      <c r="X1731" s="146"/>
      <c r="Y1731" s="146"/>
    </row>
    <row r="1732" ht="12.75" customHeight="1">
      <c r="A1732" s="146"/>
      <c r="B1732" s="146"/>
      <c r="C1732" s="227">
        <v>14.0</v>
      </c>
      <c r="D1732" s="228">
        <v>722.01</v>
      </c>
      <c r="E1732" s="228">
        <v>338.97</v>
      </c>
      <c r="F1732" s="229">
        <v>0.4695</v>
      </c>
      <c r="I1732" s="146"/>
      <c r="J1732" s="230">
        <f t="shared" si="2"/>
        <v>51.57214286</v>
      </c>
      <c r="K1732" s="227"/>
      <c r="L1732" s="230">
        <f t="shared" si="3"/>
        <v>35.09502746</v>
      </c>
      <c r="M1732" s="134">
        <v>0.91</v>
      </c>
      <c r="N1732" s="146"/>
      <c r="O1732" s="99">
        <f t="shared" si="4"/>
        <v>3</v>
      </c>
      <c r="P1732" s="99">
        <f t="shared" si="5"/>
        <v>3</v>
      </c>
      <c r="Q1732" s="99">
        <f t="shared" si="6"/>
        <v>4</v>
      </c>
      <c r="R1732" s="99">
        <f t="shared" si="7"/>
        <v>0</v>
      </c>
      <c r="S1732" s="138">
        <f t="shared" si="8"/>
        <v>5</v>
      </c>
      <c r="T1732" s="135">
        <f t="shared" si="9"/>
        <v>15</v>
      </c>
      <c r="U1732" s="146"/>
      <c r="V1732" s="146"/>
      <c r="W1732" s="146"/>
      <c r="X1732" s="146"/>
      <c r="Y1732" s="146"/>
    </row>
    <row r="1733" ht="12.75" customHeight="1">
      <c r="A1733" s="146"/>
      <c r="B1733" s="146"/>
      <c r="C1733" s="227">
        <v>7.0</v>
      </c>
      <c r="D1733" s="228">
        <v>206.09</v>
      </c>
      <c r="E1733" s="228">
        <v>96.74</v>
      </c>
      <c r="F1733" s="229">
        <v>0.4694</v>
      </c>
      <c r="I1733" s="146"/>
      <c r="J1733" s="230">
        <f t="shared" si="2"/>
        <v>29.44142857</v>
      </c>
      <c r="K1733" s="227"/>
      <c r="L1733" s="230">
        <f t="shared" si="3"/>
        <v>20.03636081</v>
      </c>
      <c r="M1733" s="134">
        <v>0.94</v>
      </c>
      <c r="N1733" s="146"/>
      <c r="O1733" s="99">
        <f t="shared" si="4"/>
        <v>3</v>
      </c>
      <c r="P1733" s="99">
        <f t="shared" si="5"/>
        <v>2</v>
      </c>
      <c r="Q1733" s="99">
        <f t="shared" si="6"/>
        <v>5</v>
      </c>
      <c r="R1733" s="99">
        <f t="shared" si="7"/>
        <v>0</v>
      </c>
      <c r="S1733" s="138">
        <f t="shared" si="8"/>
        <v>5</v>
      </c>
      <c r="T1733" s="135">
        <f t="shared" si="9"/>
        <v>15</v>
      </c>
      <c r="U1733" s="146"/>
      <c r="V1733" s="146"/>
      <c r="W1733" s="146"/>
      <c r="X1733" s="146"/>
      <c r="Y1733" s="146"/>
    </row>
    <row r="1734" ht="12.75" customHeight="1">
      <c r="A1734" s="146"/>
      <c r="B1734" s="146"/>
      <c r="C1734" s="227">
        <v>2.0</v>
      </c>
      <c r="D1734" s="228">
        <v>391.3</v>
      </c>
      <c r="E1734" s="228">
        <v>183.69</v>
      </c>
      <c r="F1734" s="229">
        <v>0.4694</v>
      </c>
      <c r="I1734" s="146"/>
      <c r="J1734" s="230">
        <f t="shared" si="2"/>
        <v>195.65</v>
      </c>
      <c r="K1734" s="227"/>
      <c r="L1734" s="230">
        <f t="shared" si="3"/>
        <v>133.1495849</v>
      </c>
      <c r="M1734" s="134">
        <v>0.97</v>
      </c>
      <c r="N1734" s="146"/>
      <c r="O1734" s="99">
        <f t="shared" si="4"/>
        <v>3</v>
      </c>
      <c r="P1734" s="99">
        <f t="shared" si="5"/>
        <v>1</v>
      </c>
      <c r="Q1734" s="99">
        <f t="shared" si="6"/>
        <v>2</v>
      </c>
      <c r="R1734" s="99">
        <f t="shared" si="7"/>
        <v>0</v>
      </c>
      <c r="S1734" s="138">
        <f t="shared" si="8"/>
        <v>5</v>
      </c>
      <c r="T1734" s="135">
        <f t="shared" si="9"/>
        <v>11</v>
      </c>
      <c r="U1734" s="146"/>
      <c r="V1734" s="146"/>
      <c r="W1734" s="146"/>
      <c r="X1734" s="146"/>
      <c r="Y1734" s="146"/>
    </row>
    <row r="1735" ht="12.75" customHeight="1">
      <c r="A1735" s="146"/>
      <c r="B1735" s="146"/>
      <c r="C1735" s="227">
        <v>25.0</v>
      </c>
      <c r="D1735" s="228">
        <v>1179.87</v>
      </c>
      <c r="E1735" s="228">
        <v>553.69</v>
      </c>
      <c r="F1735" s="229">
        <v>0.4693</v>
      </c>
      <c r="I1735" s="146"/>
      <c r="J1735" s="230">
        <f t="shared" si="2"/>
        <v>47.1948</v>
      </c>
      <c r="K1735" s="227"/>
      <c r="L1735" s="230">
        <f t="shared" si="3"/>
        <v>32.12060165</v>
      </c>
      <c r="M1735" s="134">
        <v>0.93</v>
      </c>
      <c r="N1735" s="146"/>
      <c r="O1735" s="99">
        <f t="shared" si="4"/>
        <v>3</v>
      </c>
      <c r="P1735" s="99">
        <f t="shared" si="5"/>
        <v>4</v>
      </c>
      <c r="Q1735" s="99">
        <f t="shared" si="6"/>
        <v>4</v>
      </c>
      <c r="R1735" s="99">
        <f t="shared" si="7"/>
        <v>0</v>
      </c>
      <c r="S1735" s="138">
        <f t="shared" si="8"/>
        <v>5</v>
      </c>
      <c r="T1735" s="135">
        <f t="shared" si="9"/>
        <v>16</v>
      </c>
      <c r="U1735" s="146"/>
      <c r="V1735" s="146"/>
      <c r="W1735" s="146"/>
      <c r="X1735" s="146"/>
      <c r="Y1735" s="146"/>
    </row>
    <row r="1736" ht="12.75" customHeight="1">
      <c r="A1736" s="146"/>
      <c r="B1736" s="146"/>
      <c r="C1736" s="227">
        <v>8.0</v>
      </c>
      <c r="D1736" s="228">
        <v>180.87</v>
      </c>
      <c r="E1736" s="228">
        <v>84.87</v>
      </c>
      <c r="F1736" s="229">
        <v>0.4692</v>
      </c>
      <c r="I1736" s="146"/>
      <c r="J1736" s="230">
        <f t="shared" si="2"/>
        <v>22.60875</v>
      </c>
      <c r="K1736" s="227"/>
      <c r="L1736" s="230">
        <f t="shared" si="3"/>
        <v>15.38847672</v>
      </c>
      <c r="M1736" s="134">
        <v>0.65</v>
      </c>
      <c r="N1736" s="146"/>
      <c r="O1736" s="99">
        <f t="shared" si="4"/>
        <v>3</v>
      </c>
      <c r="P1736" s="99">
        <f t="shared" si="5"/>
        <v>2</v>
      </c>
      <c r="Q1736" s="99">
        <f t="shared" si="6"/>
        <v>5</v>
      </c>
      <c r="R1736" s="99">
        <f t="shared" si="7"/>
        <v>0</v>
      </c>
      <c r="S1736" s="138">
        <f t="shared" si="8"/>
        <v>5</v>
      </c>
      <c r="T1736" s="135">
        <f t="shared" si="9"/>
        <v>15</v>
      </c>
      <c r="U1736" s="146"/>
      <c r="V1736" s="146"/>
      <c r="W1736" s="146"/>
      <c r="X1736" s="146"/>
      <c r="Y1736" s="146"/>
    </row>
    <row r="1737" ht="12.75" customHeight="1">
      <c r="A1737" s="146"/>
      <c r="B1737" s="146"/>
      <c r="C1737" s="227">
        <v>2.0</v>
      </c>
      <c r="D1737" s="228">
        <v>113.04</v>
      </c>
      <c r="E1737" s="228">
        <v>53.04</v>
      </c>
      <c r="F1737" s="229">
        <v>0.4692</v>
      </c>
      <c r="I1737" s="146"/>
      <c r="J1737" s="230">
        <f t="shared" si="2"/>
        <v>56.52</v>
      </c>
      <c r="K1737" s="227"/>
      <c r="L1737" s="230">
        <f t="shared" si="3"/>
        <v>38.4699156</v>
      </c>
      <c r="M1737" s="134">
        <v>0.45</v>
      </c>
      <c r="N1737" s="146"/>
      <c r="O1737" s="99">
        <f t="shared" si="4"/>
        <v>3</v>
      </c>
      <c r="P1737" s="99">
        <f t="shared" si="5"/>
        <v>1</v>
      </c>
      <c r="Q1737" s="99">
        <f t="shared" si="6"/>
        <v>4</v>
      </c>
      <c r="R1737" s="99">
        <f t="shared" si="7"/>
        <v>0</v>
      </c>
      <c r="S1737" s="138">
        <f t="shared" si="8"/>
        <v>4</v>
      </c>
      <c r="T1737" s="135">
        <f t="shared" si="9"/>
        <v>12</v>
      </c>
      <c r="U1737" s="146"/>
      <c r="V1737" s="146"/>
      <c r="W1737" s="146"/>
      <c r="X1737" s="146"/>
      <c r="Y1737" s="146"/>
    </row>
    <row r="1738" ht="12.75" customHeight="1">
      <c r="A1738" s="146"/>
      <c r="B1738" s="146"/>
      <c r="C1738" s="227">
        <v>5.0</v>
      </c>
      <c r="D1738" s="228">
        <v>113.04</v>
      </c>
      <c r="E1738" s="228">
        <v>53.04</v>
      </c>
      <c r="F1738" s="229">
        <v>0.4692</v>
      </c>
      <c r="I1738" s="146"/>
      <c r="J1738" s="230">
        <f t="shared" si="2"/>
        <v>22.608</v>
      </c>
      <c r="K1738" s="227"/>
      <c r="L1738" s="230">
        <f t="shared" si="3"/>
        <v>15.38796624</v>
      </c>
      <c r="M1738" s="134">
        <v>0.48</v>
      </c>
      <c r="N1738" s="146"/>
      <c r="O1738" s="99">
        <f t="shared" si="4"/>
        <v>3</v>
      </c>
      <c r="P1738" s="99">
        <f t="shared" si="5"/>
        <v>1</v>
      </c>
      <c r="Q1738" s="99">
        <f t="shared" si="6"/>
        <v>5</v>
      </c>
      <c r="R1738" s="99">
        <f t="shared" si="7"/>
        <v>0</v>
      </c>
      <c r="S1738" s="138">
        <f t="shared" si="8"/>
        <v>4</v>
      </c>
      <c r="T1738" s="135">
        <f t="shared" si="9"/>
        <v>13</v>
      </c>
      <c r="U1738" s="146"/>
      <c r="V1738" s="146"/>
      <c r="W1738" s="146"/>
      <c r="X1738" s="146"/>
      <c r="Y1738" s="146"/>
    </row>
    <row r="1739" ht="12.75" customHeight="1">
      <c r="A1739" s="146"/>
      <c r="B1739" s="146"/>
      <c r="C1739" s="227">
        <v>5.0</v>
      </c>
      <c r="D1739" s="228">
        <v>113.04</v>
      </c>
      <c r="E1739" s="228">
        <v>53.04</v>
      </c>
      <c r="F1739" s="229">
        <v>0.4692</v>
      </c>
      <c r="I1739" s="146"/>
      <c r="J1739" s="230">
        <f t="shared" si="2"/>
        <v>22.608</v>
      </c>
      <c r="K1739" s="227"/>
      <c r="L1739" s="230">
        <f t="shared" si="3"/>
        <v>15.38796624</v>
      </c>
      <c r="M1739" s="134">
        <v>0.43</v>
      </c>
      <c r="N1739" s="146"/>
      <c r="O1739" s="99">
        <f t="shared" si="4"/>
        <v>3</v>
      </c>
      <c r="P1739" s="99">
        <f t="shared" si="5"/>
        <v>1</v>
      </c>
      <c r="Q1739" s="99">
        <f t="shared" si="6"/>
        <v>5</v>
      </c>
      <c r="R1739" s="99">
        <f t="shared" si="7"/>
        <v>0</v>
      </c>
      <c r="S1739" s="138">
        <f t="shared" si="8"/>
        <v>4</v>
      </c>
      <c r="T1739" s="135">
        <f t="shared" si="9"/>
        <v>13</v>
      </c>
      <c r="U1739" s="146"/>
      <c r="V1739" s="146"/>
      <c r="W1739" s="146"/>
      <c r="X1739" s="146"/>
      <c r="Y1739" s="146"/>
    </row>
    <row r="1740" ht="12.75" customHeight="1">
      <c r="A1740" s="146"/>
      <c r="B1740" s="146"/>
      <c r="C1740" s="227">
        <v>4.0</v>
      </c>
      <c r="D1740" s="228">
        <v>90.43</v>
      </c>
      <c r="E1740" s="228">
        <v>42.43</v>
      </c>
      <c r="F1740" s="229">
        <v>0.4692</v>
      </c>
      <c r="I1740" s="146"/>
      <c r="J1740" s="230">
        <f t="shared" si="2"/>
        <v>22.6075</v>
      </c>
      <c r="K1740" s="227"/>
      <c r="L1740" s="230">
        <f t="shared" si="3"/>
        <v>15.38762592</v>
      </c>
      <c r="M1740" s="134">
        <v>0.65</v>
      </c>
      <c r="N1740" s="146"/>
      <c r="O1740" s="99">
        <f t="shared" si="4"/>
        <v>3</v>
      </c>
      <c r="P1740" s="99">
        <f t="shared" si="5"/>
        <v>1</v>
      </c>
      <c r="Q1740" s="99">
        <f t="shared" si="6"/>
        <v>5</v>
      </c>
      <c r="R1740" s="99">
        <f t="shared" si="7"/>
        <v>0</v>
      </c>
      <c r="S1740" s="138">
        <f t="shared" si="8"/>
        <v>5</v>
      </c>
      <c r="T1740" s="135">
        <f t="shared" si="9"/>
        <v>14</v>
      </c>
      <c r="U1740" s="146"/>
      <c r="V1740" s="146"/>
      <c r="W1740" s="146"/>
      <c r="X1740" s="146"/>
      <c r="Y1740" s="146"/>
    </row>
    <row r="1741" ht="12.75" customHeight="1">
      <c r="A1741" s="146"/>
      <c r="B1741" s="146"/>
      <c r="C1741" s="227">
        <v>3.0</v>
      </c>
      <c r="D1741" s="228">
        <v>67.83</v>
      </c>
      <c r="E1741" s="228">
        <v>31.83</v>
      </c>
      <c r="F1741" s="229">
        <v>0.4692</v>
      </c>
      <c r="I1741" s="146"/>
      <c r="J1741" s="230">
        <f t="shared" si="2"/>
        <v>22.61</v>
      </c>
      <c r="K1741" s="227"/>
      <c r="L1741" s="230">
        <f t="shared" si="3"/>
        <v>15.38932753</v>
      </c>
      <c r="M1741" s="134">
        <v>0.67</v>
      </c>
      <c r="N1741" s="146"/>
      <c r="O1741" s="99">
        <f t="shared" si="4"/>
        <v>3</v>
      </c>
      <c r="P1741" s="99">
        <f t="shared" si="5"/>
        <v>1</v>
      </c>
      <c r="Q1741" s="99">
        <f t="shared" si="6"/>
        <v>5</v>
      </c>
      <c r="R1741" s="99">
        <f t="shared" si="7"/>
        <v>0</v>
      </c>
      <c r="S1741" s="138">
        <f t="shared" si="8"/>
        <v>5</v>
      </c>
      <c r="T1741" s="135">
        <f t="shared" si="9"/>
        <v>14</v>
      </c>
      <c r="U1741" s="146"/>
      <c r="V1741" s="146"/>
      <c r="W1741" s="146"/>
      <c r="X1741" s="146"/>
      <c r="Y1741" s="146"/>
    </row>
    <row r="1742" ht="12.75" customHeight="1">
      <c r="A1742" s="146"/>
      <c r="B1742" s="146"/>
      <c r="C1742" s="227">
        <v>3.0</v>
      </c>
      <c r="D1742" s="228">
        <v>67.83</v>
      </c>
      <c r="E1742" s="228">
        <v>31.83</v>
      </c>
      <c r="F1742" s="229">
        <v>0.4692</v>
      </c>
      <c r="I1742" s="146"/>
      <c r="J1742" s="230">
        <f t="shared" si="2"/>
        <v>22.61</v>
      </c>
      <c r="K1742" s="227"/>
      <c r="L1742" s="230">
        <f t="shared" si="3"/>
        <v>15.38932753</v>
      </c>
      <c r="M1742" s="134">
        <v>0.71</v>
      </c>
      <c r="N1742" s="146"/>
      <c r="O1742" s="99">
        <f t="shared" si="4"/>
        <v>3</v>
      </c>
      <c r="P1742" s="99">
        <f t="shared" si="5"/>
        <v>1</v>
      </c>
      <c r="Q1742" s="99">
        <f t="shared" si="6"/>
        <v>5</v>
      </c>
      <c r="R1742" s="99">
        <f t="shared" si="7"/>
        <v>0</v>
      </c>
      <c r="S1742" s="138">
        <f t="shared" si="8"/>
        <v>5</v>
      </c>
      <c r="T1742" s="135">
        <f t="shared" si="9"/>
        <v>14</v>
      </c>
      <c r="U1742" s="146"/>
      <c r="V1742" s="146"/>
      <c r="W1742" s="146"/>
      <c r="X1742" s="146"/>
      <c r="Y1742" s="146"/>
    </row>
    <row r="1743" ht="12.75" customHeight="1">
      <c r="A1743" s="146"/>
      <c r="B1743" s="146"/>
      <c r="C1743" s="227">
        <v>2.0</v>
      </c>
      <c r="D1743" s="228">
        <v>45.22</v>
      </c>
      <c r="E1743" s="228">
        <v>21.22</v>
      </c>
      <c r="F1743" s="229">
        <v>0.4692</v>
      </c>
      <c r="I1743" s="146"/>
      <c r="J1743" s="230">
        <f t="shared" si="2"/>
        <v>22.61</v>
      </c>
      <c r="K1743" s="227"/>
      <c r="L1743" s="230">
        <f t="shared" si="3"/>
        <v>15.38932753</v>
      </c>
      <c r="M1743" s="134">
        <v>0.92</v>
      </c>
      <c r="N1743" s="146"/>
      <c r="O1743" s="99">
        <f t="shared" si="4"/>
        <v>3</v>
      </c>
      <c r="P1743" s="99">
        <f t="shared" si="5"/>
        <v>1</v>
      </c>
      <c r="Q1743" s="99">
        <f t="shared" si="6"/>
        <v>5</v>
      </c>
      <c r="R1743" s="99">
        <f t="shared" si="7"/>
        <v>0</v>
      </c>
      <c r="S1743" s="138">
        <f t="shared" si="8"/>
        <v>5</v>
      </c>
      <c r="T1743" s="135">
        <f t="shared" si="9"/>
        <v>14</v>
      </c>
      <c r="U1743" s="146"/>
      <c r="V1743" s="146"/>
      <c r="W1743" s="146"/>
      <c r="X1743" s="146"/>
      <c r="Y1743" s="146"/>
    </row>
    <row r="1744" ht="12.75" customHeight="1">
      <c r="A1744" s="146"/>
      <c r="B1744" s="146"/>
      <c r="C1744" s="227">
        <v>2.0</v>
      </c>
      <c r="D1744" s="228">
        <v>45.22</v>
      </c>
      <c r="E1744" s="228">
        <v>21.22</v>
      </c>
      <c r="F1744" s="229">
        <v>0.4692</v>
      </c>
      <c r="I1744" s="146"/>
      <c r="J1744" s="230">
        <f t="shared" si="2"/>
        <v>22.61</v>
      </c>
      <c r="K1744" s="227"/>
      <c r="L1744" s="230">
        <f t="shared" si="3"/>
        <v>15.38932753</v>
      </c>
      <c r="M1744" s="134">
        <v>0.26</v>
      </c>
      <c r="N1744" s="146"/>
      <c r="O1744" s="99">
        <f t="shared" si="4"/>
        <v>3</v>
      </c>
      <c r="P1744" s="99">
        <f t="shared" si="5"/>
        <v>1</v>
      </c>
      <c r="Q1744" s="99">
        <f t="shared" si="6"/>
        <v>5</v>
      </c>
      <c r="R1744" s="99">
        <f t="shared" si="7"/>
        <v>0</v>
      </c>
      <c r="S1744" s="138">
        <f t="shared" si="8"/>
        <v>3</v>
      </c>
      <c r="T1744" s="135">
        <f t="shared" si="9"/>
        <v>12</v>
      </c>
      <c r="U1744" s="146"/>
      <c r="V1744" s="146"/>
      <c r="W1744" s="146"/>
      <c r="X1744" s="146"/>
      <c r="Y1744" s="146"/>
    </row>
    <row r="1745" ht="12.75" customHeight="1">
      <c r="A1745" s="146"/>
      <c r="B1745" s="146"/>
      <c r="C1745" s="227">
        <v>18.0</v>
      </c>
      <c r="D1745" s="228">
        <v>155.97</v>
      </c>
      <c r="E1745" s="228">
        <v>73.17</v>
      </c>
      <c r="F1745" s="229">
        <v>0.4691</v>
      </c>
      <c r="I1745" s="146"/>
      <c r="J1745" s="230">
        <f t="shared" si="2"/>
        <v>8.665</v>
      </c>
      <c r="K1745" s="227"/>
      <c r="L1745" s="230">
        <f t="shared" si="3"/>
        <v>5.898168947</v>
      </c>
      <c r="M1745" s="134">
        <v>0.15</v>
      </c>
      <c r="N1745" s="146"/>
      <c r="O1745" s="99">
        <f t="shared" si="4"/>
        <v>3</v>
      </c>
      <c r="P1745" s="99">
        <f t="shared" si="5"/>
        <v>4</v>
      </c>
      <c r="Q1745" s="99">
        <f t="shared" si="6"/>
        <v>5</v>
      </c>
      <c r="R1745" s="99">
        <f t="shared" si="7"/>
        <v>0</v>
      </c>
      <c r="S1745" s="138">
        <f t="shared" si="8"/>
        <v>3</v>
      </c>
      <c r="T1745" s="135">
        <f t="shared" si="9"/>
        <v>15</v>
      </c>
      <c r="U1745" s="146"/>
      <c r="V1745" s="146"/>
      <c r="W1745" s="146"/>
      <c r="X1745" s="146"/>
      <c r="Y1745" s="146"/>
    </row>
    <row r="1746" ht="12.75" customHeight="1">
      <c r="A1746" s="146"/>
      <c r="B1746" s="146"/>
      <c r="C1746" s="227">
        <v>9.0</v>
      </c>
      <c r="D1746" s="228">
        <v>625.7</v>
      </c>
      <c r="E1746" s="228">
        <v>293.54</v>
      </c>
      <c r="F1746" s="229">
        <v>0.4691</v>
      </c>
      <c r="I1746" s="146"/>
      <c r="J1746" s="230">
        <f t="shared" si="2"/>
        <v>69.52222222</v>
      </c>
      <c r="K1746" s="227"/>
      <c r="L1746" s="230">
        <f t="shared" si="3"/>
        <v>47.32300199</v>
      </c>
      <c r="M1746" s="134">
        <v>0.34</v>
      </c>
      <c r="N1746" s="146"/>
      <c r="O1746" s="99">
        <f t="shared" si="4"/>
        <v>3</v>
      </c>
      <c r="P1746" s="99">
        <f t="shared" si="5"/>
        <v>2</v>
      </c>
      <c r="Q1746" s="99">
        <f t="shared" si="6"/>
        <v>3</v>
      </c>
      <c r="R1746" s="99">
        <f t="shared" si="7"/>
        <v>0</v>
      </c>
      <c r="S1746" s="138">
        <f t="shared" si="8"/>
        <v>4</v>
      </c>
      <c r="T1746" s="135">
        <f t="shared" si="9"/>
        <v>12</v>
      </c>
      <c r="U1746" s="146"/>
      <c r="V1746" s="146"/>
      <c r="W1746" s="146"/>
      <c r="X1746" s="146"/>
      <c r="Y1746" s="146"/>
    </row>
    <row r="1747" ht="12.75" customHeight="1">
      <c r="A1747" s="146"/>
      <c r="B1747" s="146"/>
      <c r="C1747" s="227">
        <v>9.0</v>
      </c>
      <c r="D1747" s="228">
        <v>625.7</v>
      </c>
      <c r="E1747" s="228">
        <v>293.54</v>
      </c>
      <c r="F1747" s="229">
        <v>0.4691</v>
      </c>
      <c r="I1747" s="146"/>
      <c r="J1747" s="230">
        <f t="shared" si="2"/>
        <v>69.52222222</v>
      </c>
      <c r="K1747" s="227"/>
      <c r="L1747" s="230">
        <f t="shared" si="3"/>
        <v>47.32300199</v>
      </c>
      <c r="M1747" s="134">
        <v>0.35</v>
      </c>
      <c r="N1747" s="146"/>
      <c r="O1747" s="99">
        <f t="shared" si="4"/>
        <v>3</v>
      </c>
      <c r="P1747" s="99">
        <f t="shared" si="5"/>
        <v>2</v>
      </c>
      <c r="Q1747" s="99">
        <f t="shared" si="6"/>
        <v>3</v>
      </c>
      <c r="R1747" s="99">
        <f t="shared" si="7"/>
        <v>0</v>
      </c>
      <c r="S1747" s="138">
        <f t="shared" si="8"/>
        <v>4</v>
      </c>
      <c r="T1747" s="135">
        <f t="shared" si="9"/>
        <v>12</v>
      </c>
      <c r="U1747" s="146"/>
      <c r="V1747" s="146"/>
      <c r="W1747" s="146"/>
      <c r="X1747" s="146"/>
      <c r="Y1747" s="146"/>
    </row>
    <row r="1748" ht="12.75" customHeight="1">
      <c r="A1748" s="146"/>
      <c r="B1748" s="146"/>
      <c r="C1748" s="227">
        <v>3.0</v>
      </c>
      <c r="D1748" s="228">
        <v>206.09</v>
      </c>
      <c r="E1748" s="228">
        <v>96.59</v>
      </c>
      <c r="F1748" s="229">
        <v>0.4687</v>
      </c>
      <c r="I1748" s="146"/>
      <c r="J1748" s="230">
        <f t="shared" si="2"/>
        <v>68.69666667</v>
      </c>
      <c r="K1748" s="227"/>
      <c r="L1748" s="230">
        <f t="shared" si="3"/>
        <v>46.77379088</v>
      </c>
      <c r="M1748" s="134">
        <v>0.65</v>
      </c>
      <c r="N1748" s="146"/>
      <c r="O1748" s="99">
        <f t="shared" si="4"/>
        <v>3</v>
      </c>
      <c r="P1748" s="99">
        <f t="shared" si="5"/>
        <v>1</v>
      </c>
      <c r="Q1748" s="99">
        <f t="shared" si="6"/>
        <v>3</v>
      </c>
      <c r="R1748" s="99">
        <f t="shared" si="7"/>
        <v>0</v>
      </c>
      <c r="S1748" s="138">
        <f t="shared" si="8"/>
        <v>5</v>
      </c>
      <c r="T1748" s="135">
        <f t="shared" si="9"/>
        <v>12</v>
      </c>
      <c r="U1748" s="146"/>
      <c r="V1748" s="146"/>
      <c r="W1748" s="146"/>
      <c r="X1748" s="146"/>
      <c r="Y1748" s="146"/>
    </row>
    <row r="1749" ht="12.75" customHeight="1">
      <c r="A1749" s="146"/>
      <c r="B1749" s="146"/>
      <c r="C1749" s="227">
        <v>21.0</v>
      </c>
      <c r="D1749" s="228">
        <v>695.22</v>
      </c>
      <c r="E1749" s="228">
        <v>325.79</v>
      </c>
      <c r="F1749" s="229">
        <v>0.4686</v>
      </c>
      <c r="I1749" s="146"/>
      <c r="J1749" s="230">
        <f t="shared" si="2"/>
        <v>33.10571429</v>
      </c>
      <c r="K1749" s="227"/>
      <c r="L1749" s="230">
        <f t="shared" si="3"/>
        <v>22.54236299</v>
      </c>
      <c r="M1749" s="134">
        <v>0.45</v>
      </c>
      <c r="N1749" s="146"/>
      <c r="O1749" s="99">
        <f t="shared" si="4"/>
        <v>3</v>
      </c>
      <c r="P1749" s="99">
        <f t="shared" si="5"/>
        <v>4</v>
      </c>
      <c r="Q1749" s="99">
        <f t="shared" si="6"/>
        <v>5</v>
      </c>
      <c r="R1749" s="99">
        <f t="shared" si="7"/>
        <v>0</v>
      </c>
      <c r="S1749" s="138">
        <f t="shared" si="8"/>
        <v>4</v>
      </c>
      <c r="T1749" s="135">
        <f t="shared" si="9"/>
        <v>16</v>
      </c>
      <c r="U1749" s="146"/>
      <c r="V1749" s="146"/>
      <c r="W1749" s="146"/>
      <c r="X1749" s="146"/>
      <c r="Y1749" s="146"/>
    </row>
    <row r="1750" ht="12.75" customHeight="1">
      <c r="A1750" s="146"/>
      <c r="B1750" s="146"/>
      <c r="C1750" s="227">
        <v>24.0</v>
      </c>
      <c r="D1750" s="228">
        <v>795.26</v>
      </c>
      <c r="E1750" s="228">
        <v>372.47</v>
      </c>
      <c r="F1750" s="229">
        <v>0.4684</v>
      </c>
      <c r="I1750" s="146"/>
      <c r="J1750" s="230">
        <f t="shared" si="2"/>
        <v>33.13583333</v>
      </c>
      <c r="K1750" s="227"/>
      <c r="L1750" s="230">
        <f t="shared" si="3"/>
        <v>22.56594479</v>
      </c>
      <c r="M1750" s="134">
        <v>0.12</v>
      </c>
      <c r="N1750" s="146"/>
      <c r="O1750" s="99">
        <f t="shared" si="4"/>
        <v>3</v>
      </c>
      <c r="P1750" s="99">
        <f t="shared" si="5"/>
        <v>4</v>
      </c>
      <c r="Q1750" s="99">
        <f t="shared" si="6"/>
        <v>5</v>
      </c>
      <c r="R1750" s="99">
        <f t="shared" si="7"/>
        <v>0</v>
      </c>
      <c r="S1750" s="138">
        <f t="shared" si="8"/>
        <v>2</v>
      </c>
      <c r="T1750" s="135">
        <f t="shared" si="9"/>
        <v>14</v>
      </c>
      <c r="U1750" s="146"/>
      <c r="V1750" s="146"/>
      <c r="W1750" s="146"/>
      <c r="X1750" s="146"/>
      <c r="Y1750" s="146"/>
    </row>
    <row r="1751" ht="12.75" customHeight="1">
      <c r="A1751" s="146"/>
      <c r="B1751" s="146"/>
      <c r="C1751" s="227">
        <v>6.0</v>
      </c>
      <c r="D1751" s="228">
        <v>200.87</v>
      </c>
      <c r="E1751" s="228">
        <v>94.05</v>
      </c>
      <c r="F1751" s="229">
        <v>0.4682</v>
      </c>
      <c r="I1751" s="146"/>
      <c r="J1751" s="230">
        <f t="shared" si="2"/>
        <v>33.47833333</v>
      </c>
      <c r="K1751" s="227"/>
      <c r="L1751" s="230">
        <f t="shared" si="3"/>
        <v>22.8022976</v>
      </c>
      <c r="M1751" s="134">
        <v>0.65</v>
      </c>
      <c r="N1751" s="146"/>
      <c r="O1751" s="99">
        <f t="shared" si="4"/>
        <v>3</v>
      </c>
      <c r="P1751" s="99">
        <f t="shared" si="5"/>
        <v>2</v>
      </c>
      <c r="Q1751" s="99">
        <f t="shared" si="6"/>
        <v>5</v>
      </c>
      <c r="R1751" s="99">
        <f t="shared" si="7"/>
        <v>0</v>
      </c>
      <c r="S1751" s="138">
        <f t="shared" si="8"/>
        <v>5</v>
      </c>
      <c r="T1751" s="135">
        <f t="shared" si="9"/>
        <v>15</v>
      </c>
      <c r="U1751" s="146"/>
      <c r="V1751" s="146"/>
      <c r="W1751" s="146"/>
      <c r="X1751" s="146"/>
      <c r="Y1751" s="146"/>
    </row>
    <row r="1752" ht="12.75" customHeight="1">
      <c r="A1752" s="146"/>
      <c r="B1752" s="146"/>
      <c r="C1752" s="227">
        <v>5.0</v>
      </c>
      <c r="D1752" s="228">
        <v>164.48</v>
      </c>
      <c r="E1752" s="228">
        <v>76.98</v>
      </c>
      <c r="F1752" s="229">
        <v>0.468</v>
      </c>
      <c r="I1752" s="146"/>
      <c r="J1752" s="230">
        <f t="shared" si="2"/>
        <v>32.896</v>
      </c>
      <c r="K1752" s="227"/>
      <c r="L1752" s="230">
        <f t="shared" si="3"/>
        <v>22.40871935</v>
      </c>
      <c r="M1752" s="134">
        <v>0.32</v>
      </c>
      <c r="N1752" s="146"/>
      <c r="O1752" s="99">
        <f t="shared" si="4"/>
        <v>3</v>
      </c>
      <c r="P1752" s="99">
        <f t="shared" si="5"/>
        <v>1</v>
      </c>
      <c r="Q1752" s="99">
        <f t="shared" si="6"/>
        <v>5</v>
      </c>
      <c r="R1752" s="99">
        <f t="shared" si="7"/>
        <v>0</v>
      </c>
      <c r="S1752" s="138">
        <f t="shared" si="8"/>
        <v>3</v>
      </c>
      <c r="T1752" s="135">
        <f t="shared" si="9"/>
        <v>12</v>
      </c>
      <c r="U1752" s="146"/>
      <c r="V1752" s="146"/>
      <c r="W1752" s="146"/>
      <c r="X1752" s="146"/>
      <c r="Y1752" s="146"/>
    </row>
    <row r="1753" ht="12.75" customHeight="1">
      <c r="A1753" s="146"/>
      <c r="B1753" s="146"/>
      <c r="C1753" s="227">
        <v>25.0</v>
      </c>
      <c r="D1753" s="228">
        <v>82.78</v>
      </c>
      <c r="E1753" s="228">
        <v>38.72</v>
      </c>
      <c r="F1753" s="229">
        <v>0.4677</v>
      </c>
      <c r="I1753" s="146"/>
      <c r="J1753" s="230">
        <f t="shared" si="2"/>
        <v>3.3112</v>
      </c>
      <c r="K1753" s="227"/>
      <c r="L1753" s="230">
        <f t="shared" si="3"/>
        <v>2.256046876</v>
      </c>
      <c r="M1753" s="134">
        <v>0.45</v>
      </c>
      <c r="N1753" s="146"/>
      <c r="O1753" s="99">
        <f t="shared" si="4"/>
        <v>3</v>
      </c>
      <c r="P1753" s="99">
        <f t="shared" si="5"/>
        <v>4</v>
      </c>
      <c r="Q1753" s="99">
        <f t="shared" si="6"/>
        <v>5</v>
      </c>
      <c r="R1753" s="99">
        <f t="shared" si="7"/>
        <v>0</v>
      </c>
      <c r="S1753" s="138">
        <f t="shared" si="8"/>
        <v>4</v>
      </c>
      <c r="T1753" s="135">
        <f t="shared" si="9"/>
        <v>16</v>
      </c>
      <c r="U1753" s="146"/>
      <c r="V1753" s="146"/>
      <c r="W1753" s="146"/>
      <c r="X1753" s="146"/>
      <c r="Y1753" s="146"/>
    </row>
    <row r="1754" ht="12.75" customHeight="1">
      <c r="A1754" s="146"/>
      <c r="B1754" s="146"/>
      <c r="C1754" s="227">
        <v>6.0</v>
      </c>
      <c r="D1754" s="228">
        <v>887.22</v>
      </c>
      <c r="E1754" s="228">
        <v>414.9</v>
      </c>
      <c r="F1754" s="229">
        <v>0.4676</v>
      </c>
      <c r="I1754" s="146"/>
      <c r="J1754" s="230">
        <f t="shared" si="2"/>
        <v>147.87</v>
      </c>
      <c r="K1754" s="227"/>
      <c r="L1754" s="230">
        <f t="shared" si="3"/>
        <v>100.7563369</v>
      </c>
      <c r="M1754" s="134">
        <v>0.12</v>
      </c>
      <c r="N1754" s="146"/>
      <c r="O1754" s="99">
        <f t="shared" si="4"/>
        <v>3</v>
      </c>
      <c r="P1754" s="99">
        <f t="shared" si="5"/>
        <v>2</v>
      </c>
      <c r="Q1754" s="99">
        <f t="shared" si="6"/>
        <v>2</v>
      </c>
      <c r="R1754" s="99">
        <f t="shared" si="7"/>
        <v>0</v>
      </c>
      <c r="S1754" s="138">
        <f t="shared" si="8"/>
        <v>2</v>
      </c>
      <c r="T1754" s="135">
        <f t="shared" si="9"/>
        <v>9</v>
      </c>
      <c r="U1754" s="146"/>
      <c r="V1754" s="146"/>
      <c r="W1754" s="146"/>
      <c r="X1754" s="146"/>
      <c r="Y1754" s="146"/>
    </row>
    <row r="1755" ht="12.75" customHeight="1">
      <c r="A1755" s="146"/>
      <c r="B1755" s="146"/>
      <c r="C1755" s="227">
        <v>2.0</v>
      </c>
      <c r="D1755" s="228">
        <v>29.74</v>
      </c>
      <c r="E1755" s="228">
        <v>13.91</v>
      </c>
      <c r="F1755" s="229">
        <v>0.4676</v>
      </c>
      <c r="I1755" s="146"/>
      <c r="J1755" s="230">
        <f t="shared" si="2"/>
        <v>14.87</v>
      </c>
      <c r="K1755" s="227"/>
      <c r="L1755" s="230">
        <f t="shared" si="3"/>
        <v>10.13218861</v>
      </c>
      <c r="M1755" s="134">
        <v>0.87</v>
      </c>
      <c r="N1755" s="146"/>
      <c r="O1755" s="99">
        <f t="shared" si="4"/>
        <v>3</v>
      </c>
      <c r="P1755" s="99">
        <f t="shared" si="5"/>
        <v>1</v>
      </c>
      <c r="Q1755" s="99">
        <f t="shared" si="6"/>
        <v>5</v>
      </c>
      <c r="R1755" s="99">
        <f t="shared" si="7"/>
        <v>0</v>
      </c>
      <c r="S1755" s="138">
        <f t="shared" si="8"/>
        <v>5</v>
      </c>
      <c r="T1755" s="135">
        <f t="shared" si="9"/>
        <v>14</v>
      </c>
      <c r="U1755" s="146"/>
      <c r="V1755" s="146"/>
      <c r="W1755" s="146"/>
      <c r="X1755" s="146"/>
      <c r="Y1755" s="146"/>
    </row>
    <row r="1756" ht="12.75" customHeight="1">
      <c r="A1756" s="146"/>
      <c r="B1756" s="146"/>
      <c r="C1756" s="227">
        <v>7.0</v>
      </c>
      <c r="D1756" s="228">
        <v>479.7</v>
      </c>
      <c r="E1756" s="228">
        <v>224.27</v>
      </c>
      <c r="F1756" s="229">
        <v>0.4675</v>
      </c>
      <c r="I1756" s="146"/>
      <c r="J1756" s="230">
        <f t="shared" si="2"/>
        <v>68.52857143</v>
      </c>
      <c r="K1756" s="227"/>
      <c r="L1756" s="230">
        <f t="shared" si="3"/>
        <v>46.69749331</v>
      </c>
      <c r="M1756" s="134">
        <v>0.89</v>
      </c>
      <c r="N1756" s="146"/>
      <c r="O1756" s="99">
        <f t="shared" si="4"/>
        <v>3</v>
      </c>
      <c r="P1756" s="99">
        <f t="shared" si="5"/>
        <v>2</v>
      </c>
      <c r="Q1756" s="99">
        <f t="shared" si="6"/>
        <v>3</v>
      </c>
      <c r="R1756" s="99">
        <f t="shared" si="7"/>
        <v>0</v>
      </c>
      <c r="S1756" s="138">
        <f t="shared" si="8"/>
        <v>5</v>
      </c>
      <c r="T1756" s="135">
        <f t="shared" si="9"/>
        <v>13</v>
      </c>
      <c r="U1756" s="146"/>
      <c r="V1756" s="146"/>
      <c r="W1756" s="146"/>
      <c r="X1756" s="146"/>
      <c r="Y1756" s="146"/>
    </row>
    <row r="1757" ht="12.75" customHeight="1">
      <c r="A1757" s="146"/>
      <c r="B1757" s="146"/>
      <c r="C1757" s="227">
        <v>6.0</v>
      </c>
      <c r="D1757" s="228">
        <v>51.91</v>
      </c>
      <c r="E1757" s="228">
        <v>24.24</v>
      </c>
      <c r="F1757" s="229">
        <v>0.4669</v>
      </c>
      <c r="I1757" s="146"/>
      <c r="J1757" s="230">
        <f t="shared" si="2"/>
        <v>8.651666667</v>
      </c>
      <c r="K1757" s="227"/>
      <c r="L1757" s="230">
        <f t="shared" si="3"/>
        <v>5.89792533</v>
      </c>
      <c r="M1757" s="134">
        <v>0.65</v>
      </c>
      <c r="N1757" s="146"/>
      <c r="O1757" s="99">
        <f t="shared" si="4"/>
        <v>3</v>
      </c>
      <c r="P1757" s="99">
        <f t="shared" si="5"/>
        <v>2</v>
      </c>
      <c r="Q1757" s="99">
        <f t="shared" si="6"/>
        <v>5</v>
      </c>
      <c r="R1757" s="99">
        <f t="shared" si="7"/>
        <v>0</v>
      </c>
      <c r="S1757" s="138">
        <f t="shared" si="8"/>
        <v>5</v>
      </c>
      <c r="T1757" s="135">
        <f t="shared" si="9"/>
        <v>15</v>
      </c>
      <c r="U1757" s="146"/>
      <c r="V1757" s="146"/>
      <c r="W1757" s="146"/>
      <c r="X1757" s="146"/>
      <c r="Y1757" s="146"/>
    </row>
    <row r="1758" ht="12.75" customHeight="1">
      <c r="A1758" s="146"/>
      <c r="B1758" s="146"/>
      <c r="C1758" s="227">
        <v>3.0</v>
      </c>
      <c r="D1758" s="228">
        <v>25.96</v>
      </c>
      <c r="E1758" s="228">
        <v>12.12</v>
      </c>
      <c r="F1758" s="229">
        <v>0.4669</v>
      </c>
      <c r="I1758" s="146"/>
      <c r="J1758" s="230">
        <f t="shared" si="2"/>
        <v>8.653333333</v>
      </c>
      <c r="K1758" s="227"/>
      <c r="L1758" s="230">
        <f t="shared" si="3"/>
        <v>5.899061513</v>
      </c>
      <c r="M1758" s="134">
        <v>0.23</v>
      </c>
      <c r="N1758" s="146"/>
      <c r="O1758" s="99">
        <f t="shared" si="4"/>
        <v>3</v>
      </c>
      <c r="P1758" s="99">
        <f t="shared" si="5"/>
        <v>1</v>
      </c>
      <c r="Q1758" s="99">
        <f t="shared" si="6"/>
        <v>5</v>
      </c>
      <c r="R1758" s="99">
        <f t="shared" si="7"/>
        <v>0</v>
      </c>
      <c r="S1758" s="138">
        <f t="shared" si="8"/>
        <v>3</v>
      </c>
      <c r="T1758" s="135">
        <f t="shared" si="9"/>
        <v>12</v>
      </c>
      <c r="U1758" s="146"/>
      <c r="V1758" s="146"/>
      <c r="W1758" s="146"/>
      <c r="X1758" s="146"/>
      <c r="Y1758" s="146"/>
    </row>
    <row r="1759" ht="12.75" customHeight="1">
      <c r="A1759" s="146"/>
      <c r="B1759" s="146"/>
      <c r="C1759" s="227">
        <v>6.0</v>
      </c>
      <c r="D1759" s="228">
        <v>133.48</v>
      </c>
      <c r="E1759" s="228">
        <v>62.3</v>
      </c>
      <c r="F1759" s="229">
        <v>0.4668</v>
      </c>
      <c r="I1759" s="146"/>
      <c r="J1759" s="230">
        <f t="shared" si="2"/>
        <v>22.24666667</v>
      </c>
      <c r="K1759" s="227"/>
      <c r="L1759" s="230">
        <f t="shared" si="3"/>
        <v>15.16680302</v>
      </c>
      <c r="M1759" s="134">
        <v>0.21</v>
      </c>
      <c r="N1759" s="146"/>
      <c r="O1759" s="99">
        <f t="shared" si="4"/>
        <v>3</v>
      </c>
      <c r="P1759" s="99">
        <f t="shared" si="5"/>
        <v>2</v>
      </c>
      <c r="Q1759" s="99">
        <f t="shared" si="6"/>
        <v>5</v>
      </c>
      <c r="R1759" s="99">
        <f t="shared" si="7"/>
        <v>0</v>
      </c>
      <c r="S1759" s="138">
        <f t="shared" si="8"/>
        <v>3</v>
      </c>
      <c r="T1759" s="135">
        <f t="shared" si="9"/>
        <v>13</v>
      </c>
      <c r="U1759" s="146"/>
      <c r="V1759" s="146"/>
      <c r="W1759" s="146"/>
      <c r="X1759" s="146"/>
      <c r="Y1759" s="146"/>
    </row>
    <row r="1760" ht="12.75" customHeight="1">
      <c r="A1760" s="146"/>
      <c r="B1760" s="146"/>
      <c r="C1760" s="227">
        <v>8.0</v>
      </c>
      <c r="D1760" s="228">
        <v>1167.39</v>
      </c>
      <c r="E1760" s="228">
        <v>544.99</v>
      </c>
      <c r="F1760" s="229">
        <v>0.4668</v>
      </c>
      <c r="I1760" s="146"/>
      <c r="J1760" s="230">
        <f t="shared" si="2"/>
        <v>145.92375</v>
      </c>
      <c r="K1760" s="227"/>
      <c r="L1760" s="230">
        <f t="shared" si="3"/>
        <v>99.48442187</v>
      </c>
      <c r="M1760" s="134">
        <v>0.45</v>
      </c>
      <c r="N1760" s="146"/>
      <c r="O1760" s="99">
        <f t="shared" si="4"/>
        <v>3</v>
      </c>
      <c r="P1760" s="99">
        <f t="shared" si="5"/>
        <v>2</v>
      </c>
      <c r="Q1760" s="99">
        <f t="shared" si="6"/>
        <v>2</v>
      </c>
      <c r="R1760" s="99">
        <f t="shared" si="7"/>
        <v>0</v>
      </c>
      <c r="S1760" s="138">
        <f t="shared" si="8"/>
        <v>4</v>
      </c>
      <c r="T1760" s="135">
        <f t="shared" si="9"/>
        <v>11</v>
      </c>
      <c r="U1760" s="146"/>
      <c r="V1760" s="146"/>
      <c r="W1760" s="146"/>
      <c r="X1760" s="146"/>
      <c r="Y1760" s="146"/>
    </row>
    <row r="1761" ht="12.75" customHeight="1">
      <c r="A1761" s="146"/>
      <c r="B1761" s="146"/>
      <c r="C1761" s="227">
        <v>2.0</v>
      </c>
      <c r="D1761" s="228">
        <v>66.96</v>
      </c>
      <c r="E1761" s="228">
        <v>31.25</v>
      </c>
      <c r="F1761" s="229">
        <v>0.4668</v>
      </c>
      <c r="I1761" s="146"/>
      <c r="J1761" s="230">
        <f t="shared" si="2"/>
        <v>33.48</v>
      </c>
      <c r="K1761" s="227"/>
      <c r="L1761" s="230">
        <f t="shared" si="3"/>
        <v>22.82519771</v>
      </c>
      <c r="M1761" s="134">
        <v>0.87</v>
      </c>
      <c r="N1761" s="146"/>
      <c r="O1761" s="99">
        <f t="shared" si="4"/>
        <v>3</v>
      </c>
      <c r="P1761" s="99">
        <f t="shared" si="5"/>
        <v>1</v>
      </c>
      <c r="Q1761" s="99">
        <f t="shared" si="6"/>
        <v>5</v>
      </c>
      <c r="R1761" s="99">
        <f t="shared" si="7"/>
        <v>0</v>
      </c>
      <c r="S1761" s="138">
        <f t="shared" si="8"/>
        <v>5</v>
      </c>
      <c r="T1761" s="135">
        <f t="shared" si="9"/>
        <v>14</v>
      </c>
      <c r="U1761" s="146"/>
      <c r="V1761" s="146"/>
      <c r="W1761" s="146"/>
      <c r="X1761" s="146"/>
      <c r="Y1761" s="146"/>
    </row>
    <row r="1762" ht="12.75" customHeight="1">
      <c r="A1762" s="146"/>
      <c r="B1762" s="146"/>
      <c r="C1762" s="227">
        <v>10.0</v>
      </c>
      <c r="D1762" s="228">
        <v>505.35</v>
      </c>
      <c r="E1762" s="228">
        <v>235.88</v>
      </c>
      <c r="F1762" s="229">
        <v>0.4668</v>
      </c>
      <c r="I1762" s="146"/>
      <c r="J1762" s="230">
        <f t="shared" si="2"/>
        <v>50.535</v>
      </c>
      <c r="K1762" s="227"/>
      <c r="L1762" s="230">
        <f t="shared" si="3"/>
        <v>34.45254977</v>
      </c>
      <c r="M1762" s="134">
        <v>0.89</v>
      </c>
      <c r="N1762" s="146"/>
      <c r="O1762" s="99">
        <f t="shared" si="4"/>
        <v>3</v>
      </c>
      <c r="P1762" s="99">
        <f t="shared" si="5"/>
        <v>2</v>
      </c>
      <c r="Q1762" s="99">
        <f t="shared" si="6"/>
        <v>4</v>
      </c>
      <c r="R1762" s="99">
        <f t="shared" si="7"/>
        <v>0</v>
      </c>
      <c r="S1762" s="138">
        <f t="shared" si="8"/>
        <v>5</v>
      </c>
      <c r="T1762" s="135">
        <f t="shared" si="9"/>
        <v>14</v>
      </c>
      <c r="U1762" s="146"/>
      <c r="V1762" s="146"/>
      <c r="W1762" s="146"/>
      <c r="X1762" s="146"/>
      <c r="Y1762" s="146"/>
    </row>
    <row r="1763" ht="12.75" customHeight="1">
      <c r="A1763" s="146"/>
      <c r="B1763" s="146"/>
      <c r="C1763" s="227">
        <v>4.0</v>
      </c>
      <c r="D1763" s="228">
        <v>82.13</v>
      </c>
      <c r="E1763" s="228">
        <v>38.33</v>
      </c>
      <c r="F1763" s="229">
        <v>0.4667</v>
      </c>
      <c r="I1763" s="146"/>
      <c r="J1763" s="230">
        <f t="shared" si="2"/>
        <v>20.5325</v>
      </c>
      <c r="K1763" s="227"/>
      <c r="L1763" s="230">
        <f t="shared" si="3"/>
        <v>13.99911366</v>
      </c>
      <c r="M1763" s="134">
        <v>0.03</v>
      </c>
      <c r="N1763" s="146"/>
      <c r="O1763" s="99">
        <f t="shared" si="4"/>
        <v>3</v>
      </c>
      <c r="P1763" s="99">
        <f t="shared" si="5"/>
        <v>1</v>
      </c>
      <c r="Q1763" s="99">
        <f t="shared" si="6"/>
        <v>5</v>
      </c>
      <c r="R1763" s="99">
        <f t="shared" si="7"/>
        <v>0</v>
      </c>
      <c r="S1763" s="138">
        <f t="shared" si="8"/>
        <v>1</v>
      </c>
      <c r="T1763" s="135">
        <f t="shared" si="9"/>
        <v>10</v>
      </c>
      <c r="U1763" s="146"/>
      <c r="V1763" s="146"/>
      <c r="W1763" s="146"/>
      <c r="X1763" s="146"/>
      <c r="Y1763" s="146"/>
    </row>
    <row r="1764" ht="12.75" customHeight="1">
      <c r="A1764" s="146"/>
      <c r="B1764" s="146"/>
      <c r="C1764" s="227">
        <v>12.0</v>
      </c>
      <c r="D1764" s="228">
        <v>560.0</v>
      </c>
      <c r="E1764" s="228">
        <v>261.32</v>
      </c>
      <c r="F1764" s="229">
        <v>0.4666</v>
      </c>
      <c r="I1764" s="146"/>
      <c r="J1764" s="230">
        <f t="shared" si="2"/>
        <v>46.66666667</v>
      </c>
      <c r="K1764" s="227"/>
      <c r="L1764" s="230">
        <f t="shared" si="3"/>
        <v>31.81962816</v>
      </c>
      <c r="M1764" s="134">
        <v>0.04</v>
      </c>
      <c r="N1764" s="146"/>
      <c r="O1764" s="99">
        <f t="shared" si="4"/>
        <v>3</v>
      </c>
      <c r="P1764" s="99">
        <f t="shared" si="5"/>
        <v>3</v>
      </c>
      <c r="Q1764" s="99">
        <f t="shared" si="6"/>
        <v>4</v>
      </c>
      <c r="R1764" s="99">
        <f t="shared" si="7"/>
        <v>0</v>
      </c>
      <c r="S1764" s="138">
        <f t="shared" si="8"/>
        <v>1</v>
      </c>
      <c r="T1764" s="135">
        <f t="shared" si="9"/>
        <v>11</v>
      </c>
      <c r="U1764" s="146"/>
      <c r="V1764" s="146"/>
      <c r="W1764" s="146"/>
      <c r="X1764" s="146"/>
      <c r="Y1764" s="146"/>
    </row>
    <row r="1765" ht="12.75" customHeight="1">
      <c r="A1765" s="146"/>
      <c r="B1765" s="146"/>
      <c r="C1765" s="227">
        <v>113.0</v>
      </c>
      <c r="D1765" s="228">
        <v>286.96</v>
      </c>
      <c r="E1765" s="228">
        <v>133.9</v>
      </c>
      <c r="F1765" s="229">
        <v>0.4666</v>
      </c>
      <c r="I1765" s="146"/>
      <c r="J1765" s="230">
        <f t="shared" si="2"/>
        <v>2.539469027</v>
      </c>
      <c r="K1765" s="227"/>
      <c r="L1765" s="230">
        <f t="shared" si="3"/>
        <v>1.731534861</v>
      </c>
      <c r="M1765" s="134">
        <v>0.05</v>
      </c>
      <c r="N1765" s="146"/>
      <c r="O1765" s="99">
        <f t="shared" si="4"/>
        <v>3</v>
      </c>
      <c r="P1765" s="99">
        <f t="shared" si="5"/>
        <v>5</v>
      </c>
      <c r="Q1765" s="99">
        <f t="shared" si="6"/>
        <v>5</v>
      </c>
      <c r="R1765" s="99">
        <f t="shared" si="7"/>
        <v>0</v>
      </c>
      <c r="S1765" s="138">
        <f t="shared" si="8"/>
        <v>1</v>
      </c>
      <c r="T1765" s="135">
        <f t="shared" si="9"/>
        <v>14</v>
      </c>
      <c r="U1765" s="146"/>
      <c r="V1765" s="146"/>
      <c r="W1765" s="146"/>
      <c r="X1765" s="146"/>
      <c r="Y1765" s="146"/>
    </row>
    <row r="1766" ht="12.75" customHeight="1">
      <c r="A1766" s="146"/>
      <c r="B1766" s="146"/>
      <c r="C1766" s="227">
        <v>9.0</v>
      </c>
      <c r="D1766" s="228">
        <v>3306.09</v>
      </c>
      <c r="E1766" s="228">
        <v>1542.01</v>
      </c>
      <c r="F1766" s="229">
        <v>0.4664</v>
      </c>
      <c r="I1766" s="146"/>
      <c r="J1766" s="230">
        <f t="shared" si="2"/>
        <v>367.3433333</v>
      </c>
      <c r="K1766" s="227"/>
      <c r="L1766" s="230">
        <f t="shared" si="3"/>
        <v>250.5069103</v>
      </c>
      <c r="M1766" s="134">
        <v>0.06</v>
      </c>
      <c r="N1766" s="146"/>
      <c r="O1766" s="99">
        <f t="shared" si="4"/>
        <v>3</v>
      </c>
      <c r="P1766" s="99">
        <f t="shared" si="5"/>
        <v>2</v>
      </c>
      <c r="Q1766" s="99">
        <f t="shared" si="6"/>
        <v>1</v>
      </c>
      <c r="R1766" s="99">
        <f t="shared" si="7"/>
        <v>0</v>
      </c>
      <c r="S1766" s="138">
        <f t="shared" si="8"/>
        <v>2</v>
      </c>
      <c r="T1766" s="135">
        <f t="shared" si="9"/>
        <v>8</v>
      </c>
      <c r="U1766" s="146"/>
      <c r="V1766" s="146"/>
      <c r="W1766" s="146"/>
      <c r="X1766" s="146"/>
      <c r="Y1766" s="146"/>
    </row>
    <row r="1767" ht="12.75" customHeight="1">
      <c r="A1767" s="146"/>
      <c r="B1767" s="146"/>
      <c r="C1767" s="227">
        <v>12.0</v>
      </c>
      <c r="D1767" s="228">
        <v>1028.74</v>
      </c>
      <c r="E1767" s="228">
        <v>479.7</v>
      </c>
      <c r="F1767" s="229">
        <v>0.4663</v>
      </c>
      <c r="I1767" s="146"/>
      <c r="J1767" s="230">
        <f t="shared" si="2"/>
        <v>85.72833333</v>
      </c>
      <c r="K1767" s="227"/>
      <c r="L1767" s="230">
        <f t="shared" si="3"/>
        <v>58.4657528</v>
      </c>
      <c r="M1767" s="134">
        <v>0.07</v>
      </c>
      <c r="N1767" s="146"/>
      <c r="O1767" s="99">
        <f t="shared" si="4"/>
        <v>3</v>
      </c>
      <c r="P1767" s="99">
        <f t="shared" si="5"/>
        <v>3</v>
      </c>
      <c r="Q1767" s="99">
        <f t="shared" si="6"/>
        <v>3</v>
      </c>
      <c r="R1767" s="99">
        <f t="shared" si="7"/>
        <v>0</v>
      </c>
      <c r="S1767" s="138">
        <f t="shared" si="8"/>
        <v>2</v>
      </c>
      <c r="T1767" s="135">
        <f t="shared" si="9"/>
        <v>11</v>
      </c>
      <c r="U1767" s="146"/>
      <c r="V1767" s="146"/>
      <c r="W1767" s="146"/>
      <c r="X1767" s="146"/>
      <c r="Y1767" s="146"/>
    </row>
    <row r="1768" ht="12.75" customHeight="1">
      <c r="A1768" s="146"/>
      <c r="B1768" s="146"/>
      <c r="C1768" s="227">
        <v>12.0</v>
      </c>
      <c r="D1768" s="228">
        <v>717.75</v>
      </c>
      <c r="E1768" s="228">
        <v>334.58</v>
      </c>
      <c r="F1768" s="229">
        <v>0.4662</v>
      </c>
      <c r="I1768" s="146"/>
      <c r="J1768" s="230">
        <f t="shared" si="2"/>
        <v>59.8125</v>
      </c>
      <c r="K1768" s="227"/>
      <c r="L1768" s="230">
        <f t="shared" si="3"/>
        <v>40.79422998</v>
      </c>
      <c r="M1768" s="134">
        <v>0.08</v>
      </c>
      <c r="N1768" s="146"/>
      <c r="O1768" s="99">
        <f t="shared" si="4"/>
        <v>3</v>
      </c>
      <c r="P1768" s="99">
        <f t="shared" si="5"/>
        <v>3</v>
      </c>
      <c r="Q1768" s="129">
        <f t="shared" si="6"/>
        <v>40.79422998</v>
      </c>
      <c r="R1768" s="99">
        <f t="shared" si="7"/>
        <v>0</v>
      </c>
      <c r="S1768" s="138">
        <f t="shared" si="8"/>
        <v>2</v>
      </c>
      <c r="T1768" s="135">
        <f t="shared" si="9"/>
        <v>48.79422998</v>
      </c>
      <c r="U1768" s="146"/>
      <c r="V1768" s="146"/>
      <c r="W1768" s="146"/>
      <c r="X1768" s="146"/>
      <c r="Y1768" s="146"/>
    </row>
    <row r="1769" ht="12.75" customHeight="1">
      <c r="A1769" s="146"/>
      <c r="B1769" s="146"/>
      <c r="C1769" s="227">
        <v>6.0</v>
      </c>
      <c r="D1769" s="228">
        <v>258.54</v>
      </c>
      <c r="E1769" s="228">
        <v>120.54</v>
      </c>
      <c r="F1769" s="229">
        <v>0.4662</v>
      </c>
      <c r="I1769" s="146"/>
      <c r="J1769" s="230">
        <f t="shared" si="2"/>
        <v>43.09</v>
      </c>
      <c r="K1769" s="227"/>
      <c r="L1769" s="230">
        <f t="shared" si="3"/>
        <v>29.38889647</v>
      </c>
      <c r="M1769" s="134">
        <v>0.09</v>
      </c>
      <c r="N1769" s="146"/>
      <c r="O1769" s="99">
        <f t="shared" si="4"/>
        <v>3</v>
      </c>
      <c r="P1769" s="99">
        <f t="shared" si="5"/>
        <v>2</v>
      </c>
      <c r="Q1769" s="99">
        <f t="shared" si="6"/>
        <v>4</v>
      </c>
      <c r="R1769" s="99">
        <f t="shared" si="7"/>
        <v>0</v>
      </c>
      <c r="S1769" s="138">
        <f t="shared" si="8"/>
        <v>2</v>
      </c>
      <c r="T1769" s="135">
        <f t="shared" si="9"/>
        <v>11</v>
      </c>
      <c r="U1769" s="146"/>
      <c r="V1769" s="146"/>
      <c r="W1769" s="146"/>
      <c r="X1769" s="146"/>
      <c r="Y1769" s="146"/>
    </row>
    <row r="1770" ht="12.75" customHeight="1">
      <c r="A1770" s="146"/>
      <c r="B1770" s="146"/>
      <c r="C1770" s="227">
        <v>5.0</v>
      </c>
      <c r="D1770" s="228">
        <v>213.04</v>
      </c>
      <c r="E1770" s="228">
        <v>99.29</v>
      </c>
      <c r="F1770" s="229">
        <v>0.4661</v>
      </c>
      <c r="I1770" s="146"/>
      <c r="J1770" s="230">
        <f t="shared" si="2"/>
        <v>42.608</v>
      </c>
      <c r="K1770" s="227"/>
      <c r="L1770" s="230">
        <f t="shared" si="3"/>
        <v>29.06213764</v>
      </c>
      <c r="M1770" s="134">
        <v>0.12</v>
      </c>
      <c r="N1770" s="146"/>
      <c r="O1770" s="99">
        <f t="shared" si="4"/>
        <v>3</v>
      </c>
      <c r="P1770" s="99">
        <f t="shared" si="5"/>
        <v>1</v>
      </c>
      <c r="Q1770" s="99">
        <f t="shared" si="6"/>
        <v>4</v>
      </c>
      <c r="R1770" s="99">
        <f t="shared" si="7"/>
        <v>0</v>
      </c>
      <c r="S1770" s="138">
        <f t="shared" si="8"/>
        <v>2</v>
      </c>
      <c r="T1770" s="135">
        <f t="shared" si="9"/>
        <v>10</v>
      </c>
      <c r="U1770" s="146"/>
      <c r="V1770" s="146"/>
      <c r="W1770" s="146"/>
      <c r="X1770" s="146"/>
      <c r="Y1770" s="146"/>
    </row>
    <row r="1771" ht="12.75" customHeight="1">
      <c r="A1771" s="146"/>
      <c r="B1771" s="146"/>
      <c r="C1771" s="227">
        <v>6.0</v>
      </c>
      <c r="D1771" s="228">
        <v>20.83</v>
      </c>
      <c r="E1771" s="228">
        <v>9.7</v>
      </c>
      <c r="F1771" s="229">
        <v>0.4658</v>
      </c>
      <c r="I1771" s="146"/>
      <c r="J1771" s="230">
        <f t="shared" si="2"/>
        <v>3.471666667</v>
      </c>
      <c r="K1771" s="227"/>
      <c r="L1771" s="230">
        <f t="shared" si="3"/>
        <v>2.36844499</v>
      </c>
      <c r="M1771" s="134">
        <v>0.13</v>
      </c>
      <c r="N1771" s="146"/>
      <c r="O1771" s="99">
        <f t="shared" si="4"/>
        <v>3</v>
      </c>
      <c r="P1771" s="99">
        <f t="shared" si="5"/>
        <v>2</v>
      </c>
      <c r="Q1771" s="99">
        <f t="shared" si="6"/>
        <v>5</v>
      </c>
      <c r="R1771" s="99">
        <f t="shared" si="7"/>
        <v>0</v>
      </c>
      <c r="S1771" s="138">
        <f t="shared" si="8"/>
        <v>0.13</v>
      </c>
      <c r="T1771" s="135">
        <f t="shared" si="9"/>
        <v>10.13</v>
      </c>
      <c r="U1771" s="146"/>
      <c r="V1771" s="146"/>
      <c r="W1771" s="146"/>
      <c r="X1771" s="146"/>
      <c r="Y1771" s="146"/>
    </row>
    <row r="1772" ht="12.75" customHeight="1">
      <c r="A1772" s="146"/>
      <c r="B1772" s="146"/>
      <c r="C1772" s="227">
        <v>2.0</v>
      </c>
      <c r="D1772" s="228">
        <v>17.22</v>
      </c>
      <c r="E1772" s="228">
        <v>8.02</v>
      </c>
      <c r="F1772" s="229">
        <v>0.4657</v>
      </c>
      <c r="I1772" s="146"/>
      <c r="J1772" s="230">
        <f t="shared" si="2"/>
        <v>8.61</v>
      </c>
      <c r="K1772" s="227"/>
      <c r="L1772" s="230">
        <f t="shared" si="3"/>
        <v>5.87432626</v>
      </c>
      <c r="M1772" s="134">
        <v>0.125</v>
      </c>
      <c r="N1772" s="146"/>
      <c r="O1772" s="99">
        <f t="shared" si="4"/>
        <v>3</v>
      </c>
      <c r="P1772" s="99">
        <f t="shared" si="5"/>
        <v>1</v>
      </c>
      <c r="Q1772" s="99">
        <f t="shared" si="6"/>
        <v>5</v>
      </c>
      <c r="R1772" s="99">
        <f t="shared" si="7"/>
        <v>0</v>
      </c>
      <c r="S1772" s="138">
        <f t="shared" si="8"/>
        <v>2</v>
      </c>
      <c r="T1772" s="135">
        <f t="shared" si="9"/>
        <v>11</v>
      </c>
      <c r="U1772" s="146"/>
      <c r="V1772" s="146"/>
      <c r="W1772" s="146"/>
      <c r="X1772" s="146"/>
      <c r="Y1772" s="146"/>
    </row>
    <row r="1773" ht="12.75" customHeight="1">
      <c r="A1773" s="146"/>
      <c r="B1773" s="146"/>
      <c r="C1773" s="227">
        <v>2.0</v>
      </c>
      <c r="D1773" s="228">
        <v>17.22</v>
      </c>
      <c r="E1773" s="228">
        <v>8.02</v>
      </c>
      <c r="F1773" s="229">
        <v>0.4657</v>
      </c>
      <c r="I1773" s="146"/>
      <c r="J1773" s="230">
        <f t="shared" si="2"/>
        <v>8.61</v>
      </c>
      <c r="K1773" s="227"/>
      <c r="L1773" s="230">
        <f t="shared" si="3"/>
        <v>5.87432626</v>
      </c>
      <c r="M1773" s="134">
        <v>0.15</v>
      </c>
      <c r="N1773" s="146"/>
      <c r="O1773" s="99">
        <f t="shared" si="4"/>
        <v>3</v>
      </c>
      <c r="P1773" s="99">
        <f t="shared" si="5"/>
        <v>1</v>
      </c>
      <c r="Q1773" s="99">
        <f t="shared" si="6"/>
        <v>5</v>
      </c>
      <c r="R1773" s="99">
        <f t="shared" si="7"/>
        <v>0</v>
      </c>
      <c r="S1773" s="138">
        <f t="shared" si="8"/>
        <v>3</v>
      </c>
      <c r="T1773" s="135">
        <f t="shared" si="9"/>
        <v>12</v>
      </c>
      <c r="U1773" s="146"/>
      <c r="V1773" s="146"/>
      <c r="W1773" s="146"/>
      <c r="X1773" s="146"/>
      <c r="Y1773" s="146"/>
    </row>
    <row r="1774" ht="12.75" customHeight="1">
      <c r="A1774" s="146"/>
      <c r="B1774" s="146"/>
      <c r="C1774" s="227">
        <v>2.0</v>
      </c>
      <c r="D1774" s="228">
        <v>17.22</v>
      </c>
      <c r="E1774" s="228">
        <v>8.02</v>
      </c>
      <c r="F1774" s="229">
        <v>0.4657</v>
      </c>
      <c r="I1774" s="146"/>
      <c r="J1774" s="230">
        <f t="shared" si="2"/>
        <v>8.61</v>
      </c>
      <c r="K1774" s="227"/>
      <c r="L1774" s="230">
        <f t="shared" si="3"/>
        <v>5.87432626</v>
      </c>
      <c r="M1774" s="134">
        <v>0.18</v>
      </c>
      <c r="N1774" s="146"/>
      <c r="O1774" s="99">
        <f t="shared" si="4"/>
        <v>3</v>
      </c>
      <c r="P1774" s="99">
        <f t="shared" si="5"/>
        <v>1</v>
      </c>
      <c r="Q1774" s="99">
        <f t="shared" si="6"/>
        <v>5</v>
      </c>
      <c r="R1774" s="99">
        <f t="shared" si="7"/>
        <v>0</v>
      </c>
      <c r="S1774" s="138">
        <f t="shared" si="8"/>
        <v>3</v>
      </c>
      <c r="T1774" s="135">
        <f t="shared" si="9"/>
        <v>12</v>
      </c>
      <c r="U1774" s="146"/>
      <c r="V1774" s="146"/>
      <c r="W1774" s="146"/>
      <c r="X1774" s="146"/>
      <c r="Y1774" s="146"/>
    </row>
    <row r="1775" ht="12.75" customHeight="1">
      <c r="A1775" s="146"/>
      <c r="B1775" s="146"/>
      <c r="C1775" s="227">
        <v>18.0</v>
      </c>
      <c r="D1775" s="228">
        <v>154.96</v>
      </c>
      <c r="E1775" s="228">
        <v>72.16</v>
      </c>
      <c r="F1775" s="229">
        <v>0.4657</v>
      </c>
      <c r="I1775" s="146"/>
      <c r="J1775" s="230">
        <f t="shared" si="2"/>
        <v>8.608888889</v>
      </c>
      <c r="K1775" s="227"/>
      <c r="L1775" s="230">
        <f t="shared" si="3"/>
        <v>5.873568185</v>
      </c>
      <c r="M1775" s="134">
        <v>0.22</v>
      </c>
      <c r="N1775" s="146"/>
      <c r="O1775" s="99">
        <f t="shared" si="4"/>
        <v>3</v>
      </c>
      <c r="P1775" s="99">
        <f t="shared" si="5"/>
        <v>4</v>
      </c>
      <c r="Q1775" s="99">
        <f t="shared" si="6"/>
        <v>5</v>
      </c>
      <c r="R1775" s="99">
        <f t="shared" si="7"/>
        <v>0</v>
      </c>
      <c r="S1775" s="138">
        <f t="shared" si="8"/>
        <v>3</v>
      </c>
      <c r="T1775" s="135">
        <f t="shared" si="9"/>
        <v>15</v>
      </c>
      <c r="U1775" s="146"/>
      <c r="V1775" s="146"/>
      <c r="W1775" s="146"/>
      <c r="X1775" s="146"/>
      <c r="Y1775" s="146"/>
    </row>
    <row r="1776" ht="12.75" customHeight="1">
      <c r="A1776" s="146"/>
      <c r="B1776" s="146"/>
      <c r="C1776" s="227">
        <v>18.0</v>
      </c>
      <c r="D1776" s="228">
        <v>154.96</v>
      </c>
      <c r="E1776" s="228">
        <v>72.16</v>
      </c>
      <c r="F1776" s="229">
        <v>0.4657</v>
      </c>
      <c r="I1776" s="146"/>
      <c r="J1776" s="230">
        <f t="shared" si="2"/>
        <v>8.608888889</v>
      </c>
      <c r="K1776" s="227"/>
      <c r="L1776" s="230">
        <f t="shared" si="3"/>
        <v>5.873568185</v>
      </c>
      <c r="M1776" s="134">
        <v>0.26</v>
      </c>
      <c r="N1776" s="146"/>
      <c r="O1776" s="99">
        <f t="shared" si="4"/>
        <v>3</v>
      </c>
      <c r="P1776" s="99">
        <f t="shared" si="5"/>
        <v>4</v>
      </c>
      <c r="Q1776" s="99">
        <f t="shared" si="6"/>
        <v>5</v>
      </c>
      <c r="R1776" s="99">
        <f t="shared" si="7"/>
        <v>0</v>
      </c>
      <c r="S1776" s="138">
        <f t="shared" si="8"/>
        <v>3</v>
      </c>
      <c r="T1776" s="135">
        <f t="shared" si="9"/>
        <v>15</v>
      </c>
      <c r="U1776" s="146"/>
      <c r="V1776" s="146"/>
      <c r="W1776" s="146"/>
      <c r="X1776" s="146"/>
      <c r="Y1776" s="146"/>
    </row>
    <row r="1777" ht="12.75" customHeight="1">
      <c r="A1777" s="146"/>
      <c r="B1777" s="146"/>
      <c r="C1777" s="227">
        <v>17.0</v>
      </c>
      <c r="D1777" s="228">
        <v>146.35</v>
      </c>
      <c r="E1777" s="228">
        <v>68.15</v>
      </c>
      <c r="F1777" s="229">
        <v>0.4657</v>
      </c>
      <c r="I1777" s="146"/>
      <c r="J1777" s="230">
        <f t="shared" si="2"/>
        <v>8.608823529</v>
      </c>
      <c r="K1777" s="227"/>
      <c r="L1777" s="230">
        <f t="shared" si="3"/>
        <v>5.873523592</v>
      </c>
      <c r="M1777" s="134">
        <v>0.28</v>
      </c>
      <c r="N1777" s="146"/>
      <c r="O1777" s="99">
        <f t="shared" si="4"/>
        <v>3</v>
      </c>
      <c r="P1777" s="99">
        <f t="shared" si="5"/>
        <v>4</v>
      </c>
      <c r="Q1777" s="99">
        <f t="shared" si="6"/>
        <v>5</v>
      </c>
      <c r="R1777" s="99">
        <f t="shared" si="7"/>
        <v>0</v>
      </c>
      <c r="S1777" s="138">
        <f t="shared" si="8"/>
        <v>3</v>
      </c>
      <c r="T1777" s="135">
        <f t="shared" si="9"/>
        <v>15</v>
      </c>
      <c r="U1777" s="146"/>
      <c r="V1777" s="146"/>
      <c r="W1777" s="146"/>
      <c r="X1777" s="146"/>
      <c r="Y1777" s="146"/>
    </row>
    <row r="1778" ht="12.75" customHeight="1">
      <c r="A1778" s="146"/>
      <c r="B1778" s="146"/>
      <c r="C1778" s="227">
        <v>15.0</v>
      </c>
      <c r="D1778" s="228">
        <v>129.13</v>
      </c>
      <c r="E1778" s="228">
        <v>60.13</v>
      </c>
      <c r="F1778" s="229">
        <v>0.4657</v>
      </c>
      <c r="I1778" s="146"/>
      <c r="J1778" s="230">
        <f t="shared" si="2"/>
        <v>8.608666667</v>
      </c>
      <c r="K1778" s="227"/>
      <c r="L1778" s="230">
        <f t="shared" si="3"/>
        <v>5.87341657</v>
      </c>
      <c r="M1778" s="134">
        <v>0.3</v>
      </c>
      <c r="N1778" s="146"/>
      <c r="O1778" s="99">
        <f t="shared" si="4"/>
        <v>3</v>
      </c>
      <c r="P1778" s="99">
        <f t="shared" si="5"/>
        <v>3</v>
      </c>
      <c r="Q1778" s="99">
        <f t="shared" si="6"/>
        <v>5</v>
      </c>
      <c r="R1778" s="99">
        <f t="shared" si="7"/>
        <v>0</v>
      </c>
      <c r="S1778" s="138">
        <f t="shared" si="8"/>
        <v>3</v>
      </c>
      <c r="T1778" s="135">
        <f t="shared" si="9"/>
        <v>14</v>
      </c>
      <c r="U1778" s="146"/>
      <c r="V1778" s="146"/>
      <c r="W1778" s="146"/>
      <c r="X1778" s="146"/>
      <c r="Y1778" s="146"/>
    </row>
    <row r="1779" ht="12.75" customHeight="1">
      <c r="A1779" s="146"/>
      <c r="B1779" s="146"/>
      <c r="C1779" s="227">
        <v>14.0</v>
      </c>
      <c r="D1779" s="228">
        <v>120.52</v>
      </c>
      <c r="E1779" s="228">
        <v>56.12</v>
      </c>
      <c r="F1779" s="229">
        <v>0.4657</v>
      </c>
      <c r="I1779" s="146"/>
      <c r="J1779" s="230">
        <f t="shared" si="2"/>
        <v>8.608571429</v>
      </c>
      <c r="K1779" s="227"/>
      <c r="L1779" s="230">
        <f t="shared" si="3"/>
        <v>5.873351592</v>
      </c>
      <c r="M1779" s="134">
        <v>0.31</v>
      </c>
      <c r="N1779" s="146"/>
      <c r="O1779" s="99">
        <f t="shared" si="4"/>
        <v>3</v>
      </c>
      <c r="P1779" s="99">
        <f t="shared" si="5"/>
        <v>3</v>
      </c>
      <c r="Q1779" s="99">
        <f t="shared" si="6"/>
        <v>5</v>
      </c>
      <c r="R1779" s="99">
        <f t="shared" si="7"/>
        <v>0</v>
      </c>
      <c r="S1779" s="138">
        <f t="shared" si="8"/>
        <v>3</v>
      </c>
      <c r="T1779" s="135">
        <f t="shared" si="9"/>
        <v>14</v>
      </c>
      <c r="U1779" s="146"/>
      <c r="V1779" s="146"/>
      <c r="W1779" s="146"/>
      <c r="X1779" s="146"/>
      <c r="Y1779" s="146"/>
    </row>
    <row r="1780" ht="12.75" customHeight="1">
      <c r="A1780" s="146"/>
      <c r="B1780" s="146"/>
      <c r="C1780" s="227">
        <v>14.0</v>
      </c>
      <c r="D1780" s="228">
        <v>120.52</v>
      </c>
      <c r="E1780" s="228">
        <v>56.12</v>
      </c>
      <c r="F1780" s="229">
        <v>0.4657</v>
      </c>
      <c r="I1780" s="146"/>
      <c r="J1780" s="230">
        <f t="shared" si="2"/>
        <v>8.608571429</v>
      </c>
      <c r="K1780" s="227"/>
      <c r="L1780" s="230">
        <f t="shared" si="3"/>
        <v>5.873351592</v>
      </c>
      <c r="M1780" s="134">
        <v>0.32</v>
      </c>
      <c r="N1780" s="146"/>
      <c r="O1780" s="99">
        <f t="shared" si="4"/>
        <v>3</v>
      </c>
      <c r="P1780" s="99">
        <f t="shared" si="5"/>
        <v>3</v>
      </c>
      <c r="Q1780" s="99">
        <f t="shared" si="6"/>
        <v>5</v>
      </c>
      <c r="R1780" s="99">
        <f t="shared" si="7"/>
        <v>0</v>
      </c>
      <c r="S1780" s="138">
        <f t="shared" si="8"/>
        <v>3</v>
      </c>
      <c r="T1780" s="135">
        <f t="shared" si="9"/>
        <v>14</v>
      </c>
      <c r="U1780" s="146"/>
      <c r="V1780" s="146"/>
      <c r="W1780" s="146"/>
      <c r="X1780" s="146"/>
      <c r="Y1780" s="146"/>
    </row>
    <row r="1781" ht="12.75" customHeight="1">
      <c r="A1781" s="146"/>
      <c r="B1781" s="146"/>
      <c r="C1781" s="227">
        <v>13.0</v>
      </c>
      <c r="D1781" s="228">
        <v>111.91</v>
      </c>
      <c r="E1781" s="228">
        <v>52.11</v>
      </c>
      <c r="F1781" s="229">
        <v>0.4657</v>
      </c>
      <c r="I1781" s="146"/>
      <c r="J1781" s="230">
        <f t="shared" si="2"/>
        <v>8.608461538</v>
      </c>
      <c r="K1781" s="227"/>
      <c r="L1781" s="230">
        <f t="shared" si="3"/>
        <v>5.873276618</v>
      </c>
      <c r="M1781" s="134">
        <v>0.33</v>
      </c>
      <c r="N1781" s="146"/>
      <c r="O1781" s="99">
        <f t="shared" si="4"/>
        <v>3</v>
      </c>
      <c r="P1781" s="99">
        <f t="shared" si="5"/>
        <v>3</v>
      </c>
      <c r="Q1781" s="99">
        <f t="shared" si="6"/>
        <v>5</v>
      </c>
      <c r="R1781" s="99">
        <f t="shared" si="7"/>
        <v>0</v>
      </c>
      <c r="S1781" s="138">
        <f t="shared" si="8"/>
        <v>3</v>
      </c>
      <c r="T1781" s="135">
        <f t="shared" si="9"/>
        <v>14</v>
      </c>
      <c r="U1781" s="146"/>
      <c r="V1781" s="146"/>
      <c r="W1781" s="146"/>
      <c r="X1781" s="146"/>
      <c r="Y1781" s="146"/>
    </row>
    <row r="1782" ht="12.75" customHeight="1">
      <c r="A1782" s="146"/>
      <c r="B1782" s="146"/>
      <c r="C1782" s="227">
        <v>13.0</v>
      </c>
      <c r="D1782" s="228">
        <v>111.91</v>
      </c>
      <c r="E1782" s="228">
        <v>52.11</v>
      </c>
      <c r="F1782" s="229">
        <v>0.4657</v>
      </c>
      <c r="I1782" s="146"/>
      <c r="J1782" s="230">
        <f t="shared" si="2"/>
        <v>8.608461538</v>
      </c>
      <c r="K1782" s="227"/>
      <c r="L1782" s="230">
        <f t="shared" si="3"/>
        <v>5.873276618</v>
      </c>
      <c r="M1782" s="134">
        <v>0.34</v>
      </c>
      <c r="N1782" s="146"/>
      <c r="O1782" s="99">
        <f t="shared" si="4"/>
        <v>3</v>
      </c>
      <c r="P1782" s="99">
        <f t="shared" si="5"/>
        <v>3</v>
      </c>
      <c r="Q1782" s="99">
        <f t="shared" si="6"/>
        <v>5</v>
      </c>
      <c r="R1782" s="99">
        <f t="shared" si="7"/>
        <v>0</v>
      </c>
      <c r="S1782" s="138">
        <f t="shared" si="8"/>
        <v>4</v>
      </c>
      <c r="T1782" s="135">
        <f t="shared" si="9"/>
        <v>15</v>
      </c>
      <c r="U1782" s="146"/>
      <c r="V1782" s="146"/>
      <c r="W1782" s="146"/>
      <c r="X1782" s="146"/>
      <c r="Y1782" s="146"/>
    </row>
    <row r="1783" ht="12.75" customHeight="1">
      <c r="A1783" s="146"/>
      <c r="B1783" s="146"/>
      <c r="C1783" s="227">
        <v>12.0</v>
      </c>
      <c r="D1783" s="228">
        <v>103.3</v>
      </c>
      <c r="E1783" s="228">
        <v>48.1</v>
      </c>
      <c r="F1783" s="229">
        <v>0.4657</v>
      </c>
      <c r="I1783" s="146"/>
      <c r="J1783" s="230">
        <f t="shared" si="2"/>
        <v>8.608333333</v>
      </c>
      <c r="K1783" s="227"/>
      <c r="L1783" s="230">
        <f t="shared" si="3"/>
        <v>5.873189147</v>
      </c>
      <c r="M1783" s="134">
        <v>0.35</v>
      </c>
      <c r="N1783" s="146"/>
      <c r="O1783" s="99">
        <f t="shared" si="4"/>
        <v>3</v>
      </c>
      <c r="P1783" s="99">
        <f t="shared" si="5"/>
        <v>3</v>
      </c>
      <c r="Q1783" s="99">
        <f t="shared" si="6"/>
        <v>5</v>
      </c>
      <c r="R1783" s="99">
        <f t="shared" si="7"/>
        <v>0</v>
      </c>
      <c r="S1783" s="138">
        <f t="shared" si="8"/>
        <v>4</v>
      </c>
      <c r="T1783" s="135">
        <f t="shared" si="9"/>
        <v>15</v>
      </c>
      <c r="U1783" s="146"/>
      <c r="V1783" s="146"/>
      <c r="W1783" s="146"/>
      <c r="X1783" s="146"/>
      <c r="Y1783" s="146"/>
    </row>
    <row r="1784" ht="12.75" customHeight="1">
      <c r="A1784" s="146"/>
      <c r="B1784" s="146"/>
      <c r="C1784" s="227">
        <v>11.0</v>
      </c>
      <c r="D1784" s="228">
        <v>94.7</v>
      </c>
      <c r="E1784" s="228">
        <v>44.1</v>
      </c>
      <c r="F1784" s="229">
        <v>0.4657</v>
      </c>
      <c r="I1784" s="146"/>
      <c r="J1784" s="230">
        <f t="shared" si="2"/>
        <v>8.609090909</v>
      </c>
      <c r="K1784" s="227"/>
      <c r="L1784" s="230">
        <f t="shared" si="3"/>
        <v>5.873706017</v>
      </c>
      <c r="M1784" s="134">
        <v>0.45</v>
      </c>
      <c r="N1784" s="146"/>
      <c r="O1784" s="99">
        <f t="shared" si="4"/>
        <v>3</v>
      </c>
      <c r="P1784" s="99">
        <f t="shared" si="5"/>
        <v>3</v>
      </c>
      <c r="Q1784" s="99">
        <f t="shared" si="6"/>
        <v>5</v>
      </c>
      <c r="R1784" s="99">
        <f t="shared" si="7"/>
        <v>0</v>
      </c>
      <c r="S1784" s="138">
        <f t="shared" si="8"/>
        <v>4</v>
      </c>
      <c r="T1784" s="135">
        <f t="shared" si="9"/>
        <v>15</v>
      </c>
      <c r="U1784" s="146"/>
      <c r="V1784" s="146"/>
      <c r="W1784" s="146"/>
      <c r="X1784" s="146"/>
      <c r="Y1784" s="146"/>
    </row>
    <row r="1785" ht="12.75" customHeight="1">
      <c r="A1785" s="146"/>
      <c r="B1785" s="146"/>
      <c r="C1785" s="227">
        <v>10.0</v>
      </c>
      <c r="D1785" s="228">
        <v>86.09</v>
      </c>
      <c r="E1785" s="228">
        <v>40.09</v>
      </c>
      <c r="F1785" s="229">
        <v>0.4657</v>
      </c>
      <c r="I1785" s="146"/>
      <c r="J1785" s="230">
        <f t="shared" si="2"/>
        <v>8.609</v>
      </c>
      <c r="K1785" s="227"/>
      <c r="L1785" s="230">
        <f t="shared" si="3"/>
        <v>5.873643993</v>
      </c>
      <c r="M1785" s="134">
        <v>0.46</v>
      </c>
      <c r="N1785" s="146"/>
      <c r="O1785" s="99">
        <f t="shared" si="4"/>
        <v>3</v>
      </c>
      <c r="P1785" s="99">
        <f t="shared" si="5"/>
        <v>2</v>
      </c>
      <c r="Q1785" s="99">
        <f t="shared" si="6"/>
        <v>5</v>
      </c>
      <c r="R1785" s="99">
        <f t="shared" si="7"/>
        <v>0</v>
      </c>
      <c r="S1785" s="138">
        <f t="shared" si="8"/>
        <v>4</v>
      </c>
      <c r="T1785" s="135">
        <f t="shared" si="9"/>
        <v>14</v>
      </c>
      <c r="U1785" s="146"/>
      <c r="V1785" s="146"/>
      <c r="W1785" s="146"/>
      <c r="X1785" s="146"/>
      <c r="Y1785" s="146"/>
    </row>
    <row r="1786" ht="12.75" customHeight="1">
      <c r="A1786" s="146"/>
      <c r="B1786" s="146"/>
      <c r="C1786" s="227">
        <v>9.0</v>
      </c>
      <c r="D1786" s="228">
        <v>77.48</v>
      </c>
      <c r="E1786" s="228">
        <v>36.08</v>
      </c>
      <c r="F1786" s="229">
        <v>0.4657</v>
      </c>
      <c r="I1786" s="146"/>
      <c r="J1786" s="230">
        <f t="shared" si="2"/>
        <v>8.608888889</v>
      </c>
      <c r="K1786" s="227"/>
      <c r="L1786" s="230">
        <f t="shared" si="3"/>
        <v>5.873568185</v>
      </c>
      <c r="M1786" s="134">
        <v>0.48</v>
      </c>
      <c r="N1786" s="146"/>
      <c r="O1786" s="99">
        <f t="shared" si="4"/>
        <v>3</v>
      </c>
      <c r="P1786" s="99">
        <f t="shared" si="5"/>
        <v>2</v>
      </c>
      <c r="Q1786" s="99">
        <f t="shared" si="6"/>
        <v>5</v>
      </c>
      <c r="R1786" s="99">
        <f t="shared" si="7"/>
        <v>0</v>
      </c>
      <c r="S1786" s="138">
        <f t="shared" si="8"/>
        <v>4</v>
      </c>
      <c r="T1786" s="135">
        <f t="shared" si="9"/>
        <v>14</v>
      </c>
      <c r="U1786" s="146"/>
      <c r="V1786" s="146"/>
      <c r="W1786" s="146"/>
      <c r="X1786" s="146"/>
      <c r="Y1786" s="146"/>
    </row>
    <row r="1787" ht="12.75" customHeight="1">
      <c r="A1787" s="146"/>
      <c r="B1787" s="146"/>
      <c r="C1787" s="227">
        <v>6.0</v>
      </c>
      <c r="D1787" s="228">
        <v>51.65</v>
      </c>
      <c r="E1787" s="228">
        <v>24.05</v>
      </c>
      <c r="F1787" s="229">
        <v>0.4657</v>
      </c>
      <c r="I1787" s="146"/>
      <c r="J1787" s="230">
        <f t="shared" si="2"/>
        <v>8.608333333</v>
      </c>
      <c r="K1787" s="227"/>
      <c r="L1787" s="230">
        <f t="shared" si="3"/>
        <v>5.873189147</v>
      </c>
      <c r="M1787" s="134">
        <v>0.5</v>
      </c>
      <c r="N1787" s="146"/>
      <c r="O1787" s="99">
        <f t="shared" si="4"/>
        <v>3</v>
      </c>
      <c r="P1787" s="99">
        <f t="shared" si="5"/>
        <v>2</v>
      </c>
      <c r="Q1787" s="99">
        <f t="shared" si="6"/>
        <v>5</v>
      </c>
      <c r="R1787" s="99">
        <f t="shared" si="7"/>
        <v>0</v>
      </c>
      <c r="S1787" s="138">
        <f t="shared" si="8"/>
        <v>4</v>
      </c>
      <c r="T1787" s="135">
        <f t="shared" si="9"/>
        <v>14</v>
      </c>
      <c r="U1787" s="146"/>
      <c r="V1787" s="146"/>
      <c r="W1787" s="146"/>
      <c r="X1787" s="146"/>
      <c r="Y1787" s="146"/>
    </row>
    <row r="1788" ht="12.75" customHeight="1">
      <c r="A1788" s="146"/>
      <c r="B1788" s="146"/>
      <c r="C1788" s="227">
        <v>6.0</v>
      </c>
      <c r="D1788" s="228">
        <v>65.22</v>
      </c>
      <c r="E1788" s="228">
        <v>30.37</v>
      </c>
      <c r="F1788" s="229">
        <v>0.4656</v>
      </c>
      <c r="I1788" s="146"/>
      <c r="J1788" s="230">
        <f t="shared" si="2"/>
        <v>10.87</v>
      </c>
      <c r="K1788" s="227"/>
      <c r="L1788" s="230">
        <f t="shared" si="3"/>
        <v>7.416757642</v>
      </c>
      <c r="M1788" s="134">
        <v>0.52</v>
      </c>
      <c r="N1788" s="146"/>
      <c r="O1788" s="99">
        <f t="shared" si="4"/>
        <v>3</v>
      </c>
      <c r="P1788" s="99">
        <f t="shared" si="5"/>
        <v>2</v>
      </c>
      <c r="Q1788" s="99">
        <f t="shared" si="6"/>
        <v>5</v>
      </c>
      <c r="R1788" s="99">
        <f t="shared" si="7"/>
        <v>0</v>
      </c>
      <c r="S1788" s="138">
        <f t="shared" si="8"/>
        <v>4</v>
      </c>
      <c r="T1788" s="135">
        <f t="shared" si="9"/>
        <v>14</v>
      </c>
      <c r="U1788" s="146"/>
      <c r="V1788" s="146"/>
      <c r="W1788" s="146"/>
      <c r="X1788" s="146"/>
      <c r="Y1788" s="146"/>
    </row>
    <row r="1789" ht="12.75" customHeight="1">
      <c r="A1789" s="146"/>
      <c r="B1789" s="146"/>
      <c r="C1789" s="227">
        <v>1.0</v>
      </c>
      <c r="D1789" s="228">
        <v>86.87</v>
      </c>
      <c r="E1789" s="228">
        <v>40.44</v>
      </c>
      <c r="F1789" s="229">
        <v>0.4655</v>
      </c>
      <c r="I1789" s="146"/>
      <c r="J1789" s="230">
        <f t="shared" si="2"/>
        <v>86.87</v>
      </c>
      <c r="K1789" s="227"/>
      <c r="L1789" s="230">
        <f t="shared" si="3"/>
        <v>59.27669737</v>
      </c>
      <c r="M1789" s="134">
        <v>0.56</v>
      </c>
      <c r="N1789" s="146"/>
      <c r="O1789" s="99">
        <f t="shared" si="4"/>
        <v>3</v>
      </c>
      <c r="P1789" s="99">
        <f t="shared" si="5"/>
        <v>1</v>
      </c>
      <c r="Q1789" s="99">
        <f t="shared" si="6"/>
        <v>3</v>
      </c>
      <c r="R1789" s="99">
        <f t="shared" si="7"/>
        <v>0</v>
      </c>
      <c r="S1789" s="138">
        <f t="shared" si="8"/>
        <v>4</v>
      </c>
      <c r="T1789" s="135">
        <f t="shared" si="9"/>
        <v>11</v>
      </c>
      <c r="U1789" s="146"/>
      <c r="V1789" s="146"/>
      <c r="W1789" s="146"/>
      <c r="X1789" s="146"/>
      <c r="Y1789" s="146"/>
    </row>
    <row r="1790" ht="12.75" customHeight="1">
      <c r="A1790" s="146"/>
      <c r="B1790" s="146"/>
      <c r="C1790" s="227">
        <v>4.0</v>
      </c>
      <c r="D1790" s="228">
        <v>309.57</v>
      </c>
      <c r="E1790" s="228">
        <v>144.09</v>
      </c>
      <c r="F1790" s="229">
        <v>0.4655</v>
      </c>
      <c r="I1790" s="146"/>
      <c r="J1790" s="230">
        <f t="shared" si="2"/>
        <v>77.3925</v>
      </c>
      <c r="K1790" s="227"/>
      <c r="L1790" s="230">
        <f t="shared" si="3"/>
        <v>52.80962129</v>
      </c>
      <c r="M1790" s="134">
        <v>0.53</v>
      </c>
      <c r="N1790" s="146"/>
      <c r="O1790" s="99">
        <f t="shared" si="4"/>
        <v>3</v>
      </c>
      <c r="P1790" s="99">
        <f t="shared" si="5"/>
        <v>1</v>
      </c>
      <c r="Q1790" s="99">
        <f t="shared" si="6"/>
        <v>3</v>
      </c>
      <c r="R1790" s="99">
        <f t="shared" si="7"/>
        <v>0</v>
      </c>
      <c r="S1790" s="138">
        <f t="shared" si="8"/>
        <v>4</v>
      </c>
      <c r="T1790" s="135">
        <f t="shared" si="9"/>
        <v>11</v>
      </c>
      <c r="U1790" s="146"/>
      <c r="V1790" s="146"/>
      <c r="W1790" s="146"/>
      <c r="X1790" s="146"/>
      <c r="Y1790" s="146"/>
    </row>
    <row r="1791" ht="12.75" customHeight="1">
      <c r="A1791" s="146"/>
      <c r="B1791" s="146"/>
      <c r="C1791" s="227">
        <v>3.0</v>
      </c>
      <c r="D1791" s="228">
        <v>10.43</v>
      </c>
      <c r="E1791" s="228">
        <v>4.85</v>
      </c>
      <c r="F1791" s="229">
        <v>0.4653</v>
      </c>
      <c r="I1791" s="146"/>
      <c r="J1791" s="230">
        <f t="shared" si="2"/>
        <v>3.476666667</v>
      </c>
      <c r="K1791" s="227"/>
      <c r="L1791" s="230">
        <f t="shared" si="3"/>
        <v>2.372665438</v>
      </c>
      <c r="M1791" s="134">
        <v>0.51</v>
      </c>
      <c r="N1791" s="146"/>
      <c r="O1791" s="99">
        <f t="shared" si="4"/>
        <v>3</v>
      </c>
      <c r="P1791" s="99">
        <f t="shared" si="5"/>
        <v>1</v>
      </c>
      <c r="Q1791" s="99">
        <f t="shared" si="6"/>
        <v>5</v>
      </c>
      <c r="R1791" s="99">
        <f t="shared" si="7"/>
        <v>0</v>
      </c>
      <c r="S1791" s="138">
        <f t="shared" si="8"/>
        <v>4</v>
      </c>
      <c r="T1791" s="135">
        <f t="shared" si="9"/>
        <v>13</v>
      </c>
      <c r="U1791" s="146"/>
      <c r="V1791" s="146"/>
      <c r="W1791" s="146"/>
      <c r="X1791" s="146"/>
      <c r="Y1791" s="146"/>
    </row>
    <row r="1792" ht="12.75" customHeight="1">
      <c r="A1792" s="146"/>
      <c r="B1792" s="146"/>
      <c r="C1792" s="227">
        <v>22.0</v>
      </c>
      <c r="D1792" s="228">
        <v>76.52</v>
      </c>
      <c r="E1792" s="228">
        <v>35.6</v>
      </c>
      <c r="F1792" s="229">
        <v>0.4653</v>
      </c>
      <c r="I1792" s="146"/>
      <c r="J1792" s="230">
        <f t="shared" si="2"/>
        <v>3.478181818</v>
      </c>
      <c r="K1792" s="227"/>
      <c r="L1792" s="230">
        <f t="shared" si="3"/>
        <v>2.37369946</v>
      </c>
      <c r="M1792" s="134">
        <v>0.57</v>
      </c>
      <c r="N1792" s="146"/>
      <c r="O1792" s="99">
        <f t="shared" si="4"/>
        <v>3</v>
      </c>
      <c r="P1792" s="99">
        <f t="shared" si="5"/>
        <v>4</v>
      </c>
      <c r="Q1792" s="99">
        <f t="shared" si="6"/>
        <v>5</v>
      </c>
      <c r="R1792" s="99">
        <f t="shared" si="7"/>
        <v>0</v>
      </c>
      <c r="S1792" s="138">
        <f t="shared" si="8"/>
        <v>4</v>
      </c>
      <c r="T1792" s="135">
        <f t="shared" si="9"/>
        <v>16</v>
      </c>
      <c r="U1792" s="146"/>
      <c r="V1792" s="146"/>
      <c r="W1792" s="146"/>
      <c r="X1792" s="146"/>
      <c r="Y1792" s="146"/>
    </row>
    <row r="1793" ht="12.75" customHeight="1">
      <c r="A1793" s="146"/>
      <c r="B1793" s="146"/>
      <c r="C1793" s="227">
        <v>18.0</v>
      </c>
      <c r="D1793" s="228">
        <v>62.61</v>
      </c>
      <c r="E1793" s="228">
        <v>29.13</v>
      </c>
      <c r="F1793" s="229">
        <v>0.4653</v>
      </c>
      <c r="I1793" s="146"/>
      <c r="J1793" s="230">
        <f t="shared" si="2"/>
        <v>3.478333333</v>
      </c>
      <c r="K1793" s="227"/>
      <c r="L1793" s="230">
        <f t="shared" si="3"/>
        <v>2.373802862</v>
      </c>
      <c r="M1793" s="134">
        <v>0.58</v>
      </c>
      <c r="N1793" s="146"/>
      <c r="O1793" s="99">
        <f t="shared" si="4"/>
        <v>3</v>
      </c>
      <c r="P1793" s="99">
        <f t="shared" si="5"/>
        <v>4</v>
      </c>
      <c r="Q1793" s="99">
        <f t="shared" si="6"/>
        <v>5</v>
      </c>
      <c r="R1793" s="99">
        <f t="shared" si="7"/>
        <v>0</v>
      </c>
      <c r="S1793" s="138">
        <f t="shared" si="8"/>
        <v>4</v>
      </c>
      <c r="T1793" s="135">
        <f t="shared" si="9"/>
        <v>16</v>
      </c>
      <c r="U1793" s="146"/>
      <c r="V1793" s="146"/>
      <c r="W1793" s="146"/>
      <c r="X1793" s="146"/>
      <c r="Y1793" s="146"/>
    </row>
    <row r="1794" ht="12.75" customHeight="1">
      <c r="A1794" s="146"/>
      <c r="B1794" s="146"/>
      <c r="C1794" s="227">
        <v>17.0</v>
      </c>
      <c r="D1794" s="228">
        <v>59.13</v>
      </c>
      <c r="E1794" s="228">
        <v>27.51</v>
      </c>
      <c r="F1794" s="229">
        <v>0.4653</v>
      </c>
      <c r="I1794" s="146"/>
      <c r="J1794" s="230">
        <f t="shared" si="2"/>
        <v>3.478235294</v>
      </c>
      <c r="K1794" s="227"/>
      <c r="L1794" s="230">
        <f t="shared" si="3"/>
        <v>2.373735954</v>
      </c>
      <c r="M1794" s="134">
        <v>0.59</v>
      </c>
      <c r="N1794" s="146"/>
      <c r="O1794" s="99">
        <f t="shared" si="4"/>
        <v>3</v>
      </c>
      <c r="P1794" s="99">
        <f t="shared" si="5"/>
        <v>4</v>
      </c>
      <c r="Q1794" s="99">
        <f t="shared" si="6"/>
        <v>5</v>
      </c>
      <c r="R1794" s="99">
        <f t="shared" si="7"/>
        <v>0</v>
      </c>
      <c r="S1794" s="138">
        <f t="shared" si="8"/>
        <v>5</v>
      </c>
      <c r="T1794" s="135">
        <f t="shared" si="9"/>
        <v>17</v>
      </c>
      <c r="U1794" s="146"/>
      <c r="V1794" s="146"/>
      <c r="W1794" s="146"/>
      <c r="X1794" s="146"/>
      <c r="Y1794" s="146"/>
    </row>
    <row r="1795" ht="12.75" customHeight="1">
      <c r="A1795" s="146"/>
      <c r="B1795" s="146"/>
      <c r="C1795" s="227">
        <v>17.0</v>
      </c>
      <c r="D1795" s="228">
        <v>59.13</v>
      </c>
      <c r="E1795" s="228">
        <v>27.51</v>
      </c>
      <c r="F1795" s="229">
        <v>0.4653</v>
      </c>
      <c r="I1795" s="146"/>
      <c r="J1795" s="230">
        <f t="shared" si="2"/>
        <v>3.478235294</v>
      </c>
      <c r="K1795" s="227"/>
      <c r="L1795" s="230">
        <f t="shared" si="3"/>
        <v>2.373735954</v>
      </c>
      <c r="M1795" s="134">
        <v>0.6</v>
      </c>
      <c r="N1795" s="146"/>
      <c r="O1795" s="99">
        <f t="shared" si="4"/>
        <v>3</v>
      </c>
      <c r="P1795" s="99">
        <f t="shared" si="5"/>
        <v>4</v>
      </c>
      <c r="Q1795" s="99">
        <f t="shared" si="6"/>
        <v>5</v>
      </c>
      <c r="R1795" s="99">
        <f t="shared" si="7"/>
        <v>0</v>
      </c>
      <c r="S1795" s="138">
        <f t="shared" si="8"/>
        <v>5</v>
      </c>
      <c r="T1795" s="135">
        <f t="shared" si="9"/>
        <v>17</v>
      </c>
      <c r="U1795" s="146"/>
      <c r="V1795" s="146"/>
      <c r="W1795" s="146"/>
      <c r="X1795" s="146"/>
      <c r="Y1795" s="146"/>
    </row>
    <row r="1796" ht="12.75" customHeight="1">
      <c r="A1796" s="146"/>
      <c r="B1796" s="146"/>
      <c r="C1796" s="227">
        <v>17.0</v>
      </c>
      <c r="D1796" s="228">
        <v>59.13</v>
      </c>
      <c r="E1796" s="228">
        <v>27.51</v>
      </c>
      <c r="F1796" s="229">
        <v>0.4653</v>
      </c>
      <c r="I1796" s="146"/>
      <c r="J1796" s="230">
        <f t="shared" si="2"/>
        <v>3.478235294</v>
      </c>
      <c r="K1796" s="227"/>
      <c r="L1796" s="230">
        <f t="shared" si="3"/>
        <v>2.373735954</v>
      </c>
      <c r="M1796" s="134">
        <v>0.64</v>
      </c>
      <c r="N1796" s="146"/>
      <c r="O1796" s="99">
        <f t="shared" si="4"/>
        <v>3</v>
      </c>
      <c r="P1796" s="99">
        <f t="shared" si="5"/>
        <v>4</v>
      </c>
      <c r="Q1796" s="99">
        <f t="shared" si="6"/>
        <v>5</v>
      </c>
      <c r="R1796" s="99">
        <f t="shared" si="7"/>
        <v>0</v>
      </c>
      <c r="S1796" s="138">
        <f t="shared" si="8"/>
        <v>5</v>
      </c>
      <c r="T1796" s="135">
        <f t="shared" si="9"/>
        <v>17</v>
      </c>
      <c r="U1796" s="146"/>
      <c r="V1796" s="146"/>
      <c r="W1796" s="146"/>
      <c r="X1796" s="146"/>
      <c r="Y1796" s="146"/>
    </row>
    <row r="1797" ht="12.75" customHeight="1">
      <c r="A1797" s="146"/>
      <c r="B1797" s="146"/>
      <c r="C1797" s="227">
        <v>17.0</v>
      </c>
      <c r="D1797" s="228">
        <v>59.13</v>
      </c>
      <c r="E1797" s="228">
        <v>27.51</v>
      </c>
      <c r="F1797" s="229">
        <v>0.4653</v>
      </c>
      <c r="I1797" s="146"/>
      <c r="J1797" s="230">
        <f t="shared" si="2"/>
        <v>3.478235294</v>
      </c>
      <c r="K1797" s="227"/>
      <c r="L1797" s="230">
        <f t="shared" si="3"/>
        <v>2.373735954</v>
      </c>
      <c r="M1797" s="134">
        <v>0.67</v>
      </c>
      <c r="N1797" s="146"/>
      <c r="O1797" s="99">
        <f t="shared" si="4"/>
        <v>3</v>
      </c>
      <c r="P1797" s="99">
        <f t="shared" si="5"/>
        <v>4</v>
      </c>
      <c r="Q1797" s="99">
        <f t="shared" si="6"/>
        <v>5</v>
      </c>
      <c r="R1797" s="99">
        <f t="shared" si="7"/>
        <v>0</v>
      </c>
      <c r="S1797" s="138">
        <f t="shared" si="8"/>
        <v>5</v>
      </c>
      <c r="T1797" s="135">
        <f t="shared" si="9"/>
        <v>17</v>
      </c>
      <c r="U1797" s="146"/>
      <c r="V1797" s="146"/>
      <c r="W1797" s="146"/>
      <c r="X1797" s="146"/>
      <c r="Y1797" s="146"/>
    </row>
    <row r="1798" ht="12.75" customHeight="1">
      <c r="A1798" s="146"/>
      <c r="B1798" s="146"/>
      <c r="C1798" s="227">
        <v>14.0</v>
      </c>
      <c r="D1798" s="228">
        <v>48.7</v>
      </c>
      <c r="E1798" s="228">
        <v>22.66</v>
      </c>
      <c r="F1798" s="229">
        <v>0.4653</v>
      </c>
      <c r="I1798" s="146"/>
      <c r="J1798" s="230">
        <f t="shared" si="2"/>
        <v>3.478571429</v>
      </c>
      <c r="K1798" s="227"/>
      <c r="L1798" s="230">
        <f t="shared" si="3"/>
        <v>2.373965351</v>
      </c>
      <c r="M1798" s="134">
        <v>0.68</v>
      </c>
      <c r="N1798" s="146"/>
      <c r="O1798" s="99">
        <f t="shared" si="4"/>
        <v>3</v>
      </c>
      <c r="P1798" s="99">
        <f t="shared" si="5"/>
        <v>3</v>
      </c>
      <c r="Q1798" s="99">
        <f t="shared" si="6"/>
        <v>5</v>
      </c>
      <c r="R1798" s="99">
        <f t="shared" si="7"/>
        <v>0</v>
      </c>
      <c r="S1798" s="138">
        <f t="shared" si="8"/>
        <v>5</v>
      </c>
      <c r="T1798" s="135">
        <f t="shared" si="9"/>
        <v>16</v>
      </c>
      <c r="U1798" s="146"/>
      <c r="V1798" s="146"/>
      <c r="W1798" s="146"/>
      <c r="X1798" s="146"/>
      <c r="Y1798" s="146"/>
    </row>
    <row r="1799" ht="12.75" customHeight="1">
      <c r="A1799" s="146"/>
      <c r="B1799" s="146"/>
      <c r="C1799" s="227">
        <v>13.0</v>
      </c>
      <c r="D1799" s="228">
        <v>45.22</v>
      </c>
      <c r="E1799" s="228">
        <v>21.04</v>
      </c>
      <c r="F1799" s="229">
        <v>0.4653</v>
      </c>
      <c r="I1799" s="146"/>
      <c r="J1799" s="230">
        <f t="shared" si="2"/>
        <v>3.478461538</v>
      </c>
      <c r="K1799" s="227"/>
      <c r="L1799" s="230">
        <f t="shared" si="3"/>
        <v>2.373890356</v>
      </c>
      <c r="M1799" s="134">
        <v>0.62</v>
      </c>
      <c r="N1799" s="146"/>
      <c r="O1799" s="99">
        <f t="shared" si="4"/>
        <v>3</v>
      </c>
      <c r="P1799" s="99">
        <f t="shared" si="5"/>
        <v>3</v>
      </c>
      <c r="Q1799" s="99">
        <f t="shared" si="6"/>
        <v>5</v>
      </c>
      <c r="R1799" s="99">
        <f t="shared" si="7"/>
        <v>0</v>
      </c>
      <c r="S1799" s="138">
        <f t="shared" si="8"/>
        <v>5</v>
      </c>
      <c r="T1799" s="135">
        <f t="shared" si="9"/>
        <v>16</v>
      </c>
      <c r="U1799" s="146"/>
      <c r="V1799" s="146"/>
      <c r="W1799" s="146"/>
      <c r="X1799" s="146"/>
      <c r="Y1799" s="146"/>
    </row>
    <row r="1800" ht="12.75" customHeight="1">
      <c r="A1800" s="146"/>
      <c r="B1800" s="146"/>
      <c r="C1800" s="227">
        <v>12.0</v>
      </c>
      <c r="D1800" s="228">
        <v>41.74</v>
      </c>
      <c r="E1800" s="228">
        <v>19.42</v>
      </c>
      <c r="F1800" s="229">
        <v>0.4653</v>
      </c>
      <c r="I1800" s="146"/>
      <c r="J1800" s="230">
        <f t="shared" si="2"/>
        <v>3.478333333</v>
      </c>
      <c r="K1800" s="227"/>
      <c r="L1800" s="230">
        <f t="shared" si="3"/>
        <v>2.373802862</v>
      </c>
      <c r="M1800" s="134">
        <v>0.69</v>
      </c>
      <c r="N1800" s="146"/>
      <c r="O1800" s="99">
        <f t="shared" si="4"/>
        <v>3</v>
      </c>
      <c r="P1800" s="99">
        <f t="shared" si="5"/>
        <v>3</v>
      </c>
      <c r="Q1800" s="99">
        <f t="shared" si="6"/>
        <v>5</v>
      </c>
      <c r="R1800" s="99">
        <f t="shared" si="7"/>
        <v>0</v>
      </c>
      <c r="S1800" s="138">
        <f t="shared" si="8"/>
        <v>5</v>
      </c>
      <c r="T1800" s="135">
        <f t="shared" si="9"/>
        <v>16</v>
      </c>
      <c r="U1800" s="146"/>
      <c r="V1800" s="146"/>
      <c r="W1800" s="146"/>
      <c r="X1800" s="146"/>
      <c r="Y1800" s="146"/>
    </row>
    <row r="1801" ht="12.75" customHeight="1">
      <c r="A1801" s="146"/>
      <c r="B1801" s="146"/>
      <c r="C1801" s="227">
        <v>10.0</v>
      </c>
      <c r="D1801" s="228">
        <v>34.78</v>
      </c>
      <c r="E1801" s="228">
        <v>16.18</v>
      </c>
      <c r="F1801" s="229">
        <v>0.4653</v>
      </c>
      <c r="I1801" s="146"/>
      <c r="J1801" s="230">
        <f t="shared" si="2"/>
        <v>3.478</v>
      </c>
      <c r="K1801" s="227"/>
      <c r="L1801" s="230">
        <f t="shared" si="3"/>
        <v>2.373575377</v>
      </c>
      <c r="M1801" s="134">
        <v>0.64</v>
      </c>
      <c r="N1801" s="146"/>
      <c r="O1801" s="99">
        <f t="shared" si="4"/>
        <v>3</v>
      </c>
      <c r="P1801" s="99">
        <f t="shared" si="5"/>
        <v>2</v>
      </c>
      <c r="Q1801" s="99">
        <f t="shared" si="6"/>
        <v>5</v>
      </c>
      <c r="R1801" s="99">
        <f t="shared" si="7"/>
        <v>0</v>
      </c>
      <c r="S1801" s="138">
        <f t="shared" si="8"/>
        <v>5</v>
      </c>
      <c r="T1801" s="135">
        <f t="shared" si="9"/>
        <v>15</v>
      </c>
      <c r="U1801" s="146"/>
      <c r="V1801" s="146"/>
      <c r="W1801" s="146"/>
      <c r="X1801" s="146"/>
      <c r="Y1801" s="146"/>
    </row>
    <row r="1802" ht="12.75" customHeight="1">
      <c r="A1802" s="146"/>
      <c r="B1802" s="146"/>
      <c r="C1802" s="227">
        <v>21.0</v>
      </c>
      <c r="D1802" s="228">
        <v>435.46</v>
      </c>
      <c r="E1802" s="228">
        <v>202.57</v>
      </c>
      <c r="F1802" s="229">
        <v>0.4652</v>
      </c>
      <c r="I1802" s="146"/>
      <c r="J1802" s="230">
        <f t="shared" si="2"/>
        <v>20.73619048</v>
      </c>
      <c r="K1802" s="227"/>
      <c r="L1802" s="230">
        <f t="shared" si="3"/>
        <v>14.15246415</v>
      </c>
      <c r="M1802" s="134">
        <v>0.15</v>
      </c>
      <c r="N1802" s="146"/>
      <c r="O1802" s="99">
        <f t="shared" si="4"/>
        <v>3</v>
      </c>
      <c r="P1802" s="99">
        <f t="shared" si="5"/>
        <v>4</v>
      </c>
      <c r="Q1802" s="99">
        <f t="shared" si="6"/>
        <v>5</v>
      </c>
      <c r="R1802" s="99">
        <f t="shared" si="7"/>
        <v>0</v>
      </c>
      <c r="S1802" s="138">
        <f t="shared" si="8"/>
        <v>3</v>
      </c>
      <c r="T1802" s="135">
        <f t="shared" si="9"/>
        <v>15</v>
      </c>
      <c r="U1802" s="146"/>
      <c r="V1802" s="146"/>
      <c r="W1802" s="146"/>
      <c r="X1802" s="146"/>
      <c r="Y1802" s="146"/>
    </row>
    <row r="1803" ht="12.75" customHeight="1">
      <c r="A1803" s="146"/>
      <c r="B1803" s="146"/>
      <c r="C1803" s="227">
        <v>2.0</v>
      </c>
      <c r="D1803" s="228">
        <v>67.83</v>
      </c>
      <c r="E1803" s="228">
        <v>31.55</v>
      </c>
      <c r="F1803" s="229">
        <v>0.4651</v>
      </c>
      <c r="I1803" s="146"/>
      <c r="J1803" s="230">
        <f t="shared" si="2"/>
        <v>33.915</v>
      </c>
      <c r="K1803" s="227"/>
      <c r="L1803" s="230">
        <f t="shared" si="3"/>
        <v>23.14859054</v>
      </c>
      <c r="M1803" s="134">
        <v>0.85</v>
      </c>
      <c r="N1803" s="146"/>
      <c r="O1803" s="99">
        <f t="shared" si="4"/>
        <v>3</v>
      </c>
      <c r="P1803" s="99">
        <f t="shared" si="5"/>
        <v>1</v>
      </c>
      <c r="Q1803" s="99">
        <f t="shared" si="6"/>
        <v>5</v>
      </c>
      <c r="R1803" s="99">
        <f t="shared" si="7"/>
        <v>0</v>
      </c>
      <c r="S1803" s="138">
        <f t="shared" si="8"/>
        <v>5</v>
      </c>
      <c r="T1803" s="135">
        <f t="shared" si="9"/>
        <v>14</v>
      </c>
      <c r="U1803" s="146"/>
      <c r="V1803" s="146"/>
      <c r="W1803" s="146"/>
      <c r="X1803" s="146"/>
      <c r="Y1803" s="146"/>
    </row>
    <row r="1804" ht="12.75" customHeight="1">
      <c r="A1804" s="146"/>
      <c r="B1804" s="146"/>
      <c r="C1804" s="227">
        <v>6.0</v>
      </c>
      <c r="D1804" s="228">
        <v>197.23</v>
      </c>
      <c r="E1804" s="228">
        <v>91.72</v>
      </c>
      <c r="F1804" s="229">
        <v>0.465</v>
      </c>
      <c r="I1804" s="146"/>
      <c r="J1804" s="230">
        <f t="shared" si="2"/>
        <v>32.87166667</v>
      </c>
      <c r="K1804" s="227"/>
      <c r="L1804" s="230">
        <f t="shared" si="3"/>
        <v>22.43799772</v>
      </c>
      <c r="M1804" s="134">
        <v>0.87</v>
      </c>
      <c r="N1804" s="146"/>
      <c r="O1804" s="99">
        <f t="shared" si="4"/>
        <v>3</v>
      </c>
      <c r="P1804" s="99">
        <f t="shared" si="5"/>
        <v>2</v>
      </c>
      <c r="Q1804" s="99">
        <f t="shared" si="6"/>
        <v>5</v>
      </c>
      <c r="R1804" s="99">
        <f t="shared" si="7"/>
        <v>0</v>
      </c>
      <c r="S1804" s="138">
        <f t="shared" si="8"/>
        <v>5</v>
      </c>
      <c r="T1804" s="135">
        <f t="shared" si="9"/>
        <v>15</v>
      </c>
      <c r="U1804" s="146"/>
      <c r="V1804" s="146"/>
      <c r="W1804" s="146"/>
      <c r="X1804" s="146"/>
      <c r="Y1804" s="146"/>
    </row>
    <row r="1805" ht="12.75" customHeight="1">
      <c r="A1805" s="146"/>
      <c r="B1805" s="146"/>
      <c r="C1805" s="227">
        <v>3.0</v>
      </c>
      <c r="D1805" s="228">
        <v>39.13</v>
      </c>
      <c r="E1805" s="228">
        <v>18.19</v>
      </c>
      <c r="F1805" s="229">
        <v>0.4649</v>
      </c>
      <c r="I1805" s="146"/>
      <c r="J1805" s="230">
        <f t="shared" si="2"/>
        <v>13.04333333</v>
      </c>
      <c r="K1805" s="227"/>
      <c r="L1805" s="230">
        <f t="shared" si="3"/>
        <v>8.903906979</v>
      </c>
      <c r="M1805" s="134">
        <v>0.88</v>
      </c>
      <c r="N1805" s="146"/>
      <c r="O1805" s="99">
        <f t="shared" si="4"/>
        <v>3</v>
      </c>
      <c r="P1805" s="99">
        <f t="shared" si="5"/>
        <v>1</v>
      </c>
      <c r="Q1805" s="99">
        <f t="shared" si="6"/>
        <v>5</v>
      </c>
      <c r="R1805" s="99">
        <f t="shared" si="7"/>
        <v>0</v>
      </c>
      <c r="S1805" s="138">
        <f t="shared" si="8"/>
        <v>5</v>
      </c>
      <c r="T1805" s="135">
        <f t="shared" si="9"/>
        <v>14</v>
      </c>
      <c r="U1805" s="146"/>
      <c r="V1805" s="146"/>
      <c r="W1805" s="146"/>
      <c r="X1805" s="146"/>
      <c r="Y1805" s="146"/>
    </row>
    <row r="1806" ht="12.75" customHeight="1">
      <c r="A1806" s="146"/>
      <c r="B1806" s="146"/>
      <c r="C1806" s="227">
        <v>3.0</v>
      </c>
      <c r="D1806" s="228">
        <v>91.28</v>
      </c>
      <c r="E1806" s="228">
        <v>42.43</v>
      </c>
      <c r="F1806" s="229">
        <v>0.4648</v>
      </c>
      <c r="I1806" s="146"/>
      <c r="J1806" s="230">
        <f t="shared" si="2"/>
        <v>30.42666667</v>
      </c>
      <c r="K1806" s="227"/>
      <c r="L1806" s="230">
        <f t="shared" si="3"/>
        <v>20.7718915</v>
      </c>
      <c r="M1806" s="134">
        <v>0.89</v>
      </c>
      <c r="N1806" s="146"/>
      <c r="O1806" s="99">
        <f t="shared" si="4"/>
        <v>3</v>
      </c>
      <c r="P1806" s="99">
        <f t="shared" si="5"/>
        <v>1</v>
      </c>
      <c r="Q1806" s="99">
        <f t="shared" si="6"/>
        <v>5</v>
      </c>
      <c r="R1806" s="99">
        <f t="shared" si="7"/>
        <v>0</v>
      </c>
      <c r="S1806" s="138">
        <f t="shared" si="8"/>
        <v>5</v>
      </c>
      <c r="T1806" s="135">
        <f t="shared" si="9"/>
        <v>14</v>
      </c>
      <c r="U1806" s="146"/>
      <c r="V1806" s="146"/>
      <c r="W1806" s="146"/>
      <c r="X1806" s="146"/>
      <c r="Y1806" s="146"/>
    </row>
    <row r="1807" ht="12.75" customHeight="1">
      <c r="A1807" s="146"/>
      <c r="B1807" s="146"/>
      <c r="C1807" s="227">
        <v>3.0</v>
      </c>
      <c r="D1807" s="228">
        <v>75.65</v>
      </c>
      <c r="E1807" s="228">
        <v>35.15</v>
      </c>
      <c r="F1807" s="229">
        <v>0.4647</v>
      </c>
      <c r="I1807" s="146"/>
      <c r="J1807" s="230">
        <f t="shared" si="2"/>
        <v>25.21666667</v>
      </c>
      <c r="K1807" s="227"/>
      <c r="L1807" s="230">
        <f t="shared" si="3"/>
        <v>17.21626727</v>
      </c>
      <c r="M1807" s="134">
        <v>0.9</v>
      </c>
      <c r="N1807" s="146"/>
      <c r="O1807" s="99">
        <f t="shared" si="4"/>
        <v>3</v>
      </c>
      <c r="P1807" s="99">
        <f t="shared" si="5"/>
        <v>1</v>
      </c>
      <c r="Q1807" s="99">
        <f t="shared" si="6"/>
        <v>5</v>
      </c>
      <c r="R1807" s="99">
        <f t="shared" si="7"/>
        <v>0</v>
      </c>
      <c r="S1807" s="138">
        <f t="shared" si="8"/>
        <v>5</v>
      </c>
      <c r="T1807" s="135">
        <f t="shared" si="9"/>
        <v>14</v>
      </c>
      <c r="U1807" s="146"/>
      <c r="V1807" s="146"/>
      <c r="W1807" s="146"/>
      <c r="X1807" s="146"/>
      <c r="Y1807" s="146"/>
    </row>
    <row r="1808" ht="12.75" customHeight="1">
      <c r="A1808" s="146"/>
      <c r="B1808" s="146"/>
      <c r="C1808" s="227">
        <v>3.0</v>
      </c>
      <c r="D1808" s="228">
        <v>75.65</v>
      </c>
      <c r="E1808" s="228">
        <v>35.15</v>
      </c>
      <c r="F1808" s="229">
        <v>0.4647</v>
      </c>
      <c r="I1808" s="146"/>
      <c r="J1808" s="230">
        <f t="shared" si="2"/>
        <v>25.21666667</v>
      </c>
      <c r="K1808" s="227"/>
      <c r="L1808" s="230">
        <f t="shared" si="3"/>
        <v>17.21626727</v>
      </c>
      <c r="M1808" s="134">
        <v>0.91</v>
      </c>
      <c r="N1808" s="146"/>
      <c r="O1808" s="99">
        <f t="shared" si="4"/>
        <v>3</v>
      </c>
      <c r="P1808" s="99">
        <f t="shared" si="5"/>
        <v>1</v>
      </c>
      <c r="Q1808" s="99">
        <f t="shared" si="6"/>
        <v>5</v>
      </c>
      <c r="R1808" s="99">
        <f t="shared" si="7"/>
        <v>0</v>
      </c>
      <c r="S1808" s="138">
        <f t="shared" si="8"/>
        <v>5</v>
      </c>
      <c r="T1808" s="135">
        <f t="shared" si="9"/>
        <v>14</v>
      </c>
      <c r="U1808" s="146"/>
      <c r="V1808" s="146"/>
      <c r="W1808" s="146"/>
      <c r="X1808" s="146"/>
      <c r="Y1808" s="146"/>
    </row>
    <row r="1809" ht="12.75" customHeight="1">
      <c r="A1809" s="146"/>
      <c r="B1809" s="146"/>
      <c r="C1809" s="227">
        <v>3.0</v>
      </c>
      <c r="D1809" s="228">
        <v>75.65</v>
      </c>
      <c r="E1809" s="228">
        <v>35.15</v>
      </c>
      <c r="F1809" s="229">
        <v>0.4647</v>
      </c>
      <c r="I1809" s="146"/>
      <c r="J1809" s="230">
        <f t="shared" si="2"/>
        <v>25.21666667</v>
      </c>
      <c r="K1809" s="227"/>
      <c r="L1809" s="230">
        <f t="shared" si="3"/>
        <v>17.21626727</v>
      </c>
      <c r="M1809" s="134">
        <v>0.94</v>
      </c>
      <c r="N1809" s="146"/>
      <c r="O1809" s="99">
        <f t="shared" si="4"/>
        <v>3</v>
      </c>
      <c r="P1809" s="99">
        <f t="shared" si="5"/>
        <v>1</v>
      </c>
      <c r="Q1809" s="99">
        <f t="shared" si="6"/>
        <v>5</v>
      </c>
      <c r="R1809" s="99">
        <f t="shared" si="7"/>
        <v>0</v>
      </c>
      <c r="S1809" s="138">
        <f t="shared" si="8"/>
        <v>5</v>
      </c>
      <c r="T1809" s="135">
        <f t="shared" si="9"/>
        <v>14</v>
      </c>
      <c r="U1809" s="146"/>
      <c r="V1809" s="146"/>
      <c r="W1809" s="146"/>
      <c r="X1809" s="146"/>
      <c r="Y1809" s="146"/>
    </row>
    <row r="1810" ht="12.75" customHeight="1">
      <c r="A1810" s="146"/>
      <c r="B1810" s="146"/>
      <c r="C1810" s="227">
        <v>2.0</v>
      </c>
      <c r="D1810" s="228">
        <v>50.43</v>
      </c>
      <c r="E1810" s="228">
        <v>23.43</v>
      </c>
      <c r="F1810" s="229">
        <v>0.4647</v>
      </c>
      <c r="I1810" s="146"/>
      <c r="J1810" s="230">
        <f t="shared" si="2"/>
        <v>25.215</v>
      </c>
      <c r="K1810" s="227"/>
      <c r="L1810" s="230">
        <f t="shared" si="3"/>
        <v>17.21512938</v>
      </c>
      <c r="M1810" s="134">
        <v>0.97</v>
      </c>
      <c r="N1810" s="146"/>
      <c r="O1810" s="99">
        <f t="shared" si="4"/>
        <v>3</v>
      </c>
      <c r="P1810" s="99">
        <f t="shared" si="5"/>
        <v>1</v>
      </c>
      <c r="Q1810" s="99">
        <f t="shared" si="6"/>
        <v>5</v>
      </c>
      <c r="R1810" s="99">
        <f t="shared" si="7"/>
        <v>0</v>
      </c>
      <c r="S1810" s="138">
        <f t="shared" si="8"/>
        <v>5</v>
      </c>
      <c r="T1810" s="135">
        <f t="shared" si="9"/>
        <v>14</v>
      </c>
      <c r="U1810" s="146"/>
      <c r="V1810" s="146"/>
      <c r="W1810" s="146"/>
      <c r="X1810" s="146"/>
      <c r="Y1810" s="146"/>
    </row>
    <row r="1811" ht="12.75" customHeight="1">
      <c r="A1811" s="146"/>
      <c r="B1811" s="146"/>
      <c r="C1811" s="227">
        <v>11.0</v>
      </c>
      <c r="D1811" s="228">
        <v>277.39</v>
      </c>
      <c r="E1811" s="228">
        <v>128.89</v>
      </c>
      <c r="F1811" s="229">
        <v>0.4647</v>
      </c>
      <c r="I1811" s="146"/>
      <c r="J1811" s="230">
        <f t="shared" si="2"/>
        <v>25.21727273</v>
      </c>
      <c r="K1811" s="227"/>
      <c r="L1811" s="230">
        <f t="shared" si="3"/>
        <v>17.21668105</v>
      </c>
      <c r="M1811" s="134">
        <v>0.93</v>
      </c>
      <c r="N1811" s="146"/>
      <c r="O1811" s="99">
        <f t="shared" si="4"/>
        <v>3</v>
      </c>
      <c r="P1811" s="99">
        <f t="shared" si="5"/>
        <v>3</v>
      </c>
      <c r="Q1811" s="99">
        <f t="shared" si="6"/>
        <v>5</v>
      </c>
      <c r="R1811" s="99">
        <f t="shared" si="7"/>
        <v>0</v>
      </c>
      <c r="S1811" s="138">
        <f t="shared" si="8"/>
        <v>5</v>
      </c>
      <c r="T1811" s="135">
        <f t="shared" si="9"/>
        <v>16</v>
      </c>
      <c r="U1811" s="146"/>
      <c r="V1811" s="146"/>
      <c r="W1811" s="146"/>
      <c r="X1811" s="146"/>
      <c r="Y1811" s="146"/>
    </row>
    <row r="1812" ht="12.75" customHeight="1">
      <c r="A1812" s="146"/>
      <c r="B1812" s="146"/>
      <c r="C1812" s="227">
        <v>59.0</v>
      </c>
      <c r="D1812" s="228">
        <v>1983.27</v>
      </c>
      <c r="E1812" s="228">
        <v>921.27</v>
      </c>
      <c r="F1812" s="229">
        <v>0.4645</v>
      </c>
      <c r="I1812" s="146"/>
      <c r="J1812" s="230">
        <f t="shared" si="2"/>
        <v>33.61474576</v>
      </c>
      <c r="K1812" s="227"/>
      <c r="L1812" s="230">
        <f t="shared" si="3"/>
        <v>22.95305276</v>
      </c>
      <c r="M1812" s="134">
        <v>0.65</v>
      </c>
      <c r="N1812" s="146"/>
      <c r="O1812" s="99">
        <f t="shared" si="4"/>
        <v>3</v>
      </c>
      <c r="P1812" s="99">
        <f t="shared" si="5"/>
        <v>5</v>
      </c>
      <c r="Q1812" s="99">
        <f t="shared" si="6"/>
        <v>5</v>
      </c>
      <c r="R1812" s="99">
        <f t="shared" si="7"/>
        <v>0</v>
      </c>
      <c r="S1812" s="138">
        <f t="shared" si="8"/>
        <v>5</v>
      </c>
      <c r="T1812" s="135">
        <f t="shared" si="9"/>
        <v>18</v>
      </c>
      <c r="U1812" s="146"/>
      <c r="V1812" s="146"/>
      <c r="W1812" s="146"/>
      <c r="X1812" s="146"/>
      <c r="Y1812" s="146"/>
    </row>
    <row r="1813" ht="12.75" customHeight="1">
      <c r="A1813" s="146"/>
      <c r="B1813" s="146"/>
      <c r="C1813" s="227">
        <v>17.0</v>
      </c>
      <c r="D1813" s="228">
        <v>146.02</v>
      </c>
      <c r="E1813" s="228">
        <v>67.82</v>
      </c>
      <c r="F1813" s="229">
        <v>0.4644</v>
      </c>
      <c r="I1813" s="146"/>
      <c r="J1813" s="230">
        <f t="shared" si="2"/>
        <v>8.589411765</v>
      </c>
      <c r="K1813" s="227"/>
      <c r="L1813" s="230">
        <f t="shared" si="3"/>
        <v>5.865481948</v>
      </c>
      <c r="M1813" s="134">
        <v>0.45</v>
      </c>
      <c r="N1813" s="146"/>
      <c r="O1813" s="99">
        <f t="shared" si="4"/>
        <v>3</v>
      </c>
      <c r="P1813" s="99">
        <f t="shared" si="5"/>
        <v>4</v>
      </c>
      <c r="Q1813" s="99">
        <f t="shared" si="6"/>
        <v>5</v>
      </c>
      <c r="R1813" s="99">
        <f t="shared" si="7"/>
        <v>0</v>
      </c>
      <c r="S1813" s="138">
        <f t="shared" si="8"/>
        <v>4</v>
      </c>
      <c r="T1813" s="135">
        <f t="shared" si="9"/>
        <v>16</v>
      </c>
      <c r="U1813" s="146"/>
      <c r="V1813" s="146"/>
      <c r="W1813" s="146"/>
      <c r="X1813" s="146"/>
      <c r="Y1813" s="146"/>
    </row>
    <row r="1814" ht="12.75" customHeight="1">
      <c r="A1814" s="146"/>
      <c r="B1814" s="146"/>
      <c r="C1814" s="227">
        <v>9.0</v>
      </c>
      <c r="D1814" s="228">
        <v>312.26</v>
      </c>
      <c r="E1814" s="228">
        <v>144.97</v>
      </c>
      <c r="F1814" s="229">
        <v>0.4643</v>
      </c>
      <c r="I1814" s="146"/>
      <c r="J1814" s="230">
        <f t="shared" si="2"/>
        <v>34.69555556</v>
      </c>
      <c r="K1814" s="227"/>
      <c r="L1814" s="230">
        <f t="shared" si="3"/>
        <v>23.69429458</v>
      </c>
      <c r="M1814" s="134">
        <v>0.48</v>
      </c>
      <c r="N1814" s="146"/>
      <c r="O1814" s="99">
        <f t="shared" si="4"/>
        <v>3</v>
      </c>
      <c r="P1814" s="99">
        <f t="shared" si="5"/>
        <v>2</v>
      </c>
      <c r="Q1814" s="99">
        <f t="shared" si="6"/>
        <v>5</v>
      </c>
      <c r="R1814" s="99">
        <f t="shared" si="7"/>
        <v>0</v>
      </c>
      <c r="S1814" s="138">
        <f t="shared" si="8"/>
        <v>4</v>
      </c>
      <c r="T1814" s="135">
        <f t="shared" si="9"/>
        <v>14</v>
      </c>
      <c r="U1814" s="146"/>
      <c r="V1814" s="146"/>
      <c r="W1814" s="146"/>
      <c r="X1814" s="146"/>
      <c r="Y1814" s="146"/>
    </row>
    <row r="1815" ht="12.75" customHeight="1">
      <c r="A1815" s="146"/>
      <c r="B1815" s="146"/>
      <c r="C1815" s="227">
        <v>8.0</v>
      </c>
      <c r="D1815" s="228">
        <v>124.52</v>
      </c>
      <c r="E1815" s="228">
        <v>57.81</v>
      </c>
      <c r="F1815" s="229">
        <v>0.4642</v>
      </c>
      <c r="I1815" s="146"/>
      <c r="J1815" s="230">
        <f t="shared" si="2"/>
        <v>15.565</v>
      </c>
      <c r="K1815" s="227"/>
      <c r="L1815" s="230">
        <f t="shared" si="3"/>
        <v>10.63037836</v>
      </c>
      <c r="M1815" s="134">
        <v>0.43</v>
      </c>
      <c r="N1815" s="146"/>
      <c r="O1815" s="99">
        <f t="shared" si="4"/>
        <v>3</v>
      </c>
      <c r="P1815" s="99">
        <f t="shared" si="5"/>
        <v>2</v>
      </c>
      <c r="Q1815" s="99">
        <f t="shared" si="6"/>
        <v>5</v>
      </c>
      <c r="R1815" s="99">
        <f t="shared" si="7"/>
        <v>0</v>
      </c>
      <c r="S1815" s="138">
        <f t="shared" si="8"/>
        <v>4</v>
      </c>
      <c r="T1815" s="135">
        <f t="shared" si="9"/>
        <v>14</v>
      </c>
      <c r="U1815" s="146"/>
      <c r="V1815" s="146"/>
      <c r="W1815" s="146"/>
      <c r="X1815" s="146"/>
      <c r="Y1815" s="146"/>
    </row>
    <row r="1816" ht="12.75" customHeight="1">
      <c r="A1816" s="146"/>
      <c r="B1816" s="146"/>
      <c r="C1816" s="227">
        <v>8.0</v>
      </c>
      <c r="D1816" s="228">
        <v>201.04</v>
      </c>
      <c r="E1816" s="228">
        <v>93.28</v>
      </c>
      <c r="F1816" s="229">
        <v>0.464</v>
      </c>
      <c r="I1816" s="146"/>
      <c r="J1816" s="230">
        <f t="shared" si="2"/>
        <v>25.13</v>
      </c>
      <c r="K1816" s="227"/>
      <c r="L1816" s="230">
        <f t="shared" si="3"/>
        <v>17.16530055</v>
      </c>
      <c r="M1816" s="134">
        <v>0.65</v>
      </c>
      <c r="N1816" s="146"/>
      <c r="O1816" s="99">
        <f t="shared" si="4"/>
        <v>3</v>
      </c>
      <c r="P1816" s="99">
        <f t="shared" si="5"/>
        <v>2</v>
      </c>
      <c r="Q1816" s="99">
        <f t="shared" si="6"/>
        <v>5</v>
      </c>
      <c r="R1816" s="99">
        <f t="shared" si="7"/>
        <v>0</v>
      </c>
      <c r="S1816" s="138">
        <f t="shared" si="8"/>
        <v>5</v>
      </c>
      <c r="T1816" s="135">
        <f t="shared" si="9"/>
        <v>15</v>
      </c>
      <c r="U1816" s="146"/>
      <c r="V1816" s="146"/>
      <c r="W1816" s="146"/>
      <c r="X1816" s="146"/>
      <c r="Y1816" s="146"/>
    </row>
    <row r="1817" ht="12.75" customHeight="1">
      <c r="A1817" s="146"/>
      <c r="B1817" s="146"/>
      <c r="C1817" s="227">
        <v>13.0</v>
      </c>
      <c r="D1817" s="228">
        <v>168.43</v>
      </c>
      <c r="E1817" s="228">
        <v>78.13</v>
      </c>
      <c r="F1817" s="229">
        <v>0.4638</v>
      </c>
      <c r="I1817" s="146"/>
      <c r="J1817" s="230">
        <f t="shared" si="2"/>
        <v>12.95615385</v>
      </c>
      <c r="K1817" s="227"/>
      <c r="L1817" s="230">
        <f t="shared" si="3"/>
        <v>8.851041021</v>
      </c>
      <c r="M1817" s="134">
        <v>0.67</v>
      </c>
      <c r="N1817" s="146"/>
      <c r="O1817" s="99">
        <f t="shared" si="4"/>
        <v>3</v>
      </c>
      <c r="P1817" s="99">
        <f t="shared" si="5"/>
        <v>3</v>
      </c>
      <c r="Q1817" s="99">
        <f t="shared" si="6"/>
        <v>5</v>
      </c>
      <c r="R1817" s="99">
        <f t="shared" si="7"/>
        <v>0</v>
      </c>
      <c r="S1817" s="138">
        <f t="shared" si="8"/>
        <v>5</v>
      </c>
      <c r="T1817" s="135">
        <f t="shared" si="9"/>
        <v>16</v>
      </c>
      <c r="U1817" s="146"/>
      <c r="V1817" s="146"/>
      <c r="W1817" s="146"/>
      <c r="X1817" s="146"/>
      <c r="Y1817" s="146"/>
    </row>
    <row r="1818" ht="12.75" customHeight="1">
      <c r="A1818" s="146"/>
      <c r="B1818" s="146"/>
      <c r="C1818" s="227">
        <v>34.0</v>
      </c>
      <c r="D1818" s="228">
        <v>3560.0</v>
      </c>
      <c r="E1818" s="228">
        <v>1651.05</v>
      </c>
      <c r="F1818" s="229">
        <v>0.4638</v>
      </c>
      <c r="I1818" s="146"/>
      <c r="J1818" s="230">
        <f t="shared" si="2"/>
        <v>104.7058824</v>
      </c>
      <c r="K1818" s="227"/>
      <c r="L1818" s="230">
        <f t="shared" si="3"/>
        <v>71.53018333</v>
      </c>
      <c r="M1818" s="134">
        <v>0.71</v>
      </c>
      <c r="N1818" s="146"/>
      <c r="O1818" s="99">
        <f t="shared" si="4"/>
        <v>3</v>
      </c>
      <c r="P1818" s="99">
        <f t="shared" si="5"/>
        <v>5</v>
      </c>
      <c r="Q1818" s="99">
        <f t="shared" si="6"/>
        <v>3</v>
      </c>
      <c r="R1818" s="99">
        <f t="shared" si="7"/>
        <v>0</v>
      </c>
      <c r="S1818" s="138">
        <f t="shared" si="8"/>
        <v>5</v>
      </c>
      <c r="T1818" s="135">
        <f t="shared" si="9"/>
        <v>16</v>
      </c>
      <c r="U1818" s="146"/>
      <c r="V1818" s="146"/>
      <c r="W1818" s="146"/>
      <c r="X1818" s="146"/>
      <c r="Y1818" s="146"/>
    </row>
    <row r="1819" ht="12.75" customHeight="1">
      <c r="A1819" s="146"/>
      <c r="B1819" s="146"/>
      <c r="C1819" s="227">
        <v>13.0</v>
      </c>
      <c r="D1819" s="228">
        <v>89.3</v>
      </c>
      <c r="E1819" s="228">
        <v>41.41</v>
      </c>
      <c r="F1819" s="229">
        <v>0.4637</v>
      </c>
      <c r="I1819" s="146"/>
      <c r="J1819" s="230">
        <f t="shared" si="2"/>
        <v>6.869230769</v>
      </c>
      <c r="K1819" s="227"/>
      <c r="L1819" s="230">
        <f t="shared" si="3"/>
        <v>4.693059212</v>
      </c>
      <c r="M1819" s="134">
        <v>0.92</v>
      </c>
      <c r="N1819" s="146"/>
      <c r="O1819" s="99">
        <f t="shared" si="4"/>
        <v>3</v>
      </c>
      <c r="P1819" s="99">
        <f t="shared" si="5"/>
        <v>3</v>
      </c>
      <c r="Q1819" s="99">
        <f t="shared" si="6"/>
        <v>5</v>
      </c>
      <c r="R1819" s="99">
        <f t="shared" si="7"/>
        <v>0</v>
      </c>
      <c r="S1819" s="138">
        <f t="shared" si="8"/>
        <v>5</v>
      </c>
      <c r="T1819" s="135">
        <f t="shared" si="9"/>
        <v>16</v>
      </c>
      <c r="U1819" s="146"/>
      <c r="V1819" s="146"/>
      <c r="W1819" s="146"/>
      <c r="X1819" s="146"/>
      <c r="Y1819" s="146"/>
    </row>
    <row r="1820" ht="12.75" customHeight="1">
      <c r="A1820" s="146"/>
      <c r="B1820" s="146"/>
      <c r="C1820" s="227">
        <v>2.0</v>
      </c>
      <c r="D1820" s="228">
        <v>46.65</v>
      </c>
      <c r="E1820" s="228">
        <v>21.63</v>
      </c>
      <c r="F1820" s="229">
        <v>0.4637</v>
      </c>
      <c r="I1820" s="146"/>
      <c r="J1820" s="230">
        <f t="shared" si="2"/>
        <v>23.325</v>
      </c>
      <c r="K1820" s="227"/>
      <c r="L1820" s="230">
        <f t="shared" si="3"/>
        <v>15.93564255</v>
      </c>
      <c r="M1820" s="134">
        <v>0.26</v>
      </c>
      <c r="N1820" s="146"/>
      <c r="O1820" s="99">
        <f t="shared" si="4"/>
        <v>3</v>
      </c>
      <c r="P1820" s="99">
        <f t="shared" si="5"/>
        <v>1</v>
      </c>
      <c r="Q1820" s="99">
        <f t="shared" si="6"/>
        <v>5</v>
      </c>
      <c r="R1820" s="99">
        <f t="shared" si="7"/>
        <v>0</v>
      </c>
      <c r="S1820" s="138">
        <f t="shared" si="8"/>
        <v>3</v>
      </c>
      <c r="T1820" s="135">
        <f t="shared" si="9"/>
        <v>12</v>
      </c>
      <c r="U1820" s="146"/>
      <c r="V1820" s="146"/>
      <c r="W1820" s="146"/>
      <c r="X1820" s="146"/>
      <c r="Y1820" s="146"/>
    </row>
    <row r="1821" ht="12.75" customHeight="1">
      <c r="A1821" s="146"/>
      <c r="B1821" s="146"/>
      <c r="C1821" s="227">
        <v>3.0</v>
      </c>
      <c r="D1821" s="228">
        <v>169.3</v>
      </c>
      <c r="E1821" s="228">
        <v>78.47</v>
      </c>
      <c r="F1821" s="229">
        <v>0.4635</v>
      </c>
      <c r="I1821" s="146"/>
      <c r="J1821" s="230">
        <f t="shared" si="2"/>
        <v>56.43333333</v>
      </c>
      <c r="K1821" s="227"/>
      <c r="L1821" s="230">
        <f t="shared" si="3"/>
        <v>38.56052841</v>
      </c>
      <c r="M1821" s="134">
        <v>0.15</v>
      </c>
      <c r="N1821" s="146"/>
      <c r="O1821" s="99">
        <f t="shared" si="4"/>
        <v>3</v>
      </c>
      <c r="P1821" s="99">
        <f t="shared" si="5"/>
        <v>1</v>
      </c>
      <c r="Q1821" s="99">
        <f t="shared" si="6"/>
        <v>4</v>
      </c>
      <c r="R1821" s="99">
        <f t="shared" si="7"/>
        <v>0</v>
      </c>
      <c r="S1821" s="138">
        <f t="shared" si="8"/>
        <v>3</v>
      </c>
      <c r="T1821" s="135">
        <f t="shared" si="9"/>
        <v>11</v>
      </c>
      <c r="U1821" s="146"/>
      <c r="V1821" s="146"/>
      <c r="W1821" s="146"/>
      <c r="X1821" s="146"/>
      <c r="Y1821" s="146"/>
    </row>
    <row r="1822" ht="12.75" customHeight="1">
      <c r="A1822" s="146"/>
      <c r="B1822" s="146"/>
      <c r="C1822" s="227">
        <v>7.0</v>
      </c>
      <c r="D1822" s="228">
        <v>139.39</v>
      </c>
      <c r="E1822" s="228">
        <v>64.6</v>
      </c>
      <c r="F1822" s="229">
        <v>0.4635</v>
      </c>
      <c r="I1822" s="146"/>
      <c r="J1822" s="230">
        <f t="shared" si="2"/>
        <v>19.91285714</v>
      </c>
      <c r="K1822" s="227"/>
      <c r="L1822" s="230">
        <f t="shared" si="3"/>
        <v>13.60632535</v>
      </c>
      <c r="M1822" s="134">
        <v>0.34</v>
      </c>
      <c r="N1822" s="146"/>
      <c r="O1822" s="99">
        <f t="shared" si="4"/>
        <v>3</v>
      </c>
      <c r="P1822" s="99">
        <f t="shared" si="5"/>
        <v>2</v>
      </c>
      <c r="Q1822" s="99">
        <f t="shared" si="6"/>
        <v>5</v>
      </c>
      <c r="R1822" s="99">
        <f t="shared" si="7"/>
        <v>0</v>
      </c>
      <c r="S1822" s="138">
        <f t="shared" si="8"/>
        <v>4</v>
      </c>
      <c r="T1822" s="135">
        <f t="shared" si="9"/>
        <v>14</v>
      </c>
      <c r="U1822" s="146"/>
      <c r="V1822" s="146"/>
      <c r="W1822" s="146"/>
      <c r="X1822" s="146"/>
      <c r="Y1822" s="146"/>
    </row>
    <row r="1823" ht="12.75" customHeight="1">
      <c r="A1823" s="146"/>
      <c r="B1823" s="146"/>
      <c r="C1823" s="227">
        <v>2.0</v>
      </c>
      <c r="D1823" s="228">
        <v>138.96</v>
      </c>
      <c r="E1823" s="228">
        <v>64.4</v>
      </c>
      <c r="F1823" s="229">
        <v>0.4635</v>
      </c>
      <c r="I1823" s="146"/>
      <c r="J1823" s="230">
        <f t="shared" si="2"/>
        <v>69.48</v>
      </c>
      <c r="K1823" s="227"/>
      <c r="L1823" s="230">
        <f t="shared" si="3"/>
        <v>47.47523061</v>
      </c>
      <c r="M1823" s="134">
        <v>0.35</v>
      </c>
      <c r="N1823" s="146"/>
      <c r="O1823" s="99">
        <f t="shared" si="4"/>
        <v>3</v>
      </c>
      <c r="P1823" s="99">
        <f t="shared" si="5"/>
        <v>1</v>
      </c>
      <c r="Q1823" s="99">
        <f t="shared" si="6"/>
        <v>3</v>
      </c>
      <c r="R1823" s="99">
        <f t="shared" si="7"/>
        <v>0</v>
      </c>
      <c r="S1823" s="138">
        <f t="shared" si="8"/>
        <v>4</v>
      </c>
      <c r="T1823" s="135">
        <f t="shared" si="9"/>
        <v>11</v>
      </c>
      <c r="U1823" s="146"/>
      <c r="V1823" s="146"/>
      <c r="W1823" s="146"/>
      <c r="X1823" s="146"/>
      <c r="Y1823" s="146"/>
    </row>
    <row r="1824" ht="12.75" customHeight="1">
      <c r="A1824" s="146"/>
      <c r="B1824" s="146"/>
      <c r="C1824" s="227">
        <v>4.0</v>
      </c>
      <c r="D1824" s="228">
        <v>79.65</v>
      </c>
      <c r="E1824" s="228">
        <v>36.92</v>
      </c>
      <c r="F1824" s="229">
        <v>0.4635</v>
      </c>
      <c r="I1824" s="146"/>
      <c r="J1824" s="230">
        <f t="shared" si="2"/>
        <v>19.9125</v>
      </c>
      <c r="K1824" s="227"/>
      <c r="L1824" s="230">
        <f t="shared" si="3"/>
        <v>13.60608131</v>
      </c>
      <c r="M1824" s="134">
        <v>0.65</v>
      </c>
      <c r="N1824" s="146"/>
      <c r="O1824" s="99">
        <f t="shared" si="4"/>
        <v>3</v>
      </c>
      <c r="P1824" s="99">
        <f t="shared" si="5"/>
        <v>1</v>
      </c>
      <c r="Q1824" s="99">
        <f t="shared" si="6"/>
        <v>5</v>
      </c>
      <c r="R1824" s="99">
        <f t="shared" si="7"/>
        <v>0</v>
      </c>
      <c r="S1824" s="138">
        <f t="shared" si="8"/>
        <v>5</v>
      </c>
      <c r="T1824" s="135">
        <f t="shared" si="9"/>
        <v>14</v>
      </c>
      <c r="U1824" s="146"/>
      <c r="V1824" s="146"/>
      <c r="W1824" s="146"/>
      <c r="X1824" s="146"/>
      <c r="Y1824" s="146"/>
    </row>
    <row r="1825" ht="12.75" customHeight="1">
      <c r="A1825" s="146"/>
      <c r="B1825" s="146"/>
      <c r="C1825" s="227">
        <v>9.0</v>
      </c>
      <c r="D1825" s="228">
        <v>2336.66</v>
      </c>
      <c r="E1825" s="228">
        <v>1083.07</v>
      </c>
      <c r="F1825" s="229">
        <v>0.4635</v>
      </c>
      <c r="I1825" s="146"/>
      <c r="J1825" s="230">
        <f t="shared" si="2"/>
        <v>259.6288889</v>
      </c>
      <c r="K1825" s="227"/>
      <c r="L1825" s="230">
        <f t="shared" si="3"/>
        <v>177.4027256</v>
      </c>
      <c r="M1825" s="134">
        <v>0.45</v>
      </c>
      <c r="N1825" s="146"/>
      <c r="O1825" s="99">
        <f t="shared" si="4"/>
        <v>3</v>
      </c>
      <c r="P1825" s="99">
        <f t="shared" si="5"/>
        <v>2</v>
      </c>
      <c r="Q1825" s="99">
        <f t="shared" si="6"/>
        <v>1</v>
      </c>
      <c r="R1825" s="99">
        <f t="shared" si="7"/>
        <v>0</v>
      </c>
      <c r="S1825" s="138">
        <f t="shared" si="8"/>
        <v>4</v>
      </c>
      <c r="T1825" s="135">
        <f t="shared" si="9"/>
        <v>10</v>
      </c>
      <c r="U1825" s="146"/>
      <c r="V1825" s="146"/>
      <c r="W1825" s="146"/>
      <c r="X1825" s="146"/>
      <c r="Y1825" s="146"/>
    </row>
    <row r="1826" ht="12.75" customHeight="1">
      <c r="A1826" s="146"/>
      <c r="B1826" s="146"/>
      <c r="C1826" s="227">
        <v>4.0</v>
      </c>
      <c r="D1826" s="228">
        <v>77.75</v>
      </c>
      <c r="E1826" s="228">
        <v>36.03</v>
      </c>
      <c r="F1826" s="229">
        <v>0.4634</v>
      </c>
      <c r="I1826" s="146"/>
      <c r="J1826" s="230">
        <f t="shared" si="2"/>
        <v>19.4375</v>
      </c>
      <c r="K1826" s="227"/>
      <c r="L1826" s="230">
        <f t="shared" si="3"/>
        <v>13.28242449</v>
      </c>
      <c r="M1826" s="134">
        <v>0.12</v>
      </c>
      <c r="N1826" s="146"/>
      <c r="O1826" s="99">
        <f t="shared" si="4"/>
        <v>3</v>
      </c>
      <c r="P1826" s="99">
        <f t="shared" si="5"/>
        <v>1</v>
      </c>
      <c r="Q1826" s="99">
        <f t="shared" si="6"/>
        <v>5</v>
      </c>
      <c r="R1826" s="99">
        <f t="shared" si="7"/>
        <v>0</v>
      </c>
      <c r="S1826" s="138">
        <f t="shared" si="8"/>
        <v>2</v>
      </c>
      <c r="T1826" s="135">
        <f t="shared" si="9"/>
        <v>11</v>
      </c>
      <c r="U1826" s="146"/>
      <c r="V1826" s="146"/>
      <c r="W1826" s="146"/>
      <c r="X1826" s="146"/>
      <c r="Y1826" s="146"/>
    </row>
    <row r="1827" ht="12.75" customHeight="1">
      <c r="A1827" s="146"/>
      <c r="B1827" s="146"/>
      <c r="C1827" s="227">
        <v>1.0</v>
      </c>
      <c r="D1827" s="228">
        <v>130.43</v>
      </c>
      <c r="E1827" s="228">
        <v>60.43</v>
      </c>
      <c r="F1827" s="229">
        <v>0.4633</v>
      </c>
      <c r="I1827" s="146"/>
      <c r="J1827" s="230">
        <f t="shared" si="2"/>
        <v>130.43</v>
      </c>
      <c r="K1827" s="227"/>
      <c r="L1827" s="230">
        <f t="shared" si="3"/>
        <v>89.13414884</v>
      </c>
      <c r="M1827" s="134">
        <v>0.65</v>
      </c>
      <c r="N1827" s="146"/>
      <c r="O1827" s="99">
        <f t="shared" si="4"/>
        <v>3</v>
      </c>
      <c r="P1827" s="99">
        <f t="shared" si="5"/>
        <v>1</v>
      </c>
      <c r="Q1827" s="99">
        <f t="shared" si="6"/>
        <v>2</v>
      </c>
      <c r="R1827" s="99">
        <f t="shared" si="7"/>
        <v>0</v>
      </c>
      <c r="S1827" s="138">
        <f t="shared" si="8"/>
        <v>5</v>
      </c>
      <c r="T1827" s="135">
        <f t="shared" si="9"/>
        <v>11</v>
      </c>
      <c r="U1827" s="146"/>
      <c r="V1827" s="146"/>
      <c r="W1827" s="146"/>
      <c r="X1827" s="146"/>
      <c r="Y1827" s="146"/>
    </row>
    <row r="1828" ht="12.75" customHeight="1">
      <c r="A1828" s="146"/>
      <c r="B1828" s="146"/>
      <c r="C1828" s="227">
        <v>6.0</v>
      </c>
      <c r="D1828" s="228">
        <v>626.09</v>
      </c>
      <c r="E1828" s="228">
        <v>290.09</v>
      </c>
      <c r="F1828" s="229">
        <v>0.4633</v>
      </c>
      <c r="I1828" s="146"/>
      <c r="J1828" s="230">
        <f t="shared" si="2"/>
        <v>104.3483333</v>
      </c>
      <c r="K1828" s="227"/>
      <c r="L1828" s="230">
        <f t="shared" si="3"/>
        <v>71.31028042</v>
      </c>
      <c r="M1828" s="134">
        <v>0.32</v>
      </c>
      <c r="N1828" s="146"/>
      <c r="O1828" s="99">
        <f t="shared" si="4"/>
        <v>3</v>
      </c>
      <c r="P1828" s="99">
        <f t="shared" si="5"/>
        <v>2</v>
      </c>
      <c r="Q1828" s="99">
        <f t="shared" si="6"/>
        <v>3</v>
      </c>
      <c r="R1828" s="99">
        <f t="shared" si="7"/>
        <v>0</v>
      </c>
      <c r="S1828" s="138">
        <f t="shared" si="8"/>
        <v>3</v>
      </c>
      <c r="T1828" s="135">
        <f t="shared" si="9"/>
        <v>11</v>
      </c>
      <c r="U1828" s="146"/>
      <c r="V1828" s="146"/>
      <c r="W1828" s="146"/>
      <c r="X1828" s="146"/>
      <c r="Y1828" s="146"/>
    </row>
    <row r="1829" ht="12.75" customHeight="1">
      <c r="A1829" s="146"/>
      <c r="B1829" s="146"/>
      <c r="C1829" s="227">
        <v>4.0</v>
      </c>
      <c r="D1829" s="228">
        <v>62.26</v>
      </c>
      <c r="E1829" s="228">
        <v>28.84</v>
      </c>
      <c r="F1829" s="229">
        <v>0.4633</v>
      </c>
      <c r="I1829" s="146"/>
      <c r="J1829" s="230">
        <f t="shared" si="2"/>
        <v>15.565</v>
      </c>
      <c r="K1829" s="227"/>
      <c r="L1829" s="230">
        <f t="shared" si="3"/>
        <v>10.63691656</v>
      </c>
      <c r="M1829" s="134">
        <v>0.45</v>
      </c>
      <c r="N1829" s="146"/>
      <c r="O1829" s="99">
        <f t="shared" si="4"/>
        <v>3</v>
      </c>
      <c r="P1829" s="99">
        <f t="shared" si="5"/>
        <v>1</v>
      </c>
      <c r="Q1829" s="99">
        <f t="shared" si="6"/>
        <v>5</v>
      </c>
      <c r="R1829" s="99">
        <f t="shared" si="7"/>
        <v>0</v>
      </c>
      <c r="S1829" s="138">
        <f t="shared" si="8"/>
        <v>4</v>
      </c>
      <c r="T1829" s="135">
        <f t="shared" si="9"/>
        <v>13</v>
      </c>
      <c r="U1829" s="146"/>
      <c r="V1829" s="146"/>
      <c r="W1829" s="146"/>
      <c r="X1829" s="146"/>
      <c r="Y1829" s="146"/>
    </row>
    <row r="1830" ht="12.75" customHeight="1">
      <c r="A1830" s="146"/>
      <c r="B1830" s="146"/>
      <c r="C1830" s="227">
        <v>6.0</v>
      </c>
      <c r="D1830" s="228">
        <v>28.73</v>
      </c>
      <c r="E1830" s="228">
        <v>13.31</v>
      </c>
      <c r="F1830" s="229">
        <v>0.4633</v>
      </c>
      <c r="I1830" s="146"/>
      <c r="J1830" s="230">
        <f t="shared" si="2"/>
        <v>4.788333333</v>
      </c>
      <c r="K1830" s="227"/>
      <c r="L1830" s="230">
        <f t="shared" si="3"/>
        <v>3.272284107</v>
      </c>
      <c r="M1830" s="134">
        <v>0.12</v>
      </c>
      <c r="N1830" s="146"/>
      <c r="O1830" s="99">
        <f t="shared" si="4"/>
        <v>3</v>
      </c>
      <c r="P1830" s="99">
        <f t="shared" si="5"/>
        <v>2</v>
      </c>
      <c r="Q1830" s="99">
        <f t="shared" si="6"/>
        <v>5</v>
      </c>
      <c r="R1830" s="99">
        <f t="shared" si="7"/>
        <v>0</v>
      </c>
      <c r="S1830" s="138">
        <f t="shared" si="8"/>
        <v>2</v>
      </c>
      <c r="T1830" s="135">
        <f t="shared" si="9"/>
        <v>12</v>
      </c>
      <c r="U1830" s="146"/>
      <c r="V1830" s="146"/>
      <c r="W1830" s="146"/>
      <c r="X1830" s="146"/>
      <c r="Y1830" s="146"/>
    </row>
    <row r="1831" ht="12.75" customHeight="1">
      <c r="A1831" s="146"/>
      <c r="B1831" s="146"/>
      <c r="C1831" s="227">
        <v>4.0</v>
      </c>
      <c r="D1831" s="228">
        <v>260.87</v>
      </c>
      <c r="E1831" s="228">
        <v>120.87</v>
      </c>
      <c r="F1831" s="229">
        <v>0.4633</v>
      </c>
      <c r="I1831" s="146"/>
      <c r="J1831" s="230">
        <f t="shared" si="2"/>
        <v>65.2175</v>
      </c>
      <c r="K1831" s="227"/>
      <c r="L1831" s="230">
        <f t="shared" si="3"/>
        <v>44.56878289</v>
      </c>
      <c r="M1831" s="134">
        <v>0.87</v>
      </c>
      <c r="N1831" s="146"/>
      <c r="O1831" s="99">
        <f t="shared" si="4"/>
        <v>3</v>
      </c>
      <c r="P1831" s="99">
        <f t="shared" si="5"/>
        <v>1</v>
      </c>
      <c r="Q1831" s="99">
        <f t="shared" si="6"/>
        <v>3</v>
      </c>
      <c r="R1831" s="99">
        <f t="shared" si="7"/>
        <v>0</v>
      </c>
      <c r="S1831" s="138">
        <f t="shared" si="8"/>
        <v>5</v>
      </c>
      <c r="T1831" s="135">
        <f t="shared" si="9"/>
        <v>12</v>
      </c>
      <c r="U1831" s="146"/>
      <c r="V1831" s="146"/>
      <c r="W1831" s="146"/>
      <c r="X1831" s="146"/>
      <c r="Y1831" s="146"/>
    </row>
    <row r="1832" ht="12.75" customHeight="1">
      <c r="A1832" s="146"/>
      <c r="B1832" s="146"/>
      <c r="C1832" s="227">
        <v>12.0</v>
      </c>
      <c r="D1832" s="228">
        <v>973.91</v>
      </c>
      <c r="E1832" s="228">
        <v>450.81</v>
      </c>
      <c r="F1832" s="229">
        <v>0.4629</v>
      </c>
      <c r="I1832" s="146"/>
      <c r="J1832" s="230">
        <f t="shared" si="2"/>
        <v>81.15916667</v>
      </c>
      <c r="K1832" s="227"/>
      <c r="L1832" s="230">
        <f t="shared" si="3"/>
        <v>55.47827375</v>
      </c>
      <c r="M1832" s="134">
        <v>0.89</v>
      </c>
      <c r="N1832" s="146"/>
      <c r="O1832" s="99">
        <f t="shared" si="4"/>
        <v>3</v>
      </c>
      <c r="P1832" s="99">
        <f t="shared" si="5"/>
        <v>3</v>
      </c>
      <c r="Q1832" s="99">
        <f t="shared" si="6"/>
        <v>3</v>
      </c>
      <c r="R1832" s="99">
        <f t="shared" si="7"/>
        <v>0</v>
      </c>
      <c r="S1832" s="138">
        <f t="shared" si="8"/>
        <v>5</v>
      </c>
      <c r="T1832" s="135">
        <f t="shared" si="9"/>
        <v>14</v>
      </c>
      <c r="U1832" s="146"/>
      <c r="V1832" s="146"/>
      <c r="W1832" s="146"/>
      <c r="X1832" s="146"/>
      <c r="Y1832" s="146"/>
    </row>
    <row r="1833" ht="12.75" customHeight="1">
      <c r="A1833" s="146"/>
      <c r="B1833" s="146"/>
      <c r="C1833" s="227">
        <v>3.0</v>
      </c>
      <c r="D1833" s="228">
        <v>91.3</v>
      </c>
      <c r="E1833" s="228">
        <v>42.25</v>
      </c>
      <c r="F1833" s="229">
        <v>0.4628</v>
      </c>
      <c r="I1833" s="146"/>
      <c r="J1833" s="230">
        <f t="shared" si="2"/>
        <v>30.43333333</v>
      </c>
      <c r="K1833" s="227"/>
      <c r="L1833" s="230">
        <f t="shared" si="3"/>
        <v>20.80484915</v>
      </c>
      <c r="M1833" s="134">
        <v>0.65</v>
      </c>
      <c r="N1833" s="146"/>
      <c r="O1833" s="99">
        <f t="shared" si="4"/>
        <v>3</v>
      </c>
      <c r="P1833" s="99">
        <f t="shared" si="5"/>
        <v>1</v>
      </c>
      <c r="Q1833" s="99">
        <f t="shared" si="6"/>
        <v>5</v>
      </c>
      <c r="R1833" s="99">
        <f t="shared" si="7"/>
        <v>0</v>
      </c>
      <c r="S1833" s="138">
        <f t="shared" si="8"/>
        <v>5</v>
      </c>
      <c r="T1833" s="135">
        <f t="shared" si="9"/>
        <v>14</v>
      </c>
      <c r="U1833" s="146"/>
      <c r="V1833" s="146"/>
      <c r="W1833" s="146"/>
      <c r="X1833" s="146"/>
      <c r="Y1833" s="146"/>
    </row>
    <row r="1834" ht="12.75" customHeight="1">
      <c r="A1834" s="146"/>
      <c r="B1834" s="146"/>
      <c r="C1834" s="227">
        <v>16.0</v>
      </c>
      <c r="D1834" s="228">
        <v>128.49</v>
      </c>
      <c r="E1834" s="228">
        <v>59.45</v>
      </c>
      <c r="F1834" s="229">
        <v>0.4627</v>
      </c>
      <c r="I1834" s="146"/>
      <c r="J1834" s="230">
        <f t="shared" si="2"/>
        <v>8.030625</v>
      </c>
      <c r="K1834" s="227"/>
      <c r="L1834" s="230">
        <f t="shared" si="3"/>
        <v>5.490274834</v>
      </c>
      <c r="M1834" s="134">
        <v>0.23</v>
      </c>
      <c r="N1834" s="146"/>
      <c r="O1834" s="99">
        <f t="shared" si="4"/>
        <v>3</v>
      </c>
      <c r="P1834" s="99">
        <f t="shared" si="5"/>
        <v>4</v>
      </c>
      <c r="Q1834" s="99">
        <f t="shared" si="6"/>
        <v>5</v>
      </c>
      <c r="R1834" s="99">
        <f t="shared" si="7"/>
        <v>0</v>
      </c>
      <c r="S1834" s="138">
        <f t="shared" si="8"/>
        <v>3</v>
      </c>
      <c r="T1834" s="135">
        <f t="shared" si="9"/>
        <v>15</v>
      </c>
      <c r="U1834" s="146"/>
      <c r="V1834" s="146"/>
      <c r="W1834" s="146"/>
      <c r="X1834" s="146"/>
      <c r="Y1834" s="146"/>
    </row>
    <row r="1835" ht="12.75" customHeight="1">
      <c r="A1835" s="146"/>
      <c r="B1835" s="146"/>
      <c r="C1835" s="227">
        <v>7.0</v>
      </c>
      <c r="D1835" s="228">
        <v>229.32</v>
      </c>
      <c r="E1835" s="228">
        <v>106.08</v>
      </c>
      <c r="F1835" s="229">
        <v>0.4626</v>
      </c>
      <c r="I1835" s="146"/>
      <c r="J1835" s="230">
        <f t="shared" si="2"/>
        <v>32.76</v>
      </c>
      <c r="K1835" s="227"/>
      <c r="L1835" s="230">
        <f t="shared" si="3"/>
        <v>22.39846848</v>
      </c>
      <c r="M1835" s="134">
        <v>0.21</v>
      </c>
      <c r="N1835" s="146"/>
      <c r="O1835" s="99">
        <f t="shared" si="4"/>
        <v>3</v>
      </c>
      <c r="P1835" s="99">
        <f t="shared" si="5"/>
        <v>2</v>
      </c>
      <c r="Q1835" s="99">
        <f t="shared" si="6"/>
        <v>5</v>
      </c>
      <c r="R1835" s="99">
        <f t="shared" si="7"/>
        <v>0</v>
      </c>
      <c r="S1835" s="138">
        <f t="shared" si="8"/>
        <v>3</v>
      </c>
      <c r="T1835" s="135">
        <f t="shared" si="9"/>
        <v>13</v>
      </c>
      <c r="U1835" s="146"/>
      <c r="V1835" s="146"/>
      <c r="W1835" s="146"/>
      <c r="X1835" s="146"/>
      <c r="Y1835" s="146"/>
    </row>
    <row r="1836" ht="12.75" customHeight="1">
      <c r="A1836" s="146"/>
      <c r="B1836" s="146"/>
      <c r="C1836" s="227">
        <v>3.0</v>
      </c>
      <c r="D1836" s="228">
        <v>200.43</v>
      </c>
      <c r="E1836" s="228">
        <v>92.64</v>
      </c>
      <c r="F1836" s="229">
        <v>0.4622</v>
      </c>
      <c r="I1836" s="146"/>
      <c r="J1836" s="230">
        <f t="shared" si="2"/>
        <v>66.81</v>
      </c>
      <c r="K1836" s="227"/>
      <c r="L1836" s="230">
        <f t="shared" si="3"/>
        <v>45.69142388</v>
      </c>
      <c r="M1836" s="134">
        <v>0.45</v>
      </c>
      <c r="N1836" s="146"/>
      <c r="O1836" s="99">
        <f t="shared" si="4"/>
        <v>3</v>
      </c>
      <c r="P1836" s="99">
        <f t="shared" si="5"/>
        <v>1</v>
      </c>
      <c r="Q1836" s="99">
        <f t="shared" si="6"/>
        <v>3</v>
      </c>
      <c r="R1836" s="99">
        <f t="shared" si="7"/>
        <v>0</v>
      </c>
      <c r="S1836" s="138">
        <f t="shared" si="8"/>
        <v>4</v>
      </c>
      <c r="T1836" s="135">
        <f t="shared" si="9"/>
        <v>11</v>
      </c>
      <c r="U1836" s="146"/>
      <c r="V1836" s="146"/>
      <c r="W1836" s="146"/>
      <c r="X1836" s="146"/>
      <c r="Y1836" s="146"/>
    </row>
    <row r="1837" ht="12.75" customHeight="1">
      <c r="A1837" s="146"/>
      <c r="B1837" s="146"/>
      <c r="C1837" s="227">
        <v>6.0</v>
      </c>
      <c r="D1837" s="228">
        <v>174.0</v>
      </c>
      <c r="E1837" s="228">
        <v>80.4</v>
      </c>
      <c r="F1837" s="229">
        <v>0.4621</v>
      </c>
      <c r="I1837" s="146"/>
      <c r="J1837" s="230">
        <f t="shared" si="2"/>
        <v>29</v>
      </c>
      <c r="K1837" s="227"/>
      <c r="L1837" s="230">
        <f t="shared" si="3"/>
        <v>19.83448465</v>
      </c>
      <c r="M1837" s="134">
        <v>0.87</v>
      </c>
      <c r="N1837" s="146"/>
      <c r="O1837" s="99">
        <f t="shared" si="4"/>
        <v>3</v>
      </c>
      <c r="P1837" s="99">
        <f t="shared" si="5"/>
        <v>2</v>
      </c>
      <c r="Q1837" s="99">
        <f t="shared" si="6"/>
        <v>5</v>
      </c>
      <c r="R1837" s="99">
        <f t="shared" si="7"/>
        <v>0</v>
      </c>
      <c r="S1837" s="138">
        <f t="shared" si="8"/>
        <v>5</v>
      </c>
      <c r="T1837" s="135">
        <f t="shared" si="9"/>
        <v>15</v>
      </c>
      <c r="U1837" s="146"/>
      <c r="V1837" s="146"/>
      <c r="W1837" s="146"/>
      <c r="X1837" s="146"/>
      <c r="Y1837" s="146"/>
    </row>
    <row r="1838" ht="12.75" customHeight="1">
      <c r="A1838" s="146"/>
      <c r="B1838" s="146"/>
      <c r="C1838" s="227">
        <v>5.0</v>
      </c>
      <c r="D1838" s="228">
        <v>21.74</v>
      </c>
      <c r="E1838" s="228">
        <v>10.04</v>
      </c>
      <c r="F1838" s="229">
        <v>0.4619</v>
      </c>
      <c r="I1838" s="146"/>
      <c r="J1838" s="230">
        <f t="shared" si="2"/>
        <v>4.348</v>
      </c>
      <c r="K1838" s="227"/>
      <c r="L1838" s="230">
        <f t="shared" si="3"/>
        <v>2.974211642</v>
      </c>
      <c r="M1838" s="134">
        <v>0.89</v>
      </c>
      <c r="N1838" s="146"/>
      <c r="O1838" s="99">
        <f t="shared" si="4"/>
        <v>3</v>
      </c>
      <c r="P1838" s="99">
        <f t="shared" si="5"/>
        <v>1</v>
      </c>
      <c r="Q1838" s="99">
        <f t="shared" si="6"/>
        <v>5</v>
      </c>
      <c r="R1838" s="99">
        <f t="shared" si="7"/>
        <v>0</v>
      </c>
      <c r="S1838" s="138">
        <f t="shared" si="8"/>
        <v>5</v>
      </c>
      <c r="T1838" s="135">
        <f t="shared" si="9"/>
        <v>14</v>
      </c>
      <c r="U1838" s="146"/>
      <c r="V1838" s="146"/>
      <c r="W1838" s="146"/>
      <c r="X1838" s="146"/>
      <c r="Y1838" s="146"/>
    </row>
    <row r="1839" ht="12.75" customHeight="1">
      <c r="A1839" s="146"/>
      <c r="B1839" s="146"/>
      <c r="C1839" s="227">
        <v>3.0</v>
      </c>
      <c r="D1839" s="228">
        <v>46.83</v>
      </c>
      <c r="E1839" s="228">
        <v>21.63</v>
      </c>
      <c r="F1839" s="229">
        <v>0.4618</v>
      </c>
      <c r="I1839" s="146"/>
      <c r="J1839" s="230">
        <f t="shared" si="2"/>
        <v>15.61</v>
      </c>
      <c r="K1839" s="227"/>
      <c r="L1839" s="230">
        <f t="shared" si="3"/>
        <v>10.67861541</v>
      </c>
      <c r="M1839" s="232"/>
      <c r="N1839" s="146"/>
      <c r="O1839" s="99">
        <f t="shared" si="4"/>
        <v>3</v>
      </c>
      <c r="P1839" s="99">
        <f t="shared" si="5"/>
        <v>1</v>
      </c>
      <c r="Q1839" s="99">
        <f t="shared" si="6"/>
        <v>5</v>
      </c>
      <c r="R1839" s="99">
        <f t="shared" si="7"/>
        <v>0</v>
      </c>
      <c r="S1839" s="138">
        <f t="shared" si="8"/>
        <v>0</v>
      </c>
      <c r="T1839" s="135">
        <f t="shared" si="9"/>
        <v>9</v>
      </c>
      <c r="U1839" s="146"/>
      <c r="V1839" s="146"/>
      <c r="W1839" s="146"/>
      <c r="X1839" s="146"/>
      <c r="Y1839" s="146"/>
    </row>
    <row r="1840" ht="12.75" customHeight="1">
      <c r="A1840" s="146"/>
      <c r="B1840" s="146"/>
      <c r="C1840" s="227">
        <v>1.0</v>
      </c>
      <c r="D1840" s="228">
        <v>332.61</v>
      </c>
      <c r="E1840" s="228">
        <v>153.61</v>
      </c>
      <c r="F1840" s="229">
        <v>0.4618</v>
      </c>
      <c r="I1840" s="146"/>
      <c r="J1840" s="230">
        <f t="shared" si="2"/>
        <v>332.61</v>
      </c>
      <c r="K1840" s="227"/>
      <c r="L1840" s="230">
        <f t="shared" si="3"/>
        <v>227.5345464</v>
      </c>
      <c r="M1840" s="232"/>
      <c r="N1840" s="146"/>
      <c r="O1840" s="99">
        <f t="shared" si="4"/>
        <v>3</v>
      </c>
      <c r="P1840" s="99">
        <f t="shared" si="5"/>
        <v>1</v>
      </c>
      <c r="Q1840" s="99">
        <f t="shared" si="6"/>
        <v>1</v>
      </c>
      <c r="R1840" s="99">
        <f t="shared" si="7"/>
        <v>0</v>
      </c>
      <c r="S1840" s="138">
        <f t="shared" si="8"/>
        <v>0</v>
      </c>
      <c r="T1840" s="135">
        <f t="shared" si="9"/>
        <v>5</v>
      </c>
      <c r="U1840" s="146"/>
      <c r="V1840" s="146"/>
      <c r="W1840" s="146"/>
      <c r="X1840" s="146"/>
      <c r="Y1840" s="146"/>
    </row>
    <row r="1841" ht="12.75" customHeight="1">
      <c r="A1841" s="146"/>
      <c r="B1841" s="146"/>
      <c r="C1841" s="227">
        <v>22.0</v>
      </c>
      <c r="D1841" s="228">
        <v>76.0</v>
      </c>
      <c r="E1841" s="228">
        <v>35.08</v>
      </c>
      <c r="F1841" s="229">
        <v>0.4616</v>
      </c>
      <c r="I1841" s="146"/>
      <c r="J1841" s="230">
        <f t="shared" si="2"/>
        <v>3.454545455</v>
      </c>
      <c r="K1841" s="227"/>
      <c r="L1841" s="230">
        <f t="shared" si="3"/>
        <v>2.363536846</v>
      </c>
      <c r="M1841" s="232"/>
      <c r="N1841" s="146"/>
      <c r="O1841" s="99">
        <f t="shared" si="4"/>
        <v>3</v>
      </c>
      <c r="P1841" s="99">
        <f t="shared" si="5"/>
        <v>4</v>
      </c>
      <c r="Q1841" s="99">
        <f t="shared" si="6"/>
        <v>5</v>
      </c>
      <c r="R1841" s="99">
        <f t="shared" si="7"/>
        <v>0</v>
      </c>
      <c r="S1841" s="138">
        <f t="shared" si="8"/>
        <v>0</v>
      </c>
      <c r="T1841" s="135">
        <f t="shared" si="9"/>
        <v>12</v>
      </c>
      <c r="U1841" s="146"/>
      <c r="V1841" s="146"/>
      <c r="W1841" s="146"/>
      <c r="X1841" s="146"/>
      <c r="Y1841" s="146"/>
    </row>
    <row r="1842" ht="12.75" customHeight="1">
      <c r="A1842" s="146"/>
      <c r="B1842" s="146"/>
      <c r="C1842" s="227">
        <v>3.0</v>
      </c>
      <c r="D1842" s="228">
        <v>47.09</v>
      </c>
      <c r="E1842" s="228">
        <v>21.74</v>
      </c>
      <c r="F1842" s="229">
        <v>0.4616</v>
      </c>
      <c r="I1842" s="146"/>
      <c r="J1842" s="230">
        <f t="shared" si="2"/>
        <v>15.69666667</v>
      </c>
      <c r="K1842" s="227"/>
      <c r="L1842" s="230">
        <f t="shared" si="3"/>
        <v>10.73937238</v>
      </c>
      <c r="M1842" s="232"/>
      <c r="N1842" s="146"/>
      <c r="O1842" s="99">
        <f t="shared" si="4"/>
        <v>3</v>
      </c>
      <c r="P1842" s="99">
        <f t="shared" si="5"/>
        <v>1</v>
      </c>
      <c r="Q1842" s="99">
        <f t="shared" si="6"/>
        <v>5</v>
      </c>
      <c r="R1842" s="99">
        <f t="shared" si="7"/>
        <v>0</v>
      </c>
      <c r="S1842" s="138">
        <f t="shared" si="8"/>
        <v>0</v>
      </c>
      <c r="T1842" s="135">
        <f t="shared" si="9"/>
        <v>9</v>
      </c>
      <c r="U1842" s="146"/>
      <c r="V1842" s="146"/>
      <c r="W1842" s="146"/>
      <c r="X1842" s="146"/>
      <c r="Y1842" s="146"/>
    </row>
    <row r="1843" ht="12.75" customHeight="1">
      <c r="A1843" s="146"/>
      <c r="B1843" s="146"/>
      <c r="C1843" s="227">
        <v>12.0</v>
      </c>
      <c r="D1843" s="228">
        <v>102.44</v>
      </c>
      <c r="E1843" s="228">
        <v>47.24</v>
      </c>
      <c r="F1843" s="229">
        <v>0.4612</v>
      </c>
      <c r="I1843" s="146"/>
      <c r="J1843" s="230">
        <f t="shared" si="2"/>
        <v>8.536666667</v>
      </c>
      <c r="K1843" s="227"/>
      <c r="L1843" s="230">
        <f t="shared" si="3"/>
        <v>5.84223013</v>
      </c>
      <c r="M1843" s="232"/>
      <c r="N1843" s="146"/>
      <c r="O1843" s="99">
        <f t="shared" si="4"/>
        <v>3</v>
      </c>
      <c r="P1843" s="99">
        <f t="shared" si="5"/>
        <v>3</v>
      </c>
      <c r="Q1843" s="99">
        <f t="shared" si="6"/>
        <v>5</v>
      </c>
      <c r="R1843" s="99">
        <f t="shared" si="7"/>
        <v>0</v>
      </c>
      <c r="S1843" s="138">
        <f t="shared" si="8"/>
        <v>0</v>
      </c>
      <c r="T1843" s="135">
        <f t="shared" si="9"/>
        <v>11</v>
      </c>
      <c r="U1843" s="146"/>
      <c r="V1843" s="146"/>
      <c r="W1843" s="146"/>
      <c r="X1843" s="146"/>
      <c r="Y1843" s="146"/>
    </row>
    <row r="1844" ht="12.75" customHeight="1">
      <c r="A1844" s="146"/>
      <c r="B1844" s="146"/>
      <c r="C1844" s="227">
        <v>5.0</v>
      </c>
      <c r="D1844" s="228">
        <v>167.16</v>
      </c>
      <c r="E1844" s="228">
        <v>77.06</v>
      </c>
      <c r="F1844" s="229">
        <v>0.461</v>
      </c>
      <c r="I1844" s="146"/>
      <c r="J1844" s="230">
        <f t="shared" si="2"/>
        <v>33.432</v>
      </c>
      <c r="K1844" s="227"/>
      <c r="L1844" s="230">
        <f t="shared" si="3"/>
        <v>22.88295688</v>
      </c>
      <c r="M1844" s="232"/>
      <c r="N1844" s="146"/>
      <c r="O1844" s="99">
        <f t="shared" si="4"/>
        <v>3</v>
      </c>
      <c r="P1844" s="99">
        <f t="shared" si="5"/>
        <v>1</v>
      </c>
      <c r="Q1844" s="99">
        <f t="shared" si="6"/>
        <v>5</v>
      </c>
      <c r="R1844" s="99">
        <f t="shared" si="7"/>
        <v>0</v>
      </c>
      <c r="S1844" s="138">
        <f t="shared" si="8"/>
        <v>0</v>
      </c>
      <c r="T1844" s="135">
        <f t="shared" si="9"/>
        <v>9</v>
      </c>
      <c r="U1844" s="146"/>
      <c r="V1844" s="146"/>
      <c r="W1844" s="146"/>
      <c r="X1844" s="146"/>
      <c r="Y1844" s="146"/>
    </row>
    <row r="1845" ht="12.75" customHeight="1">
      <c r="A1845" s="146"/>
      <c r="B1845" s="146"/>
      <c r="C1845" s="227">
        <v>15.0</v>
      </c>
      <c r="D1845" s="228">
        <v>749.04</v>
      </c>
      <c r="E1845" s="228">
        <v>345.29</v>
      </c>
      <c r="F1845" s="229">
        <v>0.461</v>
      </c>
      <c r="I1845" s="146"/>
      <c r="J1845" s="230">
        <f t="shared" si="2"/>
        <v>49.936</v>
      </c>
      <c r="K1845" s="227"/>
      <c r="L1845" s="230">
        <f t="shared" si="3"/>
        <v>34.17932923</v>
      </c>
      <c r="M1845" s="232"/>
      <c r="N1845" s="146"/>
      <c r="O1845" s="99">
        <f t="shared" si="4"/>
        <v>3</v>
      </c>
      <c r="P1845" s="99">
        <f t="shared" si="5"/>
        <v>3</v>
      </c>
      <c r="Q1845" s="99">
        <f t="shared" si="6"/>
        <v>4</v>
      </c>
      <c r="R1845" s="99">
        <f t="shared" si="7"/>
        <v>0</v>
      </c>
      <c r="S1845" s="138">
        <f t="shared" si="8"/>
        <v>0</v>
      </c>
      <c r="T1845" s="135">
        <f t="shared" si="9"/>
        <v>10</v>
      </c>
      <c r="U1845" s="146"/>
      <c r="V1845" s="146"/>
      <c r="W1845" s="146"/>
      <c r="X1845" s="146"/>
      <c r="Y1845" s="146"/>
    </row>
    <row r="1846" ht="12.75" customHeight="1">
      <c r="A1846" s="146"/>
      <c r="B1846" s="146"/>
      <c r="C1846" s="227">
        <v>1.0</v>
      </c>
      <c r="D1846" s="228">
        <v>112.96</v>
      </c>
      <c r="E1846" s="228">
        <v>52.04</v>
      </c>
      <c r="F1846" s="229">
        <v>0.4607</v>
      </c>
      <c r="I1846" s="146"/>
      <c r="J1846" s="230">
        <f t="shared" si="2"/>
        <v>112.96</v>
      </c>
      <c r="K1846" s="227"/>
      <c r="L1846" s="230">
        <f t="shared" si="3"/>
        <v>77.33278565</v>
      </c>
      <c r="M1846" s="232"/>
      <c r="N1846" s="146"/>
      <c r="O1846" s="99">
        <f t="shared" si="4"/>
        <v>3</v>
      </c>
      <c r="P1846" s="99">
        <f t="shared" si="5"/>
        <v>1</v>
      </c>
      <c r="Q1846" s="99">
        <f t="shared" si="6"/>
        <v>2</v>
      </c>
      <c r="R1846" s="99">
        <f t="shared" si="7"/>
        <v>0</v>
      </c>
      <c r="S1846" s="138">
        <f t="shared" si="8"/>
        <v>0</v>
      </c>
      <c r="T1846" s="135">
        <f t="shared" si="9"/>
        <v>6</v>
      </c>
      <c r="U1846" s="146"/>
      <c r="V1846" s="146"/>
      <c r="W1846" s="146"/>
      <c r="X1846" s="146"/>
      <c r="Y1846" s="146"/>
    </row>
    <row r="1847" ht="12.75" customHeight="1">
      <c r="A1847" s="146"/>
      <c r="B1847" s="146"/>
      <c r="C1847" s="227">
        <v>9.0</v>
      </c>
      <c r="D1847" s="228">
        <v>101.74</v>
      </c>
      <c r="E1847" s="228">
        <v>46.84</v>
      </c>
      <c r="F1847" s="229">
        <v>0.4604</v>
      </c>
      <c r="I1847" s="146"/>
      <c r="J1847" s="230">
        <f t="shared" si="2"/>
        <v>11.30444444</v>
      </c>
      <c r="K1847" s="227"/>
      <c r="L1847" s="230">
        <f t="shared" si="3"/>
        <v>7.740649442</v>
      </c>
      <c r="M1847" s="232"/>
      <c r="N1847" s="146"/>
      <c r="O1847" s="99">
        <f t="shared" si="4"/>
        <v>3</v>
      </c>
      <c r="P1847" s="99">
        <f t="shared" si="5"/>
        <v>2</v>
      </c>
      <c r="Q1847" s="99">
        <f t="shared" si="6"/>
        <v>5</v>
      </c>
      <c r="R1847" s="99">
        <f t="shared" si="7"/>
        <v>0</v>
      </c>
      <c r="S1847" s="138">
        <f t="shared" si="8"/>
        <v>0</v>
      </c>
      <c r="T1847" s="135">
        <f t="shared" si="9"/>
        <v>10</v>
      </c>
      <c r="U1847" s="146"/>
      <c r="V1847" s="146"/>
      <c r="W1847" s="146"/>
      <c r="X1847" s="146"/>
      <c r="Y1847" s="146"/>
    </row>
    <row r="1848" ht="12.75" customHeight="1">
      <c r="A1848" s="146"/>
      <c r="B1848" s="146"/>
      <c r="C1848" s="227">
        <v>4.0</v>
      </c>
      <c r="D1848" s="228">
        <v>95.42</v>
      </c>
      <c r="E1848" s="228">
        <v>43.93</v>
      </c>
      <c r="F1848" s="229">
        <v>0.4604</v>
      </c>
      <c r="I1848" s="146"/>
      <c r="J1848" s="230">
        <f t="shared" si="2"/>
        <v>23.855</v>
      </c>
      <c r="K1848" s="227"/>
      <c r="L1848" s="230">
        <f t="shared" si="3"/>
        <v>16.33456587</v>
      </c>
      <c r="M1848" s="232"/>
      <c r="N1848" s="146"/>
      <c r="O1848" s="99">
        <f t="shared" si="4"/>
        <v>3</v>
      </c>
      <c r="P1848" s="99">
        <f t="shared" si="5"/>
        <v>1</v>
      </c>
      <c r="Q1848" s="99">
        <f t="shared" si="6"/>
        <v>5</v>
      </c>
      <c r="R1848" s="99">
        <f t="shared" si="7"/>
        <v>0</v>
      </c>
      <c r="S1848" s="138">
        <f t="shared" si="8"/>
        <v>0</v>
      </c>
      <c r="T1848" s="135">
        <f t="shared" si="9"/>
        <v>9</v>
      </c>
      <c r="U1848" s="146"/>
      <c r="V1848" s="146"/>
      <c r="W1848" s="146"/>
      <c r="X1848" s="146"/>
      <c r="Y1848" s="146"/>
    </row>
    <row r="1849" ht="12.75" customHeight="1">
      <c r="A1849" s="146"/>
      <c r="B1849" s="146"/>
      <c r="C1849" s="227">
        <v>15.0</v>
      </c>
      <c r="D1849" s="228">
        <v>127.83</v>
      </c>
      <c r="E1849" s="228">
        <v>58.83</v>
      </c>
      <c r="F1849" s="229">
        <v>0.4602</v>
      </c>
      <c r="I1849" s="146"/>
      <c r="J1849" s="230">
        <f t="shared" si="2"/>
        <v>8.522</v>
      </c>
      <c r="K1849" s="227"/>
      <c r="L1849" s="230">
        <f t="shared" si="3"/>
        <v>5.836186824</v>
      </c>
      <c r="M1849" s="232"/>
      <c r="N1849" s="146"/>
      <c r="O1849" s="99">
        <f t="shared" si="4"/>
        <v>3</v>
      </c>
      <c r="P1849" s="99">
        <f t="shared" si="5"/>
        <v>3</v>
      </c>
      <c r="Q1849" s="99">
        <f t="shared" si="6"/>
        <v>5</v>
      </c>
      <c r="R1849" s="99">
        <f t="shared" si="7"/>
        <v>0</v>
      </c>
      <c r="S1849" s="138">
        <f t="shared" si="8"/>
        <v>0</v>
      </c>
      <c r="T1849" s="135">
        <f t="shared" si="9"/>
        <v>11</v>
      </c>
      <c r="U1849" s="146"/>
      <c r="V1849" s="146"/>
      <c r="W1849" s="146"/>
      <c r="X1849" s="146"/>
      <c r="Y1849" s="146"/>
    </row>
    <row r="1850" ht="12.75" customHeight="1">
      <c r="A1850" s="146"/>
      <c r="B1850" s="146"/>
      <c r="C1850" s="227">
        <v>18.0</v>
      </c>
      <c r="D1850" s="228">
        <v>588.52</v>
      </c>
      <c r="E1850" s="228">
        <v>270.85</v>
      </c>
      <c r="F1850" s="229">
        <v>0.4602</v>
      </c>
      <c r="I1850" s="146"/>
      <c r="J1850" s="230">
        <f t="shared" si="2"/>
        <v>32.69555556</v>
      </c>
      <c r="K1850" s="227"/>
      <c r="L1850" s="230">
        <f t="shared" si="3"/>
        <v>22.39114885</v>
      </c>
      <c r="M1850" s="232"/>
      <c r="N1850" s="146"/>
      <c r="O1850" s="99">
        <f t="shared" si="4"/>
        <v>3</v>
      </c>
      <c r="P1850" s="99">
        <f t="shared" si="5"/>
        <v>4</v>
      </c>
      <c r="Q1850" s="99">
        <f t="shared" si="6"/>
        <v>5</v>
      </c>
      <c r="R1850" s="99">
        <f t="shared" si="7"/>
        <v>0</v>
      </c>
      <c r="S1850" s="138">
        <f t="shared" si="8"/>
        <v>0</v>
      </c>
      <c r="T1850" s="135">
        <f t="shared" si="9"/>
        <v>12</v>
      </c>
      <c r="U1850" s="146"/>
      <c r="V1850" s="146"/>
      <c r="W1850" s="146"/>
      <c r="X1850" s="146"/>
      <c r="Y1850" s="146"/>
    </row>
    <row r="1851" ht="12.75" customHeight="1">
      <c r="A1851" s="146"/>
      <c r="B1851" s="146"/>
      <c r="C1851" s="227">
        <v>29.0</v>
      </c>
      <c r="D1851" s="228">
        <v>187.83</v>
      </c>
      <c r="E1851" s="228">
        <v>86.33</v>
      </c>
      <c r="F1851" s="229">
        <v>0.4596</v>
      </c>
      <c r="I1851" s="146"/>
      <c r="J1851" s="230">
        <f t="shared" si="2"/>
        <v>6.476896552</v>
      </c>
      <c r="K1851" s="227"/>
      <c r="L1851" s="230">
        <f t="shared" si="3"/>
        <v>4.437446254</v>
      </c>
      <c r="M1851" s="232"/>
      <c r="N1851" s="146"/>
      <c r="O1851" s="99">
        <f t="shared" si="4"/>
        <v>3</v>
      </c>
      <c r="P1851" s="99">
        <f t="shared" si="5"/>
        <v>5</v>
      </c>
      <c r="Q1851" s="99">
        <f t="shared" si="6"/>
        <v>5</v>
      </c>
      <c r="R1851" s="99">
        <f t="shared" si="7"/>
        <v>0</v>
      </c>
      <c r="S1851" s="138">
        <f t="shared" si="8"/>
        <v>0</v>
      </c>
      <c r="T1851" s="135">
        <f t="shared" si="9"/>
        <v>13</v>
      </c>
      <c r="U1851" s="146"/>
      <c r="V1851" s="146"/>
      <c r="W1851" s="146"/>
      <c r="X1851" s="146"/>
      <c r="Y1851" s="146"/>
    </row>
    <row r="1852" ht="12.75" customHeight="1">
      <c r="A1852" s="146"/>
      <c r="B1852" s="146"/>
      <c r="C1852" s="227">
        <v>9.0</v>
      </c>
      <c r="D1852" s="228">
        <v>1490.26</v>
      </c>
      <c r="E1852" s="228">
        <v>684.67</v>
      </c>
      <c r="F1852" s="229">
        <v>0.4594</v>
      </c>
      <c r="I1852" s="146"/>
      <c r="J1852" s="230">
        <f t="shared" si="2"/>
        <v>165.5844444</v>
      </c>
      <c r="K1852" s="227"/>
      <c r="L1852" s="230">
        <f t="shared" si="3"/>
        <v>113.4606307</v>
      </c>
      <c r="M1852" s="232"/>
      <c r="N1852" s="146"/>
      <c r="O1852" s="99">
        <f t="shared" si="4"/>
        <v>3</v>
      </c>
      <c r="P1852" s="99">
        <f t="shared" si="5"/>
        <v>2</v>
      </c>
      <c r="Q1852" s="99">
        <f t="shared" si="6"/>
        <v>2</v>
      </c>
      <c r="R1852" s="99">
        <f t="shared" si="7"/>
        <v>0</v>
      </c>
      <c r="S1852" s="138">
        <f t="shared" si="8"/>
        <v>0</v>
      </c>
      <c r="T1852" s="135">
        <f t="shared" si="9"/>
        <v>7</v>
      </c>
      <c r="U1852" s="146"/>
      <c r="V1852" s="146"/>
      <c r="W1852" s="146"/>
      <c r="X1852" s="146"/>
      <c r="Y1852" s="146"/>
    </row>
    <row r="1853" ht="12.75" customHeight="1">
      <c r="A1853" s="146"/>
      <c r="B1853" s="146"/>
      <c r="C1853" s="227">
        <v>1.0</v>
      </c>
      <c r="D1853" s="228">
        <v>112.96</v>
      </c>
      <c r="E1853" s="228">
        <v>51.89</v>
      </c>
      <c r="F1853" s="229">
        <v>0.4594</v>
      </c>
      <c r="I1853" s="146"/>
      <c r="J1853" s="230">
        <f t="shared" si="2"/>
        <v>112.96</v>
      </c>
      <c r="K1853" s="227"/>
      <c r="L1853" s="230">
        <f t="shared" si="3"/>
        <v>77.40167192</v>
      </c>
      <c r="M1853" s="232"/>
      <c r="N1853" s="146"/>
      <c r="O1853" s="99">
        <f t="shared" si="4"/>
        <v>3</v>
      </c>
      <c r="P1853" s="99">
        <f t="shared" si="5"/>
        <v>1</v>
      </c>
      <c r="Q1853" s="99">
        <f t="shared" si="6"/>
        <v>2</v>
      </c>
      <c r="R1853" s="99">
        <f t="shared" si="7"/>
        <v>0</v>
      </c>
      <c r="S1853" s="138">
        <f t="shared" si="8"/>
        <v>0</v>
      </c>
      <c r="T1853" s="135">
        <f t="shared" si="9"/>
        <v>6</v>
      </c>
      <c r="U1853" s="146"/>
      <c r="V1853" s="146"/>
      <c r="W1853" s="146"/>
      <c r="X1853" s="146"/>
      <c r="Y1853" s="146"/>
    </row>
    <row r="1854" ht="12.75" customHeight="1">
      <c r="A1854" s="146"/>
      <c r="B1854" s="146"/>
      <c r="C1854" s="227">
        <v>14.0</v>
      </c>
      <c r="D1854" s="228">
        <v>155.29</v>
      </c>
      <c r="E1854" s="228">
        <v>71.29</v>
      </c>
      <c r="F1854" s="229">
        <v>0.4591</v>
      </c>
      <c r="I1854" s="146"/>
      <c r="J1854" s="230">
        <f t="shared" si="2"/>
        <v>11.09214286</v>
      </c>
      <c r="K1854" s="227"/>
      <c r="L1854" s="230">
        <f t="shared" si="3"/>
        <v>7.602044313</v>
      </c>
      <c r="M1854" s="232"/>
      <c r="N1854" s="146"/>
      <c r="O1854" s="99">
        <f t="shared" si="4"/>
        <v>3</v>
      </c>
      <c r="P1854" s="99">
        <f t="shared" si="5"/>
        <v>3</v>
      </c>
      <c r="Q1854" s="99">
        <f t="shared" si="6"/>
        <v>5</v>
      </c>
      <c r="R1854" s="99">
        <f t="shared" si="7"/>
        <v>0</v>
      </c>
      <c r="S1854" s="138">
        <f t="shared" si="8"/>
        <v>0</v>
      </c>
      <c r="T1854" s="135">
        <f t="shared" si="9"/>
        <v>11</v>
      </c>
      <c r="U1854" s="146"/>
      <c r="V1854" s="146"/>
      <c r="W1854" s="146"/>
      <c r="X1854" s="146"/>
      <c r="Y1854" s="146"/>
    </row>
    <row r="1855" ht="12.75" customHeight="1">
      <c r="A1855" s="146"/>
      <c r="B1855" s="146"/>
      <c r="C1855" s="227">
        <v>12.0</v>
      </c>
      <c r="D1855" s="228">
        <v>388.35</v>
      </c>
      <c r="E1855" s="228">
        <v>178.29</v>
      </c>
      <c r="F1855" s="229">
        <v>0.4591</v>
      </c>
      <c r="I1855" s="146"/>
      <c r="J1855" s="230">
        <f t="shared" si="2"/>
        <v>32.3625</v>
      </c>
      <c r="K1855" s="227"/>
      <c r="L1855" s="230">
        <f t="shared" si="3"/>
        <v>22.17976835</v>
      </c>
      <c r="M1855" s="232"/>
      <c r="N1855" s="146"/>
      <c r="O1855" s="99">
        <f t="shared" si="4"/>
        <v>3</v>
      </c>
      <c r="P1855" s="99">
        <f t="shared" si="5"/>
        <v>3</v>
      </c>
      <c r="Q1855" s="99">
        <f t="shared" si="6"/>
        <v>5</v>
      </c>
      <c r="R1855" s="99">
        <f t="shared" si="7"/>
        <v>0</v>
      </c>
      <c r="S1855" s="138">
        <f t="shared" si="8"/>
        <v>0</v>
      </c>
      <c r="T1855" s="135">
        <f t="shared" si="9"/>
        <v>11</v>
      </c>
      <c r="U1855" s="146"/>
      <c r="V1855" s="146"/>
      <c r="W1855" s="146"/>
      <c r="X1855" s="146"/>
      <c r="Y1855" s="146"/>
    </row>
    <row r="1856" ht="12.75" customHeight="1">
      <c r="A1856" s="146"/>
      <c r="B1856" s="146"/>
      <c r="C1856" s="227">
        <v>8.0</v>
      </c>
      <c r="D1856" s="228">
        <v>363.48</v>
      </c>
      <c r="E1856" s="228">
        <v>166.73</v>
      </c>
      <c r="F1856" s="229">
        <v>0.4587</v>
      </c>
      <c r="I1856" s="146"/>
      <c r="J1856" s="230">
        <f t="shared" si="2"/>
        <v>45.435</v>
      </c>
      <c r="K1856" s="227"/>
      <c r="L1856" s="230">
        <f t="shared" si="3"/>
        <v>31.14759718</v>
      </c>
      <c r="M1856" s="232"/>
      <c r="N1856" s="146"/>
      <c r="O1856" s="99">
        <f t="shared" si="4"/>
        <v>3</v>
      </c>
      <c r="P1856" s="99">
        <f t="shared" si="5"/>
        <v>2</v>
      </c>
      <c r="Q1856" s="99">
        <f t="shared" si="6"/>
        <v>4</v>
      </c>
      <c r="R1856" s="99">
        <f t="shared" si="7"/>
        <v>0</v>
      </c>
      <c r="S1856" s="138">
        <f t="shared" si="8"/>
        <v>0</v>
      </c>
      <c r="T1856" s="135">
        <f t="shared" si="9"/>
        <v>9</v>
      </c>
      <c r="U1856" s="146"/>
      <c r="V1856" s="146"/>
      <c r="W1856" s="146"/>
      <c r="X1856" s="146"/>
      <c r="Y1856" s="146"/>
    </row>
    <row r="1857" ht="12.75" customHeight="1">
      <c r="A1857" s="146"/>
      <c r="B1857" s="146"/>
      <c r="C1857" s="227">
        <v>38.0</v>
      </c>
      <c r="D1857" s="228">
        <v>1263.39</v>
      </c>
      <c r="E1857" s="228">
        <v>579.39</v>
      </c>
      <c r="F1857" s="229">
        <v>0.4586</v>
      </c>
      <c r="I1857" s="146"/>
      <c r="J1857" s="230">
        <f t="shared" si="2"/>
        <v>33.24710526</v>
      </c>
      <c r="K1857" s="227"/>
      <c r="L1857" s="230">
        <f t="shared" si="3"/>
        <v>22.79384702</v>
      </c>
      <c r="M1857" s="232"/>
      <c r="N1857" s="146"/>
      <c r="O1857" s="99">
        <f t="shared" si="4"/>
        <v>3</v>
      </c>
      <c r="P1857" s="99">
        <f t="shared" si="5"/>
        <v>5</v>
      </c>
      <c r="Q1857" s="99">
        <f t="shared" si="6"/>
        <v>5</v>
      </c>
      <c r="R1857" s="99">
        <f t="shared" si="7"/>
        <v>0</v>
      </c>
      <c r="S1857" s="138">
        <f t="shared" si="8"/>
        <v>0</v>
      </c>
      <c r="T1857" s="135">
        <f t="shared" si="9"/>
        <v>13</v>
      </c>
      <c r="U1857" s="146"/>
      <c r="V1857" s="146"/>
      <c r="W1857" s="146"/>
      <c r="X1857" s="146"/>
      <c r="Y1857" s="146"/>
    </row>
    <row r="1858" ht="12.75" customHeight="1">
      <c r="A1858" s="146"/>
      <c r="B1858" s="146"/>
      <c r="C1858" s="227">
        <v>6.0</v>
      </c>
      <c r="D1858" s="228">
        <v>819.13</v>
      </c>
      <c r="E1858" s="228">
        <v>375.67</v>
      </c>
      <c r="F1858" s="229">
        <v>0.4586</v>
      </c>
      <c r="I1858" s="146"/>
      <c r="J1858" s="230">
        <f t="shared" si="2"/>
        <v>136.5216667</v>
      </c>
      <c r="K1858" s="227"/>
      <c r="L1858" s="230">
        <f t="shared" si="3"/>
        <v>93.59774213</v>
      </c>
      <c r="M1858" s="232"/>
      <c r="N1858" s="146"/>
      <c r="O1858" s="99">
        <f t="shared" si="4"/>
        <v>3</v>
      </c>
      <c r="P1858" s="99">
        <f t="shared" si="5"/>
        <v>2</v>
      </c>
      <c r="Q1858" s="99">
        <f t="shared" si="6"/>
        <v>2</v>
      </c>
      <c r="R1858" s="99">
        <f t="shared" si="7"/>
        <v>0</v>
      </c>
      <c r="S1858" s="138">
        <f t="shared" si="8"/>
        <v>0</v>
      </c>
      <c r="T1858" s="135">
        <f t="shared" si="9"/>
        <v>7</v>
      </c>
      <c r="U1858" s="146"/>
      <c r="V1858" s="146"/>
      <c r="W1858" s="146"/>
      <c r="X1858" s="146"/>
      <c r="Y1858" s="146"/>
    </row>
    <row r="1859" ht="12.75" customHeight="1">
      <c r="A1859" s="146"/>
      <c r="B1859" s="146"/>
      <c r="C1859" s="227">
        <v>20.0</v>
      </c>
      <c r="D1859" s="228">
        <v>651.13</v>
      </c>
      <c r="E1859" s="228">
        <v>298.48</v>
      </c>
      <c r="F1859" s="229">
        <v>0.4584</v>
      </c>
      <c r="I1859" s="146"/>
      <c r="J1859" s="230">
        <f t="shared" si="2"/>
        <v>32.5565</v>
      </c>
      <c r="K1859" s="227"/>
      <c r="L1859" s="230">
        <f t="shared" si="3"/>
        <v>22.32343664</v>
      </c>
      <c r="M1859" s="232"/>
      <c r="N1859" s="146"/>
      <c r="O1859" s="99">
        <f t="shared" si="4"/>
        <v>3</v>
      </c>
      <c r="P1859" s="99">
        <f t="shared" si="5"/>
        <v>4</v>
      </c>
      <c r="Q1859" s="99">
        <f t="shared" si="6"/>
        <v>5</v>
      </c>
      <c r="R1859" s="99">
        <f t="shared" si="7"/>
        <v>0</v>
      </c>
      <c r="S1859" s="138">
        <f t="shared" si="8"/>
        <v>0</v>
      </c>
      <c r="T1859" s="135">
        <f t="shared" si="9"/>
        <v>12</v>
      </c>
      <c r="U1859" s="146"/>
      <c r="V1859" s="146"/>
      <c r="W1859" s="146"/>
      <c r="X1859" s="146"/>
      <c r="Y1859" s="146"/>
    </row>
    <row r="1860" ht="12.75" customHeight="1">
      <c r="A1860" s="146"/>
      <c r="B1860" s="146"/>
      <c r="C1860" s="227">
        <v>3.0</v>
      </c>
      <c r="D1860" s="228">
        <v>67.83</v>
      </c>
      <c r="E1860" s="228">
        <v>31.08</v>
      </c>
      <c r="F1860" s="229">
        <v>0.4582</v>
      </c>
      <c r="I1860" s="146"/>
      <c r="J1860" s="230">
        <f t="shared" si="2"/>
        <v>22.61</v>
      </c>
      <c r="K1860" s="227"/>
      <c r="L1860" s="230">
        <f t="shared" si="3"/>
        <v>15.50541764</v>
      </c>
      <c r="M1860" s="232"/>
      <c r="N1860" s="146"/>
      <c r="O1860" s="99">
        <f t="shared" si="4"/>
        <v>3</v>
      </c>
      <c r="P1860" s="99">
        <f t="shared" si="5"/>
        <v>1</v>
      </c>
      <c r="Q1860" s="99">
        <f t="shared" si="6"/>
        <v>5</v>
      </c>
      <c r="R1860" s="99">
        <f t="shared" si="7"/>
        <v>0</v>
      </c>
      <c r="S1860" s="138">
        <f t="shared" si="8"/>
        <v>0</v>
      </c>
      <c r="T1860" s="135">
        <f t="shared" si="9"/>
        <v>9</v>
      </c>
      <c r="U1860" s="146"/>
      <c r="V1860" s="146"/>
      <c r="W1860" s="146"/>
      <c r="X1860" s="146"/>
      <c r="Y1860" s="146"/>
    </row>
    <row r="1861" ht="12.75" customHeight="1">
      <c r="A1861" s="146"/>
      <c r="B1861" s="146"/>
      <c r="C1861" s="227">
        <v>7.0</v>
      </c>
      <c r="D1861" s="228">
        <v>88.7</v>
      </c>
      <c r="E1861" s="228">
        <v>40.63</v>
      </c>
      <c r="F1861" s="229">
        <v>0.4581</v>
      </c>
      <c r="I1861" s="146"/>
      <c r="J1861" s="230">
        <f t="shared" si="2"/>
        <v>12.67142857</v>
      </c>
      <c r="K1861" s="227"/>
      <c r="L1861" s="230">
        <f t="shared" si="3"/>
        <v>8.690370051</v>
      </c>
      <c r="M1861" s="232"/>
      <c r="N1861" s="146"/>
      <c r="O1861" s="99">
        <f t="shared" si="4"/>
        <v>3</v>
      </c>
      <c r="P1861" s="99">
        <f t="shared" si="5"/>
        <v>2</v>
      </c>
      <c r="Q1861" s="99">
        <f t="shared" si="6"/>
        <v>5</v>
      </c>
      <c r="R1861" s="99">
        <f t="shared" si="7"/>
        <v>0</v>
      </c>
      <c r="S1861" s="138">
        <f t="shared" si="8"/>
        <v>0</v>
      </c>
      <c r="T1861" s="135">
        <f t="shared" si="9"/>
        <v>10</v>
      </c>
      <c r="U1861" s="146"/>
      <c r="V1861" s="146"/>
      <c r="W1861" s="146"/>
      <c r="X1861" s="146"/>
      <c r="Y1861" s="146"/>
    </row>
    <row r="1862" ht="12.75" customHeight="1">
      <c r="A1862" s="146"/>
      <c r="B1862" s="146"/>
      <c r="C1862" s="227">
        <v>11.0</v>
      </c>
      <c r="D1862" s="228">
        <v>2350.44</v>
      </c>
      <c r="E1862" s="228">
        <v>1075.88</v>
      </c>
      <c r="F1862" s="229">
        <v>0.4577</v>
      </c>
      <c r="I1862" s="146"/>
      <c r="J1862" s="230">
        <f t="shared" si="2"/>
        <v>213.6763636</v>
      </c>
      <c r="K1862" s="227"/>
      <c r="L1862" s="230">
        <f t="shared" si="3"/>
        <v>146.5845947</v>
      </c>
      <c r="M1862" s="232"/>
      <c r="N1862" s="146"/>
      <c r="O1862" s="99">
        <f t="shared" si="4"/>
        <v>3</v>
      </c>
      <c r="P1862" s="99">
        <f t="shared" si="5"/>
        <v>3</v>
      </c>
      <c r="Q1862" s="99">
        <f t="shared" si="6"/>
        <v>2</v>
      </c>
      <c r="R1862" s="99">
        <f t="shared" si="7"/>
        <v>0</v>
      </c>
      <c r="S1862" s="138">
        <f t="shared" si="8"/>
        <v>0</v>
      </c>
      <c r="T1862" s="135">
        <f t="shared" si="9"/>
        <v>8</v>
      </c>
      <c r="U1862" s="146"/>
      <c r="V1862" s="146"/>
      <c r="W1862" s="146"/>
      <c r="X1862" s="146"/>
      <c r="Y1862" s="146"/>
    </row>
    <row r="1863" ht="12.75" customHeight="1">
      <c r="A1863" s="146"/>
      <c r="B1863" s="146"/>
      <c r="C1863" s="227">
        <v>52.0</v>
      </c>
      <c r="D1863" s="228">
        <v>440.77</v>
      </c>
      <c r="E1863" s="228">
        <v>201.57</v>
      </c>
      <c r="F1863" s="229">
        <v>0.4573</v>
      </c>
      <c r="I1863" s="146"/>
      <c r="J1863" s="230">
        <f t="shared" si="2"/>
        <v>8.476346154</v>
      </c>
      <c r="K1863" s="227"/>
      <c r="L1863" s="230">
        <f t="shared" si="3"/>
        <v>5.816473035</v>
      </c>
      <c r="M1863" s="232"/>
      <c r="N1863" s="146"/>
      <c r="O1863" s="99">
        <f t="shared" si="4"/>
        <v>3</v>
      </c>
      <c r="P1863" s="99">
        <f t="shared" si="5"/>
        <v>5</v>
      </c>
      <c r="Q1863" s="99">
        <f t="shared" si="6"/>
        <v>5</v>
      </c>
      <c r="R1863" s="99">
        <f t="shared" si="7"/>
        <v>0</v>
      </c>
      <c r="S1863" s="138">
        <f t="shared" si="8"/>
        <v>0</v>
      </c>
      <c r="T1863" s="135">
        <f t="shared" si="9"/>
        <v>13</v>
      </c>
      <c r="U1863" s="146"/>
      <c r="V1863" s="146"/>
      <c r="W1863" s="146"/>
      <c r="X1863" s="146"/>
      <c r="Y1863" s="146"/>
    </row>
    <row r="1864" ht="12.75" customHeight="1">
      <c r="A1864" s="146"/>
      <c r="B1864" s="146"/>
      <c r="C1864" s="227">
        <v>1.0</v>
      </c>
      <c r="D1864" s="228">
        <v>373.04</v>
      </c>
      <c r="E1864" s="228">
        <v>170.52</v>
      </c>
      <c r="F1864" s="229">
        <v>0.4571</v>
      </c>
      <c r="I1864" s="146"/>
      <c r="J1864" s="230">
        <f t="shared" si="2"/>
        <v>373.04</v>
      </c>
      <c r="K1864" s="227"/>
      <c r="L1864" s="230">
        <f t="shared" si="3"/>
        <v>256.015373</v>
      </c>
      <c r="M1864" s="232"/>
      <c r="N1864" s="146"/>
      <c r="O1864" s="99">
        <f t="shared" si="4"/>
        <v>3</v>
      </c>
      <c r="P1864" s="99">
        <f t="shared" si="5"/>
        <v>1</v>
      </c>
      <c r="Q1864" s="99">
        <f t="shared" si="6"/>
        <v>1</v>
      </c>
      <c r="R1864" s="99">
        <f t="shared" si="7"/>
        <v>0</v>
      </c>
      <c r="S1864" s="138">
        <f t="shared" si="8"/>
        <v>0</v>
      </c>
      <c r="T1864" s="135">
        <f t="shared" si="9"/>
        <v>5</v>
      </c>
      <c r="U1864" s="146"/>
      <c r="V1864" s="146"/>
      <c r="W1864" s="146"/>
      <c r="X1864" s="146"/>
      <c r="Y1864" s="146"/>
    </row>
    <row r="1865" ht="12.75" customHeight="1">
      <c r="A1865" s="146"/>
      <c r="B1865" s="146"/>
      <c r="C1865" s="227">
        <v>17.0</v>
      </c>
      <c r="D1865" s="228">
        <v>266.09</v>
      </c>
      <c r="E1865" s="228">
        <v>121.59</v>
      </c>
      <c r="F1865" s="229">
        <v>0.4569</v>
      </c>
      <c r="I1865" s="146"/>
      <c r="J1865" s="230">
        <f t="shared" si="2"/>
        <v>15.65235294</v>
      </c>
      <c r="K1865" s="227"/>
      <c r="L1865" s="230">
        <f t="shared" si="3"/>
        <v>10.74360144</v>
      </c>
      <c r="M1865" s="232"/>
      <c r="N1865" s="146"/>
      <c r="O1865" s="99">
        <f t="shared" si="4"/>
        <v>3</v>
      </c>
      <c r="P1865" s="99">
        <f t="shared" si="5"/>
        <v>4</v>
      </c>
      <c r="Q1865" s="99">
        <f t="shared" si="6"/>
        <v>5</v>
      </c>
      <c r="R1865" s="99">
        <f t="shared" si="7"/>
        <v>0</v>
      </c>
      <c r="S1865" s="138">
        <f t="shared" si="8"/>
        <v>0</v>
      </c>
      <c r="T1865" s="135">
        <f t="shared" si="9"/>
        <v>12</v>
      </c>
      <c r="U1865" s="146"/>
      <c r="V1865" s="146"/>
      <c r="W1865" s="146"/>
      <c r="X1865" s="146"/>
      <c r="Y1865" s="146"/>
    </row>
    <row r="1866" ht="12.75" customHeight="1">
      <c r="A1866" s="146"/>
      <c r="B1866" s="146"/>
      <c r="C1866" s="227">
        <v>10.0</v>
      </c>
      <c r="D1866" s="228">
        <v>115.65</v>
      </c>
      <c r="E1866" s="228">
        <v>52.82</v>
      </c>
      <c r="F1866" s="229">
        <v>0.4567</v>
      </c>
      <c r="I1866" s="146"/>
      <c r="J1866" s="230">
        <f t="shared" si="2"/>
        <v>11.565</v>
      </c>
      <c r="K1866" s="227"/>
      <c r="L1866" s="230">
        <f t="shared" si="3"/>
        <v>7.939177593</v>
      </c>
      <c r="M1866" s="232"/>
      <c r="N1866" s="146"/>
      <c r="O1866" s="99">
        <f t="shared" si="4"/>
        <v>3</v>
      </c>
      <c r="P1866" s="99">
        <f t="shared" si="5"/>
        <v>2</v>
      </c>
      <c r="Q1866" s="99">
        <f t="shared" si="6"/>
        <v>5</v>
      </c>
      <c r="R1866" s="99">
        <f t="shared" si="7"/>
        <v>0</v>
      </c>
      <c r="S1866" s="138">
        <f t="shared" si="8"/>
        <v>0</v>
      </c>
      <c r="T1866" s="135">
        <f t="shared" si="9"/>
        <v>10</v>
      </c>
      <c r="U1866" s="146"/>
      <c r="V1866" s="146"/>
      <c r="W1866" s="146"/>
      <c r="X1866" s="146"/>
      <c r="Y1866" s="146"/>
    </row>
    <row r="1867" ht="12.75" customHeight="1">
      <c r="A1867" s="146"/>
      <c r="B1867" s="146"/>
      <c r="C1867" s="227">
        <v>12.0</v>
      </c>
      <c r="D1867" s="228">
        <v>595.13</v>
      </c>
      <c r="E1867" s="228">
        <v>271.82</v>
      </c>
      <c r="F1867" s="229">
        <v>0.4567</v>
      </c>
      <c r="I1867" s="146"/>
      <c r="J1867" s="230">
        <f t="shared" si="2"/>
        <v>49.59416667</v>
      </c>
      <c r="K1867" s="227"/>
      <c r="L1867" s="230">
        <f t="shared" si="3"/>
        <v>34.0455596</v>
      </c>
      <c r="M1867" s="232"/>
      <c r="N1867" s="146"/>
      <c r="O1867" s="99">
        <f t="shared" si="4"/>
        <v>3</v>
      </c>
      <c r="P1867" s="99">
        <f t="shared" si="5"/>
        <v>3</v>
      </c>
      <c r="Q1867" s="99">
        <f t="shared" si="6"/>
        <v>4</v>
      </c>
      <c r="R1867" s="99">
        <f t="shared" si="7"/>
        <v>0</v>
      </c>
      <c r="S1867" s="138">
        <f t="shared" si="8"/>
        <v>0</v>
      </c>
      <c r="T1867" s="135">
        <f t="shared" si="9"/>
        <v>10</v>
      </c>
      <c r="U1867" s="146"/>
      <c r="V1867" s="146"/>
      <c r="W1867" s="146"/>
      <c r="X1867" s="146"/>
      <c r="Y1867" s="146"/>
    </row>
    <row r="1868" ht="12.75" customHeight="1">
      <c r="A1868" s="146"/>
      <c r="B1868" s="146"/>
      <c r="C1868" s="227">
        <v>16.0</v>
      </c>
      <c r="D1868" s="228">
        <v>5385.61</v>
      </c>
      <c r="E1868" s="228">
        <v>2459.74</v>
      </c>
      <c r="F1868" s="229">
        <v>0.4567</v>
      </c>
      <c r="I1868" s="146"/>
      <c r="J1868" s="230">
        <f t="shared" si="2"/>
        <v>336.600625</v>
      </c>
      <c r="K1868" s="227"/>
      <c r="L1868" s="230">
        <f t="shared" si="3"/>
        <v>231.0706563</v>
      </c>
      <c r="M1868" s="232"/>
      <c r="N1868" s="146"/>
      <c r="O1868" s="99">
        <f t="shared" si="4"/>
        <v>3</v>
      </c>
      <c r="P1868" s="99">
        <f t="shared" si="5"/>
        <v>4</v>
      </c>
      <c r="Q1868" s="99">
        <f t="shared" si="6"/>
        <v>1</v>
      </c>
      <c r="R1868" s="99">
        <f t="shared" si="7"/>
        <v>0</v>
      </c>
      <c r="S1868" s="138">
        <f t="shared" si="8"/>
        <v>0</v>
      </c>
      <c r="T1868" s="135">
        <f t="shared" si="9"/>
        <v>8</v>
      </c>
      <c r="U1868" s="146"/>
      <c r="V1868" s="146"/>
      <c r="W1868" s="146"/>
      <c r="X1868" s="146"/>
      <c r="Y1868" s="146"/>
    </row>
    <row r="1869" ht="12.75" customHeight="1">
      <c r="A1869" s="146"/>
      <c r="B1869" s="146"/>
      <c r="C1869" s="227">
        <v>6.0</v>
      </c>
      <c r="D1869" s="228">
        <v>312.0</v>
      </c>
      <c r="E1869" s="228">
        <v>142.46</v>
      </c>
      <c r="F1869" s="229">
        <v>0.4566</v>
      </c>
      <c r="I1869" s="146"/>
      <c r="J1869" s="230">
        <f t="shared" si="2"/>
        <v>52</v>
      </c>
      <c r="K1869" s="227"/>
      <c r="L1869" s="230">
        <f t="shared" si="3"/>
        <v>35.69957435</v>
      </c>
      <c r="M1869" s="232"/>
      <c r="N1869" s="146"/>
      <c r="O1869" s="99">
        <f t="shared" si="4"/>
        <v>3</v>
      </c>
      <c r="P1869" s="99">
        <f t="shared" si="5"/>
        <v>2</v>
      </c>
      <c r="Q1869" s="99">
        <f t="shared" si="6"/>
        <v>4</v>
      </c>
      <c r="R1869" s="99">
        <f t="shared" si="7"/>
        <v>0</v>
      </c>
      <c r="S1869" s="138">
        <f t="shared" si="8"/>
        <v>0</v>
      </c>
      <c r="T1869" s="135">
        <f t="shared" si="9"/>
        <v>9</v>
      </c>
      <c r="U1869" s="146"/>
      <c r="V1869" s="146"/>
      <c r="W1869" s="146"/>
      <c r="X1869" s="146"/>
      <c r="Y1869" s="146"/>
    </row>
    <row r="1870" ht="12.75" customHeight="1">
      <c r="A1870" s="146"/>
      <c r="B1870" s="146"/>
      <c r="C1870" s="227">
        <v>20.0</v>
      </c>
      <c r="D1870" s="228">
        <v>320.14</v>
      </c>
      <c r="E1870" s="228">
        <v>146.14</v>
      </c>
      <c r="F1870" s="229">
        <v>0.4565</v>
      </c>
      <c r="I1870" s="146"/>
      <c r="J1870" s="230">
        <f t="shared" si="2"/>
        <v>16.007</v>
      </c>
      <c r="K1870" s="227"/>
      <c r="L1870" s="230">
        <f t="shared" si="3"/>
        <v>10.99004463</v>
      </c>
      <c r="M1870" s="232"/>
      <c r="N1870" s="146"/>
      <c r="O1870" s="99">
        <f t="shared" si="4"/>
        <v>3</v>
      </c>
      <c r="P1870" s="99">
        <f t="shared" si="5"/>
        <v>4</v>
      </c>
      <c r="Q1870" s="99">
        <f t="shared" si="6"/>
        <v>5</v>
      </c>
      <c r="R1870" s="99">
        <f t="shared" si="7"/>
        <v>0</v>
      </c>
      <c r="S1870" s="138">
        <f t="shared" si="8"/>
        <v>0</v>
      </c>
      <c r="T1870" s="135">
        <f t="shared" si="9"/>
        <v>12</v>
      </c>
      <c r="U1870" s="146"/>
      <c r="V1870" s="146"/>
      <c r="W1870" s="146"/>
      <c r="X1870" s="146"/>
      <c r="Y1870" s="146"/>
    </row>
    <row r="1871" ht="12.75" customHeight="1">
      <c r="A1871" s="146"/>
      <c r="B1871" s="146"/>
      <c r="C1871" s="227">
        <v>4.0</v>
      </c>
      <c r="D1871" s="228">
        <v>779.48</v>
      </c>
      <c r="E1871" s="228">
        <v>355.48</v>
      </c>
      <c r="F1871" s="229">
        <v>0.456</v>
      </c>
      <c r="I1871" s="146"/>
      <c r="J1871" s="230">
        <f t="shared" si="2"/>
        <v>194.87</v>
      </c>
      <c r="K1871" s="227"/>
      <c r="L1871" s="230">
        <f t="shared" si="3"/>
        <v>133.8392857</v>
      </c>
      <c r="M1871" s="232"/>
      <c r="N1871" s="146"/>
      <c r="O1871" s="99">
        <f t="shared" si="4"/>
        <v>3</v>
      </c>
      <c r="P1871" s="99">
        <f t="shared" si="5"/>
        <v>1</v>
      </c>
      <c r="Q1871" s="99">
        <f t="shared" si="6"/>
        <v>2</v>
      </c>
      <c r="R1871" s="99">
        <f t="shared" si="7"/>
        <v>0</v>
      </c>
      <c r="S1871" s="138">
        <f t="shared" si="8"/>
        <v>0</v>
      </c>
      <c r="T1871" s="135">
        <f t="shared" si="9"/>
        <v>6</v>
      </c>
      <c r="U1871" s="146"/>
      <c r="V1871" s="146"/>
      <c r="W1871" s="146"/>
      <c r="X1871" s="146"/>
      <c r="Y1871" s="146"/>
    </row>
    <row r="1872" ht="12.75" customHeight="1">
      <c r="A1872" s="146"/>
      <c r="B1872" s="146"/>
      <c r="C1872" s="227">
        <v>2.0</v>
      </c>
      <c r="D1872" s="228">
        <v>50.43</v>
      </c>
      <c r="E1872" s="228">
        <v>22.97</v>
      </c>
      <c r="F1872" s="229">
        <v>0.4554</v>
      </c>
      <c r="I1872" s="146"/>
      <c r="J1872" s="230">
        <f t="shared" si="2"/>
        <v>25.215</v>
      </c>
      <c r="K1872" s="227"/>
      <c r="L1872" s="230">
        <f t="shared" si="3"/>
        <v>17.32513398</v>
      </c>
      <c r="M1872" s="232"/>
      <c r="N1872" s="146"/>
      <c r="O1872" s="99">
        <f t="shared" si="4"/>
        <v>3</v>
      </c>
      <c r="P1872" s="99">
        <f t="shared" si="5"/>
        <v>1</v>
      </c>
      <c r="Q1872" s="99">
        <f t="shared" si="6"/>
        <v>5</v>
      </c>
      <c r="R1872" s="99">
        <f t="shared" si="7"/>
        <v>0</v>
      </c>
      <c r="S1872" s="138">
        <f t="shared" si="8"/>
        <v>0</v>
      </c>
      <c r="T1872" s="135">
        <f t="shared" si="9"/>
        <v>9</v>
      </c>
      <c r="U1872" s="146"/>
      <c r="V1872" s="146"/>
      <c r="W1872" s="146"/>
      <c r="X1872" s="146"/>
      <c r="Y1872" s="146"/>
    </row>
    <row r="1873" ht="12.75" customHeight="1">
      <c r="A1873" s="146"/>
      <c r="B1873" s="146"/>
      <c r="C1873" s="227">
        <v>28.0</v>
      </c>
      <c r="D1873" s="228">
        <v>1193.48</v>
      </c>
      <c r="E1873" s="228">
        <v>543.34</v>
      </c>
      <c r="F1873" s="229">
        <v>0.4553</v>
      </c>
      <c r="I1873" s="146"/>
      <c r="J1873" s="230">
        <f t="shared" si="2"/>
        <v>42.62428571</v>
      </c>
      <c r="K1873" s="227"/>
      <c r="L1873" s="230">
        <f t="shared" si="3"/>
        <v>29.28900276</v>
      </c>
      <c r="M1873" s="232"/>
      <c r="N1873" s="146"/>
      <c r="O1873" s="99">
        <f t="shared" si="4"/>
        <v>3</v>
      </c>
      <c r="P1873" s="99">
        <f t="shared" si="5"/>
        <v>5</v>
      </c>
      <c r="Q1873" s="99">
        <f t="shared" si="6"/>
        <v>4</v>
      </c>
      <c r="R1873" s="99">
        <f t="shared" si="7"/>
        <v>0</v>
      </c>
      <c r="S1873" s="138">
        <f t="shared" si="8"/>
        <v>0</v>
      </c>
      <c r="T1873" s="135">
        <f t="shared" si="9"/>
        <v>12</v>
      </c>
      <c r="U1873" s="146"/>
      <c r="V1873" s="146"/>
      <c r="W1873" s="146"/>
      <c r="X1873" s="146"/>
      <c r="Y1873" s="146"/>
    </row>
    <row r="1874" ht="12.75" customHeight="1">
      <c r="A1874" s="146"/>
      <c r="B1874" s="146"/>
      <c r="C1874" s="227">
        <v>12.0</v>
      </c>
      <c r="D1874" s="228">
        <v>969.57</v>
      </c>
      <c r="E1874" s="228">
        <v>441.18</v>
      </c>
      <c r="F1874" s="229">
        <v>0.455</v>
      </c>
      <c r="I1874" s="146"/>
      <c r="J1874" s="230">
        <f t="shared" si="2"/>
        <v>80.7975</v>
      </c>
      <c r="K1874" s="227"/>
      <c r="L1874" s="230">
        <f t="shared" si="3"/>
        <v>55.53092784</v>
      </c>
      <c r="M1874" s="232"/>
      <c r="N1874" s="146"/>
      <c r="O1874" s="99">
        <f t="shared" si="4"/>
        <v>3</v>
      </c>
      <c r="P1874" s="99">
        <f t="shared" si="5"/>
        <v>3</v>
      </c>
      <c r="Q1874" s="99">
        <f t="shared" si="6"/>
        <v>3</v>
      </c>
      <c r="R1874" s="99">
        <f t="shared" si="7"/>
        <v>0</v>
      </c>
      <c r="S1874" s="138">
        <f t="shared" si="8"/>
        <v>0</v>
      </c>
      <c r="T1874" s="135">
        <f t="shared" si="9"/>
        <v>9</v>
      </c>
      <c r="U1874" s="146"/>
      <c r="V1874" s="146"/>
      <c r="W1874" s="146"/>
      <c r="X1874" s="146"/>
      <c r="Y1874" s="146"/>
    </row>
    <row r="1875" ht="12.75" customHeight="1">
      <c r="A1875" s="146"/>
      <c r="B1875" s="146"/>
      <c r="C1875" s="227">
        <v>10.0</v>
      </c>
      <c r="D1875" s="228">
        <v>901.56</v>
      </c>
      <c r="E1875" s="228">
        <v>410.23</v>
      </c>
      <c r="F1875" s="229">
        <v>0.455</v>
      </c>
      <c r="I1875" s="146"/>
      <c r="J1875" s="230">
        <f t="shared" si="2"/>
        <v>90.156</v>
      </c>
      <c r="K1875" s="227"/>
      <c r="L1875" s="230">
        <f t="shared" si="3"/>
        <v>61.9628866</v>
      </c>
      <c r="M1875" s="232"/>
      <c r="N1875" s="146"/>
      <c r="O1875" s="99">
        <f t="shared" si="4"/>
        <v>3</v>
      </c>
      <c r="P1875" s="99">
        <f t="shared" si="5"/>
        <v>2</v>
      </c>
      <c r="Q1875" s="99">
        <f t="shared" si="6"/>
        <v>3</v>
      </c>
      <c r="R1875" s="99">
        <f t="shared" si="7"/>
        <v>0</v>
      </c>
      <c r="S1875" s="138">
        <f t="shared" si="8"/>
        <v>0</v>
      </c>
      <c r="T1875" s="135">
        <f t="shared" si="9"/>
        <v>8</v>
      </c>
      <c r="U1875" s="146"/>
      <c r="V1875" s="146"/>
      <c r="W1875" s="146"/>
      <c r="X1875" s="146"/>
      <c r="Y1875" s="146"/>
    </row>
    <row r="1876" ht="12.75" customHeight="1">
      <c r="A1876" s="146"/>
      <c r="B1876" s="146"/>
      <c r="C1876" s="227">
        <v>9.0</v>
      </c>
      <c r="D1876" s="228">
        <v>430.96</v>
      </c>
      <c r="E1876" s="228">
        <v>196.08</v>
      </c>
      <c r="F1876" s="229">
        <v>0.455</v>
      </c>
      <c r="I1876" s="146"/>
      <c r="J1876" s="230">
        <f t="shared" si="2"/>
        <v>47.88444444</v>
      </c>
      <c r="K1876" s="227"/>
      <c r="L1876" s="230">
        <f t="shared" si="3"/>
        <v>32.9102711</v>
      </c>
      <c r="M1876" s="232"/>
      <c r="N1876" s="146"/>
      <c r="O1876" s="99">
        <f t="shared" si="4"/>
        <v>3</v>
      </c>
      <c r="P1876" s="99">
        <f t="shared" si="5"/>
        <v>2</v>
      </c>
      <c r="Q1876" s="99">
        <f t="shared" si="6"/>
        <v>4</v>
      </c>
      <c r="R1876" s="99">
        <f t="shared" si="7"/>
        <v>0</v>
      </c>
      <c r="S1876" s="138">
        <f t="shared" si="8"/>
        <v>0</v>
      </c>
      <c r="T1876" s="135">
        <f t="shared" si="9"/>
        <v>9</v>
      </c>
      <c r="U1876" s="146"/>
      <c r="V1876" s="146"/>
      <c r="W1876" s="146"/>
      <c r="X1876" s="146"/>
      <c r="Y1876" s="146"/>
    </row>
    <row r="1877" ht="12.75" customHeight="1">
      <c r="A1877" s="146"/>
      <c r="B1877" s="146"/>
      <c r="C1877" s="227">
        <v>8.0</v>
      </c>
      <c r="D1877" s="228">
        <v>320.52</v>
      </c>
      <c r="E1877" s="228">
        <v>145.84</v>
      </c>
      <c r="F1877" s="229">
        <v>0.455</v>
      </c>
      <c r="I1877" s="146"/>
      <c r="J1877" s="230">
        <f t="shared" si="2"/>
        <v>40.065</v>
      </c>
      <c r="K1877" s="227"/>
      <c r="L1877" s="230">
        <f t="shared" si="3"/>
        <v>27.53608247</v>
      </c>
      <c r="M1877" s="232"/>
      <c r="N1877" s="146"/>
      <c r="O1877" s="99">
        <f t="shared" si="4"/>
        <v>3</v>
      </c>
      <c r="P1877" s="99">
        <f t="shared" si="5"/>
        <v>2</v>
      </c>
      <c r="Q1877" s="99">
        <f t="shared" si="6"/>
        <v>4</v>
      </c>
      <c r="R1877" s="99">
        <f t="shared" si="7"/>
        <v>0</v>
      </c>
      <c r="S1877" s="138">
        <f t="shared" si="8"/>
        <v>0</v>
      </c>
      <c r="T1877" s="135">
        <f t="shared" si="9"/>
        <v>9</v>
      </c>
      <c r="U1877" s="146"/>
      <c r="V1877" s="146"/>
      <c r="W1877" s="146"/>
      <c r="X1877" s="146"/>
      <c r="Y1877" s="146"/>
    </row>
    <row r="1878" ht="12.75" customHeight="1">
      <c r="A1878" s="146"/>
      <c r="B1878" s="146"/>
      <c r="C1878" s="227">
        <v>4.0</v>
      </c>
      <c r="D1878" s="228">
        <v>318.52</v>
      </c>
      <c r="E1878" s="228">
        <v>144.8</v>
      </c>
      <c r="F1878" s="229">
        <v>0.4546</v>
      </c>
      <c r="I1878" s="146"/>
      <c r="J1878" s="230">
        <f t="shared" si="2"/>
        <v>79.63</v>
      </c>
      <c r="K1878" s="227"/>
      <c r="L1878" s="230">
        <f t="shared" si="3"/>
        <v>54.74357212</v>
      </c>
      <c r="M1878" s="232"/>
      <c r="N1878" s="146"/>
      <c r="O1878" s="99">
        <f t="shared" si="4"/>
        <v>3</v>
      </c>
      <c r="P1878" s="99">
        <f t="shared" si="5"/>
        <v>1</v>
      </c>
      <c r="Q1878" s="99">
        <f t="shared" si="6"/>
        <v>3</v>
      </c>
      <c r="R1878" s="99">
        <f t="shared" si="7"/>
        <v>0</v>
      </c>
      <c r="S1878" s="138">
        <f t="shared" si="8"/>
        <v>0</v>
      </c>
      <c r="T1878" s="135">
        <f t="shared" si="9"/>
        <v>7</v>
      </c>
      <c r="U1878" s="146"/>
      <c r="V1878" s="146"/>
      <c r="W1878" s="146"/>
      <c r="X1878" s="146"/>
      <c r="Y1878" s="146"/>
    </row>
    <row r="1879" ht="12.75" customHeight="1">
      <c r="A1879" s="146"/>
      <c r="B1879" s="146"/>
      <c r="C1879" s="227">
        <v>11.0</v>
      </c>
      <c r="D1879" s="228">
        <v>77.17</v>
      </c>
      <c r="E1879" s="228">
        <v>35.08</v>
      </c>
      <c r="F1879" s="229">
        <v>0.4545</v>
      </c>
      <c r="I1879" s="146"/>
      <c r="J1879" s="230">
        <f t="shared" si="2"/>
        <v>7.015454545</v>
      </c>
      <c r="K1879" s="227"/>
      <c r="L1879" s="230">
        <f t="shared" si="3"/>
        <v>4.823275727</v>
      </c>
      <c r="M1879" s="232"/>
      <c r="N1879" s="146"/>
      <c r="O1879" s="99">
        <f t="shared" si="4"/>
        <v>3</v>
      </c>
      <c r="P1879" s="99">
        <f t="shared" si="5"/>
        <v>3</v>
      </c>
      <c r="Q1879" s="99">
        <f t="shared" si="6"/>
        <v>5</v>
      </c>
      <c r="R1879" s="99">
        <f t="shared" si="7"/>
        <v>0</v>
      </c>
      <c r="S1879" s="138">
        <f t="shared" si="8"/>
        <v>0</v>
      </c>
      <c r="T1879" s="135">
        <f t="shared" si="9"/>
        <v>11</v>
      </c>
      <c r="U1879" s="146"/>
      <c r="V1879" s="146"/>
      <c r="W1879" s="146"/>
      <c r="X1879" s="146"/>
      <c r="Y1879" s="146"/>
    </row>
    <row r="1880" ht="12.75" customHeight="1">
      <c r="A1880" s="146"/>
      <c r="B1880" s="146"/>
      <c r="C1880" s="227">
        <v>6.0</v>
      </c>
      <c r="D1880" s="228">
        <v>51.3</v>
      </c>
      <c r="E1880" s="228">
        <v>23.32</v>
      </c>
      <c r="F1880" s="229">
        <v>0.4545</v>
      </c>
      <c r="I1880" s="146"/>
      <c r="J1880" s="230">
        <f t="shared" si="2"/>
        <v>8.55</v>
      </c>
      <c r="K1880" s="227"/>
      <c r="L1880" s="230">
        <f t="shared" si="3"/>
        <v>5.878308697</v>
      </c>
      <c r="M1880" s="232"/>
      <c r="N1880" s="146"/>
      <c r="O1880" s="99">
        <f t="shared" si="4"/>
        <v>3</v>
      </c>
      <c r="P1880" s="99">
        <f t="shared" si="5"/>
        <v>2</v>
      </c>
      <c r="Q1880" s="99">
        <f t="shared" si="6"/>
        <v>5</v>
      </c>
      <c r="R1880" s="99">
        <f t="shared" si="7"/>
        <v>0</v>
      </c>
      <c r="S1880" s="138">
        <f t="shared" si="8"/>
        <v>0</v>
      </c>
      <c r="T1880" s="135">
        <f t="shared" si="9"/>
        <v>10</v>
      </c>
      <c r="U1880" s="146"/>
      <c r="V1880" s="146"/>
      <c r="W1880" s="146"/>
      <c r="X1880" s="146"/>
      <c r="Y1880" s="146"/>
    </row>
    <row r="1881" ht="12.75" customHeight="1">
      <c r="A1881" s="146"/>
      <c r="B1881" s="146"/>
      <c r="C1881" s="227">
        <v>20.0</v>
      </c>
      <c r="D1881" s="228">
        <v>875.65</v>
      </c>
      <c r="E1881" s="228">
        <v>397.91</v>
      </c>
      <c r="F1881" s="229">
        <v>0.4544</v>
      </c>
      <c r="I1881" s="146"/>
      <c r="J1881" s="230">
        <f t="shared" si="2"/>
        <v>43.7825</v>
      </c>
      <c r="K1881" s="227"/>
      <c r="L1881" s="230">
        <f t="shared" si="3"/>
        <v>30.1034791</v>
      </c>
      <c r="M1881" s="232"/>
      <c r="N1881" s="146"/>
      <c r="O1881" s="99">
        <f t="shared" si="4"/>
        <v>3</v>
      </c>
      <c r="P1881" s="99">
        <f t="shared" si="5"/>
        <v>4</v>
      </c>
      <c r="Q1881" s="99">
        <f t="shared" si="6"/>
        <v>4</v>
      </c>
      <c r="R1881" s="99">
        <f t="shared" si="7"/>
        <v>0</v>
      </c>
      <c r="S1881" s="138">
        <f t="shared" si="8"/>
        <v>0</v>
      </c>
      <c r="T1881" s="135">
        <f t="shared" si="9"/>
        <v>11</v>
      </c>
      <c r="U1881" s="146"/>
      <c r="V1881" s="146"/>
      <c r="W1881" s="146"/>
      <c r="X1881" s="146"/>
      <c r="Y1881" s="146"/>
    </row>
    <row r="1882" ht="12.75" customHeight="1">
      <c r="A1882" s="146"/>
      <c r="B1882" s="146"/>
      <c r="C1882" s="227">
        <v>6.0</v>
      </c>
      <c r="D1882" s="228">
        <v>170.19</v>
      </c>
      <c r="E1882" s="228">
        <v>77.32</v>
      </c>
      <c r="F1882" s="229">
        <v>0.4543</v>
      </c>
      <c r="I1882" s="146"/>
      <c r="J1882" s="230">
        <f t="shared" si="2"/>
        <v>28.365</v>
      </c>
      <c r="K1882" s="227"/>
      <c r="L1882" s="230">
        <f t="shared" si="3"/>
        <v>19.50422884</v>
      </c>
      <c r="M1882" s="232"/>
      <c r="N1882" s="146"/>
      <c r="O1882" s="99">
        <f t="shared" si="4"/>
        <v>3</v>
      </c>
      <c r="P1882" s="99">
        <f t="shared" si="5"/>
        <v>2</v>
      </c>
      <c r="Q1882" s="99">
        <f t="shared" si="6"/>
        <v>5</v>
      </c>
      <c r="R1882" s="99">
        <f t="shared" si="7"/>
        <v>0</v>
      </c>
      <c r="S1882" s="138">
        <f t="shared" si="8"/>
        <v>0</v>
      </c>
      <c r="T1882" s="135">
        <f t="shared" si="9"/>
        <v>10</v>
      </c>
      <c r="U1882" s="146"/>
      <c r="V1882" s="146"/>
      <c r="W1882" s="146"/>
      <c r="X1882" s="146"/>
      <c r="Y1882" s="146"/>
    </row>
    <row r="1883" ht="12.75" customHeight="1">
      <c r="A1883" s="146"/>
      <c r="B1883" s="146"/>
      <c r="C1883" s="227">
        <v>24.0</v>
      </c>
      <c r="D1883" s="228">
        <v>704.07</v>
      </c>
      <c r="E1883" s="228">
        <v>319.69</v>
      </c>
      <c r="F1883" s="229">
        <v>0.4541</v>
      </c>
      <c r="I1883" s="146"/>
      <c r="J1883" s="230">
        <f t="shared" si="2"/>
        <v>29.33625</v>
      </c>
      <c r="K1883" s="227"/>
      <c r="L1883" s="230">
        <f t="shared" si="3"/>
        <v>20.17485042</v>
      </c>
      <c r="M1883" s="232"/>
      <c r="N1883" s="146"/>
      <c r="O1883" s="99">
        <f t="shared" si="4"/>
        <v>3</v>
      </c>
      <c r="P1883" s="99">
        <f t="shared" si="5"/>
        <v>4</v>
      </c>
      <c r="Q1883" s="99">
        <f t="shared" si="6"/>
        <v>5</v>
      </c>
      <c r="R1883" s="99">
        <f t="shared" si="7"/>
        <v>0</v>
      </c>
      <c r="S1883" s="138">
        <f t="shared" si="8"/>
        <v>0</v>
      </c>
      <c r="T1883" s="135">
        <f t="shared" si="9"/>
        <v>12</v>
      </c>
      <c r="U1883" s="146"/>
      <c r="V1883" s="146"/>
      <c r="W1883" s="146"/>
      <c r="X1883" s="146"/>
      <c r="Y1883" s="146"/>
    </row>
    <row r="1884" ht="12.75" customHeight="1">
      <c r="A1884" s="146"/>
      <c r="B1884" s="146"/>
      <c r="C1884" s="227">
        <v>13.0</v>
      </c>
      <c r="D1884" s="228">
        <v>56.0</v>
      </c>
      <c r="E1884" s="228">
        <v>25.43</v>
      </c>
      <c r="F1884" s="229">
        <v>0.454</v>
      </c>
      <c r="I1884" s="146"/>
      <c r="J1884" s="230">
        <f t="shared" si="2"/>
        <v>4.307692308</v>
      </c>
      <c r="K1884" s="227"/>
      <c r="L1884" s="230">
        <f t="shared" si="3"/>
        <v>2.962649455</v>
      </c>
      <c r="M1884" s="232"/>
      <c r="N1884" s="146"/>
      <c r="O1884" s="99">
        <f t="shared" si="4"/>
        <v>3</v>
      </c>
      <c r="P1884" s="99">
        <f t="shared" si="5"/>
        <v>3</v>
      </c>
      <c r="Q1884" s="99">
        <f t="shared" si="6"/>
        <v>5</v>
      </c>
      <c r="R1884" s="99">
        <f t="shared" si="7"/>
        <v>0</v>
      </c>
      <c r="S1884" s="138">
        <f t="shared" si="8"/>
        <v>0</v>
      </c>
      <c r="T1884" s="135">
        <f t="shared" si="9"/>
        <v>11</v>
      </c>
      <c r="U1884" s="146"/>
      <c r="V1884" s="146"/>
      <c r="W1884" s="146"/>
      <c r="X1884" s="146"/>
      <c r="Y1884" s="146"/>
    </row>
    <row r="1885" ht="12.75" customHeight="1">
      <c r="A1885" s="146"/>
      <c r="B1885" s="146"/>
      <c r="C1885" s="227">
        <v>15.0</v>
      </c>
      <c r="D1885" s="228">
        <v>455.83</v>
      </c>
      <c r="E1885" s="228">
        <v>206.83</v>
      </c>
      <c r="F1885" s="229">
        <v>0.4537</v>
      </c>
      <c r="I1885" s="146"/>
      <c r="J1885" s="230">
        <f t="shared" si="2"/>
        <v>30.38866667</v>
      </c>
      <c r="K1885" s="227"/>
      <c r="L1885" s="230">
        <f t="shared" si="3"/>
        <v>20.90435899</v>
      </c>
      <c r="M1885" s="232"/>
      <c r="N1885" s="146"/>
      <c r="O1885" s="99">
        <f t="shared" si="4"/>
        <v>3</v>
      </c>
      <c r="P1885" s="99">
        <f t="shared" si="5"/>
        <v>3</v>
      </c>
      <c r="Q1885" s="99">
        <f t="shared" si="6"/>
        <v>5</v>
      </c>
      <c r="R1885" s="99">
        <f t="shared" si="7"/>
        <v>0</v>
      </c>
      <c r="S1885" s="138">
        <f t="shared" si="8"/>
        <v>0</v>
      </c>
      <c r="T1885" s="135">
        <f t="shared" si="9"/>
        <v>11</v>
      </c>
      <c r="U1885" s="146"/>
      <c r="V1885" s="146"/>
      <c r="W1885" s="146"/>
      <c r="X1885" s="146"/>
      <c r="Y1885" s="146"/>
    </row>
    <row r="1886" ht="12.75" customHeight="1">
      <c r="A1886" s="146"/>
      <c r="B1886" s="146"/>
      <c r="C1886" s="227">
        <v>4.0</v>
      </c>
      <c r="D1886" s="228">
        <v>1049.58</v>
      </c>
      <c r="E1886" s="228">
        <v>476.08</v>
      </c>
      <c r="F1886" s="229">
        <v>0.4536</v>
      </c>
      <c r="I1886" s="146"/>
      <c r="J1886" s="230">
        <f t="shared" si="2"/>
        <v>262.395</v>
      </c>
      <c r="K1886" s="227"/>
      <c r="L1886" s="230">
        <f t="shared" si="3"/>
        <v>180.5138965</v>
      </c>
      <c r="M1886" s="232"/>
      <c r="N1886" s="146"/>
      <c r="O1886" s="99">
        <f t="shared" si="4"/>
        <v>3</v>
      </c>
      <c r="P1886" s="99">
        <f t="shared" si="5"/>
        <v>1</v>
      </c>
      <c r="Q1886" s="99">
        <f t="shared" si="6"/>
        <v>1</v>
      </c>
      <c r="R1886" s="99">
        <f t="shared" si="7"/>
        <v>0</v>
      </c>
      <c r="S1886" s="138">
        <f t="shared" si="8"/>
        <v>0</v>
      </c>
      <c r="T1886" s="135">
        <f t="shared" si="9"/>
        <v>5</v>
      </c>
      <c r="U1886" s="146"/>
      <c r="V1886" s="146"/>
      <c r="W1886" s="146"/>
      <c r="X1886" s="146"/>
      <c r="Y1886" s="146"/>
    </row>
    <row r="1887" ht="12.75" customHeight="1">
      <c r="A1887" s="146"/>
      <c r="B1887" s="146"/>
      <c r="C1887" s="227">
        <v>18.0</v>
      </c>
      <c r="D1887" s="228">
        <v>151.51</v>
      </c>
      <c r="E1887" s="228">
        <v>68.71</v>
      </c>
      <c r="F1887" s="229">
        <v>0.4535</v>
      </c>
      <c r="I1887" s="146"/>
      <c r="J1887" s="230">
        <f t="shared" si="2"/>
        <v>8.417222222</v>
      </c>
      <c r="K1887" s="227"/>
      <c r="L1887" s="230">
        <f t="shared" si="3"/>
        <v>5.791002561</v>
      </c>
      <c r="M1887" s="232"/>
      <c r="N1887" s="146"/>
      <c r="O1887" s="99">
        <f t="shared" si="4"/>
        <v>3</v>
      </c>
      <c r="P1887" s="99">
        <f t="shared" si="5"/>
        <v>4</v>
      </c>
      <c r="Q1887" s="99">
        <f t="shared" si="6"/>
        <v>5</v>
      </c>
      <c r="R1887" s="99">
        <f t="shared" si="7"/>
        <v>0</v>
      </c>
      <c r="S1887" s="138">
        <f t="shared" si="8"/>
        <v>0</v>
      </c>
      <c r="T1887" s="135">
        <f t="shared" si="9"/>
        <v>12</v>
      </c>
      <c r="U1887" s="146"/>
      <c r="V1887" s="146"/>
      <c r="W1887" s="146"/>
      <c r="X1887" s="146"/>
      <c r="Y1887" s="146"/>
    </row>
    <row r="1888" ht="12.75" customHeight="1">
      <c r="A1888" s="146"/>
      <c r="B1888" s="146"/>
      <c r="C1888" s="227">
        <v>1.0</v>
      </c>
      <c r="D1888" s="228">
        <v>4.35</v>
      </c>
      <c r="E1888" s="228">
        <v>1.97</v>
      </c>
      <c r="F1888" s="229">
        <v>0.4534</v>
      </c>
      <c r="I1888" s="146"/>
      <c r="J1888" s="230">
        <f t="shared" si="2"/>
        <v>4.35</v>
      </c>
      <c r="K1888" s="227"/>
      <c r="L1888" s="230">
        <f t="shared" si="3"/>
        <v>2.992981973</v>
      </c>
      <c r="M1888" s="232"/>
      <c r="N1888" s="146"/>
      <c r="O1888" s="99">
        <f t="shared" si="4"/>
        <v>3</v>
      </c>
      <c r="P1888" s="99">
        <f t="shared" si="5"/>
        <v>1</v>
      </c>
      <c r="Q1888" s="99">
        <f t="shared" si="6"/>
        <v>5</v>
      </c>
      <c r="R1888" s="99">
        <f t="shared" si="7"/>
        <v>0</v>
      </c>
      <c r="S1888" s="138">
        <f t="shared" si="8"/>
        <v>0</v>
      </c>
      <c r="T1888" s="135">
        <f t="shared" si="9"/>
        <v>9</v>
      </c>
      <c r="U1888" s="146"/>
      <c r="V1888" s="146"/>
      <c r="W1888" s="146"/>
      <c r="X1888" s="146"/>
      <c r="Y1888" s="146"/>
    </row>
    <row r="1889" ht="12.75" customHeight="1">
      <c r="A1889" s="146"/>
      <c r="B1889" s="146"/>
      <c r="C1889" s="227">
        <v>1.0</v>
      </c>
      <c r="D1889" s="228">
        <v>181.09</v>
      </c>
      <c r="E1889" s="228">
        <v>82.09</v>
      </c>
      <c r="F1889" s="229">
        <v>0.4533</v>
      </c>
      <c r="I1889" s="146"/>
      <c r="J1889" s="230">
        <f t="shared" si="2"/>
        <v>181.09</v>
      </c>
      <c r="K1889" s="227"/>
      <c r="L1889" s="230">
        <f t="shared" si="3"/>
        <v>124.6060689</v>
      </c>
      <c r="M1889" s="232"/>
      <c r="N1889" s="146"/>
      <c r="O1889" s="99">
        <f t="shared" si="4"/>
        <v>3</v>
      </c>
      <c r="P1889" s="99">
        <f t="shared" si="5"/>
        <v>1</v>
      </c>
      <c r="Q1889" s="99">
        <f t="shared" si="6"/>
        <v>2</v>
      </c>
      <c r="R1889" s="99">
        <f t="shared" si="7"/>
        <v>0</v>
      </c>
      <c r="S1889" s="138">
        <f t="shared" si="8"/>
        <v>0</v>
      </c>
      <c r="T1889" s="135">
        <f t="shared" si="9"/>
        <v>6</v>
      </c>
      <c r="U1889" s="146"/>
      <c r="V1889" s="146"/>
      <c r="W1889" s="146"/>
      <c r="X1889" s="146"/>
      <c r="Y1889" s="146"/>
    </row>
    <row r="1890" ht="12.75" customHeight="1">
      <c r="A1890" s="146"/>
      <c r="B1890" s="146"/>
      <c r="C1890" s="227">
        <v>3.0</v>
      </c>
      <c r="D1890" s="228">
        <v>1823.48</v>
      </c>
      <c r="E1890" s="228">
        <v>826.31</v>
      </c>
      <c r="F1890" s="229">
        <v>0.4531</v>
      </c>
      <c r="I1890" s="146"/>
      <c r="J1890" s="230">
        <f t="shared" si="2"/>
        <v>607.8266667</v>
      </c>
      <c r="K1890" s="227"/>
      <c r="L1890" s="230">
        <f t="shared" si="3"/>
        <v>418.2965155</v>
      </c>
      <c r="M1890" s="232"/>
      <c r="N1890" s="146"/>
      <c r="O1890" s="99">
        <f t="shared" si="4"/>
        <v>3</v>
      </c>
      <c r="P1890" s="99">
        <f t="shared" si="5"/>
        <v>1</v>
      </c>
      <c r="Q1890" s="99">
        <f t="shared" si="6"/>
        <v>1</v>
      </c>
      <c r="R1890" s="99">
        <f t="shared" si="7"/>
        <v>0</v>
      </c>
      <c r="S1890" s="138">
        <f t="shared" si="8"/>
        <v>0</v>
      </c>
      <c r="T1890" s="135">
        <f t="shared" si="9"/>
        <v>5</v>
      </c>
      <c r="U1890" s="146"/>
      <c r="V1890" s="146"/>
      <c r="W1890" s="146"/>
      <c r="X1890" s="146"/>
      <c r="Y1890" s="146"/>
    </row>
    <row r="1891" ht="12.75" customHeight="1">
      <c r="A1891" s="146"/>
      <c r="B1891" s="146"/>
      <c r="C1891" s="227">
        <v>7.0</v>
      </c>
      <c r="D1891" s="228">
        <v>57.68</v>
      </c>
      <c r="E1891" s="228">
        <v>26.13</v>
      </c>
      <c r="F1891" s="229">
        <v>0.4531</v>
      </c>
      <c r="I1891" s="146"/>
      <c r="J1891" s="230">
        <f t="shared" si="2"/>
        <v>8.24</v>
      </c>
      <c r="K1891" s="227"/>
      <c r="L1891" s="230">
        <f t="shared" si="3"/>
        <v>5.670635194</v>
      </c>
      <c r="M1891" s="232"/>
      <c r="N1891" s="146"/>
      <c r="O1891" s="99">
        <f t="shared" si="4"/>
        <v>3</v>
      </c>
      <c r="P1891" s="99">
        <f t="shared" si="5"/>
        <v>2</v>
      </c>
      <c r="Q1891" s="99">
        <f t="shared" si="6"/>
        <v>5</v>
      </c>
      <c r="R1891" s="99">
        <f t="shared" si="7"/>
        <v>0</v>
      </c>
      <c r="S1891" s="138">
        <f t="shared" si="8"/>
        <v>0</v>
      </c>
      <c r="T1891" s="135">
        <f t="shared" si="9"/>
        <v>10</v>
      </c>
      <c r="U1891" s="146"/>
      <c r="V1891" s="146"/>
      <c r="W1891" s="146"/>
      <c r="X1891" s="146"/>
      <c r="Y1891" s="146"/>
    </row>
    <row r="1892" ht="12.75" customHeight="1">
      <c r="A1892" s="146"/>
      <c r="B1892" s="146"/>
      <c r="C1892" s="227">
        <v>5.0</v>
      </c>
      <c r="D1892" s="228">
        <v>266.37</v>
      </c>
      <c r="E1892" s="228">
        <v>120.57</v>
      </c>
      <c r="F1892" s="229">
        <v>0.4527</v>
      </c>
      <c r="I1892" s="146"/>
      <c r="J1892" s="230">
        <f t="shared" si="2"/>
        <v>53.274</v>
      </c>
      <c r="K1892" s="227"/>
      <c r="L1892" s="230">
        <f t="shared" si="3"/>
        <v>36.67240311</v>
      </c>
      <c r="M1892" s="232"/>
      <c r="N1892" s="146"/>
      <c r="O1892" s="99">
        <f t="shared" si="4"/>
        <v>3</v>
      </c>
      <c r="P1892" s="99">
        <f t="shared" si="5"/>
        <v>1</v>
      </c>
      <c r="Q1892" s="99">
        <f t="shared" si="6"/>
        <v>4</v>
      </c>
      <c r="R1892" s="99">
        <f t="shared" si="7"/>
        <v>0</v>
      </c>
      <c r="S1892" s="138">
        <f t="shared" si="8"/>
        <v>0</v>
      </c>
      <c r="T1892" s="135">
        <f t="shared" si="9"/>
        <v>8</v>
      </c>
      <c r="U1892" s="146"/>
      <c r="V1892" s="146"/>
      <c r="W1892" s="146"/>
      <c r="X1892" s="146"/>
      <c r="Y1892" s="146"/>
    </row>
    <row r="1893" ht="12.75" customHeight="1">
      <c r="A1893" s="146"/>
      <c r="B1893" s="146"/>
      <c r="C1893" s="227">
        <v>8.0</v>
      </c>
      <c r="D1893" s="228">
        <v>227.13</v>
      </c>
      <c r="E1893" s="228">
        <v>102.82</v>
      </c>
      <c r="F1893" s="229">
        <v>0.4527</v>
      </c>
      <c r="I1893" s="146"/>
      <c r="J1893" s="230">
        <f t="shared" si="2"/>
        <v>28.39125</v>
      </c>
      <c r="K1893" s="227"/>
      <c r="L1893" s="230">
        <f t="shared" si="3"/>
        <v>19.54378055</v>
      </c>
      <c r="M1893" s="232"/>
      <c r="N1893" s="146"/>
      <c r="O1893" s="99">
        <f t="shared" si="4"/>
        <v>3</v>
      </c>
      <c r="P1893" s="99">
        <f t="shared" si="5"/>
        <v>2</v>
      </c>
      <c r="Q1893" s="99">
        <f t="shared" si="6"/>
        <v>5</v>
      </c>
      <c r="R1893" s="99">
        <f t="shared" si="7"/>
        <v>0</v>
      </c>
      <c r="S1893" s="138">
        <f t="shared" si="8"/>
        <v>0</v>
      </c>
      <c r="T1893" s="135">
        <f t="shared" si="9"/>
        <v>10</v>
      </c>
      <c r="U1893" s="146"/>
      <c r="V1893" s="146"/>
      <c r="W1893" s="146"/>
      <c r="X1893" s="146"/>
      <c r="Y1893" s="146"/>
    </row>
    <row r="1894" ht="12.75" customHeight="1">
      <c r="A1894" s="146"/>
      <c r="B1894" s="146"/>
      <c r="C1894" s="227">
        <v>1.0</v>
      </c>
      <c r="D1894" s="228">
        <v>16.43</v>
      </c>
      <c r="E1894" s="228">
        <v>7.43</v>
      </c>
      <c r="F1894" s="229">
        <v>0.4524</v>
      </c>
      <c r="I1894" s="146"/>
      <c r="J1894" s="230">
        <f t="shared" si="2"/>
        <v>16.43</v>
      </c>
      <c r="K1894" s="227"/>
      <c r="L1894" s="230">
        <f t="shared" si="3"/>
        <v>11.31231066</v>
      </c>
      <c r="M1894" s="232"/>
      <c r="N1894" s="146"/>
      <c r="O1894" s="99">
        <f t="shared" si="4"/>
        <v>3</v>
      </c>
      <c r="P1894" s="99">
        <f t="shared" si="5"/>
        <v>1</v>
      </c>
      <c r="Q1894" s="99">
        <f t="shared" si="6"/>
        <v>5</v>
      </c>
      <c r="R1894" s="99">
        <f t="shared" si="7"/>
        <v>0</v>
      </c>
      <c r="S1894" s="138">
        <f t="shared" si="8"/>
        <v>0</v>
      </c>
      <c r="T1894" s="135">
        <f t="shared" si="9"/>
        <v>9</v>
      </c>
      <c r="U1894" s="146"/>
      <c r="V1894" s="146"/>
      <c r="W1894" s="146"/>
      <c r="X1894" s="146"/>
      <c r="Y1894" s="146"/>
    </row>
    <row r="1895" ht="12.75" customHeight="1">
      <c r="A1895" s="146"/>
      <c r="B1895" s="146"/>
      <c r="C1895" s="227">
        <v>2.0</v>
      </c>
      <c r="D1895" s="228">
        <v>78.09</v>
      </c>
      <c r="E1895" s="228">
        <v>35.33</v>
      </c>
      <c r="F1895" s="229">
        <v>0.4524</v>
      </c>
      <c r="I1895" s="146"/>
      <c r="J1895" s="230">
        <f t="shared" si="2"/>
        <v>39.045</v>
      </c>
      <c r="K1895" s="227"/>
      <c r="L1895" s="230">
        <f t="shared" si="3"/>
        <v>26.88309006</v>
      </c>
      <c r="M1895" s="232"/>
      <c r="N1895" s="146"/>
      <c r="O1895" s="99">
        <f t="shared" si="4"/>
        <v>3</v>
      </c>
      <c r="P1895" s="99">
        <f t="shared" si="5"/>
        <v>1</v>
      </c>
      <c r="Q1895" s="99">
        <f t="shared" si="6"/>
        <v>4</v>
      </c>
      <c r="R1895" s="99">
        <f t="shared" si="7"/>
        <v>0</v>
      </c>
      <c r="S1895" s="138">
        <f t="shared" si="8"/>
        <v>0</v>
      </c>
      <c r="T1895" s="135">
        <f t="shared" si="9"/>
        <v>8</v>
      </c>
      <c r="U1895" s="146"/>
      <c r="V1895" s="146"/>
      <c r="W1895" s="146"/>
      <c r="X1895" s="146"/>
      <c r="Y1895" s="146"/>
    </row>
    <row r="1896" ht="12.75" customHeight="1">
      <c r="A1896" s="146"/>
      <c r="B1896" s="146"/>
      <c r="C1896" s="227">
        <v>4.0</v>
      </c>
      <c r="D1896" s="228">
        <v>654.26</v>
      </c>
      <c r="E1896" s="228">
        <v>296.0</v>
      </c>
      <c r="F1896" s="229">
        <v>0.4524</v>
      </c>
      <c r="I1896" s="146"/>
      <c r="J1896" s="230">
        <f t="shared" si="2"/>
        <v>163.565</v>
      </c>
      <c r="K1896" s="227"/>
      <c r="L1896" s="230">
        <f t="shared" si="3"/>
        <v>112.6170476</v>
      </c>
      <c r="M1896" s="232"/>
      <c r="N1896" s="146"/>
      <c r="O1896" s="99">
        <f t="shared" si="4"/>
        <v>3</v>
      </c>
      <c r="P1896" s="99">
        <f t="shared" si="5"/>
        <v>1</v>
      </c>
      <c r="Q1896" s="99">
        <f t="shared" si="6"/>
        <v>2</v>
      </c>
      <c r="R1896" s="99">
        <f t="shared" si="7"/>
        <v>0</v>
      </c>
      <c r="S1896" s="138">
        <f t="shared" si="8"/>
        <v>0</v>
      </c>
      <c r="T1896" s="135">
        <f t="shared" si="9"/>
        <v>6</v>
      </c>
      <c r="U1896" s="146"/>
      <c r="V1896" s="146"/>
      <c r="W1896" s="146"/>
      <c r="X1896" s="146"/>
      <c r="Y1896" s="146"/>
    </row>
    <row r="1897" ht="12.75" customHeight="1">
      <c r="A1897" s="146"/>
      <c r="B1897" s="146"/>
      <c r="C1897" s="227">
        <v>1.0</v>
      </c>
      <c r="D1897" s="228">
        <v>19.04</v>
      </c>
      <c r="E1897" s="228">
        <v>8.61</v>
      </c>
      <c r="F1897" s="229">
        <v>0.4523</v>
      </c>
      <c r="I1897" s="146"/>
      <c r="J1897" s="230">
        <f t="shared" si="2"/>
        <v>19.04</v>
      </c>
      <c r="K1897" s="227"/>
      <c r="L1897" s="230">
        <f t="shared" si="3"/>
        <v>13.11023893</v>
      </c>
      <c r="M1897" s="232"/>
      <c r="N1897" s="146"/>
      <c r="O1897" s="99">
        <f t="shared" si="4"/>
        <v>3</v>
      </c>
      <c r="P1897" s="99">
        <f t="shared" si="5"/>
        <v>1</v>
      </c>
      <c r="Q1897" s="99">
        <f t="shared" si="6"/>
        <v>5</v>
      </c>
      <c r="R1897" s="99">
        <f t="shared" si="7"/>
        <v>0</v>
      </c>
      <c r="S1897" s="138">
        <f t="shared" si="8"/>
        <v>0</v>
      </c>
      <c r="T1897" s="135">
        <f t="shared" si="9"/>
        <v>9</v>
      </c>
      <c r="U1897" s="146"/>
      <c r="V1897" s="146"/>
      <c r="W1897" s="146"/>
      <c r="X1897" s="146"/>
      <c r="Y1897" s="146"/>
    </row>
    <row r="1898" ht="12.75" customHeight="1">
      <c r="A1898" s="146"/>
      <c r="B1898" s="146"/>
      <c r="C1898" s="227">
        <v>1.0</v>
      </c>
      <c r="D1898" s="228">
        <v>19.04</v>
      </c>
      <c r="E1898" s="228">
        <v>8.61</v>
      </c>
      <c r="F1898" s="229">
        <v>0.4523</v>
      </c>
      <c r="I1898" s="146"/>
      <c r="J1898" s="230">
        <f t="shared" si="2"/>
        <v>19.04</v>
      </c>
      <c r="K1898" s="227"/>
      <c r="L1898" s="230">
        <f t="shared" si="3"/>
        <v>13.11023893</v>
      </c>
      <c r="M1898" s="232"/>
      <c r="N1898" s="146"/>
      <c r="O1898" s="99">
        <f t="shared" si="4"/>
        <v>3</v>
      </c>
      <c r="P1898" s="99">
        <f t="shared" si="5"/>
        <v>1</v>
      </c>
      <c r="Q1898" s="99">
        <f t="shared" si="6"/>
        <v>5</v>
      </c>
      <c r="R1898" s="99">
        <f t="shared" si="7"/>
        <v>0</v>
      </c>
      <c r="S1898" s="138">
        <f t="shared" si="8"/>
        <v>0</v>
      </c>
      <c r="T1898" s="135">
        <f t="shared" si="9"/>
        <v>9</v>
      </c>
      <c r="U1898" s="146"/>
      <c r="V1898" s="146"/>
      <c r="W1898" s="146"/>
      <c r="X1898" s="146"/>
      <c r="Y1898" s="146"/>
    </row>
    <row r="1899" ht="12.75" customHeight="1">
      <c r="A1899" s="146"/>
      <c r="B1899" s="146"/>
      <c r="C1899" s="227">
        <v>3.0</v>
      </c>
      <c r="D1899" s="228">
        <v>91.3</v>
      </c>
      <c r="E1899" s="228">
        <v>41.26</v>
      </c>
      <c r="F1899" s="229">
        <v>0.4519</v>
      </c>
      <c r="I1899" s="146"/>
      <c r="J1899" s="230">
        <f t="shared" si="2"/>
        <v>30.43333333</v>
      </c>
      <c r="K1899" s="227"/>
      <c r="L1899" s="230">
        <f t="shared" si="3"/>
        <v>20.96103956</v>
      </c>
      <c r="M1899" s="232"/>
      <c r="N1899" s="146"/>
      <c r="O1899" s="99">
        <f t="shared" si="4"/>
        <v>3</v>
      </c>
      <c r="P1899" s="99">
        <f t="shared" si="5"/>
        <v>1</v>
      </c>
      <c r="Q1899" s="99">
        <f t="shared" si="6"/>
        <v>5</v>
      </c>
      <c r="R1899" s="99">
        <f t="shared" si="7"/>
        <v>0</v>
      </c>
      <c r="S1899" s="138">
        <f t="shared" si="8"/>
        <v>0</v>
      </c>
      <c r="T1899" s="135">
        <f t="shared" si="9"/>
        <v>9</v>
      </c>
      <c r="U1899" s="146"/>
      <c r="V1899" s="146"/>
      <c r="W1899" s="146"/>
      <c r="X1899" s="146"/>
      <c r="Y1899" s="146"/>
    </row>
    <row r="1900" ht="12.75" customHeight="1">
      <c r="A1900" s="146"/>
      <c r="B1900" s="146"/>
      <c r="C1900" s="227">
        <v>25.0</v>
      </c>
      <c r="D1900" s="228">
        <v>1493.28</v>
      </c>
      <c r="E1900" s="228">
        <v>674.72</v>
      </c>
      <c r="F1900" s="229">
        <v>0.4518</v>
      </c>
      <c r="I1900" s="146"/>
      <c r="J1900" s="230">
        <f t="shared" si="2"/>
        <v>59.7312</v>
      </c>
      <c r="K1900" s="227"/>
      <c r="L1900" s="230">
        <f t="shared" si="3"/>
        <v>41.14285714</v>
      </c>
      <c r="M1900" s="232"/>
      <c r="N1900" s="146"/>
      <c r="O1900" s="99">
        <f t="shared" si="4"/>
        <v>3</v>
      </c>
      <c r="P1900" s="99">
        <f t="shared" si="5"/>
        <v>4</v>
      </c>
      <c r="Q1900" s="99">
        <f t="shared" si="6"/>
        <v>3</v>
      </c>
      <c r="R1900" s="99">
        <f t="shared" si="7"/>
        <v>0</v>
      </c>
      <c r="S1900" s="138">
        <f t="shared" si="8"/>
        <v>0</v>
      </c>
      <c r="T1900" s="135">
        <f t="shared" si="9"/>
        <v>10</v>
      </c>
      <c r="U1900" s="146"/>
      <c r="V1900" s="146"/>
      <c r="W1900" s="146"/>
      <c r="X1900" s="146"/>
      <c r="Y1900" s="146"/>
    </row>
    <row r="1901" ht="12.75" customHeight="1">
      <c r="A1901" s="146"/>
      <c r="B1901" s="146"/>
      <c r="C1901" s="227">
        <v>3.0</v>
      </c>
      <c r="D1901" s="228">
        <v>23.22</v>
      </c>
      <c r="E1901" s="228">
        <v>10.49</v>
      </c>
      <c r="F1901" s="229">
        <v>0.4518</v>
      </c>
      <c r="I1901" s="146"/>
      <c r="J1901" s="230">
        <f t="shared" si="2"/>
        <v>7.74</v>
      </c>
      <c r="K1901" s="227"/>
      <c r="L1901" s="230">
        <f t="shared" si="3"/>
        <v>5.331312853</v>
      </c>
      <c r="M1901" s="232"/>
      <c r="N1901" s="146"/>
      <c r="O1901" s="99">
        <f t="shared" si="4"/>
        <v>3</v>
      </c>
      <c r="P1901" s="99">
        <f t="shared" si="5"/>
        <v>1</v>
      </c>
      <c r="Q1901" s="99">
        <f t="shared" si="6"/>
        <v>5</v>
      </c>
      <c r="R1901" s="99">
        <f t="shared" si="7"/>
        <v>0</v>
      </c>
      <c r="S1901" s="138">
        <f t="shared" si="8"/>
        <v>0</v>
      </c>
      <c r="T1901" s="135">
        <f t="shared" si="9"/>
        <v>9</v>
      </c>
      <c r="U1901" s="146"/>
      <c r="V1901" s="146"/>
      <c r="W1901" s="146"/>
      <c r="X1901" s="146"/>
      <c r="Y1901" s="146"/>
    </row>
    <row r="1902" ht="12.75" customHeight="1">
      <c r="A1902" s="146"/>
      <c r="B1902" s="146"/>
      <c r="C1902" s="227">
        <v>2.0</v>
      </c>
      <c r="D1902" s="228">
        <v>12.0</v>
      </c>
      <c r="E1902" s="228">
        <v>5.42</v>
      </c>
      <c r="F1902" s="229">
        <v>0.4517</v>
      </c>
      <c r="I1902" s="146"/>
      <c r="J1902" s="230">
        <f t="shared" si="2"/>
        <v>6</v>
      </c>
      <c r="K1902" s="227"/>
      <c r="L1902" s="230">
        <f t="shared" si="3"/>
        <v>4.133085348</v>
      </c>
      <c r="M1902" s="232"/>
      <c r="N1902" s="146"/>
      <c r="O1902" s="99">
        <f t="shared" si="4"/>
        <v>3</v>
      </c>
      <c r="P1902" s="99">
        <f t="shared" si="5"/>
        <v>1</v>
      </c>
      <c r="Q1902" s="99">
        <f t="shared" si="6"/>
        <v>5</v>
      </c>
      <c r="R1902" s="99">
        <f t="shared" si="7"/>
        <v>0</v>
      </c>
      <c r="S1902" s="138">
        <f t="shared" si="8"/>
        <v>0</v>
      </c>
      <c r="T1902" s="135">
        <f t="shared" si="9"/>
        <v>9</v>
      </c>
      <c r="U1902" s="146"/>
      <c r="V1902" s="146"/>
      <c r="W1902" s="146"/>
      <c r="X1902" s="146"/>
      <c r="Y1902" s="146"/>
    </row>
    <row r="1903" ht="12.75" customHeight="1">
      <c r="A1903" s="146"/>
      <c r="B1903" s="146"/>
      <c r="C1903" s="227">
        <v>7.0</v>
      </c>
      <c r="D1903" s="228">
        <v>133.91</v>
      </c>
      <c r="E1903" s="228">
        <v>60.41</v>
      </c>
      <c r="F1903" s="229">
        <v>0.4511</v>
      </c>
      <c r="I1903" s="146"/>
      <c r="J1903" s="230">
        <f t="shared" si="2"/>
        <v>19.13</v>
      </c>
      <c r="K1903" s="227"/>
      <c r="L1903" s="230">
        <f t="shared" si="3"/>
        <v>13.18310247</v>
      </c>
      <c r="M1903" s="232"/>
      <c r="N1903" s="146"/>
      <c r="O1903" s="99">
        <f t="shared" si="4"/>
        <v>3</v>
      </c>
      <c r="P1903" s="99">
        <f t="shared" si="5"/>
        <v>2</v>
      </c>
      <c r="Q1903" s="99">
        <f t="shared" si="6"/>
        <v>5</v>
      </c>
      <c r="R1903" s="99">
        <f t="shared" si="7"/>
        <v>0</v>
      </c>
      <c r="S1903" s="138">
        <f t="shared" si="8"/>
        <v>0</v>
      </c>
      <c r="T1903" s="135">
        <f t="shared" si="9"/>
        <v>10</v>
      </c>
      <c r="U1903" s="146"/>
      <c r="V1903" s="146"/>
      <c r="W1903" s="146"/>
      <c r="X1903" s="146"/>
      <c r="Y1903" s="146"/>
    </row>
    <row r="1904" ht="12.75" customHeight="1">
      <c r="A1904" s="146"/>
      <c r="B1904" s="146"/>
      <c r="C1904" s="227">
        <v>2.0</v>
      </c>
      <c r="D1904" s="228">
        <v>102.61</v>
      </c>
      <c r="E1904" s="228">
        <v>46.25</v>
      </c>
      <c r="F1904" s="229">
        <v>0.4508</v>
      </c>
      <c r="I1904" s="146"/>
      <c r="J1904" s="230">
        <f t="shared" si="2"/>
        <v>51.305</v>
      </c>
      <c r="K1904" s="227"/>
      <c r="L1904" s="230">
        <f t="shared" si="3"/>
        <v>35.36324786</v>
      </c>
      <c r="M1904" s="232"/>
      <c r="N1904" s="146"/>
      <c r="O1904" s="99">
        <f t="shared" si="4"/>
        <v>3</v>
      </c>
      <c r="P1904" s="99">
        <f t="shared" si="5"/>
        <v>1</v>
      </c>
      <c r="Q1904" s="99">
        <f t="shared" si="6"/>
        <v>4</v>
      </c>
      <c r="R1904" s="99">
        <f t="shared" si="7"/>
        <v>0</v>
      </c>
      <c r="S1904" s="138">
        <f t="shared" si="8"/>
        <v>0</v>
      </c>
      <c r="T1904" s="135">
        <f t="shared" si="9"/>
        <v>8</v>
      </c>
      <c r="U1904" s="146"/>
      <c r="V1904" s="146"/>
      <c r="W1904" s="146"/>
      <c r="X1904" s="146"/>
      <c r="Y1904" s="146"/>
    </row>
    <row r="1905" ht="12.75" customHeight="1">
      <c r="A1905" s="146"/>
      <c r="B1905" s="146"/>
      <c r="C1905" s="227">
        <v>3.0</v>
      </c>
      <c r="D1905" s="228">
        <v>154.35</v>
      </c>
      <c r="E1905" s="228">
        <v>69.57</v>
      </c>
      <c r="F1905" s="229">
        <v>0.4507</v>
      </c>
      <c r="I1905" s="146"/>
      <c r="J1905" s="230">
        <f t="shared" si="2"/>
        <v>51.45</v>
      </c>
      <c r="K1905" s="227"/>
      <c r="L1905" s="230">
        <f t="shared" si="3"/>
        <v>35.46563728</v>
      </c>
      <c r="M1905" s="232"/>
      <c r="N1905" s="146"/>
      <c r="O1905" s="99">
        <f t="shared" si="4"/>
        <v>3</v>
      </c>
      <c r="P1905" s="99">
        <f t="shared" si="5"/>
        <v>1</v>
      </c>
      <c r="Q1905" s="99">
        <f t="shared" si="6"/>
        <v>4</v>
      </c>
      <c r="R1905" s="99">
        <f t="shared" si="7"/>
        <v>0</v>
      </c>
      <c r="S1905" s="138">
        <f t="shared" si="8"/>
        <v>0</v>
      </c>
      <c r="T1905" s="135">
        <f t="shared" si="9"/>
        <v>8</v>
      </c>
      <c r="U1905" s="146"/>
      <c r="V1905" s="146"/>
      <c r="W1905" s="146"/>
      <c r="X1905" s="146"/>
      <c r="Y1905" s="146"/>
    </row>
    <row r="1906" ht="12.75" customHeight="1">
      <c r="A1906" s="146"/>
      <c r="B1906" s="146"/>
      <c r="C1906" s="227">
        <v>15.0</v>
      </c>
      <c r="D1906" s="228">
        <v>50.78</v>
      </c>
      <c r="E1906" s="228">
        <v>22.88</v>
      </c>
      <c r="F1906" s="229">
        <v>0.4506</v>
      </c>
      <c r="I1906" s="146"/>
      <c r="J1906" s="230">
        <f t="shared" si="2"/>
        <v>3.385333333</v>
      </c>
      <c r="K1906" s="227"/>
      <c r="L1906" s="230">
        <f t="shared" si="3"/>
        <v>2.333746955</v>
      </c>
      <c r="M1906" s="232"/>
      <c r="N1906" s="146"/>
      <c r="O1906" s="99">
        <f t="shared" si="4"/>
        <v>3</v>
      </c>
      <c r="P1906" s="99">
        <f t="shared" si="5"/>
        <v>3</v>
      </c>
      <c r="Q1906" s="99">
        <f t="shared" si="6"/>
        <v>5</v>
      </c>
      <c r="R1906" s="99">
        <f t="shared" si="7"/>
        <v>0</v>
      </c>
      <c r="S1906" s="138">
        <f t="shared" si="8"/>
        <v>0</v>
      </c>
      <c r="T1906" s="135">
        <f t="shared" si="9"/>
        <v>11</v>
      </c>
      <c r="U1906" s="146"/>
      <c r="V1906" s="146"/>
      <c r="W1906" s="146"/>
      <c r="X1906" s="146"/>
      <c r="Y1906" s="146"/>
    </row>
    <row r="1907" ht="12.75" customHeight="1">
      <c r="A1907" s="146"/>
      <c r="B1907" s="146"/>
      <c r="C1907" s="227">
        <v>9.0</v>
      </c>
      <c r="D1907" s="228">
        <v>410.93</v>
      </c>
      <c r="E1907" s="228">
        <v>185.17</v>
      </c>
      <c r="F1907" s="229">
        <v>0.4506</v>
      </c>
      <c r="I1907" s="146"/>
      <c r="J1907" s="230">
        <f t="shared" si="2"/>
        <v>45.65888889</v>
      </c>
      <c r="K1907" s="227"/>
      <c r="L1907" s="230">
        <f t="shared" si="3"/>
        <v>31.47586439</v>
      </c>
      <c r="M1907" s="232"/>
      <c r="N1907" s="146"/>
      <c r="O1907" s="99">
        <f t="shared" si="4"/>
        <v>3</v>
      </c>
      <c r="P1907" s="99">
        <f t="shared" si="5"/>
        <v>2</v>
      </c>
      <c r="Q1907" s="99">
        <f t="shared" si="6"/>
        <v>4</v>
      </c>
      <c r="R1907" s="99">
        <f t="shared" si="7"/>
        <v>0</v>
      </c>
      <c r="S1907" s="138">
        <f t="shared" si="8"/>
        <v>0</v>
      </c>
      <c r="T1907" s="135">
        <f t="shared" si="9"/>
        <v>9</v>
      </c>
      <c r="U1907" s="146"/>
      <c r="V1907" s="146"/>
      <c r="W1907" s="146"/>
      <c r="X1907" s="146"/>
      <c r="Y1907" s="146"/>
    </row>
    <row r="1908" ht="12.75" customHeight="1">
      <c r="A1908" s="146"/>
      <c r="B1908" s="146"/>
      <c r="C1908" s="227">
        <v>17.0</v>
      </c>
      <c r="D1908" s="228">
        <v>300.0</v>
      </c>
      <c r="E1908" s="228">
        <v>135.1</v>
      </c>
      <c r="F1908" s="229">
        <v>0.4503</v>
      </c>
      <c r="I1908" s="146"/>
      <c r="J1908" s="230">
        <f t="shared" si="2"/>
        <v>17.64705882</v>
      </c>
      <c r="K1908" s="227"/>
      <c r="L1908" s="230">
        <f t="shared" si="3"/>
        <v>12.16786791</v>
      </c>
      <c r="M1908" s="232"/>
      <c r="N1908" s="146"/>
      <c r="O1908" s="99">
        <f t="shared" si="4"/>
        <v>3</v>
      </c>
      <c r="P1908" s="99">
        <f t="shared" si="5"/>
        <v>4</v>
      </c>
      <c r="Q1908" s="99">
        <f t="shared" si="6"/>
        <v>5</v>
      </c>
      <c r="R1908" s="99">
        <f t="shared" si="7"/>
        <v>0</v>
      </c>
      <c r="S1908" s="138">
        <f t="shared" si="8"/>
        <v>0</v>
      </c>
      <c r="T1908" s="135">
        <f t="shared" si="9"/>
        <v>12</v>
      </c>
      <c r="U1908" s="146"/>
      <c r="V1908" s="146"/>
      <c r="W1908" s="146"/>
      <c r="X1908" s="146"/>
      <c r="Y1908" s="146"/>
    </row>
    <row r="1909" ht="12.75" customHeight="1">
      <c r="A1909" s="146"/>
      <c r="B1909" s="146"/>
      <c r="C1909" s="227">
        <v>8.0</v>
      </c>
      <c r="D1909" s="228">
        <v>264.28</v>
      </c>
      <c r="E1909" s="228">
        <v>118.93</v>
      </c>
      <c r="F1909" s="229">
        <v>0.45</v>
      </c>
      <c r="I1909" s="146"/>
      <c r="J1909" s="230">
        <f t="shared" si="2"/>
        <v>33.035</v>
      </c>
      <c r="K1909" s="227"/>
      <c r="L1909" s="230">
        <f t="shared" si="3"/>
        <v>22.78275862</v>
      </c>
      <c r="M1909" s="232"/>
      <c r="N1909" s="146"/>
      <c r="O1909" s="99">
        <f t="shared" si="4"/>
        <v>3</v>
      </c>
      <c r="P1909" s="99">
        <f t="shared" si="5"/>
        <v>2</v>
      </c>
      <c r="Q1909" s="99">
        <f t="shared" si="6"/>
        <v>5</v>
      </c>
      <c r="R1909" s="99">
        <f t="shared" si="7"/>
        <v>0</v>
      </c>
      <c r="S1909" s="138">
        <f t="shared" si="8"/>
        <v>0</v>
      </c>
      <c r="T1909" s="135">
        <f t="shared" si="9"/>
        <v>10</v>
      </c>
      <c r="U1909" s="146"/>
      <c r="V1909" s="146"/>
      <c r="W1909" s="146"/>
      <c r="X1909" s="146"/>
      <c r="Y1909" s="146"/>
    </row>
    <row r="1910" ht="12.75" customHeight="1">
      <c r="A1910" s="146"/>
      <c r="B1910" s="146"/>
      <c r="C1910" s="227">
        <v>8.0</v>
      </c>
      <c r="D1910" s="228">
        <v>264.28</v>
      </c>
      <c r="E1910" s="228">
        <v>118.93</v>
      </c>
      <c r="F1910" s="229">
        <v>0.45</v>
      </c>
      <c r="I1910" s="146"/>
      <c r="J1910" s="230">
        <f t="shared" si="2"/>
        <v>33.035</v>
      </c>
      <c r="K1910" s="227"/>
      <c r="L1910" s="230">
        <f t="shared" si="3"/>
        <v>22.78275862</v>
      </c>
      <c r="M1910" s="232"/>
      <c r="N1910" s="146"/>
      <c r="O1910" s="99">
        <f t="shared" si="4"/>
        <v>3</v>
      </c>
      <c r="P1910" s="99">
        <f t="shared" si="5"/>
        <v>2</v>
      </c>
      <c r="Q1910" s="99">
        <f t="shared" si="6"/>
        <v>5</v>
      </c>
      <c r="R1910" s="99">
        <f t="shared" si="7"/>
        <v>0</v>
      </c>
      <c r="S1910" s="138">
        <f t="shared" si="8"/>
        <v>0</v>
      </c>
      <c r="T1910" s="135">
        <f t="shared" si="9"/>
        <v>10</v>
      </c>
      <c r="U1910" s="146"/>
      <c r="V1910" s="146"/>
      <c r="W1910" s="146"/>
      <c r="X1910" s="146"/>
      <c r="Y1910" s="146"/>
    </row>
    <row r="1911" ht="12.75" customHeight="1">
      <c r="A1911" s="146"/>
      <c r="B1911" s="146"/>
      <c r="C1911" s="227">
        <v>3.0</v>
      </c>
      <c r="D1911" s="228">
        <v>22.5</v>
      </c>
      <c r="E1911" s="228">
        <v>10.12</v>
      </c>
      <c r="F1911" s="229">
        <v>0.4499</v>
      </c>
      <c r="I1911" s="146"/>
      <c r="J1911" s="230">
        <f t="shared" si="2"/>
        <v>7.5</v>
      </c>
      <c r="K1911" s="227"/>
      <c r="L1911" s="230">
        <f t="shared" si="3"/>
        <v>5.172770536</v>
      </c>
      <c r="M1911" s="232"/>
      <c r="N1911" s="146"/>
      <c r="O1911" s="99">
        <f t="shared" si="4"/>
        <v>3</v>
      </c>
      <c r="P1911" s="99">
        <f t="shared" si="5"/>
        <v>1</v>
      </c>
      <c r="Q1911" s="99">
        <f t="shared" si="6"/>
        <v>5</v>
      </c>
      <c r="R1911" s="99">
        <f t="shared" si="7"/>
        <v>0</v>
      </c>
      <c r="S1911" s="138">
        <f t="shared" si="8"/>
        <v>0</v>
      </c>
      <c r="T1911" s="135">
        <f t="shared" si="9"/>
        <v>9</v>
      </c>
      <c r="U1911" s="146"/>
      <c r="V1911" s="146"/>
      <c r="W1911" s="146"/>
      <c r="X1911" s="146"/>
      <c r="Y1911" s="146"/>
    </row>
    <row r="1912" ht="12.75" customHeight="1">
      <c r="A1912" s="146"/>
      <c r="B1912" s="146"/>
      <c r="C1912" s="227">
        <v>1.0</v>
      </c>
      <c r="D1912" s="228">
        <v>10.0</v>
      </c>
      <c r="E1912" s="228">
        <v>4.5</v>
      </c>
      <c r="F1912" s="229">
        <v>0.4498</v>
      </c>
      <c r="I1912" s="146"/>
      <c r="J1912" s="230">
        <f t="shared" si="2"/>
        <v>10</v>
      </c>
      <c r="K1912" s="227"/>
      <c r="L1912" s="230">
        <f t="shared" si="3"/>
        <v>6.897503104</v>
      </c>
      <c r="M1912" s="232"/>
      <c r="N1912" s="146"/>
      <c r="O1912" s="99">
        <f t="shared" si="4"/>
        <v>3</v>
      </c>
      <c r="P1912" s="99">
        <f t="shared" si="5"/>
        <v>1</v>
      </c>
      <c r="Q1912" s="99">
        <f t="shared" si="6"/>
        <v>5</v>
      </c>
      <c r="R1912" s="99">
        <f t="shared" si="7"/>
        <v>0</v>
      </c>
      <c r="S1912" s="138">
        <f t="shared" si="8"/>
        <v>0</v>
      </c>
      <c r="T1912" s="135">
        <f t="shared" si="9"/>
        <v>9</v>
      </c>
      <c r="U1912" s="146"/>
      <c r="V1912" s="146"/>
      <c r="W1912" s="146"/>
      <c r="X1912" s="146"/>
      <c r="Y1912" s="146"/>
    </row>
    <row r="1913" ht="12.75" customHeight="1">
      <c r="A1913" s="146"/>
      <c r="B1913" s="146"/>
      <c r="C1913" s="227">
        <v>12.0</v>
      </c>
      <c r="D1913" s="228">
        <v>51.13</v>
      </c>
      <c r="E1913" s="228">
        <v>22.99</v>
      </c>
      <c r="F1913" s="229">
        <v>0.4497</v>
      </c>
      <c r="I1913" s="146"/>
      <c r="J1913" s="230">
        <f t="shared" si="2"/>
        <v>4.260833333</v>
      </c>
      <c r="K1913" s="227"/>
      <c r="L1913" s="230">
        <f t="shared" si="3"/>
        <v>2.93911384</v>
      </c>
      <c r="M1913" s="232"/>
      <c r="N1913" s="146"/>
      <c r="O1913" s="99">
        <f t="shared" si="4"/>
        <v>3</v>
      </c>
      <c r="P1913" s="99">
        <f t="shared" si="5"/>
        <v>3</v>
      </c>
      <c r="Q1913" s="99">
        <f t="shared" si="6"/>
        <v>5</v>
      </c>
      <c r="R1913" s="99">
        <f t="shared" si="7"/>
        <v>0</v>
      </c>
      <c r="S1913" s="138">
        <f t="shared" si="8"/>
        <v>0</v>
      </c>
      <c r="T1913" s="135">
        <f t="shared" si="9"/>
        <v>11</v>
      </c>
      <c r="U1913" s="146"/>
      <c r="V1913" s="146"/>
      <c r="W1913" s="146"/>
      <c r="X1913" s="146"/>
      <c r="Y1913" s="146"/>
    </row>
    <row r="1914" ht="12.75" customHeight="1">
      <c r="A1914" s="146"/>
      <c r="B1914" s="146"/>
      <c r="C1914" s="227">
        <v>2.0</v>
      </c>
      <c r="D1914" s="228">
        <v>95.0</v>
      </c>
      <c r="E1914" s="228">
        <v>42.67</v>
      </c>
      <c r="F1914" s="229">
        <v>0.4492</v>
      </c>
      <c r="I1914" s="146"/>
      <c r="J1914" s="230">
        <f t="shared" si="2"/>
        <v>47.5</v>
      </c>
      <c r="K1914" s="227"/>
      <c r="L1914" s="230">
        <f t="shared" si="3"/>
        <v>32.77670439</v>
      </c>
      <c r="M1914" s="232"/>
      <c r="N1914" s="146"/>
      <c r="O1914" s="99">
        <f t="shared" si="4"/>
        <v>3</v>
      </c>
      <c r="P1914" s="99">
        <f t="shared" si="5"/>
        <v>1</v>
      </c>
      <c r="Q1914" s="99">
        <f t="shared" si="6"/>
        <v>4</v>
      </c>
      <c r="R1914" s="99">
        <f t="shared" si="7"/>
        <v>0</v>
      </c>
      <c r="S1914" s="138">
        <f t="shared" si="8"/>
        <v>0</v>
      </c>
      <c r="T1914" s="135">
        <f t="shared" si="9"/>
        <v>8</v>
      </c>
      <c r="U1914" s="146"/>
      <c r="V1914" s="146"/>
      <c r="W1914" s="146"/>
      <c r="X1914" s="146"/>
      <c r="Y1914" s="146"/>
    </row>
    <row r="1915" ht="12.75" customHeight="1">
      <c r="A1915" s="146"/>
      <c r="B1915" s="146"/>
      <c r="C1915" s="227">
        <v>10.0</v>
      </c>
      <c r="D1915" s="228">
        <v>1182.57</v>
      </c>
      <c r="E1915" s="228">
        <v>531.13</v>
      </c>
      <c r="F1915" s="229">
        <v>0.4491</v>
      </c>
      <c r="I1915" s="146"/>
      <c r="J1915" s="230">
        <f t="shared" si="2"/>
        <v>118.257</v>
      </c>
      <c r="K1915" s="227"/>
      <c r="L1915" s="230">
        <f t="shared" si="3"/>
        <v>81.60720447</v>
      </c>
      <c r="M1915" s="232"/>
      <c r="N1915" s="146"/>
      <c r="O1915" s="99">
        <f t="shared" si="4"/>
        <v>3</v>
      </c>
      <c r="P1915" s="99">
        <f t="shared" si="5"/>
        <v>2</v>
      </c>
      <c r="Q1915" s="99">
        <f t="shared" si="6"/>
        <v>2</v>
      </c>
      <c r="R1915" s="99">
        <f t="shared" si="7"/>
        <v>0</v>
      </c>
      <c r="S1915" s="138">
        <f t="shared" si="8"/>
        <v>0</v>
      </c>
      <c r="T1915" s="135">
        <f t="shared" si="9"/>
        <v>7</v>
      </c>
      <c r="U1915" s="146"/>
      <c r="V1915" s="146"/>
      <c r="W1915" s="146"/>
      <c r="X1915" s="146"/>
      <c r="Y1915" s="146"/>
    </row>
    <row r="1916" ht="12.75" customHeight="1">
      <c r="A1916" s="146"/>
      <c r="B1916" s="146"/>
      <c r="C1916" s="227">
        <v>62.0</v>
      </c>
      <c r="D1916" s="228">
        <v>652.55</v>
      </c>
      <c r="E1916" s="228">
        <v>292.95</v>
      </c>
      <c r="F1916" s="229">
        <v>0.4489</v>
      </c>
      <c r="I1916" s="146"/>
      <c r="J1916" s="230">
        <f t="shared" si="2"/>
        <v>10.525</v>
      </c>
      <c r="K1916" s="227"/>
      <c r="L1916" s="230">
        <f t="shared" si="3"/>
        <v>7.26413141</v>
      </c>
      <c r="M1916" s="232"/>
      <c r="N1916" s="146"/>
      <c r="O1916" s="99">
        <f t="shared" si="4"/>
        <v>3</v>
      </c>
      <c r="P1916" s="99">
        <f t="shared" si="5"/>
        <v>5</v>
      </c>
      <c r="Q1916" s="99">
        <f t="shared" si="6"/>
        <v>5</v>
      </c>
      <c r="R1916" s="99">
        <f t="shared" si="7"/>
        <v>0</v>
      </c>
      <c r="S1916" s="138">
        <f t="shared" si="8"/>
        <v>0</v>
      </c>
      <c r="T1916" s="135">
        <f t="shared" si="9"/>
        <v>13</v>
      </c>
      <c r="U1916" s="146"/>
      <c r="V1916" s="146"/>
      <c r="W1916" s="146"/>
      <c r="X1916" s="146"/>
      <c r="Y1916" s="146"/>
    </row>
    <row r="1917" ht="12.75" customHeight="1">
      <c r="A1917" s="146"/>
      <c r="B1917" s="146"/>
      <c r="C1917" s="227">
        <v>6.0</v>
      </c>
      <c r="D1917" s="228">
        <v>190.82</v>
      </c>
      <c r="E1917" s="228">
        <v>85.61</v>
      </c>
      <c r="F1917" s="229">
        <v>0.4486</v>
      </c>
      <c r="I1917" s="146"/>
      <c r="J1917" s="230">
        <f t="shared" si="2"/>
        <v>31.80333333</v>
      </c>
      <c r="K1917" s="227"/>
      <c r="L1917" s="230">
        <f t="shared" si="3"/>
        <v>21.95453081</v>
      </c>
      <c r="M1917" s="232"/>
      <c r="N1917" s="146"/>
      <c r="O1917" s="99">
        <f t="shared" si="4"/>
        <v>3</v>
      </c>
      <c r="P1917" s="99">
        <f t="shared" si="5"/>
        <v>2</v>
      </c>
      <c r="Q1917" s="99">
        <f t="shared" si="6"/>
        <v>5</v>
      </c>
      <c r="R1917" s="99">
        <f t="shared" si="7"/>
        <v>0</v>
      </c>
      <c r="S1917" s="138">
        <f t="shared" si="8"/>
        <v>0</v>
      </c>
      <c r="T1917" s="135">
        <f t="shared" si="9"/>
        <v>10</v>
      </c>
      <c r="U1917" s="146"/>
      <c r="V1917" s="146"/>
      <c r="W1917" s="146"/>
      <c r="X1917" s="146"/>
      <c r="Y1917" s="146"/>
    </row>
    <row r="1918" ht="12.75" customHeight="1">
      <c r="A1918" s="146"/>
      <c r="B1918" s="146"/>
      <c r="C1918" s="227">
        <v>18.0</v>
      </c>
      <c r="D1918" s="228">
        <v>818.09</v>
      </c>
      <c r="E1918" s="228">
        <v>366.59</v>
      </c>
      <c r="F1918" s="229">
        <v>0.4481</v>
      </c>
      <c r="I1918" s="146"/>
      <c r="J1918" s="230">
        <f t="shared" si="2"/>
        <v>45.44944444</v>
      </c>
      <c r="K1918" s="227"/>
      <c r="L1918" s="230">
        <f t="shared" si="3"/>
        <v>31.38557036</v>
      </c>
      <c r="M1918" s="232"/>
      <c r="N1918" s="146"/>
      <c r="O1918" s="99">
        <f t="shared" si="4"/>
        <v>3</v>
      </c>
      <c r="P1918" s="99">
        <f t="shared" si="5"/>
        <v>4</v>
      </c>
      <c r="Q1918" s="99">
        <f t="shared" si="6"/>
        <v>4</v>
      </c>
      <c r="R1918" s="99">
        <f t="shared" si="7"/>
        <v>0</v>
      </c>
      <c r="S1918" s="138">
        <f t="shared" si="8"/>
        <v>0</v>
      </c>
      <c r="T1918" s="135">
        <f t="shared" si="9"/>
        <v>11</v>
      </c>
      <c r="U1918" s="146"/>
      <c r="V1918" s="146"/>
      <c r="W1918" s="146"/>
      <c r="X1918" s="146"/>
      <c r="Y1918" s="146"/>
    </row>
    <row r="1919" ht="12.75" customHeight="1">
      <c r="A1919" s="146"/>
      <c r="B1919" s="146"/>
      <c r="C1919" s="227">
        <v>5.0</v>
      </c>
      <c r="D1919" s="228">
        <v>673.91</v>
      </c>
      <c r="E1919" s="228">
        <v>302.01</v>
      </c>
      <c r="F1919" s="229">
        <v>0.4481</v>
      </c>
      <c r="I1919" s="146"/>
      <c r="J1919" s="230">
        <f t="shared" si="2"/>
        <v>134.782</v>
      </c>
      <c r="K1919" s="227"/>
      <c r="L1919" s="230">
        <f t="shared" si="3"/>
        <v>93.07506388</v>
      </c>
      <c r="M1919" s="232"/>
      <c r="N1919" s="146"/>
      <c r="O1919" s="99">
        <f t="shared" si="4"/>
        <v>3</v>
      </c>
      <c r="P1919" s="99">
        <f t="shared" si="5"/>
        <v>1</v>
      </c>
      <c r="Q1919" s="99">
        <f t="shared" si="6"/>
        <v>2</v>
      </c>
      <c r="R1919" s="99">
        <f t="shared" si="7"/>
        <v>0</v>
      </c>
      <c r="S1919" s="138">
        <f t="shared" si="8"/>
        <v>0</v>
      </c>
      <c r="T1919" s="135">
        <f t="shared" si="9"/>
        <v>6</v>
      </c>
      <c r="U1919" s="146"/>
      <c r="V1919" s="146"/>
      <c r="W1919" s="146"/>
      <c r="X1919" s="146"/>
      <c r="Y1919" s="146"/>
    </row>
    <row r="1920" ht="12.75" customHeight="1">
      <c r="A1920" s="146"/>
      <c r="B1920" s="146"/>
      <c r="C1920" s="227">
        <v>4.0</v>
      </c>
      <c r="D1920" s="228">
        <v>136.35</v>
      </c>
      <c r="E1920" s="228">
        <v>61.06</v>
      </c>
      <c r="F1920" s="229">
        <v>0.4478</v>
      </c>
      <c r="I1920" s="146"/>
      <c r="J1920" s="230">
        <f t="shared" si="2"/>
        <v>34.0875</v>
      </c>
      <c r="K1920" s="227"/>
      <c r="L1920" s="230">
        <f t="shared" si="3"/>
        <v>23.54434314</v>
      </c>
      <c r="M1920" s="232"/>
      <c r="N1920" s="146"/>
      <c r="O1920" s="99">
        <f t="shared" si="4"/>
        <v>3</v>
      </c>
      <c r="P1920" s="99">
        <f t="shared" si="5"/>
        <v>1</v>
      </c>
      <c r="Q1920" s="99">
        <f t="shared" si="6"/>
        <v>5</v>
      </c>
      <c r="R1920" s="99">
        <f t="shared" si="7"/>
        <v>0</v>
      </c>
      <c r="S1920" s="138">
        <f t="shared" si="8"/>
        <v>0</v>
      </c>
      <c r="T1920" s="135">
        <f t="shared" si="9"/>
        <v>9</v>
      </c>
      <c r="U1920" s="146"/>
      <c r="V1920" s="146"/>
      <c r="W1920" s="146"/>
      <c r="X1920" s="146"/>
      <c r="Y1920" s="146"/>
    </row>
    <row r="1921" ht="12.75" customHeight="1">
      <c r="A1921" s="146"/>
      <c r="B1921" s="146"/>
      <c r="C1921" s="227">
        <v>8.0</v>
      </c>
      <c r="D1921" s="228">
        <v>33.85</v>
      </c>
      <c r="E1921" s="228">
        <v>15.16</v>
      </c>
      <c r="F1921" s="229">
        <v>0.4478</v>
      </c>
      <c r="I1921" s="146"/>
      <c r="J1921" s="230">
        <f t="shared" si="2"/>
        <v>4.23125</v>
      </c>
      <c r="K1921" s="227"/>
      <c r="L1921" s="230">
        <f t="shared" si="3"/>
        <v>2.922537643</v>
      </c>
      <c r="M1921" s="232"/>
      <c r="N1921" s="146"/>
      <c r="O1921" s="99">
        <f t="shared" si="4"/>
        <v>3</v>
      </c>
      <c r="P1921" s="99">
        <f t="shared" si="5"/>
        <v>2</v>
      </c>
      <c r="Q1921" s="99">
        <f t="shared" si="6"/>
        <v>5</v>
      </c>
      <c r="R1921" s="99">
        <f t="shared" si="7"/>
        <v>0</v>
      </c>
      <c r="S1921" s="138">
        <f t="shared" si="8"/>
        <v>0</v>
      </c>
      <c r="T1921" s="135">
        <f t="shared" si="9"/>
        <v>10</v>
      </c>
      <c r="U1921" s="146"/>
      <c r="V1921" s="146"/>
      <c r="W1921" s="146"/>
      <c r="X1921" s="146"/>
      <c r="Y1921" s="146"/>
    </row>
    <row r="1922" ht="12.75" customHeight="1">
      <c r="A1922" s="146"/>
      <c r="B1922" s="146"/>
      <c r="C1922" s="227">
        <v>2.0</v>
      </c>
      <c r="D1922" s="228">
        <v>160.26</v>
      </c>
      <c r="E1922" s="228">
        <v>71.66</v>
      </c>
      <c r="F1922" s="229">
        <v>0.4472</v>
      </c>
      <c r="I1922" s="146"/>
      <c r="J1922" s="230">
        <f t="shared" si="2"/>
        <v>80.13</v>
      </c>
      <c r="K1922" s="227"/>
      <c r="L1922" s="230">
        <f t="shared" si="3"/>
        <v>55.36898839</v>
      </c>
      <c r="M1922" s="232"/>
      <c r="N1922" s="146"/>
      <c r="O1922" s="99">
        <f t="shared" si="4"/>
        <v>3</v>
      </c>
      <c r="P1922" s="99">
        <f t="shared" si="5"/>
        <v>1</v>
      </c>
      <c r="Q1922" s="99">
        <f t="shared" si="6"/>
        <v>3</v>
      </c>
      <c r="R1922" s="99">
        <f t="shared" si="7"/>
        <v>0</v>
      </c>
      <c r="S1922" s="138">
        <f t="shared" si="8"/>
        <v>0</v>
      </c>
      <c r="T1922" s="135">
        <f t="shared" si="9"/>
        <v>7</v>
      </c>
      <c r="U1922" s="146"/>
      <c r="V1922" s="146"/>
      <c r="W1922" s="146"/>
      <c r="X1922" s="146"/>
      <c r="Y1922" s="146"/>
    </row>
    <row r="1923" ht="12.75" customHeight="1">
      <c r="A1923" s="146"/>
      <c r="B1923" s="146"/>
      <c r="C1923" s="227">
        <v>1.0</v>
      </c>
      <c r="D1923" s="228">
        <v>33.03</v>
      </c>
      <c r="E1923" s="228">
        <v>14.77</v>
      </c>
      <c r="F1923" s="229">
        <v>0.4472</v>
      </c>
      <c r="I1923" s="146"/>
      <c r="J1923" s="230">
        <f t="shared" si="2"/>
        <v>33.03</v>
      </c>
      <c r="K1923" s="227"/>
      <c r="L1923" s="230">
        <f t="shared" si="3"/>
        <v>22.82338308</v>
      </c>
      <c r="M1923" s="232"/>
      <c r="N1923" s="146"/>
      <c r="O1923" s="99">
        <f t="shared" si="4"/>
        <v>3</v>
      </c>
      <c r="P1923" s="99">
        <f t="shared" si="5"/>
        <v>1</v>
      </c>
      <c r="Q1923" s="99">
        <f t="shared" si="6"/>
        <v>5</v>
      </c>
      <c r="R1923" s="99">
        <f t="shared" si="7"/>
        <v>0</v>
      </c>
      <c r="S1923" s="138">
        <f t="shared" si="8"/>
        <v>0</v>
      </c>
      <c r="T1923" s="135">
        <f t="shared" si="9"/>
        <v>9</v>
      </c>
      <c r="U1923" s="146"/>
      <c r="V1923" s="146"/>
      <c r="W1923" s="146"/>
      <c r="X1923" s="146"/>
      <c r="Y1923" s="146"/>
    </row>
    <row r="1924" ht="12.75" customHeight="1">
      <c r="A1924" s="146"/>
      <c r="B1924" s="146"/>
      <c r="C1924" s="227">
        <v>3.0</v>
      </c>
      <c r="D1924" s="228">
        <v>156.0</v>
      </c>
      <c r="E1924" s="228">
        <v>69.75</v>
      </c>
      <c r="F1924" s="229">
        <v>0.4471</v>
      </c>
      <c r="I1924" s="146"/>
      <c r="J1924" s="230">
        <f t="shared" si="2"/>
        <v>52</v>
      </c>
      <c r="K1924" s="227"/>
      <c r="L1924" s="230">
        <f t="shared" si="3"/>
        <v>35.93393684</v>
      </c>
      <c r="M1924" s="232"/>
      <c r="N1924" s="146"/>
      <c r="O1924" s="99">
        <f t="shared" si="4"/>
        <v>3</v>
      </c>
      <c r="P1924" s="99">
        <f t="shared" si="5"/>
        <v>1</v>
      </c>
      <c r="Q1924" s="99">
        <f t="shared" si="6"/>
        <v>4</v>
      </c>
      <c r="R1924" s="99">
        <f t="shared" si="7"/>
        <v>0</v>
      </c>
      <c r="S1924" s="138">
        <f t="shared" si="8"/>
        <v>0</v>
      </c>
      <c r="T1924" s="135">
        <f t="shared" si="9"/>
        <v>8</v>
      </c>
      <c r="U1924" s="146"/>
      <c r="V1924" s="146"/>
      <c r="W1924" s="146"/>
      <c r="X1924" s="146"/>
      <c r="Y1924" s="146"/>
    </row>
    <row r="1925" ht="12.75" customHeight="1">
      <c r="A1925" s="146"/>
      <c r="B1925" s="146"/>
      <c r="C1925" s="227">
        <v>27.0</v>
      </c>
      <c r="D1925" s="228">
        <v>867.21</v>
      </c>
      <c r="E1925" s="228">
        <v>387.77</v>
      </c>
      <c r="F1925" s="229">
        <v>0.4471</v>
      </c>
      <c r="I1925" s="146"/>
      <c r="J1925" s="230">
        <f t="shared" si="2"/>
        <v>32.11888889</v>
      </c>
      <c r="K1925" s="227"/>
      <c r="L1925" s="230">
        <f t="shared" si="3"/>
        <v>22.19534855</v>
      </c>
      <c r="M1925" s="232"/>
      <c r="N1925" s="146"/>
      <c r="O1925" s="99">
        <f t="shared" si="4"/>
        <v>3</v>
      </c>
      <c r="P1925" s="99">
        <f t="shared" si="5"/>
        <v>5</v>
      </c>
      <c r="Q1925" s="99">
        <f t="shared" si="6"/>
        <v>5</v>
      </c>
      <c r="R1925" s="99">
        <f t="shared" si="7"/>
        <v>0</v>
      </c>
      <c r="S1925" s="138">
        <f t="shared" si="8"/>
        <v>0</v>
      </c>
      <c r="T1925" s="135">
        <f t="shared" si="9"/>
        <v>13</v>
      </c>
      <c r="U1925" s="146"/>
      <c r="V1925" s="146"/>
      <c r="W1925" s="146"/>
      <c r="X1925" s="146"/>
      <c r="Y1925" s="146"/>
    </row>
    <row r="1926" ht="12.75" customHeight="1">
      <c r="A1926" s="146"/>
      <c r="B1926" s="146"/>
      <c r="C1926" s="227">
        <v>8.0</v>
      </c>
      <c r="D1926" s="228">
        <v>254.44</v>
      </c>
      <c r="E1926" s="228">
        <v>113.75</v>
      </c>
      <c r="F1926" s="229">
        <v>0.4471</v>
      </c>
      <c r="I1926" s="146"/>
      <c r="J1926" s="230">
        <f t="shared" si="2"/>
        <v>31.805</v>
      </c>
      <c r="K1926" s="227"/>
      <c r="L1926" s="230">
        <f t="shared" si="3"/>
        <v>21.97843964</v>
      </c>
      <c r="M1926" s="232"/>
      <c r="N1926" s="146"/>
      <c r="O1926" s="99">
        <f t="shared" si="4"/>
        <v>3</v>
      </c>
      <c r="P1926" s="99">
        <f t="shared" si="5"/>
        <v>2</v>
      </c>
      <c r="Q1926" s="99">
        <f t="shared" si="6"/>
        <v>5</v>
      </c>
      <c r="R1926" s="99">
        <f t="shared" si="7"/>
        <v>0</v>
      </c>
      <c r="S1926" s="138">
        <f t="shared" si="8"/>
        <v>0</v>
      </c>
      <c r="T1926" s="135">
        <f t="shared" si="9"/>
        <v>10</v>
      </c>
      <c r="U1926" s="146"/>
      <c r="V1926" s="146"/>
      <c r="W1926" s="146"/>
      <c r="X1926" s="146"/>
      <c r="Y1926" s="146"/>
    </row>
    <row r="1927" ht="12.75" customHeight="1">
      <c r="A1927" s="146"/>
      <c r="B1927" s="146"/>
      <c r="C1927" s="227">
        <v>6.0</v>
      </c>
      <c r="D1927" s="228">
        <v>36.0</v>
      </c>
      <c r="E1927" s="228">
        <v>16.09</v>
      </c>
      <c r="F1927" s="229">
        <v>0.447</v>
      </c>
      <c r="I1927" s="146"/>
      <c r="J1927" s="230">
        <f t="shared" si="2"/>
        <v>6</v>
      </c>
      <c r="K1927" s="227"/>
      <c r="L1927" s="230">
        <f t="shared" si="3"/>
        <v>4.146510021</v>
      </c>
      <c r="M1927" s="232"/>
      <c r="N1927" s="146"/>
      <c r="O1927" s="99">
        <f t="shared" si="4"/>
        <v>3</v>
      </c>
      <c r="P1927" s="99">
        <f t="shared" si="5"/>
        <v>2</v>
      </c>
      <c r="Q1927" s="99">
        <f t="shared" si="6"/>
        <v>5</v>
      </c>
      <c r="R1927" s="99">
        <f t="shared" si="7"/>
        <v>0</v>
      </c>
      <c r="S1927" s="138">
        <f t="shared" si="8"/>
        <v>0</v>
      </c>
      <c r="T1927" s="135">
        <f t="shared" si="9"/>
        <v>10</v>
      </c>
      <c r="U1927" s="146"/>
      <c r="V1927" s="146"/>
      <c r="W1927" s="146"/>
      <c r="X1927" s="146"/>
      <c r="Y1927" s="146"/>
    </row>
    <row r="1928" ht="12.75" customHeight="1">
      <c r="A1928" s="146"/>
      <c r="B1928" s="146"/>
      <c r="C1928" s="227">
        <v>2.0</v>
      </c>
      <c r="D1928" s="228">
        <v>57.39</v>
      </c>
      <c r="E1928" s="228">
        <v>25.64</v>
      </c>
      <c r="F1928" s="229">
        <v>0.4468</v>
      </c>
      <c r="I1928" s="146"/>
      <c r="J1928" s="230">
        <f t="shared" si="2"/>
        <v>28.695</v>
      </c>
      <c r="K1928" s="227"/>
      <c r="L1928" s="230">
        <f t="shared" si="3"/>
        <v>19.83342549</v>
      </c>
      <c r="M1928" s="232"/>
      <c r="N1928" s="146"/>
      <c r="O1928" s="99">
        <f t="shared" si="4"/>
        <v>3</v>
      </c>
      <c r="P1928" s="99">
        <f t="shared" si="5"/>
        <v>1</v>
      </c>
      <c r="Q1928" s="99">
        <f t="shared" si="6"/>
        <v>5</v>
      </c>
      <c r="R1928" s="99">
        <f t="shared" si="7"/>
        <v>0</v>
      </c>
      <c r="S1928" s="138">
        <f t="shared" si="8"/>
        <v>0</v>
      </c>
      <c r="T1928" s="135">
        <f t="shared" si="9"/>
        <v>9</v>
      </c>
      <c r="U1928" s="146"/>
      <c r="V1928" s="146"/>
      <c r="W1928" s="146"/>
      <c r="X1928" s="146"/>
      <c r="Y1928" s="146"/>
    </row>
    <row r="1929" ht="12.75" customHeight="1">
      <c r="A1929" s="146"/>
      <c r="B1929" s="146"/>
      <c r="C1929" s="227">
        <v>12.0</v>
      </c>
      <c r="D1929" s="228">
        <v>40.35</v>
      </c>
      <c r="E1929" s="228">
        <v>18.03</v>
      </c>
      <c r="F1929" s="229">
        <v>0.4468</v>
      </c>
      <c r="I1929" s="146"/>
      <c r="J1929" s="230">
        <f t="shared" si="2"/>
        <v>3.3625</v>
      </c>
      <c r="K1929" s="227"/>
      <c r="L1929" s="230">
        <f t="shared" si="3"/>
        <v>2.324094553</v>
      </c>
      <c r="M1929" s="232"/>
      <c r="N1929" s="146"/>
      <c r="O1929" s="99">
        <f t="shared" si="4"/>
        <v>3</v>
      </c>
      <c r="P1929" s="99">
        <f t="shared" si="5"/>
        <v>3</v>
      </c>
      <c r="Q1929" s="99">
        <f t="shared" si="6"/>
        <v>5</v>
      </c>
      <c r="R1929" s="99">
        <f t="shared" si="7"/>
        <v>0</v>
      </c>
      <c r="S1929" s="138">
        <f t="shared" si="8"/>
        <v>0</v>
      </c>
      <c r="T1929" s="135">
        <f t="shared" si="9"/>
        <v>11</v>
      </c>
      <c r="U1929" s="146"/>
      <c r="V1929" s="146"/>
      <c r="W1929" s="146"/>
      <c r="X1929" s="146"/>
      <c r="Y1929" s="146"/>
    </row>
    <row r="1930" ht="12.75" customHeight="1">
      <c r="A1930" s="146"/>
      <c r="B1930" s="146"/>
      <c r="C1930" s="227">
        <v>3.0</v>
      </c>
      <c r="D1930" s="228">
        <v>1171.3</v>
      </c>
      <c r="E1930" s="228">
        <v>523.27</v>
      </c>
      <c r="F1930" s="229">
        <v>0.4467</v>
      </c>
      <c r="I1930" s="146"/>
      <c r="J1930" s="230">
        <f t="shared" si="2"/>
        <v>390.4333333</v>
      </c>
      <c r="K1930" s="227"/>
      <c r="L1930" s="230">
        <f t="shared" si="3"/>
        <v>269.8785742</v>
      </c>
      <c r="M1930" s="232"/>
      <c r="N1930" s="146"/>
      <c r="O1930" s="99">
        <f t="shared" si="4"/>
        <v>3</v>
      </c>
      <c r="P1930" s="99">
        <f t="shared" si="5"/>
        <v>1</v>
      </c>
      <c r="Q1930" s="99">
        <f t="shared" si="6"/>
        <v>1</v>
      </c>
      <c r="R1930" s="99">
        <f t="shared" si="7"/>
        <v>0</v>
      </c>
      <c r="S1930" s="138">
        <f t="shared" si="8"/>
        <v>0</v>
      </c>
      <c r="T1930" s="135">
        <f t="shared" si="9"/>
        <v>5</v>
      </c>
      <c r="U1930" s="146"/>
      <c r="V1930" s="146"/>
      <c r="W1930" s="146"/>
      <c r="X1930" s="146"/>
      <c r="Y1930" s="146"/>
    </row>
    <row r="1931" ht="12.75" customHeight="1">
      <c r="A1931" s="146"/>
      <c r="B1931" s="146"/>
      <c r="C1931" s="227">
        <v>15.0</v>
      </c>
      <c r="D1931" s="228">
        <v>63.91</v>
      </c>
      <c r="E1931" s="228">
        <v>28.55</v>
      </c>
      <c r="F1931" s="229">
        <v>0.4467</v>
      </c>
      <c r="I1931" s="146"/>
      <c r="J1931" s="230">
        <f t="shared" si="2"/>
        <v>4.260666667</v>
      </c>
      <c r="K1931" s="227"/>
      <c r="L1931" s="230">
        <f t="shared" si="3"/>
        <v>2.945093431</v>
      </c>
      <c r="M1931" s="232"/>
      <c r="N1931" s="146"/>
      <c r="O1931" s="99">
        <f t="shared" si="4"/>
        <v>3</v>
      </c>
      <c r="P1931" s="99">
        <f t="shared" si="5"/>
        <v>3</v>
      </c>
      <c r="Q1931" s="99">
        <f t="shared" si="6"/>
        <v>5</v>
      </c>
      <c r="R1931" s="99">
        <f t="shared" si="7"/>
        <v>0</v>
      </c>
      <c r="S1931" s="138">
        <f t="shared" si="8"/>
        <v>0</v>
      </c>
      <c r="T1931" s="135">
        <f t="shared" si="9"/>
        <v>11</v>
      </c>
      <c r="U1931" s="146"/>
      <c r="V1931" s="146"/>
      <c r="W1931" s="146"/>
      <c r="X1931" s="146"/>
      <c r="Y1931" s="146"/>
    </row>
    <row r="1932" ht="12.75" customHeight="1">
      <c r="A1932" s="146"/>
      <c r="B1932" s="146"/>
      <c r="C1932" s="227">
        <v>13.0</v>
      </c>
      <c r="D1932" s="228">
        <v>602.61</v>
      </c>
      <c r="E1932" s="228">
        <v>269.14</v>
      </c>
      <c r="F1932" s="229">
        <v>0.4466</v>
      </c>
      <c r="I1932" s="146"/>
      <c r="J1932" s="230">
        <f t="shared" si="2"/>
        <v>46.35461538</v>
      </c>
      <c r="K1932" s="227"/>
      <c r="L1932" s="230">
        <f t="shared" si="3"/>
        <v>32.04383754</v>
      </c>
      <c r="M1932" s="232"/>
      <c r="N1932" s="146"/>
      <c r="O1932" s="99">
        <f t="shared" si="4"/>
        <v>3</v>
      </c>
      <c r="P1932" s="99">
        <f t="shared" si="5"/>
        <v>3</v>
      </c>
      <c r="Q1932" s="99">
        <f t="shared" si="6"/>
        <v>4</v>
      </c>
      <c r="R1932" s="99">
        <f t="shared" si="7"/>
        <v>0</v>
      </c>
      <c r="S1932" s="138">
        <f t="shared" si="8"/>
        <v>0</v>
      </c>
      <c r="T1932" s="135">
        <f t="shared" si="9"/>
        <v>10</v>
      </c>
      <c r="U1932" s="146"/>
      <c r="V1932" s="146"/>
      <c r="W1932" s="146"/>
      <c r="X1932" s="146"/>
      <c r="Y1932" s="146"/>
    </row>
    <row r="1933" ht="12.75" customHeight="1">
      <c r="A1933" s="146"/>
      <c r="B1933" s="146"/>
      <c r="C1933" s="227">
        <v>6.0</v>
      </c>
      <c r="D1933" s="228">
        <v>206.96</v>
      </c>
      <c r="E1933" s="228">
        <v>92.4</v>
      </c>
      <c r="F1933" s="229">
        <v>0.4465</v>
      </c>
      <c r="I1933" s="146"/>
      <c r="J1933" s="230">
        <f t="shared" si="2"/>
        <v>34.49333333</v>
      </c>
      <c r="K1933" s="227"/>
      <c r="L1933" s="230">
        <f t="shared" si="3"/>
        <v>23.84606521</v>
      </c>
      <c r="M1933" s="232"/>
      <c r="N1933" s="146"/>
      <c r="O1933" s="99">
        <f t="shared" si="4"/>
        <v>3</v>
      </c>
      <c r="P1933" s="99">
        <f t="shared" si="5"/>
        <v>2</v>
      </c>
      <c r="Q1933" s="99">
        <f t="shared" si="6"/>
        <v>5</v>
      </c>
      <c r="R1933" s="99">
        <f t="shared" si="7"/>
        <v>0</v>
      </c>
      <c r="S1933" s="138">
        <f t="shared" si="8"/>
        <v>0</v>
      </c>
      <c r="T1933" s="135">
        <f t="shared" si="9"/>
        <v>10</v>
      </c>
      <c r="U1933" s="146"/>
      <c r="V1933" s="146"/>
      <c r="W1933" s="146"/>
      <c r="X1933" s="146"/>
      <c r="Y1933" s="146"/>
    </row>
    <row r="1934" ht="12.75" customHeight="1">
      <c r="A1934" s="146"/>
      <c r="B1934" s="146"/>
      <c r="C1934" s="227">
        <v>7.0</v>
      </c>
      <c r="D1934" s="228">
        <v>1520.87</v>
      </c>
      <c r="E1934" s="228">
        <v>678.69</v>
      </c>
      <c r="F1934" s="229">
        <v>0.4463</v>
      </c>
      <c r="I1934" s="146"/>
      <c r="J1934" s="230">
        <f t="shared" si="2"/>
        <v>217.2671429</v>
      </c>
      <c r="K1934" s="227"/>
      <c r="L1934" s="230">
        <f t="shared" si="3"/>
        <v>150.2227358</v>
      </c>
      <c r="M1934" s="232"/>
      <c r="N1934" s="146"/>
      <c r="O1934" s="99">
        <f t="shared" si="4"/>
        <v>3</v>
      </c>
      <c r="P1934" s="99">
        <f t="shared" si="5"/>
        <v>2</v>
      </c>
      <c r="Q1934" s="99">
        <f t="shared" si="6"/>
        <v>2</v>
      </c>
      <c r="R1934" s="99">
        <f t="shared" si="7"/>
        <v>0</v>
      </c>
      <c r="S1934" s="138">
        <f t="shared" si="8"/>
        <v>0</v>
      </c>
      <c r="T1934" s="135">
        <f t="shared" si="9"/>
        <v>7</v>
      </c>
      <c r="U1934" s="146"/>
      <c r="V1934" s="146"/>
      <c r="W1934" s="146"/>
      <c r="X1934" s="146"/>
      <c r="Y1934" s="146"/>
    </row>
    <row r="1935" ht="12.75" customHeight="1">
      <c r="A1935" s="146"/>
      <c r="B1935" s="146"/>
      <c r="C1935" s="227">
        <v>28.0</v>
      </c>
      <c r="D1935" s="228">
        <v>479.32</v>
      </c>
      <c r="E1935" s="228">
        <v>213.88</v>
      </c>
      <c r="F1935" s="229">
        <v>0.4462</v>
      </c>
      <c r="I1935" s="146"/>
      <c r="J1935" s="230">
        <f t="shared" si="2"/>
        <v>17.11857143</v>
      </c>
      <c r="K1935" s="227"/>
      <c r="L1935" s="230">
        <f t="shared" si="3"/>
        <v>11.83693226</v>
      </c>
      <c r="M1935" s="232"/>
      <c r="N1935" s="146"/>
      <c r="O1935" s="99">
        <f t="shared" si="4"/>
        <v>3</v>
      </c>
      <c r="P1935" s="99">
        <f t="shared" si="5"/>
        <v>5</v>
      </c>
      <c r="Q1935" s="99">
        <f t="shared" si="6"/>
        <v>5</v>
      </c>
      <c r="R1935" s="99">
        <f t="shared" si="7"/>
        <v>0</v>
      </c>
      <c r="S1935" s="138">
        <f t="shared" si="8"/>
        <v>0</v>
      </c>
      <c r="T1935" s="135">
        <f t="shared" si="9"/>
        <v>13</v>
      </c>
      <c r="U1935" s="146"/>
      <c r="V1935" s="146"/>
      <c r="W1935" s="146"/>
      <c r="X1935" s="146"/>
      <c r="Y1935" s="146"/>
    </row>
    <row r="1936" ht="12.75" customHeight="1">
      <c r="A1936" s="146"/>
      <c r="B1936" s="146"/>
      <c r="C1936" s="227">
        <v>11.0</v>
      </c>
      <c r="D1936" s="228">
        <v>2389.1</v>
      </c>
      <c r="E1936" s="228">
        <v>1065.83</v>
      </c>
      <c r="F1936" s="229">
        <v>0.4461</v>
      </c>
      <c r="I1936" s="146"/>
      <c r="J1936" s="230">
        <f t="shared" si="2"/>
        <v>217.1909091</v>
      </c>
      <c r="K1936" s="227"/>
      <c r="L1936" s="230">
        <f t="shared" si="3"/>
        <v>150.1907953</v>
      </c>
      <c r="M1936" s="232"/>
      <c r="N1936" s="146"/>
      <c r="O1936" s="99">
        <f t="shared" si="4"/>
        <v>3</v>
      </c>
      <c r="P1936" s="99">
        <f t="shared" si="5"/>
        <v>3</v>
      </c>
      <c r="Q1936" s="99">
        <f t="shared" si="6"/>
        <v>2</v>
      </c>
      <c r="R1936" s="99">
        <f t="shared" si="7"/>
        <v>0</v>
      </c>
      <c r="S1936" s="138">
        <f t="shared" si="8"/>
        <v>0</v>
      </c>
      <c r="T1936" s="135">
        <f t="shared" si="9"/>
        <v>8</v>
      </c>
      <c r="U1936" s="146"/>
      <c r="V1936" s="146"/>
      <c r="W1936" s="146"/>
      <c r="X1936" s="146"/>
      <c r="Y1936" s="146"/>
    </row>
    <row r="1937" ht="12.75" customHeight="1">
      <c r="A1937" s="146"/>
      <c r="B1937" s="146"/>
      <c r="C1937" s="227">
        <v>17.0</v>
      </c>
      <c r="D1937" s="228">
        <v>1119.28</v>
      </c>
      <c r="E1937" s="228">
        <v>498.97</v>
      </c>
      <c r="F1937" s="229">
        <v>0.4458</v>
      </c>
      <c r="I1937" s="146"/>
      <c r="J1937" s="230">
        <f t="shared" si="2"/>
        <v>65.84</v>
      </c>
      <c r="K1937" s="227"/>
      <c r="L1937" s="230">
        <f t="shared" si="3"/>
        <v>45.53880205</v>
      </c>
      <c r="M1937" s="232"/>
      <c r="N1937" s="146"/>
      <c r="O1937" s="99">
        <f t="shared" si="4"/>
        <v>3</v>
      </c>
      <c r="P1937" s="99">
        <f t="shared" si="5"/>
        <v>4</v>
      </c>
      <c r="Q1937" s="99">
        <f t="shared" si="6"/>
        <v>3</v>
      </c>
      <c r="R1937" s="99">
        <f t="shared" si="7"/>
        <v>0</v>
      </c>
      <c r="S1937" s="138">
        <f t="shared" si="8"/>
        <v>0</v>
      </c>
      <c r="T1937" s="135">
        <f t="shared" si="9"/>
        <v>10</v>
      </c>
      <c r="U1937" s="146"/>
      <c r="V1937" s="146"/>
      <c r="W1937" s="146"/>
      <c r="X1937" s="146"/>
      <c r="Y1937" s="146"/>
    </row>
    <row r="1938" ht="12.75" customHeight="1">
      <c r="A1938" s="146"/>
      <c r="B1938" s="146"/>
      <c r="C1938" s="227">
        <v>1.0</v>
      </c>
      <c r="D1938" s="228">
        <v>171.39</v>
      </c>
      <c r="E1938" s="228">
        <v>76.39</v>
      </c>
      <c r="F1938" s="229">
        <v>0.4457</v>
      </c>
      <c r="I1938" s="146"/>
      <c r="J1938" s="230">
        <f t="shared" si="2"/>
        <v>171.39</v>
      </c>
      <c r="K1938" s="227"/>
      <c r="L1938" s="230">
        <f t="shared" si="3"/>
        <v>118.5515667</v>
      </c>
      <c r="M1938" s="232"/>
      <c r="N1938" s="146"/>
      <c r="O1938" s="99">
        <f t="shared" si="4"/>
        <v>3</v>
      </c>
      <c r="P1938" s="99">
        <f t="shared" si="5"/>
        <v>1</v>
      </c>
      <c r="Q1938" s="99">
        <f t="shared" si="6"/>
        <v>2</v>
      </c>
      <c r="R1938" s="99">
        <f t="shared" si="7"/>
        <v>0</v>
      </c>
      <c r="S1938" s="138">
        <f t="shared" si="8"/>
        <v>0</v>
      </c>
      <c r="T1938" s="135">
        <f t="shared" si="9"/>
        <v>6</v>
      </c>
      <c r="U1938" s="146"/>
      <c r="V1938" s="146"/>
      <c r="W1938" s="146"/>
      <c r="X1938" s="146"/>
      <c r="Y1938" s="146"/>
    </row>
    <row r="1939" ht="12.75" customHeight="1">
      <c r="A1939" s="146"/>
      <c r="B1939" s="146"/>
      <c r="C1939" s="227">
        <v>11.0</v>
      </c>
      <c r="D1939" s="228">
        <v>116.66</v>
      </c>
      <c r="E1939" s="228">
        <v>51.98</v>
      </c>
      <c r="F1939" s="229">
        <v>0.4455</v>
      </c>
      <c r="I1939" s="146"/>
      <c r="J1939" s="230">
        <f t="shared" si="2"/>
        <v>10.60545455</v>
      </c>
      <c r="K1939" s="227"/>
      <c r="L1939" s="230">
        <f t="shared" si="3"/>
        <v>7.336876199</v>
      </c>
      <c r="M1939" s="232"/>
      <c r="N1939" s="146"/>
      <c r="O1939" s="99">
        <f t="shared" si="4"/>
        <v>3</v>
      </c>
      <c r="P1939" s="99">
        <f t="shared" si="5"/>
        <v>3</v>
      </c>
      <c r="Q1939" s="99">
        <f t="shared" si="6"/>
        <v>5</v>
      </c>
      <c r="R1939" s="99">
        <f t="shared" si="7"/>
        <v>0</v>
      </c>
      <c r="S1939" s="138">
        <f t="shared" si="8"/>
        <v>0</v>
      </c>
      <c r="T1939" s="135">
        <f t="shared" si="9"/>
        <v>11</v>
      </c>
      <c r="U1939" s="146"/>
      <c r="V1939" s="146"/>
      <c r="W1939" s="146"/>
      <c r="X1939" s="146"/>
      <c r="Y1939" s="146"/>
    </row>
    <row r="1940" ht="12.75" customHeight="1">
      <c r="A1940" s="146"/>
      <c r="B1940" s="146"/>
      <c r="C1940" s="227">
        <v>8.0</v>
      </c>
      <c r="D1940" s="228">
        <v>410.43</v>
      </c>
      <c r="E1940" s="228">
        <v>182.68</v>
      </c>
      <c r="F1940" s="229">
        <v>0.4451</v>
      </c>
      <c r="I1940" s="146"/>
      <c r="J1940" s="230">
        <f t="shared" si="2"/>
        <v>51.30375</v>
      </c>
      <c r="K1940" s="227"/>
      <c r="L1940" s="230">
        <f t="shared" si="3"/>
        <v>35.50186838</v>
      </c>
      <c r="M1940" s="232"/>
      <c r="N1940" s="146"/>
      <c r="O1940" s="99">
        <f t="shared" si="4"/>
        <v>3</v>
      </c>
      <c r="P1940" s="99">
        <f t="shared" si="5"/>
        <v>2</v>
      </c>
      <c r="Q1940" s="99">
        <f t="shared" si="6"/>
        <v>4</v>
      </c>
      <c r="R1940" s="99">
        <f t="shared" si="7"/>
        <v>0</v>
      </c>
      <c r="S1940" s="138">
        <f t="shared" si="8"/>
        <v>0</v>
      </c>
      <c r="T1940" s="135">
        <f t="shared" si="9"/>
        <v>9</v>
      </c>
      <c r="U1940" s="146"/>
      <c r="V1940" s="146"/>
      <c r="W1940" s="146"/>
      <c r="X1940" s="146"/>
      <c r="Y1940" s="146"/>
    </row>
    <row r="1941" ht="12.75" customHeight="1">
      <c r="A1941" s="146"/>
      <c r="B1941" s="146"/>
      <c r="C1941" s="227">
        <v>12.0</v>
      </c>
      <c r="D1941" s="228">
        <v>756.52</v>
      </c>
      <c r="E1941" s="228">
        <v>336.52</v>
      </c>
      <c r="F1941" s="229">
        <v>0.4448</v>
      </c>
      <c r="I1941" s="146"/>
      <c r="J1941" s="230">
        <f t="shared" si="2"/>
        <v>63.04333333</v>
      </c>
      <c r="K1941" s="227"/>
      <c r="L1941" s="230">
        <f t="shared" si="3"/>
        <v>43.63464378</v>
      </c>
      <c r="M1941" s="232"/>
      <c r="N1941" s="146"/>
      <c r="O1941" s="99">
        <f t="shared" si="4"/>
        <v>3</v>
      </c>
      <c r="P1941" s="99">
        <f t="shared" si="5"/>
        <v>3</v>
      </c>
      <c r="Q1941" s="99">
        <f t="shared" si="6"/>
        <v>3</v>
      </c>
      <c r="R1941" s="99">
        <f t="shared" si="7"/>
        <v>0</v>
      </c>
      <c r="S1941" s="138">
        <f t="shared" si="8"/>
        <v>0</v>
      </c>
      <c r="T1941" s="135">
        <f t="shared" si="9"/>
        <v>9</v>
      </c>
      <c r="U1941" s="146"/>
      <c r="V1941" s="146"/>
      <c r="W1941" s="146"/>
      <c r="X1941" s="146"/>
      <c r="Y1941" s="146"/>
    </row>
    <row r="1942" ht="12.75" customHeight="1">
      <c r="A1942" s="146"/>
      <c r="B1942" s="146"/>
      <c r="C1942" s="227">
        <v>5.0</v>
      </c>
      <c r="D1942" s="228">
        <v>256.52</v>
      </c>
      <c r="E1942" s="228">
        <v>114.02</v>
      </c>
      <c r="F1942" s="229">
        <v>0.4445</v>
      </c>
      <c r="I1942" s="146"/>
      <c r="J1942" s="230">
        <f t="shared" si="2"/>
        <v>51.304</v>
      </c>
      <c r="K1942" s="227"/>
      <c r="L1942" s="230">
        <f t="shared" si="3"/>
        <v>35.51678782</v>
      </c>
      <c r="M1942" s="232"/>
      <c r="N1942" s="146"/>
      <c r="O1942" s="99">
        <f t="shared" si="4"/>
        <v>3</v>
      </c>
      <c r="P1942" s="99">
        <f t="shared" si="5"/>
        <v>1</v>
      </c>
      <c r="Q1942" s="99">
        <f t="shared" si="6"/>
        <v>4</v>
      </c>
      <c r="R1942" s="99">
        <f t="shared" si="7"/>
        <v>0</v>
      </c>
      <c r="S1942" s="138">
        <f t="shared" si="8"/>
        <v>0</v>
      </c>
      <c r="T1942" s="135">
        <f t="shared" si="9"/>
        <v>8</v>
      </c>
      <c r="U1942" s="146"/>
      <c r="V1942" s="146"/>
      <c r="W1942" s="146"/>
      <c r="X1942" s="146"/>
      <c r="Y1942" s="146"/>
    </row>
    <row r="1943" ht="12.75" customHeight="1">
      <c r="A1943" s="146"/>
      <c r="B1943" s="146"/>
      <c r="C1943" s="227">
        <v>2.0</v>
      </c>
      <c r="D1943" s="228">
        <v>13.77</v>
      </c>
      <c r="E1943" s="228">
        <v>6.12</v>
      </c>
      <c r="F1943" s="229">
        <v>0.4444</v>
      </c>
      <c r="I1943" s="146"/>
      <c r="J1943" s="230">
        <f t="shared" si="2"/>
        <v>6.885</v>
      </c>
      <c r="K1943" s="227"/>
      <c r="L1943" s="230">
        <f t="shared" si="3"/>
        <v>4.766685129</v>
      </c>
      <c r="M1943" s="232"/>
      <c r="N1943" s="146"/>
      <c r="O1943" s="99">
        <f t="shared" si="4"/>
        <v>3</v>
      </c>
      <c r="P1943" s="99">
        <f t="shared" si="5"/>
        <v>1</v>
      </c>
      <c r="Q1943" s="99">
        <f t="shared" si="6"/>
        <v>5</v>
      </c>
      <c r="R1943" s="99">
        <f t="shared" si="7"/>
        <v>0</v>
      </c>
      <c r="S1943" s="138">
        <f t="shared" si="8"/>
        <v>0</v>
      </c>
      <c r="T1943" s="135">
        <f t="shared" si="9"/>
        <v>9</v>
      </c>
      <c r="U1943" s="146"/>
      <c r="V1943" s="146"/>
      <c r="W1943" s="146"/>
      <c r="X1943" s="146"/>
      <c r="Y1943" s="146"/>
    </row>
    <row r="1944" ht="12.75" customHeight="1">
      <c r="A1944" s="146"/>
      <c r="B1944" s="146"/>
      <c r="C1944" s="227">
        <v>13.0</v>
      </c>
      <c r="D1944" s="228">
        <v>89.3</v>
      </c>
      <c r="E1944" s="228">
        <v>39.69</v>
      </c>
      <c r="F1944" s="229">
        <v>0.4444</v>
      </c>
      <c r="I1944" s="146"/>
      <c r="J1944" s="230">
        <f t="shared" si="2"/>
        <v>6.869230769</v>
      </c>
      <c r="K1944" s="227"/>
      <c r="L1944" s="230">
        <f t="shared" si="3"/>
        <v>4.755767633</v>
      </c>
      <c r="M1944" s="232"/>
      <c r="N1944" s="146"/>
      <c r="O1944" s="99">
        <f t="shared" si="4"/>
        <v>3</v>
      </c>
      <c r="P1944" s="99">
        <f t="shared" si="5"/>
        <v>3</v>
      </c>
      <c r="Q1944" s="99">
        <f t="shared" si="6"/>
        <v>5</v>
      </c>
      <c r="R1944" s="99">
        <f t="shared" si="7"/>
        <v>0</v>
      </c>
      <c r="S1944" s="138">
        <f t="shared" si="8"/>
        <v>0</v>
      </c>
      <c r="T1944" s="135">
        <f t="shared" si="9"/>
        <v>11</v>
      </c>
      <c r="U1944" s="146"/>
      <c r="V1944" s="146"/>
      <c r="W1944" s="146"/>
      <c r="X1944" s="146"/>
      <c r="Y1944" s="146"/>
    </row>
    <row r="1945" ht="12.75" customHeight="1">
      <c r="A1945" s="146"/>
      <c r="B1945" s="146"/>
      <c r="C1945" s="227">
        <v>21.0</v>
      </c>
      <c r="D1945" s="228">
        <v>2624.94</v>
      </c>
      <c r="E1945" s="228">
        <v>1165.87</v>
      </c>
      <c r="F1945" s="229">
        <v>0.4441</v>
      </c>
      <c r="I1945" s="146"/>
      <c r="J1945" s="230">
        <f t="shared" si="2"/>
        <v>124.9971429</v>
      </c>
      <c r="K1945" s="227"/>
      <c r="L1945" s="230">
        <f t="shared" si="3"/>
        <v>86.55712406</v>
      </c>
      <c r="M1945" s="232"/>
      <c r="N1945" s="146"/>
      <c r="O1945" s="99">
        <f t="shared" si="4"/>
        <v>3</v>
      </c>
      <c r="P1945" s="99">
        <f t="shared" si="5"/>
        <v>4</v>
      </c>
      <c r="Q1945" s="99">
        <f t="shared" si="6"/>
        <v>2</v>
      </c>
      <c r="R1945" s="99">
        <f t="shared" si="7"/>
        <v>0</v>
      </c>
      <c r="S1945" s="138">
        <f t="shared" si="8"/>
        <v>0</v>
      </c>
      <c r="T1945" s="135">
        <f t="shared" si="9"/>
        <v>9</v>
      </c>
      <c r="U1945" s="146"/>
      <c r="V1945" s="146"/>
      <c r="W1945" s="146"/>
      <c r="X1945" s="146"/>
      <c r="Y1945" s="146"/>
    </row>
    <row r="1946" ht="12.75" customHeight="1">
      <c r="A1946" s="146"/>
      <c r="B1946" s="146"/>
      <c r="C1946" s="227">
        <v>1.0</v>
      </c>
      <c r="D1946" s="228">
        <v>112.17</v>
      </c>
      <c r="E1946" s="228">
        <v>49.77</v>
      </c>
      <c r="F1946" s="229">
        <v>0.4437</v>
      </c>
      <c r="I1946" s="146"/>
      <c r="J1946" s="230">
        <f t="shared" si="2"/>
        <v>112.17</v>
      </c>
      <c r="K1946" s="227"/>
      <c r="L1946" s="230">
        <f t="shared" si="3"/>
        <v>77.69619727</v>
      </c>
      <c r="M1946" s="232"/>
      <c r="N1946" s="146"/>
      <c r="O1946" s="99">
        <f t="shared" si="4"/>
        <v>3</v>
      </c>
      <c r="P1946" s="99">
        <f t="shared" si="5"/>
        <v>1</v>
      </c>
      <c r="Q1946" s="99">
        <f t="shared" si="6"/>
        <v>2</v>
      </c>
      <c r="R1946" s="99">
        <f t="shared" si="7"/>
        <v>0</v>
      </c>
      <c r="S1946" s="138">
        <f t="shared" si="8"/>
        <v>0</v>
      </c>
      <c r="T1946" s="135">
        <f t="shared" si="9"/>
        <v>6</v>
      </c>
      <c r="U1946" s="146"/>
      <c r="V1946" s="146"/>
      <c r="W1946" s="146"/>
      <c r="X1946" s="146"/>
      <c r="Y1946" s="146"/>
    </row>
    <row r="1947" ht="12.75" customHeight="1">
      <c r="A1947" s="146"/>
      <c r="B1947" s="146"/>
      <c r="C1947" s="227">
        <v>5.0</v>
      </c>
      <c r="D1947" s="228">
        <v>372.64</v>
      </c>
      <c r="E1947" s="228">
        <v>165.25</v>
      </c>
      <c r="F1947" s="229">
        <v>0.4434</v>
      </c>
      <c r="I1947" s="146"/>
      <c r="J1947" s="230">
        <f t="shared" si="2"/>
        <v>74.528</v>
      </c>
      <c r="K1947" s="227"/>
      <c r="L1947" s="230">
        <f t="shared" si="3"/>
        <v>51.63364279</v>
      </c>
      <c r="M1947" s="232"/>
      <c r="N1947" s="146"/>
      <c r="O1947" s="99">
        <f t="shared" si="4"/>
        <v>3</v>
      </c>
      <c r="P1947" s="99">
        <f t="shared" si="5"/>
        <v>1</v>
      </c>
      <c r="Q1947" s="99">
        <f t="shared" si="6"/>
        <v>3</v>
      </c>
      <c r="R1947" s="99">
        <f t="shared" si="7"/>
        <v>0</v>
      </c>
      <c r="S1947" s="138">
        <f t="shared" si="8"/>
        <v>0</v>
      </c>
      <c r="T1947" s="135">
        <f t="shared" si="9"/>
        <v>7</v>
      </c>
      <c r="U1947" s="146"/>
      <c r="V1947" s="146"/>
      <c r="W1947" s="146"/>
      <c r="X1947" s="146"/>
      <c r="Y1947" s="146"/>
    </row>
    <row r="1948" ht="12.75" customHeight="1">
      <c r="A1948" s="146"/>
      <c r="B1948" s="146"/>
      <c r="C1948" s="227">
        <v>8.0</v>
      </c>
      <c r="D1948" s="228">
        <v>1877.63</v>
      </c>
      <c r="E1948" s="228">
        <v>831.74</v>
      </c>
      <c r="F1948" s="229">
        <v>0.443</v>
      </c>
      <c r="I1948" s="146"/>
      <c r="J1948" s="230">
        <f t="shared" si="2"/>
        <v>234.70375</v>
      </c>
      <c r="K1948" s="227"/>
      <c r="L1948" s="230">
        <f t="shared" si="3"/>
        <v>162.6498614</v>
      </c>
      <c r="M1948" s="232"/>
      <c r="N1948" s="146"/>
      <c r="O1948" s="99">
        <f t="shared" si="4"/>
        <v>3</v>
      </c>
      <c r="P1948" s="99">
        <f t="shared" si="5"/>
        <v>2</v>
      </c>
      <c r="Q1948" s="99">
        <f t="shared" si="6"/>
        <v>2</v>
      </c>
      <c r="R1948" s="99">
        <f t="shared" si="7"/>
        <v>0</v>
      </c>
      <c r="S1948" s="138">
        <f t="shared" si="8"/>
        <v>0</v>
      </c>
      <c r="T1948" s="135">
        <f t="shared" si="9"/>
        <v>7</v>
      </c>
      <c r="U1948" s="146"/>
      <c r="V1948" s="146"/>
      <c r="W1948" s="146"/>
      <c r="X1948" s="146"/>
      <c r="Y1948" s="146"/>
    </row>
    <row r="1949" ht="12.75" customHeight="1">
      <c r="A1949" s="146"/>
      <c r="B1949" s="146"/>
      <c r="C1949" s="227">
        <v>12.0</v>
      </c>
      <c r="D1949" s="228">
        <v>82.44</v>
      </c>
      <c r="E1949" s="228">
        <v>36.51</v>
      </c>
      <c r="F1949" s="229">
        <v>0.443</v>
      </c>
      <c r="I1949" s="146"/>
      <c r="J1949" s="230">
        <f t="shared" si="2"/>
        <v>6.87</v>
      </c>
      <c r="K1949" s="227"/>
      <c r="L1949" s="230">
        <f t="shared" si="3"/>
        <v>4.760914761</v>
      </c>
      <c r="M1949" s="232"/>
      <c r="N1949" s="146"/>
      <c r="O1949" s="99">
        <f t="shared" si="4"/>
        <v>3</v>
      </c>
      <c r="P1949" s="99">
        <f t="shared" si="5"/>
        <v>3</v>
      </c>
      <c r="Q1949" s="99">
        <f t="shared" si="6"/>
        <v>5</v>
      </c>
      <c r="R1949" s="99">
        <f t="shared" si="7"/>
        <v>0</v>
      </c>
      <c r="S1949" s="138">
        <f t="shared" si="8"/>
        <v>0</v>
      </c>
      <c r="T1949" s="135">
        <f t="shared" si="9"/>
        <v>11</v>
      </c>
      <c r="U1949" s="146"/>
      <c r="V1949" s="146"/>
      <c r="W1949" s="146"/>
      <c r="X1949" s="146"/>
      <c r="Y1949" s="146"/>
    </row>
    <row r="1950" ht="12.75" customHeight="1">
      <c r="A1950" s="146"/>
      <c r="B1950" s="146"/>
      <c r="C1950" s="227">
        <v>8.0</v>
      </c>
      <c r="D1950" s="228">
        <v>54.96</v>
      </c>
      <c r="E1950" s="228">
        <v>24.34</v>
      </c>
      <c r="F1950" s="229">
        <v>0.443</v>
      </c>
      <c r="I1950" s="146"/>
      <c r="J1950" s="230">
        <f t="shared" si="2"/>
        <v>6.87</v>
      </c>
      <c r="K1950" s="227"/>
      <c r="L1950" s="230">
        <f t="shared" si="3"/>
        <v>4.760914761</v>
      </c>
      <c r="M1950" s="232"/>
      <c r="N1950" s="146"/>
      <c r="O1950" s="99">
        <f t="shared" si="4"/>
        <v>3</v>
      </c>
      <c r="P1950" s="99">
        <f t="shared" si="5"/>
        <v>2</v>
      </c>
      <c r="Q1950" s="99">
        <f t="shared" si="6"/>
        <v>5</v>
      </c>
      <c r="R1950" s="99">
        <f t="shared" si="7"/>
        <v>0</v>
      </c>
      <c r="S1950" s="138">
        <f t="shared" si="8"/>
        <v>0</v>
      </c>
      <c r="T1950" s="135">
        <f t="shared" si="9"/>
        <v>10</v>
      </c>
      <c r="U1950" s="146"/>
      <c r="V1950" s="146"/>
      <c r="W1950" s="146"/>
      <c r="X1950" s="146"/>
      <c r="Y1950" s="146"/>
    </row>
    <row r="1951" ht="12.75" customHeight="1">
      <c r="A1951" s="146"/>
      <c r="B1951" s="146"/>
      <c r="C1951" s="227">
        <v>7.0</v>
      </c>
      <c r="D1951" s="228">
        <v>48.09</v>
      </c>
      <c r="E1951" s="228">
        <v>21.3</v>
      </c>
      <c r="F1951" s="229">
        <v>0.443</v>
      </c>
      <c r="I1951" s="146"/>
      <c r="J1951" s="230">
        <f t="shared" si="2"/>
        <v>6.87</v>
      </c>
      <c r="K1951" s="227"/>
      <c r="L1951" s="230">
        <f t="shared" si="3"/>
        <v>4.760914761</v>
      </c>
      <c r="M1951" s="232"/>
      <c r="N1951" s="146"/>
      <c r="O1951" s="99">
        <f t="shared" si="4"/>
        <v>3</v>
      </c>
      <c r="P1951" s="99">
        <f t="shared" si="5"/>
        <v>2</v>
      </c>
      <c r="Q1951" s="99">
        <f t="shared" si="6"/>
        <v>5</v>
      </c>
      <c r="R1951" s="99">
        <f t="shared" si="7"/>
        <v>0</v>
      </c>
      <c r="S1951" s="138">
        <f t="shared" si="8"/>
        <v>0</v>
      </c>
      <c r="T1951" s="135">
        <f t="shared" si="9"/>
        <v>10</v>
      </c>
      <c r="U1951" s="146"/>
      <c r="V1951" s="146"/>
      <c r="W1951" s="146"/>
      <c r="X1951" s="146"/>
      <c r="Y1951" s="146"/>
    </row>
    <row r="1952" ht="12.75" customHeight="1">
      <c r="A1952" s="146"/>
      <c r="B1952" s="146"/>
      <c r="C1952" s="227">
        <v>8.0</v>
      </c>
      <c r="D1952" s="228">
        <v>34.13</v>
      </c>
      <c r="E1952" s="228">
        <v>15.12</v>
      </c>
      <c r="F1952" s="229">
        <v>0.443</v>
      </c>
      <c r="I1952" s="146"/>
      <c r="J1952" s="230">
        <f t="shared" si="2"/>
        <v>4.26625</v>
      </c>
      <c r="K1952" s="227"/>
      <c r="L1952" s="230">
        <f t="shared" si="3"/>
        <v>2.956514207</v>
      </c>
      <c r="M1952" s="232"/>
      <c r="N1952" s="146"/>
      <c r="O1952" s="99">
        <f t="shared" si="4"/>
        <v>3</v>
      </c>
      <c r="P1952" s="99">
        <f t="shared" si="5"/>
        <v>2</v>
      </c>
      <c r="Q1952" s="99">
        <f t="shared" si="6"/>
        <v>5</v>
      </c>
      <c r="R1952" s="99">
        <f t="shared" si="7"/>
        <v>0</v>
      </c>
      <c r="S1952" s="138">
        <f t="shared" si="8"/>
        <v>0</v>
      </c>
      <c r="T1952" s="135">
        <f t="shared" si="9"/>
        <v>10</v>
      </c>
      <c r="U1952" s="146"/>
      <c r="V1952" s="146"/>
      <c r="W1952" s="146"/>
      <c r="X1952" s="146"/>
      <c r="Y1952" s="146"/>
    </row>
    <row r="1953" ht="12.75" customHeight="1">
      <c r="A1953" s="146"/>
      <c r="B1953" s="146"/>
      <c r="C1953" s="227">
        <v>9.0</v>
      </c>
      <c r="D1953" s="228">
        <v>278.09</v>
      </c>
      <c r="E1953" s="228">
        <v>123.2</v>
      </c>
      <c r="F1953" s="229">
        <v>0.443</v>
      </c>
      <c r="I1953" s="146"/>
      <c r="J1953" s="230">
        <f t="shared" si="2"/>
        <v>30.89888889</v>
      </c>
      <c r="K1953" s="227"/>
      <c r="L1953" s="230">
        <f t="shared" si="3"/>
        <v>21.41295141</v>
      </c>
      <c r="M1953" s="232"/>
      <c r="N1953" s="146"/>
      <c r="O1953" s="99">
        <f t="shared" si="4"/>
        <v>3</v>
      </c>
      <c r="P1953" s="99">
        <f t="shared" si="5"/>
        <v>2</v>
      </c>
      <c r="Q1953" s="99">
        <f t="shared" si="6"/>
        <v>5</v>
      </c>
      <c r="R1953" s="99">
        <f t="shared" si="7"/>
        <v>0</v>
      </c>
      <c r="S1953" s="138">
        <f t="shared" si="8"/>
        <v>0</v>
      </c>
      <c r="T1953" s="135">
        <f t="shared" si="9"/>
        <v>10</v>
      </c>
      <c r="U1953" s="146"/>
      <c r="V1953" s="146"/>
      <c r="W1953" s="146"/>
      <c r="X1953" s="146"/>
      <c r="Y1953" s="146"/>
    </row>
    <row r="1954" ht="12.75" customHeight="1">
      <c r="A1954" s="146"/>
      <c r="B1954" s="146"/>
      <c r="C1954" s="227">
        <v>3.0</v>
      </c>
      <c r="D1954" s="228">
        <v>67.83</v>
      </c>
      <c r="E1954" s="228">
        <v>30.02</v>
      </c>
      <c r="F1954" s="229">
        <v>0.4426</v>
      </c>
      <c r="I1954" s="146"/>
      <c r="J1954" s="230">
        <f t="shared" si="2"/>
        <v>22.61</v>
      </c>
      <c r="K1954" s="227"/>
      <c r="L1954" s="230">
        <f t="shared" si="3"/>
        <v>15.67309025</v>
      </c>
      <c r="M1954" s="232"/>
      <c r="N1954" s="146"/>
      <c r="O1954" s="99">
        <f t="shared" si="4"/>
        <v>3</v>
      </c>
      <c r="P1954" s="99">
        <f t="shared" si="5"/>
        <v>1</v>
      </c>
      <c r="Q1954" s="99">
        <f t="shared" si="6"/>
        <v>5</v>
      </c>
      <c r="R1954" s="99">
        <f t="shared" si="7"/>
        <v>0</v>
      </c>
      <c r="S1954" s="138">
        <f t="shared" si="8"/>
        <v>0</v>
      </c>
      <c r="T1954" s="135">
        <f t="shared" si="9"/>
        <v>9</v>
      </c>
      <c r="U1954" s="146"/>
      <c r="V1954" s="146"/>
      <c r="W1954" s="146"/>
      <c r="X1954" s="146"/>
      <c r="Y1954" s="146"/>
    </row>
    <row r="1955" ht="12.75" customHeight="1">
      <c r="A1955" s="146"/>
      <c r="B1955" s="146"/>
      <c r="C1955" s="227">
        <v>1.0</v>
      </c>
      <c r="D1955" s="228">
        <v>57.39</v>
      </c>
      <c r="E1955" s="228">
        <v>25.39</v>
      </c>
      <c r="F1955" s="229">
        <v>0.4423</v>
      </c>
      <c r="I1955" s="146"/>
      <c r="J1955" s="230">
        <f t="shared" si="2"/>
        <v>57.39</v>
      </c>
      <c r="K1955" s="227"/>
      <c r="L1955" s="230">
        <f t="shared" si="3"/>
        <v>39.79061222</v>
      </c>
      <c r="M1955" s="232"/>
      <c r="N1955" s="146"/>
      <c r="O1955" s="99">
        <f t="shared" si="4"/>
        <v>3</v>
      </c>
      <c r="P1955" s="99">
        <f t="shared" si="5"/>
        <v>1</v>
      </c>
      <c r="Q1955" s="99">
        <f t="shared" si="6"/>
        <v>4</v>
      </c>
      <c r="R1955" s="99">
        <f t="shared" si="7"/>
        <v>0</v>
      </c>
      <c r="S1955" s="138">
        <f t="shared" si="8"/>
        <v>0</v>
      </c>
      <c r="T1955" s="135">
        <f t="shared" si="9"/>
        <v>8</v>
      </c>
      <c r="U1955" s="146"/>
      <c r="V1955" s="146"/>
      <c r="W1955" s="146"/>
      <c r="X1955" s="146"/>
      <c r="Y1955" s="146"/>
    </row>
    <row r="1956" ht="12.75" customHeight="1">
      <c r="A1956" s="146"/>
      <c r="B1956" s="146"/>
      <c r="C1956" s="227">
        <v>9.0</v>
      </c>
      <c r="D1956" s="228">
        <v>320.87</v>
      </c>
      <c r="E1956" s="228">
        <v>141.76</v>
      </c>
      <c r="F1956" s="229">
        <v>0.4418</v>
      </c>
      <c r="I1956" s="146"/>
      <c r="J1956" s="230">
        <f t="shared" si="2"/>
        <v>35.65222222</v>
      </c>
      <c r="K1956" s="227"/>
      <c r="L1956" s="230">
        <f t="shared" si="3"/>
        <v>24.72757818</v>
      </c>
      <c r="M1956" s="232"/>
      <c r="N1956" s="146"/>
      <c r="O1956" s="99">
        <f t="shared" si="4"/>
        <v>3</v>
      </c>
      <c r="P1956" s="99">
        <f t="shared" si="5"/>
        <v>2</v>
      </c>
      <c r="Q1956" s="99">
        <f t="shared" si="6"/>
        <v>5</v>
      </c>
      <c r="R1956" s="99">
        <f t="shared" si="7"/>
        <v>0</v>
      </c>
      <c r="S1956" s="138">
        <f t="shared" si="8"/>
        <v>0</v>
      </c>
      <c r="T1956" s="135">
        <f t="shared" si="9"/>
        <v>10</v>
      </c>
      <c r="U1956" s="146"/>
      <c r="V1956" s="146"/>
      <c r="W1956" s="146"/>
      <c r="X1956" s="146"/>
      <c r="Y1956" s="146"/>
    </row>
    <row r="1957" ht="12.75" customHeight="1">
      <c r="A1957" s="146"/>
      <c r="B1957" s="146"/>
      <c r="C1957" s="227">
        <v>2.0</v>
      </c>
      <c r="D1957" s="228">
        <v>31.13</v>
      </c>
      <c r="E1957" s="228">
        <v>13.74</v>
      </c>
      <c r="F1957" s="229">
        <v>0.4413</v>
      </c>
      <c r="I1957" s="146"/>
      <c r="J1957" s="230">
        <f t="shared" si="2"/>
        <v>15.565</v>
      </c>
      <c r="K1957" s="227"/>
      <c r="L1957" s="230">
        <f t="shared" si="3"/>
        <v>10.79927843</v>
      </c>
      <c r="M1957" s="232"/>
      <c r="N1957" s="146"/>
      <c r="O1957" s="99">
        <f t="shared" si="4"/>
        <v>3</v>
      </c>
      <c r="P1957" s="99">
        <f t="shared" si="5"/>
        <v>1</v>
      </c>
      <c r="Q1957" s="99">
        <f t="shared" si="6"/>
        <v>5</v>
      </c>
      <c r="R1957" s="99">
        <f t="shared" si="7"/>
        <v>0</v>
      </c>
      <c r="S1957" s="138">
        <f t="shared" si="8"/>
        <v>0</v>
      </c>
      <c r="T1957" s="135">
        <f t="shared" si="9"/>
        <v>9</v>
      </c>
      <c r="U1957" s="146"/>
      <c r="V1957" s="146"/>
      <c r="W1957" s="146"/>
      <c r="X1957" s="146"/>
      <c r="Y1957" s="146"/>
    </row>
    <row r="1958" ht="12.75" customHeight="1">
      <c r="A1958" s="146"/>
      <c r="B1958" s="146"/>
      <c r="C1958" s="227">
        <v>6.0</v>
      </c>
      <c r="D1958" s="228">
        <v>187.48</v>
      </c>
      <c r="E1958" s="228">
        <v>82.51</v>
      </c>
      <c r="F1958" s="229">
        <v>0.4401</v>
      </c>
      <c r="I1958" s="146"/>
      <c r="J1958" s="230">
        <f t="shared" si="2"/>
        <v>31.24666667</v>
      </c>
      <c r="K1958" s="227"/>
      <c r="L1958" s="230">
        <f t="shared" si="3"/>
        <v>21.6975673</v>
      </c>
      <c r="M1958" s="232"/>
      <c r="N1958" s="146"/>
      <c r="O1958" s="99">
        <f t="shared" si="4"/>
        <v>3</v>
      </c>
      <c r="P1958" s="99">
        <f t="shared" si="5"/>
        <v>2</v>
      </c>
      <c r="Q1958" s="99">
        <f t="shared" si="6"/>
        <v>5</v>
      </c>
      <c r="R1958" s="99">
        <f t="shared" si="7"/>
        <v>0</v>
      </c>
      <c r="S1958" s="138">
        <f t="shared" si="8"/>
        <v>0</v>
      </c>
      <c r="T1958" s="135">
        <f t="shared" si="9"/>
        <v>10</v>
      </c>
      <c r="U1958" s="146"/>
      <c r="V1958" s="146"/>
      <c r="W1958" s="146"/>
      <c r="X1958" s="146"/>
      <c r="Y1958" s="146"/>
    </row>
    <row r="1959" ht="12.75" customHeight="1">
      <c r="A1959" s="146"/>
      <c r="B1959" s="146"/>
      <c r="C1959" s="227">
        <v>11.0</v>
      </c>
      <c r="D1959" s="228">
        <v>490.19</v>
      </c>
      <c r="E1959" s="228">
        <v>215.73</v>
      </c>
      <c r="F1959" s="229">
        <v>0.4401</v>
      </c>
      <c r="I1959" s="146"/>
      <c r="J1959" s="230">
        <f t="shared" si="2"/>
        <v>44.56272727</v>
      </c>
      <c r="K1959" s="227"/>
      <c r="L1959" s="230">
        <f t="shared" si="3"/>
        <v>30.94418948</v>
      </c>
      <c r="M1959" s="232"/>
      <c r="N1959" s="146"/>
      <c r="O1959" s="99">
        <f t="shared" si="4"/>
        <v>3</v>
      </c>
      <c r="P1959" s="99">
        <f t="shared" si="5"/>
        <v>3</v>
      </c>
      <c r="Q1959" s="99">
        <f t="shared" si="6"/>
        <v>4</v>
      </c>
      <c r="R1959" s="99">
        <f t="shared" si="7"/>
        <v>0</v>
      </c>
      <c r="S1959" s="138">
        <f t="shared" si="8"/>
        <v>0</v>
      </c>
      <c r="T1959" s="135">
        <f t="shared" si="9"/>
        <v>10</v>
      </c>
      <c r="U1959" s="146"/>
      <c r="V1959" s="146"/>
      <c r="W1959" s="146"/>
      <c r="X1959" s="146"/>
      <c r="Y1959" s="146"/>
    </row>
    <row r="1960" ht="12.75" customHeight="1">
      <c r="A1960" s="146"/>
      <c r="B1960" s="146"/>
      <c r="C1960" s="227">
        <v>7.0</v>
      </c>
      <c r="D1960" s="228">
        <v>312.58</v>
      </c>
      <c r="E1960" s="228">
        <v>137.58</v>
      </c>
      <c r="F1960" s="229">
        <v>0.4401</v>
      </c>
      <c r="I1960" s="146"/>
      <c r="J1960" s="230">
        <f t="shared" si="2"/>
        <v>44.65428571</v>
      </c>
      <c r="K1960" s="227"/>
      <c r="L1960" s="230">
        <f t="shared" si="3"/>
        <v>31.00776732</v>
      </c>
      <c r="M1960" s="232"/>
      <c r="N1960" s="146"/>
      <c r="O1960" s="99">
        <f t="shared" si="4"/>
        <v>3</v>
      </c>
      <c r="P1960" s="99">
        <f t="shared" si="5"/>
        <v>2</v>
      </c>
      <c r="Q1960" s="99">
        <f t="shared" si="6"/>
        <v>4</v>
      </c>
      <c r="R1960" s="99">
        <f t="shared" si="7"/>
        <v>0</v>
      </c>
      <c r="S1960" s="138">
        <f t="shared" si="8"/>
        <v>0</v>
      </c>
      <c r="T1960" s="135">
        <f t="shared" si="9"/>
        <v>9</v>
      </c>
      <c r="U1960" s="146"/>
      <c r="V1960" s="146"/>
      <c r="W1960" s="146"/>
      <c r="X1960" s="146"/>
      <c r="Y1960" s="146"/>
    </row>
    <row r="1961" ht="12.75" customHeight="1">
      <c r="A1961" s="146"/>
      <c r="B1961" s="146"/>
      <c r="C1961" s="227">
        <v>3.0</v>
      </c>
      <c r="D1961" s="228">
        <v>101.74</v>
      </c>
      <c r="E1961" s="228">
        <v>44.74</v>
      </c>
      <c r="F1961" s="229">
        <v>0.4397</v>
      </c>
      <c r="I1961" s="146"/>
      <c r="J1961" s="230">
        <f t="shared" si="2"/>
        <v>33.91333333</v>
      </c>
      <c r="K1961" s="227"/>
      <c r="L1961" s="230">
        <f t="shared" si="3"/>
        <v>23.55583339</v>
      </c>
      <c r="M1961" s="232"/>
      <c r="N1961" s="146"/>
      <c r="O1961" s="99">
        <f t="shared" si="4"/>
        <v>3</v>
      </c>
      <c r="P1961" s="99">
        <f t="shared" si="5"/>
        <v>1</v>
      </c>
      <c r="Q1961" s="99">
        <f t="shared" si="6"/>
        <v>5</v>
      </c>
      <c r="R1961" s="99">
        <f t="shared" si="7"/>
        <v>0</v>
      </c>
      <c r="S1961" s="138">
        <f t="shared" si="8"/>
        <v>0</v>
      </c>
      <c r="T1961" s="135">
        <f t="shared" si="9"/>
        <v>9</v>
      </c>
      <c r="U1961" s="146"/>
      <c r="V1961" s="146"/>
      <c r="W1961" s="146"/>
      <c r="X1961" s="146"/>
      <c r="Y1961" s="146"/>
    </row>
    <row r="1962" ht="12.75" customHeight="1">
      <c r="A1962" s="146"/>
      <c r="B1962" s="146"/>
      <c r="C1962" s="227">
        <v>2.0</v>
      </c>
      <c r="D1962" s="228">
        <v>67.83</v>
      </c>
      <c r="E1962" s="228">
        <v>29.83</v>
      </c>
      <c r="F1962" s="229">
        <v>0.4397</v>
      </c>
      <c r="I1962" s="146"/>
      <c r="J1962" s="230">
        <f t="shared" si="2"/>
        <v>33.915</v>
      </c>
      <c r="K1962" s="227"/>
      <c r="L1962" s="230">
        <f t="shared" si="3"/>
        <v>23.55699104</v>
      </c>
      <c r="M1962" s="232"/>
      <c r="N1962" s="146"/>
      <c r="O1962" s="99">
        <f t="shared" si="4"/>
        <v>3</v>
      </c>
      <c r="P1962" s="99">
        <f t="shared" si="5"/>
        <v>1</v>
      </c>
      <c r="Q1962" s="99">
        <f t="shared" si="6"/>
        <v>5</v>
      </c>
      <c r="R1962" s="99">
        <f t="shared" si="7"/>
        <v>0</v>
      </c>
      <c r="S1962" s="138">
        <f t="shared" si="8"/>
        <v>0</v>
      </c>
      <c r="T1962" s="135">
        <f t="shared" si="9"/>
        <v>9</v>
      </c>
      <c r="U1962" s="146"/>
      <c r="V1962" s="146"/>
      <c r="W1962" s="146"/>
      <c r="X1962" s="146"/>
      <c r="Y1962" s="146"/>
    </row>
    <row r="1963" ht="12.75" customHeight="1">
      <c r="A1963" s="146"/>
      <c r="B1963" s="146"/>
      <c r="C1963" s="227">
        <v>46.0</v>
      </c>
      <c r="D1963" s="228">
        <v>3815.31</v>
      </c>
      <c r="E1963" s="228">
        <v>1677.36</v>
      </c>
      <c r="F1963" s="229">
        <v>0.4396</v>
      </c>
      <c r="I1963" s="146"/>
      <c r="J1963" s="230">
        <f t="shared" si="2"/>
        <v>82.94152174</v>
      </c>
      <c r="K1963" s="227"/>
      <c r="L1963" s="230">
        <f t="shared" si="3"/>
        <v>57.61428295</v>
      </c>
      <c r="M1963" s="232"/>
      <c r="N1963" s="146"/>
      <c r="O1963" s="99">
        <f t="shared" si="4"/>
        <v>3</v>
      </c>
      <c r="P1963" s="99">
        <f t="shared" si="5"/>
        <v>5</v>
      </c>
      <c r="Q1963" s="99">
        <f t="shared" si="6"/>
        <v>3</v>
      </c>
      <c r="R1963" s="99">
        <f t="shared" si="7"/>
        <v>0</v>
      </c>
      <c r="S1963" s="138">
        <f t="shared" si="8"/>
        <v>0</v>
      </c>
      <c r="T1963" s="135">
        <f t="shared" si="9"/>
        <v>11</v>
      </c>
      <c r="U1963" s="146"/>
      <c r="V1963" s="146"/>
      <c r="W1963" s="146"/>
      <c r="X1963" s="146"/>
      <c r="Y1963" s="146"/>
    </row>
    <row r="1964" ht="12.75" customHeight="1">
      <c r="A1964" s="146"/>
      <c r="B1964" s="146"/>
      <c r="C1964" s="227">
        <v>4.0</v>
      </c>
      <c r="D1964" s="228">
        <v>678.26</v>
      </c>
      <c r="E1964" s="228">
        <v>297.9</v>
      </c>
      <c r="F1964" s="229">
        <v>0.4392</v>
      </c>
      <c r="I1964" s="146"/>
      <c r="J1964" s="230">
        <f t="shared" si="2"/>
        <v>169.565</v>
      </c>
      <c r="K1964" s="227"/>
      <c r="L1964" s="230">
        <f t="shared" si="3"/>
        <v>117.8189272</v>
      </c>
      <c r="M1964" s="232"/>
      <c r="N1964" s="146"/>
      <c r="O1964" s="99">
        <f t="shared" si="4"/>
        <v>3</v>
      </c>
      <c r="P1964" s="99">
        <f t="shared" si="5"/>
        <v>1</v>
      </c>
      <c r="Q1964" s="99">
        <f t="shared" si="6"/>
        <v>2</v>
      </c>
      <c r="R1964" s="99">
        <f t="shared" si="7"/>
        <v>0</v>
      </c>
      <c r="S1964" s="138">
        <f t="shared" si="8"/>
        <v>0</v>
      </c>
      <c r="T1964" s="135">
        <f t="shared" si="9"/>
        <v>6</v>
      </c>
      <c r="U1964" s="146"/>
      <c r="V1964" s="146"/>
      <c r="W1964" s="146"/>
      <c r="X1964" s="146"/>
      <c r="Y1964" s="146"/>
    </row>
    <row r="1965" ht="12.75" customHeight="1">
      <c r="A1965" s="146"/>
      <c r="B1965" s="146"/>
      <c r="C1965" s="227">
        <v>8.0</v>
      </c>
      <c r="D1965" s="228">
        <v>99.13</v>
      </c>
      <c r="E1965" s="228">
        <v>43.53</v>
      </c>
      <c r="F1965" s="229">
        <v>0.4391</v>
      </c>
      <c r="I1965" s="146"/>
      <c r="J1965" s="230">
        <f t="shared" si="2"/>
        <v>12.39125</v>
      </c>
      <c r="K1965" s="227"/>
      <c r="L1965" s="230">
        <f t="shared" si="3"/>
        <v>8.610416232</v>
      </c>
      <c r="M1965" s="232"/>
      <c r="N1965" s="146"/>
      <c r="O1965" s="99">
        <f t="shared" si="4"/>
        <v>3</v>
      </c>
      <c r="P1965" s="99">
        <f t="shared" si="5"/>
        <v>2</v>
      </c>
      <c r="Q1965" s="99">
        <f t="shared" si="6"/>
        <v>5</v>
      </c>
      <c r="R1965" s="99">
        <f t="shared" si="7"/>
        <v>0</v>
      </c>
      <c r="S1965" s="138">
        <f t="shared" si="8"/>
        <v>0</v>
      </c>
      <c r="T1965" s="135">
        <f t="shared" si="9"/>
        <v>10</v>
      </c>
      <c r="U1965" s="146"/>
      <c r="V1965" s="146"/>
      <c r="W1965" s="146"/>
      <c r="X1965" s="146"/>
      <c r="Y1965" s="146"/>
    </row>
    <row r="1966" ht="12.75" customHeight="1">
      <c r="A1966" s="146"/>
      <c r="B1966" s="146"/>
      <c r="C1966" s="227">
        <v>6.0</v>
      </c>
      <c r="D1966" s="228">
        <v>1421.27</v>
      </c>
      <c r="E1966" s="228">
        <v>623.77</v>
      </c>
      <c r="F1966" s="229">
        <v>0.4389</v>
      </c>
      <c r="I1966" s="146"/>
      <c r="J1966" s="230">
        <f t="shared" si="2"/>
        <v>236.8783333</v>
      </c>
      <c r="K1966" s="227"/>
      <c r="L1966" s="230">
        <f t="shared" si="3"/>
        <v>164.6245975</v>
      </c>
      <c r="M1966" s="232"/>
      <c r="N1966" s="146"/>
      <c r="O1966" s="99">
        <f t="shared" si="4"/>
        <v>3</v>
      </c>
      <c r="P1966" s="99">
        <f t="shared" si="5"/>
        <v>2</v>
      </c>
      <c r="Q1966" s="99">
        <f t="shared" si="6"/>
        <v>2</v>
      </c>
      <c r="R1966" s="99">
        <f t="shared" si="7"/>
        <v>0</v>
      </c>
      <c r="S1966" s="138">
        <f t="shared" si="8"/>
        <v>0</v>
      </c>
      <c r="T1966" s="135">
        <f t="shared" si="9"/>
        <v>7</v>
      </c>
      <c r="U1966" s="146"/>
      <c r="V1966" s="146"/>
      <c r="W1966" s="146"/>
      <c r="X1966" s="146"/>
      <c r="Y1966" s="146"/>
    </row>
    <row r="1967" ht="12.75" customHeight="1">
      <c r="A1967" s="146"/>
      <c r="B1967" s="146"/>
      <c r="C1967" s="227">
        <v>5.0</v>
      </c>
      <c r="D1967" s="228">
        <v>34.35</v>
      </c>
      <c r="E1967" s="228">
        <v>15.07</v>
      </c>
      <c r="F1967" s="229">
        <v>0.4388</v>
      </c>
      <c r="I1967" s="146"/>
      <c r="J1967" s="230">
        <f t="shared" si="2"/>
        <v>6.87</v>
      </c>
      <c r="K1967" s="227"/>
      <c r="L1967" s="230">
        <f t="shared" si="3"/>
        <v>4.774812344</v>
      </c>
      <c r="M1967" s="232"/>
      <c r="N1967" s="146"/>
      <c r="O1967" s="99">
        <f t="shared" si="4"/>
        <v>3</v>
      </c>
      <c r="P1967" s="99">
        <f t="shared" si="5"/>
        <v>1</v>
      </c>
      <c r="Q1967" s="99">
        <f t="shared" si="6"/>
        <v>5</v>
      </c>
      <c r="R1967" s="99">
        <f t="shared" si="7"/>
        <v>0</v>
      </c>
      <c r="S1967" s="138">
        <f t="shared" si="8"/>
        <v>0</v>
      </c>
      <c r="T1967" s="135">
        <f t="shared" si="9"/>
        <v>9</v>
      </c>
      <c r="U1967" s="146"/>
      <c r="V1967" s="146"/>
      <c r="W1967" s="146"/>
      <c r="X1967" s="146"/>
      <c r="Y1967" s="146"/>
    </row>
    <row r="1968" ht="12.75" customHeight="1">
      <c r="A1968" s="146"/>
      <c r="B1968" s="146"/>
      <c r="C1968" s="227">
        <v>1.0</v>
      </c>
      <c r="D1968" s="228">
        <v>11.74</v>
      </c>
      <c r="E1968" s="228">
        <v>5.15</v>
      </c>
      <c r="F1968" s="229">
        <v>0.4386</v>
      </c>
      <c r="I1968" s="146"/>
      <c r="J1968" s="230">
        <f t="shared" si="2"/>
        <v>11.74</v>
      </c>
      <c r="K1968" s="227"/>
      <c r="L1968" s="230">
        <f t="shared" si="3"/>
        <v>8.160711803</v>
      </c>
      <c r="M1968" s="232"/>
      <c r="N1968" s="146"/>
      <c r="O1968" s="99">
        <f t="shared" si="4"/>
        <v>3</v>
      </c>
      <c r="P1968" s="99">
        <f t="shared" si="5"/>
        <v>1</v>
      </c>
      <c r="Q1968" s="99">
        <f t="shared" si="6"/>
        <v>5</v>
      </c>
      <c r="R1968" s="99">
        <f t="shared" si="7"/>
        <v>0</v>
      </c>
      <c r="S1968" s="138">
        <f t="shared" si="8"/>
        <v>0</v>
      </c>
      <c r="T1968" s="135">
        <f t="shared" si="9"/>
        <v>9</v>
      </c>
      <c r="U1968" s="146"/>
      <c r="V1968" s="146"/>
      <c r="W1968" s="146"/>
      <c r="X1968" s="146"/>
      <c r="Y1968" s="146"/>
    </row>
    <row r="1969" ht="12.75" customHeight="1">
      <c r="A1969" s="146"/>
      <c r="B1969" s="146"/>
      <c r="C1969" s="227">
        <v>15.0</v>
      </c>
      <c r="D1969" s="228">
        <v>62.9</v>
      </c>
      <c r="E1969" s="228">
        <v>27.55</v>
      </c>
      <c r="F1969" s="229">
        <v>0.438</v>
      </c>
      <c r="I1969" s="146"/>
      <c r="J1969" s="230">
        <f t="shared" si="2"/>
        <v>4.193333333</v>
      </c>
      <c r="K1969" s="227"/>
      <c r="L1969" s="230">
        <f t="shared" si="3"/>
        <v>2.916087158</v>
      </c>
      <c r="M1969" s="232"/>
      <c r="N1969" s="146"/>
      <c r="O1969" s="99">
        <f t="shared" si="4"/>
        <v>3</v>
      </c>
      <c r="P1969" s="99">
        <f t="shared" si="5"/>
        <v>3</v>
      </c>
      <c r="Q1969" s="99">
        <f t="shared" si="6"/>
        <v>5</v>
      </c>
      <c r="R1969" s="99">
        <f t="shared" si="7"/>
        <v>0</v>
      </c>
      <c r="S1969" s="138">
        <f t="shared" si="8"/>
        <v>0</v>
      </c>
      <c r="T1969" s="135">
        <f t="shared" si="9"/>
        <v>11</v>
      </c>
      <c r="U1969" s="146"/>
      <c r="V1969" s="146"/>
      <c r="W1969" s="146"/>
      <c r="X1969" s="146"/>
      <c r="Y1969" s="146"/>
    </row>
    <row r="1970" ht="12.75" customHeight="1">
      <c r="A1970" s="146"/>
      <c r="B1970" s="146"/>
      <c r="C1970" s="227">
        <v>15.0</v>
      </c>
      <c r="D1970" s="228">
        <v>608.09</v>
      </c>
      <c r="E1970" s="228">
        <v>266.2</v>
      </c>
      <c r="F1970" s="229">
        <v>0.4378</v>
      </c>
      <c r="I1970" s="146"/>
      <c r="J1970" s="230">
        <f t="shared" si="2"/>
        <v>40.53933333</v>
      </c>
      <c r="K1970" s="227"/>
      <c r="L1970" s="230">
        <f t="shared" si="3"/>
        <v>28.19539111</v>
      </c>
      <c r="M1970" s="232"/>
      <c r="N1970" s="146"/>
      <c r="O1970" s="99">
        <f t="shared" si="4"/>
        <v>3</v>
      </c>
      <c r="P1970" s="99">
        <f t="shared" si="5"/>
        <v>3</v>
      </c>
      <c r="Q1970" s="99">
        <f t="shared" si="6"/>
        <v>4</v>
      </c>
      <c r="R1970" s="99">
        <f t="shared" si="7"/>
        <v>0</v>
      </c>
      <c r="S1970" s="138">
        <f t="shared" si="8"/>
        <v>0</v>
      </c>
      <c r="T1970" s="135">
        <f t="shared" si="9"/>
        <v>10</v>
      </c>
      <c r="U1970" s="146"/>
      <c r="V1970" s="146"/>
      <c r="W1970" s="146"/>
      <c r="X1970" s="146"/>
      <c r="Y1970" s="146"/>
    </row>
    <row r="1971" ht="12.75" customHeight="1">
      <c r="A1971" s="146"/>
      <c r="B1971" s="146"/>
      <c r="C1971" s="227">
        <v>7.0</v>
      </c>
      <c r="D1971" s="228">
        <v>78.52</v>
      </c>
      <c r="E1971" s="228">
        <v>34.36</v>
      </c>
      <c r="F1971" s="229">
        <v>0.4376</v>
      </c>
      <c r="I1971" s="146"/>
      <c r="J1971" s="230">
        <f t="shared" si="2"/>
        <v>11.21714286</v>
      </c>
      <c r="K1971" s="227"/>
      <c r="L1971" s="230">
        <f t="shared" si="3"/>
        <v>7.802687018</v>
      </c>
      <c r="M1971" s="232"/>
      <c r="N1971" s="146"/>
      <c r="O1971" s="99">
        <f t="shared" si="4"/>
        <v>3</v>
      </c>
      <c r="P1971" s="99">
        <f t="shared" si="5"/>
        <v>2</v>
      </c>
      <c r="Q1971" s="99">
        <f t="shared" si="6"/>
        <v>5</v>
      </c>
      <c r="R1971" s="99">
        <f t="shared" si="7"/>
        <v>0</v>
      </c>
      <c r="S1971" s="138">
        <f t="shared" si="8"/>
        <v>0</v>
      </c>
      <c r="T1971" s="135">
        <f t="shared" si="9"/>
        <v>10</v>
      </c>
      <c r="U1971" s="146"/>
      <c r="V1971" s="146"/>
      <c r="W1971" s="146"/>
      <c r="X1971" s="146"/>
      <c r="Y1971" s="146"/>
    </row>
    <row r="1972" ht="12.75" customHeight="1">
      <c r="A1972" s="146"/>
      <c r="B1972" s="146"/>
      <c r="C1972" s="227">
        <v>1.0</v>
      </c>
      <c r="D1972" s="228">
        <v>39.57</v>
      </c>
      <c r="E1972" s="228">
        <v>17.31</v>
      </c>
      <c r="F1972" s="229">
        <v>0.4374</v>
      </c>
      <c r="I1972" s="146"/>
      <c r="J1972" s="230">
        <f t="shared" si="2"/>
        <v>39.57</v>
      </c>
      <c r="K1972" s="227"/>
      <c r="L1972" s="230">
        <f t="shared" si="3"/>
        <v>27.52887157</v>
      </c>
      <c r="M1972" s="232"/>
      <c r="N1972" s="146"/>
      <c r="O1972" s="99">
        <f t="shared" si="4"/>
        <v>3</v>
      </c>
      <c r="P1972" s="99">
        <f t="shared" si="5"/>
        <v>1</v>
      </c>
      <c r="Q1972" s="99">
        <f t="shared" si="6"/>
        <v>4</v>
      </c>
      <c r="R1972" s="99">
        <f t="shared" si="7"/>
        <v>0</v>
      </c>
      <c r="S1972" s="138">
        <f t="shared" si="8"/>
        <v>0</v>
      </c>
      <c r="T1972" s="135">
        <f t="shared" si="9"/>
        <v>8</v>
      </c>
      <c r="U1972" s="146"/>
      <c r="V1972" s="146"/>
      <c r="W1972" s="146"/>
      <c r="X1972" s="146"/>
      <c r="Y1972" s="146"/>
    </row>
    <row r="1973" ht="12.75" customHeight="1">
      <c r="A1973" s="146"/>
      <c r="B1973" s="146"/>
      <c r="C1973" s="227">
        <v>10.0</v>
      </c>
      <c r="D1973" s="228">
        <v>67.97</v>
      </c>
      <c r="E1973" s="228">
        <v>29.7</v>
      </c>
      <c r="F1973" s="229">
        <v>0.437</v>
      </c>
      <c r="I1973" s="146"/>
      <c r="J1973" s="230">
        <f t="shared" si="2"/>
        <v>6.797</v>
      </c>
      <c r="K1973" s="227"/>
      <c r="L1973" s="230">
        <f t="shared" si="3"/>
        <v>4.729993041</v>
      </c>
      <c r="M1973" s="232"/>
      <c r="N1973" s="146"/>
      <c r="O1973" s="99">
        <f t="shared" si="4"/>
        <v>3</v>
      </c>
      <c r="P1973" s="99">
        <f t="shared" si="5"/>
        <v>2</v>
      </c>
      <c r="Q1973" s="99">
        <f t="shared" si="6"/>
        <v>5</v>
      </c>
      <c r="R1973" s="99">
        <f t="shared" si="7"/>
        <v>0</v>
      </c>
      <c r="S1973" s="138">
        <f t="shared" si="8"/>
        <v>0</v>
      </c>
      <c r="T1973" s="135">
        <f t="shared" si="9"/>
        <v>10</v>
      </c>
      <c r="U1973" s="146"/>
      <c r="V1973" s="146"/>
      <c r="W1973" s="146"/>
      <c r="X1973" s="146"/>
      <c r="Y1973" s="146"/>
    </row>
    <row r="1974" ht="12.75" customHeight="1">
      <c r="A1974" s="146"/>
      <c r="B1974" s="146"/>
      <c r="C1974" s="227">
        <v>6.0</v>
      </c>
      <c r="D1974" s="228">
        <v>222.28</v>
      </c>
      <c r="E1974" s="228">
        <v>97.1</v>
      </c>
      <c r="F1974" s="229">
        <v>0.4368</v>
      </c>
      <c r="I1974" s="146"/>
      <c r="J1974" s="230">
        <f t="shared" si="2"/>
        <v>37.04666667</v>
      </c>
      <c r="K1974" s="227"/>
      <c r="L1974" s="230">
        <f t="shared" si="3"/>
        <v>25.78414996</v>
      </c>
      <c r="M1974" s="232"/>
      <c r="N1974" s="146"/>
      <c r="O1974" s="99">
        <f t="shared" si="4"/>
        <v>3</v>
      </c>
      <c r="P1974" s="99">
        <f t="shared" si="5"/>
        <v>2</v>
      </c>
      <c r="Q1974" s="129">
        <f t="shared" si="6"/>
        <v>25.78414996</v>
      </c>
      <c r="R1974" s="99">
        <f t="shared" si="7"/>
        <v>0</v>
      </c>
      <c r="S1974" s="138">
        <f t="shared" si="8"/>
        <v>0</v>
      </c>
      <c r="T1974" s="135">
        <f t="shared" si="9"/>
        <v>30.78414996</v>
      </c>
      <c r="U1974" s="146"/>
      <c r="V1974" s="146"/>
      <c r="W1974" s="146"/>
      <c r="X1974" s="146"/>
      <c r="Y1974" s="146"/>
    </row>
    <row r="1975" ht="12.75" customHeight="1">
      <c r="A1975" s="146"/>
      <c r="B1975" s="146"/>
      <c r="C1975" s="227">
        <v>42.0</v>
      </c>
      <c r="D1975" s="228">
        <v>342.63</v>
      </c>
      <c r="E1975" s="228">
        <v>149.43</v>
      </c>
      <c r="F1975" s="229">
        <v>0.4361</v>
      </c>
      <c r="I1975" s="146"/>
      <c r="J1975" s="230">
        <f t="shared" si="2"/>
        <v>8.157857143</v>
      </c>
      <c r="K1975" s="227"/>
      <c r="L1975" s="230">
        <f t="shared" si="3"/>
        <v>5.680563431</v>
      </c>
      <c r="M1975" s="232"/>
      <c r="N1975" s="146"/>
      <c r="O1975" s="99">
        <f t="shared" si="4"/>
        <v>3</v>
      </c>
      <c r="P1975" s="99">
        <f t="shared" si="5"/>
        <v>5</v>
      </c>
      <c r="Q1975" s="99">
        <f t="shared" si="6"/>
        <v>5</v>
      </c>
      <c r="R1975" s="99">
        <f t="shared" si="7"/>
        <v>0</v>
      </c>
      <c r="S1975" s="138">
        <f t="shared" si="8"/>
        <v>0</v>
      </c>
      <c r="T1975" s="135">
        <f t="shared" si="9"/>
        <v>13</v>
      </c>
      <c r="U1975" s="146"/>
      <c r="V1975" s="146"/>
      <c r="W1975" s="146"/>
      <c r="X1975" s="146"/>
      <c r="Y1975" s="146"/>
    </row>
    <row r="1976" ht="12.75" customHeight="1">
      <c r="A1976" s="146"/>
      <c r="B1976" s="146"/>
      <c r="C1976" s="227">
        <v>20.0</v>
      </c>
      <c r="D1976" s="228">
        <v>256.54</v>
      </c>
      <c r="E1976" s="228">
        <v>111.89</v>
      </c>
      <c r="F1976" s="229">
        <v>0.4361</v>
      </c>
      <c r="I1976" s="146"/>
      <c r="J1976" s="230">
        <f t="shared" si="2"/>
        <v>12.827</v>
      </c>
      <c r="K1976" s="227"/>
      <c r="L1976" s="230">
        <f t="shared" si="3"/>
        <v>8.93182926</v>
      </c>
      <c r="M1976" s="232"/>
      <c r="N1976" s="146"/>
      <c r="O1976" s="99">
        <f t="shared" si="4"/>
        <v>3</v>
      </c>
      <c r="P1976" s="99">
        <f t="shared" si="5"/>
        <v>4</v>
      </c>
      <c r="Q1976" s="99">
        <f t="shared" si="6"/>
        <v>5</v>
      </c>
      <c r="R1976" s="99">
        <f t="shared" si="7"/>
        <v>0</v>
      </c>
      <c r="S1976" s="138">
        <f t="shared" si="8"/>
        <v>0</v>
      </c>
      <c r="T1976" s="135">
        <f t="shared" si="9"/>
        <v>12</v>
      </c>
      <c r="U1976" s="146"/>
      <c r="V1976" s="146"/>
      <c r="W1976" s="146"/>
      <c r="X1976" s="146"/>
      <c r="Y1976" s="146"/>
    </row>
    <row r="1977" ht="12.75" customHeight="1">
      <c r="A1977" s="146"/>
      <c r="B1977" s="146"/>
      <c r="C1977" s="227">
        <v>14.0</v>
      </c>
      <c r="D1977" s="228">
        <v>397.56</v>
      </c>
      <c r="E1977" s="228">
        <v>173.17</v>
      </c>
      <c r="F1977" s="229">
        <v>0.4356</v>
      </c>
      <c r="I1977" s="146"/>
      <c r="J1977" s="230">
        <f t="shared" si="2"/>
        <v>28.39714286</v>
      </c>
      <c r="K1977" s="227"/>
      <c r="L1977" s="230">
        <f t="shared" si="3"/>
        <v>19.78067906</v>
      </c>
      <c r="M1977" s="232"/>
      <c r="N1977" s="146"/>
      <c r="O1977" s="99">
        <f t="shared" si="4"/>
        <v>3</v>
      </c>
      <c r="P1977" s="99">
        <f t="shared" si="5"/>
        <v>3</v>
      </c>
      <c r="Q1977" s="99">
        <f t="shared" si="6"/>
        <v>5</v>
      </c>
      <c r="R1977" s="99">
        <f t="shared" si="7"/>
        <v>0</v>
      </c>
      <c r="S1977" s="138">
        <f t="shared" si="8"/>
        <v>0</v>
      </c>
      <c r="T1977" s="135">
        <f t="shared" si="9"/>
        <v>11</v>
      </c>
      <c r="U1977" s="146"/>
      <c r="V1977" s="146"/>
      <c r="W1977" s="146"/>
      <c r="X1977" s="146"/>
      <c r="Y1977" s="146"/>
    </row>
    <row r="1978" ht="12.75" customHeight="1">
      <c r="A1978" s="146"/>
      <c r="B1978" s="146"/>
      <c r="C1978" s="227">
        <v>9.0</v>
      </c>
      <c r="D1978" s="228">
        <v>255.65</v>
      </c>
      <c r="E1978" s="228">
        <v>111.26</v>
      </c>
      <c r="F1978" s="229">
        <v>0.4352</v>
      </c>
      <c r="I1978" s="146"/>
      <c r="J1978" s="230">
        <f t="shared" si="2"/>
        <v>28.40555556</v>
      </c>
      <c r="K1978" s="227"/>
      <c r="L1978" s="230">
        <f t="shared" si="3"/>
        <v>19.79205376</v>
      </c>
      <c r="M1978" s="232"/>
      <c r="N1978" s="146"/>
      <c r="O1978" s="99">
        <f t="shared" si="4"/>
        <v>3</v>
      </c>
      <c r="P1978" s="99">
        <f t="shared" si="5"/>
        <v>2</v>
      </c>
      <c r="Q1978" s="99">
        <f t="shared" si="6"/>
        <v>5</v>
      </c>
      <c r="R1978" s="99">
        <f t="shared" si="7"/>
        <v>0</v>
      </c>
      <c r="S1978" s="138">
        <f t="shared" si="8"/>
        <v>0</v>
      </c>
      <c r="T1978" s="135">
        <f t="shared" si="9"/>
        <v>10</v>
      </c>
      <c r="U1978" s="146"/>
      <c r="V1978" s="146"/>
      <c r="W1978" s="146"/>
      <c r="X1978" s="146"/>
      <c r="Y1978" s="146"/>
    </row>
    <row r="1979" ht="12.75" customHeight="1">
      <c r="A1979" s="146"/>
      <c r="B1979" s="146"/>
      <c r="C1979" s="227">
        <v>10.0</v>
      </c>
      <c r="D1979" s="228">
        <v>153.12</v>
      </c>
      <c r="E1979" s="228">
        <v>66.62</v>
      </c>
      <c r="F1979" s="229">
        <v>0.4351</v>
      </c>
      <c r="I1979" s="146"/>
      <c r="J1979" s="230">
        <f t="shared" si="2"/>
        <v>15.312</v>
      </c>
      <c r="K1979" s="227"/>
      <c r="L1979" s="230">
        <f t="shared" si="3"/>
        <v>10.66963975</v>
      </c>
      <c r="M1979" s="232"/>
      <c r="N1979" s="146"/>
      <c r="O1979" s="99">
        <f t="shared" si="4"/>
        <v>3</v>
      </c>
      <c r="P1979" s="99">
        <f t="shared" si="5"/>
        <v>2</v>
      </c>
      <c r="Q1979" s="99">
        <f t="shared" si="6"/>
        <v>5</v>
      </c>
      <c r="R1979" s="99">
        <f t="shared" si="7"/>
        <v>0</v>
      </c>
      <c r="S1979" s="138">
        <f t="shared" si="8"/>
        <v>0</v>
      </c>
      <c r="T1979" s="135">
        <f t="shared" si="9"/>
        <v>10</v>
      </c>
      <c r="U1979" s="146"/>
      <c r="V1979" s="146"/>
      <c r="W1979" s="146"/>
      <c r="X1979" s="146"/>
      <c r="Y1979" s="146"/>
    </row>
    <row r="1980" ht="12.75" customHeight="1">
      <c r="A1980" s="146"/>
      <c r="B1980" s="146"/>
      <c r="C1980" s="227">
        <v>4.0</v>
      </c>
      <c r="D1980" s="228">
        <v>38.09</v>
      </c>
      <c r="E1980" s="228">
        <v>16.57</v>
      </c>
      <c r="F1980" s="229">
        <v>0.435</v>
      </c>
      <c r="I1980" s="146"/>
      <c r="J1980" s="230">
        <f t="shared" si="2"/>
        <v>9.5225</v>
      </c>
      <c r="K1980" s="227"/>
      <c r="L1980" s="230">
        <f t="shared" si="3"/>
        <v>6.635888502</v>
      </c>
      <c r="M1980" s="232"/>
      <c r="N1980" s="146"/>
      <c r="O1980" s="99">
        <f t="shared" si="4"/>
        <v>3</v>
      </c>
      <c r="P1980" s="99">
        <f t="shared" si="5"/>
        <v>1</v>
      </c>
      <c r="Q1980" s="99">
        <f t="shared" si="6"/>
        <v>5</v>
      </c>
      <c r="R1980" s="99">
        <f t="shared" si="7"/>
        <v>0</v>
      </c>
      <c r="S1980" s="138">
        <f t="shared" si="8"/>
        <v>0</v>
      </c>
      <c r="T1980" s="135">
        <f t="shared" si="9"/>
        <v>9</v>
      </c>
      <c r="U1980" s="146"/>
      <c r="V1980" s="146"/>
      <c r="W1980" s="146"/>
      <c r="X1980" s="146"/>
      <c r="Y1980" s="146"/>
    </row>
    <row r="1981" ht="12.75" customHeight="1">
      <c r="A1981" s="146"/>
      <c r="B1981" s="146"/>
      <c r="C1981" s="227">
        <v>9.0</v>
      </c>
      <c r="D1981" s="228">
        <v>587.46</v>
      </c>
      <c r="E1981" s="228">
        <v>255.31</v>
      </c>
      <c r="F1981" s="229">
        <v>0.4346</v>
      </c>
      <c r="I1981" s="146"/>
      <c r="J1981" s="230">
        <f t="shared" si="2"/>
        <v>65.27333333</v>
      </c>
      <c r="K1981" s="227"/>
      <c r="L1981" s="230">
        <f t="shared" si="3"/>
        <v>45.49932618</v>
      </c>
      <c r="M1981" s="232"/>
      <c r="N1981" s="146"/>
      <c r="O1981" s="99">
        <f t="shared" si="4"/>
        <v>3</v>
      </c>
      <c r="P1981" s="99">
        <f t="shared" si="5"/>
        <v>2</v>
      </c>
      <c r="Q1981" s="99">
        <f t="shared" si="6"/>
        <v>3</v>
      </c>
      <c r="R1981" s="99">
        <f t="shared" si="7"/>
        <v>0</v>
      </c>
      <c r="S1981" s="138">
        <f t="shared" si="8"/>
        <v>0</v>
      </c>
      <c r="T1981" s="135">
        <f t="shared" si="9"/>
        <v>8</v>
      </c>
      <c r="U1981" s="146"/>
      <c r="V1981" s="146"/>
      <c r="W1981" s="146"/>
      <c r="X1981" s="146"/>
      <c r="Y1981" s="146"/>
    </row>
    <row r="1982" ht="12.75" customHeight="1">
      <c r="A1982" s="146"/>
      <c r="B1982" s="146"/>
      <c r="C1982" s="227">
        <v>1.0</v>
      </c>
      <c r="D1982" s="228">
        <v>17.3</v>
      </c>
      <c r="E1982" s="228">
        <v>7.51</v>
      </c>
      <c r="F1982" s="229">
        <v>0.4342</v>
      </c>
      <c r="I1982" s="146"/>
      <c r="J1982" s="230">
        <f t="shared" si="2"/>
        <v>17.3</v>
      </c>
      <c r="K1982" s="227"/>
      <c r="L1982" s="230">
        <f t="shared" si="3"/>
        <v>12.06247385</v>
      </c>
      <c r="M1982" s="232"/>
      <c r="N1982" s="146"/>
      <c r="O1982" s="99">
        <f t="shared" si="4"/>
        <v>3</v>
      </c>
      <c r="P1982" s="99">
        <f t="shared" si="5"/>
        <v>1</v>
      </c>
      <c r="Q1982" s="99">
        <f t="shared" si="6"/>
        <v>5</v>
      </c>
      <c r="R1982" s="99">
        <f t="shared" si="7"/>
        <v>0</v>
      </c>
      <c r="S1982" s="138">
        <f t="shared" si="8"/>
        <v>0</v>
      </c>
      <c r="T1982" s="135">
        <f t="shared" si="9"/>
        <v>9</v>
      </c>
      <c r="U1982" s="146"/>
      <c r="V1982" s="146"/>
      <c r="W1982" s="146"/>
      <c r="X1982" s="146"/>
      <c r="Y1982" s="146"/>
    </row>
    <row r="1983" ht="12.75" customHeight="1">
      <c r="A1983" s="146"/>
      <c r="B1983" s="146"/>
      <c r="C1983" s="227">
        <v>1.0</v>
      </c>
      <c r="D1983" s="228">
        <v>130.35</v>
      </c>
      <c r="E1983" s="228">
        <v>56.48</v>
      </c>
      <c r="F1983" s="229">
        <v>0.4333</v>
      </c>
      <c r="I1983" s="146"/>
      <c r="J1983" s="230">
        <f t="shared" si="2"/>
        <v>130.35</v>
      </c>
      <c r="K1983" s="227"/>
      <c r="L1983" s="230">
        <f t="shared" si="3"/>
        <v>90.94397544</v>
      </c>
      <c r="M1983" s="232"/>
      <c r="N1983" s="146"/>
      <c r="O1983" s="99">
        <f t="shared" si="4"/>
        <v>3</v>
      </c>
      <c r="P1983" s="99">
        <f t="shared" si="5"/>
        <v>1</v>
      </c>
      <c r="Q1983" s="99">
        <f t="shared" si="6"/>
        <v>2</v>
      </c>
      <c r="R1983" s="99">
        <f t="shared" si="7"/>
        <v>0</v>
      </c>
      <c r="S1983" s="138">
        <f t="shared" si="8"/>
        <v>0</v>
      </c>
      <c r="T1983" s="135">
        <f t="shared" si="9"/>
        <v>6</v>
      </c>
      <c r="U1983" s="146"/>
      <c r="V1983" s="146"/>
      <c r="W1983" s="146"/>
      <c r="X1983" s="146"/>
      <c r="Y1983" s="146"/>
    </row>
    <row r="1984" ht="12.75" customHeight="1">
      <c r="A1984" s="146"/>
      <c r="B1984" s="146"/>
      <c r="C1984" s="227">
        <v>12.0</v>
      </c>
      <c r="D1984" s="228">
        <v>49.87</v>
      </c>
      <c r="E1984" s="228">
        <v>21.61</v>
      </c>
      <c r="F1984" s="229">
        <v>0.4333</v>
      </c>
      <c r="I1984" s="146"/>
      <c r="J1984" s="230">
        <f t="shared" si="2"/>
        <v>4.155833333</v>
      </c>
      <c r="K1984" s="227"/>
      <c r="L1984" s="230">
        <f t="shared" si="3"/>
        <v>2.899486035</v>
      </c>
      <c r="M1984" s="232"/>
      <c r="N1984" s="146"/>
      <c r="O1984" s="99">
        <f t="shared" si="4"/>
        <v>3</v>
      </c>
      <c r="P1984" s="99">
        <f t="shared" si="5"/>
        <v>3</v>
      </c>
      <c r="Q1984" s="99">
        <f t="shared" si="6"/>
        <v>5</v>
      </c>
      <c r="R1984" s="99">
        <f t="shared" si="7"/>
        <v>0</v>
      </c>
      <c r="S1984" s="138">
        <f t="shared" si="8"/>
        <v>0</v>
      </c>
      <c r="T1984" s="135">
        <f t="shared" si="9"/>
        <v>11</v>
      </c>
      <c r="U1984" s="146"/>
      <c r="V1984" s="146"/>
      <c r="W1984" s="146"/>
      <c r="X1984" s="146"/>
      <c r="Y1984" s="146"/>
    </row>
    <row r="1985" ht="12.75" customHeight="1">
      <c r="A1985" s="146"/>
      <c r="B1985" s="146"/>
      <c r="C1985" s="227">
        <v>1.0</v>
      </c>
      <c r="D1985" s="228">
        <v>130.35</v>
      </c>
      <c r="E1985" s="228">
        <v>56.37</v>
      </c>
      <c r="F1985" s="229">
        <v>0.4324</v>
      </c>
      <c r="I1985" s="146"/>
      <c r="J1985" s="230">
        <f t="shared" si="2"/>
        <v>130.35</v>
      </c>
      <c r="K1985" s="227"/>
      <c r="L1985" s="230">
        <f t="shared" si="3"/>
        <v>91.00111701</v>
      </c>
      <c r="M1985" s="232"/>
      <c r="N1985" s="146"/>
      <c r="O1985" s="99">
        <f t="shared" si="4"/>
        <v>3</v>
      </c>
      <c r="P1985" s="99">
        <f t="shared" si="5"/>
        <v>1</v>
      </c>
      <c r="Q1985" s="99">
        <f t="shared" si="6"/>
        <v>2</v>
      </c>
      <c r="R1985" s="99">
        <f t="shared" si="7"/>
        <v>0</v>
      </c>
      <c r="S1985" s="138">
        <f t="shared" si="8"/>
        <v>0</v>
      </c>
      <c r="T1985" s="135">
        <f t="shared" si="9"/>
        <v>6</v>
      </c>
      <c r="U1985" s="146"/>
      <c r="V1985" s="146"/>
      <c r="W1985" s="146"/>
      <c r="X1985" s="146"/>
      <c r="Y1985" s="146"/>
    </row>
    <row r="1986" ht="12.75" customHeight="1">
      <c r="A1986" s="146"/>
      <c r="B1986" s="146"/>
      <c r="C1986" s="227">
        <v>27.0</v>
      </c>
      <c r="D1986" s="228">
        <v>103.84</v>
      </c>
      <c r="E1986" s="228">
        <v>44.89</v>
      </c>
      <c r="F1986" s="229">
        <v>0.4323</v>
      </c>
      <c r="I1986" s="146"/>
      <c r="J1986" s="230">
        <f t="shared" si="2"/>
        <v>3.845925926</v>
      </c>
      <c r="K1986" s="227"/>
      <c r="L1986" s="230">
        <f t="shared" si="3"/>
        <v>2.685139933</v>
      </c>
      <c r="M1986" s="232"/>
      <c r="N1986" s="146"/>
      <c r="O1986" s="99">
        <f t="shared" si="4"/>
        <v>3</v>
      </c>
      <c r="P1986" s="99">
        <f t="shared" si="5"/>
        <v>5</v>
      </c>
      <c r="Q1986" s="99">
        <f t="shared" si="6"/>
        <v>5</v>
      </c>
      <c r="R1986" s="99">
        <f t="shared" si="7"/>
        <v>0</v>
      </c>
      <c r="S1986" s="138">
        <f t="shared" si="8"/>
        <v>0</v>
      </c>
      <c r="T1986" s="135">
        <f t="shared" si="9"/>
        <v>13</v>
      </c>
      <c r="U1986" s="146"/>
      <c r="V1986" s="146"/>
      <c r="W1986" s="146"/>
      <c r="X1986" s="146"/>
      <c r="Y1986" s="146"/>
    </row>
    <row r="1987" ht="12.75" customHeight="1">
      <c r="A1987" s="146"/>
      <c r="B1987" s="146"/>
      <c r="C1987" s="227">
        <v>3.0</v>
      </c>
      <c r="D1987" s="228">
        <v>414.78</v>
      </c>
      <c r="E1987" s="228">
        <v>179.3</v>
      </c>
      <c r="F1987" s="229">
        <v>0.4323</v>
      </c>
      <c r="I1987" s="146"/>
      <c r="J1987" s="230">
        <f t="shared" si="2"/>
        <v>138.26</v>
      </c>
      <c r="K1987" s="227"/>
      <c r="L1987" s="230">
        <f t="shared" si="3"/>
        <v>96.53005655</v>
      </c>
      <c r="M1987" s="232"/>
      <c r="N1987" s="146"/>
      <c r="O1987" s="99">
        <f t="shared" si="4"/>
        <v>3</v>
      </c>
      <c r="P1987" s="99">
        <f t="shared" si="5"/>
        <v>1</v>
      </c>
      <c r="Q1987" s="99">
        <f t="shared" si="6"/>
        <v>2</v>
      </c>
      <c r="R1987" s="99">
        <f t="shared" si="7"/>
        <v>0</v>
      </c>
      <c r="S1987" s="138">
        <f t="shared" si="8"/>
        <v>0</v>
      </c>
      <c r="T1987" s="135">
        <f t="shared" si="9"/>
        <v>6</v>
      </c>
      <c r="U1987" s="146"/>
      <c r="V1987" s="146"/>
      <c r="W1987" s="146"/>
      <c r="X1987" s="146"/>
      <c r="Y1987" s="146"/>
    </row>
    <row r="1988" ht="12.75" customHeight="1">
      <c r="A1988" s="146"/>
      <c r="B1988" s="146"/>
      <c r="C1988" s="227">
        <v>1.0</v>
      </c>
      <c r="D1988" s="228">
        <v>25.22</v>
      </c>
      <c r="E1988" s="228">
        <v>10.89</v>
      </c>
      <c r="F1988" s="229">
        <v>0.4319</v>
      </c>
      <c r="I1988" s="146"/>
      <c r="J1988" s="230">
        <f t="shared" si="2"/>
        <v>25.22</v>
      </c>
      <c r="K1988" s="227"/>
      <c r="L1988" s="230">
        <f t="shared" si="3"/>
        <v>17.6129618</v>
      </c>
      <c r="M1988" s="232"/>
      <c r="N1988" s="146"/>
      <c r="O1988" s="99">
        <f t="shared" si="4"/>
        <v>3</v>
      </c>
      <c r="P1988" s="99">
        <f t="shared" si="5"/>
        <v>1</v>
      </c>
      <c r="Q1988" s="99">
        <f t="shared" si="6"/>
        <v>5</v>
      </c>
      <c r="R1988" s="99">
        <f t="shared" si="7"/>
        <v>0</v>
      </c>
      <c r="S1988" s="138">
        <f t="shared" si="8"/>
        <v>0</v>
      </c>
      <c r="T1988" s="135">
        <f t="shared" si="9"/>
        <v>9</v>
      </c>
      <c r="U1988" s="146"/>
      <c r="V1988" s="146"/>
      <c r="W1988" s="146"/>
      <c r="X1988" s="146"/>
      <c r="Y1988" s="146"/>
    </row>
    <row r="1989" ht="12.75" customHeight="1">
      <c r="A1989" s="146"/>
      <c r="B1989" s="146"/>
      <c r="C1989" s="227">
        <v>10.0</v>
      </c>
      <c r="D1989" s="228">
        <v>354.78</v>
      </c>
      <c r="E1989" s="228">
        <v>153.17</v>
      </c>
      <c r="F1989" s="229">
        <v>0.4317</v>
      </c>
      <c r="I1989" s="146"/>
      <c r="J1989" s="230">
        <f t="shared" si="2"/>
        <v>35.478</v>
      </c>
      <c r="K1989" s="227"/>
      <c r="L1989" s="230">
        <f t="shared" si="3"/>
        <v>24.78033107</v>
      </c>
      <c r="M1989" s="232"/>
      <c r="N1989" s="146"/>
      <c r="O1989" s="99">
        <f t="shared" si="4"/>
        <v>3</v>
      </c>
      <c r="P1989" s="99">
        <f t="shared" si="5"/>
        <v>2</v>
      </c>
      <c r="Q1989" s="99">
        <f t="shared" si="6"/>
        <v>5</v>
      </c>
      <c r="R1989" s="99">
        <f t="shared" si="7"/>
        <v>0</v>
      </c>
      <c r="S1989" s="138">
        <f t="shared" si="8"/>
        <v>0</v>
      </c>
      <c r="T1989" s="135">
        <f t="shared" si="9"/>
        <v>10</v>
      </c>
      <c r="U1989" s="146"/>
      <c r="V1989" s="146"/>
      <c r="W1989" s="146"/>
      <c r="X1989" s="146"/>
      <c r="Y1989" s="146"/>
    </row>
    <row r="1990" ht="12.75" customHeight="1">
      <c r="A1990" s="146"/>
      <c r="B1990" s="146"/>
      <c r="C1990" s="227">
        <v>29.0</v>
      </c>
      <c r="D1990" s="228">
        <v>627.01</v>
      </c>
      <c r="E1990" s="228">
        <v>270.51</v>
      </c>
      <c r="F1990" s="229">
        <v>0.4314</v>
      </c>
      <c r="I1990" s="146"/>
      <c r="J1990" s="230">
        <f t="shared" si="2"/>
        <v>21.62103448</v>
      </c>
      <c r="K1990" s="227"/>
      <c r="L1990" s="230">
        <f t="shared" si="3"/>
        <v>15.1048166</v>
      </c>
      <c r="M1990" s="232"/>
      <c r="N1990" s="146"/>
      <c r="O1990" s="99">
        <f t="shared" si="4"/>
        <v>3</v>
      </c>
      <c r="P1990" s="99">
        <f t="shared" si="5"/>
        <v>5</v>
      </c>
      <c r="Q1990" s="99">
        <f t="shared" si="6"/>
        <v>5</v>
      </c>
      <c r="R1990" s="99">
        <f t="shared" si="7"/>
        <v>0</v>
      </c>
      <c r="S1990" s="138">
        <f t="shared" si="8"/>
        <v>0</v>
      </c>
      <c r="T1990" s="135">
        <f t="shared" si="9"/>
        <v>13</v>
      </c>
      <c r="U1990" s="146"/>
      <c r="V1990" s="146"/>
      <c r="W1990" s="146"/>
      <c r="X1990" s="146"/>
      <c r="Y1990" s="146"/>
    </row>
    <row r="1991" ht="12.75" customHeight="1">
      <c r="A1991" s="146"/>
      <c r="B1991" s="146"/>
      <c r="C1991" s="227">
        <v>13.0</v>
      </c>
      <c r="D1991" s="228">
        <v>570.09</v>
      </c>
      <c r="E1991" s="228">
        <v>245.95</v>
      </c>
      <c r="F1991" s="229">
        <v>0.4314</v>
      </c>
      <c r="I1991" s="146"/>
      <c r="J1991" s="230">
        <f t="shared" si="2"/>
        <v>43.85307692</v>
      </c>
      <c r="K1991" s="227"/>
      <c r="L1991" s="230">
        <f t="shared" si="3"/>
        <v>30.63649359</v>
      </c>
      <c r="M1991" s="232"/>
      <c r="N1991" s="146"/>
      <c r="O1991" s="99">
        <f t="shared" si="4"/>
        <v>3</v>
      </c>
      <c r="P1991" s="99">
        <f t="shared" si="5"/>
        <v>3</v>
      </c>
      <c r="Q1991" s="99">
        <f t="shared" si="6"/>
        <v>4</v>
      </c>
      <c r="R1991" s="99">
        <f t="shared" si="7"/>
        <v>0</v>
      </c>
      <c r="S1991" s="138">
        <f t="shared" si="8"/>
        <v>0</v>
      </c>
      <c r="T1991" s="135">
        <f t="shared" si="9"/>
        <v>10</v>
      </c>
      <c r="U1991" s="146"/>
      <c r="V1991" s="146"/>
      <c r="W1991" s="146"/>
      <c r="X1991" s="146"/>
      <c r="Y1991" s="146"/>
    </row>
    <row r="1992" ht="12.75" customHeight="1">
      <c r="A1992" s="146"/>
      <c r="B1992" s="146"/>
      <c r="C1992" s="227">
        <v>4.0</v>
      </c>
      <c r="D1992" s="228">
        <v>90.78</v>
      </c>
      <c r="E1992" s="228">
        <v>39.13</v>
      </c>
      <c r="F1992" s="229">
        <v>0.431</v>
      </c>
      <c r="I1992" s="146"/>
      <c r="J1992" s="230">
        <f t="shared" si="2"/>
        <v>22.695</v>
      </c>
      <c r="K1992" s="227"/>
      <c r="L1992" s="230">
        <f t="shared" si="3"/>
        <v>15.85953878</v>
      </c>
      <c r="M1992" s="232"/>
      <c r="N1992" s="146"/>
      <c r="O1992" s="99">
        <f t="shared" si="4"/>
        <v>3</v>
      </c>
      <c r="P1992" s="99">
        <f t="shared" si="5"/>
        <v>1</v>
      </c>
      <c r="Q1992" s="99">
        <f t="shared" si="6"/>
        <v>5</v>
      </c>
      <c r="R1992" s="99">
        <f t="shared" si="7"/>
        <v>0</v>
      </c>
      <c r="S1992" s="138">
        <f t="shared" si="8"/>
        <v>0</v>
      </c>
      <c r="T1992" s="135">
        <f t="shared" si="9"/>
        <v>9</v>
      </c>
      <c r="U1992" s="146"/>
      <c r="V1992" s="146"/>
      <c r="W1992" s="146"/>
      <c r="X1992" s="146"/>
      <c r="Y1992" s="146"/>
    </row>
    <row r="1993" ht="12.75" customHeight="1">
      <c r="A1993" s="146"/>
      <c r="B1993" s="146"/>
      <c r="C1993" s="227">
        <v>4.0</v>
      </c>
      <c r="D1993" s="228">
        <v>90.78</v>
      </c>
      <c r="E1993" s="228">
        <v>39.13</v>
      </c>
      <c r="F1993" s="229">
        <v>0.431</v>
      </c>
      <c r="I1993" s="146"/>
      <c r="J1993" s="230">
        <f t="shared" si="2"/>
        <v>22.695</v>
      </c>
      <c r="K1993" s="227"/>
      <c r="L1993" s="230">
        <f t="shared" si="3"/>
        <v>15.85953878</v>
      </c>
      <c r="M1993" s="232"/>
      <c r="N1993" s="146"/>
      <c r="O1993" s="99">
        <f t="shared" si="4"/>
        <v>3</v>
      </c>
      <c r="P1993" s="99">
        <f t="shared" si="5"/>
        <v>1</v>
      </c>
      <c r="Q1993" s="99">
        <f t="shared" si="6"/>
        <v>5</v>
      </c>
      <c r="R1993" s="99">
        <f t="shared" si="7"/>
        <v>0</v>
      </c>
      <c r="S1993" s="138">
        <f t="shared" si="8"/>
        <v>0</v>
      </c>
      <c r="T1993" s="135">
        <f t="shared" si="9"/>
        <v>9</v>
      </c>
      <c r="U1993" s="146"/>
      <c r="V1993" s="146"/>
      <c r="W1993" s="146"/>
      <c r="X1993" s="146"/>
      <c r="Y1993" s="146"/>
    </row>
    <row r="1994" ht="12.75" customHeight="1">
      <c r="A1994" s="146"/>
      <c r="B1994" s="146"/>
      <c r="C1994" s="227">
        <v>11.0</v>
      </c>
      <c r="D1994" s="228">
        <v>338.13</v>
      </c>
      <c r="E1994" s="228">
        <v>145.7</v>
      </c>
      <c r="F1994" s="229">
        <v>0.4309</v>
      </c>
      <c r="I1994" s="146"/>
      <c r="J1994" s="230">
        <f t="shared" si="2"/>
        <v>30.73909091</v>
      </c>
      <c r="K1994" s="227"/>
      <c r="L1994" s="230">
        <f t="shared" si="3"/>
        <v>21.48234741</v>
      </c>
      <c r="M1994" s="232"/>
      <c r="N1994" s="146"/>
      <c r="O1994" s="99">
        <f t="shared" si="4"/>
        <v>3</v>
      </c>
      <c r="P1994" s="99">
        <f t="shared" si="5"/>
        <v>3</v>
      </c>
      <c r="Q1994" s="99">
        <f t="shared" si="6"/>
        <v>5</v>
      </c>
      <c r="R1994" s="99">
        <f t="shared" si="7"/>
        <v>0</v>
      </c>
      <c r="S1994" s="138">
        <f t="shared" si="8"/>
        <v>0</v>
      </c>
      <c r="T1994" s="135">
        <f t="shared" si="9"/>
        <v>11</v>
      </c>
      <c r="U1994" s="146"/>
      <c r="V1994" s="146"/>
      <c r="W1994" s="146"/>
      <c r="X1994" s="146"/>
      <c r="Y1994" s="146"/>
    </row>
    <row r="1995" ht="12.75" customHeight="1">
      <c r="A1995" s="146"/>
      <c r="B1995" s="146"/>
      <c r="C1995" s="227">
        <v>8.0</v>
      </c>
      <c r="D1995" s="228">
        <v>56.63</v>
      </c>
      <c r="E1995" s="228">
        <v>24.4</v>
      </c>
      <c r="F1995" s="229">
        <v>0.4308</v>
      </c>
      <c r="I1995" s="146"/>
      <c r="J1995" s="230">
        <f t="shared" si="2"/>
        <v>7.07875</v>
      </c>
      <c r="K1995" s="227"/>
      <c r="L1995" s="230">
        <f t="shared" si="3"/>
        <v>4.947407045</v>
      </c>
      <c r="M1995" s="232"/>
      <c r="N1995" s="146"/>
      <c r="O1995" s="99">
        <f t="shared" si="4"/>
        <v>3</v>
      </c>
      <c r="P1995" s="99">
        <f t="shared" si="5"/>
        <v>2</v>
      </c>
      <c r="Q1995" s="99">
        <f t="shared" si="6"/>
        <v>5</v>
      </c>
      <c r="R1995" s="99">
        <f t="shared" si="7"/>
        <v>0</v>
      </c>
      <c r="S1995" s="138">
        <f t="shared" si="8"/>
        <v>0</v>
      </c>
      <c r="T1995" s="135">
        <f t="shared" si="9"/>
        <v>10</v>
      </c>
      <c r="U1995" s="146"/>
      <c r="V1995" s="146"/>
      <c r="W1995" s="146"/>
      <c r="X1995" s="146"/>
      <c r="Y1995" s="146"/>
    </row>
    <row r="1996" ht="12.75" customHeight="1">
      <c r="A1996" s="146"/>
      <c r="B1996" s="146"/>
      <c r="C1996" s="227">
        <v>6.0</v>
      </c>
      <c r="D1996" s="228">
        <v>2342.61</v>
      </c>
      <c r="E1996" s="228">
        <v>1008.86</v>
      </c>
      <c r="F1996" s="229">
        <v>0.4307</v>
      </c>
      <c r="I1996" s="146"/>
      <c r="J1996" s="230">
        <f t="shared" si="2"/>
        <v>390.435</v>
      </c>
      <c r="K1996" s="227"/>
      <c r="L1996" s="230">
        <f t="shared" si="3"/>
        <v>272.8978822</v>
      </c>
      <c r="M1996" s="232"/>
      <c r="N1996" s="146"/>
      <c r="O1996" s="99">
        <f t="shared" si="4"/>
        <v>3</v>
      </c>
      <c r="P1996" s="99">
        <f t="shared" si="5"/>
        <v>2</v>
      </c>
      <c r="Q1996" s="99">
        <f t="shared" si="6"/>
        <v>1</v>
      </c>
      <c r="R1996" s="99">
        <f t="shared" si="7"/>
        <v>0</v>
      </c>
      <c r="S1996" s="138">
        <f t="shared" si="8"/>
        <v>0</v>
      </c>
      <c r="T1996" s="135">
        <f t="shared" si="9"/>
        <v>6</v>
      </c>
      <c r="U1996" s="146"/>
      <c r="V1996" s="146"/>
      <c r="W1996" s="146"/>
      <c r="X1996" s="146"/>
      <c r="Y1996" s="146"/>
    </row>
    <row r="1997" ht="12.75" customHeight="1">
      <c r="A1997" s="146"/>
      <c r="B1997" s="146"/>
      <c r="C1997" s="227">
        <v>20.0</v>
      </c>
      <c r="D1997" s="228">
        <v>2101.57</v>
      </c>
      <c r="E1997" s="228">
        <v>903.8</v>
      </c>
      <c r="F1997" s="229">
        <v>0.4301</v>
      </c>
      <c r="I1997" s="146"/>
      <c r="J1997" s="230">
        <f t="shared" si="2"/>
        <v>105.0785</v>
      </c>
      <c r="K1997" s="227"/>
      <c r="L1997" s="230">
        <f t="shared" si="3"/>
        <v>73.47633033</v>
      </c>
      <c r="M1997" s="232"/>
      <c r="N1997" s="146"/>
      <c r="O1997" s="99">
        <f t="shared" si="4"/>
        <v>3</v>
      </c>
      <c r="P1997" s="99">
        <f t="shared" si="5"/>
        <v>4</v>
      </c>
      <c r="Q1997" s="99">
        <f t="shared" si="6"/>
        <v>3</v>
      </c>
      <c r="R1997" s="99">
        <f t="shared" si="7"/>
        <v>0</v>
      </c>
      <c r="S1997" s="138">
        <f t="shared" si="8"/>
        <v>0</v>
      </c>
      <c r="T1997" s="135">
        <f t="shared" si="9"/>
        <v>10</v>
      </c>
      <c r="U1997" s="146"/>
      <c r="V1997" s="146"/>
      <c r="W1997" s="146"/>
      <c r="X1997" s="146"/>
      <c r="Y1997" s="146"/>
    </row>
    <row r="1998" ht="12.75" customHeight="1">
      <c r="A1998" s="146"/>
      <c r="B1998" s="146"/>
      <c r="C1998" s="227">
        <v>5.0</v>
      </c>
      <c r="D1998" s="228">
        <v>105.91</v>
      </c>
      <c r="E1998" s="228">
        <v>45.55</v>
      </c>
      <c r="F1998" s="229">
        <v>0.4301</v>
      </c>
      <c r="I1998" s="146"/>
      <c r="J1998" s="230">
        <f t="shared" si="2"/>
        <v>21.182</v>
      </c>
      <c r="K1998" s="227"/>
      <c r="L1998" s="230">
        <f t="shared" si="3"/>
        <v>14.81155164</v>
      </c>
      <c r="M1998" s="232"/>
      <c r="N1998" s="146"/>
      <c r="O1998" s="99">
        <f t="shared" si="4"/>
        <v>3</v>
      </c>
      <c r="P1998" s="99">
        <f t="shared" si="5"/>
        <v>1</v>
      </c>
      <c r="Q1998" s="99">
        <f t="shared" si="6"/>
        <v>5</v>
      </c>
      <c r="R1998" s="99">
        <f t="shared" si="7"/>
        <v>0</v>
      </c>
      <c r="S1998" s="138">
        <f t="shared" si="8"/>
        <v>0</v>
      </c>
      <c r="T1998" s="135">
        <f t="shared" si="9"/>
        <v>9</v>
      </c>
      <c r="U1998" s="146"/>
      <c r="V1998" s="146"/>
      <c r="W1998" s="146"/>
      <c r="X1998" s="146"/>
      <c r="Y1998" s="146"/>
    </row>
    <row r="1999" ht="12.75" customHeight="1">
      <c r="A1999" s="146"/>
      <c r="B1999" s="146"/>
      <c r="C1999" s="227">
        <v>1.0</v>
      </c>
      <c r="D1999" s="228">
        <v>860.87</v>
      </c>
      <c r="E1999" s="228">
        <v>370.07</v>
      </c>
      <c r="F1999" s="229">
        <v>0.4299</v>
      </c>
      <c r="I1999" s="146"/>
      <c r="J1999" s="230">
        <f t="shared" si="2"/>
        <v>860.87</v>
      </c>
      <c r="K1999" s="227"/>
      <c r="L1999" s="230">
        <f t="shared" si="3"/>
        <v>602.0490943</v>
      </c>
      <c r="M1999" s="232"/>
      <c r="N1999" s="146"/>
      <c r="O1999" s="99">
        <f t="shared" si="4"/>
        <v>3</v>
      </c>
      <c r="P1999" s="99">
        <f t="shared" si="5"/>
        <v>1</v>
      </c>
      <c r="Q1999" s="99">
        <f t="shared" si="6"/>
        <v>1</v>
      </c>
      <c r="R1999" s="99">
        <f t="shared" si="7"/>
        <v>0</v>
      </c>
      <c r="S1999" s="138">
        <f t="shared" si="8"/>
        <v>0</v>
      </c>
      <c r="T1999" s="135">
        <f t="shared" si="9"/>
        <v>5</v>
      </c>
      <c r="U1999" s="146"/>
      <c r="V1999" s="146"/>
      <c r="W1999" s="146"/>
      <c r="X1999" s="146"/>
      <c r="Y1999" s="146"/>
    </row>
    <row r="2000" ht="12.75" customHeight="1">
      <c r="A2000" s="146"/>
      <c r="B2000" s="146"/>
      <c r="C2000" s="227">
        <v>10.0</v>
      </c>
      <c r="D2000" s="228">
        <v>2457.85</v>
      </c>
      <c r="E2000" s="228">
        <v>1056.35</v>
      </c>
      <c r="F2000" s="229">
        <v>0.4298</v>
      </c>
      <c r="I2000" s="146"/>
      <c r="J2000" s="230">
        <f t="shared" si="2"/>
        <v>245.785</v>
      </c>
      <c r="K2000" s="227"/>
      <c r="L2000" s="230">
        <f t="shared" si="3"/>
        <v>171.9016646</v>
      </c>
      <c r="M2000" s="232"/>
      <c r="N2000" s="146"/>
      <c r="O2000" s="99">
        <f t="shared" si="4"/>
        <v>3</v>
      </c>
      <c r="P2000" s="99">
        <f t="shared" si="5"/>
        <v>2</v>
      </c>
      <c r="Q2000" s="99">
        <f t="shared" si="6"/>
        <v>2</v>
      </c>
      <c r="R2000" s="99">
        <f t="shared" si="7"/>
        <v>0</v>
      </c>
      <c r="S2000" s="138">
        <f t="shared" si="8"/>
        <v>0</v>
      </c>
      <c r="T2000" s="135">
        <f t="shared" si="9"/>
        <v>7</v>
      </c>
      <c r="U2000" s="146"/>
      <c r="V2000" s="146"/>
      <c r="W2000" s="146"/>
      <c r="X2000" s="146"/>
      <c r="Y2000" s="146"/>
    </row>
    <row r="2001" ht="12.75" customHeight="1">
      <c r="A2001" s="146"/>
      <c r="B2001" s="146"/>
      <c r="C2001" s="227">
        <v>4.0</v>
      </c>
      <c r="D2001" s="228">
        <v>180.0</v>
      </c>
      <c r="E2001" s="228">
        <v>77.33</v>
      </c>
      <c r="F2001" s="229">
        <v>0.4296</v>
      </c>
      <c r="I2001" s="146"/>
      <c r="J2001" s="230">
        <f t="shared" si="2"/>
        <v>45</v>
      </c>
      <c r="K2001" s="227"/>
      <c r="L2001" s="230">
        <f t="shared" si="3"/>
        <v>31.47733632</v>
      </c>
      <c r="M2001" s="232"/>
      <c r="N2001" s="146"/>
      <c r="O2001" s="99">
        <f t="shared" si="4"/>
        <v>3</v>
      </c>
      <c r="P2001" s="99">
        <f t="shared" si="5"/>
        <v>1</v>
      </c>
      <c r="Q2001" s="99">
        <f t="shared" si="6"/>
        <v>4</v>
      </c>
      <c r="R2001" s="99">
        <f t="shared" si="7"/>
        <v>0</v>
      </c>
      <c r="S2001" s="138">
        <f t="shared" si="8"/>
        <v>0</v>
      </c>
      <c r="T2001" s="135">
        <f t="shared" si="9"/>
        <v>8</v>
      </c>
      <c r="U2001" s="146"/>
      <c r="V2001" s="146"/>
      <c r="W2001" s="146"/>
      <c r="X2001" s="146"/>
      <c r="Y2001" s="146"/>
    </row>
    <row r="2002" ht="12.75" customHeight="1">
      <c r="A2002" s="146"/>
      <c r="B2002" s="146"/>
      <c r="C2002" s="227">
        <v>3.0</v>
      </c>
      <c r="D2002" s="228">
        <v>212.83</v>
      </c>
      <c r="E2002" s="228">
        <v>91.33</v>
      </c>
      <c r="F2002" s="229">
        <v>0.4291</v>
      </c>
      <c r="I2002" s="146"/>
      <c r="J2002" s="230">
        <f t="shared" si="2"/>
        <v>70.94333333</v>
      </c>
      <c r="K2002" s="227"/>
      <c r="L2002" s="230">
        <f t="shared" si="3"/>
        <v>49.64196581</v>
      </c>
      <c r="M2002" s="232"/>
      <c r="N2002" s="146"/>
      <c r="O2002" s="99">
        <f t="shared" si="4"/>
        <v>3</v>
      </c>
      <c r="P2002" s="99">
        <f t="shared" si="5"/>
        <v>1</v>
      </c>
      <c r="Q2002" s="99">
        <f t="shared" si="6"/>
        <v>3</v>
      </c>
      <c r="R2002" s="99">
        <f t="shared" si="7"/>
        <v>0</v>
      </c>
      <c r="S2002" s="138">
        <f t="shared" si="8"/>
        <v>0</v>
      </c>
      <c r="T2002" s="135">
        <f t="shared" si="9"/>
        <v>7</v>
      </c>
      <c r="U2002" s="146"/>
      <c r="V2002" s="146"/>
      <c r="W2002" s="146"/>
      <c r="X2002" s="146"/>
      <c r="Y2002" s="146"/>
    </row>
    <row r="2003" ht="12.75" customHeight="1">
      <c r="A2003" s="146"/>
      <c r="B2003" s="146"/>
      <c r="C2003" s="227">
        <v>7.0</v>
      </c>
      <c r="D2003" s="228">
        <v>146.91</v>
      </c>
      <c r="E2003" s="228">
        <v>63.03</v>
      </c>
      <c r="F2003" s="229">
        <v>0.4291</v>
      </c>
      <c r="I2003" s="146"/>
      <c r="J2003" s="230">
        <f t="shared" si="2"/>
        <v>20.98714286</v>
      </c>
      <c r="K2003" s="227"/>
      <c r="L2003" s="230">
        <f t="shared" si="3"/>
        <v>14.68556634</v>
      </c>
      <c r="M2003" s="232"/>
      <c r="N2003" s="146"/>
      <c r="O2003" s="99">
        <f t="shared" si="4"/>
        <v>3</v>
      </c>
      <c r="P2003" s="99">
        <f t="shared" si="5"/>
        <v>2</v>
      </c>
      <c r="Q2003" s="99">
        <f t="shared" si="6"/>
        <v>5</v>
      </c>
      <c r="R2003" s="99">
        <f t="shared" si="7"/>
        <v>0</v>
      </c>
      <c r="S2003" s="138">
        <f t="shared" si="8"/>
        <v>0</v>
      </c>
      <c r="T2003" s="135">
        <f t="shared" si="9"/>
        <v>10</v>
      </c>
      <c r="U2003" s="146"/>
      <c r="V2003" s="146"/>
      <c r="W2003" s="146"/>
      <c r="X2003" s="146"/>
      <c r="Y2003" s="146"/>
    </row>
    <row r="2004" ht="12.75" customHeight="1">
      <c r="A2004" s="146"/>
      <c r="B2004" s="146"/>
      <c r="C2004" s="227">
        <v>7.0</v>
      </c>
      <c r="D2004" s="228">
        <v>1906.96</v>
      </c>
      <c r="E2004" s="228">
        <v>816.96</v>
      </c>
      <c r="F2004" s="229">
        <v>0.4284</v>
      </c>
      <c r="I2004" s="146"/>
      <c r="J2004" s="230">
        <f t="shared" si="2"/>
        <v>272.4228571</v>
      </c>
      <c r="K2004" s="227"/>
      <c r="L2004" s="230">
        <f t="shared" si="3"/>
        <v>190.7188863</v>
      </c>
      <c r="M2004" s="232"/>
      <c r="N2004" s="146"/>
      <c r="O2004" s="99">
        <f t="shared" si="4"/>
        <v>3</v>
      </c>
      <c r="P2004" s="99">
        <f t="shared" si="5"/>
        <v>2</v>
      </c>
      <c r="Q2004" s="99">
        <f t="shared" si="6"/>
        <v>1</v>
      </c>
      <c r="R2004" s="99">
        <f t="shared" si="7"/>
        <v>0</v>
      </c>
      <c r="S2004" s="138">
        <f t="shared" si="8"/>
        <v>0</v>
      </c>
      <c r="T2004" s="135">
        <f t="shared" si="9"/>
        <v>6</v>
      </c>
      <c r="U2004" s="146"/>
      <c r="V2004" s="146"/>
      <c r="W2004" s="146"/>
      <c r="X2004" s="146"/>
      <c r="Y2004" s="146"/>
    </row>
    <row r="2005" ht="12.75" customHeight="1">
      <c r="A2005" s="146"/>
      <c r="B2005" s="146"/>
      <c r="C2005" s="227">
        <v>1.0</v>
      </c>
      <c r="D2005" s="228">
        <v>120.87</v>
      </c>
      <c r="E2005" s="228">
        <v>51.74</v>
      </c>
      <c r="F2005" s="229">
        <v>0.4281</v>
      </c>
      <c r="I2005" s="146"/>
      <c r="J2005" s="230">
        <f t="shared" si="2"/>
        <v>120.87</v>
      </c>
      <c r="K2005" s="227"/>
      <c r="L2005" s="230">
        <f t="shared" si="3"/>
        <v>84.63693019</v>
      </c>
      <c r="M2005" s="232"/>
      <c r="N2005" s="146"/>
      <c r="O2005" s="99">
        <f t="shared" si="4"/>
        <v>3</v>
      </c>
      <c r="P2005" s="99">
        <f t="shared" si="5"/>
        <v>1</v>
      </c>
      <c r="Q2005" s="99">
        <f t="shared" si="6"/>
        <v>2</v>
      </c>
      <c r="R2005" s="99">
        <f t="shared" si="7"/>
        <v>0</v>
      </c>
      <c r="S2005" s="138">
        <f t="shared" si="8"/>
        <v>0</v>
      </c>
      <c r="T2005" s="135">
        <f t="shared" si="9"/>
        <v>6</v>
      </c>
      <c r="U2005" s="146"/>
      <c r="V2005" s="146"/>
      <c r="W2005" s="146"/>
      <c r="X2005" s="146"/>
      <c r="Y2005" s="146"/>
    </row>
    <row r="2006" ht="12.75" customHeight="1">
      <c r="A2006" s="146"/>
      <c r="B2006" s="146"/>
      <c r="C2006" s="227">
        <v>10.0</v>
      </c>
      <c r="D2006" s="228">
        <v>284.35</v>
      </c>
      <c r="E2006" s="228">
        <v>121.72</v>
      </c>
      <c r="F2006" s="229">
        <v>0.4281</v>
      </c>
      <c r="I2006" s="146"/>
      <c r="J2006" s="230">
        <f t="shared" si="2"/>
        <v>28.435</v>
      </c>
      <c r="K2006" s="227"/>
      <c r="L2006" s="230">
        <f t="shared" si="3"/>
        <v>19.91107065</v>
      </c>
      <c r="M2006" s="232"/>
      <c r="N2006" s="146"/>
      <c r="O2006" s="99">
        <f t="shared" si="4"/>
        <v>3</v>
      </c>
      <c r="P2006" s="99">
        <f t="shared" si="5"/>
        <v>2</v>
      </c>
      <c r="Q2006" s="99">
        <f t="shared" si="6"/>
        <v>5</v>
      </c>
      <c r="R2006" s="99">
        <f t="shared" si="7"/>
        <v>0</v>
      </c>
      <c r="S2006" s="138">
        <f t="shared" si="8"/>
        <v>0</v>
      </c>
      <c r="T2006" s="135">
        <f t="shared" si="9"/>
        <v>10</v>
      </c>
      <c r="U2006" s="146"/>
      <c r="V2006" s="146"/>
      <c r="W2006" s="146"/>
      <c r="X2006" s="146"/>
      <c r="Y2006" s="146"/>
    </row>
    <row r="2007" ht="12.75" customHeight="1">
      <c r="A2007" s="146"/>
      <c r="B2007" s="146"/>
      <c r="C2007" s="227">
        <v>1.0</v>
      </c>
      <c r="D2007" s="228">
        <v>58.7</v>
      </c>
      <c r="E2007" s="228">
        <v>25.1</v>
      </c>
      <c r="F2007" s="229">
        <v>0.4276</v>
      </c>
      <c r="I2007" s="146"/>
      <c r="J2007" s="230">
        <f t="shared" si="2"/>
        <v>58.7</v>
      </c>
      <c r="K2007" s="227"/>
      <c r="L2007" s="230">
        <f t="shared" si="3"/>
        <v>41.11796021</v>
      </c>
      <c r="M2007" s="232"/>
      <c r="N2007" s="146"/>
      <c r="O2007" s="99">
        <f t="shared" si="4"/>
        <v>3</v>
      </c>
      <c r="P2007" s="99">
        <f t="shared" si="5"/>
        <v>1</v>
      </c>
      <c r="Q2007" s="99">
        <f t="shared" si="6"/>
        <v>3</v>
      </c>
      <c r="R2007" s="99">
        <f t="shared" si="7"/>
        <v>0</v>
      </c>
      <c r="S2007" s="138">
        <f t="shared" si="8"/>
        <v>0</v>
      </c>
      <c r="T2007" s="135">
        <f t="shared" si="9"/>
        <v>7</v>
      </c>
      <c r="U2007" s="146"/>
      <c r="V2007" s="146"/>
      <c r="W2007" s="146"/>
      <c r="X2007" s="146"/>
      <c r="Y2007" s="146"/>
    </row>
    <row r="2008" ht="12.75" customHeight="1">
      <c r="A2008" s="146"/>
      <c r="B2008" s="146"/>
      <c r="C2008" s="227">
        <v>6.0</v>
      </c>
      <c r="D2008" s="228">
        <v>48.21</v>
      </c>
      <c r="E2008" s="228">
        <v>20.61</v>
      </c>
      <c r="F2008" s="229">
        <v>0.4275</v>
      </c>
      <c r="I2008" s="146"/>
      <c r="J2008" s="230">
        <f t="shared" si="2"/>
        <v>8.035</v>
      </c>
      <c r="K2008" s="227"/>
      <c r="L2008" s="230">
        <f t="shared" si="3"/>
        <v>5.628721541</v>
      </c>
      <c r="M2008" s="232"/>
      <c r="N2008" s="146"/>
      <c r="O2008" s="99">
        <f t="shared" si="4"/>
        <v>3</v>
      </c>
      <c r="P2008" s="99">
        <f t="shared" si="5"/>
        <v>2</v>
      </c>
      <c r="Q2008" s="99">
        <f t="shared" si="6"/>
        <v>5</v>
      </c>
      <c r="R2008" s="99">
        <f t="shared" si="7"/>
        <v>0</v>
      </c>
      <c r="S2008" s="138">
        <f t="shared" si="8"/>
        <v>0</v>
      </c>
      <c r="T2008" s="135">
        <f t="shared" si="9"/>
        <v>10</v>
      </c>
      <c r="U2008" s="146"/>
      <c r="V2008" s="146"/>
      <c r="W2008" s="146"/>
      <c r="X2008" s="146"/>
      <c r="Y2008" s="146"/>
    </row>
    <row r="2009" ht="12.75" customHeight="1">
      <c r="A2009" s="146"/>
      <c r="B2009" s="146"/>
      <c r="C2009" s="227">
        <v>15.0</v>
      </c>
      <c r="D2009" s="228">
        <v>543.91</v>
      </c>
      <c r="E2009" s="228">
        <v>232.47</v>
      </c>
      <c r="F2009" s="229">
        <v>0.4274</v>
      </c>
      <c r="I2009" s="146"/>
      <c r="J2009" s="230">
        <f t="shared" si="2"/>
        <v>36.26066667</v>
      </c>
      <c r="K2009" s="227"/>
      <c r="L2009" s="230">
        <f t="shared" si="3"/>
        <v>25.40329737</v>
      </c>
      <c r="M2009" s="232"/>
      <c r="N2009" s="146"/>
      <c r="O2009" s="99">
        <f t="shared" si="4"/>
        <v>3</v>
      </c>
      <c r="P2009" s="99">
        <f t="shared" si="5"/>
        <v>3</v>
      </c>
      <c r="Q2009" s="129">
        <f t="shared" si="6"/>
        <v>25.40329737</v>
      </c>
      <c r="R2009" s="99">
        <f t="shared" si="7"/>
        <v>0</v>
      </c>
      <c r="S2009" s="138">
        <f t="shared" si="8"/>
        <v>0</v>
      </c>
      <c r="T2009" s="135">
        <f t="shared" si="9"/>
        <v>31.40329737</v>
      </c>
      <c r="U2009" s="146"/>
      <c r="V2009" s="146"/>
      <c r="W2009" s="146"/>
      <c r="X2009" s="146"/>
      <c r="Y2009" s="146"/>
    </row>
    <row r="2010" ht="12.75" customHeight="1">
      <c r="A2010" s="146"/>
      <c r="B2010" s="146"/>
      <c r="C2010" s="227">
        <v>1.0</v>
      </c>
      <c r="D2010" s="228">
        <v>120.87</v>
      </c>
      <c r="E2010" s="228">
        <v>51.63</v>
      </c>
      <c r="F2010" s="229">
        <v>0.4272</v>
      </c>
      <c r="I2010" s="146"/>
      <c r="J2010" s="230">
        <f t="shared" si="2"/>
        <v>120.87</v>
      </c>
      <c r="K2010" s="227"/>
      <c r="L2010" s="230">
        <f t="shared" si="3"/>
        <v>84.69030269</v>
      </c>
      <c r="M2010" s="232"/>
      <c r="N2010" s="146"/>
      <c r="O2010" s="99">
        <f t="shared" si="4"/>
        <v>3</v>
      </c>
      <c r="P2010" s="99">
        <f t="shared" si="5"/>
        <v>1</v>
      </c>
      <c r="Q2010" s="99">
        <f t="shared" si="6"/>
        <v>2</v>
      </c>
      <c r="R2010" s="99">
        <f t="shared" si="7"/>
        <v>0</v>
      </c>
      <c r="S2010" s="138">
        <f t="shared" si="8"/>
        <v>0</v>
      </c>
      <c r="T2010" s="135">
        <f t="shared" si="9"/>
        <v>6</v>
      </c>
      <c r="U2010" s="146"/>
      <c r="V2010" s="146"/>
      <c r="W2010" s="146"/>
      <c r="X2010" s="146"/>
      <c r="Y2010" s="146"/>
    </row>
    <row r="2011" ht="12.75" customHeight="1">
      <c r="A2011" s="146"/>
      <c r="B2011" s="146"/>
      <c r="C2011" s="227">
        <v>5.0</v>
      </c>
      <c r="D2011" s="228">
        <v>68.32</v>
      </c>
      <c r="E2011" s="228">
        <v>29.19</v>
      </c>
      <c r="F2011" s="229">
        <v>0.4272</v>
      </c>
      <c r="I2011" s="146"/>
      <c r="J2011" s="230">
        <f t="shared" si="2"/>
        <v>13.664</v>
      </c>
      <c r="K2011" s="227"/>
      <c r="L2011" s="230">
        <f t="shared" si="3"/>
        <v>9.573991031</v>
      </c>
      <c r="M2011" s="232"/>
      <c r="N2011" s="146"/>
      <c r="O2011" s="99">
        <f t="shared" si="4"/>
        <v>3</v>
      </c>
      <c r="P2011" s="99">
        <f t="shared" si="5"/>
        <v>1</v>
      </c>
      <c r="Q2011" s="99">
        <f t="shared" si="6"/>
        <v>5</v>
      </c>
      <c r="R2011" s="99">
        <f t="shared" si="7"/>
        <v>0</v>
      </c>
      <c r="S2011" s="138">
        <f t="shared" si="8"/>
        <v>0</v>
      </c>
      <c r="T2011" s="135">
        <f t="shared" si="9"/>
        <v>9</v>
      </c>
      <c r="U2011" s="146"/>
      <c r="V2011" s="146"/>
      <c r="W2011" s="146"/>
      <c r="X2011" s="146"/>
      <c r="Y2011" s="146"/>
    </row>
    <row r="2012" ht="12.75" customHeight="1">
      <c r="A2012" s="146"/>
      <c r="B2012" s="146"/>
      <c r="C2012" s="227">
        <v>4.0</v>
      </c>
      <c r="D2012" s="228">
        <v>353.57</v>
      </c>
      <c r="E2012" s="228">
        <v>151.05</v>
      </c>
      <c r="F2012" s="229">
        <v>0.4272</v>
      </c>
      <c r="I2012" s="146"/>
      <c r="J2012" s="230">
        <f t="shared" si="2"/>
        <v>88.3925</v>
      </c>
      <c r="K2012" s="227"/>
      <c r="L2012" s="230">
        <f t="shared" si="3"/>
        <v>61.93420684</v>
      </c>
      <c r="M2012" s="232"/>
      <c r="N2012" s="146"/>
      <c r="O2012" s="99">
        <f t="shared" si="4"/>
        <v>3</v>
      </c>
      <c r="P2012" s="99">
        <f t="shared" si="5"/>
        <v>1</v>
      </c>
      <c r="Q2012" s="99">
        <f t="shared" si="6"/>
        <v>3</v>
      </c>
      <c r="R2012" s="99">
        <f t="shared" si="7"/>
        <v>0</v>
      </c>
      <c r="S2012" s="138">
        <f t="shared" si="8"/>
        <v>0</v>
      </c>
      <c r="T2012" s="135">
        <f t="shared" si="9"/>
        <v>7</v>
      </c>
      <c r="U2012" s="146"/>
      <c r="V2012" s="146"/>
      <c r="W2012" s="146"/>
      <c r="X2012" s="146"/>
      <c r="Y2012" s="146"/>
    </row>
    <row r="2013" ht="12.75" customHeight="1">
      <c r="A2013" s="146"/>
      <c r="B2013" s="146"/>
      <c r="C2013" s="227">
        <v>25.0</v>
      </c>
      <c r="D2013" s="228">
        <v>198.37</v>
      </c>
      <c r="E2013" s="228">
        <v>84.52</v>
      </c>
      <c r="F2013" s="229">
        <v>0.4261</v>
      </c>
      <c r="I2013" s="146"/>
      <c r="J2013" s="230">
        <f t="shared" si="2"/>
        <v>7.9348</v>
      </c>
      <c r="K2013" s="227"/>
      <c r="L2013" s="230">
        <f t="shared" si="3"/>
        <v>5.563985695</v>
      </c>
      <c r="M2013" s="232"/>
      <c r="N2013" s="146"/>
      <c r="O2013" s="99">
        <f t="shared" si="4"/>
        <v>3</v>
      </c>
      <c r="P2013" s="99">
        <f t="shared" si="5"/>
        <v>4</v>
      </c>
      <c r="Q2013" s="99">
        <f t="shared" si="6"/>
        <v>5</v>
      </c>
      <c r="R2013" s="99">
        <f t="shared" si="7"/>
        <v>0</v>
      </c>
      <c r="S2013" s="138">
        <f t="shared" si="8"/>
        <v>0</v>
      </c>
      <c r="T2013" s="135">
        <f t="shared" si="9"/>
        <v>12</v>
      </c>
      <c r="U2013" s="146"/>
      <c r="V2013" s="146"/>
      <c r="W2013" s="146"/>
      <c r="X2013" s="146"/>
      <c r="Y2013" s="146"/>
    </row>
    <row r="2014" ht="12.75" customHeight="1">
      <c r="A2014" s="146"/>
      <c r="B2014" s="146"/>
      <c r="C2014" s="227">
        <v>1.0</v>
      </c>
      <c r="D2014" s="228">
        <v>51.3</v>
      </c>
      <c r="E2014" s="228">
        <v>21.82</v>
      </c>
      <c r="F2014" s="229">
        <v>0.4254</v>
      </c>
      <c r="I2014" s="146"/>
      <c r="J2014" s="230">
        <f t="shared" si="2"/>
        <v>51.3</v>
      </c>
      <c r="K2014" s="227"/>
      <c r="L2014" s="230">
        <f t="shared" si="3"/>
        <v>35.98989757</v>
      </c>
      <c r="M2014" s="232"/>
      <c r="N2014" s="146"/>
      <c r="O2014" s="99">
        <f t="shared" si="4"/>
        <v>3</v>
      </c>
      <c r="P2014" s="99">
        <f t="shared" si="5"/>
        <v>1</v>
      </c>
      <c r="Q2014" s="99">
        <f t="shared" si="6"/>
        <v>4</v>
      </c>
      <c r="R2014" s="99">
        <f t="shared" si="7"/>
        <v>0</v>
      </c>
      <c r="S2014" s="138">
        <f t="shared" si="8"/>
        <v>0</v>
      </c>
      <c r="T2014" s="135">
        <f t="shared" si="9"/>
        <v>8</v>
      </c>
      <c r="U2014" s="146"/>
      <c r="V2014" s="146"/>
      <c r="W2014" s="146"/>
      <c r="X2014" s="146"/>
      <c r="Y2014" s="146"/>
    </row>
    <row r="2015" ht="12.75" customHeight="1">
      <c r="A2015" s="146"/>
      <c r="B2015" s="146"/>
      <c r="C2015" s="227">
        <v>1.0</v>
      </c>
      <c r="D2015" s="228">
        <v>17.0</v>
      </c>
      <c r="E2015" s="228">
        <v>7.23</v>
      </c>
      <c r="F2015" s="229">
        <v>0.4253</v>
      </c>
      <c r="I2015" s="146"/>
      <c r="J2015" s="230">
        <f t="shared" si="2"/>
        <v>17</v>
      </c>
      <c r="K2015" s="227"/>
      <c r="L2015" s="230">
        <f t="shared" si="3"/>
        <v>11.92731355</v>
      </c>
      <c r="M2015" s="232"/>
      <c r="N2015" s="146"/>
      <c r="O2015" s="99">
        <f t="shared" si="4"/>
        <v>3</v>
      </c>
      <c r="P2015" s="99">
        <f t="shared" si="5"/>
        <v>1</v>
      </c>
      <c r="Q2015" s="99">
        <f t="shared" si="6"/>
        <v>5</v>
      </c>
      <c r="R2015" s="99">
        <f t="shared" si="7"/>
        <v>0</v>
      </c>
      <c r="S2015" s="138">
        <f t="shared" si="8"/>
        <v>0</v>
      </c>
      <c r="T2015" s="135">
        <f t="shared" si="9"/>
        <v>9</v>
      </c>
      <c r="U2015" s="146"/>
      <c r="V2015" s="146"/>
      <c r="W2015" s="146"/>
      <c r="X2015" s="146"/>
      <c r="Y2015" s="146"/>
    </row>
    <row r="2016" ht="12.75" customHeight="1">
      <c r="A2016" s="146"/>
      <c r="B2016" s="146"/>
      <c r="C2016" s="227">
        <v>6.0</v>
      </c>
      <c r="D2016" s="228">
        <v>185.83</v>
      </c>
      <c r="E2016" s="228">
        <v>79.01</v>
      </c>
      <c r="F2016" s="229">
        <v>0.4252</v>
      </c>
      <c r="I2016" s="146"/>
      <c r="J2016" s="230">
        <f t="shared" si="2"/>
        <v>30.97166667</v>
      </c>
      <c r="K2016" s="227"/>
      <c r="L2016" s="230">
        <f t="shared" si="3"/>
        <v>21.7314529</v>
      </c>
      <c r="M2016" s="232"/>
      <c r="N2016" s="146"/>
      <c r="O2016" s="99">
        <f t="shared" si="4"/>
        <v>3</v>
      </c>
      <c r="P2016" s="99">
        <f t="shared" si="5"/>
        <v>2</v>
      </c>
      <c r="Q2016" s="99">
        <f t="shared" si="6"/>
        <v>5</v>
      </c>
      <c r="R2016" s="99">
        <f t="shared" si="7"/>
        <v>0</v>
      </c>
      <c r="S2016" s="138">
        <f t="shared" si="8"/>
        <v>0</v>
      </c>
      <c r="T2016" s="135">
        <f t="shared" si="9"/>
        <v>10</v>
      </c>
      <c r="U2016" s="146"/>
      <c r="V2016" s="146"/>
      <c r="W2016" s="146"/>
      <c r="X2016" s="146"/>
      <c r="Y2016" s="146"/>
    </row>
    <row r="2017" ht="12.75" customHeight="1">
      <c r="A2017" s="146"/>
      <c r="B2017" s="146"/>
      <c r="C2017" s="227">
        <v>5.0</v>
      </c>
      <c r="D2017" s="228">
        <v>304.89</v>
      </c>
      <c r="E2017" s="228">
        <v>129.64</v>
      </c>
      <c r="F2017" s="229">
        <v>0.4252</v>
      </c>
      <c r="I2017" s="146"/>
      <c r="J2017" s="230">
        <f t="shared" si="2"/>
        <v>60.978</v>
      </c>
      <c r="K2017" s="227"/>
      <c r="L2017" s="230">
        <f t="shared" si="3"/>
        <v>42.78557395</v>
      </c>
      <c r="M2017" s="232"/>
      <c r="N2017" s="146"/>
      <c r="O2017" s="99">
        <f t="shared" si="4"/>
        <v>3</v>
      </c>
      <c r="P2017" s="99">
        <f t="shared" si="5"/>
        <v>1</v>
      </c>
      <c r="Q2017" s="99">
        <f t="shared" si="6"/>
        <v>3</v>
      </c>
      <c r="R2017" s="99">
        <f t="shared" si="7"/>
        <v>0</v>
      </c>
      <c r="S2017" s="138">
        <f t="shared" si="8"/>
        <v>0</v>
      </c>
      <c r="T2017" s="135">
        <f t="shared" si="9"/>
        <v>7</v>
      </c>
      <c r="U2017" s="146"/>
      <c r="V2017" s="146"/>
      <c r="W2017" s="146"/>
      <c r="X2017" s="146"/>
      <c r="Y2017" s="146"/>
    </row>
    <row r="2018" ht="12.75" customHeight="1">
      <c r="A2018" s="146"/>
      <c r="B2018" s="146"/>
      <c r="C2018" s="227">
        <v>10.0</v>
      </c>
      <c r="D2018" s="228">
        <v>32.35</v>
      </c>
      <c r="E2018" s="228">
        <v>13.75</v>
      </c>
      <c r="F2018" s="229">
        <v>0.425</v>
      </c>
      <c r="I2018" s="146"/>
      <c r="J2018" s="230">
        <f t="shared" si="2"/>
        <v>3.235</v>
      </c>
      <c r="K2018" s="227"/>
      <c r="L2018" s="230">
        <f t="shared" si="3"/>
        <v>2.270175439</v>
      </c>
      <c r="M2018" s="232"/>
      <c r="N2018" s="146"/>
      <c r="O2018" s="99">
        <f t="shared" si="4"/>
        <v>3</v>
      </c>
      <c r="P2018" s="99">
        <f t="shared" si="5"/>
        <v>2</v>
      </c>
      <c r="Q2018" s="99">
        <f t="shared" si="6"/>
        <v>5</v>
      </c>
      <c r="R2018" s="99">
        <f t="shared" si="7"/>
        <v>0</v>
      </c>
      <c r="S2018" s="138">
        <f t="shared" si="8"/>
        <v>0</v>
      </c>
      <c r="T2018" s="135">
        <f t="shared" si="9"/>
        <v>10</v>
      </c>
      <c r="U2018" s="146"/>
      <c r="V2018" s="146"/>
      <c r="W2018" s="146"/>
      <c r="X2018" s="146"/>
      <c r="Y2018" s="146"/>
    </row>
    <row r="2019" ht="12.75" customHeight="1">
      <c r="A2019" s="146"/>
      <c r="B2019" s="146"/>
      <c r="C2019" s="227">
        <v>6.0</v>
      </c>
      <c r="D2019" s="228">
        <v>87.17</v>
      </c>
      <c r="E2019" s="228">
        <v>37.04</v>
      </c>
      <c r="F2019" s="229">
        <v>0.4249</v>
      </c>
      <c r="I2019" s="146"/>
      <c r="J2019" s="230">
        <f t="shared" si="2"/>
        <v>14.52833333</v>
      </c>
      <c r="K2019" s="227"/>
      <c r="L2019" s="230">
        <f t="shared" si="3"/>
        <v>10.19603715</v>
      </c>
      <c r="M2019" s="232"/>
      <c r="N2019" s="146"/>
      <c r="O2019" s="99">
        <f t="shared" si="4"/>
        <v>3</v>
      </c>
      <c r="P2019" s="99">
        <f t="shared" si="5"/>
        <v>2</v>
      </c>
      <c r="Q2019" s="99">
        <f t="shared" si="6"/>
        <v>5</v>
      </c>
      <c r="R2019" s="99">
        <f t="shared" si="7"/>
        <v>0</v>
      </c>
      <c r="S2019" s="138">
        <f t="shared" si="8"/>
        <v>0</v>
      </c>
      <c r="T2019" s="135">
        <f t="shared" si="9"/>
        <v>10</v>
      </c>
      <c r="U2019" s="146"/>
      <c r="V2019" s="146"/>
      <c r="W2019" s="146"/>
      <c r="X2019" s="146"/>
      <c r="Y2019" s="146"/>
    </row>
    <row r="2020" ht="12.75" customHeight="1">
      <c r="A2020" s="146"/>
      <c r="B2020" s="146"/>
      <c r="C2020" s="227">
        <v>16.0</v>
      </c>
      <c r="D2020" s="228">
        <v>572.96</v>
      </c>
      <c r="E2020" s="228">
        <v>243.4</v>
      </c>
      <c r="F2020" s="229">
        <v>0.4248</v>
      </c>
      <c r="I2020" s="146"/>
      <c r="J2020" s="230">
        <f t="shared" si="2"/>
        <v>35.81</v>
      </c>
      <c r="K2020" s="227"/>
      <c r="L2020" s="230">
        <f t="shared" si="3"/>
        <v>25.13335205</v>
      </c>
      <c r="M2020" s="232"/>
      <c r="N2020" s="146"/>
      <c r="O2020" s="99">
        <f t="shared" si="4"/>
        <v>3</v>
      </c>
      <c r="P2020" s="99">
        <f t="shared" si="5"/>
        <v>4</v>
      </c>
      <c r="Q2020" s="129">
        <f t="shared" si="6"/>
        <v>25.13335205</v>
      </c>
      <c r="R2020" s="99">
        <f t="shared" si="7"/>
        <v>0</v>
      </c>
      <c r="S2020" s="138">
        <f t="shared" si="8"/>
        <v>0</v>
      </c>
      <c r="T2020" s="135">
        <f t="shared" si="9"/>
        <v>32.13335205</v>
      </c>
      <c r="U2020" s="146"/>
      <c r="V2020" s="146"/>
      <c r="W2020" s="146"/>
      <c r="X2020" s="146"/>
      <c r="Y2020" s="146"/>
    </row>
    <row r="2021" ht="12.75" customHeight="1">
      <c r="A2021" s="146"/>
      <c r="B2021" s="146"/>
      <c r="C2021" s="227">
        <v>27.0</v>
      </c>
      <c r="D2021" s="228">
        <v>655.36</v>
      </c>
      <c r="E2021" s="228">
        <v>278.35</v>
      </c>
      <c r="F2021" s="229">
        <v>0.4247</v>
      </c>
      <c r="I2021" s="146"/>
      <c r="J2021" s="230">
        <f t="shared" si="2"/>
        <v>24.27259259</v>
      </c>
      <c r="K2021" s="227"/>
      <c r="L2021" s="230">
        <f t="shared" si="3"/>
        <v>17.03698504</v>
      </c>
      <c r="M2021" s="232"/>
      <c r="N2021" s="146"/>
      <c r="O2021" s="99">
        <f t="shared" si="4"/>
        <v>3</v>
      </c>
      <c r="P2021" s="99">
        <f t="shared" si="5"/>
        <v>5</v>
      </c>
      <c r="Q2021" s="99">
        <f t="shared" si="6"/>
        <v>5</v>
      </c>
      <c r="R2021" s="99">
        <f t="shared" si="7"/>
        <v>0</v>
      </c>
      <c r="S2021" s="138">
        <f t="shared" si="8"/>
        <v>0</v>
      </c>
      <c r="T2021" s="135">
        <f t="shared" si="9"/>
        <v>13</v>
      </c>
      <c r="U2021" s="146"/>
      <c r="V2021" s="146"/>
      <c r="W2021" s="146"/>
      <c r="X2021" s="146"/>
      <c r="Y2021" s="146"/>
    </row>
    <row r="2022" ht="12.75" customHeight="1">
      <c r="A2022" s="146"/>
      <c r="B2022" s="146"/>
      <c r="C2022" s="227">
        <v>9.0</v>
      </c>
      <c r="D2022" s="228">
        <v>327.29</v>
      </c>
      <c r="E2022" s="228">
        <v>139.0</v>
      </c>
      <c r="F2022" s="229">
        <v>0.4247</v>
      </c>
      <c r="I2022" s="146"/>
      <c r="J2022" s="230">
        <f t="shared" si="2"/>
        <v>36.36555556</v>
      </c>
      <c r="K2022" s="227"/>
      <c r="L2022" s="230">
        <f t="shared" si="3"/>
        <v>25.52506181</v>
      </c>
      <c r="M2022" s="232"/>
      <c r="N2022" s="146"/>
      <c r="O2022" s="99">
        <f t="shared" si="4"/>
        <v>3</v>
      </c>
      <c r="P2022" s="99">
        <f t="shared" si="5"/>
        <v>2</v>
      </c>
      <c r="Q2022" s="129">
        <f t="shared" si="6"/>
        <v>25.52506181</v>
      </c>
      <c r="R2022" s="99">
        <f t="shared" si="7"/>
        <v>0</v>
      </c>
      <c r="S2022" s="138">
        <f t="shared" si="8"/>
        <v>0</v>
      </c>
      <c r="T2022" s="135">
        <f t="shared" si="9"/>
        <v>30.52506181</v>
      </c>
      <c r="U2022" s="146"/>
      <c r="V2022" s="146"/>
      <c r="W2022" s="146"/>
      <c r="X2022" s="146"/>
      <c r="Y2022" s="146"/>
    </row>
    <row r="2023" ht="12.75" customHeight="1">
      <c r="A2023" s="146"/>
      <c r="B2023" s="146"/>
      <c r="C2023" s="227">
        <v>1.0</v>
      </c>
      <c r="D2023" s="228">
        <v>34.7</v>
      </c>
      <c r="E2023" s="228">
        <v>14.7</v>
      </c>
      <c r="F2023" s="229">
        <v>0.4236</v>
      </c>
      <c r="I2023" s="146"/>
      <c r="J2023" s="230">
        <f t="shared" si="2"/>
        <v>34.7</v>
      </c>
      <c r="K2023" s="227"/>
      <c r="L2023" s="230">
        <f t="shared" si="3"/>
        <v>24.37482439</v>
      </c>
      <c r="M2023" s="232"/>
      <c r="N2023" s="146"/>
      <c r="O2023" s="99">
        <f t="shared" si="4"/>
        <v>3</v>
      </c>
      <c r="P2023" s="99">
        <f t="shared" si="5"/>
        <v>1</v>
      </c>
      <c r="Q2023" s="99">
        <f t="shared" si="6"/>
        <v>5</v>
      </c>
      <c r="R2023" s="99">
        <f t="shared" si="7"/>
        <v>0</v>
      </c>
      <c r="S2023" s="138">
        <f t="shared" si="8"/>
        <v>0</v>
      </c>
      <c r="T2023" s="135">
        <f t="shared" si="9"/>
        <v>9</v>
      </c>
      <c r="U2023" s="146"/>
      <c r="V2023" s="146"/>
      <c r="W2023" s="146"/>
      <c r="X2023" s="146"/>
      <c r="Y2023" s="146"/>
    </row>
    <row r="2024" ht="12.75" customHeight="1">
      <c r="A2024" s="146"/>
      <c r="B2024" s="146"/>
      <c r="C2024" s="227">
        <v>1.0</v>
      </c>
      <c r="D2024" s="228">
        <v>12.61</v>
      </c>
      <c r="E2024" s="228">
        <v>5.34</v>
      </c>
      <c r="F2024" s="229">
        <v>0.4234</v>
      </c>
      <c r="I2024" s="146"/>
      <c r="J2024" s="230">
        <f t="shared" si="2"/>
        <v>12.61</v>
      </c>
      <c r="K2024" s="227"/>
      <c r="L2024" s="230">
        <f t="shared" si="3"/>
        <v>8.859069833</v>
      </c>
      <c r="M2024" s="232"/>
      <c r="N2024" s="146"/>
      <c r="O2024" s="99">
        <f t="shared" si="4"/>
        <v>3</v>
      </c>
      <c r="P2024" s="99">
        <f t="shared" si="5"/>
        <v>1</v>
      </c>
      <c r="Q2024" s="99">
        <f t="shared" si="6"/>
        <v>5</v>
      </c>
      <c r="R2024" s="99">
        <f t="shared" si="7"/>
        <v>0</v>
      </c>
      <c r="S2024" s="138">
        <f t="shared" si="8"/>
        <v>0</v>
      </c>
      <c r="T2024" s="135">
        <f t="shared" si="9"/>
        <v>9</v>
      </c>
      <c r="U2024" s="146"/>
      <c r="V2024" s="146"/>
      <c r="W2024" s="146"/>
      <c r="X2024" s="146"/>
      <c r="Y2024" s="146"/>
    </row>
    <row r="2025" ht="12.75" customHeight="1">
      <c r="A2025" s="146"/>
      <c r="B2025" s="146"/>
      <c r="C2025" s="227">
        <v>4.0</v>
      </c>
      <c r="D2025" s="228">
        <v>27.08</v>
      </c>
      <c r="E2025" s="228">
        <v>11.46</v>
      </c>
      <c r="F2025" s="229">
        <v>0.4232</v>
      </c>
      <c r="I2025" s="146"/>
      <c r="J2025" s="230">
        <f t="shared" si="2"/>
        <v>6.77</v>
      </c>
      <c r="K2025" s="227"/>
      <c r="L2025" s="230">
        <f t="shared" si="3"/>
        <v>4.756885891</v>
      </c>
      <c r="M2025" s="232"/>
      <c r="N2025" s="146"/>
      <c r="O2025" s="99">
        <f t="shared" si="4"/>
        <v>3</v>
      </c>
      <c r="P2025" s="99">
        <f t="shared" si="5"/>
        <v>1</v>
      </c>
      <c r="Q2025" s="99">
        <f t="shared" si="6"/>
        <v>5</v>
      </c>
      <c r="R2025" s="99">
        <f t="shared" si="7"/>
        <v>0</v>
      </c>
      <c r="S2025" s="138">
        <f t="shared" si="8"/>
        <v>0</v>
      </c>
      <c r="T2025" s="135">
        <f t="shared" si="9"/>
        <v>9</v>
      </c>
      <c r="U2025" s="146"/>
      <c r="V2025" s="146"/>
      <c r="W2025" s="146"/>
      <c r="X2025" s="146"/>
      <c r="Y2025" s="146"/>
    </row>
    <row r="2026" ht="12.75" customHeight="1">
      <c r="A2026" s="146"/>
      <c r="B2026" s="146"/>
      <c r="C2026" s="227">
        <v>1.0</v>
      </c>
      <c r="D2026" s="228">
        <v>129.91</v>
      </c>
      <c r="E2026" s="228">
        <v>54.94</v>
      </c>
      <c r="F2026" s="229">
        <v>0.4229</v>
      </c>
      <c r="I2026" s="146"/>
      <c r="J2026" s="230">
        <f t="shared" si="2"/>
        <v>129.91</v>
      </c>
      <c r="K2026" s="227"/>
      <c r="L2026" s="230">
        <f t="shared" si="3"/>
        <v>91.29945885</v>
      </c>
      <c r="M2026" s="232"/>
      <c r="N2026" s="146"/>
      <c r="O2026" s="99">
        <f t="shared" si="4"/>
        <v>3</v>
      </c>
      <c r="P2026" s="99">
        <f t="shared" si="5"/>
        <v>1</v>
      </c>
      <c r="Q2026" s="99">
        <f t="shared" si="6"/>
        <v>2</v>
      </c>
      <c r="R2026" s="99">
        <f t="shared" si="7"/>
        <v>0</v>
      </c>
      <c r="S2026" s="138">
        <f t="shared" si="8"/>
        <v>0</v>
      </c>
      <c r="T2026" s="135">
        <f t="shared" si="9"/>
        <v>6</v>
      </c>
      <c r="U2026" s="146"/>
      <c r="V2026" s="146"/>
      <c r="W2026" s="146"/>
      <c r="X2026" s="146"/>
      <c r="Y2026" s="146"/>
    </row>
    <row r="2027" ht="12.75" customHeight="1">
      <c r="A2027" s="146"/>
      <c r="B2027" s="146"/>
      <c r="C2027" s="227">
        <v>9.0</v>
      </c>
      <c r="D2027" s="228">
        <v>420.7</v>
      </c>
      <c r="E2027" s="228">
        <v>177.65</v>
      </c>
      <c r="F2027" s="229">
        <v>0.4223</v>
      </c>
      <c r="I2027" s="146"/>
      <c r="J2027" s="230">
        <f t="shared" si="2"/>
        <v>46.74444444</v>
      </c>
      <c r="K2027" s="227"/>
      <c r="L2027" s="230">
        <f t="shared" si="3"/>
        <v>32.86539017</v>
      </c>
      <c r="M2027" s="232"/>
      <c r="N2027" s="146"/>
      <c r="O2027" s="99">
        <f t="shared" si="4"/>
        <v>3</v>
      </c>
      <c r="P2027" s="99">
        <f t="shared" si="5"/>
        <v>2</v>
      </c>
      <c r="Q2027" s="99">
        <f t="shared" si="6"/>
        <v>4</v>
      </c>
      <c r="R2027" s="99">
        <f t="shared" si="7"/>
        <v>0</v>
      </c>
      <c r="S2027" s="138">
        <f t="shared" si="8"/>
        <v>0</v>
      </c>
      <c r="T2027" s="135">
        <f t="shared" si="9"/>
        <v>9</v>
      </c>
      <c r="U2027" s="146"/>
      <c r="V2027" s="146"/>
      <c r="W2027" s="146"/>
      <c r="X2027" s="146"/>
      <c r="Y2027" s="146"/>
    </row>
    <row r="2028" ht="12.75" customHeight="1">
      <c r="A2028" s="146"/>
      <c r="B2028" s="146"/>
      <c r="C2028" s="227">
        <v>3.0</v>
      </c>
      <c r="D2028" s="228">
        <v>130.3</v>
      </c>
      <c r="E2028" s="228">
        <v>54.92</v>
      </c>
      <c r="F2028" s="229">
        <v>0.4215</v>
      </c>
      <c r="I2028" s="146"/>
      <c r="J2028" s="230">
        <f t="shared" si="2"/>
        <v>43.43333333</v>
      </c>
      <c r="K2028" s="227"/>
      <c r="L2028" s="230">
        <f t="shared" si="3"/>
        <v>30.5545785</v>
      </c>
      <c r="M2028" s="232"/>
      <c r="N2028" s="146"/>
      <c r="O2028" s="99">
        <f t="shared" si="4"/>
        <v>3</v>
      </c>
      <c r="P2028" s="99">
        <f t="shared" si="5"/>
        <v>1</v>
      </c>
      <c r="Q2028" s="99">
        <f t="shared" si="6"/>
        <v>4</v>
      </c>
      <c r="R2028" s="99">
        <f t="shared" si="7"/>
        <v>0</v>
      </c>
      <c r="S2028" s="138">
        <f t="shared" si="8"/>
        <v>0</v>
      </c>
      <c r="T2028" s="135">
        <f t="shared" si="9"/>
        <v>8</v>
      </c>
      <c r="U2028" s="146"/>
      <c r="V2028" s="146"/>
      <c r="W2028" s="146"/>
      <c r="X2028" s="146"/>
      <c r="Y2028" s="146"/>
    </row>
    <row r="2029" ht="12.75" customHeight="1">
      <c r="A2029" s="146"/>
      <c r="B2029" s="146"/>
      <c r="C2029" s="227">
        <v>15.0</v>
      </c>
      <c r="D2029" s="228">
        <v>166.02</v>
      </c>
      <c r="E2029" s="228">
        <v>69.96</v>
      </c>
      <c r="F2029" s="229">
        <v>0.4214</v>
      </c>
      <c r="I2029" s="146"/>
      <c r="J2029" s="230">
        <f t="shared" si="2"/>
        <v>11.068</v>
      </c>
      <c r="K2029" s="227"/>
      <c r="L2029" s="230">
        <f t="shared" si="3"/>
        <v>7.78668918</v>
      </c>
      <c r="M2029" s="232"/>
      <c r="N2029" s="146"/>
      <c r="O2029" s="99">
        <f t="shared" si="4"/>
        <v>3</v>
      </c>
      <c r="P2029" s="99">
        <f t="shared" si="5"/>
        <v>3</v>
      </c>
      <c r="Q2029" s="99">
        <f t="shared" si="6"/>
        <v>5</v>
      </c>
      <c r="R2029" s="99">
        <f t="shared" si="7"/>
        <v>0</v>
      </c>
      <c r="S2029" s="138">
        <f t="shared" si="8"/>
        <v>0</v>
      </c>
      <c r="T2029" s="135">
        <f t="shared" si="9"/>
        <v>11</v>
      </c>
      <c r="U2029" s="146"/>
      <c r="V2029" s="146"/>
      <c r="W2029" s="146"/>
      <c r="X2029" s="146"/>
      <c r="Y2029" s="146"/>
    </row>
    <row r="2030" ht="12.75" customHeight="1">
      <c r="A2030" s="146"/>
      <c r="B2030" s="146"/>
      <c r="C2030" s="227">
        <v>6.0</v>
      </c>
      <c r="D2030" s="228">
        <v>265.13</v>
      </c>
      <c r="E2030" s="228">
        <v>111.53</v>
      </c>
      <c r="F2030" s="229">
        <v>0.4207</v>
      </c>
      <c r="I2030" s="146"/>
      <c r="J2030" s="230">
        <f t="shared" si="2"/>
        <v>44.18833333</v>
      </c>
      <c r="K2030" s="227"/>
      <c r="L2030" s="230">
        <f t="shared" si="3"/>
        <v>31.10321203</v>
      </c>
      <c r="M2030" s="232"/>
      <c r="N2030" s="146"/>
      <c r="O2030" s="99">
        <f t="shared" si="4"/>
        <v>3</v>
      </c>
      <c r="P2030" s="99">
        <f t="shared" si="5"/>
        <v>2</v>
      </c>
      <c r="Q2030" s="99">
        <f t="shared" si="6"/>
        <v>4</v>
      </c>
      <c r="R2030" s="99">
        <f t="shared" si="7"/>
        <v>0</v>
      </c>
      <c r="S2030" s="138">
        <f t="shared" si="8"/>
        <v>0</v>
      </c>
      <c r="T2030" s="135">
        <f t="shared" si="9"/>
        <v>9</v>
      </c>
      <c r="U2030" s="146"/>
      <c r="V2030" s="146"/>
      <c r="W2030" s="146"/>
      <c r="X2030" s="146"/>
      <c r="Y2030" s="146"/>
    </row>
    <row r="2031" ht="12.75" customHeight="1">
      <c r="A2031" s="146"/>
      <c r="B2031" s="146"/>
      <c r="C2031" s="227">
        <v>4.0</v>
      </c>
      <c r="D2031" s="228">
        <v>401.74</v>
      </c>
      <c r="E2031" s="228">
        <v>168.88</v>
      </c>
      <c r="F2031" s="229">
        <v>0.4204</v>
      </c>
      <c r="I2031" s="146"/>
      <c r="J2031" s="230">
        <f t="shared" si="2"/>
        <v>100.435</v>
      </c>
      <c r="K2031" s="227"/>
      <c r="L2031" s="230">
        <f t="shared" si="3"/>
        <v>70.70895522</v>
      </c>
      <c r="M2031" s="232"/>
      <c r="N2031" s="146"/>
      <c r="O2031" s="99">
        <f t="shared" si="4"/>
        <v>3</v>
      </c>
      <c r="P2031" s="99">
        <f t="shared" si="5"/>
        <v>1</v>
      </c>
      <c r="Q2031" s="99">
        <f t="shared" si="6"/>
        <v>3</v>
      </c>
      <c r="R2031" s="99">
        <f t="shared" si="7"/>
        <v>0</v>
      </c>
      <c r="S2031" s="138">
        <f t="shared" si="8"/>
        <v>0</v>
      </c>
      <c r="T2031" s="135">
        <f t="shared" si="9"/>
        <v>7</v>
      </c>
      <c r="U2031" s="146"/>
      <c r="V2031" s="146"/>
      <c r="W2031" s="146"/>
      <c r="X2031" s="146"/>
      <c r="Y2031" s="146"/>
    </row>
    <row r="2032" ht="12.75" customHeight="1">
      <c r="A2032" s="146"/>
      <c r="B2032" s="146"/>
      <c r="C2032" s="227">
        <v>15.0</v>
      </c>
      <c r="D2032" s="228">
        <v>258.81</v>
      </c>
      <c r="E2032" s="228">
        <v>108.81</v>
      </c>
      <c r="F2032" s="229">
        <v>0.4204</v>
      </c>
      <c r="I2032" s="146"/>
      <c r="J2032" s="230">
        <f t="shared" si="2"/>
        <v>17.254</v>
      </c>
      <c r="K2032" s="227"/>
      <c r="L2032" s="230">
        <f t="shared" si="3"/>
        <v>12.14728246</v>
      </c>
      <c r="M2032" s="232"/>
      <c r="N2032" s="146"/>
      <c r="O2032" s="99">
        <f t="shared" si="4"/>
        <v>3</v>
      </c>
      <c r="P2032" s="99">
        <f t="shared" si="5"/>
        <v>3</v>
      </c>
      <c r="Q2032" s="99">
        <f t="shared" si="6"/>
        <v>5</v>
      </c>
      <c r="R2032" s="99">
        <f t="shared" si="7"/>
        <v>0</v>
      </c>
      <c r="S2032" s="138">
        <f t="shared" si="8"/>
        <v>0</v>
      </c>
      <c r="T2032" s="135">
        <f t="shared" si="9"/>
        <v>11</v>
      </c>
      <c r="U2032" s="146"/>
      <c r="V2032" s="146"/>
      <c r="W2032" s="146"/>
      <c r="X2032" s="146"/>
      <c r="Y2032" s="146"/>
    </row>
    <row r="2033" ht="12.75" customHeight="1">
      <c r="A2033" s="146"/>
      <c r="B2033" s="146"/>
      <c r="C2033" s="227">
        <v>5.0</v>
      </c>
      <c r="D2033" s="228">
        <v>89.94</v>
      </c>
      <c r="E2033" s="228">
        <v>37.79</v>
      </c>
      <c r="F2033" s="229">
        <v>0.4202</v>
      </c>
      <c r="I2033" s="146"/>
      <c r="J2033" s="230">
        <f t="shared" si="2"/>
        <v>17.988</v>
      </c>
      <c r="K2033" s="227"/>
      <c r="L2033" s="230">
        <f t="shared" si="3"/>
        <v>12.66582172</v>
      </c>
      <c r="M2033" s="232"/>
      <c r="N2033" s="146"/>
      <c r="O2033" s="99">
        <f t="shared" si="4"/>
        <v>3</v>
      </c>
      <c r="P2033" s="99">
        <f t="shared" si="5"/>
        <v>1</v>
      </c>
      <c r="Q2033" s="99">
        <f t="shared" si="6"/>
        <v>5</v>
      </c>
      <c r="R2033" s="99">
        <f t="shared" si="7"/>
        <v>0</v>
      </c>
      <c r="S2033" s="138">
        <f t="shared" si="8"/>
        <v>0</v>
      </c>
      <c r="T2033" s="135">
        <f t="shared" si="9"/>
        <v>9</v>
      </c>
      <c r="U2033" s="146"/>
      <c r="V2033" s="146"/>
      <c r="W2033" s="146"/>
      <c r="X2033" s="146"/>
      <c r="Y2033" s="146"/>
    </row>
    <row r="2034" ht="12.75" customHeight="1">
      <c r="A2034" s="146"/>
      <c r="B2034" s="146"/>
      <c r="C2034" s="227">
        <v>4.0</v>
      </c>
      <c r="D2034" s="228">
        <v>150.31</v>
      </c>
      <c r="E2034" s="228">
        <v>63.11</v>
      </c>
      <c r="F2034" s="229">
        <v>0.4198</v>
      </c>
      <c r="I2034" s="146"/>
      <c r="J2034" s="230">
        <f t="shared" si="2"/>
        <v>37.5775</v>
      </c>
      <c r="K2034" s="227"/>
      <c r="L2034" s="230">
        <f t="shared" si="3"/>
        <v>26.46675588</v>
      </c>
      <c r="M2034" s="232"/>
      <c r="N2034" s="146"/>
      <c r="O2034" s="99">
        <f t="shared" si="4"/>
        <v>3</v>
      </c>
      <c r="P2034" s="99">
        <f t="shared" si="5"/>
        <v>1</v>
      </c>
      <c r="Q2034" s="99">
        <f t="shared" si="6"/>
        <v>4</v>
      </c>
      <c r="R2034" s="99">
        <f t="shared" si="7"/>
        <v>0</v>
      </c>
      <c r="S2034" s="138">
        <f t="shared" si="8"/>
        <v>0</v>
      </c>
      <c r="T2034" s="135">
        <f t="shared" si="9"/>
        <v>8</v>
      </c>
      <c r="U2034" s="146"/>
      <c r="V2034" s="146"/>
      <c r="W2034" s="146"/>
      <c r="X2034" s="146"/>
      <c r="Y2034" s="146"/>
    </row>
    <row r="2035" ht="12.75" customHeight="1">
      <c r="A2035" s="146"/>
      <c r="B2035" s="146"/>
      <c r="C2035" s="227">
        <v>14.0</v>
      </c>
      <c r="D2035" s="228">
        <v>120.52</v>
      </c>
      <c r="E2035" s="228">
        <v>50.52</v>
      </c>
      <c r="F2035" s="229">
        <v>0.4192</v>
      </c>
      <c r="I2035" s="146"/>
      <c r="J2035" s="230">
        <f t="shared" si="2"/>
        <v>8.608571429</v>
      </c>
      <c r="K2035" s="227"/>
      <c r="L2035" s="230">
        <f t="shared" si="3"/>
        <v>6.065791593</v>
      </c>
      <c r="M2035" s="232"/>
      <c r="N2035" s="146"/>
      <c r="O2035" s="99">
        <f t="shared" si="4"/>
        <v>3</v>
      </c>
      <c r="P2035" s="99">
        <f t="shared" si="5"/>
        <v>3</v>
      </c>
      <c r="Q2035" s="99">
        <f t="shared" si="6"/>
        <v>5</v>
      </c>
      <c r="R2035" s="99">
        <f t="shared" si="7"/>
        <v>0</v>
      </c>
      <c r="S2035" s="138">
        <f t="shared" si="8"/>
        <v>0</v>
      </c>
      <c r="T2035" s="135">
        <f t="shared" si="9"/>
        <v>11</v>
      </c>
      <c r="U2035" s="146"/>
      <c r="V2035" s="146"/>
      <c r="W2035" s="146"/>
      <c r="X2035" s="146"/>
      <c r="Y2035" s="146"/>
    </row>
    <row r="2036" ht="12.75" customHeight="1">
      <c r="A2036" s="146"/>
      <c r="B2036" s="146"/>
      <c r="C2036" s="227">
        <v>13.0</v>
      </c>
      <c r="D2036" s="228">
        <v>625.91</v>
      </c>
      <c r="E2036" s="228">
        <v>261.91</v>
      </c>
      <c r="F2036" s="229">
        <v>0.4184</v>
      </c>
      <c r="I2036" s="146"/>
      <c r="J2036" s="230">
        <f t="shared" si="2"/>
        <v>48.14692308</v>
      </c>
      <c r="K2036" s="227"/>
      <c r="L2036" s="230">
        <f t="shared" si="3"/>
        <v>33.94453122</v>
      </c>
      <c r="M2036" s="232"/>
      <c r="N2036" s="146"/>
      <c r="O2036" s="99">
        <f t="shared" si="4"/>
        <v>3</v>
      </c>
      <c r="P2036" s="99">
        <f t="shared" si="5"/>
        <v>3</v>
      </c>
      <c r="Q2036" s="99">
        <f t="shared" si="6"/>
        <v>4</v>
      </c>
      <c r="R2036" s="99">
        <f t="shared" si="7"/>
        <v>0</v>
      </c>
      <c r="S2036" s="138">
        <f t="shared" si="8"/>
        <v>0</v>
      </c>
      <c r="T2036" s="135">
        <f t="shared" si="9"/>
        <v>10</v>
      </c>
      <c r="U2036" s="146"/>
      <c r="V2036" s="146"/>
      <c r="W2036" s="146"/>
      <c r="X2036" s="146"/>
      <c r="Y2036" s="146"/>
    </row>
    <row r="2037" ht="12.75" customHeight="1">
      <c r="A2037" s="146"/>
      <c r="B2037" s="146"/>
      <c r="C2037" s="227">
        <v>2.0</v>
      </c>
      <c r="D2037" s="228">
        <v>33.91</v>
      </c>
      <c r="E2037" s="228">
        <v>14.19</v>
      </c>
      <c r="F2037" s="229">
        <v>0.4183</v>
      </c>
      <c r="I2037" s="146"/>
      <c r="J2037" s="230">
        <f t="shared" si="2"/>
        <v>16.955</v>
      </c>
      <c r="K2037" s="227"/>
      <c r="L2037" s="230">
        <f t="shared" si="3"/>
        <v>11.95445251</v>
      </c>
      <c r="M2037" s="232"/>
      <c r="N2037" s="146"/>
      <c r="O2037" s="99">
        <f t="shared" si="4"/>
        <v>3</v>
      </c>
      <c r="P2037" s="99">
        <f t="shared" si="5"/>
        <v>1</v>
      </c>
      <c r="Q2037" s="99">
        <f t="shared" si="6"/>
        <v>5</v>
      </c>
      <c r="R2037" s="99">
        <f t="shared" si="7"/>
        <v>0</v>
      </c>
      <c r="S2037" s="138">
        <f t="shared" si="8"/>
        <v>0</v>
      </c>
      <c r="T2037" s="135">
        <f t="shared" si="9"/>
        <v>9</v>
      </c>
      <c r="U2037" s="146"/>
      <c r="V2037" s="146"/>
      <c r="W2037" s="146"/>
      <c r="X2037" s="146"/>
      <c r="Y2037" s="146"/>
    </row>
    <row r="2038" ht="12.75" customHeight="1">
      <c r="A2038" s="146"/>
      <c r="B2038" s="146"/>
      <c r="C2038" s="227">
        <v>60.0</v>
      </c>
      <c r="D2038" s="228">
        <v>373.15</v>
      </c>
      <c r="E2038" s="228">
        <v>155.69</v>
      </c>
      <c r="F2038" s="229">
        <v>0.4172</v>
      </c>
      <c r="I2038" s="146"/>
      <c r="J2038" s="230">
        <f t="shared" si="2"/>
        <v>6.219166667</v>
      </c>
      <c r="K2038" s="227"/>
      <c r="L2038" s="230">
        <f t="shared" si="3"/>
        <v>4.388347916</v>
      </c>
      <c r="M2038" s="232"/>
      <c r="N2038" s="146"/>
      <c r="O2038" s="99">
        <f t="shared" si="4"/>
        <v>3</v>
      </c>
      <c r="P2038" s="99">
        <f t="shared" si="5"/>
        <v>5</v>
      </c>
      <c r="Q2038" s="99">
        <f t="shared" si="6"/>
        <v>5</v>
      </c>
      <c r="R2038" s="99">
        <f t="shared" si="7"/>
        <v>0</v>
      </c>
      <c r="S2038" s="138">
        <f t="shared" si="8"/>
        <v>0</v>
      </c>
      <c r="T2038" s="135">
        <f t="shared" si="9"/>
        <v>13</v>
      </c>
      <c r="U2038" s="146"/>
      <c r="V2038" s="146"/>
      <c r="W2038" s="146"/>
      <c r="X2038" s="146"/>
      <c r="Y2038" s="146"/>
    </row>
    <row r="2039" ht="12.75" customHeight="1">
      <c r="A2039" s="146"/>
      <c r="B2039" s="146"/>
      <c r="C2039" s="227">
        <v>6.0</v>
      </c>
      <c r="D2039" s="228">
        <v>1769.48</v>
      </c>
      <c r="E2039" s="228">
        <v>737.43</v>
      </c>
      <c r="F2039" s="229">
        <v>0.4167</v>
      </c>
      <c r="I2039" s="146"/>
      <c r="J2039" s="230">
        <f t="shared" si="2"/>
        <v>294.9133333</v>
      </c>
      <c r="K2039" s="227"/>
      <c r="L2039" s="230">
        <f t="shared" si="3"/>
        <v>208.1692195</v>
      </c>
      <c r="M2039" s="232"/>
      <c r="N2039" s="146"/>
      <c r="O2039" s="99">
        <f t="shared" si="4"/>
        <v>3</v>
      </c>
      <c r="P2039" s="99">
        <f t="shared" si="5"/>
        <v>2</v>
      </c>
      <c r="Q2039" s="99">
        <f t="shared" si="6"/>
        <v>1</v>
      </c>
      <c r="R2039" s="99">
        <f t="shared" si="7"/>
        <v>0</v>
      </c>
      <c r="S2039" s="138">
        <f t="shared" si="8"/>
        <v>0</v>
      </c>
      <c r="T2039" s="135">
        <f t="shared" si="9"/>
        <v>6</v>
      </c>
      <c r="U2039" s="146"/>
      <c r="V2039" s="146"/>
      <c r="W2039" s="146"/>
      <c r="X2039" s="146"/>
      <c r="Y2039" s="146"/>
    </row>
    <row r="2040" ht="12.75" customHeight="1">
      <c r="A2040" s="146"/>
      <c r="B2040" s="146"/>
      <c r="C2040" s="227">
        <v>7.0</v>
      </c>
      <c r="D2040" s="228">
        <v>420.0</v>
      </c>
      <c r="E2040" s="228">
        <v>175.0</v>
      </c>
      <c r="F2040" s="229">
        <v>0.4167</v>
      </c>
      <c r="I2040" s="146"/>
      <c r="J2040" s="230">
        <f t="shared" si="2"/>
        <v>60</v>
      </c>
      <c r="K2040" s="227"/>
      <c r="L2040" s="230">
        <f t="shared" si="3"/>
        <v>42.35194466</v>
      </c>
      <c r="M2040" s="232"/>
      <c r="N2040" s="146"/>
      <c r="O2040" s="99">
        <f t="shared" si="4"/>
        <v>3</v>
      </c>
      <c r="P2040" s="99">
        <f t="shared" si="5"/>
        <v>2</v>
      </c>
      <c r="Q2040" s="99">
        <f t="shared" si="6"/>
        <v>3</v>
      </c>
      <c r="R2040" s="99">
        <f t="shared" si="7"/>
        <v>0</v>
      </c>
      <c r="S2040" s="138">
        <f t="shared" si="8"/>
        <v>0</v>
      </c>
      <c r="T2040" s="135">
        <f t="shared" si="9"/>
        <v>8</v>
      </c>
      <c r="U2040" s="146"/>
      <c r="V2040" s="146"/>
      <c r="W2040" s="146"/>
      <c r="X2040" s="146"/>
      <c r="Y2040" s="146"/>
    </row>
    <row r="2041" ht="12.75" customHeight="1">
      <c r="A2041" s="146"/>
      <c r="B2041" s="146"/>
      <c r="C2041" s="227">
        <v>8.0</v>
      </c>
      <c r="D2041" s="228">
        <v>42.6</v>
      </c>
      <c r="E2041" s="228">
        <v>17.75</v>
      </c>
      <c r="F2041" s="229">
        <v>0.4166</v>
      </c>
      <c r="I2041" s="146"/>
      <c r="J2041" s="230">
        <f t="shared" si="2"/>
        <v>5.325</v>
      </c>
      <c r="K2041" s="227"/>
      <c r="L2041" s="230">
        <f t="shared" si="3"/>
        <v>3.759000424</v>
      </c>
      <c r="M2041" s="232"/>
      <c r="N2041" s="146"/>
      <c r="O2041" s="99">
        <f t="shared" si="4"/>
        <v>3</v>
      </c>
      <c r="P2041" s="99">
        <f t="shared" si="5"/>
        <v>2</v>
      </c>
      <c r="Q2041" s="99">
        <f t="shared" si="6"/>
        <v>5</v>
      </c>
      <c r="R2041" s="99">
        <f t="shared" si="7"/>
        <v>0</v>
      </c>
      <c r="S2041" s="138">
        <f t="shared" si="8"/>
        <v>0</v>
      </c>
      <c r="T2041" s="135">
        <f t="shared" si="9"/>
        <v>10</v>
      </c>
      <c r="U2041" s="146"/>
      <c r="V2041" s="146"/>
      <c r="W2041" s="146"/>
      <c r="X2041" s="146"/>
      <c r="Y2041" s="146"/>
    </row>
    <row r="2042" ht="12.75" customHeight="1">
      <c r="A2042" s="146"/>
      <c r="B2042" s="146"/>
      <c r="C2042" s="227">
        <v>15.0</v>
      </c>
      <c r="D2042" s="228">
        <v>168.26</v>
      </c>
      <c r="E2042" s="228">
        <v>70.07</v>
      </c>
      <c r="F2042" s="229">
        <v>0.4165</v>
      </c>
      <c r="I2042" s="146"/>
      <c r="J2042" s="230">
        <f t="shared" si="2"/>
        <v>11.21733333</v>
      </c>
      <c r="K2042" s="227"/>
      <c r="L2042" s="230">
        <f t="shared" si="3"/>
        <v>7.9190493</v>
      </c>
      <c r="M2042" s="232"/>
      <c r="N2042" s="146"/>
      <c r="O2042" s="99">
        <f t="shared" si="4"/>
        <v>3</v>
      </c>
      <c r="P2042" s="99">
        <f t="shared" si="5"/>
        <v>3</v>
      </c>
      <c r="Q2042" s="99">
        <f t="shared" si="6"/>
        <v>5</v>
      </c>
      <c r="R2042" s="99">
        <f t="shared" si="7"/>
        <v>0</v>
      </c>
      <c r="S2042" s="138">
        <f t="shared" si="8"/>
        <v>0</v>
      </c>
      <c r="T2042" s="135">
        <f t="shared" si="9"/>
        <v>11</v>
      </c>
      <c r="U2042" s="146"/>
      <c r="V2042" s="146"/>
      <c r="W2042" s="146"/>
      <c r="X2042" s="146"/>
      <c r="Y2042" s="146"/>
    </row>
    <row r="2043" ht="12.75" customHeight="1">
      <c r="A2043" s="146"/>
      <c r="B2043" s="146"/>
      <c r="C2043" s="227">
        <v>4.0</v>
      </c>
      <c r="D2043" s="228">
        <v>68.52</v>
      </c>
      <c r="E2043" s="228">
        <v>28.52</v>
      </c>
      <c r="F2043" s="229">
        <v>0.4162</v>
      </c>
      <c r="I2043" s="146"/>
      <c r="J2043" s="230">
        <f t="shared" si="2"/>
        <v>17.13</v>
      </c>
      <c r="K2043" s="227"/>
      <c r="L2043" s="230">
        <f t="shared" si="3"/>
        <v>12.09574919</v>
      </c>
      <c r="M2043" s="232"/>
      <c r="N2043" s="146"/>
      <c r="O2043" s="99">
        <f t="shared" si="4"/>
        <v>3</v>
      </c>
      <c r="P2043" s="99">
        <f t="shared" si="5"/>
        <v>1</v>
      </c>
      <c r="Q2043" s="99">
        <f t="shared" si="6"/>
        <v>5</v>
      </c>
      <c r="R2043" s="99">
        <f t="shared" si="7"/>
        <v>0</v>
      </c>
      <c r="S2043" s="138">
        <f t="shared" si="8"/>
        <v>0</v>
      </c>
      <c r="T2043" s="135">
        <f t="shared" si="9"/>
        <v>9</v>
      </c>
      <c r="U2043" s="146"/>
      <c r="V2043" s="146"/>
      <c r="W2043" s="146"/>
      <c r="X2043" s="146"/>
      <c r="Y2043" s="146"/>
    </row>
    <row r="2044" ht="12.75" customHeight="1">
      <c r="A2044" s="146"/>
      <c r="B2044" s="146"/>
      <c r="C2044" s="227">
        <v>1.0</v>
      </c>
      <c r="D2044" s="228">
        <v>34.7</v>
      </c>
      <c r="E2044" s="228">
        <v>14.43</v>
      </c>
      <c r="F2044" s="229">
        <v>0.416</v>
      </c>
      <c r="I2044" s="146"/>
      <c r="J2044" s="230">
        <f t="shared" si="2"/>
        <v>34.7</v>
      </c>
      <c r="K2044" s="227"/>
      <c r="L2044" s="230">
        <f t="shared" si="3"/>
        <v>24.50564972</v>
      </c>
      <c r="M2044" s="232"/>
      <c r="N2044" s="146"/>
      <c r="O2044" s="99">
        <f t="shared" si="4"/>
        <v>3</v>
      </c>
      <c r="P2044" s="99">
        <f t="shared" si="5"/>
        <v>1</v>
      </c>
      <c r="Q2044" s="99">
        <f t="shared" si="6"/>
        <v>5</v>
      </c>
      <c r="R2044" s="99">
        <f t="shared" si="7"/>
        <v>0</v>
      </c>
      <c r="S2044" s="138">
        <f t="shared" si="8"/>
        <v>0</v>
      </c>
      <c r="T2044" s="135">
        <f t="shared" si="9"/>
        <v>9</v>
      </c>
      <c r="U2044" s="146"/>
      <c r="V2044" s="146"/>
      <c r="W2044" s="146"/>
      <c r="X2044" s="146"/>
      <c r="Y2044" s="146"/>
    </row>
    <row r="2045" ht="12.75" customHeight="1">
      <c r="A2045" s="146"/>
      <c r="B2045" s="146"/>
      <c r="C2045" s="227">
        <v>1.0</v>
      </c>
      <c r="D2045" s="228">
        <v>60.0</v>
      </c>
      <c r="E2045" s="228">
        <v>24.95</v>
      </c>
      <c r="F2045" s="229">
        <v>0.4158</v>
      </c>
      <c r="I2045" s="146"/>
      <c r="J2045" s="230">
        <f t="shared" si="2"/>
        <v>60</v>
      </c>
      <c r="K2045" s="227"/>
      <c r="L2045" s="230">
        <f t="shared" si="3"/>
        <v>42.37886707</v>
      </c>
      <c r="M2045" s="232"/>
      <c r="N2045" s="146"/>
      <c r="O2045" s="99">
        <f t="shared" si="4"/>
        <v>3</v>
      </c>
      <c r="P2045" s="99">
        <f t="shared" si="5"/>
        <v>1</v>
      </c>
      <c r="Q2045" s="99">
        <f t="shared" si="6"/>
        <v>3</v>
      </c>
      <c r="R2045" s="99">
        <f t="shared" si="7"/>
        <v>0</v>
      </c>
      <c r="S2045" s="138">
        <f t="shared" si="8"/>
        <v>0</v>
      </c>
      <c r="T2045" s="135">
        <f t="shared" si="9"/>
        <v>7</v>
      </c>
      <c r="U2045" s="146"/>
      <c r="V2045" s="146"/>
      <c r="W2045" s="146"/>
      <c r="X2045" s="146"/>
      <c r="Y2045" s="146"/>
    </row>
    <row r="2046" ht="12.75" customHeight="1">
      <c r="A2046" s="146"/>
      <c r="B2046" s="146"/>
      <c r="C2046" s="227">
        <v>3.0</v>
      </c>
      <c r="D2046" s="228">
        <v>153.91</v>
      </c>
      <c r="E2046" s="228">
        <v>63.91</v>
      </c>
      <c r="F2046" s="229">
        <v>0.4153</v>
      </c>
      <c r="I2046" s="146"/>
      <c r="J2046" s="230">
        <f t="shared" si="2"/>
        <v>51.30333333</v>
      </c>
      <c r="K2046" s="227"/>
      <c r="L2046" s="230">
        <f t="shared" si="3"/>
        <v>36.24908735</v>
      </c>
      <c r="M2046" s="232"/>
      <c r="N2046" s="146"/>
      <c r="O2046" s="99">
        <f t="shared" si="4"/>
        <v>3</v>
      </c>
      <c r="P2046" s="99">
        <f t="shared" si="5"/>
        <v>1</v>
      </c>
      <c r="Q2046" s="99">
        <f t="shared" si="6"/>
        <v>4</v>
      </c>
      <c r="R2046" s="99">
        <f t="shared" si="7"/>
        <v>0</v>
      </c>
      <c r="S2046" s="138">
        <f t="shared" si="8"/>
        <v>0</v>
      </c>
      <c r="T2046" s="135">
        <f t="shared" si="9"/>
        <v>8</v>
      </c>
      <c r="U2046" s="146"/>
      <c r="V2046" s="146"/>
      <c r="W2046" s="146"/>
      <c r="X2046" s="146"/>
      <c r="Y2046" s="146"/>
    </row>
    <row r="2047" ht="12.75" customHeight="1">
      <c r="A2047" s="146"/>
      <c r="B2047" s="146"/>
      <c r="C2047" s="227">
        <v>6.0</v>
      </c>
      <c r="D2047" s="228">
        <v>47.16</v>
      </c>
      <c r="E2047" s="228">
        <v>19.52</v>
      </c>
      <c r="F2047" s="229">
        <v>0.4138</v>
      </c>
      <c r="I2047" s="146"/>
      <c r="J2047" s="230">
        <f t="shared" si="2"/>
        <v>7.86</v>
      </c>
      <c r="K2047" s="227"/>
      <c r="L2047" s="230">
        <f t="shared" si="3"/>
        <v>5.559485076</v>
      </c>
      <c r="M2047" s="232"/>
      <c r="N2047" s="146"/>
      <c r="O2047" s="99">
        <f t="shared" si="4"/>
        <v>3</v>
      </c>
      <c r="P2047" s="99">
        <f t="shared" si="5"/>
        <v>2</v>
      </c>
      <c r="Q2047" s="99">
        <f t="shared" si="6"/>
        <v>5</v>
      </c>
      <c r="R2047" s="99">
        <f t="shared" si="7"/>
        <v>0</v>
      </c>
      <c r="S2047" s="138">
        <f t="shared" si="8"/>
        <v>0</v>
      </c>
      <c r="T2047" s="135">
        <f t="shared" si="9"/>
        <v>10</v>
      </c>
      <c r="U2047" s="146"/>
      <c r="V2047" s="146"/>
      <c r="W2047" s="146"/>
      <c r="X2047" s="146"/>
      <c r="Y2047" s="146"/>
    </row>
    <row r="2048" ht="12.75" customHeight="1">
      <c r="A2048" s="146"/>
      <c r="B2048" s="146"/>
      <c r="C2048" s="227">
        <v>9.0</v>
      </c>
      <c r="D2048" s="228">
        <v>118.87</v>
      </c>
      <c r="E2048" s="228">
        <v>49.16</v>
      </c>
      <c r="F2048" s="229">
        <v>0.4136</v>
      </c>
      <c r="I2048" s="146"/>
      <c r="J2048" s="230">
        <f t="shared" si="2"/>
        <v>13.20777778</v>
      </c>
      <c r="K2048" s="227"/>
      <c r="L2048" s="230">
        <f t="shared" si="3"/>
        <v>9.343362888</v>
      </c>
      <c r="M2048" s="232"/>
      <c r="N2048" s="146"/>
      <c r="O2048" s="99">
        <f t="shared" si="4"/>
        <v>3</v>
      </c>
      <c r="P2048" s="99">
        <f t="shared" si="5"/>
        <v>2</v>
      </c>
      <c r="Q2048" s="99">
        <f t="shared" si="6"/>
        <v>5</v>
      </c>
      <c r="R2048" s="99">
        <f t="shared" si="7"/>
        <v>0</v>
      </c>
      <c r="S2048" s="138">
        <f t="shared" si="8"/>
        <v>0</v>
      </c>
      <c r="T2048" s="135">
        <f t="shared" si="9"/>
        <v>10</v>
      </c>
      <c r="U2048" s="146"/>
      <c r="V2048" s="146"/>
      <c r="W2048" s="146"/>
      <c r="X2048" s="146"/>
      <c r="Y2048" s="146"/>
    </row>
    <row r="2049" ht="12.75" customHeight="1">
      <c r="A2049" s="146"/>
      <c r="B2049" s="146"/>
      <c r="C2049" s="227">
        <v>8.0</v>
      </c>
      <c r="D2049" s="228">
        <v>462.72</v>
      </c>
      <c r="E2049" s="228">
        <v>190.79</v>
      </c>
      <c r="F2049" s="229">
        <v>0.4123</v>
      </c>
      <c r="I2049" s="146"/>
      <c r="J2049" s="230">
        <f t="shared" si="2"/>
        <v>57.84</v>
      </c>
      <c r="K2049" s="227"/>
      <c r="L2049" s="230">
        <f t="shared" si="3"/>
        <v>40.95447143</v>
      </c>
      <c r="M2049" s="232"/>
      <c r="N2049" s="146"/>
      <c r="O2049" s="99">
        <f t="shared" si="4"/>
        <v>3</v>
      </c>
      <c r="P2049" s="99">
        <f t="shared" si="5"/>
        <v>2</v>
      </c>
      <c r="Q2049" s="129">
        <f t="shared" si="6"/>
        <v>40.95447143</v>
      </c>
      <c r="R2049" s="99">
        <f t="shared" si="7"/>
        <v>0</v>
      </c>
      <c r="S2049" s="138">
        <f t="shared" si="8"/>
        <v>0</v>
      </c>
      <c r="T2049" s="135">
        <f t="shared" si="9"/>
        <v>45.95447143</v>
      </c>
      <c r="U2049" s="146"/>
      <c r="V2049" s="146"/>
      <c r="W2049" s="146"/>
      <c r="X2049" s="146"/>
      <c r="Y2049" s="146"/>
    </row>
    <row r="2050" ht="12.75" customHeight="1">
      <c r="A2050" s="146"/>
      <c r="B2050" s="146"/>
      <c r="C2050" s="227">
        <v>29.0</v>
      </c>
      <c r="D2050" s="228">
        <v>736.64</v>
      </c>
      <c r="E2050" s="228">
        <v>303.5</v>
      </c>
      <c r="F2050" s="229">
        <v>0.412</v>
      </c>
      <c r="I2050" s="146"/>
      <c r="J2050" s="230">
        <f t="shared" si="2"/>
        <v>25.40137931</v>
      </c>
      <c r="K2050" s="227"/>
      <c r="L2050" s="230">
        <f t="shared" si="3"/>
        <v>17.9896454</v>
      </c>
      <c r="M2050" s="232"/>
      <c r="N2050" s="146"/>
      <c r="O2050" s="99">
        <f t="shared" si="4"/>
        <v>3</v>
      </c>
      <c r="P2050" s="99">
        <f t="shared" si="5"/>
        <v>5</v>
      </c>
      <c r="Q2050" s="99">
        <f t="shared" si="6"/>
        <v>5</v>
      </c>
      <c r="R2050" s="99">
        <f t="shared" si="7"/>
        <v>0</v>
      </c>
      <c r="S2050" s="138">
        <f t="shared" si="8"/>
        <v>0</v>
      </c>
      <c r="T2050" s="135">
        <f t="shared" si="9"/>
        <v>13</v>
      </c>
      <c r="U2050" s="146"/>
      <c r="V2050" s="146"/>
      <c r="W2050" s="146"/>
      <c r="X2050" s="146"/>
      <c r="Y2050" s="146"/>
    </row>
    <row r="2051" ht="12.75" customHeight="1">
      <c r="A2051" s="146"/>
      <c r="B2051" s="146"/>
      <c r="C2051" s="227">
        <v>12.0</v>
      </c>
      <c r="D2051" s="228">
        <v>78.65</v>
      </c>
      <c r="E2051" s="228">
        <v>32.39</v>
      </c>
      <c r="F2051" s="229">
        <v>0.4118</v>
      </c>
      <c r="I2051" s="146"/>
      <c r="J2051" s="230">
        <f t="shared" si="2"/>
        <v>6.554166667</v>
      </c>
      <c r="K2051" s="227"/>
      <c r="L2051" s="230">
        <f t="shared" si="3"/>
        <v>4.642418662</v>
      </c>
      <c r="M2051" s="232"/>
      <c r="N2051" s="146"/>
      <c r="O2051" s="99">
        <f t="shared" si="4"/>
        <v>3</v>
      </c>
      <c r="P2051" s="99">
        <f t="shared" si="5"/>
        <v>3</v>
      </c>
      <c r="Q2051" s="99">
        <f t="shared" si="6"/>
        <v>5</v>
      </c>
      <c r="R2051" s="99">
        <f t="shared" si="7"/>
        <v>0</v>
      </c>
      <c r="S2051" s="138">
        <f t="shared" si="8"/>
        <v>0</v>
      </c>
      <c r="T2051" s="135">
        <f t="shared" si="9"/>
        <v>11</v>
      </c>
      <c r="U2051" s="146"/>
      <c r="V2051" s="146"/>
      <c r="W2051" s="146"/>
      <c r="X2051" s="146"/>
      <c r="Y2051" s="146"/>
    </row>
    <row r="2052" ht="12.75" customHeight="1">
      <c r="A2052" s="146"/>
      <c r="B2052" s="146"/>
      <c r="C2052" s="227">
        <v>36.0</v>
      </c>
      <c r="D2052" s="228">
        <v>912.83</v>
      </c>
      <c r="E2052" s="228">
        <v>375.8</v>
      </c>
      <c r="F2052" s="229">
        <v>0.4117</v>
      </c>
      <c r="I2052" s="146"/>
      <c r="J2052" s="230">
        <f t="shared" si="2"/>
        <v>25.35638889</v>
      </c>
      <c r="K2052" s="227"/>
      <c r="L2052" s="230">
        <f t="shared" si="3"/>
        <v>17.9615987</v>
      </c>
      <c r="M2052" s="232"/>
      <c r="N2052" s="146"/>
      <c r="O2052" s="99">
        <f t="shared" si="4"/>
        <v>3</v>
      </c>
      <c r="P2052" s="99">
        <f t="shared" si="5"/>
        <v>5</v>
      </c>
      <c r="Q2052" s="99">
        <f t="shared" si="6"/>
        <v>5</v>
      </c>
      <c r="R2052" s="99">
        <f t="shared" si="7"/>
        <v>0</v>
      </c>
      <c r="S2052" s="138">
        <f t="shared" si="8"/>
        <v>0</v>
      </c>
      <c r="T2052" s="135">
        <f t="shared" si="9"/>
        <v>13</v>
      </c>
      <c r="U2052" s="146"/>
      <c r="V2052" s="146"/>
      <c r="W2052" s="146"/>
      <c r="X2052" s="146"/>
      <c r="Y2052" s="146"/>
    </row>
    <row r="2053" ht="12.75" customHeight="1">
      <c r="A2053" s="146"/>
      <c r="B2053" s="146"/>
      <c r="C2053" s="227">
        <v>3.0</v>
      </c>
      <c r="D2053" s="228">
        <v>130.41</v>
      </c>
      <c r="E2053" s="228">
        <v>53.48</v>
      </c>
      <c r="F2053" s="229">
        <v>0.4101</v>
      </c>
      <c r="I2053" s="146"/>
      <c r="J2053" s="230">
        <f t="shared" si="2"/>
        <v>43.47</v>
      </c>
      <c r="K2053" s="227"/>
      <c r="L2053" s="230">
        <f t="shared" si="3"/>
        <v>30.82760088</v>
      </c>
      <c r="M2053" s="232"/>
      <c r="N2053" s="146"/>
      <c r="O2053" s="99">
        <f t="shared" si="4"/>
        <v>3</v>
      </c>
      <c r="P2053" s="99">
        <f t="shared" si="5"/>
        <v>1</v>
      </c>
      <c r="Q2053" s="99">
        <f t="shared" si="6"/>
        <v>4</v>
      </c>
      <c r="R2053" s="99">
        <f t="shared" si="7"/>
        <v>0</v>
      </c>
      <c r="S2053" s="138">
        <f t="shared" si="8"/>
        <v>0</v>
      </c>
      <c r="T2053" s="135">
        <f t="shared" si="9"/>
        <v>8</v>
      </c>
      <c r="U2053" s="146"/>
      <c r="V2053" s="146"/>
      <c r="W2053" s="146"/>
      <c r="X2053" s="146"/>
      <c r="Y2053" s="146"/>
    </row>
    <row r="2054" ht="12.75" customHeight="1">
      <c r="A2054" s="146"/>
      <c r="B2054" s="146"/>
      <c r="C2054" s="227">
        <v>11.0</v>
      </c>
      <c r="D2054" s="228">
        <v>28.7</v>
      </c>
      <c r="E2054" s="228">
        <v>11.76</v>
      </c>
      <c r="F2054" s="229">
        <v>0.4099</v>
      </c>
      <c r="I2054" s="146"/>
      <c r="J2054" s="230">
        <f t="shared" si="2"/>
        <v>2.609090909</v>
      </c>
      <c r="K2054" s="227"/>
      <c r="L2054" s="230">
        <f t="shared" si="3"/>
        <v>1.850550329</v>
      </c>
      <c r="M2054" s="232"/>
      <c r="N2054" s="146"/>
      <c r="O2054" s="99" t="b">
        <f t="shared" si="4"/>
        <v>0</v>
      </c>
      <c r="P2054" s="99">
        <f t="shared" si="5"/>
        <v>3</v>
      </c>
      <c r="Q2054" s="99">
        <f t="shared" si="6"/>
        <v>5</v>
      </c>
      <c r="R2054" s="99">
        <f t="shared" si="7"/>
        <v>0</v>
      </c>
      <c r="S2054" s="138">
        <f t="shared" si="8"/>
        <v>0</v>
      </c>
      <c r="T2054" s="135">
        <f t="shared" si="9"/>
        <v>8</v>
      </c>
      <c r="U2054" s="146"/>
      <c r="V2054" s="146"/>
      <c r="W2054" s="146"/>
      <c r="X2054" s="146"/>
      <c r="Y2054" s="146"/>
    </row>
    <row r="2055" ht="12.75" customHeight="1">
      <c r="A2055" s="146"/>
      <c r="B2055" s="146"/>
      <c r="C2055" s="227">
        <v>13.0</v>
      </c>
      <c r="D2055" s="228">
        <v>267.13</v>
      </c>
      <c r="E2055" s="228">
        <v>109.44</v>
      </c>
      <c r="F2055" s="229">
        <v>0.4097</v>
      </c>
      <c r="I2055" s="146"/>
      <c r="J2055" s="230">
        <f t="shared" si="2"/>
        <v>20.54846154</v>
      </c>
      <c r="K2055" s="227"/>
      <c r="L2055" s="230">
        <f t="shared" si="3"/>
        <v>14.57647836</v>
      </c>
      <c r="M2055" s="232"/>
      <c r="N2055" s="146"/>
      <c r="O2055" s="99" t="b">
        <f t="shared" si="4"/>
        <v>0</v>
      </c>
      <c r="P2055" s="99">
        <f t="shared" si="5"/>
        <v>3</v>
      </c>
      <c r="Q2055" s="99">
        <f t="shared" si="6"/>
        <v>5</v>
      </c>
      <c r="R2055" s="99">
        <f t="shared" si="7"/>
        <v>0</v>
      </c>
      <c r="S2055" s="138">
        <f t="shared" si="8"/>
        <v>0</v>
      </c>
      <c r="T2055" s="135">
        <f t="shared" si="9"/>
        <v>8</v>
      </c>
      <c r="U2055" s="146"/>
      <c r="V2055" s="146"/>
      <c r="W2055" s="146"/>
      <c r="X2055" s="146"/>
      <c r="Y2055" s="146"/>
    </row>
    <row r="2056" ht="12.75" customHeight="1">
      <c r="A2056" s="146"/>
      <c r="B2056" s="146"/>
      <c r="C2056" s="227">
        <v>5.0</v>
      </c>
      <c r="D2056" s="228">
        <v>84.62</v>
      </c>
      <c r="E2056" s="228">
        <v>34.62</v>
      </c>
      <c r="F2056" s="229">
        <v>0.4091</v>
      </c>
      <c r="I2056" s="146"/>
      <c r="J2056" s="230">
        <f t="shared" si="2"/>
        <v>16.924</v>
      </c>
      <c r="K2056" s="227"/>
      <c r="L2056" s="230">
        <f t="shared" si="3"/>
        <v>12.01050316</v>
      </c>
      <c r="M2056" s="232"/>
      <c r="N2056" s="146"/>
      <c r="O2056" s="99" t="b">
        <f t="shared" si="4"/>
        <v>0</v>
      </c>
      <c r="P2056" s="99">
        <f t="shared" si="5"/>
        <v>1</v>
      </c>
      <c r="Q2056" s="99">
        <f t="shared" si="6"/>
        <v>5</v>
      </c>
      <c r="R2056" s="99">
        <f t="shared" si="7"/>
        <v>0</v>
      </c>
      <c r="S2056" s="138">
        <f t="shared" si="8"/>
        <v>0</v>
      </c>
      <c r="T2056" s="135">
        <f t="shared" si="9"/>
        <v>6</v>
      </c>
      <c r="U2056" s="146"/>
      <c r="V2056" s="146"/>
      <c r="W2056" s="146"/>
      <c r="X2056" s="146"/>
      <c r="Y2056" s="146"/>
    </row>
    <row r="2057" ht="12.75" customHeight="1">
      <c r="A2057" s="146"/>
      <c r="B2057" s="146"/>
      <c r="C2057" s="227">
        <v>1.0</v>
      </c>
      <c r="D2057" s="228">
        <v>15.22</v>
      </c>
      <c r="E2057" s="228">
        <v>6.22</v>
      </c>
      <c r="F2057" s="229">
        <v>0.4086</v>
      </c>
      <c r="I2057" s="146"/>
      <c r="J2057" s="230">
        <f t="shared" si="2"/>
        <v>15.22</v>
      </c>
      <c r="K2057" s="227"/>
      <c r="L2057" s="230">
        <f t="shared" si="3"/>
        <v>10.80505466</v>
      </c>
      <c r="M2057" s="232"/>
      <c r="N2057" s="146"/>
      <c r="O2057" s="99" t="b">
        <f t="shared" si="4"/>
        <v>0</v>
      </c>
      <c r="P2057" s="99">
        <f t="shared" si="5"/>
        <v>1</v>
      </c>
      <c r="Q2057" s="99">
        <f t="shared" si="6"/>
        <v>5</v>
      </c>
      <c r="R2057" s="99">
        <f t="shared" si="7"/>
        <v>0</v>
      </c>
      <c r="S2057" s="138">
        <f t="shared" si="8"/>
        <v>0</v>
      </c>
      <c r="T2057" s="135">
        <f t="shared" si="9"/>
        <v>6</v>
      </c>
      <c r="U2057" s="146"/>
      <c r="V2057" s="146"/>
      <c r="W2057" s="146"/>
      <c r="X2057" s="146"/>
      <c r="Y2057" s="146"/>
    </row>
    <row r="2058" ht="12.75" customHeight="1">
      <c r="A2058" s="146"/>
      <c r="B2058" s="146"/>
      <c r="C2058" s="227">
        <v>9.0</v>
      </c>
      <c r="D2058" s="228">
        <v>410.43</v>
      </c>
      <c r="E2058" s="228">
        <v>167.65</v>
      </c>
      <c r="F2058" s="229">
        <v>0.4085</v>
      </c>
      <c r="I2058" s="146"/>
      <c r="J2058" s="230">
        <f t="shared" si="2"/>
        <v>45.60333333</v>
      </c>
      <c r="K2058" s="227"/>
      <c r="L2058" s="230">
        <f t="shared" si="3"/>
        <v>32.37723346</v>
      </c>
      <c r="M2058" s="232"/>
      <c r="N2058" s="146"/>
      <c r="O2058" s="99" t="b">
        <f t="shared" si="4"/>
        <v>0</v>
      </c>
      <c r="P2058" s="99">
        <f t="shared" si="5"/>
        <v>2</v>
      </c>
      <c r="Q2058" s="99">
        <f t="shared" si="6"/>
        <v>4</v>
      </c>
      <c r="R2058" s="99">
        <f t="shared" si="7"/>
        <v>0</v>
      </c>
      <c r="S2058" s="138">
        <f t="shared" si="8"/>
        <v>0</v>
      </c>
      <c r="T2058" s="135">
        <f t="shared" si="9"/>
        <v>6</v>
      </c>
      <c r="U2058" s="146"/>
      <c r="V2058" s="146"/>
      <c r="W2058" s="146"/>
      <c r="X2058" s="146"/>
      <c r="Y2058" s="146"/>
    </row>
    <row r="2059" ht="12.75" customHeight="1">
      <c r="A2059" s="146"/>
      <c r="B2059" s="146"/>
      <c r="C2059" s="227">
        <v>1.0</v>
      </c>
      <c r="D2059" s="228">
        <v>112.17</v>
      </c>
      <c r="E2059" s="228">
        <v>45.78</v>
      </c>
      <c r="F2059" s="229">
        <v>0.4082</v>
      </c>
      <c r="I2059" s="146"/>
      <c r="J2059" s="230">
        <f t="shared" si="2"/>
        <v>112.17</v>
      </c>
      <c r="K2059" s="227"/>
      <c r="L2059" s="230">
        <f t="shared" si="3"/>
        <v>79.65487857</v>
      </c>
      <c r="M2059" s="232"/>
      <c r="N2059" s="146"/>
      <c r="O2059" s="99" t="b">
        <f t="shared" si="4"/>
        <v>0</v>
      </c>
      <c r="P2059" s="99">
        <f t="shared" si="5"/>
        <v>1</v>
      </c>
      <c r="Q2059" s="99">
        <f t="shared" si="6"/>
        <v>2</v>
      </c>
      <c r="R2059" s="99">
        <f t="shared" si="7"/>
        <v>0</v>
      </c>
      <c r="S2059" s="138">
        <f t="shared" si="8"/>
        <v>0</v>
      </c>
      <c r="T2059" s="135">
        <f t="shared" si="9"/>
        <v>3</v>
      </c>
      <c r="U2059" s="146"/>
      <c r="V2059" s="146"/>
      <c r="W2059" s="146"/>
      <c r="X2059" s="146"/>
      <c r="Y2059" s="146"/>
    </row>
    <row r="2060" ht="12.75" customHeight="1">
      <c r="A2060" s="146"/>
      <c r="B2060" s="146"/>
      <c r="C2060" s="227">
        <v>4.0</v>
      </c>
      <c r="D2060" s="228">
        <v>138.17</v>
      </c>
      <c r="E2060" s="228">
        <v>56.38</v>
      </c>
      <c r="F2060" s="229">
        <v>0.4081</v>
      </c>
      <c r="I2060" s="146"/>
      <c r="J2060" s="230">
        <f t="shared" si="2"/>
        <v>34.5425</v>
      </c>
      <c r="K2060" s="227"/>
      <c r="L2060" s="230">
        <f t="shared" si="3"/>
        <v>24.53128329</v>
      </c>
      <c r="M2060" s="232"/>
      <c r="N2060" s="146"/>
      <c r="O2060" s="99" t="b">
        <f t="shared" si="4"/>
        <v>0</v>
      </c>
      <c r="P2060" s="99">
        <f t="shared" si="5"/>
        <v>1</v>
      </c>
      <c r="Q2060" s="99">
        <f t="shared" si="6"/>
        <v>5</v>
      </c>
      <c r="R2060" s="99">
        <f t="shared" si="7"/>
        <v>0</v>
      </c>
      <c r="S2060" s="138">
        <f t="shared" si="8"/>
        <v>0</v>
      </c>
      <c r="T2060" s="135">
        <f t="shared" si="9"/>
        <v>6</v>
      </c>
      <c r="U2060" s="146"/>
      <c r="V2060" s="146"/>
      <c r="W2060" s="146"/>
      <c r="X2060" s="146"/>
      <c r="Y2060" s="146"/>
    </row>
    <row r="2061" ht="12.75" customHeight="1">
      <c r="A2061" s="146"/>
      <c r="B2061" s="146"/>
      <c r="C2061" s="227">
        <v>28.0</v>
      </c>
      <c r="D2061" s="228">
        <v>1099.57</v>
      </c>
      <c r="E2061" s="228">
        <v>447.78</v>
      </c>
      <c r="F2061" s="229">
        <v>0.4072</v>
      </c>
      <c r="I2061" s="146"/>
      <c r="J2061" s="230">
        <f t="shared" si="2"/>
        <v>39.27035714</v>
      </c>
      <c r="K2061" s="227"/>
      <c r="L2061" s="230">
        <f t="shared" si="3"/>
        <v>27.90673475</v>
      </c>
      <c r="M2061" s="232"/>
      <c r="N2061" s="146"/>
      <c r="O2061" s="99" t="b">
        <f t="shared" si="4"/>
        <v>0</v>
      </c>
      <c r="P2061" s="99">
        <f t="shared" si="5"/>
        <v>5</v>
      </c>
      <c r="Q2061" s="99">
        <f t="shared" si="6"/>
        <v>4</v>
      </c>
      <c r="R2061" s="99">
        <f t="shared" si="7"/>
        <v>0</v>
      </c>
      <c r="S2061" s="138">
        <f t="shared" si="8"/>
        <v>0</v>
      </c>
      <c r="T2061" s="135">
        <f t="shared" si="9"/>
        <v>9</v>
      </c>
      <c r="U2061" s="146"/>
      <c r="V2061" s="146"/>
      <c r="W2061" s="146"/>
      <c r="X2061" s="146"/>
      <c r="Y2061" s="146"/>
    </row>
    <row r="2062" ht="12.75" customHeight="1">
      <c r="A2062" s="146"/>
      <c r="B2062" s="146"/>
      <c r="C2062" s="227">
        <v>12.0</v>
      </c>
      <c r="D2062" s="228">
        <v>237.18</v>
      </c>
      <c r="E2062" s="228">
        <v>96.51</v>
      </c>
      <c r="F2062" s="229">
        <v>0.4069</v>
      </c>
      <c r="I2062" s="146"/>
      <c r="J2062" s="230">
        <f t="shared" si="2"/>
        <v>19.765</v>
      </c>
      <c r="K2062" s="227"/>
      <c r="L2062" s="230">
        <f t="shared" si="3"/>
        <v>14.04861753</v>
      </c>
      <c r="M2062" s="232"/>
      <c r="N2062" s="146"/>
      <c r="O2062" s="99" t="b">
        <f t="shared" si="4"/>
        <v>0</v>
      </c>
      <c r="P2062" s="99">
        <f t="shared" si="5"/>
        <v>3</v>
      </c>
      <c r="Q2062" s="99">
        <f t="shared" si="6"/>
        <v>5</v>
      </c>
      <c r="R2062" s="99">
        <f t="shared" si="7"/>
        <v>0</v>
      </c>
      <c r="S2062" s="138">
        <f t="shared" si="8"/>
        <v>0</v>
      </c>
      <c r="T2062" s="135">
        <f t="shared" si="9"/>
        <v>8</v>
      </c>
      <c r="U2062" s="146"/>
      <c r="V2062" s="146"/>
      <c r="W2062" s="146"/>
      <c r="X2062" s="146"/>
      <c r="Y2062" s="146"/>
    </row>
    <row r="2063" ht="12.75" customHeight="1">
      <c r="A2063" s="146"/>
      <c r="B2063" s="146"/>
      <c r="C2063" s="227">
        <v>2.0</v>
      </c>
      <c r="D2063" s="228">
        <v>408.7</v>
      </c>
      <c r="E2063" s="228">
        <v>166.22</v>
      </c>
      <c r="F2063" s="229">
        <v>0.4067</v>
      </c>
      <c r="I2063" s="146"/>
      <c r="J2063" s="230">
        <f t="shared" si="2"/>
        <v>204.35</v>
      </c>
      <c r="K2063" s="227"/>
      <c r="L2063" s="230">
        <f t="shared" si="3"/>
        <v>145.2690695</v>
      </c>
      <c r="M2063" s="232"/>
      <c r="N2063" s="146"/>
      <c r="O2063" s="99" t="b">
        <f t="shared" si="4"/>
        <v>0</v>
      </c>
      <c r="P2063" s="99">
        <f t="shared" si="5"/>
        <v>1</v>
      </c>
      <c r="Q2063" s="99">
        <f t="shared" si="6"/>
        <v>2</v>
      </c>
      <c r="R2063" s="99">
        <f t="shared" si="7"/>
        <v>0</v>
      </c>
      <c r="S2063" s="138">
        <f t="shared" si="8"/>
        <v>0</v>
      </c>
      <c r="T2063" s="135">
        <f t="shared" si="9"/>
        <v>3</v>
      </c>
      <c r="U2063" s="146"/>
      <c r="V2063" s="146"/>
      <c r="W2063" s="146"/>
      <c r="X2063" s="146"/>
      <c r="Y2063" s="146"/>
    </row>
    <row r="2064" ht="12.75" customHeight="1">
      <c r="A2064" s="146"/>
      <c r="B2064" s="146"/>
      <c r="C2064" s="227">
        <v>7.0</v>
      </c>
      <c r="D2064" s="228">
        <v>112.05</v>
      </c>
      <c r="E2064" s="228">
        <v>45.55</v>
      </c>
      <c r="F2064" s="229">
        <v>0.4065</v>
      </c>
      <c r="I2064" s="146"/>
      <c r="J2064" s="230">
        <f t="shared" si="2"/>
        <v>16.00714286</v>
      </c>
      <c r="K2064" s="227"/>
      <c r="L2064" s="230">
        <f t="shared" si="3"/>
        <v>11.38083388</v>
      </c>
      <c r="M2064" s="232"/>
      <c r="N2064" s="146"/>
      <c r="O2064" s="99" t="b">
        <f t="shared" si="4"/>
        <v>0</v>
      </c>
      <c r="P2064" s="99">
        <f t="shared" si="5"/>
        <v>2</v>
      </c>
      <c r="Q2064" s="99">
        <f t="shared" si="6"/>
        <v>5</v>
      </c>
      <c r="R2064" s="99">
        <f t="shared" si="7"/>
        <v>0</v>
      </c>
      <c r="S2064" s="138">
        <f t="shared" si="8"/>
        <v>0</v>
      </c>
      <c r="T2064" s="135">
        <f t="shared" si="9"/>
        <v>7</v>
      </c>
      <c r="U2064" s="146"/>
      <c r="V2064" s="146"/>
      <c r="W2064" s="146"/>
      <c r="X2064" s="146"/>
      <c r="Y2064" s="146"/>
    </row>
    <row r="2065" ht="12.75" customHeight="1">
      <c r="A2065" s="146"/>
      <c r="B2065" s="146"/>
      <c r="C2065" s="227">
        <v>1.0</v>
      </c>
      <c r="D2065" s="228">
        <v>44.34</v>
      </c>
      <c r="E2065" s="228">
        <v>18.01</v>
      </c>
      <c r="F2065" s="229">
        <v>0.4063</v>
      </c>
      <c r="I2065" s="146"/>
      <c r="J2065" s="230">
        <f t="shared" si="2"/>
        <v>44.34</v>
      </c>
      <c r="K2065" s="227"/>
      <c r="L2065" s="230">
        <f t="shared" si="3"/>
        <v>31.52954562</v>
      </c>
      <c r="M2065" s="232"/>
      <c r="N2065" s="146"/>
      <c r="O2065" s="99" t="b">
        <f t="shared" si="4"/>
        <v>0</v>
      </c>
      <c r="P2065" s="99">
        <f t="shared" si="5"/>
        <v>1</v>
      </c>
      <c r="Q2065" s="99">
        <f t="shared" si="6"/>
        <v>4</v>
      </c>
      <c r="R2065" s="99">
        <f t="shared" si="7"/>
        <v>0</v>
      </c>
      <c r="S2065" s="138">
        <f t="shared" si="8"/>
        <v>0</v>
      </c>
      <c r="T2065" s="135">
        <f t="shared" si="9"/>
        <v>5</v>
      </c>
      <c r="U2065" s="146"/>
      <c r="V2065" s="146"/>
      <c r="W2065" s="146"/>
      <c r="X2065" s="146"/>
      <c r="Y2065" s="146"/>
    </row>
    <row r="2066" ht="12.75" customHeight="1">
      <c r="A2066" s="146"/>
      <c r="B2066" s="146"/>
      <c r="C2066" s="227">
        <v>4.0</v>
      </c>
      <c r="D2066" s="228">
        <v>52.17</v>
      </c>
      <c r="E2066" s="228">
        <v>21.19</v>
      </c>
      <c r="F2066" s="229">
        <v>0.4062</v>
      </c>
      <c r="I2066" s="146"/>
      <c r="J2066" s="230">
        <f t="shared" si="2"/>
        <v>13.0425</v>
      </c>
      <c r="K2066" s="227"/>
      <c r="L2066" s="230">
        <f t="shared" si="3"/>
        <v>9.274996444</v>
      </c>
      <c r="M2066" s="232"/>
      <c r="N2066" s="146"/>
      <c r="O2066" s="99" t="b">
        <f t="shared" si="4"/>
        <v>0</v>
      </c>
      <c r="P2066" s="99">
        <f t="shared" si="5"/>
        <v>1</v>
      </c>
      <c r="Q2066" s="99">
        <f t="shared" si="6"/>
        <v>5</v>
      </c>
      <c r="R2066" s="99">
        <f t="shared" si="7"/>
        <v>0</v>
      </c>
      <c r="S2066" s="138">
        <f t="shared" si="8"/>
        <v>0</v>
      </c>
      <c r="T2066" s="135">
        <f t="shared" si="9"/>
        <v>6</v>
      </c>
      <c r="U2066" s="146"/>
      <c r="V2066" s="146"/>
      <c r="W2066" s="146"/>
      <c r="X2066" s="146"/>
      <c r="Y2066" s="146"/>
    </row>
    <row r="2067" ht="12.75" customHeight="1">
      <c r="A2067" s="146"/>
      <c r="B2067" s="146"/>
      <c r="C2067" s="227">
        <v>2.0</v>
      </c>
      <c r="D2067" s="228">
        <v>56.52</v>
      </c>
      <c r="E2067" s="228">
        <v>22.92</v>
      </c>
      <c r="F2067" s="229">
        <v>0.4055</v>
      </c>
      <c r="I2067" s="146"/>
      <c r="J2067" s="230">
        <f t="shared" si="2"/>
        <v>28.26</v>
      </c>
      <c r="K2067" s="227"/>
      <c r="L2067" s="230">
        <f t="shared" si="3"/>
        <v>20.10672359</v>
      </c>
      <c r="M2067" s="232"/>
      <c r="N2067" s="146"/>
      <c r="O2067" s="99" t="b">
        <f t="shared" si="4"/>
        <v>0</v>
      </c>
      <c r="P2067" s="99">
        <f t="shared" si="5"/>
        <v>1</v>
      </c>
      <c r="Q2067" s="99">
        <f t="shared" si="6"/>
        <v>5</v>
      </c>
      <c r="R2067" s="99">
        <f t="shared" si="7"/>
        <v>0</v>
      </c>
      <c r="S2067" s="138">
        <f t="shared" si="8"/>
        <v>0</v>
      </c>
      <c r="T2067" s="135">
        <f t="shared" si="9"/>
        <v>6</v>
      </c>
      <c r="U2067" s="146"/>
      <c r="V2067" s="146"/>
      <c r="W2067" s="146"/>
      <c r="X2067" s="146"/>
      <c r="Y2067" s="146"/>
    </row>
    <row r="2068" ht="12.75" customHeight="1">
      <c r="A2068" s="146"/>
      <c r="B2068" s="146"/>
      <c r="C2068" s="227">
        <v>4.0</v>
      </c>
      <c r="D2068" s="228">
        <v>247.3</v>
      </c>
      <c r="E2068" s="228">
        <v>100.27</v>
      </c>
      <c r="F2068" s="229">
        <v>0.4054</v>
      </c>
      <c r="I2068" s="146"/>
      <c r="J2068" s="230">
        <f t="shared" si="2"/>
        <v>61.825</v>
      </c>
      <c r="K2068" s="227"/>
      <c r="L2068" s="230">
        <f t="shared" si="3"/>
        <v>43.99103458</v>
      </c>
      <c r="M2068" s="232"/>
      <c r="N2068" s="146"/>
      <c r="O2068" s="99" t="b">
        <f t="shared" si="4"/>
        <v>0</v>
      </c>
      <c r="P2068" s="99">
        <f t="shared" si="5"/>
        <v>1</v>
      </c>
      <c r="Q2068" s="99">
        <f t="shared" si="6"/>
        <v>3</v>
      </c>
      <c r="R2068" s="99">
        <f t="shared" si="7"/>
        <v>0</v>
      </c>
      <c r="S2068" s="138">
        <f t="shared" si="8"/>
        <v>0</v>
      </c>
      <c r="T2068" s="135">
        <f t="shared" si="9"/>
        <v>4</v>
      </c>
      <c r="U2068" s="146"/>
      <c r="V2068" s="146"/>
      <c r="W2068" s="146"/>
      <c r="X2068" s="146"/>
      <c r="Y2068" s="146"/>
    </row>
    <row r="2069" ht="12.75" customHeight="1">
      <c r="A2069" s="146"/>
      <c r="B2069" s="146"/>
      <c r="C2069" s="227">
        <v>30.0</v>
      </c>
      <c r="D2069" s="228">
        <v>110.15</v>
      </c>
      <c r="E2069" s="228">
        <v>44.64</v>
      </c>
      <c r="F2069" s="229">
        <v>0.4053</v>
      </c>
      <c r="I2069" s="146"/>
      <c r="J2069" s="230">
        <f t="shared" si="2"/>
        <v>3.671666667</v>
      </c>
      <c r="K2069" s="227"/>
      <c r="L2069" s="230">
        <f t="shared" si="3"/>
        <v>2.612728006</v>
      </c>
      <c r="M2069" s="232"/>
      <c r="N2069" s="146"/>
      <c r="O2069" s="99" t="b">
        <f t="shared" si="4"/>
        <v>0</v>
      </c>
      <c r="P2069" s="99">
        <f t="shared" si="5"/>
        <v>5</v>
      </c>
      <c r="Q2069" s="99">
        <f t="shared" si="6"/>
        <v>5</v>
      </c>
      <c r="R2069" s="99">
        <f t="shared" si="7"/>
        <v>0</v>
      </c>
      <c r="S2069" s="138">
        <f t="shared" si="8"/>
        <v>0</v>
      </c>
      <c r="T2069" s="135">
        <f t="shared" si="9"/>
        <v>10</v>
      </c>
      <c r="U2069" s="146"/>
      <c r="V2069" s="146"/>
      <c r="W2069" s="146"/>
      <c r="X2069" s="146"/>
      <c r="Y2069" s="146"/>
    </row>
    <row r="2070" ht="12.75" customHeight="1">
      <c r="A2070" s="146"/>
      <c r="B2070" s="146"/>
      <c r="C2070" s="227">
        <v>8.0</v>
      </c>
      <c r="D2070" s="228">
        <v>87.76</v>
      </c>
      <c r="E2070" s="228">
        <v>35.54</v>
      </c>
      <c r="F2070" s="229">
        <v>0.405</v>
      </c>
      <c r="I2070" s="146"/>
      <c r="J2070" s="230">
        <f t="shared" si="2"/>
        <v>10.97</v>
      </c>
      <c r="K2070" s="227"/>
      <c r="L2070" s="230">
        <f t="shared" si="3"/>
        <v>7.807829181</v>
      </c>
      <c r="M2070" s="232"/>
      <c r="N2070" s="146"/>
      <c r="O2070" s="99" t="b">
        <f t="shared" si="4"/>
        <v>0</v>
      </c>
      <c r="P2070" s="99">
        <f t="shared" si="5"/>
        <v>2</v>
      </c>
      <c r="Q2070" s="99">
        <f t="shared" si="6"/>
        <v>5</v>
      </c>
      <c r="R2070" s="99">
        <f t="shared" si="7"/>
        <v>0</v>
      </c>
      <c r="S2070" s="138">
        <f t="shared" si="8"/>
        <v>0</v>
      </c>
      <c r="T2070" s="135">
        <f t="shared" si="9"/>
        <v>7</v>
      </c>
      <c r="U2070" s="146"/>
      <c r="V2070" s="146"/>
      <c r="W2070" s="146"/>
      <c r="X2070" s="146"/>
      <c r="Y2070" s="146"/>
    </row>
    <row r="2071" ht="12.75" customHeight="1">
      <c r="A2071" s="146"/>
      <c r="B2071" s="146"/>
      <c r="C2071" s="227">
        <v>5.0</v>
      </c>
      <c r="D2071" s="228">
        <v>87.6</v>
      </c>
      <c r="E2071" s="228">
        <v>35.45</v>
      </c>
      <c r="F2071" s="229">
        <v>0.4047</v>
      </c>
      <c r="I2071" s="146"/>
      <c r="J2071" s="230">
        <f t="shared" si="2"/>
        <v>17.52</v>
      </c>
      <c r="K2071" s="227"/>
      <c r="L2071" s="230">
        <f t="shared" si="3"/>
        <v>12.47241404</v>
      </c>
      <c r="M2071" s="232"/>
      <c r="N2071" s="146"/>
      <c r="O2071" s="99" t="b">
        <f t="shared" si="4"/>
        <v>0</v>
      </c>
      <c r="P2071" s="99">
        <f t="shared" si="5"/>
        <v>1</v>
      </c>
      <c r="Q2071" s="99">
        <f t="shared" si="6"/>
        <v>5</v>
      </c>
      <c r="R2071" s="99">
        <f t="shared" si="7"/>
        <v>0</v>
      </c>
      <c r="S2071" s="138">
        <f t="shared" si="8"/>
        <v>0</v>
      </c>
      <c r="T2071" s="135">
        <f t="shared" si="9"/>
        <v>6</v>
      </c>
      <c r="U2071" s="146"/>
      <c r="V2071" s="146"/>
      <c r="W2071" s="146"/>
      <c r="X2071" s="146"/>
      <c r="Y2071" s="146"/>
    </row>
    <row r="2072" ht="12.75" customHeight="1">
      <c r="A2072" s="146"/>
      <c r="B2072" s="146"/>
      <c r="C2072" s="227">
        <v>4.0</v>
      </c>
      <c r="D2072" s="228">
        <v>24.73</v>
      </c>
      <c r="E2072" s="228">
        <v>9.99</v>
      </c>
      <c r="F2072" s="229">
        <v>0.4041</v>
      </c>
      <c r="I2072" s="146"/>
      <c r="J2072" s="230">
        <f t="shared" si="2"/>
        <v>6.1825</v>
      </c>
      <c r="K2072" s="227"/>
      <c r="L2072" s="230">
        <f t="shared" si="3"/>
        <v>4.403176412</v>
      </c>
      <c r="M2072" s="232"/>
      <c r="N2072" s="146"/>
      <c r="O2072" s="99" t="b">
        <f t="shared" si="4"/>
        <v>0</v>
      </c>
      <c r="P2072" s="99">
        <f t="shared" si="5"/>
        <v>1</v>
      </c>
      <c r="Q2072" s="99">
        <f t="shared" si="6"/>
        <v>5</v>
      </c>
      <c r="R2072" s="99">
        <f t="shared" si="7"/>
        <v>0</v>
      </c>
      <c r="S2072" s="138">
        <f t="shared" si="8"/>
        <v>0</v>
      </c>
      <c r="T2072" s="135">
        <f t="shared" si="9"/>
        <v>6</v>
      </c>
      <c r="U2072" s="146"/>
      <c r="V2072" s="146"/>
      <c r="W2072" s="146"/>
      <c r="X2072" s="146"/>
      <c r="Y2072" s="146"/>
    </row>
    <row r="2073" ht="12.75" customHeight="1">
      <c r="A2073" s="146"/>
      <c r="B2073" s="146"/>
      <c r="C2073" s="227">
        <v>6.0</v>
      </c>
      <c r="D2073" s="228">
        <v>264.35</v>
      </c>
      <c r="E2073" s="228">
        <v>106.76</v>
      </c>
      <c r="F2073" s="229">
        <v>0.4039</v>
      </c>
      <c r="I2073" s="146"/>
      <c r="J2073" s="230">
        <f t="shared" si="2"/>
        <v>44.05833333</v>
      </c>
      <c r="K2073" s="227"/>
      <c r="L2073" s="230">
        <f t="shared" si="3"/>
        <v>31.38281454</v>
      </c>
      <c r="M2073" s="232"/>
      <c r="N2073" s="146"/>
      <c r="O2073" s="99" t="b">
        <f t="shared" si="4"/>
        <v>0</v>
      </c>
      <c r="P2073" s="99">
        <f t="shared" si="5"/>
        <v>2</v>
      </c>
      <c r="Q2073" s="99">
        <f t="shared" si="6"/>
        <v>4</v>
      </c>
      <c r="R2073" s="99">
        <f t="shared" si="7"/>
        <v>0</v>
      </c>
      <c r="S2073" s="138">
        <f t="shared" si="8"/>
        <v>0</v>
      </c>
      <c r="T2073" s="135">
        <f t="shared" si="9"/>
        <v>6</v>
      </c>
      <c r="U2073" s="146"/>
      <c r="V2073" s="146"/>
      <c r="W2073" s="146"/>
      <c r="X2073" s="146"/>
      <c r="Y2073" s="146"/>
    </row>
    <row r="2074" ht="12.75" customHeight="1">
      <c r="A2074" s="146"/>
      <c r="B2074" s="146"/>
      <c r="C2074" s="227">
        <v>8.0</v>
      </c>
      <c r="D2074" s="228">
        <v>290.87</v>
      </c>
      <c r="E2074" s="228">
        <v>117.44</v>
      </c>
      <c r="F2074" s="229">
        <v>0.4038</v>
      </c>
      <c r="I2074" s="146"/>
      <c r="J2074" s="230">
        <f t="shared" si="2"/>
        <v>36.35875</v>
      </c>
      <c r="K2074" s="227"/>
      <c r="L2074" s="230">
        <f t="shared" si="3"/>
        <v>25.90023508</v>
      </c>
      <c r="M2074" s="232"/>
      <c r="N2074" s="146"/>
      <c r="O2074" s="99" t="b">
        <f t="shared" si="4"/>
        <v>0</v>
      </c>
      <c r="P2074" s="99">
        <f t="shared" si="5"/>
        <v>2</v>
      </c>
      <c r="Q2074" s="129">
        <f t="shared" si="6"/>
        <v>25.90023508</v>
      </c>
      <c r="R2074" s="99">
        <f t="shared" si="7"/>
        <v>0</v>
      </c>
      <c r="S2074" s="138">
        <f t="shared" si="8"/>
        <v>0</v>
      </c>
      <c r="T2074" s="135">
        <f t="shared" si="9"/>
        <v>27.90023508</v>
      </c>
      <c r="U2074" s="146"/>
      <c r="V2074" s="146"/>
      <c r="W2074" s="146"/>
      <c r="X2074" s="146"/>
      <c r="Y2074" s="146"/>
    </row>
    <row r="2075" ht="12.75" customHeight="1">
      <c r="A2075" s="146"/>
      <c r="B2075" s="146"/>
      <c r="C2075" s="227">
        <v>9.0</v>
      </c>
      <c r="D2075" s="228">
        <v>87.5</v>
      </c>
      <c r="E2075" s="228">
        <v>35.22</v>
      </c>
      <c r="F2075" s="229">
        <v>0.4025</v>
      </c>
      <c r="I2075" s="146"/>
      <c r="J2075" s="230">
        <f t="shared" si="2"/>
        <v>9.722222222</v>
      </c>
      <c r="K2075" s="227"/>
      <c r="L2075" s="230">
        <f t="shared" si="3"/>
        <v>6.932065756</v>
      </c>
      <c r="M2075" s="232"/>
      <c r="N2075" s="146"/>
      <c r="O2075" s="99" t="b">
        <f t="shared" si="4"/>
        <v>0</v>
      </c>
      <c r="P2075" s="99">
        <f t="shared" si="5"/>
        <v>2</v>
      </c>
      <c r="Q2075" s="99">
        <f t="shared" si="6"/>
        <v>5</v>
      </c>
      <c r="R2075" s="99">
        <f t="shared" si="7"/>
        <v>0</v>
      </c>
      <c r="S2075" s="138">
        <f t="shared" si="8"/>
        <v>0</v>
      </c>
      <c r="T2075" s="135">
        <f t="shared" si="9"/>
        <v>7</v>
      </c>
      <c r="U2075" s="146"/>
      <c r="V2075" s="146"/>
      <c r="W2075" s="146"/>
      <c r="X2075" s="146"/>
      <c r="Y2075" s="146"/>
    </row>
    <row r="2076" ht="12.75" customHeight="1">
      <c r="A2076" s="146"/>
      <c r="B2076" s="146"/>
      <c r="C2076" s="227">
        <v>1.0</v>
      </c>
      <c r="D2076" s="228">
        <v>169.57</v>
      </c>
      <c r="E2076" s="228">
        <v>68.17</v>
      </c>
      <c r="F2076" s="229">
        <v>0.402</v>
      </c>
      <c r="I2076" s="146"/>
      <c r="J2076" s="230">
        <f t="shared" si="2"/>
        <v>169.57</v>
      </c>
      <c r="K2076" s="227"/>
      <c r="L2076" s="230">
        <f t="shared" si="3"/>
        <v>120.9486448</v>
      </c>
      <c r="M2076" s="232"/>
      <c r="N2076" s="146"/>
      <c r="O2076" s="99" t="b">
        <f t="shared" si="4"/>
        <v>0</v>
      </c>
      <c r="P2076" s="99">
        <f t="shared" si="5"/>
        <v>1</v>
      </c>
      <c r="Q2076" s="99">
        <f t="shared" si="6"/>
        <v>2</v>
      </c>
      <c r="R2076" s="99">
        <f t="shared" si="7"/>
        <v>0</v>
      </c>
      <c r="S2076" s="138">
        <f t="shared" si="8"/>
        <v>0</v>
      </c>
      <c r="T2076" s="135">
        <f t="shared" si="9"/>
        <v>3</v>
      </c>
      <c r="U2076" s="146"/>
      <c r="V2076" s="146"/>
      <c r="W2076" s="146"/>
      <c r="X2076" s="146"/>
      <c r="Y2076" s="146"/>
    </row>
    <row r="2077" ht="12.75" customHeight="1">
      <c r="A2077" s="146"/>
      <c r="B2077" s="146"/>
      <c r="C2077" s="227">
        <v>8.0</v>
      </c>
      <c r="D2077" s="228">
        <v>1356.52</v>
      </c>
      <c r="E2077" s="228">
        <v>545.32</v>
      </c>
      <c r="F2077" s="229">
        <v>0.402</v>
      </c>
      <c r="I2077" s="146"/>
      <c r="J2077" s="230">
        <f t="shared" si="2"/>
        <v>169.565</v>
      </c>
      <c r="K2077" s="227"/>
      <c r="L2077" s="230">
        <f t="shared" si="3"/>
        <v>120.9450785</v>
      </c>
      <c r="M2077" s="232"/>
      <c r="N2077" s="146"/>
      <c r="O2077" s="99" t="b">
        <f t="shared" si="4"/>
        <v>0</v>
      </c>
      <c r="P2077" s="99">
        <f t="shared" si="5"/>
        <v>2</v>
      </c>
      <c r="Q2077" s="99">
        <f t="shared" si="6"/>
        <v>2</v>
      </c>
      <c r="R2077" s="99">
        <f t="shared" si="7"/>
        <v>0</v>
      </c>
      <c r="S2077" s="138">
        <f t="shared" si="8"/>
        <v>0</v>
      </c>
      <c r="T2077" s="135">
        <f t="shared" si="9"/>
        <v>4</v>
      </c>
      <c r="U2077" s="146"/>
      <c r="V2077" s="146"/>
      <c r="W2077" s="146"/>
      <c r="X2077" s="146"/>
      <c r="Y2077" s="146"/>
    </row>
    <row r="2078" ht="12.75" customHeight="1">
      <c r="A2078" s="146"/>
      <c r="B2078" s="146"/>
      <c r="C2078" s="227">
        <v>5.0</v>
      </c>
      <c r="D2078" s="228">
        <v>54.35</v>
      </c>
      <c r="E2078" s="228">
        <v>21.85</v>
      </c>
      <c r="F2078" s="229">
        <v>0.402</v>
      </c>
      <c r="I2078" s="146"/>
      <c r="J2078" s="230">
        <f t="shared" si="2"/>
        <v>10.87</v>
      </c>
      <c r="K2078" s="227"/>
      <c r="L2078" s="230">
        <f t="shared" si="3"/>
        <v>7.7532097</v>
      </c>
      <c r="M2078" s="232"/>
      <c r="N2078" s="146"/>
      <c r="O2078" s="99" t="b">
        <f t="shared" si="4"/>
        <v>0</v>
      </c>
      <c r="P2078" s="99">
        <f t="shared" si="5"/>
        <v>1</v>
      </c>
      <c r="Q2078" s="99">
        <f t="shared" si="6"/>
        <v>5</v>
      </c>
      <c r="R2078" s="99">
        <f t="shared" si="7"/>
        <v>0</v>
      </c>
      <c r="S2078" s="138">
        <f t="shared" si="8"/>
        <v>0</v>
      </c>
      <c r="T2078" s="135">
        <f t="shared" si="9"/>
        <v>6</v>
      </c>
      <c r="U2078" s="146"/>
      <c r="V2078" s="146"/>
      <c r="W2078" s="146"/>
      <c r="X2078" s="146"/>
      <c r="Y2078" s="146"/>
    </row>
    <row r="2079" ht="12.75" customHeight="1">
      <c r="A2079" s="146"/>
      <c r="B2079" s="146"/>
      <c r="C2079" s="227">
        <v>2.0</v>
      </c>
      <c r="D2079" s="228">
        <v>339.13</v>
      </c>
      <c r="E2079" s="228">
        <v>136.33</v>
      </c>
      <c r="F2079" s="229">
        <v>0.402</v>
      </c>
      <c r="I2079" s="146"/>
      <c r="J2079" s="230">
        <f t="shared" si="2"/>
        <v>169.565</v>
      </c>
      <c r="K2079" s="227"/>
      <c r="L2079" s="230">
        <f t="shared" si="3"/>
        <v>120.9450785</v>
      </c>
      <c r="M2079" s="232"/>
      <c r="N2079" s="146"/>
      <c r="O2079" s="99" t="b">
        <f t="shared" si="4"/>
        <v>0</v>
      </c>
      <c r="P2079" s="99">
        <f t="shared" si="5"/>
        <v>1</v>
      </c>
      <c r="Q2079" s="99">
        <f t="shared" si="6"/>
        <v>2</v>
      </c>
      <c r="R2079" s="99">
        <f t="shared" si="7"/>
        <v>0</v>
      </c>
      <c r="S2079" s="138">
        <f t="shared" si="8"/>
        <v>0</v>
      </c>
      <c r="T2079" s="135">
        <f t="shared" si="9"/>
        <v>3</v>
      </c>
      <c r="U2079" s="146"/>
      <c r="V2079" s="146"/>
      <c r="W2079" s="146"/>
      <c r="X2079" s="146"/>
      <c r="Y2079" s="146"/>
    </row>
    <row r="2080" ht="12.75" customHeight="1">
      <c r="A2080" s="146"/>
      <c r="B2080" s="146"/>
      <c r="C2080" s="227">
        <v>16.0</v>
      </c>
      <c r="D2080" s="228">
        <v>2713.04</v>
      </c>
      <c r="E2080" s="228">
        <v>1090.64</v>
      </c>
      <c r="F2080" s="229">
        <v>0.402</v>
      </c>
      <c r="I2080" s="146"/>
      <c r="J2080" s="230">
        <f t="shared" si="2"/>
        <v>169.565</v>
      </c>
      <c r="K2080" s="227"/>
      <c r="L2080" s="230">
        <f t="shared" si="3"/>
        <v>120.9450785</v>
      </c>
      <c r="M2080" s="232"/>
      <c r="N2080" s="146"/>
      <c r="O2080" s="99" t="b">
        <f t="shared" si="4"/>
        <v>0</v>
      </c>
      <c r="P2080" s="99">
        <f t="shared" si="5"/>
        <v>4</v>
      </c>
      <c r="Q2080" s="99">
        <f t="shared" si="6"/>
        <v>2</v>
      </c>
      <c r="R2080" s="99">
        <f t="shared" si="7"/>
        <v>0</v>
      </c>
      <c r="S2080" s="138">
        <f t="shared" si="8"/>
        <v>0</v>
      </c>
      <c r="T2080" s="135">
        <f t="shared" si="9"/>
        <v>6</v>
      </c>
      <c r="U2080" s="146"/>
      <c r="V2080" s="146"/>
      <c r="W2080" s="146"/>
      <c r="X2080" s="146"/>
      <c r="Y2080" s="146"/>
    </row>
    <row r="2081" ht="12.75" customHeight="1">
      <c r="A2081" s="146"/>
      <c r="B2081" s="146"/>
      <c r="C2081" s="227">
        <v>14.0</v>
      </c>
      <c r="D2081" s="228">
        <v>154.8</v>
      </c>
      <c r="E2081" s="228">
        <v>62.22</v>
      </c>
      <c r="F2081" s="229">
        <v>0.4019</v>
      </c>
      <c r="I2081" s="146"/>
      <c r="J2081" s="230">
        <f t="shared" si="2"/>
        <v>11.05714286</v>
      </c>
      <c r="K2081" s="227"/>
      <c r="L2081" s="230">
        <f t="shared" si="3"/>
        <v>7.887255052</v>
      </c>
      <c r="M2081" s="232"/>
      <c r="N2081" s="146"/>
      <c r="O2081" s="99" t="b">
        <f t="shared" si="4"/>
        <v>0</v>
      </c>
      <c r="P2081" s="99">
        <f t="shared" si="5"/>
        <v>3</v>
      </c>
      <c r="Q2081" s="99">
        <f t="shared" si="6"/>
        <v>5</v>
      </c>
      <c r="R2081" s="99">
        <f t="shared" si="7"/>
        <v>0</v>
      </c>
      <c r="S2081" s="138">
        <f t="shared" si="8"/>
        <v>0</v>
      </c>
      <c r="T2081" s="135">
        <f t="shared" si="9"/>
        <v>8</v>
      </c>
      <c r="U2081" s="146"/>
      <c r="V2081" s="146"/>
      <c r="W2081" s="146"/>
      <c r="X2081" s="146"/>
      <c r="Y2081" s="146"/>
    </row>
    <row r="2082" ht="12.75" customHeight="1">
      <c r="A2082" s="146"/>
      <c r="B2082" s="146"/>
      <c r="C2082" s="227">
        <v>9.0</v>
      </c>
      <c r="D2082" s="228">
        <v>108.78</v>
      </c>
      <c r="E2082" s="228">
        <v>43.71</v>
      </c>
      <c r="F2082" s="229">
        <v>0.4018</v>
      </c>
      <c r="I2082" s="146"/>
      <c r="J2082" s="230">
        <f t="shared" si="2"/>
        <v>12.08666667</v>
      </c>
      <c r="K2082" s="227"/>
      <c r="L2082" s="230">
        <f t="shared" si="3"/>
        <v>8.622247586</v>
      </c>
      <c r="M2082" s="232"/>
      <c r="N2082" s="146"/>
      <c r="O2082" s="99" t="b">
        <f t="shared" si="4"/>
        <v>0</v>
      </c>
      <c r="P2082" s="99">
        <f t="shared" si="5"/>
        <v>2</v>
      </c>
      <c r="Q2082" s="99">
        <f t="shared" si="6"/>
        <v>5</v>
      </c>
      <c r="R2082" s="99">
        <f t="shared" si="7"/>
        <v>0</v>
      </c>
      <c r="S2082" s="138">
        <f t="shared" si="8"/>
        <v>0</v>
      </c>
      <c r="T2082" s="135">
        <f t="shared" si="9"/>
        <v>7</v>
      </c>
      <c r="U2082" s="146"/>
      <c r="V2082" s="146"/>
      <c r="W2082" s="146"/>
      <c r="X2082" s="146"/>
      <c r="Y2082" s="146"/>
    </row>
    <row r="2083" ht="12.75" customHeight="1">
      <c r="A2083" s="146"/>
      <c r="B2083" s="146"/>
      <c r="C2083" s="227">
        <v>2.0</v>
      </c>
      <c r="D2083" s="228">
        <v>43.39</v>
      </c>
      <c r="E2083" s="228">
        <v>17.39</v>
      </c>
      <c r="F2083" s="229">
        <v>0.4008</v>
      </c>
      <c r="I2083" s="146"/>
      <c r="J2083" s="230">
        <f t="shared" si="2"/>
        <v>21.695</v>
      </c>
      <c r="K2083" s="227"/>
      <c r="L2083" s="230">
        <f t="shared" si="3"/>
        <v>15.48757853</v>
      </c>
      <c r="M2083" s="232"/>
      <c r="N2083" s="146"/>
      <c r="O2083" s="99" t="b">
        <f t="shared" si="4"/>
        <v>0</v>
      </c>
      <c r="P2083" s="99">
        <f t="shared" si="5"/>
        <v>1</v>
      </c>
      <c r="Q2083" s="99">
        <f t="shared" si="6"/>
        <v>5</v>
      </c>
      <c r="R2083" s="99">
        <f t="shared" si="7"/>
        <v>0</v>
      </c>
      <c r="S2083" s="138">
        <f t="shared" si="8"/>
        <v>0</v>
      </c>
      <c r="T2083" s="135">
        <f t="shared" si="9"/>
        <v>6</v>
      </c>
      <c r="U2083" s="146"/>
      <c r="V2083" s="146"/>
      <c r="W2083" s="146"/>
      <c r="X2083" s="146"/>
      <c r="Y2083" s="146"/>
    </row>
    <row r="2084" ht="12.75" customHeight="1">
      <c r="A2084" s="146"/>
      <c r="B2084" s="146"/>
      <c r="C2084" s="227">
        <v>2.0</v>
      </c>
      <c r="D2084" s="228">
        <v>98.39</v>
      </c>
      <c r="E2084" s="228">
        <v>39.43</v>
      </c>
      <c r="F2084" s="229">
        <v>0.4007</v>
      </c>
      <c r="I2084" s="146"/>
      <c r="J2084" s="230">
        <f t="shared" si="2"/>
        <v>49.195</v>
      </c>
      <c r="K2084" s="227"/>
      <c r="L2084" s="230">
        <f t="shared" si="3"/>
        <v>35.12172485</v>
      </c>
      <c r="M2084" s="232"/>
      <c r="N2084" s="146"/>
      <c r="O2084" s="99" t="b">
        <f t="shared" si="4"/>
        <v>0</v>
      </c>
      <c r="P2084" s="99">
        <f t="shared" si="5"/>
        <v>1</v>
      </c>
      <c r="Q2084" s="99">
        <f t="shared" si="6"/>
        <v>4</v>
      </c>
      <c r="R2084" s="99">
        <f t="shared" si="7"/>
        <v>0</v>
      </c>
      <c r="S2084" s="138">
        <f t="shared" si="8"/>
        <v>0</v>
      </c>
      <c r="T2084" s="135">
        <f t="shared" si="9"/>
        <v>5</v>
      </c>
      <c r="U2084" s="146"/>
      <c r="V2084" s="146"/>
      <c r="W2084" s="146"/>
      <c r="X2084" s="146"/>
      <c r="Y2084" s="146"/>
    </row>
    <row r="2085" ht="12.75" customHeight="1">
      <c r="A2085" s="146"/>
      <c r="B2085" s="146"/>
      <c r="C2085" s="227">
        <v>12.0</v>
      </c>
      <c r="D2085" s="228">
        <v>72.06</v>
      </c>
      <c r="E2085" s="228">
        <v>28.86</v>
      </c>
      <c r="F2085" s="229">
        <v>0.4005</v>
      </c>
      <c r="I2085" s="146"/>
      <c r="J2085" s="230">
        <f t="shared" si="2"/>
        <v>6.005</v>
      </c>
      <c r="K2085" s="227"/>
      <c r="L2085" s="230">
        <f t="shared" si="3"/>
        <v>4.287754373</v>
      </c>
      <c r="M2085" s="232"/>
      <c r="N2085" s="146"/>
      <c r="O2085" s="99" t="b">
        <f t="shared" si="4"/>
        <v>0</v>
      </c>
      <c r="P2085" s="99">
        <f t="shared" si="5"/>
        <v>3</v>
      </c>
      <c r="Q2085" s="99">
        <f t="shared" si="6"/>
        <v>5</v>
      </c>
      <c r="R2085" s="99">
        <f t="shared" si="7"/>
        <v>0</v>
      </c>
      <c r="S2085" s="138">
        <f t="shared" si="8"/>
        <v>0</v>
      </c>
      <c r="T2085" s="135">
        <f t="shared" si="9"/>
        <v>8</v>
      </c>
      <c r="U2085" s="146"/>
      <c r="V2085" s="146"/>
      <c r="W2085" s="146"/>
      <c r="X2085" s="146"/>
      <c r="Y2085" s="146"/>
    </row>
    <row r="2086" ht="12.75" customHeight="1">
      <c r="A2086" s="146"/>
      <c r="B2086" s="146"/>
      <c r="C2086" s="227">
        <v>14.0</v>
      </c>
      <c r="D2086" s="228">
        <v>239.3</v>
      </c>
      <c r="E2086" s="228">
        <v>95.8</v>
      </c>
      <c r="F2086" s="229">
        <v>0.4003</v>
      </c>
      <c r="I2086" s="146"/>
      <c r="J2086" s="230">
        <f t="shared" si="2"/>
        <v>17.09285714</v>
      </c>
      <c r="K2086" s="227"/>
      <c r="L2086" s="230">
        <f t="shared" si="3"/>
        <v>12.20656798</v>
      </c>
      <c r="M2086" s="232"/>
      <c r="N2086" s="146"/>
      <c r="O2086" s="99" t="b">
        <f t="shared" si="4"/>
        <v>0</v>
      </c>
      <c r="P2086" s="99">
        <f t="shared" si="5"/>
        <v>3</v>
      </c>
      <c r="Q2086" s="99">
        <f t="shared" si="6"/>
        <v>5</v>
      </c>
      <c r="R2086" s="99">
        <f t="shared" si="7"/>
        <v>0</v>
      </c>
      <c r="S2086" s="138">
        <f t="shared" si="8"/>
        <v>0</v>
      </c>
      <c r="T2086" s="135">
        <f t="shared" si="9"/>
        <v>8</v>
      </c>
      <c r="U2086" s="146"/>
      <c r="V2086" s="146"/>
      <c r="W2086" s="146"/>
      <c r="X2086" s="146"/>
      <c r="Y2086" s="146"/>
    </row>
    <row r="2087" ht="12.75" customHeight="1">
      <c r="A2087" s="146"/>
      <c r="B2087" s="146"/>
      <c r="C2087" s="227">
        <v>31.0</v>
      </c>
      <c r="D2087" s="228">
        <v>1800.0</v>
      </c>
      <c r="E2087" s="228">
        <v>720.25</v>
      </c>
      <c r="F2087" s="229">
        <v>0.4001</v>
      </c>
      <c r="I2087" s="146"/>
      <c r="J2087" s="230">
        <f t="shared" si="2"/>
        <v>58.06451613</v>
      </c>
      <c r="K2087" s="227"/>
      <c r="L2087" s="230">
        <f t="shared" si="3"/>
        <v>41.47169211</v>
      </c>
      <c r="M2087" s="232"/>
      <c r="N2087" s="146"/>
      <c r="O2087" s="99" t="b">
        <f t="shared" si="4"/>
        <v>0</v>
      </c>
      <c r="P2087" s="99">
        <f t="shared" si="5"/>
        <v>5</v>
      </c>
      <c r="Q2087" s="99">
        <f t="shared" si="6"/>
        <v>3</v>
      </c>
      <c r="R2087" s="99">
        <f t="shared" si="7"/>
        <v>0</v>
      </c>
      <c r="S2087" s="138">
        <f t="shared" si="8"/>
        <v>0</v>
      </c>
      <c r="T2087" s="135">
        <f t="shared" si="9"/>
        <v>8</v>
      </c>
      <c r="U2087" s="146"/>
      <c r="V2087" s="146"/>
      <c r="W2087" s="146"/>
      <c r="X2087" s="146"/>
      <c r="Y2087" s="146"/>
    </row>
    <row r="2088" ht="12.75" customHeight="1">
      <c r="A2088" s="146"/>
      <c r="B2088" s="146"/>
      <c r="C2088" s="227">
        <v>1.0</v>
      </c>
      <c r="D2088" s="228">
        <v>13.03</v>
      </c>
      <c r="E2088" s="228">
        <v>5.21</v>
      </c>
      <c r="F2088" s="229">
        <v>0.4001</v>
      </c>
      <c r="I2088" s="146"/>
      <c r="J2088" s="230">
        <f t="shared" si="2"/>
        <v>13.03</v>
      </c>
      <c r="K2088" s="227"/>
      <c r="L2088" s="230">
        <f t="shared" si="3"/>
        <v>9.306478109</v>
      </c>
      <c r="M2088" s="232"/>
      <c r="N2088" s="146"/>
      <c r="O2088" s="99" t="b">
        <f t="shared" si="4"/>
        <v>0</v>
      </c>
      <c r="P2088" s="99">
        <f t="shared" si="5"/>
        <v>1</v>
      </c>
      <c r="Q2088" s="99">
        <f t="shared" si="6"/>
        <v>5</v>
      </c>
      <c r="R2088" s="99">
        <f t="shared" si="7"/>
        <v>0</v>
      </c>
      <c r="S2088" s="138">
        <f t="shared" si="8"/>
        <v>0</v>
      </c>
      <c r="T2088" s="135">
        <f t="shared" si="9"/>
        <v>6</v>
      </c>
      <c r="U2088" s="146"/>
      <c r="V2088" s="146"/>
      <c r="W2088" s="146"/>
      <c r="X2088" s="146"/>
      <c r="Y2088" s="146"/>
    </row>
    <row r="2089" ht="12.75" customHeight="1">
      <c r="A2089" s="146"/>
      <c r="B2089" s="146"/>
      <c r="C2089" s="227">
        <v>1.0</v>
      </c>
      <c r="D2089" s="228">
        <v>13.03</v>
      </c>
      <c r="E2089" s="228">
        <v>5.21</v>
      </c>
      <c r="F2089" s="229">
        <v>0.4001</v>
      </c>
      <c r="I2089" s="146"/>
      <c r="J2089" s="230">
        <f t="shared" si="2"/>
        <v>13.03</v>
      </c>
      <c r="K2089" s="227"/>
      <c r="L2089" s="230">
        <f t="shared" si="3"/>
        <v>9.306478109</v>
      </c>
      <c r="M2089" s="232"/>
      <c r="N2089" s="146"/>
      <c r="O2089" s="99" t="b">
        <f t="shared" si="4"/>
        <v>0</v>
      </c>
      <c r="P2089" s="99">
        <f t="shared" si="5"/>
        <v>1</v>
      </c>
      <c r="Q2089" s="99">
        <f t="shared" si="6"/>
        <v>5</v>
      </c>
      <c r="R2089" s="99">
        <f t="shared" si="7"/>
        <v>0</v>
      </c>
      <c r="S2089" s="138">
        <f t="shared" si="8"/>
        <v>0</v>
      </c>
      <c r="T2089" s="135">
        <f t="shared" si="9"/>
        <v>6</v>
      </c>
      <c r="U2089" s="146"/>
      <c r="V2089" s="146"/>
      <c r="W2089" s="146"/>
      <c r="X2089" s="146"/>
      <c r="Y2089" s="146"/>
    </row>
    <row r="2090" ht="12.75" customHeight="1">
      <c r="A2090" s="146"/>
      <c r="B2090" s="146"/>
      <c r="C2090" s="227">
        <v>7.0</v>
      </c>
      <c r="D2090" s="228">
        <v>91.24</v>
      </c>
      <c r="E2090" s="228">
        <v>36.5</v>
      </c>
      <c r="F2090" s="229">
        <v>0.4001</v>
      </c>
      <c r="I2090" s="146"/>
      <c r="J2090" s="230">
        <f t="shared" si="2"/>
        <v>13.03428571</v>
      </c>
      <c r="K2090" s="227"/>
      <c r="L2090" s="230">
        <f t="shared" si="3"/>
        <v>9.309539115</v>
      </c>
      <c r="M2090" s="232"/>
      <c r="N2090" s="146"/>
      <c r="O2090" s="99" t="b">
        <f t="shared" si="4"/>
        <v>0</v>
      </c>
      <c r="P2090" s="99">
        <f t="shared" si="5"/>
        <v>2</v>
      </c>
      <c r="Q2090" s="99">
        <f t="shared" si="6"/>
        <v>5</v>
      </c>
      <c r="R2090" s="99">
        <f t="shared" si="7"/>
        <v>0</v>
      </c>
      <c r="S2090" s="138">
        <f t="shared" si="8"/>
        <v>0</v>
      </c>
      <c r="T2090" s="135">
        <f t="shared" si="9"/>
        <v>7</v>
      </c>
      <c r="U2090" s="146"/>
      <c r="V2090" s="146"/>
      <c r="W2090" s="146"/>
      <c r="X2090" s="146"/>
      <c r="Y2090" s="146"/>
    </row>
    <row r="2091" ht="12.75" customHeight="1">
      <c r="A2091" s="146"/>
      <c r="B2091" s="146"/>
      <c r="C2091" s="227">
        <v>7.0</v>
      </c>
      <c r="D2091" s="228">
        <v>91.24</v>
      </c>
      <c r="E2091" s="228">
        <v>36.5</v>
      </c>
      <c r="F2091" s="229">
        <v>0.4001</v>
      </c>
      <c r="I2091" s="146"/>
      <c r="J2091" s="230">
        <f t="shared" si="2"/>
        <v>13.03428571</v>
      </c>
      <c r="K2091" s="227"/>
      <c r="L2091" s="230">
        <f t="shared" si="3"/>
        <v>9.309539115</v>
      </c>
      <c r="M2091" s="232"/>
      <c r="N2091" s="146"/>
      <c r="O2091" s="99" t="b">
        <f t="shared" si="4"/>
        <v>0</v>
      </c>
      <c r="P2091" s="99">
        <f t="shared" si="5"/>
        <v>2</v>
      </c>
      <c r="Q2091" s="99">
        <f t="shared" si="6"/>
        <v>5</v>
      </c>
      <c r="R2091" s="99">
        <f t="shared" si="7"/>
        <v>0</v>
      </c>
      <c r="S2091" s="138">
        <f t="shared" si="8"/>
        <v>0</v>
      </c>
      <c r="T2091" s="135">
        <f t="shared" si="9"/>
        <v>7</v>
      </c>
      <c r="U2091" s="146"/>
      <c r="V2091" s="146"/>
      <c r="W2091" s="146"/>
      <c r="X2091" s="146"/>
      <c r="Y2091" s="146"/>
    </row>
    <row r="2092" ht="12.75" customHeight="1">
      <c r="A2092" s="146"/>
      <c r="B2092" s="146"/>
      <c r="C2092" s="227">
        <v>6.0</v>
      </c>
      <c r="D2092" s="228">
        <v>78.21</v>
      </c>
      <c r="E2092" s="228">
        <v>31.29</v>
      </c>
      <c r="F2092" s="229">
        <v>0.4001</v>
      </c>
      <c r="I2092" s="146"/>
      <c r="J2092" s="230">
        <f t="shared" si="2"/>
        <v>13.035</v>
      </c>
      <c r="K2092" s="227"/>
      <c r="L2092" s="230">
        <f t="shared" si="3"/>
        <v>9.310049282</v>
      </c>
      <c r="M2092" s="232"/>
      <c r="N2092" s="146"/>
      <c r="O2092" s="99" t="b">
        <f t="shared" si="4"/>
        <v>0</v>
      </c>
      <c r="P2092" s="99">
        <f t="shared" si="5"/>
        <v>2</v>
      </c>
      <c r="Q2092" s="99">
        <f t="shared" si="6"/>
        <v>5</v>
      </c>
      <c r="R2092" s="99">
        <f t="shared" si="7"/>
        <v>0</v>
      </c>
      <c r="S2092" s="138">
        <f t="shared" si="8"/>
        <v>0</v>
      </c>
      <c r="T2092" s="135">
        <f t="shared" si="9"/>
        <v>7</v>
      </c>
      <c r="U2092" s="146"/>
      <c r="V2092" s="146"/>
      <c r="W2092" s="146"/>
      <c r="X2092" s="146"/>
      <c r="Y2092" s="146"/>
    </row>
    <row r="2093" ht="12.75" customHeight="1">
      <c r="A2093" s="146"/>
      <c r="B2093" s="146"/>
      <c r="C2093" s="227">
        <v>6.0</v>
      </c>
      <c r="D2093" s="228">
        <v>78.21</v>
      </c>
      <c r="E2093" s="228">
        <v>31.29</v>
      </c>
      <c r="F2093" s="229">
        <v>0.4001</v>
      </c>
      <c r="I2093" s="146"/>
      <c r="J2093" s="230">
        <f t="shared" si="2"/>
        <v>13.035</v>
      </c>
      <c r="K2093" s="227"/>
      <c r="L2093" s="230">
        <f t="shared" si="3"/>
        <v>9.310049282</v>
      </c>
      <c r="M2093" s="232"/>
      <c r="N2093" s="146"/>
      <c r="O2093" s="99" t="b">
        <f t="shared" si="4"/>
        <v>0</v>
      </c>
      <c r="P2093" s="99">
        <f t="shared" si="5"/>
        <v>2</v>
      </c>
      <c r="Q2093" s="99">
        <f t="shared" si="6"/>
        <v>5</v>
      </c>
      <c r="R2093" s="99">
        <f t="shared" si="7"/>
        <v>0</v>
      </c>
      <c r="S2093" s="138">
        <f t="shared" si="8"/>
        <v>0</v>
      </c>
      <c r="T2093" s="135">
        <f t="shared" si="9"/>
        <v>7</v>
      </c>
      <c r="U2093" s="146"/>
      <c r="V2093" s="146"/>
      <c r="W2093" s="146"/>
      <c r="X2093" s="146"/>
      <c r="Y2093" s="146"/>
    </row>
    <row r="2094" ht="12.75" customHeight="1">
      <c r="A2094" s="146"/>
      <c r="B2094" s="146"/>
      <c r="C2094" s="227">
        <v>2.0</v>
      </c>
      <c r="D2094" s="228">
        <v>69.55</v>
      </c>
      <c r="E2094" s="228">
        <v>27.83</v>
      </c>
      <c r="F2094" s="229">
        <v>0.4001</v>
      </c>
      <c r="I2094" s="146"/>
      <c r="J2094" s="230">
        <f t="shared" si="2"/>
        <v>34.775</v>
      </c>
      <c r="K2094" s="227"/>
      <c r="L2094" s="230">
        <f t="shared" si="3"/>
        <v>24.83751161</v>
      </c>
      <c r="M2094" s="232"/>
      <c r="N2094" s="146"/>
      <c r="O2094" s="99" t="b">
        <f t="shared" si="4"/>
        <v>0</v>
      </c>
      <c r="P2094" s="99">
        <f t="shared" si="5"/>
        <v>1</v>
      </c>
      <c r="Q2094" s="99">
        <f t="shared" si="6"/>
        <v>5</v>
      </c>
      <c r="R2094" s="99">
        <f t="shared" si="7"/>
        <v>0</v>
      </c>
      <c r="S2094" s="138">
        <f t="shared" si="8"/>
        <v>0</v>
      </c>
      <c r="T2094" s="135">
        <f t="shared" si="9"/>
        <v>6</v>
      </c>
      <c r="U2094" s="146"/>
      <c r="V2094" s="146"/>
      <c r="W2094" s="146"/>
      <c r="X2094" s="146"/>
      <c r="Y2094" s="146"/>
    </row>
    <row r="2095" ht="12.75" customHeight="1">
      <c r="A2095" s="146"/>
      <c r="B2095" s="146"/>
      <c r="C2095" s="227">
        <v>5.0</v>
      </c>
      <c r="D2095" s="228">
        <v>65.17</v>
      </c>
      <c r="E2095" s="228">
        <v>26.07</v>
      </c>
      <c r="F2095" s="229">
        <v>0.4001</v>
      </c>
      <c r="I2095" s="146"/>
      <c r="J2095" s="230">
        <f t="shared" si="2"/>
        <v>13.034</v>
      </c>
      <c r="K2095" s="227"/>
      <c r="L2095" s="230">
        <f t="shared" si="3"/>
        <v>9.309335047</v>
      </c>
      <c r="M2095" s="232"/>
      <c r="N2095" s="146"/>
      <c r="O2095" s="99" t="b">
        <f t="shared" si="4"/>
        <v>0</v>
      </c>
      <c r="P2095" s="99">
        <f t="shared" si="5"/>
        <v>1</v>
      </c>
      <c r="Q2095" s="99">
        <f t="shared" si="6"/>
        <v>5</v>
      </c>
      <c r="R2095" s="99">
        <f t="shared" si="7"/>
        <v>0</v>
      </c>
      <c r="S2095" s="138">
        <f t="shared" si="8"/>
        <v>0</v>
      </c>
      <c r="T2095" s="135">
        <f t="shared" si="9"/>
        <v>6</v>
      </c>
      <c r="U2095" s="146"/>
      <c r="V2095" s="146"/>
      <c r="W2095" s="146"/>
      <c r="X2095" s="146"/>
      <c r="Y2095" s="146"/>
    </row>
    <row r="2096" ht="12.75" customHeight="1">
      <c r="A2096" s="146"/>
      <c r="B2096" s="146"/>
      <c r="C2096" s="227">
        <v>1.0</v>
      </c>
      <c r="D2096" s="228">
        <v>60.86</v>
      </c>
      <c r="E2096" s="228">
        <v>24.35</v>
      </c>
      <c r="F2096" s="229">
        <v>0.4001</v>
      </c>
      <c r="I2096" s="146"/>
      <c r="J2096" s="230">
        <f t="shared" si="2"/>
        <v>60.86</v>
      </c>
      <c r="K2096" s="227"/>
      <c r="L2096" s="230">
        <f t="shared" si="3"/>
        <v>43.46832369</v>
      </c>
      <c r="M2096" s="232"/>
      <c r="N2096" s="146"/>
      <c r="O2096" s="99" t="b">
        <f t="shared" si="4"/>
        <v>0</v>
      </c>
      <c r="P2096" s="99">
        <f t="shared" si="5"/>
        <v>1</v>
      </c>
      <c r="Q2096" s="99">
        <f t="shared" si="6"/>
        <v>3</v>
      </c>
      <c r="R2096" s="99">
        <f t="shared" si="7"/>
        <v>0</v>
      </c>
      <c r="S2096" s="138">
        <f t="shared" si="8"/>
        <v>0</v>
      </c>
      <c r="T2096" s="135">
        <f t="shared" si="9"/>
        <v>4</v>
      </c>
      <c r="U2096" s="146"/>
      <c r="V2096" s="146"/>
      <c r="W2096" s="146"/>
      <c r="X2096" s="146"/>
      <c r="Y2096" s="146"/>
    </row>
    <row r="2097" ht="12.75" customHeight="1">
      <c r="A2097" s="146"/>
      <c r="B2097" s="146"/>
      <c r="C2097" s="227">
        <v>4.0</v>
      </c>
      <c r="D2097" s="228">
        <v>52.14</v>
      </c>
      <c r="E2097" s="228">
        <v>20.86</v>
      </c>
      <c r="F2097" s="229">
        <v>0.4001</v>
      </c>
      <c r="I2097" s="146"/>
      <c r="J2097" s="230">
        <f t="shared" si="2"/>
        <v>13.035</v>
      </c>
      <c r="K2097" s="227"/>
      <c r="L2097" s="230">
        <f t="shared" si="3"/>
        <v>9.310049282</v>
      </c>
      <c r="M2097" s="232"/>
      <c r="N2097" s="146"/>
      <c r="O2097" s="99" t="b">
        <f t="shared" si="4"/>
        <v>0</v>
      </c>
      <c r="P2097" s="99">
        <f t="shared" si="5"/>
        <v>1</v>
      </c>
      <c r="Q2097" s="99">
        <f t="shared" si="6"/>
        <v>5</v>
      </c>
      <c r="R2097" s="99">
        <f t="shared" si="7"/>
        <v>0</v>
      </c>
      <c r="S2097" s="138">
        <f t="shared" si="8"/>
        <v>0</v>
      </c>
      <c r="T2097" s="135">
        <f t="shared" si="9"/>
        <v>6</v>
      </c>
      <c r="U2097" s="146"/>
      <c r="V2097" s="146"/>
      <c r="W2097" s="146"/>
      <c r="X2097" s="146"/>
      <c r="Y2097" s="146"/>
    </row>
    <row r="2098" ht="12.75" customHeight="1">
      <c r="A2098" s="146"/>
      <c r="B2098" s="146"/>
      <c r="C2098" s="227">
        <v>4.0</v>
      </c>
      <c r="D2098" s="228">
        <v>52.14</v>
      </c>
      <c r="E2098" s="228">
        <v>20.86</v>
      </c>
      <c r="F2098" s="229">
        <v>0.4001</v>
      </c>
      <c r="I2098" s="146"/>
      <c r="J2098" s="230">
        <f t="shared" si="2"/>
        <v>13.035</v>
      </c>
      <c r="K2098" s="227"/>
      <c r="L2098" s="230">
        <f t="shared" si="3"/>
        <v>9.310049282</v>
      </c>
      <c r="M2098" s="232"/>
      <c r="N2098" s="146"/>
      <c r="O2098" s="99" t="b">
        <f t="shared" si="4"/>
        <v>0</v>
      </c>
      <c r="P2098" s="99">
        <f t="shared" si="5"/>
        <v>1</v>
      </c>
      <c r="Q2098" s="99">
        <f t="shared" si="6"/>
        <v>5</v>
      </c>
      <c r="R2098" s="99">
        <f t="shared" si="7"/>
        <v>0</v>
      </c>
      <c r="S2098" s="138">
        <f t="shared" si="8"/>
        <v>0</v>
      </c>
      <c r="T2098" s="135">
        <f t="shared" si="9"/>
        <v>6</v>
      </c>
      <c r="U2098" s="146"/>
      <c r="V2098" s="146"/>
      <c r="W2098" s="146"/>
      <c r="X2098" s="146"/>
      <c r="Y2098" s="146"/>
    </row>
    <row r="2099" ht="12.75" customHeight="1">
      <c r="A2099" s="146"/>
      <c r="B2099" s="146"/>
      <c r="C2099" s="227">
        <v>3.0</v>
      </c>
      <c r="D2099" s="228">
        <v>39.1</v>
      </c>
      <c r="E2099" s="228">
        <v>15.64</v>
      </c>
      <c r="F2099" s="229">
        <v>0.4001</v>
      </c>
      <c r="I2099" s="146"/>
      <c r="J2099" s="230">
        <f t="shared" si="2"/>
        <v>13.03333333</v>
      </c>
      <c r="K2099" s="227"/>
      <c r="L2099" s="230">
        <f t="shared" si="3"/>
        <v>9.308858891</v>
      </c>
      <c r="M2099" s="232"/>
      <c r="N2099" s="146"/>
      <c r="O2099" s="99" t="b">
        <f t="shared" si="4"/>
        <v>0</v>
      </c>
      <c r="P2099" s="99">
        <f t="shared" si="5"/>
        <v>1</v>
      </c>
      <c r="Q2099" s="99">
        <f t="shared" si="6"/>
        <v>5</v>
      </c>
      <c r="R2099" s="99">
        <f t="shared" si="7"/>
        <v>0</v>
      </c>
      <c r="S2099" s="138">
        <f t="shared" si="8"/>
        <v>0</v>
      </c>
      <c r="T2099" s="135">
        <f t="shared" si="9"/>
        <v>6</v>
      </c>
      <c r="U2099" s="146"/>
      <c r="V2099" s="146"/>
      <c r="W2099" s="146"/>
      <c r="X2099" s="146"/>
      <c r="Y2099" s="146"/>
    </row>
    <row r="2100" ht="12.75" customHeight="1">
      <c r="A2100" s="146"/>
      <c r="B2100" s="146"/>
      <c r="C2100" s="227">
        <v>3.0</v>
      </c>
      <c r="D2100" s="228">
        <v>39.1</v>
      </c>
      <c r="E2100" s="228">
        <v>15.64</v>
      </c>
      <c r="F2100" s="229">
        <v>0.4001</v>
      </c>
      <c r="I2100" s="146"/>
      <c r="J2100" s="230">
        <f t="shared" si="2"/>
        <v>13.03333333</v>
      </c>
      <c r="K2100" s="227"/>
      <c r="L2100" s="230">
        <f t="shared" si="3"/>
        <v>9.308858891</v>
      </c>
      <c r="M2100" s="232"/>
      <c r="N2100" s="146"/>
      <c r="O2100" s="99" t="b">
        <f t="shared" si="4"/>
        <v>0</v>
      </c>
      <c r="P2100" s="99">
        <f t="shared" si="5"/>
        <v>1</v>
      </c>
      <c r="Q2100" s="99">
        <f t="shared" si="6"/>
        <v>5</v>
      </c>
      <c r="R2100" s="99">
        <f t="shared" si="7"/>
        <v>0</v>
      </c>
      <c r="S2100" s="138">
        <f t="shared" si="8"/>
        <v>0</v>
      </c>
      <c r="T2100" s="135">
        <f t="shared" si="9"/>
        <v>6</v>
      </c>
      <c r="U2100" s="146"/>
      <c r="V2100" s="146"/>
      <c r="W2100" s="146"/>
      <c r="X2100" s="146"/>
      <c r="Y2100" s="146"/>
    </row>
    <row r="2101" ht="12.75" customHeight="1">
      <c r="A2101" s="146"/>
      <c r="B2101" s="146"/>
      <c r="C2101" s="227">
        <v>2.0</v>
      </c>
      <c r="D2101" s="228">
        <v>26.07</v>
      </c>
      <c r="E2101" s="228">
        <v>10.43</v>
      </c>
      <c r="F2101" s="229">
        <v>0.4001</v>
      </c>
      <c r="I2101" s="146"/>
      <c r="J2101" s="230">
        <f t="shared" si="2"/>
        <v>13.035</v>
      </c>
      <c r="K2101" s="227"/>
      <c r="L2101" s="230">
        <f t="shared" si="3"/>
        <v>9.310049282</v>
      </c>
      <c r="M2101" s="232"/>
      <c r="N2101" s="146"/>
      <c r="O2101" s="99" t="b">
        <f t="shared" si="4"/>
        <v>0</v>
      </c>
      <c r="P2101" s="99">
        <f t="shared" si="5"/>
        <v>1</v>
      </c>
      <c r="Q2101" s="99">
        <f t="shared" si="6"/>
        <v>5</v>
      </c>
      <c r="R2101" s="99">
        <f t="shared" si="7"/>
        <v>0</v>
      </c>
      <c r="S2101" s="138">
        <f t="shared" si="8"/>
        <v>0</v>
      </c>
      <c r="T2101" s="135">
        <f t="shared" si="9"/>
        <v>6</v>
      </c>
      <c r="U2101" s="146"/>
      <c r="V2101" s="146"/>
      <c r="W2101" s="146"/>
      <c r="X2101" s="146"/>
      <c r="Y2101" s="146"/>
    </row>
    <row r="2102" ht="12.75" customHeight="1">
      <c r="A2102" s="146"/>
      <c r="B2102" s="146"/>
      <c r="C2102" s="227">
        <v>32.0</v>
      </c>
      <c r="D2102" s="228">
        <v>4438.26</v>
      </c>
      <c r="E2102" s="228">
        <v>1775.86</v>
      </c>
      <c r="F2102" s="229">
        <v>0.4001</v>
      </c>
      <c r="I2102" s="146"/>
      <c r="J2102" s="230">
        <f t="shared" si="2"/>
        <v>138.695625</v>
      </c>
      <c r="K2102" s="227"/>
      <c r="L2102" s="230">
        <f t="shared" si="3"/>
        <v>99.06122777</v>
      </c>
      <c r="M2102" s="232"/>
      <c r="N2102" s="146"/>
      <c r="O2102" s="99" t="b">
        <f t="shared" si="4"/>
        <v>0</v>
      </c>
      <c r="P2102" s="99">
        <f t="shared" si="5"/>
        <v>5</v>
      </c>
      <c r="Q2102" s="99">
        <f t="shared" si="6"/>
        <v>2</v>
      </c>
      <c r="R2102" s="99">
        <f t="shared" si="7"/>
        <v>0</v>
      </c>
      <c r="S2102" s="138">
        <f t="shared" si="8"/>
        <v>0</v>
      </c>
      <c r="T2102" s="135">
        <f t="shared" si="9"/>
        <v>7</v>
      </c>
      <c r="U2102" s="146"/>
      <c r="V2102" s="146"/>
      <c r="W2102" s="146"/>
      <c r="X2102" s="146"/>
      <c r="Y2102" s="146"/>
    </row>
    <row r="2103" ht="12.75" customHeight="1">
      <c r="A2103" s="146"/>
      <c r="B2103" s="146"/>
      <c r="C2103" s="227">
        <v>2.0</v>
      </c>
      <c r="D2103" s="228">
        <v>234.78</v>
      </c>
      <c r="E2103" s="228">
        <v>93.92</v>
      </c>
      <c r="F2103" s="229">
        <v>0.4</v>
      </c>
      <c r="I2103" s="146"/>
      <c r="J2103" s="230">
        <f t="shared" si="2"/>
        <v>117.39</v>
      </c>
      <c r="K2103" s="227"/>
      <c r="L2103" s="230">
        <f t="shared" si="3"/>
        <v>83.85</v>
      </c>
      <c r="M2103" s="232"/>
      <c r="N2103" s="146"/>
      <c r="O2103" s="99">
        <f t="shared" si="4"/>
        <v>2</v>
      </c>
      <c r="P2103" s="99">
        <f t="shared" si="5"/>
        <v>1</v>
      </c>
      <c r="Q2103" s="99">
        <f t="shared" si="6"/>
        <v>2</v>
      </c>
      <c r="R2103" s="99">
        <f t="shared" si="7"/>
        <v>0</v>
      </c>
      <c r="S2103" s="138">
        <f t="shared" si="8"/>
        <v>0</v>
      </c>
      <c r="T2103" s="135">
        <f t="shared" si="9"/>
        <v>5</v>
      </c>
      <c r="U2103" s="146"/>
      <c r="V2103" s="146"/>
      <c r="W2103" s="146"/>
      <c r="X2103" s="146"/>
      <c r="Y2103" s="146"/>
    </row>
    <row r="2104" ht="12.75" customHeight="1">
      <c r="A2104" s="146"/>
      <c r="B2104" s="146"/>
      <c r="C2104" s="227">
        <v>4.0</v>
      </c>
      <c r="D2104" s="228">
        <v>208.7</v>
      </c>
      <c r="E2104" s="228">
        <v>83.48</v>
      </c>
      <c r="F2104" s="229">
        <v>0.4</v>
      </c>
      <c r="I2104" s="146"/>
      <c r="J2104" s="230">
        <f t="shared" si="2"/>
        <v>52.175</v>
      </c>
      <c r="K2104" s="227"/>
      <c r="L2104" s="230">
        <f t="shared" si="3"/>
        <v>37.26785714</v>
      </c>
      <c r="M2104" s="232"/>
      <c r="N2104" s="146"/>
      <c r="O2104" s="99">
        <f t="shared" si="4"/>
        <v>2</v>
      </c>
      <c r="P2104" s="99">
        <f t="shared" si="5"/>
        <v>1</v>
      </c>
      <c r="Q2104" s="99">
        <f t="shared" si="6"/>
        <v>4</v>
      </c>
      <c r="R2104" s="99">
        <f t="shared" si="7"/>
        <v>0</v>
      </c>
      <c r="S2104" s="138">
        <f t="shared" si="8"/>
        <v>0</v>
      </c>
      <c r="T2104" s="135">
        <f t="shared" si="9"/>
        <v>7</v>
      </c>
      <c r="U2104" s="146"/>
      <c r="V2104" s="146"/>
      <c r="W2104" s="146"/>
      <c r="X2104" s="146"/>
      <c r="Y2104" s="146"/>
    </row>
    <row r="2105" ht="12.75" customHeight="1">
      <c r="A2105" s="146"/>
      <c r="B2105" s="146"/>
      <c r="C2105" s="227">
        <v>6.0</v>
      </c>
      <c r="D2105" s="228">
        <v>208.64</v>
      </c>
      <c r="E2105" s="228">
        <v>83.46</v>
      </c>
      <c r="F2105" s="229">
        <v>0.4</v>
      </c>
      <c r="I2105" s="146"/>
      <c r="J2105" s="230">
        <f t="shared" si="2"/>
        <v>34.77333333</v>
      </c>
      <c r="K2105" s="227"/>
      <c r="L2105" s="230">
        <f t="shared" si="3"/>
        <v>24.83809524</v>
      </c>
      <c r="M2105" s="232"/>
      <c r="N2105" s="146"/>
      <c r="O2105" s="99">
        <f t="shared" si="4"/>
        <v>2</v>
      </c>
      <c r="P2105" s="99">
        <f t="shared" si="5"/>
        <v>2</v>
      </c>
      <c r="Q2105" s="99">
        <f t="shared" si="6"/>
        <v>5</v>
      </c>
      <c r="R2105" s="99">
        <f t="shared" si="7"/>
        <v>0</v>
      </c>
      <c r="S2105" s="138">
        <f t="shared" si="8"/>
        <v>0</v>
      </c>
      <c r="T2105" s="135">
        <f t="shared" si="9"/>
        <v>9</v>
      </c>
      <c r="U2105" s="146"/>
      <c r="V2105" s="146"/>
      <c r="W2105" s="146"/>
      <c r="X2105" s="146"/>
      <c r="Y2105" s="146"/>
    </row>
    <row r="2106" ht="12.75" customHeight="1">
      <c r="A2106" s="146"/>
      <c r="B2106" s="146"/>
      <c r="C2106" s="227">
        <v>4.0</v>
      </c>
      <c r="D2106" s="228">
        <v>173.88</v>
      </c>
      <c r="E2106" s="228">
        <v>69.55</v>
      </c>
      <c r="F2106" s="229">
        <v>0.4</v>
      </c>
      <c r="I2106" s="146"/>
      <c r="J2106" s="230">
        <f t="shared" si="2"/>
        <v>43.47</v>
      </c>
      <c r="K2106" s="227"/>
      <c r="L2106" s="230">
        <f t="shared" si="3"/>
        <v>31.05</v>
      </c>
      <c r="M2106" s="232"/>
      <c r="N2106" s="146"/>
      <c r="O2106" s="99">
        <f t="shared" si="4"/>
        <v>2</v>
      </c>
      <c r="P2106" s="99">
        <f t="shared" si="5"/>
        <v>1</v>
      </c>
      <c r="Q2106" s="99">
        <f t="shared" si="6"/>
        <v>4</v>
      </c>
      <c r="R2106" s="99">
        <f t="shared" si="7"/>
        <v>0</v>
      </c>
      <c r="S2106" s="138">
        <f t="shared" si="8"/>
        <v>0</v>
      </c>
      <c r="T2106" s="135">
        <f t="shared" si="9"/>
        <v>7</v>
      </c>
      <c r="U2106" s="146"/>
      <c r="V2106" s="146"/>
      <c r="W2106" s="146"/>
      <c r="X2106" s="146"/>
      <c r="Y2106" s="146"/>
    </row>
    <row r="2107" ht="12.75" customHeight="1">
      <c r="A2107" s="146"/>
      <c r="B2107" s="146"/>
      <c r="C2107" s="227">
        <v>5.0</v>
      </c>
      <c r="D2107" s="228">
        <v>152.13</v>
      </c>
      <c r="E2107" s="228">
        <v>60.85</v>
      </c>
      <c r="F2107" s="229">
        <v>0.4</v>
      </c>
      <c r="I2107" s="146"/>
      <c r="J2107" s="230">
        <f t="shared" si="2"/>
        <v>30.426</v>
      </c>
      <c r="K2107" s="227"/>
      <c r="L2107" s="230">
        <f t="shared" si="3"/>
        <v>21.73285714</v>
      </c>
      <c r="M2107" s="232"/>
      <c r="N2107" s="146"/>
      <c r="O2107" s="99">
        <f t="shared" si="4"/>
        <v>2</v>
      </c>
      <c r="P2107" s="99">
        <f t="shared" si="5"/>
        <v>1</v>
      </c>
      <c r="Q2107" s="99">
        <f t="shared" si="6"/>
        <v>5</v>
      </c>
      <c r="R2107" s="99">
        <f t="shared" si="7"/>
        <v>0</v>
      </c>
      <c r="S2107" s="138">
        <f t="shared" si="8"/>
        <v>0</v>
      </c>
      <c r="T2107" s="135">
        <f t="shared" si="9"/>
        <v>8</v>
      </c>
      <c r="U2107" s="146"/>
      <c r="V2107" s="146"/>
      <c r="W2107" s="146"/>
      <c r="X2107" s="146"/>
      <c r="Y2107" s="146"/>
    </row>
    <row r="2108" ht="12.75" customHeight="1">
      <c r="A2108" s="146"/>
      <c r="B2108" s="146"/>
      <c r="C2108" s="227">
        <v>1.0</v>
      </c>
      <c r="D2108" s="228">
        <v>13.03</v>
      </c>
      <c r="E2108" s="228">
        <v>5.21</v>
      </c>
      <c r="F2108" s="229">
        <v>0.4</v>
      </c>
      <c r="I2108" s="146"/>
      <c r="J2108" s="230">
        <f t="shared" si="2"/>
        <v>13.03</v>
      </c>
      <c r="K2108" s="227"/>
      <c r="L2108" s="230">
        <f t="shared" si="3"/>
        <v>9.307142857</v>
      </c>
      <c r="M2108" s="232"/>
      <c r="N2108" s="146"/>
      <c r="O2108" s="99">
        <f t="shared" si="4"/>
        <v>2</v>
      </c>
      <c r="P2108" s="99">
        <f t="shared" si="5"/>
        <v>1</v>
      </c>
      <c r="Q2108" s="99">
        <f t="shared" si="6"/>
        <v>5</v>
      </c>
      <c r="R2108" s="99">
        <f t="shared" si="7"/>
        <v>0</v>
      </c>
      <c r="S2108" s="138">
        <f t="shared" si="8"/>
        <v>0</v>
      </c>
      <c r="T2108" s="135">
        <f t="shared" si="9"/>
        <v>8</v>
      </c>
      <c r="U2108" s="146"/>
      <c r="V2108" s="146"/>
      <c r="W2108" s="146"/>
      <c r="X2108" s="146"/>
      <c r="Y2108" s="146"/>
    </row>
    <row r="2109" ht="12.75" customHeight="1">
      <c r="A2109" s="146"/>
      <c r="B2109" s="146"/>
      <c r="C2109" s="227">
        <v>1.0</v>
      </c>
      <c r="D2109" s="228">
        <v>121.74</v>
      </c>
      <c r="E2109" s="228">
        <v>48.7</v>
      </c>
      <c r="F2109" s="229">
        <v>0.4</v>
      </c>
      <c r="I2109" s="146"/>
      <c r="J2109" s="230">
        <f t="shared" si="2"/>
        <v>121.74</v>
      </c>
      <c r="K2109" s="227"/>
      <c r="L2109" s="230">
        <f t="shared" si="3"/>
        <v>86.95714286</v>
      </c>
      <c r="M2109" s="232"/>
      <c r="N2109" s="146"/>
      <c r="O2109" s="99">
        <f t="shared" si="4"/>
        <v>2</v>
      </c>
      <c r="P2109" s="99">
        <f t="shared" si="5"/>
        <v>1</v>
      </c>
      <c r="Q2109" s="99">
        <f t="shared" si="6"/>
        <v>2</v>
      </c>
      <c r="R2109" s="99">
        <f t="shared" si="7"/>
        <v>0</v>
      </c>
      <c r="S2109" s="138">
        <f t="shared" si="8"/>
        <v>0</v>
      </c>
      <c r="T2109" s="135">
        <f t="shared" si="9"/>
        <v>5</v>
      </c>
      <c r="U2109" s="146"/>
      <c r="V2109" s="146"/>
      <c r="W2109" s="146"/>
      <c r="X2109" s="146"/>
      <c r="Y2109" s="146"/>
    </row>
    <row r="2110" ht="12.75" customHeight="1">
      <c r="A2110" s="146"/>
      <c r="B2110" s="146"/>
      <c r="C2110" s="227">
        <v>2.0</v>
      </c>
      <c r="D2110" s="228">
        <v>95.65</v>
      </c>
      <c r="E2110" s="228">
        <v>38.26</v>
      </c>
      <c r="F2110" s="229">
        <v>0.4</v>
      </c>
      <c r="I2110" s="146"/>
      <c r="J2110" s="230">
        <f t="shared" si="2"/>
        <v>47.825</v>
      </c>
      <c r="K2110" s="227"/>
      <c r="L2110" s="230">
        <f t="shared" si="3"/>
        <v>34.16071429</v>
      </c>
      <c r="M2110" s="232"/>
      <c r="N2110" s="146"/>
      <c r="O2110" s="99">
        <f t="shared" si="4"/>
        <v>2</v>
      </c>
      <c r="P2110" s="99">
        <f t="shared" si="5"/>
        <v>1</v>
      </c>
      <c r="Q2110" s="99">
        <f t="shared" si="6"/>
        <v>4</v>
      </c>
      <c r="R2110" s="99">
        <f t="shared" si="7"/>
        <v>0</v>
      </c>
      <c r="S2110" s="138">
        <f t="shared" si="8"/>
        <v>0</v>
      </c>
      <c r="T2110" s="135">
        <f t="shared" si="9"/>
        <v>7</v>
      </c>
      <c r="U2110" s="146"/>
      <c r="V2110" s="146"/>
      <c r="W2110" s="146"/>
      <c r="X2110" s="146"/>
      <c r="Y2110" s="146"/>
    </row>
    <row r="2111" ht="12.75" customHeight="1">
      <c r="A2111" s="146"/>
      <c r="B2111" s="146"/>
      <c r="C2111" s="227">
        <v>3.0</v>
      </c>
      <c r="D2111" s="228">
        <v>91.28</v>
      </c>
      <c r="E2111" s="228">
        <v>36.51</v>
      </c>
      <c r="F2111" s="229">
        <v>0.4</v>
      </c>
      <c r="I2111" s="146"/>
      <c r="J2111" s="230">
        <f t="shared" si="2"/>
        <v>30.42666667</v>
      </c>
      <c r="K2111" s="227"/>
      <c r="L2111" s="230">
        <f t="shared" si="3"/>
        <v>21.73333333</v>
      </c>
      <c r="M2111" s="232"/>
      <c r="N2111" s="146"/>
      <c r="O2111" s="99">
        <f t="shared" si="4"/>
        <v>2</v>
      </c>
      <c r="P2111" s="99">
        <f t="shared" si="5"/>
        <v>1</v>
      </c>
      <c r="Q2111" s="99">
        <f t="shared" si="6"/>
        <v>5</v>
      </c>
      <c r="R2111" s="99">
        <f t="shared" si="7"/>
        <v>0</v>
      </c>
      <c r="S2111" s="138">
        <f t="shared" si="8"/>
        <v>0</v>
      </c>
      <c r="T2111" s="135">
        <f t="shared" si="9"/>
        <v>8</v>
      </c>
      <c r="U2111" s="146"/>
      <c r="V2111" s="146"/>
      <c r="W2111" s="146"/>
      <c r="X2111" s="146"/>
      <c r="Y2111" s="146"/>
    </row>
    <row r="2112" ht="12.75" customHeight="1">
      <c r="A2112" s="146"/>
      <c r="B2112" s="146"/>
      <c r="C2112" s="227">
        <v>7.0</v>
      </c>
      <c r="D2112" s="228">
        <v>91.24</v>
      </c>
      <c r="E2112" s="228">
        <v>36.5</v>
      </c>
      <c r="F2112" s="229">
        <v>0.4</v>
      </c>
      <c r="I2112" s="146"/>
      <c r="J2112" s="230">
        <f t="shared" si="2"/>
        <v>13.03428571</v>
      </c>
      <c r="K2112" s="227"/>
      <c r="L2112" s="230">
        <f t="shared" si="3"/>
        <v>9.310204082</v>
      </c>
      <c r="M2112" s="232"/>
      <c r="N2112" s="146"/>
      <c r="O2112" s="99">
        <f t="shared" si="4"/>
        <v>2</v>
      </c>
      <c r="P2112" s="99">
        <f t="shared" si="5"/>
        <v>2</v>
      </c>
      <c r="Q2112" s="99">
        <f t="shared" si="6"/>
        <v>5</v>
      </c>
      <c r="R2112" s="99">
        <f t="shared" si="7"/>
        <v>0</v>
      </c>
      <c r="S2112" s="138">
        <f t="shared" si="8"/>
        <v>0</v>
      </c>
      <c r="T2112" s="135">
        <f t="shared" si="9"/>
        <v>9</v>
      </c>
      <c r="U2112" s="146"/>
      <c r="V2112" s="146"/>
      <c r="W2112" s="146"/>
      <c r="X2112" s="146"/>
      <c r="Y2112" s="146"/>
    </row>
    <row r="2113" ht="12.75" customHeight="1">
      <c r="A2113" s="146"/>
      <c r="B2113" s="146"/>
      <c r="C2113" s="227">
        <v>7.0</v>
      </c>
      <c r="D2113" s="228">
        <v>91.24</v>
      </c>
      <c r="E2113" s="228">
        <v>36.5</v>
      </c>
      <c r="F2113" s="229">
        <v>0.4</v>
      </c>
      <c r="I2113" s="146"/>
      <c r="J2113" s="230">
        <f t="shared" si="2"/>
        <v>13.03428571</v>
      </c>
      <c r="K2113" s="227"/>
      <c r="L2113" s="230">
        <f t="shared" si="3"/>
        <v>9.310204082</v>
      </c>
      <c r="M2113" s="232"/>
      <c r="N2113" s="146"/>
      <c r="O2113" s="99">
        <f t="shared" si="4"/>
        <v>2</v>
      </c>
      <c r="P2113" s="99">
        <f t="shared" si="5"/>
        <v>2</v>
      </c>
      <c r="Q2113" s="99">
        <f t="shared" si="6"/>
        <v>5</v>
      </c>
      <c r="R2113" s="99">
        <f t="shared" si="7"/>
        <v>0</v>
      </c>
      <c r="S2113" s="138">
        <f t="shared" si="8"/>
        <v>0</v>
      </c>
      <c r="T2113" s="135">
        <f t="shared" si="9"/>
        <v>9</v>
      </c>
      <c r="U2113" s="146"/>
      <c r="V2113" s="146"/>
      <c r="W2113" s="146"/>
      <c r="X2113" s="146"/>
      <c r="Y2113" s="146"/>
    </row>
    <row r="2114" ht="12.75" customHeight="1">
      <c r="A2114" s="146"/>
      <c r="B2114" s="146"/>
      <c r="C2114" s="227">
        <v>7.0</v>
      </c>
      <c r="D2114" s="228">
        <v>91.24</v>
      </c>
      <c r="E2114" s="228">
        <v>36.5</v>
      </c>
      <c r="F2114" s="229">
        <v>0.4</v>
      </c>
      <c r="I2114" s="146"/>
      <c r="J2114" s="230">
        <f t="shared" si="2"/>
        <v>13.03428571</v>
      </c>
      <c r="K2114" s="227"/>
      <c r="L2114" s="230">
        <f t="shared" si="3"/>
        <v>9.310204082</v>
      </c>
      <c r="M2114" s="232"/>
      <c r="N2114" s="146"/>
      <c r="O2114" s="99">
        <f t="shared" si="4"/>
        <v>2</v>
      </c>
      <c r="P2114" s="99">
        <f t="shared" si="5"/>
        <v>2</v>
      </c>
      <c r="Q2114" s="99">
        <f t="shared" si="6"/>
        <v>5</v>
      </c>
      <c r="R2114" s="99">
        <f t="shared" si="7"/>
        <v>0</v>
      </c>
      <c r="S2114" s="138">
        <f t="shared" si="8"/>
        <v>0</v>
      </c>
      <c r="T2114" s="135">
        <f t="shared" si="9"/>
        <v>9</v>
      </c>
      <c r="U2114" s="146"/>
      <c r="V2114" s="146"/>
      <c r="W2114" s="146"/>
      <c r="X2114" s="146"/>
      <c r="Y2114" s="146"/>
    </row>
    <row r="2115" ht="12.75" customHeight="1">
      <c r="A2115" s="146"/>
      <c r="B2115" s="146"/>
      <c r="C2115" s="227">
        <v>2.0</v>
      </c>
      <c r="D2115" s="228">
        <v>69.55</v>
      </c>
      <c r="E2115" s="228">
        <v>27.82</v>
      </c>
      <c r="F2115" s="229">
        <v>0.4</v>
      </c>
      <c r="I2115" s="146"/>
      <c r="J2115" s="230">
        <f t="shared" si="2"/>
        <v>34.775</v>
      </c>
      <c r="K2115" s="227"/>
      <c r="L2115" s="230">
        <f t="shared" si="3"/>
        <v>24.83928571</v>
      </c>
      <c r="M2115" s="232"/>
      <c r="N2115" s="146"/>
      <c r="O2115" s="99">
        <f t="shared" si="4"/>
        <v>2</v>
      </c>
      <c r="P2115" s="99">
        <f t="shared" si="5"/>
        <v>1</v>
      </c>
      <c r="Q2115" s="99">
        <f t="shared" si="6"/>
        <v>5</v>
      </c>
      <c r="R2115" s="99">
        <f t="shared" si="7"/>
        <v>0</v>
      </c>
      <c r="S2115" s="138">
        <f t="shared" si="8"/>
        <v>0</v>
      </c>
      <c r="T2115" s="135">
        <f t="shared" si="9"/>
        <v>8</v>
      </c>
      <c r="U2115" s="146"/>
      <c r="V2115" s="146"/>
      <c r="W2115" s="146"/>
      <c r="X2115" s="146"/>
      <c r="Y2115" s="146"/>
    </row>
    <row r="2116" ht="12.75" customHeight="1">
      <c r="A2116" s="146"/>
      <c r="B2116" s="146"/>
      <c r="C2116" s="227">
        <v>2.0</v>
      </c>
      <c r="D2116" s="228">
        <v>60.85</v>
      </c>
      <c r="E2116" s="228">
        <v>24.34</v>
      </c>
      <c r="F2116" s="229">
        <v>0.4</v>
      </c>
      <c r="I2116" s="146"/>
      <c r="J2116" s="230">
        <f t="shared" si="2"/>
        <v>30.425</v>
      </c>
      <c r="K2116" s="227"/>
      <c r="L2116" s="230">
        <f t="shared" si="3"/>
        <v>21.73214286</v>
      </c>
      <c r="M2116" s="232"/>
      <c r="N2116" s="146"/>
      <c r="O2116" s="99">
        <f t="shared" si="4"/>
        <v>2</v>
      </c>
      <c r="P2116" s="99">
        <f t="shared" si="5"/>
        <v>1</v>
      </c>
      <c r="Q2116" s="99">
        <f t="shared" si="6"/>
        <v>5</v>
      </c>
      <c r="R2116" s="99">
        <f t="shared" si="7"/>
        <v>0</v>
      </c>
      <c r="S2116" s="138">
        <f t="shared" si="8"/>
        <v>0</v>
      </c>
      <c r="T2116" s="135">
        <f t="shared" si="9"/>
        <v>8</v>
      </c>
      <c r="U2116" s="146"/>
      <c r="V2116" s="146"/>
      <c r="W2116" s="146"/>
      <c r="X2116" s="146"/>
      <c r="Y2116" s="146"/>
    </row>
    <row r="2117" ht="12.75" customHeight="1">
      <c r="A2117" s="146"/>
      <c r="B2117" s="146"/>
      <c r="C2117" s="227">
        <v>6.0</v>
      </c>
      <c r="D2117" s="228">
        <v>469.51</v>
      </c>
      <c r="E2117" s="228">
        <v>187.81</v>
      </c>
      <c r="F2117" s="229">
        <v>0.4</v>
      </c>
      <c r="I2117" s="146"/>
      <c r="J2117" s="230">
        <f t="shared" si="2"/>
        <v>78.25166667</v>
      </c>
      <c r="K2117" s="227"/>
      <c r="L2117" s="230">
        <f t="shared" si="3"/>
        <v>55.89404762</v>
      </c>
      <c r="M2117" s="232"/>
      <c r="N2117" s="146"/>
      <c r="O2117" s="99">
        <f t="shared" si="4"/>
        <v>2</v>
      </c>
      <c r="P2117" s="99">
        <f t="shared" si="5"/>
        <v>2</v>
      </c>
      <c r="Q2117" s="99">
        <f t="shared" si="6"/>
        <v>3</v>
      </c>
      <c r="R2117" s="99">
        <f t="shared" si="7"/>
        <v>0</v>
      </c>
      <c r="S2117" s="138">
        <f t="shared" si="8"/>
        <v>0</v>
      </c>
      <c r="T2117" s="135">
        <f t="shared" si="9"/>
        <v>7</v>
      </c>
      <c r="U2117" s="146"/>
      <c r="V2117" s="146"/>
      <c r="W2117" s="146"/>
      <c r="X2117" s="146"/>
      <c r="Y2117" s="146"/>
    </row>
    <row r="2118" ht="12.75" customHeight="1">
      <c r="A2118" s="146"/>
      <c r="B2118" s="146"/>
      <c r="C2118" s="227">
        <v>1.0</v>
      </c>
      <c r="D2118" s="228">
        <v>43.47</v>
      </c>
      <c r="E2118" s="228">
        <v>17.39</v>
      </c>
      <c r="F2118" s="229">
        <v>0.4</v>
      </c>
      <c r="I2118" s="146"/>
      <c r="J2118" s="230">
        <f t="shared" si="2"/>
        <v>43.47</v>
      </c>
      <c r="K2118" s="227"/>
      <c r="L2118" s="230">
        <f t="shared" si="3"/>
        <v>31.05</v>
      </c>
      <c r="M2118" s="232"/>
      <c r="N2118" s="146"/>
      <c r="O2118" s="99">
        <f t="shared" si="4"/>
        <v>2</v>
      </c>
      <c r="P2118" s="99">
        <f t="shared" si="5"/>
        <v>1</v>
      </c>
      <c r="Q2118" s="99">
        <f t="shared" si="6"/>
        <v>4</v>
      </c>
      <c r="R2118" s="99">
        <f t="shared" si="7"/>
        <v>0</v>
      </c>
      <c r="S2118" s="138">
        <f t="shared" si="8"/>
        <v>0</v>
      </c>
      <c r="T2118" s="135">
        <f t="shared" si="9"/>
        <v>7</v>
      </c>
      <c r="U2118" s="146"/>
      <c r="V2118" s="146"/>
      <c r="W2118" s="146"/>
      <c r="X2118" s="146"/>
      <c r="Y2118" s="146"/>
    </row>
    <row r="2119" ht="12.75" customHeight="1">
      <c r="A2119" s="146"/>
      <c r="B2119" s="146"/>
      <c r="C2119" s="227">
        <v>7.0</v>
      </c>
      <c r="D2119" s="228">
        <v>395.65</v>
      </c>
      <c r="E2119" s="228">
        <v>158.26</v>
      </c>
      <c r="F2119" s="229">
        <v>0.4</v>
      </c>
      <c r="I2119" s="146"/>
      <c r="J2119" s="230">
        <f t="shared" si="2"/>
        <v>56.52142857</v>
      </c>
      <c r="K2119" s="227"/>
      <c r="L2119" s="230">
        <f t="shared" si="3"/>
        <v>40.37244898</v>
      </c>
      <c r="M2119" s="232"/>
      <c r="N2119" s="146"/>
      <c r="O2119" s="99">
        <f t="shared" si="4"/>
        <v>2</v>
      </c>
      <c r="P2119" s="99">
        <f t="shared" si="5"/>
        <v>2</v>
      </c>
      <c r="Q2119" s="129">
        <f t="shared" si="6"/>
        <v>40.37244898</v>
      </c>
      <c r="R2119" s="99">
        <f t="shared" si="7"/>
        <v>0</v>
      </c>
      <c r="S2119" s="138">
        <f t="shared" si="8"/>
        <v>0</v>
      </c>
      <c r="T2119" s="135">
        <f t="shared" si="9"/>
        <v>44.37244898</v>
      </c>
      <c r="U2119" s="146"/>
      <c r="V2119" s="146"/>
      <c r="W2119" s="146"/>
      <c r="X2119" s="146"/>
      <c r="Y2119" s="146"/>
    </row>
    <row r="2120" ht="12.75" customHeight="1">
      <c r="A2120" s="146"/>
      <c r="B2120" s="146"/>
      <c r="C2120" s="227">
        <v>6.0</v>
      </c>
      <c r="D2120" s="228">
        <v>391.25</v>
      </c>
      <c r="E2120" s="228">
        <v>156.49</v>
      </c>
      <c r="F2120" s="229">
        <v>0.4</v>
      </c>
      <c r="I2120" s="146"/>
      <c r="J2120" s="230">
        <f t="shared" si="2"/>
        <v>65.20833333</v>
      </c>
      <c r="K2120" s="227"/>
      <c r="L2120" s="230">
        <f t="shared" si="3"/>
        <v>46.57738095</v>
      </c>
      <c r="M2120" s="232"/>
      <c r="N2120" s="146"/>
      <c r="O2120" s="99">
        <f t="shared" si="4"/>
        <v>2</v>
      </c>
      <c r="P2120" s="99">
        <f t="shared" si="5"/>
        <v>2</v>
      </c>
      <c r="Q2120" s="99">
        <f t="shared" si="6"/>
        <v>3</v>
      </c>
      <c r="R2120" s="99">
        <f t="shared" si="7"/>
        <v>0</v>
      </c>
      <c r="S2120" s="138">
        <f t="shared" si="8"/>
        <v>0</v>
      </c>
      <c r="T2120" s="135">
        <f t="shared" si="9"/>
        <v>7</v>
      </c>
      <c r="U2120" s="146"/>
      <c r="V2120" s="146"/>
      <c r="W2120" s="146"/>
      <c r="X2120" s="146"/>
      <c r="Y2120" s="146"/>
    </row>
    <row r="2121" ht="12.75" customHeight="1">
      <c r="A2121" s="146"/>
      <c r="B2121" s="146"/>
      <c r="C2121" s="227">
        <v>1.0</v>
      </c>
      <c r="D2121" s="228">
        <v>34.77</v>
      </c>
      <c r="E2121" s="228">
        <v>13.91</v>
      </c>
      <c r="F2121" s="229">
        <v>0.4</v>
      </c>
      <c r="I2121" s="146"/>
      <c r="J2121" s="230">
        <f t="shared" si="2"/>
        <v>34.77</v>
      </c>
      <c r="K2121" s="227"/>
      <c r="L2121" s="230">
        <f t="shared" si="3"/>
        <v>24.83571429</v>
      </c>
      <c r="M2121" s="232"/>
      <c r="N2121" s="146"/>
      <c r="O2121" s="99">
        <f t="shared" si="4"/>
        <v>2</v>
      </c>
      <c r="P2121" s="99">
        <f t="shared" si="5"/>
        <v>1</v>
      </c>
      <c r="Q2121" s="99">
        <f t="shared" si="6"/>
        <v>5</v>
      </c>
      <c r="R2121" s="99">
        <f t="shared" si="7"/>
        <v>0</v>
      </c>
      <c r="S2121" s="138">
        <f t="shared" si="8"/>
        <v>0</v>
      </c>
      <c r="T2121" s="135">
        <f t="shared" si="9"/>
        <v>8</v>
      </c>
      <c r="U2121" s="146"/>
      <c r="V2121" s="146"/>
      <c r="W2121" s="146"/>
      <c r="X2121" s="146"/>
      <c r="Y2121" s="146"/>
    </row>
    <row r="2122" ht="12.75" customHeight="1">
      <c r="A2122" s="146"/>
      <c r="B2122" s="146"/>
      <c r="C2122" s="227">
        <v>7.0</v>
      </c>
      <c r="D2122" s="228">
        <v>304.29</v>
      </c>
      <c r="E2122" s="228">
        <v>121.72</v>
      </c>
      <c r="F2122" s="229">
        <v>0.4</v>
      </c>
      <c r="I2122" s="146"/>
      <c r="J2122" s="230">
        <f t="shared" si="2"/>
        <v>43.47</v>
      </c>
      <c r="K2122" s="227"/>
      <c r="L2122" s="230">
        <f t="shared" si="3"/>
        <v>31.05</v>
      </c>
      <c r="M2122" s="232"/>
      <c r="N2122" s="146"/>
      <c r="O2122" s="99">
        <f t="shared" si="4"/>
        <v>2</v>
      </c>
      <c r="P2122" s="99">
        <f t="shared" si="5"/>
        <v>2</v>
      </c>
      <c r="Q2122" s="99">
        <f t="shared" si="6"/>
        <v>4</v>
      </c>
      <c r="R2122" s="99">
        <f t="shared" si="7"/>
        <v>0</v>
      </c>
      <c r="S2122" s="138">
        <f t="shared" si="8"/>
        <v>0</v>
      </c>
      <c r="T2122" s="135">
        <f t="shared" si="9"/>
        <v>8</v>
      </c>
      <c r="U2122" s="146"/>
      <c r="V2122" s="146"/>
      <c r="W2122" s="146"/>
      <c r="X2122" s="146"/>
      <c r="Y2122" s="146"/>
    </row>
    <row r="2123" ht="12.75" customHeight="1">
      <c r="A2123" s="146"/>
      <c r="B2123" s="146"/>
      <c r="C2123" s="227">
        <v>2.0</v>
      </c>
      <c r="D2123" s="228">
        <v>31.29</v>
      </c>
      <c r="E2123" s="228">
        <v>12.52</v>
      </c>
      <c r="F2123" s="229">
        <v>0.4</v>
      </c>
      <c r="I2123" s="146"/>
      <c r="J2123" s="230">
        <f t="shared" si="2"/>
        <v>15.645</v>
      </c>
      <c r="K2123" s="227"/>
      <c r="L2123" s="230">
        <f t="shared" si="3"/>
        <v>11.175</v>
      </c>
      <c r="M2123" s="232"/>
      <c r="N2123" s="146"/>
      <c r="O2123" s="99">
        <f t="shared" si="4"/>
        <v>2</v>
      </c>
      <c r="P2123" s="99">
        <f t="shared" si="5"/>
        <v>1</v>
      </c>
      <c r="Q2123" s="99">
        <f t="shared" si="6"/>
        <v>5</v>
      </c>
      <c r="R2123" s="99">
        <f t="shared" si="7"/>
        <v>0</v>
      </c>
      <c r="S2123" s="138">
        <f t="shared" si="8"/>
        <v>0</v>
      </c>
      <c r="T2123" s="135">
        <f t="shared" si="9"/>
        <v>8</v>
      </c>
      <c r="U2123" s="146"/>
      <c r="V2123" s="146"/>
      <c r="W2123" s="146"/>
      <c r="X2123" s="146"/>
      <c r="Y2123" s="146"/>
    </row>
    <row r="2124" ht="12.75" customHeight="1">
      <c r="A2124" s="146"/>
      <c r="B2124" s="146"/>
      <c r="C2124" s="227">
        <v>1.0</v>
      </c>
      <c r="D2124" s="228">
        <v>30.43</v>
      </c>
      <c r="E2124" s="228">
        <v>12.17</v>
      </c>
      <c r="F2124" s="229">
        <v>0.4</v>
      </c>
      <c r="I2124" s="146"/>
      <c r="J2124" s="230">
        <f t="shared" si="2"/>
        <v>30.43</v>
      </c>
      <c r="K2124" s="227"/>
      <c r="L2124" s="230">
        <f t="shared" si="3"/>
        <v>21.73571429</v>
      </c>
      <c r="M2124" s="232"/>
      <c r="N2124" s="146"/>
      <c r="O2124" s="99">
        <f t="shared" si="4"/>
        <v>2</v>
      </c>
      <c r="P2124" s="99">
        <f t="shared" si="5"/>
        <v>1</v>
      </c>
      <c r="Q2124" s="99">
        <f t="shared" si="6"/>
        <v>5</v>
      </c>
      <c r="R2124" s="99">
        <f t="shared" si="7"/>
        <v>0</v>
      </c>
      <c r="S2124" s="138">
        <f t="shared" si="8"/>
        <v>0</v>
      </c>
      <c r="T2124" s="135">
        <f t="shared" si="9"/>
        <v>8</v>
      </c>
      <c r="U2124" s="146"/>
      <c r="V2124" s="146"/>
      <c r="W2124" s="146"/>
      <c r="X2124" s="146"/>
      <c r="Y2124" s="146"/>
    </row>
    <row r="2125" ht="12.75" customHeight="1">
      <c r="A2125" s="146"/>
      <c r="B2125" s="146"/>
      <c r="C2125" s="227">
        <v>11.0</v>
      </c>
      <c r="D2125" s="228">
        <v>286.86</v>
      </c>
      <c r="E2125" s="228">
        <v>114.74</v>
      </c>
      <c r="F2125" s="229">
        <v>0.4</v>
      </c>
      <c r="I2125" s="146"/>
      <c r="J2125" s="230">
        <f t="shared" si="2"/>
        <v>26.07818182</v>
      </c>
      <c r="K2125" s="227"/>
      <c r="L2125" s="230">
        <f t="shared" si="3"/>
        <v>18.62727273</v>
      </c>
      <c r="M2125" s="232"/>
      <c r="N2125" s="146"/>
      <c r="O2125" s="99">
        <f t="shared" si="4"/>
        <v>2</v>
      </c>
      <c r="P2125" s="99">
        <f t="shared" si="5"/>
        <v>3</v>
      </c>
      <c r="Q2125" s="99">
        <f t="shared" si="6"/>
        <v>5</v>
      </c>
      <c r="R2125" s="99">
        <f t="shared" si="7"/>
        <v>0</v>
      </c>
      <c r="S2125" s="138">
        <f t="shared" si="8"/>
        <v>0</v>
      </c>
      <c r="T2125" s="135">
        <f t="shared" si="9"/>
        <v>10</v>
      </c>
      <c r="U2125" s="146"/>
      <c r="V2125" s="146"/>
      <c r="W2125" s="146"/>
      <c r="X2125" s="146"/>
      <c r="Y2125" s="146"/>
    </row>
    <row r="2126" ht="12.75" customHeight="1">
      <c r="A2126" s="146"/>
      <c r="B2126" s="146"/>
      <c r="C2126" s="227">
        <v>4.0</v>
      </c>
      <c r="D2126" s="228">
        <v>260.83</v>
      </c>
      <c r="E2126" s="228">
        <v>104.33</v>
      </c>
      <c r="F2126" s="229">
        <v>0.4</v>
      </c>
      <c r="I2126" s="146"/>
      <c r="J2126" s="230">
        <f t="shared" si="2"/>
        <v>65.2075</v>
      </c>
      <c r="K2126" s="227"/>
      <c r="L2126" s="230">
        <f t="shared" si="3"/>
        <v>46.57678571</v>
      </c>
      <c r="M2126" s="232"/>
      <c r="N2126" s="146"/>
      <c r="O2126" s="99">
        <f t="shared" si="4"/>
        <v>2</v>
      </c>
      <c r="P2126" s="99">
        <f t="shared" si="5"/>
        <v>1</v>
      </c>
      <c r="Q2126" s="99">
        <f t="shared" si="6"/>
        <v>3</v>
      </c>
      <c r="R2126" s="99">
        <f t="shared" si="7"/>
        <v>0</v>
      </c>
      <c r="S2126" s="138">
        <f t="shared" si="8"/>
        <v>0</v>
      </c>
      <c r="T2126" s="135">
        <f t="shared" si="9"/>
        <v>6</v>
      </c>
      <c r="U2126" s="146"/>
      <c r="V2126" s="146"/>
      <c r="W2126" s="146"/>
      <c r="X2126" s="146"/>
      <c r="Y2126" s="146"/>
    </row>
    <row r="2127" ht="12.75" customHeight="1">
      <c r="A2127" s="146"/>
      <c r="B2127" s="146"/>
      <c r="C2127" s="227">
        <v>2.0</v>
      </c>
      <c r="D2127" s="228">
        <v>29.98</v>
      </c>
      <c r="E2127" s="228">
        <v>1.46</v>
      </c>
      <c r="F2127" s="229">
        <v>0.0488</v>
      </c>
      <c r="I2127" s="146"/>
      <c r="J2127" s="230">
        <f t="shared" si="2"/>
        <v>14.99</v>
      </c>
      <c r="K2127" s="227"/>
      <c r="L2127" s="230">
        <f t="shared" si="3"/>
        <v>14.29252479</v>
      </c>
      <c r="M2127" s="232"/>
      <c r="N2127" s="146"/>
      <c r="O2127" s="99">
        <f t="shared" si="4"/>
        <v>1</v>
      </c>
      <c r="P2127" s="99">
        <f t="shared" si="5"/>
        <v>1</v>
      </c>
      <c r="Q2127" s="99">
        <f t="shared" si="6"/>
        <v>5</v>
      </c>
      <c r="R2127" s="99">
        <f t="shared" si="7"/>
        <v>0</v>
      </c>
      <c r="S2127" s="138">
        <f t="shared" si="8"/>
        <v>0</v>
      </c>
      <c r="T2127" s="135">
        <f t="shared" si="9"/>
        <v>7</v>
      </c>
      <c r="U2127" s="146"/>
      <c r="V2127" s="146"/>
      <c r="W2127" s="146"/>
      <c r="X2127" s="146"/>
      <c r="Y2127" s="146"/>
    </row>
    <row r="2128" ht="12.75" customHeight="1">
      <c r="A2128" s="146"/>
      <c r="B2128" s="146"/>
      <c r="C2128" s="227">
        <v>1.0</v>
      </c>
      <c r="D2128" s="228">
        <v>52.45</v>
      </c>
      <c r="E2128" s="228">
        <v>2.45</v>
      </c>
      <c r="F2128" s="229">
        <v>0.0468</v>
      </c>
      <c r="I2128" s="146"/>
      <c r="J2128" s="230">
        <f t="shared" si="2"/>
        <v>52.45</v>
      </c>
      <c r="K2128" s="227"/>
      <c r="L2128" s="230">
        <f t="shared" si="3"/>
        <v>50.10508216</v>
      </c>
      <c r="M2128" s="232"/>
      <c r="N2128" s="146"/>
      <c r="O2128" s="99">
        <f t="shared" si="4"/>
        <v>1</v>
      </c>
      <c r="P2128" s="99">
        <f t="shared" si="5"/>
        <v>1</v>
      </c>
      <c r="Q2128" s="99">
        <f t="shared" si="6"/>
        <v>3</v>
      </c>
      <c r="R2128" s="99">
        <f t="shared" si="7"/>
        <v>0</v>
      </c>
      <c r="S2128" s="138">
        <f t="shared" si="8"/>
        <v>0</v>
      </c>
      <c r="T2128" s="135">
        <f t="shared" si="9"/>
        <v>5</v>
      </c>
      <c r="U2128" s="146"/>
      <c r="V2128" s="146"/>
      <c r="W2128" s="146"/>
      <c r="X2128" s="146"/>
      <c r="Y2128" s="146"/>
    </row>
    <row r="2129" ht="12.75" customHeight="1">
      <c r="A2129" s="146"/>
      <c r="B2129" s="146"/>
      <c r="C2129" s="227">
        <v>4.0</v>
      </c>
      <c r="D2129" s="228">
        <v>172.61</v>
      </c>
      <c r="E2129" s="228">
        <v>69.02</v>
      </c>
      <c r="F2129" s="229">
        <v>0.3998</v>
      </c>
      <c r="I2129" s="146"/>
      <c r="J2129" s="230">
        <f t="shared" si="2"/>
        <v>43.1525</v>
      </c>
      <c r="K2129" s="227"/>
      <c r="L2129" s="230">
        <f t="shared" si="3"/>
        <v>30.82761823</v>
      </c>
      <c r="M2129" s="232"/>
      <c r="N2129" s="146"/>
      <c r="O2129" s="99">
        <f t="shared" si="4"/>
        <v>2</v>
      </c>
      <c r="P2129" s="99">
        <f t="shared" si="5"/>
        <v>1</v>
      </c>
      <c r="Q2129" s="99">
        <f t="shared" si="6"/>
        <v>4</v>
      </c>
      <c r="R2129" s="99">
        <f t="shared" si="7"/>
        <v>0</v>
      </c>
      <c r="S2129" s="138">
        <f t="shared" si="8"/>
        <v>0</v>
      </c>
      <c r="T2129" s="135">
        <f t="shared" si="9"/>
        <v>7</v>
      </c>
      <c r="U2129" s="146"/>
      <c r="V2129" s="146"/>
      <c r="W2129" s="146"/>
      <c r="X2129" s="146"/>
      <c r="Y2129" s="146"/>
    </row>
    <row r="2130" ht="12.75" customHeight="1">
      <c r="A2130" s="146"/>
      <c r="B2130" s="146"/>
      <c r="C2130" s="227">
        <v>5.0</v>
      </c>
      <c r="D2130" s="228">
        <v>78.22</v>
      </c>
      <c r="E2130" s="228">
        <v>31.27</v>
      </c>
      <c r="F2130" s="229">
        <v>0.3998</v>
      </c>
      <c r="I2130" s="146"/>
      <c r="J2130" s="230">
        <f t="shared" si="2"/>
        <v>15.644</v>
      </c>
      <c r="K2130" s="227"/>
      <c r="L2130" s="230">
        <f t="shared" si="3"/>
        <v>11.17588227</v>
      </c>
      <c r="M2130" s="232"/>
      <c r="N2130" s="146"/>
      <c r="O2130" s="99">
        <f t="shared" si="4"/>
        <v>2</v>
      </c>
      <c r="P2130" s="99">
        <f t="shared" si="5"/>
        <v>1</v>
      </c>
      <c r="Q2130" s="99">
        <f t="shared" si="6"/>
        <v>5</v>
      </c>
      <c r="R2130" s="99">
        <f t="shared" si="7"/>
        <v>0</v>
      </c>
      <c r="S2130" s="138">
        <f t="shared" si="8"/>
        <v>0</v>
      </c>
      <c r="T2130" s="135">
        <f t="shared" si="9"/>
        <v>8</v>
      </c>
      <c r="U2130" s="146"/>
      <c r="V2130" s="146"/>
      <c r="W2130" s="146"/>
      <c r="X2130" s="146"/>
      <c r="Y2130" s="146"/>
    </row>
    <row r="2131" ht="12.75" customHeight="1">
      <c r="A2131" s="146"/>
      <c r="B2131" s="146"/>
      <c r="C2131" s="227">
        <v>34.0</v>
      </c>
      <c r="D2131" s="228">
        <v>4688.69</v>
      </c>
      <c r="E2131" s="228">
        <v>1859.89</v>
      </c>
      <c r="F2131" s="229">
        <v>0.3967</v>
      </c>
      <c r="I2131" s="146"/>
      <c r="J2131" s="230">
        <f t="shared" si="2"/>
        <v>137.9026471</v>
      </c>
      <c r="K2131" s="227"/>
      <c r="L2131" s="230">
        <f t="shared" si="3"/>
        <v>98.73462237</v>
      </c>
      <c r="M2131" s="232"/>
      <c r="N2131" s="146"/>
      <c r="O2131" s="99">
        <f t="shared" si="4"/>
        <v>2</v>
      </c>
      <c r="P2131" s="99">
        <f t="shared" si="5"/>
        <v>5</v>
      </c>
      <c r="Q2131" s="99">
        <f t="shared" si="6"/>
        <v>2</v>
      </c>
      <c r="R2131" s="99">
        <f t="shared" si="7"/>
        <v>0</v>
      </c>
      <c r="S2131" s="138">
        <f t="shared" si="8"/>
        <v>0</v>
      </c>
      <c r="T2131" s="135">
        <f t="shared" si="9"/>
        <v>9</v>
      </c>
      <c r="U2131" s="146"/>
      <c r="V2131" s="146"/>
      <c r="W2131" s="146"/>
      <c r="X2131" s="146"/>
      <c r="Y2131" s="146"/>
    </row>
    <row r="2132" ht="12.75" customHeight="1">
      <c r="A2132" s="146"/>
      <c r="B2132" s="146"/>
      <c r="C2132" s="227">
        <v>2.0</v>
      </c>
      <c r="D2132" s="228">
        <v>260.87</v>
      </c>
      <c r="E2132" s="228">
        <v>103.4</v>
      </c>
      <c r="F2132" s="229">
        <v>0.3964</v>
      </c>
      <c r="I2132" s="146"/>
      <c r="J2132" s="230">
        <f t="shared" si="2"/>
        <v>130.435</v>
      </c>
      <c r="K2132" s="227"/>
      <c r="L2132" s="230">
        <f t="shared" si="3"/>
        <v>93.40804927</v>
      </c>
      <c r="M2132" s="232"/>
      <c r="N2132" s="146"/>
      <c r="O2132" s="99">
        <f t="shared" si="4"/>
        <v>2</v>
      </c>
      <c r="P2132" s="99">
        <f t="shared" si="5"/>
        <v>1</v>
      </c>
      <c r="Q2132" s="99">
        <f t="shared" si="6"/>
        <v>2</v>
      </c>
      <c r="R2132" s="99">
        <f t="shared" si="7"/>
        <v>0</v>
      </c>
      <c r="S2132" s="138">
        <f t="shared" si="8"/>
        <v>0</v>
      </c>
      <c r="T2132" s="135">
        <f t="shared" si="9"/>
        <v>5</v>
      </c>
      <c r="U2132" s="146"/>
      <c r="V2132" s="146"/>
      <c r="W2132" s="146"/>
      <c r="X2132" s="146"/>
      <c r="Y2132" s="146"/>
    </row>
    <row r="2133" ht="12.75" customHeight="1">
      <c r="A2133" s="146"/>
      <c r="B2133" s="146"/>
      <c r="C2133" s="227">
        <v>1.0</v>
      </c>
      <c r="D2133" s="228">
        <v>103.83</v>
      </c>
      <c r="E2133" s="228">
        <v>41.11</v>
      </c>
      <c r="F2133" s="229">
        <v>0.396</v>
      </c>
      <c r="I2133" s="146"/>
      <c r="J2133" s="230">
        <f t="shared" si="2"/>
        <v>103.83</v>
      </c>
      <c r="K2133" s="227"/>
      <c r="L2133" s="230">
        <f t="shared" si="3"/>
        <v>74.37679083</v>
      </c>
      <c r="M2133" s="232"/>
      <c r="N2133" s="146"/>
      <c r="O2133" s="99">
        <f t="shared" si="4"/>
        <v>2</v>
      </c>
      <c r="P2133" s="99">
        <f t="shared" si="5"/>
        <v>1</v>
      </c>
      <c r="Q2133" s="99">
        <f t="shared" si="6"/>
        <v>3</v>
      </c>
      <c r="R2133" s="99">
        <f t="shared" si="7"/>
        <v>0</v>
      </c>
      <c r="S2133" s="138">
        <f t="shared" si="8"/>
        <v>0</v>
      </c>
      <c r="T2133" s="135">
        <f t="shared" si="9"/>
        <v>6</v>
      </c>
      <c r="U2133" s="146"/>
      <c r="V2133" s="146"/>
      <c r="W2133" s="146"/>
      <c r="X2133" s="146"/>
      <c r="Y2133" s="146"/>
    </row>
    <row r="2134" ht="12.75" customHeight="1">
      <c r="A2134" s="146"/>
      <c r="B2134" s="146"/>
      <c r="C2134" s="227">
        <v>2.0</v>
      </c>
      <c r="D2134" s="228">
        <v>236.52</v>
      </c>
      <c r="E2134" s="228">
        <v>93.5</v>
      </c>
      <c r="F2134" s="229">
        <v>0.3953</v>
      </c>
      <c r="I2134" s="146"/>
      <c r="J2134" s="230">
        <f t="shared" si="2"/>
        <v>118.26</v>
      </c>
      <c r="K2134" s="227"/>
      <c r="L2134" s="230">
        <f t="shared" si="3"/>
        <v>84.75596646</v>
      </c>
      <c r="M2134" s="232"/>
      <c r="N2134" s="146"/>
      <c r="O2134" s="99">
        <f t="shared" si="4"/>
        <v>2</v>
      </c>
      <c r="P2134" s="99">
        <f t="shared" si="5"/>
        <v>1</v>
      </c>
      <c r="Q2134" s="99">
        <f t="shared" si="6"/>
        <v>2</v>
      </c>
      <c r="R2134" s="99">
        <f t="shared" si="7"/>
        <v>0</v>
      </c>
      <c r="S2134" s="138">
        <f t="shared" si="8"/>
        <v>0</v>
      </c>
      <c r="T2134" s="135">
        <f t="shared" si="9"/>
        <v>5</v>
      </c>
      <c r="U2134" s="146"/>
      <c r="V2134" s="146"/>
      <c r="W2134" s="146"/>
      <c r="X2134" s="146"/>
      <c r="Y2134" s="146"/>
    </row>
    <row r="2135" ht="12.75" customHeight="1">
      <c r="A2135" s="146"/>
      <c r="B2135" s="146"/>
      <c r="C2135" s="227">
        <v>31.0</v>
      </c>
      <c r="D2135" s="228">
        <v>4261.74</v>
      </c>
      <c r="E2135" s="228">
        <v>1682.54</v>
      </c>
      <c r="F2135" s="229">
        <v>0.3948</v>
      </c>
      <c r="I2135" s="146"/>
      <c r="J2135" s="230">
        <f t="shared" si="2"/>
        <v>137.4754839</v>
      </c>
      <c r="K2135" s="227"/>
      <c r="L2135" s="230">
        <f t="shared" si="3"/>
        <v>98.56286483</v>
      </c>
      <c r="M2135" s="232"/>
      <c r="N2135" s="146"/>
      <c r="O2135" s="99">
        <f t="shared" si="4"/>
        <v>2</v>
      </c>
      <c r="P2135" s="99">
        <f t="shared" si="5"/>
        <v>5</v>
      </c>
      <c r="Q2135" s="99">
        <f t="shared" si="6"/>
        <v>2</v>
      </c>
      <c r="R2135" s="99">
        <f t="shared" si="7"/>
        <v>0</v>
      </c>
      <c r="S2135" s="138">
        <f t="shared" si="8"/>
        <v>0</v>
      </c>
      <c r="T2135" s="135">
        <f t="shared" si="9"/>
        <v>9</v>
      </c>
      <c r="U2135" s="146"/>
      <c r="V2135" s="146"/>
      <c r="W2135" s="146"/>
      <c r="X2135" s="146"/>
      <c r="Y2135" s="146"/>
    </row>
    <row r="2136" ht="12.75" customHeight="1">
      <c r="A2136" s="146"/>
      <c r="B2136" s="146"/>
      <c r="C2136" s="227">
        <v>4.0</v>
      </c>
      <c r="D2136" s="228">
        <v>192.0</v>
      </c>
      <c r="E2136" s="228">
        <v>75.76</v>
      </c>
      <c r="F2136" s="229">
        <v>0.3946</v>
      </c>
      <c r="I2136" s="146"/>
      <c r="J2136" s="230">
        <f t="shared" si="2"/>
        <v>48</v>
      </c>
      <c r="K2136" s="227"/>
      <c r="L2136" s="230">
        <f t="shared" si="3"/>
        <v>34.41847125</v>
      </c>
      <c r="M2136" s="232"/>
      <c r="N2136" s="146"/>
      <c r="O2136" s="99">
        <f t="shared" si="4"/>
        <v>2</v>
      </c>
      <c r="P2136" s="99">
        <f t="shared" si="5"/>
        <v>1</v>
      </c>
      <c r="Q2136" s="99">
        <f t="shared" si="6"/>
        <v>4</v>
      </c>
      <c r="R2136" s="99">
        <f t="shared" si="7"/>
        <v>0</v>
      </c>
      <c r="S2136" s="138">
        <f t="shared" si="8"/>
        <v>0</v>
      </c>
      <c r="T2136" s="135">
        <f t="shared" si="9"/>
        <v>7</v>
      </c>
      <c r="U2136" s="146"/>
      <c r="V2136" s="146"/>
      <c r="W2136" s="146"/>
      <c r="X2136" s="146"/>
      <c r="Y2136" s="146"/>
    </row>
    <row r="2137" ht="12.75" customHeight="1">
      <c r="A2137" s="146"/>
      <c r="B2137" s="146"/>
      <c r="C2137" s="227">
        <v>7.0</v>
      </c>
      <c r="D2137" s="228">
        <v>51.74</v>
      </c>
      <c r="E2137" s="228">
        <v>20.33</v>
      </c>
      <c r="F2137" s="229">
        <v>0.393</v>
      </c>
      <c r="I2137" s="146"/>
      <c r="J2137" s="230">
        <f t="shared" si="2"/>
        <v>7.391428571</v>
      </c>
      <c r="K2137" s="227"/>
      <c r="L2137" s="230">
        <f t="shared" si="3"/>
        <v>5.306122449</v>
      </c>
      <c r="M2137" s="232"/>
      <c r="N2137" s="146"/>
      <c r="O2137" s="99">
        <f t="shared" si="4"/>
        <v>2</v>
      </c>
      <c r="P2137" s="99">
        <f t="shared" si="5"/>
        <v>2</v>
      </c>
      <c r="Q2137" s="99">
        <f t="shared" si="6"/>
        <v>5</v>
      </c>
      <c r="R2137" s="99">
        <f t="shared" si="7"/>
        <v>0</v>
      </c>
      <c r="S2137" s="138">
        <f t="shared" si="8"/>
        <v>0</v>
      </c>
      <c r="T2137" s="135">
        <f t="shared" si="9"/>
        <v>9</v>
      </c>
      <c r="U2137" s="146"/>
      <c r="V2137" s="146"/>
      <c r="W2137" s="146"/>
      <c r="X2137" s="146"/>
      <c r="Y2137" s="146"/>
    </row>
    <row r="2138" ht="12.75" customHeight="1">
      <c r="A2138" s="146"/>
      <c r="B2138" s="146"/>
      <c r="C2138" s="227">
        <v>2.0</v>
      </c>
      <c r="D2138" s="228">
        <v>44.42</v>
      </c>
      <c r="E2138" s="228">
        <v>17.44</v>
      </c>
      <c r="F2138" s="229">
        <v>0.3926</v>
      </c>
      <c r="I2138" s="146"/>
      <c r="J2138" s="230">
        <f t="shared" si="2"/>
        <v>22.21</v>
      </c>
      <c r="K2138" s="227"/>
      <c r="L2138" s="230">
        <f t="shared" si="3"/>
        <v>15.94858538</v>
      </c>
      <c r="M2138" s="232"/>
      <c r="N2138" s="146"/>
      <c r="O2138" s="99">
        <f t="shared" si="4"/>
        <v>2</v>
      </c>
      <c r="P2138" s="99">
        <f t="shared" si="5"/>
        <v>1</v>
      </c>
      <c r="Q2138" s="99">
        <f t="shared" si="6"/>
        <v>5</v>
      </c>
      <c r="R2138" s="99">
        <f t="shared" si="7"/>
        <v>0</v>
      </c>
      <c r="S2138" s="138">
        <f t="shared" si="8"/>
        <v>0</v>
      </c>
      <c r="T2138" s="135">
        <f t="shared" si="9"/>
        <v>8</v>
      </c>
      <c r="U2138" s="146"/>
      <c r="V2138" s="146"/>
      <c r="W2138" s="146"/>
      <c r="X2138" s="146"/>
      <c r="Y2138" s="146"/>
    </row>
    <row r="2139" ht="12.75" customHeight="1">
      <c r="A2139" s="146"/>
      <c r="B2139" s="146"/>
      <c r="C2139" s="227">
        <v>7.0</v>
      </c>
      <c r="D2139" s="228">
        <v>539.13</v>
      </c>
      <c r="E2139" s="228">
        <v>211.58</v>
      </c>
      <c r="F2139" s="229">
        <v>0.3924</v>
      </c>
      <c r="I2139" s="146"/>
      <c r="J2139" s="230">
        <f t="shared" si="2"/>
        <v>77.01857143</v>
      </c>
      <c r="K2139" s="227"/>
      <c r="L2139" s="230">
        <f t="shared" si="3"/>
        <v>55.3135388</v>
      </c>
      <c r="M2139" s="232"/>
      <c r="N2139" s="146"/>
      <c r="O2139" s="99">
        <f t="shared" si="4"/>
        <v>2</v>
      </c>
      <c r="P2139" s="99">
        <f t="shared" si="5"/>
        <v>2</v>
      </c>
      <c r="Q2139" s="99">
        <f t="shared" si="6"/>
        <v>3</v>
      </c>
      <c r="R2139" s="99">
        <f t="shared" si="7"/>
        <v>0</v>
      </c>
      <c r="S2139" s="138">
        <f t="shared" si="8"/>
        <v>0</v>
      </c>
      <c r="T2139" s="135">
        <f t="shared" si="9"/>
        <v>7</v>
      </c>
      <c r="U2139" s="146"/>
      <c r="V2139" s="146"/>
      <c r="W2139" s="146"/>
      <c r="X2139" s="146"/>
      <c r="Y2139" s="146"/>
    </row>
    <row r="2140" ht="12.75" customHeight="1">
      <c r="A2140" s="146"/>
      <c r="B2140" s="146"/>
      <c r="C2140" s="227">
        <v>1.0</v>
      </c>
      <c r="D2140" s="228">
        <v>5842.78</v>
      </c>
      <c r="E2140" s="228">
        <v>2291.7</v>
      </c>
      <c r="F2140" s="229">
        <v>0.3922</v>
      </c>
      <c r="I2140" s="146"/>
      <c r="J2140" s="230">
        <f t="shared" si="2"/>
        <v>5842.78</v>
      </c>
      <c r="K2140" s="227"/>
      <c r="L2140" s="230">
        <f t="shared" si="3"/>
        <v>4196.796437</v>
      </c>
      <c r="M2140" s="232"/>
      <c r="N2140" s="146"/>
      <c r="O2140" s="99">
        <f t="shared" si="4"/>
        <v>2</v>
      </c>
      <c r="P2140" s="99">
        <f t="shared" si="5"/>
        <v>1</v>
      </c>
      <c r="Q2140" s="99">
        <f t="shared" si="6"/>
        <v>1</v>
      </c>
      <c r="R2140" s="99">
        <f t="shared" si="7"/>
        <v>0</v>
      </c>
      <c r="S2140" s="138">
        <f t="shared" si="8"/>
        <v>0</v>
      </c>
      <c r="T2140" s="135">
        <f t="shared" si="9"/>
        <v>4</v>
      </c>
      <c r="U2140" s="146"/>
      <c r="V2140" s="146"/>
      <c r="W2140" s="146"/>
      <c r="X2140" s="146"/>
      <c r="Y2140" s="146"/>
    </row>
    <row r="2141" ht="12.75" customHeight="1">
      <c r="A2141" s="146"/>
      <c r="B2141" s="146"/>
      <c r="C2141" s="227">
        <v>7.0</v>
      </c>
      <c r="D2141" s="228">
        <v>75.03</v>
      </c>
      <c r="E2141" s="228">
        <v>29.42</v>
      </c>
      <c r="F2141" s="229">
        <v>0.3921</v>
      </c>
      <c r="I2141" s="146"/>
      <c r="J2141" s="230">
        <f t="shared" si="2"/>
        <v>10.71857143</v>
      </c>
      <c r="K2141" s="227"/>
      <c r="L2141" s="230">
        <f t="shared" si="3"/>
        <v>7.699570023</v>
      </c>
      <c r="M2141" s="232"/>
      <c r="N2141" s="146"/>
      <c r="O2141" s="99">
        <f t="shared" si="4"/>
        <v>2</v>
      </c>
      <c r="P2141" s="99">
        <f t="shared" si="5"/>
        <v>2</v>
      </c>
      <c r="Q2141" s="99">
        <f t="shared" si="6"/>
        <v>5</v>
      </c>
      <c r="R2141" s="99">
        <f t="shared" si="7"/>
        <v>0</v>
      </c>
      <c r="S2141" s="138">
        <f t="shared" si="8"/>
        <v>0</v>
      </c>
      <c r="T2141" s="135">
        <f t="shared" si="9"/>
        <v>9</v>
      </c>
      <c r="U2141" s="146"/>
      <c r="V2141" s="146"/>
      <c r="W2141" s="146"/>
      <c r="X2141" s="146"/>
      <c r="Y2141" s="146"/>
    </row>
    <row r="2142" ht="12.75" customHeight="1">
      <c r="A2142" s="146"/>
      <c r="B2142" s="146"/>
      <c r="C2142" s="227">
        <v>24.0</v>
      </c>
      <c r="D2142" s="228">
        <v>4001.74</v>
      </c>
      <c r="E2142" s="228">
        <v>1568.14</v>
      </c>
      <c r="F2142" s="229">
        <v>0.3919</v>
      </c>
      <c r="I2142" s="146"/>
      <c r="J2142" s="230">
        <f t="shared" si="2"/>
        <v>166.7391667</v>
      </c>
      <c r="K2142" s="227"/>
      <c r="L2142" s="230">
        <f t="shared" si="3"/>
        <v>119.7924899</v>
      </c>
      <c r="M2142" s="232"/>
      <c r="N2142" s="146"/>
      <c r="O2142" s="99">
        <f t="shared" si="4"/>
        <v>2</v>
      </c>
      <c r="P2142" s="99">
        <f t="shared" si="5"/>
        <v>4</v>
      </c>
      <c r="Q2142" s="99">
        <f t="shared" si="6"/>
        <v>2</v>
      </c>
      <c r="R2142" s="99">
        <f t="shared" si="7"/>
        <v>0</v>
      </c>
      <c r="S2142" s="138">
        <f t="shared" si="8"/>
        <v>0</v>
      </c>
      <c r="T2142" s="135">
        <f t="shared" si="9"/>
        <v>8</v>
      </c>
      <c r="U2142" s="146"/>
      <c r="V2142" s="146"/>
      <c r="W2142" s="146"/>
      <c r="X2142" s="146"/>
      <c r="Y2142" s="146"/>
    </row>
    <row r="2143" ht="12.75" customHeight="1">
      <c r="A2143" s="146"/>
      <c r="B2143" s="146"/>
      <c r="C2143" s="227">
        <v>13.0</v>
      </c>
      <c r="D2143" s="228">
        <v>811.96</v>
      </c>
      <c r="E2143" s="228">
        <v>317.96</v>
      </c>
      <c r="F2143" s="229">
        <v>0.3916</v>
      </c>
      <c r="I2143" s="146"/>
      <c r="J2143" s="230">
        <f t="shared" si="2"/>
        <v>62.45846154</v>
      </c>
      <c r="K2143" s="227"/>
      <c r="L2143" s="230">
        <f t="shared" si="3"/>
        <v>44.8824817</v>
      </c>
      <c r="M2143" s="232"/>
      <c r="N2143" s="146"/>
      <c r="O2143" s="99">
        <f t="shared" si="4"/>
        <v>2</v>
      </c>
      <c r="P2143" s="99">
        <f t="shared" si="5"/>
        <v>3</v>
      </c>
      <c r="Q2143" s="99">
        <f t="shared" si="6"/>
        <v>3</v>
      </c>
      <c r="R2143" s="99">
        <f t="shared" si="7"/>
        <v>0</v>
      </c>
      <c r="S2143" s="138">
        <f t="shared" si="8"/>
        <v>0</v>
      </c>
      <c r="T2143" s="135">
        <f t="shared" si="9"/>
        <v>8</v>
      </c>
      <c r="U2143" s="146"/>
      <c r="V2143" s="146"/>
      <c r="W2143" s="146"/>
      <c r="X2143" s="146"/>
      <c r="Y2143" s="146"/>
    </row>
    <row r="2144" ht="12.75" customHeight="1">
      <c r="A2144" s="146"/>
      <c r="B2144" s="146"/>
      <c r="C2144" s="227">
        <v>17.0</v>
      </c>
      <c r="D2144" s="228">
        <v>399.77</v>
      </c>
      <c r="E2144" s="228">
        <v>156.25</v>
      </c>
      <c r="F2144" s="229">
        <v>0.3908</v>
      </c>
      <c r="I2144" s="146"/>
      <c r="J2144" s="230">
        <f t="shared" si="2"/>
        <v>23.51588235</v>
      </c>
      <c r="K2144" s="227"/>
      <c r="L2144" s="230">
        <f t="shared" si="3"/>
        <v>16.90816965</v>
      </c>
      <c r="M2144" s="232"/>
      <c r="N2144" s="146"/>
      <c r="O2144" s="99">
        <f t="shared" si="4"/>
        <v>2</v>
      </c>
      <c r="P2144" s="99">
        <f t="shared" si="5"/>
        <v>4</v>
      </c>
      <c r="Q2144" s="99">
        <f t="shared" si="6"/>
        <v>5</v>
      </c>
      <c r="R2144" s="99">
        <f t="shared" si="7"/>
        <v>0</v>
      </c>
      <c r="S2144" s="138">
        <f t="shared" si="8"/>
        <v>0</v>
      </c>
      <c r="T2144" s="135">
        <f t="shared" si="9"/>
        <v>11</v>
      </c>
      <c r="U2144" s="146"/>
      <c r="V2144" s="146"/>
      <c r="W2144" s="146"/>
      <c r="X2144" s="146"/>
      <c r="Y2144" s="146"/>
    </row>
    <row r="2145" ht="12.75" customHeight="1">
      <c r="A2145" s="146"/>
      <c r="B2145" s="146"/>
      <c r="C2145" s="227">
        <v>1.0</v>
      </c>
      <c r="D2145" s="228">
        <v>391.23</v>
      </c>
      <c r="E2145" s="228">
        <v>152.81</v>
      </c>
      <c r="F2145" s="229">
        <v>0.3906</v>
      </c>
      <c r="I2145" s="146"/>
      <c r="J2145" s="230">
        <f t="shared" si="2"/>
        <v>391.23</v>
      </c>
      <c r="K2145" s="227"/>
      <c r="L2145" s="230">
        <f t="shared" si="3"/>
        <v>281.3389904</v>
      </c>
      <c r="M2145" s="232"/>
      <c r="N2145" s="146"/>
      <c r="O2145" s="99">
        <f t="shared" si="4"/>
        <v>2</v>
      </c>
      <c r="P2145" s="99">
        <f t="shared" si="5"/>
        <v>1</v>
      </c>
      <c r="Q2145" s="99">
        <f t="shared" si="6"/>
        <v>1</v>
      </c>
      <c r="R2145" s="99">
        <f t="shared" si="7"/>
        <v>0</v>
      </c>
      <c r="S2145" s="138">
        <f t="shared" si="8"/>
        <v>0</v>
      </c>
      <c r="T2145" s="135">
        <f t="shared" si="9"/>
        <v>4</v>
      </c>
      <c r="U2145" s="146"/>
      <c r="V2145" s="146"/>
      <c r="W2145" s="146"/>
      <c r="X2145" s="146"/>
      <c r="Y2145" s="146"/>
    </row>
    <row r="2146" ht="12.75" customHeight="1">
      <c r="A2146" s="146"/>
      <c r="B2146" s="146"/>
      <c r="C2146" s="227">
        <v>24.0</v>
      </c>
      <c r="D2146" s="228">
        <v>3276.52</v>
      </c>
      <c r="E2146" s="228">
        <v>1279.72</v>
      </c>
      <c r="F2146" s="229">
        <v>0.3906</v>
      </c>
      <c r="I2146" s="146"/>
      <c r="J2146" s="230">
        <f t="shared" si="2"/>
        <v>136.5216667</v>
      </c>
      <c r="K2146" s="227"/>
      <c r="L2146" s="230">
        <f t="shared" si="3"/>
        <v>98.17464883</v>
      </c>
      <c r="M2146" s="232"/>
      <c r="N2146" s="146"/>
      <c r="O2146" s="99">
        <f t="shared" si="4"/>
        <v>2</v>
      </c>
      <c r="P2146" s="99">
        <f t="shared" si="5"/>
        <v>4</v>
      </c>
      <c r="Q2146" s="99">
        <f t="shared" si="6"/>
        <v>2</v>
      </c>
      <c r="R2146" s="99">
        <f t="shared" si="7"/>
        <v>0</v>
      </c>
      <c r="S2146" s="138">
        <f t="shared" si="8"/>
        <v>0</v>
      </c>
      <c r="T2146" s="135">
        <f t="shared" si="9"/>
        <v>8</v>
      </c>
      <c r="U2146" s="146"/>
      <c r="V2146" s="146"/>
      <c r="W2146" s="146"/>
      <c r="X2146" s="146"/>
      <c r="Y2146" s="146"/>
    </row>
    <row r="2147" ht="12.75" customHeight="1">
      <c r="A2147" s="146"/>
      <c r="B2147" s="146"/>
      <c r="C2147" s="227">
        <v>3.0</v>
      </c>
      <c r="D2147" s="228">
        <v>53.87</v>
      </c>
      <c r="E2147" s="228">
        <v>21.02</v>
      </c>
      <c r="F2147" s="229">
        <v>0.3902</v>
      </c>
      <c r="I2147" s="146"/>
      <c r="J2147" s="230">
        <f t="shared" si="2"/>
        <v>17.95666667</v>
      </c>
      <c r="K2147" s="227"/>
      <c r="L2147" s="230">
        <f t="shared" si="3"/>
        <v>12.91660672</v>
      </c>
      <c r="M2147" s="232"/>
      <c r="N2147" s="146"/>
      <c r="O2147" s="99">
        <f t="shared" si="4"/>
        <v>2</v>
      </c>
      <c r="P2147" s="99">
        <f t="shared" si="5"/>
        <v>1</v>
      </c>
      <c r="Q2147" s="99">
        <f t="shared" si="6"/>
        <v>5</v>
      </c>
      <c r="R2147" s="99">
        <f t="shared" si="7"/>
        <v>0</v>
      </c>
      <c r="S2147" s="138">
        <f t="shared" si="8"/>
        <v>0</v>
      </c>
      <c r="T2147" s="135">
        <f t="shared" si="9"/>
        <v>8</v>
      </c>
      <c r="U2147" s="146"/>
      <c r="V2147" s="146"/>
      <c r="W2147" s="146"/>
      <c r="X2147" s="146"/>
      <c r="Y2147" s="146"/>
    </row>
    <row r="2148" ht="12.75" customHeight="1">
      <c r="A2148" s="146"/>
      <c r="B2148" s="146"/>
      <c r="C2148" s="227">
        <v>18.0</v>
      </c>
      <c r="D2148" s="228">
        <v>2454.78</v>
      </c>
      <c r="E2148" s="228">
        <v>957.18</v>
      </c>
      <c r="F2148" s="229">
        <v>0.3899</v>
      </c>
      <c r="I2148" s="146"/>
      <c r="J2148" s="230">
        <f t="shared" si="2"/>
        <v>136.3766667</v>
      </c>
      <c r="K2148" s="227"/>
      <c r="L2148" s="230">
        <f t="shared" si="3"/>
        <v>98.11976881</v>
      </c>
      <c r="M2148" s="232"/>
      <c r="N2148" s="146"/>
      <c r="O2148" s="99">
        <f t="shared" si="4"/>
        <v>2</v>
      </c>
      <c r="P2148" s="99">
        <f t="shared" si="5"/>
        <v>4</v>
      </c>
      <c r="Q2148" s="99">
        <f t="shared" si="6"/>
        <v>2</v>
      </c>
      <c r="R2148" s="99">
        <f t="shared" si="7"/>
        <v>0</v>
      </c>
      <c r="S2148" s="138">
        <f t="shared" si="8"/>
        <v>0</v>
      </c>
      <c r="T2148" s="135">
        <f t="shared" si="9"/>
        <v>8</v>
      </c>
      <c r="U2148" s="146"/>
      <c r="V2148" s="146"/>
      <c r="W2148" s="146"/>
      <c r="X2148" s="146"/>
      <c r="Y2148" s="146"/>
    </row>
    <row r="2149" ht="12.75" customHeight="1">
      <c r="A2149" s="146"/>
      <c r="B2149" s="146"/>
      <c r="C2149" s="227">
        <v>6.0</v>
      </c>
      <c r="D2149" s="228">
        <v>205.17</v>
      </c>
      <c r="E2149" s="228">
        <v>79.96</v>
      </c>
      <c r="F2149" s="229">
        <v>0.3897</v>
      </c>
      <c r="I2149" s="146"/>
      <c r="J2149" s="230">
        <f t="shared" si="2"/>
        <v>34.195</v>
      </c>
      <c r="K2149" s="227"/>
      <c r="L2149" s="230">
        <f t="shared" si="3"/>
        <v>24.60603008</v>
      </c>
      <c r="M2149" s="232"/>
      <c r="N2149" s="146"/>
      <c r="O2149" s="99">
        <f t="shared" si="4"/>
        <v>2</v>
      </c>
      <c r="P2149" s="99">
        <f t="shared" si="5"/>
        <v>2</v>
      </c>
      <c r="Q2149" s="99">
        <f t="shared" si="6"/>
        <v>5</v>
      </c>
      <c r="R2149" s="99">
        <f t="shared" si="7"/>
        <v>0</v>
      </c>
      <c r="S2149" s="138">
        <f t="shared" si="8"/>
        <v>0</v>
      </c>
      <c r="T2149" s="135">
        <f t="shared" si="9"/>
        <v>9</v>
      </c>
      <c r="U2149" s="146"/>
      <c r="V2149" s="146"/>
      <c r="W2149" s="146"/>
      <c r="X2149" s="146"/>
      <c r="Y2149" s="146"/>
    </row>
    <row r="2150" ht="12.75" customHeight="1">
      <c r="A2150" s="146"/>
      <c r="B2150" s="146"/>
      <c r="C2150" s="227">
        <v>5.0</v>
      </c>
      <c r="D2150" s="228">
        <v>106.3</v>
      </c>
      <c r="E2150" s="228">
        <v>41.3</v>
      </c>
      <c r="F2150" s="229">
        <v>0.3885</v>
      </c>
      <c r="I2150" s="146"/>
      <c r="J2150" s="230">
        <f t="shared" si="2"/>
        <v>21.26</v>
      </c>
      <c r="K2150" s="227"/>
      <c r="L2150" s="230">
        <f t="shared" si="3"/>
        <v>15.31148722</v>
      </c>
      <c r="M2150" s="232"/>
      <c r="N2150" s="146"/>
      <c r="O2150" s="99">
        <f t="shared" si="4"/>
        <v>2</v>
      </c>
      <c r="P2150" s="99">
        <f t="shared" si="5"/>
        <v>1</v>
      </c>
      <c r="Q2150" s="99">
        <f t="shared" si="6"/>
        <v>5</v>
      </c>
      <c r="R2150" s="99">
        <f t="shared" si="7"/>
        <v>0</v>
      </c>
      <c r="S2150" s="138">
        <f t="shared" si="8"/>
        <v>0</v>
      </c>
      <c r="T2150" s="135">
        <f t="shared" si="9"/>
        <v>8</v>
      </c>
      <c r="U2150" s="146"/>
      <c r="V2150" s="146"/>
      <c r="W2150" s="146"/>
      <c r="X2150" s="146"/>
      <c r="Y2150" s="146"/>
    </row>
    <row r="2151" ht="12.75" customHeight="1">
      <c r="A2151" s="146"/>
      <c r="B2151" s="146"/>
      <c r="C2151" s="227">
        <v>1.0</v>
      </c>
      <c r="D2151" s="228">
        <v>14.35</v>
      </c>
      <c r="E2151" s="228">
        <v>5.57</v>
      </c>
      <c r="F2151" s="229">
        <v>0.3881</v>
      </c>
      <c r="I2151" s="146"/>
      <c r="J2151" s="230">
        <f t="shared" si="2"/>
        <v>14.35</v>
      </c>
      <c r="K2151" s="227"/>
      <c r="L2151" s="230">
        <f t="shared" si="3"/>
        <v>10.33787191</v>
      </c>
      <c r="M2151" s="232"/>
      <c r="N2151" s="146"/>
      <c r="O2151" s="99">
        <f t="shared" si="4"/>
        <v>2</v>
      </c>
      <c r="P2151" s="99">
        <f t="shared" si="5"/>
        <v>1</v>
      </c>
      <c r="Q2151" s="99">
        <f t="shared" si="6"/>
        <v>5</v>
      </c>
      <c r="R2151" s="99">
        <f t="shared" si="7"/>
        <v>0</v>
      </c>
      <c r="S2151" s="138">
        <f t="shared" si="8"/>
        <v>0</v>
      </c>
      <c r="T2151" s="135">
        <f t="shared" si="9"/>
        <v>8</v>
      </c>
      <c r="U2151" s="146"/>
      <c r="V2151" s="146"/>
      <c r="W2151" s="146"/>
      <c r="X2151" s="146"/>
      <c r="Y2151" s="146"/>
    </row>
    <row r="2152" ht="12.75" customHeight="1">
      <c r="A2152" s="146"/>
      <c r="B2152" s="146"/>
      <c r="C2152" s="227">
        <v>10.0</v>
      </c>
      <c r="D2152" s="228">
        <v>340.78</v>
      </c>
      <c r="E2152" s="228">
        <v>132.14</v>
      </c>
      <c r="F2152" s="229">
        <v>0.3877</v>
      </c>
      <c r="I2152" s="146"/>
      <c r="J2152" s="230">
        <f t="shared" si="2"/>
        <v>34.078</v>
      </c>
      <c r="K2152" s="227"/>
      <c r="L2152" s="230">
        <f t="shared" si="3"/>
        <v>24.55718095</v>
      </c>
      <c r="M2152" s="232"/>
      <c r="N2152" s="146"/>
      <c r="O2152" s="99">
        <f t="shared" si="4"/>
        <v>2</v>
      </c>
      <c r="P2152" s="99">
        <f t="shared" si="5"/>
        <v>2</v>
      </c>
      <c r="Q2152" s="99">
        <f t="shared" si="6"/>
        <v>5</v>
      </c>
      <c r="R2152" s="99">
        <f t="shared" si="7"/>
        <v>0</v>
      </c>
      <c r="S2152" s="138">
        <f t="shared" si="8"/>
        <v>0</v>
      </c>
      <c r="T2152" s="135">
        <f t="shared" si="9"/>
        <v>9</v>
      </c>
      <c r="U2152" s="146"/>
      <c r="V2152" s="146"/>
      <c r="W2152" s="146"/>
      <c r="X2152" s="146"/>
      <c r="Y2152" s="146"/>
    </row>
    <row r="2153" ht="12.75" customHeight="1">
      <c r="A2153" s="146"/>
      <c r="B2153" s="146"/>
      <c r="C2153" s="227">
        <v>8.0</v>
      </c>
      <c r="D2153" s="228">
        <v>283.33</v>
      </c>
      <c r="E2153" s="228">
        <v>109.73</v>
      </c>
      <c r="F2153" s="229">
        <v>0.3873</v>
      </c>
      <c r="I2153" s="146"/>
      <c r="J2153" s="230">
        <f t="shared" si="2"/>
        <v>35.41625</v>
      </c>
      <c r="K2153" s="227"/>
      <c r="L2153" s="230">
        <f t="shared" si="3"/>
        <v>25.52890507</v>
      </c>
      <c r="M2153" s="232"/>
      <c r="N2153" s="146"/>
      <c r="O2153" s="99">
        <f t="shared" si="4"/>
        <v>2</v>
      </c>
      <c r="P2153" s="99">
        <f t="shared" si="5"/>
        <v>2</v>
      </c>
      <c r="Q2153" s="129">
        <f t="shared" si="6"/>
        <v>25.52890507</v>
      </c>
      <c r="R2153" s="99">
        <f t="shared" si="7"/>
        <v>0</v>
      </c>
      <c r="S2153" s="138">
        <f t="shared" si="8"/>
        <v>0</v>
      </c>
      <c r="T2153" s="135">
        <f t="shared" si="9"/>
        <v>29.52890507</v>
      </c>
      <c r="U2153" s="146"/>
      <c r="V2153" s="146"/>
      <c r="W2153" s="146"/>
      <c r="X2153" s="146"/>
      <c r="Y2153" s="146"/>
    </row>
    <row r="2154" ht="12.75" customHeight="1">
      <c r="A2154" s="146"/>
      <c r="B2154" s="146"/>
      <c r="C2154" s="227">
        <v>3.0</v>
      </c>
      <c r="D2154" s="228">
        <v>143.73</v>
      </c>
      <c r="E2154" s="228">
        <v>55.65</v>
      </c>
      <c r="F2154" s="229">
        <v>0.3872</v>
      </c>
      <c r="I2154" s="146"/>
      <c r="J2154" s="230">
        <f t="shared" si="2"/>
        <v>47.91</v>
      </c>
      <c r="K2154" s="227"/>
      <c r="L2154" s="230">
        <f t="shared" si="3"/>
        <v>34.53719723</v>
      </c>
      <c r="M2154" s="232"/>
      <c r="N2154" s="146"/>
      <c r="O2154" s="99">
        <f t="shared" si="4"/>
        <v>2</v>
      </c>
      <c r="P2154" s="99">
        <f t="shared" si="5"/>
        <v>1</v>
      </c>
      <c r="Q2154" s="99">
        <f t="shared" si="6"/>
        <v>4</v>
      </c>
      <c r="R2154" s="99">
        <f t="shared" si="7"/>
        <v>0</v>
      </c>
      <c r="S2154" s="138">
        <f t="shared" si="8"/>
        <v>0</v>
      </c>
      <c r="T2154" s="135">
        <f t="shared" si="9"/>
        <v>7</v>
      </c>
      <c r="U2154" s="146"/>
      <c r="V2154" s="146"/>
      <c r="W2154" s="146"/>
      <c r="X2154" s="146"/>
      <c r="Y2154" s="146"/>
    </row>
    <row r="2155" ht="12.75" customHeight="1">
      <c r="A2155" s="146"/>
      <c r="B2155" s="146"/>
      <c r="C2155" s="227">
        <v>7.0</v>
      </c>
      <c r="D2155" s="228">
        <v>486.9</v>
      </c>
      <c r="E2155" s="228">
        <v>188.5</v>
      </c>
      <c r="F2155" s="229">
        <v>0.3871</v>
      </c>
      <c r="I2155" s="146"/>
      <c r="J2155" s="230">
        <f t="shared" si="2"/>
        <v>69.55714286</v>
      </c>
      <c r="K2155" s="227"/>
      <c r="L2155" s="230">
        <f t="shared" si="3"/>
        <v>50.14573056</v>
      </c>
      <c r="M2155" s="232"/>
      <c r="N2155" s="146"/>
      <c r="O2155" s="99">
        <f t="shared" si="4"/>
        <v>2</v>
      </c>
      <c r="P2155" s="99">
        <f t="shared" si="5"/>
        <v>2</v>
      </c>
      <c r="Q2155" s="99">
        <f t="shared" si="6"/>
        <v>3</v>
      </c>
      <c r="R2155" s="99">
        <f t="shared" si="7"/>
        <v>0</v>
      </c>
      <c r="S2155" s="138">
        <f t="shared" si="8"/>
        <v>0</v>
      </c>
      <c r="T2155" s="135">
        <f t="shared" si="9"/>
        <v>7</v>
      </c>
      <c r="U2155" s="146"/>
      <c r="V2155" s="146"/>
      <c r="W2155" s="146"/>
      <c r="X2155" s="146"/>
      <c r="Y2155" s="146"/>
    </row>
    <row r="2156" ht="12.75" customHeight="1">
      <c r="A2156" s="146"/>
      <c r="B2156" s="146"/>
      <c r="C2156" s="227">
        <v>7.0</v>
      </c>
      <c r="D2156" s="228">
        <v>416.9</v>
      </c>
      <c r="E2156" s="228">
        <v>161.28</v>
      </c>
      <c r="F2156" s="229">
        <v>0.3869</v>
      </c>
      <c r="I2156" s="146"/>
      <c r="J2156" s="230">
        <f t="shared" si="2"/>
        <v>59.55714286</v>
      </c>
      <c r="K2156" s="227"/>
      <c r="L2156" s="230">
        <f t="shared" si="3"/>
        <v>42.94263671</v>
      </c>
      <c r="M2156" s="232"/>
      <c r="N2156" s="146"/>
      <c r="O2156" s="99">
        <f t="shared" si="4"/>
        <v>2</v>
      </c>
      <c r="P2156" s="99">
        <f t="shared" si="5"/>
        <v>2</v>
      </c>
      <c r="Q2156" s="99">
        <f t="shared" si="6"/>
        <v>3</v>
      </c>
      <c r="R2156" s="99">
        <f t="shared" si="7"/>
        <v>0</v>
      </c>
      <c r="S2156" s="138">
        <f t="shared" si="8"/>
        <v>0</v>
      </c>
      <c r="T2156" s="135">
        <f t="shared" si="9"/>
        <v>7</v>
      </c>
      <c r="U2156" s="146"/>
      <c r="V2156" s="146"/>
      <c r="W2156" s="146"/>
      <c r="X2156" s="146"/>
      <c r="Y2156" s="146"/>
    </row>
    <row r="2157" ht="12.75" customHeight="1">
      <c r="A2157" s="146"/>
      <c r="B2157" s="146"/>
      <c r="C2157" s="227">
        <v>9.0</v>
      </c>
      <c r="D2157" s="228">
        <v>459.05</v>
      </c>
      <c r="E2157" s="228">
        <v>177.36</v>
      </c>
      <c r="F2157" s="229">
        <v>0.3864</v>
      </c>
      <c r="I2157" s="146"/>
      <c r="J2157" s="230">
        <f t="shared" si="2"/>
        <v>51.00555556</v>
      </c>
      <c r="K2157" s="227"/>
      <c r="L2157" s="230">
        <f t="shared" si="3"/>
        <v>36.78992755</v>
      </c>
      <c r="M2157" s="232"/>
      <c r="N2157" s="146"/>
      <c r="O2157" s="99">
        <f t="shared" si="4"/>
        <v>2</v>
      </c>
      <c r="P2157" s="99">
        <f t="shared" si="5"/>
        <v>2</v>
      </c>
      <c r="Q2157" s="99">
        <f t="shared" si="6"/>
        <v>4</v>
      </c>
      <c r="R2157" s="99">
        <f t="shared" si="7"/>
        <v>0</v>
      </c>
      <c r="S2157" s="138">
        <f t="shared" si="8"/>
        <v>0</v>
      </c>
      <c r="T2157" s="135">
        <f t="shared" si="9"/>
        <v>8</v>
      </c>
      <c r="U2157" s="146"/>
      <c r="V2157" s="146"/>
      <c r="W2157" s="146"/>
      <c r="X2157" s="146"/>
      <c r="Y2157" s="146"/>
    </row>
    <row r="2158" ht="12.75" customHeight="1">
      <c r="A2158" s="146"/>
      <c r="B2158" s="146"/>
      <c r="C2158" s="227">
        <v>32.0</v>
      </c>
      <c r="D2158" s="228">
        <v>221.22</v>
      </c>
      <c r="E2158" s="228">
        <v>85.36</v>
      </c>
      <c r="F2158" s="229">
        <v>0.3859</v>
      </c>
      <c r="I2158" s="146"/>
      <c r="J2158" s="230">
        <f t="shared" si="2"/>
        <v>6.913125</v>
      </c>
      <c r="K2158" s="227"/>
      <c r="L2158" s="230">
        <f t="shared" si="3"/>
        <v>4.988184573</v>
      </c>
      <c r="M2158" s="232"/>
      <c r="N2158" s="146"/>
      <c r="O2158" s="99">
        <f t="shared" si="4"/>
        <v>2</v>
      </c>
      <c r="P2158" s="99">
        <f t="shared" si="5"/>
        <v>5</v>
      </c>
      <c r="Q2158" s="99">
        <f t="shared" si="6"/>
        <v>5</v>
      </c>
      <c r="R2158" s="99">
        <f t="shared" si="7"/>
        <v>0</v>
      </c>
      <c r="S2158" s="138">
        <f t="shared" si="8"/>
        <v>0</v>
      </c>
      <c r="T2158" s="135">
        <f t="shared" si="9"/>
        <v>12</v>
      </c>
      <c r="U2158" s="146"/>
      <c r="V2158" s="146"/>
      <c r="W2158" s="146"/>
      <c r="X2158" s="146"/>
      <c r="Y2158" s="146"/>
    </row>
    <row r="2159" ht="12.75" customHeight="1">
      <c r="A2159" s="146"/>
      <c r="B2159" s="146"/>
      <c r="C2159" s="227">
        <v>15.0</v>
      </c>
      <c r="D2159" s="228">
        <v>3796.0</v>
      </c>
      <c r="E2159" s="228">
        <v>1463.8</v>
      </c>
      <c r="F2159" s="229">
        <v>0.3856</v>
      </c>
      <c r="I2159" s="146"/>
      <c r="J2159" s="230">
        <f t="shared" si="2"/>
        <v>253.0666667</v>
      </c>
      <c r="K2159" s="227"/>
      <c r="L2159" s="230">
        <f t="shared" si="3"/>
        <v>182.6404927</v>
      </c>
      <c r="M2159" s="232"/>
      <c r="N2159" s="146"/>
      <c r="O2159" s="99">
        <f t="shared" si="4"/>
        <v>2</v>
      </c>
      <c r="P2159" s="99">
        <f t="shared" si="5"/>
        <v>3</v>
      </c>
      <c r="Q2159" s="99">
        <f t="shared" si="6"/>
        <v>1</v>
      </c>
      <c r="R2159" s="99">
        <f t="shared" si="7"/>
        <v>0</v>
      </c>
      <c r="S2159" s="138">
        <f t="shared" si="8"/>
        <v>0</v>
      </c>
      <c r="T2159" s="135">
        <f t="shared" si="9"/>
        <v>6</v>
      </c>
      <c r="U2159" s="146"/>
      <c r="V2159" s="146"/>
      <c r="W2159" s="146"/>
      <c r="X2159" s="146"/>
      <c r="Y2159" s="146"/>
    </row>
    <row r="2160" ht="12.75" customHeight="1">
      <c r="A2160" s="146"/>
      <c r="B2160" s="146"/>
      <c r="C2160" s="227">
        <v>1.0</v>
      </c>
      <c r="D2160" s="228">
        <v>29.49</v>
      </c>
      <c r="E2160" s="228">
        <v>11.31</v>
      </c>
      <c r="F2160" s="229">
        <v>0.3837</v>
      </c>
      <c r="I2160" s="146"/>
      <c r="J2160" s="230">
        <f t="shared" si="2"/>
        <v>29.49</v>
      </c>
      <c r="K2160" s="227"/>
      <c r="L2160" s="230">
        <f t="shared" si="3"/>
        <v>21.31242321</v>
      </c>
      <c r="M2160" s="232"/>
      <c r="N2160" s="146"/>
      <c r="O2160" s="99">
        <f t="shared" si="4"/>
        <v>2</v>
      </c>
      <c r="P2160" s="99">
        <f t="shared" si="5"/>
        <v>1</v>
      </c>
      <c r="Q2160" s="99">
        <f t="shared" si="6"/>
        <v>5</v>
      </c>
      <c r="R2160" s="99">
        <f t="shared" si="7"/>
        <v>0</v>
      </c>
      <c r="S2160" s="138">
        <f t="shared" si="8"/>
        <v>0</v>
      </c>
      <c r="T2160" s="135">
        <f t="shared" si="9"/>
        <v>8</v>
      </c>
      <c r="U2160" s="146"/>
      <c r="V2160" s="146"/>
      <c r="W2160" s="146"/>
      <c r="X2160" s="146"/>
      <c r="Y2160" s="146"/>
    </row>
    <row r="2161" ht="12.75" customHeight="1">
      <c r="A2161" s="146"/>
      <c r="B2161" s="146"/>
      <c r="C2161" s="227">
        <v>1.0</v>
      </c>
      <c r="D2161" s="228">
        <v>50.43</v>
      </c>
      <c r="E2161" s="228">
        <v>19.35</v>
      </c>
      <c r="F2161" s="229">
        <v>0.3836</v>
      </c>
      <c r="I2161" s="146"/>
      <c r="J2161" s="230">
        <f t="shared" si="2"/>
        <v>50.43</v>
      </c>
      <c r="K2161" s="227"/>
      <c r="L2161" s="230">
        <f t="shared" si="3"/>
        <v>36.44839549</v>
      </c>
      <c r="M2161" s="232"/>
      <c r="N2161" s="146"/>
      <c r="O2161" s="99">
        <f t="shared" si="4"/>
        <v>2</v>
      </c>
      <c r="P2161" s="99">
        <f t="shared" si="5"/>
        <v>1</v>
      </c>
      <c r="Q2161" s="99">
        <f t="shared" si="6"/>
        <v>4</v>
      </c>
      <c r="R2161" s="99">
        <f t="shared" si="7"/>
        <v>0</v>
      </c>
      <c r="S2161" s="138">
        <f t="shared" si="8"/>
        <v>0</v>
      </c>
      <c r="T2161" s="135">
        <f t="shared" si="9"/>
        <v>7</v>
      </c>
      <c r="U2161" s="146"/>
      <c r="V2161" s="146"/>
      <c r="W2161" s="146"/>
      <c r="X2161" s="146"/>
      <c r="Y2161" s="146"/>
    </row>
    <row r="2162" ht="12.75" customHeight="1">
      <c r="A2162" s="146"/>
      <c r="B2162" s="146"/>
      <c r="C2162" s="227">
        <v>6.0</v>
      </c>
      <c r="D2162" s="228">
        <v>481.96</v>
      </c>
      <c r="E2162" s="228">
        <v>184.57</v>
      </c>
      <c r="F2162" s="229">
        <v>0.383</v>
      </c>
      <c r="I2162" s="146"/>
      <c r="J2162" s="230">
        <f t="shared" si="2"/>
        <v>80.32666667</v>
      </c>
      <c r="K2162" s="227"/>
      <c r="L2162" s="230">
        <f t="shared" si="3"/>
        <v>58.08146541</v>
      </c>
      <c r="M2162" s="232"/>
      <c r="N2162" s="146"/>
      <c r="O2162" s="99">
        <f t="shared" si="4"/>
        <v>2</v>
      </c>
      <c r="P2162" s="99">
        <f t="shared" si="5"/>
        <v>2</v>
      </c>
      <c r="Q2162" s="99">
        <f t="shared" si="6"/>
        <v>3</v>
      </c>
      <c r="R2162" s="99">
        <f t="shared" si="7"/>
        <v>0</v>
      </c>
      <c r="S2162" s="138">
        <f t="shared" si="8"/>
        <v>0</v>
      </c>
      <c r="T2162" s="135">
        <f t="shared" si="9"/>
        <v>7</v>
      </c>
      <c r="U2162" s="146"/>
      <c r="V2162" s="146"/>
      <c r="W2162" s="146"/>
      <c r="X2162" s="146"/>
      <c r="Y2162" s="146"/>
    </row>
    <row r="2163" ht="12.75" customHeight="1">
      <c r="A2163" s="146"/>
      <c r="B2163" s="146"/>
      <c r="C2163" s="227">
        <v>11.0</v>
      </c>
      <c r="D2163" s="228">
        <v>168.89</v>
      </c>
      <c r="E2163" s="228">
        <v>64.61</v>
      </c>
      <c r="F2163" s="229">
        <v>0.3826</v>
      </c>
      <c r="I2163" s="146"/>
      <c r="J2163" s="230">
        <f t="shared" si="2"/>
        <v>15.35363636</v>
      </c>
      <c r="K2163" s="227"/>
      <c r="L2163" s="230">
        <f t="shared" si="3"/>
        <v>11.10490117</v>
      </c>
      <c r="M2163" s="232"/>
      <c r="N2163" s="146"/>
      <c r="O2163" s="99">
        <f t="shared" si="4"/>
        <v>2</v>
      </c>
      <c r="P2163" s="99">
        <f t="shared" si="5"/>
        <v>3</v>
      </c>
      <c r="Q2163" s="99">
        <f t="shared" si="6"/>
        <v>5</v>
      </c>
      <c r="R2163" s="99">
        <f t="shared" si="7"/>
        <v>0</v>
      </c>
      <c r="S2163" s="138">
        <f t="shared" si="8"/>
        <v>0</v>
      </c>
      <c r="T2163" s="135">
        <f t="shared" si="9"/>
        <v>10</v>
      </c>
      <c r="U2163" s="146"/>
      <c r="V2163" s="146"/>
      <c r="W2163" s="146"/>
      <c r="X2163" s="146"/>
      <c r="Y2163" s="146"/>
    </row>
    <row r="2164" ht="12.75" customHeight="1">
      <c r="A2164" s="146"/>
      <c r="B2164" s="146"/>
      <c r="C2164" s="227">
        <v>30.0</v>
      </c>
      <c r="D2164" s="228">
        <v>4041.74</v>
      </c>
      <c r="E2164" s="228">
        <v>1545.74</v>
      </c>
      <c r="F2164" s="229">
        <v>0.3824</v>
      </c>
      <c r="I2164" s="146"/>
      <c r="J2164" s="230">
        <f t="shared" si="2"/>
        <v>134.7246667</v>
      </c>
      <c r="K2164" s="227"/>
      <c r="L2164" s="230">
        <f t="shared" si="3"/>
        <v>97.45707948</v>
      </c>
      <c r="M2164" s="232"/>
      <c r="N2164" s="146"/>
      <c r="O2164" s="99">
        <f t="shared" si="4"/>
        <v>2</v>
      </c>
      <c r="P2164" s="99">
        <f t="shared" si="5"/>
        <v>5</v>
      </c>
      <c r="Q2164" s="99">
        <f t="shared" si="6"/>
        <v>2</v>
      </c>
      <c r="R2164" s="99">
        <f t="shared" si="7"/>
        <v>0</v>
      </c>
      <c r="S2164" s="138">
        <f t="shared" si="8"/>
        <v>0</v>
      </c>
      <c r="T2164" s="135">
        <f t="shared" si="9"/>
        <v>9</v>
      </c>
      <c r="U2164" s="146"/>
      <c r="V2164" s="146"/>
      <c r="W2164" s="146"/>
      <c r="X2164" s="146"/>
      <c r="Y2164" s="146"/>
    </row>
    <row r="2165" ht="12.75" customHeight="1">
      <c r="A2165" s="146"/>
      <c r="B2165" s="146"/>
      <c r="C2165" s="227">
        <v>3.0</v>
      </c>
      <c r="D2165" s="228">
        <v>65.57</v>
      </c>
      <c r="E2165" s="228">
        <v>25.07</v>
      </c>
      <c r="F2165" s="229">
        <v>0.3823</v>
      </c>
      <c r="I2165" s="146"/>
      <c r="J2165" s="230">
        <f t="shared" si="2"/>
        <v>21.85666667</v>
      </c>
      <c r="K2165" s="227"/>
      <c r="L2165" s="230">
        <f t="shared" si="3"/>
        <v>15.81181123</v>
      </c>
      <c r="M2165" s="232"/>
      <c r="N2165" s="146"/>
      <c r="O2165" s="99">
        <f t="shared" si="4"/>
        <v>2</v>
      </c>
      <c r="P2165" s="99">
        <f t="shared" si="5"/>
        <v>1</v>
      </c>
      <c r="Q2165" s="99">
        <f t="shared" si="6"/>
        <v>5</v>
      </c>
      <c r="R2165" s="99">
        <f t="shared" si="7"/>
        <v>0</v>
      </c>
      <c r="S2165" s="138">
        <f t="shared" si="8"/>
        <v>0</v>
      </c>
      <c r="T2165" s="135">
        <f t="shared" si="9"/>
        <v>8</v>
      </c>
      <c r="U2165" s="146"/>
      <c r="V2165" s="146"/>
      <c r="W2165" s="146"/>
      <c r="X2165" s="146"/>
      <c r="Y2165" s="146"/>
    </row>
    <row r="2166" ht="12.75" customHeight="1">
      <c r="A2166" s="146"/>
      <c r="B2166" s="146"/>
      <c r="C2166" s="227">
        <v>3.0</v>
      </c>
      <c r="D2166" s="228">
        <v>17.86</v>
      </c>
      <c r="E2166" s="228">
        <v>6.81</v>
      </c>
      <c r="F2166" s="229">
        <v>0.3811</v>
      </c>
      <c r="I2166" s="146"/>
      <c r="J2166" s="230">
        <f t="shared" si="2"/>
        <v>5.953333333</v>
      </c>
      <c r="K2166" s="227"/>
      <c r="L2166" s="230">
        <f t="shared" si="3"/>
        <v>4.310573697</v>
      </c>
      <c r="M2166" s="232"/>
      <c r="N2166" s="146"/>
      <c r="O2166" s="99">
        <f t="shared" si="4"/>
        <v>2</v>
      </c>
      <c r="P2166" s="99">
        <f t="shared" si="5"/>
        <v>1</v>
      </c>
      <c r="Q2166" s="99">
        <f t="shared" si="6"/>
        <v>5</v>
      </c>
      <c r="R2166" s="99">
        <f t="shared" si="7"/>
        <v>0</v>
      </c>
      <c r="S2166" s="138">
        <f t="shared" si="8"/>
        <v>0</v>
      </c>
      <c r="T2166" s="135">
        <f t="shared" si="9"/>
        <v>8</v>
      </c>
      <c r="U2166" s="146"/>
      <c r="V2166" s="146"/>
      <c r="W2166" s="146"/>
      <c r="X2166" s="146"/>
      <c r="Y2166" s="146"/>
    </row>
    <row r="2167" ht="12.75" customHeight="1">
      <c r="A2167" s="146"/>
      <c r="B2167" s="146"/>
      <c r="C2167" s="227">
        <v>31.0</v>
      </c>
      <c r="D2167" s="228">
        <v>5075.43</v>
      </c>
      <c r="E2167" s="228">
        <v>1932.03</v>
      </c>
      <c r="F2167" s="229">
        <v>0.3807</v>
      </c>
      <c r="I2167" s="146"/>
      <c r="J2167" s="230">
        <f t="shared" si="2"/>
        <v>163.7235484</v>
      </c>
      <c r="K2167" s="227"/>
      <c r="L2167" s="230">
        <f t="shared" si="3"/>
        <v>118.5801031</v>
      </c>
      <c r="M2167" s="232"/>
      <c r="N2167" s="146"/>
      <c r="O2167" s="99">
        <f t="shared" si="4"/>
        <v>2</v>
      </c>
      <c r="P2167" s="99">
        <f t="shared" si="5"/>
        <v>5</v>
      </c>
      <c r="Q2167" s="99">
        <f t="shared" si="6"/>
        <v>2</v>
      </c>
      <c r="R2167" s="99">
        <f t="shared" si="7"/>
        <v>0</v>
      </c>
      <c r="S2167" s="138">
        <f t="shared" si="8"/>
        <v>0</v>
      </c>
      <c r="T2167" s="135">
        <f t="shared" si="9"/>
        <v>9</v>
      </c>
      <c r="U2167" s="146"/>
      <c r="V2167" s="146"/>
      <c r="W2167" s="146"/>
      <c r="X2167" s="146"/>
      <c r="Y2167" s="146"/>
    </row>
    <row r="2168" ht="12.75" customHeight="1">
      <c r="A2168" s="146"/>
      <c r="B2168" s="146"/>
      <c r="C2168" s="227">
        <v>11.0</v>
      </c>
      <c r="D2168" s="228">
        <v>463.04</v>
      </c>
      <c r="E2168" s="228">
        <v>176.09</v>
      </c>
      <c r="F2168" s="229">
        <v>0.3803</v>
      </c>
      <c r="I2168" s="146"/>
      <c r="J2168" s="230">
        <f t="shared" si="2"/>
        <v>42.09454545</v>
      </c>
      <c r="K2168" s="227"/>
      <c r="L2168" s="230">
        <f t="shared" si="3"/>
        <v>30.4966641</v>
      </c>
      <c r="M2168" s="232"/>
      <c r="N2168" s="146"/>
      <c r="O2168" s="99">
        <f t="shared" si="4"/>
        <v>2</v>
      </c>
      <c r="P2168" s="99">
        <f t="shared" si="5"/>
        <v>3</v>
      </c>
      <c r="Q2168" s="99">
        <f t="shared" si="6"/>
        <v>4</v>
      </c>
      <c r="R2168" s="99">
        <f t="shared" si="7"/>
        <v>0</v>
      </c>
      <c r="S2168" s="138">
        <f t="shared" si="8"/>
        <v>0</v>
      </c>
      <c r="T2168" s="135">
        <f t="shared" si="9"/>
        <v>9</v>
      </c>
      <c r="U2168" s="146"/>
      <c r="V2168" s="146"/>
      <c r="W2168" s="146"/>
      <c r="X2168" s="146"/>
      <c r="Y2168" s="146"/>
    </row>
    <row r="2169" ht="12.75" customHeight="1">
      <c r="A2169" s="146"/>
      <c r="B2169" s="146"/>
      <c r="C2169" s="227">
        <v>6.0</v>
      </c>
      <c r="D2169" s="228">
        <v>125.84</v>
      </c>
      <c r="E2169" s="228">
        <v>47.84</v>
      </c>
      <c r="F2169" s="229">
        <v>0.3801</v>
      </c>
      <c r="I2169" s="146"/>
      <c r="J2169" s="230">
        <f t="shared" si="2"/>
        <v>20.97333333</v>
      </c>
      <c r="K2169" s="227"/>
      <c r="L2169" s="230">
        <f t="shared" si="3"/>
        <v>15.1969664</v>
      </c>
      <c r="M2169" s="232"/>
      <c r="N2169" s="146"/>
      <c r="O2169" s="99">
        <f t="shared" si="4"/>
        <v>2</v>
      </c>
      <c r="P2169" s="99">
        <f t="shared" si="5"/>
        <v>2</v>
      </c>
      <c r="Q2169" s="99">
        <f t="shared" si="6"/>
        <v>5</v>
      </c>
      <c r="R2169" s="99">
        <f t="shared" si="7"/>
        <v>0</v>
      </c>
      <c r="S2169" s="138">
        <f t="shared" si="8"/>
        <v>0</v>
      </c>
      <c r="T2169" s="135">
        <f t="shared" si="9"/>
        <v>9</v>
      </c>
      <c r="U2169" s="146"/>
      <c r="V2169" s="146"/>
      <c r="W2169" s="146"/>
      <c r="X2169" s="146"/>
      <c r="Y2169" s="146"/>
    </row>
    <row r="2170" ht="12.75" customHeight="1">
      <c r="A2170" s="146"/>
      <c r="B2170" s="146"/>
      <c r="C2170" s="227">
        <v>11.0</v>
      </c>
      <c r="D2170" s="228">
        <v>1797.39</v>
      </c>
      <c r="E2170" s="228">
        <v>681.99</v>
      </c>
      <c r="F2170" s="229">
        <v>0.3794</v>
      </c>
      <c r="I2170" s="146"/>
      <c r="J2170" s="230">
        <f t="shared" si="2"/>
        <v>163.3990909</v>
      </c>
      <c r="K2170" s="227"/>
      <c r="L2170" s="230">
        <f t="shared" si="3"/>
        <v>118.4566412</v>
      </c>
      <c r="M2170" s="232"/>
      <c r="N2170" s="146"/>
      <c r="O2170" s="99">
        <f t="shared" si="4"/>
        <v>2</v>
      </c>
      <c r="P2170" s="99">
        <f t="shared" si="5"/>
        <v>3</v>
      </c>
      <c r="Q2170" s="99">
        <f t="shared" si="6"/>
        <v>2</v>
      </c>
      <c r="R2170" s="99">
        <f t="shared" si="7"/>
        <v>0</v>
      </c>
      <c r="S2170" s="138">
        <f t="shared" si="8"/>
        <v>0</v>
      </c>
      <c r="T2170" s="135">
        <f t="shared" si="9"/>
        <v>7</v>
      </c>
      <c r="U2170" s="146"/>
      <c r="V2170" s="146"/>
      <c r="W2170" s="146"/>
      <c r="X2170" s="146"/>
      <c r="Y2170" s="146"/>
    </row>
    <row r="2171" ht="12.75" customHeight="1">
      <c r="A2171" s="146"/>
      <c r="B2171" s="146"/>
      <c r="C2171" s="227">
        <v>2.0</v>
      </c>
      <c r="D2171" s="228">
        <v>30.61</v>
      </c>
      <c r="E2171" s="228">
        <v>11.61</v>
      </c>
      <c r="F2171" s="229">
        <v>0.3793</v>
      </c>
      <c r="I2171" s="146"/>
      <c r="J2171" s="230">
        <f t="shared" si="2"/>
        <v>15.305</v>
      </c>
      <c r="K2171" s="227"/>
      <c r="L2171" s="230">
        <f t="shared" si="3"/>
        <v>11.09620822</v>
      </c>
      <c r="M2171" s="232"/>
      <c r="N2171" s="146"/>
      <c r="O2171" s="99">
        <f t="shared" si="4"/>
        <v>2</v>
      </c>
      <c r="P2171" s="99">
        <f t="shared" si="5"/>
        <v>1</v>
      </c>
      <c r="Q2171" s="99">
        <f t="shared" si="6"/>
        <v>5</v>
      </c>
      <c r="R2171" s="99">
        <f t="shared" si="7"/>
        <v>0</v>
      </c>
      <c r="S2171" s="138">
        <f t="shared" si="8"/>
        <v>0</v>
      </c>
      <c r="T2171" s="135">
        <f t="shared" si="9"/>
        <v>8</v>
      </c>
      <c r="U2171" s="146"/>
      <c r="V2171" s="146"/>
      <c r="W2171" s="146"/>
      <c r="X2171" s="146"/>
      <c r="Y2171" s="146"/>
    </row>
    <row r="2172" ht="12.75" customHeight="1">
      <c r="A2172" s="146"/>
      <c r="B2172" s="146"/>
      <c r="C2172" s="227">
        <v>7.0</v>
      </c>
      <c r="D2172" s="228">
        <v>101.45</v>
      </c>
      <c r="E2172" s="228">
        <v>38.45</v>
      </c>
      <c r="F2172" s="229">
        <v>0.379</v>
      </c>
      <c r="I2172" s="146"/>
      <c r="J2172" s="230">
        <f t="shared" si="2"/>
        <v>14.49285714</v>
      </c>
      <c r="K2172" s="227"/>
      <c r="L2172" s="230">
        <f t="shared" si="3"/>
        <v>10.50968611</v>
      </c>
      <c r="M2172" s="232"/>
      <c r="N2172" s="146"/>
      <c r="O2172" s="99">
        <f t="shared" si="4"/>
        <v>2</v>
      </c>
      <c r="P2172" s="99">
        <f t="shared" si="5"/>
        <v>2</v>
      </c>
      <c r="Q2172" s="99">
        <f t="shared" si="6"/>
        <v>5</v>
      </c>
      <c r="R2172" s="99">
        <f t="shared" si="7"/>
        <v>0</v>
      </c>
      <c r="S2172" s="138">
        <f t="shared" si="8"/>
        <v>0</v>
      </c>
      <c r="T2172" s="135">
        <f t="shared" si="9"/>
        <v>9</v>
      </c>
      <c r="U2172" s="146"/>
      <c r="V2172" s="146"/>
      <c r="W2172" s="146"/>
      <c r="X2172" s="146"/>
      <c r="Y2172" s="146"/>
    </row>
    <row r="2173" ht="12.75" customHeight="1">
      <c r="A2173" s="146"/>
      <c r="B2173" s="146"/>
      <c r="C2173" s="227">
        <v>22.0</v>
      </c>
      <c r="D2173" s="228">
        <v>481.3</v>
      </c>
      <c r="E2173" s="228">
        <v>182.35</v>
      </c>
      <c r="F2173" s="229">
        <v>0.3789</v>
      </c>
      <c r="I2173" s="146"/>
      <c r="J2173" s="230">
        <f t="shared" si="2"/>
        <v>21.87727273</v>
      </c>
      <c r="K2173" s="227"/>
      <c r="L2173" s="230">
        <f t="shared" si="3"/>
        <v>15.86574279</v>
      </c>
      <c r="M2173" s="232"/>
      <c r="N2173" s="146"/>
      <c r="O2173" s="99">
        <f t="shared" si="4"/>
        <v>2</v>
      </c>
      <c r="P2173" s="99">
        <f t="shared" si="5"/>
        <v>4</v>
      </c>
      <c r="Q2173" s="99">
        <f t="shared" si="6"/>
        <v>5</v>
      </c>
      <c r="R2173" s="99">
        <f t="shared" si="7"/>
        <v>0</v>
      </c>
      <c r="S2173" s="138">
        <f t="shared" si="8"/>
        <v>0</v>
      </c>
      <c r="T2173" s="135">
        <f t="shared" si="9"/>
        <v>11</v>
      </c>
      <c r="U2173" s="146"/>
      <c r="V2173" s="146"/>
      <c r="W2173" s="146"/>
      <c r="X2173" s="146"/>
      <c r="Y2173" s="146"/>
    </row>
    <row r="2174" ht="12.75" customHeight="1">
      <c r="A2174" s="146"/>
      <c r="B2174" s="146"/>
      <c r="C2174" s="227">
        <v>7.0</v>
      </c>
      <c r="D2174" s="228">
        <v>95.83</v>
      </c>
      <c r="E2174" s="228">
        <v>36.15</v>
      </c>
      <c r="F2174" s="229">
        <v>0.3773</v>
      </c>
      <c r="I2174" s="146"/>
      <c r="J2174" s="230">
        <f t="shared" si="2"/>
        <v>13.69</v>
      </c>
      <c r="K2174" s="227"/>
      <c r="L2174" s="230">
        <f t="shared" si="3"/>
        <v>9.939737167</v>
      </c>
      <c r="M2174" s="232"/>
      <c r="N2174" s="146"/>
      <c r="O2174" s="99">
        <f t="shared" si="4"/>
        <v>2</v>
      </c>
      <c r="P2174" s="99">
        <f t="shared" si="5"/>
        <v>2</v>
      </c>
      <c r="Q2174" s="99">
        <f t="shared" si="6"/>
        <v>5</v>
      </c>
      <c r="R2174" s="99">
        <f t="shared" si="7"/>
        <v>0</v>
      </c>
      <c r="S2174" s="138">
        <f t="shared" si="8"/>
        <v>0</v>
      </c>
      <c r="T2174" s="135">
        <f t="shared" si="9"/>
        <v>9</v>
      </c>
      <c r="U2174" s="146"/>
      <c r="V2174" s="146"/>
      <c r="W2174" s="146"/>
      <c r="X2174" s="146"/>
      <c r="Y2174" s="146"/>
    </row>
    <row r="2175" ht="12.75" customHeight="1">
      <c r="A2175" s="146"/>
      <c r="B2175" s="146"/>
      <c r="C2175" s="227">
        <v>3.0</v>
      </c>
      <c r="D2175" s="228">
        <v>293.69</v>
      </c>
      <c r="E2175" s="228">
        <v>110.43</v>
      </c>
      <c r="F2175" s="229">
        <v>0.376</v>
      </c>
      <c r="I2175" s="146"/>
      <c r="J2175" s="230">
        <f t="shared" si="2"/>
        <v>97.89666667</v>
      </c>
      <c r="K2175" s="227"/>
      <c r="L2175" s="230">
        <f t="shared" si="3"/>
        <v>71.14583333</v>
      </c>
      <c r="M2175" s="232"/>
      <c r="N2175" s="146"/>
      <c r="O2175" s="99">
        <f t="shared" si="4"/>
        <v>2</v>
      </c>
      <c r="P2175" s="99">
        <f t="shared" si="5"/>
        <v>1</v>
      </c>
      <c r="Q2175" s="99">
        <f t="shared" si="6"/>
        <v>3</v>
      </c>
      <c r="R2175" s="99">
        <f t="shared" si="7"/>
        <v>0</v>
      </c>
      <c r="S2175" s="138">
        <f t="shared" si="8"/>
        <v>0</v>
      </c>
      <c r="T2175" s="135">
        <f t="shared" si="9"/>
        <v>6</v>
      </c>
      <c r="U2175" s="146"/>
      <c r="V2175" s="146"/>
      <c r="W2175" s="146"/>
      <c r="X2175" s="146"/>
      <c r="Y2175" s="146"/>
    </row>
    <row r="2176" ht="12.75" customHeight="1">
      <c r="A2176" s="146"/>
      <c r="B2176" s="146"/>
      <c r="C2176" s="227">
        <v>4.0</v>
      </c>
      <c r="D2176" s="228">
        <v>49.67</v>
      </c>
      <c r="E2176" s="228">
        <v>18.67</v>
      </c>
      <c r="F2176" s="229">
        <v>0.3759</v>
      </c>
      <c r="I2176" s="146"/>
      <c r="J2176" s="230">
        <f t="shared" si="2"/>
        <v>12.4175</v>
      </c>
      <c r="K2176" s="227"/>
      <c r="L2176" s="230">
        <f t="shared" si="3"/>
        <v>9.025001817</v>
      </c>
      <c r="M2176" s="232"/>
      <c r="N2176" s="146"/>
      <c r="O2176" s="99">
        <f t="shared" si="4"/>
        <v>2</v>
      </c>
      <c r="P2176" s="99">
        <f t="shared" si="5"/>
        <v>1</v>
      </c>
      <c r="Q2176" s="99">
        <f t="shared" si="6"/>
        <v>5</v>
      </c>
      <c r="R2176" s="99">
        <f t="shared" si="7"/>
        <v>0</v>
      </c>
      <c r="S2176" s="138">
        <f t="shared" si="8"/>
        <v>0</v>
      </c>
      <c r="T2176" s="135">
        <f t="shared" si="9"/>
        <v>8</v>
      </c>
      <c r="U2176" s="146"/>
      <c r="V2176" s="146"/>
      <c r="W2176" s="146"/>
      <c r="X2176" s="146"/>
      <c r="Y2176" s="146"/>
    </row>
    <row r="2177" ht="12.75" customHeight="1">
      <c r="A2177" s="146"/>
      <c r="B2177" s="146"/>
      <c r="C2177" s="227">
        <v>13.0</v>
      </c>
      <c r="D2177" s="228">
        <v>1558.04</v>
      </c>
      <c r="E2177" s="228">
        <v>585.12</v>
      </c>
      <c r="F2177" s="229">
        <v>0.3755</v>
      </c>
      <c r="I2177" s="146"/>
      <c r="J2177" s="230">
        <f t="shared" si="2"/>
        <v>119.8492308</v>
      </c>
      <c r="K2177" s="227"/>
      <c r="L2177" s="230">
        <f t="shared" si="3"/>
        <v>87.13139278</v>
      </c>
      <c r="M2177" s="232"/>
      <c r="N2177" s="146"/>
      <c r="O2177" s="99">
        <f t="shared" si="4"/>
        <v>2</v>
      </c>
      <c r="P2177" s="99">
        <f t="shared" si="5"/>
        <v>3</v>
      </c>
      <c r="Q2177" s="99">
        <f t="shared" si="6"/>
        <v>2</v>
      </c>
      <c r="R2177" s="99">
        <f t="shared" si="7"/>
        <v>0</v>
      </c>
      <c r="S2177" s="138">
        <f t="shared" si="8"/>
        <v>0</v>
      </c>
      <c r="T2177" s="135">
        <f t="shared" si="9"/>
        <v>7</v>
      </c>
      <c r="U2177" s="146"/>
      <c r="V2177" s="146"/>
      <c r="W2177" s="146"/>
      <c r="X2177" s="146"/>
      <c r="Y2177" s="146"/>
    </row>
    <row r="2178" ht="12.75" customHeight="1">
      <c r="A2178" s="146"/>
      <c r="B2178" s="146"/>
      <c r="C2178" s="227">
        <v>6.0</v>
      </c>
      <c r="D2178" s="228">
        <v>199.6</v>
      </c>
      <c r="E2178" s="228">
        <v>74.86</v>
      </c>
      <c r="F2178" s="229">
        <v>0.3751</v>
      </c>
      <c r="I2178" s="146"/>
      <c r="J2178" s="230">
        <f t="shared" si="2"/>
        <v>33.26666667</v>
      </c>
      <c r="K2178" s="227"/>
      <c r="L2178" s="230">
        <f t="shared" si="3"/>
        <v>24.19217996</v>
      </c>
      <c r="M2178" s="232"/>
      <c r="N2178" s="146"/>
      <c r="O2178" s="99">
        <f t="shared" si="4"/>
        <v>2</v>
      </c>
      <c r="P2178" s="99">
        <f t="shared" si="5"/>
        <v>2</v>
      </c>
      <c r="Q2178" s="99">
        <f t="shared" si="6"/>
        <v>5</v>
      </c>
      <c r="R2178" s="99">
        <f t="shared" si="7"/>
        <v>0</v>
      </c>
      <c r="S2178" s="138">
        <f t="shared" si="8"/>
        <v>0</v>
      </c>
      <c r="T2178" s="135">
        <f t="shared" si="9"/>
        <v>9</v>
      </c>
      <c r="U2178" s="146"/>
      <c r="V2178" s="146"/>
      <c r="W2178" s="146"/>
      <c r="X2178" s="146"/>
      <c r="Y2178" s="146"/>
    </row>
    <row r="2179" ht="12.75" customHeight="1">
      <c r="A2179" s="146"/>
      <c r="B2179" s="146"/>
      <c r="C2179" s="227">
        <v>5.0</v>
      </c>
      <c r="D2179" s="228">
        <v>208.65</v>
      </c>
      <c r="E2179" s="228">
        <v>78.25</v>
      </c>
      <c r="F2179" s="229">
        <v>0.375</v>
      </c>
      <c r="I2179" s="146"/>
      <c r="J2179" s="230">
        <f t="shared" si="2"/>
        <v>41.73</v>
      </c>
      <c r="K2179" s="227"/>
      <c r="L2179" s="230">
        <f t="shared" si="3"/>
        <v>30.34909091</v>
      </c>
      <c r="M2179" s="232"/>
      <c r="N2179" s="146"/>
      <c r="O2179" s="99">
        <f t="shared" si="4"/>
        <v>2</v>
      </c>
      <c r="P2179" s="99">
        <f t="shared" si="5"/>
        <v>1</v>
      </c>
      <c r="Q2179" s="99">
        <f t="shared" si="6"/>
        <v>4</v>
      </c>
      <c r="R2179" s="99">
        <f t="shared" si="7"/>
        <v>0</v>
      </c>
      <c r="S2179" s="138">
        <f t="shared" si="8"/>
        <v>0</v>
      </c>
      <c r="T2179" s="135">
        <f t="shared" si="9"/>
        <v>7</v>
      </c>
      <c r="U2179" s="146"/>
      <c r="V2179" s="146"/>
      <c r="W2179" s="146"/>
      <c r="X2179" s="146"/>
      <c r="Y2179" s="146"/>
    </row>
    <row r="2180" ht="12.75" customHeight="1">
      <c r="A2180" s="146"/>
      <c r="B2180" s="146"/>
      <c r="C2180" s="227">
        <v>5.0</v>
      </c>
      <c r="D2180" s="228">
        <v>400.0</v>
      </c>
      <c r="E2180" s="228">
        <v>150.0</v>
      </c>
      <c r="F2180" s="229">
        <v>0.375</v>
      </c>
      <c r="I2180" s="146"/>
      <c r="J2180" s="230">
        <f t="shared" si="2"/>
        <v>80</v>
      </c>
      <c r="K2180" s="227"/>
      <c r="L2180" s="230">
        <f t="shared" si="3"/>
        <v>58.18181818</v>
      </c>
      <c r="M2180" s="232"/>
      <c r="N2180" s="146"/>
      <c r="O2180" s="99">
        <f t="shared" si="4"/>
        <v>2</v>
      </c>
      <c r="P2180" s="99">
        <f t="shared" si="5"/>
        <v>1</v>
      </c>
      <c r="Q2180" s="99">
        <f t="shared" si="6"/>
        <v>3</v>
      </c>
      <c r="R2180" s="99">
        <f t="shared" si="7"/>
        <v>0</v>
      </c>
      <c r="S2180" s="138">
        <f t="shared" si="8"/>
        <v>0</v>
      </c>
      <c r="T2180" s="135">
        <f t="shared" si="9"/>
        <v>6</v>
      </c>
      <c r="U2180" s="146"/>
      <c r="V2180" s="146"/>
      <c r="W2180" s="146"/>
      <c r="X2180" s="146"/>
      <c r="Y2180" s="146"/>
    </row>
    <row r="2181" ht="12.75" customHeight="1">
      <c r="A2181" s="146"/>
      <c r="B2181" s="146"/>
      <c r="C2181" s="227">
        <v>5.0</v>
      </c>
      <c r="D2181" s="228">
        <v>354.78</v>
      </c>
      <c r="E2181" s="228">
        <v>133.04</v>
      </c>
      <c r="F2181" s="229">
        <v>0.375</v>
      </c>
      <c r="I2181" s="146"/>
      <c r="J2181" s="230">
        <f t="shared" si="2"/>
        <v>70.956</v>
      </c>
      <c r="K2181" s="227"/>
      <c r="L2181" s="230">
        <f t="shared" si="3"/>
        <v>51.60436364</v>
      </c>
      <c r="M2181" s="232"/>
      <c r="N2181" s="146"/>
      <c r="O2181" s="99">
        <f t="shared" si="4"/>
        <v>2</v>
      </c>
      <c r="P2181" s="99">
        <f t="shared" si="5"/>
        <v>1</v>
      </c>
      <c r="Q2181" s="99">
        <f t="shared" si="6"/>
        <v>3</v>
      </c>
      <c r="R2181" s="99">
        <f t="shared" si="7"/>
        <v>0</v>
      </c>
      <c r="S2181" s="138">
        <f t="shared" si="8"/>
        <v>0</v>
      </c>
      <c r="T2181" s="135">
        <f t="shared" si="9"/>
        <v>6</v>
      </c>
      <c r="U2181" s="146"/>
      <c r="V2181" s="146"/>
      <c r="W2181" s="146"/>
      <c r="X2181" s="146"/>
      <c r="Y2181" s="146"/>
    </row>
    <row r="2182" ht="12.75" customHeight="1">
      <c r="A2182" s="146"/>
      <c r="B2182" s="146"/>
      <c r="C2182" s="227">
        <v>3.0</v>
      </c>
      <c r="D2182" s="228">
        <v>667.62</v>
      </c>
      <c r="E2182" s="228">
        <v>250.04</v>
      </c>
      <c r="F2182" s="229">
        <v>0.3745</v>
      </c>
      <c r="I2182" s="146"/>
      <c r="J2182" s="230">
        <f t="shared" si="2"/>
        <v>222.54</v>
      </c>
      <c r="K2182" s="227"/>
      <c r="L2182" s="230">
        <f t="shared" si="3"/>
        <v>161.9061477</v>
      </c>
      <c r="M2182" s="232"/>
      <c r="N2182" s="146"/>
      <c r="O2182" s="99">
        <f t="shared" si="4"/>
        <v>2</v>
      </c>
      <c r="P2182" s="99">
        <f t="shared" si="5"/>
        <v>1</v>
      </c>
      <c r="Q2182" s="99">
        <f t="shared" si="6"/>
        <v>2</v>
      </c>
      <c r="R2182" s="99">
        <f t="shared" si="7"/>
        <v>0</v>
      </c>
      <c r="S2182" s="138">
        <f t="shared" si="8"/>
        <v>0</v>
      </c>
      <c r="T2182" s="135">
        <f t="shared" si="9"/>
        <v>5</v>
      </c>
      <c r="U2182" s="146"/>
      <c r="V2182" s="146"/>
      <c r="W2182" s="146"/>
      <c r="X2182" s="146"/>
      <c r="Y2182" s="146"/>
    </row>
    <row r="2183" ht="12.75" customHeight="1">
      <c r="A2183" s="146"/>
      <c r="B2183" s="146"/>
      <c r="C2183" s="227">
        <v>14.0</v>
      </c>
      <c r="D2183" s="228">
        <v>304.13</v>
      </c>
      <c r="E2183" s="228">
        <v>113.74</v>
      </c>
      <c r="F2183" s="229">
        <v>0.374</v>
      </c>
      <c r="I2183" s="146"/>
      <c r="J2183" s="230">
        <f t="shared" si="2"/>
        <v>21.72357143</v>
      </c>
      <c r="K2183" s="227"/>
      <c r="L2183" s="230">
        <f t="shared" si="3"/>
        <v>15.81045956</v>
      </c>
      <c r="M2183" s="232"/>
      <c r="N2183" s="146"/>
      <c r="O2183" s="99">
        <f t="shared" si="4"/>
        <v>2</v>
      </c>
      <c r="P2183" s="99">
        <f t="shared" si="5"/>
        <v>3</v>
      </c>
      <c r="Q2183" s="99">
        <f t="shared" si="6"/>
        <v>5</v>
      </c>
      <c r="R2183" s="99">
        <f t="shared" si="7"/>
        <v>0</v>
      </c>
      <c r="S2183" s="138">
        <f t="shared" si="8"/>
        <v>0</v>
      </c>
      <c r="T2183" s="135">
        <f t="shared" si="9"/>
        <v>10</v>
      </c>
      <c r="U2183" s="146"/>
      <c r="V2183" s="146"/>
      <c r="W2183" s="146"/>
      <c r="X2183" s="146"/>
      <c r="Y2183" s="146"/>
    </row>
    <row r="2184" ht="12.75" customHeight="1">
      <c r="A2184" s="146"/>
      <c r="B2184" s="146"/>
      <c r="C2184" s="227">
        <v>18.0</v>
      </c>
      <c r="D2184" s="228">
        <v>419.31</v>
      </c>
      <c r="E2184" s="228">
        <v>156.35</v>
      </c>
      <c r="F2184" s="229">
        <v>0.3729</v>
      </c>
      <c r="I2184" s="146"/>
      <c r="J2184" s="230">
        <f t="shared" si="2"/>
        <v>23.295</v>
      </c>
      <c r="K2184" s="227"/>
      <c r="L2184" s="230">
        <f t="shared" si="3"/>
        <v>16.96773254</v>
      </c>
      <c r="M2184" s="232"/>
      <c r="N2184" s="146"/>
      <c r="O2184" s="99">
        <f t="shared" si="4"/>
        <v>2</v>
      </c>
      <c r="P2184" s="99">
        <f t="shared" si="5"/>
        <v>4</v>
      </c>
      <c r="Q2184" s="99">
        <f t="shared" si="6"/>
        <v>5</v>
      </c>
      <c r="R2184" s="99">
        <f t="shared" si="7"/>
        <v>0</v>
      </c>
      <c r="S2184" s="138">
        <f t="shared" si="8"/>
        <v>0</v>
      </c>
      <c r="T2184" s="135">
        <f t="shared" si="9"/>
        <v>11</v>
      </c>
      <c r="U2184" s="146"/>
      <c r="V2184" s="146"/>
      <c r="W2184" s="146"/>
      <c r="X2184" s="146"/>
      <c r="Y2184" s="146"/>
    </row>
    <row r="2185" ht="12.75" customHeight="1">
      <c r="A2185" s="146"/>
      <c r="B2185" s="146"/>
      <c r="C2185" s="227">
        <v>18.0</v>
      </c>
      <c r="D2185" s="228">
        <v>109.91</v>
      </c>
      <c r="E2185" s="228">
        <v>40.64</v>
      </c>
      <c r="F2185" s="229">
        <v>0.3698</v>
      </c>
      <c r="I2185" s="146"/>
      <c r="J2185" s="230">
        <f t="shared" si="2"/>
        <v>6.106111111</v>
      </c>
      <c r="K2185" s="227"/>
      <c r="L2185" s="230">
        <f t="shared" si="3"/>
        <v>4.457666164</v>
      </c>
      <c r="M2185" s="232"/>
      <c r="N2185" s="146"/>
      <c r="O2185" s="99">
        <f t="shared" si="4"/>
        <v>2</v>
      </c>
      <c r="P2185" s="99">
        <f t="shared" si="5"/>
        <v>4</v>
      </c>
      <c r="Q2185" s="99">
        <f t="shared" si="6"/>
        <v>5</v>
      </c>
      <c r="R2185" s="99">
        <f t="shared" si="7"/>
        <v>0</v>
      </c>
      <c r="S2185" s="138">
        <f t="shared" si="8"/>
        <v>0</v>
      </c>
      <c r="T2185" s="135">
        <f t="shared" si="9"/>
        <v>11</v>
      </c>
      <c r="U2185" s="146"/>
      <c r="V2185" s="146"/>
      <c r="W2185" s="146"/>
      <c r="X2185" s="146"/>
      <c r="Y2185" s="146"/>
    </row>
    <row r="2186" ht="12.75" customHeight="1">
      <c r="A2186" s="146"/>
      <c r="B2186" s="146"/>
      <c r="C2186" s="227">
        <v>1.0</v>
      </c>
      <c r="D2186" s="228">
        <v>7.83</v>
      </c>
      <c r="E2186" s="228">
        <v>2.88</v>
      </c>
      <c r="F2186" s="229">
        <v>0.3675</v>
      </c>
      <c r="I2186" s="146"/>
      <c r="J2186" s="230">
        <f t="shared" si="2"/>
        <v>7.83</v>
      </c>
      <c r="K2186" s="227"/>
      <c r="L2186" s="230">
        <f t="shared" si="3"/>
        <v>5.725776965</v>
      </c>
      <c r="M2186" s="232"/>
      <c r="N2186" s="146"/>
      <c r="O2186" s="99">
        <f t="shared" si="4"/>
        <v>2</v>
      </c>
      <c r="P2186" s="99">
        <f t="shared" si="5"/>
        <v>1</v>
      </c>
      <c r="Q2186" s="99">
        <f t="shared" si="6"/>
        <v>5</v>
      </c>
      <c r="R2186" s="99">
        <f t="shared" si="7"/>
        <v>0</v>
      </c>
      <c r="S2186" s="138">
        <f t="shared" si="8"/>
        <v>0</v>
      </c>
      <c r="T2186" s="135">
        <f t="shared" si="9"/>
        <v>8</v>
      </c>
      <c r="U2186" s="146"/>
      <c r="V2186" s="146"/>
      <c r="W2186" s="146"/>
      <c r="X2186" s="146"/>
      <c r="Y2186" s="146"/>
    </row>
    <row r="2187" ht="12.75" customHeight="1">
      <c r="A2187" s="146"/>
      <c r="B2187" s="146"/>
      <c r="C2187" s="227">
        <v>12.0</v>
      </c>
      <c r="D2187" s="228">
        <v>269.82</v>
      </c>
      <c r="E2187" s="228">
        <v>99.08</v>
      </c>
      <c r="F2187" s="229">
        <v>0.3672</v>
      </c>
      <c r="I2187" s="146"/>
      <c r="J2187" s="230">
        <f t="shared" si="2"/>
        <v>22.485</v>
      </c>
      <c r="K2187" s="227"/>
      <c r="L2187" s="230">
        <f t="shared" si="3"/>
        <v>16.44602106</v>
      </c>
      <c r="M2187" s="232"/>
      <c r="N2187" s="146"/>
      <c r="O2187" s="99">
        <f t="shared" si="4"/>
        <v>2</v>
      </c>
      <c r="P2187" s="99">
        <f t="shared" si="5"/>
        <v>3</v>
      </c>
      <c r="Q2187" s="99">
        <f t="shared" si="6"/>
        <v>5</v>
      </c>
      <c r="R2187" s="99">
        <f t="shared" si="7"/>
        <v>0</v>
      </c>
      <c r="S2187" s="138">
        <f t="shared" si="8"/>
        <v>0</v>
      </c>
      <c r="T2187" s="135">
        <f t="shared" si="9"/>
        <v>10</v>
      </c>
      <c r="U2187" s="146"/>
      <c r="V2187" s="146"/>
      <c r="W2187" s="146"/>
      <c r="X2187" s="146"/>
      <c r="Y2187" s="146"/>
    </row>
    <row r="2188" ht="12.75" customHeight="1">
      <c r="A2188" s="146"/>
      <c r="B2188" s="146"/>
      <c r="C2188" s="227">
        <v>30.0</v>
      </c>
      <c r="D2188" s="228">
        <v>344.89</v>
      </c>
      <c r="E2188" s="228">
        <v>126.58</v>
      </c>
      <c r="F2188" s="229">
        <v>0.367</v>
      </c>
      <c r="I2188" s="146"/>
      <c r="J2188" s="230">
        <f t="shared" si="2"/>
        <v>11.49633333</v>
      </c>
      <c r="K2188" s="227"/>
      <c r="L2188" s="230">
        <f t="shared" si="3"/>
        <v>8.409900024</v>
      </c>
      <c r="M2188" s="232"/>
      <c r="N2188" s="146"/>
      <c r="O2188" s="99">
        <f t="shared" si="4"/>
        <v>2</v>
      </c>
      <c r="P2188" s="99">
        <f t="shared" si="5"/>
        <v>5</v>
      </c>
      <c r="Q2188" s="99">
        <f t="shared" si="6"/>
        <v>5</v>
      </c>
      <c r="R2188" s="99">
        <f t="shared" si="7"/>
        <v>0</v>
      </c>
      <c r="S2188" s="138">
        <f t="shared" si="8"/>
        <v>0</v>
      </c>
      <c r="T2188" s="135">
        <f t="shared" si="9"/>
        <v>12</v>
      </c>
      <c r="U2188" s="146"/>
      <c r="V2188" s="146"/>
      <c r="W2188" s="146"/>
      <c r="X2188" s="146"/>
      <c r="Y2188" s="146"/>
    </row>
    <row r="2189" ht="12.75" customHeight="1">
      <c r="A2189" s="146"/>
      <c r="B2189" s="146"/>
      <c r="C2189" s="227">
        <v>10.0</v>
      </c>
      <c r="D2189" s="228">
        <v>552.0</v>
      </c>
      <c r="E2189" s="228">
        <v>202.0</v>
      </c>
      <c r="F2189" s="229">
        <v>0.3659</v>
      </c>
      <c r="I2189" s="146"/>
      <c r="J2189" s="230">
        <f t="shared" si="2"/>
        <v>55.2</v>
      </c>
      <c r="K2189" s="227"/>
      <c r="L2189" s="230">
        <f t="shared" si="3"/>
        <v>40.41291456</v>
      </c>
      <c r="M2189" s="232"/>
      <c r="N2189" s="146"/>
      <c r="O2189" s="99">
        <f t="shared" si="4"/>
        <v>2</v>
      </c>
      <c r="P2189" s="99">
        <f t="shared" si="5"/>
        <v>2</v>
      </c>
      <c r="Q2189" s="129">
        <f t="shared" si="6"/>
        <v>40.41291456</v>
      </c>
      <c r="R2189" s="99">
        <f t="shared" si="7"/>
        <v>0</v>
      </c>
      <c r="S2189" s="138">
        <f t="shared" si="8"/>
        <v>0</v>
      </c>
      <c r="T2189" s="135">
        <f t="shared" si="9"/>
        <v>44.41291456</v>
      </c>
      <c r="U2189" s="146"/>
      <c r="V2189" s="146"/>
      <c r="W2189" s="146"/>
      <c r="X2189" s="146"/>
      <c r="Y2189" s="146"/>
    </row>
    <row r="2190" ht="12.75" customHeight="1">
      <c r="A2190" s="146"/>
      <c r="B2190" s="146"/>
      <c r="C2190" s="227">
        <v>14.0</v>
      </c>
      <c r="D2190" s="228">
        <v>1836.52</v>
      </c>
      <c r="E2190" s="228">
        <v>671.72</v>
      </c>
      <c r="F2190" s="229">
        <v>0.3658</v>
      </c>
      <c r="I2190" s="146"/>
      <c r="J2190" s="230">
        <f t="shared" si="2"/>
        <v>131.18</v>
      </c>
      <c r="K2190" s="227"/>
      <c r="L2190" s="230">
        <f t="shared" si="3"/>
        <v>96.04627325</v>
      </c>
      <c r="M2190" s="232"/>
      <c r="N2190" s="146"/>
      <c r="O2190" s="99">
        <f t="shared" si="4"/>
        <v>2</v>
      </c>
      <c r="P2190" s="99">
        <f t="shared" si="5"/>
        <v>3</v>
      </c>
      <c r="Q2190" s="99">
        <f t="shared" si="6"/>
        <v>2</v>
      </c>
      <c r="R2190" s="99">
        <f t="shared" si="7"/>
        <v>0</v>
      </c>
      <c r="S2190" s="138">
        <f t="shared" si="8"/>
        <v>0</v>
      </c>
      <c r="T2190" s="135">
        <f t="shared" si="9"/>
        <v>7</v>
      </c>
      <c r="U2190" s="146"/>
      <c r="V2190" s="146"/>
      <c r="W2190" s="146"/>
      <c r="X2190" s="146"/>
      <c r="Y2190" s="146"/>
    </row>
    <row r="2191" ht="12.75" customHeight="1">
      <c r="A2191" s="146"/>
      <c r="B2191" s="146"/>
      <c r="C2191" s="227">
        <v>7.0</v>
      </c>
      <c r="D2191" s="228">
        <v>79.77</v>
      </c>
      <c r="E2191" s="228">
        <v>29.16</v>
      </c>
      <c r="F2191" s="229">
        <v>0.3656</v>
      </c>
      <c r="I2191" s="146"/>
      <c r="J2191" s="230">
        <f t="shared" si="2"/>
        <v>11.39571429</v>
      </c>
      <c r="K2191" s="227"/>
      <c r="L2191" s="230">
        <f t="shared" si="3"/>
        <v>8.344840572</v>
      </c>
      <c r="M2191" s="232"/>
      <c r="N2191" s="146"/>
      <c r="O2191" s="99">
        <f t="shared" si="4"/>
        <v>2</v>
      </c>
      <c r="P2191" s="99">
        <f t="shared" si="5"/>
        <v>2</v>
      </c>
      <c r="Q2191" s="99">
        <f t="shared" si="6"/>
        <v>5</v>
      </c>
      <c r="R2191" s="99">
        <f t="shared" si="7"/>
        <v>0</v>
      </c>
      <c r="S2191" s="138">
        <f t="shared" si="8"/>
        <v>0</v>
      </c>
      <c r="T2191" s="135">
        <f t="shared" si="9"/>
        <v>9</v>
      </c>
      <c r="U2191" s="146"/>
      <c r="V2191" s="146"/>
      <c r="W2191" s="146"/>
      <c r="X2191" s="146"/>
      <c r="Y2191" s="146"/>
    </row>
    <row r="2192" ht="12.75" customHeight="1">
      <c r="A2192" s="146"/>
      <c r="B2192" s="146"/>
      <c r="C2192" s="227">
        <v>9.0</v>
      </c>
      <c r="D2192" s="228">
        <v>89.5</v>
      </c>
      <c r="E2192" s="228">
        <v>32.62</v>
      </c>
      <c r="F2192" s="229">
        <v>0.3645</v>
      </c>
      <c r="I2192" s="146"/>
      <c r="J2192" s="230">
        <f t="shared" si="2"/>
        <v>9.944444444</v>
      </c>
      <c r="K2192" s="227"/>
      <c r="L2192" s="230">
        <f t="shared" si="3"/>
        <v>7.287976874</v>
      </c>
      <c r="M2192" s="232"/>
      <c r="N2192" s="146"/>
      <c r="O2192" s="99">
        <f t="shared" si="4"/>
        <v>2</v>
      </c>
      <c r="P2192" s="99">
        <f t="shared" si="5"/>
        <v>2</v>
      </c>
      <c r="Q2192" s="99">
        <f t="shared" si="6"/>
        <v>5</v>
      </c>
      <c r="R2192" s="99">
        <f t="shared" si="7"/>
        <v>0</v>
      </c>
      <c r="S2192" s="138">
        <f t="shared" si="8"/>
        <v>0</v>
      </c>
      <c r="T2192" s="135">
        <f t="shared" si="9"/>
        <v>9</v>
      </c>
      <c r="U2192" s="146"/>
      <c r="V2192" s="146"/>
      <c r="W2192" s="146"/>
      <c r="X2192" s="146"/>
      <c r="Y2192" s="146"/>
    </row>
    <row r="2193" ht="12.75" customHeight="1">
      <c r="A2193" s="146"/>
      <c r="B2193" s="146"/>
      <c r="C2193" s="227">
        <v>24.0</v>
      </c>
      <c r="D2193" s="228">
        <v>825.94</v>
      </c>
      <c r="E2193" s="228">
        <v>300.79</v>
      </c>
      <c r="F2193" s="229">
        <v>0.3642</v>
      </c>
      <c r="I2193" s="146"/>
      <c r="J2193" s="230">
        <f t="shared" si="2"/>
        <v>34.41416667</v>
      </c>
      <c r="K2193" s="227"/>
      <c r="L2193" s="230">
        <f t="shared" si="3"/>
        <v>25.22662855</v>
      </c>
      <c r="M2193" s="232"/>
      <c r="N2193" s="146"/>
      <c r="O2193" s="99">
        <f t="shared" si="4"/>
        <v>2</v>
      </c>
      <c r="P2193" s="99">
        <f t="shared" si="5"/>
        <v>4</v>
      </c>
      <c r="Q2193" s="129">
        <f t="shared" si="6"/>
        <v>25.22662855</v>
      </c>
      <c r="R2193" s="99">
        <f t="shared" si="7"/>
        <v>0</v>
      </c>
      <c r="S2193" s="138">
        <f t="shared" si="8"/>
        <v>0</v>
      </c>
      <c r="T2193" s="135">
        <f t="shared" si="9"/>
        <v>31.22662855</v>
      </c>
      <c r="U2193" s="146"/>
      <c r="V2193" s="146"/>
      <c r="W2193" s="146"/>
      <c r="X2193" s="146"/>
      <c r="Y2193" s="146"/>
    </row>
    <row r="2194" ht="12.75" customHeight="1">
      <c r="A2194" s="146"/>
      <c r="B2194" s="146"/>
      <c r="C2194" s="227">
        <v>2.0</v>
      </c>
      <c r="D2194" s="228">
        <v>36.17</v>
      </c>
      <c r="E2194" s="228">
        <v>13.17</v>
      </c>
      <c r="F2194" s="229">
        <v>0.3642</v>
      </c>
      <c r="I2194" s="146"/>
      <c r="J2194" s="230">
        <f t="shared" si="2"/>
        <v>18.085</v>
      </c>
      <c r="K2194" s="227"/>
      <c r="L2194" s="230">
        <f t="shared" si="3"/>
        <v>13.25685383</v>
      </c>
      <c r="M2194" s="232"/>
      <c r="N2194" s="146"/>
      <c r="O2194" s="99">
        <f t="shared" si="4"/>
        <v>2</v>
      </c>
      <c r="P2194" s="99">
        <f t="shared" si="5"/>
        <v>1</v>
      </c>
      <c r="Q2194" s="99">
        <f t="shared" si="6"/>
        <v>5</v>
      </c>
      <c r="R2194" s="99">
        <f t="shared" si="7"/>
        <v>0</v>
      </c>
      <c r="S2194" s="138">
        <f t="shared" si="8"/>
        <v>0</v>
      </c>
      <c r="T2194" s="135">
        <f t="shared" si="9"/>
        <v>8</v>
      </c>
      <c r="U2194" s="146"/>
      <c r="V2194" s="146"/>
      <c r="W2194" s="146"/>
      <c r="X2194" s="146"/>
      <c r="Y2194" s="146"/>
    </row>
    <row r="2195" ht="12.75" customHeight="1">
      <c r="A2195" s="146"/>
      <c r="B2195" s="146"/>
      <c r="C2195" s="227">
        <v>1.0</v>
      </c>
      <c r="D2195" s="228">
        <v>7.78</v>
      </c>
      <c r="E2195" s="228">
        <v>2.83</v>
      </c>
      <c r="F2195" s="229">
        <v>0.364</v>
      </c>
      <c r="I2195" s="146"/>
      <c r="J2195" s="230">
        <f t="shared" si="2"/>
        <v>7.78</v>
      </c>
      <c r="K2195" s="227"/>
      <c r="L2195" s="230">
        <f t="shared" si="3"/>
        <v>5.703812317</v>
      </c>
      <c r="M2195" s="232"/>
      <c r="N2195" s="146"/>
      <c r="O2195" s="99">
        <f t="shared" si="4"/>
        <v>2</v>
      </c>
      <c r="P2195" s="99">
        <f t="shared" si="5"/>
        <v>1</v>
      </c>
      <c r="Q2195" s="99">
        <f t="shared" si="6"/>
        <v>5</v>
      </c>
      <c r="R2195" s="99">
        <f t="shared" si="7"/>
        <v>0</v>
      </c>
      <c r="S2195" s="138">
        <f t="shared" si="8"/>
        <v>0</v>
      </c>
      <c r="T2195" s="135">
        <f t="shared" si="9"/>
        <v>8</v>
      </c>
      <c r="U2195" s="146"/>
      <c r="V2195" s="146"/>
      <c r="W2195" s="146"/>
      <c r="X2195" s="146"/>
      <c r="Y2195" s="146"/>
    </row>
    <row r="2196" ht="12.75" customHeight="1">
      <c r="A2196" s="146"/>
      <c r="B2196" s="146"/>
      <c r="C2196" s="227">
        <v>12.0</v>
      </c>
      <c r="D2196" s="228">
        <v>420.18</v>
      </c>
      <c r="E2196" s="228">
        <v>152.88</v>
      </c>
      <c r="F2196" s="229">
        <v>0.3638</v>
      </c>
      <c r="I2196" s="146"/>
      <c r="J2196" s="230">
        <f t="shared" si="2"/>
        <v>35.015</v>
      </c>
      <c r="K2196" s="227"/>
      <c r="L2196" s="230">
        <f t="shared" si="3"/>
        <v>25.67458572</v>
      </c>
      <c r="M2196" s="232"/>
      <c r="N2196" s="146"/>
      <c r="O2196" s="99">
        <f t="shared" si="4"/>
        <v>2</v>
      </c>
      <c r="P2196" s="99">
        <f t="shared" si="5"/>
        <v>3</v>
      </c>
      <c r="Q2196" s="129">
        <f t="shared" si="6"/>
        <v>25.67458572</v>
      </c>
      <c r="R2196" s="99">
        <f t="shared" si="7"/>
        <v>0</v>
      </c>
      <c r="S2196" s="138">
        <f t="shared" si="8"/>
        <v>0</v>
      </c>
      <c r="T2196" s="135">
        <f t="shared" si="9"/>
        <v>30.67458572</v>
      </c>
      <c r="U2196" s="146"/>
      <c r="V2196" s="146"/>
      <c r="W2196" s="146"/>
      <c r="X2196" s="146"/>
      <c r="Y2196" s="146"/>
    </row>
    <row r="2197" ht="12.75" customHeight="1">
      <c r="A2197" s="146"/>
      <c r="B2197" s="146"/>
      <c r="C2197" s="227">
        <v>19.0</v>
      </c>
      <c r="D2197" s="228">
        <v>436.7</v>
      </c>
      <c r="E2197" s="228">
        <v>158.79</v>
      </c>
      <c r="F2197" s="229">
        <v>0.3636</v>
      </c>
      <c r="I2197" s="146"/>
      <c r="J2197" s="230">
        <f t="shared" si="2"/>
        <v>22.98421053</v>
      </c>
      <c r="K2197" s="227"/>
      <c r="L2197" s="230">
        <f t="shared" si="3"/>
        <v>16.8555372</v>
      </c>
      <c r="M2197" s="232"/>
      <c r="N2197" s="146"/>
      <c r="O2197" s="99">
        <f t="shared" si="4"/>
        <v>2</v>
      </c>
      <c r="P2197" s="99">
        <f t="shared" si="5"/>
        <v>4</v>
      </c>
      <c r="Q2197" s="99">
        <f t="shared" si="6"/>
        <v>5</v>
      </c>
      <c r="R2197" s="99">
        <f t="shared" si="7"/>
        <v>0</v>
      </c>
      <c r="S2197" s="138">
        <f t="shared" si="8"/>
        <v>0</v>
      </c>
      <c r="T2197" s="135">
        <f t="shared" si="9"/>
        <v>11</v>
      </c>
      <c r="U2197" s="146"/>
      <c r="V2197" s="146"/>
      <c r="W2197" s="146"/>
      <c r="X2197" s="146"/>
      <c r="Y2197" s="146"/>
    </row>
    <row r="2198" ht="12.75" customHeight="1">
      <c r="A2198" s="146"/>
      <c r="B2198" s="146"/>
      <c r="C2198" s="227">
        <v>1.0</v>
      </c>
      <c r="D2198" s="228">
        <v>47.83</v>
      </c>
      <c r="E2198" s="228">
        <v>17.34</v>
      </c>
      <c r="F2198" s="229">
        <v>0.3626</v>
      </c>
      <c r="I2198" s="146"/>
      <c r="J2198" s="230">
        <f t="shared" si="2"/>
        <v>47.83</v>
      </c>
      <c r="K2198" s="227"/>
      <c r="L2198" s="230">
        <f t="shared" si="3"/>
        <v>35.10201086</v>
      </c>
      <c r="M2198" s="232"/>
      <c r="N2198" s="146"/>
      <c r="O2198" s="99">
        <f t="shared" si="4"/>
        <v>2</v>
      </c>
      <c r="P2198" s="99">
        <f t="shared" si="5"/>
        <v>1</v>
      </c>
      <c r="Q2198" s="99">
        <f t="shared" si="6"/>
        <v>4</v>
      </c>
      <c r="R2198" s="99">
        <f t="shared" si="7"/>
        <v>0</v>
      </c>
      <c r="S2198" s="138">
        <f t="shared" si="8"/>
        <v>0</v>
      </c>
      <c r="T2198" s="135">
        <f t="shared" si="9"/>
        <v>7</v>
      </c>
      <c r="U2198" s="146"/>
      <c r="V2198" s="146"/>
      <c r="W2198" s="146"/>
      <c r="X2198" s="146"/>
      <c r="Y2198" s="146"/>
    </row>
    <row r="2199" ht="12.75" customHeight="1">
      <c r="A2199" s="146"/>
      <c r="B2199" s="146"/>
      <c r="C2199" s="227">
        <v>10.0</v>
      </c>
      <c r="D2199" s="228">
        <v>600.0</v>
      </c>
      <c r="E2199" s="228">
        <v>217.3</v>
      </c>
      <c r="F2199" s="229">
        <v>0.3622</v>
      </c>
      <c r="I2199" s="146"/>
      <c r="J2199" s="230">
        <f t="shared" si="2"/>
        <v>60</v>
      </c>
      <c r="K2199" s="227"/>
      <c r="L2199" s="230">
        <f t="shared" si="3"/>
        <v>44.04639554</v>
      </c>
      <c r="M2199" s="232"/>
      <c r="N2199" s="146"/>
      <c r="O2199" s="99">
        <f t="shared" si="4"/>
        <v>2</v>
      </c>
      <c r="P2199" s="99">
        <f t="shared" si="5"/>
        <v>2</v>
      </c>
      <c r="Q2199" s="99">
        <f t="shared" si="6"/>
        <v>3</v>
      </c>
      <c r="R2199" s="99">
        <f t="shared" si="7"/>
        <v>0</v>
      </c>
      <c r="S2199" s="138">
        <f t="shared" si="8"/>
        <v>0</v>
      </c>
      <c r="T2199" s="135">
        <f t="shared" si="9"/>
        <v>7</v>
      </c>
      <c r="U2199" s="146"/>
      <c r="V2199" s="146"/>
      <c r="W2199" s="146"/>
      <c r="X2199" s="146"/>
      <c r="Y2199" s="146"/>
    </row>
    <row r="2200" ht="12.75" customHeight="1">
      <c r="A2200" s="146"/>
      <c r="B2200" s="146"/>
      <c r="C2200" s="227">
        <v>2.0</v>
      </c>
      <c r="D2200" s="228">
        <v>62.61</v>
      </c>
      <c r="E2200" s="228">
        <v>22.61</v>
      </c>
      <c r="F2200" s="229">
        <v>0.3611</v>
      </c>
      <c r="I2200" s="146"/>
      <c r="J2200" s="230">
        <f t="shared" si="2"/>
        <v>31.305</v>
      </c>
      <c r="K2200" s="227"/>
      <c r="L2200" s="230">
        <f t="shared" si="3"/>
        <v>22.99977959</v>
      </c>
      <c r="M2200" s="232"/>
      <c r="N2200" s="146"/>
      <c r="O2200" s="99">
        <f t="shared" si="4"/>
        <v>2</v>
      </c>
      <c r="P2200" s="99">
        <f t="shared" si="5"/>
        <v>1</v>
      </c>
      <c r="Q2200" s="99">
        <f t="shared" si="6"/>
        <v>5</v>
      </c>
      <c r="R2200" s="99">
        <f t="shared" si="7"/>
        <v>0</v>
      </c>
      <c r="S2200" s="138">
        <f t="shared" si="8"/>
        <v>0</v>
      </c>
      <c r="T2200" s="135">
        <f t="shared" si="9"/>
        <v>8</v>
      </c>
      <c r="U2200" s="146"/>
      <c r="V2200" s="146"/>
      <c r="W2200" s="146"/>
      <c r="X2200" s="146"/>
      <c r="Y2200" s="146"/>
    </row>
    <row r="2201" ht="12.75" customHeight="1">
      <c r="A2201" s="146"/>
      <c r="B2201" s="146"/>
      <c r="C2201" s="227">
        <v>14.0</v>
      </c>
      <c r="D2201" s="228">
        <v>718.26</v>
      </c>
      <c r="E2201" s="228">
        <v>259.29</v>
      </c>
      <c r="F2201" s="229">
        <v>0.361</v>
      </c>
      <c r="I2201" s="146"/>
      <c r="J2201" s="230">
        <f t="shared" si="2"/>
        <v>51.30428571</v>
      </c>
      <c r="K2201" s="227"/>
      <c r="L2201" s="230">
        <f t="shared" si="3"/>
        <v>37.69602183</v>
      </c>
      <c r="M2201" s="232"/>
      <c r="N2201" s="146"/>
      <c r="O2201" s="99">
        <f t="shared" si="4"/>
        <v>2</v>
      </c>
      <c r="P2201" s="99">
        <f t="shared" si="5"/>
        <v>3</v>
      </c>
      <c r="Q2201" s="99">
        <f t="shared" si="6"/>
        <v>4</v>
      </c>
      <c r="R2201" s="99">
        <f t="shared" si="7"/>
        <v>0</v>
      </c>
      <c r="S2201" s="138">
        <f t="shared" si="8"/>
        <v>0</v>
      </c>
      <c r="T2201" s="135">
        <f t="shared" si="9"/>
        <v>9</v>
      </c>
      <c r="U2201" s="146"/>
      <c r="V2201" s="146"/>
      <c r="W2201" s="146"/>
      <c r="X2201" s="146"/>
      <c r="Y2201" s="146"/>
    </row>
    <row r="2202" ht="12.75" customHeight="1">
      <c r="A2202" s="146"/>
      <c r="B2202" s="146"/>
      <c r="C2202" s="227">
        <v>17.0</v>
      </c>
      <c r="D2202" s="228">
        <v>360.87</v>
      </c>
      <c r="E2202" s="228">
        <v>130.13</v>
      </c>
      <c r="F2202" s="229">
        <v>0.3606</v>
      </c>
      <c r="I2202" s="146"/>
      <c r="J2202" s="230">
        <f t="shared" si="2"/>
        <v>21.22764706</v>
      </c>
      <c r="K2202" s="227"/>
      <c r="L2202" s="230">
        <f t="shared" si="3"/>
        <v>15.60168092</v>
      </c>
      <c r="M2202" s="232"/>
      <c r="N2202" s="146"/>
      <c r="O2202" s="99">
        <f t="shared" si="4"/>
        <v>2</v>
      </c>
      <c r="P2202" s="99">
        <f t="shared" si="5"/>
        <v>4</v>
      </c>
      <c r="Q2202" s="99">
        <f t="shared" si="6"/>
        <v>5</v>
      </c>
      <c r="R2202" s="99">
        <f t="shared" si="7"/>
        <v>0</v>
      </c>
      <c r="S2202" s="138">
        <f t="shared" si="8"/>
        <v>0</v>
      </c>
      <c r="T2202" s="135">
        <f t="shared" si="9"/>
        <v>11</v>
      </c>
      <c r="U2202" s="146"/>
      <c r="V2202" s="146"/>
      <c r="W2202" s="146"/>
      <c r="X2202" s="146"/>
      <c r="Y2202" s="146"/>
    </row>
    <row r="2203" ht="12.75" customHeight="1">
      <c r="A2203" s="146"/>
      <c r="B2203" s="146"/>
      <c r="C2203" s="227">
        <v>6.0</v>
      </c>
      <c r="D2203" s="228">
        <v>21.91</v>
      </c>
      <c r="E2203" s="228">
        <v>7.9</v>
      </c>
      <c r="F2203" s="229">
        <v>0.3604</v>
      </c>
      <c r="I2203" s="146"/>
      <c r="J2203" s="230">
        <f t="shared" si="2"/>
        <v>3.651666667</v>
      </c>
      <c r="K2203" s="227"/>
      <c r="L2203" s="230">
        <f t="shared" si="3"/>
        <v>2.684259532</v>
      </c>
      <c r="M2203" s="232"/>
      <c r="N2203" s="146"/>
      <c r="O2203" s="99">
        <f t="shared" si="4"/>
        <v>2</v>
      </c>
      <c r="P2203" s="99">
        <f t="shared" si="5"/>
        <v>2</v>
      </c>
      <c r="Q2203" s="99">
        <f t="shared" si="6"/>
        <v>5</v>
      </c>
      <c r="R2203" s="99">
        <f t="shared" si="7"/>
        <v>0</v>
      </c>
      <c r="S2203" s="138">
        <f t="shared" si="8"/>
        <v>0</v>
      </c>
      <c r="T2203" s="135">
        <f t="shared" si="9"/>
        <v>9</v>
      </c>
      <c r="U2203" s="146"/>
      <c r="V2203" s="146"/>
      <c r="W2203" s="146"/>
      <c r="X2203" s="146"/>
      <c r="Y2203" s="146"/>
    </row>
    <row r="2204" ht="12.75" customHeight="1">
      <c r="A2204" s="146"/>
      <c r="B2204" s="146"/>
      <c r="C2204" s="227">
        <v>1.0</v>
      </c>
      <c r="D2204" s="228">
        <v>33.48</v>
      </c>
      <c r="E2204" s="228">
        <v>12.06</v>
      </c>
      <c r="F2204" s="229">
        <v>0.3601</v>
      </c>
      <c r="I2204" s="146"/>
      <c r="J2204" s="230">
        <f t="shared" si="2"/>
        <v>33.48</v>
      </c>
      <c r="K2204" s="227"/>
      <c r="L2204" s="230">
        <f t="shared" si="3"/>
        <v>24.61583707</v>
      </c>
      <c r="M2204" s="232"/>
      <c r="N2204" s="146"/>
      <c r="O2204" s="99">
        <f t="shared" si="4"/>
        <v>2</v>
      </c>
      <c r="P2204" s="99">
        <f t="shared" si="5"/>
        <v>1</v>
      </c>
      <c r="Q2204" s="99">
        <f t="shared" si="6"/>
        <v>5</v>
      </c>
      <c r="R2204" s="99">
        <f t="shared" si="7"/>
        <v>0</v>
      </c>
      <c r="S2204" s="138">
        <f t="shared" si="8"/>
        <v>0</v>
      </c>
      <c r="T2204" s="135">
        <f t="shared" si="9"/>
        <v>8</v>
      </c>
      <c r="U2204" s="146"/>
      <c r="V2204" s="146"/>
      <c r="W2204" s="146"/>
      <c r="X2204" s="146"/>
      <c r="Y2204" s="146"/>
    </row>
    <row r="2205" ht="12.75" customHeight="1">
      <c r="A2205" s="146"/>
      <c r="B2205" s="146"/>
      <c r="C2205" s="227">
        <v>10.0</v>
      </c>
      <c r="D2205" s="228">
        <v>120.87</v>
      </c>
      <c r="E2205" s="228">
        <v>43.46</v>
      </c>
      <c r="F2205" s="229">
        <v>0.3596</v>
      </c>
      <c r="I2205" s="146"/>
      <c r="J2205" s="230">
        <f t="shared" si="2"/>
        <v>12.087</v>
      </c>
      <c r="K2205" s="227"/>
      <c r="L2205" s="230">
        <f t="shared" si="3"/>
        <v>8.89011474</v>
      </c>
      <c r="M2205" s="232"/>
      <c r="N2205" s="146"/>
      <c r="O2205" s="99">
        <f t="shared" si="4"/>
        <v>2</v>
      </c>
      <c r="P2205" s="99">
        <f t="shared" si="5"/>
        <v>2</v>
      </c>
      <c r="Q2205" s="99">
        <f t="shared" si="6"/>
        <v>5</v>
      </c>
      <c r="R2205" s="99">
        <f t="shared" si="7"/>
        <v>0</v>
      </c>
      <c r="S2205" s="138">
        <f t="shared" si="8"/>
        <v>0</v>
      </c>
      <c r="T2205" s="135">
        <f t="shared" si="9"/>
        <v>9</v>
      </c>
      <c r="U2205" s="146"/>
      <c r="V2205" s="146"/>
      <c r="W2205" s="146"/>
      <c r="X2205" s="146"/>
      <c r="Y2205" s="146"/>
    </row>
    <row r="2206" ht="12.75" customHeight="1">
      <c r="A2206" s="146"/>
      <c r="B2206" s="146"/>
      <c r="C2206" s="227">
        <v>3.0</v>
      </c>
      <c r="D2206" s="228">
        <v>60.75</v>
      </c>
      <c r="E2206" s="228">
        <v>21.75</v>
      </c>
      <c r="F2206" s="229">
        <v>0.358</v>
      </c>
      <c r="I2206" s="146"/>
      <c r="J2206" s="230">
        <f t="shared" si="2"/>
        <v>20.25</v>
      </c>
      <c r="K2206" s="227"/>
      <c r="L2206" s="230">
        <f t="shared" si="3"/>
        <v>14.91163476</v>
      </c>
      <c r="M2206" s="232"/>
      <c r="N2206" s="146"/>
      <c r="O2206" s="99">
        <f t="shared" si="4"/>
        <v>2</v>
      </c>
      <c r="P2206" s="99">
        <f t="shared" si="5"/>
        <v>1</v>
      </c>
      <c r="Q2206" s="99">
        <f t="shared" si="6"/>
        <v>5</v>
      </c>
      <c r="R2206" s="99">
        <f t="shared" si="7"/>
        <v>0</v>
      </c>
      <c r="S2206" s="138">
        <f t="shared" si="8"/>
        <v>0</v>
      </c>
      <c r="T2206" s="135">
        <f t="shared" si="9"/>
        <v>8</v>
      </c>
      <c r="U2206" s="146"/>
      <c r="V2206" s="146"/>
      <c r="W2206" s="146"/>
      <c r="X2206" s="146"/>
      <c r="Y2206" s="146"/>
    </row>
    <row r="2207" ht="12.75" customHeight="1">
      <c r="A2207" s="146"/>
      <c r="B2207" s="146"/>
      <c r="C2207" s="227">
        <v>27.0</v>
      </c>
      <c r="D2207" s="228">
        <v>91.73</v>
      </c>
      <c r="E2207" s="228">
        <v>32.78</v>
      </c>
      <c r="F2207" s="229">
        <v>0.3574</v>
      </c>
      <c r="I2207" s="146"/>
      <c r="J2207" s="230">
        <f t="shared" si="2"/>
        <v>3.397407407</v>
      </c>
      <c r="K2207" s="227"/>
      <c r="L2207" s="230">
        <f t="shared" si="3"/>
        <v>2.502878597</v>
      </c>
      <c r="M2207" s="232"/>
      <c r="N2207" s="146"/>
      <c r="O2207" s="99">
        <f t="shared" si="4"/>
        <v>2</v>
      </c>
      <c r="P2207" s="99">
        <f t="shared" si="5"/>
        <v>5</v>
      </c>
      <c r="Q2207" s="99">
        <f t="shared" si="6"/>
        <v>5</v>
      </c>
      <c r="R2207" s="99">
        <f t="shared" si="7"/>
        <v>0</v>
      </c>
      <c r="S2207" s="138">
        <f t="shared" si="8"/>
        <v>0</v>
      </c>
      <c r="T2207" s="135">
        <f t="shared" si="9"/>
        <v>12</v>
      </c>
      <c r="U2207" s="146"/>
      <c r="V2207" s="146"/>
      <c r="W2207" s="146"/>
      <c r="X2207" s="146"/>
      <c r="Y2207" s="146"/>
    </row>
    <row r="2208" ht="12.75" customHeight="1">
      <c r="A2208" s="146"/>
      <c r="B2208" s="146"/>
      <c r="C2208" s="227">
        <v>3.0</v>
      </c>
      <c r="D2208" s="228">
        <v>36.47</v>
      </c>
      <c r="E2208" s="228">
        <v>13.01</v>
      </c>
      <c r="F2208" s="229">
        <v>0.3568</v>
      </c>
      <c r="I2208" s="146"/>
      <c r="J2208" s="230">
        <f t="shared" si="2"/>
        <v>12.15666667</v>
      </c>
      <c r="K2208" s="227"/>
      <c r="L2208" s="230">
        <f t="shared" si="3"/>
        <v>8.95980739</v>
      </c>
      <c r="M2208" s="232"/>
      <c r="N2208" s="146"/>
      <c r="O2208" s="99">
        <f t="shared" si="4"/>
        <v>2</v>
      </c>
      <c r="P2208" s="99">
        <f t="shared" si="5"/>
        <v>1</v>
      </c>
      <c r="Q2208" s="99">
        <f t="shared" si="6"/>
        <v>5</v>
      </c>
      <c r="R2208" s="99">
        <f t="shared" si="7"/>
        <v>0</v>
      </c>
      <c r="S2208" s="138">
        <f t="shared" si="8"/>
        <v>0</v>
      </c>
      <c r="T2208" s="135">
        <f t="shared" si="9"/>
        <v>8</v>
      </c>
      <c r="U2208" s="146"/>
      <c r="V2208" s="146"/>
      <c r="W2208" s="146"/>
      <c r="X2208" s="146"/>
      <c r="Y2208" s="146"/>
    </row>
    <row r="2209" ht="12.75" customHeight="1">
      <c r="A2209" s="146"/>
      <c r="B2209" s="146"/>
      <c r="C2209" s="227">
        <v>2.0</v>
      </c>
      <c r="D2209" s="228">
        <v>54.26</v>
      </c>
      <c r="E2209" s="228">
        <v>19.33</v>
      </c>
      <c r="F2209" s="229">
        <v>0.3562</v>
      </c>
      <c r="I2209" s="146"/>
      <c r="J2209" s="230">
        <f t="shared" si="2"/>
        <v>27.13</v>
      </c>
      <c r="K2209" s="227"/>
      <c r="L2209" s="230">
        <f t="shared" si="3"/>
        <v>20.00442413</v>
      </c>
      <c r="M2209" s="232"/>
      <c r="N2209" s="146"/>
      <c r="O2209" s="99">
        <f t="shared" si="4"/>
        <v>2</v>
      </c>
      <c r="P2209" s="99">
        <f t="shared" si="5"/>
        <v>1</v>
      </c>
      <c r="Q2209" s="99">
        <f t="shared" si="6"/>
        <v>5</v>
      </c>
      <c r="R2209" s="99">
        <f t="shared" si="7"/>
        <v>0</v>
      </c>
      <c r="S2209" s="138">
        <f t="shared" si="8"/>
        <v>0</v>
      </c>
      <c r="T2209" s="135">
        <f t="shared" si="9"/>
        <v>8</v>
      </c>
      <c r="U2209" s="146"/>
      <c r="V2209" s="146"/>
      <c r="W2209" s="146"/>
      <c r="X2209" s="146"/>
      <c r="Y2209" s="146"/>
    </row>
    <row r="2210" ht="12.75" customHeight="1">
      <c r="A2210" s="146"/>
      <c r="B2210" s="146"/>
      <c r="C2210" s="227">
        <v>1.0</v>
      </c>
      <c r="D2210" s="228">
        <v>70.29</v>
      </c>
      <c r="E2210" s="228">
        <v>24.97</v>
      </c>
      <c r="F2210" s="229">
        <v>0.3552</v>
      </c>
      <c r="I2210" s="146"/>
      <c r="J2210" s="230">
        <f t="shared" si="2"/>
        <v>70.29</v>
      </c>
      <c r="K2210" s="227"/>
      <c r="L2210" s="230">
        <f t="shared" si="3"/>
        <v>51.86688312</v>
      </c>
      <c r="M2210" s="232"/>
      <c r="N2210" s="146"/>
      <c r="O2210" s="99">
        <f t="shared" si="4"/>
        <v>2</v>
      </c>
      <c r="P2210" s="99">
        <f t="shared" si="5"/>
        <v>1</v>
      </c>
      <c r="Q2210" s="99">
        <f t="shared" si="6"/>
        <v>3</v>
      </c>
      <c r="R2210" s="99">
        <f t="shared" si="7"/>
        <v>0</v>
      </c>
      <c r="S2210" s="138">
        <f t="shared" si="8"/>
        <v>0</v>
      </c>
      <c r="T2210" s="135">
        <f t="shared" si="9"/>
        <v>6</v>
      </c>
      <c r="U2210" s="146"/>
      <c r="V2210" s="146"/>
      <c r="W2210" s="146"/>
      <c r="X2210" s="146"/>
      <c r="Y2210" s="146"/>
    </row>
    <row r="2211" ht="12.75" customHeight="1">
      <c r="A2211" s="146"/>
      <c r="B2211" s="146"/>
      <c r="C2211" s="227">
        <v>1.0</v>
      </c>
      <c r="D2211" s="228">
        <v>9.52</v>
      </c>
      <c r="E2211" s="228">
        <v>3.37</v>
      </c>
      <c r="F2211" s="229">
        <v>0.3541</v>
      </c>
      <c r="I2211" s="146"/>
      <c r="J2211" s="230">
        <f t="shared" si="2"/>
        <v>9.52</v>
      </c>
      <c r="K2211" s="227"/>
      <c r="L2211" s="230">
        <f t="shared" si="3"/>
        <v>7.030499963</v>
      </c>
      <c r="M2211" s="232"/>
      <c r="N2211" s="146"/>
      <c r="O2211" s="99">
        <f t="shared" si="4"/>
        <v>2</v>
      </c>
      <c r="P2211" s="99">
        <f t="shared" si="5"/>
        <v>1</v>
      </c>
      <c r="Q2211" s="99">
        <f t="shared" si="6"/>
        <v>5</v>
      </c>
      <c r="R2211" s="99">
        <f t="shared" si="7"/>
        <v>0</v>
      </c>
      <c r="S2211" s="138">
        <f t="shared" si="8"/>
        <v>0</v>
      </c>
      <c r="T2211" s="135">
        <f t="shared" si="9"/>
        <v>8</v>
      </c>
      <c r="U2211" s="146"/>
      <c r="V2211" s="146"/>
      <c r="W2211" s="146"/>
      <c r="X2211" s="146"/>
      <c r="Y2211" s="146"/>
    </row>
    <row r="2212" ht="12.75" customHeight="1">
      <c r="A2212" s="146"/>
      <c r="B2212" s="146"/>
      <c r="C2212" s="227">
        <v>18.0</v>
      </c>
      <c r="D2212" s="228">
        <v>60.84</v>
      </c>
      <c r="E2212" s="228">
        <v>21.55</v>
      </c>
      <c r="F2212" s="229">
        <v>0.3541</v>
      </c>
      <c r="I2212" s="146"/>
      <c r="J2212" s="230">
        <f t="shared" si="2"/>
        <v>3.38</v>
      </c>
      <c r="K2212" s="227"/>
      <c r="L2212" s="230">
        <f t="shared" si="3"/>
        <v>2.496122886</v>
      </c>
      <c r="M2212" s="232"/>
      <c r="N2212" s="146"/>
      <c r="O2212" s="99">
        <f t="shared" si="4"/>
        <v>2</v>
      </c>
      <c r="P2212" s="99">
        <f t="shared" si="5"/>
        <v>4</v>
      </c>
      <c r="Q2212" s="99">
        <f t="shared" si="6"/>
        <v>5</v>
      </c>
      <c r="R2212" s="99">
        <f t="shared" si="7"/>
        <v>0</v>
      </c>
      <c r="S2212" s="138">
        <f t="shared" si="8"/>
        <v>0</v>
      </c>
      <c r="T2212" s="135">
        <f t="shared" si="9"/>
        <v>11</v>
      </c>
      <c r="U2212" s="146"/>
      <c r="V2212" s="146"/>
      <c r="W2212" s="146"/>
      <c r="X2212" s="146"/>
      <c r="Y2212" s="146"/>
    </row>
    <row r="2213" ht="12.75" customHeight="1">
      <c r="A2213" s="146"/>
      <c r="B2213" s="146"/>
      <c r="C2213" s="227">
        <v>1.0</v>
      </c>
      <c r="D2213" s="228">
        <v>12.17</v>
      </c>
      <c r="E2213" s="228">
        <v>4.27</v>
      </c>
      <c r="F2213" s="229">
        <v>0.3506</v>
      </c>
      <c r="I2213" s="146"/>
      <c r="J2213" s="230">
        <f t="shared" si="2"/>
        <v>12.17</v>
      </c>
      <c r="K2213" s="227"/>
      <c r="L2213" s="230">
        <f t="shared" si="3"/>
        <v>9.01081001</v>
      </c>
      <c r="M2213" s="232"/>
      <c r="N2213" s="146"/>
      <c r="O2213" s="99">
        <f t="shared" si="4"/>
        <v>2</v>
      </c>
      <c r="P2213" s="99">
        <f t="shared" si="5"/>
        <v>1</v>
      </c>
      <c r="Q2213" s="99">
        <f t="shared" si="6"/>
        <v>5</v>
      </c>
      <c r="R2213" s="99">
        <f t="shared" si="7"/>
        <v>0</v>
      </c>
      <c r="S2213" s="138">
        <f t="shared" si="8"/>
        <v>0</v>
      </c>
      <c r="T2213" s="135">
        <f t="shared" si="9"/>
        <v>8</v>
      </c>
      <c r="U2213" s="146"/>
      <c r="V2213" s="146"/>
      <c r="W2213" s="146"/>
      <c r="X2213" s="146"/>
      <c r="Y2213" s="146"/>
    </row>
    <row r="2214" ht="12.75" customHeight="1">
      <c r="A2214" s="146"/>
      <c r="B2214" s="146"/>
      <c r="C2214" s="227">
        <v>1.0</v>
      </c>
      <c r="D2214" s="228">
        <v>12.17</v>
      </c>
      <c r="E2214" s="228">
        <v>4.27</v>
      </c>
      <c r="F2214" s="229">
        <v>0.3506</v>
      </c>
      <c r="I2214" s="146"/>
      <c r="J2214" s="230">
        <f t="shared" si="2"/>
        <v>12.17</v>
      </c>
      <c r="K2214" s="227"/>
      <c r="L2214" s="230">
        <f t="shared" si="3"/>
        <v>9.01081001</v>
      </c>
      <c r="M2214" s="232"/>
      <c r="N2214" s="146"/>
      <c r="O2214" s="99">
        <f t="shared" si="4"/>
        <v>2</v>
      </c>
      <c r="P2214" s="99">
        <f t="shared" si="5"/>
        <v>1</v>
      </c>
      <c r="Q2214" s="99">
        <f t="shared" si="6"/>
        <v>5</v>
      </c>
      <c r="R2214" s="99">
        <f t="shared" si="7"/>
        <v>0</v>
      </c>
      <c r="S2214" s="138">
        <f t="shared" si="8"/>
        <v>0</v>
      </c>
      <c r="T2214" s="135">
        <f t="shared" si="9"/>
        <v>8</v>
      </c>
      <c r="U2214" s="146"/>
      <c r="V2214" s="146"/>
      <c r="W2214" s="146"/>
      <c r="X2214" s="146"/>
      <c r="Y2214" s="146"/>
    </row>
    <row r="2215" ht="12.75" customHeight="1">
      <c r="A2215" s="146"/>
      <c r="B2215" s="146"/>
      <c r="C2215" s="227">
        <v>1.0</v>
      </c>
      <c r="D2215" s="228">
        <v>76.98</v>
      </c>
      <c r="E2215" s="228">
        <v>26.98</v>
      </c>
      <c r="F2215" s="229">
        <v>0.3505</v>
      </c>
      <c r="I2215" s="146"/>
      <c r="J2215" s="230">
        <f t="shared" si="2"/>
        <v>76.98</v>
      </c>
      <c r="K2215" s="227"/>
      <c r="L2215" s="230">
        <f t="shared" si="3"/>
        <v>57.0011107</v>
      </c>
      <c r="M2215" s="232"/>
      <c r="N2215" s="146"/>
      <c r="O2215" s="99">
        <f t="shared" si="4"/>
        <v>2</v>
      </c>
      <c r="P2215" s="99">
        <f t="shared" si="5"/>
        <v>1</v>
      </c>
      <c r="Q2215" s="99">
        <f t="shared" si="6"/>
        <v>3</v>
      </c>
      <c r="R2215" s="99">
        <f t="shared" si="7"/>
        <v>0</v>
      </c>
      <c r="S2215" s="138">
        <f t="shared" si="8"/>
        <v>0</v>
      </c>
      <c r="T2215" s="135">
        <f t="shared" si="9"/>
        <v>6</v>
      </c>
      <c r="U2215" s="146"/>
      <c r="V2215" s="146"/>
      <c r="W2215" s="146"/>
      <c r="X2215" s="146"/>
      <c r="Y2215" s="146"/>
    </row>
    <row r="2216" ht="12.75" customHeight="1">
      <c r="A2216" s="146"/>
      <c r="B2216" s="146"/>
      <c r="C2216" s="227">
        <v>1.0</v>
      </c>
      <c r="D2216" s="228">
        <v>32.17</v>
      </c>
      <c r="E2216" s="228">
        <v>11.26</v>
      </c>
      <c r="F2216" s="229">
        <v>0.35</v>
      </c>
      <c r="I2216" s="146"/>
      <c r="J2216" s="230">
        <f t="shared" si="2"/>
        <v>32.17</v>
      </c>
      <c r="K2216" s="227"/>
      <c r="L2216" s="230">
        <f t="shared" si="3"/>
        <v>23.82962963</v>
      </c>
      <c r="M2216" s="232"/>
      <c r="N2216" s="146"/>
      <c r="O2216" s="99">
        <f t="shared" si="4"/>
        <v>2</v>
      </c>
      <c r="P2216" s="99">
        <f t="shared" si="5"/>
        <v>1</v>
      </c>
      <c r="Q2216" s="99">
        <f t="shared" si="6"/>
        <v>5</v>
      </c>
      <c r="R2216" s="99">
        <f t="shared" si="7"/>
        <v>0</v>
      </c>
      <c r="S2216" s="138">
        <f t="shared" si="8"/>
        <v>0</v>
      </c>
      <c r="T2216" s="135">
        <f t="shared" si="9"/>
        <v>8</v>
      </c>
      <c r="U2216" s="146"/>
      <c r="V2216" s="146"/>
      <c r="W2216" s="146"/>
      <c r="X2216" s="146"/>
      <c r="Y2216" s="146"/>
    </row>
    <row r="2217" ht="12.75" customHeight="1">
      <c r="A2217" s="146"/>
      <c r="B2217" s="146"/>
      <c r="C2217" s="227">
        <v>8.0</v>
      </c>
      <c r="D2217" s="228">
        <v>96.7</v>
      </c>
      <c r="E2217" s="228">
        <v>33.7</v>
      </c>
      <c r="F2217" s="229">
        <v>0.3485</v>
      </c>
      <c r="I2217" s="146"/>
      <c r="J2217" s="230">
        <f t="shared" si="2"/>
        <v>12.0875</v>
      </c>
      <c r="K2217" s="227"/>
      <c r="L2217" s="230">
        <f t="shared" si="3"/>
        <v>8.96366333</v>
      </c>
      <c r="M2217" s="232"/>
      <c r="N2217" s="146"/>
      <c r="O2217" s="99">
        <f t="shared" si="4"/>
        <v>2</v>
      </c>
      <c r="P2217" s="99">
        <f t="shared" si="5"/>
        <v>2</v>
      </c>
      <c r="Q2217" s="99">
        <f t="shared" si="6"/>
        <v>5</v>
      </c>
      <c r="R2217" s="99">
        <f t="shared" si="7"/>
        <v>0</v>
      </c>
      <c r="S2217" s="138">
        <f t="shared" si="8"/>
        <v>0</v>
      </c>
      <c r="T2217" s="135">
        <f t="shared" si="9"/>
        <v>9</v>
      </c>
      <c r="U2217" s="146"/>
      <c r="V2217" s="146"/>
      <c r="W2217" s="146"/>
      <c r="X2217" s="146"/>
      <c r="Y2217" s="146"/>
    </row>
    <row r="2218" ht="12.75" customHeight="1">
      <c r="A2218" s="146"/>
      <c r="B2218" s="146"/>
      <c r="C2218" s="227">
        <v>29.0</v>
      </c>
      <c r="D2218" s="228">
        <v>975.33</v>
      </c>
      <c r="E2218" s="228">
        <v>339.71</v>
      </c>
      <c r="F2218" s="229">
        <v>0.3483</v>
      </c>
      <c r="I2218" s="146"/>
      <c r="J2218" s="230">
        <f t="shared" si="2"/>
        <v>33.63206897</v>
      </c>
      <c r="K2218" s="227"/>
      <c r="L2218" s="230">
        <f t="shared" si="3"/>
        <v>24.94405471</v>
      </c>
      <c r="M2218" s="232"/>
      <c r="N2218" s="146"/>
      <c r="O2218" s="99">
        <f t="shared" si="4"/>
        <v>2</v>
      </c>
      <c r="P2218" s="99">
        <f t="shared" si="5"/>
        <v>5</v>
      </c>
      <c r="Q2218" s="99">
        <f t="shared" si="6"/>
        <v>5</v>
      </c>
      <c r="R2218" s="99">
        <f t="shared" si="7"/>
        <v>0</v>
      </c>
      <c r="S2218" s="138">
        <f t="shared" si="8"/>
        <v>0</v>
      </c>
      <c r="T2218" s="135">
        <f t="shared" si="9"/>
        <v>12</v>
      </c>
      <c r="U2218" s="146"/>
      <c r="V2218" s="146"/>
      <c r="W2218" s="146"/>
      <c r="X2218" s="146"/>
      <c r="Y2218" s="146"/>
    </row>
    <row r="2219" ht="12.75" customHeight="1">
      <c r="A2219" s="146"/>
      <c r="B2219" s="146"/>
      <c r="C2219" s="227">
        <v>32.0</v>
      </c>
      <c r="D2219" s="228">
        <v>1074.15</v>
      </c>
      <c r="E2219" s="228">
        <v>373.05</v>
      </c>
      <c r="F2219" s="229">
        <v>0.3473</v>
      </c>
      <c r="I2219" s="146"/>
      <c r="J2219" s="230">
        <f t="shared" si="2"/>
        <v>33.5671875</v>
      </c>
      <c r="K2219" s="227"/>
      <c r="L2219" s="230">
        <f t="shared" si="3"/>
        <v>24.91441216</v>
      </c>
      <c r="M2219" s="232"/>
      <c r="N2219" s="146"/>
      <c r="O2219" s="99">
        <f t="shared" si="4"/>
        <v>2</v>
      </c>
      <c r="P2219" s="99">
        <f t="shared" si="5"/>
        <v>5</v>
      </c>
      <c r="Q2219" s="99">
        <f t="shared" si="6"/>
        <v>5</v>
      </c>
      <c r="R2219" s="99">
        <f t="shared" si="7"/>
        <v>0</v>
      </c>
      <c r="S2219" s="138">
        <f t="shared" si="8"/>
        <v>0</v>
      </c>
      <c r="T2219" s="135">
        <f t="shared" si="9"/>
        <v>12</v>
      </c>
      <c r="U2219" s="146"/>
      <c r="V2219" s="146"/>
      <c r="W2219" s="146"/>
      <c r="X2219" s="146"/>
      <c r="Y2219" s="146"/>
    </row>
    <row r="2220" ht="12.75" customHeight="1">
      <c r="A2220" s="146"/>
      <c r="B2220" s="146"/>
      <c r="C2220" s="227">
        <v>17.0</v>
      </c>
      <c r="D2220" s="228">
        <v>572.32</v>
      </c>
      <c r="E2220" s="228">
        <v>198.6</v>
      </c>
      <c r="F2220" s="229">
        <v>0.347</v>
      </c>
      <c r="I2220" s="146"/>
      <c r="J2220" s="230">
        <f t="shared" si="2"/>
        <v>33.66588235</v>
      </c>
      <c r="K2220" s="227"/>
      <c r="L2220" s="230">
        <f t="shared" si="3"/>
        <v>24.99323115</v>
      </c>
      <c r="M2220" s="232"/>
      <c r="N2220" s="146"/>
      <c r="O2220" s="99">
        <f t="shared" si="4"/>
        <v>2</v>
      </c>
      <c r="P2220" s="99">
        <f t="shared" si="5"/>
        <v>4</v>
      </c>
      <c r="Q2220" s="99">
        <f t="shared" si="6"/>
        <v>5</v>
      </c>
      <c r="R2220" s="99">
        <f t="shared" si="7"/>
        <v>0</v>
      </c>
      <c r="S2220" s="138">
        <f t="shared" si="8"/>
        <v>0</v>
      </c>
      <c r="T2220" s="135">
        <f t="shared" si="9"/>
        <v>11</v>
      </c>
      <c r="U2220" s="146"/>
      <c r="V2220" s="146"/>
      <c r="W2220" s="146"/>
      <c r="X2220" s="146"/>
      <c r="Y2220" s="146"/>
    </row>
    <row r="2221" ht="12.75" customHeight="1">
      <c r="A2221" s="146"/>
      <c r="B2221" s="146"/>
      <c r="C2221" s="227">
        <v>2.0</v>
      </c>
      <c r="D2221" s="228">
        <v>53.57</v>
      </c>
      <c r="E2221" s="228">
        <v>18.58</v>
      </c>
      <c r="F2221" s="229">
        <v>0.3468</v>
      </c>
      <c r="I2221" s="146"/>
      <c r="J2221" s="230">
        <f t="shared" si="2"/>
        <v>26.785</v>
      </c>
      <c r="K2221" s="227"/>
      <c r="L2221" s="230">
        <f t="shared" si="3"/>
        <v>19.88788239</v>
      </c>
      <c r="M2221" s="232"/>
      <c r="N2221" s="146"/>
      <c r="O2221" s="99">
        <f t="shared" si="4"/>
        <v>2</v>
      </c>
      <c r="P2221" s="99">
        <f t="shared" si="5"/>
        <v>1</v>
      </c>
      <c r="Q2221" s="99">
        <f t="shared" si="6"/>
        <v>5</v>
      </c>
      <c r="R2221" s="99">
        <f t="shared" si="7"/>
        <v>0</v>
      </c>
      <c r="S2221" s="138">
        <f t="shared" si="8"/>
        <v>0</v>
      </c>
      <c r="T2221" s="135">
        <f t="shared" si="9"/>
        <v>8</v>
      </c>
      <c r="U2221" s="146"/>
      <c r="V2221" s="146"/>
      <c r="W2221" s="146"/>
      <c r="X2221" s="146"/>
      <c r="Y2221" s="146"/>
    </row>
    <row r="2222" ht="12.75" customHeight="1">
      <c r="A2222" s="146"/>
      <c r="B2222" s="146"/>
      <c r="C2222" s="227">
        <v>7.0</v>
      </c>
      <c r="D2222" s="228">
        <v>172.17</v>
      </c>
      <c r="E2222" s="228">
        <v>59.54</v>
      </c>
      <c r="F2222" s="229">
        <v>0.3458</v>
      </c>
      <c r="I2222" s="146"/>
      <c r="J2222" s="230">
        <f t="shared" si="2"/>
        <v>24.59571429</v>
      </c>
      <c r="K2222" s="227"/>
      <c r="L2222" s="230">
        <f t="shared" si="3"/>
        <v>18.27590599</v>
      </c>
      <c r="M2222" s="232"/>
      <c r="N2222" s="146"/>
      <c r="O2222" s="99">
        <f t="shared" si="4"/>
        <v>2</v>
      </c>
      <c r="P2222" s="99">
        <f t="shared" si="5"/>
        <v>2</v>
      </c>
      <c r="Q2222" s="99">
        <f t="shared" si="6"/>
        <v>5</v>
      </c>
      <c r="R2222" s="99">
        <f t="shared" si="7"/>
        <v>0</v>
      </c>
      <c r="S2222" s="138">
        <f t="shared" si="8"/>
        <v>0</v>
      </c>
      <c r="T2222" s="135">
        <f t="shared" si="9"/>
        <v>9</v>
      </c>
      <c r="U2222" s="146"/>
      <c r="V2222" s="146"/>
      <c r="W2222" s="146"/>
      <c r="X2222" s="146"/>
      <c r="Y2222" s="146"/>
    </row>
    <row r="2223" ht="12.75" customHeight="1">
      <c r="A2223" s="146"/>
      <c r="B2223" s="146"/>
      <c r="C2223" s="227">
        <v>2.0</v>
      </c>
      <c r="D2223" s="228">
        <v>62.47</v>
      </c>
      <c r="E2223" s="228">
        <v>21.58</v>
      </c>
      <c r="F2223" s="229">
        <v>0.3454</v>
      </c>
      <c r="I2223" s="146"/>
      <c r="J2223" s="230">
        <f t="shared" si="2"/>
        <v>31.235</v>
      </c>
      <c r="K2223" s="227"/>
      <c r="L2223" s="230">
        <f t="shared" si="3"/>
        <v>23.2161439</v>
      </c>
      <c r="M2223" s="232"/>
      <c r="N2223" s="146"/>
      <c r="O2223" s="99">
        <f t="shared" si="4"/>
        <v>2</v>
      </c>
      <c r="P2223" s="99">
        <f t="shared" si="5"/>
        <v>1</v>
      </c>
      <c r="Q2223" s="99">
        <f t="shared" si="6"/>
        <v>5</v>
      </c>
      <c r="R2223" s="99">
        <f t="shared" si="7"/>
        <v>0</v>
      </c>
      <c r="S2223" s="138">
        <f t="shared" si="8"/>
        <v>0</v>
      </c>
      <c r="T2223" s="135">
        <f t="shared" si="9"/>
        <v>8</v>
      </c>
      <c r="U2223" s="146"/>
      <c r="V2223" s="146"/>
      <c r="W2223" s="146"/>
      <c r="X2223" s="146"/>
      <c r="Y2223" s="146"/>
    </row>
    <row r="2224" ht="12.75" customHeight="1">
      <c r="A2224" s="146"/>
      <c r="B2224" s="146"/>
      <c r="C2224" s="227">
        <v>8.0</v>
      </c>
      <c r="D2224" s="228">
        <v>104.12</v>
      </c>
      <c r="E2224" s="228">
        <v>35.92</v>
      </c>
      <c r="F2224" s="229">
        <v>0.345</v>
      </c>
      <c r="I2224" s="146"/>
      <c r="J2224" s="230">
        <f t="shared" si="2"/>
        <v>13.015</v>
      </c>
      <c r="K2224" s="227"/>
      <c r="L2224" s="230">
        <f t="shared" si="3"/>
        <v>9.676579926</v>
      </c>
      <c r="M2224" s="232"/>
      <c r="N2224" s="146"/>
      <c r="O2224" s="99">
        <f t="shared" si="4"/>
        <v>2</v>
      </c>
      <c r="P2224" s="99">
        <f t="shared" si="5"/>
        <v>2</v>
      </c>
      <c r="Q2224" s="99">
        <f t="shared" si="6"/>
        <v>5</v>
      </c>
      <c r="R2224" s="99">
        <f t="shared" si="7"/>
        <v>0</v>
      </c>
      <c r="S2224" s="138">
        <f t="shared" si="8"/>
        <v>0</v>
      </c>
      <c r="T2224" s="135">
        <f t="shared" si="9"/>
        <v>9</v>
      </c>
      <c r="U2224" s="146"/>
      <c r="V2224" s="146"/>
      <c r="W2224" s="146"/>
      <c r="X2224" s="146"/>
      <c r="Y2224" s="146"/>
    </row>
    <row r="2225" ht="12.75" customHeight="1">
      <c r="A2225" s="146"/>
      <c r="B2225" s="146"/>
      <c r="C2225" s="227">
        <v>7.0</v>
      </c>
      <c r="D2225" s="228">
        <v>138.85</v>
      </c>
      <c r="E2225" s="228">
        <v>47.85</v>
      </c>
      <c r="F2225" s="229">
        <v>0.3446</v>
      </c>
      <c r="I2225" s="146"/>
      <c r="J2225" s="230">
        <f t="shared" si="2"/>
        <v>19.83571429</v>
      </c>
      <c r="K2225" s="227"/>
      <c r="L2225" s="230">
        <f t="shared" si="3"/>
        <v>14.75213021</v>
      </c>
      <c r="M2225" s="232"/>
      <c r="N2225" s="146"/>
      <c r="O2225" s="99">
        <f t="shared" si="4"/>
        <v>2</v>
      </c>
      <c r="P2225" s="99">
        <f t="shared" si="5"/>
        <v>2</v>
      </c>
      <c r="Q2225" s="99">
        <f t="shared" si="6"/>
        <v>5</v>
      </c>
      <c r="R2225" s="99">
        <f t="shared" si="7"/>
        <v>0</v>
      </c>
      <c r="S2225" s="138">
        <f t="shared" si="8"/>
        <v>0</v>
      </c>
      <c r="T2225" s="135">
        <f t="shared" si="9"/>
        <v>9</v>
      </c>
      <c r="U2225" s="146"/>
      <c r="V2225" s="146"/>
      <c r="W2225" s="146"/>
      <c r="X2225" s="146"/>
      <c r="Y2225" s="146"/>
    </row>
    <row r="2226" ht="12.75" customHeight="1">
      <c r="A2226" s="146"/>
      <c r="B2226" s="146"/>
      <c r="C2226" s="227">
        <v>2.0</v>
      </c>
      <c r="D2226" s="228">
        <v>26.0</v>
      </c>
      <c r="E2226" s="228">
        <v>8.95</v>
      </c>
      <c r="F2226" s="229">
        <v>0.3442</v>
      </c>
      <c r="I2226" s="146"/>
      <c r="J2226" s="230">
        <f t="shared" si="2"/>
        <v>13</v>
      </c>
      <c r="K2226" s="227"/>
      <c r="L2226" s="230">
        <f t="shared" si="3"/>
        <v>9.671179884</v>
      </c>
      <c r="M2226" s="232"/>
      <c r="N2226" s="146"/>
      <c r="O2226" s="99">
        <f t="shared" si="4"/>
        <v>2</v>
      </c>
      <c r="P2226" s="99">
        <f t="shared" si="5"/>
        <v>1</v>
      </c>
      <c r="Q2226" s="99">
        <f t="shared" si="6"/>
        <v>5</v>
      </c>
      <c r="R2226" s="99">
        <f t="shared" si="7"/>
        <v>0</v>
      </c>
      <c r="S2226" s="138">
        <f t="shared" si="8"/>
        <v>0</v>
      </c>
      <c r="T2226" s="135">
        <f t="shared" si="9"/>
        <v>8</v>
      </c>
      <c r="U2226" s="146"/>
      <c r="V2226" s="146"/>
      <c r="W2226" s="146"/>
      <c r="X2226" s="146"/>
      <c r="Y2226" s="146"/>
    </row>
    <row r="2227" ht="12.75" customHeight="1">
      <c r="A2227" s="146"/>
      <c r="B2227" s="146"/>
      <c r="C2227" s="227">
        <v>12.0</v>
      </c>
      <c r="D2227" s="228">
        <v>156.0</v>
      </c>
      <c r="E2227" s="228">
        <v>53.7</v>
      </c>
      <c r="F2227" s="229">
        <v>0.3442</v>
      </c>
      <c r="I2227" s="146"/>
      <c r="J2227" s="230">
        <f t="shared" si="2"/>
        <v>13</v>
      </c>
      <c r="K2227" s="227"/>
      <c r="L2227" s="230">
        <f t="shared" si="3"/>
        <v>9.671179884</v>
      </c>
      <c r="M2227" s="232"/>
      <c r="N2227" s="146"/>
      <c r="O2227" s="99">
        <f t="shared" si="4"/>
        <v>2</v>
      </c>
      <c r="P2227" s="99">
        <f t="shared" si="5"/>
        <v>3</v>
      </c>
      <c r="Q2227" s="99">
        <f t="shared" si="6"/>
        <v>5</v>
      </c>
      <c r="R2227" s="99">
        <f t="shared" si="7"/>
        <v>0</v>
      </c>
      <c r="S2227" s="138">
        <f t="shared" si="8"/>
        <v>0</v>
      </c>
      <c r="T2227" s="135">
        <f t="shared" si="9"/>
        <v>10</v>
      </c>
      <c r="U2227" s="146"/>
      <c r="V2227" s="146"/>
      <c r="W2227" s="146"/>
      <c r="X2227" s="146"/>
      <c r="Y2227" s="146"/>
    </row>
    <row r="2228" ht="12.75" customHeight="1">
      <c r="A2228" s="146"/>
      <c r="B2228" s="146"/>
      <c r="C2228" s="227">
        <v>8.0</v>
      </c>
      <c r="D2228" s="228">
        <v>104.0</v>
      </c>
      <c r="E2228" s="228">
        <v>35.8</v>
      </c>
      <c r="F2228" s="229">
        <v>0.3442</v>
      </c>
      <c r="I2228" s="146"/>
      <c r="J2228" s="230">
        <f t="shared" si="2"/>
        <v>13</v>
      </c>
      <c r="K2228" s="227"/>
      <c r="L2228" s="230">
        <f t="shared" si="3"/>
        <v>9.671179884</v>
      </c>
      <c r="M2228" s="232"/>
      <c r="N2228" s="146"/>
      <c r="O2228" s="99">
        <f t="shared" si="4"/>
        <v>2</v>
      </c>
      <c r="P2228" s="99">
        <f t="shared" si="5"/>
        <v>2</v>
      </c>
      <c r="Q2228" s="99">
        <f t="shared" si="6"/>
        <v>5</v>
      </c>
      <c r="R2228" s="99">
        <f t="shared" si="7"/>
        <v>0</v>
      </c>
      <c r="S2228" s="138">
        <f t="shared" si="8"/>
        <v>0</v>
      </c>
      <c r="T2228" s="135">
        <f t="shared" si="9"/>
        <v>9</v>
      </c>
      <c r="U2228" s="146"/>
      <c r="V2228" s="146"/>
      <c r="W2228" s="146"/>
      <c r="X2228" s="146"/>
      <c r="Y2228" s="146"/>
    </row>
    <row r="2229" ht="12.75" customHeight="1">
      <c r="A2229" s="146"/>
      <c r="B2229" s="146"/>
      <c r="C2229" s="227">
        <v>3.0</v>
      </c>
      <c r="D2229" s="228">
        <v>39.0</v>
      </c>
      <c r="E2229" s="228">
        <v>13.42</v>
      </c>
      <c r="F2229" s="229">
        <v>0.3442</v>
      </c>
      <c r="I2229" s="146"/>
      <c r="J2229" s="230">
        <f t="shared" si="2"/>
        <v>13</v>
      </c>
      <c r="K2229" s="227"/>
      <c r="L2229" s="230">
        <f t="shared" si="3"/>
        <v>9.671179884</v>
      </c>
      <c r="M2229" s="232"/>
      <c r="N2229" s="146"/>
      <c r="O2229" s="99">
        <f t="shared" si="4"/>
        <v>2</v>
      </c>
      <c r="P2229" s="99">
        <f t="shared" si="5"/>
        <v>1</v>
      </c>
      <c r="Q2229" s="99">
        <f t="shared" si="6"/>
        <v>5</v>
      </c>
      <c r="R2229" s="99">
        <f t="shared" si="7"/>
        <v>0</v>
      </c>
      <c r="S2229" s="138">
        <f t="shared" si="8"/>
        <v>0</v>
      </c>
      <c r="T2229" s="135">
        <f t="shared" si="9"/>
        <v>8</v>
      </c>
      <c r="U2229" s="146"/>
      <c r="V2229" s="146"/>
      <c r="W2229" s="146"/>
      <c r="X2229" s="146"/>
      <c r="Y2229" s="146"/>
    </row>
    <row r="2230" ht="12.75" customHeight="1">
      <c r="A2230" s="146"/>
      <c r="B2230" s="146"/>
      <c r="C2230" s="227">
        <v>6.0</v>
      </c>
      <c r="D2230" s="228">
        <v>59.16</v>
      </c>
      <c r="E2230" s="228">
        <v>20.27</v>
      </c>
      <c r="F2230" s="229">
        <v>0.3427</v>
      </c>
      <c r="I2230" s="146"/>
      <c r="J2230" s="230">
        <f t="shared" si="2"/>
        <v>9.86</v>
      </c>
      <c r="K2230" s="227"/>
      <c r="L2230" s="230">
        <f t="shared" si="3"/>
        <v>7.343412527</v>
      </c>
      <c r="M2230" s="232"/>
      <c r="N2230" s="146"/>
      <c r="O2230" s="99">
        <f t="shared" si="4"/>
        <v>2</v>
      </c>
      <c r="P2230" s="99">
        <f t="shared" si="5"/>
        <v>2</v>
      </c>
      <c r="Q2230" s="99">
        <f t="shared" si="6"/>
        <v>5</v>
      </c>
      <c r="R2230" s="99">
        <f t="shared" si="7"/>
        <v>0</v>
      </c>
      <c r="S2230" s="138">
        <f t="shared" si="8"/>
        <v>0</v>
      </c>
      <c r="T2230" s="135">
        <f t="shared" si="9"/>
        <v>9</v>
      </c>
      <c r="U2230" s="146"/>
      <c r="V2230" s="146"/>
      <c r="W2230" s="146"/>
      <c r="X2230" s="146"/>
      <c r="Y2230" s="146"/>
    </row>
    <row r="2231" ht="12.75" customHeight="1">
      <c r="A2231" s="146"/>
      <c r="B2231" s="146"/>
      <c r="C2231" s="227">
        <v>1.0</v>
      </c>
      <c r="D2231" s="228">
        <v>86.09</v>
      </c>
      <c r="E2231" s="228">
        <v>29.46</v>
      </c>
      <c r="F2231" s="229">
        <v>0.3422</v>
      </c>
      <c r="I2231" s="146"/>
      <c r="J2231" s="230">
        <f t="shared" si="2"/>
        <v>86.09</v>
      </c>
      <c r="K2231" s="227"/>
      <c r="L2231" s="230">
        <f t="shared" si="3"/>
        <v>64.1409626</v>
      </c>
      <c r="M2231" s="232"/>
      <c r="N2231" s="146"/>
      <c r="O2231" s="99">
        <f t="shared" si="4"/>
        <v>2</v>
      </c>
      <c r="P2231" s="99">
        <f t="shared" si="5"/>
        <v>1</v>
      </c>
      <c r="Q2231" s="99">
        <f t="shared" si="6"/>
        <v>3</v>
      </c>
      <c r="R2231" s="99">
        <f t="shared" si="7"/>
        <v>0</v>
      </c>
      <c r="S2231" s="138">
        <f t="shared" si="8"/>
        <v>0</v>
      </c>
      <c r="T2231" s="135">
        <f t="shared" si="9"/>
        <v>6</v>
      </c>
      <c r="U2231" s="146"/>
      <c r="V2231" s="146"/>
      <c r="W2231" s="146"/>
      <c r="X2231" s="146"/>
      <c r="Y2231" s="146"/>
    </row>
    <row r="2232" ht="12.75" customHeight="1">
      <c r="A2232" s="146"/>
      <c r="B2232" s="146"/>
      <c r="C2232" s="227">
        <v>25.0</v>
      </c>
      <c r="D2232" s="228">
        <v>185.34</v>
      </c>
      <c r="E2232" s="228">
        <v>63.38</v>
      </c>
      <c r="F2232" s="229">
        <v>0.342</v>
      </c>
      <c r="I2232" s="146"/>
      <c r="J2232" s="230">
        <f t="shared" si="2"/>
        <v>7.4136</v>
      </c>
      <c r="K2232" s="227"/>
      <c r="L2232" s="230">
        <f t="shared" si="3"/>
        <v>5.524292101</v>
      </c>
      <c r="M2232" s="232"/>
      <c r="N2232" s="146"/>
      <c r="O2232" s="99">
        <f t="shared" si="4"/>
        <v>2</v>
      </c>
      <c r="P2232" s="99">
        <f t="shared" si="5"/>
        <v>4</v>
      </c>
      <c r="Q2232" s="99">
        <f t="shared" si="6"/>
        <v>5</v>
      </c>
      <c r="R2232" s="99">
        <f t="shared" si="7"/>
        <v>0</v>
      </c>
      <c r="S2232" s="138">
        <f t="shared" si="8"/>
        <v>0</v>
      </c>
      <c r="T2232" s="135">
        <f t="shared" si="9"/>
        <v>11</v>
      </c>
      <c r="U2232" s="146"/>
      <c r="V2232" s="146"/>
      <c r="W2232" s="146"/>
      <c r="X2232" s="146"/>
      <c r="Y2232" s="146"/>
    </row>
    <row r="2233" ht="12.75" customHeight="1">
      <c r="A2233" s="146"/>
      <c r="B2233" s="146"/>
      <c r="C2233" s="227">
        <v>12.0</v>
      </c>
      <c r="D2233" s="228">
        <v>2085.91</v>
      </c>
      <c r="E2233" s="228">
        <v>713.03</v>
      </c>
      <c r="F2233" s="229">
        <v>0.3418</v>
      </c>
      <c r="I2233" s="146"/>
      <c r="J2233" s="230">
        <f t="shared" si="2"/>
        <v>173.8258333</v>
      </c>
      <c r="K2233" s="227"/>
      <c r="L2233" s="230">
        <f t="shared" si="3"/>
        <v>129.5467531</v>
      </c>
      <c r="M2233" s="232"/>
      <c r="N2233" s="146"/>
      <c r="O2233" s="99">
        <f t="shared" si="4"/>
        <v>2</v>
      </c>
      <c r="P2233" s="99">
        <f t="shared" si="5"/>
        <v>3</v>
      </c>
      <c r="Q2233" s="99">
        <f t="shared" si="6"/>
        <v>2</v>
      </c>
      <c r="R2233" s="99">
        <f t="shared" si="7"/>
        <v>0</v>
      </c>
      <c r="S2233" s="138">
        <f t="shared" si="8"/>
        <v>0</v>
      </c>
      <c r="T2233" s="135">
        <f t="shared" si="9"/>
        <v>7</v>
      </c>
      <c r="U2233" s="146"/>
      <c r="V2233" s="146"/>
      <c r="W2233" s="146"/>
      <c r="X2233" s="146"/>
      <c r="Y2233" s="146"/>
    </row>
    <row r="2234" ht="12.75" customHeight="1">
      <c r="A2234" s="146"/>
      <c r="B2234" s="146"/>
      <c r="C2234" s="227">
        <v>10.0</v>
      </c>
      <c r="D2234" s="228">
        <v>128.05</v>
      </c>
      <c r="E2234" s="228">
        <v>43.55</v>
      </c>
      <c r="F2234" s="229">
        <v>0.3401</v>
      </c>
      <c r="I2234" s="146"/>
      <c r="J2234" s="230">
        <f t="shared" si="2"/>
        <v>12.805</v>
      </c>
      <c r="K2234" s="227"/>
      <c r="L2234" s="230">
        <f t="shared" si="3"/>
        <v>9.55525707</v>
      </c>
      <c r="M2234" s="232"/>
      <c r="N2234" s="146"/>
      <c r="O2234" s="99">
        <f t="shared" si="4"/>
        <v>2</v>
      </c>
      <c r="P2234" s="99">
        <f t="shared" si="5"/>
        <v>2</v>
      </c>
      <c r="Q2234" s="99">
        <f t="shared" si="6"/>
        <v>5</v>
      </c>
      <c r="R2234" s="99">
        <f t="shared" si="7"/>
        <v>0</v>
      </c>
      <c r="S2234" s="138">
        <f t="shared" si="8"/>
        <v>0</v>
      </c>
      <c r="T2234" s="135">
        <f t="shared" si="9"/>
        <v>9</v>
      </c>
      <c r="U2234" s="146"/>
      <c r="V2234" s="146"/>
      <c r="W2234" s="146"/>
      <c r="X2234" s="146"/>
      <c r="Y2234" s="146"/>
    </row>
    <row r="2235" ht="12.75" customHeight="1">
      <c r="A2235" s="146"/>
      <c r="B2235" s="146"/>
      <c r="C2235" s="227">
        <v>1.0</v>
      </c>
      <c r="D2235" s="228">
        <v>242.09</v>
      </c>
      <c r="E2235" s="228">
        <v>82.09</v>
      </c>
      <c r="F2235" s="229">
        <v>0.3391</v>
      </c>
      <c r="I2235" s="146"/>
      <c r="J2235" s="230">
        <f t="shared" si="2"/>
        <v>242.09</v>
      </c>
      <c r="K2235" s="227"/>
      <c r="L2235" s="230">
        <f t="shared" si="3"/>
        <v>180.7856023</v>
      </c>
      <c r="M2235" s="232"/>
      <c r="N2235" s="146"/>
      <c r="O2235" s="99">
        <f t="shared" si="4"/>
        <v>2</v>
      </c>
      <c r="P2235" s="99">
        <f t="shared" si="5"/>
        <v>1</v>
      </c>
      <c r="Q2235" s="99">
        <f t="shared" si="6"/>
        <v>1</v>
      </c>
      <c r="R2235" s="99">
        <f t="shared" si="7"/>
        <v>0</v>
      </c>
      <c r="S2235" s="138">
        <f t="shared" si="8"/>
        <v>0</v>
      </c>
      <c r="T2235" s="135">
        <f t="shared" si="9"/>
        <v>4</v>
      </c>
      <c r="U2235" s="146"/>
      <c r="V2235" s="146"/>
      <c r="W2235" s="146"/>
      <c r="X2235" s="146"/>
      <c r="Y2235" s="146"/>
    </row>
    <row r="2236" ht="12.75" customHeight="1">
      <c r="A2236" s="146"/>
      <c r="B2236" s="146"/>
      <c r="C2236" s="227">
        <v>4.0</v>
      </c>
      <c r="D2236" s="228">
        <v>45.82</v>
      </c>
      <c r="E2236" s="228">
        <v>15.49</v>
      </c>
      <c r="F2236" s="229">
        <v>0.3381</v>
      </c>
      <c r="I2236" s="146"/>
      <c r="J2236" s="230">
        <f t="shared" si="2"/>
        <v>11.455</v>
      </c>
      <c r="K2236" s="227"/>
      <c r="L2236" s="230">
        <f t="shared" si="3"/>
        <v>8.560645692</v>
      </c>
      <c r="M2236" s="232"/>
      <c r="N2236" s="146"/>
      <c r="O2236" s="99">
        <f t="shared" si="4"/>
        <v>2</v>
      </c>
      <c r="P2236" s="99">
        <f t="shared" si="5"/>
        <v>1</v>
      </c>
      <c r="Q2236" s="99">
        <f t="shared" si="6"/>
        <v>5</v>
      </c>
      <c r="R2236" s="99">
        <f t="shared" si="7"/>
        <v>0</v>
      </c>
      <c r="S2236" s="138">
        <f t="shared" si="8"/>
        <v>0</v>
      </c>
      <c r="T2236" s="135">
        <f t="shared" si="9"/>
        <v>8</v>
      </c>
      <c r="U2236" s="146"/>
      <c r="V2236" s="146"/>
      <c r="W2236" s="146"/>
      <c r="X2236" s="146"/>
      <c r="Y2236" s="146"/>
    </row>
    <row r="2237" ht="12.75" customHeight="1">
      <c r="A2237" s="146"/>
      <c r="B2237" s="146"/>
      <c r="C2237" s="227">
        <v>3.0</v>
      </c>
      <c r="D2237" s="228">
        <v>53.9</v>
      </c>
      <c r="E2237" s="228">
        <v>18.2</v>
      </c>
      <c r="F2237" s="229">
        <v>0.3377</v>
      </c>
      <c r="I2237" s="146"/>
      <c r="J2237" s="230">
        <f t="shared" si="2"/>
        <v>17.96666667</v>
      </c>
      <c r="K2237" s="227"/>
      <c r="L2237" s="230">
        <f t="shared" si="3"/>
        <v>13.43101343</v>
      </c>
      <c r="M2237" s="232"/>
      <c r="N2237" s="146"/>
      <c r="O2237" s="99">
        <f t="shared" si="4"/>
        <v>2</v>
      </c>
      <c r="P2237" s="99">
        <f t="shared" si="5"/>
        <v>1</v>
      </c>
      <c r="Q2237" s="99">
        <f t="shared" si="6"/>
        <v>5</v>
      </c>
      <c r="R2237" s="99">
        <f t="shared" si="7"/>
        <v>0</v>
      </c>
      <c r="S2237" s="138">
        <f t="shared" si="8"/>
        <v>0</v>
      </c>
      <c r="T2237" s="135">
        <f t="shared" si="9"/>
        <v>8</v>
      </c>
      <c r="U2237" s="146"/>
      <c r="V2237" s="146"/>
      <c r="W2237" s="146"/>
      <c r="X2237" s="146"/>
      <c r="Y2237" s="146"/>
    </row>
    <row r="2238" ht="12.75" customHeight="1">
      <c r="A2238" s="146"/>
      <c r="B2238" s="146"/>
      <c r="C2238" s="227">
        <v>9.0</v>
      </c>
      <c r="D2238" s="228">
        <v>159.65</v>
      </c>
      <c r="E2238" s="228">
        <v>53.9</v>
      </c>
      <c r="F2238" s="229">
        <v>0.3376</v>
      </c>
      <c r="I2238" s="146"/>
      <c r="J2238" s="230">
        <f t="shared" si="2"/>
        <v>17.73888889</v>
      </c>
      <c r="K2238" s="227"/>
      <c r="L2238" s="230">
        <f t="shared" si="3"/>
        <v>13.26172913</v>
      </c>
      <c r="M2238" s="232"/>
      <c r="N2238" s="146"/>
      <c r="O2238" s="99">
        <f t="shared" si="4"/>
        <v>2</v>
      </c>
      <c r="P2238" s="99">
        <f t="shared" si="5"/>
        <v>2</v>
      </c>
      <c r="Q2238" s="99">
        <f t="shared" si="6"/>
        <v>5</v>
      </c>
      <c r="R2238" s="99">
        <f t="shared" si="7"/>
        <v>0</v>
      </c>
      <c r="S2238" s="138">
        <f t="shared" si="8"/>
        <v>0</v>
      </c>
      <c r="T2238" s="135">
        <f t="shared" si="9"/>
        <v>9</v>
      </c>
      <c r="U2238" s="146"/>
      <c r="V2238" s="146"/>
      <c r="W2238" s="146"/>
      <c r="X2238" s="146"/>
      <c r="Y2238" s="146"/>
    </row>
    <row r="2239" ht="12.75" customHeight="1">
      <c r="A2239" s="146"/>
      <c r="B2239" s="146"/>
      <c r="C2239" s="227">
        <v>1.0</v>
      </c>
      <c r="D2239" s="228">
        <v>80.0</v>
      </c>
      <c r="E2239" s="228">
        <v>27.0</v>
      </c>
      <c r="F2239" s="229">
        <v>0.3375</v>
      </c>
      <c r="I2239" s="146"/>
      <c r="J2239" s="230">
        <f t="shared" si="2"/>
        <v>80</v>
      </c>
      <c r="K2239" s="227"/>
      <c r="L2239" s="230">
        <f t="shared" si="3"/>
        <v>59.81308411</v>
      </c>
      <c r="M2239" s="232"/>
      <c r="N2239" s="146"/>
      <c r="O2239" s="99">
        <f t="shared" si="4"/>
        <v>2</v>
      </c>
      <c r="P2239" s="99">
        <f t="shared" si="5"/>
        <v>1</v>
      </c>
      <c r="Q2239" s="99">
        <f t="shared" si="6"/>
        <v>3</v>
      </c>
      <c r="R2239" s="99">
        <f t="shared" si="7"/>
        <v>0</v>
      </c>
      <c r="S2239" s="138">
        <f t="shared" si="8"/>
        <v>0</v>
      </c>
      <c r="T2239" s="135">
        <f t="shared" si="9"/>
        <v>6</v>
      </c>
      <c r="U2239" s="146"/>
      <c r="V2239" s="146"/>
      <c r="W2239" s="146"/>
      <c r="X2239" s="146"/>
      <c r="Y2239" s="146"/>
    </row>
    <row r="2240" ht="12.75" customHeight="1">
      <c r="A2240" s="146"/>
      <c r="B2240" s="146"/>
      <c r="C2240" s="227">
        <v>3.0</v>
      </c>
      <c r="D2240" s="228">
        <v>100.43</v>
      </c>
      <c r="E2240" s="228">
        <v>33.88</v>
      </c>
      <c r="F2240" s="229">
        <v>0.3373</v>
      </c>
      <c r="I2240" s="146"/>
      <c r="J2240" s="230">
        <f t="shared" si="2"/>
        <v>33.47666667</v>
      </c>
      <c r="K2240" s="227"/>
      <c r="L2240" s="230">
        <f t="shared" si="3"/>
        <v>25.03302675</v>
      </c>
      <c r="M2240" s="232"/>
      <c r="N2240" s="146"/>
      <c r="O2240" s="99">
        <f t="shared" si="4"/>
        <v>2</v>
      </c>
      <c r="P2240" s="99">
        <f t="shared" si="5"/>
        <v>1</v>
      </c>
      <c r="Q2240" s="129">
        <f t="shared" si="6"/>
        <v>25.03302675</v>
      </c>
      <c r="R2240" s="99">
        <f t="shared" si="7"/>
        <v>0</v>
      </c>
      <c r="S2240" s="138">
        <f t="shared" si="8"/>
        <v>0</v>
      </c>
      <c r="T2240" s="135">
        <f t="shared" si="9"/>
        <v>28.03302675</v>
      </c>
      <c r="U2240" s="146"/>
      <c r="V2240" s="146"/>
      <c r="W2240" s="146"/>
      <c r="X2240" s="146"/>
      <c r="Y2240" s="146"/>
    </row>
    <row r="2241" ht="12.75" customHeight="1">
      <c r="A2241" s="146"/>
      <c r="B2241" s="146"/>
      <c r="C2241" s="227">
        <v>1.0</v>
      </c>
      <c r="D2241" s="228">
        <v>101.46</v>
      </c>
      <c r="E2241" s="228">
        <v>34.14</v>
      </c>
      <c r="F2241" s="229">
        <v>0.3365</v>
      </c>
      <c r="I2241" s="146"/>
      <c r="J2241" s="230">
        <f t="shared" si="2"/>
        <v>101.46</v>
      </c>
      <c r="K2241" s="227"/>
      <c r="L2241" s="230">
        <f t="shared" si="3"/>
        <v>75.91470258</v>
      </c>
      <c r="M2241" s="232"/>
      <c r="N2241" s="146"/>
      <c r="O2241" s="99">
        <f t="shared" si="4"/>
        <v>2</v>
      </c>
      <c r="P2241" s="99">
        <f t="shared" si="5"/>
        <v>1</v>
      </c>
      <c r="Q2241" s="129">
        <f t="shared" si="6"/>
        <v>75.91470258</v>
      </c>
      <c r="R2241" s="99">
        <f t="shared" si="7"/>
        <v>0</v>
      </c>
      <c r="S2241" s="138">
        <f t="shared" si="8"/>
        <v>0</v>
      </c>
      <c r="T2241" s="135">
        <f t="shared" si="9"/>
        <v>78.91470258</v>
      </c>
      <c r="U2241" s="146"/>
      <c r="V2241" s="146"/>
      <c r="W2241" s="146"/>
      <c r="X2241" s="146"/>
      <c r="Y2241" s="146"/>
    </row>
    <row r="2242" ht="12.75" customHeight="1">
      <c r="A2242" s="146"/>
      <c r="B2242" s="146"/>
      <c r="C2242" s="227">
        <v>2.0</v>
      </c>
      <c r="D2242" s="228">
        <v>228.17</v>
      </c>
      <c r="E2242" s="228">
        <v>76.17</v>
      </c>
      <c r="F2242" s="229">
        <v>0.3338</v>
      </c>
      <c r="I2242" s="146"/>
      <c r="J2242" s="230">
        <f t="shared" si="2"/>
        <v>114.085</v>
      </c>
      <c r="K2242" s="227"/>
      <c r="L2242" s="230">
        <f t="shared" si="3"/>
        <v>85.53381317</v>
      </c>
      <c r="M2242" s="232"/>
      <c r="N2242" s="146"/>
      <c r="O2242" s="99">
        <f t="shared" si="4"/>
        <v>2</v>
      </c>
      <c r="P2242" s="99">
        <f t="shared" si="5"/>
        <v>1</v>
      </c>
      <c r="Q2242" s="99">
        <f t="shared" si="6"/>
        <v>2</v>
      </c>
      <c r="R2242" s="99">
        <f t="shared" si="7"/>
        <v>0</v>
      </c>
      <c r="S2242" s="138">
        <f t="shared" si="8"/>
        <v>0</v>
      </c>
      <c r="T2242" s="135">
        <f t="shared" si="9"/>
        <v>5</v>
      </c>
      <c r="U2242" s="146"/>
      <c r="V2242" s="146"/>
      <c r="W2242" s="146"/>
      <c r="X2242" s="146"/>
      <c r="Y2242" s="146"/>
    </row>
    <row r="2243" ht="12.75" customHeight="1">
      <c r="A2243" s="146"/>
      <c r="B2243" s="146"/>
      <c r="C2243" s="227">
        <v>12.0</v>
      </c>
      <c r="D2243" s="228">
        <v>1251.74</v>
      </c>
      <c r="E2243" s="228">
        <v>417.26</v>
      </c>
      <c r="F2243" s="229">
        <v>0.3333</v>
      </c>
      <c r="I2243" s="146"/>
      <c r="J2243" s="230">
        <f t="shared" si="2"/>
        <v>104.3116667</v>
      </c>
      <c r="K2243" s="227"/>
      <c r="L2243" s="230">
        <f t="shared" si="3"/>
        <v>78.23570589</v>
      </c>
      <c r="M2243" s="232"/>
      <c r="N2243" s="146"/>
      <c r="O2243" s="99">
        <f t="shared" si="4"/>
        <v>2</v>
      </c>
      <c r="P2243" s="99">
        <f t="shared" si="5"/>
        <v>3</v>
      </c>
      <c r="Q2243" s="99">
        <f t="shared" si="6"/>
        <v>2</v>
      </c>
      <c r="R2243" s="99">
        <f t="shared" si="7"/>
        <v>0</v>
      </c>
      <c r="S2243" s="138">
        <f t="shared" si="8"/>
        <v>0</v>
      </c>
      <c r="T2243" s="135">
        <f t="shared" si="9"/>
        <v>7</v>
      </c>
      <c r="U2243" s="146"/>
      <c r="V2243" s="146"/>
      <c r="W2243" s="146"/>
      <c r="X2243" s="146"/>
      <c r="Y2243" s="146"/>
    </row>
    <row r="2244" ht="12.75" customHeight="1">
      <c r="A2244" s="146"/>
      <c r="B2244" s="146"/>
      <c r="C2244" s="227">
        <v>9.0</v>
      </c>
      <c r="D2244" s="228">
        <v>115.05</v>
      </c>
      <c r="E2244" s="228">
        <v>38.33</v>
      </c>
      <c r="F2244" s="229">
        <v>0.3331</v>
      </c>
      <c r="I2244" s="146"/>
      <c r="J2244" s="230">
        <f t="shared" si="2"/>
        <v>12.78333333</v>
      </c>
      <c r="K2244" s="227"/>
      <c r="L2244" s="230">
        <f t="shared" si="3"/>
        <v>9.589178106</v>
      </c>
      <c r="M2244" s="232"/>
      <c r="N2244" s="146"/>
      <c r="O2244" s="99">
        <f t="shared" si="4"/>
        <v>2</v>
      </c>
      <c r="P2244" s="99">
        <f t="shared" si="5"/>
        <v>2</v>
      </c>
      <c r="Q2244" s="99">
        <f t="shared" si="6"/>
        <v>5</v>
      </c>
      <c r="R2244" s="99">
        <f t="shared" si="7"/>
        <v>0</v>
      </c>
      <c r="S2244" s="138">
        <f t="shared" si="8"/>
        <v>0</v>
      </c>
      <c r="T2244" s="135">
        <f t="shared" si="9"/>
        <v>9</v>
      </c>
      <c r="U2244" s="146"/>
      <c r="V2244" s="146"/>
      <c r="W2244" s="146"/>
      <c r="X2244" s="146"/>
      <c r="Y2244" s="146"/>
    </row>
    <row r="2245" ht="12.75" customHeight="1">
      <c r="A2245" s="146"/>
      <c r="B2245" s="146"/>
      <c r="C2245" s="227">
        <v>11.0</v>
      </c>
      <c r="D2245" s="228">
        <v>140.4</v>
      </c>
      <c r="E2245" s="228">
        <v>46.62</v>
      </c>
      <c r="F2245" s="229">
        <v>0.332</v>
      </c>
      <c r="I2245" s="146"/>
      <c r="J2245" s="230">
        <f t="shared" si="2"/>
        <v>12.76363636</v>
      </c>
      <c r="K2245" s="227"/>
      <c r="L2245" s="230">
        <f t="shared" si="3"/>
        <v>9.582309582</v>
      </c>
      <c r="M2245" s="232"/>
      <c r="N2245" s="146"/>
      <c r="O2245" s="99">
        <f t="shared" si="4"/>
        <v>2</v>
      </c>
      <c r="P2245" s="99">
        <f t="shared" si="5"/>
        <v>3</v>
      </c>
      <c r="Q2245" s="99">
        <f t="shared" si="6"/>
        <v>5</v>
      </c>
      <c r="R2245" s="99">
        <f t="shared" si="7"/>
        <v>0</v>
      </c>
      <c r="S2245" s="138">
        <f t="shared" si="8"/>
        <v>0</v>
      </c>
      <c r="T2245" s="135">
        <f t="shared" si="9"/>
        <v>10</v>
      </c>
      <c r="U2245" s="146"/>
      <c r="V2245" s="146"/>
      <c r="W2245" s="146"/>
      <c r="X2245" s="146"/>
      <c r="Y2245" s="146"/>
    </row>
    <row r="2246" ht="12.75" customHeight="1">
      <c r="A2246" s="146"/>
      <c r="B2246" s="146"/>
      <c r="C2246" s="227">
        <v>27.0</v>
      </c>
      <c r="D2246" s="228">
        <v>404.18</v>
      </c>
      <c r="E2246" s="228">
        <v>134.18</v>
      </c>
      <c r="F2246" s="229">
        <v>0.332</v>
      </c>
      <c r="I2246" s="146"/>
      <c r="J2246" s="230">
        <f t="shared" si="2"/>
        <v>14.96962963</v>
      </c>
      <c r="K2246" s="227"/>
      <c r="L2246" s="230">
        <f t="shared" si="3"/>
        <v>11.23846068</v>
      </c>
      <c r="M2246" s="232"/>
      <c r="N2246" s="146"/>
      <c r="O2246" s="99">
        <f t="shared" si="4"/>
        <v>2</v>
      </c>
      <c r="P2246" s="99">
        <f t="shared" si="5"/>
        <v>5</v>
      </c>
      <c r="Q2246" s="99">
        <f t="shared" si="6"/>
        <v>5</v>
      </c>
      <c r="R2246" s="99">
        <f t="shared" si="7"/>
        <v>0</v>
      </c>
      <c r="S2246" s="138">
        <f t="shared" si="8"/>
        <v>0</v>
      </c>
      <c r="T2246" s="135">
        <f t="shared" si="9"/>
        <v>12</v>
      </c>
      <c r="U2246" s="146"/>
      <c r="V2246" s="146"/>
      <c r="W2246" s="146"/>
      <c r="X2246" s="146"/>
      <c r="Y2246" s="146"/>
    </row>
    <row r="2247" ht="12.75" customHeight="1">
      <c r="A2247" s="146"/>
      <c r="B2247" s="146"/>
      <c r="C2247" s="227">
        <v>3.0</v>
      </c>
      <c r="D2247" s="228">
        <v>30.95</v>
      </c>
      <c r="E2247" s="228">
        <v>10.25</v>
      </c>
      <c r="F2247" s="229">
        <v>0.331</v>
      </c>
      <c r="I2247" s="146"/>
      <c r="J2247" s="230">
        <f t="shared" si="2"/>
        <v>10.31666667</v>
      </c>
      <c r="K2247" s="227"/>
      <c r="L2247" s="230">
        <f t="shared" si="3"/>
        <v>7.751064363</v>
      </c>
      <c r="M2247" s="232"/>
      <c r="N2247" s="146"/>
      <c r="O2247" s="99">
        <f t="shared" si="4"/>
        <v>2</v>
      </c>
      <c r="P2247" s="99">
        <f t="shared" si="5"/>
        <v>1</v>
      </c>
      <c r="Q2247" s="99">
        <f t="shared" si="6"/>
        <v>5</v>
      </c>
      <c r="R2247" s="99">
        <f t="shared" si="7"/>
        <v>0</v>
      </c>
      <c r="S2247" s="138">
        <f t="shared" si="8"/>
        <v>0</v>
      </c>
      <c r="T2247" s="135">
        <f t="shared" si="9"/>
        <v>8</v>
      </c>
      <c r="U2247" s="146"/>
      <c r="V2247" s="146"/>
      <c r="W2247" s="146"/>
      <c r="X2247" s="146"/>
      <c r="Y2247" s="146"/>
    </row>
    <row r="2248" ht="12.75" customHeight="1">
      <c r="A2248" s="146"/>
      <c r="B2248" s="146"/>
      <c r="C2248" s="227">
        <v>2.0</v>
      </c>
      <c r="D2248" s="228">
        <v>520.87</v>
      </c>
      <c r="E2248" s="228">
        <v>172.35</v>
      </c>
      <c r="F2248" s="229">
        <v>0.3309</v>
      </c>
      <c r="I2248" s="146"/>
      <c r="J2248" s="230">
        <f t="shared" si="2"/>
        <v>260.435</v>
      </c>
      <c r="K2248" s="227"/>
      <c r="L2248" s="230">
        <f t="shared" si="3"/>
        <v>195.6833722</v>
      </c>
      <c r="M2248" s="232"/>
      <c r="N2248" s="146"/>
      <c r="O2248" s="99">
        <f t="shared" si="4"/>
        <v>2</v>
      </c>
      <c r="P2248" s="99">
        <f t="shared" si="5"/>
        <v>1</v>
      </c>
      <c r="Q2248" s="99">
        <f t="shared" si="6"/>
        <v>1</v>
      </c>
      <c r="R2248" s="99">
        <f t="shared" si="7"/>
        <v>0</v>
      </c>
      <c r="S2248" s="138">
        <f t="shared" si="8"/>
        <v>0</v>
      </c>
      <c r="T2248" s="135">
        <f t="shared" si="9"/>
        <v>4</v>
      </c>
      <c r="U2248" s="146"/>
      <c r="V2248" s="146"/>
      <c r="W2248" s="146"/>
      <c r="X2248" s="146"/>
      <c r="Y2248" s="146"/>
    </row>
    <row r="2249" ht="12.75" customHeight="1">
      <c r="A2249" s="146"/>
      <c r="B2249" s="146"/>
      <c r="C2249" s="227">
        <v>10.0</v>
      </c>
      <c r="D2249" s="228">
        <v>127.4</v>
      </c>
      <c r="E2249" s="228">
        <v>42.15</v>
      </c>
      <c r="F2249" s="229">
        <v>0.3308</v>
      </c>
      <c r="I2249" s="146"/>
      <c r="J2249" s="230">
        <f t="shared" si="2"/>
        <v>12.74</v>
      </c>
      <c r="K2249" s="227"/>
      <c r="L2249" s="230">
        <f t="shared" si="3"/>
        <v>9.573189059</v>
      </c>
      <c r="M2249" s="232"/>
      <c r="N2249" s="146"/>
      <c r="O2249" s="99">
        <f t="shared" si="4"/>
        <v>2</v>
      </c>
      <c r="P2249" s="99">
        <f t="shared" si="5"/>
        <v>2</v>
      </c>
      <c r="Q2249" s="99">
        <f t="shared" si="6"/>
        <v>5</v>
      </c>
      <c r="R2249" s="99">
        <f t="shared" si="7"/>
        <v>0</v>
      </c>
      <c r="S2249" s="138">
        <f t="shared" si="8"/>
        <v>0</v>
      </c>
      <c r="T2249" s="135">
        <f t="shared" si="9"/>
        <v>9</v>
      </c>
      <c r="U2249" s="146"/>
      <c r="V2249" s="146"/>
      <c r="W2249" s="146"/>
      <c r="X2249" s="146"/>
      <c r="Y2249" s="146"/>
    </row>
    <row r="2250" ht="12.75" customHeight="1">
      <c r="A2250" s="146"/>
      <c r="B2250" s="146"/>
      <c r="C2250" s="227">
        <v>3.0</v>
      </c>
      <c r="D2250" s="228">
        <v>232.17</v>
      </c>
      <c r="E2250" s="228">
        <v>76.17</v>
      </c>
      <c r="F2250" s="229">
        <v>0.3281</v>
      </c>
      <c r="I2250" s="146"/>
      <c r="J2250" s="230">
        <f t="shared" si="2"/>
        <v>77.39</v>
      </c>
      <c r="K2250" s="227"/>
      <c r="L2250" s="230">
        <f t="shared" si="3"/>
        <v>58.27121452</v>
      </c>
      <c r="M2250" s="232"/>
      <c r="N2250" s="146"/>
      <c r="O2250" s="99">
        <f t="shared" si="4"/>
        <v>2</v>
      </c>
      <c r="P2250" s="99">
        <f t="shared" si="5"/>
        <v>1</v>
      </c>
      <c r="Q2250" s="99">
        <f t="shared" si="6"/>
        <v>3</v>
      </c>
      <c r="R2250" s="99">
        <f t="shared" si="7"/>
        <v>0</v>
      </c>
      <c r="S2250" s="138">
        <f t="shared" si="8"/>
        <v>0</v>
      </c>
      <c r="T2250" s="135">
        <f t="shared" si="9"/>
        <v>6</v>
      </c>
      <c r="U2250" s="146"/>
      <c r="V2250" s="146"/>
      <c r="W2250" s="146"/>
      <c r="X2250" s="146"/>
      <c r="Y2250" s="146"/>
    </row>
    <row r="2251" ht="12.75" customHeight="1">
      <c r="A2251" s="146"/>
      <c r="B2251" s="146"/>
      <c r="C2251" s="227">
        <v>16.0</v>
      </c>
      <c r="D2251" s="228">
        <v>480.29</v>
      </c>
      <c r="E2251" s="228">
        <v>157.49</v>
      </c>
      <c r="F2251" s="229">
        <v>0.3279</v>
      </c>
      <c r="I2251" s="146"/>
      <c r="J2251" s="230">
        <f t="shared" si="2"/>
        <v>30.018125</v>
      </c>
      <c r="K2251" s="227"/>
      <c r="L2251" s="230">
        <f t="shared" si="3"/>
        <v>22.60571203</v>
      </c>
      <c r="M2251" s="232"/>
      <c r="N2251" s="146"/>
      <c r="O2251" s="99">
        <f t="shared" si="4"/>
        <v>2</v>
      </c>
      <c r="P2251" s="99">
        <f t="shared" si="5"/>
        <v>4</v>
      </c>
      <c r="Q2251" s="99">
        <f t="shared" si="6"/>
        <v>5</v>
      </c>
      <c r="R2251" s="99">
        <f t="shared" si="7"/>
        <v>0</v>
      </c>
      <c r="S2251" s="138">
        <f t="shared" si="8"/>
        <v>0</v>
      </c>
      <c r="T2251" s="135">
        <f t="shared" si="9"/>
        <v>11</v>
      </c>
      <c r="U2251" s="146"/>
      <c r="V2251" s="146"/>
      <c r="W2251" s="146"/>
      <c r="X2251" s="146"/>
      <c r="Y2251" s="146"/>
    </row>
    <row r="2252" ht="12.75" customHeight="1">
      <c r="A2252" s="146"/>
      <c r="B2252" s="146"/>
      <c r="C2252" s="227">
        <v>6.0</v>
      </c>
      <c r="D2252" s="228">
        <v>76.05</v>
      </c>
      <c r="E2252" s="228">
        <v>24.9</v>
      </c>
      <c r="F2252" s="229">
        <v>0.3274</v>
      </c>
      <c r="I2252" s="146"/>
      <c r="J2252" s="230">
        <f t="shared" si="2"/>
        <v>12.675</v>
      </c>
      <c r="K2252" s="227"/>
      <c r="L2252" s="230">
        <f t="shared" si="3"/>
        <v>9.548741901</v>
      </c>
      <c r="M2252" s="232"/>
      <c r="N2252" s="146"/>
      <c r="O2252" s="99">
        <f t="shared" si="4"/>
        <v>2</v>
      </c>
      <c r="P2252" s="99">
        <f t="shared" si="5"/>
        <v>2</v>
      </c>
      <c r="Q2252" s="99">
        <f t="shared" si="6"/>
        <v>5</v>
      </c>
      <c r="R2252" s="99">
        <f t="shared" si="7"/>
        <v>0</v>
      </c>
      <c r="S2252" s="138">
        <f t="shared" si="8"/>
        <v>0</v>
      </c>
      <c r="T2252" s="135">
        <f t="shared" si="9"/>
        <v>9</v>
      </c>
      <c r="U2252" s="146"/>
      <c r="V2252" s="146"/>
      <c r="W2252" s="146"/>
      <c r="X2252" s="146"/>
      <c r="Y2252" s="146"/>
    </row>
    <row r="2253" ht="12.75" customHeight="1">
      <c r="A2253" s="146"/>
      <c r="B2253" s="146"/>
      <c r="C2253" s="227">
        <v>2.0</v>
      </c>
      <c r="D2253" s="228">
        <v>50.43</v>
      </c>
      <c r="E2253" s="228">
        <v>16.43</v>
      </c>
      <c r="F2253" s="229">
        <v>0.3259</v>
      </c>
      <c r="I2253" s="146"/>
      <c r="J2253" s="230">
        <f t="shared" si="2"/>
        <v>25.215</v>
      </c>
      <c r="K2253" s="227"/>
      <c r="L2253" s="230">
        <f t="shared" si="3"/>
        <v>19.01727129</v>
      </c>
      <c r="M2253" s="232"/>
      <c r="N2253" s="146"/>
      <c r="O2253" s="99">
        <f t="shared" si="4"/>
        <v>2</v>
      </c>
      <c r="P2253" s="99">
        <f t="shared" si="5"/>
        <v>1</v>
      </c>
      <c r="Q2253" s="99">
        <f t="shared" si="6"/>
        <v>5</v>
      </c>
      <c r="R2253" s="99">
        <f t="shared" si="7"/>
        <v>0</v>
      </c>
      <c r="S2253" s="138">
        <f t="shared" si="8"/>
        <v>0</v>
      </c>
      <c r="T2253" s="135">
        <f t="shared" si="9"/>
        <v>8</v>
      </c>
      <c r="U2253" s="146"/>
      <c r="V2253" s="146"/>
      <c r="W2253" s="146"/>
      <c r="X2253" s="146"/>
      <c r="Y2253" s="146"/>
    </row>
    <row r="2254" ht="12.75" customHeight="1">
      <c r="A2254" s="146"/>
      <c r="B2254" s="146"/>
      <c r="C2254" s="227">
        <v>18.0</v>
      </c>
      <c r="D2254" s="228">
        <v>389.91</v>
      </c>
      <c r="E2254" s="228">
        <v>126.92</v>
      </c>
      <c r="F2254" s="229">
        <v>0.3255</v>
      </c>
      <c r="I2254" s="146"/>
      <c r="J2254" s="230">
        <f t="shared" si="2"/>
        <v>21.66166667</v>
      </c>
      <c r="K2254" s="227"/>
      <c r="L2254" s="230">
        <f t="shared" si="3"/>
        <v>16.34226078</v>
      </c>
      <c r="M2254" s="232"/>
      <c r="N2254" s="146"/>
      <c r="O2254" s="99">
        <f t="shared" si="4"/>
        <v>2</v>
      </c>
      <c r="P2254" s="99">
        <f t="shared" si="5"/>
        <v>4</v>
      </c>
      <c r="Q2254" s="99">
        <f t="shared" si="6"/>
        <v>5</v>
      </c>
      <c r="R2254" s="99">
        <f t="shared" si="7"/>
        <v>0</v>
      </c>
      <c r="S2254" s="138">
        <f t="shared" si="8"/>
        <v>0</v>
      </c>
      <c r="T2254" s="135">
        <f t="shared" si="9"/>
        <v>11</v>
      </c>
      <c r="U2254" s="146"/>
      <c r="V2254" s="146"/>
      <c r="W2254" s="146"/>
      <c r="X2254" s="146"/>
      <c r="Y2254" s="146"/>
    </row>
    <row r="2255" ht="12.75" customHeight="1">
      <c r="A2255" s="146"/>
      <c r="B2255" s="146"/>
      <c r="C2255" s="227">
        <v>2.0</v>
      </c>
      <c r="D2255" s="228">
        <v>7286.09</v>
      </c>
      <c r="E2255" s="228">
        <v>2366.09</v>
      </c>
      <c r="F2255" s="229">
        <v>0.3247</v>
      </c>
      <c r="I2255" s="146"/>
      <c r="J2255" s="230">
        <f t="shared" si="2"/>
        <v>3643.045</v>
      </c>
      <c r="K2255" s="227"/>
      <c r="L2255" s="230">
        <f t="shared" si="3"/>
        <v>2750.090587</v>
      </c>
      <c r="M2255" s="232"/>
      <c r="N2255" s="146"/>
      <c r="O2255" s="99">
        <f t="shared" si="4"/>
        <v>2</v>
      </c>
      <c r="P2255" s="99">
        <f t="shared" si="5"/>
        <v>1</v>
      </c>
      <c r="Q2255" s="99">
        <f t="shared" si="6"/>
        <v>1</v>
      </c>
      <c r="R2255" s="99">
        <f t="shared" si="7"/>
        <v>0</v>
      </c>
      <c r="S2255" s="138">
        <f t="shared" si="8"/>
        <v>0</v>
      </c>
      <c r="T2255" s="135">
        <f t="shared" si="9"/>
        <v>4</v>
      </c>
      <c r="U2255" s="146"/>
      <c r="V2255" s="146"/>
      <c r="W2255" s="146"/>
      <c r="X2255" s="146"/>
      <c r="Y2255" s="146"/>
    </row>
    <row r="2256" ht="12.75" customHeight="1">
      <c r="A2256" s="146"/>
      <c r="B2256" s="146"/>
      <c r="C2256" s="227">
        <v>1.0</v>
      </c>
      <c r="D2256" s="228">
        <v>2354.35</v>
      </c>
      <c r="E2256" s="228">
        <v>763.32</v>
      </c>
      <c r="F2256" s="229">
        <v>0.3242</v>
      </c>
      <c r="I2256" s="146"/>
      <c r="J2256" s="230">
        <f t="shared" si="2"/>
        <v>2354.35</v>
      </c>
      <c r="K2256" s="227"/>
      <c r="L2256" s="230">
        <f t="shared" si="3"/>
        <v>1777.941399</v>
      </c>
      <c r="M2256" s="232"/>
      <c r="N2256" s="146"/>
      <c r="O2256" s="99">
        <f t="shared" si="4"/>
        <v>2</v>
      </c>
      <c r="P2256" s="99">
        <f t="shared" si="5"/>
        <v>1</v>
      </c>
      <c r="Q2256" s="99">
        <f t="shared" si="6"/>
        <v>1</v>
      </c>
      <c r="R2256" s="99">
        <f t="shared" si="7"/>
        <v>0</v>
      </c>
      <c r="S2256" s="138">
        <f t="shared" si="8"/>
        <v>0</v>
      </c>
      <c r="T2256" s="135">
        <f t="shared" si="9"/>
        <v>4</v>
      </c>
      <c r="U2256" s="146"/>
      <c r="V2256" s="146"/>
      <c r="W2256" s="146"/>
      <c r="X2256" s="146"/>
      <c r="Y2256" s="146"/>
    </row>
    <row r="2257" ht="12.75" customHeight="1">
      <c r="A2257" s="146"/>
      <c r="B2257" s="146"/>
      <c r="C2257" s="227">
        <v>5.0</v>
      </c>
      <c r="D2257" s="228">
        <v>63.05</v>
      </c>
      <c r="E2257" s="228">
        <v>20.43</v>
      </c>
      <c r="F2257" s="229">
        <v>0.324</v>
      </c>
      <c r="I2257" s="146"/>
      <c r="J2257" s="230">
        <f t="shared" si="2"/>
        <v>12.61</v>
      </c>
      <c r="K2257" s="227"/>
      <c r="L2257" s="230">
        <f t="shared" si="3"/>
        <v>9.524169184</v>
      </c>
      <c r="M2257" s="232"/>
      <c r="N2257" s="146"/>
      <c r="O2257" s="99">
        <f t="shared" si="4"/>
        <v>2</v>
      </c>
      <c r="P2257" s="99">
        <f t="shared" si="5"/>
        <v>1</v>
      </c>
      <c r="Q2257" s="99">
        <f t="shared" si="6"/>
        <v>5</v>
      </c>
      <c r="R2257" s="99">
        <f t="shared" si="7"/>
        <v>0</v>
      </c>
      <c r="S2257" s="138">
        <f t="shared" si="8"/>
        <v>0</v>
      </c>
      <c r="T2257" s="135">
        <f t="shared" si="9"/>
        <v>8</v>
      </c>
      <c r="U2257" s="146"/>
      <c r="V2257" s="146"/>
      <c r="W2257" s="146"/>
      <c r="X2257" s="146"/>
      <c r="Y2257" s="146"/>
    </row>
    <row r="2258" ht="12.75" customHeight="1">
      <c r="A2258" s="146"/>
      <c r="B2258" s="146"/>
      <c r="C2258" s="227">
        <v>13.0</v>
      </c>
      <c r="D2258" s="228">
        <v>387.71</v>
      </c>
      <c r="E2258" s="228">
        <v>125.48</v>
      </c>
      <c r="F2258" s="229">
        <v>0.3236</v>
      </c>
      <c r="I2258" s="146"/>
      <c r="J2258" s="230">
        <f t="shared" si="2"/>
        <v>29.82384615</v>
      </c>
      <c r="K2258" s="227"/>
      <c r="L2258" s="230">
        <f t="shared" si="3"/>
        <v>22.53237092</v>
      </c>
      <c r="M2258" s="232"/>
      <c r="N2258" s="146"/>
      <c r="O2258" s="99">
        <f t="shared" si="4"/>
        <v>2</v>
      </c>
      <c r="P2258" s="99">
        <f t="shared" si="5"/>
        <v>3</v>
      </c>
      <c r="Q2258" s="99">
        <f t="shared" si="6"/>
        <v>5</v>
      </c>
      <c r="R2258" s="99">
        <f t="shared" si="7"/>
        <v>0</v>
      </c>
      <c r="S2258" s="138">
        <f t="shared" si="8"/>
        <v>0</v>
      </c>
      <c r="T2258" s="135">
        <f t="shared" si="9"/>
        <v>10</v>
      </c>
      <c r="U2258" s="146"/>
      <c r="V2258" s="146"/>
      <c r="W2258" s="146"/>
      <c r="X2258" s="146"/>
      <c r="Y2258" s="146"/>
    </row>
    <row r="2259" ht="12.75" customHeight="1">
      <c r="A2259" s="146"/>
      <c r="B2259" s="146"/>
      <c r="C2259" s="227">
        <v>4.0</v>
      </c>
      <c r="D2259" s="228">
        <v>43.51</v>
      </c>
      <c r="E2259" s="228">
        <v>14.04</v>
      </c>
      <c r="F2259" s="229">
        <v>0.3227</v>
      </c>
      <c r="I2259" s="146"/>
      <c r="J2259" s="230">
        <f t="shared" si="2"/>
        <v>10.8775</v>
      </c>
      <c r="K2259" s="227"/>
      <c r="L2259" s="230">
        <f t="shared" si="3"/>
        <v>8.22370908</v>
      </c>
      <c r="M2259" s="232"/>
      <c r="N2259" s="146"/>
      <c r="O2259" s="99">
        <f t="shared" si="4"/>
        <v>2</v>
      </c>
      <c r="P2259" s="99">
        <f t="shared" si="5"/>
        <v>1</v>
      </c>
      <c r="Q2259" s="99">
        <f t="shared" si="6"/>
        <v>5</v>
      </c>
      <c r="R2259" s="99">
        <f t="shared" si="7"/>
        <v>0</v>
      </c>
      <c r="S2259" s="138">
        <f t="shared" si="8"/>
        <v>0</v>
      </c>
      <c r="T2259" s="135">
        <f t="shared" si="9"/>
        <v>8</v>
      </c>
      <c r="U2259" s="146"/>
      <c r="V2259" s="146"/>
      <c r="W2259" s="146"/>
      <c r="X2259" s="146"/>
      <c r="Y2259" s="146"/>
    </row>
    <row r="2260" ht="12.75" customHeight="1">
      <c r="A2260" s="146"/>
      <c r="B2260" s="146"/>
      <c r="C2260" s="227">
        <v>2.0</v>
      </c>
      <c r="D2260" s="228">
        <v>26.43</v>
      </c>
      <c r="E2260" s="228">
        <v>8.43</v>
      </c>
      <c r="F2260" s="229">
        <v>0.3191</v>
      </c>
      <c r="I2260" s="146"/>
      <c r="J2260" s="230">
        <f t="shared" si="2"/>
        <v>13.215</v>
      </c>
      <c r="K2260" s="227"/>
      <c r="L2260" s="230">
        <f t="shared" si="3"/>
        <v>10.01819422</v>
      </c>
      <c r="M2260" s="232"/>
      <c r="N2260" s="146"/>
      <c r="O2260" s="99">
        <f t="shared" si="4"/>
        <v>2</v>
      </c>
      <c r="P2260" s="99">
        <f t="shared" si="5"/>
        <v>1</v>
      </c>
      <c r="Q2260" s="99">
        <f t="shared" si="6"/>
        <v>5</v>
      </c>
      <c r="R2260" s="99">
        <f t="shared" si="7"/>
        <v>0</v>
      </c>
      <c r="S2260" s="138">
        <f t="shared" si="8"/>
        <v>0</v>
      </c>
      <c r="T2260" s="135">
        <f t="shared" si="9"/>
        <v>8</v>
      </c>
      <c r="U2260" s="146"/>
      <c r="V2260" s="146"/>
      <c r="W2260" s="146"/>
      <c r="X2260" s="146"/>
      <c r="Y2260" s="146"/>
    </row>
    <row r="2261" ht="12.75" customHeight="1">
      <c r="A2261" s="146"/>
      <c r="B2261" s="146"/>
      <c r="C2261" s="227">
        <v>4.0</v>
      </c>
      <c r="D2261" s="228">
        <v>76.49</v>
      </c>
      <c r="E2261" s="228">
        <v>24.34</v>
      </c>
      <c r="F2261" s="229">
        <v>0.3182</v>
      </c>
      <c r="I2261" s="146"/>
      <c r="J2261" s="230">
        <f t="shared" si="2"/>
        <v>19.1225</v>
      </c>
      <c r="K2261" s="227"/>
      <c r="L2261" s="230">
        <f t="shared" si="3"/>
        <v>14.50652405</v>
      </c>
      <c r="M2261" s="232"/>
      <c r="N2261" s="146"/>
      <c r="O2261" s="99">
        <f t="shared" si="4"/>
        <v>2</v>
      </c>
      <c r="P2261" s="99">
        <f t="shared" si="5"/>
        <v>1</v>
      </c>
      <c r="Q2261" s="99">
        <f t="shared" si="6"/>
        <v>5</v>
      </c>
      <c r="R2261" s="99">
        <f t="shared" si="7"/>
        <v>0</v>
      </c>
      <c r="S2261" s="138">
        <f t="shared" si="8"/>
        <v>0</v>
      </c>
      <c r="T2261" s="135">
        <f t="shared" si="9"/>
        <v>8</v>
      </c>
      <c r="U2261" s="146"/>
      <c r="V2261" s="146"/>
      <c r="W2261" s="146"/>
      <c r="X2261" s="146"/>
      <c r="Y2261" s="146"/>
    </row>
    <row r="2262" ht="12.75" customHeight="1">
      <c r="A2262" s="146"/>
      <c r="B2262" s="146"/>
      <c r="C2262" s="227">
        <v>8.0</v>
      </c>
      <c r="D2262" s="228">
        <v>169.97</v>
      </c>
      <c r="E2262" s="228">
        <v>53.97</v>
      </c>
      <c r="F2262" s="229">
        <v>0.3175</v>
      </c>
      <c r="I2262" s="146"/>
      <c r="J2262" s="230">
        <f t="shared" si="2"/>
        <v>21.24625</v>
      </c>
      <c r="K2262" s="227"/>
      <c r="L2262" s="230">
        <f t="shared" si="3"/>
        <v>16.12618596</v>
      </c>
      <c r="M2262" s="232"/>
      <c r="N2262" s="146"/>
      <c r="O2262" s="99">
        <f t="shared" si="4"/>
        <v>2</v>
      </c>
      <c r="P2262" s="99">
        <f t="shared" si="5"/>
        <v>2</v>
      </c>
      <c r="Q2262" s="99">
        <f t="shared" si="6"/>
        <v>5</v>
      </c>
      <c r="R2262" s="99">
        <f t="shared" si="7"/>
        <v>0</v>
      </c>
      <c r="S2262" s="138">
        <f t="shared" si="8"/>
        <v>0</v>
      </c>
      <c r="T2262" s="135">
        <f t="shared" si="9"/>
        <v>9</v>
      </c>
      <c r="U2262" s="146"/>
      <c r="V2262" s="146"/>
      <c r="W2262" s="146"/>
      <c r="X2262" s="146"/>
      <c r="Y2262" s="146"/>
    </row>
    <row r="2263" ht="12.75" customHeight="1">
      <c r="A2263" s="146"/>
      <c r="B2263" s="146"/>
      <c r="C2263" s="227">
        <v>1.0</v>
      </c>
      <c r="D2263" s="228">
        <v>18.29</v>
      </c>
      <c r="E2263" s="228">
        <v>5.79</v>
      </c>
      <c r="F2263" s="229">
        <v>0.3164</v>
      </c>
      <c r="I2263" s="146"/>
      <c r="J2263" s="230">
        <f t="shared" si="2"/>
        <v>18.29</v>
      </c>
      <c r="K2263" s="227"/>
      <c r="L2263" s="230">
        <f t="shared" si="3"/>
        <v>13.89395321</v>
      </c>
      <c r="M2263" s="232"/>
      <c r="N2263" s="146"/>
      <c r="O2263" s="99">
        <f t="shared" si="4"/>
        <v>2</v>
      </c>
      <c r="P2263" s="99">
        <f t="shared" si="5"/>
        <v>1</v>
      </c>
      <c r="Q2263" s="99">
        <f t="shared" si="6"/>
        <v>5</v>
      </c>
      <c r="R2263" s="99">
        <f t="shared" si="7"/>
        <v>0</v>
      </c>
      <c r="S2263" s="138">
        <f t="shared" si="8"/>
        <v>0</v>
      </c>
      <c r="T2263" s="135">
        <f t="shared" si="9"/>
        <v>8</v>
      </c>
      <c r="U2263" s="146"/>
      <c r="V2263" s="146"/>
      <c r="W2263" s="146"/>
      <c r="X2263" s="146"/>
      <c r="Y2263" s="146"/>
    </row>
    <row r="2264" ht="12.75" customHeight="1">
      <c r="A2264" s="146"/>
      <c r="B2264" s="146"/>
      <c r="C2264" s="227">
        <v>4.0</v>
      </c>
      <c r="D2264" s="228">
        <v>101.7</v>
      </c>
      <c r="E2264" s="228">
        <v>32.13</v>
      </c>
      <c r="F2264" s="229">
        <v>0.3159</v>
      </c>
      <c r="I2264" s="146"/>
      <c r="J2264" s="230">
        <f t="shared" si="2"/>
        <v>25.425</v>
      </c>
      <c r="K2264" s="227"/>
      <c r="L2264" s="230">
        <f t="shared" si="3"/>
        <v>19.321377</v>
      </c>
      <c r="M2264" s="232"/>
      <c r="N2264" s="146"/>
      <c r="O2264" s="99">
        <f t="shared" si="4"/>
        <v>2</v>
      </c>
      <c r="P2264" s="99">
        <f t="shared" si="5"/>
        <v>1</v>
      </c>
      <c r="Q2264" s="99">
        <f t="shared" si="6"/>
        <v>5</v>
      </c>
      <c r="R2264" s="99">
        <f t="shared" si="7"/>
        <v>0</v>
      </c>
      <c r="S2264" s="138">
        <f t="shared" si="8"/>
        <v>0</v>
      </c>
      <c r="T2264" s="135">
        <f t="shared" si="9"/>
        <v>8</v>
      </c>
      <c r="U2264" s="146"/>
      <c r="V2264" s="146"/>
      <c r="W2264" s="146"/>
      <c r="X2264" s="146"/>
      <c r="Y2264" s="146"/>
    </row>
    <row r="2265" ht="12.75" customHeight="1">
      <c r="A2265" s="146"/>
      <c r="B2265" s="146"/>
      <c r="C2265" s="227">
        <v>6.0</v>
      </c>
      <c r="D2265" s="228">
        <v>630.57</v>
      </c>
      <c r="E2265" s="228">
        <v>198.75</v>
      </c>
      <c r="F2265" s="229">
        <v>0.3152</v>
      </c>
      <c r="I2265" s="146"/>
      <c r="J2265" s="230">
        <f t="shared" si="2"/>
        <v>105.095</v>
      </c>
      <c r="K2265" s="227"/>
      <c r="L2265" s="230">
        <f t="shared" si="3"/>
        <v>79.90799878</v>
      </c>
      <c r="M2265" s="232"/>
      <c r="N2265" s="146"/>
      <c r="O2265" s="99">
        <f t="shared" si="4"/>
        <v>2</v>
      </c>
      <c r="P2265" s="99">
        <f t="shared" si="5"/>
        <v>2</v>
      </c>
      <c r="Q2265" s="99">
        <f t="shared" si="6"/>
        <v>2</v>
      </c>
      <c r="R2265" s="99">
        <f t="shared" si="7"/>
        <v>0</v>
      </c>
      <c r="S2265" s="138">
        <f t="shared" si="8"/>
        <v>0</v>
      </c>
      <c r="T2265" s="135">
        <f t="shared" si="9"/>
        <v>6</v>
      </c>
      <c r="U2265" s="146"/>
      <c r="V2265" s="146"/>
      <c r="W2265" s="146"/>
      <c r="X2265" s="146"/>
      <c r="Y2265" s="146"/>
    </row>
    <row r="2266" ht="12.75" customHeight="1">
      <c r="A2266" s="146"/>
      <c r="B2266" s="146"/>
      <c r="C2266" s="227">
        <v>1.0</v>
      </c>
      <c r="D2266" s="228">
        <v>30.78</v>
      </c>
      <c r="E2266" s="228">
        <v>9.62</v>
      </c>
      <c r="F2266" s="229">
        <v>0.3125</v>
      </c>
      <c r="I2266" s="146"/>
      <c r="J2266" s="230">
        <f t="shared" si="2"/>
        <v>30.78</v>
      </c>
      <c r="K2266" s="227"/>
      <c r="L2266" s="230">
        <f t="shared" si="3"/>
        <v>23.45142857</v>
      </c>
      <c r="M2266" s="232"/>
      <c r="N2266" s="146"/>
      <c r="O2266" s="99">
        <f t="shared" si="4"/>
        <v>2</v>
      </c>
      <c r="P2266" s="99">
        <f t="shared" si="5"/>
        <v>1</v>
      </c>
      <c r="Q2266" s="99">
        <f t="shared" si="6"/>
        <v>5</v>
      </c>
      <c r="R2266" s="99">
        <f t="shared" si="7"/>
        <v>0</v>
      </c>
      <c r="S2266" s="138">
        <f t="shared" si="8"/>
        <v>0</v>
      </c>
      <c r="T2266" s="135">
        <f t="shared" si="9"/>
        <v>8</v>
      </c>
      <c r="U2266" s="146"/>
      <c r="V2266" s="146"/>
      <c r="W2266" s="146"/>
      <c r="X2266" s="146"/>
      <c r="Y2266" s="146"/>
    </row>
    <row r="2267" ht="12.75" customHeight="1">
      <c r="A2267" s="146"/>
      <c r="B2267" s="146"/>
      <c r="C2267" s="227">
        <v>1.0</v>
      </c>
      <c r="D2267" s="228">
        <v>23.13</v>
      </c>
      <c r="E2267" s="228">
        <v>7.23</v>
      </c>
      <c r="F2267" s="229">
        <v>0.3125</v>
      </c>
      <c r="I2267" s="146"/>
      <c r="J2267" s="230">
        <f t="shared" si="2"/>
        <v>23.13</v>
      </c>
      <c r="K2267" s="227"/>
      <c r="L2267" s="230">
        <f t="shared" si="3"/>
        <v>17.62285714</v>
      </c>
      <c r="M2267" s="232"/>
      <c r="N2267" s="146"/>
      <c r="O2267" s="99">
        <f t="shared" si="4"/>
        <v>2</v>
      </c>
      <c r="P2267" s="99">
        <f t="shared" si="5"/>
        <v>1</v>
      </c>
      <c r="Q2267" s="99">
        <f t="shared" si="6"/>
        <v>5</v>
      </c>
      <c r="R2267" s="99">
        <f t="shared" si="7"/>
        <v>0</v>
      </c>
      <c r="S2267" s="138">
        <f t="shared" si="8"/>
        <v>0</v>
      </c>
      <c r="T2267" s="135">
        <f t="shared" si="9"/>
        <v>8</v>
      </c>
      <c r="U2267" s="146"/>
      <c r="V2267" s="146"/>
      <c r="W2267" s="146"/>
      <c r="X2267" s="146"/>
      <c r="Y2267" s="146"/>
    </row>
    <row r="2268" ht="12.75" customHeight="1">
      <c r="A2268" s="146"/>
      <c r="B2268" s="146"/>
      <c r="C2268" s="227">
        <v>1.0</v>
      </c>
      <c r="D2268" s="228">
        <v>57.39</v>
      </c>
      <c r="E2268" s="228">
        <v>17.88</v>
      </c>
      <c r="F2268" s="229">
        <v>0.3115</v>
      </c>
      <c r="I2268" s="146"/>
      <c r="J2268" s="230">
        <f t="shared" si="2"/>
        <v>57.39</v>
      </c>
      <c r="K2268" s="227"/>
      <c r="L2268" s="230">
        <f t="shared" si="3"/>
        <v>43.75905452</v>
      </c>
      <c r="M2268" s="232"/>
      <c r="N2268" s="146"/>
      <c r="O2268" s="99">
        <f t="shared" si="4"/>
        <v>2</v>
      </c>
      <c r="P2268" s="99">
        <f t="shared" si="5"/>
        <v>1</v>
      </c>
      <c r="Q2268" s="99">
        <f t="shared" si="6"/>
        <v>3</v>
      </c>
      <c r="R2268" s="99">
        <f t="shared" si="7"/>
        <v>0</v>
      </c>
      <c r="S2268" s="138">
        <f t="shared" si="8"/>
        <v>0</v>
      </c>
      <c r="T2268" s="135">
        <f t="shared" si="9"/>
        <v>6</v>
      </c>
      <c r="U2268" s="146"/>
      <c r="V2268" s="146"/>
      <c r="W2268" s="146"/>
      <c r="X2268" s="146"/>
      <c r="Y2268" s="146"/>
    </row>
    <row r="2269" ht="12.75" customHeight="1">
      <c r="A2269" s="146"/>
      <c r="B2269" s="146"/>
      <c r="C2269" s="227">
        <v>9.0</v>
      </c>
      <c r="D2269" s="228">
        <v>1458.26</v>
      </c>
      <c r="E2269" s="228">
        <v>452.06</v>
      </c>
      <c r="F2269" s="229">
        <v>0.31</v>
      </c>
      <c r="I2269" s="146"/>
      <c r="J2269" s="230">
        <f t="shared" si="2"/>
        <v>162.0288889</v>
      </c>
      <c r="K2269" s="227"/>
      <c r="L2269" s="230">
        <f t="shared" si="3"/>
        <v>123.6861747</v>
      </c>
      <c r="M2269" s="232"/>
      <c r="N2269" s="146"/>
      <c r="O2269" s="99">
        <f t="shared" si="4"/>
        <v>2</v>
      </c>
      <c r="P2269" s="99">
        <f t="shared" si="5"/>
        <v>2</v>
      </c>
      <c r="Q2269" s="99">
        <f t="shared" si="6"/>
        <v>2</v>
      </c>
      <c r="R2269" s="99">
        <f t="shared" si="7"/>
        <v>0</v>
      </c>
      <c r="S2269" s="138">
        <f t="shared" si="8"/>
        <v>0</v>
      </c>
      <c r="T2269" s="135">
        <f t="shared" si="9"/>
        <v>6</v>
      </c>
      <c r="U2269" s="146"/>
      <c r="V2269" s="146"/>
      <c r="W2269" s="146"/>
      <c r="X2269" s="146"/>
      <c r="Y2269" s="146"/>
    </row>
    <row r="2270" ht="12.75" customHeight="1">
      <c r="A2270" s="146"/>
      <c r="B2270" s="146"/>
      <c r="C2270" s="227">
        <v>3.0</v>
      </c>
      <c r="D2270" s="228">
        <v>37.05</v>
      </c>
      <c r="E2270" s="228">
        <v>11.48</v>
      </c>
      <c r="F2270" s="229">
        <v>0.3097</v>
      </c>
      <c r="I2270" s="146"/>
      <c r="J2270" s="230">
        <f t="shared" si="2"/>
        <v>12.35</v>
      </c>
      <c r="K2270" s="227"/>
      <c r="L2270" s="230">
        <f t="shared" si="3"/>
        <v>9.429640376</v>
      </c>
      <c r="M2270" s="232"/>
      <c r="N2270" s="146"/>
      <c r="O2270" s="99">
        <f t="shared" si="4"/>
        <v>2</v>
      </c>
      <c r="P2270" s="99">
        <f t="shared" si="5"/>
        <v>1</v>
      </c>
      <c r="Q2270" s="99">
        <f t="shared" si="6"/>
        <v>5</v>
      </c>
      <c r="R2270" s="99">
        <f t="shared" si="7"/>
        <v>0</v>
      </c>
      <c r="S2270" s="138">
        <f t="shared" si="8"/>
        <v>0</v>
      </c>
      <c r="T2270" s="135">
        <f t="shared" si="9"/>
        <v>8</v>
      </c>
      <c r="U2270" s="146"/>
      <c r="V2270" s="146"/>
      <c r="W2270" s="146"/>
      <c r="X2270" s="146"/>
      <c r="Y2270" s="146"/>
    </row>
    <row r="2271" ht="12.75" customHeight="1">
      <c r="A2271" s="146"/>
      <c r="B2271" s="146"/>
      <c r="C2271" s="227">
        <v>20.0</v>
      </c>
      <c r="D2271" s="228">
        <v>198.84</v>
      </c>
      <c r="E2271" s="228">
        <v>61.54</v>
      </c>
      <c r="F2271" s="229">
        <v>0.3095</v>
      </c>
      <c r="I2271" s="146"/>
      <c r="J2271" s="230">
        <f t="shared" si="2"/>
        <v>9.942</v>
      </c>
      <c r="K2271" s="227"/>
      <c r="L2271" s="230">
        <f t="shared" si="3"/>
        <v>7.592210767</v>
      </c>
      <c r="M2271" s="232"/>
      <c r="N2271" s="146"/>
      <c r="O2271" s="99">
        <f t="shared" si="4"/>
        <v>2</v>
      </c>
      <c r="P2271" s="99">
        <f t="shared" si="5"/>
        <v>4</v>
      </c>
      <c r="Q2271" s="99">
        <f t="shared" si="6"/>
        <v>5</v>
      </c>
      <c r="R2271" s="99">
        <f t="shared" si="7"/>
        <v>0</v>
      </c>
      <c r="S2271" s="138">
        <f t="shared" si="8"/>
        <v>0</v>
      </c>
      <c r="T2271" s="135">
        <f t="shared" si="9"/>
        <v>11</v>
      </c>
      <c r="U2271" s="146"/>
      <c r="V2271" s="146"/>
      <c r="W2271" s="146"/>
      <c r="X2271" s="146"/>
      <c r="Y2271" s="146"/>
    </row>
    <row r="2272" ht="12.75" customHeight="1">
      <c r="A2272" s="146"/>
      <c r="B2272" s="146"/>
      <c r="C2272" s="227">
        <v>5.0</v>
      </c>
      <c r="D2272" s="228">
        <v>50.0</v>
      </c>
      <c r="E2272" s="228">
        <v>15.46</v>
      </c>
      <c r="F2272" s="229">
        <v>0.3092</v>
      </c>
      <c r="I2272" s="146"/>
      <c r="J2272" s="230">
        <f t="shared" si="2"/>
        <v>10</v>
      </c>
      <c r="K2272" s="227"/>
      <c r="L2272" s="230">
        <f t="shared" si="3"/>
        <v>7.638252368</v>
      </c>
      <c r="M2272" s="232"/>
      <c r="N2272" s="146"/>
      <c r="O2272" s="99">
        <f t="shared" si="4"/>
        <v>2</v>
      </c>
      <c r="P2272" s="99">
        <f t="shared" si="5"/>
        <v>1</v>
      </c>
      <c r="Q2272" s="99">
        <f t="shared" si="6"/>
        <v>5</v>
      </c>
      <c r="R2272" s="99">
        <f t="shared" si="7"/>
        <v>0</v>
      </c>
      <c r="S2272" s="138">
        <f t="shared" si="8"/>
        <v>0</v>
      </c>
      <c r="T2272" s="135">
        <f t="shared" si="9"/>
        <v>8</v>
      </c>
      <c r="U2272" s="146"/>
      <c r="V2272" s="146"/>
      <c r="W2272" s="146"/>
      <c r="X2272" s="146"/>
      <c r="Y2272" s="146"/>
    </row>
    <row r="2273" ht="12.75" customHeight="1">
      <c r="A2273" s="146"/>
      <c r="B2273" s="146"/>
      <c r="C2273" s="227">
        <v>8.0</v>
      </c>
      <c r="D2273" s="228">
        <v>688.7</v>
      </c>
      <c r="E2273" s="228">
        <v>211.74</v>
      </c>
      <c r="F2273" s="229">
        <v>0.3074</v>
      </c>
      <c r="I2273" s="146"/>
      <c r="J2273" s="230">
        <f t="shared" si="2"/>
        <v>86.0875</v>
      </c>
      <c r="K2273" s="227"/>
      <c r="L2273" s="230">
        <f t="shared" si="3"/>
        <v>65.84633624</v>
      </c>
      <c r="M2273" s="232"/>
      <c r="N2273" s="146"/>
      <c r="O2273" s="99">
        <f t="shared" si="4"/>
        <v>2</v>
      </c>
      <c r="P2273" s="99">
        <f t="shared" si="5"/>
        <v>2</v>
      </c>
      <c r="Q2273" s="99">
        <f t="shared" si="6"/>
        <v>3</v>
      </c>
      <c r="R2273" s="99">
        <f t="shared" si="7"/>
        <v>0</v>
      </c>
      <c r="S2273" s="138">
        <f t="shared" si="8"/>
        <v>0</v>
      </c>
      <c r="T2273" s="135">
        <f t="shared" si="9"/>
        <v>7</v>
      </c>
      <c r="U2273" s="146"/>
      <c r="V2273" s="146"/>
      <c r="W2273" s="146"/>
      <c r="X2273" s="146"/>
      <c r="Y2273" s="146"/>
    </row>
    <row r="2274" ht="12.75" customHeight="1">
      <c r="A2274" s="146"/>
      <c r="B2274" s="146"/>
      <c r="C2274" s="227">
        <v>7.0</v>
      </c>
      <c r="D2274" s="228">
        <v>60.57</v>
      </c>
      <c r="E2274" s="228">
        <v>18.57</v>
      </c>
      <c r="F2274" s="229">
        <v>0.3066</v>
      </c>
      <c r="I2274" s="146"/>
      <c r="J2274" s="230">
        <f t="shared" si="2"/>
        <v>8.652857143</v>
      </c>
      <c r="K2274" s="227"/>
      <c r="L2274" s="230">
        <f t="shared" si="3"/>
        <v>6.622422427</v>
      </c>
      <c r="M2274" s="232"/>
      <c r="N2274" s="146"/>
      <c r="O2274" s="99">
        <f t="shared" si="4"/>
        <v>2</v>
      </c>
      <c r="P2274" s="99">
        <f t="shared" si="5"/>
        <v>2</v>
      </c>
      <c r="Q2274" s="99">
        <f t="shared" si="6"/>
        <v>5</v>
      </c>
      <c r="R2274" s="99">
        <f t="shared" si="7"/>
        <v>0</v>
      </c>
      <c r="S2274" s="138">
        <f t="shared" si="8"/>
        <v>0</v>
      </c>
      <c r="T2274" s="135">
        <f t="shared" si="9"/>
        <v>9</v>
      </c>
      <c r="U2274" s="146"/>
      <c r="V2274" s="146"/>
      <c r="W2274" s="146"/>
      <c r="X2274" s="146"/>
      <c r="Y2274" s="146"/>
    </row>
    <row r="2275" ht="12.75" customHeight="1">
      <c r="A2275" s="146"/>
      <c r="B2275" s="146"/>
      <c r="C2275" s="227">
        <v>6.0</v>
      </c>
      <c r="D2275" s="228">
        <v>51.91</v>
      </c>
      <c r="E2275" s="228">
        <v>15.91</v>
      </c>
      <c r="F2275" s="229">
        <v>0.3065</v>
      </c>
      <c r="I2275" s="146"/>
      <c r="J2275" s="230">
        <f t="shared" si="2"/>
        <v>8.651666667</v>
      </c>
      <c r="K2275" s="227"/>
      <c r="L2275" s="230">
        <f t="shared" si="3"/>
        <v>6.622018115</v>
      </c>
      <c r="M2275" s="232"/>
      <c r="N2275" s="146"/>
      <c r="O2275" s="99">
        <f t="shared" si="4"/>
        <v>2</v>
      </c>
      <c r="P2275" s="99">
        <f t="shared" si="5"/>
        <v>2</v>
      </c>
      <c r="Q2275" s="99">
        <f t="shared" si="6"/>
        <v>5</v>
      </c>
      <c r="R2275" s="99">
        <f t="shared" si="7"/>
        <v>0</v>
      </c>
      <c r="S2275" s="138">
        <f t="shared" si="8"/>
        <v>0</v>
      </c>
      <c r="T2275" s="135">
        <f t="shared" si="9"/>
        <v>9</v>
      </c>
      <c r="U2275" s="146"/>
      <c r="V2275" s="146"/>
      <c r="W2275" s="146"/>
      <c r="X2275" s="146"/>
      <c r="Y2275" s="146"/>
    </row>
    <row r="2276" ht="12.75" customHeight="1">
      <c r="A2276" s="146"/>
      <c r="B2276" s="146"/>
      <c r="C2276" s="227">
        <v>2.0</v>
      </c>
      <c r="D2276" s="228">
        <v>29.55</v>
      </c>
      <c r="E2276" s="228">
        <v>9.05</v>
      </c>
      <c r="F2276" s="229">
        <v>0.3062</v>
      </c>
      <c r="I2276" s="146"/>
      <c r="J2276" s="230">
        <f t="shared" si="2"/>
        <v>14.775</v>
      </c>
      <c r="K2276" s="227"/>
      <c r="L2276" s="230">
        <f t="shared" si="3"/>
        <v>11.31143776</v>
      </c>
      <c r="M2276" s="232"/>
      <c r="N2276" s="146"/>
      <c r="O2276" s="99">
        <f t="shared" si="4"/>
        <v>2</v>
      </c>
      <c r="P2276" s="99">
        <f t="shared" si="5"/>
        <v>1</v>
      </c>
      <c r="Q2276" s="99">
        <f t="shared" si="6"/>
        <v>5</v>
      </c>
      <c r="R2276" s="99">
        <f t="shared" si="7"/>
        <v>0</v>
      </c>
      <c r="S2276" s="138">
        <f t="shared" si="8"/>
        <v>0</v>
      </c>
      <c r="T2276" s="135">
        <f t="shared" si="9"/>
        <v>8</v>
      </c>
      <c r="U2276" s="146"/>
      <c r="V2276" s="146"/>
      <c r="W2276" s="146"/>
      <c r="X2276" s="146"/>
      <c r="Y2276" s="146"/>
    </row>
    <row r="2277" ht="12.75" customHeight="1">
      <c r="A2277" s="146"/>
      <c r="B2277" s="146"/>
      <c r="C2277" s="227">
        <v>3.0</v>
      </c>
      <c r="D2277" s="228">
        <v>32.61</v>
      </c>
      <c r="E2277" s="228">
        <v>9.91</v>
      </c>
      <c r="F2277" s="229">
        <v>0.3038</v>
      </c>
      <c r="I2277" s="146"/>
      <c r="J2277" s="230">
        <f t="shared" si="2"/>
        <v>10.87</v>
      </c>
      <c r="K2277" s="227"/>
      <c r="L2277" s="230">
        <f t="shared" si="3"/>
        <v>8.337168277</v>
      </c>
      <c r="M2277" s="232"/>
      <c r="N2277" s="146"/>
      <c r="O2277" s="99">
        <f t="shared" si="4"/>
        <v>2</v>
      </c>
      <c r="P2277" s="99">
        <f t="shared" si="5"/>
        <v>1</v>
      </c>
      <c r="Q2277" s="99">
        <f t="shared" si="6"/>
        <v>5</v>
      </c>
      <c r="R2277" s="99">
        <f t="shared" si="7"/>
        <v>0</v>
      </c>
      <c r="S2277" s="138">
        <f t="shared" si="8"/>
        <v>0</v>
      </c>
      <c r="T2277" s="135">
        <f t="shared" si="9"/>
        <v>8</v>
      </c>
      <c r="U2277" s="146"/>
      <c r="V2277" s="146"/>
      <c r="W2277" s="146"/>
      <c r="X2277" s="146"/>
      <c r="Y2277" s="146"/>
    </row>
    <row r="2278" ht="12.75" customHeight="1">
      <c r="A2278" s="146"/>
      <c r="B2278" s="146"/>
      <c r="C2278" s="227">
        <v>2.0</v>
      </c>
      <c r="D2278" s="228">
        <v>30.43</v>
      </c>
      <c r="E2278" s="228">
        <v>9.23</v>
      </c>
      <c r="F2278" s="229">
        <v>0.3034</v>
      </c>
      <c r="I2278" s="146"/>
      <c r="J2278" s="230">
        <f t="shared" si="2"/>
        <v>15.215</v>
      </c>
      <c r="K2278" s="227"/>
      <c r="L2278" s="230">
        <f t="shared" si="3"/>
        <v>11.67331594</v>
      </c>
      <c r="M2278" s="232"/>
      <c r="N2278" s="146"/>
      <c r="O2278" s="99">
        <f t="shared" si="4"/>
        <v>2</v>
      </c>
      <c r="P2278" s="99">
        <f t="shared" si="5"/>
        <v>1</v>
      </c>
      <c r="Q2278" s="99">
        <f t="shared" si="6"/>
        <v>5</v>
      </c>
      <c r="R2278" s="99">
        <f t="shared" si="7"/>
        <v>0</v>
      </c>
      <c r="S2278" s="138">
        <f t="shared" si="8"/>
        <v>0</v>
      </c>
      <c r="T2278" s="135">
        <f t="shared" si="9"/>
        <v>8</v>
      </c>
      <c r="U2278" s="146"/>
      <c r="V2278" s="146"/>
      <c r="W2278" s="146"/>
      <c r="X2278" s="146"/>
      <c r="Y2278" s="146"/>
    </row>
    <row r="2279" ht="12.75" customHeight="1">
      <c r="A2279" s="146"/>
      <c r="B2279" s="146"/>
      <c r="C2279" s="227">
        <v>8.0</v>
      </c>
      <c r="D2279" s="228">
        <v>121.74</v>
      </c>
      <c r="E2279" s="228">
        <v>36.94</v>
      </c>
      <c r="F2279" s="229">
        <v>0.3034</v>
      </c>
      <c r="I2279" s="146"/>
      <c r="J2279" s="230">
        <f t="shared" si="2"/>
        <v>15.2175</v>
      </c>
      <c r="K2279" s="227"/>
      <c r="L2279" s="230">
        <f t="shared" si="3"/>
        <v>11.675234</v>
      </c>
      <c r="M2279" s="232"/>
      <c r="N2279" s="146"/>
      <c r="O2279" s="99">
        <f t="shared" si="4"/>
        <v>2</v>
      </c>
      <c r="P2279" s="99">
        <f t="shared" si="5"/>
        <v>2</v>
      </c>
      <c r="Q2279" s="99">
        <f t="shared" si="6"/>
        <v>5</v>
      </c>
      <c r="R2279" s="99">
        <f t="shared" si="7"/>
        <v>0</v>
      </c>
      <c r="S2279" s="138">
        <f t="shared" si="8"/>
        <v>0</v>
      </c>
      <c r="T2279" s="135">
        <f t="shared" si="9"/>
        <v>9</v>
      </c>
      <c r="U2279" s="146"/>
      <c r="V2279" s="146"/>
      <c r="W2279" s="146"/>
      <c r="X2279" s="146"/>
      <c r="Y2279" s="146"/>
    </row>
    <row r="2280" ht="12.75" customHeight="1">
      <c r="A2280" s="146"/>
      <c r="B2280" s="146"/>
      <c r="C2280" s="227">
        <v>7.0</v>
      </c>
      <c r="D2280" s="228">
        <v>106.52</v>
      </c>
      <c r="E2280" s="228">
        <v>32.32</v>
      </c>
      <c r="F2280" s="229">
        <v>0.3034</v>
      </c>
      <c r="I2280" s="146"/>
      <c r="J2280" s="230">
        <f t="shared" si="2"/>
        <v>15.21714286</v>
      </c>
      <c r="K2280" s="227"/>
      <c r="L2280" s="230">
        <f t="shared" si="3"/>
        <v>11.67495999</v>
      </c>
      <c r="M2280" s="232"/>
      <c r="N2280" s="146"/>
      <c r="O2280" s="99">
        <f t="shared" si="4"/>
        <v>2</v>
      </c>
      <c r="P2280" s="99">
        <f t="shared" si="5"/>
        <v>2</v>
      </c>
      <c r="Q2280" s="99">
        <f t="shared" si="6"/>
        <v>5</v>
      </c>
      <c r="R2280" s="99">
        <f t="shared" si="7"/>
        <v>0</v>
      </c>
      <c r="S2280" s="138">
        <f t="shared" si="8"/>
        <v>0</v>
      </c>
      <c r="T2280" s="135">
        <f t="shared" si="9"/>
        <v>9</v>
      </c>
      <c r="U2280" s="146"/>
      <c r="V2280" s="146"/>
      <c r="W2280" s="146"/>
      <c r="X2280" s="146"/>
      <c r="Y2280" s="146"/>
    </row>
    <row r="2281" ht="12.75" customHeight="1">
      <c r="A2281" s="146"/>
      <c r="B2281" s="146"/>
      <c r="C2281" s="227">
        <v>6.0</v>
      </c>
      <c r="D2281" s="228">
        <v>91.3</v>
      </c>
      <c r="E2281" s="228">
        <v>27.7</v>
      </c>
      <c r="F2281" s="229">
        <v>0.3034</v>
      </c>
      <c r="I2281" s="146"/>
      <c r="J2281" s="230">
        <f t="shared" si="2"/>
        <v>15.21666667</v>
      </c>
      <c r="K2281" s="227"/>
      <c r="L2281" s="230">
        <f t="shared" si="3"/>
        <v>11.67459465</v>
      </c>
      <c r="M2281" s="232"/>
      <c r="N2281" s="146"/>
      <c r="O2281" s="99">
        <f t="shared" si="4"/>
        <v>2</v>
      </c>
      <c r="P2281" s="99">
        <f t="shared" si="5"/>
        <v>2</v>
      </c>
      <c r="Q2281" s="99">
        <f t="shared" si="6"/>
        <v>5</v>
      </c>
      <c r="R2281" s="99">
        <f t="shared" si="7"/>
        <v>0</v>
      </c>
      <c r="S2281" s="138">
        <f t="shared" si="8"/>
        <v>0</v>
      </c>
      <c r="T2281" s="135">
        <f t="shared" si="9"/>
        <v>9</v>
      </c>
      <c r="U2281" s="146"/>
      <c r="V2281" s="146"/>
      <c r="W2281" s="146"/>
      <c r="X2281" s="146"/>
      <c r="Y2281" s="146"/>
    </row>
    <row r="2282" ht="12.75" customHeight="1">
      <c r="A2282" s="146"/>
      <c r="B2282" s="146"/>
      <c r="C2282" s="227">
        <v>4.0</v>
      </c>
      <c r="D2282" s="228">
        <v>60.87</v>
      </c>
      <c r="E2282" s="228">
        <v>18.47</v>
      </c>
      <c r="F2282" s="229">
        <v>0.3034</v>
      </c>
      <c r="I2282" s="146"/>
      <c r="J2282" s="230">
        <f t="shared" si="2"/>
        <v>15.2175</v>
      </c>
      <c r="K2282" s="227"/>
      <c r="L2282" s="230">
        <f t="shared" si="3"/>
        <v>11.675234</v>
      </c>
      <c r="M2282" s="232"/>
      <c r="N2282" s="146"/>
      <c r="O2282" s="99">
        <f t="shared" si="4"/>
        <v>2</v>
      </c>
      <c r="P2282" s="99">
        <f t="shared" si="5"/>
        <v>1</v>
      </c>
      <c r="Q2282" s="99">
        <f t="shared" si="6"/>
        <v>5</v>
      </c>
      <c r="R2282" s="99">
        <f t="shared" si="7"/>
        <v>0</v>
      </c>
      <c r="S2282" s="138">
        <f t="shared" si="8"/>
        <v>0</v>
      </c>
      <c r="T2282" s="135">
        <f t="shared" si="9"/>
        <v>8</v>
      </c>
      <c r="U2282" s="146"/>
      <c r="V2282" s="146"/>
      <c r="W2282" s="146"/>
      <c r="X2282" s="146"/>
      <c r="Y2282" s="146"/>
    </row>
    <row r="2283" ht="12.75" customHeight="1">
      <c r="A2283" s="146"/>
      <c r="B2283" s="146"/>
      <c r="C2283" s="227">
        <v>3.0</v>
      </c>
      <c r="D2283" s="228">
        <v>45.65</v>
      </c>
      <c r="E2283" s="228">
        <v>13.85</v>
      </c>
      <c r="F2283" s="229">
        <v>0.3034</v>
      </c>
      <c r="I2283" s="146"/>
      <c r="J2283" s="230">
        <f t="shared" si="2"/>
        <v>15.21666667</v>
      </c>
      <c r="K2283" s="227"/>
      <c r="L2283" s="230">
        <f t="shared" si="3"/>
        <v>11.67459465</v>
      </c>
      <c r="M2283" s="232"/>
      <c r="N2283" s="146"/>
      <c r="O2283" s="99">
        <f t="shared" si="4"/>
        <v>2</v>
      </c>
      <c r="P2283" s="99">
        <f t="shared" si="5"/>
        <v>1</v>
      </c>
      <c r="Q2283" s="99">
        <f t="shared" si="6"/>
        <v>5</v>
      </c>
      <c r="R2283" s="99">
        <f t="shared" si="7"/>
        <v>0</v>
      </c>
      <c r="S2283" s="138">
        <f t="shared" si="8"/>
        <v>0</v>
      </c>
      <c r="T2283" s="135">
        <f t="shared" si="9"/>
        <v>8</v>
      </c>
      <c r="U2283" s="146"/>
      <c r="V2283" s="146"/>
      <c r="W2283" s="146"/>
      <c r="X2283" s="146"/>
      <c r="Y2283" s="146"/>
    </row>
    <row r="2284" ht="12.75" customHeight="1">
      <c r="A2284" s="146"/>
      <c r="B2284" s="146"/>
      <c r="C2284" s="227">
        <v>3.0</v>
      </c>
      <c r="D2284" s="228">
        <v>45.65</v>
      </c>
      <c r="E2284" s="228">
        <v>13.85</v>
      </c>
      <c r="F2284" s="229">
        <v>0.3034</v>
      </c>
      <c r="I2284" s="146"/>
      <c r="J2284" s="230">
        <f t="shared" si="2"/>
        <v>15.21666667</v>
      </c>
      <c r="K2284" s="227"/>
      <c r="L2284" s="230">
        <f t="shared" si="3"/>
        <v>11.67459465</v>
      </c>
      <c r="M2284" s="232"/>
      <c r="N2284" s="146"/>
      <c r="O2284" s="99">
        <f t="shared" si="4"/>
        <v>2</v>
      </c>
      <c r="P2284" s="99">
        <f t="shared" si="5"/>
        <v>1</v>
      </c>
      <c r="Q2284" s="99">
        <f t="shared" si="6"/>
        <v>5</v>
      </c>
      <c r="R2284" s="99">
        <f t="shared" si="7"/>
        <v>0</v>
      </c>
      <c r="S2284" s="138">
        <f t="shared" si="8"/>
        <v>0</v>
      </c>
      <c r="T2284" s="135">
        <f t="shared" si="9"/>
        <v>8</v>
      </c>
      <c r="U2284" s="146"/>
      <c r="V2284" s="146"/>
      <c r="W2284" s="146"/>
      <c r="X2284" s="146"/>
      <c r="Y2284" s="146"/>
    </row>
    <row r="2285" ht="12.75" customHeight="1">
      <c r="A2285" s="146"/>
      <c r="B2285" s="146"/>
      <c r="C2285" s="227">
        <v>5.0</v>
      </c>
      <c r="D2285" s="228">
        <v>68.13</v>
      </c>
      <c r="E2285" s="228">
        <v>20.63</v>
      </c>
      <c r="F2285" s="229">
        <v>0.3028</v>
      </c>
      <c r="I2285" s="146"/>
      <c r="J2285" s="230">
        <f t="shared" si="2"/>
        <v>13.626</v>
      </c>
      <c r="K2285" s="227"/>
      <c r="L2285" s="230">
        <f t="shared" si="3"/>
        <v>10.45901136</v>
      </c>
      <c r="M2285" s="232"/>
      <c r="N2285" s="146"/>
      <c r="O2285" s="99">
        <f t="shared" si="4"/>
        <v>2</v>
      </c>
      <c r="P2285" s="99">
        <f t="shared" si="5"/>
        <v>1</v>
      </c>
      <c r="Q2285" s="99">
        <f t="shared" si="6"/>
        <v>5</v>
      </c>
      <c r="R2285" s="99">
        <f t="shared" si="7"/>
        <v>0</v>
      </c>
      <c r="S2285" s="138">
        <f t="shared" si="8"/>
        <v>0</v>
      </c>
      <c r="T2285" s="135">
        <f t="shared" si="9"/>
        <v>8</v>
      </c>
      <c r="U2285" s="146"/>
      <c r="V2285" s="146"/>
      <c r="W2285" s="146"/>
      <c r="X2285" s="146"/>
      <c r="Y2285" s="146"/>
    </row>
    <row r="2286" ht="12.75" customHeight="1">
      <c r="A2286" s="146"/>
      <c r="B2286" s="146"/>
      <c r="C2286" s="227">
        <v>8.0</v>
      </c>
      <c r="D2286" s="228">
        <v>204.5</v>
      </c>
      <c r="E2286" s="228">
        <v>61.88</v>
      </c>
      <c r="F2286" s="229">
        <v>0.3026</v>
      </c>
      <c r="I2286" s="146"/>
      <c r="J2286" s="230">
        <f t="shared" si="2"/>
        <v>25.5625</v>
      </c>
      <c r="K2286" s="227"/>
      <c r="L2286" s="230">
        <f t="shared" si="3"/>
        <v>19.62421311</v>
      </c>
      <c r="M2286" s="232"/>
      <c r="N2286" s="146"/>
      <c r="O2286" s="99">
        <f t="shared" si="4"/>
        <v>2</v>
      </c>
      <c r="P2286" s="99">
        <f t="shared" si="5"/>
        <v>2</v>
      </c>
      <c r="Q2286" s="99">
        <f t="shared" si="6"/>
        <v>5</v>
      </c>
      <c r="R2286" s="99">
        <f t="shared" si="7"/>
        <v>0</v>
      </c>
      <c r="S2286" s="138">
        <f t="shared" si="8"/>
        <v>0</v>
      </c>
      <c r="T2286" s="135">
        <f t="shared" si="9"/>
        <v>9</v>
      </c>
      <c r="U2286" s="146"/>
      <c r="V2286" s="146"/>
      <c r="W2286" s="146"/>
      <c r="X2286" s="146"/>
      <c r="Y2286" s="146"/>
    </row>
    <row r="2287" ht="12.75" customHeight="1">
      <c r="A2287" s="146"/>
      <c r="B2287" s="146"/>
      <c r="C2287" s="227">
        <v>4.0</v>
      </c>
      <c r="D2287" s="228">
        <v>43.48</v>
      </c>
      <c r="E2287" s="228">
        <v>13.13</v>
      </c>
      <c r="F2287" s="229">
        <v>0.3021</v>
      </c>
      <c r="I2287" s="146"/>
      <c r="J2287" s="230">
        <f t="shared" si="2"/>
        <v>10.87</v>
      </c>
      <c r="K2287" s="227"/>
      <c r="L2287" s="230">
        <f t="shared" si="3"/>
        <v>8.348053145</v>
      </c>
      <c r="M2287" s="232"/>
      <c r="N2287" s="146"/>
      <c r="O2287" s="99">
        <f t="shared" si="4"/>
        <v>2</v>
      </c>
      <c r="P2287" s="99">
        <f t="shared" si="5"/>
        <v>1</v>
      </c>
      <c r="Q2287" s="99">
        <f t="shared" si="6"/>
        <v>5</v>
      </c>
      <c r="R2287" s="99">
        <f t="shared" si="7"/>
        <v>0</v>
      </c>
      <c r="S2287" s="138">
        <f t="shared" si="8"/>
        <v>0</v>
      </c>
      <c r="T2287" s="135">
        <f t="shared" si="9"/>
        <v>8</v>
      </c>
      <c r="U2287" s="146"/>
      <c r="V2287" s="146"/>
      <c r="W2287" s="146"/>
      <c r="X2287" s="146"/>
      <c r="Y2287" s="146"/>
    </row>
    <row r="2288" ht="12.75" customHeight="1">
      <c r="A2288" s="146"/>
      <c r="B2288" s="146"/>
      <c r="C2288" s="227">
        <v>2.0</v>
      </c>
      <c r="D2288" s="228">
        <v>28.7</v>
      </c>
      <c r="E2288" s="228">
        <v>8.63</v>
      </c>
      <c r="F2288" s="229">
        <v>0.3008</v>
      </c>
      <c r="I2288" s="146"/>
      <c r="J2288" s="230">
        <f t="shared" si="2"/>
        <v>14.35</v>
      </c>
      <c r="K2288" s="227"/>
      <c r="L2288" s="230">
        <f t="shared" si="3"/>
        <v>11.03167282</v>
      </c>
      <c r="M2288" s="232"/>
      <c r="N2288" s="146"/>
      <c r="O2288" s="99">
        <f t="shared" si="4"/>
        <v>2</v>
      </c>
      <c r="P2288" s="99">
        <f t="shared" si="5"/>
        <v>1</v>
      </c>
      <c r="Q2288" s="99">
        <f t="shared" si="6"/>
        <v>5</v>
      </c>
      <c r="R2288" s="99">
        <f t="shared" si="7"/>
        <v>0</v>
      </c>
      <c r="S2288" s="138">
        <f t="shared" si="8"/>
        <v>0</v>
      </c>
      <c r="T2288" s="135">
        <f t="shared" si="9"/>
        <v>8</v>
      </c>
      <c r="U2288" s="146"/>
      <c r="V2288" s="146"/>
      <c r="W2288" s="146"/>
      <c r="X2288" s="146"/>
      <c r="Y2288" s="146"/>
    </row>
    <row r="2289" ht="12.75" customHeight="1">
      <c r="A2289" s="146"/>
      <c r="B2289" s="146"/>
      <c r="C2289" s="227">
        <v>4.0</v>
      </c>
      <c r="D2289" s="228">
        <v>126.46</v>
      </c>
      <c r="E2289" s="228">
        <v>4.9</v>
      </c>
      <c r="F2289" s="229">
        <v>0.0387</v>
      </c>
      <c r="I2289" s="146"/>
      <c r="J2289" s="230">
        <f t="shared" si="2"/>
        <v>31.615</v>
      </c>
      <c r="K2289" s="227"/>
      <c r="L2289" s="230">
        <f t="shared" si="3"/>
        <v>30.43708482</v>
      </c>
      <c r="M2289" s="232"/>
      <c r="N2289" s="146"/>
      <c r="O2289" s="99">
        <f t="shared" si="4"/>
        <v>1</v>
      </c>
      <c r="P2289" s="99">
        <f t="shared" si="5"/>
        <v>1</v>
      </c>
      <c r="Q2289" s="99">
        <f t="shared" si="6"/>
        <v>4</v>
      </c>
      <c r="R2289" s="99">
        <f t="shared" si="7"/>
        <v>0</v>
      </c>
      <c r="S2289" s="138">
        <f t="shared" si="8"/>
        <v>0</v>
      </c>
      <c r="T2289" s="135">
        <f t="shared" si="9"/>
        <v>6</v>
      </c>
      <c r="U2289" s="146"/>
      <c r="V2289" s="146"/>
      <c r="W2289" s="146"/>
      <c r="X2289" s="146"/>
      <c r="Y2289" s="146"/>
    </row>
    <row r="2290" ht="12.75" customHeight="1">
      <c r="A2290" s="146"/>
      <c r="B2290" s="146"/>
      <c r="C2290" s="227">
        <v>5.0</v>
      </c>
      <c r="D2290" s="228">
        <v>58.7</v>
      </c>
      <c r="E2290" s="228">
        <v>17.57</v>
      </c>
      <c r="F2290" s="229">
        <v>0.2994</v>
      </c>
      <c r="I2290" s="146"/>
      <c r="J2290" s="230">
        <f t="shared" si="2"/>
        <v>11.74</v>
      </c>
      <c r="K2290" s="227"/>
      <c r="L2290" s="230">
        <f t="shared" si="3"/>
        <v>9.034939203</v>
      </c>
      <c r="M2290" s="232"/>
      <c r="N2290" s="146"/>
      <c r="O2290" s="99">
        <f t="shared" si="4"/>
        <v>2</v>
      </c>
      <c r="P2290" s="99">
        <f t="shared" si="5"/>
        <v>1</v>
      </c>
      <c r="Q2290" s="99">
        <f t="shared" si="6"/>
        <v>5</v>
      </c>
      <c r="R2290" s="99">
        <f t="shared" si="7"/>
        <v>0</v>
      </c>
      <c r="S2290" s="138">
        <f t="shared" si="8"/>
        <v>0</v>
      </c>
      <c r="T2290" s="135">
        <f t="shared" si="9"/>
        <v>8</v>
      </c>
      <c r="U2290" s="146"/>
      <c r="V2290" s="146"/>
      <c r="W2290" s="146"/>
      <c r="X2290" s="146"/>
      <c r="Y2290" s="146"/>
    </row>
    <row r="2291" ht="12.75" customHeight="1">
      <c r="A2291" s="146"/>
      <c r="B2291" s="146"/>
      <c r="C2291" s="227">
        <v>3.0</v>
      </c>
      <c r="D2291" s="228">
        <v>77.22</v>
      </c>
      <c r="E2291" s="228">
        <v>23.02</v>
      </c>
      <c r="F2291" s="229">
        <v>0.2981</v>
      </c>
      <c r="I2291" s="146"/>
      <c r="J2291" s="230">
        <f t="shared" si="2"/>
        <v>25.74</v>
      </c>
      <c r="K2291" s="227"/>
      <c r="L2291" s="230">
        <f t="shared" si="3"/>
        <v>19.82898082</v>
      </c>
      <c r="M2291" s="232"/>
      <c r="N2291" s="146"/>
      <c r="O2291" s="99">
        <f t="shared" si="4"/>
        <v>2</v>
      </c>
      <c r="P2291" s="99">
        <f t="shared" si="5"/>
        <v>1</v>
      </c>
      <c r="Q2291" s="99">
        <f t="shared" si="6"/>
        <v>5</v>
      </c>
      <c r="R2291" s="99">
        <f t="shared" si="7"/>
        <v>0</v>
      </c>
      <c r="S2291" s="138">
        <f t="shared" si="8"/>
        <v>0</v>
      </c>
      <c r="T2291" s="135">
        <f t="shared" si="9"/>
        <v>8</v>
      </c>
      <c r="U2291" s="146"/>
      <c r="V2291" s="146"/>
      <c r="W2291" s="146"/>
      <c r="X2291" s="146"/>
      <c r="Y2291" s="146"/>
    </row>
    <row r="2292" ht="12.75" customHeight="1">
      <c r="A2292" s="146"/>
      <c r="B2292" s="146"/>
      <c r="C2292" s="227">
        <v>1.0</v>
      </c>
      <c r="D2292" s="228">
        <v>4199.39</v>
      </c>
      <c r="E2292" s="228">
        <v>1243.68</v>
      </c>
      <c r="F2292" s="229">
        <v>0.2962</v>
      </c>
      <c r="I2292" s="146"/>
      <c r="J2292" s="230">
        <f t="shared" si="2"/>
        <v>4199.39</v>
      </c>
      <c r="K2292" s="227"/>
      <c r="L2292" s="230">
        <f t="shared" si="3"/>
        <v>3239.770097</v>
      </c>
      <c r="M2292" s="232"/>
      <c r="N2292" s="146"/>
      <c r="O2292" s="99">
        <f t="shared" si="4"/>
        <v>2</v>
      </c>
      <c r="P2292" s="99">
        <f t="shared" si="5"/>
        <v>1</v>
      </c>
      <c r="Q2292" s="99">
        <f t="shared" si="6"/>
        <v>1</v>
      </c>
      <c r="R2292" s="99">
        <f t="shared" si="7"/>
        <v>0</v>
      </c>
      <c r="S2292" s="138">
        <f t="shared" si="8"/>
        <v>0</v>
      </c>
      <c r="T2292" s="135">
        <f t="shared" si="9"/>
        <v>4</v>
      </c>
      <c r="U2292" s="146"/>
      <c r="V2292" s="146"/>
      <c r="W2292" s="146"/>
      <c r="X2292" s="146"/>
      <c r="Y2292" s="146"/>
    </row>
    <row r="2293" ht="12.75" customHeight="1">
      <c r="A2293" s="146"/>
      <c r="B2293" s="146"/>
      <c r="C2293" s="227">
        <v>2.0</v>
      </c>
      <c r="D2293" s="228">
        <v>163.48</v>
      </c>
      <c r="E2293" s="228">
        <v>48.4</v>
      </c>
      <c r="F2293" s="229">
        <v>0.2961</v>
      </c>
      <c r="I2293" s="146"/>
      <c r="J2293" s="230">
        <f t="shared" si="2"/>
        <v>81.74</v>
      </c>
      <c r="K2293" s="227"/>
      <c r="L2293" s="230">
        <f t="shared" si="3"/>
        <v>63.06612144</v>
      </c>
      <c r="M2293" s="232"/>
      <c r="N2293" s="146"/>
      <c r="O2293" s="99">
        <f t="shared" si="4"/>
        <v>2</v>
      </c>
      <c r="P2293" s="99">
        <f t="shared" si="5"/>
        <v>1</v>
      </c>
      <c r="Q2293" s="99">
        <f t="shared" si="6"/>
        <v>3</v>
      </c>
      <c r="R2293" s="99">
        <f t="shared" si="7"/>
        <v>0</v>
      </c>
      <c r="S2293" s="138">
        <f t="shared" si="8"/>
        <v>0</v>
      </c>
      <c r="T2293" s="135">
        <f t="shared" si="9"/>
        <v>6</v>
      </c>
      <c r="U2293" s="146"/>
      <c r="V2293" s="146"/>
      <c r="W2293" s="146"/>
      <c r="X2293" s="146"/>
      <c r="Y2293" s="146"/>
    </row>
    <row r="2294" ht="12.75" customHeight="1">
      <c r="A2294" s="146"/>
      <c r="B2294" s="146"/>
      <c r="C2294" s="227">
        <v>1.0</v>
      </c>
      <c r="D2294" s="228">
        <v>154.48</v>
      </c>
      <c r="E2294" s="228">
        <v>45.6</v>
      </c>
      <c r="F2294" s="229">
        <v>0.2952</v>
      </c>
      <c r="I2294" s="146"/>
      <c r="J2294" s="230">
        <f t="shared" si="2"/>
        <v>154.48</v>
      </c>
      <c r="K2294" s="227"/>
      <c r="L2294" s="230">
        <f t="shared" si="3"/>
        <v>119.271155</v>
      </c>
      <c r="M2294" s="232"/>
      <c r="N2294" s="146"/>
      <c r="O2294" s="99">
        <f t="shared" si="4"/>
        <v>2</v>
      </c>
      <c r="P2294" s="99">
        <f t="shared" si="5"/>
        <v>1</v>
      </c>
      <c r="Q2294" s="99">
        <f t="shared" si="6"/>
        <v>2</v>
      </c>
      <c r="R2294" s="99">
        <f t="shared" si="7"/>
        <v>0</v>
      </c>
      <c r="S2294" s="138">
        <f t="shared" si="8"/>
        <v>0</v>
      </c>
      <c r="T2294" s="135">
        <f t="shared" si="9"/>
        <v>5</v>
      </c>
      <c r="U2294" s="146"/>
      <c r="V2294" s="146"/>
      <c r="W2294" s="146"/>
      <c r="X2294" s="146"/>
      <c r="Y2294" s="146"/>
    </row>
    <row r="2295" ht="12.75" customHeight="1">
      <c r="A2295" s="146"/>
      <c r="B2295" s="146"/>
      <c r="C2295" s="227">
        <v>8.0</v>
      </c>
      <c r="D2295" s="228">
        <v>205.91</v>
      </c>
      <c r="E2295" s="228">
        <v>60.75</v>
      </c>
      <c r="F2295" s="229">
        <v>0.295</v>
      </c>
      <c r="I2295" s="146"/>
      <c r="J2295" s="230">
        <f t="shared" si="2"/>
        <v>25.73875</v>
      </c>
      <c r="K2295" s="227"/>
      <c r="L2295" s="230">
        <f t="shared" si="3"/>
        <v>19.87548263</v>
      </c>
      <c r="M2295" s="232"/>
      <c r="N2295" s="146"/>
      <c r="O2295" s="99">
        <f t="shared" si="4"/>
        <v>2</v>
      </c>
      <c r="P2295" s="99">
        <f t="shared" si="5"/>
        <v>2</v>
      </c>
      <c r="Q2295" s="99">
        <f t="shared" si="6"/>
        <v>5</v>
      </c>
      <c r="R2295" s="99">
        <f t="shared" si="7"/>
        <v>0</v>
      </c>
      <c r="S2295" s="138">
        <f t="shared" si="8"/>
        <v>0</v>
      </c>
      <c r="T2295" s="135">
        <f t="shared" si="9"/>
        <v>9</v>
      </c>
      <c r="U2295" s="146"/>
      <c r="V2295" s="146"/>
      <c r="W2295" s="146"/>
      <c r="X2295" s="146"/>
      <c r="Y2295" s="146"/>
    </row>
    <row r="2296" ht="12.75" customHeight="1">
      <c r="A2296" s="146"/>
      <c r="B2296" s="146"/>
      <c r="C2296" s="227">
        <v>4.0</v>
      </c>
      <c r="D2296" s="228">
        <v>60.11</v>
      </c>
      <c r="E2296" s="228">
        <v>17.71</v>
      </c>
      <c r="F2296" s="229">
        <v>0.2946</v>
      </c>
      <c r="I2296" s="146"/>
      <c r="J2296" s="230">
        <f t="shared" si="2"/>
        <v>15.0275</v>
      </c>
      <c r="K2296" s="227"/>
      <c r="L2296" s="230">
        <f t="shared" si="3"/>
        <v>11.60783254</v>
      </c>
      <c r="M2296" s="232"/>
      <c r="N2296" s="146"/>
      <c r="O2296" s="99">
        <f t="shared" si="4"/>
        <v>2</v>
      </c>
      <c r="P2296" s="99">
        <f t="shared" si="5"/>
        <v>1</v>
      </c>
      <c r="Q2296" s="99">
        <f t="shared" si="6"/>
        <v>5</v>
      </c>
      <c r="R2296" s="99">
        <f t="shared" si="7"/>
        <v>0</v>
      </c>
      <c r="S2296" s="138">
        <f t="shared" si="8"/>
        <v>0</v>
      </c>
      <c r="T2296" s="135">
        <f t="shared" si="9"/>
        <v>8</v>
      </c>
      <c r="U2296" s="146"/>
      <c r="V2296" s="146"/>
      <c r="W2296" s="146"/>
      <c r="X2296" s="146"/>
      <c r="Y2296" s="146"/>
    </row>
    <row r="2297" ht="12.75" customHeight="1">
      <c r="A2297" s="146"/>
      <c r="B2297" s="146"/>
      <c r="C2297" s="227">
        <v>6.0</v>
      </c>
      <c r="D2297" s="228">
        <v>78.21</v>
      </c>
      <c r="E2297" s="228">
        <v>23.01</v>
      </c>
      <c r="F2297" s="229">
        <v>0.2942</v>
      </c>
      <c r="I2297" s="146"/>
      <c r="J2297" s="230">
        <f t="shared" si="2"/>
        <v>13.035</v>
      </c>
      <c r="K2297" s="227"/>
      <c r="L2297" s="230">
        <f t="shared" si="3"/>
        <v>10.07185906</v>
      </c>
      <c r="M2297" s="232"/>
      <c r="N2297" s="146"/>
      <c r="O2297" s="99">
        <f t="shared" si="4"/>
        <v>2</v>
      </c>
      <c r="P2297" s="99">
        <f t="shared" si="5"/>
        <v>2</v>
      </c>
      <c r="Q2297" s="99">
        <f t="shared" si="6"/>
        <v>5</v>
      </c>
      <c r="R2297" s="99">
        <f t="shared" si="7"/>
        <v>0</v>
      </c>
      <c r="S2297" s="138">
        <f t="shared" si="8"/>
        <v>0</v>
      </c>
      <c r="T2297" s="135">
        <f t="shared" si="9"/>
        <v>9</v>
      </c>
      <c r="U2297" s="146"/>
      <c r="V2297" s="146"/>
      <c r="W2297" s="146"/>
      <c r="X2297" s="146"/>
      <c r="Y2297" s="146"/>
    </row>
    <row r="2298" ht="12.75" customHeight="1">
      <c r="A2298" s="146"/>
      <c r="B2298" s="146"/>
      <c r="C2298" s="227">
        <v>12.0</v>
      </c>
      <c r="D2298" s="228">
        <v>458.85</v>
      </c>
      <c r="E2298" s="228">
        <v>134.85</v>
      </c>
      <c r="F2298" s="229">
        <v>0.2939</v>
      </c>
      <c r="I2298" s="146"/>
      <c r="J2298" s="230">
        <f t="shared" si="2"/>
        <v>38.2375</v>
      </c>
      <c r="K2298" s="227"/>
      <c r="L2298" s="230">
        <f t="shared" si="3"/>
        <v>29.55212922</v>
      </c>
      <c r="M2298" s="232"/>
      <c r="N2298" s="146"/>
      <c r="O2298" s="99">
        <f t="shared" si="4"/>
        <v>2</v>
      </c>
      <c r="P2298" s="99">
        <f t="shared" si="5"/>
        <v>3</v>
      </c>
      <c r="Q2298" s="99">
        <f t="shared" si="6"/>
        <v>4</v>
      </c>
      <c r="R2298" s="99">
        <f t="shared" si="7"/>
        <v>0</v>
      </c>
      <c r="S2298" s="138">
        <f t="shared" si="8"/>
        <v>0</v>
      </c>
      <c r="T2298" s="135">
        <f t="shared" si="9"/>
        <v>9</v>
      </c>
      <c r="U2298" s="146"/>
      <c r="V2298" s="146"/>
      <c r="W2298" s="146"/>
      <c r="X2298" s="146"/>
      <c r="Y2298" s="146"/>
    </row>
    <row r="2299" ht="12.75" customHeight="1">
      <c r="A2299" s="146"/>
      <c r="B2299" s="146"/>
      <c r="C2299" s="227">
        <v>7.0</v>
      </c>
      <c r="D2299" s="228">
        <v>175.91</v>
      </c>
      <c r="E2299" s="228">
        <v>51.57</v>
      </c>
      <c r="F2299" s="229">
        <v>0.2932</v>
      </c>
      <c r="I2299" s="146"/>
      <c r="J2299" s="230">
        <f t="shared" si="2"/>
        <v>25.13</v>
      </c>
      <c r="K2299" s="227"/>
      <c r="L2299" s="230">
        <f t="shared" si="3"/>
        <v>19.43241571</v>
      </c>
      <c r="M2299" s="232"/>
      <c r="N2299" s="146"/>
      <c r="O2299" s="99">
        <f t="shared" si="4"/>
        <v>2</v>
      </c>
      <c r="P2299" s="99">
        <f t="shared" si="5"/>
        <v>2</v>
      </c>
      <c r="Q2299" s="99">
        <f t="shared" si="6"/>
        <v>5</v>
      </c>
      <c r="R2299" s="99">
        <f t="shared" si="7"/>
        <v>0</v>
      </c>
      <c r="S2299" s="138">
        <f t="shared" si="8"/>
        <v>0</v>
      </c>
      <c r="T2299" s="135">
        <f t="shared" si="9"/>
        <v>9</v>
      </c>
      <c r="U2299" s="146"/>
      <c r="V2299" s="146"/>
      <c r="W2299" s="146"/>
      <c r="X2299" s="146"/>
      <c r="Y2299" s="146"/>
    </row>
    <row r="2300" ht="12.75" customHeight="1">
      <c r="A2300" s="146"/>
      <c r="B2300" s="146"/>
      <c r="C2300" s="227">
        <v>2.0</v>
      </c>
      <c r="D2300" s="228">
        <v>50.26</v>
      </c>
      <c r="E2300" s="228">
        <v>14.74</v>
      </c>
      <c r="F2300" s="229">
        <v>0.2932</v>
      </c>
      <c r="I2300" s="146"/>
      <c r="J2300" s="230">
        <f t="shared" si="2"/>
        <v>25.13</v>
      </c>
      <c r="K2300" s="227"/>
      <c r="L2300" s="230">
        <f t="shared" si="3"/>
        <v>19.43241571</v>
      </c>
      <c r="M2300" s="232"/>
      <c r="N2300" s="146"/>
      <c r="O2300" s="99">
        <f t="shared" si="4"/>
        <v>2</v>
      </c>
      <c r="P2300" s="99">
        <f t="shared" si="5"/>
        <v>1</v>
      </c>
      <c r="Q2300" s="99">
        <f t="shared" si="6"/>
        <v>5</v>
      </c>
      <c r="R2300" s="99">
        <f t="shared" si="7"/>
        <v>0</v>
      </c>
      <c r="S2300" s="138">
        <f t="shared" si="8"/>
        <v>0</v>
      </c>
      <c r="T2300" s="135">
        <f t="shared" si="9"/>
        <v>8</v>
      </c>
      <c r="U2300" s="146"/>
      <c r="V2300" s="146"/>
      <c r="W2300" s="146"/>
      <c r="X2300" s="146"/>
      <c r="Y2300" s="146"/>
    </row>
    <row r="2301" ht="12.75" customHeight="1">
      <c r="A2301" s="146"/>
      <c r="B2301" s="146"/>
      <c r="C2301" s="227">
        <v>2.0</v>
      </c>
      <c r="D2301" s="228">
        <v>450.43</v>
      </c>
      <c r="E2301" s="228">
        <v>131.43</v>
      </c>
      <c r="F2301" s="229">
        <v>0.2918</v>
      </c>
      <c r="I2301" s="146"/>
      <c r="J2301" s="230">
        <f t="shared" si="2"/>
        <v>225.215</v>
      </c>
      <c r="K2301" s="227"/>
      <c r="L2301" s="230">
        <f t="shared" si="3"/>
        <v>174.3420034</v>
      </c>
      <c r="M2301" s="232"/>
      <c r="N2301" s="146"/>
      <c r="O2301" s="99">
        <f t="shared" si="4"/>
        <v>2</v>
      </c>
      <c r="P2301" s="99">
        <f t="shared" si="5"/>
        <v>1</v>
      </c>
      <c r="Q2301" s="99">
        <f t="shared" si="6"/>
        <v>2</v>
      </c>
      <c r="R2301" s="99">
        <f t="shared" si="7"/>
        <v>0</v>
      </c>
      <c r="S2301" s="138">
        <f t="shared" si="8"/>
        <v>0</v>
      </c>
      <c r="T2301" s="135">
        <f t="shared" si="9"/>
        <v>5</v>
      </c>
      <c r="U2301" s="146"/>
      <c r="V2301" s="146"/>
      <c r="W2301" s="146"/>
      <c r="X2301" s="146"/>
      <c r="Y2301" s="146"/>
    </row>
    <row r="2302" ht="12.75" customHeight="1">
      <c r="A2302" s="146"/>
      <c r="B2302" s="146"/>
      <c r="C2302" s="227">
        <v>18.0</v>
      </c>
      <c r="D2302" s="228">
        <v>547.83</v>
      </c>
      <c r="E2302" s="228">
        <v>157.49</v>
      </c>
      <c r="F2302" s="229">
        <v>0.2875</v>
      </c>
      <c r="I2302" s="146"/>
      <c r="J2302" s="230">
        <f t="shared" si="2"/>
        <v>30.435</v>
      </c>
      <c r="K2302" s="227"/>
      <c r="L2302" s="230">
        <f t="shared" si="3"/>
        <v>23.63883495</v>
      </c>
      <c r="M2302" s="232"/>
      <c r="N2302" s="146"/>
      <c r="O2302" s="99">
        <f t="shared" si="4"/>
        <v>2</v>
      </c>
      <c r="P2302" s="99">
        <f t="shared" si="5"/>
        <v>4</v>
      </c>
      <c r="Q2302" s="99">
        <f t="shared" si="6"/>
        <v>5</v>
      </c>
      <c r="R2302" s="99">
        <f t="shared" si="7"/>
        <v>0</v>
      </c>
      <c r="S2302" s="138">
        <f t="shared" si="8"/>
        <v>0</v>
      </c>
      <c r="T2302" s="135">
        <f t="shared" si="9"/>
        <v>11</v>
      </c>
      <c r="U2302" s="146"/>
      <c r="V2302" s="146"/>
      <c r="W2302" s="146"/>
      <c r="X2302" s="146"/>
      <c r="Y2302" s="146"/>
    </row>
    <row r="2303" ht="12.75" customHeight="1">
      <c r="A2303" s="146"/>
      <c r="B2303" s="146"/>
      <c r="C2303" s="227">
        <v>1.0</v>
      </c>
      <c r="D2303" s="228">
        <v>28.0</v>
      </c>
      <c r="E2303" s="228">
        <v>8.02</v>
      </c>
      <c r="F2303" s="229">
        <v>0.2863</v>
      </c>
      <c r="I2303" s="146"/>
      <c r="J2303" s="230">
        <f t="shared" si="2"/>
        <v>28</v>
      </c>
      <c r="K2303" s="227"/>
      <c r="L2303" s="230">
        <f t="shared" si="3"/>
        <v>21.76786131</v>
      </c>
      <c r="M2303" s="232"/>
      <c r="N2303" s="146"/>
      <c r="O2303" s="99">
        <f t="shared" si="4"/>
        <v>2</v>
      </c>
      <c r="P2303" s="99">
        <f t="shared" si="5"/>
        <v>1</v>
      </c>
      <c r="Q2303" s="99">
        <f t="shared" si="6"/>
        <v>5</v>
      </c>
      <c r="R2303" s="99">
        <f t="shared" si="7"/>
        <v>0</v>
      </c>
      <c r="S2303" s="138">
        <f t="shared" si="8"/>
        <v>0</v>
      </c>
      <c r="T2303" s="135">
        <f t="shared" si="9"/>
        <v>8</v>
      </c>
      <c r="U2303" s="146"/>
      <c r="V2303" s="146"/>
      <c r="W2303" s="146"/>
      <c r="X2303" s="146"/>
      <c r="Y2303" s="146"/>
    </row>
    <row r="2304" ht="12.75" customHeight="1">
      <c r="A2304" s="146"/>
      <c r="B2304" s="146"/>
      <c r="C2304" s="227">
        <v>7.0</v>
      </c>
      <c r="D2304" s="228">
        <v>703.13</v>
      </c>
      <c r="E2304" s="228">
        <v>200.6</v>
      </c>
      <c r="F2304" s="229">
        <v>0.2853</v>
      </c>
      <c r="I2304" s="146"/>
      <c r="J2304" s="230">
        <f t="shared" si="2"/>
        <v>100.4471429</v>
      </c>
      <c r="K2304" s="227"/>
      <c r="L2304" s="230">
        <f t="shared" si="3"/>
        <v>78.15073746</v>
      </c>
      <c r="M2304" s="232"/>
      <c r="N2304" s="146"/>
      <c r="O2304" s="99">
        <f t="shared" si="4"/>
        <v>2</v>
      </c>
      <c r="P2304" s="99">
        <f t="shared" si="5"/>
        <v>2</v>
      </c>
      <c r="Q2304" s="99">
        <f t="shared" si="6"/>
        <v>2</v>
      </c>
      <c r="R2304" s="99">
        <f t="shared" si="7"/>
        <v>0</v>
      </c>
      <c r="S2304" s="138">
        <f t="shared" si="8"/>
        <v>0</v>
      </c>
      <c r="T2304" s="135">
        <f t="shared" si="9"/>
        <v>6</v>
      </c>
      <c r="U2304" s="146"/>
      <c r="V2304" s="146"/>
      <c r="W2304" s="146"/>
      <c r="X2304" s="146"/>
      <c r="Y2304" s="146"/>
    </row>
    <row r="2305" ht="12.75" customHeight="1">
      <c r="A2305" s="146"/>
      <c r="B2305" s="146"/>
      <c r="C2305" s="227">
        <v>1.0</v>
      </c>
      <c r="D2305" s="228">
        <v>29.48</v>
      </c>
      <c r="E2305" s="228">
        <v>8.35</v>
      </c>
      <c r="F2305" s="229">
        <v>0.2833</v>
      </c>
      <c r="I2305" s="146"/>
      <c r="J2305" s="230">
        <f t="shared" si="2"/>
        <v>29.48</v>
      </c>
      <c r="K2305" s="227"/>
      <c r="L2305" s="230">
        <f t="shared" si="3"/>
        <v>22.97202525</v>
      </c>
      <c r="M2305" s="232"/>
      <c r="N2305" s="146"/>
      <c r="O2305" s="99">
        <f t="shared" si="4"/>
        <v>2</v>
      </c>
      <c r="P2305" s="99">
        <f t="shared" si="5"/>
        <v>1</v>
      </c>
      <c r="Q2305" s="99">
        <f t="shared" si="6"/>
        <v>5</v>
      </c>
      <c r="R2305" s="99">
        <f t="shared" si="7"/>
        <v>0</v>
      </c>
      <c r="S2305" s="138">
        <f t="shared" si="8"/>
        <v>0</v>
      </c>
      <c r="T2305" s="135">
        <f t="shared" si="9"/>
        <v>8</v>
      </c>
      <c r="U2305" s="146"/>
      <c r="V2305" s="146"/>
      <c r="W2305" s="146"/>
      <c r="X2305" s="146"/>
      <c r="Y2305" s="146"/>
    </row>
    <row r="2306" ht="12.75" customHeight="1">
      <c r="A2306" s="146"/>
      <c r="B2306" s="146"/>
      <c r="C2306" s="227">
        <v>1.0</v>
      </c>
      <c r="D2306" s="228">
        <v>167.39</v>
      </c>
      <c r="E2306" s="228">
        <v>47.39</v>
      </c>
      <c r="F2306" s="229">
        <v>0.2831</v>
      </c>
      <c r="I2306" s="146"/>
      <c r="J2306" s="230">
        <f t="shared" si="2"/>
        <v>167.39</v>
      </c>
      <c r="K2306" s="227"/>
      <c r="L2306" s="230">
        <f t="shared" si="3"/>
        <v>130.4574858</v>
      </c>
      <c r="M2306" s="232"/>
      <c r="N2306" s="146"/>
      <c r="O2306" s="99">
        <f t="shared" si="4"/>
        <v>2</v>
      </c>
      <c r="P2306" s="99">
        <f t="shared" si="5"/>
        <v>1</v>
      </c>
      <c r="Q2306" s="99">
        <f t="shared" si="6"/>
        <v>2</v>
      </c>
      <c r="R2306" s="99">
        <f t="shared" si="7"/>
        <v>0</v>
      </c>
      <c r="S2306" s="138">
        <f t="shared" si="8"/>
        <v>0</v>
      </c>
      <c r="T2306" s="135">
        <f t="shared" si="9"/>
        <v>5</v>
      </c>
      <c r="U2306" s="146"/>
      <c r="V2306" s="146"/>
      <c r="W2306" s="146"/>
      <c r="X2306" s="146"/>
      <c r="Y2306" s="146"/>
    </row>
    <row r="2307" ht="12.75" customHeight="1">
      <c r="A2307" s="146"/>
      <c r="B2307" s="146"/>
      <c r="C2307" s="227">
        <v>3.0</v>
      </c>
      <c r="D2307" s="228">
        <v>88.43</v>
      </c>
      <c r="E2307" s="228">
        <v>24.98</v>
      </c>
      <c r="F2307" s="229">
        <v>0.2825</v>
      </c>
      <c r="I2307" s="146"/>
      <c r="J2307" s="230">
        <f t="shared" si="2"/>
        <v>29.47666667</v>
      </c>
      <c r="K2307" s="227"/>
      <c r="L2307" s="230">
        <f t="shared" si="3"/>
        <v>22.98375569</v>
      </c>
      <c r="M2307" s="232"/>
      <c r="N2307" s="146"/>
      <c r="O2307" s="99">
        <f t="shared" si="4"/>
        <v>2</v>
      </c>
      <c r="P2307" s="99">
        <f t="shared" si="5"/>
        <v>1</v>
      </c>
      <c r="Q2307" s="99">
        <f t="shared" si="6"/>
        <v>5</v>
      </c>
      <c r="R2307" s="99">
        <f t="shared" si="7"/>
        <v>0</v>
      </c>
      <c r="S2307" s="138">
        <f t="shared" si="8"/>
        <v>0</v>
      </c>
      <c r="T2307" s="135">
        <f t="shared" si="9"/>
        <v>8</v>
      </c>
      <c r="U2307" s="146"/>
      <c r="V2307" s="146"/>
      <c r="W2307" s="146"/>
      <c r="X2307" s="146"/>
      <c r="Y2307" s="146"/>
    </row>
    <row r="2308" ht="12.75" customHeight="1">
      <c r="A2308" s="146"/>
      <c r="B2308" s="146"/>
      <c r="C2308" s="227">
        <v>2.0</v>
      </c>
      <c r="D2308" s="228">
        <v>58.96</v>
      </c>
      <c r="E2308" s="228">
        <v>16.65</v>
      </c>
      <c r="F2308" s="229">
        <v>0.2823</v>
      </c>
      <c r="I2308" s="146"/>
      <c r="J2308" s="230">
        <f t="shared" si="2"/>
        <v>29.48</v>
      </c>
      <c r="K2308" s="227"/>
      <c r="L2308" s="230">
        <f t="shared" si="3"/>
        <v>22.98993995</v>
      </c>
      <c r="M2308" s="232"/>
      <c r="N2308" s="146"/>
      <c r="O2308" s="99">
        <f t="shared" si="4"/>
        <v>2</v>
      </c>
      <c r="P2308" s="99">
        <f t="shared" si="5"/>
        <v>1</v>
      </c>
      <c r="Q2308" s="99">
        <f t="shared" si="6"/>
        <v>5</v>
      </c>
      <c r="R2308" s="99">
        <f t="shared" si="7"/>
        <v>0</v>
      </c>
      <c r="S2308" s="138">
        <f t="shared" si="8"/>
        <v>0</v>
      </c>
      <c r="T2308" s="135">
        <f t="shared" si="9"/>
        <v>8</v>
      </c>
      <c r="U2308" s="146"/>
      <c r="V2308" s="146"/>
      <c r="W2308" s="146"/>
      <c r="X2308" s="146"/>
      <c r="Y2308" s="146"/>
    </row>
    <row r="2309" ht="12.75" customHeight="1">
      <c r="A2309" s="146"/>
      <c r="B2309" s="146"/>
      <c r="C2309" s="227">
        <v>4.0</v>
      </c>
      <c r="D2309" s="228">
        <v>138.96</v>
      </c>
      <c r="E2309" s="228">
        <v>38.96</v>
      </c>
      <c r="F2309" s="229">
        <v>0.2803</v>
      </c>
      <c r="I2309" s="146"/>
      <c r="J2309" s="230">
        <f t="shared" si="2"/>
        <v>34.74</v>
      </c>
      <c r="K2309" s="227"/>
      <c r="L2309" s="230">
        <f t="shared" si="3"/>
        <v>27.13426541</v>
      </c>
      <c r="M2309" s="232"/>
      <c r="N2309" s="146"/>
      <c r="O2309" s="99">
        <f t="shared" si="4"/>
        <v>2</v>
      </c>
      <c r="P2309" s="99">
        <f t="shared" si="5"/>
        <v>1</v>
      </c>
      <c r="Q2309" s="99">
        <f t="shared" si="6"/>
        <v>4</v>
      </c>
      <c r="R2309" s="99">
        <f t="shared" si="7"/>
        <v>0</v>
      </c>
      <c r="S2309" s="138">
        <f t="shared" si="8"/>
        <v>0</v>
      </c>
      <c r="T2309" s="135">
        <f t="shared" si="9"/>
        <v>7</v>
      </c>
      <c r="U2309" s="146"/>
      <c r="V2309" s="146"/>
      <c r="W2309" s="146"/>
      <c r="X2309" s="146"/>
      <c r="Y2309" s="146"/>
    </row>
    <row r="2310" ht="12.75" customHeight="1">
      <c r="A2310" s="146"/>
      <c r="B2310" s="146"/>
      <c r="C2310" s="227">
        <v>3.0</v>
      </c>
      <c r="D2310" s="228">
        <v>104.22</v>
      </c>
      <c r="E2310" s="228">
        <v>29.22</v>
      </c>
      <c r="F2310" s="229">
        <v>0.2803</v>
      </c>
      <c r="I2310" s="146"/>
      <c r="J2310" s="230">
        <f t="shared" si="2"/>
        <v>34.74</v>
      </c>
      <c r="K2310" s="227"/>
      <c r="L2310" s="230">
        <f t="shared" si="3"/>
        <v>27.13426541</v>
      </c>
      <c r="M2310" s="232"/>
      <c r="N2310" s="146"/>
      <c r="O2310" s="99">
        <f t="shared" si="4"/>
        <v>2</v>
      </c>
      <c r="P2310" s="99">
        <f t="shared" si="5"/>
        <v>1</v>
      </c>
      <c r="Q2310" s="99">
        <f t="shared" si="6"/>
        <v>4</v>
      </c>
      <c r="R2310" s="99">
        <f t="shared" si="7"/>
        <v>0</v>
      </c>
      <c r="S2310" s="138">
        <f t="shared" si="8"/>
        <v>0</v>
      </c>
      <c r="T2310" s="135">
        <f t="shared" si="9"/>
        <v>7</v>
      </c>
      <c r="U2310" s="146"/>
      <c r="V2310" s="146"/>
      <c r="W2310" s="146"/>
      <c r="X2310" s="146"/>
      <c r="Y2310" s="146"/>
    </row>
    <row r="2311" ht="12.75" customHeight="1">
      <c r="A2311" s="146"/>
      <c r="B2311" s="146"/>
      <c r="C2311" s="227">
        <v>2.0</v>
      </c>
      <c r="D2311" s="228">
        <v>40.7</v>
      </c>
      <c r="E2311" s="228">
        <v>11.38</v>
      </c>
      <c r="F2311" s="229">
        <v>0.2795</v>
      </c>
      <c r="I2311" s="146"/>
      <c r="J2311" s="230">
        <f t="shared" si="2"/>
        <v>20.35</v>
      </c>
      <c r="K2311" s="227"/>
      <c r="L2311" s="230">
        <f t="shared" si="3"/>
        <v>15.90465025</v>
      </c>
      <c r="M2311" s="232"/>
      <c r="N2311" s="146"/>
      <c r="O2311" s="99">
        <f t="shared" si="4"/>
        <v>2</v>
      </c>
      <c r="P2311" s="99">
        <f t="shared" si="5"/>
        <v>1</v>
      </c>
      <c r="Q2311" s="99">
        <f t="shared" si="6"/>
        <v>5</v>
      </c>
      <c r="R2311" s="99">
        <f t="shared" si="7"/>
        <v>0</v>
      </c>
      <c r="S2311" s="138">
        <f t="shared" si="8"/>
        <v>0</v>
      </c>
      <c r="T2311" s="135">
        <f t="shared" si="9"/>
        <v>8</v>
      </c>
      <c r="U2311" s="146"/>
      <c r="V2311" s="146"/>
      <c r="W2311" s="146"/>
      <c r="X2311" s="146"/>
      <c r="Y2311" s="146"/>
    </row>
    <row r="2312" ht="12.75" customHeight="1">
      <c r="A2312" s="146"/>
      <c r="B2312" s="146"/>
      <c r="C2312" s="227">
        <v>15.0</v>
      </c>
      <c r="D2312" s="228">
        <v>260.22</v>
      </c>
      <c r="E2312" s="228">
        <v>72.72</v>
      </c>
      <c r="F2312" s="229">
        <v>0.2794</v>
      </c>
      <c r="I2312" s="146"/>
      <c r="J2312" s="230">
        <f t="shared" si="2"/>
        <v>17.348</v>
      </c>
      <c r="K2312" s="227"/>
      <c r="L2312" s="230">
        <f t="shared" si="3"/>
        <v>13.55948101</v>
      </c>
      <c r="M2312" s="232"/>
      <c r="N2312" s="146"/>
      <c r="O2312" s="99">
        <f t="shared" si="4"/>
        <v>2</v>
      </c>
      <c r="P2312" s="99">
        <f t="shared" si="5"/>
        <v>3</v>
      </c>
      <c r="Q2312" s="99">
        <f t="shared" si="6"/>
        <v>5</v>
      </c>
      <c r="R2312" s="99">
        <f t="shared" si="7"/>
        <v>0</v>
      </c>
      <c r="S2312" s="138">
        <f t="shared" si="8"/>
        <v>0</v>
      </c>
      <c r="T2312" s="135">
        <f t="shared" si="9"/>
        <v>10</v>
      </c>
      <c r="U2312" s="146"/>
      <c r="V2312" s="146"/>
      <c r="W2312" s="146"/>
      <c r="X2312" s="146"/>
      <c r="Y2312" s="146"/>
    </row>
    <row r="2313" ht="12.75" customHeight="1">
      <c r="A2313" s="146"/>
      <c r="B2313" s="146"/>
      <c r="C2313" s="227">
        <v>10.0</v>
      </c>
      <c r="D2313" s="228">
        <v>173.48</v>
      </c>
      <c r="E2313" s="228">
        <v>48.48</v>
      </c>
      <c r="F2313" s="229">
        <v>0.2794</v>
      </c>
      <c r="I2313" s="146"/>
      <c r="J2313" s="230">
        <f t="shared" si="2"/>
        <v>17.348</v>
      </c>
      <c r="K2313" s="227"/>
      <c r="L2313" s="230">
        <f t="shared" si="3"/>
        <v>13.55948101</v>
      </c>
      <c r="M2313" s="232"/>
      <c r="N2313" s="146"/>
      <c r="O2313" s="99">
        <f t="shared" si="4"/>
        <v>2</v>
      </c>
      <c r="P2313" s="99">
        <f t="shared" si="5"/>
        <v>2</v>
      </c>
      <c r="Q2313" s="99">
        <f t="shared" si="6"/>
        <v>5</v>
      </c>
      <c r="R2313" s="99">
        <f t="shared" si="7"/>
        <v>0</v>
      </c>
      <c r="S2313" s="138">
        <f t="shared" si="8"/>
        <v>0</v>
      </c>
      <c r="T2313" s="135">
        <f t="shared" si="9"/>
        <v>9</v>
      </c>
      <c r="U2313" s="146"/>
      <c r="V2313" s="146"/>
      <c r="W2313" s="146"/>
      <c r="X2313" s="146"/>
      <c r="Y2313" s="146"/>
    </row>
    <row r="2314" ht="12.75" customHeight="1">
      <c r="A2314" s="146"/>
      <c r="B2314" s="146"/>
      <c r="C2314" s="227">
        <v>1.0</v>
      </c>
      <c r="D2314" s="228">
        <v>11.3</v>
      </c>
      <c r="E2314" s="228">
        <v>3.1</v>
      </c>
      <c r="F2314" s="229">
        <v>0.2746</v>
      </c>
      <c r="I2314" s="146"/>
      <c r="J2314" s="230">
        <f t="shared" si="2"/>
        <v>11.3</v>
      </c>
      <c r="K2314" s="227"/>
      <c r="L2314" s="230">
        <f t="shared" si="3"/>
        <v>8.86552644</v>
      </c>
      <c r="M2314" s="232"/>
      <c r="N2314" s="146"/>
      <c r="O2314" s="99">
        <f t="shared" si="4"/>
        <v>2</v>
      </c>
      <c r="P2314" s="99">
        <f t="shared" si="5"/>
        <v>1</v>
      </c>
      <c r="Q2314" s="99">
        <f t="shared" si="6"/>
        <v>5</v>
      </c>
      <c r="R2314" s="99">
        <f t="shared" si="7"/>
        <v>0</v>
      </c>
      <c r="S2314" s="138">
        <f t="shared" si="8"/>
        <v>0</v>
      </c>
      <c r="T2314" s="135">
        <f t="shared" si="9"/>
        <v>8</v>
      </c>
      <c r="U2314" s="146"/>
      <c r="V2314" s="146"/>
      <c r="W2314" s="146"/>
      <c r="X2314" s="146"/>
      <c r="Y2314" s="146"/>
    </row>
    <row r="2315" ht="12.75" customHeight="1">
      <c r="A2315" s="146"/>
      <c r="B2315" s="146"/>
      <c r="C2315" s="227">
        <v>6.0</v>
      </c>
      <c r="D2315" s="228">
        <v>844.75</v>
      </c>
      <c r="E2315" s="228">
        <v>231.94</v>
      </c>
      <c r="F2315" s="229">
        <v>0.2746</v>
      </c>
      <c r="I2315" s="146"/>
      <c r="J2315" s="230">
        <f t="shared" si="2"/>
        <v>140.7916667</v>
      </c>
      <c r="K2315" s="227"/>
      <c r="L2315" s="230">
        <f t="shared" si="3"/>
        <v>110.4594906</v>
      </c>
      <c r="M2315" s="232"/>
      <c r="N2315" s="146"/>
      <c r="O2315" s="99">
        <f t="shared" si="4"/>
        <v>2</v>
      </c>
      <c r="P2315" s="99">
        <f t="shared" si="5"/>
        <v>2</v>
      </c>
      <c r="Q2315" s="99">
        <f t="shared" si="6"/>
        <v>2</v>
      </c>
      <c r="R2315" s="99">
        <f t="shared" si="7"/>
        <v>0</v>
      </c>
      <c r="S2315" s="138">
        <f t="shared" si="8"/>
        <v>0</v>
      </c>
      <c r="T2315" s="135">
        <f t="shared" si="9"/>
        <v>6</v>
      </c>
      <c r="U2315" s="146"/>
      <c r="V2315" s="146"/>
      <c r="W2315" s="146"/>
      <c r="X2315" s="146"/>
      <c r="Y2315" s="146"/>
    </row>
    <row r="2316" ht="12.75" customHeight="1">
      <c r="A2316" s="146"/>
      <c r="B2316" s="146"/>
      <c r="C2316" s="227">
        <v>13.0</v>
      </c>
      <c r="D2316" s="228">
        <v>268.18</v>
      </c>
      <c r="E2316" s="228">
        <v>73.18</v>
      </c>
      <c r="F2316" s="229">
        <v>0.2729</v>
      </c>
      <c r="I2316" s="146"/>
      <c r="J2316" s="230">
        <f t="shared" si="2"/>
        <v>20.62923077</v>
      </c>
      <c r="K2316" s="227"/>
      <c r="L2316" s="230">
        <f t="shared" si="3"/>
        <v>16.20648187</v>
      </c>
      <c r="M2316" s="232"/>
      <c r="N2316" s="146"/>
      <c r="O2316" s="99">
        <f t="shared" si="4"/>
        <v>2</v>
      </c>
      <c r="P2316" s="99">
        <f t="shared" si="5"/>
        <v>3</v>
      </c>
      <c r="Q2316" s="99">
        <f t="shared" si="6"/>
        <v>5</v>
      </c>
      <c r="R2316" s="99">
        <f t="shared" si="7"/>
        <v>0</v>
      </c>
      <c r="S2316" s="138">
        <f t="shared" si="8"/>
        <v>0</v>
      </c>
      <c r="T2316" s="135">
        <f t="shared" si="9"/>
        <v>10</v>
      </c>
      <c r="U2316" s="146"/>
      <c r="V2316" s="146"/>
      <c r="W2316" s="146"/>
      <c r="X2316" s="146"/>
      <c r="Y2316" s="146"/>
    </row>
    <row r="2317" ht="12.75" customHeight="1">
      <c r="A2317" s="146"/>
      <c r="B2317" s="146"/>
      <c r="C2317" s="227">
        <v>24.0</v>
      </c>
      <c r="D2317" s="228">
        <v>349.81</v>
      </c>
      <c r="E2317" s="228">
        <v>95.41</v>
      </c>
      <c r="F2317" s="229">
        <v>0.2727</v>
      </c>
      <c r="I2317" s="146"/>
      <c r="J2317" s="230">
        <f t="shared" si="2"/>
        <v>14.57541667</v>
      </c>
      <c r="K2317" s="227"/>
      <c r="L2317" s="230">
        <f t="shared" si="3"/>
        <v>11.4523585</v>
      </c>
      <c r="M2317" s="232"/>
      <c r="N2317" s="146"/>
      <c r="O2317" s="99">
        <f t="shared" si="4"/>
        <v>2</v>
      </c>
      <c r="P2317" s="99">
        <f t="shared" si="5"/>
        <v>4</v>
      </c>
      <c r="Q2317" s="99">
        <f t="shared" si="6"/>
        <v>5</v>
      </c>
      <c r="R2317" s="99">
        <f t="shared" si="7"/>
        <v>0</v>
      </c>
      <c r="S2317" s="138">
        <f t="shared" si="8"/>
        <v>0</v>
      </c>
      <c r="T2317" s="135">
        <f t="shared" si="9"/>
        <v>11</v>
      </c>
      <c r="U2317" s="146"/>
      <c r="V2317" s="146"/>
      <c r="W2317" s="146"/>
      <c r="X2317" s="146"/>
      <c r="Y2317" s="146"/>
    </row>
    <row r="2318" ht="12.75" customHeight="1">
      <c r="A2318" s="146"/>
      <c r="B2318" s="146"/>
      <c r="C2318" s="227">
        <v>5.0</v>
      </c>
      <c r="D2318" s="228">
        <v>63.04</v>
      </c>
      <c r="E2318" s="228">
        <v>17.04</v>
      </c>
      <c r="F2318" s="229">
        <v>0.2703</v>
      </c>
      <c r="I2318" s="146"/>
      <c r="J2318" s="230">
        <f t="shared" si="2"/>
        <v>12.608</v>
      </c>
      <c r="K2318" s="227"/>
      <c r="L2318" s="230">
        <f t="shared" si="3"/>
        <v>9.925214516</v>
      </c>
      <c r="M2318" s="232"/>
      <c r="N2318" s="146"/>
      <c r="O2318" s="99">
        <f t="shared" si="4"/>
        <v>2</v>
      </c>
      <c r="P2318" s="99">
        <f t="shared" si="5"/>
        <v>1</v>
      </c>
      <c r="Q2318" s="99">
        <f t="shared" si="6"/>
        <v>5</v>
      </c>
      <c r="R2318" s="99">
        <f t="shared" si="7"/>
        <v>0</v>
      </c>
      <c r="S2318" s="138">
        <f t="shared" si="8"/>
        <v>0</v>
      </c>
      <c r="T2318" s="135">
        <f t="shared" si="9"/>
        <v>8</v>
      </c>
      <c r="U2318" s="146"/>
      <c r="V2318" s="146"/>
      <c r="W2318" s="146"/>
      <c r="X2318" s="146"/>
      <c r="Y2318" s="146"/>
    </row>
    <row r="2319" ht="12.75" customHeight="1">
      <c r="A2319" s="146"/>
      <c r="B2319" s="146"/>
      <c r="C2319" s="227">
        <v>4.0</v>
      </c>
      <c r="D2319" s="228">
        <v>57.83</v>
      </c>
      <c r="E2319" s="228">
        <v>15.43</v>
      </c>
      <c r="F2319" s="229">
        <v>0.2668</v>
      </c>
      <c r="I2319" s="146"/>
      <c r="J2319" s="230">
        <f t="shared" si="2"/>
        <v>14.4575</v>
      </c>
      <c r="K2319" s="227"/>
      <c r="L2319" s="230">
        <f t="shared" si="3"/>
        <v>11.41261446</v>
      </c>
      <c r="M2319" s="232"/>
      <c r="N2319" s="146"/>
      <c r="O2319" s="99">
        <f t="shared" si="4"/>
        <v>2</v>
      </c>
      <c r="P2319" s="99">
        <f t="shared" si="5"/>
        <v>1</v>
      </c>
      <c r="Q2319" s="99">
        <f t="shared" si="6"/>
        <v>5</v>
      </c>
      <c r="R2319" s="99">
        <f t="shared" si="7"/>
        <v>0</v>
      </c>
      <c r="S2319" s="138">
        <f t="shared" si="8"/>
        <v>0</v>
      </c>
      <c r="T2319" s="135">
        <f t="shared" si="9"/>
        <v>8</v>
      </c>
      <c r="U2319" s="146"/>
      <c r="V2319" s="146"/>
      <c r="W2319" s="146"/>
      <c r="X2319" s="146"/>
      <c r="Y2319" s="146"/>
    </row>
    <row r="2320" ht="12.75" customHeight="1">
      <c r="A2320" s="146"/>
      <c r="B2320" s="146"/>
      <c r="C2320" s="227">
        <v>11.0</v>
      </c>
      <c r="D2320" s="228">
        <v>187.36</v>
      </c>
      <c r="E2320" s="228">
        <v>49.86</v>
      </c>
      <c r="F2320" s="229">
        <v>0.2661</v>
      </c>
      <c r="I2320" s="146"/>
      <c r="J2320" s="230">
        <f t="shared" si="2"/>
        <v>17.03272727</v>
      </c>
      <c r="K2320" s="227"/>
      <c r="L2320" s="230">
        <f t="shared" si="3"/>
        <v>13.45290836</v>
      </c>
      <c r="M2320" s="232"/>
      <c r="N2320" s="146"/>
      <c r="O2320" s="99">
        <f t="shared" si="4"/>
        <v>2</v>
      </c>
      <c r="P2320" s="99">
        <f t="shared" si="5"/>
        <v>3</v>
      </c>
      <c r="Q2320" s="99">
        <f t="shared" si="6"/>
        <v>5</v>
      </c>
      <c r="R2320" s="99">
        <f t="shared" si="7"/>
        <v>0</v>
      </c>
      <c r="S2320" s="138">
        <f t="shared" si="8"/>
        <v>0</v>
      </c>
      <c r="T2320" s="135">
        <f t="shared" si="9"/>
        <v>10</v>
      </c>
      <c r="U2320" s="146"/>
      <c r="V2320" s="146"/>
      <c r="W2320" s="146"/>
      <c r="X2320" s="146"/>
      <c r="Y2320" s="146"/>
    </row>
    <row r="2321" ht="12.75" customHeight="1">
      <c r="A2321" s="146"/>
      <c r="B2321" s="146"/>
      <c r="C2321" s="227">
        <v>2.0</v>
      </c>
      <c r="D2321" s="228">
        <v>23.13</v>
      </c>
      <c r="E2321" s="228">
        <v>6.13</v>
      </c>
      <c r="F2321" s="229">
        <v>0.265</v>
      </c>
      <c r="I2321" s="146"/>
      <c r="J2321" s="230">
        <f t="shared" si="2"/>
        <v>11.565</v>
      </c>
      <c r="K2321" s="227"/>
      <c r="L2321" s="230">
        <f t="shared" si="3"/>
        <v>9.14229249</v>
      </c>
      <c r="M2321" s="232"/>
      <c r="N2321" s="146"/>
      <c r="O2321" s="99">
        <f t="shared" si="4"/>
        <v>2</v>
      </c>
      <c r="P2321" s="99">
        <f t="shared" si="5"/>
        <v>1</v>
      </c>
      <c r="Q2321" s="99">
        <f t="shared" si="6"/>
        <v>5</v>
      </c>
      <c r="R2321" s="99">
        <f t="shared" si="7"/>
        <v>0</v>
      </c>
      <c r="S2321" s="138">
        <f t="shared" si="8"/>
        <v>0</v>
      </c>
      <c r="T2321" s="135">
        <f t="shared" si="9"/>
        <v>8</v>
      </c>
      <c r="U2321" s="146"/>
      <c r="V2321" s="146"/>
      <c r="W2321" s="146"/>
      <c r="X2321" s="146"/>
      <c r="Y2321" s="146"/>
    </row>
    <row r="2322" ht="12.75" customHeight="1">
      <c r="A2322" s="146"/>
      <c r="B2322" s="146"/>
      <c r="C2322" s="227">
        <v>5.0</v>
      </c>
      <c r="D2322" s="228">
        <v>47.6</v>
      </c>
      <c r="E2322" s="228">
        <v>12.58</v>
      </c>
      <c r="F2322" s="229">
        <v>0.2643</v>
      </c>
      <c r="I2322" s="146"/>
      <c r="J2322" s="230">
        <f t="shared" si="2"/>
        <v>9.52</v>
      </c>
      <c r="K2322" s="227"/>
      <c r="L2322" s="230">
        <f t="shared" si="3"/>
        <v>7.52985842</v>
      </c>
      <c r="M2322" s="232"/>
      <c r="N2322" s="146"/>
      <c r="O2322" s="99">
        <f t="shared" si="4"/>
        <v>2</v>
      </c>
      <c r="P2322" s="99">
        <f t="shared" si="5"/>
        <v>1</v>
      </c>
      <c r="Q2322" s="99">
        <f t="shared" si="6"/>
        <v>5</v>
      </c>
      <c r="R2322" s="99">
        <f t="shared" si="7"/>
        <v>0</v>
      </c>
      <c r="S2322" s="138">
        <f t="shared" si="8"/>
        <v>0</v>
      </c>
      <c r="T2322" s="135">
        <f t="shared" si="9"/>
        <v>8</v>
      </c>
      <c r="U2322" s="146"/>
      <c r="V2322" s="146"/>
      <c r="W2322" s="146"/>
      <c r="X2322" s="146"/>
      <c r="Y2322" s="146"/>
    </row>
    <row r="2323" ht="12.75" customHeight="1">
      <c r="A2323" s="146"/>
      <c r="B2323" s="146"/>
      <c r="C2323" s="227">
        <v>2.0</v>
      </c>
      <c r="D2323" s="228">
        <v>85.22</v>
      </c>
      <c r="E2323" s="228">
        <v>22.5</v>
      </c>
      <c r="F2323" s="229">
        <v>0.264</v>
      </c>
      <c r="I2323" s="146"/>
      <c r="J2323" s="230">
        <f t="shared" si="2"/>
        <v>42.61</v>
      </c>
      <c r="K2323" s="227"/>
      <c r="L2323" s="230">
        <f t="shared" si="3"/>
        <v>33.71044304</v>
      </c>
      <c r="M2323" s="232"/>
      <c r="N2323" s="146"/>
      <c r="O2323" s="99">
        <f t="shared" si="4"/>
        <v>2</v>
      </c>
      <c r="P2323" s="99">
        <f t="shared" si="5"/>
        <v>1</v>
      </c>
      <c r="Q2323" s="99">
        <f t="shared" si="6"/>
        <v>4</v>
      </c>
      <c r="R2323" s="99">
        <f t="shared" si="7"/>
        <v>0</v>
      </c>
      <c r="S2323" s="138">
        <f t="shared" si="8"/>
        <v>0</v>
      </c>
      <c r="T2323" s="135">
        <f t="shared" si="9"/>
        <v>7</v>
      </c>
      <c r="U2323" s="146"/>
      <c r="V2323" s="146"/>
      <c r="W2323" s="146"/>
      <c r="X2323" s="146"/>
      <c r="Y2323" s="146"/>
    </row>
    <row r="2324" ht="12.75" customHeight="1">
      <c r="A2324" s="146"/>
      <c r="B2324" s="146"/>
      <c r="C2324" s="227">
        <v>9.0</v>
      </c>
      <c r="D2324" s="228">
        <v>109.57</v>
      </c>
      <c r="E2324" s="228">
        <v>28.57</v>
      </c>
      <c r="F2324" s="229">
        <v>0.2607</v>
      </c>
      <c r="I2324" s="146"/>
      <c r="J2324" s="230">
        <f t="shared" si="2"/>
        <v>12.17444444</v>
      </c>
      <c r="K2324" s="227"/>
      <c r="L2324" s="230">
        <f t="shared" si="3"/>
        <v>9.656892555</v>
      </c>
      <c r="M2324" s="232"/>
      <c r="N2324" s="146"/>
      <c r="O2324" s="99">
        <f t="shared" si="4"/>
        <v>2</v>
      </c>
      <c r="P2324" s="99">
        <f t="shared" si="5"/>
        <v>2</v>
      </c>
      <c r="Q2324" s="99">
        <f t="shared" si="6"/>
        <v>5</v>
      </c>
      <c r="R2324" s="99">
        <f t="shared" si="7"/>
        <v>0</v>
      </c>
      <c r="S2324" s="138">
        <f t="shared" si="8"/>
        <v>0</v>
      </c>
      <c r="T2324" s="135">
        <f t="shared" si="9"/>
        <v>9</v>
      </c>
      <c r="U2324" s="146"/>
      <c r="V2324" s="146"/>
      <c r="W2324" s="146"/>
      <c r="X2324" s="146"/>
      <c r="Y2324" s="146"/>
    </row>
    <row r="2325" ht="12.75" customHeight="1">
      <c r="A2325" s="146"/>
      <c r="B2325" s="146"/>
      <c r="C2325" s="227">
        <v>5.0</v>
      </c>
      <c r="D2325" s="228">
        <v>87.96</v>
      </c>
      <c r="E2325" s="228">
        <v>22.77</v>
      </c>
      <c r="F2325" s="229">
        <v>0.2589</v>
      </c>
      <c r="I2325" s="146"/>
      <c r="J2325" s="230">
        <f t="shared" si="2"/>
        <v>17.592</v>
      </c>
      <c r="K2325" s="227"/>
      <c r="L2325" s="230">
        <f t="shared" si="3"/>
        <v>13.97410438</v>
      </c>
      <c r="M2325" s="232"/>
      <c r="N2325" s="146"/>
      <c r="O2325" s="99" t="b">
        <f t="shared" si="4"/>
        <v>0</v>
      </c>
      <c r="P2325" s="99">
        <f t="shared" si="5"/>
        <v>1</v>
      </c>
      <c r="Q2325" s="99">
        <f t="shared" si="6"/>
        <v>5</v>
      </c>
      <c r="R2325" s="99">
        <f t="shared" si="7"/>
        <v>0</v>
      </c>
      <c r="S2325" s="138">
        <f t="shared" si="8"/>
        <v>0</v>
      </c>
      <c r="T2325" s="135">
        <f t="shared" si="9"/>
        <v>6</v>
      </c>
      <c r="U2325" s="146"/>
      <c r="V2325" s="146"/>
      <c r="W2325" s="146"/>
      <c r="X2325" s="146"/>
      <c r="Y2325" s="146"/>
    </row>
    <row r="2326" ht="12.75" customHeight="1">
      <c r="A2326" s="146"/>
      <c r="B2326" s="146"/>
      <c r="C2326" s="227">
        <v>3.0</v>
      </c>
      <c r="D2326" s="228">
        <v>101.74</v>
      </c>
      <c r="E2326" s="228">
        <v>26.25</v>
      </c>
      <c r="F2326" s="229">
        <v>0.258</v>
      </c>
      <c r="I2326" s="146"/>
      <c r="J2326" s="230">
        <f t="shared" si="2"/>
        <v>33.91333333</v>
      </c>
      <c r="K2326" s="227"/>
      <c r="L2326" s="230">
        <f t="shared" si="3"/>
        <v>26.95813461</v>
      </c>
      <c r="M2326" s="232"/>
      <c r="N2326" s="146"/>
      <c r="O2326" s="99" t="b">
        <f t="shared" si="4"/>
        <v>0</v>
      </c>
      <c r="P2326" s="99">
        <f t="shared" si="5"/>
        <v>1</v>
      </c>
      <c r="Q2326" s="99">
        <f t="shared" si="6"/>
        <v>4</v>
      </c>
      <c r="R2326" s="99">
        <f t="shared" si="7"/>
        <v>0</v>
      </c>
      <c r="S2326" s="138">
        <f t="shared" si="8"/>
        <v>0</v>
      </c>
      <c r="T2326" s="135">
        <f t="shared" si="9"/>
        <v>5</v>
      </c>
      <c r="U2326" s="146"/>
      <c r="V2326" s="146"/>
      <c r="W2326" s="146"/>
      <c r="X2326" s="146"/>
      <c r="Y2326" s="146"/>
    </row>
    <row r="2327" ht="12.75" customHeight="1">
      <c r="A2327" s="146"/>
      <c r="B2327" s="146"/>
      <c r="C2327" s="227">
        <v>1.0</v>
      </c>
      <c r="D2327" s="228">
        <v>33.91</v>
      </c>
      <c r="E2327" s="228">
        <v>8.72</v>
      </c>
      <c r="F2327" s="229">
        <v>0.2573</v>
      </c>
      <c r="I2327" s="146"/>
      <c r="J2327" s="230">
        <f t="shared" si="2"/>
        <v>33.91</v>
      </c>
      <c r="K2327" s="227"/>
      <c r="L2327" s="230">
        <f t="shared" si="3"/>
        <v>26.97049232</v>
      </c>
      <c r="M2327" s="232"/>
      <c r="N2327" s="146"/>
      <c r="O2327" s="99" t="b">
        <f t="shared" si="4"/>
        <v>0</v>
      </c>
      <c r="P2327" s="99">
        <f t="shared" si="5"/>
        <v>1</v>
      </c>
      <c r="Q2327" s="99">
        <f t="shared" si="6"/>
        <v>4</v>
      </c>
      <c r="R2327" s="99">
        <f t="shared" si="7"/>
        <v>0</v>
      </c>
      <c r="S2327" s="138">
        <f t="shared" si="8"/>
        <v>0</v>
      </c>
      <c r="T2327" s="135">
        <f t="shared" si="9"/>
        <v>5</v>
      </c>
      <c r="U2327" s="146"/>
      <c r="V2327" s="146"/>
      <c r="W2327" s="146"/>
      <c r="X2327" s="146"/>
      <c r="Y2327" s="146"/>
    </row>
    <row r="2328" ht="12.75" customHeight="1">
      <c r="A2328" s="146"/>
      <c r="B2328" s="146"/>
      <c r="C2328" s="227">
        <v>3.0</v>
      </c>
      <c r="D2328" s="228">
        <v>37.15</v>
      </c>
      <c r="E2328" s="228">
        <v>9.55</v>
      </c>
      <c r="F2328" s="229">
        <v>0.257</v>
      </c>
      <c r="I2328" s="146"/>
      <c r="J2328" s="230">
        <f t="shared" si="2"/>
        <v>12.38333333</v>
      </c>
      <c r="K2328" s="227"/>
      <c r="L2328" s="230">
        <f t="shared" si="3"/>
        <v>9.851498276</v>
      </c>
      <c r="M2328" s="232"/>
      <c r="N2328" s="146"/>
      <c r="O2328" s="99" t="b">
        <f t="shared" si="4"/>
        <v>0</v>
      </c>
      <c r="P2328" s="99">
        <f t="shared" si="5"/>
        <v>1</v>
      </c>
      <c r="Q2328" s="99">
        <f t="shared" si="6"/>
        <v>5</v>
      </c>
      <c r="R2328" s="99">
        <f t="shared" si="7"/>
        <v>0</v>
      </c>
      <c r="S2328" s="138">
        <f t="shared" si="8"/>
        <v>0</v>
      </c>
      <c r="T2328" s="135">
        <f t="shared" si="9"/>
        <v>6</v>
      </c>
      <c r="U2328" s="146"/>
      <c r="V2328" s="146"/>
      <c r="W2328" s="146"/>
      <c r="X2328" s="146"/>
      <c r="Y2328" s="146"/>
    </row>
    <row r="2329" ht="12.75" customHeight="1">
      <c r="A2329" s="146"/>
      <c r="B2329" s="146"/>
      <c r="C2329" s="227">
        <v>6.0</v>
      </c>
      <c r="D2329" s="228">
        <v>74.3</v>
      </c>
      <c r="E2329" s="228">
        <v>19.1</v>
      </c>
      <c r="F2329" s="229">
        <v>0.257</v>
      </c>
      <c r="I2329" s="146"/>
      <c r="J2329" s="230">
        <f t="shared" si="2"/>
        <v>12.38333333</v>
      </c>
      <c r="K2329" s="227"/>
      <c r="L2329" s="230">
        <f t="shared" si="3"/>
        <v>9.851498276</v>
      </c>
      <c r="M2329" s="232"/>
      <c r="N2329" s="146"/>
      <c r="O2329" s="99" t="b">
        <f t="shared" si="4"/>
        <v>0</v>
      </c>
      <c r="P2329" s="99">
        <f t="shared" si="5"/>
        <v>2</v>
      </c>
      <c r="Q2329" s="99">
        <f t="shared" si="6"/>
        <v>5</v>
      </c>
      <c r="R2329" s="99">
        <f t="shared" si="7"/>
        <v>0</v>
      </c>
      <c r="S2329" s="138">
        <f t="shared" si="8"/>
        <v>0</v>
      </c>
      <c r="T2329" s="135">
        <f t="shared" si="9"/>
        <v>7</v>
      </c>
      <c r="U2329" s="146"/>
      <c r="V2329" s="146"/>
      <c r="W2329" s="146"/>
      <c r="X2329" s="146"/>
      <c r="Y2329" s="146"/>
    </row>
    <row r="2330" ht="12.75" customHeight="1">
      <c r="A2330" s="146"/>
      <c r="B2330" s="146"/>
      <c r="C2330" s="227">
        <v>8.0</v>
      </c>
      <c r="D2330" s="228">
        <v>134.44</v>
      </c>
      <c r="E2330" s="228">
        <v>34.44</v>
      </c>
      <c r="F2330" s="229">
        <v>0.2562</v>
      </c>
      <c r="I2330" s="146"/>
      <c r="J2330" s="230">
        <f t="shared" si="2"/>
        <v>16.805</v>
      </c>
      <c r="K2330" s="227"/>
      <c r="L2330" s="230">
        <f t="shared" si="3"/>
        <v>13.37764687</v>
      </c>
      <c r="M2330" s="232"/>
      <c r="N2330" s="146"/>
      <c r="O2330" s="99" t="b">
        <f t="shared" si="4"/>
        <v>0</v>
      </c>
      <c r="P2330" s="99">
        <f t="shared" si="5"/>
        <v>2</v>
      </c>
      <c r="Q2330" s="99">
        <f t="shared" si="6"/>
        <v>5</v>
      </c>
      <c r="R2330" s="99">
        <f t="shared" si="7"/>
        <v>0</v>
      </c>
      <c r="S2330" s="138">
        <f t="shared" si="8"/>
        <v>0</v>
      </c>
      <c r="T2330" s="135">
        <f t="shared" si="9"/>
        <v>7</v>
      </c>
      <c r="U2330" s="146"/>
      <c r="V2330" s="146"/>
      <c r="W2330" s="146"/>
      <c r="X2330" s="146"/>
      <c r="Y2330" s="146"/>
    </row>
    <row r="2331" ht="12.75" customHeight="1">
      <c r="A2331" s="146"/>
      <c r="B2331" s="146"/>
      <c r="C2331" s="227">
        <v>9.0</v>
      </c>
      <c r="D2331" s="228">
        <v>141.91</v>
      </c>
      <c r="E2331" s="228">
        <v>36.16</v>
      </c>
      <c r="F2331" s="229">
        <v>0.2548</v>
      </c>
      <c r="I2331" s="146"/>
      <c r="J2331" s="230">
        <f t="shared" si="2"/>
        <v>15.76777778</v>
      </c>
      <c r="K2331" s="227"/>
      <c r="L2331" s="230">
        <f t="shared" si="3"/>
        <v>12.5659689</v>
      </c>
      <c r="M2331" s="232"/>
      <c r="N2331" s="146"/>
      <c r="O2331" s="99" t="b">
        <f t="shared" si="4"/>
        <v>0</v>
      </c>
      <c r="P2331" s="99">
        <f t="shared" si="5"/>
        <v>2</v>
      </c>
      <c r="Q2331" s="99">
        <f t="shared" si="6"/>
        <v>5</v>
      </c>
      <c r="R2331" s="99">
        <f t="shared" si="7"/>
        <v>0</v>
      </c>
      <c r="S2331" s="138">
        <f t="shared" si="8"/>
        <v>0</v>
      </c>
      <c r="T2331" s="135">
        <f t="shared" si="9"/>
        <v>7</v>
      </c>
      <c r="U2331" s="146"/>
      <c r="V2331" s="146"/>
      <c r="W2331" s="146"/>
      <c r="X2331" s="146"/>
      <c r="Y2331" s="146"/>
    </row>
    <row r="2332" ht="12.75" customHeight="1">
      <c r="A2332" s="146"/>
      <c r="B2332" s="146"/>
      <c r="C2332" s="227">
        <v>4.0</v>
      </c>
      <c r="D2332" s="228">
        <v>64.34</v>
      </c>
      <c r="E2332" s="228">
        <v>16.34</v>
      </c>
      <c r="F2332" s="229">
        <v>0.254</v>
      </c>
      <c r="I2332" s="146"/>
      <c r="J2332" s="230">
        <f t="shared" si="2"/>
        <v>16.085</v>
      </c>
      <c r="K2332" s="227"/>
      <c r="L2332" s="230">
        <f t="shared" si="3"/>
        <v>12.82695375</v>
      </c>
      <c r="M2332" s="232"/>
      <c r="N2332" s="146"/>
      <c r="O2332" s="99" t="b">
        <f t="shared" si="4"/>
        <v>0</v>
      </c>
      <c r="P2332" s="99">
        <f t="shared" si="5"/>
        <v>1</v>
      </c>
      <c r="Q2332" s="99">
        <f t="shared" si="6"/>
        <v>5</v>
      </c>
      <c r="R2332" s="99">
        <f t="shared" si="7"/>
        <v>0</v>
      </c>
      <c r="S2332" s="138">
        <f t="shared" si="8"/>
        <v>0</v>
      </c>
      <c r="T2332" s="135">
        <f t="shared" si="9"/>
        <v>6</v>
      </c>
      <c r="U2332" s="146"/>
      <c r="V2332" s="146"/>
      <c r="W2332" s="146"/>
      <c r="X2332" s="146"/>
      <c r="Y2332" s="146"/>
    </row>
    <row r="2333" ht="12.75" customHeight="1">
      <c r="A2333" s="146"/>
      <c r="B2333" s="146"/>
      <c r="C2333" s="227">
        <v>1.0</v>
      </c>
      <c r="D2333" s="228">
        <v>129.91</v>
      </c>
      <c r="E2333" s="228">
        <v>32.81</v>
      </c>
      <c r="F2333" s="229">
        <v>0.2526</v>
      </c>
      <c r="I2333" s="146"/>
      <c r="J2333" s="230">
        <f t="shared" si="2"/>
        <v>129.91</v>
      </c>
      <c r="K2333" s="227"/>
      <c r="L2333" s="230">
        <f t="shared" si="3"/>
        <v>103.7122785</v>
      </c>
      <c r="M2333" s="232"/>
      <c r="N2333" s="146"/>
      <c r="O2333" s="99" t="b">
        <f t="shared" si="4"/>
        <v>0</v>
      </c>
      <c r="P2333" s="99">
        <f t="shared" si="5"/>
        <v>1</v>
      </c>
      <c r="Q2333" s="99">
        <f t="shared" si="6"/>
        <v>2</v>
      </c>
      <c r="R2333" s="99">
        <f t="shared" si="7"/>
        <v>0</v>
      </c>
      <c r="S2333" s="138">
        <f t="shared" si="8"/>
        <v>0</v>
      </c>
      <c r="T2333" s="135">
        <f t="shared" si="9"/>
        <v>3</v>
      </c>
      <c r="U2333" s="146"/>
      <c r="V2333" s="146"/>
      <c r="W2333" s="146"/>
      <c r="X2333" s="146"/>
      <c r="Y2333" s="146"/>
    </row>
    <row r="2334" ht="12.75" customHeight="1">
      <c r="A2334" s="146"/>
      <c r="B2334" s="146"/>
      <c r="C2334" s="227">
        <v>13.0</v>
      </c>
      <c r="D2334" s="228">
        <v>260.87</v>
      </c>
      <c r="E2334" s="228">
        <v>65.87</v>
      </c>
      <c r="F2334" s="229">
        <v>0.2525</v>
      </c>
      <c r="I2334" s="146"/>
      <c r="J2334" s="230">
        <f t="shared" si="2"/>
        <v>20.06692308</v>
      </c>
      <c r="K2334" s="227"/>
      <c r="L2334" s="230">
        <f t="shared" si="3"/>
        <v>16.02149547</v>
      </c>
      <c r="M2334" s="232"/>
      <c r="N2334" s="146"/>
      <c r="O2334" s="99" t="b">
        <f t="shared" si="4"/>
        <v>0</v>
      </c>
      <c r="P2334" s="99">
        <f t="shared" si="5"/>
        <v>3</v>
      </c>
      <c r="Q2334" s="99">
        <f t="shared" si="6"/>
        <v>5</v>
      </c>
      <c r="R2334" s="99">
        <f t="shared" si="7"/>
        <v>0</v>
      </c>
      <c r="S2334" s="138">
        <f t="shared" si="8"/>
        <v>0</v>
      </c>
      <c r="T2334" s="135">
        <f t="shared" si="9"/>
        <v>8</v>
      </c>
      <c r="U2334" s="146"/>
      <c r="V2334" s="146"/>
      <c r="W2334" s="146"/>
      <c r="X2334" s="146"/>
      <c r="Y2334" s="146"/>
    </row>
    <row r="2335" ht="12.75" customHeight="1">
      <c r="A2335" s="146"/>
      <c r="B2335" s="146"/>
      <c r="C2335" s="227">
        <v>7.0</v>
      </c>
      <c r="D2335" s="228">
        <v>298.26</v>
      </c>
      <c r="E2335" s="228">
        <v>75.22</v>
      </c>
      <c r="F2335" s="229">
        <v>0.2522</v>
      </c>
      <c r="I2335" s="146"/>
      <c r="J2335" s="230">
        <f t="shared" si="2"/>
        <v>42.60857143</v>
      </c>
      <c r="K2335" s="227"/>
      <c r="L2335" s="230">
        <f t="shared" si="3"/>
        <v>34.02696968</v>
      </c>
      <c r="M2335" s="232"/>
      <c r="N2335" s="146"/>
      <c r="O2335" s="99" t="b">
        <f t="shared" si="4"/>
        <v>0</v>
      </c>
      <c r="P2335" s="99">
        <f t="shared" si="5"/>
        <v>2</v>
      </c>
      <c r="Q2335" s="99">
        <f t="shared" si="6"/>
        <v>4</v>
      </c>
      <c r="R2335" s="99">
        <f t="shared" si="7"/>
        <v>0</v>
      </c>
      <c r="S2335" s="138">
        <f t="shared" si="8"/>
        <v>0</v>
      </c>
      <c r="T2335" s="135">
        <f t="shared" si="9"/>
        <v>6</v>
      </c>
      <c r="U2335" s="146"/>
      <c r="V2335" s="146"/>
      <c r="W2335" s="146"/>
      <c r="X2335" s="146"/>
      <c r="Y2335" s="146"/>
    </row>
    <row r="2336" ht="12.75" customHeight="1">
      <c r="A2336" s="146"/>
      <c r="B2336" s="146"/>
      <c r="C2336" s="227">
        <v>1.0</v>
      </c>
      <c r="D2336" s="228">
        <v>17.35</v>
      </c>
      <c r="E2336" s="228">
        <v>4.35</v>
      </c>
      <c r="F2336" s="229">
        <v>0.2506</v>
      </c>
      <c r="I2336" s="146"/>
      <c r="J2336" s="230">
        <f t="shared" si="2"/>
        <v>17.35</v>
      </c>
      <c r="K2336" s="227"/>
      <c r="L2336" s="230">
        <f t="shared" si="3"/>
        <v>13.8733408</v>
      </c>
      <c r="M2336" s="232"/>
      <c r="N2336" s="146"/>
      <c r="O2336" s="99" t="b">
        <f t="shared" si="4"/>
        <v>0</v>
      </c>
      <c r="P2336" s="99">
        <f t="shared" si="5"/>
        <v>1</v>
      </c>
      <c r="Q2336" s="99">
        <f t="shared" si="6"/>
        <v>5</v>
      </c>
      <c r="R2336" s="99">
        <f t="shared" si="7"/>
        <v>0</v>
      </c>
      <c r="S2336" s="138">
        <f t="shared" si="8"/>
        <v>0</v>
      </c>
      <c r="T2336" s="135">
        <f t="shared" si="9"/>
        <v>6</v>
      </c>
      <c r="U2336" s="146"/>
      <c r="V2336" s="146"/>
      <c r="W2336" s="146"/>
      <c r="X2336" s="146"/>
      <c r="Y2336" s="146"/>
    </row>
    <row r="2337" ht="12.75" customHeight="1">
      <c r="A2337" s="146"/>
      <c r="B2337" s="146"/>
      <c r="C2337" s="227">
        <v>1.0</v>
      </c>
      <c r="D2337" s="228">
        <v>17.35</v>
      </c>
      <c r="E2337" s="228">
        <v>4.35</v>
      </c>
      <c r="F2337" s="229">
        <v>0.2506</v>
      </c>
      <c r="I2337" s="146"/>
      <c r="J2337" s="230">
        <f t="shared" si="2"/>
        <v>17.35</v>
      </c>
      <c r="K2337" s="227"/>
      <c r="L2337" s="230">
        <f t="shared" si="3"/>
        <v>13.8733408</v>
      </c>
      <c r="M2337" s="232"/>
      <c r="N2337" s="146"/>
      <c r="O2337" s="99" t="b">
        <f t="shared" si="4"/>
        <v>0</v>
      </c>
      <c r="P2337" s="99">
        <f t="shared" si="5"/>
        <v>1</v>
      </c>
      <c r="Q2337" s="99">
        <f t="shared" si="6"/>
        <v>5</v>
      </c>
      <c r="R2337" s="99">
        <f t="shared" si="7"/>
        <v>0</v>
      </c>
      <c r="S2337" s="138">
        <f t="shared" si="8"/>
        <v>0</v>
      </c>
      <c r="T2337" s="135">
        <f t="shared" si="9"/>
        <v>6</v>
      </c>
      <c r="U2337" s="146"/>
      <c r="V2337" s="146"/>
      <c r="W2337" s="146"/>
      <c r="X2337" s="146"/>
      <c r="Y2337" s="146"/>
    </row>
    <row r="2338" ht="12.75" customHeight="1">
      <c r="A2338" s="146"/>
      <c r="B2338" s="146"/>
      <c r="C2338" s="227">
        <v>4.0</v>
      </c>
      <c r="D2338" s="228">
        <v>69.39</v>
      </c>
      <c r="E2338" s="228">
        <v>17.39</v>
      </c>
      <c r="F2338" s="229">
        <v>0.2506</v>
      </c>
      <c r="I2338" s="146"/>
      <c r="J2338" s="230">
        <f t="shared" si="2"/>
        <v>17.3475</v>
      </c>
      <c r="K2338" s="227"/>
      <c r="L2338" s="230">
        <f t="shared" si="3"/>
        <v>13.87134176</v>
      </c>
      <c r="M2338" s="232"/>
      <c r="N2338" s="146"/>
      <c r="O2338" s="99" t="b">
        <f t="shared" si="4"/>
        <v>0</v>
      </c>
      <c r="P2338" s="99">
        <f t="shared" si="5"/>
        <v>1</v>
      </c>
      <c r="Q2338" s="99">
        <f t="shared" si="6"/>
        <v>5</v>
      </c>
      <c r="R2338" s="99">
        <f t="shared" si="7"/>
        <v>0</v>
      </c>
      <c r="S2338" s="138">
        <f t="shared" si="8"/>
        <v>0</v>
      </c>
      <c r="T2338" s="135">
        <f t="shared" si="9"/>
        <v>6</v>
      </c>
      <c r="U2338" s="146"/>
      <c r="V2338" s="146"/>
      <c r="W2338" s="146"/>
      <c r="X2338" s="146"/>
      <c r="Y2338" s="146"/>
    </row>
    <row r="2339" ht="12.75" customHeight="1">
      <c r="A2339" s="146"/>
      <c r="B2339" s="146"/>
      <c r="C2339" s="227">
        <v>10.0</v>
      </c>
      <c r="D2339" s="228">
        <v>359.6</v>
      </c>
      <c r="E2339" s="228">
        <v>89.6</v>
      </c>
      <c r="F2339" s="229">
        <v>0.2492</v>
      </c>
      <c r="I2339" s="146"/>
      <c r="J2339" s="230">
        <f t="shared" si="2"/>
        <v>35.96</v>
      </c>
      <c r="K2339" s="227"/>
      <c r="L2339" s="230">
        <f t="shared" si="3"/>
        <v>28.78642331</v>
      </c>
      <c r="M2339" s="232"/>
      <c r="N2339" s="146"/>
      <c r="O2339" s="99">
        <f t="shared" si="4"/>
        <v>1</v>
      </c>
      <c r="P2339" s="99">
        <f t="shared" si="5"/>
        <v>2</v>
      </c>
      <c r="Q2339" s="99">
        <f t="shared" si="6"/>
        <v>4</v>
      </c>
      <c r="R2339" s="99">
        <f t="shared" si="7"/>
        <v>0</v>
      </c>
      <c r="S2339" s="138">
        <f t="shared" si="8"/>
        <v>0</v>
      </c>
      <c r="T2339" s="135">
        <f t="shared" si="9"/>
        <v>7</v>
      </c>
      <c r="U2339" s="146"/>
      <c r="V2339" s="146"/>
      <c r="W2339" s="146"/>
      <c r="X2339" s="146"/>
      <c r="Y2339" s="146"/>
    </row>
    <row r="2340" ht="12.75" customHeight="1">
      <c r="A2340" s="146"/>
      <c r="B2340" s="146"/>
      <c r="C2340" s="227">
        <v>4.0</v>
      </c>
      <c r="D2340" s="228">
        <v>79.83</v>
      </c>
      <c r="E2340" s="228">
        <v>19.83</v>
      </c>
      <c r="F2340" s="229">
        <v>0.2484</v>
      </c>
      <c r="I2340" s="146"/>
      <c r="J2340" s="230">
        <f t="shared" si="2"/>
        <v>19.9575</v>
      </c>
      <c r="K2340" s="227"/>
      <c r="L2340" s="230">
        <f t="shared" si="3"/>
        <v>15.98646267</v>
      </c>
      <c r="M2340" s="232"/>
      <c r="N2340" s="146"/>
      <c r="O2340" s="99">
        <f t="shared" si="4"/>
        <v>1</v>
      </c>
      <c r="P2340" s="99">
        <f t="shared" si="5"/>
        <v>1</v>
      </c>
      <c r="Q2340" s="99">
        <f t="shared" si="6"/>
        <v>5</v>
      </c>
      <c r="R2340" s="99">
        <f t="shared" si="7"/>
        <v>0</v>
      </c>
      <c r="S2340" s="138">
        <f t="shared" si="8"/>
        <v>0</v>
      </c>
      <c r="T2340" s="135">
        <f t="shared" si="9"/>
        <v>7</v>
      </c>
      <c r="U2340" s="146"/>
      <c r="V2340" s="146"/>
      <c r="W2340" s="146"/>
      <c r="X2340" s="146"/>
      <c r="Y2340" s="146"/>
    </row>
    <row r="2341" ht="12.75" customHeight="1">
      <c r="A2341" s="146"/>
      <c r="B2341" s="146"/>
      <c r="C2341" s="227">
        <v>16.0</v>
      </c>
      <c r="D2341" s="228">
        <v>318.76</v>
      </c>
      <c r="E2341" s="228">
        <v>78.76</v>
      </c>
      <c r="F2341" s="229">
        <v>0.2471</v>
      </c>
      <c r="I2341" s="146"/>
      <c r="J2341" s="230">
        <f t="shared" si="2"/>
        <v>19.9225</v>
      </c>
      <c r="K2341" s="227"/>
      <c r="L2341" s="230">
        <f t="shared" si="3"/>
        <v>15.97506214</v>
      </c>
      <c r="M2341" s="232"/>
      <c r="N2341" s="146"/>
      <c r="O2341" s="99">
        <f t="shared" si="4"/>
        <v>1</v>
      </c>
      <c r="P2341" s="99">
        <f t="shared" si="5"/>
        <v>4</v>
      </c>
      <c r="Q2341" s="99">
        <f t="shared" si="6"/>
        <v>5</v>
      </c>
      <c r="R2341" s="99">
        <f t="shared" si="7"/>
        <v>0</v>
      </c>
      <c r="S2341" s="138">
        <f t="shared" si="8"/>
        <v>0</v>
      </c>
      <c r="T2341" s="135">
        <f t="shared" si="9"/>
        <v>10</v>
      </c>
      <c r="U2341" s="146"/>
      <c r="V2341" s="146"/>
      <c r="W2341" s="146"/>
      <c r="X2341" s="146"/>
      <c r="Y2341" s="146"/>
    </row>
    <row r="2342" ht="12.75" customHeight="1">
      <c r="A2342" s="146"/>
      <c r="B2342" s="146"/>
      <c r="C2342" s="227">
        <v>8.0</v>
      </c>
      <c r="D2342" s="228">
        <v>132.71</v>
      </c>
      <c r="E2342" s="228">
        <v>32.71</v>
      </c>
      <c r="F2342" s="229">
        <v>0.2465</v>
      </c>
      <c r="I2342" s="146"/>
      <c r="J2342" s="230">
        <f t="shared" si="2"/>
        <v>16.58875</v>
      </c>
      <c r="K2342" s="227"/>
      <c r="L2342" s="230">
        <f t="shared" si="3"/>
        <v>13.30826314</v>
      </c>
      <c r="M2342" s="232"/>
      <c r="N2342" s="146"/>
      <c r="O2342" s="99">
        <f t="shared" si="4"/>
        <v>1</v>
      </c>
      <c r="P2342" s="99">
        <f t="shared" si="5"/>
        <v>2</v>
      </c>
      <c r="Q2342" s="99">
        <f t="shared" si="6"/>
        <v>5</v>
      </c>
      <c r="R2342" s="99">
        <f t="shared" si="7"/>
        <v>0</v>
      </c>
      <c r="S2342" s="138">
        <f t="shared" si="8"/>
        <v>0</v>
      </c>
      <c r="T2342" s="135">
        <f t="shared" si="9"/>
        <v>8</v>
      </c>
      <c r="U2342" s="146"/>
      <c r="V2342" s="146"/>
      <c r="W2342" s="146"/>
      <c r="X2342" s="146"/>
      <c r="Y2342" s="146"/>
    </row>
    <row r="2343" ht="12.75" customHeight="1">
      <c r="A2343" s="146"/>
      <c r="B2343" s="146"/>
      <c r="C2343" s="227">
        <v>10.0</v>
      </c>
      <c r="D2343" s="228">
        <v>190.87</v>
      </c>
      <c r="E2343" s="228">
        <v>45.87</v>
      </c>
      <c r="F2343" s="229">
        <v>0.2403</v>
      </c>
      <c r="I2343" s="146"/>
      <c r="J2343" s="230">
        <f t="shared" si="2"/>
        <v>19.087</v>
      </c>
      <c r="K2343" s="227"/>
      <c r="L2343" s="230">
        <f t="shared" si="3"/>
        <v>15.38901879</v>
      </c>
      <c r="M2343" s="232"/>
      <c r="N2343" s="146"/>
      <c r="O2343" s="99">
        <f t="shared" si="4"/>
        <v>1</v>
      </c>
      <c r="P2343" s="99">
        <f t="shared" si="5"/>
        <v>2</v>
      </c>
      <c r="Q2343" s="99">
        <f t="shared" si="6"/>
        <v>5</v>
      </c>
      <c r="R2343" s="99">
        <f t="shared" si="7"/>
        <v>0</v>
      </c>
      <c r="S2343" s="138">
        <f t="shared" si="8"/>
        <v>0</v>
      </c>
      <c r="T2343" s="135">
        <f t="shared" si="9"/>
        <v>8</v>
      </c>
      <c r="U2343" s="146"/>
      <c r="V2343" s="146"/>
      <c r="W2343" s="146"/>
      <c r="X2343" s="146"/>
      <c r="Y2343" s="146"/>
    </row>
    <row r="2344" ht="12.75" customHeight="1">
      <c r="A2344" s="146"/>
      <c r="B2344" s="146"/>
      <c r="C2344" s="227">
        <v>9.0</v>
      </c>
      <c r="D2344" s="228">
        <v>93.48</v>
      </c>
      <c r="E2344" s="228">
        <v>22.42</v>
      </c>
      <c r="F2344" s="229">
        <v>0.2399</v>
      </c>
      <c r="I2344" s="146"/>
      <c r="J2344" s="230">
        <f t="shared" si="2"/>
        <v>10.38666667</v>
      </c>
      <c r="K2344" s="227"/>
      <c r="L2344" s="230">
        <f t="shared" si="3"/>
        <v>8.377019652</v>
      </c>
      <c r="M2344" s="232"/>
      <c r="N2344" s="146"/>
      <c r="O2344" s="99">
        <f t="shared" si="4"/>
        <v>1</v>
      </c>
      <c r="P2344" s="99">
        <f t="shared" si="5"/>
        <v>2</v>
      </c>
      <c r="Q2344" s="99">
        <f t="shared" si="6"/>
        <v>5</v>
      </c>
      <c r="R2344" s="99">
        <f t="shared" si="7"/>
        <v>0</v>
      </c>
      <c r="S2344" s="138">
        <f t="shared" si="8"/>
        <v>0</v>
      </c>
      <c r="T2344" s="135">
        <f t="shared" si="9"/>
        <v>8</v>
      </c>
      <c r="U2344" s="146"/>
      <c r="V2344" s="146"/>
      <c r="W2344" s="146"/>
      <c r="X2344" s="146"/>
      <c r="Y2344" s="146"/>
    </row>
    <row r="2345" ht="12.75" customHeight="1">
      <c r="A2345" s="146"/>
      <c r="B2345" s="146"/>
      <c r="C2345" s="227">
        <v>7.0</v>
      </c>
      <c r="D2345" s="228">
        <v>126.43</v>
      </c>
      <c r="E2345" s="228">
        <v>30.18</v>
      </c>
      <c r="F2345" s="229">
        <v>0.2387</v>
      </c>
      <c r="I2345" s="146"/>
      <c r="J2345" s="230">
        <f t="shared" si="2"/>
        <v>18.06142857</v>
      </c>
      <c r="K2345" s="227"/>
      <c r="L2345" s="230">
        <f t="shared" si="3"/>
        <v>14.58095469</v>
      </c>
      <c r="M2345" s="232"/>
      <c r="N2345" s="146"/>
      <c r="O2345" s="99">
        <f t="shared" si="4"/>
        <v>1</v>
      </c>
      <c r="P2345" s="99">
        <f t="shared" si="5"/>
        <v>2</v>
      </c>
      <c r="Q2345" s="99">
        <f t="shared" si="6"/>
        <v>5</v>
      </c>
      <c r="R2345" s="99">
        <f t="shared" si="7"/>
        <v>0</v>
      </c>
      <c r="S2345" s="138">
        <f t="shared" si="8"/>
        <v>0</v>
      </c>
      <c r="T2345" s="135">
        <f t="shared" si="9"/>
        <v>8</v>
      </c>
      <c r="U2345" s="146"/>
      <c r="V2345" s="146"/>
      <c r="W2345" s="146"/>
      <c r="X2345" s="146"/>
      <c r="Y2345" s="146"/>
    </row>
    <row r="2346" ht="12.75" customHeight="1">
      <c r="A2346" s="146"/>
      <c r="B2346" s="146"/>
      <c r="C2346" s="227">
        <v>3.0</v>
      </c>
      <c r="D2346" s="228">
        <v>37.17</v>
      </c>
      <c r="E2346" s="228">
        <v>8.67</v>
      </c>
      <c r="F2346" s="229">
        <v>0.2333</v>
      </c>
      <c r="I2346" s="146"/>
      <c r="J2346" s="230">
        <f t="shared" si="2"/>
        <v>12.39</v>
      </c>
      <c r="K2346" s="227"/>
      <c r="L2346" s="230">
        <f t="shared" si="3"/>
        <v>10.04621747</v>
      </c>
      <c r="M2346" s="232"/>
      <c r="N2346" s="146"/>
      <c r="O2346" s="99">
        <f t="shared" si="4"/>
        <v>1</v>
      </c>
      <c r="P2346" s="99">
        <f t="shared" si="5"/>
        <v>1</v>
      </c>
      <c r="Q2346" s="99">
        <f t="shared" si="6"/>
        <v>5</v>
      </c>
      <c r="R2346" s="99">
        <f t="shared" si="7"/>
        <v>0</v>
      </c>
      <c r="S2346" s="138">
        <f t="shared" si="8"/>
        <v>0</v>
      </c>
      <c r="T2346" s="135">
        <f t="shared" si="9"/>
        <v>7</v>
      </c>
      <c r="U2346" s="146"/>
      <c r="V2346" s="146"/>
      <c r="W2346" s="146"/>
      <c r="X2346" s="146"/>
      <c r="Y2346" s="146"/>
    </row>
    <row r="2347" ht="12.75" customHeight="1">
      <c r="A2347" s="146"/>
      <c r="B2347" s="146"/>
      <c r="C2347" s="227">
        <v>2.0</v>
      </c>
      <c r="D2347" s="228">
        <v>2.61</v>
      </c>
      <c r="E2347" s="228">
        <v>0.61</v>
      </c>
      <c r="F2347" s="229">
        <v>0.2333</v>
      </c>
      <c r="I2347" s="146"/>
      <c r="J2347" s="230">
        <f t="shared" si="2"/>
        <v>1.305</v>
      </c>
      <c r="K2347" s="227"/>
      <c r="L2347" s="230">
        <f t="shared" si="3"/>
        <v>1.058136706</v>
      </c>
      <c r="M2347" s="232"/>
      <c r="N2347" s="146"/>
      <c r="O2347" s="99">
        <f t="shared" si="4"/>
        <v>1</v>
      </c>
      <c r="P2347" s="99">
        <f t="shared" si="5"/>
        <v>1</v>
      </c>
      <c r="Q2347" s="99">
        <f t="shared" si="6"/>
        <v>5</v>
      </c>
      <c r="R2347" s="99">
        <f t="shared" si="7"/>
        <v>0</v>
      </c>
      <c r="S2347" s="138">
        <f t="shared" si="8"/>
        <v>0</v>
      </c>
      <c r="T2347" s="135">
        <f t="shared" si="9"/>
        <v>7</v>
      </c>
      <c r="U2347" s="146"/>
      <c r="V2347" s="146"/>
      <c r="W2347" s="146"/>
      <c r="X2347" s="146"/>
      <c r="Y2347" s="146"/>
    </row>
    <row r="2348" ht="12.75" customHeight="1">
      <c r="A2348" s="146"/>
      <c r="B2348" s="146"/>
      <c r="C2348" s="227">
        <v>1.0</v>
      </c>
      <c r="D2348" s="228">
        <v>1.3</v>
      </c>
      <c r="E2348" s="228">
        <v>0.3</v>
      </c>
      <c r="F2348" s="229">
        <v>0.2333</v>
      </c>
      <c r="I2348" s="146"/>
      <c r="J2348" s="230">
        <f t="shared" si="2"/>
        <v>1.3</v>
      </c>
      <c r="K2348" s="227"/>
      <c r="L2348" s="230">
        <f t="shared" si="3"/>
        <v>1.054082543</v>
      </c>
      <c r="M2348" s="232"/>
      <c r="N2348" s="146"/>
      <c r="O2348" s="99">
        <f t="shared" si="4"/>
        <v>1</v>
      </c>
      <c r="P2348" s="99">
        <f t="shared" si="5"/>
        <v>1</v>
      </c>
      <c r="Q2348" s="99">
        <f t="shared" si="6"/>
        <v>5</v>
      </c>
      <c r="R2348" s="99">
        <f t="shared" si="7"/>
        <v>0</v>
      </c>
      <c r="S2348" s="138">
        <f t="shared" si="8"/>
        <v>0</v>
      </c>
      <c r="T2348" s="135">
        <f t="shared" si="9"/>
        <v>7</v>
      </c>
      <c r="U2348" s="146"/>
      <c r="V2348" s="146"/>
      <c r="W2348" s="146"/>
      <c r="X2348" s="146"/>
      <c r="Y2348" s="146"/>
    </row>
    <row r="2349" ht="12.75" customHeight="1">
      <c r="A2349" s="146"/>
      <c r="B2349" s="146"/>
      <c r="C2349" s="227">
        <v>1.0</v>
      </c>
      <c r="D2349" s="228">
        <v>1.3</v>
      </c>
      <c r="E2349" s="228">
        <v>0.3</v>
      </c>
      <c r="F2349" s="229">
        <v>0.2333</v>
      </c>
      <c r="I2349" s="146"/>
      <c r="J2349" s="230">
        <f t="shared" si="2"/>
        <v>1.3</v>
      </c>
      <c r="K2349" s="227"/>
      <c r="L2349" s="230">
        <f t="shared" si="3"/>
        <v>1.054082543</v>
      </c>
      <c r="M2349" s="232"/>
      <c r="N2349" s="146"/>
      <c r="O2349" s="99">
        <f t="shared" si="4"/>
        <v>1</v>
      </c>
      <c r="P2349" s="99">
        <f t="shared" si="5"/>
        <v>1</v>
      </c>
      <c r="Q2349" s="99">
        <f t="shared" si="6"/>
        <v>5</v>
      </c>
      <c r="R2349" s="99">
        <f t="shared" si="7"/>
        <v>0</v>
      </c>
      <c r="S2349" s="138">
        <f t="shared" si="8"/>
        <v>0</v>
      </c>
      <c r="T2349" s="135">
        <f t="shared" si="9"/>
        <v>7</v>
      </c>
      <c r="U2349" s="146"/>
      <c r="V2349" s="146"/>
      <c r="W2349" s="146"/>
      <c r="X2349" s="146"/>
      <c r="Y2349" s="146"/>
    </row>
    <row r="2350" ht="12.75" customHeight="1">
      <c r="A2350" s="146"/>
      <c r="B2350" s="146"/>
      <c r="C2350" s="227">
        <v>1.0</v>
      </c>
      <c r="D2350" s="228">
        <v>1.3</v>
      </c>
      <c r="E2350" s="228">
        <v>0.3</v>
      </c>
      <c r="F2350" s="229">
        <v>0.2333</v>
      </c>
      <c r="I2350" s="146"/>
      <c r="J2350" s="230">
        <f t="shared" si="2"/>
        <v>1.3</v>
      </c>
      <c r="K2350" s="227"/>
      <c r="L2350" s="230">
        <f t="shared" si="3"/>
        <v>1.054082543</v>
      </c>
      <c r="M2350" s="232"/>
      <c r="N2350" s="146"/>
      <c r="O2350" s="99">
        <f t="shared" si="4"/>
        <v>1</v>
      </c>
      <c r="P2350" s="99">
        <f t="shared" si="5"/>
        <v>1</v>
      </c>
      <c r="Q2350" s="99">
        <f t="shared" si="6"/>
        <v>5</v>
      </c>
      <c r="R2350" s="99">
        <f t="shared" si="7"/>
        <v>0</v>
      </c>
      <c r="S2350" s="138">
        <f t="shared" si="8"/>
        <v>0</v>
      </c>
      <c r="T2350" s="135">
        <f t="shared" si="9"/>
        <v>7</v>
      </c>
      <c r="U2350" s="146"/>
      <c r="V2350" s="146"/>
      <c r="W2350" s="146"/>
      <c r="X2350" s="146"/>
      <c r="Y2350" s="146"/>
    </row>
    <row r="2351" ht="12.75" customHeight="1">
      <c r="A2351" s="146"/>
      <c r="B2351" s="146"/>
      <c r="C2351" s="227">
        <v>4.0</v>
      </c>
      <c r="D2351" s="228">
        <v>47.91</v>
      </c>
      <c r="E2351" s="228">
        <v>11.11</v>
      </c>
      <c r="F2351" s="229">
        <v>0.2319</v>
      </c>
      <c r="I2351" s="146"/>
      <c r="J2351" s="230">
        <f t="shared" si="2"/>
        <v>11.9775</v>
      </c>
      <c r="K2351" s="227"/>
      <c r="L2351" s="230">
        <f t="shared" si="3"/>
        <v>9.72278594</v>
      </c>
      <c r="M2351" s="232"/>
      <c r="N2351" s="146"/>
      <c r="O2351" s="99">
        <f t="shared" si="4"/>
        <v>1</v>
      </c>
      <c r="P2351" s="99">
        <f t="shared" si="5"/>
        <v>1</v>
      </c>
      <c r="Q2351" s="99">
        <f t="shared" si="6"/>
        <v>5</v>
      </c>
      <c r="R2351" s="99">
        <f t="shared" si="7"/>
        <v>0</v>
      </c>
      <c r="S2351" s="138">
        <f t="shared" si="8"/>
        <v>0</v>
      </c>
      <c r="T2351" s="135">
        <f t="shared" si="9"/>
        <v>7</v>
      </c>
      <c r="U2351" s="146"/>
      <c r="V2351" s="146"/>
      <c r="W2351" s="146"/>
      <c r="X2351" s="146"/>
      <c r="Y2351" s="146"/>
    </row>
    <row r="2352" ht="12.75" customHeight="1">
      <c r="A2352" s="146"/>
      <c r="B2352" s="146"/>
      <c r="C2352" s="227">
        <v>10.0</v>
      </c>
      <c r="D2352" s="228">
        <v>826.3</v>
      </c>
      <c r="E2352" s="228">
        <v>189.9</v>
      </c>
      <c r="F2352" s="229">
        <v>0.2298</v>
      </c>
      <c r="I2352" s="146"/>
      <c r="J2352" s="230">
        <f t="shared" si="2"/>
        <v>82.63</v>
      </c>
      <c r="K2352" s="227"/>
      <c r="L2352" s="230">
        <f t="shared" si="3"/>
        <v>67.18978696</v>
      </c>
      <c r="M2352" s="232"/>
      <c r="N2352" s="146"/>
      <c r="O2352" s="99">
        <f t="shared" si="4"/>
        <v>1</v>
      </c>
      <c r="P2352" s="99">
        <f t="shared" si="5"/>
        <v>2</v>
      </c>
      <c r="Q2352" s="99">
        <f t="shared" si="6"/>
        <v>3</v>
      </c>
      <c r="R2352" s="99">
        <f t="shared" si="7"/>
        <v>0</v>
      </c>
      <c r="S2352" s="138">
        <f t="shared" si="8"/>
        <v>0</v>
      </c>
      <c r="T2352" s="135">
        <f t="shared" si="9"/>
        <v>6</v>
      </c>
      <c r="U2352" s="146"/>
      <c r="V2352" s="146"/>
      <c r="W2352" s="146"/>
      <c r="X2352" s="146"/>
      <c r="Y2352" s="146"/>
    </row>
    <row r="2353" ht="12.75" customHeight="1">
      <c r="A2353" s="146"/>
      <c r="B2353" s="146"/>
      <c r="C2353" s="227">
        <v>1.0</v>
      </c>
      <c r="D2353" s="228">
        <v>11.05</v>
      </c>
      <c r="E2353" s="228">
        <v>2.53</v>
      </c>
      <c r="F2353" s="229">
        <v>0.2287</v>
      </c>
      <c r="I2353" s="146"/>
      <c r="J2353" s="230">
        <f t="shared" si="2"/>
        <v>11.05</v>
      </c>
      <c r="K2353" s="227"/>
      <c r="L2353" s="230">
        <f t="shared" si="3"/>
        <v>8.993244893</v>
      </c>
      <c r="M2353" s="232"/>
      <c r="N2353" s="146"/>
      <c r="O2353" s="99">
        <f t="shared" si="4"/>
        <v>1</v>
      </c>
      <c r="P2353" s="99">
        <f t="shared" si="5"/>
        <v>1</v>
      </c>
      <c r="Q2353" s="99">
        <f t="shared" si="6"/>
        <v>5</v>
      </c>
      <c r="R2353" s="99">
        <f t="shared" si="7"/>
        <v>0</v>
      </c>
      <c r="S2353" s="138">
        <f t="shared" si="8"/>
        <v>0</v>
      </c>
      <c r="T2353" s="135">
        <f t="shared" si="9"/>
        <v>7</v>
      </c>
      <c r="U2353" s="146"/>
      <c r="V2353" s="146"/>
      <c r="W2353" s="146"/>
      <c r="X2353" s="146"/>
      <c r="Y2353" s="146"/>
    </row>
    <row r="2354" ht="12.75" customHeight="1">
      <c r="A2354" s="146"/>
      <c r="B2354" s="146"/>
      <c r="C2354" s="227">
        <v>4.0</v>
      </c>
      <c r="D2354" s="228">
        <v>71.29</v>
      </c>
      <c r="E2354" s="228">
        <v>16.29</v>
      </c>
      <c r="F2354" s="229">
        <v>0.2285</v>
      </c>
      <c r="I2354" s="146"/>
      <c r="J2354" s="230">
        <f t="shared" si="2"/>
        <v>17.8225</v>
      </c>
      <c r="K2354" s="227"/>
      <c r="L2354" s="230">
        <f t="shared" si="3"/>
        <v>14.50752951</v>
      </c>
      <c r="M2354" s="232"/>
      <c r="N2354" s="146"/>
      <c r="O2354" s="99">
        <f t="shared" si="4"/>
        <v>1</v>
      </c>
      <c r="P2354" s="99">
        <f t="shared" si="5"/>
        <v>1</v>
      </c>
      <c r="Q2354" s="99">
        <f t="shared" si="6"/>
        <v>5</v>
      </c>
      <c r="R2354" s="99">
        <f t="shared" si="7"/>
        <v>0</v>
      </c>
      <c r="S2354" s="138">
        <f t="shared" si="8"/>
        <v>0</v>
      </c>
      <c r="T2354" s="135">
        <f t="shared" si="9"/>
        <v>7</v>
      </c>
      <c r="U2354" s="146"/>
      <c r="V2354" s="146"/>
      <c r="W2354" s="146"/>
      <c r="X2354" s="146"/>
      <c r="Y2354" s="146"/>
    </row>
    <row r="2355" ht="12.75" customHeight="1">
      <c r="A2355" s="146"/>
      <c r="B2355" s="146"/>
      <c r="C2355" s="227">
        <v>4.0</v>
      </c>
      <c r="D2355" s="228">
        <v>54.78</v>
      </c>
      <c r="E2355" s="228">
        <v>12.38</v>
      </c>
      <c r="F2355" s="229">
        <v>0.226</v>
      </c>
      <c r="I2355" s="146"/>
      <c r="J2355" s="230">
        <f t="shared" si="2"/>
        <v>13.695</v>
      </c>
      <c r="K2355" s="227"/>
      <c r="L2355" s="230">
        <f t="shared" si="3"/>
        <v>11.17047308</v>
      </c>
      <c r="M2355" s="232"/>
      <c r="N2355" s="146"/>
      <c r="O2355" s="99">
        <f t="shared" si="4"/>
        <v>1</v>
      </c>
      <c r="P2355" s="99">
        <f t="shared" si="5"/>
        <v>1</v>
      </c>
      <c r="Q2355" s="99">
        <f t="shared" si="6"/>
        <v>5</v>
      </c>
      <c r="R2355" s="99">
        <f t="shared" si="7"/>
        <v>0</v>
      </c>
      <c r="S2355" s="138">
        <f t="shared" si="8"/>
        <v>0</v>
      </c>
      <c r="T2355" s="135">
        <f t="shared" si="9"/>
        <v>7</v>
      </c>
      <c r="U2355" s="146"/>
      <c r="V2355" s="146"/>
      <c r="W2355" s="146"/>
      <c r="X2355" s="146"/>
      <c r="Y2355" s="146"/>
    </row>
    <row r="2356" ht="12.75" customHeight="1">
      <c r="A2356" s="146"/>
      <c r="B2356" s="146"/>
      <c r="C2356" s="227">
        <v>8.0</v>
      </c>
      <c r="D2356" s="228">
        <v>173.57</v>
      </c>
      <c r="E2356" s="228">
        <v>37.57</v>
      </c>
      <c r="F2356" s="229">
        <v>0.2164</v>
      </c>
      <c r="I2356" s="146"/>
      <c r="J2356" s="230">
        <f t="shared" si="2"/>
        <v>21.69625</v>
      </c>
      <c r="K2356" s="227"/>
      <c r="L2356" s="230">
        <f t="shared" si="3"/>
        <v>17.8364436</v>
      </c>
      <c r="M2356" s="232"/>
      <c r="N2356" s="146"/>
      <c r="O2356" s="99">
        <f t="shared" si="4"/>
        <v>1</v>
      </c>
      <c r="P2356" s="99">
        <f t="shared" si="5"/>
        <v>2</v>
      </c>
      <c r="Q2356" s="99">
        <f t="shared" si="6"/>
        <v>5</v>
      </c>
      <c r="R2356" s="99">
        <f t="shared" si="7"/>
        <v>0</v>
      </c>
      <c r="S2356" s="138">
        <f t="shared" si="8"/>
        <v>0</v>
      </c>
      <c r="T2356" s="135">
        <f t="shared" si="9"/>
        <v>8</v>
      </c>
      <c r="U2356" s="146"/>
      <c r="V2356" s="146"/>
      <c r="W2356" s="146"/>
      <c r="X2356" s="146"/>
      <c r="Y2356" s="146"/>
    </row>
    <row r="2357" ht="12.75" customHeight="1">
      <c r="A2357" s="146"/>
      <c r="B2357" s="146"/>
      <c r="C2357" s="227">
        <v>1.0</v>
      </c>
      <c r="D2357" s="228">
        <v>36.0</v>
      </c>
      <c r="E2357" s="228">
        <v>7.75</v>
      </c>
      <c r="F2357" s="229">
        <v>0.2153</v>
      </c>
      <c r="I2357" s="146"/>
      <c r="J2357" s="230">
        <f t="shared" si="2"/>
        <v>36</v>
      </c>
      <c r="K2357" s="227"/>
      <c r="L2357" s="230">
        <f t="shared" si="3"/>
        <v>29.62231548</v>
      </c>
      <c r="M2357" s="232"/>
      <c r="N2357" s="146"/>
      <c r="O2357" s="99">
        <f t="shared" si="4"/>
        <v>1</v>
      </c>
      <c r="P2357" s="99">
        <f t="shared" si="5"/>
        <v>1</v>
      </c>
      <c r="Q2357" s="99">
        <f t="shared" si="6"/>
        <v>4</v>
      </c>
      <c r="R2357" s="99">
        <f t="shared" si="7"/>
        <v>0</v>
      </c>
      <c r="S2357" s="138">
        <f t="shared" si="8"/>
        <v>0</v>
      </c>
      <c r="T2357" s="135">
        <f t="shared" si="9"/>
        <v>6</v>
      </c>
      <c r="U2357" s="146"/>
      <c r="V2357" s="146"/>
      <c r="W2357" s="146"/>
      <c r="X2357" s="146"/>
      <c r="Y2357" s="146"/>
    </row>
    <row r="2358" ht="12.75" customHeight="1">
      <c r="A2358" s="146"/>
      <c r="B2358" s="146"/>
      <c r="C2358" s="227">
        <v>2.0</v>
      </c>
      <c r="D2358" s="228">
        <v>55.62</v>
      </c>
      <c r="E2358" s="228">
        <v>11.9</v>
      </c>
      <c r="F2358" s="229">
        <v>0.2139</v>
      </c>
      <c r="I2358" s="146"/>
      <c r="J2358" s="230">
        <f t="shared" si="2"/>
        <v>27.81</v>
      </c>
      <c r="K2358" s="227"/>
      <c r="L2358" s="230">
        <f t="shared" si="3"/>
        <v>22.90963012</v>
      </c>
      <c r="M2358" s="232"/>
      <c r="N2358" s="146"/>
      <c r="O2358" s="99">
        <f t="shared" si="4"/>
        <v>1</v>
      </c>
      <c r="P2358" s="99">
        <f t="shared" si="5"/>
        <v>1</v>
      </c>
      <c r="Q2358" s="99">
        <f t="shared" si="6"/>
        <v>5</v>
      </c>
      <c r="R2358" s="99">
        <f t="shared" si="7"/>
        <v>0</v>
      </c>
      <c r="S2358" s="138">
        <f t="shared" si="8"/>
        <v>0</v>
      </c>
      <c r="T2358" s="135">
        <f t="shared" si="9"/>
        <v>7</v>
      </c>
      <c r="U2358" s="146"/>
      <c r="V2358" s="146"/>
      <c r="W2358" s="146"/>
      <c r="X2358" s="146"/>
      <c r="Y2358" s="146"/>
    </row>
    <row r="2359" ht="12.75" customHeight="1">
      <c r="A2359" s="146"/>
      <c r="B2359" s="146"/>
      <c r="C2359" s="227">
        <v>33.0</v>
      </c>
      <c r="D2359" s="228">
        <v>575.48</v>
      </c>
      <c r="E2359" s="228">
        <v>121.73</v>
      </c>
      <c r="F2359" s="229">
        <v>0.2115</v>
      </c>
      <c r="I2359" s="146"/>
      <c r="J2359" s="230">
        <f t="shared" si="2"/>
        <v>17.43878788</v>
      </c>
      <c r="K2359" s="227"/>
      <c r="L2359" s="230">
        <f t="shared" si="3"/>
        <v>14.39437712</v>
      </c>
      <c r="M2359" s="232"/>
      <c r="N2359" s="146"/>
      <c r="O2359" s="99">
        <f t="shared" si="4"/>
        <v>1</v>
      </c>
      <c r="P2359" s="99">
        <f t="shared" si="5"/>
        <v>5</v>
      </c>
      <c r="Q2359" s="99">
        <f t="shared" si="6"/>
        <v>5</v>
      </c>
      <c r="R2359" s="99">
        <f t="shared" si="7"/>
        <v>0</v>
      </c>
      <c r="S2359" s="138">
        <f t="shared" si="8"/>
        <v>0</v>
      </c>
      <c r="T2359" s="135">
        <f t="shared" si="9"/>
        <v>11</v>
      </c>
      <c r="U2359" s="146"/>
      <c r="V2359" s="146"/>
      <c r="W2359" s="146"/>
      <c r="X2359" s="146"/>
      <c r="Y2359" s="146"/>
    </row>
    <row r="2360" ht="12.75" customHeight="1">
      <c r="A2360" s="146"/>
      <c r="B2360" s="146"/>
      <c r="C2360" s="227">
        <v>12.0</v>
      </c>
      <c r="D2360" s="228">
        <v>227.42</v>
      </c>
      <c r="E2360" s="228">
        <v>47.42</v>
      </c>
      <c r="F2360" s="229">
        <v>0.2085</v>
      </c>
      <c r="I2360" s="146"/>
      <c r="J2360" s="230">
        <f t="shared" si="2"/>
        <v>18.95166667</v>
      </c>
      <c r="K2360" s="227"/>
      <c r="L2360" s="230">
        <f t="shared" si="3"/>
        <v>15.6819749</v>
      </c>
      <c r="M2360" s="232"/>
      <c r="N2360" s="146"/>
      <c r="O2360" s="99">
        <f t="shared" si="4"/>
        <v>1</v>
      </c>
      <c r="P2360" s="99">
        <f t="shared" si="5"/>
        <v>3</v>
      </c>
      <c r="Q2360" s="99">
        <f t="shared" si="6"/>
        <v>5</v>
      </c>
      <c r="R2360" s="99">
        <f t="shared" si="7"/>
        <v>0</v>
      </c>
      <c r="S2360" s="138">
        <f t="shared" si="8"/>
        <v>0</v>
      </c>
      <c r="T2360" s="135">
        <f t="shared" si="9"/>
        <v>9</v>
      </c>
      <c r="U2360" s="146"/>
      <c r="V2360" s="146"/>
      <c r="W2360" s="146"/>
      <c r="X2360" s="146"/>
      <c r="Y2360" s="146"/>
    </row>
    <row r="2361" ht="12.75" customHeight="1">
      <c r="A2361" s="146"/>
      <c r="B2361" s="146"/>
      <c r="C2361" s="227">
        <v>7.0</v>
      </c>
      <c r="D2361" s="228">
        <v>121.43</v>
      </c>
      <c r="E2361" s="228">
        <v>25.18</v>
      </c>
      <c r="F2361" s="229">
        <v>0.2074</v>
      </c>
      <c r="I2361" s="146"/>
      <c r="J2361" s="230">
        <f t="shared" si="2"/>
        <v>17.34714286</v>
      </c>
      <c r="K2361" s="227"/>
      <c r="L2361" s="230">
        <f t="shared" si="3"/>
        <v>14.3673537</v>
      </c>
      <c r="M2361" s="232"/>
      <c r="N2361" s="146"/>
      <c r="O2361" s="99">
        <f t="shared" si="4"/>
        <v>1</v>
      </c>
      <c r="P2361" s="99">
        <f t="shared" si="5"/>
        <v>2</v>
      </c>
      <c r="Q2361" s="99">
        <f t="shared" si="6"/>
        <v>5</v>
      </c>
      <c r="R2361" s="99">
        <f t="shared" si="7"/>
        <v>0</v>
      </c>
      <c r="S2361" s="138">
        <f t="shared" si="8"/>
        <v>0</v>
      </c>
      <c r="T2361" s="135">
        <f t="shared" si="9"/>
        <v>8</v>
      </c>
      <c r="U2361" s="146"/>
      <c r="V2361" s="146"/>
      <c r="W2361" s="146"/>
      <c r="X2361" s="146"/>
      <c r="Y2361" s="146"/>
    </row>
    <row r="2362" ht="12.75" customHeight="1">
      <c r="A2362" s="146"/>
      <c r="B2362" s="146"/>
      <c r="C2362" s="227">
        <v>1.0</v>
      </c>
      <c r="D2362" s="228">
        <v>5.19</v>
      </c>
      <c r="E2362" s="228">
        <v>1.07</v>
      </c>
      <c r="F2362" s="229">
        <v>0.2055</v>
      </c>
      <c r="I2362" s="146"/>
      <c r="J2362" s="230">
        <f t="shared" si="2"/>
        <v>5.19</v>
      </c>
      <c r="K2362" s="227"/>
      <c r="L2362" s="230">
        <f t="shared" si="3"/>
        <v>4.305267524</v>
      </c>
      <c r="M2362" s="232"/>
      <c r="N2362" s="146"/>
      <c r="O2362" s="99">
        <f t="shared" si="4"/>
        <v>1</v>
      </c>
      <c r="P2362" s="99">
        <f t="shared" si="5"/>
        <v>1</v>
      </c>
      <c r="Q2362" s="99">
        <f t="shared" si="6"/>
        <v>5</v>
      </c>
      <c r="R2362" s="99">
        <f t="shared" si="7"/>
        <v>0</v>
      </c>
      <c r="S2362" s="138">
        <f t="shared" si="8"/>
        <v>0</v>
      </c>
      <c r="T2362" s="135">
        <f t="shared" si="9"/>
        <v>7</v>
      </c>
      <c r="U2362" s="146"/>
      <c r="V2362" s="146"/>
      <c r="W2362" s="146"/>
      <c r="X2362" s="146"/>
      <c r="Y2362" s="146"/>
    </row>
    <row r="2363" ht="12.75" customHeight="1">
      <c r="A2363" s="146"/>
      <c r="B2363" s="146"/>
      <c r="C2363" s="227">
        <v>3.0</v>
      </c>
      <c r="D2363" s="228">
        <v>33.91</v>
      </c>
      <c r="E2363" s="228">
        <v>6.91</v>
      </c>
      <c r="F2363" s="229">
        <v>0.2038</v>
      </c>
      <c r="I2363" s="146"/>
      <c r="J2363" s="230">
        <f t="shared" si="2"/>
        <v>11.30333333</v>
      </c>
      <c r="K2363" s="227"/>
      <c r="L2363" s="230">
        <f t="shared" si="3"/>
        <v>9.389710362</v>
      </c>
      <c r="M2363" s="232"/>
      <c r="N2363" s="146"/>
      <c r="O2363" s="99">
        <f t="shared" si="4"/>
        <v>1</v>
      </c>
      <c r="P2363" s="99">
        <f t="shared" si="5"/>
        <v>1</v>
      </c>
      <c r="Q2363" s="99">
        <f t="shared" si="6"/>
        <v>5</v>
      </c>
      <c r="R2363" s="99">
        <f t="shared" si="7"/>
        <v>0</v>
      </c>
      <c r="S2363" s="138">
        <f t="shared" si="8"/>
        <v>0</v>
      </c>
      <c r="T2363" s="135">
        <f t="shared" si="9"/>
        <v>7</v>
      </c>
      <c r="U2363" s="146"/>
      <c r="V2363" s="146"/>
      <c r="W2363" s="146"/>
      <c r="X2363" s="146"/>
      <c r="Y2363" s="146"/>
    </row>
    <row r="2364" ht="12.75" customHeight="1">
      <c r="A2364" s="146"/>
      <c r="B2364" s="146"/>
      <c r="C2364" s="227">
        <v>1.0</v>
      </c>
      <c r="D2364" s="228">
        <v>16.52</v>
      </c>
      <c r="E2364" s="228">
        <v>3.36</v>
      </c>
      <c r="F2364" s="229">
        <v>0.2034</v>
      </c>
      <c r="I2364" s="146"/>
      <c r="J2364" s="230">
        <f t="shared" si="2"/>
        <v>16.52</v>
      </c>
      <c r="K2364" s="227"/>
      <c r="L2364" s="230">
        <f t="shared" si="3"/>
        <v>13.72777131</v>
      </c>
      <c r="M2364" s="232"/>
      <c r="N2364" s="146"/>
      <c r="O2364" s="99">
        <f t="shared" si="4"/>
        <v>1</v>
      </c>
      <c r="P2364" s="99">
        <f t="shared" si="5"/>
        <v>1</v>
      </c>
      <c r="Q2364" s="99">
        <f t="shared" si="6"/>
        <v>5</v>
      </c>
      <c r="R2364" s="99">
        <f t="shared" si="7"/>
        <v>0</v>
      </c>
      <c r="S2364" s="138">
        <f t="shared" si="8"/>
        <v>0</v>
      </c>
      <c r="T2364" s="135">
        <f t="shared" si="9"/>
        <v>7</v>
      </c>
      <c r="U2364" s="146"/>
      <c r="V2364" s="146"/>
      <c r="W2364" s="146"/>
      <c r="X2364" s="146"/>
      <c r="Y2364" s="146"/>
    </row>
    <row r="2365" ht="12.75" customHeight="1">
      <c r="A2365" s="146"/>
      <c r="B2365" s="146"/>
      <c r="C2365" s="227">
        <v>15.0</v>
      </c>
      <c r="D2365" s="228">
        <v>258.65</v>
      </c>
      <c r="E2365" s="228">
        <v>52.4</v>
      </c>
      <c r="F2365" s="229">
        <v>0.2026</v>
      </c>
      <c r="I2365" s="146"/>
      <c r="J2365" s="230">
        <f t="shared" si="2"/>
        <v>17.24333333</v>
      </c>
      <c r="K2365" s="227"/>
      <c r="L2365" s="230">
        <f t="shared" si="3"/>
        <v>14.33837796</v>
      </c>
      <c r="M2365" s="232"/>
      <c r="N2365" s="146"/>
      <c r="O2365" s="99">
        <f t="shared" si="4"/>
        <v>1</v>
      </c>
      <c r="P2365" s="99">
        <f t="shared" si="5"/>
        <v>3</v>
      </c>
      <c r="Q2365" s="99">
        <f t="shared" si="6"/>
        <v>5</v>
      </c>
      <c r="R2365" s="99">
        <f t="shared" si="7"/>
        <v>0</v>
      </c>
      <c r="S2365" s="138">
        <f t="shared" si="8"/>
        <v>0</v>
      </c>
      <c r="T2365" s="135">
        <f t="shared" si="9"/>
        <v>9</v>
      </c>
      <c r="U2365" s="146"/>
      <c r="V2365" s="146"/>
      <c r="W2365" s="146"/>
      <c r="X2365" s="146"/>
      <c r="Y2365" s="146"/>
    </row>
    <row r="2366" ht="12.75" customHeight="1">
      <c r="A2366" s="146"/>
      <c r="B2366" s="146"/>
      <c r="C2366" s="227">
        <v>2.0</v>
      </c>
      <c r="D2366" s="228">
        <v>311.3</v>
      </c>
      <c r="E2366" s="228">
        <v>62.6</v>
      </c>
      <c r="F2366" s="229">
        <v>0.2011</v>
      </c>
      <c r="I2366" s="146"/>
      <c r="J2366" s="230">
        <f t="shared" si="2"/>
        <v>155.65</v>
      </c>
      <c r="K2366" s="227"/>
      <c r="L2366" s="230">
        <f t="shared" si="3"/>
        <v>129.5895429</v>
      </c>
      <c r="M2366" s="232"/>
      <c r="N2366" s="146"/>
      <c r="O2366" s="99">
        <f t="shared" si="4"/>
        <v>1</v>
      </c>
      <c r="P2366" s="99">
        <f t="shared" si="5"/>
        <v>1</v>
      </c>
      <c r="Q2366" s="99">
        <f t="shared" si="6"/>
        <v>2</v>
      </c>
      <c r="R2366" s="99">
        <f t="shared" si="7"/>
        <v>0</v>
      </c>
      <c r="S2366" s="138">
        <f t="shared" si="8"/>
        <v>0</v>
      </c>
      <c r="T2366" s="135">
        <f t="shared" si="9"/>
        <v>4</v>
      </c>
      <c r="U2366" s="146"/>
      <c r="V2366" s="146"/>
      <c r="W2366" s="146"/>
      <c r="X2366" s="146"/>
      <c r="Y2366" s="146"/>
    </row>
    <row r="2367" ht="12.75" customHeight="1">
      <c r="A2367" s="146"/>
      <c r="B2367" s="146"/>
      <c r="C2367" s="227">
        <v>2.0</v>
      </c>
      <c r="D2367" s="228">
        <v>34.78</v>
      </c>
      <c r="E2367" s="228">
        <v>6.96</v>
      </c>
      <c r="F2367" s="229">
        <v>0.2</v>
      </c>
      <c r="I2367" s="146"/>
      <c r="J2367" s="230">
        <f t="shared" si="2"/>
        <v>17.39</v>
      </c>
      <c r="K2367" s="227"/>
      <c r="L2367" s="230">
        <f t="shared" si="3"/>
        <v>14.49166667</v>
      </c>
      <c r="M2367" s="232"/>
      <c r="N2367" s="146"/>
      <c r="O2367" s="99">
        <f t="shared" si="4"/>
        <v>1</v>
      </c>
      <c r="P2367" s="99">
        <f t="shared" si="5"/>
        <v>1</v>
      </c>
      <c r="Q2367" s="99">
        <f t="shared" si="6"/>
        <v>5</v>
      </c>
      <c r="R2367" s="99">
        <f t="shared" si="7"/>
        <v>0</v>
      </c>
      <c r="S2367" s="138">
        <f t="shared" si="8"/>
        <v>0</v>
      </c>
      <c r="T2367" s="135">
        <f t="shared" si="9"/>
        <v>7</v>
      </c>
      <c r="U2367" s="146"/>
      <c r="V2367" s="146"/>
      <c r="W2367" s="146"/>
      <c r="X2367" s="146"/>
      <c r="Y2367" s="146"/>
    </row>
    <row r="2368" ht="12.75" customHeight="1">
      <c r="A2368" s="146"/>
      <c r="B2368" s="146"/>
      <c r="C2368" s="227">
        <v>1.0</v>
      </c>
      <c r="D2368" s="228">
        <v>20.0</v>
      </c>
      <c r="E2368" s="228">
        <v>4.0</v>
      </c>
      <c r="F2368" s="229">
        <v>0.2</v>
      </c>
      <c r="I2368" s="146"/>
      <c r="J2368" s="230">
        <f t="shared" si="2"/>
        <v>20</v>
      </c>
      <c r="K2368" s="227"/>
      <c r="L2368" s="230">
        <f t="shared" si="3"/>
        <v>16.66666667</v>
      </c>
      <c r="M2368" s="232"/>
      <c r="N2368" s="146"/>
      <c r="O2368" s="99">
        <f t="shared" si="4"/>
        <v>1</v>
      </c>
      <c r="P2368" s="99">
        <f t="shared" si="5"/>
        <v>1</v>
      </c>
      <c r="Q2368" s="99">
        <f t="shared" si="6"/>
        <v>5</v>
      </c>
      <c r="R2368" s="99">
        <f t="shared" si="7"/>
        <v>0</v>
      </c>
      <c r="S2368" s="138">
        <f t="shared" si="8"/>
        <v>0</v>
      </c>
      <c r="T2368" s="135">
        <f t="shared" si="9"/>
        <v>7</v>
      </c>
      <c r="U2368" s="146"/>
      <c r="V2368" s="146"/>
      <c r="W2368" s="146"/>
      <c r="X2368" s="146"/>
      <c r="Y2368" s="146"/>
    </row>
    <row r="2369" ht="12.75" customHeight="1">
      <c r="A2369" s="146"/>
      <c r="B2369" s="146"/>
      <c r="C2369" s="227">
        <v>6.0</v>
      </c>
      <c r="D2369" s="228">
        <v>104.35</v>
      </c>
      <c r="E2369" s="228">
        <v>20.87</v>
      </c>
      <c r="F2369" s="229">
        <v>0.2</v>
      </c>
      <c r="I2369" s="146"/>
      <c r="J2369" s="230">
        <f t="shared" si="2"/>
        <v>17.39166667</v>
      </c>
      <c r="K2369" s="227"/>
      <c r="L2369" s="230">
        <f t="shared" si="3"/>
        <v>14.49305556</v>
      </c>
      <c r="M2369" s="232"/>
      <c r="N2369" s="146"/>
      <c r="O2369" s="99">
        <f t="shared" si="4"/>
        <v>1</v>
      </c>
      <c r="P2369" s="99">
        <f t="shared" si="5"/>
        <v>2</v>
      </c>
      <c r="Q2369" s="99">
        <f t="shared" si="6"/>
        <v>5</v>
      </c>
      <c r="R2369" s="99">
        <f t="shared" si="7"/>
        <v>0</v>
      </c>
      <c r="S2369" s="138">
        <f t="shared" si="8"/>
        <v>0</v>
      </c>
      <c r="T2369" s="135">
        <f t="shared" si="9"/>
        <v>8</v>
      </c>
      <c r="U2369" s="146"/>
      <c r="V2369" s="146"/>
      <c r="W2369" s="146"/>
      <c r="X2369" s="146"/>
      <c r="Y2369" s="146"/>
    </row>
    <row r="2370" ht="12.75" customHeight="1">
      <c r="A2370" s="146"/>
      <c r="B2370" s="146"/>
      <c r="C2370" s="227">
        <v>3.0</v>
      </c>
      <c r="D2370" s="228">
        <v>140.87</v>
      </c>
      <c r="E2370" s="228">
        <v>3.69</v>
      </c>
      <c r="F2370" s="229">
        <v>0.0262</v>
      </c>
      <c r="I2370" s="146"/>
      <c r="J2370" s="230">
        <f t="shared" si="2"/>
        <v>46.95666667</v>
      </c>
      <c r="K2370" s="227"/>
      <c r="L2370" s="230">
        <f t="shared" si="3"/>
        <v>45.75781199</v>
      </c>
      <c r="M2370" s="232"/>
      <c r="N2370" s="146"/>
      <c r="O2370" s="99">
        <f t="shared" si="4"/>
        <v>1</v>
      </c>
      <c r="P2370" s="99">
        <f t="shared" si="5"/>
        <v>1</v>
      </c>
      <c r="Q2370" s="99">
        <f t="shared" si="6"/>
        <v>3</v>
      </c>
      <c r="R2370" s="99">
        <f t="shared" si="7"/>
        <v>0</v>
      </c>
      <c r="S2370" s="138">
        <f t="shared" si="8"/>
        <v>0</v>
      </c>
      <c r="T2370" s="135">
        <f t="shared" si="9"/>
        <v>5</v>
      </c>
      <c r="U2370" s="146"/>
      <c r="V2370" s="146"/>
      <c r="W2370" s="146"/>
      <c r="X2370" s="146"/>
      <c r="Y2370" s="146"/>
    </row>
    <row r="2371" ht="12.75" customHeight="1">
      <c r="A2371" s="146"/>
      <c r="B2371" s="146"/>
      <c r="C2371" s="227">
        <v>8.0</v>
      </c>
      <c r="D2371" s="228">
        <v>833.91</v>
      </c>
      <c r="E2371" s="228">
        <v>166.39</v>
      </c>
      <c r="F2371" s="229">
        <v>0.1995</v>
      </c>
      <c r="I2371" s="146"/>
      <c r="J2371" s="230">
        <f t="shared" si="2"/>
        <v>104.23875</v>
      </c>
      <c r="K2371" s="227"/>
      <c r="L2371" s="230">
        <f t="shared" si="3"/>
        <v>86.9018341</v>
      </c>
      <c r="M2371" s="232"/>
      <c r="N2371" s="146"/>
      <c r="O2371" s="99">
        <f t="shared" si="4"/>
        <v>1</v>
      </c>
      <c r="P2371" s="99">
        <f t="shared" si="5"/>
        <v>2</v>
      </c>
      <c r="Q2371" s="99">
        <f t="shared" si="6"/>
        <v>2</v>
      </c>
      <c r="R2371" s="99">
        <f t="shared" si="7"/>
        <v>0</v>
      </c>
      <c r="S2371" s="138">
        <f t="shared" si="8"/>
        <v>0</v>
      </c>
      <c r="T2371" s="135">
        <f t="shared" si="9"/>
        <v>5</v>
      </c>
      <c r="U2371" s="146"/>
      <c r="V2371" s="146"/>
      <c r="W2371" s="146"/>
      <c r="X2371" s="146"/>
      <c r="Y2371" s="146"/>
    </row>
    <row r="2372" ht="12.75" customHeight="1">
      <c r="A2372" s="146"/>
      <c r="B2372" s="146"/>
      <c r="C2372" s="227">
        <v>2.0</v>
      </c>
      <c r="D2372" s="228">
        <v>172.17</v>
      </c>
      <c r="E2372" s="228">
        <v>33.69</v>
      </c>
      <c r="F2372" s="229">
        <v>0.1957</v>
      </c>
      <c r="I2372" s="146"/>
      <c r="J2372" s="230">
        <f t="shared" si="2"/>
        <v>86.085</v>
      </c>
      <c r="K2372" s="227"/>
      <c r="L2372" s="230">
        <f t="shared" si="3"/>
        <v>71.99548382</v>
      </c>
      <c r="M2372" s="232"/>
      <c r="N2372" s="146"/>
      <c r="O2372" s="99">
        <f t="shared" si="4"/>
        <v>1</v>
      </c>
      <c r="P2372" s="99">
        <f t="shared" si="5"/>
        <v>1</v>
      </c>
      <c r="Q2372" s="99">
        <f t="shared" si="6"/>
        <v>3</v>
      </c>
      <c r="R2372" s="99">
        <f t="shared" si="7"/>
        <v>0</v>
      </c>
      <c r="S2372" s="138">
        <f t="shared" si="8"/>
        <v>0</v>
      </c>
      <c r="T2372" s="135">
        <f t="shared" si="9"/>
        <v>5</v>
      </c>
      <c r="U2372" s="146"/>
      <c r="V2372" s="146"/>
      <c r="W2372" s="146"/>
      <c r="X2372" s="146"/>
      <c r="Y2372" s="146"/>
    </row>
    <row r="2373" ht="12.75" customHeight="1">
      <c r="A2373" s="146"/>
      <c r="B2373" s="146"/>
      <c r="C2373" s="227">
        <v>1.0</v>
      </c>
      <c r="D2373" s="228">
        <v>156.52</v>
      </c>
      <c r="E2373" s="228">
        <v>30.43</v>
      </c>
      <c r="F2373" s="229">
        <v>0.1944</v>
      </c>
      <c r="I2373" s="146"/>
      <c r="J2373" s="230">
        <f t="shared" si="2"/>
        <v>156.52</v>
      </c>
      <c r="K2373" s="227"/>
      <c r="L2373" s="230">
        <f t="shared" si="3"/>
        <v>131.0448761</v>
      </c>
      <c r="M2373" s="232"/>
      <c r="N2373" s="146"/>
      <c r="O2373" s="99">
        <f t="shared" si="4"/>
        <v>1</v>
      </c>
      <c r="P2373" s="99">
        <f t="shared" si="5"/>
        <v>1</v>
      </c>
      <c r="Q2373" s="99">
        <f t="shared" si="6"/>
        <v>2</v>
      </c>
      <c r="R2373" s="99">
        <f t="shared" si="7"/>
        <v>0</v>
      </c>
      <c r="S2373" s="138">
        <f t="shared" si="8"/>
        <v>0</v>
      </c>
      <c r="T2373" s="135">
        <f t="shared" si="9"/>
        <v>4</v>
      </c>
      <c r="U2373" s="146"/>
      <c r="V2373" s="146"/>
      <c r="W2373" s="146"/>
      <c r="X2373" s="146"/>
      <c r="Y2373" s="146"/>
    </row>
    <row r="2374" ht="12.75" customHeight="1">
      <c r="A2374" s="146"/>
      <c r="B2374" s="146"/>
      <c r="C2374" s="227">
        <v>2.0</v>
      </c>
      <c r="D2374" s="228">
        <v>395.48</v>
      </c>
      <c r="E2374" s="228">
        <v>73.21</v>
      </c>
      <c r="F2374" s="229">
        <v>0.1851</v>
      </c>
      <c r="I2374" s="146"/>
      <c r="J2374" s="230">
        <f t="shared" si="2"/>
        <v>197.74</v>
      </c>
      <c r="K2374" s="227"/>
      <c r="L2374" s="230">
        <f t="shared" si="3"/>
        <v>166.8551177</v>
      </c>
      <c r="M2374" s="232"/>
      <c r="N2374" s="146"/>
      <c r="O2374" s="99">
        <f t="shared" si="4"/>
        <v>1</v>
      </c>
      <c r="P2374" s="99">
        <f t="shared" si="5"/>
        <v>1</v>
      </c>
      <c r="Q2374" s="99">
        <f t="shared" si="6"/>
        <v>2</v>
      </c>
      <c r="R2374" s="99">
        <f t="shared" si="7"/>
        <v>0</v>
      </c>
      <c r="S2374" s="138">
        <f t="shared" si="8"/>
        <v>0</v>
      </c>
      <c r="T2374" s="135">
        <f t="shared" si="9"/>
        <v>4</v>
      </c>
      <c r="U2374" s="146"/>
      <c r="V2374" s="146"/>
      <c r="W2374" s="146"/>
      <c r="X2374" s="146"/>
      <c r="Y2374" s="146"/>
    </row>
    <row r="2375" ht="12.75" customHeight="1">
      <c r="A2375" s="146"/>
      <c r="B2375" s="146"/>
      <c r="C2375" s="227">
        <v>1.0</v>
      </c>
      <c r="D2375" s="228">
        <v>25.22</v>
      </c>
      <c r="E2375" s="228">
        <v>4.53</v>
      </c>
      <c r="F2375" s="229">
        <v>0.1795</v>
      </c>
      <c r="I2375" s="146"/>
      <c r="J2375" s="230">
        <f t="shared" si="2"/>
        <v>25.22</v>
      </c>
      <c r="K2375" s="227"/>
      <c r="L2375" s="230">
        <f t="shared" si="3"/>
        <v>21.3819415</v>
      </c>
      <c r="M2375" s="232"/>
      <c r="N2375" s="146"/>
      <c r="O2375" s="99">
        <f t="shared" si="4"/>
        <v>1</v>
      </c>
      <c r="P2375" s="99">
        <f t="shared" si="5"/>
        <v>1</v>
      </c>
      <c r="Q2375" s="99">
        <f t="shared" si="6"/>
        <v>5</v>
      </c>
      <c r="R2375" s="99">
        <f t="shared" si="7"/>
        <v>0</v>
      </c>
      <c r="S2375" s="138">
        <f t="shared" si="8"/>
        <v>0</v>
      </c>
      <c r="T2375" s="135">
        <f t="shared" si="9"/>
        <v>7</v>
      </c>
      <c r="U2375" s="146"/>
      <c r="V2375" s="146"/>
      <c r="W2375" s="146"/>
      <c r="X2375" s="146"/>
      <c r="Y2375" s="146"/>
    </row>
    <row r="2376" ht="12.75" customHeight="1">
      <c r="A2376" s="146"/>
      <c r="B2376" s="146"/>
      <c r="C2376" s="227">
        <v>1.0</v>
      </c>
      <c r="D2376" s="228">
        <v>14.61</v>
      </c>
      <c r="E2376" s="228">
        <v>2.61</v>
      </c>
      <c r="F2376" s="229">
        <v>0.1786</v>
      </c>
      <c r="I2376" s="146"/>
      <c r="J2376" s="230">
        <f t="shared" si="2"/>
        <v>14.61</v>
      </c>
      <c r="K2376" s="227"/>
      <c r="L2376" s="230">
        <f t="shared" si="3"/>
        <v>12.39606313</v>
      </c>
      <c r="M2376" s="232"/>
      <c r="N2376" s="146"/>
      <c r="O2376" s="99">
        <f t="shared" si="4"/>
        <v>1</v>
      </c>
      <c r="P2376" s="99">
        <f t="shared" si="5"/>
        <v>1</v>
      </c>
      <c r="Q2376" s="99">
        <f t="shared" si="6"/>
        <v>5</v>
      </c>
      <c r="R2376" s="99">
        <f t="shared" si="7"/>
        <v>0</v>
      </c>
      <c r="S2376" s="138">
        <f t="shared" si="8"/>
        <v>0</v>
      </c>
      <c r="T2376" s="135">
        <f t="shared" si="9"/>
        <v>7</v>
      </c>
      <c r="U2376" s="146"/>
      <c r="V2376" s="146"/>
      <c r="W2376" s="146"/>
      <c r="X2376" s="146"/>
      <c r="Y2376" s="146"/>
    </row>
    <row r="2377" ht="12.75" customHeight="1">
      <c r="A2377" s="146"/>
      <c r="B2377" s="146"/>
      <c r="C2377" s="227">
        <v>4.0</v>
      </c>
      <c r="D2377" s="228">
        <v>435.22</v>
      </c>
      <c r="E2377" s="228">
        <v>76.26</v>
      </c>
      <c r="F2377" s="229">
        <v>0.1752</v>
      </c>
      <c r="I2377" s="146"/>
      <c r="J2377" s="230">
        <f t="shared" si="2"/>
        <v>108.805</v>
      </c>
      <c r="K2377" s="227"/>
      <c r="L2377" s="230">
        <f t="shared" si="3"/>
        <v>92.58424098</v>
      </c>
      <c r="M2377" s="232"/>
      <c r="N2377" s="146"/>
      <c r="O2377" s="99">
        <f t="shared" si="4"/>
        <v>1</v>
      </c>
      <c r="P2377" s="99">
        <f t="shared" si="5"/>
        <v>1</v>
      </c>
      <c r="Q2377" s="99">
        <f t="shared" si="6"/>
        <v>2</v>
      </c>
      <c r="R2377" s="99">
        <f t="shared" si="7"/>
        <v>0</v>
      </c>
      <c r="S2377" s="138">
        <f t="shared" si="8"/>
        <v>0</v>
      </c>
      <c r="T2377" s="135">
        <f t="shared" si="9"/>
        <v>4</v>
      </c>
      <c r="U2377" s="146"/>
      <c r="V2377" s="146"/>
      <c r="W2377" s="146"/>
      <c r="X2377" s="146"/>
      <c r="Y2377" s="146"/>
    </row>
    <row r="2378" ht="12.75" customHeight="1">
      <c r="A2378" s="146"/>
      <c r="B2378" s="146"/>
      <c r="C2378" s="227">
        <v>14.0</v>
      </c>
      <c r="D2378" s="228">
        <v>423.37</v>
      </c>
      <c r="E2378" s="228">
        <v>73.62</v>
      </c>
      <c r="F2378" s="229">
        <v>0.1739</v>
      </c>
      <c r="I2378" s="146"/>
      <c r="J2378" s="230">
        <f t="shared" si="2"/>
        <v>30.24071429</v>
      </c>
      <c r="K2378" s="227"/>
      <c r="L2378" s="230">
        <f t="shared" si="3"/>
        <v>25.7608947</v>
      </c>
      <c r="M2378" s="232"/>
      <c r="N2378" s="146"/>
      <c r="O2378" s="99">
        <f t="shared" si="4"/>
        <v>1</v>
      </c>
      <c r="P2378" s="99">
        <f t="shared" si="5"/>
        <v>3</v>
      </c>
      <c r="Q2378" s="129">
        <f t="shared" si="6"/>
        <v>25.7608947</v>
      </c>
      <c r="R2378" s="99">
        <f t="shared" si="7"/>
        <v>0</v>
      </c>
      <c r="S2378" s="138">
        <f t="shared" si="8"/>
        <v>0</v>
      </c>
      <c r="T2378" s="135">
        <f t="shared" si="9"/>
        <v>29.7608947</v>
      </c>
      <c r="U2378" s="146"/>
      <c r="V2378" s="146"/>
      <c r="W2378" s="146"/>
      <c r="X2378" s="146"/>
      <c r="Y2378" s="146"/>
    </row>
    <row r="2379" ht="12.75" customHeight="1">
      <c r="A2379" s="146"/>
      <c r="B2379" s="146"/>
      <c r="C2379" s="227">
        <v>2.0</v>
      </c>
      <c r="D2379" s="228">
        <v>21.76</v>
      </c>
      <c r="E2379" s="228">
        <v>3.76</v>
      </c>
      <c r="F2379" s="229">
        <v>0.1728</v>
      </c>
      <c r="I2379" s="146"/>
      <c r="J2379" s="230">
        <f t="shared" si="2"/>
        <v>10.88</v>
      </c>
      <c r="K2379" s="227"/>
      <c r="L2379" s="230">
        <f t="shared" si="3"/>
        <v>9.276944065</v>
      </c>
      <c r="M2379" s="232"/>
      <c r="N2379" s="146"/>
      <c r="O2379" s="99">
        <f t="shared" si="4"/>
        <v>1</v>
      </c>
      <c r="P2379" s="99">
        <f t="shared" si="5"/>
        <v>1</v>
      </c>
      <c r="Q2379" s="99">
        <f t="shared" si="6"/>
        <v>5</v>
      </c>
      <c r="R2379" s="99">
        <f t="shared" si="7"/>
        <v>0</v>
      </c>
      <c r="S2379" s="138">
        <f t="shared" si="8"/>
        <v>0</v>
      </c>
      <c r="T2379" s="135">
        <f t="shared" si="9"/>
        <v>7</v>
      </c>
      <c r="U2379" s="146"/>
      <c r="V2379" s="146"/>
      <c r="W2379" s="146"/>
      <c r="X2379" s="146"/>
      <c r="Y2379" s="146"/>
    </row>
    <row r="2380" ht="12.75" customHeight="1">
      <c r="A2380" s="146"/>
      <c r="B2380" s="146"/>
      <c r="C2380" s="227">
        <v>1.0</v>
      </c>
      <c r="D2380" s="228">
        <v>42.0</v>
      </c>
      <c r="E2380" s="228">
        <v>7.25</v>
      </c>
      <c r="F2380" s="229">
        <v>0.1727</v>
      </c>
      <c r="I2380" s="146"/>
      <c r="J2380" s="230">
        <f t="shared" si="2"/>
        <v>42</v>
      </c>
      <c r="K2380" s="227"/>
      <c r="L2380" s="230">
        <f t="shared" si="3"/>
        <v>35.81478639</v>
      </c>
      <c r="M2380" s="232"/>
      <c r="N2380" s="146"/>
      <c r="O2380" s="99">
        <f t="shared" si="4"/>
        <v>1</v>
      </c>
      <c r="P2380" s="99">
        <f t="shared" si="5"/>
        <v>1</v>
      </c>
      <c r="Q2380" s="99">
        <f t="shared" si="6"/>
        <v>4</v>
      </c>
      <c r="R2380" s="99">
        <f t="shared" si="7"/>
        <v>0</v>
      </c>
      <c r="S2380" s="138">
        <f t="shared" si="8"/>
        <v>0</v>
      </c>
      <c r="T2380" s="135">
        <f t="shared" si="9"/>
        <v>6</v>
      </c>
      <c r="U2380" s="146"/>
      <c r="V2380" s="146"/>
      <c r="W2380" s="146"/>
      <c r="X2380" s="146"/>
      <c r="Y2380" s="146"/>
    </row>
    <row r="2381" ht="12.75" customHeight="1">
      <c r="A2381" s="146"/>
      <c r="B2381" s="146"/>
      <c r="C2381" s="227">
        <v>1.0</v>
      </c>
      <c r="D2381" s="228">
        <v>60.0</v>
      </c>
      <c r="E2381" s="228">
        <v>10.0</v>
      </c>
      <c r="F2381" s="229">
        <v>0.1667</v>
      </c>
      <c r="I2381" s="146"/>
      <c r="J2381" s="230">
        <f t="shared" si="2"/>
        <v>60</v>
      </c>
      <c r="K2381" s="227"/>
      <c r="L2381" s="230">
        <f t="shared" si="3"/>
        <v>51.42710208</v>
      </c>
      <c r="M2381" s="232"/>
      <c r="N2381" s="146"/>
      <c r="O2381" s="99">
        <f t="shared" si="4"/>
        <v>1</v>
      </c>
      <c r="P2381" s="99">
        <f t="shared" si="5"/>
        <v>1</v>
      </c>
      <c r="Q2381" s="99">
        <f t="shared" si="6"/>
        <v>3</v>
      </c>
      <c r="R2381" s="99">
        <f t="shared" si="7"/>
        <v>0</v>
      </c>
      <c r="S2381" s="138">
        <f t="shared" si="8"/>
        <v>0</v>
      </c>
      <c r="T2381" s="135">
        <f t="shared" si="9"/>
        <v>5</v>
      </c>
      <c r="U2381" s="146"/>
      <c r="V2381" s="146"/>
      <c r="W2381" s="146"/>
      <c r="X2381" s="146"/>
      <c r="Y2381" s="146"/>
    </row>
    <row r="2382" ht="12.75" customHeight="1">
      <c r="A2382" s="146"/>
      <c r="B2382" s="146"/>
      <c r="C2382" s="227">
        <v>2.0</v>
      </c>
      <c r="D2382" s="228">
        <v>41.63</v>
      </c>
      <c r="E2382" s="228">
        <v>6.93</v>
      </c>
      <c r="F2382" s="229">
        <v>0.1666</v>
      </c>
      <c r="I2382" s="146"/>
      <c r="J2382" s="230">
        <f t="shared" si="2"/>
        <v>20.815</v>
      </c>
      <c r="K2382" s="227"/>
      <c r="L2382" s="230">
        <f t="shared" si="3"/>
        <v>17.84244814</v>
      </c>
      <c r="M2382" s="232"/>
      <c r="N2382" s="146"/>
      <c r="O2382" s="99">
        <f t="shared" si="4"/>
        <v>1</v>
      </c>
      <c r="P2382" s="99">
        <f t="shared" si="5"/>
        <v>1</v>
      </c>
      <c r="Q2382" s="99">
        <f t="shared" si="6"/>
        <v>5</v>
      </c>
      <c r="R2382" s="99">
        <f t="shared" si="7"/>
        <v>0</v>
      </c>
      <c r="S2382" s="138">
        <f t="shared" si="8"/>
        <v>0</v>
      </c>
      <c r="T2382" s="135">
        <f t="shared" si="9"/>
        <v>7</v>
      </c>
      <c r="U2382" s="146"/>
      <c r="V2382" s="146"/>
      <c r="W2382" s="146"/>
      <c r="X2382" s="146"/>
      <c r="Y2382" s="146"/>
    </row>
    <row r="2383" ht="12.75" customHeight="1">
      <c r="A2383" s="146"/>
      <c r="B2383" s="146"/>
      <c r="C2383" s="227">
        <v>1.0</v>
      </c>
      <c r="D2383" s="228">
        <v>130.43</v>
      </c>
      <c r="E2383" s="228">
        <v>21.73</v>
      </c>
      <c r="F2383" s="229">
        <v>0.1666</v>
      </c>
      <c r="I2383" s="146"/>
      <c r="J2383" s="230">
        <f t="shared" si="2"/>
        <v>130.43</v>
      </c>
      <c r="K2383" s="227"/>
      <c r="L2383" s="230">
        <f t="shared" si="3"/>
        <v>111.8035316</v>
      </c>
      <c r="M2383" s="232"/>
      <c r="N2383" s="146"/>
      <c r="O2383" s="99">
        <f t="shared" si="4"/>
        <v>1</v>
      </c>
      <c r="P2383" s="99">
        <f t="shared" si="5"/>
        <v>1</v>
      </c>
      <c r="Q2383" s="99">
        <f t="shared" si="6"/>
        <v>2</v>
      </c>
      <c r="R2383" s="99">
        <f t="shared" si="7"/>
        <v>0</v>
      </c>
      <c r="S2383" s="138">
        <f t="shared" si="8"/>
        <v>0</v>
      </c>
      <c r="T2383" s="135">
        <f t="shared" si="9"/>
        <v>4</v>
      </c>
      <c r="U2383" s="146"/>
      <c r="V2383" s="146"/>
      <c r="W2383" s="146"/>
      <c r="X2383" s="146"/>
      <c r="Y2383" s="146"/>
    </row>
    <row r="2384" ht="12.75" customHeight="1">
      <c r="A2384" s="146"/>
      <c r="B2384" s="146"/>
      <c r="C2384" s="227">
        <v>11.0</v>
      </c>
      <c r="D2384" s="228">
        <v>158.15</v>
      </c>
      <c r="E2384" s="228">
        <v>26.15</v>
      </c>
      <c r="F2384" s="229">
        <v>0.1653</v>
      </c>
      <c r="I2384" s="146"/>
      <c r="J2384" s="230">
        <f t="shared" si="2"/>
        <v>14.37727273</v>
      </c>
      <c r="K2384" s="227"/>
      <c r="L2384" s="230">
        <f t="shared" si="3"/>
        <v>12.33782951</v>
      </c>
      <c r="M2384" s="232"/>
      <c r="N2384" s="146"/>
      <c r="O2384" s="99">
        <f t="shared" si="4"/>
        <v>1</v>
      </c>
      <c r="P2384" s="99">
        <f t="shared" si="5"/>
        <v>3</v>
      </c>
      <c r="Q2384" s="99">
        <f t="shared" si="6"/>
        <v>5</v>
      </c>
      <c r="R2384" s="99">
        <f t="shared" si="7"/>
        <v>0</v>
      </c>
      <c r="S2384" s="138">
        <f t="shared" si="8"/>
        <v>0</v>
      </c>
      <c r="T2384" s="135">
        <f t="shared" si="9"/>
        <v>9</v>
      </c>
      <c r="U2384" s="146"/>
      <c r="V2384" s="146"/>
      <c r="W2384" s="146"/>
      <c r="X2384" s="146"/>
      <c r="Y2384" s="146"/>
    </row>
    <row r="2385" ht="12.75" customHeight="1">
      <c r="A2385" s="146"/>
      <c r="B2385" s="146"/>
      <c r="C2385" s="227">
        <v>1.0</v>
      </c>
      <c r="D2385" s="228">
        <v>59.95</v>
      </c>
      <c r="E2385" s="228">
        <v>9.9</v>
      </c>
      <c r="F2385" s="229">
        <v>0.1652</v>
      </c>
      <c r="I2385" s="146"/>
      <c r="J2385" s="230">
        <f t="shared" si="2"/>
        <v>59.95</v>
      </c>
      <c r="K2385" s="227"/>
      <c r="L2385" s="230">
        <f t="shared" si="3"/>
        <v>51.45039478</v>
      </c>
      <c r="M2385" s="232"/>
      <c r="N2385" s="146"/>
      <c r="O2385" s="99">
        <f t="shared" si="4"/>
        <v>1</v>
      </c>
      <c r="P2385" s="99">
        <f t="shared" si="5"/>
        <v>1</v>
      </c>
      <c r="Q2385" s="99">
        <f t="shared" si="6"/>
        <v>3</v>
      </c>
      <c r="R2385" s="99">
        <f t="shared" si="7"/>
        <v>0</v>
      </c>
      <c r="S2385" s="138">
        <f t="shared" si="8"/>
        <v>0</v>
      </c>
      <c r="T2385" s="135">
        <f t="shared" si="9"/>
        <v>5</v>
      </c>
      <c r="U2385" s="146"/>
      <c r="V2385" s="146"/>
      <c r="W2385" s="146"/>
      <c r="X2385" s="146"/>
      <c r="Y2385" s="146"/>
    </row>
    <row r="2386" ht="12.75" customHeight="1">
      <c r="A2386" s="146"/>
      <c r="B2386" s="146"/>
      <c r="C2386" s="227">
        <v>1.0</v>
      </c>
      <c r="D2386" s="228">
        <v>72.99</v>
      </c>
      <c r="E2386" s="228">
        <v>12.03</v>
      </c>
      <c r="F2386" s="229">
        <v>0.1648</v>
      </c>
      <c r="I2386" s="146"/>
      <c r="J2386" s="230">
        <f t="shared" si="2"/>
        <v>72.99</v>
      </c>
      <c r="K2386" s="227"/>
      <c r="L2386" s="230">
        <f t="shared" si="3"/>
        <v>62.66311813</v>
      </c>
      <c r="M2386" s="232"/>
      <c r="N2386" s="146"/>
      <c r="O2386" s="99">
        <f t="shared" si="4"/>
        <v>1</v>
      </c>
      <c r="P2386" s="99">
        <f t="shared" si="5"/>
        <v>1</v>
      </c>
      <c r="Q2386" s="99">
        <f t="shared" si="6"/>
        <v>3</v>
      </c>
      <c r="R2386" s="99">
        <f t="shared" si="7"/>
        <v>0</v>
      </c>
      <c r="S2386" s="138">
        <f t="shared" si="8"/>
        <v>0</v>
      </c>
      <c r="T2386" s="135">
        <f t="shared" si="9"/>
        <v>5</v>
      </c>
      <c r="U2386" s="146"/>
      <c r="V2386" s="146"/>
      <c r="W2386" s="146"/>
      <c r="X2386" s="146"/>
      <c r="Y2386" s="146"/>
    </row>
    <row r="2387" ht="12.75" customHeight="1">
      <c r="A2387" s="146"/>
      <c r="B2387" s="146"/>
      <c r="C2387" s="227">
        <v>5.0</v>
      </c>
      <c r="D2387" s="228">
        <v>98.0</v>
      </c>
      <c r="E2387" s="228">
        <v>15.3</v>
      </c>
      <c r="F2387" s="229">
        <v>0.1561</v>
      </c>
      <c r="I2387" s="146"/>
      <c r="J2387" s="230">
        <f t="shared" si="2"/>
        <v>19.6</v>
      </c>
      <c r="K2387" s="227"/>
      <c r="L2387" s="230">
        <f t="shared" si="3"/>
        <v>16.95355073</v>
      </c>
      <c r="M2387" s="232"/>
      <c r="N2387" s="146"/>
      <c r="O2387" s="99">
        <f t="shared" si="4"/>
        <v>1</v>
      </c>
      <c r="P2387" s="99">
        <f t="shared" si="5"/>
        <v>1</v>
      </c>
      <c r="Q2387" s="99">
        <f t="shared" si="6"/>
        <v>5</v>
      </c>
      <c r="R2387" s="99">
        <f t="shared" si="7"/>
        <v>0</v>
      </c>
      <c r="S2387" s="138">
        <f t="shared" si="8"/>
        <v>0</v>
      </c>
      <c r="T2387" s="135">
        <f t="shared" si="9"/>
        <v>7</v>
      </c>
      <c r="U2387" s="146"/>
      <c r="V2387" s="146"/>
      <c r="W2387" s="146"/>
      <c r="X2387" s="146"/>
      <c r="Y2387" s="146"/>
    </row>
    <row r="2388" ht="12.75" customHeight="1">
      <c r="A2388" s="146"/>
      <c r="B2388" s="146"/>
      <c r="C2388" s="227">
        <v>4.0</v>
      </c>
      <c r="D2388" s="228">
        <v>42.61</v>
      </c>
      <c r="E2388" s="228">
        <v>6.61</v>
      </c>
      <c r="F2388" s="229">
        <v>0.1551</v>
      </c>
      <c r="I2388" s="146"/>
      <c r="J2388" s="230">
        <f t="shared" si="2"/>
        <v>10.6525</v>
      </c>
      <c r="K2388" s="227"/>
      <c r="L2388" s="230">
        <f t="shared" si="3"/>
        <v>9.222145269</v>
      </c>
      <c r="M2388" s="232"/>
      <c r="N2388" s="146"/>
      <c r="O2388" s="99">
        <f t="shared" si="4"/>
        <v>1</v>
      </c>
      <c r="P2388" s="99">
        <f t="shared" si="5"/>
        <v>1</v>
      </c>
      <c r="Q2388" s="99">
        <f t="shared" si="6"/>
        <v>5</v>
      </c>
      <c r="R2388" s="99">
        <f t="shared" si="7"/>
        <v>0</v>
      </c>
      <c r="S2388" s="138">
        <f t="shared" si="8"/>
        <v>0</v>
      </c>
      <c r="T2388" s="135">
        <f t="shared" si="9"/>
        <v>7</v>
      </c>
      <c r="U2388" s="146"/>
      <c r="V2388" s="146"/>
      <c r="W2388" s="146"/>
      <c r="X2388" s="146"/>
      <c r="Y2388" s="146"/>
    </row>
    <row r="2389" ht="12.75" customHeight="1">
      <c r="A2389" s="146"/>
      <c r="B2389" s="146"/>
      <c r="C2389" s="227">
        <v>3.0</v>
      </c>
      <c r="D2389" s="228">
        <v>336.52</v>
      </c>
      <c r="E2389" s="228">
        <v>50.68</v>
      </c>
      <c r="F2389" s="229">
        <v>0.1506</v>
      </c>
      <c r="I2389" s="146"/>
      <c r="J2389" s="230">
        <f t="shared" si="2"/>
        <v>112.1733333</v>
      </c>
      <c r="K2389" s="227"/>
      <c r="L2389" s="230">
        <f t="shared" si="3"/>
        <v>97.49116403</v>
      </c>
      <c r="M2389" s="232"/>
      <c r="N2389" s="146"/>
      <c r="O2389" s="99">
        <f t="shared" si="4"/>
        <v>1</v>
      </c>
      <c r="P2389" s="99">
        <f t="shared" si="5"/>
        <v>1</v>
      </c>
      <c r="Q2389" s="99">
        <f t="shared" si="6"/>
        <v>2</v>
      </c>
      <c r="R2389" s="99">
        <f t="shared" si="7"/>
        <v>0</v>
      </c>
      <c r="S2389" s="138">
        <f t="shared" si="8"/>
        <v>0</v>
      </c>
      <c r="T2389" s="135">
        <f t="shared" si="9"/>
        <v>4</v>
      </c>
      <c r="U2389" s="146"/>
      <c r="V2389" s="146"/>
      <c r="W2389" s="146"/>
      <c r="X2389" s="146"/>
      <c r="Y2389" s="146"/>
    </row>
    <row r="2390" ht="12.75" customHeight="1">
      <c r="A2390" s="146"/>
      <c r="B2390" s="146"/>
      <c r="C2390" s="227">
        <v>1.0</v>
      </c>
      <c r="D2390" s="228">
        <v>16.52</v>
      </c>
      <c r="E2390" s="228">
        <v>2.43</v>
      </c>
      <c r="F2390" s="229">
        <v>0.1472</v>
      </c>
      <c r="I2390" s="146"/>
      <c r="J2390" s="230">
        <f t="shared" si="2"/>
        <v>16.52</v>
      </c>
      <c r="K2390" s="227"/>
      <c r="L2390" s="230">
        <f t="shared" si="3"/>
        <v>14.40027894</v>
      </c>
      <c r="M2390" s="232"/>
      <c r="N2390" s="146"/>
      <c r="O2390" s="99">
        <f t="shared" si="4"/>
        <v>1</v>
      </c>
      <c r="P2390" s="99">
        <f t="shared" si="5"/>
        <v>1</v>
      </c>
      <c r="Q2390" s="99">
        <f t="shared" si="6"/>
        <v>5</v>
      </c>
      <c r="R2390" s="99">
        <f t="shared" si="7"/>
        <v>0</v>
      </c>
      <c r="S2390" s="138">
        <f t="shared" si="8"/>
        <v>0</v>
      </c>
      <c r="T2390" s="135">
        <f t="shared" si="9"/>
        <v>7</v>
      </c>
      <c r="U2390" s="146"/>
      <c r="V2390" s="146"/>
      <c r="W2390" s="146"/>
      <c r="X2390" s="146"/>
      <c r="Y2390" s="146"/>
    </row>
    <row r="2391" ht="12.75" customHeight="1">
      <c r="A2391" s="146"/>
      <c r="B2391" s="146"/>
      <c r="C2391" s="227">
        <v>3.0</v>
      </c>
      <c r="D2391" s="228">
        <v>45.78</v>
      </c>
      <c r="E2391" s="228">
        <v>6.66</v>
      </c>
      <c r="F2391" s="229">
        <v>0.1455</v>
      </c>
      <c r="I2391" s="146"/>
      <c r="J2391" s="230">
        <f t="shared" si="2"/>
        <v>15.26</v>
      </c>
      <c r="K2391" s="227"/>
      <c r="L2391" s="230">
        <f t="shared" si="3"/>
        <v>13.32169358</v>
      </c>
      <c r="M2391" s="232"/>
      <c r="N2391" s="146"/>
      <c r="O2391" s="99">
        <f t="shared" si="4"/>
        <v>1</v>
      </c>
      <c r="P2391" s="99">
        <f t="shared" si="5"/>
        <v>1</v>
      </c>
      <c r="Q2391" s="99">
        <f t="shared" si="6"/>
        <v>5</v>
      </c>
      <c r="R2391" s="99">
        <f t="shared" si="7"/>
        <v>0</v>
      </c>
      <c r="S2391" s="138">
        <f t="shared" si="8"/>
        <v>0</v>
      </c>
      <c r="T2391" s="135">
        <f t="shared" si="9"/>
        <v>7</v>
      </c>
      <c r="U2391" s="146"/>
      <c r="V2391" s="146"/>
      <c r="W2391" s="146"/>
      <c r="X2391" s="146"/>
      <c r="Y2391" s="146"/>
    </row>
    <row r="2392" ht="12.75" customHeight="1">
      <c r="A2392" s="146"/>
      <c r="B2392" s="146"/>
      <c r="C2392" s="227">
        <v>1.0</v>
      </c>
      <c r="D2392" s="228">
        <v>25.22</v>
      </c>
      <c r="E2392" s="228">
        <v>3.52</v>
      </c>
      <c r="F2392" s="229">
        <v>0.1395</v>
      </c>
      <c r="I2392" s="146"/>
      <c r="J2392" s="230">
        <f t="shared" si="2"/>
        <v>25.22</v>
      </c>
      <c r="K2392" s="227"/>
      <c r="L2392" s="230">
        <f t="shared" si="3"/>
        <v>22.13251426</v>
      </c>
      <c r="M2392" s="232"/>
      <c r="N2392" s="146"/>
      <c r="O2392" s="99">
        <f t="shared" si="4"/>
        <v>1</v>
      </c>
      <c r="P2392" s="99">
        <f t="shared" si="5"/>
        <v>1</v>
      </c>
      <c r="Q2392" s="99">
        <f t="shared" si="6"/>
        <v>5</v>
      </c>
      <c r="R2392" s="99">
        <f t="shared" si="7"/>
        <v>0</v>
      </c>
      <c r="S2392" s="138">
        <f t="shared" si="8"/>
        <v>0</v>
      </c>
      <c r="T2392" s="135">
        <f t="shared" si="9"/>
        <v>7</v>
      </c>
      <c r="U2392" s="146"/>
      <c r="V2392" s="146"/>
      <c r="W2392" s="146"/>
      <c r="X2392" s="146"/>
      <c r="Y2392" s="146"/>
    </row>
    <row r="2393" ht="12.75" customHeight="1">
      <c r="A2393" s="146"/>
      <c r="B2393" s="146"/>
      <c r="C2393" s="227">
        <v>1.0</v>
      </c>
      <c r="D2393" s="228">
        <v>25.22</v>
      </c>
      <c r="E2393" s="228">
        <v>3.47</v>
      </c>
      <c r="F2393" s="229">
        <v>0.1375</v>
      </c>
      <c r="I2393" s="146"/>
      <c r="J2393" s="230">
        <f t="shared" si="2"/>
        <v>25.22</v>
      </c>
      <c r="K2393" s="227"/>
      <c r="L2393" s="230">
        <f t="shared" si="3"/>
        <v>22.17142857</v>
      </c>
      <c r="M2393" s="232"/>
      <c r="N2393" s="146"/>
      <c r="O2393" s="99">
        <f t="shared" si="4"/>
        <v>1</v>
      </c>
      <c r="P2393" s="99">
        <f t="shared" si="5"/>
        <v>1</v>
      </c>
      <c r="Q2393" s="99">
        <f t="shared" si="6"/>
        <v>5</v>
      </c>
      <c r="R2393" s="99">
        <f t="shared" si="7"/>
        <v>0</v>
      </c>
      <c r="S2393" s="138">
        <f t="shared" si="8"/>
        <v>0</v>
      </c>
      <c r="T2393" s="135">
        <f t="shared" si="9"/>
        <v>7</v>
      </c>
      <c r="U2393" s="146"/>
      <c r="V2393" s="146"/>
      <c r="W2393" s="146"/>
      <c r="X2393" s="146"/>
      <c r="Y2393" s="146"/>
    </row>
    <row r="2394" ht="12.75" customHeight="1">
      <c r="A2394" s="146"/>
      <c r="B2394" s="146"/>
      <c r="C2394" s="227">
        <v>2.0</v>
      </c>
      <c r="D2394" s="228">
        <v>50.43</v>
      </c>
      <c r="E2394" s="228">
        <v>6.9</v>
      </c>
      <c r="F2394" s="229">
        <v>0.1368</v>
      </c>
      <c r="I2394" s="146"/>
      <c r="J2394" s="230">
        <f t="shared" si="2"/>
        <v>25.215</v>
      </c>
      <c r="K2394" s="227"/>
      <c r="L2394" s="230">
        <f t="shared" si="3"/>
        <v>22.18068262</v>
      </c>
      <c r="M2394" s="232"/>
      <c r="N2394" s="146"/>
      <c r="O2394" s="99">
        <f t="shared" si="4"/>
        <v>1</v>
      </c>
      <c r="P2394" s="99">
        <f t="shared" si="5"/>
        <v>1</v>
      </c>
      <c r="Q2394" s="99">
        <f t="shared" si="6"/>
        <v>5</v>
      </c>
      <c r="R2394" s="99">
        <f t="shared" si="7"/>
        <v>0</v>
      </c>
      <c r="S2394" s="138">
        <f t="shared" si="8"/>
        <v>0</v>
      </c>
      <c r="T2394" s="135">
        <f t="shared" si="9"/>
        <v>7</v>
      </c>
      <c r="U2394" s="146"/>
      <c r="V2394" s="146"/>
      <c r="W2394" s="146"/>
      <c r="X2394" s="146"/>
      <c r="Y2394" s="146"/>
    </row>
    <row r="2395" ht="12.75" customHeight="1">
      <c r="A2395" s="146"/>
      <c r="B2395" s="146"/>
      <c r="C2395" s="227">
        <v>1.0</v>
      </c>
      <c r="D2395" s="228">
        <v>203.22</v>
      </c>
      <c r="E2395" s="228">
        <v>26.08</v>
      </c>
      <c r="F2395" s="229">
        <v>0.1284</v>
      </c>
      <c r="I2395" s="146"/>
      <c r="J2395" s="230">
        <f t="shared" si="2"/>
        <v>203.22</v>
      </c>
      <c r="K2395" s="227"/>
      <c r="L2395" s="230">
        <f t="shared" si="3"/>
        <v>180.0957107</v>
      </c>
      <c r="M2395" s="232"/>
      <c r="N2395" s="146"/>
      <c r="O2395" s="99">
        <f t="shared" si="4"/>
        <v>1</v>
      </c>
      <c r="P2395" s="99">
        <f t="shared" si="5"/>
        <v>1</v>
      </c>
      <c r="Q2395" s="99">
        <f t="shared" si="6"/>
        <v>1</v>
      </c>
      <c r="R2395" s="99">
        <f t="shared" si="7"/>
        <v>0</v>
      </c>
      <c r="S2395" s="138">
        <f t="shared" si="8"/>
        <v>0</v>
      </c>
      <c r="T2395" s="135">
        <f t="shared" si="9"/>
        <v>3</v>
      </c>
      <c r="U2395" s="146"/>
      <c r="V2395" s="146"/>
      <c r="W2395" s="146"/>
      <c r="X2395" s="146"/>
      <c r="Y2395" s="146"/>
    </row>
    <row r="2396" ht="12.75" customHeight="1">
      <c r="A2396" s="146"/>
      <c r="B2396" s="146"/>
      <c r="C2396" s="227">
        <v>20.0</v>
      </c>
      <c r="D2396" s="228">
        <v>1467.39</v>
      </c>
      <c r="E2396" s="228">
        <v>182.37</v>
      </c>
      <c r="F2396" s="229">
        <v>0.1243</v>
      </c>
      <c r="I2396" s="146"/>
      <c r="J2396" s="230">
        <f t="shared" si="2"/>
        <v>73.3695</v>
      </c>
      <c r="K2396" s="227"/>
      <c r="L2396" s="230">
        <f t="shared" si="3"/>
        <v>65.25793827</v>
      </c>
      <c r="M2396" s="232"/>
      <c r="N2396" s="146"/>
      <c r="O2396" s="99">
        <f t="shared" si="4"/>
        <v>1</v>
      </c>
      <c r="P2396" s="99">
        <f t="shared" si="5"/>
        <v>4</v>
      </c>
      <c r="Q2396" s="99">
        <f t="shared" si="6"/>
        <v>3</v>
      </c>
      <c r="R2396" s="99">
        <f t="shared" si="7"/>
        <v>0</v>
      </c>
      <c r="S2396" s="138">
        <f t="shared" si="8"/>
        <v>0</v>
      </c>
      <c r="T2396" s="135">
        <f t="shared" si="9"/>
        <v>8</v>
      </c>
      <c r="U2396" s="146"/>
      <c r="V2396" s="146"/>
      <c r="W2396" s="146"/>
      <c r="X2396" s="146"/>
      <c r="Y2396" s="146"/>
    </row>
    <row r="2397" ht="12.75" customHeight="1">
      <c r="A2397" s="146"/>
      <c r="B2397" s="146"/>
      <c r="C2397" s="227">
        <v>1.0</v>
      </c>
      <c r="D2397" s="228">
        <v>13.57</v>
      </c>
      <c r="E2397" s="228">
        <v>1.57</v>
      </c>
      <c r="F2397" s="229">
        <v>0.1154</v>
      </c>
      <c r="I2397" s="146"/>
      <c r="J2397" s="230">
        <f t="shared" si="2"/>
        <v>13.57</v>
      </c>
      <c r="K2397" s="227"/>
      <c r="L2397" s="230">
        <f t="shared" si="3"/>
        <v>12.16603909</v>
      </c>
      <c r="M2397" s="232"/>
      <c r="N2397" s="146"/>
      <c r="O2397" s="99">
        <f t="shared" si="4"/>
        <v>1</v>
      </c>
      <c r="P2397" s="99">
        <f t="shared" si="5"/>
        <v>1</v>
      </c>
      <c r="Q2397" s="99">
        <f t="shared" si="6"/>
        <v>5</v>
      </c>
      <c r="R2397" s="99">
        <f t="shared" si="7"/>
        <v>0</v>
      </c>
      <c r="S2397" s="138">
        <f t="shared" si="8"/>
        <v>0</v>
      </c>
      <c r="T2397" s="135">
        <f t="shared" si="9"/>
        <v>7</v>
      </c>
      <c r="U2397" s="146"/>
      <c r="V2397" s="146"/>
      <c r="W2397" s="146"/>
      <c r="X2397" s="146"/>
      <c r="Y2397" s="146"/>
    </row>
    <row r="2398" ht="12.75" customHeight="1">
      <c r="A2398" s="146"/>
      <c r="B2398" s="146"/>
      <c r="C2398" s="227">
        <v>6.0</v>
      </c>
      <c r="D2398" s="228">
        <v>88.01</v>
      </c>
      <c r="E2398" s="228">
        <v>10.07</v>
      </c>
      <c r="F2398" s="229">
        <v>0.1144</v>
      </c>
      <c r="I2398" s="146"/>
      <c r="J2398" s="230">
        <f t="shared" si="2"/>
        <v>14.66833333</v>
      </c>
      <c r="K2398" s="227"/>
      <c r="L2398" s="230">
        <f t="shared" si="3"/>
        <v>13.16253888</v>
      </c>
      <c r="M2398" s="232"/>
      <c r="N2398" s="146"/>
      <c r="O2398" s="99">
        <f t="shared" si="4"/>
        <v>1</v>
      </c>
      <c r="P2398" s="99">
        <f t="shared" si="5"/>
        <v>2</v>
      </c>
      <c r="Q2398" s="99">
        <f t="shared" si="6"/>
        <v>5</v>
      </c>
      <c r="R2398" s="99">
        <f t="shared" si="7"/>
        <v>0</v>
      </c>
      <c r="S2398" s="138">
        <f t="shared" si="8"/>
        <v>0</v>
      </c>
      <c r="T2398" s="135">
        <f t="shared" si="9"/>
        <v>8</v>
      </c>
      <c r="U2398" s="146"/>
      <c r="V2398" s="146"/>
      <c r="W2398" s="146"/>
      <c r="X2398" s="146"/>
      <c r="Y2398" s="146"/>
    </row>
    <row r="2399" ht="12.75" customHeight="1">
      <c r="A2399" s="146"/>
      <c r="B2399" s="146"/>
      <c r="C2399" s="227">
        <v>1.0</v>
      </c>
      <c r="D2399" s="228">
        <v>46.43</v>
      </c>
      <c r="E2399" s="228">
        <v>5.18</v>
      </c>
      <c r="F2399" s="229">
        <v>0.1117</v>
      </c>
      <c r="I2399" s="146"/>
      <c r="J2399" s="230">
        <f t="shared" si="2"/>
        <v>46.43</v>
      </c>
      <c r="K2399" s="227"/>
      <c r="L2399" s="230">
        <f t="shared" si="3"/>
        <v>41.76486462</v>
      </c>
      <c r="M2399" s="232"/>
      <c r="N2399" s="146"/>
      <c r="O2399" s="99">
        <f t="shared" si="4"/>
        <v>1</v>
      </c>
      <c r="P2399" s="99">
        <f t="shared" si="5"/>
        <v>1</v>
      </c>
      <c r="Q2399" s="99">
        <f t="shared" si="6"/>
        <v>3</v>
      </c>
      <c r="R2399" s="99">
        <f t="shared" si="7"/>
        <v>0</v>
      </c>
      <c r="S2399" s="138">
        <f t="shared" si="8"/>
        <v>0</v>
      </c>
      <c r="T2399" s="135">
        <f t="shared" si="9"/>
        <v>5</v>
      </c>
      <c r="U2399" s="146"/>
      <c r="V2399" s="146"/>
      <c r="W2399" s="146"/>
      <c r="X2399" s="146"/>
      <c r="Y2399" s="146"/>
    </row>
    <row r="2400" ht="12.75" customHeight="1">
      <c r="A2400" s="146"/>
      <c r="B2400" s="146"/>
      <c r="C2400" s="227">
        <v>1.0</v>
      </c>
      <c r="D2400" s="228">
        <v>101.74</v>
      </c>
      <c r="E2400" s="228">
        <v>11.24</v>
      </c>
      <c r="F2400" s="229">
        <v>0.1105</v>
      </c>
      <c r="I2400" s="146"/>
      <c r="J2400" s="230">
        <f t="shared" si="2"/>
        <v>101.74</v>
      </c>
      <c r="K2400" s="227"/>
      <c r="L2400" s="230">
        <f t="shared" si="3"/>
        <v>91.61638901</v>
      </c>
      <c r="M2400" s="232"/>
      <c r="N2400" s="146"/>
      <c r="O2400" s="99">
        <f t="shared" si="4"/>
        <v>1</v>
      </c>
      <c r="P2400" s="99">
        <f t="shared" si="5"/>
        <v>1</v>
      </c>
      <c r="Q2400" s="99">
        <f t="shared" si="6"/>
        <v>2</v>
      </c>
      <c r="R2400" s="99">
        <f t="shared" si="7"/>
        <v>0</v>
      </c>
      <c r="S2400" s="138">
        <f t="shared" si="8"/>
        <v>0</v>
      </c>
      <c r="T2400" s="135">
        <f t="shared" si="9"/>
        <v>4</v>
      </c>
      <c r="U2400" s="146"/>
      <c r="V2400" s="146"/>
      <c r="W2400" s="146"/>
      <c r="X2400" s="146"/>
      <c r="Y2400" s="146"/>
    </row>
    <row r="2401" ht="12.75" customHeight="1">
      <c r="A2401" s="146"/>
      <c r="B2401" s="146"/>
      <c r="C2401" s="227"/>
      <c r="D2401" s="228">
        <v>52.17</v>
      </c>
      <c r="E2401" s="228">
        <v>5.74</v>
      </c>
      <c r="F2401" s="229">
        <v>0.1101</v>
      </c>
      <c r="I2401" s="146"/>
      <c r="J2401" s="230">
        <f t="shared" si="2"/>
        <v>0</v>
      </c>
      <c r="K2401" s="227"/>
      <c r="L2401" s="230">
        <f t="shared" si="3"/>
        <v>0</v>
      </c>
      <c r="M2401" s="232"/>
      <c r="N2401" s="146"/>
      <c r="O2401" s="99">
        <f t="shared" si="4"/>
        <v>1</v>
      </c>
      <c r="P2401" s="99">
        <f t="shared" si="5"/>
        <v>0</v>
      </c>
      <c r="Q2401" s="129">
        <f t="shared" si="6"/>
        <v>0</v>
      </c>
      <c r="R2401" s="99">
        <f t="shared" si="7"/>
        <v>0</v>
      </c>
      <c r="S2401" s="138">
        <f t="shared" si="8"/>
        <v>0</v>
      </c>
      <c r="T2401" s="135">
        <f t="shared" si="9"/>
        <v>1</v>
      </c>
      <c r="U2401" s="146"/>
      <c r="V2401" s="146"/>
      <c r="W2401" s="146"/>
      <c r="X2401" s="146"/>
      <c r="Y2401" s="146"/>
    </row>
    <row r="2402" ht="12.75" customHeight="1">
      <c r="A2402" s="146"/>
      <c r="B2402" s="146"/>
      <c r="C2402" s="227"/>
      <c r="D2402" s="228">
        <v>33.04</v>
      </c>
      <c r="E2402" s="228">
        <v>3.56</v>
      </c>
      <c r="F2402" s="229">
        <v>0.1078</v>
      </c>
      <c r="I2402" s="146"/>
      <c r="J2402" s="230">
        <f t="shared" si="2"/>
        <v>0</v>
      </c>
      <c r="K2402" s="227"/>
      <c r="L2402" s="230">
        <f t="shared" si="3"/>
        <v>0</v>
      </c>
      <c r="M2402" s="232"/>
      <c r="N2402" s="146"/>
      <c r="O2402" s="99">
        <f t="shared" si="4"/>
        <v>1</v>
      </c>
      <c r="P2402" s="99">
        <f t="shared" si="5"/>
        <v>0</v>
      </c>
      <c r="Q2402" s="129">
        <f t="shared" si="6"/>
        <v>0</v>
      </c>
      <c r="R2402" s="99">
        <f t="shared" si="7"/>
        <v>0</v>
      </c>
      <c r="S2402" s="138">
        <f t="shared" si="8"/>
        <v>0</v>
      </c>
      <c r="T2402" s="135">
        <f t="shared" si="9"/>
        <v>1</v>
      </c>
      <c r="U2402" s="146"/>
      <c r="V2402" s="146"/>
      <c r="W2402" s="146"/>
      <c r="X2402" s="146"/>
      <c r="Y2402" s="146"/>
    </row>
    <row r="2403" ht="12.75" customHeight="1">
      <c r="A2403" s="146"/>
      <c r="B2403" s="146"/>
      <c r="C2403" s="227"/>
      <c r="D2403" s="228">
        <v>16.52</v>
      </c>
      <c r="E2403" s="228">
        <v>1.78</v>
      </c>
      <c r="F2403" s="229">
        <v>0.1078</v>
      </c>
      <c r="I2403" s="146"/>
      <c r="J2403" s="230">
        <f t="shared" si="2"/>
        <v>0</v>
      </c>
      <c r="K2403" s="227"/>
      <c r="L2403" s="230">
        <f t="shared" si="3"/>
        <v>0</v>
      </c>
      <c r="M2403" s="232"/>
      <c r="N2403" s="146"/>
      <c r="O2403" s="99">
        <f t="shared" si="4"/>
        <v>1</v>
      </c>
      <c r="P2403" s="99">
        <f t="shared" si="5"/>
        <v>0</v>
      </c>
      <c r="Q2403" s="129">
        <f t="shared" si="6"/>
        <v>0</v>
      </c>
      <c r="R2403" s="99">
        <f t="shared" si="7"/>
        <v>0</v>
      </c>
      <c r="S2403" s="138">
        <f t="shared" si="8"/>
        <v>0</v>
      </c>
      <c r="T2403" s="135">
        <f t="shared" si="9"/>
        <v>1</v>
      </c>
      <c r="U2403" s="146"/>
      <c r="V2403" s="146"/>
      <c r="W2403" s="146"/>
      <c r="X2403" s="146"/>
      <c r="Y2403" s="146"/>
    </row>
    <row r="2404" ht="12.75" customHeight="1">
      <c r="A2404" s="146"/>
      <c r="B2404" s="146"/>
      <c r="C2404" s="227"/>
      <c r="D2404" s="228">
        <v>11.95</v>
      </c>
      <c r="E2404" s="228">
        <v>1.28</v>
      </c>
      <c r="F2404" s="229">
        <v>0.1069</v>
      </c>
      <c r="I2404" s="146"/>
      <c r="J2404" s="230">
        <f t="shared" si="2"/>
        <v>0</v>
      </c>
      <c r="K2404" s="227"/>
      <c r="L2404" s="230">
        <f t="shared" si="3"/>
        <v>0</v>
      </c>
      <c r="M2404" s="232"/>
      <c r="N2404" s="146"/>
      <c r="O2404" s="99">
        <f t="shared" si="4"/>
        <v>1</v>
      </c>
      <c r="P2404" s="99">
        <f t="shared" si="5"/>
        <v>0</v>
      </c>
      <c r="Q2404" s="129">
        <f t="shared" si="6"/>
        <v>0</v>
      </c>
      <c r="R2404" s="99">
        <f t="shared" si="7"/>
        <v>0</v>
      </c>
      <c r="S2404" s="138">
        <f t="shared" si="8"/>
        <v>0</v>
      </c>
      <c r="T2404" s="135">
        <f t="shared" si="9"/>
        <v>1</v>
      </c>
      <c r="U2404" s="146"/>
      <c r="V2404" s="146"/>
      <c r="W2404" s="146"/>
      <c r="X2404" s="146"/>
      <c r="Y2404" s="146"/>
    </row>
    <row r="2405" ht="12.75" customHeight="1">
      <c r="A2405" s="146"/>
      <c r="B2405" s="146"/>
      <c r="C2405" s="227"/>
      <c r="D2405" s="228">
        <v>11.95</v>
      </c>
      <c r="E2405" s="228">
        <v>1.28</v>
      </c>
      <c r="F2405" s="229">
        <v>0.1069</v>
      </c>
      <c r="I2405" s="146"/>
      <c r="J2405" s="230">
        <f t="shared" si="2"/>
        <v>0</v>
      </c>
      <c r="K2405" s="227"/>
      <c r="L2405" s="230">
        <f t="shared" si="3"/>
        <v>0</v>
      </c>
      <c r="M2405" s="232"/>
      <c r="N2405" s="146"/>
      <c r="O2405" s="99">
        <f t="shared" si="4"/>
        <v>1</v>
      </c>
      <c r="P2405" s="99">
        <f t="shared" si="5"/>
        <v>0</v>
      </c>
      <c r="Q2405" s="129">
        <f t="shared" si="6"/>
        <v>0</v>
      </c>
      <c r="R2405" s="99">
        <f t="shared" si="7"/>
        <v>0</v>
      </c>
      <c r="S2405" s="138">
        <f t="shared" si="8"/>
        <v>0</v>
      </c>
      <c r="T2405" s="135">
        <f t="shared" si="9"/>
        <v>1</v>
      </c>
      <c r="U2405" s="146"/>
      <c r="V2405" s="146"/>
      <c r="W2405" s="146"/>
      <c r="X2405" s="146"/>
      <c r="Y2405" s="146"/>
    </row>
    <row r="2406" ht="12.75" customHeight="1">
      <c r="A2406" s="146"/>
      <c r="B2406" s="146"/>
      <c r="C2406" s="227"/>
      <c r="D2406" s="228">
        <v>188.17</v>
      </c>
      <c r="E2406" s="228">
        <v>3.16</v>
      </c>
      <c r="F2406" s="229">
        <v>0.0168</v>
      </c>
      <c r="I2406" s="146"/>
      <c r="J2406" s="230">
        <f t="shared" si="2"/>
        <v>0</v>
      </c>
      <c r="K2406" s="227"/>
      <c r="L2406" s="230">
        <f t="shared" si="3"/>
        <v>0</v>
      </c>
      <c r="M2406" s="232"/>
      <c r="N2406" s="146"/>
      <c r="O2406" s="99">
        <f t="shared" si="4"/>
        <v>1</v>
      </c>
      <c r="P2406" s="99">
        <f t="shared" si="5"/>
        <v>0</v>
      </c>
      <c r="Q2406" s="129">
        <f t="shared" si="6"/>
        <v>0</v>
      </c>
      <c r="R2406" s="99">
        <f t="shared" si="7"/>
        <v>0</v>
      </c>
      <c r="S2406" s="138">
        <f t="shared" si="8"/>
        <v>0</v>
      </c>
      <c r="T2406" s="135">
        <f t="shared" si="9"/>
        <v>1</v>
      </c>
      <c r="U2406" s="146"/>
      <c r="V2406" s="146"/>
      <c r="W2406" s="146"/>
      <c r="X2406" s="146"/>
      <c r="Y2406" s="146"/>
    </row>
    <row r="2407" ht="12.75" customHeight="1">
      <c r="A2407" s="146"/>
      <c r="B2407" s="146"/>
      <c r="C2407" s="227"/>
      <c r="D2407" s="228">
        <v>203.97</v>
      </c>
      <c r="E2407" s="228">
        <v>3.13</v>
      </c>
      <c r="F2407" s="229">
        <v>0.0153</v>
      </c>
      <c r="I2407" s="146"/>
      <c r="J2407" s="230">
        <f t="shared" si="2"/>
        <v>0</v>
      </c>
      <c r="K2407" s="227"/>
      <c r="L2407" s="230">
        <f t="shared" si="3"/>
        <v>0</v>
      </c>
      <c r="M2407" s="232"/>
      <c r="N2407" s="146"/>
      <c r="O2407" s="99">
        <f t="shared" si="4"/>
        <v>1</v>
      </c>
      <c r="P2407" s="99">
        <f t="shared" si="5"/>
        <v>0</v>
      </c>
      <c r="Q2407" s="129">
        <f t="shared" si="6"/>
        <v>0</v>
      </c>
      <c r="R2407" s="99">
        <f t="shared" si="7"/>
        <v>0</v>
      </c>
      <c r="S2407" s="138">
        <f t="shared" si="8"/>
        <v>0</v>
      </c>
      <c r="T2407" s="135">
        <f t="shared" si="9"/>
        <v>1</v>
      </c>
      <c r="U2407" s="146"/>
      <c r="V2407" s="146"/>
      <c r="W2407" s="146"/>
      <c r="X2407" s="146"/>
      <c r="Y2407" s="146"/>
    </row>
    <row r="2408" ht="12.75" customHeight="1">
      <c r="A2408" s="146"/>
      <c r="B2408" s="146"/>
      <c r="C2408" s="227"/>
      <c r="D2408" s="228">
        <v>64.57</v>
      </c>
      <c r="E2408" s="228">
        <v>0.97</v>
      </c>
      <c r="F2408" s="229">
        <v>0.015</v>
      </c>
      <c r="I2408" s="146"/>
      <c r="J2408" s="230">
        <f t="shared" si="2"/>
        <v>0</v>
      </c>
      <c r="K2408" s="227"/>
      <c r="L2408" s="230">
        <f t="shared" si="3"/>
        <v>0</v>
      </c>
      <c r="M2408" s="232"/>
      <c r="N2408" s="146"/>
      <c r="O2408" s="99">
        <f t="shared" si="4"/>
        <v>1</v>
      </c>
      <c r="P2408" s="99">
        <f t="shared" si="5"/>
        <v>0</v>
      </c>
      <c r="Q2408" s="129">
        <f t="shared" si="6"/>
        <v>0</v>
      </c>
      <c r="R2408" s="99">
        <f t="shared" si="7"/>
        <v>0</v>
      </c>
      <c r="S2408" s="138">
        <f t="shared" si="8"/>
        <v>0</v>
      </c>
      <c r="T2408" s="135">
        <f t="shared" si="9"/>
        <v>1</v>
      </c>
      <c r="U2408" s="146"/>
      <c r="V2408" s="146"/>
      <c r="W2408" s="146"/>
      <c r="X2408" s="146"/>
      <c r="Y2408" s="146"/>
    </row>
    <row r="2409" ht="12.75" customHeight="1">
      <c r="A2409" s="146"/>
      <c r="B2409" s="146"/>
      <c r="C2409" s="227"/>
      <c r="D2409" s="228">
        <v>56.52</v>
      </c>
      <c r="E2409" s="228">
        <v>0.48</v>
      </c>
      <c r="F2409" s="229">
        <v>0.0085</v>
      </c>
      <c r="I2409" s="146"/>
      <c r="J2409" s="230">
        <f t="shared" si="2"/>
        <v>0</v>
      </c>
      <c r="K2409" s="227"/>
      <c r="L2409" s="230">
        <f t="shared" si="3"/>
        <v>0</v>
      </c>
      <c r="M2409" s="232"/>
      <c r="N2409" s="146"/>
      <c r="O2409" s="99">
        <f t="shared" si="4"/>
        <v>1</v>
      </c>
      <c r="P2409" s="99">
        <f t="shared" si="5"/>
        <v>0</v>
      </c>
      <c r="Q2409" s="129">
        <f t="shared" si="6"/>
        <v>0</v>
      </c>
      <c r="R2409" s="99">
        <f t="shared" si="7"/>
        <v>0</v>
      </c>
      <c r="S2409" s="138">
        <f t="shared" si="8"/>
        <v>0</v>
      </c>
      <c r="T2409" s="135">
        <f t="shared" si="9"/>
        <v>1</v>
      </c>
      <c r="U2409" s="146"/>
      <c r="V2409" s="146"/>
      <c r="W2409" s="146"/>
      <c r="X2409" s="146"/>
      <c r="Y2409" s="146"/>
    </row>
    <row r="2410" ht="12.75" customHeight="1">
      <c r="A2410" s="146"/>
      <c r="B2410" s="146"/>
      <c r="C2410" s="227"/>
      <c r="D2410" s="228">
        <v>70.45</v>
      </c>
      <c r="E2410" s="228">
        <v>0.45</v>
      </c>
      <c r="F2410" s="229">
        <v>0.0064</v>
      </c>
      <c r="I2410" s="146"/>
      <c r="J2410" s="230">
        <f t="shared" si="2"/>
        <v>0</v>
      </c>
      <c r="K2410" s="227"/>
      <c r="L2410" s="230">
        <f t="shared" si="3"/>
        <v>0</v>
      </c>
      <c r="M2410" s="232"/>
      <c r="N2410" s="146"/>
      <c r="O2410" s="99">
        <f t="shared" si="4"/>
        <v>1</v>
      </c>
      <c r="P2410" s="99">
        <f t="shared" si="5"/>
        <v>0</v>
      </c>
      <c r="Q2410" s="129">
        <f t="shared" si="6"/>
        <v>0</v>
      </c>
      <c r="R2410" s="99">
        <f t="shared" si="7"/>
        <v>0</v>
      </c>
      <c r="S2410" s="138">
        <f t="shared" si="8"/>
        <v>0</v>
      </c>
      <c r="T2410" s="135">
        <f t="shared" si="9"/>
        <v>1</v>
      </c>
      <c r="U2410" s="146"/>
      <c r="V2410" s="146"/>
      <c r="W2410" s="146"/>
      <c r="X2410" s="146"/>
      <c r="Y2410" s="146"/>
    </row>
    <row r="2411" ht="12.75" customHeight="1">
      <c r="A2411" s="146"/>
      <c r="B2411" s="146"/>
      <c r="C2411" s="227"/>
      <c r="D2411" s="227"/>
      <c r="E2411" s="227"/>
      <c r="F2411" s="228"/>
      <c r="G2411" s="228"/>
      <c r="H2411" s="229"/>
      <c r="I2411" s="146"/>
      <c r="J2411" s="230"/>
      <c r="K2411" s="227"/>
      <c r="L2411" s="226"/>
      <c r="M2411" s="232"/>
      <c r="N2411" s="146"/>
      <c r="O2411" s="99"/>
      <c r="P2411" s="99"/>
      <c r="Q2411" s="226"/>
      <c r="R2411" s="226"/>
      <c r="S2411" s="226"/>
      <c r="T2411" s="125"/>
      <c r="U2411" s="146"/>
      <c r="V2411" s="146"/>
      <c r="W2411" s="146"/>
      <c r="X2411" s="146"/>
      <c r="Y2411" s="146"/>
    </row>
    <row r="2412" ht="12.75" customHeight="1">
      <c r="A2412" s="146"/>
      <c r="B2412" s="221" t="s">
        <v>52</v>
      </c>
      <c r="C2412" s="222"/>
      <c r="D2412" s="222"/>
      <c r="H2412" s="224"/>
      <c r="I2412" s="224"/>
      <c r="J2412" s="224"/>
      <c r="K2412" s="224"/>
      <c r="L2412" s="224"/>
      <c r="M2412" s="146"/>
      <c r="N2412" s="146"/>
      <c r="O2412" s="99"/>
      <c r="P2412" s="99"/>
      <c r="Q2412" s="226"/>
      <c r="R2412" s="226"/>
      <c r="S2412" s="226"/>
      <c r="T2412" s="125"/>
      <c r="U2412" s="146"/>
      <c r="V2412" s="146"/>
      <c r="W2412" s="146"/>
      <c r="X2412" s="146"/>
      <c r="Y2412" s="146"/>
    </row>
    <row r="2413" ht="12.75" customHeight="1">
      <c r="A2413" s="146"/>
      <c r="B2413" s="146"/>
      <c r="C2413" s="227"/>
      <c r="D2413" s="227"/>
      <c r="E2413" s="227"/>
      <c r="F2413" s="228"/>
      <c r="G2413" s="228"/>
      <c r="H2413" s="229"/>
      <c r="I2413" s="146"/>
      <c r="J2413" s="226"/>
      <c r="K2413" s="227"/>
      <c r="L2413" s="226"/>
      <c r="M2413" s="146"/>
      <c r="N2413" s="146"/>
      <c r="O2413" s="99"/>
      <c r="P2413" s="99"/>
      <c r="Q2413" s="226"/>
      <c r="R2413" s="226"/>
      <c r="S2413" s="226"/>
      <c r="T2413" s="125"/>
      <c r="U2413" s="146"/>
      <c r="V2413" s="146"/>
      <c r="W2413" s="146"/>
      <c r="X2413" s="146"/>
      <c r="Y2413" s="146"/>
    </row>
    <row r="2414" ht="12.75" customHeight="1">
      <c r="A2414" s="146"/>
      <c r="B2414" s="146"/>
      <c r="C2414" s="146"/>
      <c r="D2414" s="146"/>
      <c r="E2414" s="146"/>
      <c r="F2414" s="146"/>
      <c r="G2414" s="146"/>
      <c r="H2414" s="233"/>
      <c r="I2414" s="146"/>
      <c r="J2414" s="139"/>
      <c r="K2414" s="139"/>
      <c r="L2414" s="139"/>
      <c r="M2414" s="146"/>
      <c r="N2414" s="146"/>
      <c r="O2414" s="139"/>
      <c r="P2414" s="139"/>
      <c r="Q2414" s="146"/>
      <c r="R2414" s="146"/>
      <c r="S2414" s="146"/>
      <c r="T2414" s="139"/>
      <c r="U2414" s="146"/>
      <c r="V2414" s="146"/>
      <c r="W2414" s="146"/>
      <c r="X2414" s="146"/>
      <c r="Y2414" s="146"/>
    </row>
    <row r="2415" ht="12.75" customHeight="1">
      <c r="A2415" s="146"/>
      <c r="B2415" s="146"/>
      <c r="C2415" s="146"/>
      <c r="D2415" s="146"/>
      <c r="E2415" s="146"/>
      <c r="F2415" s="146"/>
      <c r="G2415" s="146"/>
      <c r="H2415" s="233"/>
      <c r="I2415" s="146"/>
      <c r="J2415" s="139"/>
      <c r="K2415" s="139"/>
      <c r="L2415" s="139"/>
      <c r="M2415" s="146"/>
      <c r="N2415" s="146"/>
      <c r="O2415" s="139"/>
      <c r="P2415" s="139"/>
      <c r="Q2415" s="146"/>
      <c r="R2415" s="146"/>
      <c r="S2415" s="146"/>
      <c r="T2415" s="139"/>
      <c r="U2415" s="146"/>
      <c r="V2415" s="146"/>
      <c r="W2415" s="146"/>
      <c r="X2415" s="146"/>
      <c r="Y2415" s="146"/>
    </row>
    <row r="2416" ht="12.75" customHeight="1">
      <c r="A2416" s="146"/>
      <c r="B2416" s="146"/>
      <c r="C2416" s="146"/>
      <c r="D2416" s="146"/>
      <c r="E2416" s="146"/>
      <c r="F2416" s="146"/>
      <c r="G2416" s="146"/>
      <c r="H2416" s="233"/>
      <c r="I2416" s="146"/>
      <c r="J2416" s="139"/>
      <c r="K2416" s="139"/>
      <c r="L2416" s="139"/>
      <c r="M2416" s="146"/>
      <c r="N2416" s="146"/>
      <c r="O2416" s="139"/>
      <c r="P2416" s="139"/>
      <c r="Q2416" s="146"/>
      <c r="R2416" s="146"/>
      <c r="S2416" s="146"/>
      <c r="T2416" s="139"/>
      <c r="U2416" s="146"/>
      <c r="V2416" s="146"/>
      <c r="W2416" s="146"/>
      <c r="X2416" s="146"/>
      <c r="Y2416" s="146"/>
    </row>
    <row r="2417" ht="12.75" customHeight="1">
      <c r="A2417" s="146"/>
      <c r="B2417" s="146"/>
      <c r="C2417" s="146"/>
      <c r="D2417" s="146"/>
      <c r="E2417" s="146"/>
      <c r="F2417" s="146"/>
      <c r="G2417" s="146"/>
      <c r="H2417" s="233"/>
      <c r="I2417" s="146"/>
      <c r="J2417" s="139"/>
      <c r="K2417" s="139"/>
      <c r="L2417" s="139"/>
      <c r="M2417" s="146"/>
      <c r="N2417" s="146"/>
      <c r="O2417" s="139"/>
      <c r="P2417" s="139"/>
      <c r="Q2417" s="146"/>
      <c r="R2417" s="146"/>
      <c r="S2417" s="146"/>
      <c r="T2417" s="139"/>
      <c r="U2417" s="146"/>
      <c r="V2417" s="146"/>
      <c r="W2417" s="146"/>
      <c r="X2417" s="146"/>
      <c r="Y2417" s="146"/>
    </row>
    <row r="2418" ht="12.75" customHeight="1">
      <c r="A2418" s="146"/>
      <c r="B2418" s="146"/>
      <c r="C2418" s="146"/>
      <c r="D2418" s="146"/>
      <c r="E2418" s="146"/>
      <c r="F2418" s="146"/>
      <c r="G2418" s="146"/>
      <c r="H2418" s="233"/>
      <c r="I2418" s="146"/>
      <c r="J2418" s="139"/>
      <c r="K2418" s="139"/>
      <c r="L2418" s="139"/>
      <c r="M2418" s="146"/>
      <c r="N2418" s="146"/>
      <c r="O2418" s="139"/>
      <c r="P2418" s="139"/>
      <c r="Q2418" s="146"/>
      <c r="R2418" s="146"/>
      <c r="S2418" s="146"/>
      <c r="T2418" s="139"/>
      <c r="U2418" s="146"/>
      <c r="V2418" s="146"/>
      <c r="W2418" s="146"/>
      <c r="X2418" s="146"/>
      <c r="Y2418" s="146"/>
    </row>
    <row r="2419" ht="12.75" customHeight="1">
      <c r="A2419" s="146"/>
      <c r="B2419" s="146"/>
      <c r="C2419" s="146"/>
      <c r="D2419" s="146"/>
      <c r="E2419" s="146"/>
      <c r="F2419" s="146"/>
      <c r="G2419" s="146"/>
      <c r="H2419" s="233"/>
      <c r="I2419" s="146"/>
      <c r="J2419" s="139"/>
      <c r="K2419" s="139"/>
      <c r="L2419" s="139"/>
      <c r="M2419" s="146"/>
      <c r="N2419" s="146"/>
      <c r="O2419" s="139"/>
      <c r="P2419" s="139"/>
      <c r="Q2419" s="146"/>
      <c r="R2419" s="146"/>
      <c r="S2419" s="146"/>
      <c r="T2419" s="139"/>
      <c r="U2419" s="146"/>
      <c r="V2419" s="146"/>
      <c r="W2419" s="146"/>
      <c r="X2419" s="146"/>
      <c r="Y2419" s="146"/>
    </row>
    <row r="2420" ht="12.75" customHeight="1">
      <c r="A2420" s="146"/>
      <c r="B2420" s="146"/>
      <c r="C2420" s="146"/>
      <c r="D2420" s="146"/>
      <c r="E2420" s="146"/>
      <c r="F2420" s="146"/>
      <c r="G2420" s="146"/>
      <c r="H2420" s="233"/>
      <c r="I2420" s="146"/>
      <c r="J2420" s="139"/>
      <c r="K2420" s="139"/>
      <c r="L2420" s="139"/>
      <c r="M2420" s="146"/>
      <c r="N2420" s="146"/>
      <c r="O2420" s="139"/>
      <c r="P2420" s="139"/>
      <c r="Q2420" s="146"/>
      <c r="R2420" s="146"/>
      <c r="S2420" s="146"/>
      <c r="T2420" s="139"/>
      <c r="U2420" s="146"/>
      <c r="V2420" s="146"/>
      <c r="W2420" s="146"/>
      <c r="X2420" s="146"/>
      <c r="Y2420" s="146"/>
    </row>
    <row r="2421" ht="12.75" customHeight="1">
      <c r="A2421" s="146"/>
      <c r="B2421" s="146"/>
      <c r="C2421" s="146"/>
      <c r="D2421" s="146"/>
      <c r="E2421" s="146"/>
      <c r="F2421" s="146"/>
      <c r="G2421" s="146"/>
      <c r="H2421" s="233"/>
      <c r="I2421" s="146"/>
      <c r="J2421" s="139"/>
      <c r="K2421" s="139"/>
      <c r="L2421" s="139"/>
      <c r="M2421" s="146"/>
      <c r="N2421" s="146"/>
      <c r="O2421" s="139"/>
      <c r="P2421" s="139"/>
      <c r="Q2421" s="146"/>
      <c r="R2421" s="146"/>
      <c r="S2421" s="146"/>
      <c r="T2421" s="139"/>
      <c r="U2421" s="146"/>
      <c r="V2421" s="146"/>
      <c r="W2421" s="146"/>
      <c r="X2421" s="146"/>
      <c r="Y2421" s="146"/>
    </row>
    <row r="2422" ht="12.75" customHeight="1">
      <c r="A2422" s="146"/>
      <c r="B2422" s="146"/>
      <c r="C2422" s="146"/>
      <c r="D2422" s="146"/>
      <c r="E2422" s="146"/>
      <c r="F2422" s="146"/>
      <c r="G2422" s="146"/>
      <c r="H2422" s="233"/>
      <c r="I2422" s="146"/>
      <c r="J2422" s="139"/>
      <c r="K2422" s="139"/>
      <c r="L2422" s="139"/>
      <c r="M2422" s="146"/>
      <c r="N2422" s="146"/>
      <c r="O2422" s="139"/>
      <c r="P2422" s="139"/>
      <c r="Q2422" s="146"/>
      <c r="R2422" s="146"/>
      <c r="S2422" s="146"/>
      <c r="T2422" s="139"/>
      <c r="U2422" s="146"/>
      <c r="V2422" s="146"/>
      <c r="W2422" s="146"/>
      <c r="X2422" s="146"/>
      <c r="Y2422" s="146"/>
    </row>
    <row r="2423" ht="12.75" customHeight="1">
      <c r="A2423" s="146"/>
      <c r="B2423" s="146"/>
      <c r="C2423" s="146"/>
      <c r="D2423" s="146"/>
      <c r="E2423" s="146"/>
      <c r="F2423" s="146"/>
      <c r="G2423" s="146"/>
      <c r="H2423" s="233"/>
      <c r="I2423" s="146"/>
      <c r="J2423" s="139"/>
      <c r="K2423" s="139"/>
      <c r="L2423" s="139"/>
      <c r="M2423" s="146"/>
      <c r="N2423" s="146"/>
      <c r="O2423" s="139"/>
      <c r="P2423" s="139"/>
      <c r="Q2423" s="146"/>
      <c r="R2423" s="146"/>
      <c r="S2423" s="146"/>
      <c r="T2423" s="139"/>
      <c r="U2423" s="146"/>
      <c r="V2423" s="146"/>
      <c r="W2423" s="146"/>
      <c r="X2423" s="146"/>
      <c r="Y2423" s="146"/>
    </row>
    <row r="2424" ht="12.75" customHeight="1">
      <c r="A2424" s="146"/>
      <c r="B2424" s="146"/>
      <c r="C2424" s="146"/>
      <c r="D2424" s="146"/>
      <c r="E2424" s="146"/>
      <c r="F2424" s="146"/>
      <c r="G2424" s="146"/>
      <c r="H2424" s="233"/>
      <c r="I2424" s="146"/>
      <c r="J2424" s="139"/>
      <c r="K2424" s="139"/>
      <c r="L2424" s="139"/>
      <c r="M2424" s="146"/>
      <c r="N2424" s="146"/>
      <c r="O2424" s="139"/>
      <c r="P2424" s="139"/>
      <c r="Q2424" s="146"/>
      <c r="R2424" s="146"/>
      <c r="S2424" s="146"/>
      <c r="T2424" s="139"/>
      <c r="U2424" s="146"/>
      <c r="V2424" s="146"/>
      <c r="W2424" s="146"/>
      <c r="X2424" s="146"/>
      <c r="Y2424" s="146"/>
    </row>
    <row r="2425" ht="12.75" customHeight="1">
      <c r="A2425" s="146"/>
      <c r="B2425" s="146"/>
      <c r="C2425" s="146"/>
      <c r="D2425" s="146"/>
      <c r="E2425" s="146"/>
      <c r="F2425" s="146"/>
      <c r="G2425" s="146"/>
      <c r="H2425" s="233"/>
      <c r="I2425" s="146"/>
      <c r="J2425" s="139"/>
      <c r="K2425" s="139"/>
      <c r="L2425" s="139"/>
      <c r="M2425" s="146"/>
      <c r="N2425" s="146"/>
      <c r="O2425" s="139"/>
      <c r="P2425" s="139"/>
      <c r="Q2425" s="146"/>
      <c r="R2425" s="146"/>
      <c r="S2425" s="146"/>
      <c r="T2425" s="139"/>
      <c r="U2425" s="146"/>
      <c r="V2425" s="146"/>
      <c r="W2425" s="146"/>
      <c r="X2425" s="146"/>
      <c r="Y2425" s="146"/>
    </row>
    <row r="2426" ht="12.75" customHeight="1">
      <c r="A2426" s="146"/>
      <c r="B2426" s="146"/>
      <c r="C2426" s="146"/>
      <c r="D2426" s="146"/>
      <c r="E2426" s="146"/>
      <c r="F2426" s="146"/>
      <c r="G2426" s="146"/>
      <c r="H2426" s="233"/>
      <c r="I2426" s="146"/>
      <c r="J2426" s="139"/>
      <c r="K2426" s="139"/>
      <c r="L2426" s="139"/>
      <c r="M2426" s="146"/>
      <c r="N2426" s="146"/>
      <c r="O2426" s="139"/>
      <c r="P2426" s="139"/>
      <c r="Q2426" s="146"/>
      <c r="R2426" s="146"/>
      <c r="S2426" s="146"/>
      <c r="T2426" s="139"/>
      <c r="U2426" s="146"/>
      <c r="V2426" s="146"/>
      <c r="W2426" s="146"/>
      <c r="X2426" s="146"/>
      <c r="Y2426" s="146"/>
    </row>
    <row r="2427" ht="12.75" customHeight="1">
      <c r="A2427" s="146"/>
      <c r="B2427" s="146"/>
      <c r="C2427" s="146"/>
      <c r="D2427" s="146"/>
      <c r="E2427" s="146"/>
      <c r="F2427" s="146"/>
      <c r="G2427" s="146"/>
      <c r="H2427" s="233"/>
      <c r="I2427" s="146"/>
      <c r="J2427" s="139"/>
      <c r="K2427" s="139"/>
      <c r="L2427" s="139"/>
      <c r="M2427" s="146"/>
      <c r="N2427" s="146"/>
      <c r="O2427" s="139"/>
      <c r="P2427" s="139"/>
      <c r="Q2427" s="146"/>
      <c r="R2427" s="146"/>
      <c r="S2427" s="146"/>
      <c r="T2427" s="139"/>
      <c r="U2427" s="146"/>
      <c r="V2427" s="146"/>
      <c r="W2427" s="146"/>
      <c r="X2427" s="146"/>
      <c r="Y2427" s="146"/>
    </row>
    <row r="2428" ht="12.75" customHeight="1">
      <c r="A2428" s="146"/>
      <c r="B2428" s="146"/>
      <c r="C2428" s="146"/>
      <c r="D2428" s="146"/>
      <c r="E2428" s="146"/>
      <c r="F2428" s="146"/>
      <c r="G2428" s="146"/>
      <c r="H2428" s="233"/>
      <c r="I2428" s="146"/>
      <c r="J2428" s="139"/>
      <c r="K2428" s="139"/>
      <c r="L2428" s="139"/>
      <c r="M2428" s="146"/>
      <c r="N2428" s="146"/>
      <c r="O2428" s="139"/>
      <c r="P2428" s="139"/>
      <c r="Q2428" s="146"/>
      <c r="R2428" s="146"/>
      <c r="S2428" s="146"/>
      <c r="T2428" s="139"/>
      <c r="U2428" s="146"/>
      <c r="V2428" s="146"/>
      <c r="W2428" s="146"/>
      <c r="X2428" s="146"/>
      <c r="Y2428" s="146"/>
    </row>
    <row r="2429" ht="12.75" customHeight="1">
      <c r="A2429" s="146"/>
      <c r="B2429" s="146"/>
      <c r="C2429" s="146"/>
      <c r="D2429" s="146"/>
      <c r="E2429" s="146"/>
      <c r="F2429" s="146"/>
      <c r="G2429" s="146"/>
      <c r="H2429" s="233"/>
      <c r="I2429" s="146"/>
      <c r="J2429" s="139"/>
      <c r="K2429" s="139"/>
      <c r="L2429" s="139"/>
      <c r="M2429" s="146"/>
      <c r="N2429" s="146"/>
      <c r="O2429" s="139"/>
      <c r="P2429" s="139"/>
      <c r="Q2429" s="146"/>
      <c r="R2429" s="146"/>
      <c r="S2429" s="146"/>
      <c r="T2429" s="139"/>
      <c r="U2429" s="146"/>
      <c r="V2429" s="146"/>
      <c r="W2429" s="146"/>
      <c r="X2429" s="146"/>
      <c r="Y2429" s="146"/>
    </row>
    <row r="2430" ht="12.75" customHeight="1">
      <c r="A2430" s="146"/>
      <c r="B2430" s="146"/>
      <c r="C2430" s="146"/>
      <c r="D2430" s="146"/>
      <c r="E2430" s="146"/>
      <c r="F2430" s="146"/>
      <c r="G2430" s="146"/>
      <c r="H2430" s="233"/>
      <c r="I2430" s="146"/>
      <c r="J2430" s="139"/>
      <c r="K2430" s="139"/>
      <c r="L2430" s="139"/>
      <c r="M2430" s="146"/>
      <c r="N2430" s="146"/>
      <c r="O2430" s="139"/>
      <c r="P2430" s="139"/>
      <c r="Q2430" s="146"/>
      <c r="R2430" s="146"/>
      <c r="S2430" s="146"/>
      <c r="T2430" s="139"/>
      <c r="U2430" s="146"/>
      <c r="V2430" s="146"/>
      <c r="W2430" s="146"/>
      <c r="X2430" s="146"/>
      <c r="Y2430" s="146"/>
    </row>
    <row r="2431" ht="12.75" customHeight="1">
      <c r="A2431" s="146"/>
      <c r="B2431" s="146"/>
      <c r="C2431" s="146"/>
      <c r="D2431" s="146"/>
      <c r="E2431" s="146"/>
      <c r="F2431" s="146"/>
      <c r="G2431" s="146"/>
      <c r="H2431" s="233"/>
      <c r="I2431" s="146"/>
      <c r="J2431" s="139"/>
      <c r="K2431" s="139"/>
      <c r="L2431" s="139"/>
      <c r="M2431" s="146"/>
      <c r="N2431" s="146"/>
      <c r="O2431" s="139"/>
      <c r="P2431" s="139"/>
      <c r="Q2431" s="146"/>
      <c r="R2431" s="146"/>
      <c r="S2431" s="146"/>
      <c r="T2431" s="139"/>
      <c r="U2431" s="146"/>
      <c r="V2431" s="146"/>
      <c r="W2431" s="146"/>
      <c r="X2431" s="146"/>
      <c r="Y2431" s="146"/>
    </row>
    <row r="2432" ht="12.75" customHeight="1">
      <c r="A2432" s="146"/>
      <c r="B2432" s="146"/>
      <c r="C2432" s="146"/>
      <c r="D2432" s="146"/>
      <c r="E2432" s="146"/>
      <c r="F2432" s="146"/>
      <c r="G2432" s="146"/>
      <c r="H2432" s="233"/>
      <c r="I2432" s="146"/>
      <c r="J2432" s="139"/>
      <c r="K2432" s="139"/>
      <c r="L2432" s="139"/>
      <c r="M2432" s="146"/>
      <c r="N2432" s="146"/>
      <c r="O2432" s="139"/>
      <c r="P2432" s="139"/>
      <c r="Q2432" s="146"/>
      <c r="R2432" s="146"/>
      <c r="S2432" s="146"/>
      <c r="T2432" s="139"/>
      <c r="U2432" s="146"/>
      <c r="V2432" s="146"/>
      <c r="W2432" s="146"/>
      <c r="X2432" s="146"/>
      <c r="Y2432" s="146"/>
    </row>
    <row r="2433" ht="12.75" customHeight="1">
      <c r="A2433" s="146"/>
      <c r="B2433" s="146"/>
      <c r="C2433" s="146"/>
      <c r="D2433" s="146"/>
      <c r="E2433" s="146"/>
      <c r="F2433" s="146"/>
      <c r="G2433" s="146"/>
      <c r="H2433" s="233"/>
      <c r="I2433" s="146"/>
      <c r="J2433" s="139"/>
      <c r="K2433" s="139"/>
      <c r="L2433" s="139"/>
      <c r="M2433" s="146"/>
      <c r="N2433" s="146"/>
      <c r="O2433" s="139"/>
      <c r="P2433" s="139"/>
      <c r="Q2433" s="146"/>
      <c r="R2433" s="146"/>
      <c r="S2433" s="146"/>
      <c r="T2433" s="139"/>
      <c r="U2433" s="146"/>
      <c r="V2433" s="146"/>
      <c r="W2433" s="146"/>
      <c r="X2433" s="146"/>
      <c r="Y2433" s="146"/>
    </row>
    <row r="2434" ht="12.75" customHeight="1">
      <c r="A2434" s="146"/>
      <c r="B2434" s="146"/>
      <c r="C2434" s="146"/>
      <c r="D2434" s="146"/>
      <c r="E2434" s="146"/>
      <c r="F2434" s="146"/>
      <c r="G2434" s="146"/>
      <c r="H2434" s="233"/>
      <c r="I2434" s="146"/>
      <c r="J2434" s="139"/>
      <c r="K2434" s="139"/>
      <c r="L2434" s="139"/>
      <c r="M2434" s="146"/>
      <c r="N2434" s="146"/>
      <c r="O2434" s="139"/>
      <c r="P2434" s="139"/>
      <c r="Q2434" s="146"/>
      <c r="R2434" s="146"/>
      <c r="S2434" s="146"/>
      <c r="T2434" s="139"/>
      <c r="U2434" s="146"/>
      <c r="V2434" s="146"/>
      <c r="W2434" s="146"/>
      <c r="X2434" s="146"/>
      <c r="Y2434" s="146"/>
    </row>
    <row r="2435" ht="12.75" customHeight="1">
      <c r="A2435" s="146"/>
      <c r="B2435" s="146"/>
      <c r="C2435" s="146"/>
      <c r="D2435" s="146"/>
      <c r="E2435" s="146"/>
      <c r="F2435" s="146"/>
      <c r="G2435" s="146"/>
      <c r="H2435" s="233"/>
      <c r="I2435" s="146"/>
      <c r="J2435" s="139"/>
      <c r="K2435" s="139"/>
      <c r="L2435" s="139"/>
      <c r="M2435" s="146"/>
      <c r="N2435" s="146"/>
      <c r="O2435" s="139"/>
      <c r="P2435" s="139"/>
      <c r="Q2435" s="146"/>
      <c r="R2435" s="146"/>
      <c r="S2435" s="146"/>
      <c r="T2435" s="139"/>
      <c r="U2435" s="146"/>
      <c r="V2435" s="146"/>
      <c r="W2435" s="146"/>
      <c r="X2435" s="146"/>
      <c r="Y2435" s="146"/>
    </row>
    <row r="2436" ht="12.75" customHeight="1">
      <c r="A2436" s="146"/>
      <c r="B2436" s="146"/>
      <c r="C2436" s="146"/>
      <c r="D2436" s="146"/>
      <c r="E2436" s="146"/>
      <c r="F2436" s="146"/>
      <c r="G2436" s="146"/>
      <c r="H2436" s="233"/>
      <c r="I2436" s="146"/>
      <c r="J2436" s="139"/>
      <c r="K2436" s="139"/>
      <c r="L2436" s="139"/>
      <c r="M2436" s="146"/>
      <c r="N2436" s="146"/>
      <c r="O2436" s="139"/>
      <c r="P2436" s="139"/>
      <c r="Q2436" s="146"/>
      <c r="R2436" s="146"/>
      <c r="S2436" s="146"/>
      <c r="T2436" s="139"/>
      <c r="U2436" s="146"/>
      <c r="V2436" s="146"/>
      <c r="W2436" s="146"/>
      <c r="X2436" s="146"/>
      <c r="Y2436" s="146"/>
    </row>
    <row r="2437" ht="12.75" customHeight="1">
      <c r="A2437" s="146"/>
      <c r="B2437" s="146"/>
      <c r="C2437" s="146"/>
      <c r="D2437" s="146"/>
      <c r="E2437" s="146"/>
      <c r="F2437" s="146"/>
      <c r="G2437" s="146"/>
      <c r="H2437" s="233"/>
      <c r="I2437" s="146"/>
      <c r="J2437" s="139"/>
      <c r="K2437" s="139"/>
      <c r="L2437" s="139"/>
      <c r="M2437" s="146"/>
      <c r="N2437" s="146"/>
      <c r="O2437" s="139"/>
      <c r="P2437" s="139"/>
      <c r="Q2437" s="146"/>
      <c r="R2437" s="146"/>
      <c r="S2437" s="146"/>
      <c r="T2437" s="139"/>
      <c r="U2437" s="146"/>
      <c r="V2437" s="146"/>
      <c r="W2437" s="146"/>
      <c r="X2437" s="146"/>
      <c r="Y2437" s="146"/>
    </row>
    <row r="2438" ht="12.75" customHeight="1">
      <c r="A2438" s="146"/>
      <c r="B2438" s="146"/>
      <c r="C2438" s="146"/>
      <c r="D2438" s="146"/>
      <c r="E2438" s="146"/>
      <c r="F2438" s="146"/>
      <c r="G2438" s="146"/>
      <c r="H2438" s="233"/>
      <c r="I2438" s="146"/>
      <c r="J2438" s="139"/>
      <c r="K2438" s="139"/>
      <c r="L2438" s="139"/>
      <c r="M2438" s="146"/>
      <c r="N2438" s="146"/>
      <c r="O2438" s="139"/>
      <c r="P2438" s="139"/>
      <c r="Q2438" s="146"/>
      <c r="R2438" s="146"/>
      <c r="S2438" s="146"/>
      <c r="T2438" s="139"/>
      <c r="U2438" s="146"/>
      <c r="V2438" s="146"/>
      <c r="W2438" s="146"/>
      <c r="X2438" s="146"/>
      <c r="Y2438" s="146"/>
    </row>
    <row r="2439" ht="12.75" customHeight="1">
      <c r="A2439" s="146"/>
      <c r="B2439" s="146"/>
      <c r="C2439" s="146"/>
      <c r="D2439" s="146"/>
      <c r="E2439" s="146"/>
      <c r="F2439" s="146"/>
      <c r="G2439" s="146"/>
      <c r="H2439" s="233"/>
      <c r="I2439" s="146"/>
      <c r="J2439" s="139"/>
      <c r="K2439" s="139"/>
      <c r="L2439" s="139"/>
      <c r="M2439" s="146"/>
      <c r="N2439" s="146"/>
      <c r="O2439" s="139"/>
      <c r="P2439" s="139"/>
      <c r="Q2439" s="146"/>
      <c r="R2439" s="146"/>
      <c r="S2439" s="146"/>
      <c r="T2439" s="139"/>
      <c r="U2439" s="146"/>
      <c r="V2439" s="146"/>
      <c r="W2439" s="146"/>
      <c r="X2439" s="146"/>
      <c r="Y2439" s="146"/>
    </row>
    <row r="2440" ht="12.75" customHeight="1">
      <c r="A2440" s="146"/>
      <c r="B2440" s="146"/>
      <c r="C2440" s="146"/>
      <c r="D2440" s="146"/>
      <c r="E2440" s="146"/>
      <c r="F2440" s="146"/>
      <c r="G2440" s="146"/>
      <c r="H2440" s="233"/>
      <c r="I2440" s="146"/>
      <c r="J2440" s="139"/>
      <c r="K2440" s="139"/>
      <c r="L2440" s="139"/>
      <c r="M2440" s="146"/>
      <c r="N2440" s="146"/>
      <c r="O2440" s="139"/>
      <c r="P2440" s="139"/>
      <c r="Q2440" s="146"/>
      <c r="R2440" s="146"/>
      <c r="S2440" s="146"/>
      <c r="T2440" s="139"/>
      <c r="U2440" s="146"/>
      <c r="V2440" s="146"/>
      <c r="W2440" s="146"/>
      <c r="X2440" s="146"/>
      <c r="Y2440" s="146"/>
    </row>
    <row r="2441" ht="12.75" customHeight="1">
      <c r="A2441" s="146"/>
      <c r="B2441" s="146"/>
      <c r="C2441" s="146"/>
      <c r="D2441" s="146"/>
      <c r="E2441" s="146"/>
      <c r="F2441" s="146"/>
      <c r="G2441" s="146"/>
      <c r="H2441" s="233"/>
      <c r="I2441" s="146"/>
      <c r="J2441" s="139"/>
      <c r="K2441" s="139"/>
      <c r="L2441" s="139"/>
      <c r="M2441" s="146"/>
      <c r="N2441" s="146"/>
      <c r="O2441" s="139"/>
      <c r="P2441" s="139"/>
      <c r="Q2441" s="146"/>
      <c r="R2441" s="146"/>
      <c r="S2441" s="146"/>
      <c r="T2441" s="139"/>
      <c r="U2441" s="146"/>
      <c r="V2441" s="146"/>
      <c r="W2441" s="146"/>
      <c r="X2441" s="146"/>
      <c r="Y2441" s="146"/>
    </row>
    <row r="2442" ht="12.75" customHeight="1">
      <c r="A2442" s="146"/>
      <c r="B2442" s="146"/>
      <c r="C2442" s="146"/>
      <c r="D2442" s="146"/>
      <c r="E2442" s="146"/>
      <c r="F2442" s="146"/>
      <c r="G2442" s="146"/>
      <c r="H2442" s="233"/>
      <c r="I2442" s="146"/>
      <c r="J2442" s="139"/>
      <c r="K2442" s="139"/>
      <c r="L2442" s="139"/>
      <c r="M2442" s="146"/>
      <c r="N2442" s="146"/>
      <c r="O2442" s="139"/>
      <c r="P2442" s="139"/>
      <c r="Q2442" s="146"/>
      <c r="R2442" s="146"/>
      <c r="S2442" s="146"/>
      <c r="T2442" s="139"/>
      <c r="U2442" s="146"/>
      <c r="V2442" s="146"/>
      <c r="W2442" s="146"/>
      <c r="X2442" s="146"/>
      <c r="Y2442" s="146"/>
    </row>
    <row r="2443" ht="12.75" customHeight="1">
      <c r="A2443" s="146"/>
      <c r="B2443" s="146"/>
      <c r="C2443" s="146"/>
      <c r="D2443" s="146"/>
      <c r="E2443" s="146"/>
      <c r="F2443" s="146"/>
      <c r="G2443" s="146"/>
      <c r="H2443" s="233"/>
      <c r="I2443" s="146"/>
      <c r="J2443" s="139"/>
      <c r="K2443" s="139"/>
      <c r="L2443" s="139"/>
      <c r="M2443" s="146"/>
      <c r="N2443" s="146"/>
      <c r="O2443" s="139"/>
      <c r="P2443" s="139"/>
      <c r="Q2443" s="146"/>
      <c r="R2443" s="146"/>
      <c r="S2443" s="146"/>
      <c r="T2443" s="139"/>
      <c r="U2443" s="146"/>
      <c r="V2443" s="146"/>
      <c r="W2443" s="146"/>
      <c r="X2443" s="146"/>
      <c r="Y2443" s="146"/>
    </row>
    <row r="2444" ht="12.75" customHeight="1">
      <c r="A2444" s="146"/>
      <c r="B2444" s="146"/>
      <c r="C2444" s="146"/>
      <c r="D2444" s="146"/>
      <c r="E2444" s="146"/>
      <c r="F2444" s="146"/>
      <c r="G2444" s="146"/>
      <c r="H2444" s="233"/>
      <c r="I2444" s="146"/>
      <c r="J2444" s="139"/>
      <c r="K2444" s="139"/>
      <c r="L2444" s="139"/>
      <c r="M2444" s="146"/>
      <c r="N2444" s="146"/>
      <c r="O2444" s="139"/>
      <c r="P2444" s="139"/>
      <c r="Q2444" s="146"/>
      <c r="R2444" s="146"/>
      <c r="S2444" s="146"/>
      <c r="T2444" s="139"/>
      <c r="U2444" s="146"/>
      <c r="V2444" s="146"/>
      <c r="W2444" s="146"/>
      <c r="X2444" s="146"/>
      <c r="Y2444" s="146"/>
    </row>
    <row r="2445" ht="12.75" customHeight="1">
      <c r="A2445" s="146"/>
      <c r="B2445" s="146"/>
      <c r="C2445" s="146"/>
      <c r="D2445" s="146"/>
      <c r="E2445" s="146"/>
      <c r="F2445" s="146"/>
      <c r="G2445" s="146"/>
      <c r="H2445" s="233"/>
      <c r="I2445" s="146"/>
      <c r="J2445" s="139"/>
      <c r="K2445" s="139"/>
      <c r="L2445" s="139"/>
      <c r="M2445" s="146"/>
      <c r="N2445" s="146"/>
      <c r="O2445" s="139"/>
      <c r="P2445" s="139"/>
      <c r="Q2445" s="146"/>
      <c r="R2445" s="146"/>
      <c r="S2445" s="146"/>
      <c r="T2445" s="139"/>
      <c r="U2445" s="146"/>
      <c r="V2445" s="146"/>
      <c r="W2445" s="146"/>
      <c r="X2445" s="146"/>
      <c r="Y2445" s="146"/>
    </row>
    <row r="2446" ht="12.75" customHeight="1">
      <c r="A2446" s="146"/>
      <c r="B2446" s="146"/>
      <c r="C2446" s="146"/>
      <c r="D2446" s="146"/>
      <c r="E2446" s="146"/>
      <c r="F2446" s="146"/>
      <c r="G2446" s="146"/>
      <c r="H2446" s="233"/>
      <c r="I2446" s="146"/>
      <c r="J2446" s="139"/>
      <c r="K2446" s="139"/>
      <c r="L2446" s="139"/>
      <c r="M2446" s="146"/>
      <c r="N2446" s="146"/>
      <c r="O2446" s="139"/>
      <c r="P2446" s="139"/>
      <c r="Q2446" s="146"/>
      <c r="R2446" s="146"/>
      <c r="S2446" s="146"/>
      <c r="T2446" s="139"/>
      <c r="U2446" s="146"/>
      <c r="V2446" s="146"/>
      <c r="W2446" s="146"/>
      <c r="X2446" s="146"/>
      <c r="Y2446" s="146"/>
    </row>
    <row r="2447" ht="12.75" customHeight="1">
      <c r="A2447" s="146"/>
      <c r="B2447" s="146"/>
      <c r="C2447" s="146"/>
      <c r="D2447" s="146"/>
      <c r="E2447" s="146"/>
      <c r="F2447" s="146"/>
      <c r="G2447" s="146"/>
      <c r="H2447" s="233"/>
      <c r="I2447" s="146"/>
      <c r="J2447" s="139"/>
      <c r="K2447" s="139"/>
      <c r="L2447" s="139"/>
      <c r="M2447" s="146"/>
      <c r="N2447" s="146"/>
      <c r="O2447" s="139"/>
      <c r="P2447" s="139"/>
      <c r="Q2447" s="146"/>
      <c r="R2447" s="146"/>
      <c r="S2447" s="146"/>
      <c r="T2447" s="139"/>
      <c r="U2447" s="146"/>
      <c r="V2447" s="146"/>
      <c r="W2447" s="146"/>
      <c r="X2447" s="146"/>
      <c r="Y2447" s="146"/>
    </row>
    <row r="2448" ht="12.75" customHeight="1">
      <c r="A2448" s="146"/>
      <c r="B2448" s="146"/>
      <c r="C2448" s="146"/>
      <c r="D2448" s="146"/>
      <c r="E2448" s="146"/>
      <c r="F2448" s="146"/>
      <c r="G2448" s="146"/>
      <c r="H2448" s="233"/>
      <c r="I2448" s="146"/>
      <c r="J2448" s="139"/>
      <c r="K2448" s="139"/>
      <c r="L2448" s="139"/>
      <c r="M2448" s="146"/>
      <c r="N2448" s="146"/>
      <c r="O2448" s="139"/>
      <c r="P2448" s="139"/>
      <c r="Q2448" s="146"/>
      <c r="R2448" s="146"/>
      <c r="S2448" s="146"/>
      <c r="T2448" s="139"/>
      <c r="U2448" s="146"/>
      <c r="V2448" s="146"/>
      <c r="W2448" s="146"/>
      <c r="X2448" s="146"/>
      <c r="Y2448" s="146"/>
    </row>
    <row r="2449" ht="12.75" customHeight="1">
      <c r="A2449" s="146"/>
      <c r="B2449" s="146"/>
      <c r="C2449" s="146"/>
      <c r="D2449" s="146"/>
      <c r="E2449" s="146"/>
      <c r="F2449" s="146"/>
      <c r="G2449" s="146"/>
      <c r="H2449" s="233"/>
      <c r="I2449" s="146"/>
      <c r="J2449" s="139"/>
      <c r="K2449" s="139"/>
      <c r="L2449" s="139"/>
      <c r="M2449" s="146"/>
      <c r="N2449" s="146"/>
      <c r="O2449" s="139"/>
      <c r="P2449" s="139"/>
      <c r="Q2449" s="146"/>
      <c r="R2449" s="146"/>
      <c r="S2449" s="146"/>
      <c r="T2449" s="139"/>
      <c r="U2449" s="146"/>
      <c r="V2449" s="146"/>
      <c r="W2449" s="146"/>
      <c r="X2449" s="146"/>
      <c r="Y2449" s="146"/>
    </row>
    <row r="2450" ht="12.75" customHeight="1">
      <c r="A2450" s="146"/>
      <c r="B2450" s="146"/>
      <c r="C2450" s="146"/>
      <c r="D2450" s="146"/>
      <c r="E2450" s="146"/>
      <c r="F2450" s="146"/>
      <c r="G2450" s="146"/>
      <c r="H2450" s="233"/>
      <c r="I2450" s="146"/>
      <c r="J2450" s="139"/>
      <c r="K2450" s="139"/>
      <c r="L2450" s="139"/>
      <c r="M2450" s="146"/>
      <c r="N2450" s="146"/>
      <c r="O2450" s="139"/>
      <c r="P2450" s="139"/>
      <c r="Q2450" s="146"/>
      <c r="R2450" s="146"/>
      <c r="S2450" s="146"/>
      <c r="T2450" s="139"/>
      <c r="U2450" s="146"/>
      <c r="V2450" s="146"/>
      <c r="W2450" s="146"/>
      <c r="X2450" s="146"/>
      <c r="Y2450" s="146"/>
    </row>
    <row r="2451" ht="12.75" customHeight="1">
      <c r="A2451" s="146"/>
      <c r="B2451" s="146"/>
      <c r="C2451" s="146"/>
      <c r="D2451" s="146"/>
      <c r="E2451" s="146"/>
      <c r="F2451" s="146"/>
      <c r="G2451" s="146"/>
      <c r="H2451" s="233"/>
      <c r="I2451" s="146"/>
      <c r="J2451" s="139"/>
      <c r="K2451" s="139"/>
      <c r="L2451" s="139"/>
      <c r="M2451" s="146"/>
      <c r="N2451" s="146"/>
      <c r="O2451" s="139"/>
      <c r="P2451" s="139"/>
      <c r="Q2451" s="146"/>
      <c r="R2451" s="146"/>
      <c r="S2451" s="146"/>
      <c r="T2451" s="139"/>
      <c r="U2451" s="146"/>
      <c r="V2451" s="146"/>
      <c r="W2451" s="146"/>
      <c r="X2451" s="146"/>
      <c r="Y2451" s="146"/>
    </row>
    <row r="2452" ht="12.75" customHeight="1">
      <c r="A2452" s="146"/>
      <c r="B2452" s="146"/>
      <c r="C2452" s="146"/>
      <c r="D2452" s="146"/>
      <c r="E2452" s="146"/>
      <c r="F2452" s="146"/>
      <c r="G2452" s="146"/>
      <c r="H2452" s="233"/>
      <c r="I2452" s="146"/>
      <c r="J2452" s="139"/>
      <c r="K2452" s="139"/>
      <c r="L2452" s="139"/>
      <c r="M2452" s="146"/>
      <c r="N2452" s="146"/>
      <c r="O2452" s="139"/>
      <c r="P2452" s="139"/>
      <c r="Q2452" s="146"/>
      <c r="R2452" s="146"/>
      <c r="S2452" s="146"/>
      <c r="T2452" s="139"/>
      <c r="U2452" s="146"/>
      <c r="V2452" s="146"/>
      <c r="W2452" s="146"/>
      <c r="X2452" s="146"/>
      <c r="Y2452" s="146"/>
    </row>
    <row r="2453" ht="12.75" customHeight="1">
      <c r="A2453" s="146"/>
      <c r="B2453" s="146"/>
      <c r="C2453" s="146"/>
      <c r="D2453" s="146"/>
      <c r="E2453" s="146"/>
      <c r="F2453" s="146"/>
      <c r="G2453" s="146"/>
      <c r="H2453" s="233"/>
      <c r="I2453" s="146"/>
      <c r="J2453" s="139"/>
      <c r="K2453" s="139"/>
      <c r="L2453" s="139"/>
      <c r="M2453" s="146"/>
      <c r="N2453" s="146"/>
      <c r="O2453" s="139"/>
      <c r="P2453" s="139"/>
      <c r="Q2453" s="146"/>
      <c r="R2453" s="146"/>
      <c r="S2453" s="146"/>
      <c r="T2453" s="139"/>
      <c r="U2453" s="146"/>
      <c r="V2453" s="146"/>
      <c r="W2453" s="146"/>
      <c r="X2453" s="146"/>
      <c r="Y2453" s="146"/>
    </row>
    <row r="2454" ht="12.75" customHeight="1">
      <c r="A2454" s="146"/>
      <c r="B2454" s="146"/>
      <c r="C2454" s="146"/>
      <c r="D2454" s="146"/>
      <c r="E2454" s="146"/>
      <c r="F2454" s="146"/>
      <c r="G2454" s="146"/>
      <c r="H2454" s="233"/>
      <c r="I2454" s="146"/>
      <c r="J2454" s="139"/>
      <c r="K2454" s="139"/>
      <c r="L2454" s="139"/>
      <c r="M2454" s="146"/>
      <c r="N2454" s="146"/>
      <c r="O2454" s="139"/>
      <c r="P2454" s="139"/>
      <c r="Q2454" s="146"/>
      <c r="R2454" s="146"/>
      <c r="S2454" s="146"/>
      <c r="T2454" s="139"/>
      <c r="U2454" s="146"/>
      <c r="V2454" s="146"/>
      <c r="W2454" s="146"/>
      <c r="X2454" s="146"/>
      <c r="Y2454" s="146"/>
    </row>
    <row r="2455" ht="12.75" customHeight="1">
      <c r="A2455" s="146"/>
      <c r="B2455" s="146"/>
      <c r="C2455" s="146"/>
      <c r="D2455" s="146"/>
      <c r="E2455" s="146"/>
      <c r="F2455" s="146"/>
      <c r="G2455" s="146"/>
      <c r="H2455" s="233"/>
      <c r="I2455" s="146"/>
      <c r="J2455" s="139"/>
      <c r="K2455" s="139"/>
      <c r="L2455" s="139"/>
      <c r="M2455" s="146"/>
      <c r="N2455" s="146"/>
      <c r="O2455" s="139"/>
      <c r="P2455" s="139"/>
      <c r="Q2455" s="146"/>
      <c r="R2455" s="146"/>
      <c r="S2455" s="146"/>
      <c r="T2455" s="139"/>
      <c r="U2455" s="146"/>
      <c r="V2455" s="146"/>
      <c r="W2455" s="146"/>
      <c r="X2455" s="146"/>
      <c r="Y2455" s="146"/>
    </row>
    <row r="2456" ht="12.75" customHeight="1">
      <c r="A2456" s="146"/>
      <c r="B2456" s="146"/>
      <c r="C2456" s="146"/>
      <c r="D2456" s="146"/>
      <c r="E2456" s="146"/>
      <c r="F2456" s="146"/>
      <c r="G2456" s="146"/>
      <c r="H2456" s="233"/>
      <c r="I2456" s="146"/>
      <c r="J2456" s="139"/>
      <c r="K2456" s="139"/>
      <c r="L2456" s="139"/>
      <c r="M2456" s="146"/>
      <c r="N2456" s="146"/>
      <c r="O2456" s="139"/>
      <c r="P2456" s="139"/>
      <c r="Q2456" s="146"/>
      <c r="R2456" s="146"/>
      <c r="S2456" s="146"/>
      <c r="T2456" s="139"/>
      <c r="U2456" s="146"/>
      <c r="V2456" s="146"/>
      <c r="W2456" s="146"/>
      <c r="X2456" s="146"/>
      <c r="Y2456" s="146"/>
    </row>
    <row r="2457" ht="12.75" customHeight="1">
      <c r="A2457" s="146"/>
      <c r="B2457" s="146"/>
      <c r="C2457" s="146"/>
      <c r="D2457" s="146"/>
      <c r="E2457" s="146"/>
      <c r="F2457" s="146"/>
      <c r="G2457" s="146"/>
      <c r="H2457" s="233"/>
      <c r="I2457" s="146"/>
      <c r="J2457" s="139"/>
      <c r="K2457" s="139"/>
      <c r="L2457" s="139"/>
      <c r="M2457" s="146"/>
      <c r="N2457" s="146"/>
      <c r="O2457" s="139"/>
      <c r="P2457" s="139"/>
      <c r="Q2457" s="146"/>
      <c r="R2457" s="146"/>
      <c r="S2457" s="146"/>
      <c r="T2457" s="139"/>
      <c r="U2457" s="146"/>
      <c r="V2457" s="146"/>
      <c r="W2457" s="146"/>
      <c r="X2457" s="146"/>
      <c r="Y2457" s="146"/>
    </row>
    <row r="2458" ht="12.75" customHeight="1">
      <c r="A2458" s="146"/>
      <c r="B2458" s="146"/>
      <c r="C2458" s="146"/>
      <c r="D2458" s="146"/>
      <c r="E2458" s="146"/>
      <c r="F2458" s="146"/>
      <c r="G2458" s="146"/>
      <c r="H2458" s="233"/>
      <c r="I2458" s="146"/>
      <c r="J2458" s="139"/>
      <c r="K2458" s="139"/>
      <c r="L2458" s="139"/>
      <c r="M2458" s="146"/>
      <c r="N2458" s="146"/>
      <c r="O2458" s="139"/>
      <c r="P2458" s="139"/>
      <c r="Q2458" s="146"/>
      <c r="R2458" s="146"/>
      <c r="S2458" s="146"/>
      <c r="T2458" s="139"/>
      <c r="U2458" s="146"/>
      <c r="V2458" s="146"/>
      <c r="W2458" s="146"/>
      <c r="X2458" s="146"/>
      <c r="Y2458" s="146"/>
    </row>
    <row r="2459" ht="12.75" customHeight="1">
      <c r="A2459" s="146"/>
      <c r="B2459" s="146"/>
      <c r="C2459" s="146"/>
      <c r="D2459" s="146"/>
      <c r="E2459" s="146"/>
      <c r="F2459" s="146"/>
      <c r="G2459" s="146"/>
      <c r="H2459" s="233"/>
      <c r="I2459" s="146"/>
      <c r="J2459" s="139"/>
      <c r="K2459" s="139"/>
      <c r="L2459" s="139"/>
      <c r="M2459" s="146"/>
      <c r="N2459" s="146"/>
      <c r="O2459" s="139"/>
      <c r="P2459" s="139"/>
      <c r="Q2459" s="146"/>
      <c r="R2459" s="146"/>
      <c r="S2459" s="146"/>
      <c r="T2459" s="139"/>
      <c r="U2459" s="146"/>
      <c r="V2459" s="146"/>
      <c r="W2459" s="146"/>
      <c r="X2459" s="146"/>
      <c r="Y2459" s="146"/>
    </row>
    <row r="2460" ht="12.75" customHeight="1">
      <c r="A2460" s="146"/>
      <c r="B2460" s="146"/>
      <c r="C2460" s="146"/>
      <c r="D2460" s="146"/>
      <c r="E2460" s="146"/>
      <c r="F2460" s="146"/>
      <c r="G2460" s="146"/>
      <c r="H2460" s="233"/>
      <c r="I2460" s="146"/>
      <c r="J2460" s="139"/>
      <c r="K2460" s="139"/>
      <c r="L2460" s="139"/>
      <c r="M2460" s="146"/>
      <c r="N2460" s="146"/>
      <c r="O2460" s="139"/>
      <c r="P2460" s="139"/>
      <c r="Q2460" s="146"/>
      <c r="R2460" s="146"/>
      <c r="S2460" s="146"/>
      <c r="T2460" s="139"/>
      <c r="U2460" s="146"/>
      <c r="V2460" s="146"/>
      <c r="W2460" s="146"/>
      <c r="X2460" s="146"/>
      <c r="Y2460" s="146"/>
    </row>
    <row r="2461" ht="12.75" customHeight="1">
      <c r="A2461" s="146"/>
      <c r="B2461" s="146"/>
      <c r="C2461" s="146"/>
      <c r="D2461" s="146"/>
      <c r="E2461" s="146"/>
      <c r="F2461" s="146"/>
      <c r="G2461" s="146"/>
      <c r="H2461" s="233"/>
      <c r="I2461" s="146"/>
      <c r="J2461" s="139"/>
      <c r="K2461" s="139"/>
      <c r="L2461" s="139"/>
      <c r="M2461" s="146"/>
      <c r="N2461" s="146"/>
      <c r="O2461" s="139"/>
      <c r="P2461" s="139"/>
      <c r="Q2461" s="146"/>
      <c r="R2461" s="146"/>
      <c r="S2461" s="146"/>
      <c r="T2461" s="139"/>
      <c r="U2461" s="146"/>
      <c r="V2461" s="146"/>
      <c r="W2461" s="146"/>
      <c r="X2461" s="146"/>
      <c r="Y2461" s="146"/>
    </row>
    <row r="2462" ht="12.75" customHeight="1">
      <c r="A2462" s="146"/>
      <c r="B2462" s="146"/>
      <c r="C2462" s="146"/>
      <c r="D2462" s="146"/>
      <c r="E2462" s="146"/>
      <c r="F2462" s="146"/>
      <c r="G2462" s="146"/>
      <c r="H2462" s="233"/>
      <c r="I2462" s="146"/>
      <c r="J2462" s="139"/>
      <c r="K2462" s="139"/>
      <c r="L2462" s="139"/>
      <c r="M2462" s="146"/>
      <c r="N2462" s="146"/>
      <c r="O2462" s="139"/>
      <c r="P2462" s="139"/>
      <c r="Q2462" s="146"/>
      <c r="R2462" s="146"/>
      <c r="S2462" s="146"/>
      <c r="T2462" s="139"/>
      <c r="U2462" s="146"/>
      <c r="V2462" s="146"/>
      <c r="W2462" s="146"/>
      <c r="X2462" s="146"/>
      <c r="Y2462" s="146"/>
    </row>
    <row r="2463" ht="12.75" customHeight="1">
      <c r="A2463" s="146"/>
      <c r="B2463" s="146"/>
      <c r="C2463" s="146"/>
      <c r="D2463" s="146"/>
      <c r="E2463" s="146"/>
      <c r="F2463" s="146"/>
      <c r="G2463" s="146"/>
      <c r="H2463" s="233"/>
      <c r="I2463" s="146"/>
      <c r="J2463" s="139"/>
      <c r="K2463" s="139"/>
      <c r="L2463" s="139"/>
      <c r="M2463" s="146"/>
      <c r="N2463" s="146"/>
      <c r="O2463" s="139"/>
      <c r="P2463" s="139"/>
      <c r="Q2463" s="146"/>
      <c r="R2463" s="146"/>
      <c r="S2463" s="146"/>
      <c r="T2463" s="139"/>
      <c r="U2463" s="146"/>
      <c r="V2463" s="146"/>
      <c r="W2463" s="146"/>
      <c r="X2463" s="146"/>
      <c r="Y2463" s="146"/>
    </row>
    <row r="2464" ht="12.75" customHeight="1">
      <c r="A2464" s="146"/>
      <c r="B2464" s="146"/>
      <c r="C2464" s="146"/>
      <c r="D2464" s="146"/>
      <c r="E2464" s="146"/>
      <c r="F2464" s="146"/>
      <c r="G2464" s="146"/>
      <c r="H2464" s="233"/>
      <c r="I2464" s="146"/>
      <c r="J2464" s="139"/>
      <c r="K2464" s="139"/>
      <c r="L2464" s="139"/>
      <c r="M2464" s="146"/>
      <c r="N2464" s="146"/>
      <c r="O2464" s="139"/>
      <c r="P2464" s="139"/>
      <c r="Q2464" s="146"/>
      <c r="R2464" s="146"/>
      <c r="S2464" s="146"/>
      <c r="T2464" s="139"/>
      <c r="U2464" s="146"/>
      <c r="V2464" s="146"/>
      <c r="W2464" s="146"/>
      <c r="X2464" s="146"/>
      <c r="Y2464" s="146"/>
    </row>
    <row r="2465" ht="12.75" customHeight="1">
      <c r="A2465" s="146"/>
      <c r="B2465" s="146"/>
      <c r="C2465" s="146"/>
      <c r="D2465" s="146"/>
      <c r="E2465" s="146"/>
      <c r="F2465" s="146"/>
      <c r="G2465" s="146"/>
      <c r="H2465" s="233"/>
      <c r="I2465" s="146"/>
      <c r="J2465" s="139"/>
      <c r="K2465" s="139"/>
      <c r="L2465" s="139"/>
      <c r="M2465" s="146"/>
      <c r="N2465" s="146"/>
      <c r="O2465" s="139"/>
      <c r="P2465" s="139"/>
      <c r="Q2465" s="146"/>
      <c r="R2465" s="146"/>
      <c r="S2465" s="146"/>
      <c r="T2465" s="139"/>
      <c r="U2465" s="146"/>
      <c r="V2465" s="146"/>
      <c r="W2465" s="146"/>
      <c r="X2465" s="146"/>
      <c r="Y2465" s="146"/>
    </row>
    <row r="2466" ht="12.75" customHeight="1">
      <c r="A2466" s="146"/>
      <c r="B2466" s="146"/>
      <c r="C2466" s="146"/>
      <c r="D2466" s="146"/>
      <c r="E2466" s="146"/>
      <c r="F2466" s="146"/>
      <c r="G2466" s="146"/>
      <c r="H2466" s="233"/>
      <c r="I2466" s="146"/>
      <c r="J2466" s="139"/>
      <c r="K2466" s="139"/>
      <c r="L2466" s="139"/>
      <c r="M2466" s="146"/>
      <c r="N2466" s="146"/>
      <c r="O2466" s="139"/>
      <c r="P2466" s="139"/>
      <c r="Q2466" s="146"/>
      <c r="R2466" s="146"/>
      <c r="S2466" s="146"/>
      <c r="T2466" s="139"/>
      <c r="U2466" s="146"/>
      <c r="V2466" s="146"/>
      <c r="W2466" s="146"/>
      <c r="X2466" s="146"/>
      <c r="Y2466" s="146"/>
    </row>
    <row r="2467" ht="12.75" customHeight="1">
      <c r="A2467" s="146"/>
      <c r="B2467" s="146"/>
      <c r="C2467" s="146"/>
      <c r="D2467" s="146"/>
      <c r="E2467" s="146"/>
      <c r="F2467" s="146"/>
      <c r="G2467" s="146"/>
      <c r="H2467" s="233"/>
      <c r="I2467" s="146"/>
      <c r="J2467" s="139"/>
      <c r="K2467" s="139"/>
      <c r="L2467" s="139"/>
      <c r="M2467" s="146"/>
      <c r="N2467" s="146"/>
      <c r="O2467" s="139"/>
      <c r="P2467" s="139"/>
      <c r="Q2467" s="146"/>
      <c r="R2467" s="146"/>
      <c r="S2467" s="146"/>
      <c r="T2467" s="139"/>
      <c r="U2467" s="146"/>
      <c r="V2467" s="146"/>
      <c r="W2467" s="146"/>
      <c r="X2467" s="146"/>
      <c r="Y2467" s="146"/>
    </row>
    <row r="2468" ht="12.75" customHeight="1">
      <c r="A2468" s="146"/>
      <c r="B2468" s="146"/>
      <c r="C2468" s="146"/>
      <c r="D2468" s="146"/>
      <c r="E2468" s="146"/>
      <c r="F2468" s="146"/>
      <c r="G2468" s="146"/>
      <c r="H2468" s="233"/>
      <c r="I2468" s="146"/>
      <c r="J2468" s="139"/>
      <c r="K2468" s="139"/>
      <c r="L2468" s="139"/>
      <c r="M2468" s="146"/>
      <c r="N2468" s="146"/>
      <c r="O2468" s="139"/>
      <c r="P2468" s="139"/>
      <c r="Q2468" s="146"/>
      <c r="R2468" s="146"/>
      <c r="S2468" s="146"/>
      <c r="T2468" s="139"/>
      <c r="U2468" s="146"/>
      <c r="V2468" s="146"/>
      <c r="W2468" s="146"/>
      <c r="X2468" s="146"/>
      <c r="Y2468" s="146"/>
    </row>
    <row r="2469" ht="12.75" customHeight="1">
      <c r="A2469" s="146"/>
      <c r="B2469" s="146"/>
      <c r="C2469" s="146"/>
      <c r="D2469" s="146"/>
      <c r="E2469" s="146"/>
      <c r="F2469" s="146"/>
      <c r="G2469" s="146"/>
      <c r="H2469" s="233"/>
      <c r="I2469" s="146"/>
      <c r="J2469" s="139"/>
      <c r="K2469" s="139"/>
      <c r="L2469" s="139"/>
      <c r="M2469" s="146"/>
      <c r="N2469" s="146"/>
      <c r="O2469" s="139"/>
      <c r="P2469" s="139"/>
      <c r="Q2469" s="146"/>
      <c r="R2469" s="146"/>
      <c r="S2469" s="146"/>
      <c r="T2469" s="139"/>
      <c r="U2469" s="146"/>
      <c r="V2469" s="146"/>
      <c r="W2469" s="146"/>
      <c r="X2469" s="146"/>
      <c r="Y2469" s="146"/>
    </row>
    <row r="2470" ht="12.75" customHeight="1">
      <c r="A2470" s="146"/>
      <c r="B2470" s="146"/>
      <c r="C2470" s="146"/>
      <c r="D2470" s="146"/>
      <c r="E2470" s="146"/>
      <c r="F2470" s="146"/>
      <c r="G2470" s="146"/>
      <c r="H2470" s="233"/>
      <c r="I2470" s="146"/>
      <c r="J2470" s="139"/>
      <c r="K2470" s="139"/>
      <c r="L2470" s="139"/>
      <c r="M2470" s="146"/>
      <c r="N2470" s="146"/>
      <c r="O2470" s="139"/>
      <c r="P2470" s="139"/>
      <c r="Q2470" s="146"/>
      <c r="R2470" s="146"/>
      <c r="S2470" s="146"/>
      <c r="T2470" s="139"/>
      <c r="U2470" s="146"/>
      <c r="V2470" s="146"/>
      <c r="W2470" s="146"/>
      <c r="X2470" s="146"/>
      <c r="Y2470" s="146"/>
    </row>
    <row r="2471" ht="12.75" customHeight="1">
      <c r="A2471" s="146"/>
      <c r="B2471" s="146"/>
      <c r="C2471" s="146"/>
      <c r="D2471" s="146"/>
      <c r="E2471" s="146"/>
      <c r="F2471" s="146"/>
      <c r="G2471" s="146"/>
      <c r="H2471" s="233"/>
      <c r="I2471" s="146"/>
      <c r="J2471" s="139"/>
      <c r="K2471" s="139"/>
      <c r="L2471" s="139"/>
      <c r="M2471" s="146"/>
      <c r="N2471" s="146"/>
      <c r="O2471" s="139"/>
      <c r="P2471" s="139"/>
      <c r="Q2471" s="146"/>
      <c r="R2471" s="146"/>
      <c r="S2471" s="146"/>
      <c r="T2471" s="139"/>
      <c r="U2471" s="146"/>
      <c r="V2471" s="146"/>
      <c r="W2471" s="146"/>
      <c r="X2471" s="146"/>
      <c r="Y2471" s="146"/>
    </row>
    <row r="2472" ht="12.75" customHeight="1">
      <c r="A2472" s="146"/>
      <c r="B2472" s="146"/>
      <c r="C2472" s="146"/>
      <c r="D2472" s="146"/>
      <c r="E2472" s="146"/>
      <c r="F2472" s="146"/>
      <c r="G2472" s="146"/>
      <c r="H2472" s="233"/>
      <c r="I2472" s="146"/>
      <c r="J2472" s="139"/>
      <c r="K2472" s="139"/>
      <c r="L2472" s="139"/>
      <c r="M2472" s="146"/>
      <c r="N2472" s="146"/>
      <c r="O2472" s="139"/>
      <c r="P2472" s="139"/>
      <c r="Q2472" s="146"/>
      <c r="R2472" s="146"/>
      <c r="S2472" s="146"/>
      <c r="T2472" s="139"/>
      <c r="U2472" s="146"/>
      <c r="V2472" s="146"/>
      <c r="W2472" s="146"/>
      <c r="X2472" s="146"/>
      <c r="Y2472" s="146"/>
    </row>
    <row r="2473" ht="12.75" customHeight="1">
      <c r="A2473" s="146"/>
      <c r="B2473" s="146"/>
      <c r="C2473" s="146"/>
      <c r="D2473" s="146"/>
      <c r="E2473" s="146"/>
      <c r="F2473" s="146"/>
      <c r="G2473" s="146"/>
      <c r="H2473" s="233"/>
      <c r="I2473" s="146"/>
      <c r="J2473" s="139"/>
      <c r="K2473" s="139"/>
      <c r="L2473" s="139"/>
      <c r="M2473" s="146"/>
      <c r="N2473" s="146"/>
      <c r="O2473" s="139"/>
      <c r="P2473" s="139"/>
      <c r="Q2473" s="146"/>
      <c r="R2473" s="146"/>
      <c r="S2473" s="146"/>
      <c r="T2473" s="139"/>
      <c r="U2473" s="146"/>
      <c r="V2473" s="146"/>
      <c r="W2473" s="146"/>
      <c r="X2473" s="146"/>
      <c r="Y2473" s="146"/>
    </row>
    <row r="2474" ht="12.75" customHeight="1">
      <c r="A2474" s="146"/>
      <c r="B2474" s="146"/>
      <c r="C2474" s="146"/>
      <c r="D2474" s="146"/>
      <c r="E2474" s="146"/>
      <c r="F2474" s="146"/>
      <c r="G2474" s="146"/>
      <c r="H2474" s="233"/>
      <c r="I2474" s="146"/>
      <c r="J2474" s="139"/>
      <c r="K2474" s="139"/>
      <c r="L2474" s="139"/>
      <c r="M2474" s="146"/>
      <c r="N2474" s="146"/>
      <c r="O2474" s="139"/>
      <c r="P2474" s="139"/>
      <c r="Q2474" s="146"/>
      <c r="R2474" s="146"/>
      <c r="S2474" s="146"/>
      <c r="T2474" s="139"/>
      <c r="U2474" s="146"/>
      <c r="V2474" s="146"/>
      <c r="W2474" s="146"/>
      <c r="X2474" s="146"/>
      <c r="Y2474" s="146"/>
    </row>
    <row r="2475" ht="12.75" customHeight="1">
      <c r="A2475" s="146"/>
      <c r="B2475" s="146"/>
      <c r="C2475" s="146"/>
      <c r="D2475" s="146"/>
      <c r="E2475" s="146"/>
      <c r="F2475" s="146"/>
      <c r="G2475" s="146"/>
      <c r="H2475" s="233"/>
      <c r="I2475" s="146"/>
      <c r="J2475" s="139"/>
      <c r="K2475" s="139"/>
      <c r="L2475" s="139"/>
      <c r="M2475" s="146"/>
      <c r="N2475" s="146"/>
      <c r="O2475" s="139"/>
      <c r="P2475" s="139"/>
      <c r="Q2475" s="146"/>
      <c r="R2475" s="146"/>
      <c r="S2475" s="146"/>
      <c r="T2475" s="139"/>
      <c r="U2475" s="146"/>
      <c r="V2475" s="146"/>
      <c r="W2475" s="146"/>
      <c r="X2475" s="146"/>
      <c r="Y2475" s="146"/>
    </row>
    <row r="2476" ht="12.75" customHeight="1">
      <c r="A2476" s="146"/>
      <c r="B2476" s="146"/>
      <c r="C2476" s="146"/>
      <c r="D2476" s="146"/>
      <c r="E2476" s="146"/>
      <c r="F2476" s="146"/>
      <c r="G2476" s="146"/>
      <c r="H2476" s="233"/>
      <c r="I2476" s="146"/>
      <c r="J2476" s="139"/>
      <c r="K2476" s="139"/>
      <c r="L2476" s="139"/>
      <c r="M2476" s="146"/>
      <c r="N2476" s="146"/>
      <c r="O2476" s="139"/>
      <c r="P2476" s="139"/>
      <c r="Q2476" s="146"/>
      <c r="R2476" s="146"/>
      <c r="S2476" s="146"/>
      <c r="T2476" s="139"/>
      <c r="U2476" s="146"/>
      <c r="V2476" s="146"/>
      <c r="W2476" s="146"/>
      <c r="X2476" s="146"/>
      <c r="Y2476" s="146"/>
    </row>
    <row r="2477" ht="12.75" customHeight="1">
      <c r="A2477" s="146"/>
      <c r="B2477" s="146"/>
      <c r="C2477" s="146"/>
      <c r="D2477" s="146"/>
      <c r="E2477" s="146"/>
      <c r="F2477" s="146"/>
      <c r="G2477" s="146"/>
      <c r="H2477" s="233"/>
      <c r="I2477" s="146"/>
      <c r="J2477" s="139"/>
      <c r="K2477" s="139"/>
      <c r="L2477" s="139"/>
      <c r="M2477" s="146"/>
      <c r="N2477" s="146"/>
      <c r="O2477" s="139"/>
      <c r="P2477" s="139"/>
      <c r="Q2477" s="146"/>
      <c r="R2477" s="146"/>
      <c r="S2477" s="146"/>
      <c r="T2477" s="139"/>
      <c r="U2477" s="146"/>
      <c r="V2477" s="146"/>
      <c r="W2477" s="146"/>
      <c r="X2477" s="146"/>
      <c r="Y2477" s="146"/>
    </row>
    <row r="2478" ht="12.75" customHeight="1">
      <c r="A2478" s="146"/>
      <c r="B2478" s="146"/>
      <c r="C2478" s="146"/>
      <c r="D2478" s="146"/>
      <c r="E2478" s="146"/>
      <c r="F2478" s="146"/>
      <c r="G2478" s="146"/>
      <c r="H2478" s="233"/>
      <c r="I2478" s="146"/>
      <c r="J2478" s="139"/>
      <c r="K2478" s="139"/>
      <c r="L2478" s="139"/>
      <c r="M2478" s="146"/>
      <c r="N2478" s="146"/>
      <c r="O2478" s="139"/>
      <c r="P2478" s="139"/>
      <c r="Q2478" s="146"/>
      <c r="R2478" s="146"/>
      <c r="S2478" s="146"/>
      <c r="T2478" s="139"/>
      <c r="U2478" s="146"/>
      <c r="V2478" s="146"/>
      <c r="W2478" s="146"/>
      <c r="X2478" s="146"/>
      <c r="Y2478" s="146"/>
    </row>
    <row r="2479" ht="12.75" customHeight="1">
      <c r="A2479" s="146"/>
      <c r="B2479" s="146"/>
      <c r="C2479" s="146"/>
      <c r="D2479" s="146"/>
      <c r="E2479" s="146"/>
      <c r="F2479" s="146"/>
      <c r="G2479" s="146"/>
      <c r="H2479" s="233"/>
      <c r="I2479" s="146"/>
      <c r="J2479" s="139"/>
      <c r="K2479" s="139"/>
      <c r="L2479" s="139"/>
      <c r="M2479" s="146"/>
      <c r="N2479" s="146"/>
      <c r="O2479" s="139"/>
      <c r="P2479" s="139"/>
      <c r="Q2479" s="146"/>
      <c r="R2479" s="146"/>
      <c r="S2479" s="146"/>
      <c r="T2479" s="139"/>
      <c r="U2479" s="146"/>
      <c r="V2479" s="146"/>
      <c r="W2479" s="146"/>
      <c r="X2479" s="146"/>
      <c r="Y2479" s="146"/>
    </row>
    <row r="2480" ht="12.75" customHeight="1">
      <c r="A2480" s="146"/>
      <c r="B2480" s="146"/>
      <c r="C2480" s="146"/>
      <c r="D2480" s="146"/>
      <c r="E2480" s="146"/>
      <c r="F2480" s="146"/>
      <c r="G2480" s="146"/>
      <c r="H2480" s="233"/>
      <c r="I2480" s="146"/>
      <c r="J2480" s="139"/>
      <c r="K2480" s="139"/>
      <c r="L2480" s="139"/>
      <c r="M2480" s="146"/>
      <c r="N2480" s="146"/>
      <c r="O2480" s="139"/>
      <c r="P2480" s="139"/>
      <c r="Q2480" s="146"/>
      <c r="R2480" s="146"/>
      <c r="S2480" s="146"/>
      <c r="T2480" s="139"/>
      <c r="U2480" s="146"/>
      <c r="V2480" s="146"/>
      <c r="W2480" s="146"/>
      <c r="X2480" s="146"/>
      <c r="Y2480" s="146"/>
    </row>
    <row r="2481" ht="12.75" customHeight="1">
      <c r="A2481" s="146"/>
      <c r="B2481" s="146"/>
      <c r="C2481" s="146"/>
      <c r="D2481" s="146"/>
      <c r="E2481" s="146"/>
      <c r="F2481" s="146"/>
      <c r="G2481" s="146"/>
      <c r="H2481" s="233"/>
      <c r="I2481" s="146"/>
      <c r="J2481" s="139"/>
      <c r="K2481" s="139"/>
      <c r="L2481" s="139"/>
      <c r="M2481" s="146"/>
      <c r="N2481" s="146"/>
      <c r="O2481" s="139"/>
      <c r="P2481" s="139"/>
      <c r="Q2481" s="146"/>
      <c r="R2481" s="146"/>
      <c r="S2481" s="146"/>
      <c r="T2481" s="139"/>
      <c r="U2481" s="146"/>
      <c r="V2481" s="146"/>
      <c r="W2481" s="146"/>
      <c r="X2481" s="146"/>
      <c r="Y2481" s="146"/>
    </row>
    <row r="2482" ht="12.75" customHeight="1">
      <c r="A2482" s="146"/>
      <c r="B2482" s="146"/>
      <c r="C2482" s="146"/>
      <c r="D2482" s="146"/>
      <c r="E2482" s="146"/>
      <c r="F2482" s="146"/>
      <c r="G2482" s="146"/>
      <c r="H2482" s="233"/>
      <c r="I2482" s="146"/>
      <c r="J2482" s="139"/>
      <c r="K2482" s="139"/>
      <c r="L2482" s="139"/>
      <c r="M2482" s="146"/>
      <c r="N2482" s="146"/>
      <c r="O2482" s="139"/>
      <c r="P2482" s="139"/>
      <c r="Q2482" s="146"/>
      <c r="R2482" s="146"/>
      <c r="S2482" s="146"/>
      <c r="T2482" s="139"/>
      <c r="U2482" s="146"/>
      <c r="V2482" s="146"/>
      <c r="W2482" s="146"/>
      <c r="X2482" s="146"/>
      <c r="Y2482" s="146"/>
    </row>
    <row r="2483" ht="12.75" customHeight="1">
      <c r="A2483" s="146"/>
      <c r="B2483" s="146"/>
      <c r="C2483" s="146"/>
      <c r="D2483" s="146"/>
      <c r="E2483" s="146"/>
      <c r="F2483" s="146"/>
      <c r="G2483" s="146"/>
      <c r="H2483" s="233"/>
      <c r="I2483" s="146"/>
      <c r="J2483" s="139"/>
      <c r="K2483" s="139"/>
      <c r="L2483" s="139"/>
      <c r="M2483" s="146"/>
      <c r="N2483" s="146"/>
      <c r="O2483" s="139"/>
      <c r="P2483" s="139"/>
      <c r="Q2483" s="146"/>
      <c r="R2483" s="146"/>
      <c r="S2483" s="146"/>
      <c r="T2483" s="139"/>
      <c r="U2483" s="146"/>
      <c r="V2483" s="146"/>
      <c r="W2483" s="146"/>
      <c r="X2483" s="146"/>
      <c r="Y2483" s="146"/>
    </row>
    <row r="2484" ht="12.75" customHeight="1">
      <c r="A2484" s="146"/>
      <c r="B2484" s="146"/>
      <c r="C2484" s="146"/>
      <c r="D2484" s="146"/>
      <c r="E2484" s="146"/>
      <c r="F2484" s="146"/>
      <c r="G2484" s="146"/>
      <c r="H2484" s="233"/>
      <c r="I2484" s="146"/>
      <c r="J2484" s="139"/>
      <c r="K2484" s="139"/>
      <c r="L2484" s="139"/>
      <c r="M2484" s="146"/>
      <c r="N2484" s="146"/>
      <c r="O2484" s="139"/>
      <c r="P2484" s="139"/>
      <c r="Q2484" s="146"/>
      <c r="R2484" s="146"/>
      <c r="S2484" s="146"/>
      <c r="T2484" s="139"/>
      <c r="U2484" s="146"/>
      <c r="V2484" s="146"/>
      <c r="W2484" s="146"/>
      <c r="X2484" s="146"/>
      <c r="Y2484" s="146"/>
    </row>
    <row r="2485" ht="12.75" customHeight="1">
      <c r="A2485" s="146"/>
      <c r="B2485" s="146"/>
      <c r="C2485" s="146"/>
      <c r="D2485" s="146"/>
      <c r="E2485" s="146"/>
      <c r="F2485" s="146"/>
      <c r="G2485" s="146"/>
      <c r="H2485" s="233"/>
      <c r="I2485" s="146"/>
      <c r="J2485" s="139"/>
      <c r="K2485" s="139"/>
      <c r="L2485" s="139"/>
      <c r="M2485" s="146"/>
      <c r="N2485" s="146"/>
      <c r="O2485" s="139"/>
      <c r="P2485" s="139"/>
      <c r="Q2485" s="146"/>
      <c r="R2485" s="146"/>
      <c r="S2485" s="146"/>
      <c r="T2485" s="139"/>
      <c r="U2485" s="146"/>
      <c r="V2485" s="146"/>
      <c r="W2485" s="146"/>
      <c r="X2485" s="146"/>
      <c r="Y2485" s="146"/>
    </row>
    <row r="2486" ht="12.75" customHeight="1">
      <c r="A2486" s="146"/>
      <c r="B2486" s="146"/>
      <c r="C2486" s="146"/>
      <c r="D2486" s="146"/>
      <c r="E2486" s="146"/>
      <c r="F2486" s="146"/>
      <c r="G2486" s="146"/>
      <c r="H2486" s="233"/>
      <c r="I2486" s="146"/>
      <c r="J2486" s="139"/>
      <c r="K2486" s="139"/>
      <c r="L2486" s="139"/>
      <c r="M2486" s="146"/>
      <c r="N2486" s="146"/>
      <c r="O2486" s="139"/>
      <c r="P2486" s="139"/>
      <c r="Q2486" s="146"/>
      <c r="R2486" s="146"/>
      <c r="S2486" s="146"/>
      <c r="T2486" s="139"/>
      <c r="U2486" s="146"/>
      <c r="V2486" s="146"/>
      <c r="W2486" s="146"/>
      <c r="X2486" s="146"/>
      <c r="Y2486" s="146"/>
    </row>
    <row r="2487" ht="12.75" customHeight="1">
      <c r="A2487" s="146"/>
      <c r="B2487" s="146"/>
      <c r="C2487" s="146"/>
      <c r="D2487" s="146"/>
      <c r="E2487" s="146"/>
      <c r="F2487" s="146"/>
      <c r="G2487" s="146"/>
      <c r="H2487" s="233"/>
      <c r="I2487" s="146"/>
      <c r="J2487" s="139"/>
      <c r="K2487" s="139"/>
      <c r="L2487" s="139"/>
      <c r="M2487" s="146"/>
      <c r="N2487" s="146"/>
      <c r="O2487" s="139"/>
      <c r="P2487" s="139"/>
      <c r="Q2487" s="146"/>
      <c r="R2487" s="146"/>
      <c r="S2487" s="146"/>
      <c r="T2487" s="139"/>
      <c r="U2487" s="146"/>
      <c r="V2487" s="146"/>
      <c r="W2487" s="146"/>
      <c r="X2487" s="146"/>
      <c r="Y2487" s="146"/>
    </row>
    <row r="2488" ht="12.75" customHeight="1">
      <c r="A2488" s="146"/>
      <c r="B2488" s="146"/>
      <c r="C2488" s="146"/>
      <c r="D2488" s="146"/>
      <c r="E2488" s="146"/>
      <c r="F2488" s="146"/>
      <c r="G2488" s="146"/>
      <c r="H2488" s="233"/>
      <c r="I2488" s="146"/>
      <c r="J2488" s="139"/>
      <c r="K2488" s="139"/>
      <c r="L2488" s="139"/>
      <c r="M2488" s="146"/>
      <c r="N2488" s="146"/>
      <c r="O2488" s="139"/>
      <c r="P2488" s="139"/>
      <c r="Q2488" s="146"/>
      <c r="R2488" s="146"/>
      <c r="S2488" s="146"/>
      <c r="T2488" s="139"/>
      <c r="U2488" s="146"/>
      <c r="V2488" s="146"/>
      <c r="W2488" s="146"/>
      <c r="X2488" s="146"/>
      <c r="Y2488" s="146"/>
    </row>
    <row r="2489" ht="12.75" customHeight="1">
      <c r="A2489" s="146"/>
      <c r="B2489" s="146"/>
      <c r="C2489" s="146"/>
      <c r="D2489" s="146"/>
      <c r="E2489" s="146"/>
      <c r="F2489" s="146"/>
      <c r="G2489" s="146"/>
      <c r="H2489" s="233"/>
      <c r="I2489" s="146"/>
      <c r="J2489" s="139"/>
      <c r="K2489" s="139"/>
      <c r="L2489" s="139"/>
      <c r="M2489" s="146"/>
      <c r="N2489" s="146"/>
      <c r="O2489" s="139"/>
      <c r="P2489" s="139"/>
      <c r="Q2489" s="146"/>
      <c r="R2489" s="146"/>
      <c r="S2489" s="146"/>
      <c r="T2489" s="139"/>
      <c r="U2489" s="146"/>
      <c r="V2489" s="146"/>
      <c r="W2489" s="146"/>
      <c r="X2489" s="146"/>
      <c r="Y2489" s="146"/>
    </row>
    <row r="2490" ht="12.75" customHeight="1">
      <c r="A2490" s="146"/>
      <c r="B2490" s="146"/>
      <c r="C2490" s="146"/>
      <c r="D2490" s="146"/>
      <c r="E2490" s="146"/>
      <c r="F2490" s="146"/>
      <c r="G2490" s="146"/>
      <c r="H2490" s="233"/>
      <c r="I2490" s="146"/>
      <c r="J2490" s="139"/>
      <c r="K2490" s="139"/>
      <c r="L2490" s="139"/>
      <c r="M2490" s="146"/>
      <c r="N2490" s="146"/>
      <c r="O2490" s="139"/>
      <c r="P2490" s="139"/>
      <c r="Q2490" s="146"/>
      <c r="R2490" s="146"/>
      <c r="S2490" s="146"/>
      <c r="T2490" s="139"/>
      <c r="U2490" s="146"/>
      <c r="V2490" s="146"/>
      <c r="W2490" s="146"/>
      <c r="X2490" s="146"/>
      <c r="Y2490" s="146"/>
    </row>
    <row r="2491" ht="12.75" customHeight="1">
      <c r="A2491" s="146"/>
      <c r="B2491" s="146"/>
      <c r="C2491" s="146"/>
      <c r="D2491" s="146"/>
      <c r="E2491" s="146"/>
      <c r="F2491" s="146"/>
      <c r="G2491" s="146"/>
      <c r="H2491" s="233"/>
      <c r="I2491" s="146"/>
      <c r="J2491" s="139"/>
      <c r="K2491" s="139"/>
      <c r="L2491" s="139"/>
      <c r="M2491" s="146"/>
      <c r="N2491" s="146"/>
      <c r="O2491" s="139"/>
      <c r="P2491" s="139"/>
      <c r="Q2491" s="146"/>
      <c r="R2491" s="146"/>
      <c r="S2491" s="146"/>
      <c r="T2491" s="139"/>
      <c r="U2491" s="146"/>
      <c r="V2491" s="146"/>
      <c r="W2491" s="146"/>
      <c r="X2491" s="146"/>
      <c r="Y2491" s="146"/>
    </row>
    <row r="2492" ht="12.75" customHeight="1">
      <c r="A2492" s="146"/>
      <c r="B2492" s="146"/>
      <c r="C2492" s="146"/>
      <c r="D2492" s="146"/>
      <c r="E2492" s="146"/>
      <c r="F2492" s="146"/>
      <c r="G2492" s="146"/>
      <c r="H2492" s="233"/>
      <c r="I2492" s="146"/>
      <c r="J2492" s="139"/>
      <c r="K2492" s="139"/>
      <c r="L2492" s="139"/>
      <c r="M2492" s="146"/>
      <c r="N2492" s="146"/>
      <c r="O2492" s="139"/>
      <c r="P2492" s="139"/>
      <c r="Q2492" s="146"/>
      <c r="R2492" s="146"/>
      <c r="S2492" s="146"/>
      <c r="T2492" s="139"/>
      <c r="U2492" s="146"/>
      <c r="V2492" s="146"/>
      <c r="W2492" s="146"/>
      <c r="X2492" s="146"/>
      <c r="Y2492" s="146"/>
    </row>
    <row r="2493" ht="12.75" customHeight="1">
      <c r="A2493" s="146"/>
      <c r="B2493" s="146"/>
      <c r="C2493" s="146"/>
      <c r="D2493" s="146"/>
      <c r="E2493" s="146"/>
      <c r="F2493" s="146"/>
      <c r="G2493" s="146"/>
      <c r="H2493" s="233"/>
      <c r="I2493" s="146"/>
      <c r="J2493" s="139"/>
      <c r="K2493" s="139"/>
      <c r="L2493" s="139"/>
      <c r="M2493" s="146"/>
      <c r="N2493" s="146"/>
      <c r="O2493" s="139"/>
      <c r="P2493" s="139"/>
      <c r="Q2493" s="146"/>
      <c r="R2493" s="146"/>
      <c r="S2493" s="146"/>
      <c r="T2493" s="139"/>
      <c r="U2493" s="146"/>
      <c r="V2493" s="146"/>
      <c r="W2493" s="146"/>
      <c r="X2493" s="146"/>
      <c r="Y2493" s="146"/>
    </row>
    <row r="2494" ht="12.75" customHeight="1">
      <c r="A2494" s="146"/>
      <c r="B2494" s="146"/>
      <c r="C2494" s="146"/>
      <c r="D2494" s="146"/>
      <c r="E2494" s="146"/>
      <c r="F2494" s="146"/>
      <c r="G2494" s="146"/>
      <c r="H2494" s="233"/>
      <c r="I2494" s="146"/>
      <c r="J2494" s="139"/>
      <c r="K2494" s="139"/>
      <c r="L2494" s="139"/>
      <c r="M2494" s="146"/>
      <c r="N2494" s="146"/>
      <c r="O2494" s="139"/>
      <c r="P2494" s="139"/>
      <c r="Q2494" s="146"/>
      <c r="R2494" s="146"/>
      <c r="S2494" s="146"/>
      <c r="T2494" s="139"/>
      <c r="U2494" s="146"/>
      <c r="V2494" s="146"/>
      <c r="W2494" s="146"/>
      <c r="X2494" s="146"/>
      <c r="Y2494" s="146"/>
    </row>
    <row r="2495" ht="12.75" customHeight="1">
      <c r="A2495" s="146"/>
      <c r="B2495" s="146"/>
      <c r="C2495" s="146"/>
      <c r="D2495" s="146"/>
      <c r="E2495" s="146"/>
      <c r="F2495" s="146"/>
      <c r="G2495" s="146"/>
      <c r="H2495" s="233"/>
      <c r="I2495" s="146"/>
      <c r="J2495" s="139"/>
      <c r="K2495" s="139"/>
      <c r="L2495" s="139"/>
      <c r="M2495" s="146"/>
      <c r="N2495" s="146"/>
      <c r="O2495" s="139"/>
      <c r="P2495" s="139"/>
      <c r="Q2495" s="146"/>
      <c r="R2495" s="146"/>
      <c r="S2495" s="146"/>
      <c r="T2495" s="139"/>
      <c r="U2495" s="146"/>
      <c r="V2495" s="146"/>
      <c r="W2495" s="146"/>
      <c r="X2495" s="146"/>
      <c r="Y2495" s="146"/>
    </row>
    <row r="2496" ht="12.75" customHeight="1">
      <c r="A2496" s="146"/>
      <c r="B2496" s="146"/>
      <c r="C2496" s="146"/>
      <c r="D2496" s="146"/>
      <c r="E2496" s="146"/>
      <c r="F2496" s="146"/>
      <c r="G2496" s="146"/>
      <c r="H2496" s="233"/>
      <c r="I2496" s="146"/>
      <c r="J2496" s="139"/>
      <c r="K2496" s="139"/>
      <c r="L2496" s="139"/>
      <c r="M2496" s="146"/>
      <c r="N2496" s="146"/>
      <c r="O2496" s="139"/>
      <c r="P2496" s="139"/>
      <c r="Q2496" s="146"/>
      <c r="R2496" s="146"/>
      <c r="S2496" s="146"/>
      <c r="T2496" s="139"/>
      <c r="U2496" s="146"/>
      <c r="V2496" s="146"/>
      <c r="W2496" s="146"/>
      <c r="X2496" s="146"/>
      <c r="Y2496" s="146"/>
    </row>
    <row r="2497" ht="12.75" customHeight="1">
      <c r="A2497" s="146"/>
      <c r="B2497" s="146"/>
      <c r="C2497" s="146"/>
      <c r="D2497" s="146"/>
      <c r="E2497" s="146"/>
      <c r="F2497" s="146"/>
      <c r="G2497" s="146"/>
      <c r="H2497" s="233"/>
      <c r="I2497" s="146"/>
      <c r="J2497" s="139"/>
      <c r="K2497" s="139"/>
      <c r="L2497" s="139"/>
      <c r="M2497" s="146"/>
      <c r="N2497" s="146"/>
      <c r="O2497" s="139"/>
      <c r="P2497" s="139"/>
      <c r="Q2497" s="146"/>
      <c r="R2497" s="146"/>
      <c r="S2497" s="146"/>
      <c r="T2497" s="139"/>
      <c r="U2497" s="146"/>
      <c r="V2497" s="146"/>
      <c r="W2497" s="146"/>
      <c r="X2497" s="146"/>
      <c r="Y2497" s="146"/>
    </row>
    <row r="2498" ht="12.75" customHeight="1">
      <c r="A2498" s="146"/>
      <c r="B2498" s="146"/>
      <c r="C2498" s="146"/>
      <c r="D2498" s="146"/>
      <c r="E2498" s="146"/>
      <c r="F2498" s="146"/>
      <c r="G2498" s="146"/>
      <c r="H2498" s="233"/>
      <c r="I2498" s="146"/>
      <c r="J2498" s="139"/>
      <c r="K2498" s="139"/>
      <c r="L2498" s="139"/>
      <c r="M2498" s="146"/>
      <c r="N2498" s="146"/>
      <c r="O2498" s="139"/>
      <c r="P2498" s="139"/>
      <c r="Q2498" s="146"/>
      <c r="R2498" s="146"/>
      <c r="S2498" s="146"/>
      <c r="T2498" s="139"/>
      <c r="U2498" s="146"/>
      <c r="V2498" s="146"/>
      <c r="W2498" s="146"/>
      <c r="X2498" s="146"/>
      <c r="Y2498" s="146"/>
    </row>
    <row r="2499" ht="12.75" customHeight="1">
      <c r="A2499" s="146"/>
      <c r="B2499" s="146"/>
      <c r="C2499" s="146"/>
      <c r="D2499" s="146"/>
      <c r="E2499" s="146"/>
      <c r="F2499" s="146"/>
      <c r="G2499" s="146"/>
      <c r="H2499" s="233"/>
      <c r="I2499" s="146"/>
      <c r="J2499" s="139"/>
      <c r="K2499" s="139"/>
      <c r="L2499" s="139"/>
      <c r="M2499" s="146"/>
      <c r="N2499" s="146"/>
      <c r="O2499" s="139"/>
      <c r="P2499" s="139"/>
      <c r="Q2499" s="146"/>
      <c r="R2499" s="146"/>
      <c r="S2499" s="146"/>
      <c r="T2499" s="139"/>
      <c r="U2499" s="146"/>
      <c r="V2499" s="146"/>
      <c r="W2499" s="146"/>
      <c r="X2499" s="146"/>
      <c r="Y2499" s="146"/>
    </row>
    <row r="2500" ht="12.75" customHeight="1">
      <c r="A2500" s="146"/>
      <c r="B2500" s="146"/>
      <c r="C2500" s="146"/>
      <c r="D2500" s="146"/>
      <c r="E2500" s="146"/>
      <c r="F2500" s="146"/>
      <c r="G2500" s="146"/>
      <c r="H2500" s="233"/>
      <c r="I2500" s="146"/>
      <c r="J2500" s="139"/>
      <c r="K2500" s="139"/>
      <c r="L2500" s="139"/>
      <c r="M2500" s="146"/>
      <c r="N2500" s="146"/>
      <c r="O2500" s="139"/>
      <c r="P2500" s="139"/>
      <c r="Q2500" s="146"/>
      <c r="R2500" s="146"/>
      <c r="S2500" s="146"/>
      <c r="T2500" s="139"/>
      <c r="U2500" s="146"/>
      <c r="V2500" s="146"/>
      <c r="W2500" s="146"/>
      <c r="X2500" s="146"/>
      <c r="Y2500" s="146"/>
    </row>
    <row r="2501" ht="12.75" customHeight="1">
      <c r="A2501" s="146"/>
      <c r="B2501" s="146"/>
      <c r="C2501" s="146"/>
      <c r="D2501" s="146"/>
      <c r="E2501" s="146"/>
      <c r="F2501" s="146"/>
      <c r="G2501" s="146"/>
      <c r="H2501" s="233"/>
      <c r="I2501" s="146"/>
      <c r="J2501" s="139"/>
      <c r="K2501" s="139"/>
      <c r="L2501" s="139"/>
      <c r="M2501" s="146"/>
      <c r="N2501" s="146"/>
      <c r="O2501" s="139"/>
      <c r="P2501" s="139"/>
      <c r="Q2501" s="146"/>
      <c r="R2501" s="146"/>
      <c r="S2501" s="146"/>
      <c r="T2501" s="139"/>
      <c r="U2501" s="146"/>
      <c r="V2501" s="146"/>
      <c r="W2501" s="146"/>
      <c r="X2501" s="146"/>
      <c r="Y2501" s="146"/>
    </row>
    <row r="2502" ht="12.75" customHeight="1">
      <c r="A2502" s="146"/>
      <c r="B2502" s="146"/>
      <c r="C2502" s="146"/>
      <c r="D2502" s="146"/>
      <c r="E2502" s="146"/>
      <c r="F2502" s="146"/>
      <c r="G2502" s="146"/>
      <c r="H2502" s="233"/>
      <c r="I2502" s="146"/>
      <c r="J2502" s="139"/>
      <c r="K2502" s="139"/>
      <c r="L2502" s="139"/>
      <c r="M2502" s="146"/>
      <c r="N2502" s="146"/>
      <c r="O2502" s="139"/>
      <c r="P2502" s="139"/>
      <c r="Q2502" s="146"/>
      <c r="R2502" s="146"/>
      <c r="S2502" s="146"/>
      <c r="T2502" s="139"/>
      <c r="U2502" s="146"/>
      <c r="V2502" s="146"/>
      <c r="W2502" s="146"/>
      <c r="X2502" s="146"/>
      <c r="Y2502" s="146"/>
    </row>
    <row r="2503" ht="12.75" customHeight="1">
      <c r="A2503" s="146"/>
      <c r="B2503" s="146"/>
      <c r="C2503" s="146"/>
      <c r="D2503" s="146"/>
      <c r="E2503" s="146"/>
      <c r="F2503" s="146"/>
      <c r="G2503" s="146"/>
      <c r="H2503" s="233"/>
      <c r="I2503" s="146"/>
      <c r="J2503" s="139"/>
      <c r="K2503" s="139"/>
      <c r="L2503" s="139"/>
      <c r="M2503" s="146"/>
      <c r="N2503" s="146"/>
      <c r="O2503" s="139"/>
      <c r="P2503" s="139"/>
      <c r="Q2503" s="146"/>
      <c r="R2503" s="146"/>
      <c r="S2503" s="146"/>
      <c r="T2503" s="139"/>
      <c r="U2503" s="146"/>
      <c r="V2503" s="146"/>
      <c r="W2503" s="146"/>
      <c r="X2503" s="146"/>
      <c r="Y2503" s="146"/>
    </row>
    <row r="2504" ht="12.75" customHeight="1">
      <c r="A2504" s="146"/>
      <c r="B2504" s="146"/>
      <c r="C2504" s="146"/>
      <c r="D2504" s="146"/>
      <c r="E2504" s="146"/>
      <c r="F2504" s="146"/>
      <c r="G2504" s="146"/>
      <c r="H2504" s="233"/>
      <c r="I2504" s="146"/>
      <c r="J2504" s="139"/>
      <c r="K2504" s="139"/>
      <c r="L2504" s="139"/>
      <c r="M2504" s="146"/>
      <c r="N2504" s="146"/>
      <c r="O2504" s="139"/>
      <c r="P2504" s="139"/>
      <c r="Q2504" s="146"/>
      <c r="R2504" s="146"/>
      <c r="S2504" s="146"/>
      <c r="T2504" s="139"/>
      <c r="U2504" s="146"/>
      <c r="V2504" s="146"/>
      <c r="W2504" s="146"/>
      <c r="X2504" s="146"/>
      <c r="Y2504" s="146"/>
    </row>
    <row r="2505" ht="12.75" customHeight="1">
      <c r="A2505" s="146"/>
      <c r="B2505" s="146"/>
      <c r="C2505" s="146"/>
      <c r="D2505" s="146"/>
      <c r="E2505" s="146"/>
      <c r="F2505" s="146"/>
      <c r="G2505" s="146"/>
      <c r="H2505" s="233"/>
      <c r="I2505" s="146"/>
      <c r="J2505" s="139"/>
      <c r="K2505" s="139"/>
      <c r="L2505" s="139"/>
      <c r="M2505" s="146"/>
      <c r="N2505" s="146"/>
      <c r="O2505" s="139"/>
      <c r="P2505" s="139"/>
      <c r="Q2505" s="146"/>
      <c r="R2505" s="146"/>
      <c r="S2505" s="146"/>
      <c r="T2505" s="139"/>
      <c r="U2505" s="146"/>
      <c r="V2505" s="146"/>
      <c r="W2505" s="146"/>
      <c r="X2505" s="146"/>
      <c r="Y2505" s="146"/>
    </row>
    <row r="2506" ht="12.75" customHeight="1">
      <c r="A2506" s="146"/>
      <c r="B2506" s="146"/>
      <c r="C2506" s="146"/>
      <c r="D2506" s="146"/>
      <c r="E2506" s="146"/>
      <c r="F2506" s="146"/>
      <c r="G2506" s="146"/>
      <c r="H2506" s="233"/>
      <c r="I2506" s="146"/>
      <c r="J2506" s="139"/>
      <c r="K2506" s="139"/>
      <c r="L2506" s="139"/>
      <c r="M2506" s="146"/>
      <c r="N2506" s="146"/>
      <c r="O2506" s="139"/>
      <c r="P2506" s="139"/>
      <c r="Q2506" s="146"/>
      <c r="R2506" s="146"/>
      <c r="S2506" s="146"/>
      <c r="T2506" s="139"/>
      <c r="U2506" s="146"/>
      <c r="V2506" s="146"/>
      <c r="W2506" s="146"/>
      <c r="X2506" s="146"/>
      <c r="Y2506" s="146"/>
    </row>
    <row r="2507" ht="12.75" customHeight="1">
      <c r="A2507" s="146"/>
      <c r="B2507" s="146"/>
      <c r="C2507" s="146"/>
      <c r="D2507" s="146"/>
      <c r="E2507" s="146"/>
      <c r="F2507" s="146"/>
      <c r="G2507" s="146"/>
      <c r="H2507" s="233"/>
      <c r="I2507" s="146"/>
      <c r="J2507" s="139"/>
      <c r="K2507" s="139"/>
      <c r="L2507" s="139"/>
      <c r="M2507" s="146"/>
      <c r="N2507" s="146"/>
      <c r="O2507" s="139"/>
      <c r="P2507" s="139"/>
      <c r="Q2507" s="146"/>
      <c r="R2507" s="146"/>
      <c r="S2507" s="146"/>
      <c r="T2507" s="139"/>
      <c r="U2507" s="146"/>
      <c r="V2507" s="146"/>
      <c r="W2507" s="146"/>
      <c r="X2507" s="146"/>
      <c r="Y2507" s="146"/>
    </row>
    <row r="2508" ht="12.75" customHeight="1">
      <c r="A2508" s="146"/>
      <c r="B2508" s="146"/>
      <c r="C2508" s="146"/>
      <c r="D2508" s="146"/>
      <c r="E2508" s="146"/>
      <c r="F2508" s="146"/>
      <c r="G2508" s="146"/>
      <c r="H2508" s="233"/>
      <c r="I2508" s="146"/>
      <c r="J2508" s="139"/>
      <c r="K2508" s="139"/>
      <c r="L2508" s="139"/>
      <c r="M2508" s="146"/>
      <c r="N2508" s="146"/>
      <c r="O2508" s="139"/>
      <c r="P2508" s="139"/>
      <c r="Q2508" s="146"/>
      <c r="R2508" s="146"/>
      <c r="S2508" s="146"/>
      <c r="T2508" s="139"/>
      <c r="U2508" s="146"/>
      <c r="V2508" s="146"/>
      <c r="W2508" s="146"/>
      <c r="X2508" s="146"/>
      <c r="Y2508" s="146"/>
    </row>
    <row r="2509" ht="12.75" customHeight="1">
      <c r="A2509" s="146"/>
      <c r="B2509" s="146"/>
      <c r="C2509" s="146"/>
      <c r="D2509" s="146"/>
      <c r="E2509" s="146"/>
      <c r="F2509" s="146"/>
      <c r="G2509" s="146"/>
      <c r="H2509" s="233"/>
      <c r="I2509" s="146"/>
      <c r="J2509" s="139"/>
      <c r="K2509" s="139"/>
      <c r="L2509" s="139"/>
      <c r="M2509" s="146"/>
      <c r="N2509" s="146"/>
      <c r="O2509" s="139"/>
      <c r="P2509" s="139"/>
      <c r="Q2509" s="146"/>
      <c r="R2509" s="146"/>
      <c r="S2509" s="146"/>
      <c r="T2509" s="139"/>
      <c r="U2509" s="146"/>
      <c r="V2509" s="146"/>
      <c r="W2509" s="146"/>
      <c r="X2509" s="146"/>
      <c r="Y2509" s="146"/>
    </row>
    <row r="2510" ht="12.75" customHeight="1">
      <c r="A2510" s="146"/>
      <c r="B2510" s="146"/>
      <c r="C2510" s="146"/>
      <c r="D2510" s="146"/>
      <c r="E2510" s="146"/>
      <c r="F2510" s="146"/>
      <c r="G2510" s="146"/>
      <c r="H2510" s="233"/>
      <c r="I2510" s="146"/>
      <c r="J2510" s="139"/>
      <c r="K2510" s="139"/>
      <c r="L2510" s="139"/>
      <c r="M2510" s="146"/>
      <c r="N2510" s="146"/>
      <c r="O2510" s="139"/>
      <c r="P2510" s="139"/>
      <c r="Q2510" s="146"/>
      <c r="R2510" s="146"/>
      <c r="S2510" s="146"/>
      <c r="T2510" s="139"/>
      <c r="U2510" s="146"/>
      <c r="V2510" s="146"/>
      <c r="W2510" s="146"/>
      <c r="X2510" s="146"/>
      <c r="Y2510" s="146"/>
    </row>
    <row r="2511" ht="12.75" customHeight="1">
      <c r="A2511" s="146"/>
      <c r="B2511" s="146"/>
      <c r="C2511" s="146"/>
      <c r="D2511" s="146"/>
      <c r="E2511" s="146"/>
      <c r="F2511" s="146"/>
      <c r="G2511" s="146"/>
      <c r="H2511" s="233"/>
      <c r="I2511" s="146"/>
      <c r="J2511" s="139"/>
      <c r="K2511" s="139"/>
      <c r="L2511" s="139"/>
      <c r="M2511" s="146"/>
      <c r="N2511" s="146"/>
      <c r="O2511" s="139"/>
      <c r="P2511" s="139"/>
      <c r="Q2511" s="146"/>
      <c r="R2511" s="146"/>
      <c r="S2511" s="146"/>
      <c r="T2511" s="139"/>
      <c r="U2511" s="146"/>
      <c r="V2511" s="146"/>
      <c r="W2511" s="146"/>
      <c r="X2511" s="146"/>
      <c r="Y2511" s="146"/>
    </row>
    <row r="2512" ht="12.75" customHeight="1">
      <c r="A2512" s="146"/>
      <c r="B2512" s="146"/>
      <c r="C2512" s="146"/>
      <c r="D2512" s="146"/>
      <c r="E2512" s="146"/>
      <c r="F2512" s="146"/>
      <c r="G2512" s="146"/>
      <c r="H2512" s="233"/>
      <c r="I2512" s="146"/>
      <c r="J2512" s="139"/>
      <c r="K2512" s="139"/>
      <c r="L2512" s="139"/>
      <c r="M2512" s="146"/>
      <c r="N2512" s="146"/>
      <c r="O2512" s="139"/>
      <c r="P2512" s="139"/>
      <c r="Q2512" s="146"/>
      <c r="R2512" s="146"/>
      <c r="S2512" s="146"/>
      <c r="T2512" s="139"/>
      <c r="U2512" s="146"/>
      <c r="V2512" s="146"/>
      <c r="W2512" s="146"/>
      <c r="X2512" s="146"/>
      <c r="Y2512" s="146"/>
    </row>
    <row r="2513" ht="12.75" customHeight="1">
      <c r="A2513" s="146"/>
      <c r="B2513" s="146"/>
      <c r="C2513" s="146"/>
      <c r="D2513" s="146"/>
      <c r="E2513" s="146"/>
      <c r="F2513" s="146"/>
      <c r="G2513" s="146"/>
      <c r="H2513" s="233"/>
      <c r="I2513" s="146"/>
      <c r="J2513" s="139"/>
      <c r="K2513" s="139"/>
      <c r="L2513" s="139"/>
      <c r="M2513" s="146"/>
      <c r="N2513" s="146"/>
      <c r="O2513" s="139"/>
      <c r="P2513" s="139"/>
      <c r="Q2513" s="146"/>
      <c r="R2513" s="146"/>
      <c r="S2513" s="146"/>
      <c r="T2513" s="139"/>
      <c r="U2513" s="146"/>
      <c r="V2513" s="146"/>
      <c r="W2513" s="146"/>
      <c r="X2513" s="146"/>
      <c r="Y2513" s="146"/>
    </row>
    <row r="2514" ht="12.75" customHeight="1">
      <c r="A2514" s="146"/>
      <c r="B2514" s="146"/>
      <c r="C2514" s="146"/>
      <c r="D2514" s="146"/>
      <c r="E2514" s="146"/>
      <c r="F2514" s="146"/>
      <c r="G2514" s="146"/>
      <c r="H2514" s="233"/>
      <c r="I2514" s="146"/>
      <c r="J2514" s="139"/>
      <c r="K2514" s="139"/>
      <c r="L2514" s="139"/>
      <c r="M2514" s="146"/>
      <c r="N2514" s="146"/>
      <c r="O2514" s="139"/>
      <c r="P2514" s="139"/>
      <c r="Q2514" s="146"/>
      <c r="R2514" s="146"/>
      <c r="S2514" s="146"/>
      <c r="T2514" s="139"/>
      <c r="U2514" s="146"/>
      <c r="V2514" s="146"/>
      <c r="W2514" s="146"/>
      <c r="X2514" s="146"/>
      <c r="Y2514" s="146"/>
    </row>
    <row r="2515" ht="12.75" customHeight="1">
      <c r="A2515" s="146"/>
      <c r="B2515" s="146"/>
      <c r="C2515" s="146"/>
      <c r="D2515" s="146"/>
      <c r="E2515" s="146"/>
      <c r="F2515" s="146"/>
      <c r="G2515" s="146"/>
      <c r="H2515" s="233"/>
      <c r="I2515" s="146"/>
      <c r="J2515" s="139"/>
      <c r="K2515" s="139"/>
      <c r="L2515" s="139"/>
      <c r="M2515" s="146"/>
      <c r="N2515" s="146"/>
      <c r="O2515" s="139"/>
      <c r="P2515" s="139"/>
      <c r="Q2515" s="146"/>
      <c r="R2515" s="146"/>
      <c r="S2515" s="146"/>
      <c r="T2515" s="139"/>
      <c r="U2515" s="146"/>
      <c r="V2515" s="146"/>
      <c r="W2515" s="146"/>
      <c r="X2515" s="146"/>
      <c r="Y2515" s="146"/>
    </row>
    <row r="2516" ht="12.75" customHeight="1">
      <c r="A2516" s="146"/>
      <c r="B2516" s="146"/>
      <c r="C2516" s="146"/>
      <c r="D2516" s="146"/>
      <c r="E2516" s="146"/>
      <c r="F2516" s="146"/>
      <c r="G2516" s="146"/>
      <c r="H2516" s="233"/>
      <c r="I2516" s="146"/>
      <c r="J2516" s="139"/>
      <c r="K2516" s="139"/>
      <c r="L2516" s="139"/>
      <c r="M2516" s="146"/>
      <c r="N2516" s="146"/>
      <c r="O2516" s="139"/>
      <c r="P2516" s="139"/>
      <c r="Q2516" s="146"/>
      <c r="R2516" s="146"/>
      <c r="S2516" s="146"/>
      <c r="T2516" s="139"/>
      <c r="U2516" s="146"/>
      <c r="V2516" s="146"/>
      <c r="W2516" s="146"/>
      <c r="X2516" s="146"/>
      <c r="Y2516" s="146"/>
    </row>
    <row r="2517" ht="12.75" customHeight="1">
      <c r="A2517" s="146"/>
      <c r="B2517" s="146"/>
      <c r="C2517" s="146"/>
      <c r="D2517" s="146"/>
      <c r="E2517" s="146"/>
      <c r="F2517" s="146"/>
      <c r="G2517" s="146"/>
      <c r="H2517" s="233"/>
      <c r="I2517" s="146"/>
      <c r="J2517" s="139"/>
      <c r="K2517" s="139"/>
      <c r="L2517" s="139"/>
      <c r="M2517" s="146"/>
      <c r="N2517" s="146"/>
      <c r="O2517" s="139"/>
      <c r="P2517" s="139"/>
      <c r="Q2517" s="146"/>
      <c r="R2517" s="146"/>
      <c r="S2517" s="146"/>
      <c r="T2517" s="139"/>
      <c r="U2517" s="146"/>
      <c r="V2517" s="146"/>
      <c r="W2517" s="146"/>
      <c r="X2517" s="146"/>
      <c r="Y2517" s="146"/>
    </row>
    <row r="2518" ht="12.75" customHeight="1">
      <c r="A2518" s="146"/>
      <c r="B2518" s="146"/>
      <c r="C2518" s="146"/>
      <c r="D2518" s="146"/>
      <c r="E2518" s="146"/>
      <c r="F2518" s="146"/>
      <c r="G2518" s="146"/>
      <c r="H2518" s="233"/>
      <c r="I2518" s="146"/>
      <c r="J2518" s="139"/>
      <c r="K2518" s="139"/>
      <c r="L2518" s="139"/>
      <c r="M2518" s="146"/>
      <c r="N2518" s="146"/>
      <c r="O2518" s="139"/>
      <c r="P2518" s="139"/>
      <c r="Q2518" s="146"/>
      <c r="R2518" s="146"/>
      <c r="S2518" s="146"/>
      <c r="T2518" s="139"/>
      <c r="U2518" s="146"/>
      <c r="V2518" s="146"/>
      <c r="W2518" s="146"/>
      <c r="X2518" s="146"/>
      <c r="Y2518" s="146"/>
    </row>
    <row r="2519" ht="12.75" customHeight="1">
      <c r="A2519" s="146"/>
      <c r="B2519" s="146"/>
      <c r="C2519" s="146"/>
      <c r="D2519" s="146"/>
      <c r="E2519" s="146"/>
      <c r="F2519" s="146"/>
      <c r="G2519" s="146"/>
      <c r="H2519" s="233"/>
      <c r="I2519" s="146"/>
      <c r="J2519" s="139"/>
      <c r="K2519" s="139"/>
      <c r="L2519" s="139"/>
      <c r="M2519" s="146"/>
      <c r="N2519" s="146"/>
      <c r="O2519" s="139"/>
      <c r="P2519" s="139"/>
      <c r="Q2519" s="146"/>
      <c r="R2519" s="146"/>
      <c r="S2519" s="146"/>
      <c r="T2519" s="139"/>
      <c r="U2519" s="146"/>
      <c r="V2519" s="146"/>
      <c r="W2519" s="146"/>
      <c r="X2519" s="146"/>
      <c r="Y2519" s="146"/>
    </row>
    <row r="2520" ht="12.75" customHeight="1">
      <c r="A2520" s="146"/>
      <c r="B2520" s="146"/>
      <c r="C2520" s="146"/>
      <c r="D2520" s="146"/>
      <c r="E2520" s="146"/>
      <c r="F2520" s="146"/>
      <c r="G2520" s="146"/>
      <c r="H2520" s="233"/>
      <c r="I2520" s="146"/>
      <c r="J2520" s="139"/>
      <c r="K2520" s="139"/>
      <c r="L2520" s="139"/>
      <c r="M2520" s="146"/>
      <c r="N2520" s="146"/>
      <c r="O2520" s="139"/>
      <c r="P2520" s="139"/>
      <c r="Q2520" s="146"/>
      <c r="R2520" s="146"/>
      <c r="S2520" s="146"/>
      <c r="T2520" s="139"/>
      <c r="U2520" s="146"/>
      <c r="V2520" s="146"/>
      <c r="W2520" s="146"/>
      <c r="X2520" s="146"/>
      <c r="Y2520" s="146"/>
    </row>
    <row r="2521" ht="12.75" customHeight="1">
      <c r="A2521" s="146"/>
      <c r="B2521" s="146"/>
      <c r="C2521" s="146"/>
      <c r="D2521" s="146"/>
      <c r="E2521" s="146"/>
      <c r="F2521" s="146"/>
      <c r="G2521" s="146"/>
      <c r="H2521" s="233"/>
      <c r="I2521" s="146"/>
      <c r="J2521" s="139"/>
      <c r="K2521" s="139"/>
      <c r="L2521" s="139"/>
      <c r="M2521" s="146"/>
      <c r="N2521" s="146"/>
      <c r="O2521" s="139"/>
      <c r="P2521" s="139"/>
      <c r="Q2521" s="146"/>
      <c r="R2521" s="146"/>
      <c r="S2521" s="146"/>
      <c r="T2521" s="139"/>
      <c r="U2521" s="146"/>
      <c r="V2521" s="146"/>
      <c r="W2521" s="146"/>
      <c r="X2521" s="146"/>
      <c r="Y2521" s="146"/>
    </row>
    <row r="2522" ht="12.75" customHeight="1">
      <c r="A2522" s="146"/>
      <c r="B2522" s="146"/>
      <c r="C2522" s="146"/>
      <c r="D2522" s="146"/>
      <c r="E2522" s="146"/>
      <c r="F2522" s="146"/>
      <c r="G2522" s="146"/>
      <c r="H2522" s="233"/>
      <c r="I2522" s="146"/>
      <c r="J2522" s="139"/>
      <c r="K2522" s="139"/>
      <c r="L2522" s="139"/>
      <c r="M2522" s="146"/>
      <c r="N2522" s="146"/>
      <c r="O2522" s="139"/>
      <c r="P2522" s="139"/>
      <c r="Q2522" s="146"/>
      <c r="R2522" s="146"/>
      <c r="S2522" s="146"/>
      <c r="T2522" s="139"/>
      <c r="U2522" s="146"/>
      <c r="V2522" s="146"/>
      <c r="W2522" s="146"/>
      <c r="X2522" s="146"/>
      <c r="Y2522" s="146"/>
    </row>
    <row r="2523" ht="12.75" customHeight="1">
      <c r="A2523" s="146"/>
      <c r="B2523" s="146"/>
      <c r="C2523" s="146"/>
      <c r="D2523" s="146"/>
      <c r="E2523" s="146"/>
      <c r="F2523" s="146"/>
      <c r="G2523" s="146"/>
      <c r="H2523" s="233"/>
      <c r="I2523" s="146"/>
      <c r="J2523" s="139"/>
      <c r="K2523" s="139"/>
      <c r="L2523" s="139"/>
      <c r="M2523" s="146"/>
      <c r="N2523" s="146"/>
      <c r="O2523" s="139"/>
      <c r="P2523" s="139"/>
      <c r="Q2523" s="146"/>
      <c r="R2523" s="146"/>
      <c r="S2523" s="146"/>
      <c r="T2523" s="139"/>
      <c r="U2523" s="146"/>
      <c r="V2523" s="146"/>
      <c r="W2523" s="146"/>
      <c r="X2523" s="146"/>
      <c r="Y2523" s="146"/>
    </row>
    <row r="2524" ht="12.75" customHeight="1">
      <c r="A2524" s="146"/>
      <c r="B2524" s="146"/>
      <c r="C2524" s="146"/>
      <c r="D2524" s="146"/>
      <c r="E2524" s="146"/>
      <c r="F2524" s="146"/>
      <c r="G2524" s="146"/>
      <c r="H2524" s="233"/>
      <c r="I2524" s="146"/>
      <c r="J2524" s="139"/>
      <c r="K2524" s="139"/>
      <c r="L2524" s="139"/>
      <c r="M2524" s="146"/>
      <c r="N2524" s="146"/>
      <c r="O2524" s="139"/>
      <c r="P2524" s="139"/>
      <c r="Q2524" s="146"/>
      <c r="R2524" s="146"/>
      <c r="S2524" s="146"/>
      <c r="T2524" s="139"/>
      <c r="U2524" s="146"/>
      <c r="V2524" s="146"/>
      <c r="W2524" s="146"/>
      <c r="X2524" s="146"/>
      <c r="Y2524" s="146"/>
    </row>
    <row r="2525" ht="12.75" customHeight="1">
      <c r="A2525" s="146"/>
      <c r="B2525" s="146"/>
      <c r="C2525" s="146"/>
      <c r="D2525" s="146"/>
      <c r="E2525" s="146"/>
      <c r="F2525" s="146"/>
      <c r="G2525" s="146"/>
      <c r="H2525" s="233"/>
      <c r="I2525" s="146"/>
      <c r="J2525" s="139"/>
      <c r="K2525" s="139"/>
      <c r="L2525" s="139"/>
      <c r="M2525" s="146"/>
      <c r="N2525" s="146"/>
      <c r="O2525" s="139"/>
      <c r="P2525" s="139"/>
      <c r="Q2525" s="146"/>
      <c r="R2525" s="146"/>
      <c r="S2525" s="146"/>
      <c r="T2525" s="139"/>
      <c r="U2525" s="146"/>
      <c r="V2525" s="146"/>
      <c r="W2525" s="146"/>
      <c r="X2525" s="146"/>
      <c r="Y2525" s="146"/>
    </row>
    <row r="2526" ht="12.75" customHeight="1">
      <c r="A2526" s="146"/>
      <c r="B2526" s="146"/>
      <c r="C2526" s="146"/>
      <c r="D2526" s="146"/>
      <c r="E2526" s="146"/>
      <c r="F2526" s="146"/>
      <c r="G2526" s="146"/>
      <c r="H2526" s="233"/>
      <c r="I2526" s="146"/>
      <c r="J2526" s="139"/>
      <c r="K2526" s="139"/>
      <c r="L2526" s="139"/>
      <c r="M2526" s="146"/>
      <c r="N2526" s="146"/>
      <c r="O2526" s="139"/>
      <c r="P2526" s="139"/>
      <c r="Q2526" s="146"/>
      <c r="R2526" s="146"/>
      <c r="S2526" s="146"/>
      <c r="T2526" s="139"/>
      <c r="U2526" s="146"/>
      <c r="V2526" s="146"/>
      <c r="W2526" s="146"/>
      <c r="X2526" s="146"/>
      <c r="Y2526" s="146"/>
    </row>
    <row r="2527" ht="12.75" customHeight="1">
      <c r="A2527" s="146"/>
      <c r="B2527" s="146"/>
      <c r="C2527" s="146"/>
      <c r="D2527" s="146"/>
      <c r="E2527" s="146"/>
      <c r="F2527" s="146"/>
      <c r="G2527" s="146"/>
      <c r="H2527" s="233"/>
      <c r="I2527" s="146"/>
      <c r="J2527" s="139"/>
      <c r="K2527" s="139"/>
      <c r="L2527" s="139"/>
      <c r="M2527" s="146"/>
      <c r="N2527" s="146"/>
      <c r="O2527" s="139"/>
      <c r="P2527" s="139"/>
      <c r="Q2527" s="146"/>
      <c r="R2527" s="146"/>
      <c r="S2527" s="146"/>
      <c r="T2527" s="139"/>
      <c r="U2527" s="146"/>
      <c r="V2527" s="146"/>
      <c r="W2527" s="146"/>
      <c r="X2527" s="146"/>
      <c r="Y2527" s="146"/>
    </row>
    <row r="2528" ht="12.75" customHeight="1">
      <c r="A2528" s="146"/>
      <c r="B2528" s="146"/>
      <c r="C2528" s="146"/>
      <c r="D2528" s="146"/>
      <c r="E2528" s="146"/>
      <c r="F2528" s="146"/>
      <c r="G2528" s="146"/>
      <c r="H2528" s="233"/>
      <c r="I2528" s="146"/>
      <c r="J2528" s="139"/>
      <c r="K2528" s="139"/>
      <c r="L2528" s="139"/>
      <c r="M2528" s="146"/>
      <c r="N2528" s="146"/>
      <c r="O2528" s="139"/>
      <c r="P2528" s="139"/>
      <c r="Q2528" s="146"/>
      <c r="R2528" s="146"/>
      <c r="S2528" s="146"/>
      <c r="T2528" s="139"/>
      <c r="U2528" s="146"/>
      <c r="V2528" s="146"/>
      <c r="W2528" s="146"/>
      <c r="X2528" s="146"/>
      <c r="Y2528" s="146"/>
    </row>
    <row r="2529" ht="12.75" customHeight="1">
      <c r="A2529" s="146"/>
      <c r="B2529" s="146"/>
      <c r="C2529" s="146"/>
      <c r="D2529" s="146"/>
      <c r="E2529" s="146"/>
      <c r="F2529" s="146"/>
      <c r="G2529" s="146"/>
      <c r="H2529" s="233"/>
      <c r="I2529" s="146"/>
      <c r="J2529" s="139"/>
      <c r="K2529" s="139"/>
      <c r="L2529" s="139"/>
      <c r="M2529" s="146"/>
      <c r="N2529" s="146"/>
      <c r="O2529" s="139"/>
      <c r="P2529" s="139"/>
      <c r="Q2529" s="146"/>
      <c r="R2529" s="146"/>
      <c r="S2529" s="146"/>
      <c r="T2529" s="139"/>
      <c r="U2529" s="146"/>
      <c r="V2529" s="146"/>
      <c r="W2529" s="146"/>
      <c r="X2529" s="146"/>
      <c r="Y2529" s="146"/>
    </row>
    <row r="2530" ht="12.75" customHeight="1">
      <c r="A2530" s="146"/>
      <c r="B2530" s="146"/>
      <c r="C2530" s="146"/>
      <c r="D2530" s="146"/>
      <c r="E2530" s="146"/>
      <c r="F2530" s="146"/>
      <c r="G2530" s="146"/>
      <c r="H2530" s="233"/>
      <c r="I2530" s="146"/>
      <c r="J2530" s="139"/>
      <c r="K2530" s="139"/>
      <c r="L2530" s="139"/>
      <c r="M2530" s="146"/>
      <c r="N2530" s="146"/>
      <c r="O2530" s="139"/>
      <c r="P2530" s="139"/>
      <c r="Q2530" s="146"/>
      <c r="R2530" s="146"/>
      <c r="S2530" s="146"/>
      <c r="T2530" s="139"/>
      <c r="U2530" s="146"/>
      <c r="V2530" s="146"/>
      <c r="W2530" s="146"/>
      <c r="X2530" s="146"/>
      <c r="Y2530" s="146"/>
    </row>
    <row r="2531" ht="12.75" customHeight="1">
      <c r="A2531" s="146"/>
      <c r="B2531" s="146"/>
      <c r="C2531" s="146"/>
      <c r="D2531" s="146"/>
      <c r="E2531" s="146"/>
      <c r="F2531" s="146"/>
      <c r="G2531" s="146"/>
      <c r="H2531" s="233"/>
      <c r="I2531" s="146"/>
      <c r="J2531" s="139"/>
      <c r="K2531" s="139"/>
      <c r="L2531" s="139"/>
      <c r="M2531" s="146"/>
      <c r="N2531" s="146"/>
      <c r="O2531" s="139"/>
      <c r="P2531" s="139"/>
      <c r="Q2531" s="146"/>
      <c r="R2531" s="146"/>
      <c r="S2531" s="146"/>
      <c r="T2531" s="139"/>
      <c r="U2531" s="146"/>
      <c r="V2531" s="146"/>
      <c r="W2531" s="146"/>
      <c r="X2531" s="146"/>
      <c r="Y2531" s="146"/>
    </row>
    <row r="2532" ht="12.75" customHeight="1">
      <c r="A2532" s="146"/>
      <c r="B2532" s="146"/>
      <c r="C2532" s="146"/>
      <c r="D2532" s="146"/>
      <c r="E2532" s="146"/>
      <c r="F2532" s="146"/>
      <c r="G2532" s="146"/>
      <c r="H2532" s="233"/>
      <c r="I2532" s="146"/>
      <c r="J2532" s="139"/>
      <c r="K2532" s="139"/>
      <c r="L2532" s="139"/>
      <c r="M2532" s="146"/>
      <c r="N2532" s="146"/>
      <c r="O2532" s="139"/>
      <c r="P2532" s="139"/>
      <c r="Q2532" s="146"/>
      <c r="R2532" s="146"/>
      <c r="S2532" s="146"/>
      <c r="T2532" s="139"/>
      <c r="U2532" s="146"/>
      <c r="V2532" s="146"/>
      <c r="W2532" s="146"/>
      <c r="X2532" s="146"/>
      <c r="Y2532" s="146"/>
    </row>
    <row r="2533" ht="12.75" customHeight="1">
      <c r="A2533" s="146"/>
      <c r="B2533" s="146"/>
      <c r="C2533" s="146"/>
      <c r="D2533" s="146"/>
      <c r="E2533" s="146"/>
      <c r="F2533" s="146"/>
      <c r="G2533" s="146"/>
      <c r="H2533" s="233"/>
      <c r="I2533" s="146"/>
      <c r="J2533" s="139"/>
      <c r="K2533" s="139"/>
      <c r="L2533" s="139"/>
      <c r="M2533" s="146"/>
      <c r="N2533" s="146"/>
      <c r="O2533" s="139"/>
      <c r="P2533" s="139"/>
      <c r="Q2533" s="146"/>
      <c r="R2533" s="146"/>
      <c r="S2533" s="146"/>
      <c r="T2533" s="139"/>
      <c r="U2533" s="146"/>
      <c r="V2533" s="146"/>
      <c r="W2533" s="146"/>
      <c r="X2533" s="146"/>
      <c r="Y2533" s="146"/>
    </row>
    <row r="2534" ht="12.75" customHeight="1">
      <c r="A2534" s="146"/>
      <c r="B2534" s="146"/>
      <c r="C2534" s="146"/>
      <c r="D2534" s="146"/>
      <c r="E2534" s="146"/>
      <c r="F2534" s="146"/>
      <c r="G2534" s="146"/>
      <c r="H2534" s="233"/>
      <c r="I2534" s="146"/>
      <c r="J2534" s="139"/>
      <c r="K2534" s="139"/>
      <c r="L2534" s="139"/>
      <c r="M2534" s="146"/>
      <c r="N2534" s="146"/>
      <c r="O2534" s="139"/>
      <c r="P2534" s="139"/>
      <c r="Q2534" s="146"/>
      <c r="R2534" s="146"/>
      <c r="S2534" s="146"/>
      <c r="T2534" s="139"/>
      <c r="U2534" s="146"/>
      <c r="V2534" s="146"/>
      <c r="W2534" s="146"/>
      <c r="X2534" s="146"/>
      <c r="Y2534" s="146"/>
    </row>
    <row r="2535" ht="12.75" customHeight="1">
      <c r="A2535" s="146"/>
      <c r="B2535" s="146"/>
      <c r="C2535" s="146"/>
      <c r="D2535" s="146"/>
      <c r="E2535" s="146"/>
      <c r="F2535" s="146"/>
      <c r="G2535" s="146"/>
      <c r="H2535" s="233"/>
      <c r="I2535" s="146"/>
      <c r="J2535" s="139"/>
      <c r="K2535" s="139"/>
      <c r="L2535" s="139"/>
      <c r="M2535" s="146"/>
      <c r="N2535" s="146"/>
      <c r="O2535" s="139"/>
      <c r="P2535" s="139"/>
      <c r="Q2535" s="146"/>
      <c r="R2535" s="146"/>
      <c r="S2535" s="146"/>
      <c r="T2535" s="139"/>
      <c r="U2535" s="146"/>
      <c r="V2535" s="146"/>
      <c r="W2535" s="146"/>
      <c r="X2535" s="146"/>
      <c r="Y2535" s="146"/>
    </row>
    <row r="2536" ht="12.75" customHeight="1">
      <c r="A2536" s="146"/>
      <c r="B2536" s="146"/>
      <c r="C2536" s="146"/>
      <c r="D2536" s="146"/>
      <c r="E2536" s="146"/>
      <c r="F2536" s="146"/>
      <c r="G2536" s="146"/>
      <c r="H2536" s="233"/>
      <c r="I2536" s="146"/>
      <c r="J2536" s="139"/>
      <c r="K2536" s="139"/>
      <c r="L2536" s="139"/>
      <c r="M2536" s="146"/>
      <c r="N2536" s="146"/>
      <c r="O2536" s="139"/>
      <c r="P2536" s="139"/>
      <c r="Q2536" s="146"/>
      <c r="R2536" s="146"/>
      <c r="S2536" s="146"/>
      <c r="T2536" s="139"/>
      <c r="U2536" s="146"/>
      <c r="V2536" s="146"/>
      <c r="W2536" s="146"/>
      <c r="X2536" s="146"/>
      <c r="Y2536" s="146"/>
    </row>
    <row r="2537" ht="12.75" customHeight="1">
      <c r="A2537" s="146"/>
      <c r="B2537" s="146"/>
      <c r="C2537" s="146"/>
      <c r="D2537" s="146"/>
      <c r="E2537" s="146"/>
      <c r="F2537" s="146"/>
      <c r="G2537" s="146"/>
      <c r="H2537" s="233"/>
      <c r="I2537" s="146"/>
      <c r="J2537" s="139"/>
      <c r="K2537" s="139"/>
      <c r="L2537" s="139"/>
      <c r="M2537" s="146"/>
      <c r="N2537" s="146"/>
      <c r="O2537" s="139"/>
      <c r="P2537" s="139"/>
      <c r="Q2537" s="146"/>
      <c r="R2537" s="146"/>
      <c r="S2537" s="146"/>
      <c r="T2537" s="139"/>
      <c r="U2537" s="146"/>
      <c r="V2537" s="146"/>
      <c r="W2537" s="146"/>
      <c r="X2537" s="146"/>
      <c r="Y2537" s="146"/>
    </row>
    <row r="2538" ht="12.75" customHeight="1">
      <c r="A2538" s="146"/>
      <c r="B2538" s="146"/>
      <c r="C2538" s="146"/>
      <c r="D2538" s="146"/>
      <c r="E2538" s="146"/>
      <c r="F2538" s="146"/>
      <c r="G2538" s="146"/>
      <c r="H2538" s="233"/>
      <c r="I2538" s="146"/>
      <c r="J2538" s="139"/>
      <c r="K2538" s="139"/>
      <c r="L2538" s="139"/>
      <c r="M2538" s="146"/>
      <c r="N2538" s="146"/>
      <c r="O2538" s="139"/>
      <c r="P2538" s="139"/>
      <c r="Q2538" s="146"/>
      <c r="R2538" s="146"/>
      <c r="S2538" s="146"/>
      <c r="T2538" s="139"/>
      <c r="U2538" s="146"/>
      <c r="V2538" s="146"/>
      <c r="W2538" s="146"/>
      <c r="X2538" s="146"/>
      <c r="Y2538" s="146"/>
    </row>
    <row r="2539" ht="12.75" customHeight="1">
      <c r="A2539" s="146"/>
      <c r="B2539" s="146"/>
      <c r="C2539" s="146"/>
      <c r="D2539" s="146"/>
      <c r="E2539" s="146"/>
      <c r="F2539" s="146"/>
      <c r="G2539" s="146"/>
      <c r="H2539" s="233"/>
      <c r="I2539" s="146"/>
      <c r="J2539" s="139"/>
      <c r="K2539" s="139"/>
      <c r="L2539" s="139"/>
      <c r="M2539" s="146"/>
      <c r="N2539" s="146"/>
      <c r="O2539" s="139"/>
      <c r="P2539" s="139"/>
      <c r="Q2539" s="146"/>
      <c r="R2539" s="146"/>
      <c r="S2539" s="146"/>
      <c r="T2539" s="139"/>
      <c r="U2539" s="146"/>
      <c r="V2539" s="146"/>
      <c r="W2539" s="146"/>
      <c r="X2539" s="146"/>
      <c r="Y2539" s="146"/>
    </row>
    <row r="2540" ht="12.75" customHeight="1">
      <c r="A2540" s="146"/>
      <c r="B2540" s="146"/>
      <c r="C2540" s="146"/>
      <c r="D2540" s="146"/>
      <c r="E2540" s="146"/>
      <c r="F2540" s="146"/>
      <c r="G2540" s="146"/>
      <c r="H2540" s="233"/>
      <c r="I2540" s="146"/>
      <c r="J2540" s="139"/>
      <c r="K2540" s="139"/>
      <c r="L2540" s="139"/>
      <c r="M2540" s="146"/>
      <c r="N2540" s="146"/>
      <c r="O2540" s="139"/>
      <c r="P2540" s="139"/>
      <c r="Q2540" s="146"/>
      <c r="R2540" s="146"/>
      <c r="S2540" s="146"/>
      <c r="T2540" s="139"/>
      <c r="U2540" s="146"/>
      <c r="V2540" s="146"/>
      <c r="W2540" s="146"/>
      <c r="X2540" s="146"/>
      <c r="Y2540" s="146"/>
    </row>
    <row r="2541" ht="12.75" customHeight="1">
      <c r="A2541" s="146"/>
      <c r="B2541" s="146"/>
      <c r="C2541" s="146"/>
      <c r="D2541" s="146"/>
      <c r="E2541" s="146"/>
      <c r="F2541" s="146"/>
      <c r="G2541" s="146"/>
      <c r="H2541" s="233"/>
      <c r="I2541" s="146"/>
      <c r="J2541" s="139"/>
      <c r="K2541" s="139"/>
      <c r="L2541" s="139"/>
      <c r="M2541" s="146"/>
      <c r="N2541" s="146"/>
      <c r="O2541" s="139"/>
      <c r="P2541" s="139"/>
      <c r="Q2541" s="146"/>
      <c r="R2541" s="146"/>
      <c r="S2541" s="146"/>
      <c r="T2541" s="139"/>
      <c r="U2541" s="146"/>
      <c r="V2541" s="146"/>
      <c r="W2541" s="146"/>
      <c r="X2541" s="146"/>
      <c r="Y2541" s="146"/>
    </row>
    <row r="2542" ht="12.75" customHeight="1">
      <c r="A2542" s="146"/>
      <c r="B2542" s="146"/>
      <c r="C2542" s="146"/>
      <c r="D2542" s="146"/>
      <c r="E2542" s="146"/>
      <c r="F2542" s="146"/>
      <c r="G2542" s="146"/>
      <c r="H2542" s="233"/>
      <c r="I2542" s="146"/>
      <c r="J2542" s="139"/>
      <c r="K2542" s="139"/>
      <c r="L2542" s="139"/>
      <c r="M2542" s="146"/>
      <c r="N2542" s="146"/>
      <c r="O2542" s="139"/>
      <c r="P2542" s="139"/>
      <c r="Q2542" s="146"/>
      <c r="R2542" s="146"/>
      <c r="S2542" s="146"/>
      <c r="T2542" s="139"/>
      <c r="U2542" s="146"/>
      <c r="V2542" s="146"/>
      <c r="W2542" s="146"/>
      <c r="X2542" s="146"/>
      <c r="Y2542" s="146"/>
    </row>
    <row r="2543" ht="12.75" customHeight="1">
      <c r="A2543" s="146"/>
      <c r="B2543" s="146"/>
      <c r="C2543" s="146"/>
      <c r="D2543" s="146"/>
      <c r="E2543" s="146"/>
      <c r="F2543" s="146"/>
      <c r="G2543" s="146"/>
      <c r="H2543" s="233"/>
      <c r="I2543" s="146"/>
      <c r="J2543" s="139"/>
      <c r="K2543" s="139"/>
      <c r="L2543" s="139"/>
      <c r="M2543" s="146"/>
      <c r="N2543" s="146"/>
      <c r="O2543" s="139"/>
      <c r="P2543" s="139"/>
      <c r="Q2543" s="146"/>
      <c r="R2543" s="146"/>
      <c r="S2543" s="146"/>
      <c r="T2543" s="139"/>
      <c r="U2543" s="146"/>
      <c r="V2543" s="146"/>
      <c r="W2543" s="146"/>
      <c r="X2543" s="146"/>
      <c r="Y2543" s="146"/>
    </row>
    <row r="2544" ht="12.75" customHeight="1">
      <c r="A2544" s="146"/>
      <c r="B2544" s="146"/>
      <c r="C2544" s="146"/>
      <c r="D2544" s="146"/>
      <c r="E2544" s="146"/>
      <c r="F2544" s="146"/>
      <c r="G2544" s="146"/>
      <c r="H2544" s="233"/>
      <c r="I2544" s="146"/>
      <c r="J2544" s="139"/>
      <c r="K2544" s="139"/>
      <c r="L2544" s="139"/>
      <c r="M2544" s="146"/>
      <c r="N2544" s="146"/>
      <c r="O2544" s="139"/>
      <c r="P2544" s="139"/>
      <c r="Q2544" s="146"/>
      <c r="R2544" s="146"/>
      <c r="S2544" s="146"/>
      <c r="T2544" s="139"/>
      <c r="U2544" s="146"/>
      <c r="V2544" s="146"/>
      <c r="W2544" s="146"/>
      <c r="X2544" s="146"/>
      <c r="Y2544" s="146"/>
    </row>
    <row r="2545" ht="12.75" customHeight="1">
      <c r="A2545" s="146"/>
      <c r="B2545" s="146"/>
      <c r="C2545" s="146"/>
      <c r="D2545" s="146"/>
      <c r="E2545" s="146"/>
      <c r="F2545" s="146"/>
      <c r="G2545" s="146"/>
      <c r="H2545" s="233"/>
      <c r="I2545" s="146"/>
      <c r="J2545" s="139"/>
      <c r="K2545" s="139"/>
      <c r="L2545" s="139"/>
      <c r="M2545" s="146"/>
      <c r="N2545" s="146"/>
      <c r="O2545" s="139"/>
      <c r="P2545" s="139"/>
      <c r="Q2545" s="146"/>
      <c r="R2545" s="146"/>
      <c r="S2545" s="146"/>
      <c r="T2545" s="139"/>
      <c r="U2545" s="146"/>
      <c r="V2545" s="146"/>
      <c r="W2545" s="146"/>
      <c r="X2545" s="146"/>
      <c r="Y2545" s="146"/>
    </row>
    <row r="2546" ht="12.75" customHeight="1">
      <c r="A2546" s="146"/>
      <c r="B2546" s="146"/>
      <c r="C2546" s="146"/>
      <c r="D2546" s="146"/>
      <c r="E2546" s="146"/>
      <c r="F2546" s="146"/>
      <c r="G2546" s="146"/>
      <c r="H2546" s="233"/>
      <c r="I2546" s="146"/>
      <c r="J2546" s="139"/>
      <c r="K2546" s="139"/>
      <c r="L2546" s="139"/>
      <c r="M2546" s="146"/>
      <c r="N2546" s="146"/>
      <c r="O2546" s="139"/>
      <c r="P2546" s="139"/>
      <c r="Q2546" s="146"/>
      <c r="R2546" s="146"/>
      <c r="S2546" s="146"/>
      <c r="T2546" s="139"/>
      <c r="U2546" s="146"/>
      <c r="V2546" s="146"/>
      <c r="W2546" s="146"/>
      <c r="X2546" s="146"/>
      <c r="Y2546" s="146"/>
    </row>
    <row r="2547" ht="12.75" customHeight="1">
      <c r="A2547" s="146"/>
      <c r="B2547" s="146"/>
      <c r="C2547" s="146"/>
      <c r="D2547" s="146"/>
      <c r="E2547" s="146"/>
      <c r="F2547" s="146"/>
      <c r="G2547" s="146"/>
      <c r="H2547" s="233"/>
      <c r="I2547" s="146"/>
      <c r="J2547" s="139"/>
      <c r="K2547" s="139"/>
      <c r="L2547" s="139"/>
      <c r="M2547" s="146"/>
      <c r="N2547" s="146"/>
      <c r="O2547" s="139"/>
      <c r="P2547" s="139"/>
      <c r="Q2547" s="146"/>
      <c r="R2547" s="146"/>
      <c r="S2547" s="146"/>
      <c r="T2547" s="139"/>
      <c r="U2547" s="146"/>
      <c r="V2547" s="146"/>
      <c r="W2547" s="146"/>
      <c r="X2547" s="146"/>
      <c r="Y2547" s="146"/>
    </row>
    <row r="2548" ht="12.75" customHeight="1">
      <c r="A2548" s="146"/>
      <c r="B2548" s="146"/>
      <c r="C2548" s="146"/>
      <c r="D2548" s="146"/>
      <c r="E2548" s="146"/>
      <c r="F2548" s="146"/>
      <c r="G2548" s="146"/>
      <c r="H2548" s="233"/>
      <c r="I2548" s="146"/>
      <c r="J2548" s="139"/>
      <c r="K2548" s="139"/>
      <c r="L2548" s="139"/>
      <c r="M2548" s="146"/>
      <c r="N2548" s="146"/>
      <c r="O2548" s="139"/>
      <c r="P2548" s="139"/>
      <c r="Q2548" s="146"/>
      <c r="R2548" s="146"/>
      <c r="S2548" s="146"/>
      <c r="T2548" s="139"/>
      <c r="U2548" s="146"/>
      <c r="V2548" s="146"/>
      <c r="W2548" s="146"/>
      <c r="X2548" s="146"/>
      <c r="Y2548" s="146"/>
    </row>
    <row r="2549" ht="12.75" customHeight="1">
      <c r="A2549" s="146"/>
      <c r="B2549" s="146"/>
      <c r="C2549" s="146"/>
      <c r="D2549" s="146"/>
      <c r="E2549" s="146"/>
      <c r="F2549" s="146"/>
      <c r="G2549" s="146"/>
      <c r="H2549" s="233"/>
      <c r="I2549" s="146"/>
      <c r="J2549" s="139"/>
      <c r="K2549" s="139"/>
      <c r="L2549" s="139"/>
      <c r="M2549" s="146"/>
      <c r="N2549" s="146"/>
      <c r="O2549" s="139"/>
      <c r="P2549" s="139"/>
      <c r="Q2549" s="146"/>
      <c r="R2549" s="146"/>
      <c r="S2549" s="146"/>
      <c r="T2549" s="139"/>
      <c r="U2549" s="146"/>
      <c r="V2549" s="146"/>
      <c r="W2549" s="146"/>
      <c r="X2549" s="146"/>
      <c r="Y2549" s="146"/>
    </row>
    <row r="2550" ht="12.75" customHeight="1">
      <c r="A2550" s="146"/>
      <c r="B2550" s="146"/>
      <c r="C2550" s="146"/>
      <c r="D2550" s="146"/>
      <c r="E2550" s="146"/>
      <c r="F2550" s="146"/>
      <c r="G2550" s="146"/>
      <c r="H2550" s="233"/>
      <c r="I2550" s="146"/>
      <c r="J2550" s="139"/>
      <c r="K2550" s="139"/>
      <c r="L2550" s="139"/>
      <c r="M2550" s="146"/>
      <c r="N2550" s="146"/>
      <c r="O2550" s="139"/>
      <c r="P2550" s="139"/>
      <c r="Q2550" s="146"/>
      <c r="R2550" s="146"/>
      <c r="S2550" s="146"/>
      <c r="T2550" s="139"/>
      <c r="U2550" s="146"/>
      <c r="V2550" s="146"/>
      <c r="W2550" s="146"/>
      <c r="X2550" s="146"/>
      <c r="Y2550" s="146"/>
    </row>
    <row r="2551" ht="12.75" customHeight="1">
      <c r="A2551" s="146"/>
      <c r="B2551" s="146"/>
      <c r="C2551" s="146"/>
      <c r="D2551" s="146"/>
      <c r="E2551" s="146"/>
      <c r="F2551" s="146"/>
      <c r="G2551" s="146"/>
      <c r="H2551" s="233"/>
      <c r="I2551" s="146"/>
      <c r="J2551" s="139"/>
      <c r="K2551" s="139"/>
      <c r="L2551" s="139"/>
      <c r="M2551" s="146"/>
      <c r="N2551" s="146"/>
      <c r="O2551" s="139"/>
      <c r="P2551" s="139"/>
      <c r="Q2551" s="146"/>
      <c r="R2551" s="146"/>
      <c r="S2551" s="146"/>
      <c r="T2551" s="139"/>
      <c r="U2551" s="146"/>
      <c r="V2551" s="146"/>
      <c r="W2551" s="146"/>
      <c r="X2551" s="146"/>
      <c r="Y2551" s="146"/>
    </row>
    <row r="2552" ht="12.75" customHeight="1">
      <c r="A2552" s="146"/>
      <c r="B2552" s="146"/>
      <c r="C2552" s="146"/>
      <c r="D2552" s="146"/>
      <c r="E2552" s="146"/>
      <c r="F2552" s="146"/>
      <c r="G2552" s="146"/>
      <c r="H2552" s="233"/>
      <c r="I2552" s="146"/>
      <c r="J2552" s="139"/>
      <c r="K2552" s="139"/>
      <c r="L2552" s="139"/>
      <c r="M2552" s="146"/>
      <c r="N2552" s="146"/>
      <c r="O2552" s="139"/>
      <c r="P2552" s="139"/>
      <c r="Q2552" s="146"/>
      <c r="R2552" s="146"/>
      <c r="S2552" s="146"/>
      <c r="T2552" s="139"/>
      <c r="U2552" s="146"/>
      <c r="V2552" s="146"/>
      <c r="W2552" s="146"/>
      <c r="X2552" s="146"/>
      <c r="Y2552" s="146"/>
    </row>
    <row r="2553" ht="12.75" customHeight="1">
      <c r="A2553" s="146"/>
      <c r="B2553" s="146"/>
      <c r="C2553" s="146"/>
      <c r="D2553" s="146"/>
      <c r="E2553" s="146"/>
      <c r="F2553" s="146"/>
      <c r="G2553" s="146"/>
      <c r="H2553" s="233"/>
      <c r="I2553" s="146"/>
      <c r="J2553" s="139"/>
      <c r="K2553" s="139"/>
      <c r="L2553" s="139"/>
      <c r="M2553" s="146"/>
      <c r="N2553" s="146"/>
      <c r="O2553" s="139"/>
      <c r="P2553" s="139"/>
      <c r="Q2553" s="146"/>
      <c r="R2553" s="146"/>
      <c r="S2553" s="146"/>
      <c r="T2553" s="139"/>
      <c r="U2553" s="146"/>
      <c r="V2553" s="146"/>
      <c r="W2553" s="146"/>
      <c r="X2553" s="146"/>
      <c r="Y2553" s="146"/>
    </row>
    <row r="2554" ht="12.75" customHeight="1">
      <c r="A2554" s="146"/>
      <c r="B2554" s="146"/>
      <c r="C2554" s="146"/>
      <c r="D2554" s="146"/>
      <c r="E2554" s="146"/>
      <c r="F2554" s="146"/>
      <c r="G2554" s="146"/>
      <c r="H2554" s="233"/>
      <c r="I2554" s="146"/>
      <c r="J2554" s="139"/>
      <c r="K2554" s="139"/>
      <c r="L2554" s="139"/>
      <c r="M2554" s="146"/>
      <c r="N2554" s="146"/>
      <c r="O2554" s="139"/>
      <c r="P2554" s="139"/>
      <c r="Q2554" s="146"/>
      <c r="R2554" s="146"/>
      <c r="S2554" s="146"/>
      <c r="T2554" s="139"/>
      <c r="U2554" s="146"/>
      <c r="V2554" s="146"/>
      <c r="W2554" s="146"/>
      <c r="X2554" s="146"/>
      <c r="Y2554" s="146"/>
    </row>
    <row r="2555" ht="12.75" customHeight="1">
      <c r="A2555" s="146"/>
      <c r="B2555" s="146"/>
      <c r="C2555" s="146"/>
      <c r="D2555" s="146"/>
      <c r="E2555" s="146"/>
      <c r="F2555" s="146"/>
      <c r="G2555" s="146"/>
      <c r="H2555" s="233"/>
      <c r="I2555" s="146"/>
      <c r="J2555" s="139"/>
      <c r="K2555" s="139"/>
      <c r="L2555" s="139"/>
      <c r="M2555" s="146"/>
      <c r="N2555" s="146"/>
      <c r="O2555" s="139"/>
      <c r="P2555" s="139"/>
      <c r="Q2555" s="146"/>
      <c r="R2555" s="146"/>
      <c r="S2555" s="146"/>
      <c r="T2555" s="139"/>
      <c r="U2555" s="146"/>
      <c r="V2555" s="146"/>
      <c r="W2555" s="146"/>
      <c r="X2555" s="146"/>
      <c r="Y2555" s="146"/>
    </row>
    <row r="2556" ht="12.75" customHeight="1">
      <c r="A2556" s="146"/>
      <c r="B2556" s="146"/>
      <c r="C2556" s="146"/>
      <c r="D2556" s="146"/>
      <c r="E2556" s="146"/>
      <c r="F2556" s="146"/>
      <c r="G2556" s="146"/>
      <c r="H2556" s="233"/>
      <c r="I2556" s="146"/>
      <c r="J2556" s="139"/>
      <c r="K2556" s="139"/>
      <c r="L2556" s="139"/>
      <c r="M2556" s="146"/>
      <c r="N2556" s="146"/>
      <c r="O2556" s="139"/>
      <c r="P2556" s="139"/>
      <c r="Q2556" s="146"/>
      <c r="R2556" s="146"/>
      <c r="S2556" s="146"/>
      <c r="T2556" s="139"/>
      <c r="U2556" s="146"/>
      <c r="V2556" s="146"/>
      <c r="W2556" s="146"/>
      <c r="X2556" s="146"/>
      <c r="Y2556" s="146"/>
    </row>
    <row r="2557" ht="12.75" customHeight="1">
      <c r="A2557" s="146"/>
      <c r="B2557" s="146"/>
      <c r="C2557" s="146"/>
      <c r="D2557" s="146"/>
      <c r="E2557" s="146"/>
      <c r="F2557" s="146"/>
      <c r="G2557" s="146"/>
      <c r="H2557" s="233"/>
      <c r="I2557" s="146"/>
      <c r="J2557" s="139"/>
      <c r="K2557" s="139"/>
      <c r="L2557" s="139"/>
      <c r="M2557" s="146"/>
      <c r="N2557" s="146"/>
      <c r="O2557" s="139"/>
      <c r="P2557" s="139"/>
      <c r="Q2557" s="146"/>
      <c r="R2557" s="146"/>
      <c r="S2557" s="146"/>
      <c r="T2557" s="139"/>
      <c r="U2557" s="146"/>
      <c r="V2557" s="146"/>
      <c r="W2557" s="146"/>
      <c r="X2557" s="146"/>
      <c r="Y2557" s="146"/>
    </row>
    <row r="2558" ht="12.75" customHeight="1">
      <c r="A2558" s="146"/>
      <c r="B2558" s="146"/>
      <c r="C2558" s="146"/>
      <c r="D2558" s="146"/>
      <c r="E2558" s="146"/>
      <c r="F2558" s="146"/>
      <c r="G2558" s="146"/>
      <c r="H2558" s="233"/>
      <c r="I2558" s="146"/>
      <c r="J2558" s="139"/>
      <c r="K2558" s="139"/>
      <c r="L2558" s="139"/>
      <c r="M2558" s="146"/>
      <c r="N2558" s="146"/>
      <c r="O2558" s="139"/>
      <c r="P2558" s="139"/>
      <c r="Q2558" s="146"/>
      <c r="R2558" s="146"/>
      <c r="S2558" s="146"/>
      <c r="T2558" s="139"/>
      <c r="U2558" s="146"/>
      <c r="V2558" s="146"/>
      <c r="W2558" s="146"/>
      <c r="X2558" s="146"/>
      <c r="Y2558" s="146"/>
    </row>
    <row r="2559" ht="12.75" customHeight="1">
      <c r="A2559" s="146"/>
      <c r="B2559" s="146"/>
      <c r="C2559" s="146"/>
      <c r="D2559" s="146"/>
      <c r="E2559" s="146"/>
      <c r="F2559" s="146"/>
      <c r="G2559" s="146"/>
      <c r="H2559" s="233"/>
      <c r="I2559" s="146"/>
      <c r="J2559" s="139"/>
      <c r="K2559" s="139"/>
      <c r="L2559" s="139"/>
      <c r="M2559" s="146"/>
      <c r="N2559" s="146"/>
      <c r="O2559" s="139"/>
      <c r="P2559" s="139"/>
      <c r="Q2559" s="146"/>
      <c r="R2559" s="146"/>
      <c r="S2559" s="146"/>
      <c r="T2559" s="139"/>
      <c r="U2559" s="146"/>
      <c r="V2559" s="146"/>
      <c r="W2559" s="146"/>
      <c r="X2559" s="146"/>
      <c r="Y2559" s="146"/>
    </row>
    <row r="2560" ht="12.75" customHeight="1">
      <c r="A2560" s="146"/>
      <c r="B2560" s="146"/>
      <c r="C2560" s="146"/>
      <c r="D2560" s="146"/>
      <c r="E2560" s="146"/>
      <c r="F2560" s="146"/>
      <c r="G2560" s="146"/>
      <c r="H2560" s="233"/>
      <c r="I2560" s="146"/>
      <c r="J2560" s="139"/>
      <c r="K2560" s="139"/>
      <c r="L2560" s="139"/>
      <c r="M2560" s="146"/>
      <c r="N2560" s="146"/>
      <c r="O2560" s="139"/>
      <c r="P2560" s="139"/>
      <c r="Q2560" s="146"/>
      <c r="R2560" s="146"/>
      <c r="S2560" s="146"/>
      <c r="T2560" s="139"/>
      <c r="U2560" s="146"/>
      <c r="V2560" s="146"/>
      <c r="W2560" s="146"/>
      <c r="X2560" s="146"/>
      <c r="Y2560" s="146"/>
    </row>
    <row r="2561" ht="12.75" customHeight="1">
      <c r="A2561" s="146"/>
      <c r="B2561" s="146"/>
      <c r="C2561" s="146"/>
      <c r="D2561" s="146"/>
      <c r="E2561" s="146"/>
      <c r="F2561" s="146"/>
      <c r="G2561" s="146"/>
      <c r="H2561" s="233"/>
      <c r="I2561" s="146"/>
      <c r="J2561" s="139"/>
      <c r="K2561" s="139"/>
      <c r="L2561" s="139"/>
      <c r="M2561" s="146"/>
      <c r="N2561" s="146"/>
      <c r="O2561" s="139"/>
      <c r="P2561" s="139"/>
      <c r="Q2561" s="146"/>
      <c r="R2561" s="146"/>
      <c r="S2561" s="146"/>
      <c r="T2561" s="139"/>
      <c r="U2561" s="146"/>
      <c r="V2561" s="146"/>
      <c r="W2561" s="146"/>
      <c r="X2561" s="146"/>
      <c r="Y2561" s="146"/>
    </row>
    <row r="2562" ht="12.75" customHeight="1">
      <c r="A2562" s="146"/>
      <c r="B2562" s="146"/>
      <c r="C2562" s="146"/>
      <c r="D2562" s="146"/>
      <c r="E2562" s="146"/>
      <c r="F2562" s="146"/>
      <c r="G2562" s="146"/>
      <c r="H2562" s="233"/>
      <c r="I2562" s="146"/>
      <c r="J2562" s="139"/>
      <c r="K2562" s="139"/>
      <c r="L2562" s="139"/>
      <c r="M2562" s="146"/>
      <c r="N2562" s="146"/>
      <c r="O2562" s="139"/>
      <c r="P2562" s="139"/>
      <c r="Q2562" s="146"/>
      <c r="R2562" s="146"/>
      <c r="S2562" s="146"/>
      <c r="T2562" s="139"/>
      <c r="U2562" s="146"/>
      <c r="V2562" s="146"/>
      <c r="W2562" s="146"/>
      <c r="X2562" s="146"/>
      <c r="Y2562" s="146"/>
    </row>
    <row r="2563" ht="12.75" customHeight="1">
      <c r="A2563" s="146"/>
      <c r="B2563" s="146"/>
      <c r="C2563" s="146"/>
      <c r="D2563" s="146"/>
      <c r="E2563" s="146"/>
      <c r="F2563" s="146"/>
      <c r="G2563" s="146"/>
      <c r="H2563" s="233"/>
      <c r="I2563" s="146"/>
      <c r="J2563" s="139"/>
      <c r="K2563" s="139"/>
      <c r="L2563" s="139"/>
      <c r="M2563" s="146"/>
      <c r="N2563" s="146"/>
      <c r="O2563" s="139"/>
      <c r="P2563" s="139"/>
      <c r="Q2563" s="146"/>
      <c r="R2563" s="146"/>
      <c r="S2563" s="146"/>
      <c r="T2563" s="139"/>
      <c r="U2563" s="146"/>
      <c r="V2563" s="146"/>
      <c r="W2563" s="146"/>
      <c r="X2563" s="146"/>
      <c r="Y2563" s="146"/>
    </row>
    <row r="2564" ht="12.75" customHeight="1">
      <c r="A2564" s="146"/>
      <c r="B2564" s="146"/>
      <c r="C2564" s="146"/>
      <c r="D2564" s="146"/>
      <c r="E2564" s="146"/>
      <c r="F2564" s="146"/>
      <c r="G2564" s="146"/>
      <c r="H2564" s="233"/>
      <c r="I2564" s="146"/>
      <c r="J2564" s="139"/>
      <c r="K2564" s="139"/>
      <c r="L2564" s="139"/>
      <c r="M2564" s="146"/>
      <c r="N2564" s="146"/>
      <c r="O2564" s="139"/>
      <c r="P2564" s="139"/>
      <c r="Q2564" s="146"/>
      <c r="R2564" s="146"/>
      <c r="S2564" s="146"/>
      <c r="T2564" s="139"/>
      <c r="U2564" s="146"/>
      <c r="V2564" s="146"/>
      <c r="W2564" s="146"/>
      <c r="X2564" s="146"/>
      <c r="Y2564" s="146"/>
    </row>
    <row r="2565" ht="12.75" customHeight="1">
      <c r="A2565" s="146"/>
      <c r="B2565" s="146"/>
      <c r="C2565" s="146"/>
      <c r="D2565" s="146"/>
      <c r="E2565" s="146"/>
      <c r="F2565" s="146"/>
      <c r="G2565" s="146"/>
      <c r="H2565" s="233"/>
      <c r="I2565" s="146"/>
      <c r="J2565" s="139"/>
      <c r="K2565" s="139"/>
      <c r="L2565" s="139"/>
      <c r="M2565" s="146"/>
      <c r="N2565" s="146"/>
      <c r="O2565" s="139"/>
      <c r="P2565" s="139"/>
      <c r="Q2565" s="146"/>
      <c r="R2565" s="146"/>
      <c r="S2565" s="146"/>
      <c r="T2565" s="139"/>
      <c r="U2565" s="146"/>
      <c r="V2565" s="146"/>
      <c r="W2565" s="146"/>
      <c r="X2565" s="146"/>
      <c r="Y2565" s="146"/>
    </row>
    <row r="2566" ht="12.75" customHeight="1">
      <c r="A2566" s="146"/>
      <c r="B2566" s="146"/>
      <c r="C2566" s="146"/>
      <c r="D2566" s="146"/>
      <c r="E2566" s="146"/>
      <c r="F2566" s="146"/>
      <c r="G2566" s="146"/>
      <c r="H2566" s="233"/>
      <c r="I2566" s="146"/>
      <c r="J2566" s="139"/>
      <c r="K2566" s="139"/>
      <c r="L2566" s="139"/>
      <c r="M2566" s="146"/>
      <c r="N2566" s="146"/>
      <c r="O2566" s="139"/>
      <c r="P2566" s="139"/>
      <c r="Q2566" s="146"/>
      <c r="R2566" s="146"/>
      <c r="S2566" s="146"/>
      <c r="T2566" s="139"/>
      <c r="U2566" s="146"/>
      <c r="V2566" s="146"/>
      <c r="W2566" s="146"/>
      <c r="X2566" s="146"/>
      <c r="Y2566" s="146"/>
    </row>
    <row r="2567" ht="12.75" customHeight="1">
      <c r="A2567" s="146"/>
      <c r="B2567" s="146"/>
      <c r="C2567" s="146"/>
      <c r="D2567" s="146"/>
      <c r="E2567" s="146"/>
      <c r="F2567" s="146"/>
      <c r="G2567" s="146"/>
      <c r="H2567" s="233"/>
      <c r="I2567" s="146"/>
      <c r="J2567" s="139"/>
      <c r="K2567" s="139"/>
      <c r="L2567" s="139"/>
      <c r="M2567" s="146"/>
      <c r="N2567" s="146"/>
      <c r="O2567" s="139"/>
      <c r="P2567" s="139"/>
      <c r="Q2567" s="146"/>
      <c r="R2567" s="146"/>
      <c r="S2567" s="146"/>
      <c r="T2567" s="139"/>
      <c r="U2567" s="146"/>
      <c r="V2567" s="146"/>
      <c r="W2567" s="146"/>
      <c r="X2567" s="146"/>
      <c r="Y2567" s="146"/>
    </row>
    <row r="2568" ht="12.75" customHeight="1">
      <c r="A2568" s="146"/>
      <c r="B2568" s="146"/>
      <c r="C2568" s="146"/>
      <c r="D2568" s="146"/>
      <c r="E2568" s="146"/>
      <c r="F2568" s="146"/>
      <c r="G2568" s="146"/>
      <c r="H2568" s="233"/>
      <c r="I2568" s="146"/>
      <c r="J2568" s="139"/>
      <c r="K2568" s="139"/>
      <c r="L2568" s="139"/>
      <c r="M2568" s="146"/>
      <c r="N2568" s="146"/>
      <c r="O2568" s="139"/>
      <c r="P2568" s="139"/>
      <c r="Q2568" s="146"/>
      <c r="R2568" s="146"/>
      <c r="S2568" s="146"/>
      <c r="T2568" s="139"/>
      <c r="U2568" s="146"/>
      <c r="V2568" s="146"/>
      <c r="W2568" s="146"/>
      <c r="X2568" s="146"/>
      <c r="Y2568" s="146"/>
    </row>
    <row r="2569" ht="12.75" customHeight="1">
      <c r="A2569" s="146"/>
      <c r="B2569" s="146"/>
      <c r="C2569" s="146"/>
      <c r="D2569" s="146"/>
      <c r="E2569" s="146"/>
      <c r="F2569" s="146"/>
      <c r="G2569" s="146"/>
      <c r="H2569" s="233"/>
      <c r="I2569" s="146"/>
      <c r="J2569" s="139"/>
      <c r="K2569" s="139"/>
      <c r="L2569" s="139"/>
      <c r="M2569" s="146"/>
      <c r="N2569" s="146"/>
      <c r="O2569" s="139"/>
      <c r="P2569" s="139"/>
      <c r="Q2569" s="146"/>
      <c r="R2569" s="146"/>
      <c r="S2569" s="146"/>
      <c r="T2569" s="139"/>
      <c r="U2569" s="146"/>
      <c r="V2569" s="146"/>
      <c r="W2569" s="146"/>
      <c r="X2569" s="146"/>
      <c r="Y2569" s="146"/>
    </row>
    <row r="2570" ht="12.75" customHeight="1">
      <c r="A2570" s="146"/>
      <c r="B2570" s="146"/>
      <c r="C2570" s="146"/>
      <c r="D2570" s="146"/>
      <c r="E2570" s="146"/>
      <c r="F2570" s="146"/>
      <c r="G2570" s="146"/>
      <c r="H2570" s="233"/>
      <c r="I2570" s="146"/>
      <c r="J2570" s="139"/>
      <c r="K2570" s="139"/>
      <c r="L2570" s="139"/>
      <c r="M2570" s="146"/>
      <c r="N2570" s="146"/>
      <c r="O2570" s="139"/>
      <c r="P2570" s="139"/>
      <c r="Q2570" s="146"/>
      <c r="R2570" s="146"/>
      <c r="S2570" s="146"/>
      <c r="T2570" s="139"/>
      <c r="U2570" s="146"/>
      <c r="V2570" s="146"/>
      <c r="W2570" s="146"/>
      <c r="X2570" s="146"/>
      <c r="Y2570" s="146"/>
    </row>
    <row r="2571" ht="12.75" customHeight="1">
      <c r="A2571" s="146"/>
      <c r="B2571" s="146"/>
      <c r="C2571" s="146"/>
      <c r="D2571" s="146"/>
      <c r="E2571" s="146"/>
      <c r="F2571" s="146"/>
      <c r="G2571" s="146"/>
      <c r="H2571" s="233"/>
      <c r="I2571" s="146"/>
      <c r="J2571" s="139"/>
      <c r="K2571" s="139"/>
      <c r="L2571" s="139"/>
      <c r="M2571" s="146"/>
      <c r="N2571" s="146"/>
      <c r="O2571" s="139"/>
      <c r="P2571" s="139"/>
      <c r="Q2571" s="146"/>
      <c r="R2571" s="146"/>
      <c r="S2571" s="146"/>
      <c r="T2571" s="139"/>
      <c r="U2571" s="146"/>
      <c r="V2571" s="146"/>
      <c r="W2571" s="146"/>
      <c r="X2571" s="146"/>
      <c r="Y2571" s="146"/>
    </row>
    <row r="2572" ht="12.75" customHeight="1">
      <c r="A2572" s="146"/>
      <c r="B2572" s="146"/>
      <c r="C2572" s="146"/>
      <c r="D2572" s="146"/>
      <c r="E2572" s="146"/>
      <c r="F2572" s="146"/>
      <c r="G2572" s="146"/>
      <c r="H2572" s="233"/>
      <c r="I2572" s="146"/>
      <c r="J2572" s="139"/>
      <c r="K2572" s="139"/>
      <c r="L2572" s="139"/>
      <c r="M2572" s="146"/>
      <c r="N2572" s="146"/>
      <c r="O2572" s="139"/>
      <c r="P2572" s="139"/>
      <c r="Q2572" s="146"/>
      <c r="R2572" s="146"/>
      <c r="S2572" s="146"/>
      <c r="T2572" s="139"/>
      <c r="U2572" s="146"/>
      <c r="V2572" s="146"/>
      <c r="W2572" s="146"/>
      <c r="X2572" s="146"/>
      <c r="Y2572" s="146"/>
    </row>
    <row r="2573" ht="12.75" customHeight="1">
      <c r="A2573" s="146"/>
      <c r="B2573" s="146"/>
      <c r="C2573" s="146"/>
      <c r="D2573" s="146"/>
      <c r="E2573" s="146"/>
      <c r="F2573" s="146"/>
      <c r="G2573" s="146"/>
      <c r="H2573" s="233"/>
      <c r="I2573" s="146"/>
      <c r="J2573" s="139"/>
      <c r="K2573" s="139"/>
      <c r="L2573" s="139"/>
      <c r="M2573" s="146"/>
      <c r="N2573" s="146"/>
      <c r="O2573" s="139"/>
      <c r="P2573" s="139"/>
      <c r="Q2573" s="146"/>
      <c r="R2573" s="146"/>
      <c r="S2573" s="146"/>
      <c r="T2573" s="139"/>
      <c r="U2573" s="146"/>
      <c r="V2573" s="146"/>
      <c r="W2573" s="146"/>
      <c r="X2573" s="146"/>
      <c r="Y2573" s="146"/>
    </row>
    <row r="2574" ht="12.75" customHeight="1">
      <c r="A2574" s="146"/>
      <c r="B2574" s="146"/>
      <c r="C2574" s="146"/>
      <c r="D2574" s="146"/>
      <c r="E2574" s="146"/>
      <c r="F2574" s="146"/>
      <c r="G2574" s="146"/>
      <c r="H2574" s="233"/>
      <c r="I2574" s="146"/>
      <c r="J2574" s="139"/>
      <c r="K2574" s="139"/>
      <c r="L2574" s="139"/>
      <c r="M2574" s="146"/>
      <c r="N2574" s="146"/>
      <c r="O2574" s="139"/>
      <c r="P2574" s="139"/>
      <c r="Q2574" s="146"/>
      <c r="R2574" s="146"/>
      <c r="S2574" s="146"/>
      <c r="T2574" s="139"/>
      <c r="U2574" s="146"/>
      <c r="V2574" s="146"/>
      <c r="W2574" s="146"/>
      <c r="X2574" s="146"/>
      <c r="Y2574" s="146"/>
    </row>
    <row r="2575" ht="12.75" customHeight="1">
      <c r="A2575" s="146"/>
      <c r="B2575" s="146"/>
      <c r="C2575" s="146"/>
      <c r="D2575" s="146"/>
      <c r="E2575" s="146"/>
      <c r="F2575" s="146"/>
      <c r="G2575" s="146"/>
      <c r="H2575" s="233"/>
      <c r="I2575" s="146"/>
      <c r="J2575" s="139"/>
      <c r="K2575" s="139"/>
      <c r="L2575" s="139"/>
      <c r="M2575" s="146"/>
      <c r="N2575" s="146"/>
      <c r="O2575" s="139"/>
      <c r="P2575" s="139"/>
      <c r="Q2575" s="146"/>
      <c r="R2575" s="146"/>
      <c r="S2575" s="146"/>
      <c r="T2575" s="139"/>
      <c r="U2575" s="146"/>
      <c r="V2575" s="146"/>
      <c r="W2575" s="146"/>
      <c r="X2575" s="146"/>
      <c r="Y2575" s="146"/>
    </row>
    <row r="2576" ht="12.75" customHeight="1">
      <c r="A2576" s="146"/>
      <c r="B2576" s="146"/>
      <c r="C2576" s="146"/>
      <c r="D2576" s="146"/>
      <c r="E2576" s="146"/>
      <c r="F2576" s="146"/>
      <c r="G2576" s="146"/>
      <c r="H2576" s="233"/>
      <c r="I2576" s="146"/>
      <c r="J2576" s="139"/>
      <c r="K2576" s="139"/>
      <c r="L2576" s="139"/>
      <c r="M2576" s="146"/>
      <c r="N2576" s="146"/>
      <c r="O2576" s="139"/>
      <c r="P2576" s="139"/>
      <c r="Q2576" s="146"/>
      <c r="R2576" s="146"/>
      <c r="S2576" s="146"/>
      <c r="T2576" s="139"/>
      <c r="U2576" s="146"/>
      <c r="V2576" s="146"/>
      <c r="W2576" s="146"/>
      <c r="X2576" s="146"/>
      <c r="Y2576" s="146"/>
    </row>
    <row r="2577" ht="12.75" customHeight="1">
      <c r="A2577" s="146"/>
      <c r="B2577" s="146"/>
      <c r="C2577" s="146"/>
      <c r="D2577" s="146"/>
      <c r="E2577" s="146"/>
      <c r="F2577" s="146"/>
      <c r="G2577" s="146"/>
      <c r="H2577" s="233"/>
      <c r="I2577" s="146"/>
      <c r="J2577" s="139"/>
      <c r="K2577" s="139"/>
      <c r="L2577" s="139"/>
      <c r="M2577" s="146"/>
      <c r="N2577" s="146"/>
      <c r="O2577" s="139"/>
      <c r="P2577" s="139"/>
      <c r="Q2577" s="146"/>
      <c r="R2577" s="146"/>
      <c r="S2577" s="146"/>
      <c r="T2577" s="139"/>
      <c r="U2577" s="146"/>
      <c r="V2577" s="146"/>
      <c r="W2577" s="146"/>
      <c r="X2577" s="146"/>
      <c r="Y2577" s="146"/>
    </row>
    <row r="2578" ht="12.75" customHeight="1">
      <c r="A2578" s="146"/>
      <c r="B2578" s="146"/>
      <c r="C2578" s="146"/>
      <c r="D2578" s="146"/>
      <c r="E2578" s="146"/>
      <c r="F2578" s="146"/>
      <c r="G2578" s="146"/>
      <c r="H2578" s="233"/>
      <c r="I2578" s="146"/>
      <c r="J2578" s="139"/>
      <c r="K2578" s="139"/>
      <c r="L2578" s="139"/>
      <c r="M2578" s="146"/>
      <c r="N2578" s="146"/>
      <c r="O2578" s="139"/>
      <c r="P2578" s="139"/>
      <c r="Q2578" s="146"/>
      <c r="R2578" s="146"/>
      <c r="S2578" s="146"/>
      <c r="T2578" s="139"/>
      <c r="U2578" s="146"/>
      <c r="V2578" s="146"/>
      <c r="W2578" s="146"/>
      <c r="X2578" s="146"/>
      <c r="Y2578" s="146"/>
    </row>
    <row r="2579" ht="12.75" customHeight="1">
      <c r="A2579" s="146"/>
      <c r="B2579" s="146"/>
      <c r="C2579" s="146"/>
      <c r="D2579" s="146"/>
      <c r="E2579" s="146"/>
      <c r="F2579" s="146"/>
      <c r="G2579" s="146"/>
      <c r="H2579" s="233"/>
      <c r="I2579" s="146"/>
      <c r="J2579" s="139"/>
      <c r="K2579" s="139"/>
      <c r="L2579" s="139"/>
      <c r="M2579" s="146"/>
      <c r="N2579" s="146"/>
      <c r="O2579" s="139"/>
      <c r="P2579" s="139"/>
      <c r="Q2579" s="146"/>
      <c r="R2579" s="146"/>
      <c r="S2579" s="146"/>
      <c r="T2579" s="139"/>
      <c r="U2579" s="146"/>
      <c r="V2579" s="146"/>
      <c r="W2579" s="146"/>
      <c r="X2579" s="146"/>
      <c r="Y2579" s="146"/>
    </row>
    <row r="2580" ht="12.75" customHeight="1">
      <c r="A2580" s="146"/>
      <c r="B2580" s="146"/>
      <c r="C2580" s="146"/>
      <c r="D2580" s="146"/>
      <c r="E2580" s="146"/>
      <c r="F2580" s="146"/>
      <c r="G2580" s="146"/>
      <c r="H2580" s="233"/>
      <c r="I2580" s="146"/>
      <c r="J2580" s="139"/>
      <c r="K2580" s="139"/>
      <c r="L2580" s="139"/>
      <c r="M2580" s="146"/>
      <c r="N2580" s="146"/>
      <c r="O2580" s="139"/>
      <c r="P2580" s="139"/>
      <c r="Q2580" s="146"/>
      <c r="R2580" s="146"/>
      <c r="S2580" s="146"/>
      <c r="T2580" s="139"/>
      <c r="U2580" s="146"/>
      <c r="V2580" s="146"/>
      <c r="W2580" s="146"/>
      <c r="X2580" s="146"/>
      <c r="Y2580" s="146"/>
    </row>
    <row r="2581" ht="12.75" customHeight="1">
      <c r="A2581" s="146"/>
      <c r="B2581" s="146"/>
      <c r="C2581" s="146"/>
      <c r="D2581" s="146"/>
      <c r="E2581" s="146"/>
      <c r="F2581" s="146"/>
      <c r="G2581" s="146"/>
      <c r="H2581" s="233"/>
      <c r="I2581" s="146"/>
      <c r="J2581" s="139"/>
      <c r="K2581" s="139"/>
      <c r="L2581" s="139"/>
      <c r="M2581" s="146"/>
      <c r="N2581" s="146"/>
      <c r="O2581" s="139"/>
      <c r="P2581" s="139"/>
      <c r="Q2581" s="146"/>
      <c r="R2581" s="146"/>
      <c r="S2581" s="146"/>
      <c r="T2581" s="139"/>
      <c r="U2581" s="146"/>
      <c r="V2581" s="146"/>
      <c r="W2581" s="146"/>
      <c r="X2581" s="146"/>
      <c r="Y2581" s="146"/>
    </row>
    <row r="2582" ht="12.75" customHeight="1">
      <c r="A2582" s="146"/>
      <c r="B2582" s="146"/>
      <c r="C2582" s="146"/>
      <c r="D2582" s="146"/>
      <c r="E2582" s="146"/>
      <c r="F2582" s="146"/>
      <c r="G2582" s="146"/>
      <c r="H2582" s="233"/>
      <c r="I2582" s="146"/>
      <c r="J2582" s="139"/>
      <c r="K2582" s="139"/>
      <c r="L2582" s="139"/>
      <c r="M2582" s="146"/>
      <c r="N2582" s="146"/>
      <c r="O2582" s="139"/>
      <c r="P2582" s="139"/>
      <c r="Q2582" s="146"/>
      <c r="R2582" s="146"/>
      <c r="S2582" s="146"/>
      <c r="T2582" s="139"/>
      <c r="U2582" s="146"/>
      <c r="V2582" s="146"/>
      <c r="W2582" s="146"/>
      <c r="X2582" s="146"/>
      <c r="Y2582" s="146"/>
    </row>
    <row r="2583" ht="12.75" customHeight="1">
      <c r="A2583" s="146"/>
      <c r="B2583" s="146"/>
      <c r="C2583" s="146"/>
      <c r="D2583" s="146"/>
      <c r="E2583" s="146"/>
      <c r="F2583" s="146"/>
      <c r="G2583" s="146"/>
      <c r="H2583" s="233"/>
      <c r="I2583" s="146"/>
      <c r="J2583" s="139"/>
      <c r="K2583" s="139"/>
      <c r="L2583" s="139"/>
      <c r="M2583" s="146"/>
      <c r="N2583" s="146"/>
      <c r="O2583" s="139"/>
      <c r="P2583" s="139"/>
      <c r="Q2583" s="146"/>
      <c r="R2583" s="146"/>
      <c r="S2583" s="146"/>
      <c r="T2583" s="139"/>
      <c r="U2583" s="146"/>
      <c r="V2583" s="146"/>
      <c r="W2583" s="146"/>
      <c r="X2583" s="146"/>
      <c r="Y2583" s="146"/>
    </row>
    <row r="2584" ht="12.75" customHeight="1">
      <c r="A2584" s="146"/>
      <c r="B2584" s="146"/>
      <c r="C2584" s="146"/>
      <c r="D2584" s="146"/>
      <c r="E2584" s="146"/>
      <c r="F2584" s="146"/>
      <c r="G2584" s="146"/>
      <c r="H2584" s="233"/>
      <c r="I2584" s="146"/>
      <c r="J2584" s="139"/>
      <c r="K2584" s="139"/>
      <c r="L2584" s="139"/>
      <c r="M2584" s="146"/>
      <c r="N2584" s="146"/>
      <c r="O2584" s="139"/>
      <c r="P2584" s="139"/>
      <c r="Q2584" s="146"/>
      <c r="R2584" s="146"/>
      <c r="S2584" s="146"/>
      <c r="T2584" s="139"/>
      <c r="U2584" s="146"/>
      <c r="V2584" s="146"/>
      <c r="W2584" s="146"/>
      <c r="X2584" s="146"/>
      <c r="Y2584" s="146"/>
    </row>
    <row r="2585" ht="12.75" customHeight="1">
      <c r="A2585" s="146"/>
      <c r="B2585" s="146"/>
      <c r="C2585" s="146"/>
      <c r="D2585" s="146"/>
      <c r="E2585" s="146"/>
      <c r="F2585" s="146"/>
      <c r="G2585" s="146"/>
      <c r="H2585" s="233"/>
      <c r="I2585" s="146"/>
      <c r="J2585" s="139"/>
      <c r="K2585" s="139"/>
      <c r="L2585" s="139"/>
      <c r="M2585" s="146"/>
      <c r="N2585" s="146"/>
      <c r="O2585" s="139"/>
      <c r="P2585" s="139"/>
      <c r="Q2585" s="146"/>
      <c r="R2585" s="146"/>
      <c r="S2585" s="146"/>
      <c r="T2585" s="139"/>
      <c r="U2585" s="146"/>
      <c r="V2585" s="146"/>
      <c r="W2585" s="146"/>
      <c r="X2585" s="146"/>
      <c r="Y2585" s="146"/>
    </row>
    <row r="2586" ht="12.75" customHeight="1">
      <c r="A2586" s="146"/>
      <c r="B2586" s="146"/>
      <c r="C2586" s="146"/>
      <c r="D2586" s="146"/>
      <c r="E2586" s="146"/>
      <c r="F2586" s="146"/>
      <c r="G2586" s="146"/>
      <c r="H2586" s="233"/>
      <c r="I2586" s="146"/>
      <c r="J2586" s="139"/>
      <c r="K2586" s="139"/>
      <c r="L2586" s="139"/>
      <c r="M2586" s="146"/>
      <c r="N2586" s="146"/>
      <c r="O2586" s="139"/>
      <c r="P2586" s="139"/>
      <c r="Q2586" s="146"/>
      <c r="R2586" s="146"/>
      <c r="S2586" s="146"/>
      <c r="T2586" s="139"/>
      <c r="U2586" s="146"/>
      <c r="V2586" s="146"/>
      <c r="W2586" s="146"/>
      <c r="X2586" s="146"/>
      <c r="Y2586" s="146"/>
    </row>
    <row r="2587" ht="12.75" customHeight="1">
      <c r="A2587" s="146"/>
      <c r="B2587" s="146"/>
      <c r="C2587" s="146"/>
      <c r="D2587" s="146"/>
      <c r="E2587" s="146"/>
      <c r="F2587" s="146"/>
      <c r="G2587" s="146"/>
      <c r="H2587" s="233"/>
      <c r="I2587" s="146"/>
      <c r="J2587" s="139"/>
      <c r="K2587" s="139"/>
      <c r="L2587" s="139"/>
      <c r="M2587" s="146"/>
      <c r="N2587" s="146"/>
      <c r="O2587" s="139"/>
      <c r="P2587" s="139"/>
      <c r="Q2587" s="146"/>
      <c r="R2587" s="146"/>
      <c r="S2587" s="146"/>
      <c r="T2587" s="139"/>
      <c r="U2587" s="146"/>
      <c r="V2587" s="146"/>
      <c r="W2587" s="146"/>
      <c r="X2587" s="146"/>
      <c r="Y2587" s="146"/>
    </row>
    <row r="2588" ht="12.75" customHeight="1">
      <c r="A2588" s="146"/>
      <c r="B2588" s="146"/>
      <c r="C2588" s="146"/>
      <c r="D2588" s="146"/>
      <c r="E2588" s="146"/>
      <c r="F2588" s="146"/>
      <c r="G2588" s="146"/>
      <c r="H2588" s="233"/>
      <c r="I2588" s="146"/>
      <c r="J2588" s="139"/>
      <c r="K2588" s="139"/>
      <c r="L2588" s="139"/>
      <c r="M2588" s="146"/>
      <c r="N2588" s="146"/>
      <c r="O2588" s="139"/>
      <c r="P2588" s="139"/>
      <c r="Q2588" s="146"/>
      <c r="R2588" s="146"/>
      <c r="S2588" s="146"/>
      <c r="T2588" s="139"/>
      <c r="U2588" s="146"/>
      <c r="V2588" s="146"/>
      <c r="W2588" s="146"/>
      <c r="X2588" s="146"/>
      <c r="Y2588" s="146"/>
    </row>
    <row r="2589" ht="12.75" customHeight="1">
      <c r="A2589" s="146"/>
      <c r="B2589" s="146"/>
      <c r="C2589" s="146"/>
      <c r="D2589" s="146"/>
      <c r="E2589" s="146"/>
      <c r="F2589" s="146"/>
      <c r="G2589" s="146"/>
      <c r="H2589" s="233"/>
      <c r="I2589" s="146"/>
      <c r="J2589" s="139"/>
      <c r="K2589" s="139"/>
      <c r="L2589" s="139"/>
      <c r="M2589" s="146"/>
      <c r="N2589" s="146"/>
      <c r="O2589" s="139"/>
      <c r="P2589" s="139"/>
      <c r="Q2589" s="146"/>
      <c r="R2589" s="146"/>
      <c r="S2589" s="146"/>
      <c r="T2589" s="139"/>
      <c r="U2589" s="146"/>
      <c r="V2589" s="146"/>
      <c r="W2589" s="146"/>
      <c r="X2589" s="146"/>
      <c r="Y2589" s="146"/>
    </row>
    <row r="2590" ht="12.75" customHeight="1">
      <c r="A2590" s="146"/>
      <c r="B2590" s="146"/>
      <c r="C2590" s="146"/>
      <c r="D2590" s="146"/>
      <c r="E2590" s="146"/>
      <c r="F2590" s="146"/>
      <c r="G2590" s="146"/>
      <c r="H2590" s="233"/>
      <c r="I2590" s="146"/>
      <c r="J2590" s="139"/>
      <c r="K2590" s="139"/>
      <c r="L2590" s="139"/>
      <c r="M2590" s="146"/>
      <c r="N2590" s="146"/>
      <c r="O2590" s="139"/>
      <c r="P2590" s="139"/>
      <c r="Q2590" s="146"/>
      <c r="R2590" s="146"/>
      <c r="S2590" s="146"/>
      <c r="T2590" s="139"/>
      <c r="U2590" s="146"/>
      <c r="V2590" s="146"/>
      <c r="W2590" s="146"/>
      <c r="X2590" s="146"/>
      <c r="Y2590" s="146"/>
    </row>
    <row r="2591" ht="12.75" customHeight="1">
      <c r="A2591" s="146"/>
      <c r="B2591" s="146"/>
      <c r="C2591" s="146"/>
      <c r="D2591" s="146"/>
      <c r="E2591" s="146"/>
      <c r="F2591" s="146"/>
      <c r="G2591" s="146"/>
      <c r="H2591" s="233"/>
      <c r="I2591" s="146"/>
      <c r="J2591" s="139"/>
      <c r="K2591" s="139"/>
      <c r="L2591" s="139"/>
      <c r="M2591" s="146"/>
      <c r="N2591" s="146"/>
      <c r="O2591" s="139"/>
      <c r="P2591" s="139"/>
      <c r="Q2591" s="146"/>
      <c r="R2591" s="146"/>
      <c r="S2591" s="146"/>
      <c r="T2591" s="139"/>
      <c r="U2591" s="146"/>
      <c r="V2591" s="146"/>
      <c r="W2591" s="146"/>
      <c r="X2591" s="146"/>
      <c r="Y2591" s="146"/>
    </row>
    <row r="2592" ht="12.75" customHeight="1">
      <c r="A2592" s="146"/>
      <c r="B2592" s="146"/>
      <c r="C2592" s="146"/>
      <c r="D2592" s="146"/>
      <c r="E2592" s="146"/>
      <c r="F2592" s="146"/>
      <c r="G2592" s="146"/>
      <c r="H2592" s="233"/>
      <c r="I2592" s="146"/>
      <c r="J2592" s="139"/>
      <c r="K2592" s="139"/>
      <c r="L2592" s="139"/>
      <c r="M2592" s="146"/>
      <c r="N2592" s="146"/>
      <c r="O2592" s="139"/>
      <c r="P2592" s="139"/>
      <c r="Q2592" s="146"/>
      <c r="R2592" s="146"/>
      <c r="S2592" s="146"/>
      <c r="T2592" s="139"/>
      <c r="U2592" s="146"/>
      <c r="V2592" s="146"/>
      <c r="W2592" s="146"/>
      <c r="X2592" s="146"/>
      <c r="Y2592" s="146"/>
    </row>
    <row r="2593" ht="12.75" customHeight="1">
      <c r="A2593" s="146"/>
      <c r="B2593" s="146"/>
      <c r="C2593" s="146"/>
      <c r="D2593" s="146"/>
      <c r="E2593" s="146"/>
      <c r="F2593" s="146"/>
      <c r="G2593" s="146"/>
      <c r="H2593" s="233"/>
      <c r="I2593" s="146"/>
      <c r="J2593" s="139"/>
      <c r="K2593" s="139"/>
      <c r="L2593" s="139"/>
      <c r="M2593" s="146"/>
      <c r="N2593" s="146"/>
      <c r="O2593" s="139"/>
      <c r="P2593" s="139"/>
      <c r="Q2593" s="146"/>
      <c r="R2593" s="146"/>
      <c r="S2593" s="146"/>
      <c r="T2593" s="139"/>
      <c r="U2593" s="146"/>
      <c r="V2593" s="146"/>
      <c r="W2593" s="146"/>
      <c r="X2593" s="146"/>
      <c r="Y2593" s="146"/>
    </row>
    <row r="2594" ht="12.75" customHeight="1">
      <c r="A2594" s="146"/>
      <c r="B2594" s="146"/>
      <c r="C2594" s="146"/>
      <c r="D2594" s="146"/>
      <c r="E2594" s="146"/>
      <c r="F2594" s="146"/>
      <c r="G2594" s="146"/>
      <c r="H2594" s="233"/>
      <c r="I2594" s="146"/>
      <c r="J2594" s="139"/>
      <c r="K2594" s="139"/>
      <c r="L2594" s="139"/>
      <c r="M2594" s="146"/>
      <c r="N2594" s="146"/>
      <c r="O2594" s="139"/>
      <c r="P2594" s="139"/>
      <c r="Q2594" s="146"/>
      <c r="R2594" s="146"/>
      <c r="S2594" s="146"/>
      <c r="T2594" s="139"/>
      <c r="U2594" s="146"/>
      <c r="V2594" s="146"/>
      <c r="W2594" s="146"/>
      <c r="X2594" s="146"/>
      <c r="Y2594" s="146"/>
    </row>
    <row r="2595" ht="12.75" customHeight="1">
      <c r="A2595" s="146"/>
      <c r="B2595" s="146"/>
      <c r="C2595" s="146"/>
      <c r="D2595" s="146"/>
      <c r="E2595" s="146"/>
      <c r="F2595" s="146"/>
      <c r="G2595" s="146"/>
      <c r="H2595" s="233"/>
      <c r="I2595" s="146"/>
      <c r="J2595" s="139"/>
      <c r="K2595" s="139"/>
      <c r="L2595" s="139"/>
      <c r="M2595" s="146"/>
      <c r="N2595" s="146"/>
      <c r="O2595" s="139"/>
      <c r="P2595" s="139"/>
      <c r="Q2595" s="146"/>
      <c r="R2595" s="146"/>
      <c r="S2595" s="146"/>
      <c r="T2595" s="139"/>
      <c r="U2595" s="146"/>
      <c r="V2595" s="146"/>
      <c r="W2595" s="146"/>
      <c r="X2595" s="146"/>
      <c r="Y2595" s="146"/>
    </row>
    <row r="2596" ht="12.75" customHeight="1">
      <c r="A2596" s="146"/>
      <c r="B2596" s="146"/>
      <c r="C2596" s="146"/>
      <c r="D2596" s="146"/>
      <c r="E2596" s="146"/>
      <c r="F2596" s="146"/>
      <c r="G2596" s="146"/>
      <c r="H2596" s="233"/>
      <c r="I2596" s="146"/>
      <c r="J2596" s="139"/>
      <c r="K2596" s="139"/>
      <c r="L2596" s="139"/>
      <c r="M2596" s="146"/>
      <c r="N2596" s="146"/>
      <c r="O2596" s="139"/>
      <c r="P2596" s="139"/>
      <c r="Q2596" s="146"/>
      <c r="R2596" s="146"/>
      <c r="S2596" s="146"/>
      <c r="T2596" s="139"/>
      <c r="U2596" s="146"/>
      <c r="V2596" s="146"/>
      <c r="W2596" s="146"/>
      <c r="X2596" s="146"/>
      <c r="Y2596" s="146"/>
    </row>
    <row r="2597" ht="12.75" customHeight="1">
      <c r="A2597" s="146"/>
      <c r="B2597" s="146"/>
      <c r="C2597" s="146"/>
      <c r="D2597" s="146"/>
      <c r="E2597" s="146"/>
      <c r="F2597" s="146"/>
      <c r="G2597" s="146"/>
      <c r="H2597" s="233"/>
      <c r="I2597" s="146"/>
      <c r="J2597" s="139"/>
      <c r="K2597" s="139"/>
      <c r="L2597" s="139"/>
      <c r="M2597" s="146"/>
      <c r="N2597" s="146"/>
      <c r="O2597" s="139"/>
      <c r="P2597" s="139"/>
      <c r="Q2597" s="146"/>
      <c r="R2597" s="146"/>
      <c r="S2597" s="146"/>
      <c r="T2597" s="139"/>
      <c r="U2597" s="146"/>
      <c r="V2597" s="146"/>
      <c r="W2597" s="146"/>
      <c r="X2597" s="146"/>
      <c r="Y2597" s="146"/>
    </row>
    <row r="2598" ht="12.75" customHeight="1">
      <c r="A2598" s="146"/>
      <c r="B2598" s="146"/>
      <c r="C2598" s="146"/>
      <c r="D2598" s="146"/>
      <c r="E2598" s="146"/>
      <c r="F2598" s="146"/>
      <c r="G2598" s="146"/>
      <c r="H2598" s="233"/>
      <c r="I2598" s="146"/>
      <c r="J2598" s="139"/>
      <c r="K2598" s="139"/>
      <c r="L2598" s="139"/>
      <c r="M2598" s="146"/>
      <c r="N2598" s="146"/>
      <c r="O2598" s="139"/>
      <c r="P2598" s="139"/>
      <c r="Q2598" s="146"/>
      <c r="R2598" s="146"/>
      <c r="S2598" s="146"/>
      <c r="T2598" s="139"/>
      <c r="U2598" s="146"/>
      <c r="V2598" s="146"/>
      <c r="W2598" s="146"/>
      <c r="X2598" s="146"/>
      <c r="Y2598" s="146"/>
    </row>
    <row r="2599" ht="12.75" customHeight="1">
      <c r="A2599" s="146"/>
      <c r="B2599" s="146"/>
      <c r="C2599" s="146"/>
      <c r="D2599" s="146"/>
      <c r="E2599" s="146"/>
      <c r="F2599" s="146"/>
      <c r="G2599" s="146"/>
      <c r="H2599" s="233"/>
      <c r="I2599" s="146"/>
      <c r="J2599" s="139"/>
      <c r="K2599" s="139"/>
      <c r="L2599" s="139"/>
      <c r="M2599" s="146"/>
      <c r="N2599" s="146"/>
      <c r="O2599" s="139"/>
      <c r="P2599" s="139"/>
      <c r="Q2599" s="146"/>
      <c r="R2599" s="146"/>
      <c r="S2599" s="146"/>
      <c r="T2599" s="139"/>
      <c r="U2599" s="146"/>
      <c r="V2599" s="146"/>
      <c r="W2599" s="146"/>
      <c r="X2599" s="146"/>
      <c r="Y2599" s="146"/>
    </row>
    <row r="2600" ht="12.75" customHeight="1">
      <c r="A2600" s="146"/>
      <c r="B2600" s="146"/>
      <c r="C2600" s="146"/>
      <c r="D2600" s="146"/>
      <c r="E2600" s="146"/>
      <c r="F2600" s="146"/>
      <c r="G2600" s="146"/>
      <c r="H2600" s="233"/>
      <c r="I2600" s="146"/>
      <c r="J2600" s="139"/>
      <c r="K2600" s="139"/>
      <c r="L2600" s="139"/>
      <c r="M2600" s="146"/>
      <c r="N2600" s="146"/>
      <c r="O2600" s="139"/>
      <c r="P2600" s="139"/>
      <c r="Q2600" s="146"/>
      <c r="R2600" s="146"/>
      <c r="S2600" s="146"/>
      <c r="T2600" s="139"/>
      <c r="U2600" s="146"/>
      <c r="V2600" s="146"/>
      <c r="W2600" s="146"/>
      <c r="X2600" s="146"/>
      <c r="Y2600" s="146"/>
    </row>
    <row r="2601" ht="12.75" customHeight="1">
      <c r="A2601" s="146"/>
      <c r="B2601" s="146"/>
      <c r="C2601" s="146"/>
      <c r="D2601" s="146"/>
      <c r="E2601" s="146"/>
      <c r="F2601" s="146"/>
      <c r="G2601" s="146"/>
      <c r="H2601" s="233"/>
      <c r="I2601" s="146"/>
      <c r="J2601" s="139"/>
      <c r="K2601" s="139"/>
      <c r="L2601" s="139"/>
      <c r="M2601" s="146"/>
      <c r="N2601" s="146"/>
      <c r="O2601" s="139"/>
      <c r="P2601" s="139"/>
      <c r="Q2601" s="146"/>
      <c r="R2601" s="146"/>
      <c r="S2601" s="146"/>
      <c r="T2601" s="139"/>
      <c r="U2601" s="146"/>
      <c r="V2601" s="146"/>
      <c r="W2601" s="146"/>
      <c r="X2601" s="146"/>
      <c r="Y2601" s="146"/>
    </row>
    <row r="2602" ht="12.75" customHeight="1">
      <c r="A2602" s="146"/>
      <c r="B2602" s="146"/>
      <c r="C2602" s="146"/>
      <c r="D2602" s="146"/>
      <c r="E2602" s="146"/>
      <c r="F2602" s="146"/>
      <c r="G2602" s="146"/>
      <c r="H2602" s="233"/>
      <c r="I2602" s="146"/>
      <c r="J2602" s="139"/>
      <c r="K2602" s="139"/>
      <c r="L2602" s="139"/>
      <c r="M2602" s="146"/>
      <c r="N2602" s="146"/>
      <c r="O2602" s="139"/>
      <c r="P2602" s="139"/>
      <c r="Q2602" s="146"/>
      <c r="R2602" s="146"/>
      <c r="S2602" s="146"/>
      <c r="T2602" s="139"/>
      <c r="U2602" s="146"/>
      <c r="V2602" s="146"/>
      <c r="W2602" s="146"/>
      <c r="X2602" s="146"/>
      <c r="Y2602" s="146"/>
    </row>
    <row r="2603" ht="12.75" customHeight="1">
      <c r="A2603" s="146"/>
      <c r="B2603" s="146"/>
      <c r="C2603" s="146"/>
      <c r="D2603" s="146"/>
      <c r="E2603" s="146"/>
      <c r="F2603" s="146"/>
      <c r="G2603" s="146"/>
      <c r="H2603" s="233"/>
      <c r="I2603" s="146"/>
      <c r="J2603" s="139"/>
      <c r="K2603" s="139"/>
      <c r="L2603" s="139"/>
      <c r="M2603" s="146"/>
      <c r="N2603" s="146"/>
      <c r="O2603" s="139"/>
      <c r="P2603" s="139"/>
      <c r="Q2603" s="146"/>
      <c r="R2603" s="146"/>
      <c r="S2603" s="146"/>
      <c r="T2603" s="139"/>
      <c r="U2603" s="146"/>
      <c r="V2603" s="146"/>
      <c r="W2603" s="146"/>
      <c r="X2603" s="146"/>
      <c r="Y2603" s="146"/>
    </row>
    <row r="2604" ht="12.75" customHeight="1">
      <c r="A2604" s="146"/>
      <c r="B2604" s="146"/>
      <c r="C2604" s="146"/>
      <c r="D2604" s="146"/>
      <c r="E2604" s="146"/>
      <c r="F2604" s="146"/>
      <c r="G2604" s="146"/>
      <c r="H2604" s="233"/>
      <c r="I2604" s="146"/>
      <c r="J2604" s="139"/>
      <c r="K2604" s="139"/>
      <c r="L2604" s="139"/>
      <c r="M2604" s="146"/>
      <c r="N2604" s="146"/>
      <c r="O2604" s="139"/>
      <c r="P2604" s="139"/>
      <c r="Q2604" s="146"/>
      <c r="R2604" s="146"/>
      <c r="S2604" s="146"/>
      <c r="T2604" s="139"/>
      <c r="U2604" s="146"/>
      <c r="V2604" s="146"/>
      <c r="W2604" s="146"/>
      <c r="X2604" s="146"/>
      <c r="Y2604" s="146"/>
    </row>
    <row r="2605" ht="12.75" customHeight="1">
      <c r="A2605" s="146"/>
      <c r="B2605" s="146"/>
      <c r="C2605" s="146"/>
      <c r="D2605" s="146"/>
      <c r="E2605" s="146"/>
      <c r="F2605" s="146"/>
      <c r="G2605" s="146"/>
      <c r="H2605" s="233"/>
      <c r="I2605" s="146"/>
      <c r="J2605" s="139"/>
      <c r="K2605" s="139"/>
      <c r="L2605" s="139"/>
      <c r="M2605" s="146"/>
      <c r="N2605" s="146"/>
      <c r="O2605" s="139"/>
      <c r="P2605" s="139"/>
      <c r="Q2605" s="146"/>
      <c r="R2605" s="146"/>
      <c r="S2605" s="146"/>
      <c r="T2605" s="139"/>
      <c r="U2605" s="146"/>
      <c r="V2605" s="146"/>
      <c r="W2605" s="146"/>
      <c r="X2605" s="146"/>
      <c r="Y2605" s="146"/>
    </row>
    <row r="2606" ht="12.75" customHeight="1">
      <c r="A2606" s="146"/>
      <c r="B2606" s="146"/>
      <c r="C2606" s="146"/>
      <c r="D2606" s="146"/>
      <c r="E2606" s="146"/>
      <c r="F2606" s="146"/>
      <c r="G2606" s="146"/>
      <c r="H2606" s="233"/>
      <c r="I2606" s="146"/>
      <c r="J2606" s="139"/>
      <c r="K2606" s="139"/>
      <c r="L2606" s="139"/>
      <c r="M2606" s="146"/>
      <c r="N2606" s="146"/>
      <c r="O2606" s="139"/>
      <c r="P2606" s="139"/>
      <c r="Q2606" s="146"/>
      <c r="R2606" s="146"/>
      <c r="S2606" s="146"/>
      <c r="T2606" s="139"/>
      <c r="U2606" s="146"/>
      <c r="V2606" s="146"/>
      <c r="W2606" s="146"/>
      <c r="X2606" s="146"/>
      <c r="Y2606" s="146"/>
    </row>
    <row r="2607" ht="12.75" customHeight="1">
      <c r="A2607" s="146"/>
      <c r="B2607" s="146"/>
      <c r="C2607" s="146"/>
      <c r="D2607" s="146"/>
      <c r="E2607" s="146"/>
      <c r="F2607" s="146"/>
      <c r="G2607" s="146"/>
      <c r="H2607" s="233"/>
      <c r="I2607" s="146"/>
      <c r="J2607" s="139"/>
      <c r="K2607" s="139"/>
      <c r="L2607" s="139"/>
      <c r="M2607" s="146"/>
      <c r="N2607" s="146"/>
      <c r="O2607" s="139"/>
      <c r="P2607" s="139"/>
      <c r="Q2607" s="146"/>
      <c r="R2607" s="146"/>
      <c r="S2607" s="146"/>
      <c r="T2607" s="139"/>
      <c r="U2607" s="146"/>
      <c r="V2607" s="146"/>
      <c r="W2607" s="146"/>
      <c r="X2607" s="146"/>
      <c r="Y2607" s="146"/>
    </row>
    <row r="2608" ht="12.75" customHeight="1">
      <c r="A2608" s="146"/>
      <c r="B2608" s="146"/>
      <c r="C2608" s="146"/>
      <c r="D2608" s="146"/>
      <c r="E2608" s="146"/>
      <c r="F2608" s="146"/>
      <c r="G2608" s="146"/>
      <c r="H2608" s="233"/>
      <c r="I2608" s="146"/>
      <c r="J2608" s="139"/>
      <c r="K2608" s="139"/>
      <c r="L2608" s="139"/>
      <c r="M2608" s="146"/>
      <c r="N2608" s="146"/>
      <c r="O2608" s="139"/>
      <c r="P2608" s="139"/>
      <c r="Q2608" s="146"/>
      <c r="R2608" s="146"/>
      <c r="S2608" s="146"/>
      <c r="T2608" s="139"/>
      <c r="U2608" s="146"/>
      <c r="V2608" s="146"/>
      <c r="W2608" s="146"/>
      <c r="X2608" s="146"/>
      <c r="Y2608" s="146"/>
    </row>
    <row r="2609" ht="12.75" customHeight="1">
      <c r="A2609" s="146"/>
      <c r="B2609" s="146"/>
      <c r="C2609" s="146"/>
      <c r="D2609" s="146"/>
      <c r="E2609" s="146"/>
      <c r="F2609" s="146"/>
      <c r="G2609" s="146"/>
      <c r="H2609" s="233"/>
      <c r="I2609" s="146"/>
      <c r="J2609" s="139"/>
      <c r="K2609" s="139"/>
      <c r="L2609" s="139"/>
      <c r="M2609" s="146"/>
      <c r="N2609" s="146"/>
      <c r="O2609" s="139"/>
      <c r="P2609" s="139"/>
      <c r="Q2609" s="146"/>
      <c r="R2609" s="146"/>
      <c r="S2609" s="146"/>
      <c r="T2609" s="139"/>
      <c r="U2609" s="146"/>
      <c r="V2609" s="146"/>
      <c r="W2609" s="146"/>
      <c r="X2609" s="146"/>
      <c r="Y2609" s="146"/>
    </row>
    <row r="2610" ht="12.75" customHeight="1">
      <c r="A2610" s="146"/>
      <c r="B2610" s="146"/>
      <c r="C2610" s="146"/>
      <c r="D2610" s="146"/>
      <c r="E2610" s="146"/>
      <c r="F2610" s="146"/>
      <c r="G2610" s="146"/>
      <c r="H2610" s="233"/>
      <c r="I2610" s="146"/>
      <c r="J2610" s="139"/>
      <c r="K2610" s="139"/>
      <c r="L2610" s="139"/>
      <c r="M2610" s="146"/>
      <c r="N2610" s="146"/>
      <c r="O2610" s="139"/>
      <c r="P2610" s="139"/>
      <c r="Q2610" s="146"/>
      <c r="R2610" s="146"/>
      <c r="S2610" s="146"/>
      <c r="T2610" s="139"/>
      <c r="U2610" s="146"/>
      <c r="V2610" s="146"/>
      <c r="W2610" s="146"/>
      <c r="X2610" s="146"/>
      <c r="Y2610" s="146"/>
    </row>
    <row r="2611" ht="12.75" customHeight="1">
      <c r="A2611" s="146"/>
      <c r="B2611" s="146"/>
      <c r="C2611" s="146"/>
      <c r="D2611" s="146"/>
      <c r="E2611" s="146"/>
      <c r="F2611" s="146"/>
      <c r="G2611" s="146"/>
      <c r="H2611" s="233"/>
      <c r="I2611" s="146"/>
      <c r="J2611" s="139"/>
      <c r="K2611" s="139"/>
      <c r="L2611" s="139"/>
      <c r="M2611" s="146"/>
      <c r="N2611" s="146"/>
      <c r="O2611" s="139"/>
      <c r="P2611" s="139"/>
      <c r="Q2611" s="146"/>
      <c r="R2611" s="146"/>
      <c r="S2611" s="146"/>
      <c r="T2611" s="139"/>
      <c r="U2611" s="146"/>
      <c r="V2611" s="146"/>
      <c r="W2611" s="146"/>
      <c r="X2611" s="146"/>
      <c r="Y2611" s="146"/>
    </row>
    <row r="2612" ht="12.75" customHeight="1">
      <c r="A2612" s="146"/>
      <c r="B2612" s="146"/>
      <c r="C2612" s="146"/>
      <c r="D2612" s="146"/>
      <c r="E2612" s="146"/>
      <c r="F2612" s="146"/>
      <c r="G2612" s="146"/>
      <c r="H2612" s="233"/>
      <c r="I2612" s="146"/>
      <c r="J2612" s="139"/>
      <c r="K2612" s="139"/>
      <c r="L2612" s="139"/>
      <c r="M2612" s="146"/>
      <c r="N2612" s="146"/>
      <c r="O2612" s="139"/>
      <c r="P2612" s="139"/>
      <c r="Q2612" s="146"/>
      <c r="R2612" s="146"/>
      <c r="S2612" s="146"/>
      <c r="T2612" s="139"/>
      <c r="U2612" s="146"/>
      <c r="V2612" s="146"/>
      <c r="W2612" s="146"/>
      <c r="X2612" s="146"/>
      <c r="Y2612" s="146"/>
    </row>
  </sheetData>
  <mergeCells count="7">
    <mergeCell ref="D4:E4"/>
    <mergeCell ref="H4:I4"/>
    <mergeCell ref="L4:M4"/>
    <mergeCell ref="Q4:R4"/>
    <mergeCell ref="U4:V4"/>
    <mergeCell ref="T10:T12"/>
    <mergeCell ref="O11:S11"/>
  </mergeCells>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3.0" topLeftCell="A14" activePane="bottomLeft" state="frozen"/>
      <selection activeCell="B15" sqref="B15" pane="bottomLeft"/>
    </sheetView>
  </sheetViews>
  <sheetFormatPr customHeight="1" defaultColWidth="12.63" defaultRowHeight="15.0"/>
  <cols>
    <col customWidth="1" min="1" max="1" width="2.75"/>
    <col customWidth="1" min="2" max="2" width="21.38"/>
    <col customWidth="1" min="3" max="3" width="10.88"/>
    <col customWidth="1" min="4" max="4" width="9.25"/>
    <col customWidth="1" min="5" max="5" width="9.63"/>
    <col customWidth="1" min="6" max="6" width="15.25"/>
    <col customWidth="1" min="7" max="7" width="15.5"/>
    <col customWidth="1" min="8" max="8" width="11.5"/>
    <col customWidth="1" min="9" max="9" width="9.88"/>
    <col customWidth="1" min="10" max="10" width="12.38"/>
    <col customWidth="1" min="11" max="11" width="13.13"/>
    <col customWidth="1" min="12" max="12" width="15.63"/>
    <col customWidth="1" min="13" max="13" width="8.5"/>
    <col customWidth="1" min="14" max="14" width="3.38"/>
    <col customWidth="1" min="15" max="15" width="9.75"/>
    <col customWidth="1" min="16" max="16" width="13.0"/>
    <col customWidth="1" min="17" max="17" width="10.88"/>
    <col customWidth="1" min="18" max="18" width="11.13"/>
    <col customWidth="1" min="19" max="19" width="13.25"/>
    <col customWidth="1" min="20" max="20" width="11.88"/>
    <col customWidth="1" min="21" max="21" width="10.13"/>
    <col customWidth="1" min="22" max="22" width="10.38"/>
    <col customWidth="1" min="23" max="23" width="8.0"/>
  </cols>
  <sheetData>
    <row r="1" ht="12.75" customHeight="1">
      <c r="A1" s="234"/>
      <c r="B1" s="234"/>
      <c r="C1" s="234"/>
      <c r="D1" s="234"/>
      <c r="E1" s="234"/>
      <c r="F1" s="234"/>
      <c r="G1" s="234"/>
      <c r="H1" s="234"/>
      <c r="I1" s="234"/>
      <c r="J1" s="234"/>
      <c r="K1" s="234"/>
      <c r="L1" s="234"/>
      <c r="M1" s="234"/>
      <c r="N1" s="234"/>
      <c r="O1" s="234"/>
      <c r="P1" s="234"/>
      <c r="Q1" s="234"/>
      <c r="R1" s="234"/>
      <c r="S1" s="234"/>
      <c r="T1" s="234"/>
      <c r="U1" s="234"/>
      <c r="V1" s="234"/>
      <c r="W1" s="234"/>
    </row>
    <row r="2" ht="12.75" customHeight="1">
      <c r="A2" s="234"/>
      <c r="B2" s="235" t="str">
        <f>'Product Ratings'!B2</f>
        <v>Margin Achieved</v>
      </c>
      <c r="C2" s="236"/>
      <c r="D2" s="237" t="str">
        <f>'Product Ratings'!E2</f>
        <v>(Gross Sales Profit)</v>
      </c>
      <c r="E2" s="58"/>
      <c r="F2" s="238" t="str">
        <f>'Product Ratings'!F2</f>
        <v>Sales by Volume (per days)</v>
      </c>
      <c r="G2" s="239"/>
      <c r="H2" s="239" t="str">
        <f>'Product Ratings'!I2</f>
        <v>(Popularity of Product)</v>
      </c>
      <c r="I2" s="58"/>
      <c r="J2" s="240" t="str">
        <f>'Product Ratings'!J2</f>
        <v>Unit Cost Risk</v>
      </c>
      <c r="K2" s="241"/>
      <c r="L2" s="242" t="str">
        <f>'Product Ratings'!M2</f>
        <v>(Unit Cost Exposure)</v>
      </c>
      <c r="M2" s="58"/>
      <c r="N2" s="234"/>
      <c r="O2" s="243" t="str">
        <f>'Product Ratings'!O2</f>
        <v>Days on Hand</v>
      </c>
      <c r="P2" s="244"/>
      <c r="Q2" s="244"/>
      <c r="R2" s="245" t="str">
        <f>'Product Ratings'!R2</f>
        <v>(Time Taken)</v>
      </c>
      <c r="S2" s="246" t="str">
        <f>'Product Ratings'!S2</f>
        <v>% of Stock Units</v>
      </c>
      <c r="T2" s="213"/>
      <c r="U2" s="247" t="str">
        <f>'Product Ratings'!V2</f>
        <v>Popularity of Product</v>
      </c>
      <c r="V2" s="58"/>
      <c r="W2" s="234"/>
    </row>
    <row r="3" ht="12.75" customHeight="1">
      <c r="A3" s="234"/>
      <c r="B3" s="248"/>
      <c r="C3" s="103"/>
      <c r="D3" s="103"/>
      <c r="E3" s="249"/>
      <c r="F3" s="250"/>
      <c r="G3" s="251"/>
      <c r="H3" s="251"/>
      <c r="I3" s="252"/>
      <c r="J3" s="253"/>
      <c r="K3" s="254"/>
      <c r="L3" s="254"/>
      <c r="M3" s="255"/>
      <c r="N3" s="234"/>
      <c r="O3" s="256"/>
      <c r="P3" s="257"/>
      <c r="Q3" s="257"/>
      <c r="R3" s="258"/>
      <c r="S3" s="259"/>
      <c r="T3" s="260"/>
      <c r="U3" s="260"/>
      <c r="V3" s="261"/>
      <c r="W3" s="234"/>
    </row>
    <row r="4" ht="25.5" customHeight="1">
      <c r="A4" s="234"/>
      <c r="B4" s="248" t="str">
        <f>'Product Ratings'!B4</f>
        <v>Rating</v>
      </c>
      <c r="C4" s="93" t="str">
        <f>'Product Ratings'!C4</f>
        <v>Points</v>
      </c>
      <c r="D4" s="93" t="str">
        <f>'Product Ratings'!D4</f>
        <v>Range Min &amp; Max %</v>
      </c>
      <c r="E4" s="179"/>
      <c r="F4" s="262" t="str">
        <f>'Product Ratings'!F4</f>
        <v>Points</v>
      </c>
      <c r="G4" s="251" t="str">
        <f>'Product Ratings'!G4</f>
        <v>Rating</v>
      </c>
      <c r="H4" s="263" t="str">
        <f>'Product Ratings'!H4</f>
        <v>Range Min &amp; Max Units</v>
      </c>
      <c r="I4" s="179"/>
      <c r="J4" s="264" t="str">
        <f>'Product Ratings'!J4</f>
        <v>Points</v>
      </c>
      <c r="K4" s="254" t="str">
        <f>'Product Ratings'!K4</f>
        <v>Rating</v>
      </c>
      <c r="L4" s="265" t="str">
        <f>'Product Ratings'!L4</f>
        <v>Range Min &amp; Max $ Risk</v>
      </c>
      <c r="M4" s="179"/>
      <c r="N4" s="234"/>
      <c r="O4" s="266" t="str">
        <f>'Product Ratings'!O4</f>
        <v>Points</v>
      </c>
      <c r="P4" s="257" t="str">
        <f>'Product Ratings'!P4</f>
        <v>Rating</v>
      </c>
      <c r="Q4" s="257" t="str">
        <f>'Product Ratings'!Q4</f>
        <v>Range Min &amp; Max Days</v>
      </c>
      <c r="R4" s="258"/>
      <c r="S4" s="267" t="str">
        <f>'Product Ratings'!S4</f>
        <v>Points</v>
      </c>
      <c r="T4" s="260" t="str">
        <f>'Product Ratings'!T4</f>
        <v>Rating</v>
      </c>
      <c r="U4" s="268" t="str">
        <f>'Product Ratings'!U4</f>
        <v>Range Min &amp; Max Units</v>
      </c>
      <c r="V4" s="179"/>
      <c r="W4" s="234"/>
    </row>
    <row r="5" ht="15.75" customHeight="1">
      <c r="A5" s="234"/>
      <c r="B5" s="248" t="str">
        <f>'Product Ratings'!B5</f>
        <v>Minor</v>
      </c>
      <c r="C5" s="93">
        <f>'Product Ratings'!C5</f>
        <v>1</v>
      </c>
      <c r="D5" s="269">
        <f>'Product Ratings'!D5</f>
        <v>0</v>
      </c>
      <c r="E5" s="270">
        <f>'Product Ratings'!E5</f>
        <v>0.25</v>
      </c>
      <c r="F5" s="262">
        <f>'Product Ratings'!F5</f>
        <v>1</v>
      </c>
      <c r="G5" s="251" t="str">
        <f>'Product Ratings'!G5</f>
        <v>Rare</v>
      </c>
      <c r="H5" s="251">
        <f>'Product Ratings'!H5</f>
        <v>1</v>
      </c>
      <c r="I5" s="252">
        <f>'Product Ratings'!I5</f>
        <v>5</v>
      </c>
      <c r="J5" s="264">
        <f>'Product Ratings'!J5</f>
        <v>5</v>
      </c>
      <c r="K5" s="254" t="str">
        <f>'Product Ratings'!K5</f>
        <v>Minor</v>
      </c>
      <c r="L5" s="271">
        <f>'Product Ratings'!L5</f>
        <v>1</v>
      </c>
      <c r="M5" s="272">
        <f>'Product Ratings'!M5</f>
        <v>25</v>
      </c>
      <c r="N5" s="234"/>
      <c r="O5" s="266">
        <f>'Product Ratings'!O5</f>
        <v>1</v>
      </c>
      <c r="P5" s="257" t="str">
        <f>'Product Ratings'!P5</f>
        <v>Dead Wood</v>
      </c>
      <c r="Q5" s="257">
        <f>'Product Ratings'!Q5</f>
        <v>75</v>
      </c>
      <c r="R5" s="258" t="str">
        <f>'Product Ratings'!R5</f>
        <v/>
      </c>
      <c r="S5" s="267">
        <f>'Product Ratings'!S5</f>
        <v>1</v>
      </c>
      <c r="T5" s="260" t="str">
        <f>'Product Ratings'!T5</f>
        <v>Drip</v>
      </c>
      <c r="U5" s="273">
        <f>'Product Ratings'!U5</f>
        <v>0.01</v>
      </c>
      <c r="V5" s="274">
        <f>'Product Ratings'!V5</f>
        <v>0.05</v>
      </c>
      <c r="W5" s="234"/>
    </row>
    <row r="6" ht="15.75" customHeight="1">
      <c r="A6" s="234"/>
      <c r="B6" s="248" t="str">
        <f>'Product Ratings'!B6</f>
        <v>Moderate</v>
      </c>
      <c r="C6" s="93">
        <f>'Product Ratings'!C6</f>
        <v>2</v>
      </c>
      <c r="D6" s="269">
        <f>'Product Ratings'!D6</f>
        <v>0.26</v>
      </c>
      <c r="E6" s="270">
        <f>'Product Ratings'!E6</f>
        <v>0.4</v>
      </c>
      <c r="F6" s="262">
        <f>'Product Ratings'!F6</f>
        <v>2</v>
      </c>
      <c r="G6" s="251" t="str">
        <f>'Product Ratings'!G6</f>
        <v>Occassional</v>
      </c>
      <c r="H6" s="251">
        <f>'Product Ratings'!H6</f>
        <v>6</v>
      </c>
      <c r="I6" s="252">
        <f>'Product Ratings'!I6</f>
        <v>10</v>
      </c>
      <c r="J6" s="264">
        <f>'Product Ratings'!J6</f>
        <v>4</v>
      </c>
      <c r="K6" s="254" t="str">
        <f>'Product Ratings'!K6</f>
        <v>Low</v>
      </c>
      <c r="L6" s="271">
        <f>'Product Ratings'!L6</f>
        <v>26</v>
      </c>
      <c r="M6" s="272">
        <f>'Product Ratings'!M6</f>
        <v>40</v>
      </c>
      <c r="N6" s="234"/>
      <c r="O6" s="266">
        <f>'Product Ratings'!O6</f>
        <v>2</v>
      </c>
      <c r="P6" s="257" t="str">
        <f>'Product Ratings'!P6</f>
        <v>Sleepy</v>
      </c>
      <c r="Q6" s="257">
        <f>'Product Ratings'!Q6</f>
        <v>45</v>
      </c>
      <c r="R6" s="258">
        <f>'Product Ratings'!R6</f>
        <v>74</v>
      </c>
      <c r="S6" s="267">
        <f>'Product Ratings'!S6</f>
        <v>2</v>
      </c>
      <c r="T6" s="260" t="str">
        <f>'Product Ratings'!T6</f>
        <v>Trickle</v>
      </c>
      <c r="U6" s="273">
        <f>'Product Ratings'!U6</f>
        <v>0.06</v>
      </c>
      <c r="V6" s="274">
        <f>'Product Ratings'!V6</f>
        <v>0.125</v>
      </c>
      <c r="W6" s="234"/>
    </row>
    <row r="7" ht="15.75" customHeight="1">
      <c r="A7" s="234"/>
      <c r="B7" s="248" t="str">
        <f>'Product Ratings'!B7</f>
        <v>Major</v>
      </c>
      <c r="C7" s="93">
        <f>'Product Ratings'!C7</f>
        <v>3</v>
      </c>
      <c r="D7" s="269">
        <f>'Product Ratings'!D7</f>
        <v>0.41</v>
      </c>
      <c r="E7" s="270">
        <f>'Product Ratings'!E7</f>
        <v>0.8</v>
      </c>
      <c r="F7" s="262">
        <f>'Product Ratings'!F7</f>
        <v>3</v>
      </c>
      <c r="G7" s="251" t="str">
        <f>'Product Ratings'!G7</f>
        <v>Regular</v>
      </c>
      <c r="H7" s="251">
        <f>'Product Ratings'!H7</f>
        <v>11</v>
      </c>
      <c r="I7" s="252">
        <f>'Product Ratings'!I7</f>
        <v>15</v>
      </c>
      <c r="J7" s="264">
        <f>'Product Ratings'!J7</f>
        <v>3</v>
      </c>
      <c r="K7" s="254" t="str">
        <f>'Product Ratings'!K7</f>
        <v>Acceptable</v>
      </c>
      <c r="L7" s="271">
        <f>'Product Ratings'!L7</f>
        <v>41</v>
      </c>
      <c r="M7" s="272">
        <f>'Product Ratings'!M7</f>
        <v>75</v>
      </c>
      <c r="N7" s="234"/>
      <c r="O7" s="266">
        <f>'Product Ratings'!O7</f>
        <v>3</v>
      </c>
      <c r="P7" s="257" t="str">
        <f>'Product Ratings'!P7</f>
        <v>Come n Go</v>
      </c>
      <c r="Q7" s="257">
        <f>'Product Ratings'!Q7</f>
        <v>28</v>
      </c>
      <c r="R7" s="258">
        <f>'Product Ratings'!R7</f>
        <v>44</v>
      </c>
      <c r="S7" s="267">
        <f>'Product Ratings'!S7</f>
        <v>3</v>
      </c>
      <c r="T7" s="260" t="str">
        <f>'Product Ratings'!T7</f>
        <v>Flowing</v>
      </c>
      <c r="U7" s="273">
        <f>'Product Ratings'!U7</f>
        <v>0.135</v>
      </c>
      <c r="V7" s="274">
        <f>'Product Ratings'!V7</f>
        <v>0.33</v>
      </c>
      <c r="W7" s="234"/>
    </row>
    <row r="8" ht="15.75" customHeight="1">
      <c r="A8" s="234"/>
      <c r="B8" s="248" t="str">
        <f>'Product Ratings'!B8</f>
        <v>Fruitful</v>
      </c>
      <c r="C8" s="93">
        <f>'Product Ratings'!C8</f>
        <v>4</v>
      </c>
      <c r="D8" s="269">
        <f>'Product Ratings'!D8</f>
        <v>0.81</v>
      </c>
      <c r="E8" s="270">
        <f>'Product Ratings'!E8</f>
        <v>1</v>
      </c>
      <c r="F8" s="262">
        <f>'Product Ratings'!F8</f>
        <v>4</v>
      </c>
      <c r="G8" s="251" t="str">
        <f>'Product Ratings'!G8</f>
        <v>Frequent</v>
      </c>
      <c r="H8" s="251">
        <f>'Product Ratings'!H8</f>
        <v>16</v>
      </c>
      <c r="I8" s="252">
        <f>'Product Ratings'!I8</f>
        <v>25</v>
      </c>
      <c r="J8" s="264">
        <f>'Product Ratings'!J8</f>
        <v>2</v>
      </c>
      <c r="K8" s="254" t="str">
        <f>'Product Ratings'!K8</f>
        <v>Stressful</v>
      </c>
      <c r="L8" s="271">
        <f>'Product Ratings'!L8</f>
        <v>76</v>
      </c>
      <c r="M8" s="272">
        <f>'Product Ratings'!M8</f>
        <v>175</v>
      </c>
      <c r="N8" s="234"/>
      <c r="O8" s="266">
        <f>'Product Ratings'!O8</f>
        <v>4</v>
      </c>
      <c r="P8" s="257" t="str">
        <f>'Product Ratings'!P8</f>
        <v>Quick Shifter</v>
      </c>
      <c r="Q8" s="257">
        <f>'Product Ratings'!Q8</f>
        <v>14</v>
      </c>
      <c r="R8" s="258">
        <f>'Product Ratings'!R8</f>
        <v>27</v>
      </c>
      <c r="S8" s="267">
        <f>'Product Ratings'!S8</f>
        <v>4</v>
      </c>
      <c r="T8" s="260" t="str">
        <f>'Product Ratings'!T8</f>
        <v>Flood</v>
      </c>
      <c r="U8" s="273">
        <f>'Product Ratings'!U8</f>
        <v>0.34</v>
      </c>
      <c r="V8" s="274">
        <f>'Product Ratings'!V8</f>
        <v>0.58</v>
      </c>
      <c r="W8" s="234"/>
    </row>
    <row r="9" ht="15.75" customHeight="1">
      <c r="A9" s="234"/>
      <c r="B9" s="275" t="str">
        <f>'Product Ratings'!B9</f>
        <v>Awesome!</v>
      </c>
      <c r="C9" s="276">
        <f>'Product Ratings'!C9</f>
        <v>5</v>
      </c>
      <c r="D9" s="277">
        <f>'Product Ratings'!D9</f>
        <v>1.01</v>
      </c>
      <c r="E9" s="278" t="str">
        <f>'Product Ratings'!E9</f>
        <v/>
      </c>
      <c r="F9" s="279">
        <f>'Product Ratings'!F9</f>
        <v>5</v>
      </c>
      <c r="G9" s="280" t="str">
        <f>'Product Ratings'!G9</f>
        <v>Often</v>
      </c>
      <c r="H9" s="280">
        <f>'Product Ratings'!H9</f>
        <v>26</v>
      </c>
      <c r="I9" s="281" t="str">
        <f>'Product Ratings'!I9</f>
        <v/>
      </c>
      <c r="J9" s="282">
        <f>'Product Ratings'!J9</f>
        <v>1</v>
      </c>
      <c r="K9" s="283" t="str">
        <f>'Product Ratings'!K9</f>
        <v>Waking Nites</v>
      </c>
      <c r="L9" s="284">
        <f>'Product Ratings'!L9</f>
        <v>176</v>
      </c>
      <c r="M9" s="285" t="str">
        <f>'Product Ratings'!M9</f>
        <v/>
      </c>
      <c r="N9" s="234"/>
      <c r="O9" s="286">
        <f>'Product Ratings'!O9</f>
        <v>5</v>
      </c>
      <c r="P9" s="287" t="str">
        <f>'Product Ratings'!P9</f>
        <v>Hot Cakes!</v>
      </c>
      <c r="Q9" s="287">
        <f>'Product Ratings'!Q9</f>
        <v>1</v>
      </c>
      <c r="R9" s="288">
        <f>'Product Ratings'!R9</f>
        <v>13</v>
      </c>
      <c r="S9" s="289">
        <f>'Product Ratings'!S9</f>
        <v>5</v>
      </c>
      <c r="T9" s="290" t="str">
        <f>'Product Ratings'!T9</f>
        <v>Torrent</v>
      </c>
      <c r="U9" s="291">
        <f>'Product Ratings'!U9</f>
        <v>0.59</v>
      </c>
      <c r="V9" s="292">
        <f>'Product Ratings'!V9</f>
        <v>1</v>
      </c>
      <c r="W9" s="234"/>
    </row>
    <row r="10" ht="12.75" customHeight="1">
      <c r="A10" s="234"/>
      <c r="B10" s="234"/>
      <c r="C10" s="234"/>
      <c r="D10" s="234"/>
      <c r="E10" s="234"/>
      <c r="F10" s="234"/>
      <c r="G10" s="234"/>
      <c r="H10" s="234"/>
      <c r="I10" s="234"/>
      <c r="J10" s="234"/>
      <c r="K10" s="234"/>
      <c r="L10" s="234"/>
      <c r="M10" s="234"/>
      <c r="N10" s="234"/>
      <c r="O10" s="234"/>
      <c r="P10" s="234"/>
      <c r="Q10" s="234"/>
      <c r="R10" s="234"/>
      <c r="S10" s="234"/>
      <c r="T10" s="293" t="str">
        <f>'Product Ratings'!T10</f>
        <v>Total Weighted Average Points</v>
      </c>
      <c r="U10" s="234"/>
      <c r="V10" s="234"/>
      <c r="W10" s="234"/>
    </row>
    <row r="11" ht="38.25" customHeight="1">
      <c r="A11" s="103"/>
      <c r="B11" s="93"/>
      <c r="C11" s="93"/>
      <c r="D11" s="93"/>
      <c r="E11" s="93"/>
      <c r="F11" s="93"/>
      <c r="G11" s="93"/>
      <c r="H11" s="93"/>
      <c r="I11" s="93"/>
      <c r="J11" s="93"/>
      <c r="K11" s="93"/>
      <c r="L11" s="93"/>
      <c r="M11" s="93"/>
      <c r="N11" s="93"/>
      <c r="O11" s="294" t="str">
        <f>'Product Ratings'!O11</f>
        <v>Weighted Points as per Tables</v>
      </c>
      <c r="P11" s="213"/>
      <c r="Q11" s="213"/>
      <c r="R11" s="213"/>
      <c r="S11" s="58"/>
      <c r="T11" s="214"/>
      <c r="U11" s="103"/>
      <c r="V11" s="103"/>
      <c r="W11" s="103"/>
    </row>
    <row r="12" ht="28.5" customHeight="1">
      <c r="A12" s="103"/>
      <c r="B12" s="93"/>
      <c r="C12" s="93"/>
      <c r="D12" s="93"/>
      <c r="E12" s="295" t="str">
        <f>'Product Ratings'!C12</f>
        <v>Grand Total</v>
      </c>
      <c r="F12" s="296" t="str">
        <f>'Product Ratings'!D12</f>
        <v>Grand Total</v>
      </c>
      <c r="G12" s="296" t="str">
        <f>'Product Ratings'!E12</f>
        <v>Grand Total</v>
      </c>
      <c r="H12" s="297" t="str">
        <f>'Product Ratings'!F12</f>
        <v/>
      </c>
      <c r="I12" s="298"/>
      <c r="J12" s="298" t="str">
        <f>'Product Ratings'!J12</f>
        <v>Avg Unit Sale</v>
      </c>
      <c r="K12" s="298" t="str">
        <f>'Product Ratings'!K12</f>
        <v>Days on Hand</v>
      </c>
      <c r="L12" s="298" t="str">
        <f>'Product Ratings'!L12</f>
        <v>Avg Unit Cost</v>
      </c>
      <c r="M12" s="299" t="str">
        <f>'Product Ratings'!M12</f>
        <v>% of Stock Units</v>
      </c>
      <c r="N12" s="93"/>
      <c r="O12" s="300" t="str">
        <f>'Product Ratings'!O12</f>
        <v>Margin %</v>
      </c>
      <c r="P12" s="301" t="str">
        <f>'Product Ratings'!P12</f>
        <v>Sales by Vol</v>
      </c>
      <c r="Q12" s="301" t="str">
        <f>'Product Ratings'!Q12</f>
        <v>Unit Cost Risk</v>
      </c>
      <c r="R12" s="301" t="str">
        <f>'Product Ratings'!R12</f>
        <v>Days on Hand</v>
      </c>
      <c r="S12" s="302" t="str">
        <f>'Product Ratings'!S12</f>
        <v>% of Stock Units</v>
      </c>
      <c r="T12" s="220"/>
      <c r="U12" s="103"/>
      <c r="V12" s="103"/>
      <c r="W12" s="103"/>
    </row>
    <row r="13" ht="23.25" customHeight="1">
      <c r="A13" s="103"/>
      <c r="B13" s="103" t="str">
        <f>'Product Ratings'!B13</f>
        <v>Product</v>
      </c>
      <c r="C13" s="103"/>
      <c r="D13" s="103"/>
      <c r="E13" s="93" t="str">
        <f>'Product Ratings'!C13</f>
        <v>Qty</v>
      </c>
      <c r="F13" s="303" t="str">
        <f>'Product Ratings'!D13</f>
        <v>Sales</v>
      </c>
      <c r="G13" s="303" t="str">
        <f>'Product Ratings'!E13</f>
        <v>Gross Profit</v>
      </c>
      <c r="H13" s="304" t="str">
        <f>'Product Ratings'!F13</f>
        <v/>
      </c>
      <c r="I13" s="103"/>
      <c r="J13" s="103"/>
      <c r="K13" s="103"/>
      <c r="L13" s="103"/>
      <c r="M13" s="103"/>
      <c r="N13" s="103"/>
      <c r="O13" s="103"/>
      <c r="P13" s="103"/>
      <c r="Q13" s="103"/>
      <c r="R13" s="103"/>
      <c r="S13" s="103"/>
      <c r="T13" s="103"/>
      <c r="U13" s="103"/>
      <c r="V13" s="103"/>
      <c r="W13" s="103"/>
    </row>
    <row r="14" ht="12.75" customHeight="1">
      <c r="A14" s="146"/>
      <c r="B14" s="146" t="str">
        <f>'Product Ratings'!B47</f>
        <v>Widget 34</v>
      </c>
      <c r="C14" s="146"/>
      <c r="D14" s="146"/>
      <c r="E14" s="146">
        <f>'Product Ratings'!C47</f>
        <v>150</v>
      </c>
      <c r="F14" s="305">
        <f>'Product Ratings'!D47</f>
        <v>510.64</v>
      </c>
      <c r="G14" s="305">
        <f>'Product Ratings'!E47</f>
        <v>399.84</v>
      </c>
      <c r="H14" s="134">
        <f>'Product Ratings'!F47</f>
        <v>0.534</v>
      </c>
      <c r="I14" s="146"/>
      <c r="J14" s="305">
        <f>'Product Ratings'!J47</f>
        <v>3.404266667</v>
      </c>
      <c r="K14" s="146">
        <f>'Product Ratings'!K47</f>
        <v>18</v>
      </c>
      <c r="L14" s="305">
        <f>'Product Ratings'!L47</f>
        <v>2.21920904</v>
      </c>
      <c r="M14" s="134">
        <f>'Product Ratings'!M47</f>
        <v>0.6</v>
      </c>
      <c r="N14" s="146"/>
      <c r="O14" s="139">
        <f>'Product Ratings'!O47</f>
        <v>3</v>
      </c>
      <c r="P14" s="139">
        <f>'Product Ratings'!P47</f>
        <v>5</v>
      </c>
      <c r="Q14" s="139">
        <f>'Product Ratings'!Q47</f>
        <v>5</v>
      </c>
      <c r="R14" s="139">
        <f>'Product Ratings'!R47</f>
        <v>4</v>
      </c>
      <c r="S14" s="306">
        <f>'Product Ratings'!S47</f>
        <v>5</v>
      </c>
      <c r="T14" s="307">
        <f>'Product Ratings'!T47</f>
        <v>22</v>
      </c>
      <c r="U14" s="146"/>
      <c r="V14" s="146"/>
      <c r="W14" s="146"/>
    </row>
    <row r="15" ht="12.75" customHeight="1">
      <c r="A15" s="146"/>
      <c r="B15" s="146" t="str">
        <f>'Product Ratings'!B161</f>
        <v>Widget 152</v>
      </c>
      <c r="C15" s="146"/>
      <c r="D15" s="146"/>
      <c r="E15" s="146">
        <f>'Product Ratings'!C161</f>
        <v>50</v>
      </c>
      <c r="F15" s="305">
        <f>'Product Ratings'!D161</f>
        <v>124.31</v>
      </c>
      <c r="G15" s="305">
        <f>'Product Ratings'!E161</f>
        <v>86.91</v>
      </c>
      <c r="H15" s="134">
        <f>'Product Ratings'!F161</f>
        <v>0.534</v>
      </c>
      <c r="I15" s="146"/>
      <c r="J15" s="305">
        <f>'Product Ratings'!J161</f>
        <v>2.4862</v>
      </c>
      <c r="K15" s="146">
        <f>'Product Ratings'!K161</f>
        <v>15</v>
      </c>
      <c r="L15" s="305">
        <f>'Product Ratings'!L161</f>
        <v>1.620730117</v>
      </c>
      <c r="M15" s="134">
        <f>'Product Ratings'!M161</f>
        <v>0.65</v>
      </c>
      <c r="N15" s="146"/>
      <c r="O15" s="139">
        <f>'Product Ratings'!O161</f>
        <v>3</v>
      </c>
      <c r="P15" s="139">
        <f>'Product Ratings'!P161</f>
        <v>5</v>
      </c>
      <c r="Q15" s="139">
        <f>'Product Ratings'!Q161</f>
        <v>5</v>
      </c>
      <c r="R15" s="139">
        <f>'Product Ratings'!R161</f>
        <v>4</v>
      </c>
      <c r="S15" s="306">
        <f>'Product Ratings'!S161</f>
        <v>5</v>
      </c>
      <c r="T15" s="307">
        <f>'Product Ratings'!T161</f>
        <v>22</v>
      </c>
      <c r="U15" s="146"/>
      <c r="V15" s="146"/>
      <c r="W15" s="146"/>
    </row>
    <row r="16" ht="12.75" customHeight="1">
      <c r="A16" s="146"/>
      <c r="B16" s="146" t="str">
        <f>'Product Ratings'!B235</f>
        <v>Widget 229</v>
      </c>
      <c r="C16" s="146"/>
      <c r="D16" s="146"/>
      <c r="E16" s="146">
        <f>'Product Ratings'!C235</f>
        <v>139</v>
      </c>
      <c r="F16" s="305">
        <f>'Product Ratings'!D235</f>
        <v>773.72</v>
      </c>
      <c r="G16" s="305">
        <f>'Product Ratings'!E235</f>
        <v>519.85</v>
      </c>
      <c r="H16" s="134">
        <f>'Product Ratings'!F235</f>
        <v>0.534</v>
      </c>
      <c r="I16" s="146"/>
      <c r="J16" s="305">
        <f>'Product Ratings'!J235</f>
        <v>5.566330935</v>
      </c>
      <c r="K16" s="146">
        <f>'Product Ratings'!K235</f>
        <v>26</v>
      </c>
      <c r="L16" s="305">
        <f>'Product Ratings'!L235</f>
        <v>3.628638159</v>
      </c>
      <c r="M16" s="134">
        <f>'Product Ratings'!M235</f>
        <v>0.87</v>
      </c>
      <c r="N16" s="146"/>
      <c r="O16" s="139">
        <f>'Product Ratings'!O235</f>
        <v>3</v>
      </c>
      <c r="P16" s="139">
        <f>'Product Ratings'!P235</f>
        <v>5</v>
      </c>
      <c r="Q16" s="139">
        <f>'Product Ratings'!Q235</f>
        <v>5</v>
      </c>
      <c r="R16" s="139">
        <f>'Product Ratings'!R235</f>
        <v>4</v>
      </c>
      <c r="S16" s="306">
        <f>'Product Ratings'!S235</f>
        <v>5</v>
      </c>
      <c r="T16" s="307">
        <f>'Product Ratings'!T235</f>
        <v>22</v>
      </c>
      <c r="U16" s="146"/>
      <c r="V16" s="146"/>
      <c r="W16" s="146"/>
    </row>
    <row r="17" ht="12.75" customHeight="1">
      <c r="A17" s="146"/>
      <c r="B17" s="146" t="str">
        <f>'Product Ratings'!B275</f>
        <v>Widget 271</v>
      </c>
      <c r="C17" s="146"/>
      <c r="D17" s="146"/>
      <c r="E17" s="146">
        <f>'Product Ratings'!C275</f>
        <v>30</v>
      </c>
      <c r="F17" s="305">
        <f>'Product Ratings'!D275</f>
        <v>182.61</v>
      </c>
      <c r="G17" s="305">
        <f>'Product Ratings'!E275</f>
        <v>121.18</v>
      </c>
      <c r="H17" s="134">
        <f>'Product Ratings'!F275</f>
        <v>0.534</v>
      </c>
      <c r="I17" s="146"/>
      <c r="J17" s="305">
        <f>'Product Ratings'!J275</f>
        <v>6.087</v>
      </c>
      <c r="K17" s="146">
        <f>'Product Ratings'!K275</f>
        <v>16</v>
      </c>
      <c r="L17" s="305">
        <f>'Product Ratings'!L275</f>
        <v>3.968057366</v>
      </c>
      <c r="M17" s="134">
        <f>'Product Ratings'!M275</f>
        <v>0.6</v>
      </c>
      <c r="N17" s="146"/>
      <c r="O17" s="139">
        <f>'Product Ratings'!O275</f>
        <v>3</v>
      </c>
      <c r="P17" s="139">
        <f>'Product Ratings'!P275</f>
        <v>5</v>
      </c>
      <c r="Q17" s="139">
        <f>'Product Ratings'!Q275</f>
        <v>5</v>
      </c>
      <c r="R17" s="139">
        <f>'Product Ratings'!R275</f>
        <v>4</v>
      </c>
      <c r="S17" s="306">
        <f>'Product Ratings'!S275</f>
        <v>5</v>
      </c>
      <c r="T17" s="307">
        <f>'Product Ratings'!T275</f>
        <v>22</v>
      </c>
      <c r="U17" s="146"/>
      <c r="V17" s="146"/>
      <c r="W17" s="146"/>
    </row>
    <row r="18" ht="12.75" customHeight="1">
      <c r="A18" s="146"/>
      <c r="B18" s="146" t="str">
        <f>'Product Ratings'!B360</f>
        <v>Widget 359</v>
      </c>
      <c r="C18" s="146"/>
      <c r="D18" s="146"/>
      <c r="E18" s="146">
        <f>'Product Ratings'!C360</f>
        <v>26</v>
      </c>
      <c r="F18" s="305">
        <f>'Product Ratings'!D360</f>
        <v>798.98</v>
      </c>
      <c r="G18" s="305">
        <f>'Product Ratings'!E360</f>
        <v>512.42</v>
      </c>
      <c r="H18" s="134">
        <f>'Product Ratings'!F360</f>
        <v>0.534</v>
      </c>
      <c r="I18" s="146"/>
      <c r="J18" s="305">
        <f>'Product Ratings'!J360</f>
        <v>30.73</v>
      </c>
      <c r="K18" s="146">
        <f>'Product Ratings'!K360</f>
        <v>16</v>
      </c>
      <c r="L18" s="305">
        <f>'Product Ratings'!L360</f>
        <v>20.03259452</v>
      </c>
      <c r="M18" s="134">
        <f>'Product Ratings'!M360</f>
        <v>0.87</v>
      </c>
      <c r="N18" s="146"/>
      <c r="O18" s="139">
        <f>'Product Ratings'!O360</f>
        <v>3</v>
      </c>
      <c r="P18" s="139">
        <f>'Product Ratings'!P360</f>
        <v>5</v>
      </c>
      <c r="Q18" s="139">
        <f>'Product Ratings'!Q360</f>
        <v>5</v>
      </c>
      <c r="R18" s="139">
        <f>'Product Ratings'!R360</f>
        <v>4</v>
      </c>
      <c r="S18" s="306">
        <f>'Product Ratings'!S360</f>
        <v>5</v>
      </c>
      <c r="T18" s="307">
        <f>'Product Ratings'!T360</f>
        <v>22</v>
      </c>
      <c r="U18" s="146"/>
      <c r="V18" s="146"/>
      <c r="W18" s="146"/>
    </row>
    <row r="19" ht="12.75" customHeight="1">
      <c r="A19" s="146"/>
      <c r="B19" s="146" t="str">
        <f>'Product Ratings'!B439</f>
        <v>Widget 441</v>
      </c>
      <c r="C19" s="146"/>
      <c r="D19" s="146"/>
      <c r="E19" s="146">
        <f>'Product Ratings'!C439</f>
        <v>43</v>
      </c>
      <c r="F19" s="305">
        <f>'Product Ratings'!D439</f>
        <v>186.96</v>
      </c>
      <c r="G19" s="305">
        <f>'Product Ratings'!E439</f>
        <v>117.76</v>
      </c>
      <c r="H19" s="134">
        <f>'Product Ratings'!F439</f>
        <v>0.534</v>
      </c>
      <c r="I19" s="146"/>
      <c r="J19" s="305">
        <f>'Product Ratings'!J439</f>
        <v>4.347906977</v>
      </c>
      <c r="K19" s="146">
        <f>'Product Ratings'!K439</f>
        <v>21</v>
      </c>
      <c r="L19" s="305">
        <f>'Product Ratings'!L439</f>
        <v>2.834359176</v>
      </c>
      <c r="M19" s="134">
        <f>'Product Ratings'!M439</f>
        <v>0.9</v>
      </c>
      <c r="N19" s="146"/>
      <c r="O19" s="139">
        <f>'Product Ratings'!O439</f>
        <v>3</v>
      </c>
      <c r="P19" s="139">
        <f>'Product Ratings'!P439</f>
        <v>5</v>
      </c>
      <c r="Q19" s="139">
        <f>'Product Ratings'!Q439</f>
        <v>5</v>
      </c>
      <c r="R19" s="139">
        <f>'Product Ratings'!R439</f>
        <v>4</v>
      </c>
      <c r="S19" s="306">
        <f>'Product Ratings'!S439</f>
        <v>5</v>
      </c>
      <c r="T19" s="307">
        <f>'Product Ratings'!T439</f>
        <v>22</v>
      </c>
      <c r="U19" s="146"/>
      <c r="V19" s="146"/>
      <c r="W19" s="146"/>
    </row>
    <row r="20" ht="12.75" customHeight="1">
      <c r="A20" s="146"/>
      <c r="B20" s="146" t="str">
        <f>'Product Ratings'!B442</f>
        <v>Widget 444</v>
      </c>
      <c r="C20" s="146"/>
      <c r="D20" s="146"/>
      <c r="E20" s="146">
        <f>'Product Ratings'!C442</f>
        <v>32</v>
      </c>
      <c r="F20" s="305">
        <f>'Product Ratings'!D442</f>
        <v>528.69</v>
      </c>
      <c r="G20" s="305">
        <f>'Product Ratings'!E442</f>
        <v>332.85</v>
      </c>
      <c r="H20" s="134">
        <f>'Product Ratings'!F442</f>
        <v>0.534</v>
      </c>
      <c r="I20" s="146"/>
      <c r="J20" s="305">
        <f>'Product Ratings'!J442</f>
        <v>16.5215625</v>
      </c>
      <c r="K20" s="146">
        <f>'Product Ratings'!K442</f>
        <v>24</v>
      </c>
      <c r="L20" s="305">
        <f>'Product Ratings'!L442</f>
        <v>10.77024935</v>
      </c>
      <c r="M20" s="134">
        <f>'Product Ratings'!M442</f>
        <v>0.97</v>
      </c>
      <c r="N20" s="146"/>
      <c r="O20" s="139">
        <f>'Product Ratings'!O442</f>
        <v>3</v>
      </c>
      <c r="P20" s="139">
        <f>'Product Ratings'!P442</f>
        <v>5</v>
      </c>
      <c r="Q20" s="139">
        <f>'Product Ratings'!Q442</f>
        <v>5</v>
      </c>
      <c r="R20" s="139">
        <f>'Product Ratings'!R442</f>
        <v>4</v>
      </c>
      <c r="S20" s="306">
        <f>'Product Ratings'!S442</f>
        <v>5</v>
      </c>
      <c r="T20" s="307">
        <f>'Product Ratings'!T442</f>
        <v>22</v>
      </c>
      <c r="U20" s="146"/>
      <c r="V20" s="146"/>
      <c r="W20" s="146"/>
    </row>
    <row r="21" ht="12.75" customHeight="1">
      <c r="A21" s="146"/>
      <c r="B21" s="146" t="str">
        <f>'Product Ratings'!B513</f>
        <v>Widget 519</v>
      </c>
      <c r="C21" s="146"/>
      <c r="D21" s="146"/>
      <c r="E21" s="146">
        <f>'Product Ratings'!C513</f>
        <v>28</v>
      </c>
      <c r="F21" s="305">
        <f>'Product Ratings'!D513</f>
        <v>109.56</v>
      </c>
      <c r="G21" s="305">
        <f>'Product Ratings'!E513</f>
        <v>67.33</v>
      </c>
      <c r="H21" s="134">
        <f>'Product Ratings'!F513</f>
        <v>0.534</v>
      </c>
      <c r="I21" s="146"/>
      <c r="J21" s="305">
        <f>'Product Ratings'!J513</f>
        <v>3.912857143</v>
      </c>
      <c r="K21" s="146">
        <f>'Product Ratings'!K513</f>
        <v>25</v>
      </c>
      <c r="L21" s="305">
        <f>'Product Ratings'!L513</f>
        <v>2.55075433</v>
      </c>
      <c r="M21" s="134">
        <f>'Product Ratings'!M513</f>
        <v>0.88</v>
      </c>
      <c r="N21" s="146"/>
      <c r="O21" s="139">
        <f>'Product Ratings'!O513</f>
        <v>3</v>
      </c>
      <c r="P21" s="139">
        <f>'Product Ratings'!P513</f>
        <v>5</v>
      </c>
      <c r="Q21" s="139">
        <f>'Product Ratings'!Q513</f>
        <v>5</v>
      </c>
      <c r="R21" s="139">
        <f>'Product Ratings'!R513</f>
        <v>4</v>
      </c>
      <c r="S21" s="306">
        <f>'Product Ratings'!S513</f>
        <v>5</v>
      </c>
      <c r="T21" s="307">
        <f>'Product Ratings'!T513</f>
        <v>22</v>
      </c>
      <c r="U21" s="146"/>
      <c r="V21" s="146"/>
      <c r="W21" s="146"/>
    </row>
    <row r="22" ht="12.75" customHeight="1">
      <c r="A22" s="146"/>
      <c r="B22" s="146" t="str">
        <f>'Product Ratings'!B581</f>
        <v>Widget 589</v>
      </c>
      <c r="C22" s="146"/>
      <c r="D22" s="146"/>
      <c r="E22" s="146">
        <f>'Product Ratings'!C581</f>
        <v>32</v>
      </c>
      <c r="F22" s="305">
        <f>'Product Ratings'!D581</f>
        <v>322.77</v>
      </c>
      <c r="G22" s="305">
        <f>'Product Ratings'!E581</f>
        <v>193.64</v>
      </c>
      <c r="H22" s="134">
        <f>'Product Ratings'!F581</f>
        <v>0.534</v>
      </c>
      <c r="I22" s="146"/>
      <c r="J22" s="305">
        <f>'Product Ratings'!J581</f>
        <v>10.0865625</v>
      </c>
      <c r="K22" s="146">
        <f>'Product Ratings'!K581</f>
        <v>25</v>
      </c>
      <c r="L22" s="305">
        <f>'Product Ratings'!L581</f>
        <v>6.575334094</v>
      </c>
      <c r="M22" s="134">
        <f>'Product Ratings'!M581</f>
        <v>0.67</v>
      </c>
      <c r="N22" s="146"/>
      <c r="O22" s="139">
        <f>'Product Ratings'!O581</f>
        <v>3</v>
      </c>
      <c r="P22" s="139">
        <f>'Product Ratings'!P581</f>
        <v>5</v>
      </c>
      <c r="Q22" s="139">
        <f>'Product Ratings'!Q581</f>
        <v>5</v>
      </c>
      <c r="R22" s="139">
        <f>'Product Ratings'!R581</f>
        <v>4</v>
      </c>
      <c r="S22" s="306">
        <f>'Product Ratings'!S581</f>
        <v>5</v>
      </c>
      <c r="T22" s="307">
        <f>'Product Ratings'!T581</f>
        <v>22</v>
      </c>
      <c r="U22" s="146"/>
      <c r="V22" s="146"/>
      <c r="W22" s="146"/>
    </row>
    <row r="23" ht="12.75" customHeight="1">
      <c r="A23" s="146"/>
      <c r="B23" s="146" t="str">
        <f>'Product Ratings'!B666</f>
        <v>Widget 677</v>
      </c>
      <c r="C23" s="146"/>
      <c r="D23" s="146"/>
      <c r="E23" s="146">
        <f>'Product Ratings'!C666</f>
        <v>57</v>
      </c>
      <c r="F23" s="305">
        <f>'Product Ratings'!D666</f>
        <v>308.96</v>
      </c>
      <c r="G23" s="305">
        <f>'Product Ratings'!E666</f>
        <v>180.5</v>
      </c>
      <c r="H23" s="134">
        <f>'Product Ratings'!F666</f>
        <v>0.534</v>
      </c>
      <c r="I23" s="146"/>
      <c r="J23" s="305">
        <f>'Product Ratings'!J666</f>
        <v>5.420350877</v>
      </c>
      <c r="K23" s="146">
        <f>'Product Ratings'!K666</f>
        <v>16</v>
      </c>
      <c r="L23" s="305">
        <f>'Product Ratings'!L666</f>
        <v>3.533475148</v>
      </c>
      <c r="M23" s="134">
        <f>'Product Ratings'!M666</f>
        <v>0.89</v>
      </c>
      <c r="N23" s="146"/>
      <c r="O23" s="139">
        <f>'Product Ratings'!O666</f>
        <v>3</v>
      </c>
      <c r="P23" s="139">
        <f>'Product Ratings'!P666</f>
        <v>5</v>
      </c>
      <c r="Q23" s="139">
        <f>'Product Ratings'!Q666</f>
        <v>5</v>
      </c>
      <c r="R23" s="139">
        <f>'Product Ratings'!R666</f>
        <v>4</v>
      </c>
      <c r="S23" s="306">
        <f>'Product Ratings'!S666</f>
        <v>5</v>
      </c>
      <c r="T23" s="307">
        <f>'Product Ratings'!T666</f>
        <v>22</v>
      </c>
      <c r="U23" s="146"/>
      <c r="V23" s="146"/>
      <c r="W23" s="146"/>
    </row>
    <row r="24" ht="12.75" customHeight="1">
      <c r="A24" s="146"/>
      <c r="B24" s="146" t="str">
        <f>'Product Ratings'!B153</f>
        <v>Widget 144</v>
      </c>
      <c r="C24" s="146"/>
      <c r="D24" s="146"/>
      <c r="E24" s="146">
        <f>'Product Ratings'!C153</f>
        <v>33</v>
      </c>
      <c r="F24" s="305">
        <f>'Product Ratings'!D153</f>
        <v>82.83</v>
      </c>
      <c r="G24" s="305">
        <f>'Product Ratings'!E153</f>
        <v>58.15</v>
      </c>
      <c r="H24" s="134">
        <f>'Product Ratings'!F153</f>
        <v>0.534</v>
      </c>
      <c r="I24" s="146"/>
      <c r="J24" s="305">
        <f>'Product Ratings'!J153</f>
        <v>2.51</v>
      </c>
      <c r="K24" s="146">
        <f>'Product Ratings'!K153</f>
        <v>14</v>
      </c>
      <c r="L24" s="305">
        <f>'Product Ratings'!L153</f>
        <v>1.636245111</v>
      </c>
      <c r="M24" s="134">
        <f>'Product Ratings'!M153</f>
        <v>0.45</v>
      </c>
      <c r="N24" s="146"/>
      <c r="O24" s="139">
        <f>'Product Ratings'!O153</f>
        <v>3</v>
      </c>
      <c r="P24" s="139">
        <f>'Product Ratings'!P153</f>
        <v>5</v>
      </c>
      <c r="Q24" s="139">
        <f>'Product Ratings'!Q153</f>
        <v>5</v>
      </c>
      <c r="R24" s="139">
        <f>'Product Ratings'!R153</f>
        <v>4</v>
      </c>
      <c r="S24" s="306">
        <f>'Product Ratings'!S153</f>
        <v>4</v>
      </c>
      <c r="T24" s="307">
        <f>'Product Ratings'!T153</f>
        <v>21</v>
      </c>
      <c r="U24" s="146"/>
      <c r="V24" s="146"/>
      <c r="W24" s="146"/>
    </row>
    <row r="25" ht="12.75" customHeight="1">
      <c r="A25" s="146"/>
      <c r="B25" s="146" t="str">
        <f>'Product Ratings'!B285</f>
        <v>Widget 281</v>
      </c>
      <c r="C25" s="146"/>
      <c r="D25" s="146"/>
      <c r="E25" s="146">
        <f>'Product Ratings'!C285</f>
        <v>20</v>
      </c>
      <c r="F25" s="305">
        <f>'Product Ratings'!D285</f>
        <v>125.86</v>
      </c>
      <c r="G25" s="305">
        <f>'Product Ratings'!E285</f>
        <v>83.2</v>
      </c>
      <c r="H25" s="134">
        <f>'Product Ratings'!F285</f>
        <v>0.534</v>
      </c>
      <c r="I25" s="146"/>
      <c r="J25" s="305">
        <f>'Product Ratings'!J285</f>
        <v>6.293</v>
      </c>
      <c r="K25" s="146">
        <f>'Product Ratings'!K285</f>
        <v>25</v>
      </c>
      <c r="L25" s="305">
        <f>'Product Ratings'!L285</f>
        <v>4.102346806</v>
      </c>
      <c r="M25" s="134">
        <f>'Product Ratings'!M285</f>
        <v>0.88</v>
      </c>
      <c r="N25" s="146"/>
      <c r="O25" s="139">
        <f>'Product Ratings'!O285</f>
        <v>3</v>
      </c>
      <c r="P25" s="139">
        <f>'Product Ratings'!P285</f>
        <v>4</v>
      </c>
      <c r="Q25" s="139">
        <f>'Product Ratings'!Q285</f>
        <v>5</v>
      </c>
      <c r="R25" s="139">
        <f>'Product Ratings'!R285</f>
        <v>4</v>
      </c>
      <c r="S25" s="306">
        <f>'Product Ratings'!S285</f>
        <v>5</v>
      </c>
      <c r="T25" s="307">
        <f>'Product Ratings'!T285</f>
        <v>21</v>
      </c>
      <c r="U25" s="146"/>
      <c r="V25" s="146"/>
      <c r="W25" s="146"/>
    </row>
    <row r="26" ht="12.75" customHeight="1">
      <c r="A26" s="146"/>
      <c r="B26" s="146" t="str">
        <f>'Product Ratings'!B292</f>
        <v>Widget 288</v>
      </c>
      <c r="C26" s="146"/>
      <c r="D26" s="146"/>
      <c r="E26" s="146">
        <f>'Product Ratings'!C292</f>
        <v>58</v>
      </c>
      <c r="F26" s="305">
        <f>'Product Ratings'!D292</f>
        <v>302.61</v>
      </c>
      <c r="G26" s="305">
        <f>'Product Ratings'!E292</f>
        <v>198.78</v>
      </c>
      <c r="H26" s="134">
        <f>'Product Ratings'!F292</f>
        <v>0.534</v>
      </c>
      <c r="I26" s="146"/>
      <c r="J26" s="305">
        <f>'Product Ratings'!J292</f>
        <v>5.217413793</v>
      </c>
      <c r="K26" s="146">
        <f>'Product Ratings'!K292</f>
        <v>41</v>
      </c>
      <c r="L26" s="305">
        <f>'Product Ratings'!L292</f>
        <v>3.401182394</v>
      </c>
      <c r="M26" s="134">
        <f>'Product Ratings'!M292</f>
        <v>0.65</v>
      </c>
      <c r="N26" s="146"/>
      <c r="O26" s="139">
        <f>'Product Ratings'!O292</f>
        <v>3</v>
      </c>
      <c r="P26" s="139">
        <f>'Product Ratings'!P292</f>
        <v>5</v>
      </c>
      <c r="Q26" s="139">
        <f>'Product Ratings'!Q292</f>
        <v>5</v>
      </c>
      <c r="R26" s="139">
        <f>'Product Ratings'!R292</f>
        <v>3</v>
      </c>
      <c r="S26" s="306">
        <f>'Product Ratings'!S292</f>
        <v>5</v>
      </c>
      <c r="T26" s="307">
        <f>'Product Ratings'!T292</f>
        <v>21</v>
      </c>
      <c r="U26" s="146"/>
      <c r="V26" s="146"/>
      <c r="W26" s="146"/>
    </row>
    <row r="27" ht="12.75" customHeight="1">
      <c r="A27" s="146"/>
      <c r="B27" s="146" t="str">
        <f>'Product Ratings'!B579</f>
        <v>Widget 587</v>
      </c>
      <c r="C27" s="146"/>
      <c r="D27" s="146"/>
      <c r="E27" s="146">
        <f>'Product Ratings'!C579</f>
        <v>18</v>
      </c>
      <c r="F27" s="305">
        <f>'Product Ratings'!D579</f>
        <v>64.17</v>
      </c>
      <c r="G27" s="305">
        <f>'Product Ratings'!E579</f>
        <v>38.56</v>
      </c>
      <c r="H27" s="134">
        <f>'Product Ratings'!F579</f>
        <v>0.534</v>
      </c>
      <c r="I27" s="146"/>
      <c r="J27" s="305">
        <f>'Product Ratings'!J579</f>
        <v>3.565</v>
      </c>
      <c r="K27" s="146">
        <f>'Product Ratings'!K579</f>
        <v>21</v>
      </c>
      <c r="L27" s="305">
        <f>'Product Ratings'!L579</f>
        <v>2.32398957</v>
      </c>
      <c r="M27" s="134">
        <f>'Product Ratings'!M579</f>
        <v>0.6</v>
      </c>
      <c r="N27" s="146"/>
      <c r="O27" s="139">
        <f>'Product Ratings'!O579</f>
        <v>3</v>
      </c>
      <c r="P27" s="139">
        <f>'Product Ratings'!P579</f>
        <v>4</v>
      </c>
      <c r="Q27" s="139">
        <f>'Product Ratings'!Q579</f>
        <v>5</v>
      </c>
      <c r="R27" s="139">
        <f>'Product Ratings'!R579</f>
        <v>4</v>
      </c>
      <c r="S27" s="306">
        <f>'Product Ratings'!S579</f>
        <v>5</v>
      </c>
      <c r="T27" s="307">
        <f>'Product Ratings'!T579</f>
        <v>21</v>
      </c>
      <c r="U27" s="146"/>
      <c r="V27" s="146"/>
      <c r="W27" s="146"/>
    </row>
    <row r="28" ht="12.75" customHeight="1">
      <c r="A28" s="146"/>
      <c r="B28" s="146" t="str">
        <f>'Product Ratings'!B655</f>
        <v>Widget 666</v>
      </c>
      <c r="C28" s="146"/>
      <c r="D28" s="146"/>
      <c r="E28" s="146">
        <f>'Product Ratings'!C655</f>
        <v>19</v>
      </c>
      <c r="F28" s="305">
        <f>'Product Ratings'!D655</f>
        <v>404.35</v>
      </c>
      <c r="G28" s="305">
        <f>'Product Ratings'!E655</f>
        <v>237.34</v>
      </c>
      <c r="H28" s="134">
        <f>'Product Ratings'!F655</f>
        <v>0.534</v>
      </c>
      <c r="I28" s="146"/>
      <c r="J28" s="305">
        <f>'Product Ratings'!J655</f>
        <v>21.28157895</v>
      </c>
      <c r="K28" s="146">
        <f>'Product Ratings'!K655</f>
        <v>18</v>
      </c>
      <c r="L28" s="305">
        <f>'Product Ratings'!L655</f>
        <v>13.87325877</v>
      </c>
      <c r="M28" s="134">
        <f>'Product Ratings'!M655</f>
        <v>0.6</v>
      </c>
      <c r="N28" s="146"/>
      <c r="O28" s="139">
        <f>'Product Ratings'!O655</f>
        <v>3</v>
      </c>
      <c r="P28" s="139">
        <f>'Product Ratings'!P655</f>
        <v>4</v>
      </c>
      <c r="Q28" s="139">
        <f>'Product Ratings'!Q655</f>
        <v>5</v>
      </c>
      <c r="R28" s="139">
        <f>'Product Ratings'!R655</f>
        <v>4</v>
      </c>
      <c r="S28" s="306">
        <f>'Product Ratings'!S655</f>
        <v>5</v>
      </c>
      <c r="T28" s="307">
        <f>'Product Ratings'!T655</f>
        <v>21</v>
      </c>
      <c r="U28" s="146"/>
      <c r="V28" s="146"/>
      <c r="W28" s="146"/>
    </row>
    <row r="29" ht="12.75" customHeight="1">
      <c r="A29" s="146"/>
      <c r="B29" s="146" t="str">
        <f>'Product Ratings'!B683</f>
        <v>Widget 695</v>
      </c>
      <c r="C29" s="146"/>
      <c r="D29" s="146"/>
      <c r="E29" s="146">
        <f>'Product Ratings'!C683</f>
        <v>40</v>
      </c>
      <c r="F29" s="305">
        <f>'Product Ratings'!D683</f>
        <v>239.78</v>
      </c>
      <c r="G29" s="305">
        <f>'Product Ratings'!E683</f>
        <v>139.4</v>
      </c>
      <c r="H29" s="134">
        <f>'Product Ratings'!F683</f>
        <v>0.534</v>
      </c>
      <c r="I29" s="146"/>
      <c r="J29" s="305">
        <f>'Product Ratings'!J683</f>
        <v>5.9945</v>
      </c>
      <c r="K29" s="146">
        <f>'Product Ratings'!K683</f>
        <v>21</v>
      </c>
      <c r="L29" s="305">
        <f>'Product Ratings'!L683</f>
        <v>3.907757497</v>
      </c>
      <c r="M29" s="134">
        <f>'Product Ratings'!M683</f>
        <v>0.35</v>
      </c>
      <c r="N29" s="146"/>
      <c r="O29" s="139">
        <f>'Product Ratings'!O683</f>
        <v>3</v>
      </c>
      <c r="P29" s="139">
        <f>'Product Ratings'!P683</f>
        <v>5</v>
      </c>
      <c r="Q29" s="139">
        <f>'Product Ratings'!Q683</f>
        <v>5</v>
      </c>
      <c r="R29" s="139">
        <f>'Product Ratings'!R683</f>
        <v>4</v>
      </c>
      <c r="S29" s="306">
        <f>'Product Ratings'!S683</f>
        <v>4</v>
      </c>
      <c r="T29" s="307">
        <f>'Product Ratings'!T683</f>
        <v>21</v>
      </c>
      <c r="U29" s="146"/>
      <c r="V29" s="146"/>
      <c r="W29" s="146"/>
    </row>
    <row r="30" ht="12.75" customHeight="1">
      <c r="A30" s="146"/>
      <c r="B30" s="146" t="str">
        <f>'Product Ratings'!B59</f>
        <v>Widget 47</v>
      </c>
      <c r="C30" s="146"/>
      <c r="D30" s="146"/>
      <c r="E30" s="146">
        <f>'Product Ratings'!C59</f>
        <v>17</v>
      </c>
      <c r="F30" s="305">
        <f>'Product Ratings'!D59</f>
        <v>426</v>
      </c>
      <c r="G30" s="305">
        <f>'Product Ratings'!E59</f>
        <v>326.99</v>
      </c>
      <c r="H30" s="134">
        <f>'Product Ratings'!F59</f>
        <v>0.534</v>
      </c>
      <c r="I30" s="146"/>
      <c r="J30" s="305">
        <f>'Product Ratings'!J59</f>
        <v>25.05882353</v>
      </c>
      <c r="K30" s="146">
        <f>'Product Ratings'!K59</f>
        <v>34</v>
      </c>
      <c r="L30" s="305">
        <f>'Product Ratings'!L59</f>
        <v>16.33560856</v>
      </c>
      <c r="M30" s="134">
        <f>'Product Ratings'!M59</f>
        <v>0.9</v>
      </c>
      <c r="N30" s="146"/>
      <c r="O30" s="139">
        <f>'Product Ratings'!O59</f>
        <v>3</v>
      </c>
      <c r="P30" s="139">
        <f>'Product Ratings'!P59</f>
        <v>4</v>
      </c>
      <c r="Q30" s="139">
        <f>'Product Ratings'!Q59</f>
        <v>5</v>
      </c>
      <c r="R30" s="139">
        <f>'Product Ratings'!R59</f>
        <v>3</v>
      </c>
      <c r="S30" s="306">
        <f>'Product Ratings'!S59</f>
        <v>5</v>
      </c>
      <c r="T30" s="307">
        <f>'Product Ratings'!T59</f>
        <v>20</v>
      </c>
      <c r="U30" s="146"/>
      <c r="V30" s="146"/>
      <c r="W30" s="146"/>
    </row>
    <row r="31" ht="12.75" customHeight="1">
      <c r="A31" s="146"/>
      <c r="B31" s="146" t="str">
        <f>'Product Ratings'!B61</f>
        <v>Widget 49</v>
      </c>
      <c r="C31" s="146"/>
      <c r="D31" s="146"/>
      <c r="E31" s="146">
        <f>'Product Ratings'!C61</f>
        <v>11</v>
      </c>
      <c r="F31" s="305">
        <f>'Product Ratings'!D61</f>
        <v>114.78</v>
      </c>
      <c r="G31" s="305">
        <f>'Product Ratings'!E61</f>
        <v>87.95</v>
      </c>
      <c r="H31" s="134">
        <f>'Product Ratings'!F61</f>
        <v>0.534</v>
      </c>
      <c r="I31" s="146"/>
      <c r="J31" s="305">
        <f>'Product Ratings'!J61</f>
        <v>10.43454545</v>
      </c>
      <c r="K31" s="146">
        <f>'Product Ratings'!K61</f>
        <v>25</v>
      </c>
      <c r="L31" s="305">
        <f>'Product Ratings'!L61</f>
        <v>6.80218087</v>
      </c>
      <c r="M31" s="134">
        <f>'Product Ratings'!M61</f>
        <v>0.94</v>
      </c>
      <c r="N31" s="146"/>
      <c r="O31" s="139">
        <f>'Product Ratings'!O61</f>
        <v>3</v>
      </c>
      <c r="P31" s="139">
        <f>'Product Ratings'!P61</f>
        <v>3</v>
      </c>
      <c r="Q31" s="139">
        <f>'Product Ratings'!Q61</f>
        <v>5</v>
      </c>
      <c r="R31" s="139">
        <f>'Product Ratings'!R61</f>
        <v>4</v>
      </c>
      <c r="S31" s="306">
        <f>'Product Ratings'!S61</f>
        <v>5</v>
      </c>
      <c r="T31" s="307">
        <f>'Product Ratings'!T61</f>
        <v>20</v>
      </c>
      <c r="U31" s="146"/>
      <c r="V31" s="146"/>
      <c r="W31" s="146"/>
    </row>
    <row r="32" ht="12.75" customHeight="1">
      <c r="A32" s="146"/>
      <c r="B32" s="146" t="str">
        <f>'Product Ratings'!B152</f>
        <v>Widget 143</v>
      </c>
      <c r="C32" s="146"/>
      <c r="D32" s="146"/>
      <c r="E32" s="146">
        <f>'Product Ratings'!C152</f>
        <v>11</v>
      </c>
      <c r="F32" s="305">
        <f>'Product Ratings'!D152</f>
        <v>285.94</v>
      </c>
      <c r="G32" s="305">
        <f>'Product Ratings'!E152</f>
        <v>200.76</v>
      </c>
      <c r="H32" s="134">
        <f>'Product Ratings'!F152</f>
        <v>0.534</v>
      </c>
      <c r="I32" s="146"/>
      <c r="J32" s="305">
        <f>'Product Ratings'!J152</f>
        <v>25.99454545</v>
      </c>
      <c r="K32" s="146">
        <f>'Product Ratings'!K152</f>
        <v>16</v>
      </c>
      <c r="L32" s="305">
        <f>'Product Ratings'!L152</f>
        <v>16.94559678</v>
      </c>
      <c r="M32" s="134">
        <f>'Product Ratings'!M152</f>
        <v>0.65</v>
      </c>
      <c r="N32" s="146"/>
      <c r="O32" s="139">
        <f>'Product Ratings'!O152</f>
        <v>3</v>
      </c>
      <c r="P32" s="139">
        <f>'Product Ratings'!P152</f>
        <v>3</v>
      </c>
      <c r="Q32" s="139">
        <f>'Product Ratings'!Q152</f>
        <v>5</v>
      </c>
      <c r="R32" s="139">
        <f>'Product Ratings'!R152</f>
        <v>4</v>
      </c>
      <c r="S32" s="306">
        <f>'Product Ratings'!S152</f>
        <v>5</v>
      </c>
      <c r="T32" s="307">
        <f>'Product Ratings'!T152</f>
        <v>20</v>
      </c>
      <c r="U32" s="146"/>
      <c r="V32" s="146"/>
      <c r="W32" s="146"/>
    </row>
    <row r="33" ht="12.75" customHeight="1">
      <c r="A33" s="146"/>
      <c r="B33" s="146" t="str">
        <f>'Product Ratings'!B203</f>
        <v>Widget 196</v>
      </c>
      <c r="C33" s="146"/>
      <c r="D33" s="146"/>
      <c r="E33" s="146">
        <f>'Product Ratings'!C203</f>
        <v>12</v>
      </c>
      <c r="F33" s="305">
        <f>'Product Ratings'!D203</f>
        <v>185.48</v>
      </c>
      <c r="G33" s="305">
        <f>'Product Ratings'!E203</f>
        <v>126.75</v>
      </c>
      <c r="H33" s="134">
        <f>'Product Ratings'!F203</f>
        <v>0.534</v>
      </c>
      <c r="I33" s="146"/>
      <c r="J33" s="305">
        <f>'Product Ratings'!J203</f>
        <v>15.45666667</v>
      </c>
      <c r="K33" s="146">
        <f>'Product Ratings'!K203</f>
        <v>18</v>
      </c>
      <c r="L33" s="305">
        <f>'Product Ratings'!L203</f>
        <v>10.07605389</v>
      </c>
      <c r="M33" s="134">
        <f>'Product Ratings'!M203</f>
        <v>0.62</v>
      </c>
      <c r="N33" s="146"/>
      <c r="O33" s="139">
        <f>'Product Ratings'!O203</f>
        <v>3</v>
      </c>
      <c r="P33" s="139">
        <f>'Product Ratings'!P203</f>
        <v>3</v>
      </c>
      <c r="Q33" s="139">
        <f>'Product Ratings'!Q203</f>
        <v>5</v>
      </c>
      <c r="R33" s="139">
        <f>'Product Ratings'!R203</f>
        <v>4</v>
      </c>
      <c r="S33" s="306">
        <f>'Product Ratings'!S203</f>
        <v>5</v>
      </c>
      <c r="T33" s="307">
        <f>'Product Ratings'!T203</f>
        <v>20</v>
      </c>
      <c r="U33" s="146"/>
      <c r="V33" s="146"/>
      <c r="W33" s="146"/>
    </row>
    <row r="34" ht="12.75" customHeight="1">
      <c r="A34" s="146"/>
      <c r="B34" s="146" t="str">
        <f>'Product Ratings'!B340</f>
        <v>Widget 338</v>
      </c>
      <c r="C34" s="146"/>
      <c r="D34" s="146"/>
      <c r="E34" s="146">
        <f>'Product Ratings'!C340</f>
        <v>29</v>
      </c>
      <c r="F34" s="305">
        <f>'Product Ratings'!D340</f>
        <v>180.08</v>
      </c>
      <c r="G34" s="305">
        <f>'Product Ratings'!E340</f>
        <v>116.44</v>
      </c>
      <c r="H34" s="134">
        <f>'Product Ratings'!F340</f>
        <v>0.534</v>
      </c>
      <c r="I34" s="146"/>
      <c r="J34" s="305">
        <f>'Product Ratings'!J340</f>
        <v>6.209655172</v>
      </c>
      <c r="K34" s="146">
        <f>'Product Ratings'!K340</f>
        <v>37</v>
      </c>
      <c r="L34" s="305">
        <f>'Product Ratings'!L340</f>
        <v>4.048015106</v>
      </c>
      <c r="M34" s="134">
        <f>'Product Ratings'!M340</f>
        <v>0.45</v>
      </c>
      <c r="N34" s="146"/>
      <c r="O34" s="139">
        <f>'Product Ratings'!O340</f>
        <v>3</v>
      </c>
      <c r="P34" s="139">
        <f>'Product Ratings'!P340</f>
        <v>5</v>
      </c>
      <c r="Q34" s="139">
        <f>'Product Ratings'!Q340</f>
        <v>5</v>
      </c>
      <c r="R34" s="139">
        <f>'Product Ratings'!R340</f>
        <v>3</v>
      </c>
      <c r="S34" s="306">
        <f>'Product Ratings'!S340</f>
        <v>4</v>
      </c>
      <c r="T34" s="307">
        <f>'Product Ratings'!T340</f>
        <v>20</v>
      </c>
      <c r="U34" s="146"/>
      <c r="V34" s="146"/>
      <c r="W34" s="146"/>
    </row>
    <row r="35" ht="12.75" customHeight="1">
      <c r="A35" s="146"/>
      <c r="B35" s="146" t="str">
        <f>'Product Ratings'!B362</f>
        <v>Widget 361</v>
      </c>
      <c r="C35" s="146"/>
      <c r="D35" s="146"/>
      <c r="E35" s="146">
        <f>'Product Ratings'!C362</f>
        <v>11</v>
      </c>
      <c r="F35" s="305">
        <f>'Product Ratings'!D362</f>
        <v>278.43</v>
      </c>
      <c r="G35" s="305">
        <f>'Product Ratings'!E362</f>
        <v>178.23</v>
      </c>
      <c r="H35" s="134">
        <f>'Product Ratings'!F362</f>
        <v>0.534</v>
      </c>
      <c r="I35" s="146"/>
      <c r="J35" s="305">
        <f>'Product Ratings'!J362</f>
        <v>25.31181818</v>
      </c>
      <c r="K35" s="146">
        <f>'Product Ratings'!K362</f>
        <v>19</v>
      </c>
      <c r="L35" s="305">
        <f>'Product Ratings'!L362</f>
        <v>16.50053336</v>
      </c>
      <c r="M35" s="134">
        <f>'Product Ratings'!M362</f>
        <v>0.89</v>
      </c>
      <c r="N35" s="146"/>
      <c r="O35" s="139">
        <f>'Product Ratings'!O362</f>
        <v>3</v>
      </c>
      <c r="P35" s="139">
        <f>'Product Ratings'!P362</f>
        <v>3</v>
      </c>
      <c r="Q35" s="139">
        <f>'Product Ratings'!Q362</f>
        <v>5</v>
      </c>
      <c r="R35" s="139">
        <f>'Product Ratings'!R362</f>
        <v>4</v>
      </c>
      <c r="S35" s="306">
        <f>'Product Ratings'!S362</f>
        <v>5</v>
      </c>
      <c r="T35" s="307">
        <f>'Product Ratings'!T362</f>
        <v>20</v>
      </c>
      <c r="U35" s="146"/>
      <c r="V35" s="146"/>
      <c r="W35" s="146"/>
    </row>
    <row r="36" ht="12.75" customHeight="1">
      <c r="A36" s="146"/>
      <c r="B36" s="146" t="str">
        <f>'Product Ratings'!B412</f>
        <v>Widget 413</v>
      </c>
      <c r="C36" s="146"/>
      <c r="D36" s="146"/>
      <c r="E36" s="146">
        <f>'Product Ratings'!C412</f>
        <v>50</v>
      </c>
      <c r="F36" s="305">
        <f>'Product Ratings'!D412</f>
        <v>553.73</v>
      </c>
      <c r="G36" s="305">
        <f>'Product Ratings'!E412</f>
        <v>350.62</v>
      </c>
      <c r="H36" s="134">
        <f>'Product Ratings'!F412</f>
        <v>0.534</v>
      </c>
      <c r="I36" s="146"/>
      <c r="J36" s="305">
        <f>'Product Ratings'!J412</f>
        <v>11.0746</v>
      </c>
      <c r="K36" s="146">
        <f>'Product Ratings'!K412</f>
        <v>16</v>
      </c>
      <c r="L36" s="305">
        <f>'Product Ratings'!L412</f>
        <v>7.219426336</v>
      </c>
      <c r="M36" s="134">
        <f>'Product Ratings'!M412</f>
        <v>0.32</v>
      </c>
      <c r="N36" s="146"/>
      <c r="O36" s="139">
        <f>'Product Ratings'!O412</f>
        <v>3</v>
      </c>
      <c r="P36" s="139">
        <f>'Product Ratings'!P412</f>
        <v>5</v>
      </c>
      <c r="Q36" s="139">
        <f>'Product Ratings'!Q412</f>
        <v>5</v>
      </c>
      <c r="R36" s="139">
        <f>'Product Ratings'!R412</f>
        <v>4</v>
      </c>
      <c r="S36" s="306">
        <f>'Product Ratings'!S412</f>
        <v>3</v>
      </c>
      <c r="T36" s="307">
        <f>'Product Ratings'!T412</f>
        <v>20</v>
      </c>
      <c r="U36" s="146"/>
      <c r="V36" s="146"/>
      <c r="W36" s="146"/>
    </row>
    <row r="37" ht="12.75" customHeight="1">
      <c r="A37" s="146"/>
      <c r="B37" s="146" t="str">
        <f>'Product Ratings'!B447</f>
        <v>Widget 449</v>
      </c>
      <c r="C37" s="146"/>
      <c r="D37" s="146"/>
      <c r="E37" s="146">
        <f>'Product Ratings'!C447</f>
        <v>36</v>
      </c>
      <c r="F37" s="305">
        <f>'Product Ratings'!D447</f>
        <v>1001.74</v>
      </c>
      <c r="G37" s="305">
        <f>'Product Ratings'!E447</f>
        <v>630.07</v>
      </c>
      <c r="H37" s="134">
        <f>'Product Ratings'!F447</f>
        <v>0.534</v>
      </c>
      <c r="I37" s="146"/>
      <c r="J37" s="305">
        <f>'Product Ratings'!J447</f>
        <v>27.82611111</v>
      </c>
      <c r="K37" s="146">
        <f>'Product Ratings'!K447</f>
        <v>39</v>
      </c>
      <c r="L37" s="305">
        <f>'Product Ratings'!L447</f>
        <v>18.139577</v>
      </c>
      <c r="M37" s="134">
        <f>'Product Ratings'!M447</f>
        <v>0.43</v>
      </c>
      <c r="N37" s="146"/>
      <c r="O37" s="139">
        <f>'Product Ratings'!O447</f>
        <v>3</v>
      </c>
      <c r="P37" s="139">
        <f>'Product Ratings'!P447</f>
        <v>5</v>
      </c>
      <c r="Q37" s="139">
        <f>'Product Ratings'!Q447</f>
        <v>5</v>
      </c>
      <c r="R37" s="139">
        <f>'Product Ratings'!R447</f>
        <v>3</v>
      </c>
      <c r="S37" s="306">
        <f>'Product Ratings'!S447</f>
        <v>4</v>
      </c>
      <c r="T37" s="307">
        <f>'Product Ratings'!T447</f>
        <v>20</v>
      </c>
      <c r="U37" s="146"/>
      <c r="V37" s="146"/>
      <c r="W37" s="146"/>
    </row>
    <row r="38" ht="12.75" customHeight="1">
      <c r="A38" s="146"/>
      <c r="B38" s="146" t="str">
        <f>'Product Ratings'!B449</f>
        <v>Widget 451</v>
      </c>
      <c r="C38" s="146"/>
      <c r="D38" s="146"/>
      <c r="E38" s="146">
        <f>'Product Ratings'!C449</f>
        <v>44</v>
      </c>
      <c r="F38" s="305">
        <f>'Product Ratings'!D449</f>
        <v>191.3</v>
      </c>
      <c r="G38" s="305">
        <f>'Product Ratings'!E449</f>
        <v>120.32</v>
      </c>
      <c r="H38" s="134">
        <f>'Product Ratings'!F449</f>
        <v>0.534</v>
      </c>
      <c r="I38" s="146"/>
      <c r="J38" s="305">
        <f>'Product Ratings'!J449</f>
        <v>4.347727273</v>
      </c>
      <c r="K38" s="146">
        <f>'Product Ratings'!K449</f>
        <v>46</v>
      </c>
      <c r="L38" s="305">
        <f>'Product Ratings'!L449</f>
        <v>2.834242029</v>
      </c>
      <c r="M38" s="134">
        <f>'Product Ratings'!M449</f>
        <v>0.67</v>
      </c>
      <c r="N38" s="146"/>
      <c r="O38" s="139">
        <f>'Product Ratings'!O449</f>
        <v>3</v>
      </c>
      <c r="P38" s="139">
        <f>'Product Ratings'!P449</f>
        <v>5</v>
      </c>
      <c r="Q38" s="139">
        <f>'Product Ratings'!Q449</f>
        <v>5</v>
      </c>
      <c r="R38" s="139">
        <f>'Product Ratings'!R449</f>
        <v>2</v>
      </c>
      <c r="S38" s="306">
        <f>'Product Ratings'!S449</f>
        <v>5</v>
      </c>
      <c r="T38" s="307">
        <f>'Product Ratings'!T449</f>
        <v>20</v>
      </c>
      <c r="U38" s="146"/>
      <c r="V38" s="146"/>
      <c r="W38" s="146"/>
    </row>
    <row r="39" ht="12.75" customHeight="1">
      <c r="A39" s="146"/>
      <c r="B39" s="146" t="str">
        <f>'Product Ratings'!B532</f>
        <v>Widget 538</v>
      </c>
      <c r="C39" s="146"/>
      <c r="D39" s="146"/>
      <c r="E39" s="146">
        <f>'Product Ratings'!C532</f>
        <v>36</v>
      </c>
      <c r="F39" s="305">
        <f>'Product Ratings'!D532</f>
        <v>1815.41</v>
      </c>
      <c r="G39" s="305">
        <f>'Product Ratings'!E532</f>
        <v>1107.6</v>
      </c>
      <c r="H39" s="134">
        <f>'Product Ratings'!F532</f>
        <v>0.534</v>
      </c>
      <c r="I39" s="146"/>
      <c r="J39" s="305">
        <f>'Product Ratings'!J532</f>
        <v>50.42805556</v>
      </c>
      <c r="K39" s="146">
        <f>'Product Ratings'!K532</f>
        <v>37</v>
      </c>
      <c r="L39" s="305">
        <f>'Product Ratings'!L532</f>
        <v>32.87356946</v>
      </c>
      <c r="M39" s="134">
        <f>'Product Ratings'!M532</f>
        <v>0.65</v>
      </c>
      <c r="N39" s="146"/>
      <c r="O39" s="139">
        <f>'Product Ratings'!O532</f>
        <v>3</v>
      </c>
      <c r="P39" s="139">
        <f>'Product Ratings'!P532</f>
        <v>5</v>
      </c>
      <c r="Q39" s="139">
        <f>'Product Ratings'!Q532</f>
        <v>4</v>
      </c>
      <c r="R39" s="139">
        <f>'Product Ratings'!R532</f>
        <v>3</v>
      </c>
      <c r="S39" s="306">
        <f>'Product Ratings'!S532</f>
        <v>5</v>
      </c>
      <c r="T39" s="307">
        <f>'Product Ratings'!T532</f>
        <v>20</v>
      </c>
      <c r="U39" s="146"/>
      <c r="V39" s="146"/>
      <c r="W39" s="146"/>
    </row>
    <row r="40" ht="12.75" customHeight="1">
      <c r="A40" s="146"/>
      <c r="B40" s="146" t="str">
        <f>'Product Ratings'!B617</f>
        <v>Widget 627</v>
      </c>
      <c r="C40" s="146"/>
      <c r="D40" s="146"/>
      <c r="E40" s="146">
        <f>'Product Ratings'!C617</f>
        <v>20</v>
      </c>
      <c r="F40" s="305">
        <f>'Product Ratings'!D617</f>
        <v>1026.09</v>
      </c>
      <c r="G40" s="305">
        <f>'Product Ratings'!E617</f>
        <v>609.49</v>
      </c>
      <c r="H40" s="134">
        <f>'Product Ratings'!F617</f>
        <v>0.534</v>
      </c>
      <c r="I40" s="146"/>
      <c r="J40" s="305">
        <f>'Product Ratings'!J617</f>
        <v>51.3045</v>
      </c>
      <c r="K40" s="146">
        <f>'Product Ratings'!K617</f>
        <v>25</v>
      </c>
      <c r="L40" s="305">
        <f>'Product Ratings'!L617</f>
        <v>33.44491525</v>
      </c>
      <c r="M40" s="134">
        <f>'Product Ratings'!M617</f>
        <v>0.65</v>
      </c>
      <c r="N40" s="146"/>
      <c r="O40" s="139">
        <f>'Product Ratings'!O617</f>
        <v>3</v>
      </c>
      <c r="P40" s="139">
        <f>'Product Ratings'!P617</f>
        <v>4</v>
      </c>
      <c r="Q40" s="139">
        <f>'Product Ratings'!Q617</f>
        <v>4</v>
      </c>
      <c r="R40" s="139">
        <f>'Product Ratings'!R617</f>
        <v>4</v>
      </c>
      <c r="S40" s="306">
        <f>'Product Ratings'!S617</f>
        <v>5</v>
      </c>
      <c r="T40" s="307">
        <f>'Product Ratings'!T617</f>
        <v>20</v>
      </c>
      <c r="U40" s="146"/>
      <c r="V40" s="146"/>
      <c r="W40" s="146"/>
    </row>
    <row r="41" ht="12.75" customHeight="1">
      <c r="A41" s="146"/>
      <c r="B41" s="146" t="str">
        <f>'Product Ratings'!B634</f>
        <v>Widget 644</v>
      </c>
      <c r="C41" s="146"/>
      <c r="D41" s="146"/>
      <c r="E41" s="146">
        <f>'Product Ratings'!C634</f>
        <v>28</v>
      </c>
      <c r="F41" s="305">
        <f>'Product Ratings'!D634</f>
        <v>1113.35</v>
      </c>
      <c r="G41" s="305">
        <f>'Product Ratings'!E634</f>
        <v>657.02</v>
      </c>
      <c r="H41" s="134">
        <f>'Product Ratings'!F634</f>
        <v>0.534</v>
      </c>
      <c r="I41" s="146"/>
      <c r="J41" s="305">
        <f>'Product Ratings'!J634</f>
        <v>39.7625</v>
      </c>
      <c r="K41" s="146">
        <f>'Product Ratings'!K634</f>
        <v>24</v>
      </c>
      <c r="L41" s="305">
        <f>'Product Ratings'!L634</f>
        <v>25.92079531</v>
      </c>
      <c r="M41" s="134">
        <f>'Product Ratings'!M634</f>
        <v>0.18</v>
      </c>
      <c r="N41" s="146"/>
      <c r="O41" s="139">
        <f>'Product Ratings'!O634</f>
        <v>3</v>
      </c>
      <c r="P41" s="139">
        <f>'Product Ratings'!P634</f>
        <v>5</v>
      </c>
      <c r="Q41" s="127">
        <f>'Product Ratings'!Q634</f>
        <v>25.92079531</v>
      </c>
      <c r="R41" s="139">
        <f>'Product Ratings'!R634</f>
        <v>4</v>
      </c>
      <c r="S41" s="306">
        <f>'Product Ratings'!S634</f>
        <v>3</v>
      </c>
      <c r="T41" s="307">
        <f>'Product Ratings'!T634</f>
        <v>40.92079531</v>
      </c>
      <c r="U41" s="146"/>
      <c r="V41" s="146"/>
      <c r="W41" s="146"/>
    </row>
    <row r="42" ht="12.75" customHeight="1">
      <c r="A42" s="146"/>
      <c r="B42" s="146" t="str">
        <f>'Product Ratings'!B648</f>
        <v>Widget 658</v>
      </c>
      <c r="C42" s="146"/>
      <c r="D42" s="146"/>
      <c r="E42" s="146">
        <f>'Product Ratings'!C648</f>
        <v>59</v>
      </c>
      <c r="F42" s="305">
        <f>'Product Ratings'!D648</f>
        <v>324.44</v>
      </c>
      <c r="G42" s="305">
        <f>'Product Ratings'!E648</f>
        <v>190.86</v>
      </c>
      <c r="H42" s="134">
        <f>'Product Ratings'!F648</f>
        <v>0.534</v>
      </c>
      <c r="I42" s="146"/>
      <c r="J42" s="305">
        <f>'Product Ratings'!J648</f>
        <v>5.498983051</v>
      </c>
      <c r="K42" s="146">
        <f>'Product Ratings'!K648</f>
        <v>41</v>
      </c>
      <c r="L42" s="305">
        <f>'Product Ratings'!L648</f>
        <v>3.584734714</v>
      </c>
      <c r="M42" s="134">
        <f>'Product Ratings'!M648</f>
        <v>0.52</v>
      </c>
      <c r="N42" s="146"/>
      <c r="O42" s="139">
        <f>'Product Ratings'!O648</f>
        <v>3</v>
      </c>
      <c r="P42" s="139">
        <f>'Product Ratings'!P648</f>
        <v>5</v>
      </c>
      <c r="Q42" s="139">
        <f>'Product Ratings'!Q648</f>
        <v>5</v>
      </c>
      <c r="R42" s="139">
        <f>'Product Ratings'!R648</f>
        <v>3</v>
      </c>
      <c r="S42" s="306">
        <f>'Product Ratings'!S648</f>
        <v>4</v>
      </c>
      <c r="T42" s="307">
        <f>'Product Ratings'!T648</f>
        <v>20</v>
      </c>
      <c r="U42" s="146"/>
      <c r="V42" s="146"/>
      <c r="W42" s="146"/>
    </row>
    <row r="43" ht="12.75" customHeight="1">
      <c r="A43" s="146"/>
      <c r="B43" s="146" t="str">
        <f>'Product Ratings'!B671</f>
        <v>Widget 683</v>
      </c>
      <c r="C43" s="146"/>
      <c r="D43" s="146"/>
      <c r="E43" s="146">
        <f>'Product Ratings'!C671</f>
        <v>30</v>
      </c>
      <c r="F43" s="305">
        <f>'Product Ratings'!D671</f>
        <v>509.48</v>
      </c>
      <c r="G43" s="305">
        <f>'Product Ratings'!E671</f>
        <v>297.23</v>
      </c>
      <c r="H43" s="134">
        <f>'Product Ratings'!F671</f>
        <v>0.534</v>
      </c>
      <c r="I43" s="146"/>
      <c r="J43" s="305">
        <f>'Product Ratings'!J671</f>
        <v>16.98266667</v>
      </c>
      <c r="K43" s="146">
        <f>'Product Ratings'!K671</f>
        <v>62</v>
      </c>
      <c r="L43" s="305">
        <f>'Product Ratings'!L671</f>
        <v>11.07083877</v>
      </c>
      <c r="M43" s="134">
        <f>'Product Ratings'!M671</f>
        <v>0.93</v>
      </c>
      <c r="N43" s="146"/>
      <c r="O43" s="139">
        <f>'Product Ratings'!O671</f>
        <v>3</v>
      </c>
      <c r="P43" s="139">
        <f>'Product Ratings'!P671</f>
        <v>5</v>
      </c>
      <c r="Q43" s="139">
        <f>'Product Ratings'!Q671</f>
        <v>5</v>
      </c>
      <c r="R43" s="139">
        <f>'Product Ratings'!R671</f>
        <v>2</v>
      </c>
      <c r="S43" s="306">
        <f>'Product Ratings'!S671</f>
        <v>5</v>
      </c>
      <c r="T43" s="307">
        <f>'Product Ratings'!T671</f>
        <v>20</v>
      </c>
      <c r="U43" s="146"/>
      <c r="V43" s="146"/>
      <c r="W43" s="146"/>
    </row>
    <row r="44" ht="12.75" customHeight="1">
      <c r="A44" s="146"/>
      <c r="B44" s="146" t="str">
        <f>'Product Ratings'!B676</f>
        <v>Widget 688</v>
      </c>
      <c r="C44" s="146"/>
      <c r="D44" s="146"/>
      <c r="E44" s="146">
        <f>'Product Ratings'!C676</f>
        <v>12</v>
      </c>
      <c r="F44" s="305">
        <f>'Product Ratings'!D676</f>
        <v>365.22</v>
      </c>
      <c r="G44" s="305">
        <f>'Product Ratings'!E676</f>
        <v>212.8</v>
      </c>
      <c r="H44" s="134">
        <f>'Product Ratings'!F676</f>
        <v>0.534</v>
      </c>
      <c r="I44" s="146"/>
      <c r="J44" s="305">
        <f>'Product Ratings'!J676</f>
        <v>30.435</v>
      </c>
      <c r="K44" s="146">
        <f>'Product Ratings'!K676</f>
        <v>25</v>
      </c>
      <c r="L44" s="305">
        <f>'Product Ratings'!L676</f>
        <v>19.84028683</v>
      </c>
      <c r="M44" s="134">
        <f>'Product Ratings'!M676</f>
        <v>0.65</v>
      </c>
      <c r="N44" s="146"/>
      <c r="O44" s="139">
        <f>'Product Ratings'!O676</f>
        <v>3</v>
      </c>
      <c r="P44" s="139">
        <f>'Product Ratings'!P676</f>
        <v>3</v>
      </c>
      <c r="Q44" s="139">
        <f>'Product Ratings'!Q676</f>
        <v>5</v>
      </c>
      <c r="R44" s="139">
        <f>'Product Ratings'!R676</f>
        <v>4</v>
      </c>
      <c r="S44" s="306">
        <f>'Product Ratings'!S676</f>
        <v>5</v>
      </c>
      <c r="T44" s="307">
        <f>'Product Ratings'!T676</f>
        <v>20</v>
      </c>
      <c r="U44" s="146"/>
      <c r="V44" s="146"/>
      <c r="W44" s="146"/>
    </row>
    <row r="45" ht="12.75" customHeight="1">
      <c r="A45" s="146"/>
      <c r="B45" s="146" t="str">
        <f>'Product Ratings'!B725</f>
        <v>Widget 737</v>
      </c>
      <c r="C45" s="146"/>
      <c r="D45" s="146"/>
      <c r="E45" s="146">
        <f>'Product Ratings'!C725</f>
        <v>35</v>
      </c>
      <c r="F45" s="305">
        <f>'Product Ratings'!D725</f>
        <v>500.87</v>
      </c>
      <c r="G45" s="305">
        <f>'Product Ratings'!E725</f>
        <v>286.67</v>
      </c>
      <c r="H45" s="134">
        <f>'Product Ratings'!F725</f>
        <v>0.534</v>
      </c>
      <c r="I45" s="146"/>
      <c r="J45" s="305">
        <f>'Product Ratings'!J725</f>
        <v>14.31057143</v>
      </c>
      <c r="K45" s="146">
        <f>'Product Ratings'!K725</f>
        <v>36</v>
      </c>
      <c r="L45" s="305">
        <f>'Product Ratings'!L725</f>
        <v>9.328925312</v>
      </c>
      <c r="M45" s="134">
        <f>'Product Ratings'!M725</f>
        <v>0.56</v>
      </c>
      <c r="N45" s="146"/>
      <c r="O45" s="139">
        <f>'Product Ratings'!O725</f>
        <v>3</v>
      </c>
      <c r="P45" s="139">
        <f>'Product Ratings'!P725</f>
        <v>5</v>
      </c>
      <c r="Q45" s="139">
        <f>'Product Ratings'!Q725</f>
        <v>5</v>
      </c>
      <c r="R45" s="139">
        <f>'Product Ratings'!R725</f>
        <v>3</v>
      </c>
      <c r="S45" s="306">
        <f>'Product Ratings'!S725</f>
        <v>4</v>
      </c>
      <c r="T45" s="307">
        <f>'Product Ratings'!T725</f>
        <v>20</v>
      </c>
      <c r="U45" s="146"/>
      <c r="V45" s="146"/>
      <c r="W45" s="146"/>
    </row>
    <row r="46" ht="12.75" customHeight="1">
      <c r="A46" s="146"/>
      <c r="B46" s="146" t="str">
        <f>'Product Ratings'!B42</f>
        <v>Widget 28</v>
      </c>
      <c r="C46" s="146"/>
      <c r="D46" s="146"/>
      <c r="E46" s="146">
        <f>'Product Ratings'!C42</f>
        <v>64</v>
      </c>
      <c r="F46" s="305">
        <f>'Product Ratings'!D42</f>
        <v>474.52</v>
      </c>
      <c r="G46" s="305">
        <f>'Product Ratings'!E42</f>
        <v>400.39</v>
      </c>
      <c r="H46" s="134" t="str">
        <f>'Product Ratings'!F42</f>
        <v/>
      </c>
      <c r="I46" s="146"/>
      <c r="J46" s="305">
        <f>'Product Ratings'!J42</f>
        <v>7.414375</v>
      </c>
      <c r="K46" s="146">
        <f>'Product Ratings'!K42</f>
        <v>62</v>
      </c>
      <c r="L46" s="305">
        <f>'Product Ratings'!L42</f>
        <v>7.414375</v>
      </c>
      <c r="M46" s="134">
        <f>'Product Ratings'!M42</f>
        <v>0.53</v>
      </c>
      <c r="N46" s="146"/>
      <c r="O46" s="139">
        <f>'Product Ratings'!O42</f>
        <v>1</v>
      </c>
      <c r="P46" s="139">
        <f>'Product Ratings'!P42</f>
        <v>5</v>
      </c>
      <c r="Q46" s="139">
        <f>'Product Ratings'!Q42</f>
        <v>5</v>
      </c>
      <c r="R46" s="139">
        <f>'Product Ratings'!R42</f>
        <v>2</v>
      </c>
      <c r="S46" s="306">
        <f>'Product Ratings'!S42</f>
        <v>4</v>
      </c>
      <c r="T46" s="307">
        <f>'Product Ratings'!T42</f>
        <v>17</v>
      </c>
      <c r="U46" s="146"/>
      <c r="V46" s="146"/>
      <c r="W46" s="146"/>
    </row>
    <row r="47" ht="12.75" customHeight="1">
      <c r="A47" s="146"/>
      <c r="B47" s="146" t="str">
        <f>'Product Ratings'!B48</f>
        <v>Widget 35</v>
      </c>
      <c r="C47" s="146"/>
      <c r="D47" s="146"/>
      <c r="E47" s="146">
        <f>'Product Ratings'!C48</f>
        <v>8</v>
      </c>
      <c r="F47" s="305">
        <f>'Product Ratings'!D48</f>
        <v>156.52</v>
      </c>
      <c r="G47" s="305">
        <f>'Product Ratings'!E48</f>
        <v>122.34</v>
      </c>
      <c r="H47" s="134">
        <f>'Product Ratings'!F48</f>
        <v>0.534</v>
      </c>
      <c r="I47" s="146"/>
      <c r="J47" s="305">
        <f>'Product Ratings'!J48</f>
        <v>19.565</v>
      </c>
      <c r="K47" s="146">
        <f>'Product Ratings'!K48</f>
        <v>16</v>
      </c>
      <c r="L47" s="305">
        <f>'Product Ratings'!L48</f>
        <v>12.75423729</v>
      </c>
      <c r="M47" s="134">
        <f>'Product Ratings'!M48</f>
        <v>0.64</v>
      </c>
      <c r="N47" s="146"/>
      <c r="O47" s="139">
        <f>'Product Ratings'!O48</f>
        <v>3</v>
      </c>
      <c r="P47" s="139">
        <f>'Product Ratings'!P48</f>
        <v>2</v>
      </c>
      <c r="Q47" s="139">
        <f>'Product Ratings'!Q48</f>
        <v>5</v>
      </c>
      <c r="R47" s="139">
        <f>'Product Ratings'!R48</f>
        <v>4</v>
      </c>
      <c r="S47" s="306">
        <f>'Product Ratings'!S48</f>
        <v>5</v>
      </c>
      <c r="T47" s="307">
        <f>'Product Ratings'!T48</f>
        <v>19</v>
      </c>
      <c r="U47" s="146"/>
      <c r="V47" s="146"/>
      <c r="W47" s="146"/>
    </row>
    <row r="48" ht="12.75" customHeight="1">
      <c r="A48" s="146"/>
      <c r="B48" s="146" t="str">
        <f>'Product Ratings'!B89</f>
        <v>Widget 77</v>
      </c>
      <c r="C48" s="146"/>
      <c r="D48" s="146"/>
      <c r="E48" s="146">
        <f>'Product Ratings'!C89</f>
        <v>17</v>
      </c>
      <c r="F48" s="305">
        <f>'Product Ratings'!D89</f>
        <v>831.19</v>
      </c>
      <c r="G48" s="305">
        <f>'Product Ratings'!E89</f>
        <v>610.74</v>
      </c>
      <c r="H48" s="134">
        <f>'Product Ratings'!F89</f>
        <v>0.534</v>
      </c>
      <c r="I48" s="146"/>
      <c r="J48" s="305">
        <f>'Product Ratings'!J89</f>
        <v>48.89352941</v>
      </c>
      <c r="K48" s="146">
        <f>'Product Ratings'!K89</f>
        <v>49</v>
      </c>
      <c r="L48" s="305">
        <f>'Product Ratings'!L89</f>
        <v>31.87322647</v>
      </c>
      <c r="M48" s="134">
        <f>'Product Ratings'!M89</f>
        <v>0.87</v>
      </c>
      <c r="N48" s="146"/>
      <c r="O48" s="139">
        <f>'Product Ratings'!O89</f>
        <v>3</v>
      </c>
      <c r="P48" s="139">
        <f>'Product Ratings'!P89</f>
        <v>4</v>
      </c>
      <c r="Q48" s="139">
        <f>'Product Ratings'!Q89</f>
        <v>4</v>
      </c>
      <c r="R48" s="139">
        <f>'Product Ratings'!R89</f>
        <v>2</v>
      </c>
      <c r="S48" s="306">
        <f>'Product Ratings'!S89</f>
        <v>5</v>
      </c>
      <c r="T48" s="307">
        <f>'Product Ratings'!T89</f>
        <v>18</v>
      </c>
      <c r="U48" s="146"/>
      <c r="V48" s="146"/>
      <c r="W48" s="146"/>
    </row>
    <row r="49" ht="12.75" customHeight="1">
      <c r="A49" s="146"/>
      <c r="B49" s="146" t="str">
        <f>'Product Ratings'!B130</f>
        <v>Widget 120</v>
      </c>
      <c r="C49" s="146"/>
      <c r="D49" s="146"/>
      <c r="E49" s="146">
        <f>'Product Ratings'!C130</f>
        <v>20</v>
      </c>
      <c r="F49" s="305">
        <f>'Product Ratings'!D130</f>
        <v>125.29</v>
      </c>
      <c r="G49" s="305">
        <f>'Product Ratings'!E130</f>
        <v>89.15</v>
      </c>
      <c r="H49" s="134">
        <f>'Product Ratings'!F130</f>
        <v>0.534</v>
      </c>
      <c r="I49" s="146"/>
      <c r="J49" s="305">
        <f>'Product Ratings'!J130</f>
        <v>6.2645</v>
      </c>
      <c r="K49" s="146">
        <f>'Product Ratings'!K130</f>
        <v>24</v>
      </c>
      <c r="L49" s="305">
        <f>'Product Ratings'!L130</f>
        <v>4.083767927</v>
      </c>
      <c r="M49" s="134">
        <f>'Product Ratings'!M130</f>
        <v>0.15</v>
      </c>
      <c r="N49" s="146"/>
      <c r="O49" s="139">
        <f>'Product Ratings'!O130</f>
        <v>3</v>
      </c>
      <c r="P49" s="139">
        <f>'Product Ratings'!P130</f>
        <v>4</v>
      </c>
      <c r="Q49" s="139">
        <f>'Product Ratings'!Q130</f>
        <v>5</v>
      </c>
      <c r="R49" s="139">
        <f>'Product Ratings'!R130</f>
        <v>4</v>
      </c>
      <c r="S49" s="306">
        <f>'Product Ratings'!S130</f>
        <v>3</v>
      </c>
      <c r="T49" s="307">
        <f>'Product Ratings'!T130</f>
        <v>19</v>
      </c>
      <c r="U49" s="146"/>
      <c r="V49" s="146"/>
      <c r="W49" s="146"/>
    </row>
    <row r="50" ht="12.75" customHeight="1">
      <c r="A50" s="146"/>
      <c r="B50" s="146" t="str">
        <f>'Product Ratings'!B165</f>
        <v>Widget 157</v>
      </c>
      <c r="C50" s="146"/>
      <c r="D50" s="146"/>
      <c r="E50" s="146">
        <f>'Product Ratings'!C165</f>
        <v>9</v>
      </c>
      <c r="F50" s="305">
        <f>'Product Ratings'!D165</f>
        <v>46.17</v>
      </c>
      <c r="G50" s="305">
        <f>'Product Ratings'!E165</f>
        <v>32.22</v>
      </c>
      <c r="H50" s="134">
        <f>'Product Ratings'!F165</f>
        <v>0.534</v>
      </c>
      <c r="I50" s="146"/>
      <c r="J50" s="305">
        <f>'Product Ratings'!J165</f>
        <v>5.13</v>
      </c>
      <c r="K50" s="146">
        <f>'Product Ratings'!K165</f>
        <v>25</v>
      </c>
      <c r="L50" s="305">
        <f>'Product Ratings'!L165</f>
        <v>3.344198175</v>
      </c>
      <c r="M50" s="134">
        <f>'Product Ratings'!M165</f>
        <v>0.87</v>
      </c>
      <c r="N50" s="146"/>
      <c r="O50" s="139">
        <f>'Product Ratings'!O165</f>
        <v>3</v>
      </c>
      <c r="P50" s="139">
        <f>'Product Ratings'!P165</f>
        <v>2</v>
      </c>
      <c r="Q50" s="139">
        <f>'Product Ratings'!Q165</f>
        <v>5</v>
      </c>
      <c r="R50" s="139">
        <f>'Product Ratings'!R165</f>
        <v>4</v>
      </c>
      <c r="S50" s="306">
        <f>'Product Ratings'!S165</f>
        <v>5</v>
      </c>
      <c r="T50" s="307">
        <f>'Product Ratings'!T165</f>
        <v>19</v>
      </c>
      <c r="U50" s="146"/>
      <c r="V50" s="146"/>
      <c r="W50" s="146"/>
    </row>
    <row r="51" ht="12.75" customHeight="1">
      <c r="A51" s="146"/>
      <c r="B51" s="146" t="str">
        <f>'Product Ratings'!B166</f>
        <v>Widget 158</v>
      </c>
      <c r="C51" s="146"/>
      <c r="D51" s="146"/>
      <c r="E51" s="146">
        <f>'Product Ratings'!C166</f>
        <v>34</v>
      </c>
      <c r="F51" s="305">
        <f>'Product Ratings'!D166</f>
        <v>84.16</v>
      </c>
      <c r="G51" s="305">
        <f>'Product Ratings'!E166</f>
        <v>58.73</v>
      </c>
      <c r="H51" s="134">
        <f>'Product Ratings'!F166</f>
        <v>0.534</v>
      </c>
      <c r="I51" s="146"/>
      <c r="J51" s="305">
        <f>'Product Ratings'!J166</f>
        <v>2.475294118</v>
      </c>
      <c r="K51" s="146">
        <f>'Product Ratings'!K166</f>
        <v>75</v>
      </c>
      <c r="L51" s="305">
        <f>'Product Ratings'!L166</f>
        <v>1.613620676</v>
      </c>
      <c r="M51" s="134">
        <f>'Product Ratings'!M166</f>
        <v>0.89</v>
      </c>
      <c r="N51" s="146"/>
      <c r="O51" s="139">
        <f>'Product Ratings'!O166</f>
        <v>3</v>
      </c>
      <c r="P51" s="139">
        <f>'Product Ratings'!P166</f>
        <v>5</v>
      </c>
      <c r="Q51" s="139">
        <f>'Product Ratings'!Q166</f>
        <v>5</v>
      </c>
      <c r="R51" s="139">
        <f>'Product Ratings'!R166</f>
        <v>1</v>
      </c>
      <c r="S51" s="306">
        <f>'Product Ratings'!S166</f>
        <v>5</v>
      </c>
      <c r="T51" s="307">
        <f>'Product Ratings'!T166</f>
        <v>19</v>
      </c>
      <c r="U51" s="146"/>
      <c r="V51" s="146"/>
      <c r="W51" s="146"/>
    </row>
    <row r="52" ht="12.75" customHeight="1">
      <c r="A52" s="146"/>
      <c r="B52" s="146" t="str">
        <f>'Product Ratings'!B188</f>
        <v>Widget 180</v>
      </c>
      <c r="C52" s="146"/>
      <c r="D52" s="146"/>
      <c r="E52" s="146">
        <f>'Product Ratings'!C188</f>
        <v>23</v>
      </c>
      <c r="F52" s="305">
        <f>'Product Ratings'!D188</f>
        <v>149.91</v>
      </c>
      <c r="G52" s="305">
        <f>'Product Ratings'!E188</f>
        <v>103.25</v>
      </c>
      <c r="H52" s="134">
        <f>'Product Ratings'!F188</f>
        <v>0.534</v>
      </c>
      <c r="I52" s="146"/>
      <c r="J52" s="305">
        <f>'Product Ratings'!J188</f>
        <v>6.517826087</v>
      </c>
      <c r="K52" s="146">
        <f>'Product Ratings'!K188</f>
        <v>41</v>
      </c>
      <c r="L52" s="305">
        <f>'Product Ratings'!L188</f>
        <v>4.248908792</v>
      </c>
      <c r="M52" s="134">
        <f>'Product Ratings'!M188</f>
        <v>0.45</v>
      </c>
      <c r="N52" s="146"/>
      <c r="O52" s="139">
        <f>'Product Ratings'!O188</f>
        <v>3</v>
      </c>
      <c r="P52" s="139">
        <f>'Product Ratings'!P188</f>
        <v>4</v>
      </c>
      <c r="Q52" s="139">
        <f>'Product Ratings'!Q188</f>
        <v>5</v>
      </c>
      <c r="R52" s="139">
        <f>'Product Ratings'!R188</f>
        <v>3</v>
      </c>
      <c r="S52" s="306">
        <f>'Product Ratings'!S188</f>
        <v>4</v>
      </c>
      <c r="T52" s="307">
        <f>'Product Ratings'!T188</f>
        <v>19</v>
      </c>
      <c r="U52" s="146"/>
      <c r="V52" s="146"/>
      <c r="W52" s="146"/>
    </row>
    <row r="53" ht="12.75" customHeight="1">
      <c r="A53" s="146"/>
      <c r="B53" s="146" t="str">
        <f>'Product Ratings'!B196</f>
        <v>Widget 188</v>
      </c>
      <c r="C53" s="146"/>
      <c r="D53" s="146"/>
      <c r="E53" s="146">
        <f>'Product Ratings'!C196</f>
        <v>21</v>
      </c>
      <c r="F53" s="305">
        <f>'Product Ratings'!D196</f>
        <v>192.92</v>
      </c>
      <c r="G53" s="305">
        <f>'Product Ratings'!E196</f>
        <v>132.25</v>
      </c>
      <c r="H53" s="134">
        <f>'Product Ratings'!F196</f>
        <v>0.534</v>
      </c>
      <c r="I53" s="146"/>
      <c r="J53" s="305">
        <f>'Product Ratings'!J196</f>
        <v>9.186666667</v>
      </c>
      <c r="K53" s="146">
        <f>'Product Ratings'!K196</f>
        <v>41</v>
      </c>
      <c r="L53" s="305">
        <f>'Product Ratings'!L196</f>
        <v>5.988700565</v>
      </c>
      <c r="M53" s="134">
        <f>'Product Ratings'!M196</f>
        <v>0.57</v>
      </c>
      <c r="N53" s="146"/>
      <c r="O53" s="139">
        <f>'Product Ratings'!O196</f>
        <v>3</v>
      </c>
      <c r="P53" s="139">
        <f>'Product Ratings'!P196</f>
        <v>4</v>
      </c>
      <c r="Q53" s="139">
        <f>'Product Ratings'!Q196</f>
        <v>5</v>
      </c>
      <c r="R53" s="139">
        <f>'Product Ratings'!R196</f>
        <v>3</v>
      </c>
      <c r="S53" s="306">
        <f>'Product Ratings'!S196</f>
        <v>4</v>
      </c>
      <c r="T53" s="307">
        <f>'Product Ratings'!T196</f>
        <v>19</v>
      </c>
      <c r="U53" s="146"/>
      <c r="V53" s="146"/>
      <c r="W53" s="146"/>
    </row>
    <row r="54" ht="12.75" customHeight="1">
      <c r="A54" s="146"/>
      <c r="B54" s="146" t="str">
        <f>'Product Ratings'!B201</f>
        <v>Widget 194</v>
      </c>
      <c r="C54" s="146"/>
      <c r="D54" s="146"/>
      <c r="E54" s="146">
        <f>'Product Ratings'!C201</f>
        <v>37</v>
      </c>
      <c r="F54" s="305">
        <f>'Product Ratings'!D201</f>
        <v>191.48</v>
      </c>
      <c r="G54" s="305">
        <f>'Product Ratings'!E201</f>
        <v>130.98</v>
      </c>
      <c r="H54" s="134">
        <f>'Product Ratings'!F201</f>
        <v>0.534</v>
      </c>
      <c r="I54" s="146"/>
      <c r="J54" s="305">
        <f>'Product Ratings'!J201</f>
        <v>5.175135135</v>
      </c>
      <c r="K54" s="146">
        <f>'Product Ratings'!K201</f>
        <v>875</v>
      </c>
      <c r="L54" s="305">
        <f>'Product Ratings'!L201</f>
        <v>3.37362134</v>
      </c>
      <c r="M54" s="134">
        <f>'Product Ratings'!M201</f>
        <v>0.67</v>
      </c>
      <c r="N54" s="146"/>
      <c r="O54" s="139">
        <f>'Product Ratings'!O201</f>
        <v>3</v>
      </c>
      <c r="P54" s="139">
        <f>'Product Ratings'!P201</f>
        <v>5</v>
      </c>
      <c r="Q54" s="139">
        <f>'Product Ratings'!Q201</f>
        <v>5</v>
      </c>
      <c r="R54" s="139">
        <f>'Product Ratings'!R201</f>
        <v>1</v>
      </c>
      <c r="S54" s="306">
        <f>'Product Ratings'!S201</f>
        <v>5</v>
      </c>
      <c r="T54" s="307">
        <f>'Product Ratings'!T201</f>
        <v>19</v>
      </c>
      <c r="U54" s="146"/>
      <c r="V54" s="146"/>
      <c r="W54" s="146"/>
    </row>
    <row r="55" ht="12.75" customHeight="1">
      <c r="A55" s="146"/>
      <c r="B55" s="146" t="str">
        <f>'Product Ratings'!B211</f>
        <v>Widget 204</v>
      </c>
      <c r="C55" s="146"/>
      <c r="D55" s="146"/>
      <c r="E55" s="146">
        <f>'Product Ratings'!C211</f>
        <v>76</v>
      </c>
      <c r="F55" s="305">
        <f>'Product Ratings'!D211</f>
        <v>663.18</v>
      </c>
      <c r="G55" s="305">
        <f>'Product Ratings'!E211</f>
        <v>451.11</v>
      </c>
      <c r="H55" s="134">
        <f>'Product Ratings'!F211</f>
        <v>0.534</v>
      </c>
      <c r="I55" s="146"/>
      <c r="J55" s="305">
        <f>'Product Ratings'!J211</f>
        <v>8.726052632</v>
      </c>
      <c r="K55" s="146">
        <f>'Product Ratings'!K211</f>
        <v>95</v>
      </c>
      <c r="L55" s="305">
        <f>'Product Ratings'!L211</f>
        <v>5.688430659</v>
      </c>
      <c r="M55" s="134">
        <f>'Product Ratings'!M211</f>
        <v>0.9</v>
      </c>
      <c r="N55" s="146"/>
      <c r="O55" s="139">
        <f>'Product Ratings'!O211</f>
        <v>3</v>
      </c>
      <c r="P55" s="139">
        <f>'Product Ratings'!P211</f>
        <v>5</v>
      </c>
      <c r="Q55" s="139">
        <f>'Product Ratings'!Q211</f>
        <v>5</v>
      </c>
      <c r="R55" s="139">
        <f>'Product Ratings'!R211</f>
        <v>1</v>
      </c>
      <c r="S55" s="306">
        <f>'Product Ratings'!S211</f>
        <v>5</v>
      </c>
      <c r="T55" s="307">
        <f>'Product Ratings'!T211</f>
        <v>19</v>
      </c>
      <c r="U55" s="146"/>
      <c r="V55" s="146"/>
      <c r="W55" s="146"/>
    </row>
    <row r="56" ht="12.75" customHeight="1">
      <c r="A56" s="146"/>
      <c r="B56" s="146" t="str">
        <f>'Product Ratings'!B228</f>
        <v>Widget 222</v>
      </c>
      <c r="C56" s="146"/>
      <c r="D56" s="146"/>
      <c r="E56" s="146">
        <f>'Product Ratings'!C228</f>
        <v>7</v>
      </c>
      <c r="F56" s="305">
        <f>'Product Ratings'!D228</f>
        <v>170.43</v>
      </c>
      <c r="G56" s="305">
        <f>'Product Ratings'!E228</f>
        <v>114.99</v>
      </c>
      <c r="H56" s="134">
        <f>'Product Ratings'!F228</f>
        <v>0.534</v>
      </c>
      <c r="I56" s="146"/>
      <c r="J56" s="305">
        <f>'Product Ratings'!J228</f>
        <v>24.34714286</v>
      </c>
      <c r="K56" s="146">
        <f>'Product Ratings'!K228</f>
        <v>17</v>
      </c>
      <c r="L56" s="305">
        <f>'Product Ratings'!L228</f>
        <v>15.8716707</v>
      </c>
      <c r="M56" s="134">
        <f>'Product Ratings'!M228</f>
        <v>0.65</v>
      </c>
      <c r="N56" s="146"/>
      <c r="O56" s="139">
        <f>'Product Ratings'!O228</f>
        <v>3</v>
      </c>
      <c r="P56" s="139">
        <f>'Product Ratings'!P228</f>
        <v>2</v>
      </c>
      <c r="Q56" s="139">
        <f>'Product Ratings'!Q228</f>
        <v>5</v>
      </c>
      <c r="R56" s="139">
        <f>'Product Ratings'!R228</f>
        <v>4</v>
      </c>
      <c r="S56" s="306">
        <f>'Product Ratings'!S228</f>
        <v>5</v>
      </c>
      <c r="T56" s="307">
        <f>'Product Ratings'!T228</f>
        <v>19</v>
      </c>
      <c r="U56" s="146"/>
      <c r="V56" s="146"/>
      <c r="W56" s="146"/>
    </row>
    <row r="57" ht="12.75" customHeight="1">
      <c r="A57" s="146"/>
      <c r="B57" s="146" t="str">
        <f>'Product Ratings'!B266</f>
        <v>Widget 261</v>
      </c>
      <c r="C57" s="146"/>
      <c r="D57" s="146"/>
      <c r="E57" s="146">
        <f>'Product Ratings'!C266</f>
        <v>15</v>
      </c>
      <c r="F57" s="305">
        <f>'Product Ratings'!D266</f>
        <v>385.52</v>
      </c>
      <c r="G57" s="305">
        <f>'Product Ratings'!E266</f>
        <v>256.44</v>
      </c>
      <c r="H57" s="134">
        <f>'Product Ratings'!F266</f>
        <v>0.534</v>
      </c>
      <c r="I57" s="146"/>
      <c r="J57" s="305">
        <f>'Product Ratings'!J266</f>
        <v>25.70133333</v>
      </c>
      <c r="K57" s="146">
        <f>'Product Ratings'!K266</f>
        <v>16</v>
      </c>
      <c r="L57" s="305">
        <f>'Product Ratings'!L266</f>
        <v>16.75445458</v>
      </c>
      <c r="M57" s="134">
        <f>'Product Ratings'!M266</f>
        <v>0.48</v>
      </c>
      <c r="N57" s="146"/>
      <c r="O57" s="139">
        <f>'Product Ratings'!O266</f>
        <v>3</v>
      </c>
      <c r="P57" s="139">
        <f>'Product Ratings'!P266</f>
        <v>3</v>
      </c>
      <c r="Q57" s="139">
        <f>'Product Ratings'!Q266</f>
        <v>5</v>
      </c>
      <c r="R57" s="139">
        <f>'Product Ratings'!R266</f>
        <v>4</v>
      </c>
      <c r="S57" s="306">
        <f>'Product Ratings'!S266</f>
        <v>4</v>
      </c>
      <c r="T57" s="307">
        <f>'Product Ratings'!T266</f>
        <v>19</v>
      </c>
      <c r="U57" s="146"/>
      <c r="V57" s="146"/>
      <c r="W57" s="146"/>
    </row>
    <row r="58" ht="12.75" customHeight="1">
      <c r="A58" s="146"/>
      <c r="B58" s="146" t="str">
        <f>'Product Ratings'!B267</f>
        <v>Widget 263</v>
      </c>
      <c r="C58" s="146"/>
      <c r="D58" s="146"/>
      <c r="E58" s="146">
        <f>'Product Ratings'!C267</f>
        <v>16</v>
      </c>
      <c r="F58" s="305">
        <f>'Product Ratings'!D267</f>
        <v>216.1</v>
      </c>
      <c r="G58" s="305">
        <f>'Product Ratings'!E267</f>
        <v>143.71</v>
      </c>
      <c r="H58" s="134">
        <f>'Product Ratings'!F267</f>
        <v>0.534</v>
      </c>
      <c r="I58" s="146"/>
      <c r="J58" s="305">
        <f>'Product Ratings'!J267</f>
        <v>13.50625</v>
      </c>
      <c r="K58" s="146">
        <f>'Product Ratings'!K267</f>
        <v>34</v>
      </c>
      <c r="L58" s="305">
        <f>'Product Ratings'!L267</f>
        <v>8.804595828</v>
      </c>
      <c r="M58" s="134">
        <f>'Product Ratings'!M267</f>
        <v>0.5</v>
      </c>
      <c r="N58" s="146"/>
      <c r="O58" s="139">
        <f>'Product Ratings'!O267</f>
        <v>3</v>
      </c>
      <c r="P58" s="139">
        <f>'Product Ratings'!P267</f>
        <v>4</v>
      </c>
      <c r="Q58" s="139">
        <f>'Product Ratings'!Q267</f>
        <v>5</v>
      </c>
      <c r="R58" s="139">
        <f>'Product Ratings'!R267</f>
        <v>3</v>
      </c>
      <c r="S58" s="306">
        <f>'Product Ratings'!S267</f>
        <v>4</v>
      </c>
      <c r="T58" s="307">
        <f>'Product Ratings'!T267</f>
        <v>19</v>
      </c>
      <c r="U58" s="146"/>
      <c r="V58" s="146"/>
      <c r="W58" s="146"/>
    </row>
    <row r="59" ht="12.75" customHeight="1">
      <c r="A59" s="146"/>
      <c r="B59" s="146" t="str">
        <f>'Product Ratings'!B298</f>
        <v>Widget 294</v>
      </c>
      <c r="C59" s="146"/>
      <c r="D59" s="146"/>
      <c r="E59" s="146">
        <f>'Product Ratings'!C298</f>
        <v>22</v>
      </c>
      <c r="F59" s="305">
        <f>'Product Ratings'!D298</f>
        <v>103.3</v>
      </c>
      <c r="G59" s="305">
        <f>'Product Ratings'!E298</f>
        <v>67.74</v>
      </c>
      <c r="H59" s="134">
        <f>'Product Ratings'!F298</f>
        <v>0.534</v>
      </c>
      <c r="I59" s="146"/>
      <c r="J59" s="305">
        <f>'Product Ratings'!J298</f>
        <v>4.695454545</v>
      </c>
      <c r="K59" s="146">
        <f>'Product Ratings'!K298</f>
        <v>46</v>
      </c>
      <c r="L59" s="305">
        <f>'Product Ratings'!L298</f>
        <v>3.060922129</v>
      </c>
      <c r="M59" s="134">
        <f>'Product Ratings'!M298</f>
        <v>0.71</v>
      </c>
      <c r="N59" s="146"/>
      <c r="O59" s="139">
        <f>'Product Ratings'!O298</f>
        <v>3</v>
      </c>
      <c r="P59" s="139">
        <f>'Product Ratings'!P298</f>
        <v>4</v>
      </c>
      <c r="Q59" s="139">
        <f>'Product Ratings'!Q298</f>
        <v>5</v>
      </c>
      <c r="R59" s="139">
        <f>'Product Ratings'!R298</f>
        <v>2</v>
      </c>
      <c r="S59" s="306">
        <f>'Product Ratings'!S298</f>
        <v>5</v>
      </c>
      <c r="T59" s="307">
        <f>'Product Ratings'!T298</f>
        <v>19</v>
      </c>
      <c r="U59" s="146"/>
      <c r="V59" s="146"/>
      <c r="W59" s="146"/>
    </row>
    <row r="60" ht="12.75" customHeight="1">
      <c r="A60" s="146"/>
      <c r="B60" s="146" t="str">
        <f>'Product Ratings'!B327</f>
        <v>Widget 325</v>
      </c>
      <c r="C60" s="146"/>
      <c r="D60" s="146"/>
      <c r="E60" s="146">
        <f>'Product Ratings'!C327</f>
        <v>19</v>
      </c>
      <c r="F60" s="305">
        <f>'Product Ratings'!D327</f>
        <v>118.14</v>
      </c>
      <c r="G60" s="305">
        <f>'Product Ratings'!E327</f>
        <v>76.68</v>
      </c>
      <c r="H60" s="134">
        <f>'Product Ratings'!F327</f>
        <v>0.534</v>
      </c>
      <c r="I60" s="146"/>
      <c r="J60" s="305">
        <f>'Product Ratings'!J327</f>
        <v>6.217894737</v>
      </c>
      <c r="K60" s="146">
        <f>'Product Ratings'!K327</f>
        <v>16</v>
      </c>
      <c r="L60" s="305">
        <f>'Product Ratings'!L327</f>
        <v>4.0533864</v>
      </c>
      <c r="M60" s="134">
        <f>'Product Ratings'!M327</f>
        <v>0.13</v>
      </c>
      <c r="N60" s="146"/>
      <c r="O60" s="139">
        <f>'Product Ratings'!O327</f>
        <v>3</v>
      </c>
      <c r="P60" s="139">
        <f>'Product Ratings'!P327</f>
        <v>4</v>
      </c>
      <c r="Q60" s="139">
        <f>'Product Ratings'!Q327</f>
        <v>5</v>
      </c>
      <c r="R60" s="139">
        <f>'Product Ratings'!R327</f>
        <v>4</v>
      </c>
      <c r="S60" s="306">
        <f>'Product Ratings'!S327</f>
        <v>0.13</v>
      </c>
      <c r="T60" s="307">
        <f>'Product Ratings'!T327</f>
        <v>16.13</v>
      </c>
      <c r="U60" s="146"/>
      <c r="V60" s="146"/>
      <c r="W60" s="146"/>
    </row>
    <row r="61" ht="12.75" customHeight="1">
      <c r="A61" s="146"/>
      <c r="B61" s="146" t="str">
        <f>'Product Ratings'!B330</f>
        <v>Widget 328</v>
      </c>
      <c r="C61" s="146"/>
      <c r="D61" s="146"/>
      <c r="E61" s="146">
        <f>'Product Ratings'!C330</f>
        <v>18</v>
      </c>
      <c r="F61" s="305">
        <f>'Product Ratings'!D330</f>
        <v>219.13</v>
      </c>
      <c r="G61" s="305">
        <f>'Product Ratings'!E330</f>
        <v>142.21</v>
      </c>
      <c r="H61" s="134">
        <f>'Product Ratings'!F330</f>
        <v>0.534</v>
      </c>
      <c r="I61" s="146"/>
      <c r="J61" s="305">
        <f>'Product Ratings'!J330</f>
        <v>12.17388889</v>
      </c>
      <c r="K61" s="146">
        <f>'Product Ratings'!K330</f>
        <v>23</v>
      </c>
      <c r="L61" s="305">
        <f>'Product Ratings'!L330</f>
        <v>7.9360423</v>
      </c>
      <c r="M61" s="134">
        <f>'Product Ratings'!M330</f>
        <v>0.18</v>
      </c>
      <c r="N61" s="146"/>
      <c r="O61" s="139">
        <f>'Product Ratings'!O330</f>
        <v>3</v>
      </c>
      <c r="P61" s="139">
        <f>'Product Ratings'!P330</f>
        <v>4</v>
      </c>
      <c r="Q61" s="139">
        <f>'Product Ratings'!Q330</f>
        <v>5</v>
      </c>
      <c r="R61" s="139">
        <f>'Product Ratings'!R330</f>
        <v>4</v>
      </c>
      <c r="S61" s="306">
        <f>'Product Ratings'!S330</f>
        <v>3</v>
      </c>
      <c r="T61" s="307">
        <f>'Product Ratings'!T330</f>
        <v>19</v>
      </c>
      <c r="U61" s="146"/>
      <c r="V61" s="146"/>
      <c r="W61" s="146"/>
    </row>
    <row r="62" ht="12.75" customHeight="1">
      <c r="A62" s="146"/>
      <c r="B62" s="146" t="str">
        <f>'Product Ratings'!B331</f>
        <v>Widget 329</v>
      </c>
      <c r="C62" s="146"/>
      <c r="D62" s="146"/>
      <c r="E62" s="146">
        <f>'Product Ratings'!C331</f>
        <v>20</v>
      </c>
      <c r="F62" s="305">
        <f>'Product Ratings'!D331</f>
        <v>125.29</v>
      </c>
      <c r="G62" s="305">
        <f>'Product Ratings'!E331</f>
        <v>81.3</v>
      </c>
      <c r="H62" s="134">
        <f>'Product Ratings'!F331</f>
        <v>0.534</v>
      </c>
      <c r="I62" s="146"/>
      <c r="J62" s="305">
        <f>'Product Ratings'!J331</f>
        <v>6.2645</v>
      </c>
      <c r="K62" s="146">
        <f>'Product Ratings'!K331</f>
        <v>15</v>
      </c>
      <c r="L62" s="305">
        <f>'Product Ratings'!L331</f>
        <v>4.083767927</v>
      </c>
      <c r="M62" s="134">
        <f>'Product Ratings'!M331</f>
        <v>0.22</v>
      </c>
      <c r="N62" s="146"/>
      <c r="O62" s="139">
        <f>'Product Ratings'!O331</f>
        <v>3</v>
      </c>
      <c r="P62" s="139">
        <f>'Product Ratings'!P331</f>
        <v>4</v>
      </c>
      <c r="Q62" s="139">
        <f>'Product Ratings'!Q331</f>
        <v>5</v>
      </c>
      <c r="R62" s="139">
        <f>'Product Ratings'!R331</f>
        <v>4</v>
      </c>
      <c r="S62" s="306">
        <f>'Product Ratings'!S331</f>
        <v>3</v>
      </c>
      <c r="T62" s="307">
        <f>'Product Ratings'!T331</f>
        <v>19</v>
      </c>
      <c r="U62" s="146"/>
      <c r="V62" s="146"/>
      <c r="W62" s="146"/>
    </row>
    <row r="63" ht="12.75" customHeight="1">
      <c r="A63" s="146"/>
      <c r="B63" s="146" t="str">
        <f>'Product Ratings'!B337</f>
        <v>Widget 335</v>
      </c>
      <c r="C63" s="146"/>
      <c r="D63" s="146"/>
      <c r="E63" s="146">
        <f>'Product Ratings'!C337</f>
        <v>17</v>
      </c>
      <c r="F63" s="305">
        <f>'Product Ratings'!D337</f>
        <v>420.6</v>
      </c>
      <c r="G63" s="305">
        <f>'Product Ratings'!E337</f>
        <v>272.19</v>
      </c>
      <c r="H63" s="134">
        <f>'Product Ratings'!F337</f>
        <v>0.534</v>
      </c>
      <c r="I63" s="146"/>
      <c r="J63" s="305">
        <f>'Product Ratings'!J337</f>
        <v>24.74117647</v>
      </c>
      <c r="K63" s="146">
        <f>'Product Ratings'!K337</f>
        <v>25</v>
      </c>
      <c r="L63" s="305">
        <f>'Product Ratings'!L337</f>
        <v>16.12853746</v>
      </c>
      <c r="M63" s="134">
        <f>'Product Ratings'!M337</f>
        <v>0.33</v>
      </c>
      <c r="N63" s="146"/>
      <c r="O63" s="139">
        <f>'Product Ratings'!O337</f>
        <v>3</v>
      </c>
      <c r="P63" s="139">
        <f>'Product Ratings'!P337</f>
        <v>4</v>
      </c>
      <c r="Q63" s="139">
        <f>'Product Ratings'!Q337</f>
        <v>5</v>
      </c>
      <c r="R63" s="139">
        <f>'Product Ratings'!R337</f>
        <v>4</v>
      </c>
      <c r="S63" s="306">
        <f>'Product Ratings'!S337</f>
        <v>3</v>
      </c>
      <c r="T63" s="307">
        <f>'Product Ratings'!T337</f>
        <v>19</v>
      </c>
      <c r="U63" s="146"/>
      <c r="V63" s="146"/>
      <c r="W63" s="146"/>
    </row>
    <row r="64" ht="12.75" customHeight="1">
      <c r="A64" s="146"/>
      <c r="B64" s="146" t="str">
        <f>'Product Ratings'!B346</f>
        <v>Widget 344</v>
      </c>
      <c r="C64" s="146"/>
      <c r="D64" s="146"/>
      <c r="E64" s="146">
        <f>'Product Ratings'!C346</f>
        <v>24</v>
      </c>
      <c r="F64" s="305">
        <f>'Product Ratings'!D346</f>
        <v>256.53</v>
      </c>
      <c r="G64" s="305">
        <f>'Product Ratings'!E346</f>
        <v>165.49</v>
      </c>
      <c r="H64" s="134">
        <f>'Product Ratings'!F346</f>
        <v>0.534</v>
      </c>
      <c r="I64" s="146"/>
      <c r="J64" s="305">
        <f>'Product Ratings'!J346</f>
        <v>10.68875</v>
      </c>
      <c r="K64" s="146">
        <f>'Product Ratings'!K346</f>
        <v>43</v>
      </c>
      <c r="L64" s="305">
        <f>'Product Ratings'!L346</f>
        <v>6.967894394</v>
      </c>
      <c r="M64" s="134">
        <f>'Product Ratings'!M346</f>
        <v>0.53</v>
      </c>
      <c r="N64" s="146"/>
      <c r="O64" s="139">
        <f>'Product Ratings'!O346</f>
        <v>3</v>
      </c>
      <c r="P64" s="139">
        <f>'Product Ratings'!P346</f>
        <v>4</v>
      </c>
      <c r="Q64" s="139">
        <f>'Product Ratings'!Q346</f>
        <v>5</v>
      </c>
      <c r="R64" s="139">
        <f>'Product Ratings'!R346</f>
        <v>3</v>
      </c>
      <c r="S64" s="306">
        <f>'Product Ratings'!S346</f>
        <v>4</v>
      </c>
      <c r="T64" s="307">
        <f>'Product Ratings'!T346</f>
        <v>19</v>
      </c>
      <c r="U64" s="146"/>
      <c r="V64" s="146"/>
      <c r="W64" s="146"/>
    </row>
    <row r="65" ht="12.75" customHeight="1">
      <c r="A65" s="146"/>
      <c r="B65" s="146" t="str">
        <f>'Product Ratings'!B347</f>
        <v>Widget 345</v>
      </c>
      <c r="C65" s="146"/>
      <c r="D65" s="146"/>
      <c r="E65" s="146">
        <f>'Product Ratings'!C347</f>
        <v>37</v>
      </c>
      <c r="F65" s="305">
        <f>'Product Ratings'!D347</f>
        <v>1164.87</v>
      </c>
      <c r="G65" s="305">
        <f>'Product Ratings'!E347</f>
        <v>750.99</v>
      </c>
      <c r="H65" s="134">
        <f>'Product Ratings'!F347</f>
        <v>0.534</v>
      </c>
      <c r="I65" s="146"/>
      <c r="J65" s="305">
        <f>'Product Ratings'!J347</f>
        <v>31.48297297</v>
      </c>
      <c r="K65" s="146">
        <f>'Product Ratings'!K347</f>
        <v>48</v>
      </c>
      <c r="L65" s="305">
        <f>'Product Ratings'!L347</f>
        <v>20.52345044</v>
      </c>
      <c r="M65" s="134">
        <f>'Product Ratings'!M347</f>
        <v>0.51</v>
      </c>
      <c r="N65" s="146"/>
      <c r="O65" s="139">
        <f>'Product Ratings'!O347</f>
        <v>3</v>
      </c>
      <c r="P65" s="139">
        <f>'Product Ratings'!P347</f>
        <v>5</v>
      </c>
      <c r="Q65" s="139">
        <f>'Product Ratings'!Q347</f>
        <v>5</v>
      </c>
      <c r="R65" s="139">
        <f>'Product Ratings'!R347</f>
        <v>2</v>
      </c>
      <c r="S65" s="306">
        <f>'Product Ratings'!S347</f>
        <v>4</v>
      </c>
      <c r="T65" s="307">
        <f>'Product Ratings'!T347</f>
        <v>19</v>
      </c>
      <c r="U65" s="146"/>
      <c r="V65" s="146"/>
      <c r="W65" s="146"/>
    </row>
    <row r="66" ht="12.75" customHeight="1">
      <c r="A66" s="146"/>
      <c r="B66" s="146" t="str">
        <f>'Product Ratings'!B351</f>
        <v>Widget 349</v>
      </c>
      <c r="C66" s="146"/>
      <c r="D66" s="146"/>
      <c r="E66" s="146">
        <f>'Product Ratings'!C351</f>
        <v>11</v>
      </c>
      <c r="F66" s="305">
        <f>'Product Ratings'!D351</f>
        <v>255.16</v>
      </c>
      <c r="G66" s="305">
        <f>'Product Ratings'!E351</f>
        <v>164.41</v>
      </c>
      <c r="H66" s="134">
        <f>'Product Ratings'!F351</f>
        <v>0.534</v>
      </c>
      <c r="I66" s="146"/>
      <c r="J66" s="305">
        <f>'Product Ratings'!J351</f>
        <v>23.19636364</v>
      </c>
      <c r="K66" s="146">
        <f>'Product Ratings'!K351</f>
        <v>42</v>
      </c>
      <c r="L66" s="305">
        <f>'Product Ratings'!L351</f>
        <v>15.12148868</v>
      </c>
      <c r="M66" s="134">
        <f>'Product Ratings'!M351</f>
        <v>0.6</v>
      </c>
      <c r="N66" s="146"/>
      <c r="O66" s="139">
        <f>'Product Ratings'!O351</f>
        <v>3</v>
      </c>
      <c r="P66" s="139">
        <f>'Product Ratings'!P351</f>
        <v>3</v>
      </c>
      <c r="Q66" s="139">
        <f>'Product Ratings'!Q351</f>
        <v>5</v>
      </c>
      <c r="R66" s="139">
        <f>'Product Ratings'!R351</f>
        <v>3</v>
      </c>
      <c r="S66" s="306">
        <f>'Product Ratings'!S351</f>
        <v>5</v>
      </c>
      <c r="T66" s="307">
        <f>'Product Ratings'!T351</f>
        <v>19</v>
      </c>
      <c r="U66" s="146"/>
      <c r="V66" s="146"/>
      <c r="W66" s="146"/>
    </row>
    <row r="67" ht="12.75" customHeight="1">
      <c r="A67" s="146"/>
      <c r="B67" s="146" t="str">
        <f>'Product Ratings'!B359</f>
        <v>Widget 358</v>
      </c>
      <c r="C67" s="146"/>
      <c r="D67" s="146"/>
      <c r="E67" s="146">
        <f>'Product Ratings'!C359</f>
        <v>9</v>
      </c>
      <c r="F67" s="305">
        <f>'Product Ratings'!D359</f>
        <v>131.89</v>
      </c>
      <c r="G67" s="305">
        <f>'Product Ratings'!E359</f>
        <v>84.64</v>
      </c>
      <c r="H67" s="134">
        <f>'Product Ratings'!F359</f>
        <v>0.534</v>
      </c>
      <c r="I67" s="146"/>
      <c r="J67" s="305">
        <f>'Product Ratings'!J359</f>
        <v>14.65444444</v>
      </c>
      <c r="K67" s="146">
        <f>'Product Ratings'!K359</f>
        <v>18</v>
      </c>
      <c r="L67" s="305">
        <f>'Product Ratings'!L359</f>
        <v>9.553092858</v>
      </c>
      <c r="M67" s="134">
        <f>'Product Ratings'!M359</f>
        <v>0.85</v>
      </c>
      <c r="N67" s="146"/>
      <c r="O67" s="139">
        <f>'Product Ratings'!O359</f>
        <v>3</v>
      </c>
      <c r="P67" s="139">
        <f>'Product Ratings'!P359</f>
        <v>2</v>
      </c>
      <c r="Q67" s="139">
        <f>'Product Ratings'!Q359</f>
        <v>5</v>
      </c>
      <c r="R67" s="139">
        <f>'Product Ratings'!R359</f>
        <v>4</v>
      </c>
      <c r="S67" s="306">
        <f>'Product Ratings'!S359</f>
        <v>5</v>
      </c>
      <c r="T67" s="307">
        <f>'Product Ratings'!T359</f>
        <v>19</v>
      </c>
      <c r="U67" s="146"/>
      <c r="V67" s="146"/>
      <c r="W67" s="146"/>
    </row>
    <row r="68" ht="12.75" customHeight="1">
      <c r="A68" s="146"/>
      <c r="B68" s="146" t="str">
        <f>'Product Ratings'!B371</f>
        <v>Widget 371</v>
      </c>
      <c r="C68" s="146"/>
      <c r="D68" s="146"/>
      <c r="E68" s="146">
        <f>'Product Ratings'!C371</f>
        <v>22</v>
      </c>
      <c r="F68" s="305">
        <f>'Product Ratings'!D371</f>
        <v>692.3</v>
      </c>
      <c r="G68" s="305">
        <f>'Product Ratings'!E371</f>
        <v>441.5</v>
      </c>
      <c r="H68" s="134">
        <f>'Product Ratings'!F371</f>
        <v>0.534</v>
      </c>
      <c r="I68" s="146"/>
      <c r="J68" s="305">
        <f>'Product Ratings'!J371</f>
        <v>31.46818182</v>
      </c>
      <c r="K68" s="146">
        <f>'Product Ratings'!K371</f>
        <v>34</v>
      </c>
      <c r="L68" s="305">
        <f>'Product Ratings'!L371</f>
        <v>20.51380823</v>
      </c>
      <c r="M68" s="134">
        <f>'Product Ratings'!M371</f>
        <v>0.43</v>
      </c>
      <c r="N68" s="146"/>
      <c r="O68" s="139">
        <f>'Product Ratings'!O371</f>
        <v>3</v>
      </c>
      <c r="P68" s="139">
        <f>'Product Ratings'!P371</f>
        <v>4</v>
      </c>
      <c r="Q68" s="139">
        <f>'Product Ratings'!Q371</f>
        <v>5</v>
      </c>
      <c r="R68" s="139">
        <f>'Product Ratings'!R371</f>
        <v>3</v>
      </c>
      <c r="S68" s="306">
        <f>'Product Ratings'!S371</f>
        <v>4</v>
      </c>
      <c r="T68" s="307">
        <f>'Product Ratings'!T371</f>
        <v>19</v>
      </c>
      <c r="U68" s="146"/>
      <c r="V68" s="146"/>
      <c r="W68" s="146"/>
    </row>
    <row r="69" ht="12.75" customHeight="1">
      <c r="A69" s="146"/>
      <c r="B69" s="146" t="str">
        <f>'Product Ratings'!B379</f>
        <v>Widget 379</v>
      </c>
      <c r="C69" s="146"/>
      <c r="D69" s="146"/>
      <c r="E69" s="146">
        <f>'Product Ratings'!C379</f>
        <v>11</v>
      </c>
      <c r="F69" s="305">
        <f>'Product Ratings'!D379</f>
        <v>90.87</v>
      </c>
      <c r="G69" s="305">
        <f>'Product Ratings'!E379</f>
        <v>57.87</v>
      </c>
      <c r="H69" s="134">
        <f>'Product Ratings'!F379</f>
        <v>0.534</v>
      </c>
      <c r="I69" s="146"/>
      <c r="J69" s="305">
        <f>'Product Ratings'!J379</f>
        <v>8.260909091</v>
      </c>
      <c r="K69" s="146">
        <f>'Product Ratings'!K379</f>
        <v>16</v>
      </c>
      <c r="L69" s="305">
        <f>'Product Ratings'!L379</f>
        <v>5.385208012</v>
      </c>
      <c r="M69" s="134">
        <f>'Product Ratings'!M379</f>
        <v>0.35</v>
      </c>
      <c r="N69" s="146"/>
      <c r="O69" s="139">
        <f>'Product Ratings'!O379</f>
        <v>3</v>
      </c>
      <c r="P69" s="139">
        <f>'Product Ratings'!P379</f>
        <v>3</v>
      </c>
      <c r="Q69" s="139">
        <f>'Product Ratings'!Q379</f>
        <v>5</v>
      </c>
      <c r="R69" s="139">
        <f>'Product Ratings'!R379</f>
        <v>4</v>
      </c>
      <c r="S69" s="306">
        <f>'Product Ratings'!S379</f>
        <v>4</v>
      </c>
      <c r="T69" s="307">
        <f>'Product Ratings'!T379</f>
        <v>19</v>
      </c>
      <c r="U69" s="146"/>
      <c r="V69" s="146"/>
      <c r="W69" s="146"/>
    </row>
    <row r="70" ht="12.75" customHeight="1">
      <c r="A70" s="146"/>
      <c r="B70" s="146" t="str">
        <f>'Product Ratings'!B422</f>
        <v>Widget 423</v>
      </c>
      <c r="C70" s="146"/>
      <c r="D70" s="146"/>
      <c r="E70" s="146">
        <f>'Product Ratings'!C422</f>
        <v>11</v>
      </c>
      <c r="F70" s="305">
        <f>'Product Ratings'!D422</f>
        <v>181.74</v>
      </c>
      <c r="G70" s="305">
        <f>'Product Ratings'!E422</f>
        <v>114.8</v>
      </c>
      <c r="H70" s="134">
        <f>'Product Ratings'!F422</f>
        <v>0.534</v>
      </c>
      <c r="I70" s="146"/>
      <c r="J70" s="305">
        <f>'Product Ratings'!J422</f>
        <v>16.52181818</v>
      </c>
      <c r="K70" s="146">
        <f>'Product Ratings'!K422</f>
        <v>16</v>
      </c>
      <c r="L70" s="305">
        <f>'Product Ratings'!L422</f>
        <v>10.77041602</v>
      </c>
      <c r="M70" s="134">
        <f>'Product Ratings'!M422</f>
        <v>0.53</v>
      </c>
      <c r="N70" s="146"/>
      <c r="O70" s="139">
        <f>'Product Ratings'!O422</f>
        <v>3</v>
      </c>
      <c r="P70" s="139">
        <f>'Product Ratings'!P422</f>
        <v>3</v>
      </c>
      <c r="Q70" s="139">
        <f>'Product Ratings'!Q422</f>
        <v>5</v>
      </c>
      <c r="R70" s="139">
        <f>'Product Ratings'!R422</f>
        <v>4</v>
      </c>
      <c r="S70" s="306">
        <f>'Product Ratings'!S422</f>
        <v>4</v>
      </c>
      <c r="T70" s="307">
        <f>'Product Ratings'!T422</f>
        <v>19</v>
      </c>
      <c r="U70" s="146"/>
      <c r="V70" s="146"/>
      <c r="W70" s="146"/>
    </row>
    <row r="71" ht="12.75" customHeight="1">
      <c r="A71" s="146"/>
      <c r="B71" s="146" t="str">
        <f>'Product Ratings'!B444</f>
        <v>Widget 446</v>
      </c>
      <c r="C71" s="146"/>
      <c r="D71" s="146"/>
      <c r="E71" s="146">
        <f>'Product Ratings'!C444</f>
        <v>15</v>
      </c>
      <c r="F71" s="305">
        <f>'Product Ratings'!D444</f>
        <v>247.83</v>
      </c>
      <c r="G71" s="305">
        <f>'Product Ratings'!E444</f>
        <v>156.03</v>
      </c>
      <c r="H71" s="134">
        <f>'Product Ratings'!F444</f>
        <v>0.534</v>
      </c>
      <c r="I71" s="146"/>
      <c r="J71" s="305">
        <f>'Product Ratings'!J444</f>
        <v>16.522</v>
      </c>
      <c r="K71" s="146">
        <f>'Product Ratings'!K444</f>
        <v>37</v>
      </c>
      <c r="L71" s="305">
        <f>'Product Ratings'!L444</f>
        <v>10.77053455</v>
      </c>
      <c r="M71" s="134">
        <f>'Product Ratings'!M444</f>
        <v>0.65</v>
      </c>
      <c r="N71" s="146"/>
      <c r="O71" s="139">
        <f>'Product Ratings'!O444</f>
        <v>3</v>
      </c>
      <c r="P71" s="139">
        <f>'Product Ratings'!P444</f>
        <v>3</v>
      </c>
      <c r="Q71" s="139">
        <f>'Product Ratings'!Q444</f>
        <v>5</v>
      </c>
      <c r="R71" s="139">
        <f>'Product Ratings'!R444</f>
        <v>3</v>
      </c>
      <c r="S71" s="306">
        <f>'Product Ratings'!S444</f>
        <v>5</v>
      </c>
      <c r="T71" s="307">
        <f>'Product Ratings'!T444</f>
        <v>19</v>
      </c>
      <c r="U71" s="146"/>
      <c r="V71" s="146"/>
      <c r="W71" s="146"/>
    </row>
    <row r="72" ht="12.75" customHeight="1">
      <c r="A72" s="146"/>
      <c r="B72" s="146" t="str">
        <f>'Product Ratings'!B469</f>
        <v>Widget 472</v>
      </c>
      <c r="C72" s="146"/>
      <c r="D72" s="146"/>
      <c r="E72" s="146">
        <f>'Product Ratings'!C469</f>
        <v>17</v>
      </c>
      <c r="F72" s="305">
        <f>'Product Ratings'!D469</f>
        <v>507.13</v>
      </c>
      <c r="G72" s="305">
        <f>'Product Ratings'!E469</f>
        <v>317.04</v>
      </c>
      <c r="H72" s="134">
        <f>'Product Ratings'!F469</f>
        <v>0.534</v>
      </c>
      <c r="I72" s="146"/>
      <c r="J72" s="305">
        <f>'Product Ratings'!J469</f>
        <v>29.83117647</v>
      </c>
      <c r="K72" s="146">
        <f>'Product Ratings'!K469</f>
        <v>46</v>
      </c>
      <c r="L72" s="305">
        <f>'Product Ratings'!L469</f>
        <v>19.44666002</v>
      </c>
      <c r="M72" s="134">
        <f>'Product Ratings'!M469</f>
        <v>0.87</v>
      </c>
      <c r="N72" s="146"/>
      <c r="O72" s="139">
        <f>'Product Ratings'!O469</f>
        <v>3</v>
      </c>
      <c r="P72" s="139">
        <f>'Product Ratings'!P469</f>
        <v>4</v>
      </c>
      <c r="Q72" s="139">
        <f>'Product Ratings'!Q469</f>
        <v>5</v>
      </c>
      <c r="R72" s="139">
        <f>'Product Ratings'!R469</f>
        <v>2</v>
      </c>
      <c r="S72" s="306">
        <f>'Product Ratings'!S469</f>
        <v>5</v>
      </c>
      <c r="T72" s="307">
        <f>'Product Ratings'!T469</f>
        <v>19</v>
      </c>
      <c r="U72" s="146"/>
      <c r="V72" s="146"/>
      <c r="W72" s="146"/>
    </row>
    <row r="73" ht="12.75" customHeight="1">
      <c r="A73" s="146"/>
      <c r="B73" s="146" t="str">
        <f>'Product Ratings'!B502</f>
        <v>Widget 507</v>
      </c>
      <c r="C73" s="146"/>
      <c r="D73" s="146"/>
      <c r="E73" s="146">
        <f>'Product Ratings'!C502</f>
        <v>9</v>
      </c>
      <c r="F73" s="305">
        <f>'Product Ratings'!D502</f>
        <v>35.22</v>
      </c>
      <c r="G73" s="305">
        <f>'Product Ratings'!E502</f>
        <v>21.72</v>
      </c>
      <c r="H73" s="134">
        <f>'Product Ratings'!F502</f>
        <v>0.534</v>
      </c>
      <c r="I73" s="146"/>
      <c r="J73" s="305">
        <f>'Product Ratings'!J502</f>
        <v>3.913333333</v>
      </c>
      <c r="K73" s="146">
        <f>'Product Ratings'!K502</f>
        <v>19</v>
      </c>
      <c r="L73" s="305">
        <f>'Product Ratings'!L502</f>
        <v>2.551064754</v>
      </c>
      <c r="M73" s="134">
        <f>'Product Ratings'!M502</f>
        <v>0.59</v>
      </c>
      <c r="N73" s="146"/>
      <c r="O73" s="139">
        <f>'Product Ratings'!O502</f>
        <v>3</v>
      </c>
      <c r="P73" s="139">
        <f>'Product Ratings'!P502</f>
        <v>2</v>
      </c>
      <c r="Q73" s="139">
        <f>'Product Ratings'!Q502</f>
        <v>5</v>
      </c>
      <c r="R73" s="139">
        <f>'Product Ratings'!R502</f>
        <v>4</v>
      </c>
      <c r="S73" s="306">
        <f>'Product Ratings'!S502</f>
        <v>5</v>
      </c>
      <c r="T73" s="307">
        <f>'Product Ratings'!T502</f>
        <v>19</v>
      </c>
      <c r="U73" s="146"/>
      <c r="V73" s="146"/>
      <c r="W73" s="146"/>
    </row>
    <row r="74" ht="12.75" customHeight="1">
      <c r="A74" s="146"/>
      <c r="B74" s="146" t="str">
        <f>'Product Ratings'!B505</f>
        <v>Widget 510</v>
      </c>
      <c r="C74" s="146"/>
      <c r="D74" s="146"/>
      <c r="E74" s="146">
        <f>'Product Ratings'!C505</f>
        <v>24</v>
      </c>
      <c r="F74" s="305">
        <f>'Product Ratings'!D505</f>
        <v>232.77</v>
      </c>
      <c r="G74" s="305">
        <f>'Product Ratings'!E505</f>
        <v>143.53</v>
      </c>
      <c r="H74" s="134">
        <f>'Product Ratings'!F505</f>
        <v>0.534</v>
      </c>
      <c r="I74" s="146"/>
      <c r="J74" s="305">
        <f>'Product Ratings'!J505</f>
        <v>9.69875</v>
      </c>
      <c r="K74" s="146">
        <f>'Product Ratings'!K505</f>
        <v>46</v>
      </c>
      <c r="L74" s="305">
        <f>'Product Ratings'!L505</f>
        <v>6.322522816</v>
      </c>
      <c r="M74" s="134">
        <f>'Product Ratings'!M505</f>
        <v>0.67</v>
      </c>
      <c r="N74" s="146"/>
      <c r="O74" s="139">
        <f>'Product Ratings'!O505</f>
        <v>3</v>
      </c>
      <c r="P74" s="139">
        <f>'Product Ratings'!P505</f>
        <v>4</v>
      </c>
      <c r="Q74" s="139">
        <f>'Product Ratings'!Q505</f>
        <v>5</v>
      </c>
      <c r="R74" s="139">
        <f>'Product Ratings'!R505</f>
        <v>2</v>
      </c>
      <c r="S74" s="306">
        <f>'Product Ratings'!S505</f>
        <v>5</v>
      </c>
      <c r="T74" s="307">
        <f>'Product Ratings'!T505</f>
        <v>19</v>
      </c>
      <c r="U74" s="146"/>
      <c r="V74" s="146"/>
      <c r="W74" s="146"/>
    </row>
    <row r="75" ht="12.75" customHeight="1">
      <c r="A75" s="146"/>
      <c r="B75" s="146" t="str">
        <f>'Product Ratings'!B516</f>
        <v>Widget 522</v>
      </c>
      <c r="C75" s="146"/>
      <c r="D75" s="146"/>
      <c r="E75" s="146">
        <f>'Product Ratings'!C516</f>
        <v>23</v>
      </c>
      <c r="F75" s="305">
        <f>'Product Ratings'!D516</f>
        <v>90</v>
      </c>
      <c r="G75" s="305">
        <f>'Product Ratings'!E516</f>
        <v>55.26</v>
      </c>
      <c r="H75" s="134">
        <f>'Product Ratings'!F516</f>
        <v>0.534</v>
      </c>
      <c r="I75" s="146"/>
      <c r="J75" s="305">
        <f>'Product Ratings'!J516</f>
        <v>3.913043478</v>
      </c>
      <c r="K75" s="146">
        <f>'Product Ratings'!K516</f>
        <v>48</v>
      </c>
      <c r="L75" s="305">
        <f>'Product Ratings'!L516</f>
        <v>2.550875801</v>
      </c>
      <c r="M75" s="134">
        <f>'Product Ratings'!M516</f>
        <v>0.91</v>
      </c>
      <c r="N75" s="146"/>
      <c r="O75" s="139">
        <f>'Product Ratings'!O516</f>
        <v>3</v>
      </c>
      <c r="P75" s="139">
        <f>'Product Ratings'!P516</f>
        <v>4</v>
      </c>
      <c r="Q75" s="139">
        <f>'Product Ratings'!Q516</f>
        <v>5</v>
      </c>
      <c r="R75" s="139">
        <f>'Product Ratings'!R516</f>
        <v>2</v>
      </c>
      <c r="S75" s="306">
        <f>'Product Ratings'!S516</f>
        <v>5</v>
      </c>
      <c r="T75" s="307">
        <f>'Product Ratings'!T516</f>
        <v>19</v>
      </c>
      <c r="U75" s="146"/>
      <c r="V75" s="146"/>
      <c r="W75" s="146"/>
    </row>
    <row r="76" ht="12.75" customHeight="1">
      <c r="A76" s="146"/>
      <c r="B76" s="146" t="str">
        <f>'Product Ratings'!B517</f>
        <v>Widget 523</v>
      </c>
      <c r="C76" s="146"/>
      <c r="D76" s="146"/>
      <c r="E76" s="146">
        <f>'Product Ratings'!C517</f>
        <v>16</v>
      </c>
      <c r="F76" s="305">
        <f>'Product Ratings'!D517</f>
        <v>954</v>
      </c>
      <c r="G76" s="305">
        <f>'Product Ratings'!E517</f>
        <v>585.3</v>
      </c>
      <c r="H76" s="134">
        <f>'Product Ratings'!F517</f>
        <v>0.534</v>
      </c>
      <c r="I76" s="146"/>
      <c r="J76" s="305">
        <f>'Product Ratings'!J517</f>
        <v>59.625</v>
      </c>
      <c r="K76" s="146">
        <f>'Product Ratings'!K517</f>
        <v>36</v>
      </c>
      <c r="L76" s="305">
        <f>'Product Ratings'!L517</f>
        <v>38.86897001</v>
      </c>
      <c r="M76" s="134">
        <f>'Product Ratings'!M517</f>
        <v>0.94</v>
      </c>
      <c r="N76" s="146"/>
      <c r="O76" s="139">
        <f>'Product Ratings'!O517</f>
        <v>3</v>
      </c>
      <c r="P76" s="139">
        <f>'Product Ratings'!P517</f>
        <v>4</v>
      </c>
      <c r="Q76" s="139">
        <f>'Product Ratings'!Q517</f>
        <v>4</v>
      </c>
      <c r="R76" s="139">
        <f>'Product Ratings'!R517</f>
        <v>3</v>
      </c>
      <c r="S76" s="306">
        <f>'Product Ratings'!S517</f>
        <v>5</v>
      </c>
      <c r="T76" s="307">
        <f>'Product Ratings'!T517</f>
        <v>19</v>
      </c>
      <c r="U76" s="146"/>
      <c r="V76" s="146"/>
      <c r="W76" s="146"/>
    </row>
    <row r="77" ht="12.75" customHeight="1">
      <c r="A77" s="146"/>
      <c r="B77" s="146" t="str">
        <f>'Product Ratings'!B519</f>
        <v>Widget 525</v>
      </c>
      <c r="C77" s="146"/>
      <c r="D77" s="146"/>
      <c r="E77" s="146">
        <f>'Product Ratings'!C519</f>
        <v>6</v>
      </c>
      <c r="F77" s="305">
        <f>'Product Ratings'!D519</f>
        <v>15.65</v>
      </c>
      <c r="G77" s="305">
        <f>'Product Ratings'!E519</f>
        <v>9.59</v>
      </c>
      <c r="H77" s="134">
        <f>'Product Ratings'!F519</f>
        <v>0.534</v>
      </c>
      <c r="I77" s="146"/>
      <c r="J77" s="305">
        <f>'Product Ratings'!J519</f>
        <v>2.608333333</v>
      </c>
      <c r="K77" s="146">
        <f>'Product Ratings'!K519</f>
        <v>16</v>
      </c>
      <c r="L77" s="305">
        <f>'Product Ratings'!L519</f>
        <v>1.700347675</v>
      </c>
      <c r="M77" s="134">
        <f>'Product Ratings'!M519</f>
        <v>0.93</v>
      </c>
      <c r="N77" s="146"/>
      <c r="O77" s="139">
        <f>'Product Ratings'!O519</f>
        <v>3</v>
      </c>
      <c r="P77" s="139">
        <f>'Product Ratings'!P519</f>
        <v>2</v>
      </c>
      <c r="Q77" s="139">
        <f>'Product Ratings'!Q519</f>
        <v>5</v>
      </c>
      <c r="R77" s="139">
        <f>'Product Ratings'!R519</f>
        <v>4</v>
      </c>
      <c r="S77" s="306">
        <f>'Product Ratings'!S519</f>
        <v>5</v>
      </c>
      <c r="T77" s="307">
        <f>'Product Ratings'!T519</f>
        <v>19</v>
      </c>
      <c r="U77" s="146"/>
      <c r="V77" s="146"/>
      <c r="W77" s="146"/>
    </row>
    <row r="78" ht="12.75" customHeight="1">
      <c r="A78" s="146"/>
      <c r="B78" s="146" t="str">
        <f>'Product Ratings'!B520</f>
        <v>Widget 526</v>
      </c>
      <c r="C78" s="146"/>
      <c r="D78" s="146"/>
      <c r="E78" s="146">
        <f>'Product Ratings'!C520</f>
        <v>9</v>
      </c>
      <c r="F78" s="305">
        <f>'Product Ratings'!D520</f>
        <v>23.48</v>
      </c>
      <c r="G78" s="305">
        <f>'Product Ratings'!E520</f>
        <v>14.39</v>
      </c>
      <c r="H78" s="134">
        <f>'Product Ratings'!F520</f>
        <v>0.534</v>
      </c>
      <c r="I78" s="146"/>
      <c r="J78" s="305">
        <f>'Product Ratings'!J520</f>
        <v>2.608888889</v>
      </c>
      <c r="K78" s="146">
        <f>'Product Ratings'!K520</f>
        <v>25</v>
      </c>
      <c r="L78" s="305">
        <f>'Product Ratings'!L520</f>
        <v>1.700709836</v>
      </c>
      <c r="M78" s="134">
        <f>'Product Ratings'!M520</f>
        <v>0.65</v>
      </c>
      <c r="N78" s="146"/>
      <c r="O78" s="139">
        <f>'Product Ratings'!O520</f>
        <v>3</v>
      </c>
      <c r="P78" s="139">
        <f>'Product Ratings'!P520</f>
        <v>2</v>
      </c>
      <c r="Q78" s="139">
        <f>'Product Ratings'!Q520</f>
        <v>5</v>
      </c>
      <c r="R78" s="139">
        <f>'Product Ratings'!R520</f>
        <v>4</v>
      </c>
      <c r="S78" s="306">
        <f>'Product Ratings'!S520</f>
        <v>5</v>
      </c>
      <c r="T78" s="307">
        <f>'Product Ratings'!T520</f>
        <v>19</v>
      </c>
      <c r="U78" s="146"/>
      <c r="V78" s="146"/>
      <c r="W78" s="146"/>
    </row>
    <row r="79" ht="12.75" customHeight="1">
      <c r="A79" s="146"/>
      <c r="B79" s="146" t="str">
        <f>'Product Ratings'!B528</f>
        <v>Widget 534</v>
      </c>
      <c r="C79" s="146"/>
      <c r="D79" s="146"/>
      <c r="E79" s="146">
        <f>'Product Ratings'!C528</f>
        <v>18</v>
      </c>
      <c r="F79" s="305">
        <f>'Product Ratings'!D528</f>
        <v>449.04</v>
      </c>
      <c r="G79" s="305">
        <f>'Product Ratings'!E528</f>
        <v>274.4</v>
      </c>
      <c r="H79" s="134">
        <f>'Product Ratings'!F528</f>
        <v>0.534</v>
      </c>
      <c r="I79" s="146"/>
      <c r="J79" s="305">
        <f>'Product Ratings'!J528</f>
        <v>24.94666667</v>
      </c>
      <c r="K79" s="146">
        <f>'Product Ratings'!K528</f>
        <v>23</v>
      </c>
      <c r="L79" s="305">
        <f>'Product Ratings'!L528</f>
        <v>16.26249457</v>
      </c>
      <c r="M79" s="134">
        <f>'Product Ratings'!M528</f>
        <v>0.26</v>
      </c>
      <c r="N79" s="146"/>
      <c r="O79" s="139">
        <f>'Product Ratings'!O528</f>
        <v>3</v>
      </c>
      <c r="P79" s="139">
        <f>'Product Ratings'!P528</f>
        <v>4</v>
      </c>
      <c r="Q79" s="139">
        <f>'Product Ratings'!Q528</f>
        <v>5</v>
      </c>
      <c r="R79" s="139">
        <f>'Product Ratings'!R528</f>
        <v>4</v>
      </c>
      <c r="S79" s="306">
        <f>'Product Ratings'!S528</f>
        <v>3</v>
      </c>
      <c r="T79" s="307">
        <f>'Product Ratings'!T528</f>
        <v>19</v>
      </c>
      <c r="U79" s="146"/>
      <c r="V79" s="146"/>
      <c r="W79" s="146"/>
    </row>
    <row r="80" ht="12.75" customHeight="1">
      <c r="A80" s="146"/>
      <c r="B80" s="146" t="str">
        <f>'Product Ratings'!B529</f>
        <v>Widget 535</v>
      </c>
      <c r="C80" s="146"/>
      <c r="D80" s="146"/>
      <c r="E80" s="146">
        <f>'Product Ratings'!C529</f>
        <v>19</v>
      </c>
      <c r="F80" s="305">
        <f>'Product Ratings'!D529</f>
        <v>346.96</v>
      </c>
      <c r="G80" s="305">
        <f>'Product Ratings'!E529</f>
        <v>211.96</v>
      </c>
      <c r="H80" s="134">
        <f>'Product Ratings'!F529</f>
        <v>0.534</v>
      </c>
      <c r="I80" s="146"/>
      <c r="J80" s="305">
        <f>'Product Ratings'!J529</f>
        <v>18.26105263</v>
      </c>
      <c r="K80" s="146">
        <f>'Product Ratings'!K529</f>
        <v>25</v>
      </c>
      <c r="L80" s="305">
        <f>'Product Ratings'!L529</f>
        <v>11.90420641</v>
      </c>
      <c r="M80" s="134">
        <f>'Product Ratings'!M529</f>
        <v>0.15</v>
      </c>
      <c r="N80" s="146"/>
      <c r="O80" s="139">
        <f>'Product Ratings'!O529</f>
        <v>3</v>
      </c>
      <c r="P80" s="139">
        <f>'Product Ratings'!P529</f>
        <v>4</v>
      </c>
      <c r="Q80" s="139">
        <f>'Product Ratings'!Q529</f>
        <v>5</v>
      </c>
      <c r="R80" s="139">
        <f>'Product Ratings'!R529</f>
        <v>4</v>
      </c>
      <c r="S80" s="306">
        <f>'Product Ratings'!S529</f>
        <v>3</v>
      </c>
      <c r="T80" s="307">
        <f>'Product Ratings'!T529</f>
        <v>19</v>
      </c>
      <c r="U80" s="146"/>
      <c r="V80" s="146"/>
      <c r="W80" s="146"/>
    </row>
    <row r="81" ht="12.75" customHeight="1">
      <c r="A81" s="146"/>
      <c r="B81" s="146" t="str">
        <f>'Product Ratings'!B560</f>
        <v>Widget 567</v>
      </c>
      <c r="C81" s="146"/>
      <c r="D81" s="146"/>
      <c r="E81" s="146">
        <f>'Product Ratings'!C560</f>
        <v>33</v>
      </c>
      <c r="F81" s="305">
        <f>'Product Ratings'!D560</f>
        <v>420.69</v>
      </c>
      <c r="G81" s="305">
        <f>'Product Ratings'!E560</f>
        <v>254.7</v>
      </c>
      <c r="H81" s="134">
        <f>'Product Ratings'!F560</f>
        <v>0.534</v>
      </c>
      <c r="I81" s="146"/>
      <c r="J81" s="305">
        <f>'Product Ratings'!J560</f>
        <v>12.74818182</v>
      </c>
      <c r="K81" s="146">
        <f>'Product Ratings'!K560</f>
        <v>34</v>
      </c>
      <c r="L81" s="305">
        <f>'Product Ratings'!L560</f>
        <v>8.310418395</v>
      </c>
      <c r="M81" s="134">
        <f>'Product Ratings'!M560</f>
        <v>0.26</v>
      </c>
      <c r="N81" s="146"/>
      <c r="O81" s="139">
        <f>'Product Ratings'!O560</f>
        <v>3</v>
      </c>
      <c r="P81" s="139">
        <f>'Product Ratings'!P560</f>
        <v>5</v>
      </c>
      <c r="Q81" s="139">
        <f>'Product Ratings'!Q560</f>
        <v>5</v>
      </c>
      <c r="R81" s="139">
        <f>'Product Ratings'!R560</f>
        <v>3</v>
      </c>
      <c r="S81" s="306">
        <f>'Product Ratings'!S560</f>
        <v>3</v>
      </c>
      <c r="T81" s="307">
        <f>'Product Ratings'!T560</f>
        <v>19</v>
      </c>
      <c r="U81" s="146"/>
      <c r="V81" s="146"/>
      <c r="W81" s="146"/>
    </row>
    <row r="82" ht="12.75" customHeight="1">
      <c r="A82" s="146"/>
      <c r="B82" s="146" t="str">
        <f>'Product Ratings'!B578</f>
        <v>Widget 586</v>
      </c>
      <c r="C82" s="146"/>
      <c r="D82" s="146"/>
      <c r="E82" s="146">
        <f>'Product Ratings'!C578</f>
        <v>15</v>
      </c>
      <c r="F82" s="305">
        <f>'Product Ratings'!D578</f>
        <v>293.48</v>
      </c>
      <c r="G82" s="305">
        <f>'Product Ratings'!E578</f>
        <v>176.45</v>
      </c>
      <c r="H82" s="134">
        <f>'Product Ratings'!F578</f>
        <v>0.534</v>
      </c>
      <c r="I82" s="146"/>
      <c r="J82" s="305">
        <f>'Product Ratings'!J578</f>
        <v>19.56533333</v>
      </c>
      <c r="K82" s="146">
        <f>'Product Ratings'!K578</f>
        <v>34</v>
      </c>
      <c r="L82" s="305">
        <f>'Product Ratings'!L578</f>
        <v>12.75445458</v>
      </c>
      <c r="M82" s="134">
        <f>'Product Ratings'!M578</f>
        <v>0.59</v>
      </c>
      <c r="N82" s="146"/>
      <c r="O82" s="139">
        <f>'Product Ratings'!O578</f>
        <v>3</v>
      </c>
      <c r="P82" s="139">
        <f>'Product Ratings'!P578</f>
        <v>3</v>
      </c>
      <c r="Q82" s="139">
        <f>'Product Ratings'!Q578</f>
        <v>5</v>
      </c>
      <c r="R82" s="139">
        <f>'Product Ratings'!R578</f>
        <v>3</v>
      </c>
      <c r="S82" s="306">
        <f>'Product Ratings'!S578</f>
        <v>5</v>
      </c>
      <c r="T82" s="307">
        <f>'Product Ratings'!T578</f>
        <v>19</v>
      </c>
      <c r="U82" s="146"/>
      <c r="V82" s="146"/>
      <c r="W82" s="146"/>
    </row>
    <row r="83" ht="12.75" customHeight="1">
      <c r="A83" s="146"/>
      <c r="B83" s="146" t="str">
        <f>'Product Ratings'!B588</f>
        <v>Widget 596</v>
      </c>
      <c r="C83" s="146"/>
      <c r="D83" s="146"/>
      <c r="E83" s="146">
        <f>'Product Ratings'!C588</f>
        <v>16</v>
      </c>
      <c r="F83" s="305">
        <f>'Product Ratings'!D588</f>
        <v>978.61</v>
      </c>
      <c r="G83" s="305">
        <f>'Product Ratings'!E588</f>
        <v>586.61</v>
      </c>
      <c r="H83" s="134">
        <f>'Product Ratings'!F588</f>
        <v>0.534</v>
      </c>
      <c r="I83" s="146"/>
      <c r="J83" s="305">
        <f>'Product Ratings'!J588</f>
        <v>61.163125</v>
      </c>
      <c r="K83" s="146">
        <f>'Product Ratings'!K588</f>
        <v>41</v>
      </c>
      <c r="L83" s="305">
        <f>'Product Ratings'!L588</f>
        <v>39.87165906</v>
      </c>
      <c r="M83" s="134">
        <f>'Product Ratings'!M588</f>
        <v>0.87</v>
      </c>
      <c r="N83" s="146"/>
      <c r="O83" s="139">
        <f>'Product Ratings'!O588</f>
        <v>3</v>
      </c>
      <c r="P83" s="139">
        <f>'Product Ratings'!P588</f>
        <v>4</v>
      </c>
      <c r="Q83" s="139">
        <f>'Product Ratings'!Q588</f>
        <v>4</v>
      </c>
      <c r="R83" s="139">
        <f>'Product Ratings'!R588</f>
        <v>3</v>
      </c>
      <c r="S83" s="306">
        <f>'Product Ratings'!S588</f>
        <v>5</v>
      </c>
      <c r="T83" s="307">
        <f>'Product Ratings'!T588</f>
        <v>19</v>
      </c>
      <c r="U83" s="146"/>
      <c r="V83" s="146"/>
      <c r="W83" s="146"/>
    </row>
    <row r="84" ht="12.75" customHeight="1">
      <c r="A84" s="146"/>
      <c r="B84" s="146" t="str">
        <f>'Product Ratings'!B605</f>
        <v>Widget 614</v>
      </c>
      <c r="C84" s="146"/>
      <c r="D84" s="146"/>
      <c r="E84" s="146">
        <f>'Product Ratings'!C605</f>
        <v>19</v>
      </c>
      <c r="F84" s="305">
        <f>'Product Ratings'!D605</f>
        <v>413.7</v>
      </c>
      <c r="G84" s="305">
        <f>'Product Ratings'!E605</f>
        <v>246.69</v>
      </c>
      <c r="H84" s="134">
        <f>'Product Ratings'!F605</f>
        <v>0.534</v>
      </c>
      <c r="I84" s="146"/>
      <c r="J84" s="305">
        <f>'Product Ratings'!J605</f>
        <v>21.77368421</v>
      </c>
      <c r="K84" s="146">
        <f>'Product Ratings'!K605</f>
        <v>14</v>
      </c>
      <c r="L84" s="305">
        <f>'Product Ratings'!L605</f>
        <v>14.1940575</v>
      </c>
      <c r="M84" s="134">
        <f>'Product Ratings'!M605</f>
        <v>0.15</v>
      </c>
      <c r="N84" s="146"/>
      <c r="O84" s="139">
        <f>'Product Ratings'!O605</f>
        <v>3</v>
      </c>
      <c r="P84" s="139">
        <f>'Product Ratings'!P605</f>
        <v>4</v>
      </c>
      <c r="Q84" s="139">
        <f>'Product Ratings'!Q605</f>
        <v>5</v>
      </c>
      <c r="R84" s="139">
        <f>'Product Ratings'!R605</f>
        <v>4</v>
      </c>
      <c r="S84" s="306">
        <f>'Product Ratings'!S605</f>
        <v>3</v>
      </c>
      <c r="T84" s="307">
        <f>'Product Ratings'!T605</f>
        <v>19</v>
      </c>
      <c r="U84" s="146"/>
      <c r="V84" s="146"/>
      <c r="W84" s="146"/>
    </row>
    <row r="85" ht="12.75" customHeight="1">
      <c r="A85" s="146"/>
      <c r="B85" s="146" t="str">
        <f>'Product Ratings'!B615</f>
        <v>Widget 625</v>
      </c>
      <c r="C85" s="146"/>
      <c r="D85" s="146"/>
      <c r="E85" s="146">
        <f>'Product Ratings'!C615</f>
        <v>16</v>
      </c>
      <c r="F85" s="305">
        <f>'Product Ratings'!D615</f>
        <v>820.87</v>
      </c>
      <c r="G85" s="305">
        <f>'Product Ratings'!E615</f>
        <v>488.47</v>
      </c>
      <c r="H85" s="134">
        <f>'Product Ratings'!F615</f>
        <v>0.534</v>
      </c>
      <c r="I85" s="146"/>
      <c r="J85" s="305">
        <f>'Product Ratings'!J615</f>
        <v>51.304375</v>
      </c>
      <c r="K85" s="146">
        <f>'Product Ratings'!K615</f>
        <v>34</v>
      </c>
      <c r="L85" s="305">
        <f>'Product Ratings'!L615</f>
        <v>33.44483377</v>
      </c>
      <c r="M85" s="134">
        <f>'Product Ratings'!M615</f>
        <v>0.87</v>
      </c>
      <c r="N85" s="146"/>
      <c r="O85" s="139">
        <f>'Product Ratings'!O615</f>
        <v>3</v>
      </c>
      <c r="P85" s="139">
        <f>'Product Ratings'!P615</f>
        <v>4</v>
      </c>
      <c r="Q85" s="139">
        <f>'Product Ratings'!Q615</f>
        <v>4</v>
      </c>
      <c r="R85" s="139">
        <f>'Product Ratings'!R615</f>
        <v>3</v>
      </c>
      <c r="S85" s="306">
        <f>'Product Ratings'!S615</f>
        <v>5</v>
      </c>
      <c r="T85" s="307">
        <f>'Product Ratings'!T615</f>
        <v>19</v>
      </c>
      <c r="U85" s="146"/>
      <c r="V85" s="146"/>
      <c r="W85" s="146"/>
    </row>
    <row r="86" ht="12.75" customHeight="1">
      <c r="A86" s="146"/>
      <c r="B86" s="146" t="str">
        <f>'Product Ratings'!B650</f>
        <v>Widget 660</v>
      </c>
      <c r="C86" s="146"/>
      <c r="D86" s="146"/>
      <c r="E86" s="146">
        <f>'Product Ratings'!C650</f>
        <v>36</v>
      </c>
      <c r="F86" s="305">
        <f>'Product Ratings'!D650</f>
        <v>688.69</v>
      </c>
      <c r="G86" s="305">
        <f>'Product Ratings'!E650</f>
        <v>405.05</v>
      </c>
      <c r="H86" s="134">
        <f>'Product Ratings'!F650</f>
        <v>0.534</v>
      </c>
      <c r="I86" s="146"/>
      <c r="J86" s="305">
        <f>'Product Ratings'!J650</f>
        <v>19.13027778</v>
      </c>
      <c r="K86" s="146">
        <f>'Product Ratings'!K650</f>
        <v>62</v>
      </c>
      <c r="L86" s="305">
        <f>'Product Ratings'!L650</f>
        <v>12.47084601</v>
      </c>
      <c r="M86" s="134">
        <f>'Product Ratings'!M650</f>
        <v>0.53</v>
      </c>
      <c r="N86" s="146"/>
      <c r="O86" s="139">
        <f>'Product Ratings'!O650</f>
        <v>3</v>
      </c>
      <c r="P86" s="139">
        <f>'Product Ratings'!P650</f>
        <v>5</v>
      </c>
      <c r="Q86" s="139">
        <f>'Product Ratings'!Q650</f>
        <v>5</v>
      </c>
      <c r="R86" s="139">
        <f>'Product Ratings'!R650</f>
        <v>2</v>
      </c>
      <c r="S86" s="306">
        <f>'Product Ratings'!S650</f>
        <v>4</v>
      </c>
      <c r="T86" s="307">
        <f>'Product Ratings'!T650</f>
        <v>19</v>
      </c>
      <c r="U86" s="146"/>
      <c r="V86" s="146"/>
      <c r="W86" s="146"/>
    </row>
    <row r="87" ht="12.75" customHeight="1">
      <c r="A87" s="146"/>
      <c r="B87" s="146" t="str">
        <f>'Product Ratings'!B656</f>
        <v>Widget 667</v>
      </c>
      <c r="C87" s="146"/>
      <c r="D87" s="146"/>
      <c r="E87" s="146">
        <f>'Product Ratings'!C656</f>
        <v>6</v>
      </c>
      <c r="F87" s="305">
        <f>'Product Ratings'!D656</f>
        <v>203.48</v>
      </c>
      <c r="G87" s="305">
        <f>'Product Ratings'!E656</f>
        <v>119.41</v>
      </c>
      <c r="H87" s="134">
        <f>'Product Ratings'!F656</f>
        <v>0.534</v>
      </c>
      <c r="I87" s="146"/>
      <c r="J87" s="305">
        <f>'Product Ratings'!J656</f>
        <v>33.91333333</v>
      </c>
      <c r="K87" s="146">
        <f>'Product Ratings'!K656</f>
        <v>16</v>
      </c>
      <c r="L87" s="305">
        <f>'Product Ratings'!L656</f>
        <v>22.10777923</v>
      </c>
      <c r="M87" s="134">
        <f>'Product Ratings'!M656</f>
        <v>0.64</v>
      </c>
      <c r="N87" s="146"/>
      <c r="O87" s="139">
        <f>'Product Ratings'!O656</f>
        <v>3</v>
      </c>
      <c r="P87" s="139">
        <f>'Product Ratings'!P656</f>
        <v>2</v>
      </c>
      <c r="Q87" s="139">
        <f>'Product Ratings'!Q656</f>
        <v>5</v>
      </c>
      <c r="R87" s="139">
        <f>'Product Ratings'!R656</f>
        <v>4</v>
      </c>
      <c r="S87" s="306">
        <f>'Product Ratings'!S656</f>
        <v>5</v>
      </c>
      <c r="T87" s="307">
        <f>'Product Ratings'!T656</f>
        <v>19</v>
      </c>
      <c r="U87" s="146"/>
      <c r="V87" s="146"/>
      <c r="W87" s="146"/>
    </row>
    <row r="88" ht="12.75" customHeight="1">
      <c r="A88" s="146"/>
      <c r="B88" s="146" t="str">
        <f>'Product Ratings'!B658</f>
        <v>Widget 669</v>
      </c>
      <c r="C88" s="146"/>
      <c r="D88" s="146"/>
      <c r="E88" s="146">
        <f>'Product Ratings'!C658</f>
        <v>8</v>
      </c>
      <c r="F88" s="305">
        <f>'Product Ratings'!D658</f>
        <v>63.91</v>
      </c>
      <c r="G88" s="305">
        <f>'Product Ratings'!E658</f>
        <v>37.49</v>
      </c>
      <c r="H88" s="134">
        <f>'Product Ratings'!F658</f>
        <v>0.534</v>
      </c>
      <c r="I88" s="146"/>
      <c r="J88" s="305">
        <f>'Product Ratings'!J658</f>
        <v>7.98875</v>
      </c>
      <c r="K88" s="146">
        <f>'Product Ratings'!K658</f>
        <v>19</v>
      </c>
      <c r="L88" s="305">
        <f>'Product Ratings'!L658</f>
        <v>5.207790091</v>
      </c>
      <c r="M88" s="134">
        <f>'Product Ratings'!M658</f>
        <v>0.68</v>
      </c>
      <c r="N88" s="146"/>
      <c r="O88" s="139">
        <f>'Product Ratings'!O658</f>
        <v>3</v>
      </c>
      <c r="P88" s="139">
        <f>'Product Ratings'!P658</f>
        <v>2</v>
      </c>
      <c r="Q88" s="139">
        <f>'Product Ratings'!Q658</f>
        <v>5</v>
      </c>
      <c r="R88" s="139">
        <f>'Product Ratings'!R658</f>
        <v>4</v>
      </c>
      <c r="S88" s="306">
        <f>'Product Ratings'!S658</f>
        <v>5</v>
      </c>
      <c r="T88" s="307">
        <f>'Product Ratings'!T658</f>
        <v>19</v>
      </c>
      <c r="U88" s="146"/>
      <c r="V88" s="146"/>
      <c r="W88" s="146"/>
    </row>
    <row r="89" ht="12.75" customHeight="1">
      <c r="A89" s="146"/>
      <c r="B89" s="146" t="str">
        <f>'Product Ratings'!B673</f>
        <v>Widget 685</v>
      </c>
      <c r="C89" s="146"/>
      <c r="D89" s="146"/>
      <c r="E89" s="146">
        <f>'Product Ratings'!C673</f>
        <v>20</v>
      </c>
      <c r="F89" s="305">
        <f>'Product Ratings'!D673</f>
        <v>315.23</v>
      </c>
      <c r="G89" s="305">
        <f>'Product Ratings'!E673</f>
        <v>183.87</v>
      </c>
      <c r="H89" s="134">
        <f>'Product Ratings'!F673</f>
        <v>0.534</v>
      </c>
      <c r="I89" s="146"/>
      <c r="J89" s="305">
        <f>'Product Ratings'!J673</f>
        <v>15.7615</v>
      </c>
      <c r="K89" s="146">
        <f>'Product Ratings'!K673</f>
        <v>36</v>
      </c>
      <c r="L89" s="305">
        <f>'Product Ratings'!L673</f>
        <v>10.27477184</v>
      </c>
      <c r="M89" s="134">
        <f>'Product Ratings'!M673</f>
        <v>0.45</v>
      </c>
      <c r="N89" s="146"/>
      <c r="O89" s="139">
        <f>'Product Ratings'!O673</f>
        <v>3</v>
      </c>
      <c r="P89" s="139">
        <f>'Product Ratings'!P673</f>
        <v>4</v>
      </c>
      <c r="Q89" s="139">
        <f>'Product Ratings'!Q673</f>
        <v>5</v>
      </c>
      <c r="R89" s="139">
        <f>'Product Ratings'!R673</f>
        <v>3</v>
      </c>
      <c r="S89" s="306">
        <f>'Product Ratings'!S673</f>
        <v>4</v>
      </c>
      <c r="T89" s="307">
        <f>'Product Ratings'!T673</f>
        <v>19</v>
      </c>
      <c r="U89" s="146"/>
      <c r="V89" s="146"/>
      <c r="W89" s="146"/>
    </row>
    <row r="90" ht="12.75" customHeight="1">
      <c r="A90" s="146"/>
      <c r="B90" s="146" t="str">
        <f>'Product Ratings'!B686</f>
        <v>Widget 698</v>
      </c>
      <c r="C90" s="146"/>
      <c r="D90" s="146"/>
      <c r="E90" s="146">
        <f>'Product Ratings'!C686</f>
        <v>26</v>
      </c>
      <c r="F90" s="305">
        <f>'Product Ratings'!D686</f>
        <v>646.09</v>
      </c>
      <c r="G90" s="305">
        <f>'Product Ratings'!E686</f>
        <v>374.65</v>
      </c>
      <c r="H90" s="134">
        <f>'Product Ratings'!F686</f>
        <v>0.534</v>
      </c>
      <c r="I90" s="146"/>
      <c r="J90" s="305">
        <f>'Product Ratings'!J686</f>
        <v>24.84961538</v>
      </c>
      <c r="K90" s="146">
        <f>'Product Ratings'!K686</f>
        <v>24</v>
      </c>
      <c r="L90" s="305">
        <f>'Product Ratings'!L686</f>
        <v>16.19922776</v>
      </c>
      <c r="M90" s="134">
        <f>'Product Ratings'!M686</f>
        <v>0.12</v>
      </c>
      <c r="N90" s="146"/>
      <c r="O90" s="139">
        <f>'Product Ratings'!O686</f>
        <v>3</v>
      </c>
      <c r="P90" s="139">
        <f>'Product Ratings'!P686</f>
        <v>5</v>
      </c>
      <c r="Q90" s="139">
        <f>'Product Ratings'!Q686</f>
        <v>5</v>
      </c>
      <c r="R90" s="139">
        <f>'Product Ratings'!R686</f>
        <v>4</v>
      </c>
      <c r="S90" s="306">
        <f>'Product Ratings'!S686</f>
        <v>2</v>
      </c>
      <c r="T90" s="307">
        <f>'Product Ratings'!T686</f>
        <v>19</v>
      </c>
      <c r="U90" s="146"/>
      <c r="V90" s="146"/>
      <c r="W90" s="146"/>
    </row>
    <row r="91" ht="12.75" customHeight="1">
      <c r="A91" s="146"/>
      <c r="B91" s="146" t="str">
        <f>'Product Ratings'!B710</f>
        <v>Widget 722</v>
      </c>
      <c r="C91" s="146"/>
      <c r="D91" s="146"/>
      <c r="E91" s="146">
        <f>'Product Ratings'!C710</f>
        <v>16</v>
      </c>
      <c r="F91" s="305">
        <f>'Product Ratings'!D710</f>
        <v>341.3</v>
      </c>
      <c r="G91" s="305">
        <f>'Product Ratings'!E710</f>
        <v>196.4</v>
      </c>
      <c r="H91" s="134">
        <f>'Product Ratings'!F710</f>
        <v>0.534</v>
      </c>
      <c r="I91" s="146"/>
      <c r="J91" s="305">
        <f>'Product Ratings'!J710</f>
        <v>21.33125</v>
      </c>
      <c r="K91" s="146">
        <f>'Product Ratings'!K710</f>
        <v>19</v>
      </c>
      <c r="L91" s="305">
        <f>'Product Ratings'!L710</f>
        <v>13.90563885</v>
      </c>
      <c r="M91" s="134">
        <f>'Product Ratings'!M710</f>
        <v>0.18</v>
      </c>
      <c r="N91" s="146"/>
      <c r="O91" s="139">
        <f>'Product Ratings'!O710</f>
        <v>3</v>
      </c>
      <c r="P91" s="139">
        <f>'Product Ratings'!P710</f>
        <v>4</v>
      </c>
      <c r="Q91" s="139">
        <f>'Product Ratings'!Q710</f>
        <v>5</v>
      </c>
      <c r="R91" s="139">
        <f>'Product Ratings'!R710</f>
        <v>4</v>
      </c>
      <c r="S91" s="306">
        <f>'Product Ratings'!S710</f>
        <v>3</v>
      </c>
      <c r="T91" s="307">
        <f>'Product Ratings'!T710</f>
        <v>19</v>
      </c>
      <c r="U91" s="146"/>
      <c r="V91" s="146"/>
      <c r="W91" s="146"/>
    </row>
    <row r="92" ht="12.75" customHeight="1">
      <c r="A92" s="146"/>
      <c r="B92" s="146" t="str">
        <f>'Product Ratings'!B712</f>
        <v>Widget 724</v>
      </c>
      <c r="C92" s="146"/>
      <c r="D92" s="146"/>
      <c r="E92" s="146">
        <f>'Product Ratings'!C712</f>
        <v>26</v>
      </c>
      <c r="F92" s="305">
        <f>'Product Ratings'!D712</f>
        <v>246.44</v>
      </c>
      <c r="G92" s="305">
        <f>'Product Ratings'!E712</f>
        <v>141.5</v>
      </c>
      <c r="H92" s="134">
        <f>'Product Ratings'!F712</f>
        <v>0.534</v>
      </c>
      <c r="I92" s="146"/>
      <c r="J92" s="305">
        <f>'Product Ratings'!J712</f>
        <v>9.478461538</v>
      </c>
      <c r="K92" s="146">
        <f>'Product Ratings'!K712</f>
        <v>34</v>
      </c>
      <c r="L92" s="305">
        <f>'Product Ratings'!L712</f>
        <v>6.178918865</v>
      </c>
      <c r="M92" s="134">
        <f>'Product Ratings'!M712</f>
        <v>0.26</v>
      </c>
      <c r="N92" s="146"/>
      <c r="O92" s="139">
        <f>'Product Ratings'!O712</f>
        <v>3</v>
      </c>
      <c r="P92" s="139">
        <f>'Product Ratings'!P712</f>
        <v>5</v>
      </c>
      <c r="Q92" s="139">
        <f>'Product Ratings'!Q712</f>
        <v>5</v>
      </c>
      <c r="R92" s="139">
        <f>'Product Ratings'!R712</f>
        <v>3</v>
      </c>
      <c r="S92" s="306">
        <f>'Product Ratings'!S712</f>
        <v>3</v>
      </c>
      <c r="T92" s="307">
        <f>'Product Ratings'!T712</f>
        <v>19</v>
      </c>
      <c r="U92" s="146"/>
      <c r="V92" s="146"/>
      <c r="W92" s="146"/>
    </row>
    <row r="93" ht="12.75" customHeight="1">
      <c r="A93" s="146"/>
      <c r="B93" s="146" t="str">
        <f>'Product Ratings'!B26</f>
        <v>Widget 12</v>
      </c>
      <c r="C93" s="146"/>
      <c r="D93" s="146"/>
      <c r="E93" s="146">
        <f>'Product Ratings'!C26</f>
        <v>77</v>
      </c>
      <c r="F93" s="305">
        <f>'Product Ratings'!D26</f>
        <v>6423.91</v>
      </c>
      <c r="G93" s="305">
        <f>'Product Ratings'!E26</f>
        <v>6423.91</v>
      </c>
      <c r="H93" s="134" t="str">
        <f>'Product Ratings'!F26</f>
        <v/>
      </c>
      <c r="I93" s="146"/>
      <c r="J93" s="305">
        <f>'Product Ratings'!J26</f>
        <v>83.4274026</v>
      </c>
      <c r="K93" s="146">
        <f>'Product Ratings'!K26</f>
        <v>24</v>
      </c>
      <c r="L93" s="305">
        <f>'Product Ratings'!L26</f>
        <v>83.4274026</v>
      </c>
      <c r="M93" s="134">
        <f>'Product Ratings'!M26</f>
        <v>0.18</v>
      </c>
      <c r="N93" s="146"/>
      <c r="O93" s="139">
        <f>'Product Ratings'!O26</f>
        <v>1</v>
      </c>
      <c r="P93" s="139">
        <f>'Product Ratings'!P26</f>
        <v>5</v>
      </c>
      <c r="Q93" s="139">
        <f>'Product Ratings'!Q26</f>
        <v>2</v>
      </c>
      <c r="R93" s="139">
        <f>'Product Ratings'!R26</f>
        <v>4</v>
      </c>
      <c r="S93" s="306">
        <f>'Product Ratings'!S26</f>
        <v>3</v>
      </c>
      <c r="T93" s="307">
        <f>'Product Ratings'!T26</f>
        <v>15</v>
      </c>
      <c r="U93" s="146"/>
      <c r="V93" s="146"/>
      <c r="W93" s="146"/>
    </row>
    <row r="94" ht="12.75" customHeight="1">
      <c r="A94" s="146"/>
      <c r="B94" s="146" t="str">
        <f>'Product Ratings'!B46</f>
        <v>Widget 33</v>
      </c>
      <c r="C94" s="146"/>
      <c r="D94" s="146"/>
      <c r="E94" s="146">
        <f>'Product Ratings'!C46</f>
        <v>9</v>
      </c>
      <c r="F94" s="305">
        <f>'Product Ratings'!D46</f>
        <v>145.83</v>
      </c>
      <c r="G94" s="305">
        <f>'Product Ratings'!E46</f>
        <v>115.38</v>
      </c>
      <c r="H94" s="134">
        <f>'Product Ratings'!F46</f>
        <v>0.534</v>
      </c>
      <c r="I94" s="146"/>
      <c r="J94" s="305">
        <f>'Product Ratings'!J46</f>
        <v>16.20333333</v>
      </c>
      <c r="K94" s="146">
        <f>'Product Ratings'!K46</f>
        <v>35</v>
      </c>
      <c r="L94" s="305">
        <f>'Product Ratings'!L46</f>
        <v>10.56279878</v>
      </c>
      <c r="M94" s="134">
        <f>'Product Ratings'!M46</f>
        <v>0.59</v>
      </c>
      <c r="N94" s="146"/>
      <c r="O94" s="139">
        <f>'Product Ratings'!O46</f>
        <v>3</v>
      </c>
      <c r="P94" s="139">
        <f>'Product Ratings'!P46</f>
        <v>2</v>
      </c>
      <c r="Q94" s="139">
        <f>'Product Ratings'!Q46</f>
        <v>5</v>
      </c>
      <c r="R94" s="139">
        <f>'Product Ratings'!R46</f>
        <v>3</v>
      </c>
      <c r="S94" s="306">
        <f>'Product Ratings'!S46</f>
        <v>5</v>
      </c>
      <c r="T94" s="307">
        <f>'Product Ratings'!T46</f>
        <v>18</v>
      </c>
      <c r="U94" s="146"/>
      <c r="V94" s="146"/>
      <c r="W94" s="146"/>
    </row>
    <row r="95" ht="12.75" customHeight="1">
      <c r="A95" s="146"/>
      <c r="B95" s="146" t="str">
        <f>'Product Ratings'!B58</f>
        <v>Widget 45</v>
      </c>
      <c r="C95" s="146"/>
      <c r="D95" s="146"/>
      <c r="E95" s="146">
        <f>'Product Ratings'!C58</f>
        <v>1</v>
      </c>
      <c r="F95" s="305">
        <f>'Product Ratings'!D58</f>
        <v>40</v>
      </c>
      <c r="G95" s="305">
        <f>'Product Ratings'!E58</f>
        <v>30.75</v>
      </c>
      <c r="H95" s="134">
        <f>'Product Ratings'!F58</f>
        <v>0.534</v>
      </c>
      <c r="I95" s="146"/>
      <c r="J95" s="305">
        <f>'Product Ratings'!J58</f>
        <v>40</v>
      </c>
      <c r="K95" s="146">
        <f>'Product Ratings'!K58</f>
        <v>16</v>
      </c>
      <c r="L95" s="305">
        <f>'Product Ratings'!L58</f>
        <v>26.0756193</v>
      </c>
      <c r="M95" s="134">
        <f>'Product Ratings'!M58</f>
        <v>0.89</v>
      </c>
      <c r="N95" s="146"/>
      <c r="O95" s="139">
        <f>'Product Ratings'!O58</f>
        <v>3</v>
      </c>
      <c r="P95" s="139">
        <f>'Product Ratings'!P58</f>
        <v>1</v>
      </c>
      <c r="Q95" s="139">
        <f>'Product Ratings'!Q58</f>
        <v>4</v>
      </c>
      <c r="R95" s="139">
        <f>'Product Ratings'!R58</f>
        <v>4</v>
      </c>
      <c r="S95" s="306">
        <f>'Product Ratings'!S58</f>
        <v>5</v>
      </c>
      <c r="T95" s="307">
        <f>'Product Ratings'!T58</f>
        <v>17</v>
      </c>
      <c r="U95" s="146"/>
      <c r="V95" s="146"/>
      <c r="W95" s="146"/>
    </row>
    <row r="96" ht="12.75" customHeight="1">
      <c r="A96" s="146"/>
      <c r="B96" s="146" t="str">
        <f>'Product Ratings'!B71</f>
        <v>Widget 59</v>
      </c>
      <c r="C96" s="146"/>
      <c r="D96" s="146"/>
      <c r="E96" s="146">
        <f>'Product Ratings'!C71</f>
        <v>1</v>
      </c>
      <c r="F96" s="305">
        <f>'Product Ratings'!D71</f>
        <v>42.61</v>
      </c>
      <c r="G96" s="305">
        <f>'Product Ratings'!E71</f>
        <v>32.11</v>
      </c>
      <c r="H96" s="134">
        <f>'Product Ratings'!F71</f>
        <v>0.534</v>
      </c>
      <c r="I96" s="146"/>
      <c r="J96" s="305">
        <f>'Product Ratings'!J71</f>
        <v>42.61</v>
      </c>
      <c r="K96" s="146">
        <f>'Product Ratings'!K71</f>
        <v>15</v>
      </c>
      <c r="L96" s="305">
        <f>'Product Ratings'!L71</f>
        <v>27.77705346</v>
      </c>
      <c r="M96" s="134">
        <f>'Product Ratings'!M71</f>
        <v>0.92</v>
      </c>
      <c r="N96" s="146"/>
      <c r="O96" s="139">
        <f>'Product Ratings'!O71</f>
        <v>3</v>
      </c>
      <c r="P96" s="139">
        <f>'Product Ratings'!P71</f>
        <v>1</v>
      </c>
      <c r="Q96" s="139">
        <f>'Product Ratings'!Q71</f>
        <v>4</v>
      </c>
      <c r="R96" s="139">
        <f>'Product Ratings'!R71</f>
        <v>4</v>
      </c>
      <c r="S96" s="306">
        <f>'Product Ratings'!S71</f>
        <v>5</v>
      </c>
      <c r="T96" s="307">
        <f>'Product Ratings'!T71</f>
        <v>17</v>
      </c>
      <c r="U96" s="146"/>
      <c r="V96" s="146"/>
      <c r="W96" s="146"/>
    </row>
    <row r="97" ht="12.75" customHeight="1">
      <c r="A97" s="146"/>
      <c r="B97" s="146" t="str">
        <f>'Product Ratings'!B75</f>
        <v>Widget 63</v>
      </c>
      <c r="C97" s="146"/>
      <c r="D97" s="146"/>
      <c r="E97" s="146">
        <f>'Product Ratings'!C75</f>
        <v>10</v>
      </c>
      <c r="F97" s="305">
        <f>'Product Ratings'!D75</f>
        <v>109.74</v>
      </c>
      <c r="G97" s="305">
        <f>'Product Ratings'!E75</f>
        <v>82.39</v>
      </c>
      <c r="H97" s="134">
        <f>'Product Ratings'!F75</f>
        <v>0.534</v>
      </c>
      <c r="I97" s="146"/>
      <c r="J97" s="305">
        <f>'Product Ratings'!J75</f>
        <v>10.974</v>
      </c>
      <c r="K97" s="146">
        <f>'Product Ratings'!K75</f>
        <v>21</v>
      </c>
      <c r="L97" s="305">
        <f>'Product Ratings'!L75</f>
        <v>7.153846154</v>
      </c>
      <c r="M97" s="134">
        <f>'Product Ratings'!M75</f>
        <v>0.35</v>
      </c>
      <c r="N97" s="146"/>
      <c r="O97" s="139">
        <f>'Product Ratings'!O75</f>
        <v>3</v>
      </c>
      <c r="P97" s="139">
        <f>'Product Ratings'!P75</f>
        <v>2</v>
      </c>
      <c r="Q97" s="139">
        <f>'Product Ratings'!Q75</f>
        <v>5</v>
      </c>
      <c r="R97" s="139">
        <f>'Product Ratings'!R75</f>
        <v>4</v>
      </c>
      <c r="S97" s="306">
        <f>'Product Ratings'!S75</f>
        <v>4</v>
      </c>
      <c r="T97" s="307">
        <f>'Product Ratings'!T75</f>
        <v>18</v>
      </c>
      <c r="U97" s="146"/>
      <c r="V97" s="146"/>
      <c r="W97" s="146"/>
    </row>
    <row r="98" ht="12.75" customHeight="1">
      <c r="A98" s="146"/>
      <c r="B98" s="146" t="str">
        <f>'Product Ratings'!B102</f>
        <v>Widget 91</v>
      </c>
      <c r="C98" s="146"/>
      <c r="D98" s="146"/>
      <c r="E98" s="146">
        <f>'Product Ratings'!C102</f>
        <v>13</v>
      </c>
      <c r="F98" s="305">
        <f>'Product Ratings'!D102</f>
        <v>624.35</v>
      </c>
      <c r="G98" s="305">
        <f>'Product Ratings'!E102</f>
        <v>454.05</v>
      </c>
      <c r="H98" s="134">
        <f>'Product Ratings'!F102</f>
        <v>0.534</v>
      </c>
      <c r="I98" s="146"/>
      <c r="J98" s="305">
        <f>'Product Ratings'!J102</f>
        <v>48.02692308</v>
      </c>
      <c r="K98" s="146">
        <f>'Product Ratings'!K102</f>
        <v>19</v>
      </c>
      <c r="L98" s="305">
        <f>'Product Ratings'!L102</f>
        <v>31.30829405</v>
      </c>
      <c r="M98" s="134">
        <f>'Product Ratings'!M102</f>
        <v>0.18</v>
      </c>
      <c r="N98" s="146"/>
      <c r="O98" s="139">
        <f>'Product Ratings'!O102</f>
        <v>3</v>
      </c>
      <c r="P98" s="139">
        <f>'Product Ratings'!P102</f>
        <v>3</v>
      </c>
      <c r="Q98" s="139">
        <f>'Product Ratings'!Q102</f>
        <v>4</v>
      </c>
      <c r="R98" s="139">
        <f>'Product Ratings'!R102</f>
        <v>4</v>
      </c>
      <c r="S98" s="306">
        <f>'Product Ratings'!S102</f>
        <v>3</v>
      </c>
      <c r="T98" s="307">
        <f>'Product Ratings'!T102</f>
        <v>17</v>
      </c>
      <c r="U98" s="146"/>
      <c r="V98" s="146"/>
      <c r="W98" s="146"/>
    </row>
    <row r="99" ht="12.75" customHeight="1">
      <c r="A99" s="146"/>
      <c r="B99" s="146" t="str">
        <f>'Product Ratings'!B111</f>
        <v>Widget 101</v>
      </c>
      <c r="C99" s="146"/>
      <c r="D99" s="146"/>
      <c r="E99" s="146">
        <f>'Product Ratings'!C111</f>
        <v>12</v>
      </c>
      <c r="F99" s="305">
        <f>'Product Ratings'!D111</f>
        <v>229.56</v>
      </c>
      <c r="G99" s="305">
        <f>'Product Ratings'!E111</f>
        <v>164.89</v>
      </c>
      <c r="H99" s="134">
        <f>'Product Ratings'!F111</f>
        <v>0.534</v>
      </c>
      <c r="I99" s="146"/>
      <c r="J99" s="305">
        <f>'Product Ratings'!J111</f>
        <v>19.13</v>
      </c>
      <c r="K99" s="146">
        <f>'Product Ratings'!K111</f>
        <v>34</v>
      </c>
      <c r="L99" s="305">
        <f>'Product Ratings'!L111</f>
        <v>12.47066493</v>
      </c>
      <c r="M99" s="134">
        <f>'Product Ratings'!M111</f>
        <v>0.35</v>
      </c>
      <c r="N99" s="146"/>
      <c r="O99" s="139">
        <f>'Product Ratings'!O111</f>
        <v>3</v>
      </c>
      <c r="P99" s="139">
        <f>'Product Ratings'!P111</f>
        <v>3</v>
      </c>
      <c r="Q99" s="139">
        <f>'Product Ratings'!Q111</f>
        <v>5</v>
      </c>
      <c r="R99" s="139">
        <f>'Product Ratings'!R111</f>
        <v>3</v>
      </c>
      <c r="S99" s="306">
        <f>'Product Ratings'!S111</f>
        <v>4</v>
      </c>
      <c r="T99" s="307">
        <f>'Product Ratings'!T111</f>
        <v>18</v>
      </c>
      <c r="U99" s="146"/>
      <c r="V99" s="146"/>
      <c r="W99" s="146"/>
    </row>
    <row r="100" ht="12.75" customHeight="1">
      <c r="A100" s="146"/>
      <c r="B100" s="146" t="str">
        <f>'Product Ratings'!B113</f>
        <v>Widget 103</v>
      </c>
      <c r="C100" s="146"/>
      <c r="D100" s="146"/>
      <c r="E100" s="146">
        <f>'Product Ratings'!C113</f>
        <v>6</v>
      </c>
      <c r="F100" s="305">
        <f>'Product Ratings'!D113</f>
        <v>97.48</v>
      </c>
      <c r="G100" s="305">
        <f>'Product Ratings'!E113</f>
        <v>70</v>
      </c>
      <c r="H100" s="134">
        <f>'Product Ratings'!F113</f>
        <v>0.534</v>
      </c>
      <c r="I100" s="146"/>
      <c r="J100" s="305">
        <f>'Product Ratings'!J113</f>
        <v>16.24666667</v>
      </c>
      <c r="K100" s="146">
        <f>'Product Ratings'!K113</f>
        <v>25</v>
      </c>
      <c r="L100" s="305">
        <f>'Product Ratings'!L113</f>
        <v>10.59104737</v>
      </c>
      <c r="M100" s="134">
        <f>'Product Ratings'!M113</f>
        <v>0.46</v>
      </c>
      <c r="N100" s="146"/>
      <c r="O100" s="139">
        <f>'Product Ratings'!O113</f>
        <v>3</v>
      </c>
      <c r="P100" s="139">
        <f>'Product Ratings'!P113</f>
        <v>2</v>
      </c>
      <c r="Q100" s="139">
        <f>'Product Ratings'!Q113</f>
        <v>5</v>
      </c>
      <c r="R100" s="139">
        <f>'Product Ratings'!R113</f>
        <v>4</v>
      </c>
      <c r="S100" s="306">
        <f>'Product Ratings'!S113</f>
        <v>4</v>
      </c>
      <c r="T100" s="307">
        <f>'Product Ratings'!T113</f>
        <v>18</v>
      </c>
      <c r="U100" s="146"/>
      <c r="V100" s="146"/>
      <c r="W100" s="146"/>
    </row>
    <row r="101" ht="12.75" customHeight="1">
      <c r="A101" s="146"/>
      <c r="B101" s="146" t="str">
        <f>'Product Ratings'!B122</f>
        <v>Widget 112</v>
      </c>
      <c r="C101" s="146"/>
      <c r="D101" s="146"/>
      <c r="E101" s="146">
        <f>'Product Ratings'!C122</f>
        <v>1</v>
      </c>
      <c r="F101" s="305">
        <f>'Product Ratings'!D122</f>
        <v>45.5</v>
      </c>
      <c r="G101" s="305">
        <f>'Product Ratings'!E122</f>
        <v>32.48</v>
      </c>
      <c r="H101" s="134">
        <f>'Product Ratings'!F122</f>
        <v>0.534</v>
      </c>
      <c r="I101" s="146"/>
      <c r="J101" s="305">
        <f>'Product Ratings'!J122</f>
        <v>45.5</v>
      </c>
      <c r="K101" s="146">
        <f>'Product Ratings'!K122</f>
        <v>23</v>
      </c>
      <c r="L101" s="305">
        <f>'Product Ratings'!L122</f>
        <v>29.66101695</v>
      </c>
      <c r="M101" s="134">
        <f>'Product Ratings'!M122</f>
        <v>0.59</v>
      </c>
      <c r="N101" s="146"/>
      <c r="O101" s="139">
        <f>'Product Ratings'!O122</f>
        <v>3</v>
      </c>
      <c r="P101" s="139">
        <f>'Product Ratings'!P122</f>
        <v>1</v>
      </c>
      <c r="Q101" s="139">
        <f>'Product Ratings'!Q122</f>
        <v>4</v>
      </c>
      <c r="R101" s="139">
        <f>'Product Ratings'!R122</f>
        <v>4</v>
      </c>
      <c r="S101" s="306">
        <f>'Product Ratings'!S122</f>
        <v>5</v>
      </c>
      <c r="T101" s="307">
        <f>'Product Ratings'!T122</f>
        <v>17</v>
      </c>
      <c r="U101" s="146"/>
      <c r="V101" s="146"/>
      <c r="W101" s="146"/>
    </row>
    <row r="102" ht="12.75" customHeight="1">
      <c r="A102" s="146"/>
      <c r="B102" s="146" t="str">
        <f>'Product Ratings'!B124</f>
        <v>Widget 114</v>
      </c>
      <c r="C102" s="146"/>
      <c r="D102" s="146"/>
      <c r="E102" s="146">
        <f>'Product Ratings'!C124</f>
        <v>2</v>
      </c>
      <c r="F102" s="305">
        <f>'Product Ratings'!D124</f>
        <v>50.43</v>
      </c>
      <c r="G102" s="305">
        <f>'Product Ratings'!E124</f>
        <v>35.94</v>
      </c>
      <c r="H102" s="134">
        <f>'Product Ratings'!F124</f>
        <v>0.534</v>
      </c>
      <c r="I102" s="146"/>
      <c r="J102" s="305">
        <f>'Product Ratings'!J124</f>
        <v>25.215</v>
      </c>
      <c r="K102" s="146">
        <f>'Product Ratings'!K124</f>
        <v>17</v>
      </c>
      <c r="L102" s="305">
        <f>'Product Ratings'!L124</f>
        <v>16.43741851</v>
      </c>
      <c r="M102" s="134">
        <f>'Product Ratings'!M124</f>
        <v>0.64</v>
      </c>
      <c r="N102" s="146"/>
      <c r="O102" s="139">
        <f>'Product Ratings'!O124</f>
        <v>3</v>
      </c>
      <c r="P102" s="139">
        <f>'Product Ratings'!P124</f>
        <v>1</v>
      </c>
      <c r="Q102" s="139">
        <f>'Product Ratings'!Q124</f>
        <v>5</v>
      </c>
      <c r="R102" s="139">
        <f>'Product Ratings'!R124</f>
        <v>4</v>
      </c>
      <c r="S102" s="306">
        <f>'Product Ratings'!S124</f>
        <v>5</v>
      </c>
      <c r="T102" s="307">
        <f>'Product Ratings'!T124</f>
        <v>18</v>
      </c>
      <c r="U102" s="146"/>
      <c r="V102" s="146"/>
      <c r="W102" s="146"/>
    </row>
    <row r="103" ht="12.75" customHeight="1">
      <c r="A103" s="146"/>
      <c r="B103" s="146" t="str">
        <f>'Product Ratings'!B127</f>
        <v>Widget 117</v>
      </c>
      <c r="C103" s="146"/>
      <c r="D103" s="146"/>
      <c r="E103" s="146">
        <f>'Product Ratings'!C127</f>
        <v>2</v>
      </c>
      <c r="F103" s="305">
        <f>'Product Ratings'!D127</f>
        <v>6.96</v>
      </c>
      <c r="G103" s="305">
        <f>'Product Ratings'!E127</f>
        <v>4.96</v>
      </c>
      <c r="H103" s="134">
        <f>'Product Ratings'!F127</f>
        <v>0.534</v>
      </c>
      <c r="I103" s="146"/>
      <c r="J103" s="305">
        <f>'Product Ratings'!J127</f>
        <v>3.48</v>
      </c>
      <c r="K103" s="146">
        <f>'Product Ratings'!K127</f>
        <v>21</v>
      </c>
      <c r="L103" s="305">
        <f>'Product Ratings'!L127</f>
        <v>2.268578879</v>
      </c>
      <c r="M103" s="134">
        <f>'Product Ratings'!M127</f>
        <v>0.62</v>
      </c>
      <c r="N103" s="146"/>
      <c r="O103" s="139">
        <f>'Product Ratings'!O127</f>
        <v>3</v>
      </c>
      <c r="P103" s="139">
        <f>'Product Ratings'!P127</f>
        <v>1</v>
      </c>
      <c r="Q103" s="139">
        <f>'Product Ratings'!Q127</f>
        <v>5</v>
      </c>
      <c r="R103" s="139">
        <f>'Product Ratings'!R127</f>
        <v>4</v>
      </c>
      <c r="S103" s="306">
        <f>'Product Ratings'!S127</f>
        <v>5</v>
      </c>
      <c r="T103" s="307">
        <f>'Product Ratings'!T127</f>
        <v>18</v>
      </c>
      <c r="U103" s="146"/>
      <c r="V103" s="146"/>
      <c r="W103" s="146"/>
    </row>
    <row r="104" ht="12.75" customHeight="1">
      <c r="A104" s="146"/>
      <c r="B104" s="146" t="str">
        <f>'Product Ratings'!B136</f>
        <v>Widget 126</v>
      </c>
      <c r="C104" s="146"/>
      <c r="D104" s="146"/>
      <c r="E104" s="146">
        <f>'Product Ratings'!C136</f>
        <v>7</v>
      </c>
      <c r="F104" s="305">
        <f>'Product Ratings'!D136</f>
        <v>209.67</v>
      </c>
      <c r="G104" s="305">
        <f>'Product Ratings'!E136</f>
        <v>148.76</v>
      </c>
      <c r="H104" s="134">
        <f>'Product Ratings'!F136</f>
        <v>0.534</v>
      </c>
      <c r="I104" s="146"/>
      <c r="J104" s="305">
        <f>'Product Ratings'!J136</f>
        <v>29.95285714</v>
      </c>
      <c r="K104" s="146">
        <f>'Product Ratings'!K136</f>
        <v>41</v>
      </c>
      <c r="L104" s="305">
        <f>'Product Ratings'!L136</f>
        <v>19.52598249</v>
      </c>
      <c r="M104" s="134">
        <f>'Product Ratings'!M136</f>
        <v>0.91</v>
      </c>
      <c r="N104" s="146"/>
      <c r="O104" s="139">
        <f>'Product Ratings'!O136</f>
        <v>3</v>
      </c>
      <c r="P104" s="139">
        <f>'Product Ratings'!P136</f>
        <v>2</v>
      </c>
      <c r="Q104" s="139">
        <f>'Product Ratings'!Q136</f>
        <v>5</v>
      </c>
      <c r="R104" s="139">
        <f>'Product Ratings'!R136</f>
        <v>3</v>
      </c>
      <c r="S104" s="306">
        <f>'Product Ratings'!S136</f>
        <v>5</v>
      </c>
      <c r="T104" s="307">
        <f>'Product Ratings'!T136</f>
        <v>18</v>
      </c>
      <c r="U104" s="146"/>
      <c r="V104" s="146"/>
      <c r="W104" s="146"/>
    </row>
    <row r="105" ht="12.75" customHeight="1">
      <c r="A105" s="146"/>
      <c r="B105" s="146" t="str">
        <f>'Product Ratings'!B162</f>
        <v>Widget 153</v>
      </c>
      <c r="C105" s="146"/>
      <c r="D105" s="146"/>
      <c r="E105" s="146">
        <f>'Product Ratings'!C162</f>
        <v>12</v>
      </c>
      <c r="F105" s="305">
        <f>'Product Ratings'!D162</f>
        <v>511.3</v>
      </c>
      <c r="G105" s="305">
        <f>'Product Ratings'!E162</f>
        <v>357.37</v>
      </c>
      <c r="H105" s="134">
        <f>'Product Ratings'!F162</f>
        <v>0.534</v>
      </c>
      <c r="I105" s="146"/>
      <c r="J105" s="305">
        <f>'Product Ratings'!J162</f>
        <v>42.60833333</v>
      </c>
      <c r="K105" s="146">
        <f>'Product Ratings'!K162</f>
        <v>16</v>
      </c>
      <c r="L105" s="305">
        <f>'Product Ratings'!L162</f>
        <v>27.77596697</v>
      </c>
      <c r="M105" s="134">
        <f>'Product Ratings'!M162</f>
        <v>0.23</v>
      </c>
      <c r="N105" s="146"/>
      <c r="O105" s="139">
        <f>'Product Ratings'!O162</f>
        <v>3</v>
      </c>
      <c r="P105" s="139">
        <f>'Product Ratings'!P162</f>
        <v>3</v>
      </c>
      <c r="Q105" s="139">
        <f>'Product Ratings'!Q162</f>
        <v>4</v>
      </c>
      <c r="R105" s="139">
        <f>'Product Ratings'!R162</f>
        <v>4</v>
      </c>
      <c r="S105" s="306">
        <f>'Product Ratings'!S162</f>
        <v>3</v>
      </c>
      <c r="T105" s="307">
        <f>'Product Ratings'!T162</f>
        <v>17</v>
      </c>
      <c r="U105" s="146"/>
      <c r="V105" s="146"/>
      <c r="W105" s="146"/>
    </row>
    <row r="106" ht="12.75" customHeight="1">
      <c r="A106" s="146"/>
      <c r="B106" s="146" t="str">
        <f>'Product Ratings'!B199</f>
        <v>Widget 191</v>
      </c>
      <c r="C106" s="146"/>
      <c r="D106" s="146"/>
      <c r="E106" s="146">
        <f>'Product Ratings'!C199</f>
        <v>14</v>
      </c>
      <c r="F106" s="305">
        <f>'Product Ratings'!D199</f>
        <v>267.83</v>
      </c>
      <c r="G106" s="305">
        <f>'Product Ratings'!E199</f>
        <v>183.55</v>
      </c>
      <c r="H106" s="134">
        <f>'Product Ratings'!F199</f>
        <v>0.534</v>
      </c>
      <c r="I106" s="146"/>
      <c r="J106" s="305">
        <f>'Product Ratings'!J199</f>
        <v>19.13071429</v>
      </c>
      <c r="K106" s="146">
        <f>'Product Ratings'!K199</f>
        <v>69</v>
      </c>
      <c r="L106" s="305">
        <f>'Product Ratings'!L199</f>
        <v>12.47113056</v>
      </c>
      <c r="M106" s="134">
        <f>'Product Ratings'!M199</f>
        <v>0.6</v>
      </c>
      <c r="N106" s="146"/>
      <c r="O106" s="139">
        <f>'Product Ratings'!O199</f>
        <v>3</v>
      </c>
      <c r="P106" s="139">
        <f>'Product Ratings'!P199</f>
        <v>3</v>
      </c>
      <c r="Q106" s="139">
        <f>'Product Ratings'!Q199</f>
        <v>5</v>
      </c>
      <c r="R106" s="139">
        <f>'Product Ratings'!R199</f>
        <v>2</v>
      </c>
      <c r="S106" s="306">
        <f>'Product Ratings'!S199</f>
        <v>5</v>
      </c>
      <c r="T106" s="307">
        <f>'Product Ratings'!T199</f>
        <v>18</v>
      </c>
      <c r="U106" s="146"/>
      <c r="V106" s="146"/>
      <c r="W106" s="146"/>
    </row>
    <row r="107" ht="12.75" customHeight="1">
      <c r="A107" s="146"/>
      <c r="B107" s="146" t="str">
        <f>'Product Ratings'!B209</f>
        <v>Widget 202</v>
      </c>
      <c r="C107" s="146"/>
      <c r="D107" s="146"/>
      <c r="E107" s="146">
        <f>'Product Ratings'!C209</f>
        <v>12</v>
      </c>
      <c r="F107" s="305">
        <f>'Product Ratings'!D209</f>
        <v>576.52</v>
      </c>
      <c r="G107" s="305">
        <f>'Product Ratings'!E209</f>
        <v>392.2</v>
      </c>
      <c r="H107" s="134">
        <f>'Product Ratings'!F209</f>
        <v>0.534</v>
      </c>
      <c r="I107" s="146"/>
      <c r="J107" s="305">
        <f>'Product Ratings'!J209</f>
        <v>48.04333333</v>
      </c>
      <c r="K107" s="146">
        <f>'Product Ratings'!K209</f>
        <v>46</v>
      </c>
      <c r="L107" s="305">
        <f>'Product Ratings'!L209</f>
        <v>31.31899174</v>
      </c>
      <c r="M107" s="134">
        <f>'Product Ratings'!M209</f>
        <v>0.88</v>
      </c>
      <c r="N107" s="146"/>
      <c r="O107" s="139">
        <f>'Product Ratings'!O209</f>
        <v>3</v>
      </c>
      <c r="P107" s="139">
        <f>'Product Ratings'!P209</f>
        <v>3</v>
      </c>
      <c r="Q107" s="139">
        <f>'Product Ratings'!Q209</f>
        <v>4</v>
      </c>
      <c r="R107" s="139">
        <f>'Product Ratings'!R209</f>
        <v>2</v>
      </c>
      <c r="S107" s="306">
        <f>'Product Ratings'!S209</f>
        <v>5</v>
      </c>
      <c r="T107" s="307">
        <f>'Product Ratings'!T209</f>
        <v>17</v>
      </c>
      <c r="U107" s="146"/>
      <c r="V107" s="146"/>
      <c r="W107" s="146"/>
    </row>
    <row r="108" ht="12.75" customHeight="1">
      <c r="A108" s="146"/>
      <c r="B108" s="146" t="str">
        <f>'Product Ratings'!B210</f>
        <v>Widget 203</v>
      </c>
      <c r="C108" s="146"/>
      <c r="D108" s="146"/>
      <c r="E108" s="146">
        <f>'Product Ratings'!C210</f>
        <v>14</v>
      </c>
      <c r="F108" s="305">
        <f>'Product Ratings'!D210</f>
        <v>229.62</v>
      </c>
      <c r="G108" s="305">
        <f>'Product Ratings'!E210</f>
        <v>156.2</v>
      </c>
      <c r="H108" s="134">
        <f>'Product Ratings'!F210</f>
        <v>0.534</v>
      </c>
      <c r="I108" s="146"/>
      <c r="J108" s="305">
        <f>'Product Ratings'!J210</f>
        <v>16.40142857</v>
      </c>
      <c r="K108" s="146">
        <f>'Product Ratings'!K210</f>
        <v>65</v>
      </c>
      <c r="L108" s="305">
        <f>'Product Ratings'!L210</f>
        <v>10.69193518</v>
      </c>
      <c r="M108" s="134">
        <f>'Product Ratings'!M210</f>
        <v>0.89</v>
      </c>
      <c r="N108" s="146"/>
      <c r="O108" s="139">
        <f>'Product Ratings'!O210</f>
        <v>3</v>
      </c>
      <c r="P108" s="139">
        <f>'Product Ratings'!P210</f>
        <v>3</v>
      </c>
      <c r="Q108" s="139">
        <f>'Product Ratings'!Q210</f>
        <v>5</v>
      </c>
      <c r="R108" s="139">
        <f>'Product Ratings'!R210</f>
        <v>2</v>
      </c>
      <c r="S108" s="306">
        <f>'Product Ratings'!S210</f>
        <v>5</v>
      </c>
      <c r="T108" s="307">
        <f>'Product Ratings'!T210</f>
        <v>18</v>
      </c>
      <c r="U108" s="146"/>
      <c r="V108" s="146"/>
      <c r="W108" s="146"/>
    </row>
    <row r="109" ht="12.75" customHeight="1">
      <c r="A109" s="146"/>
      <c r="B109" s="146" t="str">
        <f>'Product Ratings'!B213</f>
        <v>Widget 206</v>
      </c>
      <c r="C109" s="146"/>
      <c r="D109" s="146"/>
      <c r="E109" s="146">
        <f>'Product Ratings'!C213</f>
        <v>3</v>
      </c>
      <c r="F109" s="305">
        <f>'Product Ratings'!D213</f>
        <v>120</v>
      </c>
      <c r="G109" s="305">
        <f>'Product Ratings'!E213</f>
        <v>81.58</v>
      </c>
      <c r="H109" s="134">
        <f>'Product Ratings'!F213</f>
        <v>0.534</v>
      </c>
      <c r="I109" s="146"/>
      <c r="J109" s="305">
        <f>'Product Ratings'!J213</f>
        <v>40</v>
      </c>
      <c r="K109" s="146">
        <f>'Product Ratings'!K213</f>
        <v>15</v>
      </c>
      <c r="L109" s="305">
        <f>'Product Ratings'!L213</f>
        <v>26.0756193</v>
      </c>
      <c r="M109" s="134">
        <f>'Product Ratings'!M213</f>
        <v>0.94</v>
      </c>
      <c r="N109" s="146"/>
      <c r="O109" s="139">
        <f>'Product Ratings'!O213</f>
        <v>3</v>
      </c>
      <c r="P109" s="139">
        <f>'Product Ratings'!P213</f>
        <v>1</v>
      </c>
      <c r="Q109" s="139">
        <f>'Product Ratings'!Q213</f>
        <v>4</v>
      </c>
      <c r="R109" s="139">
        <f>'Product Ratings'!R213</f>
        <v>4</v>
      </c>
      <c r="S109" s="306">
        <f>'Product Ratings'!S213</f>
        <v>5</v>
      </c>
      <c r="T109" s="307">
        <f>'Product Ratings'!T213</f>
        <v>17</v>
      </c>
      <c r="U109" s="146"/>
      <c r="V109" s="146"/>
      <c r="W109" s="146"/>
    </row>
    <row r="110" ht="12.75" customHeight="1">
      <c r="A110" s="146"/>
      <c r="B110" s="146" t="str">
        <f>'Product Ratings'!B215</f>
        <v>Widget 209</v>
      </c>
      <c r="C110" s="146"/>
      <c r="D110" s="146"/>
      <c r="E110" s="146">
        <f>'Product Ratings'!C215</f>
        <v>8</v>
      </c>
      <c r="F110" s="305">
        <f>'Product Ratings'!D215</f>
        <v>250.43</v>
      </c>
      <c r="G110" s="305">
        <f>'Product Ratings'!E215</f>
        <v>169.87</v>
      </c>
      <c r="H110" s="134">
        <f>'Product Ratings'!F215</f>
        <v>0.534</v>
      </c>
      <c r="I110" s="146"/>
      <c r="J110" s="305">
        <f>'Product Ratings'!J215</f>
        <v>31.30375</v>
      </c>
      <c r="K110" s="146">
        <f>'Product Ratings'!K215</f>
        <v>34</v>
      </c>
      <c r="L110" s="305">
        <f>'Product Ratings'!L215</f>
        <v>20.40661669</v>
      </c>
      <c r="M110" s="134">
        <f>'Product Ratings'!M215</f>
        <v>0.93</v>
      </c>
      <c r="N110" s="146"/>
      <c r="O110" s="139">
        <f>'Product Ratings'!O215</f>
        <v>3</v>
      </c>
      <c r="P110" s="139">
        <f>'Product Ratings'!P215</f>
        <v>2</v>
      </c>
      <c r="Q110" s="139">
        <f>'Product Ratings'!Q215</f>
        <v>5</v>
      </c>
      <c r="R110" s="139">
        <f>'Product Ratings'!R215</f>
        <v>3</v>
      </c>
      <c r="S110" s="306">
        <f>'Product Ratings'!S215</f>
        <v>5</v>
      </c>
      <c r="T110" s="307">
        <f>'Product Ratings'!T215</f>
        <v>18</v>
      </c>
      <c r="U110" s="146"/>
      <c r="V110" s="146"/>
      <c r="W110" s="146"/>
    </row>
    <row r="111" ht="12.75" customHeight="1">
      <c r="A111" s="146"/>
      <c r="B111" s="146" t="str">
        <f>'Product Ratings'!B217</f>
        <v>Widget 211</v>
      </c>
      <c r="C111" s="146"/>
      <c r="D111" s="146"/>
      <c r="E111" s="146">
        <f>'Product Ratings'!C217</f>
        <v>6</v>
      </c>
      <c r="F111" s="305">
        <f>'Product Ratings'!D217</f>
        <v>130.43</v>
      </c>
      <c r="G111" s="305">
        <f>'Product Ratings'!E217</f>
        <v>88.34</v>
      </c>
      <c r="H111" s="134">
        <f>'Product Ratings'!F217</f>
        <v>0.534</v>
      </c>
      <c r="I111" s="146"/>
      <c r="J111" s="305">
        <f>'Product Ratings'!J217</f>
        <v>21.73833333</v>
      </c>
      <c r="K111" s="146">
        <f>'Product Ratings'!K217</f>
        <v>25</v>
      </c>
      <c r="L111" s="305">
        <f>'Product Ratings'!L217</f>
        <v>14.1710126</v>
      </c>
      <c r="M111" s="134">
        <f>'Product Ratings'!M217</f>
        <v>0.45</v>
      </c>
      <c r="N111" s="146"/>
      <c r="O111" s="139">
        <f>'Product Ratings'!O217</f>
        <v>3</v>
      </c>
      <c r="P111" s="139">
        <f>'Product Ratings'!P217</f>
        <v>2</v>
      </c>
      <c r="Q111" s="139">
        <f>'Product Ratings'!Q217</f>
        <v>5</v>
      </c>
      <c r="R111" s="139">
        <f>'Product Ratings'!R217</f>
        <v>4</v>
      </c>
      <c r="S111" s="306">
        <f>'Product Ratings'!S217</f>
        <v>4</v>
      </c>
      <c r="T111" s="307">
        <f>'Product Ratings'!T217</f>
        <v>18</v>
      </c>
      <c r="U111" s="146"/>
      <c r="V111" s="146"/>
      <c r="W111" s="146"/>
    </row>
    <row r="112" ht="12.75" customHeight="1">
      <c r="A112" s="146"/>
      <c r="B112" s="146" t="str">
        <f>'Product Ratings'!B223</f>
        <v>Widget 217</v>
      </c>
      <c r="C112" s="146"/>
      <c r="D112" s="146"/>
      <c r="E112" s="146">
        <f>'Product Ratings'!C223</f>
        <v>2</v>
      </c>
      <c r="F112" s="305">
        <f>'Product Ratings'!D223</f>
        <v>12</v>
      </c>
      <c r="G112" s="305">
        <f>'Product Ratings'!E223</f>
        <v>8.1</v>
      </c>
      <c r="H112" s="134">
        <f>'Product Ratings'!F223</f>
        <v>0.534</v>
      </c>
      <c r="I112" s="146"/>
      <c r="J112" s="305">
        <f>'Product Ratings'!J223</f>
        <v>6</v>
      </c>
      <c r="K112" s="146">
        <f>'Product Ratings'!K223</f>
        <v>16</v>
      </c>
      <c r="L112" s="305">
        <f>'Product Ratings'!L223</f>
        <v>3.911342894</v>
      </c>
      <c r="M112" s="134">
        <f>'Product Ratings'!M223</f>
        <v>0.92</v>
      </c>
      <c r="N112" s="146"/>
      <c r="O112" s="139">
        <f>'Product Ratings'!O223</f>
        <v>3</v>
      </c>
      <c r="P112" s="139">
        <f>'Product Ratings'!P223</f>
        <v>1</v>
      </c>
      <c r="Q112" s="139">
        <f>'Product Ratings'!Q223</f>
        <v>5</v>
      </c>
      <c r="R112" s="139">
        <f>'Product Ratings'!R223</f>
        <v>4</v>
      </c>
      <c r="S112" s="306">
        <f>'Product Ratings'!S223</f>
        <v>5</v>
      </c>
      <c r="T112" s="307">
        <f>'Product Ratings'!T223</f>
        <v>18</v>
      </c>
      <c r="U112" s="146"/>
      <c r="V112" s="146"/>
      <c r="W112" s="146"/>
    </row>
    <row r="113" ht="12.75" customHeight="1">
      <c r="A113" s="146"/>
      <c r="B113" s="146" t="str">
        <f>'Product Ratings'!B233</f>
        <v>Widget 227</v>
      </c>
      <c r="C113" s="146"/>
      <c r="D113" s="146"/>
      <c r="E113" s="146">
        <f>'Product Ratings'!C233</f>
        <v>6</v>
      </c>
      <c r="F113" s="305">
        <f>'Product Ratings'!D233</f>
        <v>237.54</v>
      </c>
      <c r="G113" s="305">
        <f>'Product Ratings'!E233</f>
        <v>159.67</v>
      </c>
      <c r="H113" s="134">
        <f>'Product Ratings'!F233</f>
        <v>0.534</v>
      </c>
      <c r="I113" s="146"/>
      <c r="J113" s="305">
        <f>'Product Ratings'!J233</f>
        <v>39.59</v>
      </c>
      <c r="K113" s="146">
        <f>'Product Ratings'!K233</f>
        <v>25</v>
      </c>
      <c r="L113" s="305">
        <f>'Product Ratings'!L233</f>
        <v>25.8083442</v>
      </c>
      <c r="M113" s="134">
        <f>'Product Ratings'!M233</f>
        <v>0.45</v>
      </c>
      <c r="N113" s="146"/>
      <c r="O113" s="139">
        <f>'Product Ratings'!O233</f>
        <v>3</v>
      </c>
      <c r="P113" s="139">
        <f>'Product Ratings'!P233</f>
        <v>2</v>
      </c>
      <c r="Q113" s="127">
        <f>'Product Ratings'!Q233</f>
        <v>25.8083442</v>
      </c>
      <c r="R113" s="139">
        <f>'Product Ratings'!R233</f>
        <v>4</v>
      </c>
      <c r="S113" s="306">
        <f>'Product Ratings'!S233</f>
        <v>4</v>
      </c>
      <c r="T113" s="307">
        <f>'Product Ratings'!T233</f>
        <v>38.8083442</v>
      </c>
      <c r="U113" s="146"/>
      <c r="V113" s="146"/>
      <c r="W113" s="146"/>
    </row>
    <row r="114" ht="12.75" customHeight="1">
      <c r="A114" s="146"/>
      <c r="B114" s="146" t="str">
        <f>'Product Ratings'!B276</f>
        <v>Widget 272</v>
      </c>
      <c r="C114" s="146"/>
      <c r="D114" s="146"/>
      <c r="E114" s="146">
        <f>'Product Ratings'!C276</f>
        <v>10</v>
      </c>
      <c r="F114" s="305">
        <f>'Product Ratings'!D276</f>
        <v>548.43</v>
      </c>
      <c r="G114" s="305">
        <f>'Product Ratings'!E276</f>
        <v>363.64</v>
      </c>
      <c r="H114" s="134">
        <f>'Product Ratings'!F276</f>
        <v>0.534</v>
      </c>
      <c r="I114" s="146"/>
      <c r="J114" s="305">
        <f>'Product Ratings'!J276</f>
        <v>54.843</v>
      </c>
      <c r="K114" s="146">
        <f>'Product Ratings'!K276</f>
        <v>25</v>
      </c>
      <c r="L114" s="305">
        <f>'Product Ratings'!L276</f>
        <v>35.75162973</v>
      </c>
      <c r="M114" s="134">
        <f>'Product Ratings'!M276</f>
        <v>0.64</v>
      </c>
      <c r="N114" s="146"/>
      <c r="O114" s="139">
        <f>'Product Ratings'!O276</f>
        <v>3</v>
      </c>
      <c r="P114" s="139">
        <f>'Product Ratings'!P276</f>
        <v>2</v>
      </c>
      <c r="Q114" s="139">
        <f>'Product Ratings'!Q276</f>
        <v>4</v>
      </c>
      <c r="R114" s="139">
        <f>'Product Ratings'!R276</f>
        <v>4</v>
      </c>
      <c r="S114" s="306">
        <f>'Product Ratings'!S276</f>
        <v>5</v>
      </c>
      <c r="T114" s="307">
        <f>'Product Ratings'!T276</f>
        <v>18</v>
      </c>
      <c r="U114" s="146"/>
      <c r="V114" s="146"/>
      <c r="W114" s="146"/>
    </row>
    <row r="115" ht="12.75" customHeight="1">
      <c r="A115" s="146"/>
      <c r="B115" s="146" t="str">
        <f>'Product Ratings'!B280</f>
        <v>Widget 276</v>
      </c>
      <c r="C115" s="146"/>
      <c r="D115" s="146"/>
      <c r="E115" s="146">
        <f>'Product Ratings'!C280</f>
        <v>3</v>
      </c>
      <c r="F115" s="305">
        <f>'Product Ratings'!D280</f>
        <v>12.78</v>
      </c>
      <c r="G115" s="305">
        <f>'Product Ratings'!E280</f>
        <v>8.46</v>
      </c>
      <c r="H115" s="134">
        <f>'Product Ratings'!F280</f>
        <v>0.534</v>
      </c>
      <c r="I115" s="146"/>
      <c r="J115" s="305">
        <f>'Product Ratings'!J280</f>
        <v>4.26</v>
      </c>
      <c r="K115" s="146">
        <f>'Product Ratings'!K280</f>
        <v>17</v>
      </c>
      <c r="L115" s="305">
        <f>'Product Ratings'!L280</f>
        <v>2.777053455</v>
      </c>
      <c r="M115" s="134">
        <f>'Product Ratings'!M280</f>
        <v>0.69</v>
      </c>
      <c r="N115" s="146"/>
      <c r="O115" s="139">
        <f>'Product Ratings'!O280</f>
        <v>3</v>
      </c>
      <c r="P115" s="139">
        <f>'Product Ratings'!P280</f>
        <v>1</v>
      </c>
      <c r="Q115" s="139">
        <f>'Product Ratings'!Q280</f>
        <v>5</v>
      </c>
      <c r="R115" s="139">
        <f>'Product Ratings'!R280</f>
        <v>4</v>
      </c>
      <c r="S115" s="306">
        <f>'Product Ratings'!S280</f>
        <v>5</v>
      </c>
      <c r="T115" s="307">
        <f>'Product Ratings'!T280</f>
        <v>18</v>
      </c>
      <c r="U115" s="146"/>
      <c r="V115" s="146"/>
      <c r="W115" s="146"/>
    </row>
    <row r="116" ht="12.75" customHeight="1">
      <c r="A116" s="146"/>
      <c r="B116" s="146" t="str">
        <f>'Product Ratings'!B284</f>
        <v>Widget 280</v>
      </c>
      <c r="C116" s="146"/>
      <c r="D116" s="146"/>
      <c r="E116" s="146">
        <f>'Product Ratings'!C284</f>
        <v>2</v>
      </c>
      <c r="F116" s="305">
        <f>'Product Ratings'!D284</f>
        <v>60.43</v>
      </c>
      <c r="G116" s="305">
        <f>'Product Ratings'!E284</f>
        <v>39.97</v>
      </c>
      <c r="H116" s="134">
        <f>'Product Ratings'!F284</f>
        <v>0.534</v>
      </c>
      <c r="I116" s="146"/>
      <c r="J116" s="305">
        <f>'Product Ratings'!J284</f>
        <v>30.215</v>
      </c>
      <c r="K116" s="146">
        <f>'Product Ratings'!K284</f>
        <v>23</v>
      </c>
      <c r="L116" s="305">
        <f>'Product Ratings'!L284</f>
        <v>19.69687093</v>
      </c>
      <c r="M116" s="134">
        <f>'Product Ratings'!M284</f>
        <v>0.87</v>
      </c>
      <c r="N116" s="146"/>
      <c r="O116" s="139">
        <f>'Product Ratings'!O284</f>
        <v>3</v>
      </c>
      <c r="P116" s="139">
        <f>'Product Ratings'!P284</f>
        <v>1</v>
      </c>
      <c r="Q116" s="139">
        <f>'Product Ratings'!Q284</f>
        <v>5</v>
      </c>
      <c r="R116" s="139">
        <f>'Product Ratings'!R284</f>
        <v>4</v>
      </c>
      <c r="S116" s="306">
        <f>'Product Ratings'!S284</f>
        <v>5</v>
      </c>
      <c r="T116" s="307">
        <f>'Product Ratings'!T284</f>
        <v>18</v>
      </c>
      <c r="U116" s="146"/>
      <c r="V116" s="146"/>
      <c r="W116" s="146"/>
    </row>
    <row r="117" ht="12.75" customHeight="1">
      <c r="A117" s="146"/>
      <c r="B117" s="146" t="str">
        <f>'Product Ratings'!B290</f>
        <v>Widget 286</v>
      </c>
      <c r="C117" s="146"/>
      <c r="D117" s="146"/>
      <c r="E117" s="146">
        <f>'Product Ratings'!C290</f>
        <v>6</v>
      </c>
      <c r="F117" s="305">
        <f>'Product Ratings'!D290</f>
        <v>147.83</v>
      </c>
      <c r="G117" s="305">
        <f>'Product Ratings'!E290</f>
        <v>97.44</v>
      </c>
      <c r="H117" s="134">
        <f>'Product Ratings'!F290</f>
        <v>0.534</v>
      </c>
      <c r="I117" s="146"/>
      <c r="J117" s="305">
        <f>'Product Ratings'!J290</f>
        <v>24.63833333</v>
      </c>
      <c r="K117" s="146">
        <f>'Product Ratings'!K290</f>
        <v>34</v>
      </c>
      <c r="L117" s="305">
        <f>'Product Ratings'!L290</f>
        <v>16.061495</v>
      </c>
      <c r="M117" s="134">
        <f>'Product Ratings'!M290</f>
        <v>0.97</v>
      </c>
      <c r="N117" s="146"/>
      <c r="O117" s="139">
        <f>'Product Ratings'!O290</f>
        <v>3</v>
      </c>
      <c r="P117" s="139">
        <f>'Product Ratings'!P290</f>
        <v>2</v>
      </c>
      <c r="Q117" s="139">
        <f>'Product Ratings'!Q290</f>
        <v>5</v>
      </c>
      <c r="R117" s="139">
        <f>'Product Ratings'!R290</f>
        <v>3</v>
      </c>
      <c r="S117" s="306">
        <f>'Product Ratings'!S290</f>
        <v>5</v>
      </c>
      <c r="T117" s="307">
        <f>'Product Ratings'!T290</f>
        <v>18</v>
      </c>
      <c r="U117" s="146"/>
      <c r="V117" s="146"/>
      <c r="W117" s="146"/>
    </row>
    <row r="118" ht="12.75" customHeight="1">
      <c r="A118" s="146"/>
      <c r="B118" s="146" t="str">
        <f>'Product Ratings'!B291</f>
        <v>Widget 287</v>
      </c>
      <c r="C118" s="146"/>
      <c r="D118" s="146"/>
      <c r="E118" s="146">
        <f>'Product Ratings'!C291</f>
        <v>8</v>
      </c>
      <c r="F118" s="305">
        <f>'Product Ratings'!D291</f>
        <v>198.61</v>
      </c>
      <c r="G118" s="305">
        <f>'Product Ratings'!E291</f>
        <v>130.69</v>
      </c>
      <c r="H118" s="134">
        <f>'Product Ratings'!F291</f>
        <v>0.534</v>
      </c>
      <c r="I118" s="146"/>
      <c r="J118" s="305">
        <f>'Product Ratings'!J291</f>
        <v>24.82625</v>
      </c>
      <c r="K118" s="146">
        <f>'Product Ratings'!K291</f>
        <v>39</v>
      </c>
      <c r="L118" s="305">
        <f>'Product Ratings'!L291</f>
        <v>16.18399609</v>
      </c>
      <c r="M118" s="134">
        <f>'Product Ratings'!M291</f>
        <v>0.93</v>
      </c>
      <c r="N118" s="146"/>
      <c r="O118" s="139">
        <f>'Product Ratings'!O291</f>
        <v>3</v>
      </c>
      <c r="P118" s="139">
        <f>'Product Ratings'!P291</f>
        <v>2</v>
      </c>
      <c r="Q118" s="139">
        <f>'Product Ratings'!Q291</f>
        <v>5</v>
      </c>
      <c r="R118" s="139">
        <f>'Product Ratings'!R291</f>
        <v>3</v>
      </c>
      <c r="S118" s="306">
        <f>'Product Ratings'!S291</f>
        <v>5</v>
      </c>
      <c r="T118" s="307">
        <f>'Product Ratings'!T291</f>
        <v>18</v>
      </c>
      <c r="U118" s="146"/>
      <c r="V118" s="146"/>
      <c r="W118" s="146"/>
    </row>
    <row r="119" ht="12.75" customHeight="1">
      <c r="A119" s="146"/>
      <c r="B119" s="146" t="str">
        <f>'Product Ratings'!B297</f>
        <v>Widget 293</v>
      </c>
      <c r="C119" s="146"/>
      <c r="D119" s="146"/>
      <c r="E119" s="146">
        <f>'Product Ratings'!C297</f>
        <v>16</v>
      </c>
      <c r="F119" s="305">
        <f>'Product Ratings'!D297</f>
        <v>1207.3</v>
      </c>
      <c r="G119" s="305">
        <f>'Product Ratings'!E297</f>
        <v>791.71</v>
      </c>
      <c r="H119" s="134">
        <f>'Product Ratings'!F297</f>
        <v>0.534</v>
      </c>
      <c r="I119" s="146"/>
      <c r="J119" s="305">
        <f>'Product Ratings'!J297</f>
        <v>75.45625</v>
      </c>
      <c r="K119" s="146">
        <f>'Product Ratings'!K297</f>
        <v>49</v>
      </c>
      <c r="L119" s="305">
        <f>'Product Ratings'!L297</f>
        <v>49.18921121</v>
      </c>
      <c r="M119" s="134">
        <f>'Product Ratings'!M297</f>
        <v>0.67</v>
      </c>
      <c r="N119" s="146"/>
      <c r="O119" s="139">
        <f>'Product Ratings'!O297</f>
        <v>3</v>
      </c>
      <c r="P119" s="139">
        <f>'Product Ratings'!P297</f>
        <v>4</v>
      </c>
      <c r="Q119" s="139">
        <f>'Product Ratings'!Q297</f>
        <v>3</v>
      </c>
      <c r="R119" s="139">
        <f>'Product Ratings'!R297</f>
        <v>2</v>
      </c>
      <c r="S119" s="306">
        <f>'Product Ratings'!S297</f>
        <v>5</v>
      </c>
      <c r="T119" s="307">
        <f>'Product Ratings'!T297</f>
        <v>17</v>
      </c>
      <c r="U119" s="146"/>
      <c r="V119" s="146"/>
      <c r="W119" s="146"/>
    </row>
    <row r="120" ht="12.75" customHeight="1">
      <c r="A120" s="146"/>
      <c r="B120" s="146" t="str">
        <f>'Product Ratings'!B304</f>
        <v>Widget 300</v>
      </c>
      <c r="C120" s="146"/>
      <c r="D120" s="146"/>
      <c r="E120" s="146">
        <f>'Product Ratings'!C304</f>
        <v>12</v>
      </c>
      <c r="F120" s="305">
        <f>'Product Ratings'!D304</f>
        <v>376.76</v>
      </c>
      <c r="G120" s="305">
        <f>'Product Ratings'!E304</f>
        <v>246.73</v>
      </c>
      <c r="H120" s="134">
        <f>'Product Ratings'!F304</f>
        <v>0.534</v>
      </c>
      <c r="I120" s="146"/>
      <c r="J120" s="305">
        <f>'Product Ratings'!J304</f>
        <v>31.39666667</v>
      </c>
      <c r="K120" s="146">
        <f>'Product Ratings'!K304</f>
        <v>61</v>
      </c>
      <c r="L120" s="305">
        <f>'Product Ratings'!L304</f>
        <v>20.46718818</v>
      </c>
      <c r="M120" s="134">
        <f>'Product Ratings'!M304</f>
        <v>0.65</v>
      </c>
      <c r="N120" s="146"/>
      <c r="O120" s="139">
        <f>'Product Ratings'!O304</f>
        <v>3</v>
      </c>
      <c r="P120" s="139">
        <f>'Product Ratings'!P304</f>
        <v>3</v>
      </c>
      <c r="Q120" s="139">
        <f>'Product Ratings'!Q304</f>
        <v>5</v>
      </c>
      <c r="R120" s="139">
        <f>'Product Ratings'!R304</f>
        <v>2</v>
      </c>
      <c r="S120" s="306">
        <f>'Product Ratings'!S304</f>
        <v>5</v>
      </c>
      <c r="T120" s="307">
        <f>'Product Ratings'!T304</f>
        <v>18</v>
      </c>
      <c r="U120" s="146"/>
      <c r="V120" s="146"/>
      <c r="W120" s="146"/>
    </row>
    <row r="121" ht="12.75" customHeight="1">
      <c r="A121" s="146"/>
      <c r="B121" s="146" t="str">
        <f>'Product Ratings'!B310</f>
        <v>Widget 307</v>
      </c>
      <c r="C121" s="146"/>
      <c r="D121" s="146"/>
      <c r="E121" s="146">
        <f>'Product Ratings'!C310</f>
        <v>20</v>
      </c>
      <c r="F121" s="305">
        <f>'Product Ratings'!D310</f>
        <v>161.09</v>
      </c>
      <c r="G121" s="305">
        <f>'Product Ratings'!E310</f>
        <v>105.23</v>
      </c>
      <c r="H121" s="134">
        <f>'Product Ratings'!F310</f>
        <v>0.534</v>
      </c>
      <c r="I121" s="146"/>
      <c r="J121" s="305">
        <f>'Product Ratings'!J310</f>
        <v>8.0545</v>
      </c>
      <c r="K121" s="146">
        <f>'Product Ratings'!K310</f>
        <v>19</v>
      </c>
      <c r="L121" s="305">
        <f>'Product Ratings'!L310</f>
        <v>5.25065189</v>
      </c>
      <c r="M121" s="134">
        <f>'Product Ratings'!M310</f>
        <v>0.12</v>
      </c>
      <c r="N121" s="146"/>
      <c r="O121" s="139">
        <f>'Product Ratings'!O310</f>
        <v>3</v>
      </c>
      <c r="P121" s="139">
        <f>'Product Ratings'!P310</f>
        <v>4</v>
      </c>
      <c r="Q121" s="139">
        <f>'Product Ratings'!Q310</f>
        <v>5</v>
      </c>
      <c r="R121" s="139">
        <f>'Product Ratings'!R310</f>
        <v>4</v>
      </c>
      <c r="S121" s="306">
        <f>'Product Ratings'!S310</f>
        <v>2</v>
      </c>
      <c r="T121" s="307">
        <f>'Product Ratings'!T310</f>
        <v>18</v>
      </c>
      <c r="U121" s="146"/>
      <c r="V121" s="146"/>
      <c r="W121" s="146"/>
    </row>
    <row r="122" ht="12.75" customHeight="1">
      <c r="A122" s="146"/>
      <c r="B122" s="146" t="str">
        <f>'Product Ratings'!B313</f>
        <v>Widget 310</v>
      </c>
      <c r="C122" s="146"/>
      <c r="D122" s="146"/>
      <c r="E122" s="146">
        <f>'Product Ratings'!C313</f>
        <v>12</v>
      </c>
      <c r="F122" s="305">
        <f>'Product Ratings'!D313</f>
        <v>401.87</v>
      </c>
      <c r="G122" s="305">
        <f>'Product Ratings'!E313</f>
        <v>262.35</v>
      </c>
      <c r="H122" s="134">
        <f>'Product Ratings'!F313</f>
        <v>0.534</v>
      </c>
      <c r="I122" s="146"/>
      <c r="J122" s="305">
        <f>'Product Ratings'!J313</f>
        <v>33.48916667</v>
      </c>
      <c r="K122" s="146">
        <f>'Product Ratings'!K313</f>
        <v>46</v>
      </c>
      <c r="L122" s="305">
        <f>'Product Ratings'!L313</f>
        <v>21.83126901</v>
      </c>
      <c r="M122" s="134">
        <f>'Product Ratings'!M313</f>
        <v>0.65</v>
      </c>
      <c r="N122" s="146"/>
      <c r="O122" s="139">
        <f>'Product Ratings'!O313</f>
        <v>3</v>
      </c>
      <c r="P122" s="139">
        <f>'Product Ratings'!P313</f>
        <v>3</v>
      </c>
      <c r="Q122" s="139">
        <f>'Product Ratings'!Q313</f>
        <v>5</v>
      </c>
      <c r="R122" s="139">
        <f>'Product Ratings'!R313</f>
        <v>2</v>
      </c>
      <c r="S122" s="306">
        <f>'Product Ratings'!S313</f>
        <v>5</v>
      </c>
      <c r="T122" s="307">
        <f>'Product Ratings'!T313</f>
        <v>18</v>
      </c>
      <c r="U122" s="146"/>
      <c r="V122" s="146"/>
      <c r="W122" s="146"/>
    </row>
    <row r="123" ht="12.75" customHeight="1">
      <c r="A123" s="146"/>
      <c r="B123" s="146" t="str">
        <f>'Product Ratings'!B357</f>
        <v>Widget 356</v>
      </c>
      <c r="C123" s="146"/>
      <c r="D123" s="146"/>
      <c r="E123" s="146">
        <f>'Product Ratings'!C357</f>
        <v>20</v>
      </c>
      <c r="F123" s="305">
        <f>'Product Ratings'!D357</f>
        <v>141.56</v>
      </c>
      <c r="G123" s="305">
        <f>'Product Ratings'!E357</f>
        <v>90.95</v>
      </c>
      <c r="H123" s="134">
        <f>'Product Ratings'!F357</f>
        <v>0.534</v>
      </c>
      <c r="I123" s="146"/>
      <c r="J123" s="305">
        <f>'Product Ratings'!J357</f>
        <v>7.078</v>
      </c>
      <c r="K123" s="146">
        <f>'Product Ratings'!K357</f>
        <v>875</v>
      </c>
      <c r="L123" s="305">
        <f>'Product Ratings'!L357</f>
        <v>4.614080834</v>
      </c>
      <c r="M123" s="134">
        <f>'Product Ratings'!M357</f>
        <v>0.64</v>
      </c>
      <c r="N123" s="146"/>
      <c r="O123" s="139">
        <f>'Product Ratings'!O357</f>
        <v>3</v>
      </c>
      <c r="P123" s="139">
        <f>'Product Ratings'!P357</f>
        <v>4</v>
      </c>
      <c r="Q123" s="139">
        <f>'Product Ratings'!Q357</f>
        <v>5</v>
      </c>
      <c r="R123" s="139">
        <f>'Product Ratings'!R357</f>
        <v>1</v>
      </c>
      <c r="S123" s="306">
        <f>'Product Ratings'!S357</f>
        <v>5</v>
      </c>
      <c r="T123" s="307">
        <f>'Product Ratings'!T357</f>
        <v>18</v>
      </c>
      <c r="U123" s="146"/>
      <c r="V123" s="146"/>
      <c r="W123" s="146"/>
    </row>
    <row r="124" ht="12.75" customHeight="1">
      <c r="A124" s="146"/>
      <c r="B124" s="146" t="str">
        <f>'Product Ratings'!B358</f>
        <v>Widget 357</v>
      </c>
      <c r="C124" s="146"/>
      <c r="D124" s="146"/>
      <c r="E124" s="146">
        <f>'Product Ratings'!C358</f>
        <v>21</v>
      </c>
      <c r="F124" s="305">
        <f>'Product Ratings'!D358</f>
        <v>277.69</v>
      </c>
      <c r="G124" s="305">
        <f>'Product Ratings'!E358</f>
        <v>178.42</v>
      </c>
      <c r="H124" s="134">
        <f>'Product Ratings'!F358</f>
        <v>0.534</v>
      </c>
      <c r="I124" s="146"/>
      <c r="J124" s="305">
        <f>'Product Ratings'!J358</f>
        <v>13.22333333</v>
      </c>
      <c r="K124" s="146">
        <f>'Product Ratings'!K358</f>
        <v>35</v>
      </c>
      <c r="L124" s="305">
        <f>'Product Ratings'!L358</f>
        <v>8.620165146</v>
      </c>
      <c r="M124" s="134">
        <f>'Product Ratings'!M358</f>
        <v>0.15</v>
      </c>
      <c r="N124" s="146"/>
      <c r="O124" s="139">
        <f>'Product Ratings'!O358</f>
        <v>3</v>
      </c>
      <c r="P124" s="139">
        <f>'Product Ratings'!P358</f>
        <v>4</v>
      </c>
      <c r="Q124" s="139">
        <f>'Product Ratings'!Q358</f>
        <v>5</v>
      </c>
      <c r="R124" s="139">
        <f>'Product Ratings'!R358</f>
        <v>3</v>
      </c>
      <c r="S124" s="306">
        <f>'Product Ratings'!S358</f>
        <v>3</v>
      </c>
      <c r="T124" s="307">
        <f>'Product Ratings'!T358</f>
        <v>18</v>
      </c>
      <c r="U124" s="146"/>
      <c r="V124" s="146"/>
      <c r="W124" s="146"/>
    </row>
    <row r="125" ht="12.75" customHeight="1">
      <c r="A125" s="146"/>
      <c r="B125" s="146" t="str">
        <f>'Product Ratings'!B361</f>
        <v>Widget 360</v>
      </c>
      <c r="C125" s="146"/>
      <c r="D125" s="146"/>
      <c r="E125" s="146">
        <f>'Product Ratings'!C361</f>
        <v>4</v>
      </c>
      <c r="F125" s="305">
        <f>'Product Ratings'!D361</f>
        <v>122.7</v>
      </c>
      <c r="G125" s="305">
        <f>'Product Ratings'!E361</f>
        <v>78.63</v>
      </c>
      <c r="H125" s="134">
        <f>'Product Ratings'!F361</f>
        <v>0.534</v>
      </c>
      <c r="I125" s="146"/>
      <c r="J125" s="305">
        <f>'Product Ratings'!J361</f>
        <v>30.675</v>
      </c>
      <c r="K125" s="146">
        <f>'Product Ratings'!K361</f>
        <v>14</v>
      </c>
      <c r="L125" s="305">
        <f>'Product Ratings'!L361</f>
        <v>19.99674055</v>
      </c>
      <c r="M125" s="134">
        <f>'Product Ratings'!M361</f>
        <v>0.88</v>
      </c>
      <c r="N125" s="146"/>
      <c r="O125" s="139">
        <f>'Product Ratings'!O361</f>
        <v>3</v>
      </c>
      <c r="P125" s="139">
        <f>'Product Ratings'!P361</f>
        <v>1</v>
      </c>
      <c r="Q125" s="139">
        <f>'Product Ratings'!Q361</f>
        <v>5</v>
      </c>
      <c r="R125" s="139">
        <f>'Product Ratings'!R361</f>
        <v>4</v>
      </c>
      <c r="S125" s="306">
        <f>'Product Ratings'!S361</f>
        <v>5</v>
      </c>
      <c r="T125" s="307">
        <f>'Product Ratings'!T361</f>
        <v>18</v>
      </c>
      <c r="U125" s="146"/>
      <c r="V125" s="146"/>
      <c r="W125" s="146"/>
    </row>
    <row r="126" ht="12.75" customHeight="1">
      <c r="A126" s="146"/>
      <c r="B126" s="146" t="str">
        <f>'Product Ratings'!B369</f>
        <v>Widget 368</v>
      </c>
      <c r="C126" s="146"/>
      <c r="D126" s="146"/>
      <c r="E126" s="146">
        <f>'Product Ratings'!C369</f>
        <v>8</v>
      </c>
      <c r="F126" s="305">
        <f>'Product Ratings'!D369</f>
        <v>118.96</v>
      </c>
      <c r="G126" s="305">
        <f>'Product Ratings'!E369</f>
        <v>75.91</v>
      </c>
      <c r="H126" s="134">
        <f>'Product Ratings'!F369</f>
        <v>0.534</v>
      </c>
      <c r="I126" s="146"/>
      <c r="J126" s="305">
        <f>'Product Ratings'!J369</f>
        <v>14.87</v>
      </c>
      <c r="K126" s="146">
        <f>'Product Ratings'!K369</f>
        <v>15</v>
      </c>
      <c r="L126" s="305">
        <f>'Product Ratings'!L369</f>
        <v>9.693611473</v>
      </c>
      <c r="M126" s="134">
        <f>'Product Ratings'!M369</f>
        <v>0.45</v>
      </c>
      <c r="N126" s="146"/>
      <c r="O126" s="139">
        <f>'Product Ratings'!O369</f>
        <v>3</v>
      </c>
      <c r="P126" s="139">
        <f>'Product Ratings'!P369</f>
        <v>2</v>
      </c>
      <c r="Q126" s="139">
        <f>'Product Ratings'!Q369</f>
        <v>5</v>
      </c>
      <c r="R126" s="139">
        <f>'Product Ratings'!R369</f>
        <v>4</v>
      </c>
      <c r="S126" s="306">
        <f>'Product Ratings'!S369</f>
        <v>4</v>
      </c>
      <c r="T126" s="307">
        <f>'Product Ratings'!T369</f>
        <v>18</v>
      </c>
      <c r="U126" s="146"/>
      <c r="V126" s="146"/>
      <c r="W126" s="146"/>
    </row>
    <row r="127" ht="12.75" customHeight="1">
      <c r="A127" s="146"/>
      <c r="B127" s="146" t="str">
        <f>'Product Ratings'!B373</f>
        <v>Widget 373</v>
      </c>
      <c r="C127" s="146"/>
      <c r="D127" s="146"/>
      <c r="E127" s="146">
        <f>'Product Ratings'!C373</f>
        <v>2</v>
      </c>
      <c r="F127" s="305">
        <f>'Product Ratings'!D373</f>
        <v>17.22</v>
      </c>
      <c r="G127" s="305">
        <f>'Product Ratings'!E373</f>
        <v>10.98</v>
      </c>
      <c r="H127" s="134">
        <f>'Product Ratings'!F373</f>
        <v>0.534</v>
      </c>
      <c r="I127" s="146"/>
      <c r="J127" s="305">
        <f>'Product Ratings'!J373</f>
        <v>8.61</v>
      </c>
      <c r="K127" s="146">
        <f>'Product Ratings'!K373</f>
        <v>25</v>
      </c>
      <c r="L127" s="305">
        <f>'Product Ratings'!L373</f>
        <v>5.612777053</v>
      </c>
      <c r="M127" s="134">
        <f>'Product Ratings'!M373</f>
        <v>0.67</v>
      </c>
      <c r="N127" s="146"/>
      <c r="O127" s="139">
        <f>'Product Ratings'!O373</f>
        <v>3</v>
      </c>
      <c r="P127" s="139">
        <f>'Product Ratings'!P373</f>
        <v>1</v>
      </c>
      <c r="Q127" s="139">
        <f>'Product Ratings'!Q373</f>
        <v>5</v>
      </c>
      <c r="R127" s="139">
        <f>'Product Ratings'!R373</f>
        <v>4</v>
      </c>
      <c r="S127" s="306">
        <f>'Product Ratings'!S373</f>
        <v>5</v>
      </c>
      <c r="T127" s="307">
        <f>'Product Ratings'!T373</f>
        <v>18</v>
      </c>
      <c r="U127" s="146"/>
      <c r="V127" s="146"/>
      <c r="W127" s="146"/>
    </row>
    <row r="128" ht="12.75" customHeight="1">
      <c r="A128" s="146"/>
      <c r="B128" s="146" t="str">
        <f>'Product Ratings'!B374</f>
        <v>Widget 374</v>
      </c>
      <c r="C128" s="146"/>
      <c r="D128" s="146"/>
      <c r="E128" s="146">
        <f>'Product Ratings'!C374</f>
        <v>16</v>
      </c>
      <c r="F128" s="305">
        <f>'Product Ratings'!D374</f>
        <v>194.78</v>
      </c>
      <c r="G128" s="305">
        <f>'Product Ratings'!E374</f>
        <v>124.15</v>
      </c>
      <c r="H128" s="134">
        <f>'Product Ratings'!F374</f>
        <v>0.534</v>
      </c>
      <c r="I128" s="146"/>
      <c r="J128" s="305">
        <f>'Product Ratings'!J374</f>
        <v>12.17375</v>
      </c>
      <c r="K128" s="146">
        <f>'Product Ratings'!K374</f>
        <v>75</v>
      </c>
      <c r="L128" s="305">
        <f>'Product Ratings'!L374</f>
        <v>7.93595176</v>
      </c>
      <c r="M128" s="134">
        <f>'Product Ratings'!M374</f>
        <v>0.71</v>
      </c>
      <c r="N128" s="146"/>
      <c r="O128" s="139">
        <f>'Product Ratings'!O374</f>
        <v>3</v>
      </c>
      <c r="P128" s="139">
        <f>'Product Ratings'!P374</f>
        <v>4</v>
      </c>
      <c r="Q128" s="139">
        <f>'Product Ratings'!Q374</f>
        <v>5</v>
      </c>
      <c r="R128" s="139">
        <f>'Product Ratings'!R374</f>
        <v>1</v>
      </c>
      <c r="S128" s="306">
        <f>'Product Ratings'!S374</f>
        <v>5</v>
      </c>
      <c r="T128" s="307">
        <f>'Product Ratings'!T374</f>
        <v>18</v>
      </c>
      <c r="U128" s="146"/>
      <c r="V128" s="146"/>
      <c r="W128" s="146"/>
    </row>
    <row r="129" ht="12.75" customHeight="1">
      <c r="A129" s="146"/>
      <c r="B129" s="146" t="str">
        <f>'Product Ratings'!B380</f>
        <v>Widget 380</v>
      </c>
      <c r="C129" s="146"/>
      <c r="D129" s="146"/>
      <c r="E129" s="146">
        <f>'Product Ratings'!C380</f>
        <v>1</v>
      </c>
      <c r="F129" s="305">
        <f>'Product Ratings'!D380</f>
        <v>8.26</v>
      </c>
      <c r="G129" s="305">
        <f>'Product Ratings'!E380</f>
        <v>5.26</v>
      </c>
      <c r="H129" s="134">
        <f>'Product Ratings'!F380</f>
        <v>0.534</v>
      </c>
      <c r="I129" s="146"/>
      <c r="J129" s="305">
        <f>'Product Ratings'!J380</f>
        <v>8.26</v>
      </c>
      <c r="K129" s="146">
        <f>'Product Ratings'!K380</f>
        <v>25</v>
      </c>
      <c r="L129" s="305">
        <f>'Product Ratings'!L380</f>
        <v>5.384615385</v>
      </c>
      <c r="M129" s="134">
        <f>'Product Ratings'!M380</f>
        <v>0.65</v>
      </c>
      <c r="N129" s="146"/>
      <c r="O129" s="139">
        <f>'Product Ratings'!O380</f>
        <v>3</v>
      </c>
      <c r="P129" s="139">
        <f>'Product Ratings'!P380</f>
        <v>1</v>
      </c>
      <c r="Q129" s="139">
        <f>'Product Ratings'!Q380</f>
        <v>5</v>
      </c>
      <c r="R129" s="139">
        <f>'Product Ratings'!R380</f>
        <v>4</v>
      </c>
      <c r="S129" s="306">
        <f>'Product Ratings'!S380</f>
        <v>5</v>
      </c>
      <c r="T129" s="307">
        <f>'Product Ratings'!T380</f>
        <v>18</v>
      </c>
      <c r="U129" s="146"/>
      <c r="V129" s="146"/>
      <c r="W129" s="146"/>
    </row>
    <row r="130" ht="12.75" customHeight="1">
      <c r="A130" s="146"/>
      <c r="B130" s="146" t="str">
        <f>'Product Ratings'!B383</f>
        <v>Widget 383</v>
      </c>
      <c r="C130" s="146"/>
      <c r="D130" s="146"/>
      <c r="E130" s="146">
        <f>'Product Ratings'!C383</f>
        <v>5</v>
      </c>
      <c r="F130" s="305">
        <f>'Product Ratings'!D383</f>
        <v>41.3</v>
      </c>
      <c r="G130" s="305">
        <f>'Product Ratings'!E383</f>
        <v>26.3</v>
      </c>
      <c r="H130" s="134">
        <f>'Product Ratings'!F383</f>
        <v>0.534</v>
      </c>
      <c r="I130" s="146"/>
      <c r="J130" s="305">
        <f>'Product Ratings'!J383</f>
        <v>8.26</v>
      </c>
      <c r="K130" s="146">
        <f>'Product Ratings'!K383</f>
        <v>15</v>
      </c>
      <c r="L130" s="305">
        <f>'Product Ratings'!L383</f>
        <v>5.384615385</v>
      </c>
      <c r="M130" s="134">
        <f>'Product Ratings'!M383</f>
        <v>0.65</v>
      </c>
      <c r="N130" s="146"/>
      <c r="O130" s="139">
        <f>'Product Ratings'!O383</f>
        <v>3</v>
      </c>
      <c r="P130" s="139">
        <f>'Product Ratings'!P383</f>
        <v>1</v>
      </c>
      <c r="Q130" s="139">
        <f>'Product Ratings'!Q383</f>
        <v>5</v>
      </c>
      <c r="R130" s="139">
        <f>'Product Ratings'!R383</f>
        <v>4</v>
      </c>
      <c r="S130" s="306">
        <f>'Product Ratings'!S383</f>
        <v>5</v>
      </c>
      <c r="T130" s="307">
        <f>'Product Ratings'!T383</f>
        <v>18</v>
      </c>
      <c r="U130" s="146"/>
      <c r="V130" s="146"/>
      <c r="W130" s="146"/>
    </row>
    <row r="131" ht="12.75" customHeight="1">
      <c r="A131" s="146"/>
      <c r="B131" s="146" t="str">
        <f>'Product Ratings'!B387</f>
        <v>Widget 387</v>
      </c>
      <c r="C131" s="146"/>
      <c r="D131" s="146"/>
      <c r="E131" s="146">
        <f>'Product Ratings'!C387</f>
        <v>4</v>
      </c>
      <c r="F131" s="305">
        <f>'Product Ratings'!D387</f>
        <v>33.04</v>
      </c>
      <c r="G131" s="305">
        <f>'Product Ratings'!E387</f>
        <v>21.04</v>
      </c>
      <c r="H131" s="134">
        <f>'Product Ratings'!F387</f>
        <v>0.534</v>
      </c>
      <c r="I131" s="146"/>
      <c r="J131" s="305">
        <f>'Product Ratings'!J387</f>
        <v>8.26</v>
      </c>
      <c r="K131" s="146">
        <f>'Product Ratings'!K387</f>
        <v>21</v>
      </c>
      <c r="L131" s="305">
        <f>'Product Ratings'!L387</f>
        <v>5.384615385</v>
      </c>
      <c r="M131" s="134">
        <f>'Product Ratings'!M387</f>
        <v>0.87</v>
      </c>
      <c r="N131" s="146"/>
      <c r="O131" s="139">
        <f>'Product Ratings'!O387</f>
        <v>3</v>
      </c>
      <c r="P131" s="139">
        <f>'Product Ratings'!P387</f>
        <v>1</v>
      </c>
      <c r="Q131" s="139">
        <f>'Product Ratings'!Q387</f>
        <v>5</v>
      </c>
      <c r="R131" s="139">
        <f>'Product Ratings'!R387</f>
        <v>4</v>
      </c>
      <c r="S131" s="306">
        <f>'Product Ratings'!S387</f>
        <v>5</v>
      </c>
      <c r="T131" s="307">
        <f>'Product Ratings'!T387</f>
        <v>18</v>
      </c>
      <c r="U131" s="146"/>
      <c r="V131" s="146"/>
      <c r="W131" s="146"/>
    </row>
    <row r="132" ht="12.75" customHeight="1">
      <c r="A132" s="146"/>
      <c r="B132" s="146" t="str">
        <f>'Product Ratings'!B388</f>
        <v>Widget 388</v>
      </c>
      <c r="C132" s="146"/>
      <c r="D132" s="146"/>
      <c r="E132" s="146">
        <f>'Product Ratings'!C388</f>
        <v>4</v>
      </c>
      <c r="F132" s="305">
        <f>'Product Ratings'!D388</f>
        <v>33.04</v>
      </c>
      <c r="G132" s="305">
        <f>'Product Ratings'!E388</f>
        <v>21.04</v>
      </c>
      <c r="H132" s="134">
        <f>'Product Ratings'!F388</f>
        <v>0.534</v>
      </c>
      <c r="I132" s="146"/>
      <c r="J132" s="305">
        <f>'Product Ratings'!J388</f>
        <v>8.26</v>
      </c>
      <c r="K132" s="146">
        <f>'Product Ratings'!K388</f>
        <v>23</v>
      </c>
      <c r="L132" s="305">
        <f>'Product Ratings'!L388</f>
        <v>5.384615385</v>
      </c>
      <c r="M132" s="134">
        <f>'Product Ratings'!M388</f>
        <v>0.89</v>
      </c>
      <c r="N132" s="146"/>
      <c r="O132" s="139">
        <f>'Product Ratings'!O388</f>
        <v>3</v>
      </c>
      <c r="P132" s="139">
        <f>'Product Ratings'!P388</f>
        <v>1</v>
      </c>
      <c r="Q132" s="139">
        <f>'Product Ratings'!Q388</f>
        <v>5</v>
      </c>
      <c r="R132" s="139">
        <f>'Product Ratings'!R388</f>
        <v>4</v>
      </c>
      <c r="S132" s="306">
        <f>'Product Ratings'!S388</f>
        <v>5</v>
      </c>
      <c r="T132" s="307">
        <f>'Product Ratings'!T388</f>
        <v>18</v>
      </c>
      <c r="U132" s="146"/>
      <c r="V132" s="146"/>
      <c r="W132" s="146"/>
    </row>
    <row r="133" ht="12.75" customHeight="1">
      <c r="A133" s="146"/>
      <c r="B133" s="146" t="str">
        <f>'Product Ratings'!B389</f>
        <v>Widget 389</v>
      </c>
      <c r="C133" s="146"/>
      <c r="D133" s="146"/>
      <c r="E133" s="146">
        <f>'Product Ratings'!C389</f>
        <v>4</v>
      </c>
      <c r="F133" s="305">
        <f>'Product Ratings'!D389</f>
        <v>33.04</v>
      </c>
      <c r="G133" s="305">
        <f>'Product Ratings'!E389</f>
        <v>21.04</v>
      </c>
      <c r="H133" s="134">
        <f>'Product Ratings'!F389</f>
        <v>0.534</v>
      </c>
      <c r="I133" s="146"/>
      <c r="J133" s="305">
        <f>'Product Ratings'!J389</f>
        <v>8.26</v>
      </c>
      <c r="K133" s="146">
        <f>'Product Ratings'!K389</f>
        <v>25</v>
      </c>
      <c r="L133" s="305">
        <f>'Product Ratings'!L389</f>
        <v>5.384615385</v>
      </c>
      <c r="M133" s="134">
        <f>'Product Ratings'!M389</f>
        <v>0.65</v>
      </c>
      <c r="N133" s="146"/>
      <c r="O133" s="139">
        <f>'Product Ratings'!O389</f>
        <v>3</v>
      </c>
      <c r="P133" s="139">
        <f>'Product Ratings'!P389</f>
        <v>1</v>
      </c>
      <c r="Q133" s="139">
        <f>'Product Ratings'!Q389</f>
        <v>5</v>
      </c>
      <c r="R133" s="139">
        <f>'Product Ratings'!R389</f>
        <v>4</v>
      </c>
      <c r="S133" s="306">
        <f>'Product Ratings'!S389</f>
        <v>5</v>
      </c>
      <c r="T133" s="307">
        <f>'Product Ratings'!T389</f>
        <v>18</v>
      </c>
      <c r="U133" s="146"/>
      <c r="V133" s="146"/>
      <c r="W133" s="146"/>
    </row>
    <row r="134" ht="12.75" customHeight="1">
      <c r="A134" s="146"/>
      <c r="B134" s="146" t="str">
        <f>'Product Ratings'!B403</f>
        <v>Widget 403</v>
      </c>
      <c r="C134" s="146"/>
      <c r="D134" s="146"/>
      <c r="E134" s="146">
        <f>'Product Ratings'!C403</f>
        <v>22</v>
      </c>
      <c r="F134" s="305">
        <f>'Product Ratings'!D403</f>
        <v>406.96</v>
      </c>
      <c r="G134" s="305">
        <f>'Product Ratings'!E403</f>
        <v>258.46</v>
      </c>
      <c r="H134" s="134">
        <f>'Product Ratings'!F403</f>
        <v>0.534</v>
      </c>
      <c r="I134" s="146"/>
      <c r="J134" s="305">
        <f>'Product Ratings'!J403</f>
        <v>18.49818182</v>
      </c>
      <c r="K134" s="146">
        <f>'Product Ratings'!K403</f>
        <v>42</v>
      </c>
      <c r="L134" s="305">
        <f>'Product Ratings'!L403</f>
        <v>12.05878867</v>
      </c>
      <c r="M134" s="134">
        <f>'Product Ratings'!M403</f>
        <v>0.13</v>
      </c>
      <c r="N134" s="146"/>
      <c r="O134" s="139">
        <f>'Product Ratings'!O403</f>
        <v>3</v>
      </c>
      <c r="P134" s="139">
        <f>'Product Ratings'!P403</f>
        <v>4</v>
      </c>
      <c r="Q134" s="139">
        <f>'Product Ratings'!Q403</f>
        <v>5</v>
      </c>
      <c r="R134" s="139">
        <f>'Product Ratings'!R403</f>
        <v>3</v>
      </c>
      <c r="S134" s="306">
        <f>'Product Ratings'!S403</f>
        <v>0.13</v>
      </c>
      <c r="T134" s="307">
        <f>'Product Ratings'!T403</f>
        <v>15.13</v>
      </c>
      <c r="U134" s="146"/>
      <c r="V134" s="146"/>
      <c r="W134" s="146"/>
    </row>
    <row r="135" ht="12.75" customHeight="1">
      <c r="A135" s="146"/>
      <c r="B135" s="146" t="str">
        <f>'Product Ratings'!B419</f>
        <v>Widget 420</v>
      </c>
      <c r="C135" s="146"/>
      <c r="D135" s="146"/>
      <c r="E135" s="146">
        <f>'Product Ratings'!C419</f>
        <v>30</v>
      </c>
      <c r="F135" s="305">
        <f>'Product Ratings'!D419</f>
        <v>359.03</v>
      </c>
      <c r="G135" s="305">
        <f>'Product Ratings'!E419</f>
        <v>226.92</v>
      </c>
      <c r="H135" s="134">
        <f>'Product Ratings'!F419</f>
        <v>0.534</v>
      </c>
      <c r="I135" s="146"/>
      <c r="J135" s="305">
        <f>'Product Ratings'!J419</f>
        <v>11.96766667</v>
      </c>
      <c r="K135" s="146">
        <f>'Product Ratings'!K419</f>
        <v>95</v>
      </c>
      <c r="L135" s="305">
        <f>'Product Ratings'!L419</f>
        <v>7.801607997</v>
      </c>
      <c r="M135" s="134">
        <f>'Product Ratings'!M419</f>
        <v>0.5</v>
      </c>
      <c r="N135" s="146"/>
      <c r="O135" s="139">
        <f>'Product Ratings'!O419</f>
        <v>3</v>
      </c>
      <c r="P135" s="139">
        <f>'Product Ratings'!P419</f>
        <v>5</v>
      </c>
      <c r="Q135" s="139">
        <f>'Product Ratings'!Q419</f>
        <v>5</v>
      </c>
      <c r="R135" s="139">
        <f>'Product Ratings'!R419</f>
        <v>1</v>
      </c>
      <c r="S135" s="306">
        <f>'Product Ratings'!S419</f>
        <v>4</v>
      </c>
      <c r="T135" s="307">
        <f>'Product Ratings'!T419</f>
        <v>18</v>
      </c>
      <c r="U135" s="146"/>
      <c r="V135" s="146"/>
      <c r="W135" s="146"/>
    </row>
    <row r="136" ht="12.75" customHeight="1">
      <c r="A136" s="146"/>
      <c r="B136" s="146" t="str">
        <f>'Product Ratings'!B421</f>
        <v>Widget 422</v>
      </c>
      <c r="C136" s="146"/>
      <c r="D136" s="146"/>
      <c r="E136" s="146">
        <f>'Product Ratings'!C421</f>
        <v>9</v>
      </c>
      <c r="F136" s="305">
        <f>'Product Ratings'!D421</f>
        <v>318.53</v>
      </c>
      <c r="G136" s="305">
        <f>'Product Ratings'!E421</f>
        <v>201.26</v>
      </c>
      <c r="H136" s="134">
        <f>'Product Ratings'!F421</f>
        <v>0.534</v>
      </c>
      <c r="I136" s="146"/>
      <c r="J136" s="305">
        <f>'Product Ratings'!J421</f>
        <v>35.39222222</v>
      </c>
      <c r="K136" s="146">
        <f>'Product Ratings'!K421</f>
        <v>15</v>
      </c>
      <c r="L136" s="305">
        <f>'Product Ratings'!L421</f>
        <v>23.07185282</v>
      </c>
      <c r="M136" s="134">
        <f>'Product Ratings'!M421</f>
        <v>0.56</v>
      </c>
      <c r="N136" s="146"/>
      <c r="O136" s="139">
        <f>'Product Ratings'!O421</f>
        <v>3</v>
      </c>
      <c r="P136" s="139">
        <f>'Product Ratings'!P421</f>
        <v>2</v>
      </c>
      <c r="Q136" s="139">
        <f>'Product Ratings'!Q421</f>
        <v>5</v>
      </c>
      <c r="R136" s="139">
        <f>'Product Ratings'!R421</f>
        <v>4</v>
      </c>
      <c r="S136" s="306">
        <f>'Product Ratings'!S421</f>
        <v>4</v>
      </c>
      <c r="T136" s="307">
        <f>'Product Ratings'!T421</f>
        <v>18</v>
      </c>
      <c r="U136" s="146"/>
      <c r="V136" s="146"/>
      <c r="W136" s="146"/>
    </row>
    <row r="137" ht="12.75" customHeight="1">
      <c r="A137" s="146"/>
      <c r="B137" s="146" t="str">
        <f>'Product Ratings'!B431</f>
        <v>Widget 433</v>
      </c>
      <c r="C137" s="146"/>
      <c r="D137" s="146"/>
      <c r="E137" s="146">
        <f>'Product Ratings'!C431</f>
        <v>2</v>
      </c>
      <c r="F137" s="305">
        <f>'Product Ratings'!D431</f>
        <v>45.22</v>
      </c>
      <c r="G137" s="305">
        <f>'Product Ratings'!E431</f>
        <v>28.52</v>
      </c>
      <c r="H137" s="134">
        <f>'Product Ratings'!F431</f>
        <v>0.534</v>
      </c>
      <c r="I137" s="146"/>
      <c r="J137" s="305">
        <f>'Product Ratings'!J431</f>
        <v>22.61</v>
      </c>
      <c r="K137" s="146">
        <f>'Product Ratings'!K431</f>
        <v>16</v>
      </c>
      <c r="L137" s="305">
        <f>'Product Ratings'!L431</f>
        <v>14.73924381</v>
      </c>
      <c r="M137" s="134">
        <f>'Product Ratings'!M431</f>
        <v>0.62</v>
      </c>
      <c r="N137" s="146"/>
      <c r="O137" s="139">
        <f>'Product Ratings'!O431</f>
        <v>3</v>
      </c>
      <c r="P137" s="139">
        <f>'Product Ratings'!P431</f>
        <v>1</v>
      </c>
      <c r="Q137" s="139">
        <f>'Product Ratings'!Q431</f>
        <v>5</v>
      </c>
      <c r="R137" s="139">
        <f>'Product Ratings'!R431</f>
        <v>4</v>
      </c>
      <c r="S137" s="306">
        <f>'Product Ratings'!S431</f>
        <v>5</v>
      </c>
      <c r="T137" s="307">
        <f>'Product Ratings'!T431</f>
        <v>18</v>
      </c>
      <c r="U137" s="146"/>
      <c r="V137" s="146"/>
      <c r="W137" s="146"/>
    </row>
    <row r="138" ht="12.75" customHeight="1">
      <c r="A138" s="146"/>
      <c r="B138" s="146" t="str">
        <f>'Product Ratings'!B434</f>
        <v>Widget 436</v>
      </c>
      <c r="C138" s="146"/>
      <c r="D138" s="146"/>
      <c r="E138" s="146">
        <f>'Product Ratings'!C434</f>
        <v>13</v>
      </c>
      <c r="F138" s="305">
        <f>'Product Ratings'!D434</f>
        <v>237.39</v>
      </c>
      <c r="G138" s="305">
        <f>'Product Ratings'!E434</f>
        <v>149.64</v>
      </c>
      <c r="H138" s="134">
        <f>'Product Ratings'!F434</f>
        <v>0.534</v>
      </c>
      <c r="I138" s="146"/>
      <c r="J138" s="305">
        <f>'Product Ratings'!J434</f>
        <v>18.26076923</v>
      </c>
      <c r="K138" s="146">
        <f>'Product Ratings'!K434</f>
        <v>23</v>
      </c>
      <c r="L138" s="305">
        <f>'Product Ratings'!L434</f>
        <v>11.90402166</v>
      </c>
      <c r="M138" s="134">
        <f>'Product Ratings'!M434</f>
        <v>0.15</v>
      </c>
      <c r="N138" s="146"/>
      <c r="O138" s="139">
        <f>'Product Ratings'!O434</f>
        <v>3</v>
      </c>
      <c r="P138" s="139">
        <f>'Product Ratings'!P434</f>
        <v>3</v>
      </c>
      <c r="Q138" s="139">
        <f>'Product Ratings'!Q434</f>
        <v>5</v>
      </c>
      <c r="R138" s="139">
        <f>'Product Ratings'!R434</f>
        <v>4</v>
      </c>
      <c r="S138" s="306">
        <f>'Product Ratings'!S434</f>
        <v>3</v>
      </c>
      <c r="T138" s="307">
        <f>'Product Ratings'!T434</f>
        <v>18</v>
      </c>
      <c r="U138" s="146"/>
      <c r="V138" s="146"/>
      <c r="W138" s="146"/>
    </row>
    <row r="139" ht="12.75" customHeight="1">
      <c r="A139" s="146"/>
      <c r="B139" s="146" t="str">
        <f>'Product Ratings'!B436</f>
        <v>Widget 438</v>
      </c>
      <c r="C139" s="146"/>
      <c r="D139" s="146"/>
      <c r="E139" s="146">
        <f>'Product Ratings'!C436</f>
        <v>3</v>
      </c>
      <c r="F139" s="305">
        <f>'Product Ratings'!D436</f>
        <v>101.74</v>
      </c>
      <c r="G139" s="305">
        <f>'Product Ratings'!E436</f>
        <v>64.12</v>
      </c>
      <c r="H139" s="134">
        <f>'Product Ratings'!F436</f>
        <v>0.534</v>
      </c>
      <c r="I139" s="146"/>
      <c r="J139" s="305">
        <f>'Product Ratings'!J436</f>
        <v>33.91333333</v>
      </c>
      <c r="K139" s="146">
        <f>'Product Ratings'!K436</f>
        <v>17</v>
      </c>
      <c r="L139" s="305">
        <f>'Product Ratings'!L436</f>
        <v>22.10777923</v>
      </c>
      <c r="M139" s="134">
        <f>'Product Ratings'!M436</f>
        <v>0.87</v>
      </c>
      <c r="N139" s="146"/>
      <c r="O139" s="139">
        <f>'Product Ratings'!O436</f>
        <v>3</v>
      </c>
      <c r="P139" s="139">
        <f>'Product Ratings'!P436</f>
        <v>1</v>
      </c>
      <c r="Q139" s="139">
        <f>'Product Ratings'!Q436</f>
        <v>5</v>
      </c>
      <c r="R139" s="139">
        <f>'Product Ratings'!R436</f>
        <v>4</v>
      </c>
      <c r="S139" s="306">
        <f>'Product Ratings'!S436</f>
        <v>5</v>
      </c>
      <c r="T139" s="307">
        <f>'Product Ratings'!T436</f>
        <v>18</v>
      </c>
      <c r="U139" s="146"/>
      <c r="V139" s="146"/>
      <c r="W139" s="146"/>
    </row>
    <row r="140" ht="12.75" customHeight="1">
      <c r="A140" s="146"/>
      <c r="B140" s="146" t="str">
        <f>'Product Ratings'!B441</f>
        <v>Widget 443</v>
      </c>
      <c r="C140" s="146"/>
      <c r="D140" s="146"/>
      <c r="E140" s="146">
        <f>'Product Ratings'!C441</f>
        <v>3</v>
      </c>
      <c r="F140" s="305">
        <f>'Product Ratings'!D441</f>
        <v>62.61</v>
      </c>
      <c r="G140" s="305">
        <f>'Product Ratings'!E441</f>
        <v>39.42</v>
      </c>
      <c r="H140" s="134">
        <f>'Product Ratings'!F441</f>
        <v>0.534</v>
      </c>
      <c r="I140" s="146"/>
      <c r="J140" s="305">
        <f>'Product Ratings'!J441</f>
        <v>20.87</v>
      </c>
      <c r="K140" s="146">
        <f>'Product Ratings'!K441</f>
        <v>25</v>
      </c>
      <c r="L140" s="305">
        <f>'Product Ratings'!L441</f>
        <v>13.60495437</v>
      </c>
      <c r="M140" s="134">
        <f>'Product Ratings'!M441</f>
        <v>0.94</v>
      </c>
      <c r="N140" s="146"/>
      <c r="O140" s="139">
        <f>'Product Ratings'!O441</f>
        <v>3</v>
      </c>
      <c r="P140" s="139">
        <f>'Product Ratings'!P441</f>
        <v>1</v>
      </c>
      <c r="Q140" s="139">
        <f>'Product Ratings'!Q441</f>
        <v>5</v>
      </c>
      <c r="R140" s="139">
        <f>'Product Ratings'!R441</f>
        <v>4</v>
      </c>
      <c r="S140" s="306">
        <f>'Product Ratings'!S441</f>
        <v>5</v>
      </c>
      <c r="T140" s="307">
        <f>'Product Ratings'!T441</f>
        <v>18</v>
      </c>
      <c r="U140" s="146"/>
      <c r="V140" s="146"/>
      <c r="W140" s="146"/>
    </row>
    <row r="141" ht="12.75" customHeight="1">
      <c r="A141" s="146"/>
      <c r="B141" s="146" t="str">
        <f>'Product Ratings'!B443</f>
        <v>Widget 445</v>
      </c>
      <c r="C141" s="146"/>
      <c r="D141" s="146"/>
      <c r="E141" s="146">
        <f>'Product Ratings'!C443</f>
        <v>2</v>
      </c>
      <c r="F141" s="305">
        <f>'Product Ratings'!D443</f>
        <v>33.04</v>
      </c>
      <c r="G141" s="305">
        <f>'Product Ratings'!E443</f>
        <v>20.8</v>
      </c>
      <c r="H141" s="134">
        <f>'Product Ratings'!F443</f>
        <v>0.534</v>
      </c>
      <c r="I141" s="146"/>
      <c r="J141" s="305">
        <f>'Product Ratings'!J443</f>
        <v>16.52</v>
      </c>
      <c r="K141" s="146">
        <f>'Product Ratings'!K443</f>
        <v>26</v>
      </c>
      <c r="L141" s="305">
        <f>'Product Ratings'!L443</f>
        <v>10.76923077</v>
      </c>
      <c r="M141" s="134">
        <f>'Product Ratings'!M443</f>
        <v>0.93</v>
      </c>
      <c r="N141" s="146"/>
      <c r="O141" s="139">
        <f>'Product Ratings'!O443</f>
        <v>3</v>
      </c>
      <c r="P141" s="139">
        <f>'Product Ratings'!P443</f>
        <v>1</v>
      </c>
      <c r="Q141" s="139">
        <f>'Product Ratings'!Q443</f>
        <v>5</v>
      </c>
      <c r="R141" s="139">
        <f>'Product Ratings'!R443</f>
        <v>4</v>
      </c>
      <c r="S141" s="306">
        <f>'Product Ratings'!S443</f>
        <v>5</v>
      </c>
      <c r="T141" s="307">
        <f>'Product Ratings'!T443</f>
        <v>18</v>
      </c>
      <c r="U141" s="146"/>
      <c r="V141" s="146"/>
      <c r="W141" s="146"/>
    </row>
    <row r="142" ht="12.75" customHeight="1">
      <c r="A142" s="146"/>
      <c r="B142" s="146" t="str">
        <f>'Product Ratings'!B457</f>
        <v>Widget 459</v>
      </c>
      <c r="C142" s="146"/>
      <c r="D142" s="146"/>
      <c r="E142" s="146">
        <f>'Product Ratings'!C457</f>
        <v>18</v>
      </c>
      <c r="F142" s="305">
        <f>'Product Ratings'!D457</f>
        <v>400.52</v>
      </c>
      <c r="G142" s="305">
        <f>'Product Ratings'!E457</f>
        <v>251.3</v>
      </c>
      <c r="H142" s="134">
        <f>'Product Ratings'!F457</f>
        <v>0.534</v>
      </c>
      <c r="I142" s="146"/>
      <c r="J142" s="305">
        <f>'Product Ratings'!J457</f>
        <v>22.25111111</v>
      </c>
      <c r="K142" s="146">
        <f>'Product Ratings'!K457</f>
        <v>68</v>
      </c>
      <c r="L142" s="305">
        <f>'Product Ratings'!L457</f>
        <v>14.50528756</v>
      </c>
      <c r="M142" s="134">
        <f>'Product Ratings'!M457</f>
        <v>0.45</v>
      </c>
      <c r="N142" s="146"/>
      <c r="O142" s="139">
        <f>'Product Ratings'!O457</f>
        <v>3</v>
      </c>
      <c r="P142" s="139">
        <f>'Product Ratings'!P457</f>
        <v>4</v>
      </c>
      <c r="Q142" s="139">
        <f>'Product Ratings'!Q457</f>
        <v>5</v>
      </c>
      <c r="R142" s="139">
        <f>'Product Ratings'!R457</f>
        <v>2</v>
      </c>
      <c r="S142" s="306">
        <f>'Product Ratings'!S457</f>
        <v>4</v>
      </c>
      <c r="T142" s="307">
        <f>'Product Ratings'!T457</f>
        <v>18</v>
      </c>
      <c r="U142" s="146"/>
      <c r="V142" s="146"/>
      <c r="W142" s="146"/>
    </row>
    <row r="143" ht="12.75" customHeight="1">
      <c r="A143" s="146"/>
      <c r="B143" s="146" t="str">
        <f>'Product Ratings'!B461</f>
        <v>Widget 464</v>
      </c>
      <c r="C143" s="146"/>
      <c r="D143" s="146"/>
      <c r="E143" s="146">
        <f>'Product Ratings'!C461</f>
        <v>34</v>
      </c>
      <c r="F143" s="305">
        <f>'Product Ratings'!D461</f>
        <v>659.94</v>
      </c>
      <c r="G143" s="305">
        <f>'Product Ratings'!E461</f>
        <v>413.25</v>
      </c>
      <c r="H143" s="134">
        <f>'Product Ratings'!F461</f>
        <v>0.534</v>
      </c>
      <c r="I143" s="146"/>
      <c r="J143" s="305">
        <f>'Product Ratings'!J461</f>
        <v>19.41</v>
      </c>
      <c r="K143" s="146">
        <f>'Product Ratings'!K461</f>
        <v>875</v>
      </c>
      <c r="L143" s="305">
        <f>'Product Ratings'!L461</f>
        <v>12.65319426</v>
      </c>
      <c r="M143" s="134">
        <f>'Product Ratings'!M461</f>
        <v>0.45</v>
      </c>
      <c r="N143" s="146"/>
      <c r="O143" s="139">
        <f>'Product Ratings'!O461</f>
        <v>3</v>
      </c>
      <c r="P143" s="139">
        <f>'Product Ratings'!P461</f>
        <v>5</v>
      </c>
      <c r="Q143" s="139">
        <f>'Product Ratings'!Q461</f>
        <v>5</v>
      </c>
      <c r="R143" s="139">
        <f>'Product Ratings'!R461</f>
        <v>1</v>
      </c>
      <c r="S143" s="306">
        <f>'Product Ratings'!S461</f>
        <v>4</v>
      </c>
      <c r="T143" s="307">
        <f>'Product Ratings'!T461</f>
        <v>18</v>
      </c>
      <c r="U143" s="146"/>
      <c r="V143" s="146"/>
      <c r="W143" s="146"/>
    </row>
    <row r="144" ht="12.75" customHeight="1">
      <c r="A144" s="146"/>
      <c r="B144" s="146" t="str">
        <f>'Product Ratings'!B463</f>
        <v>Widget 466</v>
      </c>
      <c r="C144" s="146"/>
      <c r="D144" s="146"/>
      <c r="E144" s="146">
        <f>'Product Ratings'!C463</f>
        <v>1</v>
      </c>
      <c r="F144" s="305">
        <f>'Product Ratings'!D463</f>
        <v>17.3</v>
      </c>
      <c r="G144" s="305">
        <f>'Product Ratings'!E463</f>
        <v>10.84</v>
      </c>
      <c r="H144" s="134">
        <f>'Product Ratings'!F463</f>
        <v>0.534</v>
      </c>
      <c r="I144" s="146"/>
      <c r="J144" s="305">
        <f>'Product Ratings'!J463</f>
        <v>17.3</v>
      </c>
      <c r="K144" s="146">
        <f>'Product Ratings'!K463</f>
        <v>18</v>
      </c>
      <c r="L144" s="305">
        <f>'Product Ratings'!L463</f>
        <v>11.27770535</v>
      </c>
      <c r="M144" s="134">
        <f>'Product Ratings'!M463</f>
        <v>0.87</v>
      </c>
      <c r="N144" s="146"/>
      <c r="O144" s="139">
        <f>'Product Ratings'!O463</f>
        <v>3</v>
      </c>
      <c r="P144" s="139">
        <f>'Product Ratings'!P463</f>
        <v>1</v>
      </c>
      <c r="Q144" s="139">
        <f>'Product Ratings'!Q463</f>
        <v>5</v>
      </c>
      <c r="R144" s="139">
        <f>'Product Ratings'!R463</f>
        <v>4</v>
      </c>
      <c r="S144" s="306">
        <f>'Product Ratings'!S463</f>
        <v>5</v>
      </c>
      <c r="T144" s="307">
        <f>'Product Ratings'!T463</f>
        <v>18</v>
      </c>
      <c r="U144" s="146"/>
      <c r="V144" s="146"/>
      <c r="W144" s="146"/>
    </row>
    <row r="145" ht="12.75" customHeight="1">
      <c r="A145" s="146"/>
      <c r="B145" s="146" t="str">
        <f>'Product Ratings'!B464</f>
        <v>Widget 467</v>
      </c>
      <c r="C145" s="146"/>
      <c r="D145" s="146"/>
      <c r="E145" s="146">
        <f>'Product Ratings'!C464</f>
        <v>5</v>
      </c>
      <c r="F145" s="305">
        <f>'Product Ratings'!D464</f>
        <v>100</v>
      </c>
      <c r="G145" s="305">
        <f>'Product Ratings'!E464</f>
        <v>62.61</v>
      </c>
      <c r="H145" s="134">
        <f>'Product Ratings'!F464</f>
        <v>0.534</v>
      </c>
      <c r="I145" s="146"/>
      <c r="J145" s="305">
        <f>'Product Ratings'!J464</f>
        <v>20</v>
      </c>
      <c r="K145" s="146">
        <f>'Product Ratings'!K464</f>
        <v>16</v>
      </c>
      <c r="L145" s="305">
        <f>'Product Ratings'!L464</f>
        <v>13.03780965</v>
      </c>
      <c r="M145" s="134">
        <f>'Product Ratings'!M464</f>
        <v>0.89</v>
      </c>
      <c r="N145" s="146"/>
      <c r="O145" s="139">
        <f>'Product Ratings'!O464</f>
        <v>3</v>
      </c>
      <c r="P145" s="139">
        <f>'Product Ratings'!P464</f>
        <v>1</v>
      </c>
      <c r="Q145" s="139">
        <f>'Product Ratings'!Q464</f>
        <v>5</v>
      </c>
      <c r="R145" s="139">
        <f>'Product Ratings'!R464</f>
        <v>4</v>
      </c>
      <c r="S145" s="306">
        <f>'Product Ratings'!S464</f>
        <v>5</v>
      </c>
      <c r="T145" s="307">
        <f>'Product Ratings'!T464</f>
        <v>18</v>
      </c>
      <c r="U145" s="146"/>
      <c r="V145" s="146"/>
      <c r="W145" s="146"/>
    </row>
    <row r="146" ht="12.75" customHeight="1">
      <c r="A146" s="146"/>
      <c r="B146" s="146" t="str">
        <f>'Product Ratings'!B477</f>
        <v>Widget 481</v>
      </c>
      <c r="C146" s="146"/>
      <c r="D146" s="146"/>
      <c r="E146" s="146">
        <f>'Product Ratings'!C477</f>
        <v>18</v>
      </c>
      <c r="F146" s="305">
        <f>'Product Ratings'!D477</f>
        <v>401.3</v>
      </c>
      <c r="G146" s="305">
        <f>'Product Ratings'!E477</f>
        <v>250.28</v>
      </c>
      <c r="H146" s="134">
        <f>'Product Ratings'!F477</f>
        <v>0.534</v>
      </c>
      <c r="I146" s="146"/>
      <c r="J146" s="305">
        <f>'Product Ratings'!J477</f>
        <v>22.29444444</v>
      </c>
      <c r="K146" s="146">
        <f>'Product Ratings'!K477</f>
        <v>25</v>
      </c>
      <c r="L146" s="305">
        <f>'Product Ratings'!L477</f>
        <v>14.53353614</v>
      </c>
      <c r="M146" s="134">
        <f>'Product Ratings'!M477</f>
        <v>0.09</v>
      </c>
      <c r="N146" s="146"/>
      <c r="O146" s="139">
        <f>'Product Ratings'!O477</f>
        <v>3</v>
      </c>
      <c r="P146" s="139">
        <f>'Product Ratings'!P477</f>
        <v>4</v>
      </c>
      <c r="Q146" s="139">
        <f>'Product Ratings'!Q477</f>
        <v>5</v>
      </c>
      <c r="R146" s="139">
        <f>'Product Ratings'!R477</f>
        <v>4</v>
      </c>
      <c r="S146" s="306">
        <f>'Product Ratings'!S477</f>
        <v>2</v>
      </c>
      <c r="T146" s="307">
        <f>'Product Ratings'!T477</f>
        <v>18</v>
      </c>
      <c r="U146" s="146"/>
      <c r="V146" s="146"/>
      <c r="W146" s="146"/>
    </row>
    <row r="147" ht="12.75" customHeight="1">
      <c r="A147" s="146"/>
      <c r="B147" s="146" t="str">
        <f>'Product Ratings'!B499</f>
        <v>Widget 504</v>
      </c>
      <c r="C147" s="146"/>
      <c r="D147" s="146"/>
      <c r="E147" s="146">
        <f>'Product Ratings'!C499</f>
        <v>8</v>
      </c>
      <c r="F147" s="305">
        <f>'Product Ratings'!D499</f>
        <v>62.78</v>
      </c>
      <c r="G147" s="305">
        <f>'Product Ratings'!E499</f>
        <v>38.78</v>
      </c>
      <c r="H147" s="134">
        <f>'Product Ratings'!F499</f>
        <v>0.534</v>
      </c>
      <c r="I147" s="146"/>
      <c r="J147" s="305">
        <f>'Product Ratings'!J499</f>
        <v>7.8475</v>
      </c>
      <c r="K147" s="146">
        <f>'Product Ratings'!K499</f>
        <v>18</v>
      </c>
      <c r="L147" s="305">
        <f>'Product Ratings'!L499</f>
        <v>5.115710561</v>
      </c>
      <c r="M147" s="134">
        <f>'Product Ratings'!M499</f>
        <v>0.51</v>
      </c>
      <c r="N147" s="146"/>
      <c r="O147" s="139">
        <f>'Product Ratings'!O499</f>
        <v>3</v>
      </c>
      <c r="P147" s="139">
        <f>'Product Ratings'!P499</f>
        <v>2</v>
      </c>
      <c r="Q147" s="139">
        <f>'Product Ratings'!Q499</f>
        <v>5</v>
      </c>
      <c r="R147" s="139">
        <f>'Product Ratings'!R499</f>
        <v>4</v>
      </c>
      <c r="S147" s="306">
        <f>'Product Ratings'!S499</f>
        <v>4</v>
      </c>
      <c r="T147" s="307">
        <f>'Product Ratings'!T499</f>
        <v>18</v>
      </c>
      <c r="U147" s="146"/>
      <c r="V147" s="146"/>
      <c r="W147" s="146"/>
    </row>
    <row r="148" ht="12.75" customHeight="1">
      <c r="A148" s="146"/>
      <c r="B148" s="146" t="str">
        <f>'Product Ratings'!B500</f>
        <v>Widget 505</v>
      </c>
      <c r="C148" s="146"/>
      <c r="D148" s="146"/>
      <c r="E148" s="146">
        <f>'Product Ratings'!C500</f>
        <v>14</v>
      </c>
      <c r="F148" s="305">
        <f>'Product Ratings'!D500</f>
        <v>1083.48</v>
      </c>
      <c r="G148" s="305">
        <f>'Product Ratings'!E500</f>
        <v>668.37</v>
      </c>
      <c r="H148" s="134">
        <f>'Product Ratings'!F500</f>
        <v>0.534</v>
      </c>
      <c r="I148" s="146"/>
      <c r="J148" s="305">
        <f>'Product Ratings'!J500</f>
        <v>77.39142857</v>
      </c>
      <c r="K148" s="146">
        <f>'Product Ratings'!K500</f>
        <v>16</v>
      </c>
      <c r="L148" s="305">
        <f>'Product Ratings'!L500</f>
        <v>50.4507357</v>
      </c>
      <c r="M148" s="134">
        <f>'Product Ratings'!M500</f>
        <v>0.57</v>
      </c>
      <c r="N148" s="146"/>
      <c r="O148" s="139">
        <f>'Product Ratings'!O500</f>
        <v>3</v>
      </c>
      <c r="P148" s="139">
        <f>'Product Ratings'!P500</f>
        <v>3</v>
      </c>
      <c r="Q148" s="139">
        <f>'Product Ratings'!Q500</f>
        <v>3</v>
      </c>
      <c r="R148" s="139">
        <f>'Product Ratings'!R500</f>
        <v>4</v>
      </c>
      <c r="S148" s="306">
        <f>'Product Ratings'!S500</f>
        <v>4</v>
      </c>
      <c r="T148" s="307">
        <f>'Product Ratings'!T500</f>
        <v>17</v>
      </c>
      <c r="U148" s="146"/>
      <c r="V148" s="146"/>
      <c r="W148" s="146"/>
    </row>
    <row r="149" ht="12.75" customHeight="1">
      <c r="A149" s="146"/>
      <c r="B149" s="146" t="str">
        <f>'Product Ratings'!B518</f>
        <v>Widget 524</v>
      </c>
      <c r="C149" s="146"/>
      <c r="D149" s="146"/>
      <c r="E149" s="146">
        <f>'Product Ratings'!C518</f>
        <v>21</v>
      </c>
      <c r="F149" s="305">
        <f>'Product Ratings'!D518</f>
        <v>506.47</v>
      </c>
      <c r="G149" s="305">
        <f>'Product Ratings'!E518</f>
        <v>310.42</v>
      </c>
      <c r="H149" s="134">
        <f>'Product Ratings'!F518</f>
        <v>0.534</v>
      </c>
      <c r="I149" s="146"/>
      <c r="J149" s="305">
        <f>'Product Ratings'!J518</f>
        <v>24.11761905</v>
      </c>
      <c r="K149" s="146">
        <f>'Product Ratings'!K518</f>
        <v>84</v>
      </c>
      <c r="L149" s="305">
        <f>'Product Ratings'!L518</f>
        <v>15.72204632</v>
      </c>
      <c r="M149" s="134">
        <f>'Product Ratings'!M518</f>
        <v>0.97</v>
      </c>
      <c r="N149" s="146"/>
      <c r="O149" s="139">
        <f>'Product Ratings'!O518</f>
        <v>3</v>
      </c>
      <c r="P149" s="139">
        <f>'Product Ratings'!P518</f>
        <v>4</v>
      </c>
      <c r="Q149" s="139">
        <f>'Product Ratings'!Q518</f>
        <v>5</v>
      </c>
      <c r="R149" s="139">
        <f>'Product Ratings'!R518</f>
        <v>1</v>
      </c>
      <c r="S149" s="306">
        <f>'Product Ratings'!S518</f>
        <v>5</v>
      </c>
      <c r="T149" s="307">
        <f>'Product Ratings'!T518</f>
        <v>18</v>
      </c>
      <c r="U149" s="146"/>
      <c r="V149" s="146"/>
      <c r="W149" s="146"/>
    </row>
    <row r="150" ht="12.75" customHeight="1">
      <c r="A150" s="146"/>
      <c r="B150" s="146" t="str">
        <f>'Product Ratings'!B524</f>
        <v>Widget 530</v>
      </c>
      <c r="C150" s="146"/>
      <c r="D150" s="146"/>
      <c r="E150" s="146">
        <f>'Product Ratings'!C524</f>
        <v>1</v>
      </c>
      <c r="F150" s="305">
        <f>'Product Ratings'!D524</f>
        <v>39.13</v>
      </c>
      <c r="G150" s="305">
        <f>'Product Ratings'!E524</f>
        <v>23.95</v>
      </c>
      <c r="H150" s="134">
        <f>'Product Ratings'!F524</f>
        <v>0.534</v>
      </c>
      <c r="I150" s="146"/>
      <c r="J150" s="305">
        <f>'Product Ratings'!J524</f>
        <v>39.13</v>
      </c>
      <c r="K150" s="146">
        <f>'Product Ratings'!K524</f>
        <v>17</v>
      </c>
      <c r="L150" s="305">
        <f>'Product Ratings'!L524</f>
        <v>25.50847458</v>
      </c>
      <c r="M150" s="134">
        <f>'Product Ratings'!M524</f>
        <v>0.65</v>
      </c>
      <c r="N150" s="146"/>
      <c r="O150" s="139">
        <f>'Product Ratings'!O524</f>
        <v>3</v>
      </c>
      <c r="P150" s="139">
        <f>'Product Ratings'!P524</f>
        <v>1</v>
      </c>
      <c r="Q150" s="127">
        <f>'Product Ratings'!Q524</f>
        <v>25.50847458</v>
      </c>
      <c r="R150" s="139">
        <f>'Product Ratings'!R524</f>
        <v>4</v>
      </c>
      <c r="S150" s="306">
        <f>'Product Ratings'!S524</f>
        <v>5</v>
      </c>
      <c r="T150" s="307">
        <f>'Product Ratings'!T524</f>
        <v>38.50847458</v>
      </c>
      <c r="U150" s="146"/>
      <c r="V150" s="146"/>
      <c r="W150" s="146"/>
    </row>
    <row r="151" ht="12.75" customHeight="1">
      <c r="A151" s="146"/>
      <c r="B151" s="146" t="str">
        <f>'Product Ratings'!B525</f>
        <v>Widget 531</v>
      </c>
      <c r="C151" s="146"/>
      <c r="D151" s="146"/>
      <c r="E151" s="146">
        <f>'Product Ratings'!C525</f>
        <v>4</v>
      </c>
      <c r="F151" s="305">
        <f>'Product Ratings'!D525</f>
        <v>90.73</v>
      </c>
      <c r="G151" s="305">
        <f>'Product Ratings'!E525</f>
        <v>55.51</v>
      </c>
      <c r="H151" s="134">
        <f>'Product Ratings'!F525</f>
        <v>0.534</v>
      </c>
      <c r="I151" s="146"/>
      <c r="J151" s="305">
        <f>'Product Ratings'!J525</f>
        <v>22.6825</v>
      </c>
      <c r="K151" s="146">
        <f>'Product Ratings'!K525</f>
        <v>25</v>
      </c>
      <c r="L151" s="305">
        <f>'Product Ratings'!L525</f>
        <v>14.78650587</v>
      </c>
      <c r="M151" s="134">
        <f>'Product Ratings'!M525</f>
        <v>0.67</v>
      </c>
      <c r="N151" s="146"/>
      <c r="O151" s="139">
        <f>'Product Ratings'!O525</f>
        <v>3</v>
      </c>
      <c r="P151" s="139">
        <f>'Product Ratings'!P525</f>
        <v>1</v>
      </c>
      <c r="Q151" s="139">
        <f>'Product Ratings'!Q525</f>
        <v>5</v>
      </c>
      <c r="R151" s="139">
        <f>'Product Ratings'!R525</f>
        <v>4</v>
      </c>
      <c r="S151" s="306">
        <f>'Product Ratings'!S525</f>
        <v>5</v>
      </c>
      <c r="T151" s="307">
        <f>'Product Ratings'!T525</f>
        <v>18</v>
      </c>
      <c r="U151" s="146"/>
      <c r="V151" s="146"/>
      <c r="W151" s="146"/>
    </row>
    <row r="152" ht="12.75" customHeight="1">
      <c r="A152" s="146"/>
      <c r="B152" s="146" t="str">
        <f>'Product Ratings'!B540</f>
        <v>Widget 546</v>
      </c>
      <c r="C152" s="146"/>
      <c r="D152" s="146"/>
      <c r="E152" s="146">
        <f>'Product Ratings'!C540</f>
        <v>15</v>
      </c>
      <c r="F152" s="305">
        <f>'Product Ratings'!D540</f>
        <v>373</v>
      </c>
      <c r="G152" s="305">
        <f>'Product Ratings'!E540</f>
        <v>227.12</v>
      </c>
      <c r="H152" s="134">
        <f>'Product Ratings'!F540</f>
        <v>0.534</v>
      </c>
      <c r="I152" s="146"/>
      <c r="J152" s="305">
        <f>'Product Ratings'!J540</f>
        <v>24.86666667</v>
      </c>
      <c r="K152" s="146">
        <f>'Product Ratings'!K540</f>
        <v>47</v>
      </c>
      <c r="L152" s="305">
        <f>'Product Ratings'!L540</f>
        <v>16.21034333</v>
      </c>
      <c r="M152" s="134">
        <f>'Product Ratings'!M540</f>
        <v>0.89</v>
      </c>
      <c r="N152" s="146"/>
      <c r="O152" s="139">
        <f>'Product Ratings'!O540</f>
        <v>3</v>
      </c>
      <c r="P152" s="139">
        <f>'Product Ratings'!P540</f>
        <v>3</v>
      </c>
      <c r="Q152" s="139">
        <f>'Product Ratings'!Q540</f>
        <v>5</v>
      </c>
      <c r="R152" s="139">
        <f>'Product Ratings'!R540</f>
        <v>2</v>
      </c>
      <c r="S152" s="306">
        <f>'Product Ratings'!S540</f>
        <v>5</v>
      </c>
      <c r="T152" s="307">
        <f>'Product Ratings'!T540</f>
        <v>18</v>
      </c>
      <c r="U152" s="146"/>
      <c r="V152" s="146"/>
      <c r="W152" s="146"/>
    </row>
    <row r="153" ht="12.75" customHeight="1">
      <c r="A153" s="146"/>
      <c r="B153" s="146" t="str">
        <f>'Product Ratings'!B554</f>
        <v>Widget 561</v>
      </c>
      <c r="C153" s="146"/>
      <c r="D153" s="146"/>
      <c r="E153" s="146">
        <f>'Product Ratings'!C554</f>
        <v>19</v>
      </c>
      <c r="F153" s="305">
        <f>'Product Ratings'!D554</f>
        <v>470.09</v>
      </c>
      <c r="G153" s="305">
        <f>'Product Ratings'!E554</f>
        <v>285.2</v>
      </c>
      <c r="H153" s="134">
        <f>'Product Ratings'!F554</f>
        <v>0.534</v>
      </c>
      <c r="I153" s="146"/>
      <c r="J153" s="305">
        <f>'Product Ratings'!J554</f>
        <v>24.74157895</v>
      </c>
      <c r="K153" s="146">
        <f>'Product Ratings'!K554</f>
        <v>19</v>
      </c>
      <c r="L153" s="305">
        <f>'Product Ratings'!L554</f>
        <v>16.12879984</v>
      </c>
      <c r="M153" s="134">
        <f>'Product Ratings'!M554</f>
        <v>0.12</v>
      </c>
      <c r="N153" s="146"/>
      <c r="O153" s="139">
        <f>'Product Ratings'!O554</f>
        <v>3</v>
      </c>
      <c r="P153" s="139">
        <f>'Product Ratings'!P554</f>
        <v>4</v>
      </c>
      <c r="Q153" s="139">
        <f>'Product Ratings'!Q554</f>
        <v>5</v>
      </c>
      <c r="R153" s="139">
        <f>'Product Ratings'!R554</f>
        <v>4</v>
      </c>
      <c r="S153" s="306">
        <f>'Product Ratings'!S554</f>
        <v>2</v>
      </c>
      <c r="T153" s="307">
        <f>'Product Ratings'!T554</f>
        <v>18</v>
      </c>
      <c r="U153" s="146"/>
      <c r="V153" s="146"/>
      <c r="W153" s="146"/>
    </row>
    <row r="154" ht="12.75" customHeight="1">
      <c r="A154" s="146"/>
      <c r="B154" s="146" t="str">
        <f>'Product Ratings'!B580</f>
        <v>Widget 588</v>
      </c>
      <c r="C154" s="146"/>
      <c r="D154" s="146"/>
      <c r="E154" s="146">
        <f>'Product Ratings'!C580</f>
        <v>4</v>
      </c>
      <c r="F154" s="305">
        <f>'Product Ratings'!D580</f>
        <v>167.06</v>
      </c>
      <c r="G154" s="305">
        <f>'Product Ratings'!E580</f>
        <v>10.7</v>
      </c>
      <c r="H154" s="134">
        <f>'Product Ratings'!F580</f>
        <v>0.534</v>
      </c>
      <c r="I154" s="146"/>
      <c r="J154" s="305">
        <f>'Product Ratings'!J580</f>
        <v>41.765</v>
      </c>
      <c r="K154" s="146">
        <f>'Product Ratings'!K580</f>
        <v>23</v>
      </c>
      <c r="L154" s="305">
        <f>'Product Ratings'!L580</f>
        <v>27.226206</v>
      </c>
      <c r="M154" s="134">
        <f>'Product Ratings'!M580</f>
        <v>0.64</v>
      </c>
      <c r="N154" s="146"/>
      <c r="O154" s="139">
        <f>'Product Ratings'!O580</f>
        <v>3</v>
      </c>
      <c r="P154" s="139">
        <f>'Product Ratings'!P580</f>
        <v>1</v>
      </c>
      <c r="Q154" s="139">
        <f>'Product Ratings'!Q580</f>
        <v>4</v>
      </c>
      <c r="R154" s="139">
        <f>'Product Ratings'!R580</f>
        <v>4</v>
      </c>
      <c r="S154" s="306">
        <f>'Product Ratings'!S580</f>
        <v>5</v>
      </c>
      <c r="T154" s="307">
        <f>'Product Ratings'!T580</f>
        <v>17</v>
      </c>
      <c r="U154" s="146"/>
      <c r="V154" s="146"/>
      <c r="W154" s="146"/>
    </row>
    <row r="155" ht="12.75" customHeight="1">
      <c r="A155" s="146"/>
      <c r="B155" s="146" t="str">
        <f>'Product Ratings'!B583</f>
        <v>Widget 591</v>
      </c>
      <c r="C155" s="146"/>
      <c r="D155" s="146"/>
      <c r="E155" s="146">
        <f>'Product Ratings'!C583</f>
        <v>5</v>
      </c>
      <c r="F155" s="305">
        <f>'Product Ratings'!D583</f>
        <v>84.78</v>
      </c>
      <c r="G155" s="305">
        <f>'Product Ratings'!E583</f>
        <v>50.83</v>
      </c>
      <c r="H155" s="134">
        <f>'Product Ratings'!F583</f>
        <v>0.534</v>
      </c>
      <c r="I155" s="146"/>
      <c r="J155" s="305">
        <f>'Product Ratings'!J583</f>
        <v>16.956</v>
      </c>
      <c r="K155" s="146">
        <f>'Product Ratings'!K583</f>
        <v>26</v>
      </c>
      <c r="L155" s="305">
        <f>'Product Ratings'!L583</f>
        <v>11.05345502</v>
      </c>
      <c r="M155" s="134">
        <f>'Product Ratings'!M583</f>
        <v>0.62</v>
      </c>
      <c r="N155" s="146"/>
      <c r="O155" s="139">
        <f>'Product Ratings'!O583</f>
        <v>3</v>
      </c>
      <c r="P155" s="139">
        <f>'Product Ratings'!P583</f>
        <v>1</v>
      </c>
      <c r="Q155" s="139">
        <f>'Product Ratings'!Q583</f>
        <v>5</v>
      </c>
      <c r="R155" s="139">
        <f>'Product Ratings'!R583</f>
        <v>4</v>
      </c>
      <c r="S155" s="306">
        <f>'Product Ratings'!S583</f>
        <v>5</v>
      </c>
      <c r="T155" s="307">
        <f>'Product Ratings'!T583</f>
        <v>18</v>
      </c>
      <c r="U155" s="146"/>
      <c r="V155" s="146"/>
      <c r="W155" s="146"/>
    </row>
    <row r="156" ht="12.75" customHeight="1">
      <c r="A156" s="146"/>
      <c r="B156" s="146" t="str">
        <f>'Product Ratings'!B596</f>
        <v>Widget 604</v>
      </c>
      <c r="C156" s="146"/>
      <c r="D156" s="146"/>
      <c r="E156" s="146">
        <f>'Product Ratings'!C596</f>
        <v>12</v>
      </c>
      <c r="F156" s="305">
        <f>'Product Ratings'!D596</f>
        <v>954.49</v>
      </c>
      <c r="G156" s="305">
        <f>'Product Ratings'!E596</f>
        <v>570.49</v>
      </c>
      <c r="H156" s="134">
        <f>'Product Ratings'!F596</f>
        <v>0.534</v>
      </c>
      <c r="I156" s="146"/>
      <c r="J156" s="305">
        <f>'Product Ratings'!J596</f>
        <v>79.54083333</v>
      </c>
      <c r="K156" s="146">
        <f>'Product Ratings'!K596</f>
        <v>41</v>
      </c>
      <c r="L156" s="305">
        <f>'Product Ratings'!L596</f>
        <v>51.85191221</v>
      </c>
      <c r="M156" s="134">
        <f>'Product Ratings'!M596</f>
        <v>0.65</v>
      </c>
      <c r="N156" s="146"/>
      <c r="O156" s="139">
        <f>'Product Ratings'!O596</f>
        <v>3</v>
      </c>
      <c r="P156" s="139">
        <f>'Product Ratings'!P596</f>
        <v>3</v>
      </c>
      <c r="Q156" s="139">
        <f>'Product Ratings'!Q596</f>
        <v>3</v>
      </c>
      <c r="R156" s="139">
        <f>'Product Ratings'!R596</f>
        <v>3</v>
      </c>
      <c r="S156" s="306">
        <f>'Product Ratings'!S596</f>
        <v>5</v>
      </c>
      <c r="T156" s="307">
        <f>'Product Ratings'!T596</f>
        <v>17</v>
      </c>
      <c r="U156" s="146"/>
      <c r="V156" s="146"/>
      <c r="W156" s="146"/>
    </row>
    <row r="157" ht="12.75" customHeight="1">
      <c r="A157" s="146"/>
      <c r="B157" s="146" t="str">
        <f>'Product Ratings'!B606</f>
        <v>Widget 615</v>
      </c>
      <c r="C157" s="146"/>
      <c r="D157" s="146"/>
      <c r="E157" s="146">
        <f>'Product Ratings'!C606</f>
        <v>7</v>
      </c>
      <c r="F157" s="305">
        <f>'Product Ratings'!D606</f>
        <v>152.17</v>
      </c>
      <c r="G157" s="305">
        <f>'Product Ratings'!E606</f>
        <v>90.64</v>
      </c>
      <c r="H157" s="134">
        <f>'Product Ratings'!F606</f>
        <v>0.534</v>
      </c>
      <c r="I157" s="146"/>
      <c r="J157" s="305">
        <f>'Product Ratings'!J606</f>
        <v>21.73857143</v>
      </c>
      <c r="K157" s="146">
        <f>'Product Ratings'!K606</f>
        <v>19</v>
      </c>
      <c r="L157" s="305">
        <f>'Product Ratings'!L606</f>
        <v>14.17116782</v>
      </c>
      <c r="M157" s="134">
        <f>'Product Ratings'!M606</f>
        <v>0.34</v>
      </c>
      <c r="N157" s="146"/>
      <c r="O157" s="139">
        <f>'Product Ratings'!O606</f>
        <v>3</v>
      </c>
      <c r="P157" s="139">
        <f>'Product Ratings'!P606</f>
        <v>2</v>
      </c>
      <c r="Q157" s="139">
        <f>'Product Ratings'!Q606</f>
        <v>5</v>
      </c>
      <c r="R157" s="139">
        <f>'Product Ratings'!R606</f>
        <v>4</v>
      </c>
      <c r="S157" s="306">
        <f>'Product Ratings'!S606</f>
        <v>4</v>
      </c>
      <c r="T157" s="307">
        <f>'Product Ratings'!T606</f>
        <v>18</v>
      </c>
      <c r="U157" s="146"/>
      <c r="V157" s="146"/>
      <c r="W157" s="146"/>
    </row>
    <row r="158" ht="12.75" customHeight="1">
      <c r="A158" s="146"/>
      <c r="B158" s="146" t="str">
        <f>'Product Ratings'!B643</f>
        <v>Widget 653</v>
      </c>
      <c r="C158" s="146"/>
      <c r="D158" s="146"/>
      <c r="E158" s="146">
        <f>'Product Ratings'!C643</f>
        <v>21</v>
      </c>
      <c r="F158" s="305">
        <f>'Product Ratings'!D643</f>
        <v>502</v>
      </c>
      <c r="G158" s="305">
        <f>'Product Ratings'!E643</f>
        <v>295.97</v>
      </c>
      <c r="H158" s="134">
        <f>'Product Ratings'!F643</f>
        <v>0.534</v>
      </c>
      <c r="I158" s="146"/>
      <c r="J158" s="305">
        <f>'Product Ratings'!J643</f>
        <v>23.9047619</v>
      </c>
      <c r="K158" s="146">
        <f>'Product Ratings'!K643</f>
        <v>48</v>
      </c>
      <c r="L158" s="305">
        <f>'Product Ratings'!L643</f>
        <v>15.58328677</v>
      </c>
      <c r="M158" s="134">
        <f>'Product Ratings'!M643</f>
        <v>0.35</v>
      </c>
      <c r="N158" s="146"/>
      <c r="O158" s="139">
        <f>'Product Ratings'!O643</f>
        <v>3</v>
      </c>
      <c r="P158" s="139">
        <f>'Product Ratings'!P643</f>
        <v>4</v>
      </c>
      <c r="Q158" s="139">
        <f>'Product Ratings'!Q643</f>
        <v>5</v>
      </c>
      <c r="R158" s="139">
        <f>'Product Ratings'!R643</f>
        <v>2</v>
      </c>
      <c r="S158" s="306">
        <f>'Product Ratings'!S643</f>
        <v>4</v>
      </c>
      <c r="T158" s="307">
        <f>'Product Ratings'!T643</f>
        <v>18</v>
      </c>
      <c r="U158" s="146"/>
      <c r="V158" s="146"/>
      <c r="W158" s="146"/>
    </row>
    <row r="159" ht="12.75" customHeight="1">
      <c r="A159" s="146"/>
      <c r="B159" s="146" t="str">
        <f>'Product Ratings'!B657</f>
        <v>Widget 668</v>
      </c>
      <c r="C159" s="146"/>
      <c r="D159" s="146"/>
      <c r="E159" s="146">
        <f>'Product Ratings'!C657</f>
        <v>1</v>
      </c>
      <c r="F159" s="305">
        <f>'Product Ratings'!D657</f>
        <v>9.52</v>
      </c>
      <c r="G159" s="305">
        <f>'Product Ratings'!E657</f>
        <v>5.59</v>
      </c>
      <c r="H159" s="134">
        <f>'Product Ratings'!F657</f>
        <v>0.534</v>
      </c>
      <c r="I159" s="146"/>
      <c r="J159" s="305">
        <f>'Product Ratings'!J657</f>
        <v>9.52</v>
      </c>
      <c r="K159" s="146">
        <f>'Product Ratings'!K657</f>
        <v>14</v>
      </c>
      <c r="L159" s="305">
        <f>'Product Ratings'!L657</f>
        <v>6.205997392</v>
      </c>
      <c r="M159" s="134">
        <f>'Product Ratings'!M657</f>
        <v>0.67</v>
      </c>
      <c r="N159" s="146"/>
      <c r="O159" s="139">
        <f>'Product Ratings'!O657</f>
        <v>3</v>
      </c>
      <c r="P159" s="139">
        <f>'Product Ratings'!P657</f>
        <v>1</v>
      </c>
      <c r="Q159" s="139">
        <f>'Product Ratings'!Q657</f>
        <v>5</v>
      </c>
      <c r="R159" s="139">
        <f>'Product Ratings'!R657</f>
        <v>4</v>
      </c>
      <c r="S159" s="306">
        <f>'Product Ratings'!S657</f>
        <v>5</v>
      </c>
      <c r="T159" s="307">
        <f>'Product Ratings'!T657</f>
        <v>18</v>
      </c>
      <c r="U159" s="146"/>
      <c r="V159" s="146"/>
      <c r="W159" s="146"/>
    </row>
    <row r="160" ht="12.75" customHeight="1">
      <c r="A160" s="146"/>
      <c r="B160" s="146" t="str">
        <f>'Product Ratings'!B664</f>
        <v>Widget 675</v>
      </c>
      <c r="C160" s="146"/>
      <c r="D160" s="146"/>
      <c r="E160" s="146">
        <f>'Product Ratings'!C664</f>
        <v>9</v>
      </c>
      <c r="F160" s="305">
        <f>'Product Ratings'!D664</f>
        <v>208.7</v>
      </c>
      <c r="G160" s="305">
        <f>'Product Ratings'!E664</f>
        <v>122.11</v>
      </c>
      <c r="H160" s="134">
        <f>'Product Ratings'!F664</f>
        <v>0.534</v>
      </c>
      <c r="I160" s="146"/>
      <c r="J160" s="305">
        <f>'Product Ratings'!J664</f>
        <v>23.18888889</v>
      </c>
      <c r="K160" s="146">
        <f>'Product Ratings'!K664</f>
        <v>34</v>
      </c>
      <c r="L160" s="305">
        <f>'Product Ratings'!L664</f>
        <v>15.11661596</v>
      </c>
      <c r="M160" s="134">
        <f>'Product Ratings'!M664</f>
        <v>0.87</v>
      </c>
      <c r="N160" s="146"/>
      <c r="O160" s="139">
        <f>'Product Ratings'!O664</f>
        <v>3</v>
      </c>
      <c r="P160" s="139">
        <f>'Product Ratings'!P664</f>
        <v>2</v>
      </c>
      <c r="Q160" s="139">
        <f>'Product Ratings'!Q664</f>
        <v>5</v>
      </c>
      <c r="R160" s="139">
        <f>'Product Ratings'!R664</f>
        <v>3</v>
      </c>
      <c r="S160" s="306">
        <f>'Product Ratings'!S664</f>
        <v>5</v>
      </c>
      <c r="T160" s="307">
        <f>'Product Ratings'!T664</f>
        <v>18</v>
      </c>
      <c r="U160" s="146"/>
      <c r="V160" s="146"/>
      <c r="W160" s="146"/>
    </row>
    <row r="161" ht="12.75" customHeight="1">
      <c r="A161" s="146"/>
      <c r="B161" s="146" t="str">
        <f>'Product Ratings'!B665</f>
        <v>Widget 676</v>
      </c>
      <c r="C161" s="146"/>
      <c r="D161" s="146"/>
      <c r="E161" s="146">
        <f>'Product Ratings'!C665</f>
        <v>1</v>
      </c>
      <c r="F161" s="305">
        <f>'Product Ratings'!D665</f>
        <v>42.61</v>
      </c>
      <c r="G161" s="305">
        <f>'Product Ratings'!E665</f>
        <v>24.93</v>
      </c>
      <c r="H161" s="134">
        <f>'Product Ratings'!F665</f>
        <v>0.534</v>
      </c>
      <c r="I161" s="146"/>
      <c r="J161" s="305">
        <f>'Product Ratings'!J665</f>
        <v>42.61</v>
      </c>
      <c r="K161" s="146">
        <f>'Product Ratings'!K665</f>
        <v>15</v>
      </c>
      <c r="L161" s="305">
        <f>'Product Ratings'!L665</f>
        <v>27.77705346</v>
      </c>
      <c r="M161" s="134">
        <f>'Product Ratings'!M665</f>
        <v>0.88</v>
      </c>
      <c r="N161" s="146"/>
      <c r="O161" s="139">
        <f>'Product Ratings'!O665</f>
        <v>3</v>
      </c>
      <c r="P161" s="139">
        <f>'Product Ratings'!P665</f>
        <v>1</v>
      </c>
      <c r="Q161" s="139">
        <f>'Product Ratings'!Q665</f>
        <v>4</v>
      </c>
      <c r="R161" s="139">
        <f>'Product Ratings'!R665</f>
        <v>4</v>
      </c>
      <c r="S161" s="306">
        <f>'Product Ratings'!S665</f>
        <v>5</v>
      </c>
      <c r="T161" s="307">
        <f>'Product Ratings'!T665</f>
        <v>17</v>
      </c>
      <c r="U161" s="146"/>
      <c r="V161" s="146"/>
      <c r="W161" s="146"/>
    </row>
    <row r="162" ht="12.75" customHeight="1">
      <c r="A162" s="146"/>
      <c r="B162" s="146" t="str">
        <f>'Product Ratings'!B667</f>
        <v>Widget 679</v>
      </c>
      <c r="C162" s="146"/>
      <c r="D162" s="146"/>
      <c r="E162" s="146">
        <f>'Product Ratings'!C667</f>
        <v>7</v>
      </c>
      <c r="F162" s="305">
        <f>'Product Ratings'!D667</f>
        <v>220.43</v>
      </c>
      <c r="G162" s="305">
        <f>'Product Ratings'!E667</f>
        <v>128.67</v>
      </c>
      <c r="H162" s="134">
        <f>'Product Ratings'!F667</f>
        <v>0.534</v>
      </c>
      <c r="I162" s="146"/>
      <c r="J162" s="305">
        <f>'Product Ratings'!J667</f>
        <v>31.49</v>
      </c>
      <c r="K162" s="146">
        <f>'Product Ratings'!K667</f>
        <v>34</v>
      </c>
      <c r="L162" s="305">
        <f>'Product Ratings'!L667</f>
        <v>20.52803129</v>
      </c>
      <c r="M162" s="134">
        <f>'Product Ratings'!M667</f>
        <v>0.9</v>
      </c>
      <c r="N162" s="146"/>
      <c r="O162" s="139">
        <f>'Product Ratings'!O667</f>
        <v>3</v>
      </c>
      <c r="P162" s="139">
        <f>'Product Ratings'!P667</f>
        <v>2</v>
      </c>
      <c r="Q162" s="139">
        <f>'Product Ratings'!Q667</f>
        <v>5</v>
      </c>
      <c r="R162" s="139">
        <f>'Product Ratings'!R667</f>
        <v>3</v>
      </c>
      <c r="S162" s="306">
        <f>'Product Ratings'!S667</f>
        <v>5</v>
      </c>
      <c r="T162" s="307">
        <f>'Product Ratings'!T667</f>
        <v>18</v>
      </c>
      <c r="U162" s="146"/>
      <c r="V162" s="146"/>
      <c r="W162" s="146"/>
    </row>
    <row r="163" ht="12.75" customHeight="1">
      <c r="A163" s="146"/>
      <c r="B163" s="146" t="str">
        <f>'Product Ratings'!B669</f>
        <v>Widget 681</v>
      </c>
      <c r="C163" s="146"/>
      <c r="D163" s="146"/>
      <c r="E163" s="146">
        <f>'Product Ratings'!C669</f>
        <v>5</v>
      </c>
      <c r="F163" s="305">
        <f>'Product Ratings'!D669</f>
        <v>60.87</v>
      </c>
      <c r="G163" s="305">
        <f>'Product Ratings'!E669</f>
        <v>35.52</v>
      </c>
      <c r="H163" s="134">
        <f>'Product Ratings'!F669</f>
        <v>0.534</v>
      </c>
      <c r="I163" s="146"/>
      <c r="J163" s="305">
        <f>'Product Ratings'!J669</f>
        <v>12.174</v>
      </c>
      <c r="K163" s="146">
        <f>'Product Ratings'!K669</f>
        <v>25</v>
      </c>
      <c r="L163" s="305">
        <f>'Product Ratings'!L669</f>
        <v>7.936114733</v>
      </c>
      <c r="M163" s="134">
        <f>'Product Ratings'!M669</f>
        <v>0.94</v>
      </c>
      <c r="N163" s="146"/>
      <c r="O163" s="139">
        <f>'Product Ratings'!O669</f>
        <v>3</v>
      </c>
      <c r="P163" s="139">
        <f>'Product Ratings'!P669</f>
        <v>1</v>
      </c>
      <c r="Q163" s="139">
        <f>'Product Ratings'!Q669</f>
        <v>5</v>
      </c>
      <c r="R163" s="139">
        <f>'Product Ratings'!R669</f>
        <v>4</v>
      </c>
      <c r="S163" s="306">
        <f>'Product Ratings'!S669</f>
        <v>5</v>
      </c>
      <c r="T163" s="307">
        <f>'Product Ratings'!T669</f>
        <v>18</v>
      </c>
      <c r="U163" s="146"/>
      <c r="V163" s="146"/>
      <c r="W163" s="146"/>
    </row>
    <row r="164" ht="12.75" customHeight="1">
      <c r="A164" s="146"/>
      <c r="B164" s="146" t="str">
        <f>'Product Ratings'!B672</f>
        <v>Widget 684</v>
      </c>
      <c r="C164" s="146"/>
      <c r="D164" s="146"/>
      <c r="E164" s="146">
        <f>'Product Ratings'!C672</f>
        <v>12</v>
      </c>
      <c r="F164" s="305">
        <f>'Product Ratings'!D672</f>
        <v>406.96</v>
      </c>
      <c r="G164" s="305">
        <f>'Product Ratings'!E672</f>
        <v>237.36</v>
      </c>
      <c r="H164" s="134">
        <f>'Product Ratings'!F672</f>
        <v>0.534</v>
      </c>
      <c r="I164" s="146"/>
      <c r="J164" s="305">
        <f>'Product Ratings'!J672</f>
        <v>33.91333333</v>
      </c>
      <c r="K164" s="146">
        <f>'Product Ratings'!K672</f>
        <v>48</v>
      </c>
      <c r="L164" s="305">
        <f>'Product Ratings'!L672</f>
        <v>22.10777923</v>
      </c>
      <c r="M164" s="134">
        <f>'Product Ratings'!M672</f>
        <v>0.65</v>
      </c>
      <c r="N164" s="146"/>
      <c r="O164" s="139">
        <f>'Product Ratings'!O672</f>
        <v>3</v>
      </c>
      <c r="P164" s="139">
        <f>'Product Ratings'!P672</f>
        <v>3</v>
      </c>
      <c r="Q164" s="139">
        <f>'Product Ratings'!Q672</f>
        <v>5</v>
      </c>
      <c r="R164" s="139">
        <f>'Product Ratings'!R672</f>
        <v>2</v>
      </c>
      <c r="S164" s="306">
        <f>'Product Ratings'!S672</f>
        <v>5</v>
      </c>
      <c r="T164" s="307">
        <f>'Product Ratings'!T672</f>
        <v>18</v>
      </c>
      <c r="U164" s="146"/>
      <c r="V164" s="146"/>
      <c r="W164" s="146"/>
    </row>
    <row r="165" ht="12.75" customHeight="1">
      <c r="A165" s="146"/>
      <c r="B165" s="146" t="str">
        <f>'Product Ratings'!B675</f>
        <v>Widget 687</v>
      </c>
      <c r="C165" s="146"/>
      <c r="D165" s="146"/>
      <c r="E165" s="146">
        <f>'Product Ratings'!C675</f>
        <v>8</v>
      </c>
      <c r="F165" s="305">
        <f>'Product Ratings'!D675</f>
        <v>187.83</v>
      </c>
      <c r="G165" s="305">
        <f>'Product Ratings'!E675</f>
        <v>109.49</v>
      </c>
      <c r="H165" s="134">
        <f>'Product Ratings'!F675</f>
        <v>0.534</v>
      </c>
      <c r="I165" s="146"/>
      <c r="J165" s="305">
        <f>'Product Ratings'!J675</f>
        <v>23.47875</v>
      </c>
      <c r="K165" s="146">
        <f>'Product Ratings'!K675</f>
        <v>16</v>
      </c>
      <c r="L165" s="305">
        <f>'Product Ratings'!L675</f>
        <v>15.30557366</v>
      </c>
      <c r="M165" s="134">
        <f>'Product Ratings'!M675</f>
        <v>0.43</v>
      </c>
      <c r="N165" s="146"/>
      <c r="O165" s="139">
        <f>'Product Ratings'!O675</f>
        <v>3</v>
      </c>
      <c r="P165" s="139">
        <f>'Product Ratings'!P675</f>
        <v>2</v>
      </c>
      <c r="Q165" s="139">
        <f>'Product Ratings'!Q675</f>
        <v>5</v>
      </c>
      <c r="R165" s="139">
        <f>'Product Ratings'!R675</f>
        <v>4</v>
      </c>
      <c r="S165" s="306">
        <f>'Product Ratings'!S675</f>
        <v>4</v>
      </c>
      <c r="T165" s="307">
        <f>'Product Ratings'!T675</f>
        <v>18</v>
      </c>
      <c r="U165" s="146"/>
      <c r="V165" s="146"/>
      <c r="W165" s="146"/>
    </row>
    <row r="166" ht="12.75" customHeight="1">
      <c r="A166" s="146"/>
      <c r="B166" s="146" t="str">
        <f>'Product Ratings'!B685</f>
        <v>Widget 697</v>
      </c>
      <c r="C166" s="146"/>
      <c r="D166" s="146"/>
      <c r="E166" s="146">
        <f>'Product Ratings'!C685</f>
        <v>7</v>
      </c>
      <c r="F166" s="305">
        <f>'Product Ratings'!D685</f>
        <v>239.2</v>
      </c>
      <c r="G166" s="305">
        <f>'Product Ratings'!E685</f>
        <v>138.95</v>
      </c>
      <c r="H166" s="134">
        <f>'Product Ratings'!F685</f>
        <v>0.534</v>
      </c>
      <c r="I166" s="146"/>
      <c r="J166" s="305">
        <f>'Product Ratings'!J685</f>
        <v>34.17142857</v>
      </c>
      <c r="K166" s="146">
        <f>'Product Ratings'!K685</f>
        <v>25</v>
      </c>
      <c r="L166" s="305">
        <f>'Product Ratings'!L685</f>
        <v>22.27602906</v>
      </c>
      <c r="M166" s="134">
        <f>'Product Ratings'!M685</f>
        <v>0.45</v>
      </c>
      <c r="N166" s="146"/>
      <c r="O166" s="139">
        <f>'Product Ratings'!O685</f>
        <v>3</v>
      </c>
      <c r="P166" s="139">
        <f>'Product Ratings'!P685</f>
        <v>2</v>
      </c>
      <c r="Q166" s="139">
        <f>'Product Ratings'!Q685</f>
        <v>5</v>
      </c>
      <c r="R166" s="139">
        <f>'Product Ratings'!R685</f>
        <v>4</v>
      </c>
      <c r="S166" s="306">
        <f>'Product Ratings'!S685</f>
        <v>4</v>
      </c>
      <c r="T166" s="307">
        <f>'Product Ratings'!T685</f>
        <v>18</v>
      </c>
      <c r="U166" s="146"/>
      <c r="V166" s="146"/>
      <c r="W166" s="146"/>
    </row>
    <row r="167" ht="12.75" customHeight="1">
      <c r="A167" s="146"/>
      <c r="B167" s="146" t="str">
        <f>'Product Ratings'!B687</f>
        <v>Widget 699</v>
      </c>
      <c r="C167" s="146"/>
      <c r="D167" s="146"/>
      <c r="E167" s="146">
        <f>'Product Ratings'!C687</f>
        <v>3</v>
      </c>
      <c r="F167" s="305">
        <f>'Product Ratings'!D687</f>
        <v>108.7</v>
      </c>
      <c r="G167" s="305">
        <f>'Product Ratings'!E687</f>
        <v>62.98</v>
      </c>
      <c r="H167" s="134">
        <f>'Product Ratings'!F687</f>
        <v>0.534</v>
      </c>
      <c r="I167" s="146"/>
      <c r="J167" s="305">
        <f>'Product Ratings'!J687</f>
        <v>36.23333333</v>
      </c>
      <c r="K167" s="146">
        <f>'Product Ratings'!K687</f>
        <v>26</v>
      </c>
      <c r="L167" s="305">
        <f>'Product Ratings'!L687</f>
        <v>23.62016515</v>
      </c>
      <c r="M167" s="134">
        <f>'Product Ratings'!M687</f>
        <v>0.65</v>
      </c>
      <c r="N167" s="146"/>
      <c r="O167" s="139">
        <f>'Product Ratings'!O687</f>
        <v>3</v>
      </c>
      <c r="P167" s="139">
        <f>'Product Ratings'!P687</f>
        <v>1</v>
      </c>
      <c r="Q167" s="139">
        <f>'Product Ratings'!Q687</f>
        <v>5</v>
      </c>
      <c r="R167" s="139">
        <f>'Product Ratings'!R687</f>
        <v>4</v>
      </c>
      <c r="S167" s="306">
        <f>'Product Ratings'!S687</f>
        <v>5</v>
      </c>
      <c r="T167" s="307">
        <f>'Product Ratings'!T687</f>
        <v>18</v>
      </c>
      <c r="U167" s="146"/>
      <c r="V167" s="146"/>
      <c r="W167" s="146"/>
    </row>
    <row r="168" ht="12.75" customHeight="1">
      <c r="A168" s="146"/>
      <c r="B168" s="146" t="str">
        <f>'Product Ratings'!B690</f>
        <v>Widget 702</v>
      </c>
      <c r="C168" s="146"/>
      <c r="D168" s="146"/>
      <c r="E168" s="146">
        <f>'Product Ratings'!C690</f>
        <v>73</v>
      </c>
      <c r="F168" s="305">
        <f>'Product Ratings'!D690</f>
        <v>823.51</v>
      </c>
      <c r="G168" s="305">
        <f>'Product Ratings'!E690</f>
        <v>476.76</v>
      </c>
      <c r="H168" s="134">
        <f>'Product Ratings'!F690</f>
        <v>0.534</v>
      </c>
      <c r="I168" s="146"/>
      <c r="J168" s="305">
        <f>'Product Ratings'!J690</f>
        <v>11.2809589</v>
      </c>
      <c r="K168" s="146">
        <f>'Product Ratings'!K690</f>
        <v>34</v>
      </c>
      <c r="L168" s="305">
        <f>'Product Ratings'!L690</f>
        <v>7.353949742</v>
      </c>
      <c r="M168" s="134">
        <f>'Product Ratings'!M690</f>
        <v>0.12</v>
      </c>
      <c r="N168" s="146"/>
      <c r="O168" s="139">
        <f>'Product Ratings'!O690</f>
        <v>3</v>
      </c>
      <c r="P168" s="139">
        <f>'Product Ratings'!P690</f>
        <v>5</v>
      </c>
      <c r="Q168" s="139">
        <f>'Product Ratings'!Q690</f>
        <v>5</v>
      </c>
      <c r="R168" s="139">
        <f>'Product Ratings'!R690</f>
        <v>3</v>
      </c>
      <c r="S168" s="306">
        <f>'Product Ratings'!S690</f>
        <v>2</v>
      </c>
      <c r="T168" s="307">
        <f>'Product Ratings'!T690</f>
        <v>18</v>
      </c>
      <c r="U168" s="146"/>
      <c r="V168" s="146"/>
      <c r="W168" s="146"/>
    </row>
    <row r="169" ht="12.75" customHeight="1">
      <c r="A169" s="146"/>
      <c r="B169" s="146" t="str">
        <f>'Product Ratings'!B692</f>
        <v>Widget 704</v>
      </c>
      <c r="C169" s="146"/>
      <c r="D169" s="146"/>
      <c r="E169" s="146">
        <f>'Product Ratings'!C692</f>
        <v>9</v>
      </c>
      <c r="F169" s="305">
        <f>'Product Ratings'!D692</f>
        <v>307.3</v>
      </c>
      <c r="G169" s="305">
        <f>'Product Ratings'!E692</f>
        <v>177.88</v>
      </c>
      <c r="H169" s="134">
        <f>'Product Ratings'!F692</f>
        <v>0.534</v>
      </c>
      <c r="I169" s="146"/>
      <c r="J169" s="305">
        <f>'Product Ratings'!J692</f>
        <v>34.14444444</v>
      </c>
      <c r="K169" s="146">
        <f>'Product Ratings'!K692</f>
        <v>41</v>
      </c>
      <c r="L169" s="305">
        <f>'Product Ratings'!L692</f>
        <v>22.25843836</v>
      </c>
      <c r="M169" s="134">
        <f>'Product Ratings'!M692</f>
        <v>0.89</v>
      </c>
      <c r="N169" s="146"/>
      <c r="O169" s="139">
        <f>'Product Ratings'!O692</f>
        <v>3</v>
      </c>
      <c r="P169" s="139">
        <f>'Product Ratings'!P692</f>
        <v>2</v>
      </c>
      <c r="Q169" s="139">
        <f>'Product Ratings'!Q692</f>
        <v>5</v>
      </c>
      <c r="R169" s="139">
        <f>'Product Ratings'!R692</f>
        <v>3</v>
      </c>
      <c r="S169" s="306">
        <f>'Product Ratings'!S692</f>
        <v>5</v>
      </c>
      <c r="T169" s="307">
        <f>'Product Ratings'!T692</f>
        <v>18</v>
      </c>
      <c r="U169" s="146"/>
      <c r="V169" s="146"/>
      <c r="W169" s="146"/>
    </row>
    <row r="170" ht="12.75" customHeight="1">
      <c r="A170" s="146"/>
      <c r="B170" s="146" t="str">
        <f>'Product Ratings'!B694</f>
        <v>Widget 706</v>
      </c>
      <c r="C170" s="146"/>
      <c r="D170" s="146"/>
      <c r="E170" s="146">
        <f>'Product Ratings'!C694</f>
        <v>16</v>
      </c>
      <c r="F170" s="305">
        <f>'Product Ratings'!D694</f>
        <v>681.74</v>
      </c>
      <c r="G170" s="305">
        <f>'Product Ratings'!E694</f>
        <v>394.54</v>
      </c>
      <c r="H170" s="134">
        <f>'Product Ratings'!F694</f>
        <v>0.534</v>
      </c>
      <c r="I170" s="146"/>
      <c r="J170" s="305">
        <f>'Product Ratings'!J694</f>
        <v>42.60875</v>
      </c>
      <c r="K170" s="146">
        <f>'Product Ratings'!K694</f>
        <v>43</v>
      </c>
      <c r="L170" s="305">
        <f>'Product Ratings'!L694</f>
        <v>27.77623859</v>
      </c>
      <c r="M170" s="134">
        <f>'Product Ratings'!M694</f>
        <v>0.23</v>
      </c>
      <c r="N170" s="146"/>
      <c r="O170" s="139">
        <f>'Product Ratings'!O694</f>
        <v>3</v>
      </c>
      <c r="P170" s="139">
        <f>'Product Ratings'!P694</f>
        <v>4</v>
      </c>
      <c r="Q170" s="139">
        <f>'Product Ratings'!Q694</f>
        <v>4</v>
      </c>
      <c r="R170" s="139">
        <f>'Product Ratings'!R694</f>
        <v>3</v>
      </c>
      <c r="S170" s="306">
        <f>'Product Ratings'!S694</f>
        <v>3</v>
      </c>
      <c r="T170" s="307">
        <f>'Product Ratings'!T694</f>
        <v>17</v>
      </c>
      <c r="U170" s="146"/>
      <c r="V170" s="146"/>
      <c r="W170" s="146"/>
    </row>
    <row r="171" ht="12.75" customHeight="1">
      <c r="A171" s="146"/>
      <c r="B171" s="146" t="str">
        <f>'Product Ratings'!B724</f>
        <v>Widget 736</v>
      </c>
      <c r="C171" s="146"/>
      <c r="D171" s="146"/>
      <c r="E171" s="146">
        <f>'Product Ratings'!C724</f>
        <v>19</v>
      </c>
      <c r="F171" s="305">
        <f>'Product Ratings'!D724</f>
        <v>166.18</v>
      </c>
      <c r="G171" s="305">
        <f>'Product Ratings'!E724</f>
        <v>95.12</v>
      </c>
      <c r="H171" s="134">
        <f>'Product Ratings'!F724</f>
        <v>0.534</v>
      </c>
      <c r="I171" s="146"/>
      <c r="J171" s="305">
        <f>'Product Ratings'!J724</f>
        <v>8.746315789</v>
      </c>
      <c r="K171" s="146">
        <f>'Product Ratings'!K724</f>
        <v>48</v>
      </c>
      <c r="L171" s="305">
        <f>'Product Ratings'!L724</f>
        <v>5.701640019</v>
      </c>
      <c r="M171" s="134">
        <f>'Product Ratings'!M724</f>
        <v>0.52</v>
      </c>
      <c r="N171" s="146"/>
      <c r="O171" s="139">
        <f>'Product Ratings'!O724</f>
        <v>3</v>
      </c>
      <c r="P171" s="139">
        <f>'Product Ratings'!P724</f>
        <v>4</v>
      </c>
      <c r="Q171" s="139">
        <f>'Product Ratings'!Q724</f>
        <v>5</v>
      </c>
      <c r="R171" s="139">
        <f>'Product Ratings'!R724</f>
        <v>2</v>
      </c>
      <c r="S171" s="306">
        <f>'Product Ratings'!S724</f>
        <v>4</v>
      </c>
      <c r="T171" s="307">
        <f>'Product Ratings'!T724</f>
        <v>18</v>
      </c>
      <c r="U171" s="146"/>
      <c r="V171" s="146"/>
      <c r="W171" s="146"/>
    </row>
    <row r="172" ht="12.75" customHeight="1">
      <c r="A172" s="146"/>
      <c r="B172" s="146" t="str">
        <f>'Product Ratings'!B736</f>
        <v>Widget 748</v>
      </c>
      <c r="C172" s="146"/>
      <c r="D172" s="146"/>
      <c r="E172" s="146">
        <f>'Product Ratings'!C736</f>
        <v>28</v>
      </c>
      <c r="F172" s="305">
        <f>'Product Ratings'!D736</f>
        <v>645.6</v>
      </c>
      <c r="G172" s="305">
        <f>'Product Ratings'!E736</f>
        <v>367.97</v>
      </c>
      <c r="H172" s="134">
        <f>'Product Ratings'!F736</f>
        <v>0.534</v>
      </c>
      <c r="I172" s="146"/>
      <c r="J172" s="305">
        <f>'Product Ratings'!J736</f>
        <v>23.05714286</v>
      </c>
      <c r="K172" s="146" t="str">
        <f>'Product Ratings'!K736</f>
        <v/>
      </c>
      <c r="L172" s="305">
        <f>'Product Ratings'!L736</f>
        <v>15.03073198</v>
      </c>
      <c r="M172" s="134">
        <f>'Product Ratings'!M736</f>
        <v>0.69</v>
      </c>
      <c r="N172" s="146"/>
      <c r="O172" s="139">
        <f>'Product Ratings'!O736</f>
        <v>3</v>
      </c>
      <c r="P172" s="139">
        <f>'Product Ratings'!P736</f>
        <v>5</v>
      </c>
      <c r="Q172" s="139">
        <f>'Product Ratings'!Q736</f>
        <v>5</v>
      </c>
      <c r="R172" s="139">
        <f>'Product Ratings'!R736</f>
        <v>0</v>
      </c>
      <c r="S172" s="306">
        <f>'Product Ratings'!S736</f>
        <v>5</v>
      </c>
      <c r="T172" s="307">
        <f>'Product Ratings'!T736</f>
        <v>18</v>
      </c>
      <c r="U172" s="146"/>
      <c r="V172" s="146"/>
      <c r="W172" s="146"/>
    </row>
    <row r="173" ht="12.75" customHeight="1">
      <c r="A173" s="146"/>
      <c r="B173" s="146" t="str">
        <f>'Product Ratings'!B925</f>
        <v>Widget 937</v>
      </c>
      <c r="C173" s="146"/>
      <c r="D173" s="146"/>
      <c r="E173" s="146">
        <f>'Product Ratings'!C925</f>
        <v>36</v>
      </c>
      <c r="F173" s="305">
        <f>'Product Ratings'!D925</f>
        <v>305.17</v>
      </c>
      <c r="G173" s="305">
        <f>'Product Ratings'!E925</f>
        <v>167.41</v>
      </c>
      <c r="H173" s="134">
        <f>'Product Ratings'!F925</f>
        <v>0.534</v>
      </c>
      <c r="I173" s="146"/>
      <c r="J173" s="305">
        <f>'Product Ratings'!J925</f>
        <v>8.476944444</v>
      </c>
      <c r="K173" s="146" t="str">
        <f>'Product Ratings'!K925</f>
        <v/>
      </c>
      <c r="L173" s="305">
        <f>'Product Ratings'!L925</f>
        <v>5.526039403</v>
      </c>
      <c r="M173" s="134">
        <f>'Product Ratings'!M925</f>
        <v>0.87</v>
      </c>
      <c r="N173" s="146"/>
      <c r="O173" s="139">
        <f>'Product Ratings'!O925</f>
        <v>3</v>
      </c>
      <c r="P173" s="139">
        <f>'Product Ratings'!P925</f>
        <v>5</v>
      </c>
      <c r="Q173" s="139">
        <f>'Product Ratings'!Q925</f>
        <v>5</v>
      </c>
      <c r="R173" s="139">
        <f>'Product Ratings'!R925</f>
        <v>0</v>
      </c>
      <c r="S173" s="306">
        <f>'Product Ratings'!S925</f>
        <v>5</v>
      </c>
      <c r="T173" s="307">
        <f>'Product Ratings'!T925</f>
        <v>18</v>
      </c>
      <c r="U173" s="146"/>
      <c r="V173" s="146"/>
      <c r="W173" s="146"/>
    </row>
    <row r="174" ht="12.75" customHeight="1">
      <c r="A174" s="146"/>
      <c r="B174" s="146" t="str">
        <f>'Product Ratings'!B19</f>
        <v>Widget 5</v>
      </c>
      <c r="C174" s="146"/>
      <c r="D174" s="146"/>
      <c r="E174" s="146">
        <f>'Product Ratings'!C19</f>
        <v>16</v>
      </c>
      <c r="F174" s="305">
        <f>'Product Ratings'!D19</f>
        <v>809.89</v>
      </c>
      <c r="G174" s="305">
        <f>'Product Ratings'!E19</f>
        <v>809.89</v>
      </c>
      <c r="H174" s="134" t="str">
        <f>'Product Ratings'!F19</f>
        <v/>
      </c>
      <c r="I174" s="146"/>
      <c r="J174" s="305">
        <f>'Product Ratings'!J19</f>
        <v>50.618125</v>
      </c>
      <c r="K174" s="146">
        <f>'Product Ratings'!K19</f>
        <v>15</v>
      </c>
      <c r="L174" s="305">
        <f>'Product Ratings'!L19</f>
        <v>50.618125</v>
      </c>
      <c r="M174" s="134">
        <f>'Product Ratings'!M19</f>
        <v>0.07</v>
      </c>
      <c r="N174" s="146"/>
      <c r="O174" s="139">
        <f>'Product Ratings'!O19</f>
        <v>1</v>
      </c>
      <c r="P174" s="139">
        <f>'Product Ratings'!P19</f>
        <v>4</v>
      </c>
      <c r="Q174" s="139">
        <f>'Product Ratings'!Q19</f>
        <v>3</v>
      </c>
      <c r="R174" s="139">
        <f>'Product Ratings'!R19</f>
        <v>4</v>
      </c>
      <c r="S174" s="306">
        <f>'Product Ratings'!S19</f>
        <v>2</v>
      </c>
      <c r="T174" s="307">
        <f>'Product Ratings'!T19</f>
        <v>14</v>
      </c>
      <c r="U174" s="146"/>
      <c r="V174" s="146"/>
      <c r="W174" s="146"/>
    </row>
    <row r="175" ht="12.75" customHeight="1">
      <c r="A175" s="146"/>
      <c r="B175" s="146" t="str">
        <f>'Product Ratings'!B39</f>
        <v>Widget 25</v>
      </c>
      <c r="C175" s="146"/>
      <c r="D175" s="146"/>
      <c r="E175" s="146">
        <f>'Product Ratings'!C39</f>
        <v>6</v>
      </c>
      <c r="F175" s="305">
        <f>'Product Ratings'!D39</f>
        <v>167.3</v>
      </c>
      <c r="G175" s="305">
        <f>'Product Ratings'!E39</f>
        <v>167.3</v>
      </c>
      <c r="H175" s="134" t="str">
        <f>'Product Ratings'!F39</f>
        <v/>
      </c>
      <c r="I175" s="146"/>
      <c r="J175" s="305">
        <f>'Product Ratings'!J39</f>
        <v>27.88333333</v>
      </c>
      <c r="K175" s="146">
        <f>'Product Ratings'!K39</f>
        <v>42</v>
      </c>
      <c r="L175" s="305">
        <f>'Product Ratings'!L39</f>
        <v>27.88333333</v>
      </c>
      <c r="M175" s="134">
        <f>'Product Ratings'!M39</f>
        <v>0.5</v>
      </c>
      <c r="N175" s="146"/>
      <c r="O175" s="139">
        <f>'Product Ratings'!O39</f>
        <v>1</v>
      </c>
      <c r="P175" s="139">
        <f>'Product Ratings'!P39</f>
        <v>2</v>
      </c>
      <c r="Q175" s="139">
        <f>'Product Ratings'!Q39</f>
        <v>4</v>
      </c>
      <c r="R175" s="139">
        <f>'Product Ratings'!R39</f>
        <v>3</v>
      </c>
      <c r="S175" s="306">
        <f>'Product Ratings'!S39</f>
        <v>4</v>
      </c>
      <c r="T175" s="307">
        <f>'Product Ratings'!T39</f>
        <v>14</v>
      </c>
      <c r="U175" s="146"/>
      <c r="V175" s="146"/>
      <c r="W175" s="146"/>
    </row>
    <row r="176" ht="12.75" customHeight="1">
      <c r="A176" s="146"/>
      <c r="B176" s="146" t="str">
        <f>'Product Ratings'!B40</f>
        <v>Widget 26</v>
      </c>
      <c r="C176" s="146"/>
      <c r="D176" s="146"/>
      <c r="E176" s="146">
        <f>'Product Ratings'!C40</f>
        <v>6</v>
      </c>
      <c r="F176" s="305">
        <f>'Product Ratings'!D40</f>
        <v>106.43</v>
      </c>
      <c r="G176" s="305">
        <f>'Product Ratings'!E40</f>
        <v>106.43</v>
      </c>
      <c r="H176" s="134" t="str">
        <f>'Product Ratings'!F40</f>
        <v/>
      </c>
      <c r="I176" s="146"/>
      <c r="J176" s="305">
        <f>'Product Ratings'!J40</f>
        <v>17.73833333</v>
      </c>
      <c r="K176" s="146">
        <f>'Product Ratings'!K40</f>
        <v>41</v>
      </c>
      <c r="L176" s="305">
        <f>'Product Ratings'!L40</f>
        <v>17.73833333</v>
      </c>
      <c r="M176" s="134">
        <f>'Product Ratings'!M40</f>
        <v>0.52</v>
      </c>
      <c r="N176" s="146"/>
      <c r="O176" s="139">
        <f>'Product Ratings'!O40</f>
        <v>1</v>
      </c>
      <c r="P176" s="139">
        <f>'Product Ratings'!P40</f>
        <v>2</v>
      </c>
      <c r="Q176" s="139">
        <f>'Product Ratings'!Q40</f>
        <v>5</v>
      </c>
      <c r="R176" s="139">
        <f>'Product Ratings'!R40</f>
        <v>3</v>
      </c>
      <c r="S176" s="306">
        <f>'Product Ratings'!S40</f>
        <v>4</v>
      </c>
      <c r="T176" s="307">
        <f>'Product Ratings'!T40</f>
        <v>15</v>
      </c>
      <c r="U176" s="146"/>
      <c r="V176" s="146"/>
      <c r="W176" s="146"/>
    </row>
    <row r="177" ht="12.75" customHeight="1">
      <c r="A177" s="146"/>
      <c r="B177" s="146" t="str">
        <f>'Product Ratings'!B49</f>
        <v>Widget 36</v>
      </c>
      <c r="C177" s="146"/>
      <c r="D177" s="146"/>
      <c r="E177" s="146">
        <f>'Product Ratings'!C49</f>
        <v>1</v>
      </c>
      <c r="F177" s="305">
        <f>'Product Ratings'!D49</f>
        <v>77.39</v>
      </c>
      <c r="G177" s="305">
        <f>'Product Ratings'!E49</f>
        <v>60.39</v>
      </c>
      <c r="H177" s="134">
        <f>'Product Ratings'!F49</f>
        <v>0.534</v>
      </c>
      <c r="I177" s="146"/>
      <c r="J177" s="305">
        <f>'Product Ratings'!J49</f>
        <v>77.39</v>
      </c>
      <c r="K177" s="146">
        <f>'Product Ratings'!K49</f>
        <v>14</v>
      </c>
      <c r="L177" s="305">
        <f>'Product Ratings'!L49</f>
        <v>50.44980443</v>
      </c>
      <c r="M177" s="134">
        <f>'Product Ratings'!M49</f>
        <v>0.67</v>
      </c>
      <c r="N177" s="146"/>
      <c r="O177" s="139">
        <f>'Product Ratings'!O49</f>
        <v>3</v>
      </c>
      <c r="P177" s="139">
        <f>'Product Ratings'!P49</f>
        <v>1</v>
      </c>
      <c r="Q177" s="139">
        <f>'Product Ratings'!Q49</f>
        <v>3</v>
      </c>
      <c r="R177" s="139">
        <f>'Product Ratings'!R49</f>
        <v>4</v>
      </c>
      <c r="S177" s="306">
        <f>'Product Ratings'!S49</f>
        <v>5</v>
      </c>
      <c r="T177" s="307">
        <f>'Product Ratings'!T49</f>
        <v>16</v>
      </c>
      <c r="U177" s="146"/>
      <c r="V177" s="146"/>
      <c r="W177" s="146"/>
    </row>
    <row r="178" ht="12.75" customHeight="1">
      <c r="A178" s="146"/>
      <c r="B178" s="146" t="str">
        <f>'Product Ratings'!B67</f>
        <v>Widget 55</v>
      </c>
      <c r="C178" s="146"/>
      <c r="D178" s="146"/>
      <c r="E178" s="146">
        <f>'Product Ratings'!C67</f>
        <v>5</v>
      </c>
      <c r="F178" s="305">
        <f>'Product Ratings'!D67</f>
        <v>35.52</v>
      </c>
      <c r="G178" s="305">
        <f>'Product Ratings'!E67</f>
        <v>26.82</v>
      </c>
      <c r="H178" s="134">
        <f>'Product Ratings'!F67</f>
        <v>0.534</v>
      </c>
      <c r="I178" s="146"/>
      <c r="J178" s="305">
        <f>'Product Ratings'!J67</f>
        <v>7.104</v>
      </c>
      <c r="K178" s="146">
        <f>'Product Ratings'!K67</f>
        <v>16</v>
      </c>
      <c r="L178" s="305">
        <f>'Product Ratings'!L67</f>
        <v>4.631029987</v>
      </c>
      <c r="M178" s="134">
        <f>'Product Ratings'!M67</f>
        <v>0.43</v>
      </c>
      <c r="N178" s="146"/>
      <c r="O178" s="139">
        <f>'Product Ratings'!O67</f>
        <v>3</v>
      </c>
      <c r="P178" s="139">
        <f>'Product Ratings'!P67</f>
        <v>1</v>
      </c>
      <c r="Q178" s="139">
        <f>'Product Ratings'!Q67</f>
        <v>5</v>
      </c>
      <c r="R178" s="139">
        <f>'Product Ratings'!R67</f>
        <v>4</v>
      </c>
      <c r="S178" s="306">
        <f>'Product Ratings'!S67</f>
        <v>4</v>
      </c>
      <c r="T178" s="307">
        <f>'Product Ratings'!T67</f>
        <v>17</v>
      </c>
      <c r="U178" s="146"/>
      <c r="V178" s="146"/>
      <c r="W178" s="146"/>
    </row>
    <row r="179" ht="12.75" customHeight="1">
      <c r="A179" s="146"/>
      <c r="B179" s="146" t="str">
        <f>'Product Ratings'!B70</f>
        <v>Widget 58</v>
      </c>
      <c r="C179" s="146"/>
      <c r="D179" s="146"/>
      <c r="E179" s="146">
        <f>'Product Ratings'!C70</f>
        <v>2</v>
      </c>
      <c r="F179" s="305">
        <f>'Product Ratings'!D70</f>
        <v>154.78</v>
      </c>
      <c r="G179" s="305">
        <f>'Product Ratings'!E70</f>
        <v>116.75</v>
      </c>
      <c r="H179" s="134">
        <f>'Product Ratings'!F70</f>
        <v>0.534</v>
      </c>
      <c r="I179" s="146"/>
      <c r="J179" s="305">
        <f>'Product Ratings'!J70</f>
        <v>77.39</v>
      </c>
      <c r="K179" s="146">
        <f>'Product Ratings'!K70</f>
        <v>23</v>
      </c>
      <c r="L179" s="305">
        <f>'Product Ratings'!L70</f>
        <v>50.44980443</v>
      </c>
      <c r="M179" s="134">
        <f>'Product Ratings'!M70</f>
        <v>0.71</v>
      </c>
      <c r="N179" s="146"/>
      <c r="O179" s="139">
        <f>'Product Ratings'!O70</f>
        <v>3</v>
      </c>
      <c r="P179" s="139">
        <f>'Product Ratings'!P70</f>
        <v>1</v>
      </c>
      <c r="Q179" s="139">
        <f>'Product Ratings'!Q70</f>
        <v>3</v>
      </c>
      <c r="R179" s="139">
        <f>'Product Ratings'!R70</f>
        <v>4</v>
      </c>
      <c r="S179" s="306">
        <f>'Product Ratings'!S70</f>
        <v>5</v>
      </c>
      <c r="T179" s="307">
        <f>'Product Ratings'!T70</f>
        <v>16</v>
      </c>
      <c r="U179" s="146"/>
      <c r="V179" s="146"/>
      <c r="W179" s="146"/>
    </row>
    <row r="180" ht="12.75" customHeight="1">
      <c r="A180" s="146"/>
      <c r="B180" s="146" t="str">
        <f>'Product Ratings'!B72</f>
        <v>Widget 60</v>
      </c>
      <c r="C180" s="146"/>
      <c r="D180" s="146"/>
      <c r="E180" s="146">
        <f>'Product Ratings'!C72</f>
        <v>7</v>
      </c>
      <c r="F180" s="305">
        <f>'Product Ratings'!D72</f>
        <v>127.19</v>
      </c>
      <c r="G180" s="305">
        <f>'Product Ratings'!E72</f>
        <v>95.78</v>
      </c>
      <c r="H180" s="134">
        <f>'Product Ratings'!F72</f>
        <v>0.534</v>
      </c>
      <c r="I180" s="146"/>
      <c r="J180" s="305">
        <f>'Product Ratings'!J72</f>
        <v>18.17</v>
      </c>
      <c r="K180" s="146">
        <f>'Product Ratings'!K72</f>
        <v>17</v>
      </c>
      <c r="L180" s="305">
        <f>'Product Ratings'!L72</f>
        <v>11.84485007</v>
      </c>
      <c r="M180" s="134">
        <f>'Product Ratings'!M72</f>
        <v>0.26</v>
      </c>
      <c r="N180" s="146"/>
      <c r="O180" s="139">
        <f>'Product Ratings'!O72</f>
        <v>3</v>
      </c>
      <c r="P180" s="139">
        <f>'Product Ratings'!P72</f>
        <v>2</v>
      </c>
      <c r="Q180" s="139">
        <f>'Product Ratings'!Q72</f>
        <v>5</v>
      </c>
      <c r="R180" s="139">
        <f>'Product Ratings'!R72</f>
        <v>4</v>
      </c>
      <c r="S180" s="306">
        <f>'Product Ratings'!S72</f>
        <v>3</v>
      </c>
      <c r="T180" s="307">
        <f>'Product Ratings'!T72</f>
        <v>17</v>
      </c>
      <c r="U180" s="146"/>
      <c r="V180" s="146"/>
      <c r="W180" s="146"/>
    </row>
    <row r="181" ht="12.75" customHeight="1">
      <c r="A181" s="146"/>
      <c r="B181" s="146" t="str">
        <f>'Product Ratings'!B73</f>
        <v>Widget 61</v>
      </c>
      <c r="C181" s="146"/>
      <c r="D181" s="146"/>
      <c r="E181" s="146">
        <f>'Product Ratings'!C73</f>
        <v>6</v>
      </c>
      <c r="F181" s="305">
        <f>'Product Ratings'!D73</f>
        <v>66.26</v>
      </c>
      <c r="G181" s="305">
        <f>'Product Ratings'!E73</f>
        <v>49.86</v>
      </c>
      <c r="H181" s="134">
        <f>'Product Ratings'!F73</f>
        <v>0.534</v>
      </c>
      <c r="I181" s="146"/>
      <c r="J181" s="305">
        <f>'Product Ratings'!J73</f>
        <v>11.04333333</v>
      </c>
      <c r="K181" s="146">
        <f>'Product Ratings'!K73</f>
        <v>25</v>
      </c>
      <c r="L181" s="305">
        <f>'Product Ratings'!L73</f>
        <v>7.199043894</v>
      </c>
      <c r="M181" s="134">
        <f>'Product Ratings'!M73</f>
        <v>0.15</v>
      </c>
      <c r="N181" s="146"/>
      <c r="O181" s="139">
        <f>'Product Ratings'!O73</f>
        <v>3</v>
      </c>
      <c r="P181" s="139">
        <f>'Product Ratings'!P73</f>
        <v>2</v>
      </c>
      <c r="Q181" s="139">
        <f>'Product Ratings'!Q73</f>
        <v>5</v>
      </c>
      <c r="R181" s="139">
        <f>'Product Ratings'!R73</f>
        <v>4</v>
      </c>
      <c r="S181" s="306">
        <f>'Product Ratings'!S73</f>
        <v>3</v>
      </c>
      <c r="T181" s="307">
        <f>'Product Ratings'!T73</f>
        <v>17</v>
      </c>
      <c r="U181" s="146"/>
      <c r="V181" s="146"/>
      <c r="W181" s="146"/>
    </row>
    <row r="182" ht="12.75" customHeight="1">
      <c r="A182" s="146"/>
      <c r="B182" s="146" t="str">
        <f>'Product Ratings'!B74</f>
        <v>Widget 62</v>
      </c>
      <c r="C182" s="146"/>
      <c r="D182" s="146"/>
      <c r="E182" s="146">
        <f>'Product Ratings'!C74</f>
        <v>6</v>
      </c>
      <c r="F182" s="305">
        <f>'Product Ratings'!D74</f>
        <v>66.26</v>
      </c>
      <c r="G182" s="305">
        <f>'Product Ratings'!E74</f>
        <v>49.86</v>
      </c>
      <c r="H182" s="134">
        <f>'Product Ratings'!F74</f>
        <v>0.534</v>
      </c>
      <c r="I182" s="146"/>
      <c r="J182" s="305">
        <f>'Product Ratings'!J74</f>
        <v>11.04333333</v>
      </c>
      <c r="K182" s="146">
        <f>'Product Ratings'!K74</f>
        <v>34</v>
      </c>
      <c r="L182" s="305">
        <f>'Product Ratings'!L74</f>
        <v>7.199043894</v>
      </c>
      <c r="M182" s="134">
        <f>'Product Ratings'!M74</f>
        <v>0.34</v>
      </c>
      <c r="N182" s="146"/>
      <c r="O182" s="139">
        <f>'Product Ratings'!O74</f>
        <v>3</v>
      </c>
      <c r="P182" s="139">
        <f>'Product Ratings'!P74</f>
        <v>2</v>
      </c>
      <c r="Q182" s="139">
        <f>'Product Ratings'!Q74</f>
        <v>5</v>
      </c>
      <c r="R182" s="139">
        <f>'Product Ratings'!R74</f>
        <v>3</v>
      </c>
      <c r="S182" s="306">
        <f>'Product Ratings'!S74</f>
        <v>4</v>
      </c>
      <c r="T182" s="307">
        <f>'Product Ratings'!T74</f>
        <v>17</v>
      </c>
      <c r="U182" s="146"/>
      <c r="V182" s="146"/>
      <c r="W182" s="146"/>
    </row>
    <row r="183" ht="12.75" customHeight="1">
      <c r="A183" s="146"/>
      <c r="B183" s="146" t="str">
        <f>'Product Ratings'!B77</f>
        <v>Widget 65</v>
      </c>
      <c r="C183" s="146"/>
      <c r="D183" s="146"/>
      <c r="E183" s="146">
        <f>'Product Ratings'!C77</f>
        <v>2</v>
      </c>
      <c r="F183" s="305">
        <f>'Product Ratings'!D77</f>
        <v>85.22</v>
      </c>
      <c r="G183" s="305">
        <f>'Product Ratings'!E77</f>
        <v>63.9</v>
      </c>
      <c r="H183" s="134">
        <f>'Product Ratings'!F77</f>
        <v>0.534</v>
      </c>
      <c r="I183" s="146"/>
      <c r="J183" s="305">
        <f>'Product Ratings'!J77</f>
        <v>42.61</v>
      </c>
      <c r="K183" s="146">
        <f>'Product Ratings'!K77</f>
        <v>25</v>
      </c>
      <c r="L183" s="305">
        <f>'Product Ratings'!L77</f>
        <v>27.77705346</v>
      </c>
      <c r="M183" s="134">
        <f>'Product Ratings'!M77</f>
        <v>0.45</v>
      </c>
      <c r="N183" s="146"/>
      <c r="O183" s="139">
        <f>'Product Ratings'!O77</f>
        <v>3</v>
      </c>
      <c r="P183" s="139">
        <f>'Product Ratings'!P77</f>
        <v>1</v>
      </c>
      <c r="Q183" s="139">
        <f>'Product Ratings'!Q77</f>
        <v>4</v>
      </c>
      <c r="R183" s="139">
        <f>'Product Ratings'!R77</f>
        <v>4</v>
      </c>
      <c r="S183" s="306">
        <f>'Product Ratings'!S77</f>
        <v>4</v>
      </c>
      <c r="T183" s="307">
        <f>'Product Ratings'!T77</f>
        <v>16</v>
      </c>
      <c r="U183" s="146"/>
      <c r="V183" s="146"/>
      <c r="W183" s="146"/>
    </row>
    <row r="184" ht="12.75" customHeight="1">
      <c r="A184" s="146"/>
      <c r="B184" s="146" t="str">
        <f>'Product Ratings'!B79</f>
        <v>Widget 67</v>
      </c>
      <c r="C184" s="146"/>
      <c r="D184" s="146"/>
      <c r="E184" s="146">
        <f>'Product Ratings'!C79</f>
        <v>4</v>
      </c>
      <c r="F184" s="305">
        <f>'Product Ratings'!D79</f>
        <v>313.04</v>
      </c>
      <c r="G184" s="305">
        <f>'Product Ratings'!E79</f>
        <v>234.23</v>
      </c>
      <c r="H184" s="134">
        <f>'Product Ratings'!F79</f>
        <v>0.534</v>
      </c>
      <c r="I184" s="146"/>
      <c r="J184" s="305">
        <f>'Product Ratings'!J79</f>
        <v>78.26</v>
      </c>
      <c r="K184" s="146">
        <f>'Product Ratings'!K79</f>
        <v>26</v>
      </c>
      <c r="L184" s="305">
        <f>'Product Ratings'!L79</f>
        <v>51.01694915</v>
      </c>
      <c r="M184" s="134">
        <f>'Product Ratings'!M79</f>
        <v>0.65</v>
      </c>
      <c r="N184" s="146"/>
      <c r="O184" s="139">
        <f>'Product Ratings'!O79</f>
        <v>3</v>
      </c>
      <c r="P184" s="139">
        <f>'Product Ratings'!P79</f>
        <v>1</v>
      </c>
      <c r="Q184" s="139">
        <f>'Product Ratings'!Q79</f>
        <v>3</v>
      </c>
      <c r="R184" s="139">
        <f>'Product Ratings'!R79</f>
        <v>4</v>
      </c>
      <c r="S184" s="306">
        <f>'Product Ratings'!S79</f>
        <v>5</v>
      </c>
      <c r="T184" s="307">
        <f>'Product Ratings'!T79</f>
        <v>16</v>
      </c>
      <c r="U184" s="146"/>
      <c r="V184" s="146"/>
      <c r="W184" s="146"/>
    </row>
    <row r="185" ht="12.75" customHeight="1">
      <c r="A185" s="146"/>
      <c r="B185" s="146" t="str">
        <f>'Product Ratings'!B84</f>
        <v>Widget 72</v>
      </c>
      <c r="C185" s="146"/>
      <c r="D185" s="146"/>
      <c r="E185" s="146">
        <f>'Product Ratings'!C84</f>
        <v>1</v>
      </c>
      <c r="F185" s="305">
        <f>'Product Ratings'!D84</f>
        <v>25.22</v>
      </c>
      <c r="G185" s="305">
        <f>'Product Ratings'!E84</f>
        <v>18.58</v>
      </c>
      <c r="H185" s="134">
        <f>'Product Ratings'!F84</f>
        <v>0.534</v>
      </c>
      <c r="I185" s="146"/>
      <c r="J185" s="305">
        <f>'Product Ratings'!J84</f>
        <v>25.22</v>
      </c>
      <c r="K185" s="146">
        <f>'Product Ratings'!K84</f>
        <v>41</v>
      </c>
      <c r="L185" s="305">
        <f>'Product Ratings'!L84</f>
        <v>16.44067797</v>
      </c>
      <c r="M185" s="134">
        <f>'Product Ratings'!M84</f>
        <v>0.89</v>
      </c>
      <c r="N185" s="146"/>
      <c r="O185" s="139">
        <f>'Product Ratings'!O84</f>
        <v>3</v>
      </c>
      <c r="P185" s="139">
        <f>'Product Ratings'!P84</f>
        <v>1</v>
      </c>
      <c r="Q185" s="139">
        <f>'Product Ratings'!Q84</f>
        <v>5</v>
      </c>
      <c r="R185" s="139">
        <f>'Product Ratings'!R84</f>
        <v>3</v>
      </c>
      <c r="S185" s="306">
        <f>'Product Ratings'!S84</f>
        <v>5</v>
      </c>
      <c r="T185" s="307">
        <f>'Product Ratings'!T84</f>
        <v>17</v>
      </c>
      <c r="U185" s="146"/>
      <c r="V185" s="146"/>
      <c r="W185" s="146"/>
    </row>
    <row r="186" ht="12.75" customHeight="1">
      <c r="A186" s="146"/>
      <c r="B186" s="146" t="str">
        <f>'Product Ratings'!B95</f>
        <v>Widget 83</v>
      </c>
      <c r="C186" s="146"/>
      <c r="D186" s="146"/>
      <c r="E186" s="146">
        <f>'Product Ratings'!C95</f>
        <v>36</v>
      </c>
      <c r="F186" s="305">
        <f>'Product Ratings'!D95</f>
        <v>90.4</v>
      </c>
      <c r="G186" s="305">
        <f>'Product Ratings'!E95</f>
        <v>66.15</v>
      </c>
      <c r="H186" s="134">
        <f>'Product Ratings'!F95</f>
        <v>0.534</v>
      </c>
      <c r="I186" s="146"/>
      <c r="J186" s="305">
        <f>'Product Ratings'!J95</f>
        <v>2.511111111</v>
      </c>
      <c r="K186" s="146">
        <f>'Product Ratings'!K95</f>
        <v>69</v>
      </c>
      <c r="L186" s="305">
        <f>'Product Ratings'!L95</f>
        <v>1.636969434</v>
      </c>
      <c r="M186" s="134">
        <f>'Product Ratings'!M95</f>
        <v>0.07</v>
      </c>
      <c r="N186" s="146"/>
      <c r="O186" s="139">
        <f>'Product Ratings'!O95</f>
        <v>3</v>
      </c>
      <c r="P186" s="139">
        <f>'Product Ratings'!P95</f>
        <v>5</v>
      </c>
      <c r="Q186" s="139">
        <f>'Product Ratings'!Q95</f>
        <v>5</v>
      </c>
      <c r="R186" s="139">
        <f>'Product Ratings'!R95</f>
        <v>2</v>
      </c>
      <c r="S186" s="306">
        <f>'Product Ratings'!S95</f>
        <v>2</v>
      </c>
      <c r="T186" s="307">
        <f>'Product Ratings'!T95</f>
        <v>17</v>
      </c>
      <c r="U186" s="146"/>
      <c r="V186" s="146"/>
      <c r="W186" s="146"/>
    </row>
    <row r="187" ht="12.75" customHeight="1">
      <c r="A187" s="146"/>
      <c r="B187" s="146" t="str">
        <f>'Product Ratings'!B109</f>
        <v>Widget 98</v>
      </c>
      <c r="C187" s="146"/>
      <c r="D187" s="146"/>
      <c r="E187" s="146">
        <f>'Product Ratings'!C109</f>
        <v>8</v>
      </c>
      <c r="F187" s="305">
        <f>'Product Ratings'!D109</f>
        <v>237.91</v>
      </c>
      <c r="G187" s="305">
        <f>'Product Ratings'!E109</f>
        <v>171.36</v>
      </c>
      <c r="H187" s="134">
        <f>'Product Ratings'!F109</f>
        <v>0.534</v>
      </c>
      <c r="I187" s="146"/>
      <c r="J187" s="305">
        <f>'Product Ratings'!J109</f>
        <v>29.73875</v>
      </c>
      <c r="K187" s="146">
        <f>'Product Ratings'!K109</f>
        <v>15</v>
      </c>
      <c r="L187" s="305">
        <f>'Product Ratings'!L109</f>
        <v>19.38640808</v>
      </c>
      <c r="M187" s="134">
        <f>'Product Ratings'!M109</f>
        <v>0.33</v>
      </c>
      <c r="N187" s="146"/>
      <c r="O187" s="139">
        <f>'Product Ratings'!O109</f>
        <v>3</v>
      </c>
      <c r="P187" s="139">
        <f>'Product Ratings'!P109</f>
        <v>2</v>
      </c>
      <c r="Q187" s="139">
        <f>'Product Ratings'!Q109</f>
        <v>5</v>
      </c>
      <c r="R187" s="139">
        <f>'Product Ratings'!R109</f>
        <v>4</v>
      </c>
      <c r="S187" s="306">
        <f>'Product Ratings'!S109</f>
        <v>3</v>
      </c>
      <c r="T187" s="307">
        <f>'Product Ratings'!T109</f>
        <v>17</v>
      </c>
      <c r="U187" s="146"/>
      <c r="V187" s="146"/>
      <c r="W187" s="146"/>
    </row>
    <row r="188" ht="12.75" customHeight="1">
      <c r="A188" s="146"/>
      <c r="B188" s="146" t="str">
        <f>'Product Ratings'!B110</f>
        <v>Widget 99</v>
      </c>
      <c r="C188" s="146"/>
      <c r="D188" s="146"/>
      <c r="E188" s="146">
        <f>'Product Ratings'!C110</f>
        <v>5</v>
      </c>
      <c r="F188" s="305">
        <f>'Product Ratings'!D110</f>
        <v>108.21</v>
      </c>
      <c r="G188" s="305">
        <f>'Product Ratings'!E110</f>
        <v>77.89</v>
      </c>
      <c r="H188" s="134">
        <f>'Product Ratings'!F110</f>
        <v>0.534</v>
      </c>
      <c r="I188" s="146"/>
      <c r="J188" s="305">
        <f>'Product Ratings'!J110</f>
        <v>21.642</v>
      </c>
      <c r="K188" s="146">
        <f>'Product Ratings'!K110</f>
        <v>16</v>
      </c>
      <c r="L188" s="305">
        <f>'Product Ratings'!L110</f>
        <v>14.10821382</v>
      </c>
      <c r="M188" s="134">
        <f>'Product Ratings'!M110</f>
        <v>0.34</v>
      </c>
      <c r="N188" s="146"/>
      <c r="O188" s="139">
        <f>'Product Ratings'!O110</f>
        <v>3</v>
      </c>
      <c r="P188" s="139">
        <f>'Product Ratings'!P110</f>
        <v>1</v>
      </c>
      <c r="Q188" s="139">
        <f>'Product Ratings'!Q110</f>
        <v>5</v>
      </c>
      <c r="R188" s="139">
        <f>'Product Ratings'!R110</f>
        <v>4</v>
      </c>
      <c r="S188" s="306">
        <f>'Product Ratings'!S110</f>
        <v>4</v>
      </c>
      <c r="T188" s="307">
        <f>'Product Ratings'!T110</f>
        <v>17</v>
      </c>
      <c r="U188" s="146"/>
      <c r="V188" s="146"/>
      <c r="W188" s="146"/>
    </row>
    <row r="189" ht="12.75" customHeight="1">
      <c r="A189" s="146"/>
      <c r="B189" s="146" t="str">
        <f>'Product Ratings'!B112</f>
        <v>Widget 102</v>
      </c>
      <c r="C189" s="146"/>
      <c r="D189" s="146"/>
      <c r="E189" s="146">
        <f>'Product Ratings'!C112</f>
        <v>14</v>
      </c>
      <c r="F189" s="305">
        <f>'Product Ratings'!D112</f>
        <v>359.13</v>
      </c>
      <c r="G189" s="305">
        <f>'Product Ratings'!E112</f>
        <v>257.91</v>
      </c>
      <c r="H189" s="134">
        <f>'Product Ratings'!F112</f>
        <v>0.534</v>
      </c>
      <c r="I189" s="146"/>
      <c r="J189" s="305">
        <f>'Product Ratings'!J112</f>
        <v>25.65214286</v>
      </c>
      <c r="K189" s="146">
        <f>'Product Ratings'!K112</f>
        <v>65</v>
      </c>
      <c r="L189" s="305">
        <f>'Product Ratings'!L112</f>
        <v>16.72238778</v>
      </c>
      <c r="M189" s="134">
        <f>'Product Ratings'!M112</f>
        <v>0.45</v>
      </c>
      <c r="N189" s="146"/>
      <c r="O189" s="139">
        <f>'Product Ratings'!O112</f>
        <v>3</v>
      </c>
      <c r="P189" s="139">
        <f>'Product Ratings'!P112</f>
        <v>3</v>
      </c>
      <c r="Q189" s="139">
        <f>'Product Ratings'!Q112</f>
        <v>5</v>
      </c>
      <c r="R189" s="139">
        <f>'Product Ratings'!R112</f>
        <v>2</v>
      </c>
      <c r="S189" s="306">
        <f>'Product Ratings'!S112</f>
        <v>4</v>
      </c>
      <c r="T189" s="307">
        <f>'Product Ratings'!T112</f>
        <v>17</v>
      </c>
      <c r="U189" s="146"/>
      <c r="V189" s="146"/>
      <c r="W189" s="146"/>
    </row>
    <row r="190" ht="12.75" customHeight="1">
      <c r="A190" s="146"/>
      <c r="B190" s="146" t="str">
        <f>'Product Ratings'!B123</f>
        <v>Widget 113</v>
      </c>
      <c r="C190" s="146"/>
      <c r="D190" s="146"/>
      <c r="E190" s="146">
        <f>'Product Ratings'!C123</f>
        <v>1</v>
      </c>
      <c r="F190" s="305">
        <f>'Product Ratings'!D123</f>
        <v>62.61</v>
      </c>
      <c r="G190" s="305">
        <f>'Product Ratings'!E123</f>
        <v>44.67</v>
      </c>
      <c r="H190" s="134">
        <f>'Product Ratings'!F123</f>
        <v>0.534</v>
      </c>
      <c r="I190" s="146"/>
      <c r="J190" s="305">
        <f>'Product Ratings'!J123</f>
        <v>62.61</v>
      </c>
      <c r="K190" s="146">
        <f>'Product Ratings'!K123</f>
        <v>15</v>
      </c>
      <c r="L190" s="305">
        <f>'Product Ratings'!L123</f>
        <v>40.8148631</v>
      </c>
      <c r="M190" s="134">
        <f>'Product Ratings'!M123</f>
        <v>0.6</v>
      </c>
      <c r="N190" s="146"/>
      <c r="O190" s="139">
        <f>'Product Ratings'!O123</f>
        <v>3</v>
      </c>
      <c r="P190" s="139">
        <f>'Product Ratings'!P123</f>
        <v>1</v>
      </c>
      <c r="Q190" s="127">
        <f>'Product Ratings'!Q123</f>
        <v>40.8148631</v>
      </c>
      <c r="R190" s="139">
        <f>'Product Ratings'!R123</f>
        <v>4</v>
      </c>
      <c r="S190" s="306">
        <f>'Product Ratings'!S123</f>
        <v>5</v>
      </c>
      <c r="T190" s="307">
        <f>'Product Ratings'!T123</f>
        <v>53.8148631</v>
      </c>
      <c r="U190" s="146"/>
      <c r="V190" s="146"/>
      <c r="W190" s="146"/>
    </row>
    <row r="191" ht="12.75" customHeight="1">
      <c r="A191" s="146"/>
      <c r="B191" s="146" t="str">
        <f>'Product Ratings'!B125</f>
        <v>Widget 115</v>
      </c>
      <c r="C191" s="146"/>
      <c r="D191" s="146"/>
      <c r="E191" s="146">
        <f>'Product Ratings'!C125</f>
        <v>3</v>
      </c>
      <c r="F191" s="305">
        <f>'Product Ratings'!D125</f>
        <v>163.73</v>
      </c>
      <c r="G191" s="305">
        <f>'Product Ratings'!E125</f>
        <v>116.69</v>
      </c>
      <c r="H191" s="134">
        <f>'Product Ratings'!F125</f>
        <v>0.534</v>
      </c>
      <c r="I191" s="146"/>
      <c r="J191" s="305">
        <f>'Product Ratings'!J125</f>
        <v>54.57666667</v>
      </c>
      <c r="K191" s="146">
        <f>'Product Ratings'!K125</f>
        <v>25</v>
      </c>
      <c r="L191" s="305">
        <f>'Product Ratings'!L125</f>
        <v>35.57800956</v>
      </c>
      <c r="M191" s="134">
        <f>'Product Ratings'!M125</f>
        <v>0.67</v>
      </c>
      <c r="N191" s="146"/>
      <c r="O191" s="139">
        <f>'Product Ratings'!O125</f>
        <v>3</v>
      </c>
      <c r="P191" s="139">
        <f>'Product Ratings'!P125</f>
        <v>1</v>
      </c>
      <c r="Q191" s="139">
        <f>'Product Ratings'!Q125</f>
        <v>4</v>
      </c>
      <c r="R191" s="139">
        <f>'Product Ratings'!R125</f>
        <v>4</v>
      </c>
      <c r="S191" s="306">
        <f>'Product Ratings'!S125</f>
        <v>5</v>
      </c>
      <c r="T191" s="307">
        <f>'Product Ratings'!T125</f>
        <v>17</v>
      </c>
      <c r="U191" s="146"/>
      <c r="V191" s="146"/>
      <c r="W191" s="146"/>
    </row>
    <row r="192" ht="12.75" customHeight="1">
      <c r="A192" s="146"/>
      <c r="B192" s="146" t="str">
        <f>'Product Ratings'!B126</f>
        <v>Widget 116</v>
      </c>
      <c r="C192" s="146"/>
      <c r="D192" s="146"/>
      <c r="E192" s="146">
        <f>'Product Ratings'!C126</f>
        <v>2</v>
      </c>
      <c r="F192" s="305">
        <f>'Product Ratings'!D126</f>
        <v>6.96</v>
      </c>
      <c r="G192" s="305">
        <f>'Product Ratings'!E126</f>
        <v>4.96</v>
      </c>
      <c r="H192" s="134">
        <f>'Product Ratings'!F126</f>
        <v>0.534</v>
      </c>
      <c r="I192" s="146"/>
      <c r="J192" s="305">
        <f>'Product Ratings'!J126</f>
        <v>3.48</v>
      </c>
      <c r="K192" s="146">
        <f>'Product Ratings'!K126</f>
        <v>34</v>
      </c>
      <c r="L192" s="305">
        <f>'Product Ratings'!L126</f>
        <v>2.268578879</v>
      </c>
      <c r="M192" s="134">
        <f>'Product Ratings'!M126</f>
        <v>0.68</v>
      </c>
      <c r="N192" s="146"/>
      <c r="O192" s="139">
        <f>'Product Ratings'!O126</f>
        <v>3</v>
      </c>
      <c r="P192" s="139">
        <f>'Product Ratings'!P126</f>
        <v>1</v>
      </c>
      <c r="Q192" s="139">
        <f>'Product Ratings'!Q126</f>
        <v>5</v>
      </c>
      <c r="R192" s="139">
        <f>'Product Ratings'!R126</f>
        <v>3</v>
      </c>
      <c r="S192" s="306">
        <f>'Product Ratings'!S126</f>
        <v>5</v>
      </c>
      <c r="T192" s="307">
        <f>'Product Ratings'!T126</f>
        <v>17</v>
      </c>
      <c r="U192" s="146"/>
      <c r="V192" s="146"/>
      <c r="W192" s="146"/>
    </row>
    <row r="193" ht="12.75" customHeight="1">
      <c r="A193" s="146"/>
      <c r="B193" s="146" t="str">
        <f>'Product Ratings'!B131</f>
        <v>Widget 121</v>
      </c>
      <c r="C193" s="146"/>
      <c r="D193" s="146"/>
      <c r="E193" s="146">
        <f>'Product Ratings'!C131</f>
        <v>2</v>
      </c>
      <c r="F193" s="305">
        <f>'Product Ratings'!D131</f>
        <v>113.04</v>
      </c>
      <c r="G193" s="305">
        <f>'Product Ratings'!E131</f>
        <v>80.44</v>
      </c>
      <c r="H193" s="134">
        <f>'Product Ratings'!F131</f>
        <v>0.534</v>
      </c>
      <c r="I193" s="146"/>
      <c r="J193" s="305">
        <f>'Product Ratings'!J131</f>
        <v>56.52</v>
      </c>
      <c r="K193" s="146">
        <f>'Product Ratings'!K131</f>
        <v>26</v>
      </c>
      <c r="L193" s="305">
        <f>'Product Ratings'!L131</f>
        <v>36.84485007</v>
      </c>
      <c r="M193" s="134">
        <f>'Product Ratings'!M131</f>
        <v>0.85</v>
      </c>
      <c r="N193" s="146"/>
      <c r="O193" s="139">
        <f>'Product Ratings'!O131</f>
        <v>3</v>
      </c>
      <c r="P193" s="139">
        <f>'Product Ratings'!P131</f>
        <v>1</v>
      </c>
      <c r="Q193" s="139">
        <f>'Product Ratings'!Q131</f>
        <v>4</v>
      </c>
      <c r="R193" s="139">
        <f>'Product Ratings'!R131</f>
        <v>4</v>
      </c>
      <c r="S193" s="306">
        <f>'Product Ratings'!S131</f>
        <v>5</v>
      </c>
      <c r="T193" s="307">
        <f>'Product Ratings'!T131</f>
        <v>17</v>
      </c>
      <c r="U193" s="146"/>
      <c r="V193" s="146"/>
      <c r="W193" s="146"/>
    </row>
    <row r="194" ht="12.75" customHeight="1">
      <c r="A194" s="146"/>
      <c r="B194" s="146" t="str">
        <f>'Product Ratings'!B137</f>
        <v>Widget 127</v>
      </c>
      <c r="C194" s="146"/>
      <c r="D194" s="146"/>
      <c r="E194" s="146">
        <f>'Product Ratings'!C137</f>
        <v>7</v>
      </c>
      <c r="F194" s="305">
        <f>'Product Ratings'!D137</f>
        <v>146.09</v>
      </c>
      <c r="G194" s="305">
        <f>'Product Ratings'!E137</f>
        <v>103.64</v>
      </c>
      <c r="H194" s="134">
        <f>'Product Ratings'!F137</f>
        <v>0.534</v>
      </c>
      <c r="I194" s="146"/>
      <c r="J194" s="305">
        <f>'Product Ratings'!J137</f>
        <v>20.87</v>
      </c>
      <c r="K194" s="146">
        <f>'Product Ratings'!K137</f>
        <v>46</v>
      </c>
      <c r="L194" s="305">
        <f>'Product Ratings'!L137</f>
        <v>13.60495437</v>
      </c>
      <c r="M194" s="134">
        <f>'Product Ratings'!M137</f>
        <v>0.94</v>
      </c>
      <c r="N194" s="146"/>
      <c r="O194" s="139">
        <f>'Product Ratings'!O137</f>
        <v>3</v>
      </c>
      <c r="P194" s="139">
        <f>'Product Ratings'!P137</f>
        <v>2</v>
      </c>
      <c r="Q194" s="139">
        <f>'Product Ratings'!Q137</f>
        <v>5</v>
      </c>
      <c r="R194" s="139">
        <f>'Product Ratings'!R137</f>
        <v>2</v>
      </c>
      <c r="S194" s="306">
        <f>'Product Ratings'!S137</f>
        <v>5</v>
      </c>
      <c r="T194" s="307">
        <f>'Product Ratings'!T137</f>
        <v>17</v>
      </c>
      <c r="U194" s="146"/>
      <c r="V194" s="146"/>
      <c r="W194" s="146"/>
    </row>
    <row r="195" ht="12.75" customHeight="1">
      <c r="A195" s="146"/>
      <c r="B195" s="146" t="str">
        <f>'Product Ratings'!B148</f>
        <v>Widget 138</v>
      </c>
      <c r="C195" s="146"/>
      <c r="D195" s="146"/>
      <c r="E195" s="146">
        <f>'Product Ratings'!C148</f>
        <v>25</v>
      </c>
      <c r="F195" s="305">
        <f>'Product Ratings'!D148</f>
        <v>206.52</v>
      </c>
      <c r="G195" s="305">
        <f>'Product Ratings'!E148</f>
        <v>145.56</v>
      </c>
      <c r="H195" s="134">
        <f>'Product Ratings'!F148</f>
        <v>0.534</v>
      </c>
      <c r="I195" s="146"/>
      <c r="J195" s="305">
        <f>'Product Ratings'!J148</f>
        <v>8.2608</v>
      </c>
      <c r="K195" s="146">
        <f>'Product Ratings'!K148</f>
        <v>61</v>
      </c>
      <c r="L195" s="305">
        <f>'Product Ratings'!L148</f>
        <v>5.385136897</v>
      </c>
      <c r="M195" s="134">
        <f>'Product Ratings'!M148</f>
        <v>0.26</v>
      </c>
      <c r="N195" s="146"/>
      <c r="O195" s="139">
        <f>'Product Ratings'!O148</f>
        <v>3</v>
      </c>
      <c r="P195" s="139">
        <f>'Product Ratings'!P148</f>
        <v>4</v>
      </c>
      <c r="Q195" s="139">
        <f>'Product Ratings'!Q148</f>
        <v>5</v>
      </c>
      <c r="R195" s="139">
        <f>'Product Ratings'!R148</f>
        <v>2</v>
      </c>
      <c r="S195" s="306">
        <f>'Product Ratings'!S148</f>
        <v>3</v>
      </c>
      <c r="T195" s="307">
        <f>'Product Ratings'!T148</f>
        <v>17</v>
      </c>
      <c r="U195" s="146"/>
      <c r="V195" s="146"/>
      <c r="W195" s="146"/>
    </row>
    <row r="196" ht="12.75" customHeight="1">
      <c r="A196" s="146"/>
      <c r="B196" s="146" t="str">
        <f>'Product Ratings'!B160</f>
        <v>Widget 151</v>
      </c>
      <c r="C196" s="146"/>
      <c r="D196" s="146"/>
      <c r="E196" s="146">
        <f>'Product Ratings'!C160</f>
        <v>3</v>
      </c>
      <c r="F196" s="305">
        <f>'Product Ratings'!D160</f>
        <v>76.96</v>
      </c>
      <c r="G196" s="305">
        <f>'Product Ratings'!E160</f>
        <v>53.85</v>
      </c>
      <c r="H196" s="134">
        <f>'Product Ratings'!F160</f>
        <v>0.534</v>
      </c>
      <c r="I196" s="146"/>
      <c r="J196" s="305">
        <f>'Product Ratings'!J160</f>
        <v>25.65333333</v>
      </c>
      <c r="K196" s="146">
        <f>'Product Ratings'!K160</f>
        <v>34</v>
      </c>
      <c r="L196" s="305">
        <f>'Product Ratings'!L160</f>
        <v>16.72316384</v>
      </c>
      <c r="M196" s="134">
        <f>'Product Ratings'!M160</f>
        <v>0.89</v>
      </c>
      <c r="N196" s="146"/>
      <c r="O196" s="139">
        <f>'Product Ratings'!O160</f>
        <v>3</v>
      </c>
      <c r="P196" s="139">
        <f>'Product Ratings'!P160</f>
        <v>1</v>
      </c>
      <c r="Q196" s="139">
        <f>'Product Ratings'!Q160</f>
        <v>5</v>
      </c>
      <c r="R196" s="139">
        <f>'Product Ratings'!R160</f>
        <v>3</v>
      </c>
      <c r="S196" s="306">
        <f>'Product Ratings'!S160</f>
        <v>5</v>
      </c>
      <c r="T196" s="307">
        <f>'Product Ratings'!T160</f>
        <v>17</v>
      </c>
      <c r="U196" s="146"/>
      <c r="V196" s="146"/>
      <c r="W196" s="146"/>
    </row>
    <row r="197" ht="12.75" customHeight="1">
      <c r="A197" s="146"/>
      <c r="B197" s="146" t="str">
        <f>'Product Ratings'!B179</f>
        <v>Widget 171</v>
      </c>
      <c r="C197" s="146"/>
      <c r="D197" s="146"/>
      <c r="E197" s="146">
        <f>'Product Ratings'!C179</f>
        <v>7</v>
      </c>
      <c r="F197" s="305">
        <f>'Product Ratings'!D179</f>
        <v>294.2</v>
      </c>
      <c r="G197" s="305">
        <f>'Product Ratings'!E179</f>
        <v>203.13</v>
      </c>
      <c r="H197" s="134">
        <f>'Product Ratings'!F179</f>
        <v>0.534</v>
      </c>
      <c r="I197" s="146"/>
      <c r="J197" s="305">
        <f>'Product Ratings'!J179</f>
        <v>42.02857143</v>
      </c>
      <c r="K197" s="146">
        <f>'Product Ratings'!K179</f>
        <v>21</v>
      </c>
      <c r="L197" s="305">
        <f>'Product Ratings'!L179</f>
        <v>27.3980257</v>
      </c>
      <c r="M197" s="134">
        <f>'Product Ratings'!M179</f>
        <v>0.22</v>
      </c>
      <c r="N197" s="146"/>
      <c r="O197" s="139">
        <f>'Product Ratings'!O179</f>
        <v>3</v>
      </c>
      <c r="P197" s="139">
        <f>'Product Ratings'!P179</f>
        <v>2</v>
      </c>
      <c r="Q197" s="139">
        <f>'Product Ratings'!Q179</f>
        <v>4</v>
      </c>
      <c r="R197" s="139">
        <f>'Product Ratings'!R179</f>
        <v>4</v>
      </c>
      <c r="S197" s="306">
        <f>'Product Ratings'!S179</f>
        <v>3</v>
      </c>
      <c r="T197" s="307">
        <f>'Product Ratings'!T179</f>
        <v>16</v>
      </c>
      <c r="U197" s="146"/>
      <c r="V197" s="146"/>
      <c r="W197" s="146"/>
    </row>
    <row r="198" ht="12.75" customHeight="1">
      <c r="A198" s="146"/>
      <c r="B198" s="146" t="str">
        <f>'Product Ratings'!B180</f>
        <v>Widget 172</v>
      </c>
      <c r="C198" s="146"/>
      <c r="D198" s="146"/>
      <c r="E198" s="146">
        <f>'Product Ratings'!C180</f>
        <v>9</v>
      </c>
      <c r="F198" s="305">
        <f>'Product Ratings'!D180</f>
        <v>359.56</v>
      </c>
      <c r="G198" s="305">
        <f>'Product Ratings'!E180</f>
        <v>248.23</v>
      </c>
      <c r="H198" s="134">
        <f>'Product Ratings'!F180</f>
        <v>0.534</v>
      </c>
      <c r="I198" s="146"/>
      <c r="J198" s="305">
        <f>'Product Ratings'!J180</f>
        <v>39.95111111</v>
      </c>
      <c r="K198" s="146">
        <f>'Product Ratings'!K180</f>
        <v>23</v>
      </c>
      <c r="L198" s="305">
        <f>'Product Ratings'!L180</f>
        <v>26.04374909</v>
      </c>
      <c r="M198" s="134">
        <f>'Product Ratings'!M180</f>
        <v>0.26</v>
      </c>
      <c r="N198" s="146"/>
      <c r="O198" s="139">
        <f>'Product Ratings'!O180</f>
        <v>3</v>
      </c>
      <c r="P198" s="139">
        <f>'Product Ratings'!P180</f>
        <v>2</v>
      </c>
      <c r="Q198" s="139">
        <f>'Product Ratings'!Q180</f>
        <v>4</v>
      </c>
      <c r="R198" s="139">
        <f>'Product Ratings'!R180</f>
        <v>4</v>
      </c>
      <c r="S198" s="306">
        <f>'Product Ratings'!S180</f>
        <v>3</v>
      </c>
      <c r="T198" s="307">
        <f>'Product Ratings'!T180</f>
        <v>16</v>
      </c>
      <c r="U198" s="146"/>
      <c r="V198" s="146"/>
      <c r="W198" s="146"/>
    </row>
    <row r="199" ht="12.75" customHeight="1">
      <c r="A199" s="146"/>
      <c r="B199" s="146" t="str">
        <f>'Product Ratings'!B195</f>
        <v>Widget 187</v>
      </c>
      <c r="C199" s="146"/>
      <c r="D199" s="146"/>
      <c r="E199" s="146">
        <f>'Product Ratings'!C195</f>
        <v>8</v>
      </c>
      <c r="F199" s="305">
        <f>'Product Ratings'!D195</f>
        <v>96.17</v>
      </c>
      <c r="G199" s="305">
        <f>'Product Ratings'!E195</f>
        <v>65.94</v>
      </c>
      <c r="H199" s="134">
        <f>'Product Ratings'!F195</f>
        <v>0.534</v>
      </c>
      <c r="I199" s="146"/>
      <c r="J199" s="305">
        <f>'Product Ratings'!J195</f>
        <v>12.02125</v>
      </c>
      <c r="K199" s="146">
        <f>'Product Ratings'!K195</f>
        <v>42</v>
      </c>
      <c r="L199" s="305">
        <f>'Product Ratings'!L195</f>
        <v>7.836538462</v>
      </c>
      <c r="M199" s="134">
        <f>'Product Ratings'!M195</f>
        <v>0.51</v>
      </c>
      <c r="N199" s="146"/>
      <c r="O199" s="139">
        <f>'Product Ratings'!O195</f>
        <v>3</v>
      </c>
      <c r="P199" s="139">
        <f>'Product Ratings'!P195</f>
        <v>2</v>
      </c>
      <c r="Q199" s="139">
        <f>'Product Ratings'!Q195</f>
        <v>5</v>
      </c>
      <c r="R199" s="139">
        <f>'Product Ratings'!R195</f>
        <v>3</v>
      </c>
      <c r="S199" s="306">
        <f>'Product Ratings'!S195</f>
        <v>4</v>
      </c>
      <c r="T199" s="307">
        <f>'Product Ratings'!T195</f>
        <v>17</v>
      </c>
      <c r="U199" s="146"/>
      <c r="V199" s="146"/>
      <c r="W199" s="146"/>
    </row>
    <row r="200" ht="12.75" customHeight="1">
      <c r="A200" s="146"/>
      <c r="B200" s="146" t="str">
        <f>'Product Ratings'!B200</f>
        <v>Widget 192</v>
      </c>
      <c r="C200" s="146"/>
      <c r="D200" s="146"/>
      <c r="E200" s="146">
        <f>'Product Ratings'!C200</f>
        <v>7</v>
      </c>
      <c r="F200" s="305">
        <f>'Product Ratings'!D200</f>
        <v>158.26</v>
      </c>
      <c r="G200" s="305">
        <f>'Product Ratings'!E200</f>
        <v>108.41</v>
      </c>
      <c r="H200" s="134">
        <f>'Product Ratings'!F200</f>
        <v>0.534</v>
      </c>
      <c r="I200" s="146"/>
      <c r="J200" s="305">
        <f>'Product Ratings'!J200</f>
        <v>22.60857143</v>
      </c>
      <c r="K200" s="146">
        <f>'Product Ratings'!K200</f>
        <v>61</v>
      </c>
      <c r="L200" s="305">
        <f>'Product Ratings'!L200</f>
        <v>14.73831253</v>
      </c>
      <c r="M200" s="134">
        <f>'Product Ratings'!M200</f>
        <v>0.64</v>
      </c>
      <c r="N200" s="146"/>
      <c r="O200" s="139">
        <f>'Product Ratings'!O200</f>
        <v>3</v>
      </c>
      <c r="P200" s="139">
        <f>'Product Ratings'!P200</f>
        <v>2</v>
      </c>
      <c r="Q200" s="139">
        <f>'Product Ratings'!Q200</f>
        <v>5</v>
      </c>
      <c r="R200" s="139">
        <f>'Product Ratings'!R200</f>
        <v>2</v>
      </c>
      <c r="S200" s="306">
        <f>'Product Ratings'!S200</f>
        <v>5</v>
      </c>
      <c r="T200" s="307">
        <f>'Product Ratings'!T200</f>
        <v>17</v>
      </c>
      <c r="U200" s="146"/>
      <c r="V200" s="146"/>
      <c r="W200" s="146"/>
    </row>
    <row r="201" ht="12.75" customHeight="1">
      <c r="A201" s="146"/>
      <c r="B201" s="146" t="str">
        <f>'Product Ratings'!B204</f>
        <v>Widget 197</v>
      </c>
      <c r="C201" s="146"/>
      <c r="D201" s="146"/>
      <c r="E201" s="146">
        <f>'Product Ratings'!C204</f>
        <v>2</v>
      </c>
      <c r="F201" s="305">
        <f>'Product Ratings'!D204</f>
        <v>113.04</v>
      </c>
      <c r="G201" s="305">
        <f>'Product Ratings'!E204</f>
        <v>77.2</v>
      </c>
      <c r="H201" s="134">
        <f>'Product Ratings'!F204</f>
        <v>0.534</v>
      </c>
      <c r="I201" s="146"/>
      <c r="J201" s="305">
        <f>'Product Ratings'!J204</f>
        <v>56.52</v>
      </c>
      <c r="K201" s="146">
        <f>'Product Ratings'!K204</f>
        <v>16</v>
      </c>
      <c r="L201" s="305">
        <f>'Product Ratings'!L204</f>
        <v>36.84485007</v>
      </c>
      <c r="M201" s="134">
        <f>'Product Ratings'!M204</f>
        <v>0.69</v>
      </c>
      <c r="N201" s="146"/>
      <c r="O201" s="139">
        <f>'Product Ratings'!O204</f>
        <v>3</v>
      </c>
      <c r="P201" s="139">
        <f>'Product Ratings'!P204</f>
        <v>1</v>
      </c>
      <c r="Q201" s="139">
        <f>'Product Ratings'!Q204</f>
        <v>4</v>
      </c>
      <c r="R201" s="139">
        <f>'Product Ratings'!R204</f>
        <v>4</v>
      </c>
      <c r="S201" s="306">
        <f>'Product Ratings'!S204</f>
        <v>5</v>
      </c>
      <c r="T201" s="307">
        <f>'Product Ratings'!T204</f>
        <v>17</v>
      </c>
      <c r="U201" s="146"/>
      <c r="V201" s="146"/>
      <c r="W201" s="146"/>
    </row>
    <row r="202" ht="12.75" customHeight="1">
      <c r="A202" s="146"/>
      <c r="B202" s="146" t="str">
        <f>'Product Ratings'!B208</f>
        <v>Widget 201</v>
      </c>
      <c r="C202" s="146"/>
      <c r="D202" s="146"/>
      <c r="E202" s="146">
        <f>'Product Ratings'!C208</f>
        <v>1</v>
      </c>
      <c r="F202" s="305">
        <f>'Product Ratings'!D208</f>
        <v>22.61</v>
      </c>
      <c r="G202" s="305">
        <f>'Product Ratings'!E208</f>
        <v>15.4</v>
      </c>
      <c r="H202" s="134">
        <f>'Product Ratings'!F208</f>
        <v>0.534</v>
      </c>
      <c r="I202" s="146"/>
      <c r="J202" s="305">
        <f>'Product Ratings'!J208</f>
        <v>22.61</v>
      </c>
      <c r="K202" s="146">
        <f>'Product Ratings'!K208</f>
        <v>34</v>
      </c>
      <c r="L202" s="305">
        <f>'Product Ratings'!L208</f>
        <v>14.73924381</v>
      </c>
      <c r="M202" s="134">
        <f>'Product Ratings'!M208</f>
        <v>0.87</v>
      </c>
      <c r="N202" s="146"/>
      <c r="O202" s="139">
        <f>'Product Ratings'!O208</f>
        <v>3</v>
      </c>
      <c r="P202" s="139">
        <f>'Product Ratings'!P208</f>
        <v>1</v>
      </c>
      <c r="Q202" s="139">
        <f>'Product Ratings'!Q208</f>
        <v>5</v>
      </c>
      <c r="R202" s="139">
        <f>'Product Ratings'!R208</f>
        <v>3</v>
      </c>
      <c r="S202" s="306">
        <f>'Product Ratings'!S208</f>
        <v>5</v>
      </c>
      <c r="T202" s="307">
        <f>'Product Ratings'!T208</f>
        <v>17</v>
      </c>
      <c r="U202" s="146"/>
      <c r="V202" s="146"/>
      <c r="W202" s="146"/>
    </row>
    <row r="203" ht="12.75" customHeight="1">
      <c r="A203" s="146"/>
      <c r="B203" s="146" t="str">
        <f>'Product Ratings'!B212</f>
        <v>Widget 205</v>
      </c>
      <c r="C203" s="146"/>
      <c r="D203" s="146"/>
      <c r="E203" s="146">
        <f>'Product Ratings'!C212</f>
        <v>6</v>
      </c>
      <c r="F203" s="305">
        <f>'Product Ratings'!D212</f>
        <v>336</v>
      </c>
      <c r="G203" s="305">
        <f>'Product Ratings'!E212</f>
        <v>228.48</v>
      </c>
      <c r="H203" s="134">
        <f>'Product Ratings'!F212</f>
        <v>0.534</v>
      </c>
      <c r="I203" s="146"/>
      <c r="J203" s="305">
        <f>'Product Ratings'!J212</f>
        <v>56</v>
      </c>
      <c r="K203" s="146">
        <f>'Product Ratings'!K212</f>
        <v>34</v>
      </c>
      <c r="L203" s="305">
        <f>'Product Ratings'!L212</f>
        <v>36.50586701</v>
      </c>
      <c r="M203" s="134">
        <f>'Product Ratings'!M212</f>
        <v>0.91</v>
      </c>
      <c r="N203" s="146"/>
      <c r="O203" s="139">
        <f>'Product Ratings'!O212</f>
        <v>3</v>
      </c>
      <c r="P203" s="139">
        <f>'Product Ratings'!P212</f>
        <v>2</v>
      </c>
      <c r="Q203" s="139">
        <f>'Product Ratings'!Q212</f>
        <v>4</v>
      </c>
      <c r="R203" s="139">
        <f>'Product Ratings'!R212</f>
        <v>3</v>
      </c>
      <c r="S203" s="306">
        <f>'Product Ratings'!S212</f>
        <v>5</v>
      </c>
      <c r="T203" s="307">
        <f>'Product Ratings'!T212</f>
        <v>17</v>
      </c>
      <c r="U203" s="146"/>
      <c r="V203" s="146"/>
      <c r="W203" s="146"/>
    </row>
    <row r="204" ht="12.75" customHeight="1">
      <c r="A204" s="146"/>
      <c r="B204" s="146" t="str">
        <f>'Product Ratings'!B214</f>
        <v>Widget 207</v>
      </c>
      <c r="C204" s="146"/>
      <c r="D204" s="146"/>
      <c r="E204" s="146">
        <f>'Product Ratings'!C214</f>
        <v>3</v>
      </c>
      <c r="F204" s="305">
        <f>'Product Ratings'!D214</f>
        <v>211.74</v>
      </c>
      <c r="G204" s="305">
        <f>'Product Ratings'!E214</f>
        <v>143.94</v>
      </c>
      <c r="H204" s="134">
        <f>'Product Ratings'!F214</f>
        <v>0.534</v>
      </c>
      <c r="I204" s="146"/>
      <c r="J204" s="305">
        <f>'Product Ratings'!J214</f>
        <v>70.58</v>
      </c>
      <c r="K204" s="146">
        <f>'Product Ratings'!K214</f>
        <v>16</v>
      </c>
      <c r="L204" s="305">
        <f>'Product Ratings'!L214</f>
        <v>46.01043025</v>
      </c>
      <c r="M204" s="134">
        <f>'Product Ratings'!M214</f>
        <v>0.97</v>
      </c>
      <c r="N204" s="146"/>
      <c r="O204" s="139">
        <f>'Product Ratings'!O214</f>
        <v>3</v>
      </c>
      <c r="P204" s="139">
        <f>'Product Ratings'!P214</f>
        <v>1</v>
      </c>
      <c r="Q204" s="139">
        <f>'Product Ratings'!Q214</f>
        <v>3</v>
      </c>
      <c r="R204" s="139">
        <f>'Product Ratings'!R214</f>
        <v>4</v>
      </c>
      <c r="S204" s="306">
        <f>'Product Ratings'!S214</f>
        <v>5</v>
      </c>
      <c r="T204" s="307">
        <f>'Product Ratings'!T214</f>
        <v>16</v>
      </c>
      <c r="U204" s="146"/>
      <c r="V204" s="146"/>
      <c r="W204" s="146"/>
    </row>
    <row r="205" ht="12.75" customHeight="1">
      <c r="A205" s="146"/>
      <c r="B205" s="146" t="str">
        <f>'Product Ratings'!B220</f>
        <v>Widget 214</v>
      </c>
      <c r="C205" s="146"/>
      <c r="D205" s="146"/>
      <c r="E205" s="146">
        <f>'Product Ratings'!C220</f>
        <v>10</v>
      </c>
      <c r="F205" s="305">
        <f>'Product Ratings'!D220</f>
        <v>116.87</v>
      </c>
      <c r="G205" s="305">
        <f>'Product Ratings'!E220</f>
        <v>79.08</v>
      </c>
      <c r="H205" s="134">
        <f>'Product Ratings'!F220</f>
        <v>0.534</v>
      </c>
      <c r="I205" s="146"/>
      <c r="J205" s="305">
        <f>'Product Ratings'!J220</f>
        <v>11.687</v>
      </c>
      <c r="K205" s="146">
        <f>'Product Ratings'!K220</f>
        <v>48</v>
      </c>
      <c r="L205" s="305">
        <f>'Product Ratings'!L220</f>
        <v>7.618644068</v>
      </c>
      <c r="M205" s="134">
        <f>'Product Ratings'!M220</f>
        <v>0.65</v>
      </c>
      <c r="N205" s="146"/>
      <c r="O205" s="139">
        <f>'Product Ratings'!O220</f>
        <v>3</v>
      </c>
      <c r="P205" s="139">
        <f>'Product Ratings'!P220</f>
        <v>2</v>
      </c>
      <c r="Q205" s="139">
        <f>'Product Ratings'!Q220</f>
        <v>5</v>
      </c>
      <c r="R205" s="139">
        <f>'Product Ratings'!R220</f>
        <v>2</v>
      </c>
      <c r="S205" s="306">
        <f>'Product Ratings'!S220</f>
        <v>5</v>
      </c>
      <c r="T205" s="307">
        <f>'Product Ratings'!T220</f>
        <v>17</v>
      </c>
      <c r="U205" s="146"/>
      <c r="V205" s="146"/>
      <c r="W205" s="146"/>
    </row>
    <row r="206" ht="12.75" customHeight="1">
      <c r="A206" s="146"/>
      <c r="B206" s="146" t="str">
        <f>'Product Ratings'!B230</f>
        <v>Widget 224</v>
      </c>
      <c r="C206" s="146"/>
      <c r="D206" s="146"/>
      <c r="E206" s="146">
        <f>'Product Ratings'!C230</f>
        <v>23</v>
      </c>
      <c r="F206" s="305">
        <f>'Product Ratings'!D230</f>
        <v>280</v>
      </c>
      <c r="G206" s="305">
        <f>'Product Ratings'!E230</f>
        <v>188.54</v>
      </c>
      <c r="H206" s="134">
        <f>'Product Ratings'!F230</f>
        <v>0.534</v>
      </c>
      <c r="I206" s="146"/>
      <c r="J206" s="305">
        <f>'Product Ratings'!J230</f>
        <v>12.17391304</v>
      </c>
      <c r="K206" s="146">
        <f>'Product Ratings'!K230</f>
        <v>34</v>
      </c>
      <c r="L206" s="305">
        <f>'Product Ratings'!L230</f>
        <v>7.936058047</v>
      </c>
      <c r="M206" s="134">
        <f>'Product Ratings'!M230</f>
        <v>0.12</v>
      </c>
      <c r="N206" s="146"/>
      <c r="O206" s="139">
        <f>'Product Ratings'!O230</f>
        <v>3</v>
      </c>
      <c r="P206" s="139">
        <f>'Product Ratings'!P230</f>
        <v>4</v>
      </c>
      <c r="Q206" s="139">
        <f>'Product Ratings'!Q230</f>
        <v>5</v>
      </c>
      <c r="R206" s="139">
        <f>'Product Ratings'!R230</f>
        <v>3</v>
      </c>
      <c r="S206" s="306">
        <f>'Product Ratings'!S230</f>
        <v>2</v>
      </c>
      <c r="T206" s="307">
        <f>'Product Ratings'!T230</f>
        <v>17</v>
      </c>
      <c r="U206" s="146"/>
      <c r="V206" s="146"/>
      <c r="W206" s="146"/>
    </row>
    <row r="207" ht="12.75" customHeight="1">
      <c r="A207" s="146"/>
      <c r="B207" s="146" t="str">
        <f>'Product Ratings'!B232</f>
        <v>Widget 226</v>
      </c>
      <c r="C207" s="146"/>
      <c r="D207" s="146"/>
      <c r="E207" s="146">
        <f>'Product Ratings'!C232</f>
        <v>8</v>
      </c>
      <c r="F207" s="305">
        <f>'Product Ratings'!D232</f>
        <v>191.65</v>
      </c>
      <c r="G207" s="305">
        <f>'Product Ratings'!E232</f>
        <v>128.85</v>
      </c>
      <c r="H207" s="134">
        <f>'Product Ratings'!F232</f>
        <v>0.534</v>
      </c>
      <c r="I207" s="146"/>
      <c r="J207" s="305">
        <f>'Product Ratings'!J232</f>
        <v>23.95625</v>
      </c>
      <c r="K207" s="146">
        <f>'Product Ratings'!K232</f>
        <v>23</v>
      </c>
      <c r="L207" s="305">
        <f>'Product Ratings'!L232</f>
        <v>15.61685137</v>
      </c>
      <c r="M207" s="134">
        <f>'Product Ratings'!M232</f>
        <v>0.32</v>
      </c>
      <c r="N207" s="146"/>
      <c r="O207" s="139">
        <f>'Product Ratings'!O232</f>
        <v>3</v>
      </c>
      <c r="P207" s="139">
        <f>'Product Ratings'!P232</f>
        <v>2</v>
      </c>
      <c r="Q207" s="139">
        <f>'Product Ratings'!Q232</f>
        <v>5</v>
      </c>
      <c r="R207" s="139">
        <f>'Product Ratings'!R232</f>
        <v>4</v>
      </c>
      <c r="S207" s="306">
        <f>'Product Ratings'!S232</f>
        <v>3</v>
      </c>
      <c r="T207" s="307">
        <f>'Product Ratings'!T232</f>
        <v>17</v>
      </c>
      <c r="U207" s="146"/>
      <c r="V207" s="146"/>
      <c r="W207" s="146"/>
    </row>
    <row r="208" ht="12.75" customHeight="1">
      <c r="A208" s="146"/>
      <c r="B208" s="146" t="str">
        <f>'Product Ratings'!B236</f>
        <v>Widget 230</v>
      </c>
      <c r="C208" s="146"/>
      <c r="D208" s="146"/>
      <c r="E208" s="146">
        <f>'Product Ratings'!C236</f>
        <v>7</v>
      </c>
      <c r="F208" s="305">
        <f>'Product Ratings'!D236</f>
        <v>470.57</v>
      </c>
      <c r="G208" s="305">
        <f>'Product Ratings'!E236</f>
        <v>316.15</v>
      </c>
      <c r="H208" s="134">
        <f>'Product Ratings'!F236</f>
        <v>0.534</v>
      </c>
      <c r="I208" s="146"/>
      <c r="J208" s="305">
        <f>'Product Ratings'!J236</f>
        <v>67.22428571</v>
      </c>
      <c r="K208" s="146">
        <f>'Product Ratings'!K236</f>
        <v>37</v>
      </c>
      <c r="L208" s="305">
        <f>'Product Ratings'!L236</f>
        <v>43.82287204</v>
      </c>
      <c r="M208" s="134">
        <f>'Product Ratings'!M236</f>
        <v>0.89</v>
      </c>
      <c r="N208" s="146"/>
      <c r="O208" s="139">
        <f>'Product Ratings'!O236</f>
        <v>3</v>
      </c>
      <c r="P208" s="139">
        <f>'Product Ratings'!P236</f>
        <v>2</v>
      </c>
      <c r="Q208" s="139">
        <f>'Product Ratings'!Q236</f>
        <v>3</v>
      </c>
      <c r="R208" s="139">
        <f>'Product Ratings'!R236</f>
        <v>3</v>
      </c>
      <c r="S208" s="306">
        <f>'Product Ratings'!S236</f>
        <v>5</v>
      </c>
      <c r="T208" s="307">
        <f>'Product Ratings'!T236</f>
        <v>16</v>
      </c>
      <c r="U208" s="146"/>
      <c r="V208" s="146"/>
      <c r="W208" s="146"/>
    </row>
    <row r="209" ht="12.75" customHeight="1">
      <c r="A209" s="146"/>
      <c r="B209" s="146" t="str">
        <f>'Product Ratings'!B237</f>
        <v>Widget 231</v>
      </c>
      <c r="C209" s="146"/>
      <c r="D209" s="146"/>
      <c r="E209" s="146">
        <f>'Product Ratings'!C237</f>
        <v>1</v>
      </c>
      <c r="F209" s="305">
        <f>'Product Ratings'!D237</f>
        <v>10.43</v>
      </c>
      <c r="G209" s="305">
        <f>'Product Ratings'!E237</f>
        <v>7</v>
      </c>
      <c r="H209" s="134">
        <f>'Product Ratings'!F237</f>
        <v>0.534</v>
      </c>
      <c r="I209" s="146"/>
      <c r="J209" s="305">
        <f>'Product Ratings'!J237</f>
        <v>10.43</v>
      </c>
      <c r="K209" s="146">
        <f>'Product Ratings'!K237</f>
        <v>38</v>
      </c>
      <c r="L209" s="305">
        <f>'Product Ratings'!L237</f>
        <v>6.799217731</v>
      </c>
      <c r="M209" s="134">
        <f>'Product Ratings'!M237</f>
        <v>0.65</v>
      </c>
      <c r="N209" s="146"/>
      <c r="O209" s="139">
        <f>'Product Ratings'!O237</f>
        <v>3</v>
      </c>
      <c r="P209" s="139">
        <f>'Product Ratings'!P237</f>
        <v>1</v>
      </c>
      <c r="Q209" s="139">
        <f>'Product Ratings'!Q237</f>
        <v>5</v>
      </c>
      <c r="R209" s="139">
        <f>'Product Ratings'!R237</f>
        <v>3</v>
      </c>
      <c r="S209" s="306">
        <f>'Product Ratings'!S237</f>
        <v>5</v>
      </c>
      <c r="T209" s="307">
        <f>'Product Ratings'!T237</f>
        <v>17</v>
      </c>
      <c r="U209" s="146"/>
      <c r="V209" s="146"/>
      <c r="W209" s="146"/>
    </row>
    <row r="210" ht="12.75" customHeight="1">
      <c r="A210" s="146"/>
      <c r="B210" s="146" t="str">
        <f>'Product Ratings'!B247</f>
        <v>Widget 241</v>
      </c>
      <c r="C210" s="146"/>
      <c r="D210" s="146"/>
      <c r="E210" s="146">
        <f>'Product Ratings'!C247</f>
        <v>20</v>
      </c>
      <c r="F210" s="305">
        <f>'Product Ratings'!D247</f>
        <v>238.06</v>
      </c>
      <c r="G210" s="305">
        <f>'Product Ratings'!E247</f>
        <v>159.3</v>
      </c>
      <c r="H210" s="134">
        <f>'Product Ratings'!F247</f>
        <v>0.534</v>
      </c>
      <c r="I210" s="146"/>
      <c r="J210" s="305">
        <f>'Product Ratings'!J247</f>
        <v>11.903</v>
      </c>
      <c r="K210" s="146">
        <f>'Product Ratings'!K247</f>
        <v>42</v>
      </c>
      <c r="L210" s="305">
        <f>'Product Ratings'!L247</f>
        <v>7.759452412</v>
      </c>
      <c r="M210" s="134">
        <f>'Product Ratings'!M247</f>
        <v>0.07</v>
      </c>
      <c r="N210" s="146"/>
      <c r="O210" s="139">
        <f>'Product Ratings'!O247</f>
        <v>3</v>
      </c>
      <c r="P210" s="139">
        <f>'Product Ratings'!P247</f>
        <v>4</v>
      </c>
      <c r="Q210" s="139">
        <f>'Product Ratings'!Q247</f>
        <v>5</v>
      </c>
      <c r="R210" s="139">
        <f>'Product Ratings'!R247</f>
        <v>3</v>
      </c>
      <c r="S210" s="306">
        <f>'Product Ratings'!S247</f>
        <v>2</v>
      </c>
      <c r="T210" s="307">
        <f>'Product Ratings'!T247</f>
        <v>17</v>
      </c>
      <c r="U210" s="146"/>
      <c r="V210" s="146"/>
      <c r="W210" s="146"/>
    </row>
    <row r="211" ht="12.75" customHeight="1">
      <c r="A211" s="146"/>
      <c r="B211" s="146" t="str">
        <f>'Product Ratings'!B286</f>
        <v>Widget 282</v>
      </c>
      <c r="C211" s="146"/>
      <c r="D211" s="146"/>
      <c r="E211" s="146">
        <f>'Product Ratings'!C286</f>
        <v>3</v>
      </c>
      <c r="F211" s="305">
        <f>'Product Ratings'!D286</f>
        <v>180</v>
      </c>
      <c r="G211" s="305">
        <f>'Product Ratings'!E286</f>
        <v>118.85</v>
      </c>
      <c r="H211" s="134">
        <f>'Product Ratings'!F286</f>
        <v>0.534</v>
      </c>
      <c r="I211" s="146"/>
      <c r="J211" s="305">
        <f>'Product Ratings'!J286</f>
        <v>60</v>
      </c>
      <c r="K211" s="146">
        <f>'Product Ratings'!K286</f>
        <v>24</v>
      </c>
      <c r="L211" s="305">
        <f>'Product Ratings'!L286</f>
        <v>39.11342894</v>
      </c>
      <c r="M211" s="134">
        <f>'Product Ratings'!M286</f>
        <v>0.89</v>
      </c>
      <c r="N211" s="146"/>
      <c r="O211" s="139">
        <f>'Product Ratings'!O286</f>
        <v>3</v>
      </c>
      <c r="P211" s="139">
        <f>'Product Ratings'!P286</f>
        <v>1</v>
      </c>
      <c r="Q211" s="139">
        <f>'Product Ratings'!Q286</f>
        <v>4</v>
      </c>
      <c r="R211" s="139">
        <f>'Product Ratings'!R286</f>
        <v>4</v>
      </c>
      <c r="S211" s="306">
        <f>'Product Ratings'!S286</f>
        <v>5</v>
      </c>
      <c r="T211" s="307">
        <f>'Product Ratings'!T286</f>
        <v>17</v>
      </c>
      <c r="U211" s="146"/>
      <c r="V211" s="146"/>
      <c r="W211" s="146"/>
    </row>
    <row r="212" ht="12.75" customHeight="1">
      <c r="A212" s="146"/>
      <c r="B212" s="146" t="str">
        <f>'Product Ratings'!B287</f>
        <v>Widget 283</v>
      </c>
      <c r="C212" s="146"/>
      <c r="D212" s="146"/>
      <c r="E212" s="146">
        <f>'Product Ratings'!C287</f>
        <v>1</v>
      </c>
      <c r="F212" s="305">
        <f>'Product Ratings'!D287</f>
        <v>60</v>
      </c>
      <c r="G212" s="305">
        <f>'Product Ratings'!E287</f>
        <v>39.59</v>
      </c>
      <c r="H212" s="134">
        <f>'Product Ratings'!F287</f>
        <v>0.534</v>
      </c>
      <c r="I212" s="146"/>
      <c r="J212" s="305">
        <f>'Product Ratings'!J287</f>
        <v>60</v>
      </c>
      <c r="K212" s="146">
        <f>'Product Ratings'!K287</f>
        <v>26</v>
      </c>
      <c r="L212" s="305">
        <f>'Product Ratings'!L287</f>
        <v>39.11342894</v>
      </c>
      <c r="M212" s="134">
        <f>'Product Ratings'!M287</f>
        <v>0.9</v>
      </c>
      <c r="N212" s="146"/>
      <c r="O212" s="139">
        <f>'Product Ratings'!O287</f>
        <v>3</v>
      </c>
      <c r="P212" s="139">
        <f>'Product Ratings'!P287</f>
        <v>1</v>
      </c>
      <c r="Q212" s="139">
        <f>'Product Ratings'!Q287</f>
        <v>4</v>
      </c>
      <c r="R212" s="139">
        <f>'Product Ratings'!R287</f>
        <v>4</v>
      </c>
      <c r="S212" s="306">
        <f>'Product Ratings'!S287</f>
        <v>5</v>
      </c>
      <c r="T212" s="307">
        <f>'Product Ratings'!T287</f>
        <v>17</v>
      </c>
      <c r="U212" s="146"/>
      <c r="V212" s="146"/>
      <c r="W212" s="146"/>
    </row>
    <row r="213" ht="12.75" customHeight="1">
      <c r="A213" s="146"/>
      <c r="B213" s="146" t="str">
        <f>'Product Ratings'!B288</f>
        <v>Widget 284</v>
      </c>
      <c r="C213" s="146"/>
      <c r="D213" s="146"/>
      <c r="E213" s="146">
        <f>'Product Ratings'!C288</f>
        <v>5</v>
      </c>
      <c r="F213" s="305">
        <f>'Product Ratings'!D288</f>
        <v>104.35</v>
      </c>
      <c r="G213" s="305">
        <f>'Product Ratings'!E288</f>
        <v>68.81</v>
      </c>
      <c r="H213" s="134">
        <f>'Product Ratings'!F288</f>
        <v>0.534</v>
      </c>
      <c r="I213" s="146"/>
      <c r="J213" s="305">
        <f>'Product Ratings'!J288</f>
        <v>20.87</v>
      </c>
      <c r="K213" s="146">
        <f>'Product Ratings'!K288</f>
        <v>37</v>
      </c>
      <c r="L213" s="305">
        <f>'Product Ratings'!L288</f>
        <v>13.60495437</v>
      </c>
      <c r="M213" s="134">
        <f>'Product Ratings'!M288</f>
        <v>0.91</v>
      </c>
      <c r="N213" s="146"/>
      <c r="O213" s="139">
        <f>'Product Ratings'!O288</f>
        <v>3</v>
      </c>
      <c r="P213" s="139">
        <f>'Product Ratings'!P288</f>
        <v>1</v>
      </c>
      <c r="Q213" s="139">
        <f>'Product Ratings'!Q288</f>
        <v>5</v>
      </c>
      <c r="R213" s="139">
        <f>'Product Ratings'!R288</f>
        <v>3</v>
      </c>
      <c r="S213" s="306">
        <f>'Product Ratings'!S288</f>
        <v>5</v>
      </c>
      <c r="T213" s="307">
        <f>'Product Ratings'!T288</f>
        <v>17</v>
      </c>
      <c r="U213" s="146"/>
      <c r="V213" s="146"/>
      <c r="W213" s="146"/>
    </row>
    <row r="214" ht="12.75" customHeight="1">
      <c r="A214" s="146"/>
      <c r="B214" s="146" t="str">
        <f>'Product Ratings'!B295</f>
        <v>Widget 291</v>
      </c>
      <c r="C214" s="146"/>
      <c r="D214" s="146"/>
      <c r="E214" s="146">
        <f>'Product Ratings'!C295</f>
        <v>13</v>
      </c>
      <c r="F214" s="305">
        <f>'Product Ratings'!D295</f>
        <v>406.09</v>
      </c>
      <c r="G214" s="305">
        <f>'Product Ratings'!E295</f>
        <v>266.44</v>
      </c>
      <c r="H214" s="134">
        <f>'Product Ratings'!F295</f>
        <v>0.534</v>
      </c>
      <c r="I214" s="146"/>
      <c r="J214" s="305">
        <f>'Product Ratings'!J295</f>
        <v>31.23769231</v>
      </c>
      <c r="K214" s="146">
        <f>'Product Ratings'!K295</f>
        <v>48</v>
      </c>
      <c r="L214" s="305">
        <f>'Product Ratings'!L295</f>
        <v>20.36355431</v>
      </c>
      <c r="M214" s="134">
        <f>'Product Ratings'!M295</f>
        <v>0.43</v>
      </c>
      <c r="N214" s="146"/>
      <c r="O214" s="139">
        <f>'Product Ratings'!O295</f>
        <v>3</v>
      </c>
      <c r="P214" s="139">
        <f>'Product Ratings'!P295</f>
        <v>3</v>
      </c>
      <c r="Q214" s="139">
        <f>'Product Ratings'!Q295</f>
        <v>5</v>
      </c>
      <c r="R214" s="139">
        <f>'Product Ratings'!R295</f>
        <v>2</v>
      </c>
      <c r="S214" s="306">
        <f>'Product Ratings'!S295</f>
        <v>4</v>
      </c>
      <c r="T214" s="307">
        <f>'Product Ratings'!T295</f>
        <v>17</v>
      </c>
      <c r="U214" s="146"/>
      <c r="V214" s="146"/>
      <c r="W214" s="146"/>
    </row>
    <row r="215" ht="12.75" customHeight="1">
      <c r="A215" s="146"/>
      <c r="B215" s="146" t="str">
        <f>'Product Ratings'!B309</f>
        <v>Widget 306</v>
      </c>
      <c r="C215" s="146"/>
      <c r="D215" s="146"/>
      <c r="E215" s="146">
        <f>'Product Ratings'!C309</f>
        <v>6</v>
      </c>
      <c r="F215" s="305">
        <f>'Product Ratings'!D309</f>
        <v>354</v>
      </c>
      <c r="G215" s="305">
        <f>'Product Ratings'!E309</f>
        <v>231.27</v>
      </c>
      <c r="H215" s="134">
        <f>'Product Ratings'!F309</f>
        <v>0.534</v>
      </c>
      <c r="I215" s="146"/>
      <c r="J215" s="305">
        <f>'Product Ratings'!J309</f>
        <v>59</v>
      </c>
      <c r="K215" s="146">
        <f>'Product Ratings'!K309</f>
        <v>14</v>
      </c>
      <c r="L215" s="305">
        <f>'Product Ratings'!L309</f>
        <v>38.46153846</v>
      </c>
      <c r="M215" s="134">
        <f>'Product Ratings'!M309</f>
        <v>0.45</v>
      </c>
      <c r="N215" s="146"/>
      <c r="O215" s="139">
        <f>'Product Ratings'!O309</f>
        <v>3</v>
      </c>
      <c r="P215" s="139">
        <f>'Product Ratings'!P309</f>
        <v>2</v>
      </c>
      <c r="Q215" s="139">
        <f>'Product Ratings'!Q309</f>
        <v>4</v>
      </c>
      <c r="R215" s="139">
        <f>'Product Ratings'!R309</f>
        <v>4</v>
      </c>
      <c r="S215" s="306">
        <f>'Product Ratings'!S309</f>
        <v>4</v>
      </c>
      <c r="T215" s="307">
        <f>'Product Ratings'!T309</f>
        <v>17</v>
      </c>
      <c r="U215" s="146"/>
      <c r="V215" s="146"/>
      <c r="W215" s="146"/>
    </row>
    <row r="216" ht="12.75" customHeight="1">
      <c r="A216" s="146"/>
      <c r="B216" s="146" t="str">
        <f>'Product Ratings'!B312</f>
        <v>Widget 309</v>
      </c>
      <c r="C216" s="146"/>
      <c r="D216" s="146"/>
      <c r="E216" s="146">
        <f>'Product Ratings'!C312</f>
        <v>1</v>
      </c>
      <c r="F216" s="305">
        <f>'Product Ratings'!D312</f>
        <v>3.04</v>
      </c>
      <c r="G216" s="305">
        <f>'Product Ratings'!E312</f>
        <v>1.99</v>
      </c>
      <c r="H216" s="134">
        <f>'Product Ratings'!F312</f>
        <v>0.534</v>
      </c>
      <c r="I216" s="146"/>
      <c r="J216" s="305">
        <f>'Product Ratings'!J312</f>
        <v>3.04</v>
      </c>
      <c r="K216" s="146">
        <f>'Product Ratings'!K312</f>
        <v>34</v>
      </c>
      <c r="L216" s="305">
        <f>'Product Ratings'!L312</f>
        <v>1.981747066</v>
      </c>
      <c r="M216" s="134">
        <f>'Product Ratings'!M312</f>
        <v>0.89</v>
      </c>
      <c r="N216" s="146"/>
      <c r="O216" s="139">
        <f>'Product Ratings'!O312</f>
        <v>3</v>
      </c>
      <c r="P216" s="139">
        <f>'Product Ratings'!P312</f>
        <v>1</v>
      </c>
      <c r="Q216" s="139">
        <f>'Product Ratings'!Q312</f>
        <v>5</v>
      </c>
      <c r="R216" s="139">
        <f>'Product Ratings'!R312</f>
        <v>3</v>
      </c>
      <c r="S216" s="306">
        <f>'Product Ratings'!S312</f>
        <v>5</v>
      </c>
      <c r="T216" s="307">
        <f>'Product Ratings'!T312</f>
        <v>17</v>
      </c>
      <c r="U216" s="146"/>
      <c r="V216" s="146"/>
      <c r="W216" s="146"/>
    </row>
    <row r="217" ht="12.75" customHeight="1">
      <c r="A217" s="146"/>
      <c r="B217" s="146" t="str">
        <f>'Product Ratings'!B338</f>
        <v>Widget 336</v>
      </c>
      <c r="C217" s="146"/>
      <c r="D217" s="146"/>
      <c r="E217" s="146">
        <f>'Product Ratings'!C338</f>
        <v>3</v>
      </c>
      <c r="F217" s="305">
        <f>'Product Ratings'!D338</f>
        <v>149.57</v>
      </c>
      <c r="G217" s="305">
        <f>'Product Ratings'!E338</f>
        <v>96.73</v>
      </c>
      <c r="H217" s="134">
        <f>'Product Ratings'!F338</f>
        <v>0.534</v>
      </c>
      <c r="I217" s="146"/>
      <c r="J217" s="305">
        <f>'Product Ratings'!J338</f>
        <v>49.85666667</v>
      </c>
      <c r="K217" s="146">
        <f>'Product Ratings'!K338</f>
        <v>24</v>
      </c>
      <c r="L217" s="305">
        <f>'Product Ratings'!L338</f>
        <v>32.50108648</v>
      </c>
      <c r="M217" s="134">
        <f>'Product Ratings'!M338</f>
        <v>0.34</v>
      </c>
      <c r="N217" s="146"/>
      <c r="O217" s="139">
        <f>'Product Ratings'!O338</f>
        <v>3</v>
      </c>
      <c r="P217" s="139">
        <f>'Product Ratings'!P338</f>
        <v>1</v>
      </c>
      <c r="Q217" s="139">
        <f>'Product Ratings'!Q338</f>
        <v>4</v>
      </c>
      <c r="R217" s="139">
        <f>'Product Ratings'!R338</f>
        <v>4</v>
      </c>
      <c r="S217" s="306">
        <f>'Product Ratings'!S338</f>
        <v>4</v>
      </c>
      <c r="T217" s="307">
        <f>'Product Ratings'!T338</f>
        <v>16</v>
      </c>
      <c r="U217" s="146"/>
      <c r="V217" s="146"/>
      <c r="W217" s="146"/>
    </row>
    <row r="218" ht="12.75" customHeight="1">
      <c r="A218" s="146"/>
      <c r="B218" s="146" t="str">
        <f>'Product Ratings'!B339</f>
        <v>Widget 337</v>
      </c>
      <c r="C218" s="146"/>
      <c r="D218" s="146"/>
      <c r="E218" s="146">
        <f>'Product Ratings'!C339</f>
        <v>5</v>
      </c>
      <c r="F218" s="305">
        <f>'Product Ratings'!D339</f>
        <v>201.52</v>
      </c>
      <c r="G218" s="305">
        <f>'Product Ratings'!E339</f>
        <v>130.34</v>
      </c>
      <c r="H218" s="134">
        <f>'Product Ratings'!F339</f>
        <v>0.534</v>
      </c>
      <c r="I218" s="146"/>
      <c r="J218" s="305">
        <f>'Product Ratings'!J339</f>
        <v>40.304</v>
      </c>
      <c r="K218" s="146">
        <f>'Product Ratings'!K339</f>
        <v>26</v>
      </c>
      <c r="L218" s="305">
        <f>'Product Ratings'!L339</f>
        <v>26.273794</v>
      </c>
      <c r="M218" s="134">
        <f>'Product Ratings'!M339</f>
        <v>0.35</v>
      </c>
      <c r="N218" s="146"/>
      <c r="O218" s="139">
        <f>'Product Ratings'!O339</f>
        <v>3</v>
      </c>
      <c r="P218" s="139">
        <f>'Product Ratings'!P339</f>
        <v>1</v>
      </c>
      <c r="Q218" s="139">
        <f>'Product Ratings'!Q339</f>
        <v>4</v>
      </c>
      <c r="R218" s="139">
        <f>'Product Ratings'!R339</f>
        <v>4</v>
      </c>
      <c r="S218" s="306">
        <f>'Product Ratings'!S339</f>
        <v>4</v>
      </c>
      <c r="T218" s="307">
        <f>'Product Ratings'!T339</f>
        <v>16</v>
      </c>
      <c r="U218" s="146"/>
      <c r="V218" s="146"/>
      <c r="W218" s="146"/>
    </row>
    <row r="219" ht="12.75" customHeight="1">
      <c r="A219" s="146"/>
      <c r="B219" s="146" t="str">
        <f>'Product Ratings'!B341</f>
        <v>Widget 339</v>
      </c>
      <c r="C219" s="146"/>
      <c r="D219" s="146"/>
      <c r="E219" s="146">
        <f>'Product Ratings'!C341</f>
        <v>7</v>
      </c>
      <c r="F219" s="305">
        <f>'Product Ratings'!D341</f>
        <v>171.68</v>
      </c>
      <c r="G219" s="305">
        <f>'Product Ratings'!E341</f>
        <v>111.01</v>
      </c>
      <c r="H219" s="134">
        <f>'Product Ratings'!F341</f>
        <v>0.534</v>
      </c>
      <c r="I219" s="146"/>
      <c r="J219" s="305">
        <f>'Product Ratings'!J341</f>
        <v>24.52571429</v>
      </c>
      <c r="K219" s="146">
        <f>'Product Ratings'!K341</f>
        <v>38</v>
      </c>
      <c r="L219" s="305">
        <f>'Product Ratings'!L341</f>
        <v>15.98807972</v>
      </c>
      <c r="M219" s="134">
        <f>'Product Ratings'!M341</f>
        <v>0.46</v>
      </c>
      <c r="N219" s="146"/>
      <c r="O219" s="139">
        <f>'Product Ratings'!O341</f>
        <v>3</v>
      </c>
      <c r="P219" s="139">
        <f>'Product Ratings'!P341</f>
        <v>2</v>
      </c>
      <c r="Q219" s="139">
        <f>'Product Ratings'!Q341</f>
        <v>5</v>
      </c>
      <c r="R219" s="139">
        <f>'Product Ratings'!R341</f>
        <v>3</v>
      </c>
      <c r="S219" s="306">
        <f>'Product Ratings'!S341</f>
        <v>4</v>
      </c>
      <c r="T219" s="307">
        <f>'Product Ratings'!T341</f>
        <v>17</v>
      </c>
      <c r="U219" s="146"/>
      <c r="V219" s="146"/>
      <c r="W219" s="146"/>
    </row>
    <row r="220" ht="12.75" customHeight="1">
      <c r="A220" s="146"/>
      <c r="B220" s="146" t="str">
        <f>'Product Ratings'!B343</f>
        <v>Widget 341</v>
      </c>
      <c r="C220" s="146"/>
      <c r="D220" s="146"/>
      <c r="E220" s="146">
        <f>'Product Ratings'!C343</f>
        <v>17</v>
      </c>
      <c r="F220" s="305">
        <f>'Product Ratings'!D343</f>
        <v>1906.96</v>
      </c>
      <c r="G220" s="305">
        <f>'Product Ratings'!E343</f>
        <v>1231.77</v>
      </c>
      <c r="H220" s="134">
        <f>'Product Ratings'!F343</f>
        <v>0.534</v>
      </c>
      <c r="I220" s="146"/>
      <c r="J220" s="305">
        <f>'Product Ratings'!J343</f>
        <v>112.1741176</v>
      </c>
      <c r="K220" s="146">
        <f>'Product Ratings'!K343</f>
        <v>39</v>
      </c>
      <c r="L220" s="305">
        <f>'Product Ratings'!L343</f>
        <v>73.12523967</v>
      </c>
      <c r="M220" s="134">
        <f>'Product Ratings'!M343</f>
        <v>0.5</v>
      </c>
      <c r="N220" s="146"/>
      <c r="O220" s="139">
        <f>'Product Ratings'!O343</f>
        <v>3</v>
      </c>
      <c r="P220" s="139">
        <f>'Product Ratings'!P343</f>
        <v>4</v>
      </c>
      <c r="Q220" s="139">
        <f>'Product Ratings'!Q343</f>
        <v>3</v>
      </c>
      <c r="R220" s="139">
        <f>'Product Ratings'!R343</f>
        <v>3</v>
      </c>
      <c r="S220" s="306">
        <f>'Product Ratings'!S343</f>
        <v>4</v>
      </c>
      <c r="T220" s="307">
        <f>'Product Ratings'!T343</f>
        <v>17</v>
      </c>
      <c r="U220" s="146"/>
      <c r="V220" s="146"/>
      <c r="W220" s="146"/>
    </row>
    <row r="221" ht="12.75" customHeight="1">
      <c r="A221" s="146"/>
      <c r="B221" s="146" t="str">
        <f>'Product Ratings'!B364</f>
        <v>Widget 363</v>
      </c>
      <c r="C221" s="146"/>
      <c r="D221" s="146"/>
      <c r="E221" s="146">
        <f>'Product Ratings'!C364</f>
        <v>1</v>
      </c>
      <c r="F221" s="305">
        <f>'Product Ratings'!D364</f>
        <v>10</v>
      </c>
      <c r="G221" s="305">
        <f>'Product Ratings'!E364</f>
        <v>6.4</v>
      </c>
      <c r="H221" s="134">
        <f>'Product Ratings'!F364</f>
        <v>0.534</v>
      </c>
      <c r="I221" s="146"/>
      <c r="J221" s="305">
        <f>'Product Ratings'!J364</f>
        <v>10</v>
      </c>
      <c r="K221" s="146">
        <f>'Product Ratings'!K364</f>
        <v>34</v>
      </c>
      <c r="L221" s="305">
        <f>'Product Ratings'!L364</f>
        <v>6.518904824</v>
      </c>
      <c r="M221" s="134">
        <f>'Product Ratings'!M364</f>
        <v>0.91</v>
      </c>
      <c r="N221" s="146"/>
      <c r="O221" s="139">
        <f>'Product Ratings'!O364</f>
        <v>3</v>
      </c>
      <c r="P221" s="139">
        <f>'Product Ratings'!P364</f>
        <v>1</v>
      </c>
      <c r="Q221" s="139">
        <f>'Product Ratings'!Q364</f>
        <v>5</v>
      </c>
      <c r="R221" s="139">
        <f>'Product Ratings'!R364</f>
        <v>3</v>
      </c>
      <c r="S221" s="306">
        <f>'Product Ratings'!S364</f>
        <v>5</v>
      </c>
      <c r="T221" s="307">
        <f>'Product Ratings'!T364</f>
        <v>17</v>
      </c>
      <c r="U221" s="146"/>
      <c r="V221" s="146"/>
      <c r="W221" s="146"/>
    </row>
    <row r="222" ht="12.75" customHeight="1">
      <c r="A222" s="146"/>
      <c r="B222" s="146" t="str">
        <f>'Product Ratings'!B366</f>
        <v>Widget 365</v>
      </c>
      <c r="C222" s="146"/>
      <c r="D222" s="146"/>
      <c r="E222" s="146">
        <f>'Product Ratings'!C366</f>
        <v>9</v>
      </c>
      <c r="F222" s="305">
        <f>'Product Ratings'!D366</f>
        <v>430.43</v>
      </c>
      <c r="G222" s="305">
        <f>'Product Ratings'!E366</f>
        <v>275.35</v>
      </c>
      <c r="H222" s="134">
        <f>'Product Ratings'!F366</f>
        <v>0.534</v>
      </c>
      <c r="I222" s="146"/>
      <c r="J222" s="305">
        <f>'Product Ratings'!J366</f>
        <v>47.82555556</v>
      </c>
      <c r="K222" s="146">
        <f>'Product Ratings'!K366</f>
        <v>65</v>
      </c>
      <c r="L222" s="305">
        <f>'Product Ratings'!L366</f>
        <v>31.17702448</v>
      </c>
      <c r="M222" s="134">
        <f>'Product Ratings'!M366</f>
        <v>0.97</v>
      </c>
      <c r="N222" s="146"/>
      <c r="O222" s="139">
        <f>'Product Ratings'!O366</f>
        <v>3</v>
      </c>
      <c r="P222" s="139">
        <f>'Product Ratings'!P366</f>
        <v>2</v>
      </c>
      <c r="Q222" s="139">
        <f>'Product Ratings'!Q366</f>
        <v>4</v>
      </c>
      <c r="R222" s="139">
        <f>'Product Ratings'!R366</f>
        <v>2</v>
      </c>
      <c r="S222" s="306">
        <f>'Product Ratings'!S366</f>
        <v>5</v>
      </c>
      <c r="T222" s="307">
        <f>'Product Ratings'!T366</f>
        <v>16</v>
      </c>
      <c r="U222" s="146"/>
      <c r="V222" s="146"/>
      <c r="W222" s="146"/>
    </row>
    <row r="223" ht="12.75" customHeight="1">
      <c r="A223" s="146"/>
      <c r="B223" s="146" t="str">
        <f>'Product Ratings'!B368</f>
        <v>Widget 367</v>
      </c>
      <c r="C223" s="146"/>
      <c r="D223" s="146"/>
      <c r="E223" s="146">
        <f>'Product Ratings'!C368</f>
        <v>2</v>
      </c>
      <c r="F223" s="305">
        <f>'Product Ratings'!D368</f>
        <v>60.87</v>
      </c>
      <c r="G223" s="305">
        <f>'Product Ratings'!E368</f>
        <v>38.87</v>
      </c>
      <c r="H223" s="134">
        <f>'Product Ratings'!F368</f>
        <v>0.534</v>
      </c>
      <c r="I223" s="146"/>
      <c r="J223" s="305">
        <f>'Product Ratings'!J368</f>
        <v>30.435</v>
      </c>
      <c r="K223" s="146">
        <f>'Product Ratings'!K368</f>
        <v>34</v>
      </c>
      <c r="L223" s="305">
        <f>'Product Ratings'!L368</f>
        <v>19.84028683</v>
      </c>
      <c r="M223" s="134">
        <f>'Product Ratings'!M368</f>
        <v>0.65</v>
      </c>
      <c r="N223" s="146"/>
      <c r="O223" s="139">
        <f>'Product Ratings'!O368</f>
        <v>3</v>
      </c>
      <c r="P223" s="139">
        <f>'Product Ratings'!P368</f>
        <v>1</v>
      </c>
      <c r="Q223" s="139">
        <f>'Product Ratings'!Q368</f>
        <v>5</v>
      </c>
      <c r="R223" s="139">
        <f>'Product Ratings'!R368</f>
        <v>3</v>
      </c>
      <c r="S223" s="306">
        <f>'Product Ratings'!S368</f>
        <v>5</v>
      </c>
      <c r="T223" s="307">
        <f>'Product Ratings'!T368</f>
        <v>17</v>
      </c>
      <c r="U223" s="146"/>
      <c r="V223" s="146"/>
      <c r="W223" s="146"/>
    </row>
    <row r="224" ht="12.75" customHeight="1">
      <c r="A224" s="146"/>
      <c r="B224" s="146" t="str">
        <f>'Product Ratings'!B385</f>
        <v>Widget 385</v>
      </c>
      <c r="C224" s="146"/>
      <c r="D224" s="146"/>
      <c r="E224" s="146">
        <f>'Product Ratings'!C385</f>
        <v>5</v>
      </c>
      <c r="F224" s="305">
        <f>'Product Ratings'!D385</f>
        <v>41.3</v>
      </c>
      <c r="G224" s="305">
        <f>'Product Ratings'!E385</f>
        <v>26.3</v>
      </c>
      <c r="H224" s="134">
        <f>'Product Ratings'!F385</f>
        <v>0.534</v>
      </c>
      <c r="I224" s="146"/>
      <c r="J224" s="305">
        <f>'Product Ratings'!J385</f>
        <v>8.26</v>
      </c>
      <c r="K224" s="146">
        <f>'Product Ratings'!K385</f>
        <v>25</v>
      </c>
      <c r="L224" s="305">
        <f>'Product Ratings'!L385</f>
        <v>5.384615385</v>
      </c>
      <c r="M224" s="134">
        <f>'Product Ratings'!M385</f>
        <v>0.45</v>
      </c>
      <c r="N224" s="146"/>
      <c r="O224" s="139">
        <f>'Product Ratings'!O385</f>
        <v>3</v>
      </c>
      <c r="P224" s="139">
        <f>'Product Ratings'!P385</f>
        <v>1</v>
      </c>
      <c r="Q224" s="139">
        <f>'Product Ratings'!Q385</f>
        <v>5</v>
      </c>
      <c r="R224" s="139">
        <f>'Product Ratings'!R385</f>
        <v>4</v>
      </c>
      <c r="S224" s="306">
        <f>'Product Ratings'!S385</f>
        <v>4</v>
      </c>
      <c r="T224" s="307">
        <f>'Product Ratings'!T385</f>
        <v>17</v>
      </c>
      <c r="U224" s="146"/>
      <c r="V224" s="146"/>
      <c r="W224" s="146"/>
    </row>
    <row r="225" ht="12.75" customHeight="1">
      <c r="A225" s="146"/>
      <c r="B225" s="146" t="str">
        <f>'Product Ratings'!B393</f>
        <v>Widget 393</v>
      </c>
      <c r="C225" s="146"/>
      <c r="D225" s="146"/>
      <c r="E225" s="146">
        <f>'Product Ratings'!C393</f>
        <v>1</v>
      </c>
      <c r="F225" s="305">
        <f>'Product Ratings'!D393</f>
        <v>39.13</v>
      </c>
      <c r="G225" s="305">
        <f>'Product Ratings'!E393</f>
        <v>24.91</v>
      </c>
      <c r="H225" s="134">
        <f>'Product Ratings'!F393</f>
        <v>0.534</v>
      </c>
      <c r="I225" s="146"/>
      <c r="J225" s="305">
        <f>'Product Ratings'!J393</f>
        <v>39.13</v>
      </c>
      <c r="K225" s="146">
        <f>'Product Ratings'!K393</f>
        <v>38</v>
      </c>
      <c r="L225" s="305">
        <f>'Product Ratings'!L393</f>
        <v>25.50847458</v>
      </c>
      <c r="M225" s="134">
        <f>'Product Ratings'!M393</f>
        <v>0.87</v>
      </c>
      <c r="N225" s="146"/>
      <c r="O225" s="139">
        <f>'Product Ratings'!O393</f>
        <v>3</v>
      </c>
      <c r="P225" s="139">
        <f>'Product Ratings'!P393</f>
        <v>1</v>
      </c>
      <c r="Q225" s="127">
        <f>'Product Ratings'!Q393</f>
        <v>25.50847458</v>
      </c>
      <c r="R225" s="139">
        <f>'Product Ratings'!R393</f>
        <v>3</v>
      </c>
      <c r="S225" s="306">
        <f>'Product Ratings'!S393</f>
        <v>5</v>
      </c>
      <c r="T225" s="307">
        <f>'Product Ratings'!T393</f>
        <v>37.50847458</v>
      </c>
      <c r="U225" s="146"/>
      <c r="V225" s="146"/>
      <c r="W225" s="146"/>
    </row>
    <row r="226" ht="12.75" customHeight="1">
      <c r="A226" s="146"/>
      <c r="B226" s="146" t="str">
        <f>'Product Ratings'!B394</f>
        <v>Widget 394</v>
      </c>
      <c r="C226" s="146"/>
      <c r="D226" s="146"/>
      <c r="E226" s="146">
        <f>'Product Ratings'!C394</f>
        <v>2</v>
      </c>
      <c r="F226" s="305">
        <f>'Product Ratings'!D394</f>
        <v>95.65</v>
      </c>
      <c r="G226" s="305">
        <f>'Product Ratings'!E394</f>
        <v>60.87</v>
      </c>
      <c r="H226" s="134">
        <f>'Product Ratings'!F394</f>
        <v>0.534</v>
      </c>
      <c r="I226" s="146"/>
      <c r="J226" s="305">
        <f>'Product Ratings'!J394</f>
        <v>47.825</v>
      </c>
      <c r="K226" s="146">
        <f>'Product Ratings'!K394</f>
        <v>34</v>
      </c>
      <c r="L226" s="305">
        <f>'Product Ratings'!L394</f>
        <v>31.17666232</v>
      </c>
      <c r="M226" s="134">
        <f>'Product Ratings'!M394</f>
        <v>0.89</v>
      </c>
      <c r="N226" s="146"/>
      <c r="O226" s="139">
        <f>'Product Ratings'!O394</f>
        <v>3</v>
      </c>
      <c r="P226" s="139">
        <f>'Product Ratings'!P394</f>
        <v>1</v>
      </c>
      <c r="Q226" s="139">
        <f>'Product Ratings'!Q394</f>
        <v>4</v>
      </c>
      <c r="R226" s="139">
        <f>'Product Ratings'!R394</f>
        <v>3</v>
      </c>
      <c r="S226" s="306">
        <f>'Product Ratings'!S394</f>
        <v>5</v>
      </c>
      <c r="T226" s="307">
        <f>'Product Ratings'!T394</f>
        <v>16</v>
      </c>
      <c r="U226" s="146"/>
      <c r="V226" s="146"/>
      <c r="W226" s="146"/>
    </row>
    <row r="227" ht="12.75" customHeight="1">
      <c r="A227" s="146"/>
      <c r="B227" s="146" t="str">
        <f>'Product Ratings'!B414</f>
        <v>Widget 415</v>
      </c>
      <c r="C227" s="146"/>
      <c r="D227" s="146"/>
      <c r="E227" s="146">
        <f>'Product Ratings'!C414</f>
        <v>2</v>
      </c>
      <c r="F227" s="305">
        <f>'Product Ratings'!D414</f>
        <v>67.83</v>
      </c>
      <c r="G227" s="305">
        <f>'Product Ratings'!E414</f>
        <v>42.93</v>
      </c>
      <c r="H227" s="134">
        <f>'Product Ratings'!F414</f>
        <v>0.534</v>
      </c>
      <c r="I227" s="146"/>
      <c r="J227" s="305">
        <f>'Product Ratings'!J414</f>
        <v>33.915</v>
      </c>
      <c r="K227" s="146">
        <f>'Product Ratings'!K414</f>
        <v>19</v>
      </c>
      <c r="L227" s="305">
        <f>'Product Ratings'!L414</f>
        <v>22.10886571</v>
      </c>
      <c r="M227" s="134">
        <f>'Product Ratings'!M414</f>
        <v>0.34</v>
      </c>
      <c r="N227" s="146"/>
      <c r="O227" s="139">
        <f>'Product Ratings'!O414</f>
        <v>3</v>
      </c>
      <c r="P227" s="139">
        <f>'Product Ratings'!P414</f>
        <v>1</v>
      </c>
      <c r="Q227" s="139">
        <f>'Product Ratings'!Q414</f>
        <v>5</v>
      </c>
      <c r="R227" s="139">
        <f>'Product Ratings'!R414</f>
        <v>4</v>
      </c>
      <c r="S227" s="306">
        <f>'Product Ratings'!S414</f>
        <v>4</v>
      </c>
      <c r="T227" s="307">
        <f>'Product Ratings'!T414</f>
        <v>17</v>
      </c>
      <c r="U227" s="146"/>
      <c r="V227" s="146"/>
      <c r="W227" s="146"/>
    </row>
    <row r="228" ht="12.75" customHeight="1">
      <c r="A228" s="146"/>
      <c r="B228" s="146" t="str">
        <f>'Product Ratings'!B437</f>
        <v>Widget 439</v>
      </c>
      <c r="C228" s="146"/>
      <c r="D228" s="146"/>
      <c r="E228" s="146">
        <f>'Product Ratings'!C437</f>
        <v>2</v>
      </c>
      <c r="F228" s="305">
        <f>'Product Ratings'!D437</f>
        <v>139.12</v>
      </c>
      <c r="G228" s="305">
        <f>'Product Ratings'!E437</f>
        <v>87.66</v>
      </c>
      <c r="H228" s="134">
        <f>'Product Ratings'!F437</f>
        <v>0.534</v>
      </c>
      <c r="I228" s="146"/>
      <c r="J228" s="305">
        <f>'Product Ratings'!J437</f>
        <v>69.56</v>
      </c>
      <c r="K228" s="146">
        <f>'Product Ratings'!K437</f>
        <v>25</v>
      </c>
      <c r="L228" s="305">
        <f>'Product Ratings'!L437</f>
        <v>45.34550196</v>
      </c>
      <c r="M228" s="134">
        <f>'Product Ratings'!M437</f>
        <v>0.88</v>
      </c>
      <c r="N228" s="146"/>
      <c r="O228" s="139">
        <f>'Product Ratings'!O437</f>
        <v>3</v>
      </c>
      <c r="P228" s="139">
        <f>'Product Ratings'!P437</f>
        <v>1</v>
      </c>
      <c r="Q228" s="139">
        <f>'Product Ratings'!Q437</f>
        <v>3</v>
      </c>
      <c r="R228" s="139">
        <f>'Product Ratings'!R437</f>
        <v>4</v>
      </c>
      <c r="S228" s="306">
        <f>'Product Ratings'!S437</f>
        <v>5</v>
      </c>
      <c r="T228" s="307">
        <f>'Product Ratings'!T437</f>
        <v>16</v>
      </c>
      <c r="U228" s="146"/>
      <c r="V228" s="146"/>
      <c r="W228" s="146"/>
    </row>
    <row r="229" ht="12.75" customHeight="1">
      <c r="A229" s="146"/>
      <c r="B229" s="146" t="str">
        <f>'Product Ratings'!B445</f>
        <v>Widget 447</v>
      </c>
      <c r="C229" s="146"/>
      <c r="D229" s="146"/>
      <c r="E229" s="146">
        <f>'Product Ratings'!C445</f>
        <v>10</v>
      </c>
      <c r="F229" s="305">
        <f>'Product Ratings'!D445</f>
        <v>208.7</v>
      </c>
      <c r="G229" s="305">
        <f>'Product Ratings'!E445</f>
        <v>131.4</v>
      </c>
      <c r="H229" s="134">
        <f>'Product Ratings'!F445</f>
        <v>0.534</v>
      </c>
      <c r="I229" s="146"/>
      <c r="J229" s="305">
        <f>'Product Ratings'!J445</f>
        <v>20.87</v>
      </c>
      <c r="K229" s="146">
        <f>'Product Ratings'!K445</f>
        <v>38</v>
      </c>
      <c r="L229" s="305">
        <f>'Product Ratings'!L445</f>
        <v>13.60495437</v>
      </c>
      <c r="M229" s="134">
        <f>'Product Ratings'!M445</f>
        <v>0.45</v>
      </c>
      <c r="N229" s="146"/>
      <c r="O229" s="139">
        <f>'Product Ratings'!O445</f>
        <v>3</v>
      </c>
      <c r="P229" s="139">
        <f>'Product Ratings'!P445</f>
        <v>2</v>
      </c>
      <c r="Q229" s="139">
        <f>'Product Ratings'!Q445</f>
        <v>5</v>
      </c>
      <c r="R229" s="139">
        <f>'Product Ratings'!R445</f>
        <v>3</v>
      </c>
      <c r="S229" s="306">
        <f>'Product Ratings'!S445</f>
        <v>4</v>
      </c>
      <c r="T229" s="307">
        <f>'Product Ratings'!T445</f>
        <v>17</v>
      </c>
      <c r="U229" s="146"/>
      <c r="V229" s="146"/>
      <c r="W229" s="146"/>
    </row>
    <row r="230" ht="12.75" customHeight="1">
      <c r="A230" s="146"/>
      <c r="B230" s="146" t="str">
        <f>'Product Ratings'!B456</f>
        <v>Widget 458</v>
      </c>
      <c r="C230" s="146"/>
      <c r="D230" s="146"/>
      <c r="E230" s="146">
        <f>'Product Ratings'!C456</f>
        <v>3</v>
      </c>
      <c r="F230" s="305">
        <f>'Product Ratings'!D456</f>
        <v>127.83</v>
      </c>
      <c r="G230" s="305">
        <f>'Product Ratings'!E456</f>
        <v>80.22</v>
      </c>
      <c r="H230" s="134">
        <f>'Product Ratings'!F456</f>
        <v>0.534</v>
      </c>
      <c r="I230" s="146"/>
      <c r="J230" s="305">
        <f>'Product Ratings'!J456</f>
        <v>42.61</v>
      </c>
      <c r="K230" s="146">
        <f>'Product Ratings'!K456</f>
        <v>41</v>
      </c>
      <c r="L230" s="305">
        <f>'Product Ratings'!L456</f>
        <v>27.77705346</v>
      </c>
      <c r="M230" s="134">
        <f>'Product Ratings'!M456</f>
        <v>0.65</v>
      </c>
      <c r="N230" s="146"/>
      <c r="O230" s="139">
        <f>'Product Ratings'!O456</f>
        <v>3</v>
      </c>
      <c r="P230" s="139">
        <f>'Product Ratings'!P456</f>
        <v>1</v>
      </c>
      <c r="Q230" s="139">
        <f>'Product Ratings'!Q456</f>
        <v>4</v>
      </c>
      <c r="R230" s="139">
        <f>'Product Ratings'!R456</f>
        <v>3</v>
      </c>
      <c r="S230" s="306">
        <f>'Product Ratings'!S456</f>
        <v>5</v>
      </c>
      <c r="T230" s="307">
        <f>'Product Ratings'!T456</f>
        <v>16</v>
      </c>
      <c r="U230" s="146"/>
      <c r="V230" s="146"/>
      <c r="W230" s="146"/>
    </row>
    <row r="231" ht="12.75" customHeight="1">
      <c r="A231" s="146"/>
      <c r="B231" s="146" t="str">
        <f>'Product Ratings'!B466</f>
        <v>Widget 469</v>
      </c>
      <c r="C231" s="146"/>
      <c r="D231" s="146"/>
      <c r="E231" s="146">
        <f>'Product Ratings'!C466</f>
        <v>9</v>
      </c>
      <c r="F231" s="305">
        <f>'Product Ratings'!D466</f>
        <v>305.22</v>
      </c>
      <c r="G231" s="305">
        <f>'Product Ratings'!E466</f>
        <v>191.07</v>
      </c>
      <c r="H231" s="134">
        <f>'Product Ratings'!F466</f>
        <v>0.534</v>
      </c>
      <c r="I231" s="146"/>
      <c r="J231" s="305">
        <f>'Product Ratings'!J466</f>
        <v>33.91333333</v>
      </c>
      <c r="K231" s="146">
        <f>'Product Ratings'!K466</f>
        <v>19</v>
      </c>
      <c r="L231" s="305">
        <f>'Product Ratings'!L466</f>
        <v>22.10777923</v>
      </c>
      <c r="M231" s="134">
        <f>'Product Ratings'!M466</f>
        <v>0.23</v>
      </c>
      <c r="N231" s="146"/>
      <c r="O231" s="139">
        <f>'Product Ratings'!O466</f>
        <v>3</v>
      </c>
      <c r="P231" s="139">
        <f>'Product Ratings'!P466</f>
        <v>2</v>
      </c>
      <c r="Q231" s="139">
        <f>'Product Ratings'!Q466</f>
        <v>5</v>
      </c>
      <c r="R231" s="139">
        <f>'Product Ratings'!R466</f>
        <v>4</v>
      </c>
      <c r="S231" s="306">
        <f>'Product Ratings'!S466</f>
        <v>3</v>
      </c>
      <c r="T231" s="307">
        <f>'Product Ratings'!T466</f>
        <v>17</v>
      </c>
      <c r="U231" s="146"/>
      <c r="V231" s="146"/>
      <c r="W231" s="146"/>
    </row>
    <row r="232" ht="12.75" customHeight="1">
      <c r="A232" s="146"/>
      <c r="B232" s="146" t="str">
        <f>'Product Ratings'!B470</f>
        <v>Widget 473</v>
      </c>
      <c r="C232" s="146"/>
      <c r="D232" s="146"/>
      <c r="E232" s="146">
        <f>'Product Ratings'!C470</f>
        <v>7</v>
      </c>
      <c r="F232" s="305">
        <f>'Product Ratings'!D470</f>
        <v>83.76</v>
      </c>
      <c r="G232" s="305">
        <f>'Product Ratings'!E470</f>
        <v>52.35</v>
      </c>
      <c r="H232" s="134">
        <f>'Product Ratings'!F470</f>
        <v>0.534</v>
      </c>
      <c r="I232" s="146"/>
      <c r="J232" s="305">
        <f>'Product Ratings'!J470</f>
        <v>11.96571429</v>
      </c>
      <c r="K232" s="146">
        <f>'Product Ratings'!K470</f>
        <v>65</v>
      </c>
      <c r="L232" s="305">
        <f>'Product Ratings'!L470</f>
        <v>7.800335258</v>
      </c>
      <c r="M232" s="134">
        <f>'Product Ratings'!M470</f>
        <v>0.89</v>
      </c>
      <c r="N232" s="146"/>
      <c r="O232" s="139">
        <f>'Product Ratings'!O470</f>
        <v>3</v>
      </c>
      <c r="P232" s="139">
        <f>'Product Ratings'!P470</f>
        <v>2</v>
      </c>
      <c r="Q232" s="139">
        <f>'Product Ratings'!Q470</f>
        <v>5</v>
      </c>
      <c r="R232" s="139">
        <f>'Product Ratings'!R470</f>
        <v>2</v>
      </c>
      <c r="S232" s="306">
        <f>'Product Ratings'!S470</f>
        <v>5</v>
      </c>
      <c r="T232" s="307">
        <f>'Product Ratings'!T470</f>
        <v>17</v>
      </c>
      <c r="U232" s="146"/>
      <c r="V232" s="146"/>
      <c r="W232" s="146"/>
    </row>
    <row r="233" ht="12.75" customHeight="1">
      <c r="A233" s="146"/>
      <c r="B233" s="146" t="str">
        <f>'Product Ratings'!B474</f>
        <v>Widget 477</v>
      </c>
      <c r="C233" s="146"/>
      <c r="D233" s="146"/>
      <c r="E233" s="146">
        <f>'Product Ratings'!C474</f>
        <v>12</v>
      </c>
      <c r="F233" s="305">
        <f>'Product Ratings'!D474</f>
        <v>198.26</v>
      </c>
      <c r="G233" s="305">
        <f>'Product Ratings'!E474</f>
        <v>123.86</v>
      </c>
      <c r="H233" s="134">
        <f>'Product Ratings'!F474</f>
        <v>0.534</v>
      </c>
      <c r="I233" s="146"/>
      <c r="J233" s="305">
        <f>'Product Ratings'!J474</f>
        <v>16.52166667</v>
      </c>
      <c r="K233" s="146">
        <f>'Product Ratings'!K474</f>
        <v>16</v>
      </c>
      <c r="L233" s="305">
        <f>'Product Ratings'!L474</f>
        <v>10.77031725</v>
      </c>
      <c r="M233" s="134">
        <f>'Product Ratings'!M474</f>
        <v>0.06</v>
      </c>
      <c r="N233" s="146"/>
      <c r="O233" s="139">
        <f>'Product Ratings'!O474</f>
        <v>3</v>
      </c>
      <c r="P233" s="139">
        <f>'Product Ratings'!P474</f>
        <v>3</v>
      </c>
      <c r="Q233" s="139">
        <f>'Product Ratings'!Q474</f>
        <v>5</v>
      </c>
      <c r="R233" s="139">
        <f>'Product Ratings'!R474</f>
        <v>4</v>
      </c>
      <c r="S233" s="306">
        <f>'Product Ratings'!S474</f>
        <v>2</v>
      </c>
      <c r="T233" s="307">
        <f>'Product Ratings'!T474</f>
        <v>17</v>
      </c>
      <c r="U233" s="146"/>
      <c r="V233" s="146"/>
      <c r="W233" s="146"/>
    </row>
    <row r="234" ht="12.75" customHeight="1">
      <c r="A234" s="146"/>
      <c r="B234" s="146" t="str">
        <f>'Product Ratings'!B480</f>
        <v>Widget 484</v>
      </c>
      <c r="C234" s="146"/>
      <c r="D234" s="146"/>
      <c r="E234" s="146">
        <f>'Product Ratings'!C480</f>
        <v>37</v>
      </c>
      <c r="F234" s="305">
        <f>'Product Ratings'!D480</f>
        <v>967.36</v>
      </c>
      <c r="G234" s="305">
        <f>'Product Ratings'!E480</f>
        <v>602.78</v>
      </c>
      <c r="H234" s="134">
        <f>'Product Ratings'!F480</f>
        <v>0.534</v>
      </c>
      <c r="I234" s="146"/>
      <c r="J234" s="305">
        <f>'Product Ratings'!J480</f>
        <v>26.14486486</v>
      </c>
      <c r="K234" s="146">
        <f>'Product Ratings'!K480</f>
        <v>48</v>
      </c>
      <c r="L234" s="305">
        <f>'Product Ratings'!L480</f>
        <v>17.04358857</v>
      </c>
      <c r="M234" s="134">
        <f>'Product Ratings'!M480</f>
        <v>0.125</v>
      </c>
      <c r="N234" s="146"/>
      <c r="O234" s="139">
        <f>'Product Ratings'!O480</f>
        <v>3</v>
      </c>
      <c r="P234" s="139">
        <f>'Product Ratings'!P480</f>
        <v>5</v>
      </c>
      <c r="Q234" s="139">
        <f>'Product Ratings'!Q480</f>
        <v>5</v>
      </c>
      <c r="R234" s="139">
        <f>'Product Ratings'!R480</f>
        <v>2</v>
      </c>
      <c r="S234" s="306">
        <f>'Product Ratings'!S480</f>
        <v>2</v>
      </c>
      <c r="T234" s="307">
        <f>'Product Ratings'!T480</f>
        <v>17</v>
      </c>
      <c r="U234" s="146"/>
      <c r="V234" s="146"/>
      <c r="W234" s="146"/>
    </row>
    <row r="235" ht="12.75" customHeight="1">
      <c r="A235" s="146"/>
      <c r="B235" s="146" t="str">
        <f>'Product Ratings'!B483</f>
        <v>Widget 487</v>
      </c>
      <c r="C235" s="146"/>
      <c r="D235" s="146"/>
      <c r="E235" s="146">
        <f>'Product Ratings'!C483</f>
        <v>15</v>
      </c>
      <c r="F235" s="305">
        <f>'Product Ratings'!D483</f>
        <v>268.62</v>
      </c>
      <c r="G235" s="305">
        <f>'Product Ratings'!E483</f>
        <v>167.11</v>
      </c>
      <c r="H235" s="134">
        <f>'Product Ratings'!F483</f>
        <v>0.534</v>
      </c>
      <c r="I235" s="146"/>
      <c r="J235" s="305">
        <f>'Product Ratings'!J483</f>
        <v>17.908</v>
      </c>
      <c r="K235" s="146">
        <f>'Product Ratings'!K483</f>
        <v>39</v>
      </c>
      <c r="L235" s="305">
        <f>'Product Ratings'!L483</f>
        <v>11.67405476</v>
      </c>
      <c r="M235" s="134">
        <f>'Product Ratings'!M483</f>
        <v>0.22</v>
      </c>
      <c r="N235" s="146"/>
      <c r="O235" s="139">
        <f>'Product Ratings'!O483</f>
        <v>3</v>
      </c>
      <c r="P235" s="139">
        <f>'Product Ratings'!P483</f>
        <v>3</v>
      </c>
      <c r="Q235" s="139">
        <f>'Product Ratings'!Q483</f>
        <v>5</v>
      </c>
      <c r="R235" s="139">
        <f>'Product Ratings'!R483</f>
        <v>3</v>
      </c>
      <c r="S235" s="306">
        <f>'Product Ratings'!S483</f>
        <v>3</v>
      </c>
      <c r="T235" s="307">
        <f>'Product Ratings'!T483</f>
        <v>17</v>
      </c>
      <c r="U235" s="146"/>
      <c r="V235" s="146"/>
      <c r="W235" s="146"/>
    </row>
    <row r="236" ht="12.75" customHeight="1">
      <c r="A236" s="146"/>
      <c r="B236" s="146" t="str">
        <f>'Product Ratings'!B494</f>
        <v>Widget 498</v>
      </c>
      <c r="C236" s="146"/>
      <c r="D236" s="146"/>
      <c r="E236" s="146">
        <f>'Product Ratings'!C494</f>
        <v>13</v>
      </c>
      <c r="F236" s="305">
        <f>'Product Ratings'!D494</f>
        <v>327.83</v>
      </c>
      <c r="G236" s="305">
        <f>'Product Ratings'!E494</f>
        <v>203.11</v>
      </c>
      <c r="H236" s="134">
        <f>'Product Ratings'!F494</f>
        <v>0.534</v>
      </c>
      <c r="I236" s="146"/>
      <c r="J236" s="305">
        <f>'Product Ratings'!J494</f>
        <v>25.21769231</v>
      </c>
      <c r="K236" s="146">
        <f>'Product Ratings'!K494</f>
        <v>62</v>
      </c>
      <c r="L236" s="305">
        <f>'Product Ratings'!L494</f>
        <v>16.4391736</v>
      </c>
      <c r="M236" s="134">
        <f>'Product Ratings'!M494</f>
        <v>0.48</v>
      </c>
      <c r="N236" s="146"/>
      <c r="O236" s="139">
        <f>'Product Ratings'!O494</f>
        <v>3</v>
      </c>
      <c r="P236" s="139">
        <f>'Product Ratings'!P494</f>
        <v>3</v>
      </c>
      <c r="Q236" s="139">
        <f>'Product Ratings'!Q494</f>
        <v>5</v>
      </c>
      <c r="R236" s="139">
        <f>'Product Ratings'!R494</f>
        <v>2</v>
      </c>
      <c r="S236" s="306">
        <f>'Product Ratings'!S494</f>
        <v>4</v>
      </c>
      <c r="T236" s="307">
        <f>'Product Ratings'!T494</f>
        <v>17</v>
      </c>
      <c r="U236" s="146"/>
      <c r="V236" s="146"/>
      <c r="W236" s="146"/>
    </row>
    <row r="237" ht="12.75" customHeight="1">
      <c r="A237" s="146"/>
      <c r="B237" s="146" t="str">
        <f>'Product Ratings'!B498</f>
        <v>Widget 503</v>
      </c>
      <c r="C237" s="146"/>
      <c r="D237" s="146"/>
      <c r="E237" s="146">
        <f>'Product Ratings'!C498</f>
        <v>10</v>
      </c>
      <c r="F237" s="305">
        <f>'Product Ratings'!D498</f>
        <v>39.13</v>
      </c>
      <c r="G237" s="305">
        <f>'Product Ratings'!E498</f>
        <v>24.18</v>
      </c>
      <c r="H237" s="134">
        <f>'Product Ratings'!F498</f>
        <v>0.534</v>
      </c>
      <c r="I237" s="146"/>
      <c r="J237" s="305">
        <f>'Product Ratings'!J498</f>
        <v>3.913</v>
      </c>
      <c r="K237" s="146">
        <f>'Product Ratings'!K498</f>
        <v>35</v>
      </c>
      <c r="L237" s="305">
        <f>'Product Ratings'!L498</f>
        <v>2.550847458</v>
      </c>
      <c r="M237" s="134">
        <f>'Product Ratings'!M498</f>
        <v>0.53</v>
      </c>
      <c r="N237" s="146"/>
      <c r="O237" s="139">
        <f>'Product Ratings'!O498</f>
        <v>3</v>
      </c>
      <c r="P237" s="139">
        <f>'Product Ratings'!P498</f>
        <v>2</v>
      </c>
      <c r="Q237" s="139">
        <f>'Product Ratings'!Q498</f>
        <v>5</v>
      </c>
      <c r="R237" s="139">
        <f>'Product Ratings'!R498</f>
        <v>3</v>
      </c>
      <c r="S237" s="306">
        <f>'Product Ratings'!S498</f>
        <v>4</v>
      </c>
      <c r="T237" s="307">
        <f>'Product Ratings'!T498</f>
        <v>17</v>
      </c>
      <c r="U237" s="146"/>
      <c r="V237" s="146"/>
      <c r="W237" s="146"/>
    </row>
    <row r="238" ht="12.75" customHeight="1">
      <c r="A238" s="146"/>
      <c r="B238" s="146" t="str">
        <f>'Product Ratings'!B501</f>
        <v>Widget 506</v>
      </c>
      <c r="C238" s="146"/>
      <c r="D238" s="146"/>
      <c r="E238" s="146">
        <f>'Product Ratings'!C501</f>
        <v>2</v>
      </c>
      <c r="F238" s="305">
        <f>'Product Ratings'!D501</f>
        <v>7.83</v>
      </c>
      <c r="G238" s="305">
        <f>'Product Ratings'!E501</f>
        <v>4.83</v>
      </c>
      <c r="H238" s="134">
        <f>'Product Ratings'!F501</f>
        <v>0.534</v>
      </c>
      <c r="I238" s="146"/>
      <c r="J238" s="305">
        <f>'Product Ratings'!J501</f>
        <v>3.915</v>
      </c>
      <c r="K238" s="146">
        <f>'Product Ratings'!K501</f>
        <v>14</v>
      </c>
      <c r="L238" s="305">
        <f>'Product Ratings'!L501</f>
        <v>2.552151239</v>
      </c>
      <c r="M238" s="134">
        <f>'Product Ratings'!M501</f>
        <v>0.58</v>
      </c>
      <c r="N238" s="146"/>
      <c r="O238" s="139">
        <f>'Product Ratings'!O501</f>
        <v>3</v>
      </c>
      <c r="P238" s="139">
        <f>'Product Ratings'!P501</f>
        <v>1</v>
      </c>
      <c r="Q238" s="139">
        <f>'Product Ratings'!Q501</f>
        <v>5</v>
      </c>
      <c r="R238" s="139">
        <f>'Product Ratings'!R501</f>
        <v>4</v>
      </c>
      <c r="S238" s="306">
        <f>'Product Ratings'!S501</f>
        <v>4</v>
      </c>
      <c r="T238" s="307">
        <f>'Product Ratings'!T501</f>
        <v>17</v>
      </c>
      <c r="U238" s="146"/>
      <c r="V238" s="146"/>
      <c r="W238" s="146"/>
    </row>
    <row r="239" ht="12.75" customHeight="1">
      <c r="A239" s="146"/>
      <c r="B239" s="146" t="str">
        <f>'Product Ratings'!B504</f>
        <v>Widget 509</v>
      </c>
      <c r="C239" s="146"/>
      <c r="D239" s="146"/>
      <c r="E239" s="146">
        <f>'Product Ratings'!C504</f>
        <v>5</v>
      </c>
      <c r="F239" s="305">
        <f>'Product Ratings'!D504</f>
        <v>19.57</v>
      </c>
      <c r="G239" s="305">
        <f>'Product Ratings'!E504</f>
        <v>12.07</v>
      </c>
      <c r="H239" s="134">
        <f>'Product Ratings'!F504</f>
        <v>0.534</v>
      </c>
      <c r="I239" s="146"/>
      <c r="J239" s="305">
        <f>'Product Ratings'!J504</f>
        <v>3.914</v>
      </c>
      <c r="K239" s="146">
        <f>'Product Ratings'!K504</f>
        <v>34</v>
      </c>
      <c r="L239" s="305">
        <f>'Product Ratings'!L504</f>
        <v>2.551499348</v>
      </c>
      <c r="M239" s="134">
        <f>'Product Ratings'!M504</f>
        <v>0.64</v>
      </c>
      <c r="N239" s="146"/>
      <c r="O239" s="139">
        <f>'Product Ratings'!O504</f>
        <v>3</v>
      </c>
      <c r="P239" s="139">
        <f>'Product Ratings'!P504</f>
        <v>1</v>
      </c>
      <c r="Q239" s="139">
        <f>'Product Ratings'!Q504</f>
        <v>5</v>
      </c>
      <c r="R239" s="139">
        <f>'Product Ratings'!R504</f>
        <v>3</v>
      </c>
      <c r="S239" s="306">
        <f>'Product Ratings'!S504</f>
        <v>5</v>
      </c>
      <c r="T239" s="307">
        <f>'Product Ratings'!T504</f>
        <v>17</v>
      </c>
      <c r="U239" s="146"/>
      <c r="V239" s="146"/>
      <c r="W239" s="146"/>
    </row>
    <row r="240" ht="12.75" customHeight="1">
      <c r="A240" s="146"/>
      <c r="B240" s="146" t="str">
        <f>'Product Ratings'!B509</f>
        <v>Widget 514</v>
      </c>
      <c r="C240" s="146"/>
      <c r="D240" s="146"/>
      <c r="E240" s="146">
        <f>'Product Ratings'!C509</f>
        <v>8</v>
      </c>
      <c r="F240" s="305">
        <f>'Product Ratings'!D509</f>
        <v>667.17</v>
      </c>
      <c r="G240" s="305">
        <f>'Product Ratings'!E509</f>
        <v>411</v>
      </c>
      <c r="H240" s="134">
        <f>'Product Ratings'!F509</f>
        <v>0.534</v>
      </c>
      <c r="I240" s="146"/>
      <c r="J240" s="305">
        <f>'Product Ratings'!J509</f>
        <v>83.39625</v>
      </c>
      <c r="K240" s="146">
        <f>'Product Ratings'!K509</f>
        <v>15</v>
      </c>
      <c r="L240" s="305">
        <f>'Product Ratings'!L509</f>
        <v>54.36522164</v>
      </c>
      <c r="M240" s="134">
        <f>'Product Ratings'!M509</f>
        <v>0.64</v>
      </c>
      <c r="N240" s="146"/>
      <c r="O240" s="139">
        <f>'Product Ratings'!O509</f>
        <v>3</v>
      </c>
      <c r="P240" s="139">
        <f>'Product Ratings'!P509</f>
        <v>2</v>
      </c>
      <c r="Q240" s="139">
        <f>'Product Ratings'!Q509</f>
        <v>3</v>
      </c>
      <c r="R240" s="139">
        <f>'Product Ratings'!R509</f>
        <v>4</v>
      </c>
      <c r="S240" s="306">
        <f>'Product Ratings'!S509</f>
        <v>5</v>
      </c>
      <c r="T240" s="307">
        <f>'Product Ratings'!T509</f>
        <v>17</v>
      </c>
      <c r="U240" s="146"/>
      <c r="V240" s="146"/>
      <c r="W240" s="146"/>
    </row>
    <row r="241" ht="12.75" customHeight="1">
      <c r="A241" s="146"/>
      <c r="B241" s="146" t="str">
        <f>'Product Ratings'!B511</f>
        <v>Widget 517</v>
      </c>
      <c r="C241" s="146"/>
      <c r="D241" s="146"/>
      <c r="E241" s="146">
        <f>'Product Ratings'!C511</f>
        <v>8</v>
      </c>
      <c r="F241" s="305">
        <f>'Product Ratings'!D511</f>
        <v>607.52</v>
      </c>
      <c r="G241" s="305">
        <f>'Product Ratings'!E511</f>
        <v>373.46</v>
      </c>
      <c r="H241" s="134">
        <f>'Product Ratings'!F511</f>
        <v>0.534</v>
      </c>
      <c r="I241" s="146"/>
      <c r="J241" s="305">
        <f>'Product Ratings'!J511</f>
        <v>75.94</v>
      </c>
      <c r="K241" s="146">
        <f>'Product Ratings'!K511</f>
        <v>34</v>
      </c>
      <c r="L241" s="305">
        <f>'Product Ratings'!L511</f>
        <v>49.50456323</v>
      </c>
      <c r="M241" s="134">
        <f>'Product Ratings'!M511</f>
        <v>0.85</v>
      </c>
      <c r="N241" s="146"/>
      <c r="O241" s="139">
        <f>'Product Ratings'!O511</f>
        <v>3</v>
      </c>
      <c r="P241" s="139">
        <f>'Product Ratings'!P511</f>
        <v>2</v>
      </c>
      <c r="Q241" s="139">
        <f>'Product Ratings'!Q511</f>
        <v>3</v>
      </c>
      <c r="R241" s="139">
        <f>'Product Ratings'!R511</f>
        <v>3</v>
      </c>
      <c r="S241" s="306">
        <f>'Product Ratings'!S511</f>
        <v>5</v>
      </c>
      <c r="T241" s="307">
        <f>'Product Ratings'!T511</f>
        <v>16</v>
      </c>
      <c r="U241" s="146"/>
      <c r="V241" s="146"/>
      <c r="W241" s="146"/>
    </row>
    <row r="242" ht="12.75" customHeight="1">
      <c r="A242" s="146"/>
      <c r="B242" s="146" t="str">
        <f>'Product Ratings'!B514</f>
        <v>Widget 520</v>
      </c>
      <c r="C242" s="146"/>
      <c r="D242" s="146"/>
      <c r="E242" s="146">
        <f>'Product Ratings'!C514</f>
        <v>14</v>
      </c>
      <c r="F242" s="305">
        <f>'Product Ratings'!D514</f>
        <v>241.97</v>
      </c>
      <c r="G242" s="305">
        <f>'Product Ratings'!E514</f>
        <v>148.73</v>
      </c>
      <c r="H242" s="134">
        <f>'Product Ratings'!F514</f>
        <v>0.534</v>
      </c>
      <c r="I242" s="146"/>
      <c r="J242" s="305">
        <f>'Product Ratings'!J514</f>
        <v>17.28357143</v>
      </c>
      <c r="K242" s="146">
        <f>'Product Ratings'!K514</f>
        <v>75</v>
      </c>
      <c r="L242" s="305">
        <f>'Product Ratings'!L514</f>
        <v>11.26699572</v>
      </c>
      <c r="M242" s="134">
        <f>'Product Ratings'!M514</f>
        <v>0.89</v>
      </c>
      <c r="N242" s="146"/>
      <c r="O242" s="139">
        <f>'Product Ratings'!O514</f>
        <v>3</v>
      </c>
      <c r="P242" s="139">
        <f>'Product Ratings'!P514</f>
        <v>3</v>
      </c>
      <c r="Q242" s="139">
        <f>'Product Ratings'!Q514</f>
        <v>5</v>
      </c>
      <c r="R242" s="139">
        <f>'Product Ratings'!R514</f>
        <v>1</v>
      </c>
      <c r="S242" s="306">
        <f>'Product Ratings'!S514</f>
        <v>5</v>
      </c>
      <c r="T242" s="307">
        <f>'Product Ratings'!T514</f>
        <v>17</v>
      </c>
      <c r="U242" s="146"/>
      <c r="V242" s="146"/>
      <c r="W242" s="146"/>
    </row>
    <row r="243" ht="12.75" customHeight="1">
      <c r="A243" s="146"/>
      <c r="B243" s="146" t="str">
        <f>'Product Ratings'!B522</f>
        <v>Widget 528</v>
      </c>
      <c r="C243" s="146"/>
      <c r="D243" s="146"/>
      <c r="E243" s="146">
        <f>'Product Ratings'!C522</f>
        <v>1</v>
      </c>
      <c r="F243" s="305">
        <f>'Product Ratings'!D522</f>
        <v>29.83</v>
      </c>
      <c r="G243" s="305">
        <f>'Product Ratings'!E522</f>
        <v>18.27</v>
      </c>
      <c r="H243" s="134">
        <f>'Product Ratings'!F522</f>
        <v>0.534</v>
      </c>
      <c r="I243" s="146"/>
      <c r="J243" s="305">
        <f>'Product Ratings'!J522</f>
        <v>29.83</v>
      </c>
      <c r="K243" s="146">
        <f>'Product Ratings'!K522</f>
        <v>23</v>
      </c>
      <c r="L243" s="305">
        <f>'Product Ratings'!L522</f>
        <v>19.44589309</v>
      </c>
      <c r="M243" s="134">
        <f>'Product Ratings'!M522</f>
        <v>0.48</v>
      </c>
      <c r="N243" s="146"/>
      <c r="O243" s="139">
        <f>'Product Ratings'!O522</f>
        <v>3</v>
      </c>
      <c r="P243" s="139">
        <f>'Product Ratings'!P522</f>
        <v>1</v>
      </c>
      <c r="Q243" s="139">
        <f>'Product Ratings'!Q522</f>
        <v>5</v>
      </c>
      <c r="R243" s="139">
        <f>'Product Ratings'!R522</f>
        <v>4</v>
      </c>
      <c r="S243" s="306">
        <f>'Product Ratings'!S522</f>
        <v>4</v>
      </c>
      <c r="T243" s="307">
        <f>'Product Ratings'!T522</f>
        <v>17</v>
      </c>
      <c r="U243" s="146"/>
      <c r="V243" s="146"/>
      <c r="W243" s="146"/>
    </row>
    <row r="244" ht="12.75" customHeight="1">
      <c r="A244" s="146"/>
      <c r="B244" s="146" t="str">
        <f>'Product Ratings'!B523</f>
        <v>Widget 529</v>
      </c>
      <c r="C244" s="146"/>
      <c r="D244" s="146"/>
      <c r="E244" s="146">
        <f>'Product Ratings'!C523</f>
        <v>1</v>
      </c>
      <c r="F244" s="305">
        <f>'Product Ratings'!D523</f>
        <v>29.83</v>
      </c>
      <c r="G244" s="305">
        <f>'Product Ratings'!E523</f>
        <v>18.27</v>
      </c>
      <c r="H244" s="134">
        <f>'Product Ratings'!F523</f>
        <v>0.534</v>
      </c>
      <c r="I244" s="146"/>
      <c r="J244" s="305">
        <f>'Product Ratings'!J523</f>
        <v>29.83</v>
      </c>
      <c r="K244" s="146">
        <f>'Product Ratings'!K523</f>
        <v>15</v>
      </c>
      <c r="L244" s="305">
        <f>'Product Ratings'!L523</f>
        <v>19.44589309</v>
      </c>
      <c r="M244" s="134">
        <f>'Product Ratings'!M523</f>
        <v>0.43</v>
      </c>
      <c r="N244" s="146"/>
      <c r="O244" s="139">
        <f>'Product Ratings'!O523</f>
        <v>3</v>
      </c>
      <c r="P244" s="139">
        <f>'Product Ratings'!P523</f>
        <v>1</v>
      </c>
      <c r="Q244" s="139">
        <f>'Product Ratings'!Q523</f>
        <v>5</v>
      </c>
      <c r="R244" s="139">
        <f>'Product Ratings'!R523</f>
        <v>4</v>
      </c>
      <c r="S244" s="306">
        <f>'Product Ratings'!S523</f>
        <v>4</v>
      </c>
      <c r="T244" s="307">
        <f>'Product Ratings'!T523</f>
        <v>17</v>
      </c>
      <c r="U244" s="146"/>
      <c r="V244" s="146"/>
      <c r="W244" s="146"/>
    </row>
    <row r="245" ht="12.75" customHeight="1">
      <c r="A245" s="146"/>
      <c r="B245" s="146" t="str">
        <f>'Product Ratings'!B527</f>
        <v>Widget 533</v>
      </c>
      <c r="C245" s="146"/>
      <c r="D245" s="146"/>
      <c r="E245" s="146">
        <f>'Product Ratings'!C527</f>
        <v>3</v>
      </c>
      <c r="F245" s="305">
        <f>'Product Ratings'!D527</f>
        <v>188</v>
      </c>
      <c r="G245" s="305">
        <f>'Product Ratings'!E527</f>
        <v>114.91</v>
      </c>
      <c r="H245" s="134">
        <f>'Product Ratings'!F527</f>
        <v>0.534</v>
      </c>
      <c r="I245" s="146"/>
      <c r="J245" s="305">
        <f>'Product Ratings'!J527</f>
        <v>62.66666667</v>
      </c>
      <c r="K245" s="146">
        <f>'Product Ratings'!K527</f>
        <v>21</v>
      </c>
      <c r="L245" s="305">
        <f>'Product Ratings'!L527</f>
        <v>40.85180356</v>
      </c>
      <c r="M245" s="134">
        <f>'Product Ratings'!M527</f>
        <v>0.92</v>
      </c>
      <c r="N245" s="146"/>
      <c r="O245" s="139">
        <f>'Product Ratings'!O527</f>
        <v>3</v>
      </c>
      <c r="P245" s="139">
        <f>'Product Ratings'!P527</f>
        <v>1</v>
      </c>
      <c r="Q245" s="127">
        <f>'Product Ratings'!Q527</f>
        <v>40.85180356</v>
      </c>
      <c r="R245" s="139">
        <f>'Product Ratings'!R527</f>
        <v>4</v>
      </c>
      <c r="S245" s="306">
        <f>'Product Ratings'!S527</f>
        <v>5</v>
      </c>
      <c r="T245" s="307">
        <f>'Product Ratings'!T527</f>
        <v>53.85180356</v>
      </c>
      <c r="U245" s="146"/>
      <c r="V245" s="146"/>
      <c r="W245" s="146"/>
    </row>
    <row r="246" ht="12.75" customHeight="1">
      <c r="A246" s="146"/>
      <c r="B246" s="146" t="str">
        <f>'Product Ratings'!B531</f>
        <v>Widget 537</v>
      </c>
      <c r="C246" s="146"/>
      <c r="D246" s="146"/>
      <c r="E246" s="146">
        <f>'Product Ratings'!C531</f>
        <v>6</v>
      </c>
      <c r="F246" s="305">
        <f>'Product Ratings'!D531</f>
        <v>323.48</v>
      </c>
      <c r="G246" s="305">
        <f>'Product Ratings'!E531</f>
        <v>197.43</v>
      </c>
      <c r="H246" s="134">
        <f>'Product Ratings'!F531</f>
        <v>0.534</v>
      </c>
      <c r="I246" s="146"/>
      <c r="J246" s="305">
        <f>'Product Ratings'!J531</f>
        <v>53.91333333</v>
      </c>
      <c r="K246" s="146">
        <f>'Product Ratings'!K531</f>
        <v>26</v>
      </c>
      <c r="L246" s="305">
        <f>'Product Ratings'!L531</f>
        <v>35.14558887</v>
      </c>
      <c r="M246" s="134">
        <f>'Product Ratings'!M531</f>
        <v>0.35</v>
      </c>
      <c r="N246" s="146"/>
      <c r="O246" s="139">
        <f>'Product Ratings'!O531</f>
        <v>3</v>
      </c>
      <c r="P246" s="139">
        <f>'Product Ratings'!P531</f>
        <v>2</v>
      </c>
      <c r="Q246" s="139">
        <f>'Product Ratings'!Q531</f>
        <v>4</v>
      </c>
      <c r="R246" s="139">
        <f>'Product Ratings'!R531</f>
        <v>4</v>
      </c>
      <c r="S246" s="306">
        <f>'Product Ratings'!S531</f>
        <v>4</v>
      </c>
      <c r="T246" s="307">
        <f>'Product Ratings'!T531</f>
        <v>17</v>
      </c>
      <c r="U246" s="146"/>
      <c r="V246" s="146"/>
      <c r="W246" s="146"/>
    </row>
    <row r="247" ht="12.75" customHeight="1">
      <c r="A247" s="146"/>
      <c r="B247" s="146" t="str">
        <f>'Product Ratings'!B535</f>
        <v>Widget 541</v>
      </c>
      <c r="C247" s="146"/>
      <c r="D247" s="146"/>
      <c r="E247" s="146">
        <f>'Product Ratings'!C535</f>
        <v>1</v>
      </c>
      <c r="F247" s="305">
        <f>'Product Ratings'!D535</f>
        <v>16.96</v>
      </c>
      <c r="G247" s="305">
        <f>'Product Ratings'!E535</f>
        <v>10.34</v>
      </c>
      <c r="H247" s="134">
        <f>'Product Ratings'!F535</f>
        <v>0.534</v>
      </c>
      <c r="I247" s="146"/>
      <c r="J247" s="305">
        <f>'Product Ratings'!J535</f>
        <v>16.96</v>
      </c>
      <c r="K247" s="146">
        <f>'Product Ratings'!K535</f>
        <v>39</v>
      </c>
      <c r="L247" s="305">
        <f>'Product Ratings'!L535</f>
        <v>11.05606258</v>
      </c>
      <c r="M247" s="134">
        <f>'Product Ratings'!M535</f>
        <v>0.65</v>
      </c>
      <c r="N247" s="146"/>
      <c r="O247" s="139">
        <f>'Product Ratings'!O535</f>
        <v>3</v>
      </c>
      <c r="P247" s="139">
        <f>'Product Ratings'!P535</f>
        <v>1</v>
      </c>
      <c r="Q247" s="139">
        <f>'Product Ratings'!Q535</f>
        <v>5</v>
      </c>
      <c r="R247" s="139">
        <f>'Product Ratings'!R535</f>
        <v>3</v>
      </c>
      <c r="S247" s="306">
        <f>'Product Ratings'!S535</f>
        <v>5</v>
      </c>
      <c r="T247" s="307">
        <f>'Product Ratings'!T535</f>
        <v>17</v>
      </c>
      <c r="U247" s="146"/>
      <c r="V247" s="146"/>
      <c r="W247" s="146"/>
    </row>
    <row r="248" ht="12.75" customHeight="1">
      <c r="A248" s="146"/>
      <c r="B248" s="146" t="str">
        <f>'Product Ratings'!B556</f>
        <v>Widget 563</v>
      </c>
      <c r="C248" s="146"/>
      <c r="D248" s="146"/>
      <c r="E248" s="146">
        <f>'Product Ratings'!C556</f>
        <v>19</v>
      </c>
      <c r="F248" s="305">
        <f>'Product Ratings'!D556</f>
        <v>469.04</v>
      </c>
      <c r="G248" s="305">
        <f>'Product Ratings'!E556</f>
        <v>284.36</v>
      </c>
      <c r="H248" s="134">
        <f>'Product Ratings'!F556</f>
        <v>0.534</v>
      </c>
      <c r="I248" s="146"/>
      <c r="J248" s="305">
        <f>'Product Ratings'!J556</f>
        <v>24.68631579</v>
      </c>
      <c r="K248" s="146">
        <f>'Product Ratings'!K556</f>
        <v>34</v>
      </c>
      <c r="L248" s="305">
        <f>'Product Ratings'!L556</f>
        <v>16.09277431</v>
      </c>
      <c r="M248" s="134">
        <f>'Product Ratings'!M556</f>
        <v>0.125</v>
      </c>
      <c r="N248" s="146"/>
      <c r="O248" s="139">
        <f>'Product Ratings'!O556</f>
        <v>3</v>
      </c>
      <c r="P248" s="139">
        <f>'Product Ratings'!P556</f>
        <v>4</v>
      </c>
      <c r="Q248" s="139">
        <f>'Product Ratings'!Q556</f>
        <v>5</v>
      </c>
      <c r="R248" s="139">
        <f>'Product Ratings'!R556</f>
        <v>3</v>
      </c>
      <c r="S248" s="306">
        <f>'Product Ratings'!S556</f>
        <v>2</v>
      </c>
      <c r="T248" s="307">
        <f>'Product Ratings'!T556</f>
        <v>17</v>
      </c>
      <c r="U248" s="146"/>
      <c r="V248" s="146"/>
      <c r="W248" s="146"/>
    </row>
    <row r="249" ht="12.75" customHeight="1">
      <c r="A249" s="146"/>
      <c r="B249" s="146" t="str">
        <f>'Product Ratings'!B571</f>
        <v>Widget 579</v>
      </c>
      <c r="C249" s="146"/>
      <c r="D249" s="146"/>
      <c r="E249" s="146">
        <f>'Product Ratings'!C571</f>
        <v>2</v>
      </c>
      <c r="F249" s="305">
        <f>'Product Ratings'!D571</f>
        <v>31.3</v>
      </c>
      <c r="G249" s="305">
        <f>'Product Ratings'!E571</f>
        <v>18.92</v>
      </c>
      <c r="H249" s="134">
        <f>'Product Ratings'!F571</f>
        <v>0.534</v>
      </c>
      <c r="I249" s="146"/>
      <c r="J249" s="305">
        <f>'Product Ratings'!J571</f>
        <v>15.65</v>
      </c>
      <c r="K249" s="146">
        <f>'Product Ratings'!K571</f>
        <v>16</v>
      </c>
      <c r="L249" s="305">
        <f>'Product Ratings'!L571</f>
        <v>10.20208605</v>
      </c>
      <c r="M249" s="134">
        <f>'Product Ratings'!M571</f>
        <v>0.5</v>
      </c>
      <c r="N249" s="146"/>
      <c r="O249" s="139">
        <f>'Product Ratings'!O571</f>
        <v>3</v>
      </c>
      <c r="P249" s="139">
        <f>'Product Ratings'!P571</f>
        <v>1</v>
      </c>
      <c r="Q249" s="139">
        <f>'Product Ratings'!Q571</f>
        <v>5</v>
      </c>
      <c r="R249" s="139">
        <f>'Product Ratings'!R571</f>
        <v>4</v>
      </c>
      <c r="S249" s="306">
        <f>'Product Ratings'!S571</f>
        <v>4</v>
      </c>
      <c r="T249" s="307">
        <f>'Product Ratings'!T571</f>
        <v>17</v>
      </c>
      <c r="U249" s="146"/>
      <c r="V249" s="146"/>
      <c r="W249" s="146"/>
    </row>
    <row r="250" ht="12.75" customHeight="1">
      <c r="A250" s="146"/>
      <c r="B250" s="146" t="str">
        <f>'Product Ratings'!B577</f>
        <v>Widget 585</v>
      </c>
      <c r="C250" s="146"/>
      <c r="D250" s="146"/>
      <c r="E250" s="146">
        <f>'Product Ratings'!C577</f>
        <v>3</v>
      </c>
      <c r="F250" s="305">
        <f>'Product Ratings'!D577</f>
        <v>85.22</v>
      </c>
      <c r="G250" s="305">
        <f>'Product Ratings'!E577</f>
        <v>51.29</v>
      </c>
      <c r="H250" s="134">
        <f>'Product Ratings'!F577</f>
        <v>0.534</v>
      </c>
      <c r="I250" s="146"/>
      <c r="J250" s="305">
        <f>'Product Ratings'!J577</f>
        <v>28.40666667</v>
      </c>
      <c r="K250" s="146">
        <f>'Product Ratings'!K577</f>
        <v>25</v>
      </c>
      <c r="L250" s="305">
        <f>'Product Ratings'!L577</f>
        <v>18.51803564</v>
      </c>
      <c r="M250" s="134">
        <f>'Product Ratings'!M577</f>
        <v>0.58</v>
      </c>
      <c r="N250" s="146"/>
      <c r="O250" s="139">
        <f>'Product Ratings'!O577</f>
        <v>3</v>
      </c>
      <c r="P250" s="139">
        <f>'Product Ratings'!P577</f>
        <v>1</v>
      </c>
      <c r="Q250" s="139">
        <f>'Product Ratings'!Q577</f>
        <v>5</v>
      </c>
      <c r="R250" s="139">
        <f>'Product Ratings'!R577</f>
        <v>4</v>
      </c>
      <c r="S250" s="306">
        <f>'Product Ratings'!S577</f>
        <v>4</v>
      </c>
      <c r="T250" s="307">
        <f>'Product Ratings'!T577</f>
        <v>17</v>
      </c>
      <c r="U250" s="146"/>
      <c r="V250" s="146"/>
      <c r="W250" s="146"/>
    </row>
    <row r="251" ht="12.75" customHeight="1">
      <c r="A251" s="146"/>
      <c r="B251" s="146" t="str">
        <f>'Product Ratings'!B582</f>
        <v>Widget 590</v>
      </c>
      <c r="C251" s="146"/>
      <c r="D251" s="146"/>
      <c r="E251" s="146">
        <f>'Product Ratings'!C582</f>
        <v>6</v>
      </c>
      <c r="F251" s="305">
        <f>'Product Ratings'!D582</f>
        <v>586.09</v>
      </c>
      <c r="G251" s="305">
        <f>'Product Ratings'!E582</f>
        <v>351.49</v>
      </c>
      <c r="H251" s="134">
        <f>'Product Ratings'!F582</f>
        <v>0.534</v>
      </c>
      <c r="I251" s="146"/>
      <c r="J251" s="305">
        <f>'Product Ratings'!J582</f>
        <v>97.68166667</v>
      </c>
      <c r="K251" s="146">
        <f>'Product Ratings'!K582</f>
        <v>24</v>
      </c>
      <c r="L251" s="305">
        <f>'Product Ratings'!L582</f>
        <v>63.6777488</v>
      </c>
      <c r="M251" s="134">
        <f>'Product Ratings'!M582</f>
        <v>0.68</v>
      </c>
      <c r="N251" s="146"/>
      <c r="O251" s="139">
        <f>'Product Ratings'!O582</f>
        <v>3</v>
      </c>
      <c r="P251" s="139">
        <f>'Product Ratings'!P582</f>
        <v>2</v>
      </c>
      <c r="Q251" s="139">
        <f>'Product Ratings'!Q582</f>
        <v>3</v>
      </c>
      <c r="R251" s="139">
        <f>'Product Ratings'!R582</f>
        <v>4</v>
      </c>
      <c r="S251" s="306">
        <f>'Product Ratings'!S582</f>
        <v>5</v>
      </c>
      <c r="T251" s="307">
        <f>'Product Ratings'!T582</f>
        <v>17</v>
      </c>
      <c r="U251" s="146"/>
      <c r="V251" s="146"/>
      <c r="W251" s="146"/>
    </row>
    <row r="252" ht="12.75" customHeight="1">
      <c r="A252" s="146"/>
      <c r="B252" s="146" t="str">
        <f>'Product Ratings'!B584</f>
        <v>Widget 592</v>
      </c>
      <c r="C252" s="146"/>
      <c r="D252" s="146"/>
      <c r="E252" s="146">
        <f>'Product Ratings'!C584</f>
        <v>1</v>
      </c>
      <c r="F252" s="305">
        <f>'Product Ratings'!D584</f>
        <v>33.91</v>
      </c>
      <c r="G252" s="305">
        <f>'Product Ratings'!E584</f>
        <v>20.33</v>
      </c>
      <c r="H252" s="134">
        <f>'Product Ratings'!F584</f>
        <v>0.534</v>
      </c>
      <c r="I252" s="146"/>
      <c r="J252" s="305">
        <f>'Product Ratings'!J584</f>
        <v>33.91</v>
      </c>
      <c r="K252" s="146">
        <f>'Product Ratings'!K584</f>
        <v>37</v>
      </c>
      <c r="L252" s="305">
        <f>'Product Ratings'!L584</f>
        <v>22.10560626</v>
      </c>
      <c r="M252" s="134">
        <f>'Product Ratings'!M584</f>
        <v>0.69</v>
      </c>
      <c r="N252" s="146"/>
      <c r="O252" s="139">
        <f>'Product Ratings'!O584</f>
        <v>3</v>
      </c>
      <c r="P252" s="139">
        <f>'Product Ratings'!P584</f>
        <v>1</v>
      </c>
      <c r="Q252" s="139">
        <f>'Product Ratings'!Q584</f>
        <v>5</v>
      </c>
      <c r="R252" s="139">
        <f>'Product Ratings'!R584</f>
        <v>3</v>
      </c>
      <c r="S252" s="306">
        <f>'Product Ratings'!S584</f>
        <v>5</v>
      </c>
      <c r="T252" s="307">
        <f>'Product Ratings'!T584</f>
        <v>17</v>
      </c>
      <c r="U252" s="146"/>
      <c r="V252" s="146"/>
      <c r="W252" s="146"/>
    </row>
    <row r="253" ht="12.75" customHeight="1">
      <c r="A253" s="146"/>
      <c r="B253" s="146" t="str">
        <f>'Product Ratings'!B585</f>
        <v>Widget 593</v>
      </c>
      <c r="C253" s="146"/>
      <c r="D253" s="146"/>
      <c r="E253" s="146">
        <f>'Product Ratings'!C585</f>
        <v>1</v>
      </c>
      <c r="F253" s="305">
        <f>'Product Ratings'!D585</f>
        <v>28.7</v>
      </c>
      <c r="G253" s="305">
        <f>'Product Ratings'!E585</f>
        <v>17.2</v>
      </c>
      <c r="H253" s="134">
        <f>'Product Ratings'!F585</f>
        <v>0.534</v>
      </c>
      <c r="I253" s="146"/>
      <c r="J253" s="305">
        <f>'Product Ratings'!J585</f>
        <v>28.7</v>
      </c>
      <c r="K253" s="146">
        <f>'Product Ratings'!K585</f>
        <v>38</v>
      </c>
      <c r="L253" s="305">
        <f>'Product Ratings'!L585</f>
        <v>18.70925684</v>
      </c>
      <c r="M253" s="134">
        <f>'Product Ratings'!M585</f>
        <v>0.64</v>
      </c>
      <c r="N253" s="146"/>
      <c r="O253" s="139">
        <f>'Product Ratings'!O585</f>
        <v>3</v>
      </c>
      <c r="P253" s="139">
        <f>'Product Ratings'!P585</f>
        <v>1</v>
      </c>
      <c r="Q253" s="139">
        <f>'Product Ratings'!Q585</f>
        <v>5</v>
      </c>
      <c r="R253" s="139">
        <f>'Product Ratings'!R585</f>
        <v>3</v>
      </c>
      <c r="S253" s="306">
        <f>'Product Ratings'!S585</f>
        <v>5</v>
      </c>
      <c r="T253" s="307">
        <f>'Product Ratings'!T585</f>
        <v>17</v>
      </c>
      <c r="U253" s="146"/>
      <c r="V253" s="146"/>
      <c r="W253" s="146"/>
    </row>
    <row r="254" ht="12.75" customHeight="1">
      <c r="A254" s="146"/>
      <c r="B254" s="146" t="str">
        <f>'Product Ratings'!B587</f>
        <v>Widget 595</v>
      </c>
      <c r="C254" s="146"/>
      <c r="D254" s="146"/>
      <c r="E254" s="146">
        <f>'Product Ratings'!C587</f>
        <v>1</v>
      </c>
      <c r="F254" s="305">
        <f>'Product Ratings'!D587</f>
        <v>28.7</v>
      </c>
      <c r="G254" s="305">
        <f>'Product Ratings'!E587</f>
        <v>17.2</v>
      </c>
      <c r="H254" s="134">
        <f>'Product Ratings'!F587</f>
        <v>0.534</v>
      </c>
      <c r="I254" s="146"/>
      <c r="J254" s="305">
        <f>'Product Ratings'!J587</f>
        <v>28.7</v>
      </c>
      <c r="K254" s="146">
        <f>'Product Ratings'!K587</f>
        <v>39</v>
      </c>
      <c r="L254" s="305">
        <f>'Product Ratings'!L587</f>
        <v>18.70925684</v>
      </c>
      <c r="M254" s="134">
        <f>'Product Ratings'!M587</f>
        <v>0.85</v>
      </c>
      <c r="N254" s="146"/>
      <c r="O254" s="139">
        <f>'Product Ratings'!O587</f>
        <v>3</v>
      </c>
      <c r="P254" s="139">
        <f>'Product Ratings'!P587</f>
        <v>1</v>
      </c>
      <c r="Q254" s="139">
        <f>'Product Ratings'!Q587</f>
        <v>5</v>
      </c>
      <c r="R254" s="139">
        <f>'Product Ratings'!R587</f>
        <v>3</v>
      </c>
      <c r="S254" s="306">
        <f>'Product Ratings'!S587</f>
        <v>5</v>
      </c>
      <c r="T254" s="307">
        <f>'Product Ratings'!T587</f>
        <v>17</v>
      </c>
      <c r="U254" s="146"/>
      <c r="V254" s="146"/>
      <c r="W254" s="146"/>
    </row>
    <row r="255" ht="12.75" customHeight="1">
      <c r="A255" s="146"/>
      <c r="B255" s="146" t="str">
        <f>'Product Ratings'!B589</f>
        <v>Widget 597</v>
      </c>
      <c r="C255" s="146"/>
      <c r="D255" s="146"/>
      <c r="E255" s="146">
        <f>'Product Ratings'!C589</f>
        <v>10</v>
      </c>
      <c r="F255" s="305">
        <f>'Product Ratings'!D589</f>
        <v>242.09</v>
      </c>
      <c r="G255" s="305">
        <f>'Product Ratings'!E589</f>
        <v>145.07</v>
      </c>
      <c r="H255" s="134">
        <f>'Product Ratings'!F589</f>
        <v>0.534</v>
      </c>
      <c r="I255" s="146"/>
      <c r="J255" s="305">
        <f>'Product Ratings'!J589</f>
        <v>24.209</v>
      </c>
      <c r="K255" s="146">
        <f>'Product Ratings'!K589</f>
        <v>46</v>
      </c>
      <c r="L255" s="305">
        <f>'Product Ratings'!L589</f>
        <v>15.78161669</v>
      </c>
      <c r="M255" s="134">
        <f>'Product Ratings'!M589</f>
        <v>0.88</v>
      </c>
      <c r="N255" s="146"/>
      <c r="O255" s="139">
        <f>'Product Ratings'!O589</f>
        <v>3</v>
      </c>
      <c r="P255" s="139">
        <f>'Product Ratings'!P589</f>
        <v>2</v>
      </c>
      <c r="Q255" s="139">
        <f>'Product Ratings'!Q589</f>
        <v>5</v>
      </c>
      <c r="R255" s="139">
        <f>'Product Ratings'!R589</f>
        <v>2</v>
      </c>
      <c r="S255" s="306">
        <f>'Product Ratings'!S589</f>
        <v>5</v>
      </c>
      <c r="T255" s="307">
        <f>'Product Ratings'!T589</f>
        <v>17</v>
      </c>
      <c r="U255" s="146"/>
      <c r="V255" s="146"/>
      <c r="W255" s="146"/>
    </row>
    <row r="256" ht="12.75" customHeight="1">
      <c r="A256" s="146"/>
      <c r="B256" s="146" t="str">
        <f>'Product Ratings'!B590</f>
        <v>Widget 598</v>
      </c>
      <c r="C256" s="146"/>
      <c r="D256" s="146"/>
      <c r="E256" s="146">
        <f>'Product Ratings'!C590</f>
        <v>2</v>
      </c>
      <c r="F256" s="305">
        <f>'Product Ratings'!D590</f>
        <v>62.61</v>
      </c>
      <c r="G256" s="305">
        <f>'Product Ratings'!E590</f>
        <v>37.51</v>
      </c>
      <c r="H256" s="134">
        <f>'Product Ratings'!F590</f>
        <v>0.534</v>
      </c>
      <c r="I256" s="146"/>
      <c r="J256" s="305">
        <f>'Product Ratings'!J590</f>
        <v>31.305</v>
      </c>
      <c r="K256" s="146">
        <f>'Product Ratings'!K590</f>
        <v>43</v>
      </c>
      <c r="L256" s="305">
        <f>'Product Ratings'!L590</f>
        <v>20.40743155</v>
      </c>
      <c r="M256" s="134">
        <f>'Product Ratings'!M590</f>
        <v>0.89</v>
      </c>
      <c r="N256" s="146"/>
      <c r="O256" s="139">
        <f>'Product Ratings'!O590</f>
        <v>3</v>
      </c>
      <c r="P256" s="139">
        <f>'Product Ratings'!P590</f>
        <v>1</v>
      </c>
      <c r="Q256" s="139">
        <f>'Product Ratings'!Q590</f>
        <v>5</v>
      </c>
      <c r="R256" s="139">
        <f>'Product Ratings'!R590</f>
        <v>3</v>
      </c>
      <c r="S256" s="306">
        <f>'Product Ratings'!S590</f>
        <v>5</v>
      </c>
      <c r="T256" s="307">
        <f>'Product Ratings'!T590</f>
        <v>17</v>
      </c>
      <c r="U256" s="146"/>
      <c r="V256" s="146"/>
      <c r="W256" s="146"/>
    </row>
    <row r="257" ht="12.75" customHeight="1">
      <c r="A257" s="146"/>
      <c r="B257" s="146" t="str">
        <f>'Product Ratings'!B592</f>
        <v>Widget 600</v>
      </c>
      <c r="C257" s="146"/>
      <c r="D257" s="146"/>
      <c r="E257" s="146">
        <f>'Product Ratings'!C592</f>
        <v>25</v>
      </c>
      <c r="F257" s="305">
        <f>'Product Ratings'!D592</f>
        <v>2032.17</v>
      </c>
      <c r="G257" s="305">
        <f>'Product Ratings'!E592</f>
        <v>1217.3</v>
      </c>
      <c r="H257" s="134">
        <f>'Product Ratings'!F592</f>
        <v>0.534</v>
      </c>
      <c r="I257" s="146"/>
      <c r="J257" s="305">
        <f>'Product Ratings'!J592</f>
        <v>81.2868</v>
      </c>
      <c r="K257" s="146">
        <f>'Product Ratings'!K592</f>
        <v>47</v>
      </c>
      <c r="L257" s="305">
        <f>'Product Ratings'!L592</f>
        <v>52.99009126</v>
      </c>
      <c r="M257" s="134">
        <f>'Product Ratings'!M592</f>
        <v>0.91</v>
      </c>
      <c r="N257" s="146"/>
      <c r="O257" s="139">
        <f>'Product Ratings'!O592</f>
        <v>3</v>
      </c>
      <c r="P257" s="139">
        <f>'Product Ratings'!P592</f>
        <v>4</v>
      </c>
      <c r="Q257" s="139">
        <f>'Product Ratings'!Q592</f>
        <v>3</v>
      </c>
      <c r="R257" s="139">
        <f>'Product Ratings'!R592</f>
        <v>2</v>
      </c>
      <c r="S257" s="306">
        <f>'Product Ratings'!S592</f>
        <v>5</v>
      </c>
      <c r="T257" s="307">
        <f>'Product Ratings'!T592</f>
        <v>17</v>
      </c>
      <c r="U257" s="146"/>
      <c r="V257" s="146"/>
      <c r="W257" s="146"/>
    </row>
    <row r="258" ht="12.75" customHeight="1">
      <c r="A258" s="146"/>
      <c r="B258" s="146" t="str">
        <f>'Product Ratings'!B599</f>
        <v>Widget 607</v>
      </c>
      <c r="C258" s="146"/>
      <c r="D258" s="146"/>
      <c r="E258" s="146">
        <f>'Product Ratings'!C599</f>
        <v>11</v>
      </c>
      <c r="F258" s="305">
        <f>'Product Ratings'!D599</f>
        <v>262.96</v>
      </c>
      <c r="G258" s="305">
        <f>'Product Ratings'!E599</f>
        <v>157.04</v>
      </c>
      <c r="H258" s="134">
        <f>'Product Ratings'!F599</f>
        <v>0.534</v>
      </c>
      <c r="I258" s="146"/>
      <c r="J258" s="305">
        <f>'Product Ratings'!J599</f>
        <v>23.90545455</v>
      </c>
      <c r="K258" s="146">
        <f>'Product Ratings'!K599</f>
        <v>69</v>
      </c>
      <c r="L258" s="305">
        <f>'Product Ratings'!L599</f>
        <v>15.5837383</v>
      </c>
      <c r="M258" s="134">
        <f>'Product Ratings'!M599</f>
        <v>0.43</v>
      </c>
      <c r="N258" s="146"/>
      <c r="O258" s="139">
        <f>'Product Ratings'!O599</f>
        <v>3</v>
      </c>
      <c r="P258" s="139">
        <f>'Product Ratings'!P599</f>
        <v>3</v>
      </c>
      <c r="Q258" s="139">
        <f>'Product Ratings'!Q599</f>
        <v>5</v>
      </c>
      <c r="R258" s="139">
        <f>'Product Ratings'!R599</f>
        <v>2</v>
      </c>
      <c r="S258" s="306">
        <f>'Product Ratings'!S599</f>
        <v>4</v>
      </c>
      <c r="T258" s="307">
        <f>'Product Ratings'!T599</f>
        <v>17</v>
      </c>
      <c r="U258" s="146"/>
      <c r="V258" s="146"/>
      <c r="W258" s="146"/>
    </row>
    <row r="259" ht="12.75" customHeight="1">
      <c r="A259" s="146"/>
      <c r="B259" s="146" t="str">
        <f>'Product Ratings'!B602</f>
        <v>Widget 611</v>
      </c>
      <c r="C259" s="146"/>
      <c r="D259" s="146"/>
      <c r="E259" s="146">
        <f>'Product Ratings'!C602</f>
        <v>4</v>
      </c>
      <c r="F259" s="305">
        <f>'Product Ratings'!D602</f>
        <v>114.78</v>
      </c>
      <c r="G259" s="305">
        <f>'Product Ratings'!E602</f>
        <v>68.49</v>
      </c>
      <c r="H259" s="134">
        <f>'Product Ratings'!F602</f>
        <v>0.534</v>
      </c>
      <c r="I259" s="146"/>
      <c r="J259" s="305">
        <f>'Product Ratings'!J602</f>
        <v>28.695</v>
      </c>
      <c r="K259" s="146">
        <f>'Product Ratings'!K602</f>
        <v>35</v>
      </c>
      <c r="L259" s="305">
        <f>'Product Ratings'!L602</f>
        <v>18.70599739</v>
      </c>
      <c r="M259" s="134">
        <f>'Product Ratings'!M602</f>
        <v>0.71</v>
      </c>
      <c r="N259" s="146"/>
      <c r="O259" s="139">
        <f>'Product Ratings'!O602</f>
        <v>3</v>
      </c>
      <c r="P259" s="139">
        <f>'Product Ratings'!P602</f>
        <v>1</v>
      </c>
      <c r="Q259" s="139">
        <f>'Product Ratings'!Q602</f>
        <v>5</v>
      </c>
      <c r="R259" s="139">
        <f>'Product Ratings'!R602</f>
        <v>3</v>
      </c>
      <c r="S259" s="306">
        <f>'Product Ratings'!S602</f>
        <v>5</v>
      </c>
      <c r="T259" s="307">
        <f>'Product Ratings'!T602</f>
        <v>17</v>
      </c>
      <c r="U259" s="146"/>
      <c r="V259" s="146"/>
      <c r="W259" s="146"/>
    </row>
    <row r="260" ht="12.75" customHeight="1">
      <c r="A260" s="146"/>
      <c r="B260" s="146" t="str">
        <f>'Product Ratings'!B608</f>
        <v>Widget 617</v>
      </c>
      <c r="C260" s="146"/>
      <c r="D260" s="146"/>
      <c r="E260" s="146">
        <f>'Product Ratings'!C608</f>
        <v>3</v>
      </c>
      <c r="F260" s="305">
        <f>'Product Ratings'!D608</f>
        <v>45.4</v>
      </c>
      <c r="G260" s="305">
        <f>'Product Ratings'!E608</f>
        <v>27.04</v>
      </c>
      <c r="H260" s="134">
        <f>'Product Ratings'!F608</f>
        <v>0.534</v>
      </c>
      <c r="I260" s="146"/>
      <c r="J260" s="305">
        <f>'Product Ratings'!J608</f>
        <v>15.13333333</v>
      </c>
      <c r="K260" s="146">
        <f>'Product Ratings'!K608</f>
        <v>34</v>
      </c>
      <c r="L260" s="305">
        <f>'Product Ratings'!L608</f>
        <v>9.865275967</v>
      </c>
      <c r="M260" s="134">
        <f>'Product Ratings'!M608</f>
        <v>0.65</v>
      </c>
      <c r="N260" s="146"/>
      <c r="O260" s="139">
        <f>'Product Ratings'!O608</f>
        <v>3</v>
      </c>
      <c r="P260" s="139">
        <f>'Product Ratings'!P608</f>
        <v>1</v>
      </c>
      <c r="Q260" s="139">
        <f>'Product Ratings'!Q608</f>
        <v>5</v>
      </c>
      <c r="R260" s="139">
        <f>'Product Ratings'!R608</f>
        <v>3</v>
      </c>
      <c r="S260" s="306">
        <f>'Product Ratings'!S608</f>
        <v>5</v>
      </c>
      <c r="T260" s="307">
        <f>'Product Ratings'!T608</f>
        <v>17</v>
      </c>
      <c r="U260" s="146"/>
      <c r="V260" s="146"/>
      <c r="W260" s="146"/>
    </row>
    <row r="261" ht="12.75" customHeight="1">
      <c r="A261" s="146"/>
      <c r="B261" s="146" t="str">
        <f>'Product Ratings'!B613</f>
        <v>Widget 622</v>
      </c>
      <c r="C261" s="146"/>
      <c r="D261" s="146"/>
      <c r="E261" s="146">
        <f>'Product Ratings'!C613</f>
        <v>2</v>
      </c>
      <c r="F261" s="305">
        <f>'Product Ratings'!D613</f>
        <v>37.31</v>
      </c>
      <c r="G261" s="305">
        <f>'Product Ratings'!E613</f>
        <v>22.22</v>
      </c>
      <c r="H261" s="134">
        <f>'Product Ratings'!F613</f>
        <v>0.534</v>
      </c>
      <c r="I261" s="146"/>
      <c r="J261" s="305">
        <f>'Product Ratings'!J613</f>
        <v>18.655</v>
      </c>
      <c r="K261" s="146">
        <f>'Product Ratings'!K613</f>
        <v>15</v>
      </c>
      <c r="L261" s="305">
        <f>'Product Ratings'!L613</f>
        <v>12.16101695</v>
      </c>
      <c r="M261" s="134">
        <f>'Product Ratings'!M613</f>
        <v>0.45</v>
      </c>
      <c r="N261" s="146"/>
      <c r="O261" s="139">
        <f>'Product Ratings'!O613</f>
        <v>3</v>
      </c>
      <c r="P261" s="139">
        <f>'Product Ratings'!P613</f>
        <v>1</v>
      </c>
      <c r="Q261" s="139">
        <f>'Product Ratings'!Q613</f>
        <v>5</v>
      </c>
      <c r="R261" s="139">
        <f>'Product Ratings'!R613</f>
        <v>4</v>
      </c>
      <c r="S261" s="306">
        <f>'Product Ratings'!S613</f>
        <v>4</v>
      </c>
      <c r="T261" s="307">
        <f>'Product Ratings'!T613</f>
        <v>17</v>
      </c>
      <c r="U261" s="146"/>
      <c r="V261" s="146"/>
      <c r="W261" s="146"/>
    </row>
    <row r="262" ht="12.75" customHeight="1">
      <c r="A262" s="146"/>
      <c r="B262" s="146" t="str">
        <f>'Product Ratings'!B626</f>
        <v>Widget 636</v>
      </c>
      <c r="C262" s="146"/>
      <c r="D262" s="146"/>
      <c r="E262" s="146">
        <f>'Product Ratings'!C626</f>
        <v>15</v>
      </c>
      <c r="F262" s="305">
        <f>'Product Ratings'!D626</f>
        <v>429.32</v>
      </c>
      <c r="G262" s="305">
        <f>'Product Ratings'!E626</f>
        <v>254.38</v>
      </c>
      <c r="H262" s="134">
        <f>'Product Ratings'!F626</f>
        <v>0.534</v>
      </c>
      <c r="I262" s="146"/>
      <c r="J262" s="305">
        <f>'Product Ratings'!J626</f>
        <v>28.62133333</v>
      </c>
      <c r="K262" s="146">
        <f>'Product Ratings'!K626</f>
        <v>23</v>
      </c>
      <c r="L262" s="305">
        <f>'Product Ratings'!L626</f>
        <v>18.65797479</v>
      </c>
      <c r="M262" s="134">
        <f>'Product Ratings'!M626</f>
        <v>0.06</v>
      </c>
      <c r="N262" s="146"/>
      <c r="O262" s="139">
        <f>'Product Ratings'!O626</f>
        <v>3</v>
      </c>
      <c r="P262" s="139">
        <f>'Product Ratings'!P626</f>
        <v>3</v>
      </c>
      <c r="Q262" s="139">
        <f>'Product Ratings'!Q626</f>
        <v>5</v>
      </c>
      <c r="R262" s="139">
        <f>'Product Ratings'!R626</f>
        <v>4</v>
      </c>
      <c r="S262" s="306">
        <f>'Product Ratings'!S626</f>
        <v>2</v>
      </c>
      <c r="T262" s="307">
        <f>'Product Ratings'!T626</f>
        <v>17</v>
      </c>
      <c r="U262" s="146"/>
      <c r="V262" s="146"/>
      <c r="W262" s="146"/>
    </row>
    <row r="263" ht="12.75" customHeight="1">
      <c r="A263" s="146"/>
      <c r="B263" s="146" t="str">
        <f>'Product Ratings'!B647</f>
        <v>Widget 657</v>
      </c>
      <c r="C263" s="146"/>
      <c r="D263" s="146"/>
      <c r="E263" s="146">
        <f>'Product Ratings'!C647</f>
        <v>8</v>
      </c>
      <c r="F263" s="305">
        <f>'Product Ratings'!D647</f>
        <v>382.61</v>
      </c>
      <c r="G263" s="305">
        <f>'Product Ratings'!E647</f>
        <v>225.17</v>
      </c>
      <c r="H263" s="134">
        <f>'Product Ratings'!F647</f>
        <v>0.534</v>
      </c>
      <c r="I263" s="146"/>
      <c r="J263" s="305">
        <f>'Product Ratings'!J647</f>
        <v>47.82625</v>
      </c>
      <c r="K263" s="146">
        <f>'Product Ratings'!K647</f>
        <v>42</v>
      </c>
      <c r="L263" s="305">
        <f>'Product Ratings'!L647</f>
        <v>31.17747718</v>
      </c>
      <c r="M263" s="134">
        <f>'Product Ratings'!M647</f>
        <v>0.5</v>
      </c>
      <c r="N263" s="146"/>
      <c r="O263" s="139">
        <f>'Product Ratings'!O647</f>
        <v>3</v>
      </c>
      <c r="P263" s="139">
        <f>'Product Ratings'!P647</f>
        <v>2</v>
      </c>
      <c r="Q263" s="139">
        <f>'Product Ratings'!Q647</f>
        <v>4</v>
      </c>
      <c r="R263" s="139">
        <f>'Product Ratings'!R647</f>
        <v>3</v>
      </c>
      <c r="S263" s="306">
        <f>'Product Ratings'!S647</f>
        <v>4</v>
      </c>
      <c r="T263" s="307">
        <f>'Product Ratings'!T647</f>
        <v>16</v>
      </c>
      <c r="U263" s="146"/>
      <c r="V263" s="146"/>
      <c r="W263" s="146"/>
    </row>
    <row r="264" ht="12.75" customHeight="1">
      <c r="A264" s="146"/>
      <c r="B264" s="146" t="str">
        <f>'Product Ratings'!B654</f>
        <v>Widget 665</v>
      </c>
      <c r="C264" s="146"/>
      <c r="D264" s="146"/>
      <c r="E264" s="146">
        <f>'Product Ratings'!C654</f>
        <v>1</v>
      </c>
      <c r="F264" s="305">
        <f>'Product Ratings'!D654</f>
        <v>25.22</v>
      </c>
      <c r="G264" s="305">
        <f>'Product Ratings'!E654</f>
        <v>14.82</v>
      </c>
      <c r="H264" s="134">
        <f>'Product Ratings'!F654</f>
        <v>0.534</v>
      </c>
      <c r="I264" s="146"/>
      <c r="J264" s="305">
        <f>'Product Ratings'!J654</f>
        <v>25.22</v>
      </c>
      <c r="K264" s="146">
        <f>'Product Ratings'!K654</f>
        <v>35</v>
      </c>
      <c r="L264" s="305">
        <f>'Product Ratings'!L654</f>
        <v>16.44067797</v>
      </c>
      <c r="M264" s="134">
        <f>'Product Ratings'!M654</f>
        <v>0.59</v>
      </c>
      <c r="N264" s="146"/>
      <c r="O264" s="139">
        <f>'Product Ratings'!O654</f>
        <v>3</v>
      </c>
      <c r="P264" s="139">
        <f>'Product Ratings'!P654</f>
        <v>1</v>
      </c>
      <c r="Q264" s="139">
        <f>'Product Ratings'!Q654</f>
        <v>5</v>
      </c>
      <c r="R264" s="139">
        <f>'Product Ratings'!R654</f>
        <v>3</v>
      </c>
      <c r="S264" s="306">
        <f>'Product Ratings'!S654</f>
        <v>5</v>
      </c>
      <c r="T264" s="307">
        <f>'Product Ratings'!T654</f>
        <v>17</v>
      </c>
      <c r="U264" s="146"/>
      <c r="V264" s="146"/>
      <c r="W264" s="146"/>
    </row>
    <row r="265" ht="12.75" customHeight="1">
      <c r="A265" s="146"/>
      <c r="B265" s="146" t="str">
        <f>'Product Ratings'!B660</f>
        <v>Widget 671</v>
      </c>
      <c r="C265" s="146"/>
      <c r="D265" s="146"/>
      <c r="E265" s="146">
        <f>'Product Ratings'!C660</f>
        <v>2</v>
      </c>
      <c r="F265" s="305">
        <f>'Product Ratings'!D660</f>
        <v>85.22</v>
      </c>
      <c r="G265" s="305">
        <f>'Product Ratings'!E660</f>
        <v>49.98</v>
      </c>
      <c r="H265" s="134">
        <f>'Product Ratings'!F660</f>
        <v>0.534</v>
      </c>
      <c r="I265" s="146"/>
      <c r="J265" s="305">
        <f>'Product Ratings'!J660</f>
        <v>42.61</v>
      </c>
      <c r="K265" s="146">
        <f>'Product Ratings'!K660</f>
        <v>34</v>
      </c>
      <c r="L265" s="305">
        <f>'Product Ratings'!L660</f>
        <v>27.77705346</v>
      </c>
      <c r="M265" s="134">
        <f>'Product Ratings'!M660</f>
        <v>0.69</v>
      </c>
      <c r="N265" s="146"/>
      <c r="O265" s="139">
        <f>'Product Ratings'!O660</f>
        <v>3</v>
      </c>
      <c r="P265" s="139">
        <f>'Product Ratings'!P660</f>
        <v>1</v>
      </c>
      <c r="Q265" s="139">
        <f>'Product Ratings'!Q660</f>
        <v>4</v>
      </c>
      <c r="R265" s="139">
        <f>'Product Ratings'!R660</f>
        <v>3</v>
      </c>
      <c r="S265" s="306">
        <f>'Product Ratings'!S660</f>
        <v>5</v>
      </c>
      <c r="T265" s="307">
        <f>'Product Ratings'!T660</f>
        <v>16</v>
      </c>
      <c r="U265" s="146"/>
      <c r="V265" s="146"/>
      <c r="W265" s="146"/>
    </row>
    <row r="266" ht="12.75" customHeight="1">
      <c r="A266" s="146"/>
      <c r="B266" s="146" t="str">
        <f>'Product Ratings'!B680</f>
        <v>Widget 692</v>
      </c>
      <c r="C266" s="146"/>
      <c r="D266" s="146"/>
      <c r="E266" s="146">
        <f>'Product Ratings'!C680</f>
        <v>10</v>
      </c>
      <c r="F266" s="305">
        <f>'Product Ratings'!D680</f>
        <v>214.13</v>
      </c>
      <c r="G266" s="305">
        <f>'Product Ratings'!E680</f>
        <v>124.57</v>
      </c>
      <c r="H266" s="134">
        <f>'Product Ratings'!F680</f>
        <v>0.534</v>
      </c>
      <c r="I266" s="146"/>
      <c r="J266" s="305">
        <f>'Product Ratings'!J680</f>
        <v>21.413</v>
      </c>
      <c r="K266" s="146">
        <f>'Product Ratings'!K680</f>
        <v>17</v>
      </c>
      <c r="L266" s="305">
        <f>'Product Ratings'!L680</f>
        <v>13.9589309</v>
      </c>
      <c r="M266" s="134">
        <f>'Product Ratings'!M680</f>
        <v>0.26</v>
      </c>
      <c r="N266" s="146"/>
      <c r="O266" s="139">
        <f>'Product Ratings'!O680</f>
        <v>3</v>
      </c>
      <c r="P266" s="139">
        <f>'Product Ratings'!P680</f>
        <v>2</v>
      </c>
      <c r="Q266" s="139">
        <f>'Product Ratings'!Q680</f>
        <v>5</v>
      </c>
      <c r="R266" s="139">
        <f>'Product Ratings'!R680</f>
        <v>4</v>
      </c>
      <c r="S266" s="306">
        <f>'Product Ratings'!S680</f>
        <v>3</v>
      </c>
      <c r="T266" s="307">
        <f>'Product Ratings'!T680</f>
        <v>17</v>
      </c>
      <c r="U266" s="146"/>
      <c r="V266" s="146"/>
      <c r="W266" s="146"/>
    </row>
    <row r="267" ht="12.75" customHeight="1">
      <c r="A267" s="146"/>
      <c r="B267" s="146" t="str">
        <f>'Product Ratings'!B684</f>
        <v>Widget 696</v>
      </c>
      <c r="C267" s="146"/>
      <c r="D267" s="146"/>
      <c r="E267" s="146">
        <f>'Product Ratings'!C684</f>
        <v>1</v>
      </c>
      <c r="F267" s="305">
        <f>'Product Ratings'!D684</f>
        <v>77.39</v>
      </c>
      <c r="G267" s="305">
        <f>'Product Ratings'!E684</f>
        <v>44.97</v>
      </c>
      <c r="H267" s="134">
        <f>'Product Ratings'!F684</f>
        <v>0.534</v>
      </c>
      <c r="I267" s="146"/>
      <c r="J267" s="305">
        <f>'Product Ratings'!J684</f>
        <v>77.39</v>
      </c>
      <c r="K267" s="146">
        <f>'Product Ratings'!K684</f>
        <v>23</v>
      </c>
      <c r="L267" s="305">
        <f>'Product Ratings'!L684</f>
        <v>50.44980443</v>
      </c>
      <c r="M267" s="134">
        <f>'Product Ratings'!M684</f>
        <v>0.65</v>
      </c>
      <c r="N267" s="146"/>
      <c r="O267" s="139">
        <f>'Product Ratings'!O684</f>
        <v>3</v>
      </c>
      <c r="P267" s="139">
        <f>'Product Ratings'!P684</f>
        <v>1</v>
      </c>
      <c r="Q267" s="139">
        <f>'Product Ratings'!Q684</f>
        <v>3</v>
      </c>
      <c r="R267" s="139">
        <f>'Product Ratings'!R684</f>
        <v>4</v>
      </c>
      <c r="S267" s="306">
        <f>'Product Ratings'!S684</f>
        <v>5</v>
      </c>
      <c r="T267" s="307">
        <f>'Product Ratings'!T684</f>
        <v>16</v>
      </c>
      <c r="U267" s="146"/>
      <c r="V267" s="146"/>
      <c r="W267" s="146"/>
    </row>
    <row r="268" ht="12.75" customHeight="1">
      <c r="A268" s="146"/>
      <c r="B268" s="146" t="str">
        <f>'Product Ratings'!B691</f>
        <v>Widget 703</v>
      </c>
      <c r="C268" s="146"/>
      <c r="D268" s="146"/>
      <c r="E268" s="146">
        <f>'Product Ratings'!C691</f>
        <v>3</v>
      </c>
      <c r="F268" s="305">
        <f>'Product Ratings'!D691</f>
        <v>59.16</v>
      </c>
      <c r="G268" s="305">
        <f>'Product Ratings'!E691</f>
        <v>34.25</v>
      </c>
      <c r="H268" s="134">
        <f>'Product Ratings'!F691</f>
        <v>0.534</v>
      </c>
      <c r="I268" s="146"/>
      <c r="J268" s="305">
        <f>'Product Ratings'!J691</f>
        <v>19.72</v>
      </c>
      <c r="K268" s="146">
        <f>'Product Ratings'!K691</f>
        <v>39</v>
      </c>
      <c r="L268" s="305">
        <f>'Product Ratings'!L691</f>
        <v>12.85528031</v>
      </c>
      <c r="M268" s="134">
        <f>'Product Ratings'!M691</f>
        <v>0.87</v>
      </c>
      <c r="N268" s="146"/>
      <c r="O268" s="139">
        <f>'Product Ratings'!O691</f>
        <v>3</v>
      </c>
      <c r="P268" s="139">
        <f>'Product Ratings'!P691</f>
        <v>1</v>
      </c>
      <c r="Q268" s="139">
        <f>'Product Ratings'!Q691</f>
        <v>5</v>
      </c>
      <c r="R268" s="139">
        <f>'Product Ratings'!R691</f>
        <v>3</v>
      </c>
      <c r="S268" s="306">
        <f>'Product Ratings'!S691</f>
        <v>5</v>
      </c>
      <c r="T268" s="307">
        <f>'Product Ratings'!T691</f>
        <v>17</v>
      </c>
      <c r="U268" s="146"/>
      <c r="V268" s="146"/>
      <c r="W268" s="146"/>
    </row>
    <row r="269" ht="12.75" customHeight="1">
      <c r="A269" s="146"/>
      <c r="B269" s="146" t="str">
        <f>'Product Ratings'!B698</f>
        <v>Widget 710</v>
      </c>
      <c r="C269" s="146"/>
      <c r="D269" s="146"/>
      <c r="E269" s="146">
        <f>'Product Ratings'!C698</f>
        <v>8</v>
      </c>
      <c r="F269" s="305">
        <f>'Product Ratings'!D698</f>
        <v>201.74</v>
      </c>
      <c r="G269" s="305">
        <f>'Product Ratings'!E698</f>
        <v>116.67</v>
      </c>
      <c r="H269" s="134">
        <f>'Product Ratings'!F698</f>
        <v>0.534</v>
      </c>
      <c r="I269" s="146"/>
      <c r="J269" s="305">
        <f>'Product Ratings'!J698</f>
        <v>25.2175</v>
      </c>
      <c r="K269" s="146">
        <f>'Product Ratings'!K698</f>
        <v>46</v>
      </c>
      <c r="L269" s="305">
        <f>'Product Ratings'!L698</f>
        <v>16.43904824</v>
      </c>
      <c r="M269" s="134">
        <f>'Product Ratings'!M698</f>
        <v>0.89</v>
      </c>
      <c r="N269" s="146"/>
      <c r="O269" s="139">
        <f>'Product Ratings'!O698</f>
        <v>3</v>
      </c>
      <c r="P269" s="139">
        <f>'Product Ratings'!P698</f>
        <v>2</v>
      </c>
      <c r="Q269" s="139">
        <f>'Product Ratings'!Q698</f>
        <v>5</v>
      </c>
      <c r="R269" s="139">
        <f>'Product Ratings'!R698</f>
        <v>2</v>
      </c>
      <c r="S269" s="306">
        <f>'Product Ratings'!S698</f>
        <v>5</v>
      </c>
      <c r="T269" s="307">
        <f>'Product Ratings'!T698</f>
        <v>17</v>
      </c>
      <c r="U269" s="146"/>
      <c r="V269" s="146"/>
      <c r="W269" s="146"/>
    </row>
    <row r="270" ht="12.75" customHeight="1">
      <c r="A270" s="146"/>
      <c r="B270" s="146" t="str">
        <f>'Product Ratings'!B715</f>
        <v>Widget 727</v>
      </c>
      <c r="C270" s="146"/>
      <c r="D270" s="146"/>
      <c r="E270" s="146">
        <f>'Product Ratings'!C715</f>
        <v>97</v>
      </c>
      <c r="F270" s="305">
        <f>'Product Ratings'!D715</f>
        <v>565.48</v>
      </c>
      <c r="G270" s="305">
        <f>'Product Ratings'!E715</f>
        <v>324.19</v>
      </c>
      <c r="H270" s="134">
        <f>'Product Ratings'!F715</f>
        <v>0.534</v>
      </c>
      <c r="I270" s="146"/>
      <c r="J270" s="305">
        <f>'Product Ratings'!J715</f>
        <v>5.829690722</v>
      </c>
      <c r="K270" s="146">
        <f>'Product Ratings'!K715</f>
        <v>95</v>
      </c>
      <c r="L270" s="305">
        <f>'Product Ratings'!L715</f>
        <v>3.800319897</v>
      </c>
      <c r="M270" s="134">
        <f>'Product Ratings'!M715</f>
        <v>0.31</v>
      </c>
      <c r="N270" s="146"/>
      <c r="O270" s="139">
        <f>'Product Ratings'!O715</f>
        <v>3</v>
      </c>
      <c r="P270" s="139">
        <f>'Product Ratings'!P715</f>
        <v>5</v>
      </c>
      <c r="Q270" s="139">
        <f>'Product Ratings'!Q715</f>
        <v>5</v>
      </c>
      <c r="R270" s="139">
        <f>'Product Ratings'!R715</f>
        <v>1</v>
      </c>
      <c r="S270" s="306">
        <f>'Product Ratings'!S715</f>
        <v>3</v>
      </c>
      <c r="T270" s="307">
        <f>'Product Ratings'!T715</f>
        <v>17</v>
      </c>
      <c r="U270" s="146"/>
      <c r="V270" s="146"/>
      <c r="W270" s="146"/>
    </row>
    <row r="271" ht="12.75" customHeight="1">
      <c r="A271" s="146"/>
      <c r="B271" s="146" t="str">
        <f>'Product Ratings'!B718</f>
        <v>Widget 730</v>
      </c>
      <c r="C271" s="146"/>
      <c r="D271" s="146"/>
      <c r="E271" s="146">
        <f>'Product Ratings'!C718</f>
        <v>4</v>
      </c>
      <c r="F271" s="305">
        <f>'Product Ratings'!D718</f>
        <v>100.87</v>
      </c>
      <c r="G271" s="305">
        <f>'Product Ratings'!E718</f>
        <v>57.81</v>
      </c>
      <c r="H271" s="134">
        <f>'Product Ratings'!F718</f>
        <v>0.534</v>
      </c>
      <c r="I271" s="146"/>
      <c r="J271" s="305">
        <f>'Product Ratings'!J718</f>
        <v>25.2175</v>
      </c>
      <c r="K271" s="146">
        <f>'Product Ratings'!K718</f>
        <v>16</v>
      </c>
      <c r="L271" s="305">
        <f>'Product Ratings'!L718</f>
        <v>16.43904824</v>
      </c>
      <c r="M271" s="134">
        <f>'Product Ratings'!M718</f>
        <v>0.34</v>
      </c>
      <c r="N271" s="146"/>
      <c r="O271" s="139">
        <f>'Product Ratings'!O718</f>
        <v>3</v>
      </c>
      <c r="P271" s="139">
        <f>'Product Ratings'!P718</f>
        <v>1</v>
      </c>
      <c r="Q271" s="139">
        <f>'Product Ratings'!Q718</f>
        <v>5</v>
      </c>
      <c r="R271" s="139">
        <f>'Product Ratings'!R718</f>
        <v>4</v>
      </c>
      <c r="S271" s="306">
        <f>'Product Ratings'!S718</f>
        <v>4</v>
      </c>
      <c r="T271" s="307">
        <f>'Product Ratings'!T718</f>
        <v>17</v>
      </c>
      <c r="U271" s="146"/>
      <c r="V271" s="146"/>
      <c r="W271" s="146"/>
    </row>
    <row r="272" ht="12.75" customHeight="1">
      <c r="A272" s="146"/>
      <c r="B272" s="146" t="str">
        <f>'Product Ratings'!B719</f>
        <v>Widget 731</v>
      </c>
      <c r="C272" s="146"/>
      <c r="D272" s="146"/>
      <c r="E272" s="146">
        <f>'Product Ratings'!C719</f>
        <v>7</v>
      </c>
      <c r="F272" s="305">
        <f>'Product Ratings'!D719</f>
        <v>129.52</v>
      </c>
      <c r="G272" s="305">
        <f>'Product Ratings'!E719</f>
        <v>74.22</v>
      </c>
      <c r="H272" s="134">
        <f>'Product Ratings'!F719</f>
        <v>0.534</v>
      </c>
      <c r="I272" s="146"/>
      <c r="J272" s="305">
        <f>'Product Ratings'!J719</f>
        <v>18.50285714</v>
      </c>
      <c r="K272" s="146">
        <f>'Product Ratings'!K719</f>
        <v>34</v>
      </c>
      <c r="L272" s="305">
        <f>'Product Ratings'!L719</f>
        <v>12.06183647</v>
      </c>
      <c r="M272" s="134">
        <f>'Product Ratings'!M719</f>
        <v>0.35</v>
      </c>
      <c r="N272" s="146"/>
      <c r="O272" s="139">
        <f>'Product Ratings'!O719</f>
        <v>3</v>
      </c>
      <c r="P272" s="139">
        <f>'Product Ratings'!P719</f>
        <v>2</v>
      </c>
      <c r="Q272" s="139">
        <f>'Product Ratings'!Q719</f>
        <v>5</v>
      </c>
      <c r="R272" s="139">
        <f>'Product Ratings'!R719</f>
        <v>3</v>
      </c>
      <c r="S272" s="306">
        <f>'Product Ratings'!S719</f>
        <v>4</v>
      </c>
      <c r="T272" s="307">
        <f>'Product Ratings'!T719</f>
        <v>17</v>
      </c>
      <c r="U272" s="146"/>
      <c r="V272" s="146"/>
      <c r="W272" s="146"/>
    </row>
    <row r="273" ht="12.75" customHeight="1">
      <c r="A273" s="146"/>
      <c r="B273" s="146" t="str">
        <f>'Product Ratings'!B731</f>
        <v>Widget 743</v>
      </c>
      <c r="C273" s="146"/>
      <c r="D273" s="146"/>
      <c r="E273" s="146">
        <f>'Product Ratings'!C731</f>
        <v>22</v>
      </c>
      <c r="F273" s="305">
        <f>'Product Ratings'!D731</f>
        <v>144.99</v>
      </c>
      <c r="G273" s="305">
        <f>'Product Ratings'!E731</f>
        <v>82.88</v>
      </c>
      <c r="H273" s="134">
        <f>'Product Ratings'!F731</f>
        <v>0.534</v>
      </c>
      <c r="I273" s="146"/>
      <c r="J273" s="305">
        <f>'Product Ratings'!J731</f>
        <v>6.590454545</v>
      </c>
      <c r="K273" s="146" t="str">
        <f>'Product Ratings'!K731</f>
        <v/>
      </c>
      <c r="L273" s="305">
        <f>'Product Ratings'!L731</f>
        <v>4.296254593</v>
      </c>
      <c r="M273" s="134">
        <f>'Product Ratings'!M731</f>
        <v>0.6</v>
      </c>
      <c r="N273" s="146"/>
      <c r="O273" s="139">
        <f>'Product Ratings'!O731</f>
        <v>3</v>
      </c>
      <c r="P273" s="139">
        <f>'Product Ratings'!P731</f>
        <v>4</v>
      </c>
      <c r="Q273" s="139">
        <f>'Product Ratings'!Q731</f>
        <v>5</v>
      </c>
      <c r="R273" s="139">
        <f>'Product Ratings'!R731</f>
        <v>0</v>
      </c>
      <c r="S273" s="306">
        <f>'Product Ratings'!S731</f>
        <v>5</v>
      </c>
      <c r="T273" s="307">
        <f>'Product Ratings'!T731</f>
        <v>17</v>
      </c>
      <c r="U273" s="146"/>
      <c r="V273" s="146"/>
      <c r="W273" s="146"/>
    </row>
    <row r="274" ht="12.75" customHeight="1">
      <c r="A274" s="146"/>
      <c r="B274" s="146" t="str">
        <f>'Product Ratings'!B737</f>
        <v>Widget 749</v>
      </c>
      <c r="C274" s="146"/>
      <c r="D274" s="146"/>
      <c r="E274" s="146">
        <f>'Product Ratings'!C737</f>
        <v>25</v>
      </c>
      <c r="F274" s="305">
        <f>'Product Ratings'!D737</f>
        <v>829.04</v>
      </c>
      <c r="G274" s="305">
        <f>'Product Ratings'!E737</f>
        <v>472.44</v>
      </c>
      <c r="H274" s="134">
        <f>'Product Ratings'!F737</f>
        <v>0.534</v>
      </c>
      <c r="I274" s="146"/>
      <c r="J274" s="305">
        <f>'Product Ratings'!J737</f>
        <v>33.1616</v>
      </c>
      <c r="K274" s="146" t="str">
        <f>'Product Ratings'!K737</f>
        <v/>
      </c>
      <c r="L274" s="305">
        <f>'Product Ratings'!L737</f>
        <v>21.61773142</v>
      </c>
      <c r="M274" s="134">
        <f>'Product Ratings'!M737</f>
        <v>0.64</v>
      </c>
      <c r="N274" s="146"/>
      <c r="O274" s="139">
        <f>'Product Ratings'!O737</f>
        <v>3</v>
      </c>
      <c r="P274" s="139">
        <f>'Product Ratings'!P737</f>
        <v>4</v>
      </c>
      <c r="Q274" s="139">
        <f>'Product Ratings'!Q737</f>
        <v>5</v>
      </c>
      <c r="R274" s="139">
        <f>'Product Ratings'!R737</f>
        <v>0</v>
      </c>
      <c r="S274" s="306">
        <f>'Product Ratings'!S737</f>
        <v>5</v>
      </c>
      <c r="T274" s="307">
        <f>'Product Ratings'!T737</f>
        <v>17</v>
      </c>
      <c r="U274" s="146"/>
      <c r="V274" s="146"/>
      <c r="W274" s="146"/>
    </row>
    <row r="275" ht="12.75" customHeight="1">
      <c r="A275" s="146"/>
      <c r="B275" s="146" t="str">
        <f>'Product Ratings'!B743</f>
        <v>Widget 755</v>
      </c>
      <c r="C275" s="146"/>
      <c r="D275" s="146"/>
      <c r="E275" s="146">
        <f>'Product Ratings'!C743</f>
        <v>16</v>
      </c>
      <c r="F275" s="305">
        <f>'Product Ratings'!D743</f>
        <v>393.18</v>
      </c>
      <c r="G275" s="305">
        <f>'Product Ratings'!E743</f>
        <v>223.83</v>
      </c>
      <c r="H275" s="134">
        <f>'Product Ratings'!F743</f>
        <v>0.534</v>
      </c>
      <c r="I275" s="146"/>
      <c r="J275" s="305">
        <f>'Product Ratings'!J743</f>
        <v>24.57375</v>
      </c>
      <c r="K275" s="146" t="str">
        <f>'Product Ratings'!K743</f>
        <v/>
      </c>
      <c r="L275" s="305">
        <f>'Product Ratings'!L743</f>
        <v>16.01939374</v>
      </c>
      <c r="M275" s="134">
        <f>'Product Ratings'!M743</f>
        <v>0.9</v>
      </c>
      <c r="N275" s="146"/>
      <c r="O275" s="139">
        <f>'Product Ratings'!O743</f>
        <v>3</v>
      </c>
      <c r="P275" s="139">
        <f>'Product Ratings'!P743</f>
        <v>4</v>
      </c>
      <c r="Q275" s="139">
        <f>'Product Ratings'!Q743</f>
        <v>5</v>
      </c>
      <c r="R275" s="139">
        <f>'Product Ratings'!R743</f>
        <v>0</v>
      </c>
      <c r="S275" s="306">
        <f>'Product Ratings'!S743</f>
        <v>5</v>
      </c>
      <c r="T275" s="307">
        <f>'Product Ratings'!T743</f>
        <v>17</v>
      </c>
      <c r="U275" s="146"/>
      <c r="V275" s="146"/>
      <c r="W275" s="146"/>
    </row>
    <row r="276" ht="12.75" customHeight="1">
      <c r="A276" s="146"/>
      <c r="B276" s="146" t="str">
        <f>'Product Ratings'!B747</f>
        <v>Widget 759</v>
      </c>
      <c r="C276" s="146"/>
      <c r="D276" s="146"/>
      <c r="E276" s="146">
        <f>'Product Ratings'!C747</f>
        <v>20</v>
      </c>
      <c r="F276" s="305">
        <f>'Product Ratings'!D747</f>
        <v>173.91</v>
      </c>
      <c r="G276" s="305">
        <f>'Product Ratings'!E747</f>
        <v>98.92</v>
      </c>
      <c r="H276" s="134">
        <f>'Product Ratings'!F747</f>
        <v>0.534</v>
      </c>
      <c r="I276" s="146"/>
      <c r="J276" s="305">
        <f>'Product Ratings'!J747</f>
        <v>8.6955</v>
      </c>
      <c r="K276" s="146" t="str">
        <f>'Product Ratings'!K747</f>
        <v/>
      </c>
      <c r="L276" s="305">
        <f>'Product Ratings'!L747</f>
        <v>5.66851369</v>
      </c>
      <c r="M276" s="134">
        <f>'Product Ratings'!M747</f>
        <v>0.93</v>
      </c>
      <c r="N276" s="146"/>
      <c r="O276" s="139">
        <f>'Product Ratings'!O747</f>
        <v>3</v>
      </c>
      <c r="P276" s="139">
        <f>'Product Ratings'!P747</f>
        <v>4</v>
      </c>
      <c r="Q276" s="139">
        <f>'Product Ratings'!Q747</f>
        <v>5</v>
      </c>
      <c r="R276" s="139">
        <f>'Product Ratings'!R747</f>
        <v>0</v>
      </c>
      <c r="S276" s="306">
        <f>'Product Ratings'!S747</f>
        <v>5</v>
      </c>
      <c r="T276" s="307">
        <f>'Product Ratings'!T747</f>
        <v>17</v>
      </c>
      <c r="U276" s="146"/>
      <c r="V276" s="146"/>
      <c r="W276" s="146"/>
    </row>
    <row r="277" ht="12.75" customHeight="1">
      <c r="A277" s="146"/>
      <c r="B277" s="146" t="str">
        <f>'Product Ratings'!B752</f>
        <v>Widget 764</v>
      </c>
      <c r="C277" s="146"/>
      <c r="D277" s="146"/>
      <c r="E277" s="146">
        <f>'Product Ratings'!C752</f>
        <v>23</v>
      </c>
      <c r="F277" s="305">
        <f>'Product Ratings'!D752</f>
        <v>350</v>
      </c>
      <c r="G277" s="305">
        <f>'Product Ratings'!E752</f>
        <v>198.83</v>
      </c>
      <c r="H277" s="134">
        <f>'Product Ratings'!F752</f>
        <v>0.534</v>
      </c>
      <c r="I277" s="146"/>
      <c r="J277" s="305">
        <f>'Product Ratings'!J752</f>
        <v>15.2173913</v>
      </c>
      <c r="K277" s="146" t="str">
        <f>'Product Ratings'!K752</f>
        <v/>
      </c>
      <c r="L277" s="305">
        <f>'Product Ratings'!L752</f>
        <v>9.920072558</v>
      </c>
      <c r="M277" s="134">
        <f>'Product Ratings'!M752</f>
        <v>0.65</v>
      </c>
      <c r="N277" s="146"/>
      <c r="O277" s="139">
        <f>'Product Ratings'!O752</f>
        <v>3</v>
      </c>
      <c r="P277" s="139">
        <f>'Product Ratings'!P752</f>
        <v>4</v>
      </c>
      <c r="Q277" s="139">
        <f>'Product Ratings'!Q752</f>
        <v>5</v>
      </c>
      <c r="R277" s="139">
        <f>'Product Ratings'!R752</f>
        <v>0</v>
      </c>
      <c r="S277" s="306">
        <f>'Product Ratings'!S752</f>
        <v>5</v>
      </c>
      <c r="T277" s="307">
        <f>'Product Ratings'!T752</f>
        <v>17</v>
      </c>
      <c r="U277" s="146"/>
      <c r="V277" s="146"/>
      <c r="W277" s="146"/>
    </row>
    <row r="278" ht="12.75" customHeight="1">
      <c r="A278" s="146"/>
      <c r="B278" s="146" t="str">
        <f>'Product Ratings'!B763</f>
        <v>Widget 775</v>
      </c>
      <c r="C278" s="146"/>
      <c r="D278" s="146"/>
      <c r="E278" s="146">
        <f>'Product Ratings'!C763</f>
        <v>18</v>
      </c>
      <c r="F278" s="305">
        <f>'Product Ratings'!D763</f>
        <v>155.39</v>
      </c>
      <c r="G278" s="305">
        <f>'Product Ratings'!E763</f>
        <v>88.08</v>
      </c>
      <c r="H278" s="134">
        <f>'Product Ratings'!F763</f>
        <v>0.534</v>
      </c>
      <c r="I278" s="146"/>
      <c r="J278" s="305">
        <f>'Product Ratings'!J763</f>
        <v>8.632777778</v>
      </c>
      <c r="K278" s="146" t="str">
        <f>'Product Ratings'!K763</f>
        <v/>
      </c>
      <c r="L278" s="305">
        <f>'Product Ratings'!L763</f>
        <v>5.62762567</v>
      </c>
      <c r="M278" s="134">
        <f>'Product Ratings'!M763</f>
        <v>0.65</v>
      </c>
      <c r="N278" s="146"/>
      <c r="O278" s="139">
        <f>'Product Ratings'!O763</f>
        <v>3</v>
      </c>
      <c r="P278" s="139">
        <f>'Product Ratings'!P763</f>
        <v>4</v>
      </c>
      <c r="Q278" s="139">
        <f>'Product Ratings'!Q763</f>
        <v>5</v>
      </c>
      <c r="R278" s="139">
        <f>'Product Ratings'!R763</f>
        <v>0</v>
      </c>
      <c r="S278" s="306">
        <f>'Product Ratings'!S763</f>
        <v>5</v>
      </c>
      <c r="T278" s="307">
        <f>'Product Ratings'!T763</f>
        <v>17</v>
      </c>
      <c r="U278" s="146"/>
      <c r="V278" s="146"/>
      <c r="W278" s="146"/>
    </row>
    <row r="279" ht="12.75" customHeight="1">
      <c r="A279" s="146"/>
      <c r="B279" s="146" t="str">
        <f>'Product Ratings'!B767</f>
        <v>Widget 779</v>
      </c>
      <c r="C279" s="146"/>
      <c r="D279" s="146"/>
      <c r="E279" s="146">
        <f>'Product Ratings'!C767</f>
        <v>24</v>
      </c>
      <c r="F279" s="305">
        <f>'Product Ratings'!D767</f>
        <v>635.35</v>
      </c>
      <c r="G279" s="305">
        <f>'Product Ratings'!E767</f>
        <v>359.86</v>
      </c>
      <c r="H279" s="134">
        <f>'Product Ratings'!F767</f>
        <v>0.534</v>
      </c>
      <c r="I279" s="146"/>
      <c r="J279" s="305">
        <f>'Product Ratings'!J767</f>
        <v>26.47291667</v>
      </c>
      <c r="K279" s="146" t="str">
        <f>'Product Ratings'!K767</f>
        <v/>
      </c>
      <c r="L279" s="305">
        <f>'Product Ratings'!L767</f>
        <v>17.25744242</v>
      </c>
      <c r="M279" s="134">
        <f>'Product Ratings'!M767</f>
        <v>0.87</v>
      </c>
      <c r="N279" s="146"/>
      <c r="O279" s="139">
        <f>'Product Ratings'!O767</f>
        <v>3</v>
      </c>
      <c r="P279" s="139">
        <f>'Product Ratings'!P767</f>
        <v>4</v>
      </c>
      <c r="Q279" s="139">
        <f>'Product Ratings'!Q767</f>
        <v>5</v>
      </c>
      <c r="R279" s="139">
        <f>'Product Ratings'!R767</f>
        <v>0</v>
      </c>
      <c r="S279" s="306">
        <f>'Product Ratings'!S767</f>
        <v>5</v>
      </c>
      <c r="T279" s="307">
        <f>'Product Ratings'!T767</f>
        <v>17</v>
      </c>
      <c r="U279" s="146"/>
      <c r="V279" s="146"/>
      <c r="W279" s="146"/>
    </row>
    <row r="280" ht="12.75" customHeight="1">
      <c r="A280" s="146"/>
      <c r="B280" s="146" t="str">
        <f>'Product Ratings'!B797</f>
        <v>Widget 809</v>
      </c>
      <c r="C280" s="146"/>
      <c r="D280" s="146"/>
      <c r="E280" s="146">
        <f>'Product Ratings'!C797</f>
        <v>26</v>
      </c>
      <c r="F280" s="305">
        <f>'Product Ratings'!D797</f>
        <v>645.57</v>
      </c>
      <c r="G280" s="305">
        <f>'Product Ratings'!E797</f>
        <v>362.17</v>
      </c>
      <c r="H280" s="134">
        <f>'Product Ratings'!F797</f>
        <v>0.534</v>
      </c>
      <c r="I280" s="146"/>
      <c r="J280" s="305">
        <f>'Product Ratings'!J797</f>
        <v>24.82961538</v>
      </c>
      <c r="K280" s="146" t="str">
        <f>'Product Ratings'!K797</f>
        <v/>
      </c>
      <c r="L280" s="305">
        <f>'Product Ratings'!L797</f>
        <v>16.18618995</v>
      </c>
      <c r="M280" s="134">
        <f>'Product Ratings'!M797</f>
        <v>0.46</v>
      </c>
      <c r="N280" s="146"/>
      <c r="O280" s="139">
        <f>'Product Ratings'!O797</f>
        <v>3</v>
      </c>
      <c r="P280" s="139">
        <f>'Product Ratings'!P797</f>
        <v>5</v>
      </c>
      <c r="Q280" s="139">
        <f>'Product Ratings'!Q797</f>
        <v>5</v>
      </c>
      <c r="R280" s="139">
        <f>'Product Ratings'!R797</f>
        <v>0</v>
      </c>
      <c r="S280" s="306">
        <f>'Product Ratings'!S797</f>
        <v>4</v>
      </c>
      <c r="T280" s="307">
        <f>'Product Ratings'!T797</f>
        <v>17</v>
      </c>
      <c r="U280" s="146"/>
      <c r="V280" s="146"/>
      <c r="W280" s="146"/>
    </row>
    <row r="281" ht="12.75" customHeight="1">
      <c r="A281" s="146"/>
      <c r="B281" s="146" t="str">
        <f>'Product Ratings'!B798</f>
        <v>Widget 810</v>
      </c>
      <c r="C281" s="146"/>
      <c r="D281" s="146"/>
      <c r="E281" s="146">
        <f>'Product Ratings'!C798</f>
        <v>36</v>
      </c>
      <c r="F281" s="305">
        <f>'Product Ratings'!D798</f>
        <v>774.78</v>
      </c>
      <c r="G281" s="305">
        <f>'Product Ratings'!E798</f>
        <v>434.31</v>
      </c>
      <c r="H281" s="134">
        <f>'Product Ratings'!F798</f>
        <v>0.534</v>
      </c>
      <c r="I281" s="146"/>
      <c r="J281" s="305">
        <f>'Product Ratings'!J798</f>
        <v>21.52166667</v>
      </c>
      <c r="K281" s="146" t="str">
        <f>'Product Ratings'!K798</f>
        <v/>
      </c>
      <c r="L281" s="305">
        <f>'Product Ratings'!L798</f>
        <v>14.02976967</v>
      </c>
      <c r="M281" s="134">
        <f>'Product Ratings'!M798</f>
        <v>0.48</v>
      </c>
      <c r="N281" s="146"/>
      <c r="O281" s="139">
        <f>'Product Ratings'!O798</f>
        <v>3</v>
      </c>
      <c r="P281" s="139">
        <f>'Product Ratings'!P798</f>
        <v>5</v>
      </c>
      <c r="Q281" s="139">
        <f>'Product Ratings'!Q798</f>
        <v>5</v>
      </c>
      <c r="R281" s="139">
        <f>'Product Ratings'!R798</f>
        <v>0</v>
      </c>
      <c r="S281" s="306">
        <f>'Product Ratings'!S798</f>
        <v>4</v>
      </c>
      <c r="T281" s="307">
        <f>'Product Ratings'!T798</f>
        <v>17</v>
      </c>
      <c r="U281" s="146"/>
      <c r="V281" s="146"/>
      <c r="W281" s="146"/>
    </row>
    <row r="282" ht="12.75" customHeight="1">
      <c r="A282" s="146"/>
      <c r="B282" s="146" t="str">
        <f>'Product Ratings'!B804</f>
        <v>Widget 816</v>
      </c>
      <c r="C282" s="146"/>
      <c r="D282" s="146"/>
      <c r="E282" s="146">
        <f>'Product Ratings'!C804</f>
        <v>32</v>
      </c>
      <c r="F282" s="305">
        <f>'Product Ratings'!D804</f>
        <v>153.43</v>
      </c>
      <c r="G282" s="305">
        <f>'Product Ratings'!E804</f>
        <v>85.93</v>
      </c>
      <c r="H282" s="134">
        <f>'Product Ratings'!F804</f>
        <v>0.534</v>
      </c>
      <c r="I282" s="146"/>
      <c r="J282" s="305">
        <f>'Product Ratings'!J804</f>
        <v>4.7946875</v>
      </c>
      <c r="K282" s="146" t="str">
        <f>'Product Ratings'!K804</f>
        <v/>
      </c>
      <c r="L282" s="305">
        <f>'Product Ratings'!L804</f>
        <v>3.125611147</v>
      </c>
      <c r="M282" s="134">
        <f>'Product Ratings'!M804</f>
        <v>0.57</v>
      </c>
      <c r="N282" s="146"/>
      <c r="O282" s="139">
        <f>'Product Ratings'!O804</f>
        <v>3</v>
      </c>
      <c r="P282" s="139">
        <f>'Product Ratings'!P804</f>
        <v>5</v>
      </c>
      <c r="Q282" s="139">
        <f>'Product Ratings'!Q804</f>
        <v>5</v>
      </c>
      <c r="R282" s="139">
        <f>'Product Ratings'!R804</f>
        <v>0</v>
      </c>
      <c r="S282" s="306">
        <f>'Product Ratings'!S804</f>
        <v>4</v>
      </c>
      <c r="T282" s="307">
        <f>'Product Ratings'!T804</f>
        <v>17</v>
      </c>
      <c r="U282" s="146"/>
      <c r="V282" s="146"/>
      <c r="W282" s="146"/>
    </row>
    <row r="283" ht="12.75" customHeight="1">
      <c r="A283" s="146"/>
      <c r="B283" s="146" t="str">
        <f>'Product Ratings'!B875</f>
        <v>Widget 887</v>
      </c>
      <c r="C283" s="146"/>
      <c r="D283" s="146"/>
      <c r="E283" s="146">
        <f>'Product Ratings'!C875</f>
        <v>27</v>
      </c>
      <c r="F283" s="305">
        <f>'Product Ratings'!D875</f>
        <v>232.43</v>
      </c>
      <c r="G283" s="305">
        <f>'Product Ratings'!E875</f>
        <v>128.74</v>
      </c>
      <c r="H283" s="134">
        <f>'Product Ratings'!F875</f>
        <v>0.534</v>
      </c>
      <c r="I283" s="146"/>
      <c r="J283" s="305">
        <f>'Product Ratings'!J875</f>
        <v>8.608518519</v>
      </c>
      <c r="K283" s="146" t="str">
        <f>'Product Ratings'!K875</f>
        <v/>
      </c>
      <c r="L283" s="305">
        <f>'Product Ratings'!L875</f>
        <v>5.61181129</v>
      </c>
      <c r="M283" s="134">
        <f>'Product Ratings'!M875</f>
        <v>0.5</v>
      </c>
      <c r="N283" s="146"/>
      <c r="O283" s="139">
        <f>'Product Ratings'!O875</f>
        <v>3</v>
      </c>
      <c r="P283" s="139">
        <f>'Product Ratings'!P875</f>
        <v>5</v>
      </c>
      <c r="Q283" s="139">
        <f>'Product Ratings'!Q875</f>
        <v>5</v>
      </c>
      <c r="R283" s="139">
        <f>'Product Ratings'!R875</f>
        <v>0</v>
      </c>
      <c r="S283" s="306">
        <f>'Product Ratings'!S875</f>
        <v>4</v>
      </c>
      <c r="T283" s="307">
        <f>'Product Ratings'!T875</f>
        <v>17</v>
      </c>
      <c r="U283" s="146"/>
      <c r="V283" s="146"/>
      <c r="W283" s="146"/>
    </row>
    <row r="284" ht="12.75" customHeight="1">
      <c r="A284" s="146"/>
      <c r="B284" s="146" t="str">
        <f>'Product Ratings'!B882</f>
        <v>Widget 894</v>
      </c>
      <c r="C284" s="146"/>
      <c r="D284" s="146"/>
      <c r="E284" s="146">
        <f>'Product Ratings'!C882</f>
        <v>18</v>
      </c>
      <c r="F284" s="305">
        <f>'Product Ratings'!D882</f>
        <v>154.1</v>
      </c>
      <c r="G284" s="305">
        <f>'Product Ratings'!E882</f>
        <v>85.22</v>
      </c>
      <c r="H284" s="134">
        <f>'Product Ratings'!F882</f>
        <v>0.534</v>
      </c>
      <c r="I284" s="146"/>
      <c r="J284" s="305">
        <f>'Product Ratings'!J882</f>
        <v>8.561111111</v>
      </c>
      <c r="K284" s="146" t="str">
        <f>'Product Ratings'!K882</f>
        <v/>
      </c>
      <c r="L284" s="305">
        <f>'Product Ratings'!L882</f>
        <v>5.580906852</v>
      </c>
      <c r="M284" s="134">
        <f>'Product Ratings'!M882</f>
        <v>0.59</v>
      </c>
      <c r="N284" s="146"/>
      <c r="O284" s="139">
        <f>'Product Ratings'!O882</f>
        <v>3</v>
      </c>
      <c r="P284" s="139">
        <f>'Product Ratings'!P882</f>
        <v>4</v>
      </c>
      <c r="Q284" s="139">
        <f>'Product Ratings'!Q882</f>
        <v>5</v>
      </c>
      <c r="R284" s="139">
        <f>'Product Ratings'!R882</f>
        <v>0</v>
      </c>
      <c r="S284" s="306">
        <f>'Product Ratings'!S882</f>
        <v>5</v>
      </c>
      <c r="T284" s="307">
        <f>'Product Ratings'!T882</f>
        <v>17</v>
      </c>
      <c r="U284" s="146"/>
      <c r="V284" s="146"/>
      <c r="W284" s="146"/>
    </row>
    <row r="285" ht="12.75" customHeight="1">
      <c r="A285" s="146"/>
      <c r="B285" s="146" t="str">
        <f>'Product Ratings'!B886</f>
        <v>Widget 898</v>
      </c>
      <c r="C285" s="146"/>
      <c r="D285" s="146"/>
      <c r="E285" s="146">
        <f>'Product Ratings'!C886</f>
        <v>18</v>
      </c>
      <c r="F285" s="305">
        <f>'Product Ratings'!D886</f>
        <v>154.96</v>
      </c>
      <c r="G285" s="305">
        <f>'Product Ratings'!E886</f>
        <v>85.63</v>
      </c>
      <c r="H285" s="134">
        <f>'Product Ratings'!F886</f>
        <v>0.534</v>
      </c>
      <c r="I285" s="146"/>
      <c r="J285" s="305">
        <f>'Product Ratings'!J886</f>
        <v>8.608888889</v>
      </c>
      <c r="K285" s="146" t="str">
        <f>'Product Ratings'!K886</f>
        <v/>
      </c>
      <c r="L285" s="305">
        <f>'Product Ratings'!L886</f>
        <v>5.612052731</v>
      </c>
      <c r="M285" s="134">
        <f>'Product Ratings'!M886</f>
        <v>0.68</v>
      </c>
      <c r="N285" s="146"/>
      <c r="O285" s="139">
        <f>'Product Ratings'!O886</f>
        <v>3</v>
      </c>
      <c r="P285" s="139">
        <f>'Product Ratings'!P886</f>
        <v>4</v>
      </c>
      <c r="Q285" s="139">
        <f>'Product Ratings'!Q886</f>
        <v>5</v>
      </c>
      <c r="R285" s="139">
        <f>'Product Ratings'!R886</f>
        <v>0</v>
      </c>
      <c r="S285" s="306">
        <f>'Product Ratings'!S886</f>
        <v>5</v>
      </c>
      <c r="T285" s="307">
        <f>'Product Ratings'!T886</f>
        <v>17</v>
      </c>
      <c r="U285" s="146"/>
      <c r="V285" s="146"/>
      <c r="W285" s="146"/>
    </row>
    <row r="286" ht="12.75" customHeight="1">
      <c r="A286" s="146"/>
      <c r="B286" s="146" t="str">
        <f>'Product Ratings'!B891</f>
        <v>Widget 903</v>
      </c>
      <c r="C286" s="146"/>
      <c r="D286" s="146"/>
      <c r="E286" s="146">
        <f>'Product Ratings'!C891</f>
        <v>21</v>
      </c>
      <c r="F286" s="305">
        <f>'Product Ratings'!D891</f>
        <v>182.94</v>
      </c>
      <c r="G286" s="305">
        <f>'Product Ratings'!E891</f>
        <v>100.95</v>
      </c>
      <c r="H286" s="134">
        <f>'Product Ratings'!F891</f>
        <v>0.534</v>
      </c>
      <c r="I286" s="146"/>
      <c r="J286" s="305">
        <f>'Product Ratings'!J891</f>
        <v>8.711428571</v>
      </c>
      <c r="K286" s="146" t="str">
        <f>'Product Ratings'!K891</f>
        <v/>
      </c>
      <c r="L286" s="305">
        <f>'Product Ratings'!L891</f>
        <v>5.678897374</v>
      </c>
      <c r="M286" s="134">
        <f>'Product Ratings'!M891</f>
        <v>0.85</v>
      </c>
      <c r="N286" s="146"/>
      <c r="O286" s="139">
        <f>'Product Ratings'!O891</f>
        <v>3</v>
      </c>
      <c r="P286" s="139">
        <f>'Product Ratings'!P891</f>
        <v>4</v>
      </c>
      <c r="Q286" s="139">
        <f>'Product Ratings'!Q891</f>
        <v>5</v>
      </c>
      <c r="R286" s="139">
        <f>'Product Ratings'!R891</f>
        <v>0</v>
      </c>
      <c r="S286" s="306">
        <f>'Product Ratings'!S891</f>
        <v>5</v>
      </c>
      <c r="T286" s="307">
        <f>'Product Ratings'!T891</f>
        <v>17</v>
      </c>
      <c r="U286" s="146"/>
      <c r="V286" s="146"/>
      <c r="W286" s="146"/>
    </row>
    <row r="287" ht="12.75" customHeight="1">
      <c r="A287" s="146"/>
      <c r="B287" s="146" t="str">
        <f>'Product Ratings'!B897</f>
        <v>Widget 909</v>
      </c>
      <c r="C287" s="146"/>
      <c r="D287" s="146"/>
      <c r="E287" s="146">
        <f>'Product Ratings'!C897</f>
        <v>21</v>
      </c>
      <c r="F287" s="305">
        <f>'Product Ratings'!D897</f>
        <v>179.92</v>
      </c>
      <c r="G287" s="305">
        <f>'Product Ratings'!E897</f>
        <v>99.13</v>
      </c>
      <c r="H287" s="134">
        <f>'Product Ratings'!F897</f>
        <v>0.534</v>
      </c>
      <c r="I287" s="146"/>
      <c r="J287" s="305">
        <f>'Product Ratings'!J897</f>
        <v>8.567619048</v>
      </c>
      <c r="K287" s="146" t="str">
        <f>'Product Ratings'!K897</f>
        <v/>
      </c>
      <c r="L287" s="305">
        <f>'Product Ratings'!L897</f>
        <v>5.585149314</v>
      </c>
      <c r="M287" s="134">
        <f>'Product Ratings'!M897</f>
        <v>0.94</v>
      </c>
      <c r="N287" s="146"/>
      <c r="O287" s="139">
        <f>'Product Ratings'!O897</f>
        <v>3</v>
      </c>
      <c r="P287" s="139">
        <f>'Product Ratings'!P897</f>
        <v>4</v>
      </c>
      <c r="Q287" s="139">
        <f>'Product Ratings'!Q897</f>
        <v>5</v>
      </c>
      <c r="R287" s="139">
        <f>'Product Ratings'!R897</f>
        <v>0</v>
      </c>
      <c r="S287" s="306">
        <f>'Product Ratings'!S897</f>
        <v>5</v>
      </c>
      <c r="T287" s="307">
        <f>'Product Ratings'!T897</f>
        <v>17</v>
      </c>
      <c r="U287" s="146"/>
      <c r="V287" s="146"/>
      <c r="W287" s="146"/>
    </row>
    <row r="288" ht="12.75" customHeight="1">
      <c r="A288" s="146"/>
      <c r="B288" s="146" t="str">
        <f>'Product Ratings'!B904</f>
        <v>Widget 916</v>
      </c>
      <c r="C288" s="146"/>
      <c r="D288" s="146"/>
      <c r="E288" s="146">
        <f>'Product Ratings'!C904</f>
        <v>18</v>
      </c>
      <c r="F288" s="305">
        <f>'Product Ratings'!D904</f>
        <v>153.66</v>
      </c>
      <c r="G288" s="305">
        <f>'Product Ratings'!E904</f>
        <v>84.58</v>
      </c>
      <c r="H288" s="134">
        <f>'Product Ratings'!F904</f>
        <v>0.534</v>
      </c>
      <c r="I288" s="146"/>
      <c r="J288" s="305">
        <f>'Product Ratings'!J904</f>
        <v>8.536666667</v>
      </c>
      <c r="K288" s="146" t="str">
        <f>'Product Ratings'!K904</f>
        <v/>
      </c>
      <c r="L288" s="305">
        <f>'Product Ratings'!L904</f>
        <v>5.564971751</v>
      </c>
      <c r="M288" s="134">
        <f>'Product Ratings'!M904</f>
        <v>0.65</v>
      </c>
      <c r="N288" s="146"/>
      <c r="O288" s="139">
        <f>'Product Ratings'!O904</f>
        <v>3</v>
      </c>
      <c r="P288" s="139">
        <f>'Product Ratings'!P904</f>
        <v>4</v>
      </c>
      <c r="Q288" s="139">
        <f>'Product Ratings'!Q904</f>
        <v>5</v>
      </c>
      <c r="R288" s="139">
        <f>'Product Ratings'!R904</f>
        <v>0</v>
      </c>
      <c r="S288" s="306">
        <f>'Product Ratings'!S904</f>
        <v>5</v>
      </c>
      <c r="T288" s="307">
        <f>'Product Ratings'!T904</f>
        <v>17</v>
      </c>
      <c r="U288" s="146"/>
      <c r="V288" s="146"/>
      <c r="W288" s="146"/>
    </row>
    <row r="289" ht="12.75" customHeight="1">
      <c r="A289" s="146"/>
      <c r="B289" s="146" t="str">
        <f>'Product Ratings'!B905</f>
        <v>Widget 917</v>
      </c>
      <c r="C289" s="146"/>
      <c r="D289" s="146"/>
      <c r="E289" s="146">
        <f>'Product Ratings'!C905</f>
        <v>17</v>
      </c>
      <c r="F289" s="305">
        <f>'Product Ratings'!D905</f>
        <v>521.14</v>
      </c>
      <c r="G289" s="305">
        <f>'Product Ratings'!E905</f>
        <v>286.83</v>
      </c>
      <c r="H289" s="134">
        <f>'Product Ratings'!F905</f>
        <v>0.534</v>
      </c>
      <c r="I289" s="146"/>
      <c r="J289" s="305">
        <f>'Product Ratings'!J905</f>
        <v>30.65529412</v>
      </c>
      <c r="K289" s="146" t="str">
        <f>'Product Ratings'!K905</f>
        <v/>
      </c>
      <c r="L289" s="305">
        <f>'Product Ratings'!L905</f>
        <v>19.98389447</v>
      </c>
      <c r="M289" s="134">
        <f>'Product Ratings'!M905</f>
        <v>0.67</v>
      </c>
      <c r="N289" s="146"/>
      <c r="O289" s="139">
        <f>'Product Ratings'!O905</f>
        <v>3</v>
      </c>
      <c r="P289" s="139">
        <f>'Product Ratings'!P905</f>
        <v>4</v>
      </c>
      <c r="Q289" s="139">
        <f>'Product Ratings'!Q905</f>
        <v>5</v>
      </c>
      <c r="R289" s="139">
        <f>'Product Ratings'!R905</f>
        <v>0</v>
      </c>
      <c r="S289" s="306">
        <f>'Product Ratings'!S905</f>
        <v>5</v>
      </c>
      <c r="T289" s="307">
        <f>'Product Ratings'!T905</f>
        <v>17</v>
      </c>
      <c r="U289" s="146"/>
      <c r="V289" s="146"/>
      <c r="W289" s="146"/>
    </row>
    <row r="290" ht="12.75" customHeight="1">
      <c r="A290" s="146"/>
      <c r="B290" s="146" t="str">
        <f>'Product Ratings'!B906</f>
        <v>Widget 918</v>
      </c>
      <c r="C290" s="146"/>
      <c r="D290" s="146"/>
      <c r="E290" s="146">
        <f>'Product Ratings'!C906</f>
        <v>17</v>
      </c>
      <c r="F290" s="305">
        <f>'Product Ratings'!D906</f>
        <v>144.63</v>
      </c>
      <c r="G290" s="305">
        <f>'Product Ratings'!E906</f>
        <v>79.57</v>
      </c>
      <c r="H290" s="134">
        <f>'Product Ratings'!F906</f>
        <v>0.534</v>
      </c>
      <c r="I290" s="146"/>
      <c r="J290" s="305">
        <f>'Product Ratings'!J906</f>
        <v>8.507647059</v>
      </c>
      <c r="K290" s="146" t="str">
        <f>'Product Ratings'!K906</f>
        <v/>
      </c>
      <c r="L290" s="305">
        <f>'Product Ratings'!L906</f>
        <v>5.546054145</v>
      </c>
      <c r="M290" s="134">
        <f>'Product Ratings'!M906</f>
        <v>0.71</v>
      </c>
      <c r="N290" s="146"/>
      <c r="O290" s="139">
        <f>'Product Ratings'!O906</f>
        <v>3</v>
      </c>
      <c r="P290" s="139">
        <f>'Product Ratings'!P906</f>
        <v>4</v>
      </c>
      <c r="Q290" s="139">
        <f>'Product Ratings'!Q906</f>
        <v>5</v>
      </c>
      <c r="R290" s="139">
        <f>'Product Ratings'!R906</f>
        <v>0</v>
      </c>
      <c r="S290" s="306">
        <f>'Product Ratings'!S906</f>
        <v>5</v>
      </c>
      <c r="T290" s="307">
        <f>'Product Ratings'!T906</f>
        <v>17</v>
      </c>
      <c r="U290" s="146"/>
      <c r="V290" s="146"/>
      <c r="W290" s="146"/>
    </row>
    <row r="291" ht="12.75" customHeight="1">
      <c r="A291" s="146"/>
      <c r="B291" s="146" t="str">
        <f>'Product Ratings'!B924</f>
        <v>Widget 936</v>
      </c>
      <c r="C291" s="146"/>
      <c r="D291" s="146"/>
      <c r="E291" s="146">
        <f>'Product Ratings'!C924</f>
        <v>36</v>
      </c>
      <c r="F291" s="305">
        <f>'Product Ratings'!D924</f>
        <v>305.17</v>
      </c>
      <c r="G291" s="305">
        <f>'Product Ratings'!E924</f>
        <v>167.41</v>
      </c>
      <c r="H291" s="134">
        <f>'Product Ratings'!F924</f>
        <v>0.534</v>
      </c>
      <c r="I291" s="146"/>
      <c r="J291" s="305">
        <f>'Product Ratings'!J924</f>
        <v>8.476944444</v>
      </c>
      <c r="K291" s="146" t="str">
        <f>'Product Ratings'!K924</f>
        <v/>
      </c>
      <c r="L291" s="305">
        <f>'Product Ratings'!L924</f>
        <v>5.526039403</v>
      </c>
      <c r="M291" s="134">
        <f>'Product Ratings'!M924</f>
        <v>0.45</v>
      </c>
      <c r="N291" s="146"/>
      <c r="O291" s="139">
        <f>'Product Ratings'!O924</f>
        <v>3</v>
      </c>
      <c r="P291" s="139">
        <f>'Product Ratings'!P924</f>
        <v>5</v>
      </c>
      <c r="Q291" s="139">
        <f>'Product Ratings'!Q924</f>
        <v>5</v>
      </c>
      <c r="R291" s="139">
        <f>'Product Ratings'!R924</f>
        <v>0</v>
      </c>
      <c r="S291" s="306">
        <f>'Product Ratings'!S924</f>
        <v>4</v>
      </c>
      <c r="T291" s="307">
        <f>'Product Ratings'!T924</f>
        <v>17</v>
      </c>
      <c r="U291" s="146"/>
      <c r="V291" s="146"/>
      <c r="W291" s="146"/>
    </row>
    <row r="292" ht="12.75" customHeight="1">
      <c r="A292" s="146"/>
      <c r="B292" s="146" t="str">
        <f>'Product Ratings'!B959</f>
        <v>Widget 971</v>
      </c>
      <c r="C292" s="146"/>
      <c r="D292" s="146"/>
      <c r="E292" s="146">
        <f>'Product Ratings'!C959</f>
        <v>24</v>
      </c>
      <c r="F292" s="305">
        <f>'Product Ratings'!D959</f>
        <v>154.37</v>
      </c>
      <c r="G292" s="305">
        <f>'Product Ratings'!E959</f>
        <v>84.02</v>
      </c>
      <c r="H292" s="134">
        <f>'Product Ratings'!F959</f>
        <v>0.534</v>
      </c>
      <c r="I292" s="146"/>
      <c r="J292" s="305">
        <f>'Product Ratings'!J959</f>
        <v>6.432083333</v>
      </c>
      <c r="K292" s="146" t="str">
        <f>'Product Ratings'!K959</f>
        <v/>
      </c>
      <c r="L292" s="305">
        <f>'Product Ratings'!L959</f>
        <v>4.193013907</v>
      </c>
      <c r="M292" s="134">
        <f>'Product Ratings'!M959</f>
        <v>0.6</v>
      </c>
      <c r="N292" s="146"/>
      <c r="O292" s="139">
        <f>'Product Ratings'!O959</f>
        <v>3</v>
      </c>
      <c r="P292" s="139">
        <f>'Product Ratings'!P959</f>
        <v>4</v>
      </c>
      <c r="Q292" s="139">
        <f>'Product Ratings'!Q959</f>
        <v>5</v>
      </c>
      <c r="R292" s="139">
        <f>'Product Ratings'!R959</f>
        <v>0</v>
      </c>
      <c r="S292" s="306">
        <f>'Product Ratings'!S959</f>
        <v>5</v>
      </c>
      <c r="T292" s="307">
        <f>'Product Ratings'!T959</f>
        <v>17</v>
      </c>
      <c r="U292" s="146"/>
      <c r="V292" s="146"/>
      <c r="W292" s="146"/>
    </row>
    <row r="293" ht="12.75" customHeight="1">
      <c r="A293" s="146"/>
      <c r="B293" s="146" t="str">
        <f>'Product Ratings'!B973</f>
        <v>Widget 985</v>
      </c>
      <c r="C293" s="146"/>
      <c r="D293" s="146"/>
      <c r="E293" s="146">
        <f>'Product Ratings'!C973</f>
        <v>24</v>
      </c>
      <c r="F293" s="305">
        <f>'Product Ratings'!D973</f>
        <v>415.65</v>
      </c>
      <c r="G293" s="305">
        <f>'Product Ratings'!E973</f>
        <v>225.57</v>
      </c>
      <c r="H293" s="134">
        <f>'Product Ratings'!F973</f>
        <v>0.534</v>
      </c>
      <c r="I293" s="146"/>
      <c r="J293" s="305">
        <f>'Product Ratings'!J973</f>
        <v>17.31875</v>
      </c>
      <c r="K293" s="146" t="str">
        <f>'Product Ratings'!K973</f>
        <v/>
      </c>
      <c r="L293" s="305">
        <f>'Product Ratings'!L973</f>
        <v>11.28992829</v>
      </c>
      <c r="M293" s="134">
        <f>'Product Ratings'!M973</f>
        <v>0.94</v>
      </c>
      <c r="N293" s="146"/>
      <c r="O293" s="139">
        <f>'Product Ratings'!O973</f>
        <v>3</v>
      </c>
      <c r="P293" s="139">
        <f>'Product Ratings'!P973</f>
        <v>4</v>
      </c>
      <c r="Q293" s="139">
        <f>'Product Ratings'!Q973</f>
        <v>5</v>
      </c>
      <c r="R293" s="139">
        <f>'Product Ratings'!R973</f>
        <v>0</v>
      </c>
      <c r="S293" s="306">
        <f>'Product Ratings'!S973</f>
        <v>5</v>
      </c>
      <c r="T293" s="307">
        <f>'Product Ratings'!T973</f>
        <v>17</v>
      </c>
      <c r="U293" s="146"/>
      <c r="V293" s="146"/>
      <c r="W293" s="146"/>
    </row>
    <row r="294" ht="12.75" customHeight="1">
      <c r="A294" s="146"/>
      <c r="B294" s="146" t="str">
        <f>'Product Ratings'!B974</f>
        <v>Widget 986</v>
      </c>
      <c r="C294" s="146"/>
      <c r="D294" s="146"/>
      <c r="E294" s="146">
        <f>'Product Ratings'!C974</f>
        <v>31</v>
      </c>
      <c r="F294" s="305">
        <f>'Product Ratings'!D974</f>
        <v>1979.35</v>
      </c>
      <c r="G294" s="305">
        <f>'Product Ratings'!E974</f>
        <v>1074.15</v>
      </c>
      <c r="H294" s="134">
        <f>'Product Ratings'!F974</f>
        <v>0.534</v>
      </c>
      <c r="I294" s="146"/>
      <c r="J294" s="305">
        <f>'Product Ratings'!J974</f>
        <v>63.85</v>
      </c>
      <c r="K294" s="146" t="str">
        <f>'Product Ratings'!K974</f>
        <v/>
      </c>
      <c r="L294" s="305">
        <f>'Product Ratings'!L974</f>
        <v>41.6232073</v>
      </c>
      <c r="M294" s="134">
        <f>'Product Ratings'!M974</f>
        <v>0.97</v>
      </c>
      <c r="N294" s="146"/>
      <c r="O294" s="139">
        <f>'Product Ratings'!O974</f>
        <v>3</v>
      </c>
      <c r="P294" s="139">
        <f>'Product Ratings'!P974</f>
        <v>5</v>
      </c>
      <c r="Q294" s="139">
        <f>'Product Ratings'!Q974</f>
        <v>3</v>
      </c>
      <c r="R294" s="139">
        <f>'Product Ratings'!R974</f>
        <v>0</v>
      </c>
      <c r="S294" s="306">
        <f>'Product Ratings'!S974</f>
        <v>5</v>
      </c>
      <c r="T294" s="307">
        <f>'Product Ratings'!T974</f>
        <v>16</v>
      </c>
      <c r="U294" s="146"/>
      <c r="V294" s="146"/>
      <c r="W294" s="146"/>
    </row>
    <row r="295" ht="12.75" customHeight="1">
      <c r="A295" s="146"/>
      <c r="B295" s="146" t="str">
        <f>'Product Ratings'!B976</f>
        <v>Widget 988</v>
      </c>
      <c r="C295" s="146"/>
      <c r="D295" s="146"/>
      <c r="E295" s="146">
        <f>'Product Ratings'!C976</f>
        <v>31</v>
      </c>
      <c r="F295" s="305">
        <f>'Product Ratings'!D976</f>
        <v>2277.13</v>
      </c>
      <c r="G295" s="305">
        <f>'Product Ratings'!E976</f>
        <v>1235.53</v>
      </c>
      <c r="H295" s="134">
        <f>'Product Ratings'!F976</f>
        <v>0.534</v>
      </c>
      <c r="I295" s="146"/>
      <c r="J295" s="305">
        <f>'Product Ratings'!J976</f>
        <v>73.45580645</v>
      </c>
      <c r="K295" s="146" t="str">
        <f>'Product Ratings'!K976</f>
        <v/>
      </c>
      <c r="L295" s="305">
        <f>'Product Ratings'!L976</f>
        <v>47.8851411</v>
      </c>
      <c r="M295" s="134">
        <f>'Product Ratings'!M976</f>
        <v>0.65</v>
      </c>
      <c r="N295" s="146"/>
      <c r="O295" s="139">
        <f>'Product Ratings'!O976</f>
        <v>3</v>
      </c>
      <c r="P295" s="139">
        <f>'Product Ratings'!P976</f>
        <v>5</v>
      </c>
      <c r="Q295" s="139">
        <f>'Product Ratings'!Q976</f>
        <v>3</v>
      </c>
      <c r="R295" s="139">
        <f>'Product Ratings'!R976</f>
        <v>0</v>
      </c>
      <c r="S295" s="306">
        <f>'Product Ratings'!S976</f>
        <v>5</v>
      </c>
      <c r="T295" s="307">
        <f>'Product Ratings'!T976</f>
        <v>16</v>
      </c>
      <c r="U295" s="146"/>
      <c r="V295" s="146"/>
      <c r="W295" s="146"/>
    </row>
    <row r="296" ht="12.75" customHeight="1">
      <c r="A296" s="146"/>
      <c r="B296" s="146" t="str">
        <f>'Product Ratings'!B980</f>
        <v>Widget 992</v>
      </c>
      <c r="C296" s="146"/>
      <c r="D296" s="146"/>
      <c r="E296" s="146">
        <f>'Product Ratings'!C980</f>
        <v>17</v>
      </c>
      <c r="F296" s="305">
        <f>'Product Ratings'!D980</f>
        <v>142.04</v>
      </c>
      <c r="G296" s="305">
        <f>'Product Ratings'!E980</f>
        <v>76.99</v>
      </c>
      <c r="H296" s="134">
        <f>'Product Ratings'!F980</f>
        <v>0.534</v>
      </c>
      <c r="I296" s="146"/>
      <c r="J296" s="305">
        <f>'Product Ratings'!J980</f>
        <v>8.355294118</v>
      </c>
      <c r="K296" s="146" t="str">
        <f>'Product Ratings'!K980</f>
        <v/>
      </c>
      <c r="L296" s="305">
        <f>'Product Ratings'!L980</f>
        <v>5.446736713</v>
      </c>
      <c r="M296" s="134">
        <f>'Product Ratings'!M980</f>
        <v>0.65</v>
      </c>
      <c r="N296" s="146"/>
      <c r="O296" s="139">
        <f>'Product Ratings'!O980</f>
        <v>3</v>
      </c>
      <c r="P296" s="139">
        <f>'Product Ratings'!P980</f>
        <v>4</v>
      </c>
      <c r="Q296" s="139">
        <f>'Product Ratings'!Q980</f>
        <v>5</v>
      </c>
      <c r="R296" s="139">
        <f>'Product Ratings'!R980</f>
        <v>0</v>
      </c>
      <c r="S296" s="306">
        <f>'Product Ratings'!S980</f>
        <v>5</v>
      </c>
      <c r="T296" s="307">
        <f>'Product Ratings'!T980</f>
        <v>17</v>
      </c>
      <c r="U296" s="146"/>
      <c r="V296" s="146"/>
      <c r="W296" s="146"/>
    </row>
    <row r="297" ht="12.75" customHeight="1">
      <c r="A297" s="146"/>
      <c r="B297" s="146" t="str">
        <f>'Product Ratings'!B1025</f>
        <v/>
      </c>
      <c r="C297" s="146"/>
      <c r="D297" s="146"/>
      <c r="E297" s="146">
        <f>'Product Ratings'!C1025</f>
        <v>26</v>
      </c>
      <c r="F297" s="305">
        <f>'Product Ratings'!D1025</f>
        <v>950.96</v>
      </c>
      <c r="G297" s="305">
        <f>'Product Ratings'!E1025</f>
        <v>508.38</v>
      </c>
      <c r="H297" s="134">
        <f>'Product Ratings'!F1025</f>
        <v>0.534</v>
      </c>
      <c r="I297" s="146"/>
      <c r="J297" s="305">
        <f>'Product Ratings'!J1025</f>
        <v>36.57538462</v>
      </c>
      <c r="K297" s="146" t="str">
        <f>'Product Ratings'!K1025</f>
        <v/>
      </c>
      <c r="L297" s="305">
        <f>'Product Ratings'!L1025</f>
        <v>23.84314512</v>
      </c>
      <c r="M297" s="134">
        <f>'Product Ratings'!M1025</f>
        <v>0.46</v>
      </c>
      <c r="N297" s="146"/>
      <c r="O297" s="139">
        <f>'Product Ratings'!O1025</f>
        <v>3</v>
      </c>
      <c r="P297" s="139">
        <f>'Product Ratings'!P1025</f>
        <v>5</v>
      </c>
      <c r="Q297" s="139">
        <f>'Product Ratings'!Q1025</f>
        <v>5</v>
      </c>
      <c r="R297" s="139">
        <f>'Product Ratings'!R1025</f>
        <v>0</v>
      </c>
      <c r="S297" s="306">
        <f>'Product Ratings'!S1025</f>
        <v>4</v>
      </c>
      <c r="T297" s="307">
        <f>'Product Ratings'!T1025</f>
        <v>17</v>
      </c>
      <c r="U297" s="146"/>
      <c r="V297" s="146"/>
      <c r="W297" s="146"/>
    </row>
    <row r="298" ht="12.75" customHeight="1">
      <c r="A298" s="146"/>
      <c r="B298" s="146" t="str">
        <f>'Product Ratings'!B32</f>
        <v>Widget 18</v>
      </c>
      <c r="C298" s="146"/>
      <c r="D298" s="146"/>
      <c r="E298" s="146">
        <f>'Product Ratings'!C32</f>
        <v>6</v>
      </c>
      <c r="F298" s="305">
        <f>'Product Ratings'!D32</f>
        <v>260.87</v>
      </c>
      <c r="G298" s="305">
        <f>'Product Ratings'!E32</f>
        <v>260.87</v>
      </c>
      <c r="H298" s="134" t="str">
        <f>'Product Ratings'!F32</f>
        <v/>
      </c>
      <c r="I298" s="146"/>
      <c r="J298" s="305">
        <f>'Product Ratings'!J32</f>
        <v>43.47833333</v>
      </c>
      <c r="K298" s="146">
        <f>'Product Ratings'!K32</f>
        <v>41</v>
      </c>
      <c r="L298" s="305">
        <f>'Product Ratings'!L32</f>
        <v>43.47833333</v>
      </c>
      <c r="M298" s="134">
        <f>'Product Ratings'!M32</f>
        <v>0.32</v>
      </c>
      <c r="N298" s="146"/>
      <c r="O298" s="139">
        <f>'Product Ratings'!O32</f>
        <v>1</v>
      </c>
      <c r="P298" s="139">
        <f>'Product Ratings'!P32</f>
        <v>2</v>
      </c>
      <c r="Q298" s="139">
        <f>'Product Ratings'!Q32</f>
        <v>3</v>
      </c>
      <c r="R298" s="139">
        <f>'Product Ratings'!R32</f>
        <v>3</v>
      </c>
      <c r="S298" s="306">
        <f>'Product Ratings'!S32</f>
        <v>3</v>
      </c>
      <c r="T298" s="307">
        <f>'Product Ratings'!T32</f>
        <v>12</v>
      </c>
      <c r="U298" s="146"/>
      <c r="V298" s="146"/>
      <c r="W298" s="146"/>
    </row>
    <row r="299" ht="12.75" customHeight="1">
      <c r="A299" s="146"/>
      <c r="B299" s="146" t="str">
        <f>'Product Ratings'!B38</f>
        <v>Widget 24</v>
      </c>
      <c r="C299" s="146"/>
      <c r="D299" s="146"/>
      <c r="E299" s="146">
        <f>'Product Ratings'!C38</f>
        <v>10</v>
      </c>
      <c r="F299" s="305">
        <f>'Product Ratings'!D38</f>
        <v>173.91</v>
      </c>
      <c r="G299" s="305">
        <f>'Product Ratings'!E38</f>
        <v>173.91</v>
      </c>
      <c r="H299" s="134" t="str">
        <f>'Product Ratings'!F38</f>
        <v/>
      </c>
      <c r="I299" s="146"/>
      <c r="J299" s="305">
        <f>'Product Ratings'!J38</f>
        <v>17.391</v>
      </c>
      <c r="K299" s="146">
        <f>'Product Ratings'!K38</f>
        <v>46</v>
      </c>
      <c r="L299" s="305">
        <f>'Product Ratings'!L38</f>
        <v>17.391</v>
      </c>
      <c r="M299" s="134">
        <f>'Product Ratings'!M38</f>
        <v>0.48</v>
      </c>
      <c r="N299" s="146"/>
      <c r="O299" s="139">
        <f>'Product Ratings'!O38</f>
        <v>1</v>
      </c>
      <c r="P299" s="139">
        <f>'Product Ratings'!P38</f>
        <v>2</v>
      </c>
      <c r="Q299" s="139">
        <f>'Product Ratings'!Q38</f>
        <v>5</v>
      </c>
      <c r="R299" s="139">
        <f>'Product Ratings'!R38</f>
        <v>2</v>
      </c>
      <c r="S299" s="306">
        <f>'Product Ratings'!S38</f>
        <v>4</v>
      </c>
      <c r="T299" s="307">
        <f>'Product Ratings'!T38</f>
        <v>14</v>
      </c>
      <c r="U299" s="146"/>
      <c r="V299" s="146"/>
      <c r="W299" s="146"/>
    </row>
    <row r="300" ht="12.75" customHeight="1">
      <c r="A300" s="146"/>
      <c r="B300" s="146" t="str">
        <f>'Product Ratings'!B44</f>
        <v>Widget 30</v>
      </c>
      <c r="C300" s="146"/>
      <c r="D300" s="146"/>
      <c r="E300" s="146">
        <f>'Product Ratings'!C44</f>
        <v>8</v>
      </c>
      <c r="F300" s="305">
        <f>'Product Ratings'!D44</f>
        <v>107.13</v>
      </c>
      <c r="G300" s="305">
        <f>'Product Ratings'!E44</f>
        <v>87.53</v>
      </c>
      <c r="H300" s="134">
        <f>'Product Ratings'!F44</f>
        <v>0.534</v>
      </c>
      <c r="I300" s="146"/>
      <c r="J300" s="305">
        <f>'Product Ratings'!J44</f>
        <v>13.39125</v>
      </c>
      <c r="K300" s="146">
        <f>'Product Ratings'!K44</f>
        <v>61</v>
      </c>
      <c r="L300" s="305">
        <f>'Product Ratings'!L44</f>
        <v>8.729628422</v>
      </c>
      <c r="M300" s="134">
        <f>'Product Ratings'!M44</f>
        <v>0.57</v>
      </c>
      <c r="N300" s="146"/>
      <c r="O300" s="139">
        <f>'Product Ratings'!O44</f>
        <v>3</v>
      </c>
      <c r="P300" s="139">
        <f>'Product Ratings'!P44</f>
        <v>2</v>
      </c>
      <c r="Q300" s="139">
        <f>'Product Ratings'!Q44</f>
        <v>5</v>
      </c>
      <c r="R300" s="139">
        <f>'Product Ratings'!R44</f>
        <v>2</v>
      </c>
      <c r="S300" s="306">
        <f>'Product Ratings'!S44</f>
        <v>4</v>
      </c>
      <c r="T300" s="307">
        <f>'Product Ratings'!T44</f>
        <v>16</v>
      </c>
      <c r="U300" s="146"/>
      <c r="V300" s="146"/>
      <c r="W300" s="146"/>
    </row>
    <row r="301" ht="12.75" customHeight="1">
      <c r="A301" s="146"/>
      <c r="B301" s="146" t="str">
        <f>'Product Ratings'!B50</f>
        <v>Widget 37</v>
      </c>
      <c r="C301" s="146"/>
      <c r="D301" s="146"/>
      <c r="E301" s="146">
        <f>'Product Ratings'!C50</f>
        <v>3</v>
      </c>
      <c r="F301" s="305">
        <f>'Product Ratings'!D50</f>
        <v>268.91</v>
      </c>
      <c r="G301" s="305">
        <f>'Product Ratings'!E50</f>
        <v>209.66</v>
      </c>
      <c r="H301" s="134">
        <f>'Product Ratings'!F50</f>
        <v>0.534</v>
      </c>
      <c r="I301" s="146"/>
      <c r="J301" s="305">
        <f>'Product Ratings'!J50</f>
        <v>89.63666667</v>
      </c>
      <c r="K301" s="146">
        <f>'Product Ratings'!K50</f>
        <v>19</v>
      </c>
      <c r="L301" s="305">
        <f>'Product Ratings'!L50</f>
        <v>58.43328987</v>
      </c>
      <c r="M301" s="134">
        <f>'Product Ratings'!M50</f>
        <v>0.68</v>
      </c>
      <c r="N301" s="146"/>
      <c r="O301" s="139">
        <f>'Product Ratings'!O50</f>
        <v>3</v>
      </c>
      <c r="P301" s="139">
        <f>'Product Ratings'!P50</f>
        <v>1</v>
      </c>
      <c r="Q301" s="139">
        <f>'Product Ratings'!Q50</f>
        <v>3</v>
      </c>
      <c r="R301" s="139">
        <f>'Product Ratings'!R50</f>
        <v>4</v>
      </c>
      <c r="S301" s="306">
        <f>'Product Ratings'!S50</f>
        <v>5</v>
      </c>
      <c r="T301" s="307">
        <f>'Product Ratings'!T50</f>
        <v>16</v>
      </c>
      <c r="U301" s="146"/>
      <c r="V301" s="146"/>
      <c r="W301" s="146"/>
    </row>
    <row r="302" ht="12.75" customHeight="1">
      <c r="A302" s="146"/>
      <c r="B302" s="146" t="str">
        <f>'Product Ratings'!B51</f>
        <v>Widget 38</v>
      </c>
      <c r="C302" s="146"/>
      <c r="D302" s="146"/>
      <c r="E302" s="146">
        <f>'Product Ratings'!C51</f>
        <v>9</v>
      </c>
      <c r="F302" s="305">
        <f>'Product Ratings'!D51</f>
        <v>50.87</v>
      </c>
      <c r="G302" s="305">
        <f>'Product Ratings'!E51</f>
        <v>39.27</v>
      </c>
      <c r="H302" s="134">
        <f>'Product Ratings'!F51</f>
        <v>0.534</v>
      </c>
      <c r="I302" s="146"/>
      <c r="J302" s="305">
        <f>'Product Ratings'!J51</f>
        <v>5.652222222</v>
      </c>
      <c r="K302" s="146">
        <f>'Product Ratings'!K51</f>
        <v>82</v>
      </c>
      <c r="L302" s="305">
        <f>'Product Ratings'!L51</f>
        <v>3.684629871</v>
      </c>
      <c r="M302" s="134">
        <f>'Product Ratings'!M51</f>
        <v>0.62</v>
      </c>
      <c r="N302" s="146"/>
      <c r="O302" s="139">
        <f>'Product Ratings'!O51</f>
        <v>3</v>
      </c>
      <c r="P302" s="139">
        <f>'Product Ratings'!P51</f>
        <v>2</v>
      </c>
      <c r="Q302" s="139">
        <f>'Product Ratings'!Q51</f>
        <v>5</v>
      </c>
      <c r="R302" s="139">
        <f>'Product Ratings'!R51</f>
        <v>1</v>
      </c>
      <c r="S302" s="306">
        <f>'Product Ratings'!S51</f>
        <v>5</v>
      </c>
      <c r="T302" s="307">
        <f>'Product Ratings'!T51</f>
        <v>16</v>
      </c>
      <c r="U302" s="146"/>
      <c r="V302" s="146"/>
      <c r="W302" s="146"/>
    </row>
    <row r="303" ht="12.75" customHeight="1">
      <c r="A303" s="146"/>
      <c r="B303" s="146" t="str">
        <f>'Product Ratings'!B56</f>
        <v>Widget 43</v>
      </c>
      <c r="C303" s="146"/>
      <c r="D303" s="146"/>
      <c r="E303" s="146">
        <f>'Product Ratings'!C56</f>
        <v>6</v>
      </c>
      <c r="F303" s="305">
        <f>'Product Ratings'!D56</f>
        <v>516.52</v>
      </c>
      <c r="G303" s="305">
        <f>'Product Ratings'!E56</f>
        <v>398.03</v>
      </c>
      <c r="H303" s="134">
        <f>'Product Ratings'!F56</f>
        <v>0.534</v>
      </c>
      <c r="I303" s="146"/>
      <c r="J303" s="305">
        <f>'Product Ratings'!J56</f>
        <v>86.08666667</v>
      </c>
      <c r="K303" s="146">
        <f>'Product Ratings'!K56</f>
        <v>34</v>
      </c>
      <c r="L303" s="305">
        <f>'Product Ratings'!L56</f>
        <v>56.11907866</v>
      </c>
      <c r="M303" s="134">
        <f>'Product Ratings'!M56</f>
        <v>0.87</v>
      </c>
      <c r="N303" s="146"/>
      <c r="O303" s="139">
        <f>'Product Ratings'!O56</f>
        <v>3</v>
      </c>
      <c r="P303" s="139">
        <f>'Product Ratings'!P56</f>
        <v>2</v>
      </c>
      <c r="Q303" s="139">
        <f>'Product Ratings'!Q56</f>
        <v>3</v>
      </c>
      <c r="R303" s="139">
        <f>'Product Ratings'!R56</f>
        <v>3</v>
      </c>
      <c r="S303" s="306">
        <f>'Product Ratings'!S56</f>
        <v>5</v>
      </c>
      <c r="T303" s="307">
        <f>'Product Ratings'!T56</f>
        <v>16</v>
      </c>
      <c r="U303" s="146"/>
      <c r="V303" s="146"/>
      <c r="W303" s="146"/>
    </row>
    <row r="304" ht="12.75" customHeight="1">
      <c r="A304" s="146"/>
      <c r="B304" s="146" t="str">
        <f>'Product Ratings'!B57</f>
        <v>Widget 44</v>
      </c>
      <c r="C304" s="146"/>
      <c r="D304" s="146"/>
      <c r="E304" s="146">
        <f>'Product Ratings'!C57</f>
        <v>2</v>
      </c>
      <c r="F304" s="305">
        <f>'Product Ratings'!D57</f>
        <v>172.17</v>
      </c>
      <c r="G304" s="305">
        <f>'Product Ratings'!E57</f>
        <v>132.68</v>
      </c>
      <c r="H304" s="134">
        <f>'Product Ratings'!F57</f>
        <v>0.534</v>
      </c>
      <c r="I304" s="146"/>
      <c r="J304" s="305">
        <f>'Product Ratings'!J57</f>
        <v>86.085</v>
      </c>
      <c r="K304" s="146">
        <f>'Product Ratings'!K57</f>
        <v>15</v>
      </c>
      <c r="L304" s="305">
        <f>'Product Ratings'!L57</f>
        <v>56.11799218</v>
      </c>
      <c r="M304" s="134">
        <f>'Product Ratings'!M57</f>
        <v>0.88</v>
      </c>
      <c r="N304" s="146"/>
      <c r="O304" s="139">
        <f>'Product Ratings'!O57</f>
        <v>3</v>
      </c>
      <c r="P304" s="139">
        <f>'Product Ratings'!P57</f>
        <v>1</v>
      </c>
      <c r="Q304" s="139">
        <f>'Product Ratings'!Q57</f>
        <v>3</v>
      </c>
      <c r="R304" s="139">
        <f>'Product Ratings'!R57</f>
        <v>4</v>
      </c>
      <c r="S304" s="306">
        <f>'Product Ratings'!S57</f>
        <v>5</v>
      </c>
      <c r="T304" s="307">
        <f>'Product Ratings'!T57</f>
        <v>16</v>
      </c>
      <c r="U304" s="146"/>
      <c r="V304" s="146"/>
      <c r="W304" s="146"/>
    </row>
    <row r="305" ht="12.75" customHeight="1">
      <c r="A305" s="146"/>
      <c r="B305" s="146" t="str">
        <f>'Product Ratings'!B64</f>
        <v>Widget 52</v>
      </c>
      <c r="C305" s="146"/>
      <c r="D305" s="146"/>
      <c r="E305" s="146">
        <f>'Product Ratings'!C64</f>
        <v>1</v>
      </c>
      <c r="F305" s="305">
        <f>'Product Ratings'!D64</f>
        <v>30.43</v>
      </c>
      <c r="G305" s="305">
        <f>'Product Ratings'!E64</f>
        <v>23.12</v>
      </c>
      <c r="H305" s="134">
        <f>'Product Ratings'!F64</f>
        <v>0.534</v>
      </c>
      <c r="I305" s="146"/>
      <c r="J305" s="305">
        <f>'Product Ratings'!J64</f>
        <v>30.43</v>
      </c>
      <c r="K305" s="146">
        <f>'Product Ratings'!K64</f>
        <v>48</v>
      </c>
      <c r="L305" s="305">
        <f>'Product Ratings'!L64</f>
        <v>19.83702738</v>
      </c>
      <c r="M305" s="134">
        <f>'Product Ratings'!M64</f>
        <v>0.65</v>
      </c>
      <c r="N305" s="146"/>
      <c r="O305" s="139">
        <f>'Product Ratings'!O64</f>
        <v>3</v>
      </c>
      <c r="P305" s="139">
        <f>'Product Ratings'!P64</f>
        <v>1</v>
      </c>
      <c r="Q305" s="139">
        <f>'Product Ratings'!Q64</f>
        <v>5</v>
      </c>
      <c r="R305" s="139">
        <f>'Product Ratings'!R64</f>
        <v>2</v>
      </c>
      <c r="S305" s="306">
        <f>'Product Ratings'!S64</f>
        <v>5</v>
      </c>
      <c r="T305" s="307">
        <f>'Product Ratings'!T64</f>
        <v>16</v>
      </c>
      <c r="U305" s="146"/>
      <c r="V305" s="146"/>
      <c r="W305" s="146"/>
    </row>
    <row r="306" ht="12.75" customHeight="1">
      <c r="A306" s="146"/>
      <c r="B306" s="146" t="str">
        <f>'Product Ratings'!B68</f>
        <v>Widget 56</v>
      </c>
      <c r="C306" s="146"/>
      <c r="D306" s="146"/>
      <c r="E306" s="146">
        <f>'Product Ratings'!C68</f>
        <v>1</v>
      </c>
      <c r="F306" s="305">
        <f>'Product Ratings'!D68</f>
        <v>132.61</v>
      </c>
      <c r="G306" s="305">
        <f>'Product Ratings'!E68</f>
        <v>100.1</v>
      </c>
      <c r="H306" s="134">
        <f>'Product Ratings'!F68</f>
        <v>0.534</v>
      </c>
      <c r="I306" s="146"/>
      <c r="J306" s="305">
        <f>'Product Ratings'!J68</f>
        <v>132.61</v>
      </c>
      <c r="K306" s="146">
        <f>'Product Ratings'!K68</f>
        <v>25</v>
      </c>
      <c r="L306" s="305">
        <f>'Product Ratings'!L68</f>
        <v>86.44719687</v>
      </c>
      <c r="M306" s="134">
        <f>'Product Ratings'!M68</f>
        <v>0.65</v>
      </c>
      <c r="N306" s="146"/>
      <c r="O306" s="139">
        <f>'Product Ratings'!O68</f>
        <v>3</v>
      </c>
      <c r="P306" s="139">
        <f>'Product Ratings'!P68</f>
        <v>1</v>
      </c>
      <c r="Q306" s="139">
        <f>'Product Ratings'!Q68</f>
        <v>2</v>
      </c>
      <c r="R306" s="139">
        <f>'Product Ratings'!R68</f>
        <v>4</v>
      </c>
      <c r="S306" s="306">
        <f>'Product Ratings'!S68</f>
        <v>5</v>
      </c>
      <c r="T306" s="307">
        <f>'Product Ratings'!T68</f>
        <v>15</v>
      </c>
      <c r="U306" s="146"/>
      <c r="V306" s="146"/>
      <c r="W306" s="146"/>
    </row>
    <row r="307" ht="12.75" customHeight="1">
      <c r="A307" s="146"/>
      <c r="B307" s="146" t="str">
        <f>'Product Ratings'!B81</f>
        <v>Widget 69</v>
      </c>
      <c r="C307" s="146"/>
      <c r="D307" s="146"/>
      <c r="E307" s="146">
        <f>'Product Ratings'!C81</f>
        <v>10</v>
      </c>
      <c r="F307" s="305">
        <f>'Product Ratings'!D81</f>
        <v>780.21</v>
      </c>
      <c r="G307" s="305">
        <f>'Product Ratings'!E81</f>
        <v>582.73</v>
      </c>
      <c r="H307" s="134">
        <f>'Product Ratings'!F81</f>
        <v>0.534</v>
      </c>
      <c r="I307" s="146"/>
      <c r="J307" s="305">
        <f>'Product Ratings'!J81</f>
        <v>78.021</v>
      </c>
      <c r="K307" s="146">
        <f>'Product Ratings'!K81</f>
        <v>38</v>
      </c>
      <c r="L307" s="305">
        <f>'Product Ratings'!L81</f>
        <v>50.86114733</v>
      </c>
      <c r="M307" s="134">
        <f>'Product Ratings'!M81</f>
        <v>0.45</v>
      </c>
      <c r="N307" s="146"/>
      <c r="O307" s="139">
        <f>'Product Ratings'!O81</f>
        <v>3</v>
      </c>
      <c r="P307" s="139">
        <f>'Product Ratings'!P81</f>
        <v>2</v>
      </c>
      <c r="Q307" s="139">
        <f>'Product Ratings'!Q81</f>
        <v>3</v>
      </c>
      <c r="R307" s="139">
        <f>'Product Ratings'!R81</f>
        <v>3</v>
      </c>
      <c r="S307" s="306">
        <f>'Product Ratings'!S81</f>
        <v>4</v>
      </c>
      <c r="T307" s="307">
        <f>'Product Ratings'!T81</f>
        <v>15</v>
      </c>
      <c r="U307" s="146"/>
      <c r="V307" s="146"/>
      <c r="W307" s="146"/>
    </row>
    <row r="308" ht="12.75" customHeight="1">
      <c r="A308" s="146"/>
      <c r="B308" s="146" t="str">
        <f>'Product Ratings'!B85</f>
        <v>Widget 73</v>
      </c>
      <c r="C308" s="146"/>
      <c r="D308" s="146"/>
      <c r="E308" s="146">
        <f>'Product Ratings'!C85</f>
        <v>1</v>
      </c>
      <c r="F308" s="305">
        <f>'Product Ratings'!D85</f>
        <v>43.74</v>
      </c>
      <c r="G308" s="305">
        <f>'Product Ratings'!E85</f>
        <v>32.19</v>
      </c>
      <c r="H308" s="134">
        <f>'Product Ratings'!F85</f>
        <v>0.534</v>
      </c>
      <c r="I308" s="146"/>
      <c r="J308" s="305">
        <f>'Product Ratings'!J85</f>
        <v>43.74</v>
      </c>
      <c r="K308" s="146">
        <f>'Product Ratings'!K85</f>
        <v>46</v>
      </c>
      <c r="L308" s="305">
        <f>'Product Ratings'!L85</f>
        <v>28.5136897</v>
      </c>
      <c r="M308" s="134">
        <f>'Product Ratings'!M85</f>
        <v>0.65</v>
      </c>
      <c r="N308" s="146"/>
      <c r="O308" s="139">
        <f>'Product Ratings'!O85</f>
        <v>3</v>
      </c>
      <c r="P308" s="139">
        <f>'Product Ratings'!P85</f>
        <v>1</v>
      </c>
      <c r="Q308" s="139">
        <f>'Product Ratings'!Q85</f>
        <v>4</v>
      </c>
      <c r="R308" s="139">
        <f>'Product Ratings'!R85</f>
        <v>2</v>
      </c>
      <c r="S308" s="306">
        <f>'Product Ratings'!S85</f>
        <v>5</v>
      </c>
      <c r="T308" s="307">
        <f>'Product Ratings'!T85</f>
        <v>15</v>
      </c>
      <c r="U308" s="146"/>
      <c r="V308" s="146"/>
      <c r="W308" s="146"/>
    </row>
    <row r="309" ht="12.75" customHeight="1">
      <c r="A309" s="146"/>
      <c r="B309" s="146" t="str">
        <f>'Product Ratings'!B100</f>
        <v>Widget 89</v>
      </c>
      <c r="C309" s="146"/>
      <c r="D309" s="146"/>
      <c r="E309" s="146">
        <f>'Product Ratings'!C100</f>
        <v>8</v>
      </c>
      <c r="F309" s="305">
        <f>'Product Ratings'!D100</f>
        <v>260.01</v>
      </c>
      <c r="G309" s="305">
        <f>'Product Ratings'!E100</f>
        <v>189.3</v>
      </c>
      <c r="H309" s="134">
        <f>'Product Ratings'!F100</f>
        <v>0.534</v>
      </c>
      <c r="I309" s="146"/>
      <c r="J309" s="305">
        <f>'Product Ratings'!J100</f>
        <v>32.50125</v>
      </c>
      <c r="K309" s="146">
        <f>'Product Ratings'!K100</f>
        <v>16</v>
      </c>
      <c r="L309" s="305">
        <f>'Product Ratings'!L100</f>
        <v>21.18725554</v>
      </c>
      <c r="M309" s="134">
        <f>'Product Ratings'!M100</f>
        <v>0.125</v>
      </c>
      <c r="N309" s="146"/>
      <c r="O309" s="139">
        <f>'Product Ratings'!O100</f>
        <v>3</v>
      </c>
      <c r="P309" s="139">
        <f>'Product Ratings'!P100</f>
        <v>2</v>
      </c>
      <c r="Q309" s="139">
        <f>'Product Ratings'!Q100</f>
        <v>5</v>
      </c>
      <c r="R309" s="139">
        <f>'Product Ratings'!R100</f>
        <v>4</v>
      </c>
      <c r="S309" s="306">
        <f>'Product Ratings'!S100</f>
        <v>2</v>
      </c>
      <c r="T309" s="307">
        <f>'Product Ratings'!T100</f>
        <v>16</v>
      </c>
      <c r="U309" s="146"/>
      <c r="V309" s="146"/>
      <c r="W309" s="146"/>
    </row>
    <row r="310" ht="12.75" customHeight="1">
      <c r="A310" s="146"/>
      <c r="B310" s="146" t="str">
        <f>'Product Ratings'!B101</f>
        <v>Widget 90</v>
      </c>
      <c r="C310" s="146"/>
      <c r="D310" s="146"/>
      <c r="E310" s="146">
        <f>'Product Ratings'!C101</f>
        <v>1</v>
      </c>
      <c r="F310" s="305">
        <f>'Product Ratings'!D101</f>
        <v>31.3</v>
      </c>
      <c r="G310" s="305">
        <f>'Product Ratings'!E101</f>
        <v>22.78</v>
      </c>
      <c r="H310" s="134">
        <f>'Product Ratings'!F101</f>
        <v>0.534</v>
      </c>
      <c r="I310" s="146"/>
      <c r="J310" s="305">
        <f>'Product Ratings'!J101</f>
        <v>31.3</v>
      </c>
      <c r="K310" s="146">
        <f>'Product Ratings'!K101</f>
        <v>14</v>
      </c>
      <c r="L310" s="305">
        <f>'Product Ratings'!L101</f>
        <v>20.4041721</v>
      </c>
      <c r="M310" s="134">
        <f>'Product Ratings'!M101</f>
        <v>0.15</v>
      </c>
      <c r="N310" s="146"/>
      <c r="O310" s="139">
        <f>'Product Ratings'!O101</f>
        <v>3</v>
      </c>
      <c r="P310" s="139">
        <f>'Product Ratings'!P101</f>
        <v>1</v>
      </c>
      <c r="Q310" s="139">
        <f>'Product Ratings'!Q101</f>
        <v>5</v>
      </c>
      <c r="R310" s="139">
        <f>'Product Ratings'!R101</f>
        <v>4</v>
      </c>
      <c r="S310" s="306">
        <f>'Product Ratings'!S101</f>
        <v>3</v>
      </c>
      <c r="T310" s="307">
        <f>'Product Ratings'!T101</f>
        <v>16</v>
      </c>
      <c r="U310" s="146"/>
      <c r="V310" s="146"/>
      <c r="W310" s="146"/>
    </row>
    <row r="311" ht="12.75" customHeight="1">
      <c r="A311" s="146"/>
      <c r="B311" s="146" t="str">
        <f>'Product Ratings'!B128</f>
        <v>Widget 118</v>
      </c>
      <c r="C311" s="146"/>
      <c r="D311" s="146"/>
      <c r="E311" s="146">
        <f>'Product Ratings'!C128</f>
        <v>3</v>
      </c>
      <c r="F311" s="305">
        <f>'Product Ratings'!D128</f>
        <v>430.43</v>
      </c>
      <c r="G311" s="305">
        <f>'Product Ratings'!E128</f>
        <v>306.42</v>
      </c>
      <c r="H311" s="134">
        <f>'Product Ratings'!F128</f>
        <v>0.534</v>
      </c>
      <c r="I311" s="146"/>
      <c r="J311" s="305">
        <f>'Product Ratings'!J128</f>
        <v>143.4766667</v>
      </c>
      <c r="K311" s="146">
        <f>'Product Ratings'!K128</f>
        <v>23</v>
      </c>
      <c r="L311" s="305">
        <f>'Product Ratings'!L128</f>
        <v>93.53107345</v>
      </c>
      <c r="M311" s="134">
        <f>'Product Ratings'!M128</f>
        <v>0.69</v>
      </c>
      <c r="N311" s="146"/>
      <c r="O311" s="139">
        <f>'Product Ratings'!O128</f>
        <v>3</v>
      </c>
      <c r="P311" s="139">
        <f>'Product Ratings'!P128</f>
        <v>1</v>
      </c>
      <c r="Q311" s="139">
        <f>'Product Ratings'!Q128</f>
        <v>2</v>
      </c>
      <c r="R311" s="139">
        <f>'Product Ratings'!R128</f>
        <v>4</v>
      </c>
      <c r="S311" s="306">
        <f>'Product Ratings'!S128</f>
        <v>5</v>
      </c>
      <c r="T311" s="307">
        <f>'Product Ratings'!T128</f>
        <v>15</v>
      </c>
      <c r="U311" s="146"/>
      <c r="V311" s="146"/>
      <c r="W311" s="146"/>
    </row>
    <row r="312" ht="12.75" customHeight="1">
      <c r="A312" s="146"/>
      <c r="B312" s="146" t="str">
        <f>'Product Ratings'!B132</f>
        <v>Widget 122</v>
      </c>
      <c r="C312" s="146"/>
      <c r="D312" s="146"/>
      <c r="E312" s="146">
        <f>'Product Ratings'!C132</f>
        <v>4</v>
      </c>
      <c r="F312" s="305">
        <f>'Product Ratings'!D132</f>
        <v>205.22</v>
      </c>
      <c r="G312" s="305">
        <f>'Product Ratings'!E132</f>
        <v>145.93</v>
      </c>
      <c r="H312" s="134">
        <f>'Product Ratings'!F132</f>
        <v>0.534</v>
      </c>
      <c r="I312" s="146"/>
      <c r="J312" s="305">
        <f>'Product Ratings'!J132</f>
        <v>51.305</v>
      </c>
      <c r="K312" s="146">
        <f>'Product Ratings'!K132</f>
        <v>37</v>
      </c>
      <c r="L312" s="305">
        <f>'Product Ratings'!L132</f>
        <v>33.4452412</v>
      </c>
      <c r="M312" s="134">
        <f>'Product Ratings'!M132</f>
        <v>0.87</v>
      </c>
      <c r="N312" s="146"/>
      <c r="O312" s="139">
        <f>'Product Ratings'!O132</f>
        <v>3</v>
      </c>
      <c r="P312" s="139">
        <f>'Product Ratings'!P132</f>
        <v>1</v>
      </c>
      <c r="Q312" s="139">
        <f>'Product Ratings'!Q132</f>
        <v>4</v>
      </c>
      <c r="R312" s="139">
        <f>'Product Ratings'!R132</f>
        <v>3</v>
      </c>
      <c r="S312" s="306">
        <f>'Product Ratings'!S132</f>
        <v>5</v>
      </c>
      <c r="T312" s="307">
        <f>'Product Ratings'!T132</f>
        <v>16</v>
      </c>
      <c r="U312" s="146"/>
      <c r="V312" s="146"/>
      <c r="W312" s="146"/>
    </row>
    <row r="313" ht="12.75" customHeight="1">
      <c r="A313" s="146"/>
      <c r="B313" s="146" t="str">
        <f>'Product Ratings'!B133</f>
        <v>Widget 123</v>
      </c>
      <c r="C313" s="146"/>
      <c r="D313" s="146"/>
      <c r="E313" s="146">
        <f>'Product Ratings'!C133</f>
        <v>8</v>
      </c>
      <c r="F313" s="305">
        <f>'Product Ratings'!D133</f>
        <v>1036.52</v>
      </c>
      <c r="G313" s="305">
        <f>'Product Ratings'!E133</f>
        <v>736.97</v>
      </c>
      <c r="H313" s="134">
        <f>'Product Ratings'!F133</f>
        <v>0.534</v>
      </c>
      <c r="I313" s="146"/>
      <c r="J313" s="305">
        <f>'Product Ratings'!J133</f>
        <v>129.565</v>
      </c>
      <c r="K313" s="146">
        <f>'Product Ratings'!K133</f>
        <v>38</v>
      </c>
      <c r="L313" s="305">
        <f>'Product Ratings'!L133</f>
        <v>84.46219035</v>
      </c>
      <c r="M313" s="134">
        <f>'Product Ratings'!M133</f>
        <v>0.88</v>
      </c>
      <c r="N313" s="146"/>
      <c r="O313" s="139">
        <f>'Product Ratings'!O133</f>
        <v>3</v>
      </c>
      <c r="P313" s="139">
        <f>'Product Ratings'!P133</f>
        <v>2</v>
      </c>
      <c r="Q313" s="139">
        <f>'Product Ratings'!Q133</f>
        <v>2</v>
      </c>
      <c r="R313" s="139">
        <f>'Product Ratings'!R133</f>
        <v>3</v>
      </c>
      <c r="S313" s="306">
        <f>'Product Ratings'!S133</f>
        <v>5</v>
      </c>
      <c r="T313" s="307">
        <f>'Product Ratings'!T133</f>
        <v>15</v>
      </c>
      <c r="U313" s="146"/>
      <c r="V313" s="146"/>
      <c r="W313" s="146"/>
    </row>
    <row r="314" ht="12.75" customHeight="1">
      <c r="A314" s="146"/>
      <c r="B314" s="146" t="str">
        <f>'Product Ratings'!B138</f>
        <v>Widget 128</v>
      </c>
      <c r="C314" s="146"/>
      <c r="D314" s="146"/>
      <c r="E314" s="146">
        <f>'Product Ratings'!C138</f>
        <v>5</v>
      </c>
      <c r="F314" s="305">
        <f>'Product Ratings'!D138</f>
        <v>333.16</v>
      </c>
      <c r="G314" s="305">
        <f>'Product Ratings'!E138</f>
        <v>236.11</v>
      </c>
      <c r="H314" s="134">
        <f>'Product Ratings'!F138</f>
        <v>0.534</v>
      </c>
      <c r="I314" s="146"/>
      <c r="J314" s="305">
        <f>'Product Ratings'!J138</f>
        <v>66.632</v>
      </c>
      <c r="K314" s="146">
        <f>'Product Ratings'!K138</f>
        <v>43</v>
      </c>
      <c r="L314" s="305">
        <f>'Product Ratings'!L138</f>
        <v>43.43676662</v>
      </c>
      <c r="M314" s="134">
        <f>'Product Ratings'!M138</f>
        <v>0.97</v>
      </c>
      <c r="N314" s="146"/>
      <c r="O314" s="139">
        <f>'Product Ratings'!O138</f>
        <v>3</v>
      </c>
      <c r="P314" s="139">
        <f>'Product Ratings'!P138</f>
        <v>1</v>
      </c>
      <c r="Q314" s="139">
        <f>'Product Ratings'!Q138</f>
        <v>3</v>
      </c>
      <c r="R314" s="139">
        <f>'Product Ratings'!R138</f>
        <v>3</v>
      </c>
      <c r="S314" s="306">
        <f>'Product Ratings'!S138</f>
        <v>5</v>
      </c>
      <c r="T314" s="307">
        <f>'Product Ratings'!T138</f>
        <v>15</v>
      </c>
      <c r="U314" s="146"/>
      <c r="V314" s="146"/>
      <c r="W314" s="146"/>
    </row>
    <row r="315" ht="12.75" customHeight="1">
      <c r="A315" s="146"/>
      <c r="B315" s="146" t="str">
        <f>'Product Ratings'!B139</f>
        <v>Widget 129</v>
      </c>
      <c r="C315" s="146"/>
      <c r="D315" s="146"/>
      <c r="E315" s="146">
        <f>'Product Ratings'!C139</f>
        <v>1</v>
      </c>
      <c r="F315" s="305">
        <f>'Product Ratings'!D139</f>
        <v>20.87</v>
      </c>
      <c r="G315" s="305">
        <f>'Product Ratings'!E139</f>
        <v>14.79</v>
      </c>
      <c r="H315" s="134">
        <f>'Product Ratings'!F139</f>
        <v>0.534</v>
      </c>
      <c r="I315" s="146"/>
      <c r="J315" s="305">
        <f>'Product Ratings'!J139</f>
        <v>20.87</v>
      </c>
      <c r="K315" s="146">
        <f>'Product Ratings'!K139</f>
        <v>48</v>
      </c>
      <c r="L315" s="305">
        <f>'Product Ratings'!L139</f>
        <v>13.60495437</v>
      </c>
      <c r="M315" s="134">
        <f>'Product Ratings'!M139</f>
        <v>0.93</v>
      </c>
      <c r="N315" s="146"/>
      <c r="O315" s="139">
        <f>'Product Ratings'!O139</f>
        <v>3</v>
      </c>
      <c r="P315" s="139">
        <f>'Product Ratings'!P139</f>
        <v>1</v>
      </c>
      <c r="Q315" s="139">
        <f>'Product Ratings'!Q139</f>
        <v>5</v>
      </c>
      <c r="R315" s="139">
        <f>'Product Ratings'!R139</f>
        <v>2</v>
      </c>
      <c r="S315" s="306">
        <f>'Product Ratings'!S139</f>
        <v>5</v>
      </c>
      <c r="T315" s="307">
        <f>'Product Ratings'!T139</f>
        <v>16</v>
      </c>
      <c r="U315" s="146"/>
      <c r="V315" s="146"/>
      <c r="W315" s="146"/>
    </row>
    <row r="316" ht="12.75" customHeight="1">
      <c r="A316" s="146"/>
      <c r="B316" s="146" t="str">
        <f>'Product Ratings'!B150</f>
        <v>Widget 141</v>
      </c>
      <c r="C316" s="146"/>
      <c r="D316" s="146"/>
      <c r="E316" s="146">
        <f>'Product Ratings'!C150</f>
        <v>2</v>
      </c>
      <c r="F316" s="305">
        <f>'Product Ratings'!D150</f>
        <v>85.22</v>
      </c>
      <c r="G316" s="305">
        <f>'Product Ratings'!E150</f>
        <v>59.88</v>
      </c>
      <c r="H316" s="134">
        <f>'Product Ratings'!F150</f>
        <v>0.534</v>
      </c>
      <c r="I316" s="146"/>
      <c r="J316" s="305">
        <f>'Product Ratings'!J150</f>
        <v>42.61</v>
      </c>
      <c r="K316" s="146">
        <f>'Product Ratings'!K150</f>
        <v>35</v>
      </c>
      <c r="L316" s="305">
        <f>'Product Ratings'!L150</f>
        <v>27.77705346</v>
      </c>
      <c r="M316" s="134">
        <f>'Product Ratings'!M150</f>
        <v>0.34</v>
      </c>
      <c r="N316" s="146"/>
      <c r="O316" s="139">
        <f>'Product Ratings'!O150</f>
        <v>3</v>
      </c>
      <c r="P316" s="139">
        <f>'Product Ratings'!P150</f>
        <v>1</v>
      </c>
      <c r="Q316" s="139">
        <f>'Product Ratings'!Q150</f>
        <v>4</v>
      </c>
      <c r="R316" s="139">
        <f>'Product Ratings'!R150</f>
        <v>3</v>
      </c>
      <c r="S316" s="306">
        <f>'Product Ratings'!S150</f>
        <v>4</v>
      </c>
      <c r="T316" s="307">
        <f>'Product Ratings'!T150</f>
        <v>15</v>
      </c>
      <c r="U316" s="146"/>
      <c r="V316" s="146"/>
      <c r="W316" s="146"/>
    </row>
    <row r="317" ht="12.75" customHeight="1">
      <c r="A317" s="146"/>
      <c r="B317" s="146" t="str">
        <f>'Product Ratings'!B163</f>
        <v>Widget 155</v>
      </c>
      <c r="C317" s="146"/>
      <c r="D317" s="146"/>
      <c r="E317" s="146">
        <f>'Product Ratings'!C163</f>
        <v>6</v>
      </c>
      <c r="F317" s="305">
        <f>'Product Ratings'!D163</f>
        <v>87.65</v>
      </c>
      <c r="G317" s="305">
        <f>'Product Ratings'!E163</f>
        <v>61.19</v>
      </c>
      <c r="H317" s="134">
        <f>'Product Ratings'!F163</f>
        <v>0.534</v>
      </c>
      <c r="I317" s="146"/>
      <c r="J317" s="305">
        <f>'Product Ratings'!J163</f>
        <v>14.60833333</v>
      </c>
      <c r="K317" s="146">
        <f>'Product Ratings'!K163</f>
        <v>34</v>
      </c>
      <c r="L317" s="305">
        <f>'Product Ratings'!L163</f>
        <v>9.523033464</v>
      </c>
      <c r="M317" s="134">
        <f>'Product Ratings'!M163</f>
        <v>0.21</v>
      </c>
      <c r="N317" s="146"/>
      <c r="O317" s="139">
        <f>'Product Ratings'!O163</f>
        <v>3</v>
      </c>
      <c r="P317" s="139">
        <f>'Product Ratings'!P163</f>
        <v>2</v>
      </c>
      <c r="Q317" s="139">
        <f>'Product Ratings'!Q163</f>
        <v>5</v>
      </c>
      <c r="R317" s="139">
        <f>'Product Ratings'!R163</f>
        <v>3</v>
      </c>
      <c r="S317" s="306">
        <f>'Product Ratings'!S163</f>
        <v>3</v>
      </c>
      <c r="T317" s="307">
        <f>'Product Ratings'!T163</f>
        <v>16</v>
      </c>
      <c r="U317" s="146"/>
      <c r="V317" s="146"/>
      <c r="W317" s="146"/>
    </row>
    <row r="318" ht="12.75" customHeight="1">
      <c r="A318" s="146"/>
      <c r="B318" s="146" t="str">
        <f>'Product Ratings'!B175</f>
        <v>Widget 167</v>
      </c>
      <c r="C318" s="146"/>
      <c r="D318" s="146"/>
      <c r="E318" s="146">
        <f>'Product Ratings'!C175</f>
        <v>3</v>
      </c>
      <c r="F318" s="305">
        <f>'Product Ratings'!D175</f>
        <v>75.65</v>
      </c>
      <c r="G318" s="305">
        <f>'Product Ratings'!E175</f>
        <v>52.34</v>
      </c>
      <c r="H318" s="134">
        <f>'Product Ratings'!F175</f>
        <v>0.534</v>
      </c>
      <c r="I318" s="146"/>
      <c r="J318" s="305">
        <f>'Product Ratings'!J175</f>
        <v>25.21666667</v>
      </c>
      <c r="K318" s="146">
        <f>'Product Ratings'!K175</f>
        <v>15</v>
      </c>
      <c r="L318" s="305">
        <f>'Product Ratings'!L175</f>
        <v>16.438505</v>
      </c>
      <c r="M318" s="134">
        <f>'Product Ratings'!M175</f>
        <v>0.13</v>
      </c>
      <c r="N318" s="146"/>
      <c r="O318" s="139">
        <f>'Product Ratings'!O175</f>
        <v>3</v>
      </c>
      <c r="P318" s="139">
        <f>'Product Ratings'!P175</f>
        <v>1</v>
      </c>
      <c r="Q318" s="139">
        <f>'Product Ratings'!Q175</f>
        <v>5</v>
      </c>
      <c r="R318" s="139">
        <f>'Product Ratings'!R175</f>
        <v>4</v>
      </c>
      <c r="S318" s="306">
        <f>'Product Ratings'!S175</f>
        <v>0.13</v>
      </c>
      <c r="T318" s="307">
        <f>'Product Ratings'!T175</f>
        <v>13.13</v>
      </c>
      <c r="U318" s="146"/>
      <c r="V318" s="146"/>
      <c r="W318" s="146"/>
    </row>
    <row r="319" ht="12.75" customHeight="1">
      <c r="A319" s="146"/>
      <c r="B319" s="146" t="str">
        <f>'Product Ratings'!B177</f>
        <v>Widget 169</v>
      </c>
      <c r="C319" s="146"/>
      <c r="D319" s="146"/>
      <c r="E319" s="146">
        <f>'Product Ratings'!C177</f>
        <v>5</v>
      </c>
      <c r="F319" s="305">
        <f>'Product Ratings'!D177</f>
        <v>248.83</v>
      </c>
      <c r="G319" s="305">
        <f>'Product Ratings'!E177</f>
        <v>172.12</v>
      </c>
      <c r="H319" s="134">
        <f>'Product Ratings'!F177</f>
        <v>0.534</v>
      </c>
      <c r="I319" s="146"/>
      <c r="J319" s="305">
        <f>'Product Ratings'!J177</f>
        <v>49.766</v>
      </c>
      <c r="K319" s="146">
        <f>'Product Ratings'!K177</f>
        <v>25</v>
      </c>
      <c r="L319" s="305">
        <f>'Product Ratings'!L177</f>
        <v>32.44198175</v>
      </c>
      <c r="M319" s="134">
        <f>'Product Ratings'!M177</f>
        <v>0.15</v>
      </c>
      <c r="N319" s="146"/>
      <c r="O319" s="139">
        <f>'Product Ratings'!O177</f>
        <v>3</v>
      </c>
      <c r="P319" s="139">
        <f>'Product Ratings'!P177</f>
        <v>1</v>
      </c>
      <c r="Q319" s="139">
        <f>'Product Ratings'!Q177</f>
        <v>4</v>
      </c>
      <c r="R319" s="139">
        <f>'Product Ratings'!R177</f>
        <v>4</v>
      </c>
      <c r="S319" s="306">
        <f>'Product Ratings'!S177</f>
        <v>3</v>
      </c>
      <c r="T319" s="307">
        <f>'Product Ratings'!T177</f>
        <v>15</v>
      </c>
      <c r="U319" s="146"/>
      <c r="V319" s="146"/>
      <c r="W319" s="146"/>
    </row>
    <row r="320" ht="12.75" customHeight="1">
      <c r="A320" s="146"/>
      <c r="B320" s="146" t="str">
        <f>'Product Ratings'!B181</f>
        <v>Widget 173</v>
      </c>
      <c r="C320" s="146"/>
      <c r="D320" s="146"/>
      <c r="E320" s="146">
        <f>'Product Ratings'!C181</f>
        <v>1</v>
      </c>
      <c r="F320" s="305">
        <f>'Product Ratings'!D181</f>
        <v>12.17</v>
      </c>
      <c r="G320" s="305">
        <f>'Product Ratings'!E181</f>
        <v>8.39</v>
      </c>
      <c r="H320" s="134">
        <f>'Product Ratings'!F181</f>
        <v>0.534</v>
      </c>
      <c r="I320" s="146"/>
      <c r="J320" s="305">
        <f>'Product Ratings'!J181</f>
        <v>12.17</v>
      </c>
      <c r="K320" s="146">
        <f>'Product Ratings'!K181</f>
        <v>25</v>
      </c>
      <c r="L320" s="305">
        <f>'Product Ratings'!L181</f>
        <v>7.933507171</v>
      </c>
      <c r="M320" s="134">
        <f>'Product Ratings'!M181</f>
        <v>0.28</v>
      </c>
      <c r="N320" s="146"/>
      <c r="O320" s="139">
        <f>'Product Ratings'!O181</f>
        <v>3</v>
      </c>
      <c r="P320" s="139">
        <f>'Product Ratings'!P181</f>
        <v>1</v>
      </c>
      <c r="Q320" s="139">
        <f>'Product Ratings'!Q181</f>
        <v>5</v>
      </c>
      <c r="R320" s="139">
        <f>'Product Ratings'!R181</f>
        <v>4</v>
      </c>
      <c r="S320" s="306">
        <f>'Product Ratings'!S181</f>
        <v>3</v>
      </c>
      <c r="T320" s="307">
        <f>'Product Ratings'!T181</f>
        <v>16</v>
      </c>
      <c r="U320" s="146"/>
      <c r="V320" s="146"/>
      <c r="W320" s="146"/>
    </row>
    <row r="321" ht="12.75" customHeight="1">
      <c r="A321" s="146"/>
      <c r="B321" s="146" t="str">
        <f>'Product Ratings'!B182</f>
        <v>Widget 174</v>
      </c>
      <c r="C321" s="146"/>
      <c r="D321" s="146"/>
      <c r="E321" s="146">
        <f>'Product Ratings'!C182</f>
        <v>5</v>
      </c>
      <c r="F321" s="305">
        <f>'Product Ratings'!D182</f>
        <v>60.87</v>
      </c>
      <c r="G321" s="305">
        <f>'Product Ratings'!E182</f>
        <v>41.97</v>
      </c>
      <c r="H321" s="134">
        <f>'Product Ratings'!F182</f>
        <v>0.534</v>
      </c>
      <c r="I321" s="146"/>
      <c r="J321" s="305">
        <f>'Product Ratings'!J182</f>
        <v>12.174</v>
      </c>
      <c r="K321" s="146">
        <f>'Product Ratings'!K182</f>
        <v>24</v>
      </c>
      <c r="L321" s="305">
        <f>'Product Ratings'!L182</f>
        <v>7.936114733</v>
      </c>
      <c r="M321" s="134">
        <f>'Product Ratings'!M182</f>
        <v>0.3</v>
      </c>
      <c r="N321" s="146"/>
      <c r="O321" s="139">
        <f>'Product Ratings'!O182</f>
        <v>3</v>
      </c>
      <c r="P321" s="139">
        <f>'Product Ratings'!P182</f>
        <v>1</v>
      </c>
      <c r="Q321" s="139">
        <f>'Product Ratings'!Q182</f>
        <v>5</v>
      </c>
      <c r="R321" s="139">
        <f>'Product Ratings'!R182</f>
        <v>4</v>
      </c>
      <c r="S321" s="306">
        <f>'Product Ratings'!S182</f>
        <v>3</v>
      </c>
      <c r="T321" s="307">
        <f>'Product Ratings'!T182</f>
        <v>16</v>
      </c>
      <c r="U321" s="146"/>
      <c r="V321" s="146"/>
      <c r="W321" s="146"/>
    </row>
    <row r="322" ht="12.75" customHeight="1">
      <c r="A322" s="146"/>
      <c r="B322" s="146" t="str">
        <f>'Product Ratings'!B183</f>
        <v>Widget 175</v>
      </c>
      <c r="C322" s="146"/>
      <c r="D322" s="146"/>
      <c r="E322" s="146">
        <f>'Product Ratings'!C183</f>
        <v>5</v>
      </c>
      <c r="F322" s="305">
        <f>'Product Ratings'!D183</f>
        <v>60.87</v>
      </c>
      <c r="G322" s="305">
        <f>'Product Ratings'!E183</f>
        <v>41.97</v>
      </c>
      <c r="H322" s="134">
        <f>'Product Ratings'!F183</f>
        <v>0.534</v>
      </c>
      <c r="I322" s="146"/>
      <c r="J322" s="305">
        <f>'Product Ratings'!J183</f>
        <v>12.174</v>
      </c>
      <c r="K322" s="146">
        <f>'Product Ratings'!K183</f>
        <v>26</v>
      </c>
      <c r="L322" s="305">
        <f>'Product Ratings'!L183</f>
        <v>7.936114733</v>
      </c>
      <c r="M322" s="134">
        <f>'Product Ratings'!M183</f>
        <v>0.31</v>
      </c>
      <c r="N322" s="146"/>
      <c r="O322" s="139">
        <f>'Product Ratings'!O183</f>
        <v>3</v>
      </c>
      <c r="P322" s="139">
        <f>'Product Ratings'!P183</f>
        <v>1</v>
      </c>
      <c r="Q322" s="139">
        <f>'Product Ratings'!Q183</f>
        <v>5</v>
      </c>
      <c r="R322" s="139">
        <f>'Product Ratings'!R183</f>
        <v>4</v>
      </c>
      <c r="S322" s="306">
        <f>'Product Ratings'!S183</f>
        <v>3</v>
      </c>
      <c r="T322" s="307">
        <f>'Product Ratings'!T183</f>
        <v>16</v>
      </c>
      <c r="U322" s="146"/>
      <c r="V322" s="146"/>
      <c r="W322" s="146"/>
    </row>
    <row r="323" ht="12.75" customHeight="1">
      <c r="A323" s="146"/>
      <c r="B323" s="146" t="str">
        <f>'Product Ratings'!B186</f>
        <v>Widget 178</v>
      </c>
      <c r="C323" s="146"/>
      <c r="D323" s="146"/>
      <c r="E323" s="146">
        <f>'Product Ratings'!C186</f>
        <v>2</v>
      </c>
      <c r="F323" s="305">
        <f>'Product Ratings'!D186</f>
        <v>50.43</v>
      </c>
      <c r="G323" s="305">
        <f>'Product Ratings'!E186</f>
        <v>34.73</v>
      </c>
      <c r="H323" s="134">
        <f>'Product Ratings'!F186</f>
        <v>0.534</v>
      </c>
      <c r="I323" s="146"/>
      <c r="J323" s="305">
        <f>'Product Ratings'!J186</f>
        <v>25.215</v>
      </c>
      <c r="K323" s="146">
        <f>'Product Ratings'!K186</f>
        <v>34</v>
      </c>
      <c r="L323" s="305">
        <f>'Product Ratings'!L186</f>
        <v>16.43741851</v>
      </c>
      <c r="M323" s="134">
        <f>'Product Ratings'!M186</f>
        <v>0.34</v>
      </c>
      <c r="N323" s="146"/>
      <c r="O323" s="139">
        <f>'Product Ratings'!O186</f>
        <v>3</v>
      </c>
      <c r="P323" s="139">
        <f>'Product Ratings'!P186</f>
        <v>1</v>
      </c>
      <c r="Q323" s="139">
        <f>'Product Ratings'!Q186</f>
        <v>5</v>
      </c>
      <c r="R323" s="139">
        <f>'Product Ratings'!R186</f>
        <v>3</v>
      </c>
      <c r="S323" s="306">
        <f>'Product Ratings'!S186</f>
        <v>4</v>
      </c>
      <c r="T323" s="307">
        <f>'Product Ratings'!T186</f>
        <v>16</v>
      </c>
      <c r="U323" s="146"/>
      <c r="V323" s="146"/>
      <c r="W323" s="146"/>
    </row>
    <row r="324" ht="12.75" customHeight="1">
      <c r="A324" s="146"/>
      <c r="B324" s="146" t="str">
        <f>'Product Ratings'!B189</f>
        <v>Widget 181</v>
      </c>
      <c r="C324" s="146"/>
      <c r="D324" s="146"/>
      <c r="E324" s="146">
        <f>'Product Ratings'!C189</f>
        <v>10</v>
      </c>
      <c r="F324" s="305">
        <f>'Product Ratings'!D189</f>
        <v>173.91</v>
      </c>
      <c r="G324" s="305">
        <f>'Product Ratings'!E189</f>
        <v>119.74</v>
      </c>
      <c r="H324" s="134">
        <f>'Product Ratings'!F189</f>
        <v>0.534</v>
      </c>
      <c r="I324" s="146"/>
      <c r="J324" s="305">
        <f>'Product Ratings'!J189</f>
        <v>17.391</v>
      </c>
      <c r="K324" s="146">
        <f>'Product Ratings'!K189</f>
        <v>46</v>
      </c>
      <c r="L324" s="305">
        <f>'Product Ratings'!L189</f>
        <v>11.33702738</v>
      </c>
      <c r="M324" s="134">
        <f>'Product Ratings'!M189</f>
        <v>0.46</v>
      </c>
      <c r="N324" s="146"/>
      <c r="O324" s="139">
        <f>'Product Ratings'!O189</f>
        <v>3</v>
      </c>
      <c r="P324" s="139">
        <f>'Product Ratings'!P189</f>
        <v>2</v>
      </c>
      <c r="Q324" s="139">
        <f>'Product Ratings'!Q189</f>
        <v>5</v>
      </c>
      <c r="R324" s="139">
        <f>'Product Ratings'!R189</f>
        <v>2</v>
      </c>
      <c r="S324" s="306">
        <f>'Product Ratings'!S189</f>
        <v>4</v>
      </c>
      <c r="T324" s="307">
        <f>'Product Ratings'!T189</f>
        <v>16</v>
      </c>
      <c r="U324" s="146"/>
      <c r="V324" s="146"/>
      <c r="W324" s="146"/>
    </row>
    <row r="325" ht="12.75" customHeight="1">
      <c r="A325" s="146"/>
      <c r="B325" s="146" t="str">
        <f>'Product Ratings'!B190</f>
        <v>Widget 182</v>
      </c>
      <c r="C325" s="146"/>
      <c r="D325" s="146"/>
      <c r="E325" s="146">
        <f>'Product Ratings'!C190</f>
        <v>4</v>
      </c>
      <c r="F325" s="305">
        <f>'Product Ratings'!D190</f>
        <v>166.96</v>
      </c>
      <c r="G325" s="305">
        <f>'Product Ratings'!E190</f>
        <v>114.92</v>
      </c>
      <c r="H325" s="134">
        <f>'Product Ratings'!F190</f>
        <v>0.534</v>
      </c>
      <c r="I325" s="146"/>
      <c r="J325" s="305">
        <f>'Product Ratings'!J190</f>
        <v>41.74</v>
      </c>
      <c r="K325" s="146">
        <f>'Product Ratings'!K190</f>
        <v>43</v>
      </c>
      <c r="L325" s="305">
        <f>'Product Ratings'!L190</f>
        <v>27.20990874</v>
      </c>
      <c r="M325" s="134">
        <f>'Product Ratings'!M190</f>
        <v>0.48</v>
      </c>
      <c r="N325" s="146"/>
      <c r="O325" s="139">
        <f>'Product Ratings'!O190</f>
        <v>3</v>
      </c>
      <c r="P325" s="139">
        <f>'Product Ratings'!P190</f>
        <v>1</v>
      </c>
      <c r="Q325" s="139">
        <f>'Product Ratings'!Q190</f>
        <v>4</v>
      </c>
      <c r="R325" s="139">
        <f>'Product Ratings'!R190</f>
        <v>3</v>
      </c>
      <c r="S325" s="306">
        <f>'Product Ratings'!S190</f>
        <v>4</v>
      </c>
      <c r="T325" s="307">
        <f>'Product Ratings'!T190</f>
        <v>15</v>
      </c>
      <c r="U325" s="146"/>
      <c r="V325" s="146"/>
      <c r="W325" s="146"/>
    </row>
    <row r="326" ht="12.75" customHeight="1">
      <c r="A326" s="146"/>
      <c r="B326" s="146" t="str">
        <f>'Product Ratings'!B191</f>
        <v>Widget 183</v>
      </c>
      <c r="C326" s="146"/>
      <c r="D326" s="146"/>
      <c r="E326" s="146">
        <f>'Product Ratings'!C191</f>
        <v>8</v>
      </c>
      <c r="F326" s="305">
        <f>'Product Ratings'!D191</f>
        <v>173.91</v>
      </c>
      <c r="G326" s="305">
        <f>'Product Ratings'!E191</f>
        <v>119.66</v>
      </c>
      <c r="H326" s="134">
        <f>'Product Ratings'!F191</f>
        <v>0.534</v>
      </c>
      <c r="I326" s="146"/>
      <c r="J326" s="305">
        <f>'Product Ratings'!J191</f>
        <v>21.73875</v>
      </c>
      <c r="K326" s="146">
        <f>'Product Ratings'!K191</f>
        <v>48</v>
      </c>
      <c r="L326" s="305">
        <f>'Product Ratings'!L191</f>
        <v>14.17128422</v>
      </c>
      <c r="M326" s="134">
        <f>'Product Ratings'!M191</f>
        <v>0.5</v>
      </c>
      <c r="N326" s="146"/>
      <c r="O326" s="139">
        <f>'Product Ratings'!O191</f>
        <v>3</v>
      </c>
      <c r="P326" s="139">
        <f>'Product Ratings'!P191</f>
        <v>2</v>
      </c>
      <c r="Q326" s="139">
        <f>'Product Ratings'!Q191</f>
        <v>5</v>
      </c>
      <c r="R326" s="139">
        <f>'Product Ratings'!R191</f>
        <v>2</v>
      </c>
      <c r="S326" s="306">
        <f>'Product Ratings'!S191</f>
        <v>4</v>
      </c>
      <c r="T326" s="307">
        <f>'Product Ratings'!T191</f>
        <v>16</v>
      </c>
      <c r="U326" s="146"/>
      <c r="V326" s="146"/>
      <c r="W326" s="146"/>
    </row>
    <row r="327" ht="12.75" customHeight="1">
      <c r="A327" s="146"/>
      <c r="B327" s="146" t="str">
        <f>'Product Ratings'!B197</f>
        <v>Widget 189</v>
      </c>
      <c r="C327" s="146"/>
      <c r="D327" s="146"/>
      <c r="E327" s="146">
        <f>'Product Ratings'!C197</f>
        <v>7</v>
      </c>
      <c r="F327" s="305">
        <f>'Product Ratings'!D197</f>
        <v>162.65</v>
      </c>
      <c r="G327" s="305">
        <f>'Product Ratings'!E197</f>
        <v>111.48</v>
      </c>
      <c r="H327" s="134">
        <f>'Product Ratings'!F197</f>
        <v>0.534</v>
      </c>
      <c r="I327" s="146"/>
      <c r="J327" s="305">
        <f>'Product Ratings'!J197</f>
        <v>23.23571429</v>
      </c>
      <c r="K327" s="146">
        <f>'Product Ratings'!K197</f>
        <v>68</v>
      </c>
      <c r="L327" s="305">
        <f>'Product Ratings'!L197</f>
        <v>15.14714099</v>
      </c>
      <c r="M327" s="134">
        <f>'Product Ratings'!M197</f>
        <v>0.58</v>
      </c>
      <c r="N327" s="146"/>
      <c r="O327" s="139">
        <f>'Product Ratings'!O197</f>
        <v>3</v>
      </c>
      <c r="P327" s="139">
        <f>'Product Ratings'!P197</f>
        <v>2</v>
      </c>
      <c r="Q327" s="139">
        <f>'Product Ratings'!Q197</f>
        <v>5</v>
      </c>
      <c r="R327" s="139">
        <f>'Product Ratings'!R197</f>
        <v>2</v>
      </c>
      <c r="S327" s="306">
        <f>'Product Ratings'!S197</f>
        <v>4</v>
      </c>
      <c r="T327" s="307">
        <f>'Product Ratings'!T197</f>
        <v>16</v>
      </c>
      <c r="U327" s="146"/>
      <c r="V327" s="146"/>
      <c r="W327" s="146"/>
    </row>
    <row r="328" ht="12.75" customHeight="1">
      <c r="A328" s="146"/>
      <c r="B328" s="146" t="str">
        <f>'Product Ratings'!B198</f>
        <v>Widget 190</v>
      </c>
      <c r="C328" s="146"/>
      <c r="D328" s="146"/>
      <c r="E328" s="146">
        <f>'Product Ratings'!C198</f>
        <v>2</v>
      </c>
      <c r="F328" s="305">
        <f>'Product Ratings'!D198</f>
        <v>11.97</v>
      </c>
      <c r="G328" s="305">
        <f>'Product Ratings'!E198</f>
        <v>8.2</v>
      </c>
      <c r="H328" s="134">
        <f>'Product Ratings'!F198</f>
        <v>0.534</v>
      </c>
      <c r="I328" s="146"/>
      <c r="J328" s="305">
        <f>'Product Ratings'!J198</f>
        <v>5.985</v>
      </c>
      <c r="K328" s="146">
        <f>'Product Ratings'!K198</f>
        <v>62</v>
      </c>
      <c r="L328" s="305">
        <f>'Product Ratings'!L198</f>
        <v>3.901564537</v>
      </c>
      <c r="M328" s="134">
        <f>'Product Ratings'!M198</f>
        <v>0.59</v>
      </c>
      <c r="N328" s="146"/>
      <c r="O328" s="139">
        <f>'Product Ratings'!O198</f>
        <v>3</v>
      </c>
      <c r="P328" s="139">
        <f>'Product Ratings'!P198</f>
        <v>1</v>
      </c>
      <c r="Q328" s="139">
        <f>'Product Ratings'!Q198</f>
        <v>5</v>
      </c>
      <c r="R328" s="139">
        <f>'Product Ratings'!R198</f>
        <v>2</v>
      </c>
      <c r="S328" s="306">
        <f>'Product Ratings'!S198</f>
        <v>5</v>
      </c>
      <c r="T328" s="307">
        <f>'Product Ratings'!T198</f>
        <v>16</v>
      </c>
      <c r="U328" s="146"/>
      <c r="V328" s="146"/>
      <c r="W328" s="146"/>
    </row>
    <row r="329" ht="12.75" customHeight="1">
      <c r="A329" s="146"/>
      <c r="B329" s="146" t="str">
        <f>'Product Ratings'!B206</f>
        <v>Widget 199</v>
      </c>
      <c r="C329" s="146"/>
      <c r="D329" s="146"/>
      <c r="E329" s="146">
        <f>'Product Ratings'!C206</f>
        <v>10</v>
      </c>
      <c r="F329" s="305">
        <f>'Product Ratings'!D206</f>
        <v>528.8</v>
      </c>
      <c r="G329" s="305">
        <f>'Product Ratings'!E206</f>
        <v>360.41</v>
      </c>
      <c r="H329" s="134">
        <f>'Product Ratings'!F206</f>
        <v>0.534</v>
      </c>
      <c r="I329" s="146"/>
      <c r="J329" s="305">
        <f>'Product Ratings'!J206</f>
        <v>52.88</v>
      </c>
      <c r="K329" s="146">
        <f>'Product Ratings'!K206</f>
        <v>19</v>
      </c>
      <c r="L329" s="305">
        <f>'Product Ratings'!L206</f>
        <v>34.47196871</v>
      </c>
      <c r="M329" s="134">
        <f>'Product Ratings'!M206</f>
        <v>0.15</v>
      </c>
      <c r="N329" s="146"/>
      <c r="O329" s="139">
        <f>'Product Ratings'!O206</f>
        <v>3</v>
      </c>
      <c r="P329" s="139">
        <f>'Product Ratings'!P206</f>
        <v>2</v>
      </c>
      <c r="Q329" s="139">
        <f>'Product Ratings'!Q206</f>
        <v>4</v>
      </c>
      <c r="R329" s="139">
        <f>'Product Ratings'!R206</f>
        <v>4</v>
      </c>
      <c r="S329" s="306">
        <f>'Product Ratings'!S206</f>
        <v>3</v>
      </c>
      <c r="T329" s="307">
        <f>'Product Ratings'!T206</f>
        <v>16</v>
      </c>
      <c r="U329" s="146"/>
      <c r="V329" s="146"/>
      <c r="W329" s="146"/>
    </row>
    <row r="330" ht="12.75" customHeight="1">
      <c r="A330" s="146"/>
      <c r="B330" s="146" t="str">
        <f>'Product Ratings'!B207</f>
        <v>Widget 200</v>
      </c>
      <c r="C330" s="146"/>
      <c r="D330" s="146"/>
      <c r="E330" s="146">
        <f>'Product Ratings'!C207</f>
        <v>6</v>
      </c>
      <c r="F330" s="305">
        <f>'Product Ratings'!D207</f>
        <v>140.87</v>
      </c>
      <c r="G330" s="305">
        <f>'Product Ratings'!E207</f>
        <v>96</v>
      </c>
      <c r="H330" s="134">
        <f>'Product Ratings'!F207</f>
        <v>0.534</v>
      </c>
      <c r="I330" s="146"/>
      <c r="J330" s="305">
        <f>'Product Ratings'!J207</f>
        <v>23.47833333</v>
      </c>
      <c r="K330" s="146">
        <f>'Product Ratings'!K207</f>
        <v>82</v>
      </c>
      <c r="L330" s="305">
        <f>'Product Ratings'!L207</f>
        <v>15.30530204</v>
      </c>
      <c r="M330" s="134">
        <f>'Product Ratings'!M207</f>
        <v>0.85</v>
      </c>
      <c r="N330" s="146"/>
      <c r="O330" s="139">
        <f>'Product Ratings'!O207</f>
        <v>3</v>
      </c>
      <c r="P330" s="139">
        <f>'Product Ratings'!P207</f>
        <v>2</v>
      </c>
      <c r="Q330" s="139">
        <f>'Product Ratings'!Q207</f>
        <v>5</v>
      </c>
      <c r="R330" s="139">
        <f>'Product Ratings'!R207</f>
        <v>1</v>
      </c>
      <c r="S330" s="306">
        <f>'Product Ratings'!S207</f>
        <v>5</v>
      </c>
      <c r="T330" s="307">
        <f>'Product Ratings'!T207</f>
        <v>16</v>
      </c>
      <c r="U330" s="146"/>
      <c r="V330" s="146"/>
      <c r="W330" s="146"/>
    </row>
    <row r="331" ht="12.75" customHeight="1">
      <c r="A331" s="146"/>
      <c r="B331" s="146" t="str">
        <f>'Product Ratings'!B216</f>
        <v>Widget 210</v>
      </c>
      <c r="C331" s="146"/>
      <c r="D331" s="146"/>
      <c r="E331" s="146">
        <f>'Product Ratings'!C216</f>
        <v>6</v>
      </c>
      <c r="F331" s="305">
        <f>'Product Ratings'!D216</f>
        <v>360</v>
      </c>
      <c r="G331" s="305">
        <f>'Product Ratings'!E216</f>
        <v>244.14</v>
      </c>
      <c r="H331" s="134">
        <f>'Product Ratings'!F216</f>
        <v>0.534</v>
      </c>
      <c r="I331" s="146"/>
      <c r="J331" s="305">
        <f>'Product Ratings'!J216</f>
        <v>60</v>
      </c>
      <c r="K331" s="146">
        <f>'Product Ratings'!K216</f>
        <v>65</v>
      </c>
      <c r="L331" s="305">
        <f>'Product Ratings'!L216</f>
        <v>39.11342894</v>
      </c>
      <c r="M331" s="134">
        <f>'Product Ratings'!M216</f>
        <v>0.65</v>
      </c>
      <c r="N331" s="146"/>
      <c r="O331" s="139">
        <f>'Product Ratings'!O216</f>
        <v>3</v>
      </c>
      <c r="P331" s="139">
        <f>'Product Ratings'!P216</f>
        <v>2</v>
      </c>
      <c r="Q331" s="139">
        <f>'Product Ratings'!Q216</f>
        <v>4</v>
      </c>
      <c r="R331" s="139">
        <f>'Product Ratings'!R216</f>
        <v>2</v>
      </c>
      <c r="S331" s="306">
        <f>'Product Ratings'!S216</f>
        <v>5</v>
      </c>
      <c r="T331" s="307">
        <f>'Product Ratings'!T216</f>
        <v>16</v>
      </c>
      <c r="U331" s="146"/>
      <c r="V331" s="146"/>
      <c r="W331" s="146"/>
    </row>
    <row r="332" ht="12.75" customHeight="1">
      <c r="A332" s="146"/>
      <c r="B332" s="146" t="str">
        <f>'Product Ratings'!B219</f>
        <v>Widget 213</v>
      </c>
      <c r="C332" s="146"/>
      <c r="D332" s="146"/>
      <c r="E332" s="146">
        <f>'Product Ratings'!C219</f>
        <v>9</v>
      </c>
      <c r="F332" s="305">
        <f>'Product Ratings'!D219</f>
        <v>362.02</v>
      </c>
      <c r="G332" s="305">
        <f>'Product Ratings'!E219</f>
        <v>245.03</v>
      </c>
      <c r="H332" s="134">
        <f>'Product Ratings'!F219</f>
        <v>0.534</v>
      </c>
      <c r="I332" s="146"/>
      <c r="J332" s="305">
        <f>'Product Ratings'!J219</f>
        <v>40.22444444</v>
      </c>
      <c r="K332" s="146">
        <f>'Product Ratings'!K219</f>
        <v>62</v>
      </c>
      <c r="L332" s="305">
        <f>'Product Ratings'!L219</f>
        <v>26.22193249</v>
      </c>
      <c r="M332" s="134">
        <f>'Product Ratings'!M219</f>
        <v>0.43</v>
      </c>
      <c r="N332" s="146"/>
      <c r="O332" s="139">
        <f>'Product Ratings'!O219</f>
        <v>3</v>
      </c>
      <c r="P332" s="139">
        <f>'Product Ratings'!P219</f>
        <v>2</v>
      </c>
      <c r="Q332" s="139">
        <f>'Product Ratings'!Q219</f>
        <v>4</v>
      </c>
      <c r="R332" s="139">
        <f>'Product Ratings'!R219</f>
        <v>2</v>
      </c>
      <c r="S332" s="306">
        <f>'Product Ratings'!S219</f>
        <v>4</v>
      </c>
      <c r="T332" s="307">
        <f>'Product Ratings'!T219</f>
        <v>15</v>
      </c>
      <c r="U332" s="146"/>
      <c r="V332" s="146"/>
      <c r="W332" s="146"/>
    </row>
    <row r="333" ht="12.75" customHeight="1">
      <c r="A333" s="146"/>
      <c r="B333" s="146" t="str">
        <f>'Product Ratings'!B222</f>
        <v>Widget 216</v>
      </c>
      <c r="C333" s="146"/>
      <c r="D333" s="146"/>
      <c r="E333" s="146">
        <f>'Product Ratings'!C222</f>
        <v>6</v>
      </c>
      <c r="F333" s="305">
        <f>'Product Ratings'!D222</f>
        <v>187.83</v>
      </c>
      <c r="G333" s="305">
        <f>'Product Ratings'!E222</f>
        <v>127.02</v>
      </c>
      <c r="H333" s="134">
        <f>'Product Ratings'!F222</f>
        <v>0.534</v>
      </c>
      <c r="I333" s="146"/>
      <c r="J333" s="305">
        <f>'Product Ratings'!J222</f>
        <v>31.305</v>
      </c>
      <c r="K333" s="146">
        <f>'Product Ratings'!K222</f>
        <v>84</v>
      </c>
      <c r="L333" s="305">
        <f>'Product Ratings'!L222</f>
        <v>20.40743155</v>
      </c>
      <c r="M333" s="134">
        <f>'Product Ratings'!M222</f>
        <v>0.71</v>
      </c>
      <c r="N333" s="146"/>
      <c r="O333" s="139">
        <f>'Product Ratings'!O222</f>
        <v>3</v>
      </c>
      <c r="P333" s="139">
        <f>'Product Ratings'!P222</f>
        <v>2</v>
      </c>
      <c r="Q333" s="139">
        <f>'Product Ratings'!Q222</f>
        <v>5</v>
      </c>
      <c r="R333" s="139">
        <f>'Product Ratings'!R222</f>
        <v>1</v>
      </c>
      <c r="S333" s="306">
        <f>'Product Ratings'!S222</f>
        <v>5</v>
      </c>
      <c r="T333" s="307">
        <f>'Product Ratings'!T222</f>
        <v>16</v>
      </c>
      <c r="U333" s="146"/>
      <c r="V333" s="146"/>
      <c r="W333" s="146"/>
    </row>
    <row r="334" ht="12.75" customHeight="1">
      <c r="A334" s="146"/>
      <c r="B334" s="146" t="str">
        <f>'Product Ratings'!B224</f>
        <v>Widget 218</v>
      </c>
      <c r="C334" s="146"/>
      <c r="D334" s="146"/>
      <c r="E334" s="146">
        <f>'Product Ratings'!C224</f>
        <v>1</v>
      </c>
      <c r="F334" s="305">
        <f>'Product Ratings'!D224</f>
        <v>6</v>
      </c>
      <c r="G334" s="305">
        <f>'Product Ratings'!E224</f>
        <v>4.05</v>
      </c>
      <c r="H334" s="134">
        <f>'Product Ratings'!F224</f>
        <v>0.534</v>
      </c>
      <c r="I334" s="146"/>
      <c r="J334" s="305">
        <f>'Product Ratings'!J224</f>
        <v>6</v>
      </c>
      <c r="K334" s="146">
        <f>'Product Ratings'!K224</f>
        <v>25</v>
      </c>
      <c r="L334" s="305">
        <f>'Product Ratings'!L224</f>
        <v>3.911342894</v>
      </c>
      <c r="M334" s="134">
        <f>'Product Ratings'!M224</f>
        <v>0.26</v>
      </c>
      <c r="N334" s="146"/>
      <c r="O334" s="139">
        <f>'Product Ratings'!O224</f>
        <v>3</v>
      </c>
      <c r="P334" s="139">
        <f>'Product Ratings'!P224</f>
        <v>1</v>
      </c>
      <c r="Q334" s="139">
        <f>'Product Ratings'!Q224</f>
        <v>5</v>
      </c>
      <c r="R334" s="139">
        <f>'Product Ratings'!R224</f>
        <v>4</v>
      </c>
      <c r="S334" s="306">
        <f>'Product Ratings'!S224</f>
        <v>3</v>
      </c>
      <c r="T334" s="307">
        <f>'Product Ratings'!T224</f>
        <v>16</v>
      </c>
      <c r="U334" s="146"/>
      <c r="V334" s="146"/>
      <c r="W334" s="146"/>
    </row>
    <row r="335" ht="12.75" customHeight="1">
      <c r="A335" s="146"/>
      <c r="B335" s="146" t="str">
        <f>'Product Ratings'!B226</f>
        <v>Widget 220</v>
      </c>
      <c r="C335" s="146"/>
      <c r="D335" s="146"/>
      <c r="E335" s="146">
        <f>'Product Ratings'!C226</f>
        <v>2</v>
      </c>
      <c r="F335" s="305">
        <f>'Product Ratings'!D226</f>
        <v>130.43</v>
      </c>
      <c r="G335" s="305">
        <f>'Product Ratings'!E226</f>
        <v>88.03</v>
      </c>
      <c r="H335" s="134">
        <f>'Product Ratings'!F226</f>
        <v>0.534</v>
      </c>
      <c r="I335" s="146"/>
      <c r="J335" s="305">
        <f>'Product Ratings'!J226</f>
        <v>65.215</v>
      </c>
      <c r="K335" s="146">
        <f>'Product Ratings'!K226</f>
        <v>23</v>
      </c>
      <c r="L335" s="305">
        <f>'Product Ratings'!L226</f>
        <v>42.51303781</v>
      </c>
      <c r="M335" s="134">
        <f>'Product Ratings'!M226</f>
        <v>0.34</v>
      </c>
      <c r="N335" s="146"/>
      <c r="O335" s="139">
        <f>'Product Ratings'!O226</f>
        <v>3</v>
      </c>
      <c r="P335" s="139">
        <f>'Product Ratings'!P226</f>
        <v>1</v>
      </c>
      <c r="Q335" s="139">
        <f>'Product Ratings'!Q226</f>
        <v>3</v>
      </c>
      <c r="R335" s="139">
        <f>'Product Ratings'!R226</f>
        <v>4</v>
      </c>
      <c r="S335" s="306">
        <f>'Product Ratings'!S226</f>
        <v>4</v>
      </c>
      <c r="T335" s="307">
        <f>'Product Ratings'!T226</f>
        <v>15</v>
      </c>
      <c r="U335" s="146"/>
      <c r="V335" s="146"/>
      <c r="W335" s="146"/>
    </row>
    <row r="336" ht="12.75" customHeight="1">
      <c r="A336" s="146"/>
      <c r="B336" s="146" t="str">
        <f>'Product Ratings'!B227</f>
        <v>Widget 221</v>
      </c>
      <c r="C336" s="146"/>
      <c r="D336" s="146"/>
      <c r="E336" s="146">
        <f>'Product Ratings'!C227</f>
        <v>1</v>
      </c>
      <c r="F336" s="305">
        <f>'Product Ratings'!D227</f>
        <v>65.22</v>
      </c>
      <c r="G336" s="305">
        <f>'Product Ratings'!E227</f>
        <v>44.01</v>
      </c>
      <c r="H336" s="134">
        <f>'Product Ratings'!F227</f>
        <v>0.534</v>
      </c>
      <c r="I336" s="146"/>
      <c r="J336" s="305">
        <f>'Product Ratings'!J227</f>
        <v>65.22</v>
      </c>
      <c r="K336" s="146">
        <f>'Product Ratings'!K227</f>
        <v>15</v>
      </c>
      <c r="L336" s="305">
        <f>'Product Ratings'!L227</f>
        <v>42.51629726</v>
      </c>
      <c r="M336" s="134">
        <f>'Product Ratings'!M227</f>
        <v>0.35</v>
      </c>
      <c r="N336" s="146"/>
      <c r="O336" s="139">
        <f>'Product Ratings'!O227</f>
        <v>3</v>
      </c>
      <c r="P336" s="139">
        <f>'Product Ratings'!P227</f>
        <v>1</v>
      </c>
      <c r="Q336" s="139">
        <f>'Product Ratings'!Q227</f>
        <v>3</v>
      </c>
      <c r="R336" s="139">
        <f>'Product Ratings'!R227</f>
        <v>4</v>
      </c>
      <c r="S336" s="306">
        <f>'Product Ratings'!S227</f>
        <v>4</v>
      </c>
      <c r="T336" s="307">
        <f>'Product Ratings'!T227</f>
        <v>15</v>
      </c>
      <c r="U336" s="146"/>
      <c r="V336" s="146"/>
      <c r="W336" s="146"/>
    </row>
    <row r="337" ht="12.75" customHeight="1">
      <c r="A337" s="146"/>
      <c r="B337" s="146" t="str">
        <f>'Product Ratings'!B231</f>
        <v>Widget 225</v>
      </c>
      <c r="C337" s="146"/>
      <c r="D337" s="146"/>
      <c r="E337" s="146">
        <f>'Product Ratings'!C231</f>
        <v>1</v>
      </c>
      <c r="F337" s="305">
        <f>'Product Ratings'!D231</f>
        <v>100</v>
      </c>
      <c r="G337" s="305">
        <f>'Product Ratings'!E231</f>
        <v>67.24</v>
      </c>
      <c r="H337" s="134">
        <f>'Product Ratings'!F231</f>
        <v>0.534</v>
      </c>
      <c r="I337" s="146"/>
      <c r="J337" s="305">
        <f>'Product Ratings'!J231</f>
        <v>100</v>
      </c>
      <c r="K337" s="146">
        <f>'Product Ratings'!K231</f>
        <v>21</v>
      </c>
      <c r="L337" s="305">
        <f>'Product Ratings'!L231</f>
        <v>65.18904824</v>
      </c>
      <c r="M337" s="134">
        <f>'Product Ratings'!M231</f>
        <v>0.65</v>
      </c>
      <c r="N337" s="146"/>
      <c r="O337" s="139">
        <f>'Product Ratings'!O231</f>
        <v>3</v>
      </c>
      <c r="P337" s="139">
        <f>'Product Ratings'!P231</f>
        <v>1</v>
      </c>
      <c r="Q337" s="139">
        <f>'Product Ratings'!Q231</f>
        <v>3</v>
      </c>
      <c r="R337" s="139">
        <f>'Product Ratings'!R231</f>
        <v>4</v>
      </c>
      <c r="S337" s="306">
        <f>'Product Ratings'!S231</f>
        <v>5</v>
      </c>
      <c r="T337" s="307">
        <f>'Product Ratings'!T231</f>
        <v>16</v>
      </c>
      <c r="U337" s="146"/>
      <c r="V337" s="146"/>
      <c r="W337" s="146"/>
    </row>
    <row r="338" ht="12.75" customHeight="1">
      <c r="A338" s="146"/>
      <c r="B338" s="146" t="str">
        <f>'Product Ratings'!B240</f>
        <v>Widget 234</v>
      </c>
      <c r="C338" s="146"/>
      <c r="D338" s="146"/>
      <c r="E338" s="146">
        <f>'Product Ratings'!C240</f>
        <v>4</v>
      </c>
      <c r="F338" s="305">
        <f>'Product Ratings'!D240</f>
        <v>103.64</v>
      </c>
      <c r="G338" s="305">
        <f>'Product Ratings'!E240</f>
        <v>69.45</v>
      </c>
      <c r="H338" s="134">
        <f>'Product Ratings'!F240</f>
        <v>0.534</v>
      </c>
      <c r="I338" s="146"/>
      <c r="J338" s="305">
        <f>'Product Ratings'!J240</f>
        <v>25.91</v>
      </c>
      <c r="K338" s="146">
        <f>'Product Ratings'!K240</f>
        <v>41</v>
      </c>
      <c r="L338" s="305">
        <f>'Product Ratings'!L240</f>
        <v>16.8904824</v>
      </c>
      <c r="M338" s="134">
        <f>'Product Ratings'!M240</f>
        <v>0.45</v>
      </c>
      <c r="N338" s="146"/>
      <c r="O338" s="139">
        <f>'Product Ratings'!O240</f>
        <v>3</v>
      </c>
      <c r="P338" s="139">
        <f>'Product Ratings'!P240</f>
        <v>1</v>
      </c>
      <c r="Q338" s="139">
        <f>'Product Ratings'!Q240</f>
        <v>5</v>
      </c>
      <c r="R338" s="139">
        <f>'Product Ratings'!R240</f>
        <v>3</v>
      </c>
      <c r="S338" s="306">
        <f>'Product Ratings'!S240</f>
        <v>4</v>
      </c>
      <c r="T338" s="307">
        <f>'Product Ratings'!T240</f>
        <v>16</v>
      </c>
      <c r="U338" s="146"/>
      <c r="V338" s="146"/>
      <c r="W338" s="146"/>
    </row>
    <row r="339" ht="12.75" customHeight="1">
      <c r="A339" s="146"/>
      <c r="B339" s="146" t="str">
        <f>'Product Ratings'!B256</f>
        <v>Widget 251</v>
      </c>
      <c r="C339" s="146"/>
      <c r="D339" s="146"/>
      <c r="E339" s="146">
        <f>'Product Ratings'!C256</f>
        <v>5</v>
      </c>
      <c r="F339" s="305">
        <f>'Product Ratings'!D256</f>
        <v>56.7</v>
      </c>
      <c r="G339" s="305">
        <f>'Product Ratings'!E256</f>
        <v>37.8</v>
      </c>
      <c r="H339" s="134">
        <f>'Product Ratings'!F256</f>
        <v>0.534</v>
      </c>
      <c r="I339" s="146"/>
      <c r="J339" s="305">
        <f>'Product Ratings'!J256</f>
        <v>11.34</v>
      </c>
      <c r="K339" s="146">
        <f>'Product Ratings'!K256</f>
        <v>16</v>
      </c>
      <c r="L339" s="305">
        <f>'Product Ratings'!L256</f>
        <v>7.39243807</v>
      </c>
      <c r="M339" s="134">
        <f>'Product Ratings'!M256</f>
        <v>0.26</v>
      </c>
      <c r="N339" s="146"/>
      <c r="O339" s="139">
        <f>'Product Ratings'!O256</f>
        <v>3</v>
      </c>
      <c r="P339" s="139">
        <f>'Product Ratings'!P256</f>
        <v>1</v>
      </c>
      <c r="Q339" s="139">
        <f>'Product Ratings'!Q256</f>
        <v>5</v>
      </c>
      <c r="R339" s="139">
        <f>'Product Ratings'!R256</f>
        <v>4</v>
      </c>
      <c r="S339" s="306">
        <f>'Product Ratings'!S256</f>
        <v>3</v>
      </c>
      <c r="T339" s="307">
        <f>'Product Ratings'!T256</f>
        <v>16</v>
      </c>
      <c r="U339" s="146"/>
      <c r="V339" s="146"/>
      <c r="W339" s="146"/>
    </row>
    <row r="340" ht="12.75" customHeight="1">
      <c r="A340" s="146"/>
      <c r="B340" s="146" t="str">
        <f>'Product Ratings'!B257</f>
        <v>Widget 252</v>
      </c>
      <c r="C340" s="146"/>
      <c r="D340" s="146"/>
      <c r="E340" s="146">
        <f>'Product Ratings'!C257</f>
        <v>6</v>
      </c>
      <c r="F340" s="305">
        <f>'Product Ratings'!D257</f>
        <v>307.83</v>
      </c>
      <c r="G340" s="305">
        <f>'Product Ratings'!E257</f>
        <v>205.2</v>
      </c>
      <c r="H340" s="134">
        <f>'Product Ratings'!F257</f>
        <v>0.534</v>
      </c>
      <c r="I340" s="146"/>
      <c r="J340" s="305">
        <f>'Product Ratings'!J257</f>
        <v>51.305</v>
      </c>
      <c r="K340" s="146">
        <f>'Product Ratings'!K257</f>
        <v>14</v>
      </c>
      <c r="L340" s="305">
        <f>'Product Ratings'!L257</f>
        <v>33.4452412</v>
      </c>
      <c r="M340" s="134">
        <f>'Product Ratings'!M257</f>
        <v>0.28</v>
      </c>
      <c r="N340" s="146"/>
      <c r="O340" s="139">
        <f>'Product Ratings'!O257</f>
        <v>3</v>
      </c>
      <c r="P340" s="139">
        <f>'Product Ratings'!P257</f>
        <v>2</v>
      </c>
      <c r="Q340" s="139">
        <f>'Product Ratings'!Q257</f>
        <v>4</v>
      </c>
      <c r="R340" s="139">
        <f>'Product Ratings'!R257</f>
        <v>4</v>
      </c>
      <c r="S340" s="306">
        <f>'Product Ratings'!S257</f>
        <v>3</v>
      </c>
      <c r="T340" s="307">
        <f>'Product Ratings'!T257</f>
        <v>16</v>
      </c>
      <c r="U340" s="146"/>
      <c r="V340" s="146"/>
      <c r="W340" s="146"/>
    </row>
    <row r="341" ht="12.75" customHeight="1">
      <c r="A341" s="146"/>
      <c r="B341" s="146" t="str">
        <f>'Product Ratings'!B260</f>
        <v>Widget 255</v>
      </c>
      <c r="C341" s="146"/>
      <c r="D341" s="146"/>
      <c r="E341" s="146">
        <f>'Product Ratings'!C260</f>
        <v>10</v>
      </c>
      <c r="F341" s="305">
        <f>'Product Ratings'!D260</f>
        <v>231.81</v>
      </c>
      <c r="G341" s="305">
        <f>'Product Ratings'!E260</f>
        <v>154.36</v>
      </c>
      <c r="H341" s="134">
        <f>'Product Ratings'!F260</f>
        <v>0.534</v>
      </c>
      <c r="I341" s="146"/>
      <c r="J341" s="305">
        <f>'Product Ratings'!J260</f>
        <v>23.181</v>
      </c>
      <c r="K341" s="146">
        <f>'Product Ratings'!K260</f>
        <v>34</v>
      </c>
      <c r="L341" s="305">
        <f>'Product Ratings'!L260</f>
        <v>15.11147327</v>
      </c>
      <c r="M341" s="134">
        <f>'Product Ratings'!M260</f>
        <v>0.32</v>
      </c>
      <c r="N341" s="146"/>
      <c r="O341" s="139">
        <f>'Product Ratings'!O260</f>
        <v>3</v>
      </c>
      <c r="P341" s="139">
        <f>'Product Ratings'!P260</f>
        <v>2</v>
      </c>
      <c r="Q341" s="139">
        <f>'Product Ratings'!Q260</f>
        <v>5</v>
      </c>
      <c r="R341" s="139">
        <f>'Product Ratings'!R260</f>
        <v>3</v>
      </c>
      <c r="S341" s="306">
        <f>'Product Ratings'!S260</f>
        <v>3</v>
      </c>
      <c r="T341" s="307">
        <f>'Product Ratings'!T260</f>
        <v>16</v>
      </c>
      <c r="U341" s="146"/>
      <c r="V341" s="146"/>
      <c r="W341" s="146"/>
    </row>
    <row r="342" ht="12.75" customHeight="1">
      <c r="A342" s="146"/>
      <c r="B342" s="146" t="str">
        <f>'Product Ratings'!B265</f>
        <v>Widget 260</v>
      </c>
      <c r="C342" s="146"/>
      <c r="D342" s="146"/>
      <c r="E342" s="146">
        <f>'Product Ratings'!C265</f>
        <v>1</v>
      </c>
      <c r="F342" s="305">
        <f>'Product Ratings'!D265</f>
        <v>56.52</v>
      </c>
      <c r="G342" s="305">
        <f>'Product Ratings'!E265</f>
        <v>37.61</v>
      </c>
      <c r="H342" s="134">
        <f>'Product Ratings'!F265</f>
        <v>0.534</v>
      </c>
      <c r="I342" s="146"/>
      <c r="J342" s="305">
        <f>'Product Ratings'!J265</f>
        <v>56.52</v>
      </c>
      <c r="K342" s="146">
        <f>'Product Ratings'!K265</f>
        <v>15</v>
      </c>
      <c r="L342" s="305">
        <f>'Product Ratings'!L265</f>
        <v>36.84485007</v>
      </c>
      <c r="M342" s="134">
        <f>'Product Ratings'!M265</f>
        <v>0.46</v>
      </c>
      <c r="N342" s="146"/>
      <c r="O342" s="139">
        <f>'Product Ratings'!O265</f>
        <v>3</v>
      </c>
      <c r="P342" s="139">
        <f>'Product Ratings'!P265</f>
        <v>1</v>
      </c>
      <c r="Q342" s="139">
        <f>'Product Ratings'!Q265</f>
        <v>4</v>
      </c>
      <c r="R342" s="139">
        <f>'Product Ratings'!R265</f>
        <v>4</v>
      </c>
      <c r="S342" s="306">
        <f>'Product Ratings'!S265</f>
        <v>4</v>
      </c>
      <c r="T342" s="307">
        <f>'Product Ratings'!T265</f>
        <v>16</v>
      </c>
      <c r="U342" s="146"/>
      <c r="V342" s="146"/>
      <c r="W342" s="146"/>
    </row>
    <row r="343" ht="12.75" customHeight="1">
      <c r="A343" s="146"/>
      <c r="B343" s="146" t="str">
        <f>'Product Ratings'!B277</f>
        <v>Widget 273</v>
      </c>
      <c r="C343" s="146"/>
      <c r="D343" s="146"/>
      <c r="E343" s="146">
        <f>'Product Ratings'!C277</f>
        <v>4</v>
      </c>
      <c r="F343" s="305">
        <f>'Product Ratings'!D277</f>
        <v>64.96</v>
      </c>
      <c r="G343" s="305">
        <f>'Product Ratings'!E277</f>
        <v>43.06</v>
      </c>
      <c r="H343" s="134">
        <f>'Product Ratings'!F277</f>
        <v>0.534</v>
      </c>
      <c r="I343" s="146"/>
      <c r="J343" s="305">
        <f>'Product Ratings'!J277</f>
        <v>16.24</v>
      </c>
      <c r="K343" s="146">
        <f>'Product Ratings'!K277</f>
        <v>45</v>
      </c>
      <c r="L343" s="305">
        <f>'Product Ratings'!L277</f>
        <v>10.58670143</v>
      </c>
      <c r="M343" s="134">
        <f>'Product Ratings'!M277</f>
        <v>0.67</v>
      </c>
      <c r="N343" s="146"/>
      <c r="O343" s="139">
        <f>'Product Ratings'!O277</f>
        <v>3</v>
      </c>
      <c r="P343" s="139">
        <f>'Product Ratings'!P277</f>
        <v>1</v>
      </c>
      <c r="Q343" s="139">
        <f>'Product Ratings'!Q277</f>
        <v>5</v>
      </c>
      <c r="R343" s="139">
        <f>'Product Ratings'!R277</f>
        <v>2</v>
      </c>
      <c r="S343" s="306">
        <f>'Product Ratings'!S277</f>
        <v>5</v>
      </c>
      <c r="T343" s="307">
        <f>'Product Ratings'!T277</f>
        <v>16</v>
      </c>
      <c r="U343" s="146"/>
      <c r="V343" s="146"/>
      <c r="W343" s="146"/>
    </row>
    <row r="344" ht="12.75" customHeight="1">
      <c r="A344" s="146"/>
      <c r="B344" s="146" t="str">
        <f>'Product Ratings'!B293</f>
        <v>Widget 289</v>
      </c>
      <c r="C344" s="146"/>
      <c r="D344" s="146"/>
      <c r="E344" s="146">
        <f>'Product Ratings'!C293</f>
        <v>6</v>
      </c>
      <c r="F344" s="305">
        <f>'Product Ratings'!D293</f>
        <v>191.3</v>
      </c>
      <c r="G344" s="305">
        <f>'Product Ratings'!E293</f>
        <v>125.6</v>
      </c>
      <c r="H344" s="134">
        <f>'Product Ratings'!F293</f>
        <v>0.534</v>
      </c>
      <c r="I344" s="146"/>
      <c r="J344" s="305">
        <f>'Product Ratings'!J293</f>
        <v>31.88333333</v>
      </c>
      <c r="K344" s="146">
        <f>'Product Ratings'!K293</f>
        <v>46</v>
      </c>
      <c r="L344" s="305">
        <f>'Product Ratings'!L293</f>
        <v>20.78444155</v>
      </c>
      <c r="M344" s="134">
        <f>'Product Ratings'!M293</f>
        <v>0.45</v>
      </c>
      <c r="N344" s="146"/>
      <c r="O344" s="139">
        <f>'Product Ratings'!O293</f>
        <v>3</v>
      </c>
      <c r="P344" s="139">
        <f>'Product Ratings'!P293</f>
        <v>2</v>
      </c>
      <c r="Q344" s="139">
        <f>'Product Ratings'!Q293</f>
        <v>5</v>
      </c>
      <c r="R344" s="139">
        <f>'Product Ratings'!R293</f>
        <v>2</v>
      </c>
      <c r="S344" s="306">
        <f>'Product Ratings'!S293</f>
        <v>4</v>
      </c>
      <c r="T344" s="307">
        <f>'Product Ratings'!T293</f>
        <v>16</v>
      </c>
      <c r="U344" s="146"/>
      <c r="V344" s="146"/>
      <c r="W344" s="146"/>
    </row>
    <row r="345" ht="12.75" customHeight="1">
      <c r="A345" s="146"/>
      <c r="B345" s="146" t="str">
        <f>'Product Ratings'!B294</f>
        <v>Widget 290</v>
      </c>
      <c r="C345" s="146"/>
      <c r="D345" s="146"/>
      <c r="E345" s="146">
        <f>'Product Ratings'!C294</f>
        <v>5</v>
      </c>
      <c r="F345" s="305">
        <f>'Product Ratings'!D294</f>
        <v>104.35</v>
      </c>
      <c r="G345" s="305">
        <f>'Product Ratings'!E294</f>
        <v>68.48</v>
      </c>
      <c r="H345" s="134">
        <f>'Product Ratings'!F294</f>
        <v>0.534</v>
      </c>
      <c r="I345" s="146"/>
      <c r="J345" s="305">
        <f>'Product Ratings'!J294</f>
        <v>20.87</v>
      </c>
      <c r="K345" s="146">
        <f>'Product Ratings'!K294</f>
        <v>43</v>
      </c>
      <c r="L345" s="305">
        <f>'Product Ratings'!L294</f>
        <v>13.60495437</v>
      </c>
      <c r="M345" s="134">
        <f>'Product Ratings'!M294</f>
        <v>0.48</v>
      </c>
      <c r="N345" s="146"/>
      <c r="O345" s="139">
        <f>'Product Ratings'!O294</f>
        <v>3</v>
      </c>
      <c r="P345" s="139">
        <f>'Product Ratings'!P294</f>
        <v>1</v>
      </c>
      <c r="Q345" s="139">
        <f>'Product Ratings'!Q294</f>
        <v>5</v>
      </c>
      <c r="R345" s="139">
        <f>'Product Ratings'!R294</f>
        <v>3</v>
      </c>
      <c r="S345" s="306">
        <f>'Product Ratings'!S294</f>
        <v>4</v>
      </c>
      <c r="T345" s="307">
        <f>'Product Ratings'!T294</f>
        <v>16</v>
      </c>
      <c r="U345" s="146"/>
      <c r="V345" s="146"/>
      <c r="W345" s="146"/>
    </row>
    <row r="346" ht="12.75" customHeight="1">
      <c r="A346" s="146"/>
      <c r="B346" s="146" t="str">
        <f>'Product Ratings'!B296</f>
        <v>Widget 292</v>
      </c>
      <c r="C346" s="146"/>
      <c r="D346" s="146"/>
      <c r="E346" s="146">
        <f>'Product Ratings'!C296</f>
        <v>1</v>
      </c>
      <c r="F346" s="305">
        <f>'Product Ratings'!D296</f>
        <v>10.43</v>
      </c>
      <c r="G346" s="305">
        <f>'Product Ratings'!E296</f>
        <v>6.84</v>
      </c>
      <c r="H346" s="134">
        <f>'Product Ratings'!F296</f>
        <v>0.534</v>
      </c>
      <c r="I346" s="146"/>
      <c r="J346" s="305">
        <f>'Product Ratings'!J296</f>
        <v>10.43</v>
      </c>
      <c r="K346" s="146">
        <f>'Product Ratings'!K296</f>
        <v>47</v>
      </c>
      <c r="L346" s="305">
        <f>'Product Ratings'!L296</f>
        <v>6.799217731</v>
      </c>
      <c r="M346" s="134">
        <f>'Product Ratings'!M296</f>
        <v>0.65</v>
      </c>
      <c r="N346" s="146"/>
      <c r="O346" s="139">
        <f>'Product Ratings'!O296</f>
        <v>3</v>
      </c>
      <c r="P346" s="139">
        <f>'Product Ratings'!P296</f>
        <v>1</v>
      </c>
      <c r="Q346" s="139">
        <f>'Product Ratings'!Q296</f>
        <v>5</v>
      </c>
      <c r="R346" s="139">
        <f>'Product Ratings'!R296</f>
        <v>2</v>
      </c>
      <c r="S346" s="306">
        <f>'Product Ratings'!S296</f>
        <v>5</v>
      </c>
      <c r="T346" s="307">
        <f>'Product Ratings'!T296</f>
        <v>16</v>
      </c>
      <c r="U346" s="146"/>
      <c r="V346" s="146"/>
      <c r="W346" s="146"/>
    </row>
    <row r="347" ht="12.75" customHeight="1">
      <c r="A347" s="146"/>
      <c r="B347" s="146" t="str">
        <f>'Product Ratings'!B299</f>
        <v>Widget 295</v>
      </c>
      <c r="C347" s="146"/>
      <c r="D347" s="146"/>
      <c r="E347" s="146">
        <f>'Product Ratings'!C299</f>
        <v>3</v>
      </c>
      <c r="F347" s="305">
        <f>'Product Ratings'!D299</f>
        <v>156</v>
      </c>
      <c r="G347" s="305">
        <f>'Product Ratings'!E299</f>
        <v>102.24</v>
      </c>
      <c r="H347" s="134">
        <f>'Product Ratings'!F299</f>
        <v>0.534</v>
      </c>
      <c r="I347" s="146"/>
      <c r="J347" s="305">
        <f>'Product Ratings'!J299</f>
        <v>52</v>
      </c>
      <c r="K347" s="146">
        <f>'Product Ratings'!K299</f>
        <v>42</v>
      </c>
      <c r="L347" s="305">
        <f>'Product Ratings'!L299</f>
        <v>33.89830508</v>
      </c>
      <c r="M347" s="134">
        <f>'Product Ratings'!M299</f>
        <v>0.92</v>
      </c>
      <c r="N347" s="146"/>
      <c r="O347" s="139">
        <f>'Product Ratings'!O299</f>
        <v>3</v>
      </c>
      <c r="P347" s="139">
        <f>'Product Ratings'!P299</f>
        <v>1</v>
      </c>
      <c r="Q347" s="139">
        <f>'Product Ratings'!Q299</f>
        <v>4</v>
      </c>
      <c r="R347" s="139">
        <f>'Product Ratings'!R299</f>
        <v>3</v>
      </c>
      <c r="S347" s="306">
        <f>'Product Ratings'!S299</f>
        <v>5</v>
      </c>
      <c r="T347" s="307">
        <f>'Product Ratings'!T299</f>
        <v>16</v>
      </c>
      <c r="U347" s="146"/>
      <c r="V347" s="146"/>
      <c r="W347" s="146"/>
    </row>
    <row r="348" ht="12.75" customHeight="1">
      <c r="A348" s="146"/>
      <c r="B348" s="146" t="str">
        <f>'Product Ratings'!B307</f>
        <v>Widget 304</v>
      </c>
      <c r="C348" s="146"/>
      <c r="D348" s="146"/>
      <c r="E348" s="146">
        <f>'Product Ratings'!C307</f>
        <v>3</v>
      </c>
      <c r="F348" s="305">
        <f>'Product Ratings'!D307</f>
        <v>388.7</v>
      </c>
      <c r="G348" s="305">
        <f>'Product Ratings'!E307</f>
        <v>254.14</v>
      </c>
      <c r="H348" s="134">
        <f>'Product Ratings'!F307</f>
        <v>0.534</v>
      </c>
      <c r="I348" s="146"/>
      <c r="J348" s="305">
        <f>'Product Ratings'!J307</f>
        <v>129.5666667</v>
      </c>
      <c r="K348" s="146">
        <f>'Product Ratings'!K307</f>
        <v>18</v>
      </c>
      <c r="L348" s="305">
        <f>'Product Ratings'!L307</f>
        <v>84.46327684</v>
      </c>
      <c r="M348" s="134">
        <f>'Product Ratings'!M307</f>
        <v>0.65</v>
      </c>
      <c r="N348" s="146"/>
      <c r="O348" s="139">
        <f>'Product Ratings'!O307</f>
        <v>3</v>
      </c>
      <c r="P348" s="139">
        <f>'Product Ratings'!P307</f>
        <v>1</v>
      </c>
      <c r="Q348" s="139">
        <f>'Product Ratings'!Q307</f>
        <v>2</v>
      </c>
      <c r="R348" s="139">
        <f>'Product Ratings'!R307</f>
        <v>4</v>
      </c>
      <c r="S348" s="306">
        <f>'Product Ratings'!S307</f>
        <v>5</v>
      </c>
      <c r="T348" s="307">
        <f>'Product Ratings'!T307</f>
        <v>15</v>
      </c>
      <c r="U348" s="146"/>
      <c r="V348" s="146"/>
      <c r="W348" s="146"/>
    </row>
    <row r="349" ht="12.75" customHeight="1">
      <c r="A349" s="146"/>
      <c r="B349" s="146" t="str">
        <f>'Product Ratings'!B308</f>
        <v>Widget 305</v>
      </c>
      <c r="C349" s="146"/>
      <c r="D349" s="146"/>
      <c r="E349" s="146">
        <f>'Product Ratings'!C308</f>
        <v>2</v>
      </c>
      <c r="F349" s="305">
        <f>'Product Ratings'!D308</f>
        <v>21.74</v>
      </c>
      <c r="G349" s="305">
        <f>'Product Ratings'!E308</f>
        <v>14.2</v>
      </c>
      <c r="H349" s="134">
        <f>'Product Ratings'!F308</f>
        <v>0.534</v>
      </c>
      <c r="I349" s="146"/>
      <c r="J349" s="305">
        <f>'Product Ratings'!J308</f>
        <v>10.87</v>
      </c>
      <c r="K349" s="146">
        <f>'Product Ratings'!K308</f>
        <v>16</v>
      </c>
      <c r="L349" s="305">
        <f>'Product Ratings'!L308</f>
        <v>7.086049544</v>
      </c>
      <c r="M349" s="134">
        <f>'Product Ratings'!M308</f>
        <v>0.32</v>
      </c>
      <c r="N349" s="146"/>
      <c r="O349" s="139">
        <f>'Product Ratings'!O308</f>
        <v>3</v>
      </c>
      <c r="P349" s="139">
        <f>'Product Ratings'!P308</f>
        <v>1</v>
      </c>
      <c r="Q349" s="139">
        <f>'Product Ratings'!Q308</f>
        <v>5</v>
      </c>
      <c r="R349" s="139">
        <f>'Product Ratings'!R308</f>
        <v>4</v>
      </c>
      <c r="S349" s="306">
        <f>'Product Ratings'!S308</f>
        <v>3</v>
      </c>
      <c r="T349" s="307">
        <f>'Product Ratings'!T308</f>
        <v>16</v>
      </c>
      <c r="U349" s="146"/>
      <c r="V349" s="146"/>
      <c r="W349" s="146"/>
    </row>
    <row r="350" ht="12.75" customHeight="1">
      <c r="A350" s="146"/>
      <c r="B350" s="146" t="str">
        <f>'Product Ratings'!B316</f>
        <v>Widget 313</v>
      </c>
      <c r="C350" s="146"/>
      <c r="D350" s="146"/>
      <c r="E350" s="146">
        <f>'Product Ratings'!C316</f>
        <v>1</v>
      </c>
      <c r="F350" s="305">
        <f>'Product Ratings'!D316</f>
        <v>47.83</v>
      </c>
      <c r="G350" s="305">
        <f>'Product Ratings'!E316</f>
        <v>31.21</v>
      </c>
      <c r="H350" s="134">
        <f>'Product Ratings'!F316</f>
        <v>0.534</v>
      </c>
      <c r="I350" s="146"/>
      <c r="J350" s="305">
        <f>'Product Ratings'!J316</f>
        <v>47.83</v>
      </c>
      <c r="K350" s="146">
        <f>'Product Ratings'!K316</f>
        <v>34</v>
      </c>
      <c r="L350" s="305">
        <f>'Product Ratings'!L316</f>
        <v>31.17992177</v>
      </c>
      <c r="M350" s="134">
        <f>'Product Ratings'!M316</f>
        <v>0.45</v>
      </c>
      <c r="N350" s="146"/>
      <c r="O350" s="139">
        <f>'Product Ratings'!O316</f>
        <v>3</v>
      </c>
      <c r="P350" s="139">
        <f>'Product Ratings'!P316</f>
        <v>1</v>
      </c>
      <c r="Q350" s="139">
        <f>'Product Ratings'!Q316</f>
        <v>4</v>
      </c>
      <c r="R350" s="139">
        <f>'Product Ratings'!R316</f>
        <v>3</v>
      </c>
      <c r="S350" s="306">
        <f>'Product Ratings'!S316</f>
        <v>4</v>
      </c>
      <c r="T350" s="307">
        <f>'Product Ratings'!T316</f>
        <v>15</v>
      </c>
      <c r="U350" s="146"/>
      <c r="V350" s="146"/>
      <c r="W350" s="146"/>
    </row>
    <row r="351" ht="12.75" customHeight="1">
      <c r="A351" s="146"/>
      <c r="B351" s="146" t="str">
        <f>'Product Ratings'!B332</f>
        <v>Widget 330</v>
      </c>
      <c r="C351" s="146"/>
      <c r="D351" s="146"/>
      <c r="E351" s="146">
        <f>'Product Ratings'!C332</f>
        <v>1</v>
      </c>
      <c r="F351" s="305">
        <f>'Product Ratings'!D332</f>
        <v>48.7</v>
      </c>
      <c r="G351" s="305">
        <f>'Product Ratings'!E332</f>
        <v>31.58</v>
      </c>
      <c r="H351" s="134">
        <f>'Product Ratings'!F332</f>
        <v>0.534</v>
      </c>
      <c r="I351" s="146"/>
      <c r="J351" s="305">
        <f>'Product Ratings'!J332</f>
        <v>48.7</v>
      </c>
      <c r="K351" s="146">
        <f>'Product Ratings'!K332</f>
        <v>17</v>
      </c>
      <c r="L351" s="305">
        <f>'Product Ratings'!L332</f>
        <v>31.74706649</v>
      </c>
      <c r="M351" s="134">
        <f>'Product Ratings'!M332</f>
        <v>0.26</v>
      </c>
      <c r="N351" s="146"/>
      <c r="O351" s="139">
        <f>'Product Ratings'!O332</f>
        <v>3</v>
      </c>
      <c r="P351" s="139">
        <f>'Product Ratings'!P332</f>
        <v>1</v>
      </c>
      <c r="Q351" s="139">
        <f>'Product Ratings'!Q332</f>
        <v>4</v>
      </c>
      <c r="R351" s="139">
        <f>'Product Ratings'!R332</f>
        <v>4</v>
      </c>
      <c r="S351" s="306">
        <f>'Product Ratings'!S332</f>
        <v>3</v>
      </c>
      <c r="T351" s="307">
        <f>'Product Ratings'!T332</f>
        <v>15</v>
      </c>
      <c r="U351" s="146"/>
      <c r="V351" s="146"/>
      <c r="W351" s="146"/>
    </row>
    <row r="352" ht="12.75" customHeight="1">
      <c r="A352" s="146"/>
      <c r="B352" s="146" t="str">
        <f>'Product Ratings'!B335</f>
        <v>Widget 333</v>
      </c>
      <c r="C352" s="146"/>
      <c r="D352" s="146"/>
      <c r="E352" s="146">
        <f>'Product Ratings'!C335</f>
        <v>3</v>
      </c>
      <c r="F352" s="305">
        <f>'Product Ratings'!D335</f>
        <v>98.37</v>
      </c>
      <c r="G352" s="305">
        <f>'Product Ratings'!E335</f>
        <v>63.71</v>
      </c>
      <c r="H352" s="134">
        <f>'Product Ratings'!F335</f>
        <v>0.534</v>
      </c>
      <c r="I352" s="146"/>
      <c r="J352" s="305">
        <f>'Product Ratings'!J335</f>
        <v>32.79</v>
      </c>
      <c r="K352" s="146">
        <f>'Product Ratings'!K335</f>
        <v>21</v>
      </c>
      <c r="L352" s="305">
        <f>'Product Ratings'!L335</f>
        <v>21.37548892</v>
      </c>
      <c r="M352" s="134">
        <f>'Product Ratings'!M335</f>
        <v>0.31</v>
      </c>
      <c r="N352" s="146"/>
      <c r="O352" s="139">
        <f>'Product Ratings'!O335</f>
        <v>3</v>
      </c>
      <c r="P352" s="139">
        <f>'Product Ratings'!P335</f>
        <v>1</v>
      </c>
      <c r="Q352" s="139">
        <f>'Product Ratings'!Q335</f>
        <v>5</v>
      </c>
      <c r="R352" s="139">
        <f>'Product Ratings'!R335</f>
        <v>4</v>
      </c>
      <c r="S352" s="306">
        <f>'Product Ratings'!S335</f>
        <v>3</v>
      </c>
      <c r="T352" s="307">
        <f>'Product Ratings'!T335</f>
        <v>16</v>
      </c>
      <c r="U352" s="146"/>
      <c r="V352" s="146"/>
      <c r="W352" s="146"/>
    </row>
    <row r="353" ht="12.75" customHeight="1">
      <c r="A353" s="146"/>
      <c r="B353" s="146" t="str">
        <f>'Product Ratings'!B345</f>
        <v>Widget 343</v>
      </c>
      <c r="C353" s="146"/>
      <c r="D353" s="146"/>
      <c r="E353" s="146">
        <f>'Product Ratings'!C345</f>
        <v>7</v>
      </c>
      <c r="F353" s="305">
        <f>'Product Ratings'!D345</f>
        <v>206.13</v>
      </c>
      <c r="G353" s="305">
        <f>'Product Ratings'!E345</f>
        <v>132.99</v>
      </c>
      <c r="H353" s="134">
        <f>'Product Ratings'!F345</f>
        <v>0.534</v>
      </c>
      <c r="I353" s="146"/>
      <c r="J353" s="305">
        <f>'Product Ratings'!J345</f>
        <v>29.44714286</v>
      </c>
      <c r="K353" s="146">
        <f>'Product Ratings'!K345</f>
        <v>46</v>
      </c>
      <c r="L353" s="305">
        <f>'Product Ratings'!L345</f>
        <v>19.19631216</v>
      </c>
      <c r="M353" s="134">
        <f>'Product Ratings'!M345</f>
        <v>0.56</v>
      </c>
      <c r="N353" s="146"/>
      <c r="O353" s="139">
        <f>'Product Ratings'!O345</f>
        <v>3</v>
      </c>
      <c r="P353" s="139">
        <f>'Product Ratings'!P345</f>
        <v>2</v>
      </c>
      <c r="Q353" s="139">
        <f>'Product Ratings'!Q345</f>
        <v>5</v>
      </c>
      <c r="R353" s="139">
        <f>'Product Ratings'!R345</f>
        <v>2</v>
      </c>
      <c r="S353" s="306">
        <f>'Product Ratings'!S345</f>
        <v>4</v>
      </c>
      <c r="T353" s="307">
        <f>'Product Ratings'!T345</f>
        <v>16</v>
      </c>
      <c r="U353" s="146"/>
      <c r="V353" s="146"/>
      <c r="W353" s="146"/>
    </row>
    <row r="354" ht="12.75" customHeight="1">
      <c r="A354" s="146"/>
      <c r="B354" s="146" t="str">
        <f>'Product Ratings'!B353</f>
        <v>Widget 351</v>
      </c>
      <c r="C354" s="146"/>
      <c r="D354" s="146"/>
      <c r="E354" s="146">
        <f>'Product Ratings'!C353</f>
        <v>4</v>
      </c>
      <c r="F354" s="305">
        <f>'Product Ratings'!D353</f>
        <v>72.7</v>
      </c>
      <c r="G354" s="305">
        <f>'Product Ratings'!E353</f>
        <v>46.82</v>
      </c>
      <c r="H354" s="134">
        <f>'Product Ratings'!F353</f>
        <v>0.534</v>
      </c>
      <c r="I354" s="146"/>
      <c r="J354" s="305">
        <f>'Product Ratings'!J353</f>
        <v>18.175</v>
      </c>
      <c r="K354" s="146">
        <f>'Product Ratings'!K353</f>
        <v>68</v>
      </c>
      <c r="L354" s="305">
        <f>'Product Ratings'!L353</f>
        <v>11.84810952</v>
      </c>
      <c r="M354" s="134">
        <f>'Product Ratings'!M353</f>
        <v>0.67</v>
      </c>
      <c r="N354" s="146"/>
      <c r="O354" s="139">
        <f>'Product Ratings'!O353</f>
        <v>3</v>
      </c>
      <c r="P354" s="139">
        <f>'Product Ratings'!P353</f>
        <v>1</v>
      </c>
      <c r="Q354" s="139">
        <f>'Product Ratings'!Q353</f>
        <v>5</v>
      </c>
      <c r="R354" s="139">
        <f>'Product Ratings'!R353</f>
        <v>2</v>
      </c>
      <c r="S354" s="306">
        <f>'Product Ratings'!S353</f>
        <v>5</v>
      </c>
      <c r="T354" s="307">
        <f>'Product Ratings'!T353</f>
        <v>16</v>
      </c>
      <c r="U354" s="146"/>
      <c r="V354" s="146"/>
      <c r="W354" s="146"/>
    </row>
    <row r="355" ht="12.75" customHeight="1">
      <c r="A355" s="146"/>
      <c r="B355" s="146" t="str">
        <f>'Product Ratings'!B354</f>
        <v>Widget 352</v>
      </c>
      <c r="C355" s="146"/>
      <c r="D355" s="146"/>
      <c r="E355" s="146">
        <f>'Product Ratings'!C354</f>
        <v>3</v>
      </c>
      <c r="F355" s="305">
        <f>'Product Ratings'!D354</f>
        <v>127.83</v>
      </c>
      <c r="G355" s="305">
        <f>'Product Ratings'!E354</f>
        <v>82.32</v>
      </c>
      <c r="H355" s="134">
        <f>'Product Ratings'!F354</f>
        <v>0.534</v>
      </c>
      <c r="I355" s="146"/>
      <c r="J355" s="305">
        <f>'Product Ratings'!J354</f>
        <v>42.61</v>
      </c>
      <c r="K355" s="146">
        <f>'Product Ratings'!K354</f>
        <v>62</v>
      </c>
      <c r="L355" s="305">
        <f>'Product Ratings'!L354</f>
        <v>27.77705346</v>
      </c>
      <c r="M355" s="134">
        <f>'Product Ratings'!M354</f>
        <v>0.68</v>
      </c>
      <c r="N355" s="146"/>
      <c r="O355" s="139">
        <f>'Product Ratings'!O354</f>
        <v>3</v>
      </c>
      <c r="P355" s="139">
        <f>'Product Ratings'!P354</f>
        <v>1</v>
      </c>
      <c r="Q355" s="139">
        <f>'Product Ratings'!Q354</f>
        <v>4</v>
      </c>
      <c r="R355" s="139">
        <f>'Product Ratings'!R354</f>
        <v>2</v>
      </c>
      <c r="S355" s="306">
        <f>'Product Ratings'!S354</f>
        <v>5</v>
      </c>
      <c r="T355" s="307">
        <f>'Product Ratings'!T354</f>
        <v>15</v>
      </c>
      <c r="U355" s="146"/>
      <c r="V355" s="146"/>
      <c r="W355" s="146"/>
    </row>
    <row r="356" ht="12.75" customHeight="1">
      <c r="A356" s="146"/>
      <c r="B356" s="146" t="str">
        <f>'Product Ratings'!B355</f>
        <v>Widget 353</v>
      </c>
      <c r="C356" s="146"/>
      <c r="D356" s="146"/>
      <c r="E356" s="146">
        <f>'Product Ratings'!C355</f>
        <v>8</v>
      </c>
      <c r="F356" s="305">
        <f>'Product Ratings'!D355</f>
        <v>503.26</v>
      </c>
      <c r="G356" s="305">
        <f>'Product Ratings'!E355</f>
        <v>324.1</v>
      </c>
      <c r="H356" s="134">
        <f>'Product Ratings'!F355</f>
        <v>0.534</v>
      </c>
      <c r="I356" s="146"/>
      <c r="J356" s="305">
        <f>'Product Ratings'!J355</f>
        <v>62.9075</v>
      </c>
      <c r="K356" s="146">
        <f>'Product Ratings'!K355</f>
        <v>69</v>
      </c>
      <c r="L356" s="305">
        <f>'Product Ratings'!L355</f>
        <v>41.00880052</v>
      </c>
      <c r="M356" s="134">
        <f>'Product Ratings'!M355</f>
        <v>0.62</v>
      </c>
      <c r="N356" s="146"/>
      <c r="O356" s="139">
        <f>'Product Ratings'!O355</f>
        <v>3</v>
      </c>
      <c r="P356" s="139">
        <f>'Product Ratings'!P355</f>
        <v>2</v>
      </c>
      <c r="Q356" s="139">
        <f>'Product Ratings'!Q355</f>
        <v>3</v>
      </c>
      <c r="R356" s="139">
        <f>'Product Ratings'!R355</f>
        <v>2</v>
      </c>
      <c r="S356" s="306">
        <f>'Product Ratings'!S355</f>
        <v>5</v>
      </c>
      <c r="T356" s="307">
        <f>'Product Ratings'!T355</f>
        <v>15</v>
      </c>
      <c r="U356" s="146"/>
      <c r="V356" s="146"/>
      <c r="W356" s="146"/>
    </row>
    <row r="357" ht="12.75" customHeight="1">
      <c r="A357" s="146"/>
      <c r="B357" s="146" t="str">
        <f>'Product Ratings'!B363</f>
        <v>Widget 362</v>
      </c>
      <c r="C357" s="146"/>
      <c r="D357" s="146"/>
      <c r="E357" s="146">
        <f>'Product Ratings'!C363</f>
        <v>9</v>
      </c>
      <c r="F357" s="305">
        <f>'Product Ratings'!D363</f>
        <v>101.74</v>
      </c>
      <c r="G357" s="305">
        <f>'Product Ratings'!E363</f>
        <v>65.11</v>
      </c>
      <c r="H357" s="134">
        <f>'Product Ratings'!F363</f>
        <v>0.534</v>
      </c>
      <c r="I357" s="146"/>
      <c r="J357" s="305">
        <f>'Product Ratings'!J363</f>
        <v>11.30444444</v>
      </c>
      <c r="K357" s="146">
        <f>'Product Ratings'!K363</f>
        <v>82</v>
      </c>
      <c r="L357" s="305">
        <f>'Product Ratings'!L363</f>
        <v>7.369259742</v>
      </c>
      <c r="M357" s="134">
        <f>'Product Ratings'!M363</f>
        <v>0.9</v>
      </c>
      <c r="N357" s="146"/>
      <c r="O357" s="139">
        <f>'Product Ratings'!O363</f>
        <v>3</v>
      </c>
      <c r="P357" s="139">
        <f>'Product Ratings'!P363</f>
        <v>2</v>
      </c>
      <c r="Q357" s="139">
        <f>'Product Ratings'!Q363</f>
        <v>5</v>
      </c>
      <c r="R357" s="139">
        <f>'Product Ratings'!R363</f>
        <v>1</v>
      </c>
      <c r="S357" s="306">
        <f>'Product Ratings'!S363</f>
        <v>5</v>
      </c>
      <c r="T357" s="307">
        <f>'Product Ratings'!T363</f>
        <v>16</v>
      </c>
      <c r="U357" s="146"/>
      <c r="V357" s="146"/>
      <c r="W357" s="146"/>
    </row>
    <row r="358" ht="12.75" customHeight="1">
      <c r="A358" s="146"/>
      <c r="B358" s="146" t="str">
        <f>'Product Ratings'!B365</f>
        <v>Widget 364</v>
      </c>
      <c r="C358" s="146"/>
      <c r="D358" s="146"/>
      <c r="E358" s="146">
        <f>'Product Ratings'!C365</f>
        <v>3</v>
      </c>
      <c r="F358" s="305">
        <f>'Product Ratings'!D365</f>
        <v>30</v>
      </c>
      <c r="G358" s="305">
        <f>'Product Ratings'!E365</f>
        <v>19.2</v>
      </c>
      <c r="H358" s="134">
        <f>'Product Ratings'!F365</f>
        <v>0.534</v>
      </c>
      <c r="I358" s="146"/>
      <c r="J358" s="305">
        <f>'Product Ratings'!J365</f>
        <v>10</v>
      </c>
      <c r="K358" s="146">
        <f>'Product Ratings'!K365</f>
        <v>46</v>
      </c>
      <c r="L358" s="305">
        <f>'Product Ratings'!L365</f>
        <v>6.518904824</v>
      </c>
      <c r="M358" s="134">
        <f>'Product Ratings'!M365</f>
        <v>0.94</v>
      </c>
      <c r="N358" s="146"/>
      <c r="O358" s="139">
        <f>'Product Ratings'!O365</f>
        <v>3</v>
      </c>
      <c r="P358" s="139">
        <f>'Product Ratings'!P365</f>
        <v>1</v>
      </c>
      <c r="Q358" s="139">
        <f>'Product Ratings'!Q365</f>
        <v>5</v>
      </c>
      <c r="R358" s="139">
        <f>'Product Ratings'!R365</f>
        <v>2</v>
      </c>
      <c r="S358" s="306">
        <f>'Product Ratings'!S365</f>
        <v>5</v>
      </c>
      <c r="T358" s="307">
        <f>'Product Ratings'!T365</f>
        <v>16</v>
      </c>
      <c r="U358" s="146"/>
      <c r="V358" s="146"/>
      <c r="W358" s="146"/>
    </row>
    <row r="359" ht="12.75" customHeight="1">
      <c r="A359" s="146"/>
      <c r="B359" s="146" t="str">
        <f>'Product Ratings'!B372</f>
        <v>Widget 372</v>
      </c>
      <c r="C359" s="146"/>
      <c r="D359" s="146"/>
      <c r="E359" s="146">
        <f>'Product Ratings'!C372</f>
        <v>2</v>
      </c>
      <c r="F359" s="305">
        <f>'Product Ratings'!D372</f>
        <v>17.22</v>
      </c>
      <c r="G359" s="305">
        <f>'Product Ratings'!E372</f>
        <v>10.98</v>
      </c>
      <c r="H359" s="134">
        <f>'Product Ratings'!F372</f>
        <v>0.534</v>
      </c>
      <c r="I359" s="146"/>
      <c r="J359" s="305">
        <f>'Product Ratings'!J372</f>
        <v>8.61</v>
      </c>
      <c r="K359" s="146">
        <f>'Product Ratings'!K372</f>
        <v>65</v>
      </c>
      <c r="L359" s="305">
        <f>'Product Ratings'!L372</f>
        <v>5.612777053</v>
      </c>
      <c r="M359" s="134">
        <f>'Product Ratings'!M372</f>
        <v>0.65</v>
      </c>
      <c r="N359" s="146"/>
      <c r="O359" s="139">
        <f>'Product Ratings'!O372</f>
        <v>3</v>
      </c>
      <c r="P359" s="139">
        <f>'Product Ratings'!P372</f>
        <v>1</v>
      </c>
      <c r="Q359" s="139">
        <f>'Product Ratings'!Q372</f>
        <v>5</v>
      </c>
      <c r="R359" s="139">
        <f>'Product Ratings'!R372</f>
        <v>2</v>
      </c>
      <c r="S359" s="306">
        <f>'Product Ratings'!S372</f>
        <v>5</v>
      </c>
      <c r="T359" s="307">
        <f>'Product Ratings'!T372</f>
        <v>16</v>
      </c>
      <c r="U359" s="146"/>
      <c r="V359" s="146"/>
      <c r="W359" s="146"/>
    </row>
    <row r="360" ht="12.75" customHeight="1">
      <c r="A360" s="146"/>
      <c r="B360" s="146" t="str">
        <f>'Product Ratings'!B378</f>
        <v>Widget 378</v>
      </c>
      <c r="C360" s="146"/>
      <c r="D360" s="146"/>
      <c r="E360" s="146">
        <f>'Product Ratings'!C378</f>
        <v>12</v>
      </c>
      <c r="F360" s="305">
        <f>'Product Ratings'!D378</f>
        <v>99.13</v>
      </c>
      <c r="G360" s="305">
        <f>'Product Ratings'!E378</f>
        <v>63.13</v>
      </c>
      <c r="H360" s="134">
        <f>'Product Ratings'!F378</f>
        <v>0.534</v>
      </c>
      <c r="I360" s="146"/>
      <c r="J360" s="305">
        <f>'Product Ratings'!J378</f>
        <v>8.260833333</v>
      </c>
      <c r="K360" s="146">
        <f>'Product Ratings'!K378</f>
        <v>84</v>
      </c>
      <c r="L360" s="305">
        <f>'Product Ratings'!L378</f>
        <v>5.385158627</v>
      </c>
      <c r="M360" s="134">
        <f>'Product Ratings'!M378</f>
        <v>0.34</v>
      </c>
      <c r="N360" s="146"/>
      <c r="O360" s="139">
        <f>'Product Ratings'!O378</f>
        <v>3</v>
      </c>
      <c r="P360" s="139">
        <f>'Product Ratings'!P378</f>
        <v>3</v>
      </c>
      <c r="Q360" s="139">
        <f>'Product Ratings'!Q378</f>
        <v>5</v>
      </c>
      <c r="R360" s="139">
        <f>'Product Ratings'!R378</f>
        <v>1</v>
      </c>
      <c r="S360" s="306">
        <f>'Product Ratings'!S378</f>
        <v>4</v>
      </c>
      <c r="T360" s="307">
        <f>'Product Ratings'!T378</f>
        <v>16</v>
      </c>
      <c r="U360" s="146"/>
      <c r="V360" s="146"/>
      <c r="W360" s="146"/>
    </row>
    <row r="361" ht="12.75" customHeight="1">
      <c r="A361" s="146"/>
      <c r="B361" s="146" t="str">
        <f>'Product Ratings'!B384</f>
        <v>Widget 384</v>
      </c>
      <c r="C361" s="146"/>
      <c r="D361" s="146"/>
      <c r="E361" s="146">
        <f>'Product Ratings'!C384</f>
        <v>5</v>
      </c>
      <c r="F361" s="305">
        <f>'Product Ratings'!D384</f>
        <v>41.3</v>
      </c>
      <c r="G361" s="305">
        <f>'Product Ratings'!E384</f>
        <v>26.3</v>
      </c>
      <c r="H361" s="134">
        <f>'Product Ratings'!F384</f>
        <v>0.534</v>
      </c>
      <c r="I361" s="146"/>
      <c r="J361" s="305">
        <f>'Product Ratings'!J384</f>
        <v>8.26</v>
      </c>
      <c r="K361" s="146">
        <f>'Product Ratings'!K384</f>
        <v>17</v>
      </c>
      <c r="L361" s="305">
        <f>'Product Ratings'!L384</f>
        <v>5.384615385</v>
      </c>
      <c r="M361" s="134">
        <f>'Product Ratings'!M384</f>
        <v>0.32</v>
      </c>
      <c r="N361" s="146"/>
      <c r="O361" s="139">
        <f>'Product Ratings'!O384</f>
        <v>3</v>
      </c>
      <c r="P361" s="139">
        <f>'Product Ratings'!P384</f>
        <v>1</v>
      </c>
      <c r="Q361" s="139">
        <f>'Product Ratings'!Q384</f>
        <v>5</v>
      </c>
      <c r="R361" s="139">
        <f>'Product Ratings'!R384</f>
        <v>4</v>
      </c>
      <c r="S361" s="306">
        <f>'Product Ratings'!S384</f>
        <v>3</v>
      </c>
      <c r="T361" s="307">
        <f>'Product Ratings'!T384</f>
        <v>16</v>
      </c>
      <c r="U361" s="146"/>
      <c r="V361" s="146"/>
      <c r="W361" s="146"/>
    </row>
    <row r="362" ht="12.75" customHeight="1">
      <c r="A362" s="146"/>
      <c r="B362" s="146" t="str">
        <f>'Product Ratings'!B390</f>
        <v>Widget 390</v>
      </c>
      <c r="C362" s="146"/>
      <c r="D362" s="146"/>
      <c r="E362" s="146">
        <f>'Product Ratings'!C390</f>
        <v>2</v>
      </c>
      <c r="F362" s="305">
        <f>'Product Ratings'!D390</f>
        <v>16.52</v>
      </c>
      <c r="G362" s="305">
        <f>'Product Ratings'!E390</f>
        <v>10.52</v>
      </c>
      <c r="H362" s="134">
        <f>'Product Ratings'!F390</f>
        <v>0.534</v>
      </c>
      <c r="I362" s="146"/>
      <c r="J362" s="305">
        <f>'Product Ratings'!J390</f>
        <v>8.26</v>
      </c>
      <c r="K362" s="146">
        <f>'Product Ratings'!K390</f>
        <v>24</v>
      </c>
      <c r="L362" s="305">
        <f>'Product Ratings'!L390</f>
        <v>5.384615385</v>
      </c>
      <c r="M362" s="134">
        <f>'Product Ratings'!M390</f>
        <v>0.23</v>
      </c>
      <c r="N362" s="146"/>
      <c r="O362" s="139">
        <f>'Product Ratings'!O390</f>
        <v>3</v>
      </c>
      <c r="P362" s="139">
        <f>'Product Ratings'!P390</f>
        <v>1</v>
      </c>
      <c r="Q362" s="139">
        <f>'Product Ratings'!Q390</f>
        <v>5</v>
      </c>
      <c r="R362" s="139">
        <f>'Product Ratings'!R390</f>
        <v>4</v>
      </c>
      <c r="S362" s="306">
        <f>'Product Ratings'!S390</f>
        <v>3</v>
      </c>
      <c r="T362" s="307">
        <f>'Product Ratings'!T390</f>
        <v>16</v>
      </c>
      <c r="U362" s="146"/>
      <c r="V362" s="146"/>
      <c r="W362" s="146"/>
    </row>
    <row r="363" ht="12.75" customHeight="1">
      <c r="A363" s="146"/>
      <c r="B363" s="146" t="str">
        <f>'Product Ratings'!B391</f>
        <v>Widget 391</v>
      </c>
      <c r="C363" s="146"/>
      <c r="D363" s="146"/>
      <c r="E363" s="146">
        <f>'Product Ratings'!C391</f>
        <v>2</v>
      </c>
      <c r="F363" s="305">
        <f>'Product Ratings'!D391</f>
        <v>16.52</v>
      </c>
      <c r="G363" s="305">
        <f>'Product Ratings'!E391</f>
        <v>10.52</v>
      </c>
      <c r="H363" s="134">
        <f>'Product Ratings'!F391</f>
        <v>0.534</v>
      </c>
      <c r="I363" s="146"/>
      <c r="J363" s="305">
        <f>'Product Ratings'!J391</f>
        <v>8.26</v>
      </c>
      <c r="K363" s="146">
        <f>'Product Ratings'!K391</f>
        <v>26</v>
      </c>
      <c r="L363" s="305">
        <f>'Product Ratings'!L391</f>
        <v>5.384615385</v>
      </c>
      <c r="M363" s="134">
        <f>'Product Ratings'!M391</f>
        <v>0.21</v>
      </c>
      <c r="N363" s="146"/>
      <c r="O363" s="139">
        <f>'Product Ratings'!O391</f>
        <v>3</v>
      </c>
      <c r="P363" s="139">
        <f>'Product Ratings'!P391</f>
        <v>1</v>
      </c>
      <c r="Q363" s="139">
        <f>'Product Ratings'!Q391</f>
        <v>5</v>
      </c>
      <c r="R363" s="139">
        <f>'Product Ratings'!R391</f>
        <v>4</v>
      </c>
      <c r="S363" s="306">
        <f>'Product Ratings'!S391</f>
        <v>3</v>
      </c>
      <c r="T363" s="307">
        <f>'Product Ratings'!T391</f>
        <v>16</v>
      </c>
      <c r="U363" s="146"/>
      <c r="V363" s="146"/>
      <c r="W363" s="146"/>
    </row>
    <row r="364" ht="12.75" customHeight="1">
      <c r="A364" s="146"/>
      <c r="B364" s="146" t="str">
        <f>'Product Ratings'!B408</f>
        <v>Widget 408</v>
      </c>
      <c r="C364" s="146"/>
      <c r="D364" s="146"/>
      <c r="E364" s="146">
        <f>'Product Ratings'!C408</f>
        <v>11</v>
      </c>
      <c r="F364" s="305">
        <f>'Product Ratings'!D408</f>
        <v>159.46</v>
      </c>
      <c r="G364" s="305">
        <f>'Product Ratings'!E408</f>
        <v>101.03</v>
      </c>
      <c r="H364" s="134">
        <f>'Product Ratings'!F408</f>
        <v>0.534</v>
      </c>
      <c r="I364" s="146"/>
      <c r="J364" s="305">
        <f>'Product Ratings'!J408</f>
        <v>14.49636364</v>
      </c>
      <c r="K364" s="146">
        <f>'Product Ratings'!K408</f>
        <v>61</v>
      </c>
      <c r="L364" s="305">
        <f>'Product Ratings'!L408</f>
        <v>9.450041484</v>
      </c>
      <c r="M364" s="134">
        <f>'Product Ratings'!M408</f>
        <v>0.26</v>
      </c>
      <c r="N364" s="146"/>
      <c r="O364" s="139">
        <f>'Product Ratings'!O408</f>
        <v>3</v>
      </c>
      <c r="P364" s="139">
        <f>'Product Ratings'!P408</f>
        <v>3</v>
      </c>
      <c r="Q364" s="139">
        <f>'Product Ratings'!Q408</f>
        <v>5</v>
      </c>
      <c r="R364" s="139">
        <f>'Product Ratings'!R408</f>
        <v>2</v>
      </c>
      <c r="S364" s="306">
        <f>'Product Ratings'!S408</f>
        <v>3</v>
      </c>
      <c r="T364" s="307">
        <f>'Product Ratings'!T408</f>
        <v>16</v>
      </c>
      <c r="U364" s="146"/>
      <c r="V364" s="146"/>
      <c r="W364" s="146"/>
    </row>
    <row r="365" ht="12.75" customHeight="1">
      <c r="A365" s="146"/>
      <c r="B365" s="146" t="str">
        <f>'Product Ratings'!B416</f>
        <v>Widget 417</v>
      </c>
      <c r="C365" s="146"/>
      <c r="D365" s="146"/>
      <c r="E365" s="146">
        <f>'Product Ratings'!C416</f>
        <v>3</v>
      </c>
      <c r="F365" s="305">
        <f>'Product Ratings'!D416</f>
        <v>65.22</v>
      </c>
      <c r="G365" s="305">
        <f>'Product Ratings'!E416</f>
        <v>41.26</v>
      </c>
      <c r="H365" s="134">
        <f>'Product Ratings'!F416</f>
        <v>0.534</v>
      </c>
      <c r="I365" s="146"/>
      <c r="J365" s="305">
        <f>'Product Ratings'!J416</f>
        <v>21.74</v>
      </c>
      <c r="K365" s="146">
        <f>'Product Ratings'!K416</f>
        <v>34</v>
      </c>
      <c r="L365" s="305">
        <f>'Product Ratings'!L416</f>
        <v>14.17209909</v>
      </c>
      <c r="M365" s="134">
        <f>'Product Ratings'!M416</f>
        <v>0.45</v>
      </c>
      <c r="N365" s="146"/>
      <c r="O365" s="139">
        <f>'Product Ratings'!O416</f>
        <v>3</v>
      </c>
      <c r="P365" s="139">
        <f>'Product Ratings'!P416</f>
        <v>1</v>
      </c>
      <c r="Q365" s="139">
        <f>'Product Ratings'!Q416</f>
        <v>5</v>
      </c>
      <c r="R365" s="139">
        <f>'Product Ratings'!R416</f>
        <v>3</v>
      </c>
      <c r="S365" s="306">
        <f>'Product Ratings'!S416</f>
        <v>4</v>
      </c>
      <c r="T365" s="307">
        <f>'Product Ratings'!T416</f>
        <v>16</v>
      </c>
      <c r="U365" s="146"/>
      <c r="V365" s="146"/>
      <c r="W365" s="146"/>
    </row>
    <row r="366" ht="12.75" customHeight="1">
      <c r="A366" s="146"/>
      <c r="B366" s="146" t="str">
        <f>'Product Ratings'!B423</f>
        <v>Widget 425</v>
      </c>
      <c r="C366" s="146"/>
      <c r="D366" s="146"/>
      <c r="E366" s="146">
        <f>'Product Ratings'!C423</f>
        <v>2</v>
      </c>
      <c r="F366" s="305">
        <f>'Product Ratings'!D423</f>
        <v>46.96</v>
      </c>
      <c r="G366" s="305">
        <f>'Product Ratings'!E423</f>
        <v>29.66</v>
      </c>
      <c r="H366" s="134">
        <f>'Product Ratings'!F423</f>
        <v>0.534</v>
      </c>
      <c r="I366" s="146"/>
      <c r="J366" s="305">
        <f>'Product Ratings'!J423</f>
        <v>23.48</v>
      </c>
      <c r="K366" s="146">
        <f>'Product Ratings'!K423</f>
        <v>34</v>
      </c>
      <c r="L366" s="305">
        <f>'Product Ratings'!L423</f>
        <v>15.30638853</v>
      </c>
      <c r="M366" s="134">
        <f>'Product Ratings'!M423</f>
        <v>0.51</v>
      </c>
      <c r="N366" s="146"/>
      <c r="O366" s="139">
        <f>'Product Ratings'!O423</f>
        <v>3</v>
      </c>
      <c r="P366" s="139">
        <f>'Product Ratings'!P423</f>
        <v>1</v>
      </c>
      <c r="Q366" s="139">
        <f>'Product Ratings'!Q423</f>
        <v>5</v>
      </c>
      <c r="R366" s="139">
        <f>'Product Ratings'!R423</f>
        <v>3</v>
      </c>
      <c r="S366" s="306">
        <f>'Product Ratings'!S423</f>
        <v>4</v>
      </c>
      <c r="T366" s="307">
        <f>'Product Ratings'!T423</f>
        <v>16</v>
      </c>
      <c r="U366" s="146"/>
      <c r="V366" s="146"/>
      <c r="W366" s="146"/>
    </row>
    <row r="367" ht="12.75" customHeight="1">
      <c r="A367" s="146"/>
      <c r="B367" s="146" t="str">
        <f>'Product Ratings'!B428</f>
        <v>Widget 430</v>
      </c>
      <c r="C367" s="146"/>
      <c r="D367" s="146"/>
      <c r="E367" s="146">
        <f>'Product Ratings'!C428</f>
        <v>7</v>
      </c>
      <c r="F367" s="305">
        <f>'Product Ratings'!D428</f>
        <v>396</v>
      </c>
      <c r="G367" s="305">
        <f>'Product Ratings'!E428</f>
        <v>249.83</v>
      </c>
      <c r="H367" s="134">
        <f>'Product Ratings'!F428</f>
        <v>0.534</v>
      </c>
      <c r="I367" s="146"/>
      <c r="J367" s="305">
        <f>'Product Ratings'!J428</f>
        <v>56.57142857</v>
      </c>
      <c r="K367" s="146">
        <f>'Product Ratings'!K428</f>
        <v>48</v>
      </c>
      <c r="L367" s="305">
        <f>'Product Ratings'!L428</f>
        <v>36.87837586</v>
      </c>
      <c r="M367" s="134">
        <f>'Product Ratings'!M428</f>
        <v>0.64</v>
      </c>
      <c r="N367" s="146"/>
      <c r="O367" s="139">
        <f>'Product Ratings'!O428</f>
        <v>3</v>
      </c>
      <c r="P367" s="139">
        <f>'Product Ratings'!P428</f>
        <v>2</v>
      </c>
      <c r="Q367" s="139">
        <f>'Product Ratings'!Q428</f>
        <v>4</v>
      </c>
      <c r="R367" s="139">
        <f>'Product Ratings'!R428</f>
        <v>2</v>
      </c>
      <c r="S367" s="306">
        <f>'Product Ratings'!S428</f>
        <v>5</v>
      </c>
      <c r="T367" s="307">
        <f>'Product Ratings'!T428</f>
        <v>16</v>
      </c>
      <c r="U367" s="146"/>
      <c r="V367" s="146"/>
      <c r="W367" s="146"/>
    </row>
    <row r="368" ht="12.75" customHeight="1">
      <c r="A368" s="146"/>
      <c r="B368" s="146" t="str">
        <f>'Product Ratings'!B433</f>
        <v>Widget 435</v>
      </c>
      <c r="C368" s="146"/>
      <c r="D368" s="146"/>
      <c r="E368" s="146">
        <f>'Product Ratings'!C433</f>
        <v>1</v>
      </c>
      <c r="F368" s="305">
        <f>'Product Ratings'!D433</f>
        <v>24.35</v>
      </c>
      <c r="G368" s="305">
        <f>'Product Ratings'!E433</f>
        <v>15.35</v>
      </c>
      <c r="H368" s="134">
        <f>'Product Ratings'!F433</f>
        <v>0.534</v>
      </c>
      <c r="I368" s="146"/>
      <c r="J368" s="305">
        <f>'Product Ratings'!J433</f>
        <v>24.35</v>
      </c>
      <c r="K368" s="146">
        <f>'Product Ratings'!K433</f>
        <v>45</v>
      </c>
      <c r="L368" s="305">
        <f>'Product Ratings'!L433</f>
        <v>15.87353325</v>
      </c>
      <c r="M368" s="134">
        <f>'Product Ratings'!M433</f>
        <v>0.64</v>
      </c>
      <c r="N368" s="146"/>
      <c r="O368" s="139">
        <f>'Product Ratings'!O433</f>
        <v>3</v>
      </c>
      <c r="P368" s="139">
        <f>'Product Ratings'!P433</f>
        <v>1</v>
      </c>
      <c r="Q368" s="139">
        <f>'Product Ratings'!Q433</f>
        <v>5</v>
      </c>
      <c r="R368" s="139">
        <f>'Product Ratings'!R433</f>
        <v>2</v>
      </c>
      <c r="S368" s="306">
        <f>'Product Ratings'!S433</f>
        <v>5</v>
      </c>
      <c r="T368" s="307">
        <f>'Product Ratings'!T433</f>
        <v>16</v>
      </c>
      <c r="U368" s="146"/>
      <c r="V368" s="146"/>
      <c r="W368" s="146"/>
    </row>
    <row r="369" ht="12.75" customHeight="1">
      <c r="A369" s="146"/>
      <c r="B369" s="146" t="str">
        <f>'Product Ratings'!B455</f>
        <v>Widget 457</v>
      </c>
      <c r="C369" s="146"/>
      <c r="D369" s="146"/>
      <c r="E369" s="146">
        <f>'Product Ratings'!C455</f>
        <v>4</v>
      </c>
      <c r="F369" s="305">
        <f>'Product Ratings'!D455</f>
        <v>76.52</v>
      </c>
      <c r="G369" s="305">
        <f>'Product Ratings'!E455</f>
        <v>48.03</v>
      </c>
      <c r="H369" s="134">
        <f>'Product Ratings'!F455</f>
        <v>0.534</v>
      </c>
      <c r="I369" s="146"/>
      <c r="J369" s="305">
        <f>'Product Ratings'!J455</f>
        <v>19.13</v>
      </c>
      <c r="K369" s="146">
        <f>'Product Ratings'!K455</f>
        <v>42</v>
      </c>
      <c r="L369" s="305">
        <f>'Product Ratings'!L455</f>
        <v>12.47066493</v>
      </c>
      <c r="M369" s="134">
        <f>'Product Ratings'!M455</f>
        <v>0.35</v>
      </c>
      <c r="N369" s="146"/>
      <c r="O369" s="139">
        <f>'Product Ratings'!O455</f>
        <v>3</v>
      </c>
      <c r="P369" s="139">
        <f>'Product Ratings'!P455</f>
        <v>1</v>
      </c>
      <c r="Q369" s="139">
        <f>'Product Ratings'!Q455</f>
        <v>5</v>
      </c>
      <c r="R369" s="139">
        <f>'Product Ratings'!R455</f>
        <v>3</v>
      </c>
      <c r="S369" s="306">
        <f>'Product Ratings'!S455</f>
        <v>4</v>
      </c>
      <c r="T369" s="307">
        <f>'Product Ratings'!T455</f>
        <v>16</v>
      </c>
      <c r="U369" s="146"/>
      <c r="V369" s="146"/>
      <c r="W369" s="146"/>
    </row>
    <row r="370" ht="12.75" customHeight="1">
      <c r="A370" s="146"/>
      <c r="B370" s="146" t="str">
        <f>'Product Ratings'!B459</f>
        <v>Widget 461</v>
      </c>
      <c r="C370" s="146"/>
      <c r="D370" s="146"/>
      <c r="E370" s="146">
        <f>'Product Ratings'!C459</f>
        <v>3</v>
      </c>
      <c r="F370" s="305">
        <f>'Product Ratings'!D459</f>
        <v>75.65</v>
      </c>
      <c r="G370" s="305">
        <f>'Product Ratings'!E459</f>
        <v>47.45</v>
      </c>
      <c r="H370" s="134">
        <f>'Product Ratings'!F459</f>
        <v>0.534</v>
      </c>
      <c r="I370" s="146"/>
      <c r="J370" s="305">
        <f>'Product Ratings'!J459</f>
        <v>25.21666667</v>
      </c>
      <c r="K370" s="146">
        <f>'Product Ratings'!K459</f>
        <v>69</v>
      </c>
      <c r="L370" s="305">
        <f>'Product Ratings'!L459</f>
        <v>16.438505</v>
      </c>
      <c r="M370" s="134">
        <f>'Product Ratings'!M459</f>
        <v>0.65</v>
      </c>
      <c r="N370" s="146"/>
      <c r="O370" s="139">
        <f>'Product Ratings'!O459</f>
        <v>3</v>
      </c>
      <c r="P370" s="139">
        <f>'Product Ratings'!P459</f>
        <v>1</v>
      </c>
      <c r="Q370" s="139">
        <f>'Product Ratings'!Q459</f>
        <v>5</v>
      </c>
      <c r="R370" s="139">
        <f>'Product Ratings'!R459</f>
        <v>2</v>
      </c>
      <c r="S370" s="306">
        <f>'Product Ratings'!S459</f>
        <v>5</v>
      </c>
      <c r="T370" s="307">
        <f>'Product Ratings'!T459</f>
        <v>16</v>
      </c>
      <c r="U370" s="146"/>
      <c r="V370" s="146"/>
      <c r="W370" s="146"/>
    </row>
    <row r="371" ht="12.75" customHeight="1">
      <c r="A371" s="146"/>
      <c r="B371" s="146" t="str">
        <f>'Product Ratings'!B462</f>
        <v>Widget 465</v>
      </c>
      <c r="C371" s="146"/>
      <c r="D371" s="146"/>
      <c r="E371" s="146">
        <f>'Product Ratings'!C462</f>
        <v>12</v>
      </c>
      <c r="F371" s="305">
        <f>'Product Ratings'!D462</f>
        <v>264.87</v>
      </c>
      <c r="G371" s="305">
        <f>'Product Ratings'!E462</f>
        <v>165.87</v>
      </c>
      <c r="H371" s="134">
        <f>'Product Ratings'!F462</f>
        <v>0.534</v>
      </c>
      <c r="I371" s="146"/>
      <c r="J371" s="305">
        <f>'Product Ratings'!J462</f>
        <v>22.0725</v>
      </c>
      <c r="K371" s="146">
        <f>'Product Ratings'!K462</f>
        <v>35</v>
      </c>
      <c r="L371" s="305">
        <f>'Product Ratings'!L462</f>
        <v>14.38885267</v>
      </c>
      <c r="M371" s="134">
        <f>'Product Ratings'!M462</f>
        <v>0.12</v>
      </c>
      <c r="N371" s="146"/>
      <c r="O371" s="139">
        <f>'Product Ratings'!O462</f>
        <v>3</v>
      </c>
      <c r="P371" s="139">
        <f>'Product Ratings'!P462</f>
        <v>3</v>
      </c>
      <c r="Q371" s="139">
        <f>'Product Ratings'!Q462</f>
        <v>5</v>
      </c>
      <c r="R371" s="139">
        <f>'Product Ratings'!R462</f>
        <v>3</v>
      </c>
      <c r="S371" s="306">
        <f>'Product Ratings'!S462</f>
        <v>2</v>
      </c>
      <c r="T371" s="307">
        <f>'Product Ratings'!T462</f>
        <v>16</v>
      </c>
      <c r="U371" s="146"/>
      <c r="V371" s="146"/>
      <c r="W371" s="146"/>
    </row>
    <row r="372" ht="12.75" customHeight="1">
      <c r="A372" s="146"/>
      <c r="B372" s="146" t="str">
        <f>'Product Ratings'!B465</f>
        <v>Widget 468</v>
      </c>
      <c r="C372" s="146"/>
      <c r="D372" s="146"/>
      <c r="E372" s="146">
        <f>'Product Ratings'!C465</f>
        <v>5</v>
      </c>
      <c r="F372" s="305">
        <f>'Product Ratings'!D465</f>
        <v>543.48</v>
      </c>
      <c r="G372" s="305">
        <f>'Product Ratings'!E465</f>
        <v>340.3</v>
      </c>
      <c r="H372" s="134">
        <f>'Product Ratings'!F465</f>
        <v>0.534</v>
      </c>
      <c r="I372" s="146"/>
      <c r="J372" s="305">
        <f>'Product Ratings'!J465</f>
        <v>108.696</v>
      </c>
      <c r="K372" s="146">
        <f>'Product Ratings'!K465</f>
        <v>14</v>
      </c>
      <c r="L372" s="305">
        <f>'Product Ratings'!L465</f>
        <v>70.85788787</v>
      </c>
      <c r="M372" s="134">
        <f>'Product Ratings'!M465</f>
        <v>0.65</v>
      </c>
      <c r="N372" s="146"/>
      <c r="O372" s="139">
        <f>'Product Ratings'!O465</f>
        <v>3</v>
      </c>
      <c r="P372" s="139">
        <f>'Product Ratings'!P465</f>
        <v>1</v>
      </c>
      <c r="Q372" s="139">
        <f>'Product Ratings'!Q465</f>
        <v>3</v>
      </c>
      <c r="R372" s="139">
        <f>'Product Ratings'!R465</f>
        <v>4</v>
      </c>
      <c r="S372" s="306">
        <f>'Product Ratings'!S465</f>
        <v>5</v>
      </c>
      <c r="T372" s="307">
        <f>'Product Ratings'!T465</f>
        <v>16</v>
      </c>
      <c r="U372" s="146"/>
      <c r="V372" s="146"/>
      <c r="W372" s="146"/>
    </row>
    <row r="373" ht="12.75" customHeight="1">
      <c r="A373" s="146"/>
      <c r="B373" s="146" t="str">
        <f>'Product Ratings'!B468</f>
        <v>Widget 471</v>
      </c>
      <c r="C373" s="146"/>
      <c r="D373" s="146"/>
      <c r="E373" s="146">
        <f>'Product Ratings'!C468</f>
        <v>2</v>
      </c>
      <c r="F373" s="305">
        <f>'Product Ratings'!D468</f>
        <v>69.39</v>
      </c>
      <c r="G373" s="305">
        <f>'Product Ratings'!E468</f>
        <v>43.39</v>
      </c>
      <c r="H373" s="134">
        <f>'Product Ratings'!F468</f>
        <v>0.534</v>
      </c>
      <c r="I373" s="146"/>
      <c r="J373" s="305">
        <f>'Product Ratings'!J468</f>
        <v>34.695</v>
      </c>
      <c r="K373" s="146">
        <f>'Product Ratings'!K468</f>
        <v>34</v>
      </c>
      <c r="L373" s="305">
        <f>'Product Ratings'!L468</f>
        <v>22.61734029</v>
      </c>
      <c r="M373" s="134">
        <f>'Product Ratings'!M468</f>
        <v>0.45</v>
      </c>
      <c r="N373" s="146"/>
      <c r="O373" s="139">
        <f>'Product Ratings'!O468</f>
        <v>3</v>
      </c>
      <c r="P373" s="139">
        <f>'Product Ratings'!P468</f>
        <v>1</v>
      </c>
      <c r="Q373" s="139">
        <f>'Product Ratings'!Q468</f>
        <v>5</v>
      </c>
      <c r="R373" s="139">
        <f>'Product Ratings'!R468</f>
        <v>3</v>
      </c>
      <c r="S373" s="306">
        <f>'Product Ratings'!S468</f>
        <v>4</v>
      </c>
      <c r="T373" s="307">
        <f>'Product Ratings'!T468</f>
        <v>16</v>
      </c>
      <c r="U373" s="146"/>
      <c r="V373" s="146"/>
      <c r="W373" s="146"/>
    </row>
    <row r="374" ht="12.75" customHeight="1">
      <c r="A374" s="146"/>
      <c r="B374" s="146" t="str">
        <f>'Product Ratings'!B473</f>
        <v>Widget 476</v>
      </c>
      <c r="C374" s="146"/>
      <c r="D374" s="146"/>
      <c r="E374" s="146">
        <f>'Product Ratings'!C473</f>
        <v>13</v>
      </c>
      <c r="F374" s="305">
        <f>'Product Ratings'!D473</f>
        <v>214.78</v>
      </c>
      <c r="G374" s="305">
        <f>'Product Ratings'!E473</f>
        <v>134.18</v>
      </c>
      <c r="H374" s="134">
        <f>'Product Ratings'!F473</f>
        <v>0.534</v>
      </c>
      <c r="I374" s="146"/>
      <c r="J374" s="305">
        <f>'Product Ratings'!J473</f>
        <v>16.52153846</v>
      </c>
      <c r="K374" s="146">
        <f>'Product Ratings'!K473</f>
        <v>15</v>
      </c>
      <c r="L374" s="305">
        <f>'Product Ratings'!L473</f>
        <v>10.77023368</v>
      </c>
      <c r="M374" s="134">
        <f>'Product Ratings'!M473</f>
        <v>0.05</v>
      </c>
      <c r="N374" s="146"/>
      <c r="O374" s="139">
        <f>'Product Ratings'!O473</f>
        <v>3</v>
      </c>
      <c r="P374" s="139">
        <f>'Product Ratings'!P473</f>
        <v>3</v>
      </c>
      <c r="Q374" s="139">
        <f>'Product Ratings'!Q473</f>
        <v>5</v>
      </c>
      <c r="R374" s="139">
        <f>'Product Ratings'!R473</f>
        <v>4</v>
      </c>
      <c r="S374" s="306">
        <f>'Product Ratings'!S473</f>
        <v>1</v>
      </c>
      <c r="T374" s="307">
        <f>'Product Ratings'!T473</f>
        <v>16</v>
      </c>
      <c r="U374" s="146"/>
      <c r="V374" s="146"/>
      <c r="W374" s="146"/>
    </row>
    <row r="375" ht="12.75" customHeight="1">
      <c r="A375" s="146"/>
      <c r="B375" s="146" t="str">
        <f>'Product Ratings'!B492</f>
        <v>Widget 496</v>
      </c>
      <c r="C375" s="146"/>
      <c r="D375" s="146"/>
      <c r="E375" s="146">
        <f>'Product Ratings'!C492</f>
        <v>3</v>
      </c>
      <c r="F375" s="305">
        <f>'Product Ratings'!D492</f>
        <v>75.65</v>
      </c>
      <c r="G375" s="305">
        <f>'Product Ratings'!E492</f>
        <v>46.91</v>
      </c>
      <c r="H375" s="134">
        <f>'Product Ratings'!F492</f>
        <v>0.534</v>
      </c>
      <c r="I375" s="146"/>
      <c r="J375" s="305">
        <f>'Product Ratings'!J492</f>
        <v>25.21666667</v>
      </c>
      <c r="K375" s="146">
        <f>'Product Ratings'!K492</f>
        <v>41</v>
      </c>
      <c r="L375" s="305">
        <f>'Product Ratings'!L492</f>
        <v>16.438505</v>
      </c>
      <c r="M375" s="134">
        <f>'Product Ratings'!M492</f>
        <v>0.45</v>
      </c>
      <c r="N375" s="146"/>
      <c r="O375" s="139">
        <f>'Product Ratings'!O492</f>
        <v>3</v>
      </c>
      <c r="P375" s="139">
        <f>'Product Ratings'!P492</f>
        <v>1</v>
      </c>
      <c r="Q375" s="139">
        <f>'Product Ratings'!Q492</f>
        <v>5</v>
      </c>
      <c r="R375" s="139">
        <f>'Product Ratings'!R492</f>
        <v>3</v>
      </c>
      <c r="S375" s="306">
        <f>'Product Ratings'!S492</f>
        <v>4</v>
      </c>
      <c r="T375" s="307">
        <f>'Product Ratings'!T492</f>
        <v>16</v>
      </c>
      <c r="U375" s="146"/>
      <c r="V375" s="146"/>
      <c r="W375" s="146"/>
    </row>
    <row r="376" ht="12.75" customHeight="1">
      <c r="A376" s="146"/>
      <c r="B376" s="146" t="str">
        <f>'Product Ratings'!B503</f>
        <v>Widget 508</v>
      </c>
      <c r="C376" s="146"/>
      <c r="D376" s="146"/>
      <c r="E376" s="146">
        <f>'Product Ratings'!C503</f>
        <v>7</v>
      </c>
      <c r="F376" s="305">
        <f>'Product Ratings'!D503</f>
        <v>27.39</v>
      </c>
      <c r="G376" s="305">
        <f>'Product Ratings'!E503</f>
        <v>16.89</v>
      </c>
      <c r="H376" s="134">
        <f>'Product Ratings'!F503</f>
        <v>0.534</v>
      </c>
      <c r="I376" s="146"/>
      <c r="J376" s="305">
        <f>'Product Ratings'!J503</f>
        <v>3.912857143</v>
      </c>
      <c r="K376" s="146">
        <f>'Product Ratings'!K503</f>
        <v>82</v>
      </c>
      <c r="L376" s="305">
        <f>'Product Ratings'!L503</f>
        <v>2.55075433</v>
      </c>
      <c r="M376" s="134">
        <f>'Product Ratings'!M503</f>
        <v>0.6</v>
      </c>
      <c r="N376" s="146"/>
      <c r="O376" s="139">
        <f>'Product Ratings'!O503</f>
        <v>3</v>
      </c>
      <c r="P376" s="139">
        <f>'Product Ratings'!P503</f>
        <v>2</v>
      </c>
      <c r="Q376" s="139">
        <f>'Product Ratings'!Q503</f>
        <v>5</v>
      </c>
      <c r="R376" s="139">
        <f>'Product Ratings'!R503</f>
        <v>1</v>
      </c>
      <c r="S376" s="306">
        <f>'Product Ratings'!S503</f>
        <v>5</v>
      </c>
      <c r="T376" s="307">
        <f>'Product Ratings'!T503</f>
        <v>16</v>
      </c>
      <c r="U376" s="146"/>
      <c r="V376" s="146"/>
      <c r="W376" s="146"/>
    </row>
    <row r="377" ht="12.75" customHeight="1">
      <c r="A377" s="146"/>
      <c r="B377" s="146" t="str">
        <f>'Product Ratings'!B508</f>
        <v>Widget 513</v>
      </c>
      <c r="C377" s="146"/>
      <c r="D377" s="146"/>
      <c r="E377" s="146">
        <f>'Product Ratings'!C508</f>
        <v>1</v>
      </c>
      <c r="F377" s="305">
        <f>'Product Ratings'!D508</f>
        <v>51.3</v>
      </c>
      <c r="G377" s="305">
        <f>'Product Ratings'!E508</f>
        <v>31.62</v>
      </c>
      <c r="H377" s="134">
        <f>'Product Ratings'!F508</f>
        <v>0.534</v>
      </c>
      <c r="I377" s="146"/>
      <c r="J377" s="305">
        <f>'Product Ratings'!J508</f>
        <v>51.3</v>
      </c>
      <c r="K377" s="146">
        <f>'Product Ratings'!K508</f>
        <v>34</v>
      </c>
      <c r="L377" s="305">
        <f>'Product Ratings'!L508</f>
        <v>33.44198175</v>
      </c>
      <c r="M377" s="134">
        <f>'Product Ratings'!M508</f>
        <v>0.69</v>
      </c>
      <c r="N377" s="146"/>
      <c r="O377" s="139">
        <f>'Product Ratings'!O508</f>
        <v>3</v>
      </c>
      <c r="P377" s="139">
        <f>'Product Ratings'!P508</f>
        <v>1</v>
      </c>
      <c r="Q377" s="139">
        <f>'Product Ratings'!Q508</f>
        <v>4</v>
      </c>
      <c r="R377" s="139">
        <f>'Product Ratings'!R508</f>
        <v>3</v>
      </c>
      <c r="S377" s="306">
        <f>'Product Ratings'!S508</f>
        <v>5</v>
      </c>
      <c r="T377" s="307">
        <f>'Product Ratings'!T508</f>
        <v>16</v>
      </c>
      <c r="U377" s="146"/>
      <c r="V377" s="146"/>
      <c r="W377" s="146"/>
    </row>
    <row r="378" ht="12.75" customHeight="1">
      <c r="A378" s="146"/>
      <c r="B378" s="146" t="str">
        <f>'Product Ratings'!B515</f>
        <v>Widget 521</v>
      </c>
      <c r="C378" s="146"/>
      <c r="D378" s="146"/>
      <c r="E378" s="146">
        <f>'Product Ratings'!C515</f>
        <v>2</v>
      </c>
      <c r="F378" s="305">
        <f>'Product Ratings'!D515</f>
        <v>78.26</v>
      </c>
      <c r="G378" s="305">
        <f>'Product Ratings'!E515</f>
        <v>48.08</v>
      </c>
      <c r="H378" s="134">
        <f>'Product Ratings'!F515</f>
        <v>0.534</v>
      </c>
      <c r="I378" s="146"/>
      <c r="J378" s="305">
        <f>'Product Ratings'!J515</f>
        <v>39.13</v>
      </c>
      <c r="K378" s="146">
        <f>'Product Ratings'!K515</f>
        <v>62</v>
      </c>
      <c r="L378" s="305">
        <f>'Product Ratings'!L515</f>
        <v>25.50847458</v>
      </c>
      <c r="M378" s="134">
        <f>'Product Ratings'!M515</f>
        <v>0.9</v>
      </c>
      <c r="N378" s="146"/>
      <c r="O378" s="139">
        <f>'Product Ratings'!O515</f>
        <v>3</v>
      </c>
      <c r="P378" s="139">
        <f>'Product Ratings'!P515</f>
        <v>1</v>
      </c>
      <c r="Q378" s="127">
        <f>'Product Ratings'!Q515</f>
        <v>25.50847458</v>
      </c>
      <c r="R378" s="139">
        <f>'Product Ratings'!R515</f>
        <v>2</v>
      </c>
      <c r="S378" s="306">
        <f>'Product Ratings'!S515</f>
        <v>5</v>
      </c>
      <c r="T378" s="307">
        <f>'Product Ratings'!T515</f>
        <v>36.50847458</v>
      </c>
      <c r="U378" s="146"/>
      <c r="V378" s="146"/>
      <c r="W378" s="146"/>
    </row>
    <row r="379" ht="12.75" customHeight="1">
      <c r="A379" s="146"/>
      <c r="B379" s="146" t="str">
        <f>'Product Ratings'!B530</f>
        <v>Widget 536</v>
      </c>
      <c r="C379" s="146"/>
      <c r="D379" s="146"/>
      <c r="E379" s="146">
        <f>'Product Ratings'!C530</f>
        <v>3</v>
      </c>
      <c r="F379" s="305">
        <f>'Product Ratings'!D530</f>
        <v>180</v>
      </c>
      <c r="G379" s="305">
        <f>'Product Ratings'!E530</f>
        <v>109.95</v>
      </c>
      <c r="H379" s="134">
        <f>'Product Ratings'!F530</f>
        <v>0.534</v>
      </c>
      <c r="I379" s="146"/>
      <c r="J379" s="305">
        <f>'Product Ratings'!J530</f>
        <v>60</v>
      </c>
      <c r="K379" s="146">
        <f>'Product Ratings'!K530</f>
        <v>24</v>
      </c>
      <c r="L379" s="305">
        <f>'Product Ratings'!L530</f>
        <v>39.11342894</v>
      </c>
      <c r="M379" s="134">
        <f>'Product Ratings'!M530</f>
        <v>0.34</v>
      </c>
      <c r="N379" s="146"/>
      <c r="O379" s="139">
        <f>'Product Ratings'!O530</f>
        <v>3</v>
      </c>
      <c r="P379" s="139">
        <f>'Product Ratings'!P530</f>
        <v>1</v>
      </c>
      <c r="Q379" s="139">
        <f>'Product Ratings'!Q530</f>
        <v>4</v>
      </c>
      <c r="R379" s="139">
        <f>'Product Ratings'!R530</f>
        <v>4</v>
      </c>
      <c r="S379" s="306">
        <f>'Product Ratings'!S530</f>
        <v>4</v>
      </c>
      <c r="T379" s="307">
        <f>'Product Ratings'!T530</f>
        <v>16</v>
      </c>
      <c r="U379" s="146"/>
      <c r="V379" s="146"/>
      <c r="W379" s="146"/>
    </row>
    <row r="380" ht="12.75" customHeight="1">
      <c r="A380" s="146"/>
      <c r="B380" s="146" t="str">
        <f>'Product Ratings'!B533</f>
        <v>Widget 539</v>
      </c>
      <c r="C380" s="146"/>
      <c r="D380" s="146"/>
      <c r="E380" s="146">
        <f>'Product Ratings'!C533</f>
        <v>3</v>
      </c>
      <c r="F380" s="305">
        <f>'Product Ratings'!D533</f>
        <v>65.22</v>
      </c>
      <c r="G380" s="305">
        <f>'Product Ratings'!E533</f>
        <v>39.78</v>
      </c>
      <c r="H380" s="134">
        <f>'Product Ratings'!F533</f>
        <v>0.534</v>
      </c>
      <c r="I380" s="146"/>
      <c r="J380" s="305">
        <f>'Product Ratings'!J533</f>
        <v>21.74</v>
      </c>
      <c r="K380" s="146">
        <f>'Product Ratings'!K533</f>
        <v>38</v>
      </c>
      <c r="L380" s="305">
        <f>'Product Ratings'!L533</f>
        <v>14.17209909</v>
      </c>
      <c r="M380" s="134">
        <f>'Product Ratings'!M533</f>
        <v>0.45</v>
      </c>
      <c r="N380" s="146"/>
      <c r="O380" s="139">
        <f>'Product Ratings'!O533</f>
        <v>3</v>
      </c>
      <c r="P380" s="139">
        <f>'Product Ratings'!P533</f>
        <v>1</v>
      </c>
      <c r="Q380" s="139">
        <f>'Product Ratings'!Q533</f>
        <v>5</v>
      </c>
      <c r="R380" s="139">
        <f>'Product Ratings'!R533</f>
        <v>3</v>
      </c>
      <c r="S380" s="306">
        <f>'Product Ratings'!S533</f>
        <v>4</v>
      </c>
      <c r="T380" s="307">
        <f>'Product Ratings'!T533</f>
        <v>16</v>
      </c>
      <c r="U380" s="146"/>
      <c r="V380" s="146"/>
      <c r="W380" s="146"/>
    </row>
    <row r="381" ht="12.75" customHeight="1">
      <c r="A381" s="146"/>
      <c r="B381" s="146" t="str">
        <f>'Product Ratings'!B536</f>
        <v>Widget 542</v>
      </c>
      <c r="C381" s="146"/>
      <c r="D381" s="146"/>
      <c r="E381" s="146">
        <f>'Product Ratings'!C536</f>
        <v>7</v>
      </c>
      <c r="F381" s="305">
        <f>'Product Ratings'!D536</f>
        <v>71.74</v>
      </c>
      <c r="G381" s="305">
        <f>'Product Ratings'!E536</f>
        <v>43.73</v>
      </c>
      <c r="H381" s="134">
        <f>'Product Ratings'!F536</f>
        <v>0.534</v>
      </c>
      <c r="I381" s="146"/>
      <c r="J381" s="305">
        <f>'Product Ratings'!J536</f>
        <v>10.24857143</v>
      </c>
      <c r="K381" s="146">
        <f>'Product Ratings'!K536</f>
        <v>41</v>
      </c>
      <c r="L381" s="305">
        <f>'Product Ratings'!L536</f>
        <v>6.680946172</v>
      </c>
      <c r="M381" s="134">
        <f>'Product Ratings'!M536</f>
        <v>0.32</v>
      </c>
      <c r="N381" s="146"/>
      <c r="O381" s="139">
        <f>'Product Ratings'!O536</f>
        <v>3</v>
      </c>
      <c r="P381" s="139">
        <f>'Product Ratings'!P536</f>
        <v>2</v>
      </c>
      <c r="Q381" s="139">
        <f>'Product Ratings'!Q536</f>
        <v>5</v>
      </c>
      <c r="R381" s="139">
        <f>'Product Ratings'!R536</f>
        <v>3</v>
      </c>
      <c r="S381" s="306">
        <f>'Product Ratings'!S536</f>
        <v>3</v>
      </c>
      <c r="T381" s="307">
        <f>'Product Ratings'!T536</f>
        <v>16</v>
      </c>
      <c r="U381" s="146"/>
      <c r="V381" s="146"/>
      <c r="W381" s="146"/>
    </row>
    <row r="382" ht="12.75" customHeight="1">
      <c r="A382" s="146"/>
      <c r="B382" s="146" t="str">
        <f>'Product Ratings'!B541</f>
        <v>Widget 547</v>
      </c>
      <c r="C382" s="146"/>
      <c r="D382" s="146"/>
      <c r="E382" s="146">
        <f>'Product Ratings'!C541</f>
        <v>2</v>
      </c>
      <c r="F382" s="305">
        <f>'Product Ratings'!D541</f>
        <v>85.22</v>
      </c>
      <c r="G382" s="305">
        <f>'Product Ratings'!E541</f>
        <v>51.86</v>
      </c>
      <c r="H382" s="134">
        <f>'Product Ratings'!F541</f>
        <v>0.534</v>
      </c>
      <c r="I382" s="146"/>
      <c r="J382" s="305">
        <f>'Product Ratings'!J541</f>
        <v>42.61</v>
      </c>
      <c r="K382" s="146">
        <f>'Product Ratings'!K541</f>
        <v>49</v>
      </c>
      <c r="L382" s="305">
        <f>'Product Ratings'!L541</f>
        <v>27.77705346</v>
      </c>
      <c r="M382" s="134">
        <f>'Product Ratings'!M541</f>
        <v>0.65</v>
      </c>
      <c r="N382" s="146"/>
      <c r="O382" s="139">
        <f>'Product Ratings'!O541</f>
        <v>3</v>
      </c>
      <c r="P382" s="139">
        <f>'Product Ratings'!P541</f>
        <v>1</v>
      </c>
      <c r="Q382" s="139">
        <f>'Product Ratings'!Q541</f>
        <v>4</v>
      </c>
      <c r="R382" s="139">
        <f>'Product Ratings'!R541</f>
        <v>2</v>
      </c>
      <c r="S382" s="306">
        <f>'Product Ratings'!S541</f>
        <v>5</v>
      </c>
      <c r="T382" s="307">
        <f>'Product Ratings'!T541</f>
        <v>15</v>
      </c>
      <c r="U382" s="146"/>
      <c r="V382" s="146"/>
      <c r="W382" s="146"/>
    </row>
    <row r="383" ht="12.75" customHeight="1">
      <c r="A383" s="146"/>
      <c r="B383" s="146" t="str">
        <f>'Product Ratings'!B544</f>
        <v>Widget 550</v>
      </c>
      <c r="C383" s="146"/>
      <c r="D383" s="146"/>
      <c r="E383" s="146">
        <f>'Product Ratings'!C544</f>
        <v>6</v>
      </c>
      <c r="F383" s="305">
        <f>'Product Ratings'!D544</f>
        <v>339.13</v>
      </c>
      <c r="G383" s="305">
        <f>'Product Ratings'!E544</f>
        <v>206.24</v>
      </c>
      <c r="H383" s="134">
        <f>'Product Ratings'!F544</f>
        <v>0.534</v>
      </c>
      <c r="I383" s="146"/>
      <c r="J383" s="305">
        <f>'Product Ratings'!J544</f>
        <v>56.52166667</v>
      </c>
      <c r="K383" s="146">
        <f>'Product Ratings'!K544</f>
        <v>41</v>
      </c>
      <c r="L383" s="305">
        <f>'Product Ratings'!L544</f>
        <v>36.84593655</v>
      </c>
      <c r="M383" s="134">
        <f>'Product Ratings'!M544</f>
        <v>0.45</v>
      </c>
      <c r="N383" s="146"/>
      <c r="O383" s="139">
        <f>'Product Ratings'!O544</f>
        <v>3</v>
      </c>
      <c r="P383" s="139">
        <f>'Product Ratings'!P544</f>
        <v>2</v>
      </c>
      <c r="Q383" s="139">
        <f>'Product Ratings'!Q544</f>
        <v>4</v>
      </c>
      <c r="R383" s="139">
        <f>'Product Ratings'!R544</f>
        <v>3</v>
      </c>
      <c r="S383" s="306">
        <f>'Product Ratings'!S544</f>
        <v>4</v>
      </c>
      <c r="T383" s="307">
        <f>'Product Ratings'!T544</f>
        <v>16</v>
      </c>
      <c r="U383" s="146"/>
      <c r="V383" s="146"/>
      <c r="W383" s="146"/>
    </row>
    <row r="384" ht="12.75" customHeight="1">
      <c r="A384" s="146"/>
      <c r="B384" s="146" t="str">
        <f>'Product Ratings'!B551</f>
        <v>Widget 558</v>
      </c>
      <c r="C384" s="146"/>
      <c r="D384" s="146"/>
      <c r="E384" s="146">
        <f>'Product Ratings'!C551</f>
        <v>8</v>
      </c>
      <c r="F384" s="305">
        <f>'Product Ratings'!D551</f>
        <v>139.13</v>
      </c>
      <c r="G384" s="305">
        <f>'Product Ratings'!E551</f>
        <v>84.43</v>
      </c>
      <c r="H384" s="134">
        <f>'Product Ratings'!F551</f>
        <v>0.534</v>
      </c>
      <c r="I384" s="146"/>
      <c r="J384" s="305">
        <f>'Product Ratings'!J551</f>
        <v>17.39125</v>
      </c>
      <c r="K384" s="146">
        <f>'Product Ratings'!K551</f>
        <v>18</v>
      </c>
      <c r="L384" s="305">
        <f>'Product Ratings'!L551</f>
        <v>11.33719035</v>
      </c>
      <c r="M384" s="134">
        <f>'Product Ratings'!M551</f>
        <v>0.07</v>
      </c>
      <c r="N384" s="146"/>
      <c r="O384" s="139">
        <f>'Product Ratings'!O551</f>
        <v>3</v>
      </c>
      <c r="P384" s="139">
        <f>'Product Ratings'!P551</f>
        <v>2</v>
      </c>
      <c r="Q384" s="139">
        <f>'Product Ratings'!Q551</f>
        <v>5</v>
      </c>
      <c r="R384" s="139">
        <f>'Product Ratings'!R551</f>
        <v>4</v>
      </c>
      <c r="S384" s="306">
        <f>'Product Ratings'!S551</f>
        <v>2</v>
      </c>
      <c r="T384" s="307">
        <f>'Product Ratings'!T551</f>
        <v>16</v>
      </c>
      <c r="U384" s="146"/>
      <c r="V384" s="146"/>
      <c r="W384" s="146"/>
    </row>
    <row r="385" ht="12.75" customHeight="1">
      <c r="A385" s="146"/>
      <c r="B385" s="146" t="str">
        <f>'Product Ratings'!B565</f>
        <v>Widget 573</v>
      </c>
      <c r="C385" s="146"/>
      <c r="D385" s="146"/>
      <c r="E385" s="146">
        <f>'Product Ratings'!C565</f>
        <v>1</v>
      </c>
      <c r="F385" s="305">
        <f>'Product Ratings'!D565</f>
        <v>13.04</v>
      </c>
      <c r="G385" s="305">
        <f>'Product Ratings'!E565</f>
        <v>7.88</v>
      </c>
      <c r="H385" s="134">
        <f>'Product Ratings'!F565</f>
        <v>0.534</v>
      </c>
      <c r="I385" s="146"/>
      <c r="J385" s="305">
        <f>'Product Ratings'!J565</f>
        <v>13.04</v>
      </c>
      <c r="K385" s="146">
        <f>'Product Ratings'!K565</f>
        <v>25</v>
      </c>
      <c r="L385" s="305">
        <f>'Product Ratings'!L565</f>
        <v>8.50065189</v>
      </c>
      <c r="M385" s="134">
        <f>'Product Ratings'!M565</f>
        <v>0.33</v>
      </c>
      <c r="N385" s="146"/>
      <c r="O385" s="139">
        <f>'Product Ratings'!O565</f>
        <v>3</v>
      </c>
      <c r="P385" s="139">
        <f>'Product Ratings'!P565</f>
        <v>1</v>
      </c>
      <c r="Q385" s="139">
        <f>'Product Ratings'!Q565</f>
        <v>5</v>
      </c>
      <c r="R385" s="139">
        <f>'Product Ratings'!R565</f>
        <v>4</v>
      </c>
      <c r="S385" s="306">
        <f>'Product Ratings'!S565</f>
        <v>3</v>
      </c>
      <c r="T385" s="307">
        <f>'Product Ratings'!T565</f>
        <v>16</v>
      </c>
      <c r="U385" s="146"/>
      <c r="V385" s="146"/>
      <c r="W385" s="146"/>
    </row>
    <row r="386" ht="12.75" customHeight="1">
      <c r="A386" s="146"/>
      <c r="B386" s="146" t="str">
        <f>'Product Ratings'!B572</f>
        <v>Widget 580</v>
      </c>
      <c r="C386" s="146"/>
      <c r="D386" s="146"/>
      <c r="E386" s="146">
        <f>'Product Ratings'!C572</f>
        <v>14</v>
      </c>
      <c r="F386" s="305">
        <f>'Product Ratings'!D572</f>
        <v>3118.43</v>
      </c>
      <c r="G386" s="305">
        <f>'Product Ratings'!E572</f>
        <v>1884.33</v>
      </c>
      <c r="H386" s="134">
        <f>'Product Ratings'!F572</f>
        <v>0.534</v>
      </c>
      <c r="I386" s="146"/>
      <c r="J386" s="305">
        <f>'Product Ratings'!J572</f>
        <v>222.745</v>
      </c>
      <c r="K386" s="146">
        <f>'Product Ratings'!K572</f>
        <v>25</v>
      </c>
      <c r="L386" s="305">
        <f>'Product Ratings'!L572</f>
        <v>145.2053455</v>
      </c>
      <c r="M386" s="134">
        <f>'Product Ratings'!M572</f>
        <v>0.52</v>
      </c>
      <c r="N386" s="146"/>
      <c r="O386" s="139">
        <f>'Product Ratings'!O572</f>
        <v>3</v>
      </c>
      <c r="P386" s="139">
        <f>'Product Ratings'!P572</f>
        <v>3</v>
      </c>
      <c r="Q386" s="139">
        <f>'Product Ratings'!Q572</f>
        <v>2</v>
      </c>
      <c r="R386" s="139">
        <f>'Product Ratings'!R572</f>
        <v>4</v>
      </c>
      <c r="S386" s="306">
        <f>'Product Ratings'!S572</f>
        <v>4</v>
      </c>
      <c r="T386" s="307">
        <f>'Product Ratings'!T572</f>
        <v>16</v>
      </c>
      <c r="U386" s="146"/>
      <c r="V386" s="146"/>
      <c r="W386" s="146"/>
    </row>
    <row r="387" ht="12.75" customHeight="1">
      <c r="A387" s="146"/>
      <c r="B387" s="146" t="str">
        <f>'Product Ratings'!B574</f>
        <v>Widget 582</v>
      </c>
      <c r="C387" s="146"/>
      <c r="D387" s="146"/>
      <c r="E387" s="146">
        <f>'Product Ratings'!C574</f>
        <v>2</v>
      </c>
      <c r="F387" s="305">
        <f>'Product Ratings'!D574</f>
        <v>133.29</v>
      </c>
      <c r="G387" s="305">
        <f>'Product Ratings'!E574</f>
        <v>80.45</v>
      </c>
      <c r="H387" s="134">
        <f>'Product Ratings'!F574</f>
        <v>0.534</v>
      </c>
      <c r="I387" s="146"/>
      <c r="J387" s="305">
        <f>'Product Ratings'!J574</f>
        <v>66.645</v>
      </c>
      <c r="K387" s="146">
        <f>'Product Ratings'!K574</f>
        <v>23</v>
      </c>
      <c r="L387" s="305">
        <f>'Product Ratings'!L574</f>
        <v>43.4452412</v>
      </c>
      <c r="M387" s="134">
        <f>'Product Ratings'!M574</f>
        <v>0.53</v>
      </c>
      <c r="N387" s="146"/>
      <c r="O387" s="139">
        <f>'Product Ratings'!O574</f>
        <v>3</v>
      </c>
      <c r="P387" s="139">
        <f>'Product Ratings'!P574</f>
        <v>1</v>
      </c>
      <c r="Q387" s="139">
        <f>'Product Ratings'!Q574</f>
        <v>3</v>
      </c>
      <c r="R387" s="139">
        <f>'Product Ratings'!R574</f>
        <v>4</v>
      </c>
      <c r="S387" s="306">
        <f>'Product Ratings'!S574</f>
        <v>4</v>
      </c>
      <c r="T387" s="307">
        <f>'Product Ratings'!T574</f>
        <v>15</v>
      </c>
      <c r="U387" s="146"/>
      <c r="V387" s="146"/>
      <c r="W387" s="146"/>
    </row>
    <row r="388" ht="12.75" customHeight="1">
      <c r="A388" s="146"/>
      <c r="B388" s="146" t="str">
        <f>'Product Ratings'!B597</f>
        <v>Widget 605</v>
      </c>
      <c r="C388" s="146"/>
      <c r="D388" s="146"/>
      <c r="E388" s="146">
        <f>'Product Ratings'!C597</f>
        <v>7</v>
      </c>
      <c r="F388" s="305">
        <f>'Product Ratings'!D597</f>
        <v>200.87</v>
      </c>
      <c r="G388" s="305">
        <f>'Product Ratings'!E597</f>
        <v>120.04</v>
      </c>
      <c r="H388" s="134">
        <f>'Product Ratings'!F597</f>
        <v>0.534</v>
      </c>
      <c r="I388" s="146"/>
      <c r="J388" s="305">
        <f>'Product Ratings'!J597</f>
        <v>28.69571429</v>
      </c>
      <c r="K388" s="146">
        <f>'Product Ratings'!K597</f>
        <v>68</v>
      </c>
      <c r="L388" s="305">
        <f>'Product Ratings'!L597</f>
        <v>18.70646303</v>
      </c>
      <c r="M388" s="134">
        <f>'Product Ratings'!M597</f>
        <v>0.45</v>
      </c>
      <c r="N388" s="146"/>
      <c r="O388" s="139">
        <f>'Product Ratings'!O597</f>
        <v>3</v>
      </c>
      <c r="P388" s="139">
        <f>'Product Ratings'!P597</f>
        <v>2</v>
      </c>
      <c r="Q388" s="139">
        <f>'Product Ratings'!Q597</f>
        <v>5</v>
      </c>
      <c r="R388" s="139">
        <f>'Product Ratings'!R597</f>
        <v>2</v>
      </c>
      <c r="S388" s="306">
        <f>'Product Ratings'!S597</f>
        <v>4</v>
      </c>
      <c r="T388" s="307">
        <f>'Product Ratings'!T597</f>
        <v>16</v>
      </c>
      <c r="U388" s="146"/>
      <c r="V388" s="146"/>
      <c r="W388" s="146"/>
    </row>
    <row r="389" ht="12.75" customHeight="1">
      <c r="A389" s="146"/>
      <c r="B389" s="146" t="str">
        <f>'Product Ratings'!B603</f>
        <v>Widget 612</v>
      </c>
      <c r="C389" s="146"/>
      <c r="D389" s="146"/>
      <c r="E389" s="146">
        <f>'Product Ratings'!C603</f>
        <v>1</v>
      </c>
      <c r="F389" s="305">
        <f>'Product Ratings'!D603</f>
        <v>103.48</v>
      </c>
      <c r="G389" s="305">
        <f>'Product Ratings'!E603</f>
        <v>61.74</v>
      </c>
      <c r="H389" s="134">
        <f>'Product Ratings'!F603</f>
        <v>0.534</v>
      </c>
      <c r="I389" s="146"/>
      <c r="J389" s="305">
        <f>'Product Ratings'!J603</f>
        <v>103.48</v>
      </c>
      <c r="K389" s="146">
        <f>'Product Ratings'!K603</f>
        <v>18</v>
      </c>
      <c r="L389" s="305">
        <f>'Product Ratings'!L603</f>
        <v>67.45762712</v>
      </c>
      <c r="M389" s="134">
        <f>'Product Ratings'!M603</f>
        <v>0.92</v>
      </c>
      <c r="N389" s="146"/>
      <c r="O389" s="139">
        <f>'Product Ratings'!O603</f>
        <v>3</v>
      </c>
      <c r="P389" s="139">
        <f>'Product Ratings'!P603</f>
        <v>1</v>
      </c>
      <c r="Q389" s="139">
        <f>'Product Ratings'!Q603</f>
        <v>3</v>
      </c>
      <c r="R389" s="139">
        <f>'Product Ratings'!R603</f>
        <v>4</v>
      </c>
      <c r="S389" s="306">
        <f>'Product Ratings'!S603</f>
        <v>5</v>
      </c>
      <c r="T389" s="307">
        <f>'Product Ratings'!T603</f>
        <v>16</v>
      </c>
      <c r="U389" s="146"/>
      <c r="V389" s="146"/>
      <c r="W389" s="146"/>
    </row>
    <row r="390" ht="12.75" customHeight="1">
      <c r="A390" s="146"/>
      <c r="B390" s="146" t="str">
        <f>'Product Ratings'!B614</f>
        <v>Widget 623</v>
      </c>
      <c r="C390" s="146"/>
      <c r="D390" s="146"/>
      <c r="E390" s="146">
        <f>'Product Ratings'!C614</f>
        <v>29</v>
      </c>
      <c r="F390" s="305">
        <f>'Product Ratings'!D614</f>
        <v>6969.57</v>
      </c>
      <c r="G390" s="305">
        <f>'Product Ratings'!E614</f>
        <v>4148.97</v>
      </c>
      <c r="H390" s="134">
        <f>'Product Ratings'!F614</f>
        <v>0.534</v>
      </c>
      <c r="I390" s="146"/>
      <c r="J390" s="305">
        <f>'Product Ratings'!J614</f>
        <v>240.33</v>
      </c>
      <c r="K390" s="146">
        <f>'Product Ratings'!K614</f>
        <v>16</v>
      </c>
      <c r="L390" s="305">
        <f>'Product Ratings'!L614</f>
        <v>156.6688396</v>
      </c>
      <c r="M390" s="134">
        <f>'Product Ratings'!M614</f>
        <v>0.12</v>
      </c>
      <c r="N390" s="146"/>
      <c r="O390" s="139">
        <f>'Product Ratings'!O614</f>
        <v>3</v>
      </c>
      <c r="P390" s="139">
        <f>'Product Ratings'!P614</f>
        <v>5</v>
      </c>
      <c r="Q390" s="139">
        <f>'Product Ratings'!Q614</f>
        <v>2</v>
      </c>
      <c r="R390" s="139">
        <f>'Product Ratings'!R614</f>
        <v>4</v>
      </c>
      <c r="S390" s="306">
        <f>'Product Ratings'!S614</f>
        <v>2</v>
      </c>
      <c r="T390" s="307">
        <f>'Product Ratings'!T614</f>
        <v>16</v>
      </c>
      <c r="U390" s="146"/>
      <c r="V390" s="146"/>
      <c r="W390" s="146"/>
    </row>
    <row r="391" ht="12.75" customHeight="1">
      <c r="A391" s="146"/>
      <c r="B391" s="146" t="str">
        <f>'Product Ratings'!B620</f>
        <v>Widget 630</v>
      </c>
      <c r="C391" s="146"/>
      <c r="D391" s="146"/>
      <c r="E391" s="146">
        <f>'Product Ratings'!C620</f>
        <v>8</v>
      </c>
      <c r="F391" s="305">
        <f>'Product Ratings'!D620</f>
        <v>173.18</v>
      </c>
      <c r="G391" s="305">
        <f>'Product Ratings'!E620</f>
        <v>102.86</v>
      </c>
      <c r="H391" s="134">
        <f>'Product Ratings'!F620</f>
        <v>0.534</v>
      </c>
      <c r="I391" s="146"/>
      <c r="J391" s="305">
        <f>'Product Ratings'!J620</f>
        <v>21.6475</v>
      </c>
      <c r="K391" s="146">
        <f>'Product Ratings'!K620</f>
        <v>48</v>
      </c>
      <c r="L391" s="305">
        <f>'Product Ratings'!L620</f>
        <v>14.11179922</v>
      </c>
      <c r="M391" s="134">
        <f>'Product Ratings'!M620</f>
        <v>0.45</v>
      </c>
      <c r="N391" s="146"/>
      <c r="O391" s="139">
        <f>'Product Ratings'!O620</f>
        <v>3</v>
      </c>
      <c r="P391" s="139">
        <f>'Product Ratings'!P620</f>
        <v>2</v>
      </c>
      <c r="Q391" s="139">
        <f>'Product Ratings'!Q620</f>
        <v>5</v>
      </c>
      <c r="R391" s="139">
        <f>'Product Ratings'!R620</f>
        <v>2</v>
      </c>
      <c r="S391" s="306">
        <f>'Product Ratings'!S620</f>
        <v>4</v>
      </c>
      <c r="T391" s="307">
        <f>'Product Ratings'!T620</f>
        <v>16</v>
      </c>
      <c r="U391" s="146"/>
      <c r="V391" s="146"/>
      <c r="W391" s="146"/>
    </row>
    <row r="392" ht="12.75" customHeight="1">
      <c r="A392" s="146"/>
      <c r="B392" s="146" t="str">
        <f>'Product Ratings'!B621</f>
        <v>Widget 631</v>
      </c>
      <c r="C392" s="146"/>
      <c r="D392" s="146"/>
      <c r="E392" s="146">
        <f>'Product Ratings'!C621</f>
        <v>7</v>
      </c>
      <c r="F392" s="305">
        <f>'Product Ratings'!D621</f>
        <v>589.7</v>
      </c>
      <c r="G392" s="305">
        <f>'Product Ratings'!E621</f>
        <v>350.03</v>
      </c>
      <c r="H392" s="134">
        <f>'Product Ratings'!F621</f>
        <v>0.534</v>
      </c>
      <c r="I392" s="146"/>
      <c r="J392" s="305">
        <f>'Product Ratings'!J621</f>
        <v>84.24285714</v>
      </c>
      <c r="K392" s="146">
        <f>'Product Ratings'!K621</f>
        <v>36</v>
      </c>
      <c r="L392" s="305">
        <f>'Product Ratings'!L621</f>
        <v>54.91711678</v>
      </c>
      <c r="M392" s="134">
        <f>'Product Ratings'!M621</f>
        <v>0.87</v>
      </c>
      <c r="N392" s="146"/>
      <c r="O392" s="139">
        <f>'Product Ratings'!O621</f>
        <v>3</v>
      </c>
      <c r="P392" s="139">
        <f>'Product Ratings'!P621</f>
        <v>2</v>
      </c>
      <c r="Q392" s="139">
        <f>'Product Ratings'!Q621</f>
        <v>3</v>
      </c>
      <c r="R392" s="139">
        <f>'Product Ratings'!R621</f>
        <v>3</v>
      </c>
      <c r="S392" s="306">
        <f>'Product Ratings'!S621</f>
        <v>5</v>
      </c>
      <c r="T392" s="307">
        <f>'Product Ratings'!T621</f>
        <v>16</v>
      </c>
      <c r="U392" s="146"/>
      <c r="V392" s="146"/>
      <c r="W392" s="146"/>
    </row>
    <row r="393" ht="12.75" customHeight="1">
      <c r="A393" s="146"/>
      <c r="B393" s="146" t="str">
        <f>'Product Ratings'!B622</f>
        <v>Widget 632</v>
      </c>
      <c r="C393" s="146"/>
      <c r="D393" s="146"/>
      <c r="E393" s="146">
        <f>'Product Ratings'!C622</f>
        <v>72</v>
      </c>
      <c r="F393" s="305">
        <f>'Product Ratings'!D622</f>
        <v>11543.09</v>
      </c>
      <c r="G393" s="305">
        <f>'Product Ratings'!E622</f>
        <v>6850.85</v>
      </c>
      <c r="H393" s="134">
        <f>'Product Ratings'!F622</f>
        <v>0.534</v>
      </c>
      <c r="I393" s="146"/>
      <c r="J393" s="305">
        <f>'Product Ratings'!J622</f>
        <v>160.3206944</v>
      </c>
      <c r="K393" s="146">
        <f>'Product Ratings'!K622</f>
        <v>84</v>
      </c>
      <c r="L393" s="305">
        <f>'Product Ratings'!L622</f>
        <v>104.5115348</v>
      </c>
      <c r="M393" s="134">
        <f>'Product Ratings'!M622</f>
        <v>0.89</v>
      </c>
      <c r="N393" s="146"/>
      <c r="O393" s="139">
        <f>'Product Ratings'!O622</f>
        <v>3</v>
      </c>
      <c r="P393" s="139">
        <f>'Product Ratings'!P622</f>
        <v>5</v>
      </c>
      <c r="Q393" s="139">
        <f>'Product Ratings'!Q622</f>
        <v>2</v>
      </c>
      <c r="R393" s="139">
        <f>'Product Ratings'!R622</f>
        <v>1</v>
      </c>
      <c r="S393" s="306">
        <f>'Product Ratings'!S622</f>
        <v>5</v>
      </c>
      <c r="T393" s="307">
        <f>'Product Ratings'!T622</f>
        <v>16</v>
      </c>
      <c r="U393" s="146"/>
      <c r="V393" s="146"/>
      <c r="W393" s="146"/>
    </row>
    <row r="394" ht="12.75" customHeight="1">
      <c r="A394" s="146"/>
      <c r="B394" s="146" t="str">
        <f>'Product Ratings'!B631</f>
        <v>Widget 641</v>
      </c>
      <c r="C394" s="146"/>
      <c r="D394" s="146"/>
      <c r="E394" s="146">
        <f>'Product Ratings'!C631</f>
        <v>2</v>
      </c>
      <c r="F394" s="305">
        <f>'Product Ratings'!D631</f>
        <v>34.78</v>
      </c>
      <c r="G394" s="305">
        <f>'Product Ratings'!E631</f>
        <v>20.55</v>
      </c>
      <c r="H394" s="134">
        <f>'Product Ratings'!F631</f>
        <v>0.534</v>
      </c>
      <c r="I394" s="146"/>
      <c r="J394" s="305">
        <f>'Product Ratings'!J631</f>
        <v>17.39</v>
      </c>
      <c r="K394" s="146">
        <f>'Product Ratings'!K631</f>
        <v>21</v>
      </c>
      <c r="L394" s="305">
        <f>'Product Ratings'!L631</f>
        <v>11.33637549</v>
      </c>
      <c r="M394" s="134">
        <f>'Product Ratings'!M631</f>
        <v>0.13</v>
      </c>
      <c r="N394" s="146"/>
      <c r="O394" s="139">
        <f>'Product Ratings'!O631</f>
        <v>3</v>
      </c>
      <c r="P394" s="139">
        <f>'Product Ratings'!P631</f>
        <v>1</v>
      </c>
      <c r="Q394" s="139">
        <f>'Product Ratings'!Q631</f>
        <v>5</v>
      </c>
      <c r="R394" s="139">
        <f>'Product Ratings'!R631</f>
        <v>4</v>
      </c>
      <c r="S394" s="306">
        <f>'Product Ratings'!S631</f>
        <v>0.13</v>
      </c>
      <c r="T394" s="307">
        <f>'Product Ratings'!T631</f>
        <v>13.13</v>
      </c>
      <c r="U394" s="146"/>
      <c r="V394" s="146"/>
      <c r="W394" s="146"/>
    </row>
    <row r="395" ht="12.75" customHeight="1">
      <c r="A395" s="146"/>
      <c r="B395" s="146" t="str">
        <f>'Product Ratings'!B632</f>
        <v>Widget 642</v>
      </c>
      <c r="C395" s="146"/>
      <c r="D395" s="146"/>
      <c r="E395" s="146">
        <f>'Product Ratings'!C632</f>
        <v>8</v>
      </c>
      <c r="F395" s="305">
        <f>'Product Ratings'!D632</f>
        <v>173.91</v>
      </c>
      <c r="G395" s="305">
        <f>'Product Ratings'!E632</f>
        <v>102.76</v>
      </c>
      <c r="H395" s="134">
        <f>'Product Ratings'!F632</f>
        <v>0.534</v>
      </c>
      <c r="I395" s="146"/>
      <c r="J395" s="305">
        <f>'Product Ratings'!J632</f>
        <v>21.73875</v>
      </c>
      <c r="K395" s="146">
        <f>'Product Ratings'!K632</f>
        <v>23</v>
      </c>
      <c r="L395" s="305">
        <f>'Product Ratings'!L632</f>
        <v>14.17128422</v>
      </c>
      <c r="M395" s="134">
        <f>'Product Ratings'!M632</f>
        <v>0.125</v>
      </c>
      <c r="N395" s="146"/>
      <c r="O395" s="139">
        <f>'Product Ratings'!O632</f>
        <v>3</v>
      </c>
      <c r="P395" s="139">
        <f>'Product Ratings'!P632</f>
        <v>2</v>
      </c>
      <c r="Q395" s="139">
        <f>'Product Ratings'!Q632</f>
        <v>5</v>
      </c>
      <c r="R395" s="139">
        <f>'Product Ratings'!R632</f>
        <v>4</v>
      </c>
      <c r="S395" s="306">
        <f>'Product Ratings'!S632</f>
        <v>2</v>
      </c>
      <c r="T395" s="307">
        <f>'Product Ratings'!T632</f>
        <v>16</v>
      </c>
      <c r="U395" s="146"/>
      <c r="V395" s="146"/>
      <c r="W395" s="146"/>
    </row>
    <row r="396" ht="12.75" customHeight="1">
      <c r="A396" s="146"/>
      <c r="B396" s="146" t="str">
        <f>'Product Ratings'!B633</f>
        <v>Widget 643</v>
      </c>
      <c r="C396" s="146"/>
      <c r="D396" s="146"/>
      <c r="E396" s="146">
        <f>'Product Ratings'!C633</f>
        <v>1</v>
      </c>
      <c r="F396" s="305">
        <f>'Product Ratings'!D633</f>
        <v>46.43</v>
      </c>
      <c r="G396" s="305">
        <f>'Product Ratings'!E633</f>
        <v>27.42</v>
      </c>
      <c r="H396" s="134">
        <f>'Product Ratings'!F633</f>
        <v>0.534</v>
      </c>
      <c r="I396" s="146"/>
      <c r="J396" s="305">
        <f>'Product Ratings'!J633</f>
        <v>46.43</v>
      </c>
      <c r="K396" s="146">
        <f>'Product Ratings'!K633</f>
        <v>25</v>
      </c>
      <c r="L396" s="305">
        <f>'Product Ratings'!L633</f>
        <v>30.2672751</v>
      </c>
      <c r="M396" s="134">
        <f>'Product Ratings'!M633</f>
        <v>0.15</v>
      </c>
      <c r="N396" s="146"/>
      <c r="O396" s="139">
        <f>'Product Ratings'!O633</f>
        <v>3</v>
      </c>
      <c r="P396" s="139">
        <f>'Product Ratings'!P633</f>
        <v>1</v>
      </c>
      <c r="Q396" s="139">
        <f>'Product Ratings'!Q633</f>
        <v>4</v>
      </c>
      <c r="R396" s="139">
        <f>'Product Ratings'!R633</f>
        <v>4</v>
      </c>
      <c r="S396" s="306">
        <f>'Product Ratings'!S633</f>
        <v>3</v>
      </c>
      <c r="T396" s="307">
        <f>'Product Ratings'!T633</f>
        <v>15</v>
      </c>
      <c r="U396" s="146"/>
      <c r="V396" s="146"/>
      <c r="W396" s="146"/>
    </row>
    <row r="397" ht="12.75" customHeight="1">
      <c r="A397" s="146"/>
      <c r="B397" s="146" t="str">
        <f>'Product Ratings'!B635</f>
        <v>Widget 645</v>
      </c>
      <c r="C397" s="146"/>
      <c r="D397" s="146"/>
      <c r="E397" s="146">
        <f>'Product Ratings'!C635</f>
        <v>9</v>
      </c>
      <c r="F397" s="305">
        <f>'Product Ratings'!D635</f>
        <v>540</v>
      </c>
      <c r="G397" s="305">
        <f>'Product Ratings'!E635</f>
        <v>318.51</v>
      </c>
      <c r="H397" s="134">
        <f>'Product Ratings'!F635</f>
        <v>0.534</v>
      </c>
      <c r="I397" s="146"/>
      <c r="J397" s="305">
        <f>'Product Ratings'!J635</f>
        <v>60</v>
      </c>
      <c r="K397" s="146">
        <f>'Product Ratings'!K635</f>
        <v>26</v>
      </c>
      <c r="L397" s="305">
        <f>'Product Ratings'!L635</f>
        <v>39.11342894</v>
      </c>
      <c r="M397" s="134">
        <f>'Product Ratings'!M635</f>
        <v>0.22</v>
      </c>
      <c r="N397" s="146"/>
      <c r="O397" s="139">
        <f>'Product Ratings'!O635</f>
        <v>3</v>
      </c>
      <c r="P397" s="139">
        <f>'Product Ratings'!P635</f>
        <v>2</v>
      </c>
      <c r="Q397" s="139">
        <f>'Product Ratings'!Q635</f>
        <v>4</v>
      </c>
      <c r="R397" s="139">
        <f>'Product Ratings'!R635</f>
        <v>4</v>
      </c>
      <c r="S397" s="306">
        <f>'Product Ratings'!S635</f>
        <v>3</v>
      </c>
      <c r="T397" s="307">
        <f>'Product Ratings'!T635</f>
        <v>16</v>
      </c>
      <c r="U397" s="146"/>
      <c r="V397" s="146"/>
      <c r="W397" s="146"/>
    </row>
    <row r="398" ht="12.75" customHeight="1">
      <c r="A398" s="146"/>
      <c r="B398" s="146" t="str">
        <f>'Product Ratings'!B645</f>
        <v>Widget 655</v>
      </c>
      <c r="C398" s="146"/>
      <c r="D398" s="146"/>
      <c r="E398" s="146">
        <f>'Product Ratings'!C645</f>
        <v>9</v>
      </c>
      <c r="F398" s="305">
        <f>'Product Ratings'!D645</f>
        <v>93.52</v>
      </c>
      <c r="G398" s="305">
        <f>'Product Ratings'!E645</f>
        <v>55.09</v>
      </c>
      <c r="H398" s="134">
        <f>'Product Ratings'!F645</f>
        <v>0.534</v>
      </c>
      <c r="I398" s="146"/>
      <c r="J398" s="305">
        <f>'Product Ratings'!J645</f>
        <v>10.39111111</v>
      </c>
      <c r="K398" s="146">
        <f>'Product Ratings'!K645</f>
        <v>49</v>
      </c>
      <c r="L398" s="305">
        <f>'Product Ratings'!L645</f>
        <v>6.773866435</v>
      </c>
      <c r="M398" s="134">
        <f>'Product Ratings'!M645</f>
        <v>0.46</v>
      </c>
      <c r="N398" s="146"/>
      <c r="O398" s="139">
        <f>'Product Ratings'!O645</f>
        <v>3</v>
      </c>
      <c r="P398" s="139">
        <f>'Product Ratings'!P645</f>
        <v>2</v>
      </c>
      <c r="Q398" s="139">
        <f>'Product Ratings'!Q645</f>
        <v>5</v>
      </c>
      <c r="R398" s="139">
        <f>'Product Ratings'!R645</f>
        <v>2</v>
      </c>
      <c r="S398" s="306">
        <f>'Product Ratings'!S645</f>
        <v>4</v>
      </c>
      <c r="T398" s="307">
        <f>'Product Ratings'!T645</f>
        <v>16</v>
      </c>
      <c r="U398" s="146"/>
      <c r="V398" s="146"/>
      <c r="W398" s="146"/>
    </row>
    <row r="399" ht="12.75" customHeight="1">
      <c r="A399" s="146"/>
      <c r="B399" s="146" t="str">
        <f>'Product Ratings'!B659</f>
        <v>Widget 670</v>
      </c>
      <c r="C399" s="146"/>
      <c r="D399" s="146"/>
      <c r="E399" s="146">
        <f>'Product Ratings'!C659</f>
        <v>11</v>
      </c>
      <c r="F399" s="305">
        <f>'Product Ratings'!D659</f>
        <v>851.3</v>
      </c>
      <c r="G399" s="305">
        <f>'Product Ratings'!E659</f>
        <v>499.3</v>
      </c>
      <c r="H399" s="134">
        <f>'Product Ratings'!F659</f>
        <v>0.534</v>
      </c>
      <c r="I399" s="146"/>
      <c r="J399" s="305">
        <f>'Product Ratings'!J659</f>
        <v>77.39090909</v>
      </c>
      <c r="K399" s="146">
        <f>'Product Ratings'!K659</f>
        <v>82</v>
      </c>
      <c r="L399" s="305">
        <f>'Product Ratings'!L659</f>
        <v>50.45039706</v>
      </c>
      <c r="M399" s="134">
        <f>'Product Ratings'!M659</f>
        <v>0.62</v>
      </c>
      <c r="N399" s="146"/>
      <c r="O399" s="139">
        <f>'Product Ratings'!O659</f>
        <v>3</v>
      </c>
      <c r="P399" s="139">
        <f>'Product Ratings'!P659</f>
        <v>3</v>
      </c>
      <c r="Q399" s="139">
        <f>'Product Ratings'!Q659</f>
        <v>3</v>
      </c>
      <c r="R399" s="139">
        <f>'Product Ratings'!R659</f>
        <v>1</v>
      </c>
      <c r="S399" s="306">
        <f>'Product Ratings'!S659</f>
        <v>5</v>
      </c>
      <c r="T399" s="307">
        <f>'Product Ratings'!T659</f>
        <v>15</v>
      </c>
      <c r="U399" s="146"/>
      <c r="V399" s="146"/>
      <c r="W399" s="146"/>
    </row>
    <row r="400" ht="12.75" customHeight="1">
      <c r="A400" s="146"/>
      <c r="B400" s="146" t="str">
        <f>'Product Ratings'!B661</f>
        <v>Widget 672</v>
      </c>
      <c r="C400" s="146"/>
      <c r="D400" s="146"/>
      <c r="E400" s="146">
        <f>'Product Ratings'!C661</f>
        <v>1</v>
      </c>
      <c r="F400" s="305">
        <f>'Product Ratings'!D661</f>
        <v>42.61</v>
      </c>
      <c r="G400" s="305">
        <f>'Product Ratings'!E661</f>
        <v>24.99</v>
      </c>
      <c r="H400" s="134">
        <f>'Product Ratings'!F661</f>
        <v>0.534</v>
      </c>
      <c r="I400" s="146"/>
      <c r="J400" s="305">
        <f>'Product Ratings'!J661</f>
        <v>42.61</v>
      </c>
      <c r="K400" s="146">
        <f>'Product Ratings'!K661</f>
        <v>46</v>
      </c>
      <c r="L400" s="305">
        <f>'Product Ratings'!L661</f>
        <v>27.77705346</v>
      </c>
      <c r="M400" s="134">
        <f>'Product Ratings'!M661</f>
        <v>0.64</v>
      </c>
      <c r="N400" s="146"/>
      <c r="O400" s="139">
        <f>'Product Ratings'!O661</f>
        <v>3</v>
      </c>
      <c r="P400" s="139">
        <f>'Product Ratings'!P661</f>
        <v>1</v>
      </c>
      <c r="Q400" s="139">
        <f>'Product Ratings'!Q661</f>
        <v>4</v>
      </c>
      <c r="R400" s="139">
        <f>'Product Ratings'!R661</f>
        <v>2</v>
      </c>
      <c r="S400" s="306">
        <f>'Product Ratings'!S661</f>
        <v>5</v>
      </c>
      <c r="T400" s="307">
        <f>'Product Ratings'!T661</f>
        <v>15</v>
      </c>
      <c r="U400" s="146"/>
      <c r="V400" s="146"/>
      <c r="W400" s="146"/>
    </row>
    <row r="401" ht="12.75" customHeight="1">
      <c r="A401" s="146"/>
      <c r="B401" s="146" t="str">
        <f>'Product Ratings'!B663</f>
        <v>Widget 674</v>
      </c>
      <c r="C401" s="146"/>
      <c r="D401" s="146"/>
      <c r="E401" s="146">
        <f>'Product Ratings'!C663</f>
        <v>9</v>
      </c>
      <c r="F401" s="305">
        <f>'Product Ratings'!D663</f>
        <v>216.52</v>
      </c>
      <c r="G401" s="305">
        <f>'Product Ratings'!E663</f>
        <v>126.69</v>
      </c>
      <c r="H401" s="134">
        <f>'Product Ratings'!F663</f>
        <v>0.534</v>
      </c>
      <c r="I401" s="146"/>
      <c r="J401" s="305">
        <f>'Product Ratings'!J663</f>
        <v>24.05777778</v>
      </c>
      <c r="K401" s="146">
        <f>'Product Ratings'!K663</f>
        <v>95</v>
      </c>
      <c r="L401" s="305">
        <f>'Product Ratings'!L663</f>
        <v>15.68303636</v>
      </c>
      <c r="M401" s="134">
        <f>'Product Ratings'!M663</f>
        <v>0.85</v>
      </c>
      <c r="N401" s="146"/>
      <c r="O401" s="139">
        <f>'Product Ratings'!O663</f>
        <v>3</v>
      </c>
      <c r="P401" s="139">
        <f>'Product Ratings'!P663</f>
        <v>2</v>
      </c>
      <c r="Q401" s="139">
        <f>'Product Ratings'!Q663</f>
        <v>5</v>
      </c>
      <c r="R401" s="139">
        <f>'Product Ratings'!R663</f>
        <v>1</v>
      </c>
      <c r="S401" s="306">
        <f>'Product Ratings'!S663</f>
        <v>5</v>
      </c>
      <c r="T401" s="307">
        <f>'Product Ratings'!T663</f>
        <v>16</v>
      </c>
      <c r="U401" s="146"/>
      <c r="V401" s="146"/>
      <c r="W401" s="146"/>
    </row>
    <row r="402" ht="12.75" customHeight="1">
      <c r="A402" s="146"/>
      <c r="B402" s="146" t="str">
        <f>'Product Ratings'!B677</f>
        <v>Widget 689</v>
      </c>
      <c r="C402" s="146"/>
      <c r="D402" s="146"/>
      <c r="E402" s="146">
        <f>'Product Ratings'!C677</f>
        <v>4</v>
      </c>
      <c r="F402" s="305">
        <f>'Product Ratings'!D677</f>
        <v>101.06</v>
      </c>
      <c r="G402" s="305">
        <f>'Product Ratings'!E677</f>
        <v>58.85</v>
      </c>
      <c r="H402" s="134">
        <f>'Product Ratings'!F677</f>
        <v>0.534</v>
      </c>
      <c r="I402" s="146"/>
      <c r="J402" s="305">
        <f>'Product Ratings'!J677</f>
        <v>25.265</v>
      </c>
      <c r="K402" s="146">
        <f>'Product Ratings'!K677</f>
        <v>45</v>
      </c>
      <c r="L402" s="305">
        <f>'Product Ratings'!L677</f>
        <v>16.47001304</v>
      </c>
      <c r="M402" s="134">
        <f>'Product Ratings'!M677</f>
        <v>0.67</v>
      </c>
      <c r="N402" s="146"/>
      <c r="O402" s="139">
        <f>'Product Ratings'!O677</f>
        <v>3</v>
      </c>
      <c r="P402" s="139">
        <f>'Product Ratings'!P677</f>
        <v>1</v>
      </c>
      <c r="Q402" s="139">
        <f>'Product Ratings'!Q677</f>
        <v>5</v>
      </c>
      <c r="R402" s="139">
        <f>'Product Ratings'!R677</f>
        <v>2</v>
      </c>
      <c r="S402" s="306">
        <f>'Product Ratings'!S677</f>
        <v>5</v>
      </c>
      <c r="T402" s="307">
        <f>'Product Ratings'!T677</f>
        <v>16</v>
      </c>
      <c r="U402" s="146"/>
      <c r="V402" s="146"/>
      <c r="W402" s="146"/>
    </row>
    <row r="403" ht="12.75" customHeight="1">
      <c r="A403" s="146"/>
      <c r="B403" s="146" t="str">
        <f>'Product Ratings'!B678</f>
        <v>Widget 690</v>
      </c>
      <c r="C403" s="146"/>
      <c r="D403" s="146"/>
      <c r="E403" s="146">
        <f>'Product Ratings'!C678</f>
        <v>3</v>
      </c>
      <c r="F403" s="305">
        <f>'Product Ratings'!D678</f>
        <v>284.35</v>
      </c>
      <c r="G403" s="305">
        <f>'Product Ratings'!E678</f>
        <v>165.54</v>
      </c>
      <c r="H403" s="134">
        <f>'Product Ratings'!F678</f>
        <v>0.534</v>
      </c>
      <c r="I403" s="146"/>
      <c r="J403" s="305">
        <f>'Product Ratings'!J678</f>
        <v>94.78333333</v>
      </c>
      <c r="K403" s="146">
        <f>'Product Ratings'!K678</f>
        <v>23</v>
      </c>
      <c r="L403" s="305">
        <f>'Product Ratings'!L678</f>
        <v>61.78835289</v>
      </c>
      <c r="M403" s="134">
        <f>'Product Ratings'!M678</f>
        <v>0.71</v>
      </c>
      <c r="N403" s="146"/>
      <c r="O403" s="139">
        <f>'Product Ratings'!O678</f>
        <v>3</v>
      </c>
      <c r="P403" s="139">
        <f>'Product Ratings'!P678</f>
        <v>1</v>
      </c>
      <c r="Q403" s="139">
        <f>'Product Ratings'!Q678</f>
        <v>3</v>
      </c>
      <c r="R403" s="139">
        <f>'Product Ratings'!R678</f>
        <v>4</v>
      </c>
      <c r="S403" s="306">
        <f>'Product Ratings'!S678</f>
        <v>5</v>
      </c>
      <c r="T403" s="307">
        <f>'Product Ratings'!T678</f>
        <v>16</v>
      </c>
      <c r="U403" s="146"/>
      <c r="V403" s="146"/>
      <c r="W403" s="146"/>
    </row>
    <row r="404" ht="12.75" customHeight="1">
      <c r="A404" s="146"/>
      <c r="B404" s="146" t="str">
        <f>'Product Ratings'!B679</f>
        <v>Widget 691</v>
      </c>
      <c r="C404" s="146"/>
      <c r="D404" s="146"/>
      <c r="E404" s="146">
        <f>'Product Ratings'!C679</f>
        <v>2</v>
      </c>
      <c r="F404" s="305">
        <f>'Product Ratings'!D679</f>
        <v>189.57</v>
      </c>
      <c r="G404" s="305">
        <f>'Product Ratings'!E679</f>
        <v>110.36</v>
      </c>
      <c r="H404" s="134">
        <f>'Product Ratings'!F679</f>
        <v>0.534</v>
      </c>
      <c r="I404" s="146"/>
      <c r="J404" s="305">
        <f>'Product Ratings'!J679</f>
        <v>94.785</v>
      </c>
      <c r="K404" s="146">
        <f>'Product Ratings'!K679</f>
        <v>15</v>
      </c>
      <c r="L404" s="305">
        <f>'Product Ratings'!L679</f>
        <v>61.78943937</v>
      </c>
      <c r="M404" s="134">
        <f>'Product Ratings'!M679</f>
        <v>0.92</v>
      </c>
      <c r="N404" s="146"/>
      <c r="O404" s="139">
        <f>'Product Ratings'!O679</f>
        <v>3</v>
      </c>
      <c r="P404" s="139">
        <f>'Product Ratings'!P679</f>
        <v>1</v>
      </c>
      <c r="Q404" s="139">
        <f>'Product Ratings'!Q679</f>
        <v>3</v>
      </c>
      <c r="R404" s="139">
        <f>'Product Ratings'!R679</f>
        <v>4</v>
      </c>
      <c r="S404" s="306">
        <f>'Product Ratings'!S679</f>
        <v>5</v>
      </c>
      <c r="T404" s="307">
        <f>'Product Ratings'!T679</f>
        <v>16</v>
      </c>
      <c r="U404" s="146"/>
      <c r="V404" s="146"/>
      <c r="W404" s="146"/>
    </row>
    <row r="405" ht="12.75" customHeight="1">
      <c r="A405" s="146"/>
      <c r="B405" s="146" t="str">
        <f>'Product Ratings'!B682</f>
        <v>Widget 694</v>
      </c>
      <c r="C405" s="146"/>
      <c r="D405" s="146"/>
      <c r="E405" s="146">
        <f>'Product Ratings'!C682</f>
        <v>7</v>
      </c>
      <c r="F405" s="305">
        <f>'Product Ratings'!D682</f>
        <v>386.8</v>
      </c>
      <c r="G405" s="305">
        <f>'Product Ratings'!E682</f>
        <v>224.94</v>
      </c>
      <c r="H405" s="134">
        <f>'Product Ratings'!F682</f>
        <v>0.534</v>
      </c>
      <c r="I405" s="146"/>
      <c r="J405" s="305">
        <f>'Product Ratings'!J682</f>
        <v>55.25714286</v>
      </c>
      <c r="K405" s="146">
        <f>'Product Ratings'!K682</f>
        <v>34</v>
      </c>
      <c r="L405" s="305">
        <f>'Product Ratings'!L682</f>
        <v>36.02160551</v>
      </c>
      <c r="M405" s="134">
        <f>'Product Ratings'!M682</f>
        <v>0.34</v>
      </c>
      <c r="N405" s="146"/>
      <c r="O405" s="139">
        <f>'Product Ratings'!O682</f>
        <v>3</v>
      </c>
      <c r="P405" s="139">
        <f>'Product Ratings'!P682</f>
        <v>2</v>
      </c>
      <c r="Q405" s="139">
        <f>'Product Ratings'!Q682</f>
        <v>4</v>
      </c>
      <c r="R405" s="139">
        <f>'Product Ratings'!R682</f>
        <v>3</v>
      </c>
      <c r="S405" s="306">
        <f>'Product Ratings'!S682</f>
        <v>4</v>
      </c>
      <c r="T405" s="307">
        <f>'Product Ratings'!T682</f>
        <v>16</v>
      </c>
      <c r="U405" s="146"/>
      <c r="V405" s="146"/>
      <c r="W405" s="146"/>
    </row>
    <row r="406" ht="12.75" customHeight="1">
      <c r="A406" s="146"/>
      <c r="B406" s="146" t="str">
        <f>'Product Ratings'!B689</f>
        <v>Widget 701</v>
      </c>
      <c r="C406" s="146"/>
      <c r="D406" s="146"/>
      <c r="E406" s="146">
        <f>'Product Ratings'!C689</f>
        <v>6</v>
      </c>
      <c r="F406" s="305">
        <f>'Product Ratings'!D689</f>
        <v>426.13</v>
      </c>
      <c r="G406" s="305">
        <f>'Product Ratings'!E689</f>
        <v>246.85</v>
      </c>
      <c r="H406" s="134">
        <f>'Product Ratings'!F689</f>
        <v>0.534</v>
      </c>
      <c r="I406" s="146"/>
      <c r="J406" s="305">
        <f>'Product Ratings'!J689</f>
        <v>71.02166667</v>
      </c>
      <c r="K406" s="146">
        <f>'Product Ratings'!K689</f>
        <v>38</v>
      </c>
      <c r="L406" s="305">
        <f>'Product Ratings'!L689</f>
        <v>46.29834854</v>
      </c>
      <c r="M406" s="134">
        <f>'Product Ratings'!M689</f>
        <v>0.45</v>
      </c>
      <c r="N406" s="146"/>
      <c r="O406" s="139">
        <f>'Product Ratings'!O689</f>
        <v>3</v>
      </c>
      <c r="P406" s="139">
        <f>'Product Ratings'!P689</f>
        <v>2</v>
      </c>
      <c r="Q406" s="139">
        <f>'Product Ratings'!Q689</f>
        <v>3</v>
      </c>
      <c r="R406" s="139">
        <f>'Product Ratings'!R689</f>
        <v>3</v>
      </c>
      <c r="S406" s="306">
        <f>'Product Ratings'!S689</f>
        <v>4</v>
      </c>
      <c r="T406" s="307">
        <f>'Product Ratings'!T689</f>
        <v>15</v>
      </c>
      <c r="U406" s="146"/>
      <c r="V406" s="146"/>
      <c r="W406" s="146"/>
    </row>
    <row r="407" ht="12.75" customHeight="1">
      <c r="A407" s="146"/>
      <c r="B407" s="146" t="str">
        <f>'Product Ratings'!B696</f>
        <v>Widget 708</v>
      </c>
      <c r="C407" s="146"/>
      <c r="D407" s="146"/>
      <c r="E407" s="146">
        <f>'Product Ratings'!C696</f>
        <v>7</v>
      </c>
      <c r="F407" s="305">
        <f>'Product Ratings'!D696</f>
        <v>105.22</v>
      </c>
      <c r="G407" s="305">
        <f>'Product Ratings'!E696</f>
        <v>60.88</v>
      </c>
      <c r="H407" s="134">
        <f>'Product Ratings'!F696</f>
        <v>0.534</v>
      </c>
      <c r="I407" s="146"/>
      <c r="J407" s="305">
        <f>'Product Ratings'!J696</f>
        <v>15.03142857</v>
      </c>
      <c r="K407" s="146">
        <f>'Product Ratings'!K696</f>
        <v>47</v>
      </c>
      <c r="L407" s="305">
        <f>'Product Ratings'!L696</f>
        <v>9.798845223</v>
      </c>
      <c r="M407" s="134">
        <f>'Product Ratings'!M696</f>
        <v>0.45</v>
      </c>
      <c r="N407" s="146"/>
      <c r="O407" s="139">
        <f>'Product Ratings'!O696</f>
        <v>3</v>
      </c>
      <c r="P407" s="139">
        <f>'Product Ratings'!P696</f>
        <v>2</v>
      </c>
      <c r="Q407" s="139">
        <f>'Product Ratings'!Q696</f>
        <v>5</v>
      </c>
      <c r="R407" s="139">
        <f>'Product Ratings'!R696</f>
        <v>2</v>
      </c>
      <c r="S407" s="306">
        <f>'Product Ratings'!S696</f>
        <v>4</v>
      </c>
      <c r="T407" s="307">
        <f>'Product Ratings'!T696</f>
        <v>16</v>
      </c>
      <c r="U407" s="146"/>
      <c r="V407" s="146"/>
      <c r="W407" s="146"/>
    </row>
    <row r="408" ht="12.75" customHeight="1">
      <c r="A408" s="146"/>
      <c r="B408" s="146" t="str">
        <f>'Product Ratings'!B704</f>
        <v>Widget 716</v>
      </c>
      <c r="C408" s="146"/>
      <c r="D408" s="146"/>
      <c r="E408" s="146">
        <f>'Product Ratings'!C704</f>
        <v>17</v>
      </c>
      <c r="F408" s="305">
        <f>'Product Ratings'!D704</f>
        <v>200.96</v>
      </c>
      <c r="G408" s="305">
        <f>'Product Ratings'!E704</f>
        <v>116</v>
      </c>
      <c r="H408" s="134">
        <f>'Product Ratings'!F704</f>
        <v>0.534</v>
      </c>
      <c r="I408" s="146"/>
      <c r="J408" s="305">
        <f>'Product Ratings'!J704</f>
        <v>11.82117647</v>
      </c>
      <c r="K408" s="146">
        <f>'Product Ratings'!K704</f>
        <v>61</v>
      </c>
      <c r="L408" s="305">
        <f>'Product Ratings'!L704</f>
        <v>7.706112432</v>
      </c>
      <c r="M408" s="134">
        <f>'Product Ratings'!M704</f>
        <v>0.08</v>
      </c>
      <c r="N408" s="146"/>
      <c r="O408" s="139">
        <f>'Product Ratings'!O704</f>
        <v>3</v>
      </c>
      <c r="P408" s="139">
        <f>'Product Ratings'!P704</f>
        <v>4</v>
      </c>
      <c r="Q408" s="139">
        <f>'Product Ratings'!Q704</f>
        <v>5</v>
      </c>
      <c r="R408" s="139">
        <f>'Product Ratings'!R704</f>
        <v>2</v>
      </c>
      <c r="S408" s="306">
        <f>'Product Ratings'!S704</f>
        <v>2</v>
      </c>
      <c r="T408" s="307">
        <f>'Product Ratings'!T704</f>
        <v>16</v>
      </c>
      <c r="U408" s="146"/>
      <c r="V408" s="146"/>
      <c r="W408" s="146"/>
    </row>
    <row r="409" ht="12.75" customHeight="1">
      <c r="A409" s="146"/>
      <c r="B409" s="146" t="str">
        <f>'Product Ratings'!B708</f>
        <v>Widget 720</v>
      </c>
      <c r="C409" s="146"/>
      <c r="D409" s="146"/>
      <c r="E409" s="146">
        <f>'Product Ratings'!C708</f>
        <v>7</v>
      </c>
      <c r="F409" s="305">
        <f>'Product Ratings'!D708</f>
        <v>298.26</v>
      </c>
      <c r="G409" s="305">
        <f>'Product Ratings'!E708</f>
        <v>171.68</v>
      </c>
      <c r="H409" s="134">
        <f>'Product Ratings'!F708</f>
        <v>0.534</v>
      </c>
      <c r="I409" s="146"/>
      <c r="J409" s="305">
        <f>'Product Ratings'!J708</f>
        <v>42.60857143</v>
      </c>
      <c r="K409" s="146">
        <f>'Product Ratings'!K708</f>
        <v>16</v>
      </c>
      <c r="L409" s="305">
        <f>'Product Ratings'!L708</f>
        <v>27.77612218</v>
      </c>
      <c r="M409" s="134">
        <f>'Product Ratings'!M708</f>
        <v>0.125</v>
      </c>
      <c r="N409" s="146"/>
      <c r="O409" s="139">
        <f>'Product Ratings'!O708</f>
        <v>3</v>
      </c>
      <c r="P409" s="139">
        <f>'Product Ratings'!P708</f>
        <v>2</v>
      </c>
      <c r="Q409" s="139">
        <f>'Product Ratings'!Q708</f>
        <v>4</v>
      </c>
      <c r="R409" s="139">
        <f>'Product Ratings'!R708</f>
        <v>4</v>
      </c>
      <c r="S409" s="306">
        <f>'Product Ratings'!S708</f>
        <v>2</v>
      </c>
      <c r="T409" s="307">
        <f>'Product Ratings'!T708</f>
        <v>15</v>
      </c>
      <c r="U409" s="146"/>
      <c r="V409" s="146"/>
      <c r="W409" s="146"/>
    </row>
    <row r="410" ht="12.75" customHeight="1">
      <c r="A410" s="146"/>
      <c r="B410" s="146" t="str">
        <f>'Product Ratings'!B709</f>
        <v>Widget 721</v>
      </c>
      <c r="C410" s="146"/>
      <c r="D410" s="146"/>
      <c r="E410" s="146">
        <f>'Product Ratings'!C709</f>
        <v>3</v>
      </c>
      <c r="F410" s="305">
        <f>'Product Ratings'!D709</f>
        <v>101.74</v>
      </c>
      <c r="G410" s="305">
        <f>'Product Ratings'!E709</f>
        <v>58.54</v>
      </c>
      <c r="H410" s="134">
        <f>'Product Ratings'!F709</f>
        <v>0.534</v>
      </c>
      <c r="I410" s="146"/>
      <c r="J410" s="305">
        <f>'Product Ratings'!J709</f>
        <v>33.91333333</v>
      </c>
      <c r="K410" s="146">
        <f>'Product Ratings'!K709</f>
        <v>14</v>
      </c>
      <c r="L410" s="305">
        <f>'Product Ratings'!L709</f>
        <v>22.10777923</v>
      </c>
      <c r="M410" s="134">
        <f>'Product Ratings'!M709</f>
        <v>0.15</v>
      </c>
      <c r="N410" s="146"/>
      <c r="O410" s="139">
        <f>'Product Ratings'!O709</f>
        <v>3</v>
      </c>
      <c r="P410" s="139">
        <f>'Product Ratings'!P709</f>
        <v>1</v>
      </c>
      <c r="Q410" s="139">
        <f>'Product Ratings'!Q709</f>
        <v>5</v>
      </c>
      <c r="R410" s="139">
        <f>'Product Ratings'!R709</f>
        <v>4</v>
      </c>
      <c r="S410" s="306">
        <f>'Product Ratings'!S709</f>
        <v>3</v>
      </c>
      <c r="T410" s="307">
        <f>'Product Ratings'!T709</f>
        <v>16</v>
      </c>
      <c r="U410" s="146"/>
      <c r="V410" s="146"/>
      <c r="W410" s="146"/>
    </row>
    <row r="411" ht="12.75" customHeight="1">
      <c r="A411" s="146"/>
      <c r="B411" s="146" t="str">
        <f>'Product Ratings'!B735</f>
        <v>Widget 747</v>
      </c>
      <c r="C411" s="146"/>
      <c r="D411" s="146"/>
      <c r="E411" s="146">
        <f>'Product Ratings'!C735</f>
        <v>13</v>
      </c>
      <c r="F411" s="305">
        <f>'Product Ratings'!D735</f>
        <v>265.79</v>
      </c>
      <c r="G411" s="305">
        <f>'Product Ratings'!E735</f>
        <v>151.52</v>
      </c>
      <c r="H411" s="134">
        <f>'Product Ratings'!F735</f>
        <v>0.534</v>
      </c>
      <c r="I411" s="146"/>
      <c r="J411" s="305">
        <f>'Product Ratings'!J735</f>
        <v>20.44538462</v>
      </c>
      <c r="K411" s="146" t="str">
        <f>'Product Ratings'!K735</f>
        <v/>
      </c>
      <c r="L411" s="305">
        <f>'Product Ratings'!L735</f>
        <v>13.32815164</v>
      </c>
      <c r="M411" s="134">
        <f>'Product Ratings'!M735</f>
        <v>0.62</v>
      </c>
      <c r="N411" s="146"/>
      <c r="O411" s="139">
        <f>'Product Ratings'!O735</f>
        <v>3</v>
      </c>
      <c r="P411" s="139">
        <f>'Product Ratings'!P735</f>
        <v>3</v>
      </c>
      <c r="Q411" s="139">
        <f>'Product Ratings'!Q735</f>
        <v>5</v>
      </c>
      <c r="R411" s="139">
        <f>'Product Ratings'!R735</f>
        <v>0</v>
      </c>
      <c r="S411" s="306">
        <f>'Product Ratings'!S735</f>
        <v>5</v>
      </c>
      <c r="T411" s="307">
        <f>'Product Ratings'!T735</f>
        <v>16</v>
      </c>
      <c r="U411" s="146"/>
      <c r="V411" s="146"/>
      <c r="W411" s="146"/>
    </row>
    <row r="412" ht="12.75" customHeight="1">
      <c r="A412" s="146"/>
      <c r="B412" s="146" t="str">
        <f>'Product Ratings'!B740</f>
        <v>Widget 752</v>
      </c>
      <c r="C412" s="146"/>
      <c r="D412" s="146"/>
      <c r="E412" s="146">
        <f>'Product Ratings'!C740</f>
        <v>11</v>
      </c>
      <c r="F412" s="305">
        <f>'Product Ratings'!D740</f>
        <v>491.98</v>
      </c>
      <c r="G412" s="305">
        <f>'Product Ratings'!E740</f>
        <v>280.21</v>
      </c>
      <c r="H412" s="134">
        <f>'Product Ratings'!F740</f>
        <v>0.534</v>
      </c>
      <c r="I412" s="146"/>
      <c r="J412" s="305">
        <f>'Product Ratings'!J740</f>
        <v>44.72545455</v>
      </c>
      <c r="K412" s="146" t="str">
        <f>'Product Ratings'!K740</f>
        <v/>
      </c>
      <c r="L412" s="305">
        <f>'Product Ratings'!L740</f>
        <v>29.15609814</v>
      </c>
      <c r="M412" s="134">
        <f>'Product Ratings'!M740</f>
        <v>0.87</v>
      </c>
      <c r="N412" s="146"/>
      <c r="O412" s="139">
        <f>'Product Ratings'!O740</f>
        <v>3</v>
      </c>
      <c r="P412" s="139">
        <f>'Product Ratings'!P740</f>
        <v>3</v>
      </c>
      <c r="Q412" s="139">
        <f>'Product Ratings'!Q740</f>
        <v>4</v>
      </c>
      <c r="R412" s="139">
        <f>'Product Ratings'!R740</f>
        <v>0</v>
      </c>
      <c r="S412" s="306">
        <f>'Product Ratings'!S740</f>
        <v>5</v>
      </c>
      <c r="T412" s="307">
        <f>'Product Ratings'!T740</f>
        <v>15</v>
      </c>
      <c r="U412" s="146"/>
      <c r="V412" s="146"/>
      <c r="W412" s="146"/>
    </row>
    <row r="413" ht="12.75" customHeight="1">
      <c r="A413" s="146"/>
      <c r="B413" s="146" t="str">
        <f>'Product Ratings'!B751</f>
        <v>Widget 763</v>
      </c>
      <c r="C413" s="146"/>
      <c r="D413" s="146"/>
      <c r="E413" s="146">
        <f>'Product Ratings'!C751</f>
        <v>22</v>
      </c>
      <c r="F413" s="305">
        <f>'Product Ratings'!D751</f>
        <v>757.39</v>
      </c>
      <c r="G413" s="305">
        <f>'Product Ratings'!E751</f>
        <v>430.28</v>
      </c>
      <c r="H413" s="134">
        <f>'Product Ratings'!F751</f>
        <v>0.534</v>
      </c>
      <c r="I413" s="146"/>
      <c r="J413" s="305">
        <f>'Product Ratings'!J751</f>
        <v>34.42681818</v>
      </c>
      <c r="K413" s="146" t="str">
        <f>'Product Ratings'!K751</f>
        <v/>
      </c>
      <c r="L413" s="305">
        <f>'Product Ratings'!L751</f>
        <v>22.44251511</v>
      </c>
      <c r="M413" s="134">
        <f>'Product Ratings'!M751</f>
        <v>0.43</v>
      </c>
      <c r="N413" s="146"/>
      <c r="O413" s="139">
        <f>'Product Ratings'!O751</f>
        <v>3</v>
      </c>
      <c r="P413" s="139">
        <f>'Product Ratings'!P751</f>
        <v>4</v>
      </c>
      <c r="Q413" s="139">
        <f>'Product Ratings'!Q751</f>
        <v>5</v>
      </c>
      <c r="R413" s="139">
        <f>'Product Ratings'!R751</f>
        <v>0</v>
      </c>
      <c r="S413" s="306">
        <f>'Product Ratings'!S751</f>
        <v>4</v>
      </c>
      <c r="T413" s="307">
        <f>'Product Ratings'!T751</f>
        <v>16</v>
      </c>
      <c r="U413" s="146"/>
      <c r="V413" s="146"/>
      <c r="W413" s="146"/>
    </row>
    <row r="414" ht="12.75" customHeight="1">
      <c r="A414" s="146"/>
      <c r="B414" s="146" t="str">
        <f>'Product Ratings'!B761</f>
        <v>Widget 773</v>
      </c>
      <c r="C414" s="146"/>
      <c r="D414" s="146"/>
      <c r="E414" s="146">
        <f>'Product Ratings'!C761</f>
        <v>18</v>
      </c>
      <c r="F414" s="305">
        <f>'Product Ratings'!D761</f>
        <v>159.12</v>
      </c>
      <c r="G414" s="305">
        <f>'Product Ratings'!E761</f>
        <v>90.24</v>
      </c>
      <c r="H414" s="134">
        <f>'Product Ratings'!F761</f>
        <v>0.534</v>
      </c>
      <c r="I414" s="146"/>
      <c r="J414" s="305">
        <f>'Product Ratings'!J761</f>
        <v>8.84</v>
      </c>
      <c r="K414" s="146" t="str">
        <f>'Product Ratings'!K761</f>
        <v/>
      </c>
      <c r="L414" s="305">
        <f>'Product Ratings'!L761</f>
        <v>5.762711864</v>
      </c>
      <c r="M414" s="134">
        <f>'Product Ratings'!M761</f>
        <v>0.45</v>
      </c>
      <c r="N414" s="146"/>
      <c r="O414" s="139">
        <f>'Product Ratings'!O761</f>
        <v>3</v>
      </c>
      <c r="P414" s="139">
        <f>'Product Ratings'!P761</f>
        <v>4</v>
      </c>
      <c r="Q414" s="139">
        <f>'Product Ratings'!Q761</f>
        <v>5</v>
      </c>
      <c r="R414" s="139">
        <f>'Product Ratings'!R761</f>
        <v>0</v>
      </c>
      <c r="S414" s="306">
        <f>'Product Ratings'!S761</f>
        <v>4</v>
      </c>
      <c r="T414" s="307">
        <f>'Product Ratings'!T761</f>
        <v>16</v>
      </c>
      <c r="U414" s="146"/>
      <c r="V414" s="146"/>
      <c r="W414" s="146"/>
    </row>
    <row r="415" ht="12.75" customHeight="1">
      <c r="A415" s="146"/>
      <c r="B415" s="146" t="str">
        <f>'Product Ratings'!B768</f>
        <v>Widget 780</v>
      </c>
      <c r="C415" s="146"/>
      <c r="D415" s="146"/>
      <c r="E415" s="146">
        <f>'Product Ratings'!C768</f>
        <v>12</v>
      </c>
      <c r="F415" s="305">
        <f>'Product Ratings'!D768</f>
        <v>469.56</v>
      </c>
      <c r="G415" s="305">
        <f>'Product Ratings'!E768</f>
        <v>265.95</v>
      </c>
      <c r="H415" s="134">
        <f>'Product Ratings'!F768</f>
        <v>0.534</v>
      </c>
      <c r="I415" s="146"/>
      <c r="J415" s="305">
        <f>'Product Ratings'!J768</f>
        <v>39.13</v>
      </c>
      <c r="K415" s="146" t="str">
        <f>'Product Ratings'!K768</f>
        <v/>
      </c>
      <c r="L415" s="305">
        <f>'Product Ratings'!L768</f>
        <v>25.50847458</v>
      </c>
      <c r="M415" s="134">
        <f>'Product Ratings'!M768</f>
        <v>0.89</v>
      </c>
      <c r="N415" s="146"/>
      <c r="O415" s="139">
        <f>'Product Ratings'!O768</f>
        <v>3</v>
      </c>
      <c r="P415" s="139">
        <f>'Product Ratings'!P768</f>
        <v>3</v>
      </c>
      <c r="Q415" s="127">
        <f>'Product Ratings'!Q768</f>
        <v>25.50847458</v>
      </c>
      <c r="R415" s="139">
        <f>'Product Ratings'!R768</f>
        <v>0</v>
      </c>
      <c r="S415" s="306">
        <f>'Product Ratings'!S768</f>
        <v>5</v>
      </c>
      <c r="T415" s="307">
        <f>'Product Ratings'!T768</f>
        <v>36.50847458</v>
      </c>
      <c r="U415" s="146"/>
      <c r="V415" s="146"/>
      <c r="W415" s="146"/>
    </row>
    <row r="416" ht="12.75" customHeight="1">
      <c r="A416" s="146"/>
      <c r="B416" s="146" t="str">
        <f>'Product Ratings'!B774</f>
        <v>Widget 786</v>
      </c>
      <c r="C416" s="146"/>
      <c r="D416" s="146"/>
      <c r="E416" s="146">
        <f>'Product Ratings'!C774</f>
        <v>13</v>
      </c>
      <c r="F416" s="305">
        <f>'Product Ratings'!D774</f>
        <v>149.09</v>
      </c>
      <c r="G416" s="305">
        <f>'Product Ratings'!E774</f>
        <v>84.23</v>
      </c>
      <c r="H416" s="134">
        <f>'Product Ratings'!F774</f>
        <v>0.534</v>
      </c>
      <c r="I416" s="146"/>
      <c r="J416" s="305">
        <f>'Product Ratings'!J774</f>
        <v>11.46846154</v>
      </c>
      <c r="K416" s="146" t="str">
        <f>'Product Ratings'!K774</f>
        <v/>
      </c>
      <c r="L416" s="305">
        <f>'Product Ratings'!L774</f>
        <v>7.476180925</v>
      </c>
      <c r="M416" s="134">
        <f>'Product Ratings'!M774</f>
        <v>0.89</v>
      </c>
      <c r="N416" s="146"/>
      <c r="O416" s="139">
        <f>'Product Ratings'!O774</f>
        <v>3</v>
      </c>
      <c r="P416" s="139">
        <f>'Product Ratings'!P774</f>
        <v>3</v>
      </c>
      <c r="Q416" s="139">
        <f>'Product Ratings'!Q774</f>
        <v>5</v>
      </c>
      <c r="R416" s="139">
        <f>'Product Ratings'!R774</f>
        <v>0</v>
      </c>
      <c r="S416" s="306">
        <f>'Product Ratings'!S774</f>
        <v>5</v>
      </c>
      <c r="T416" s="307">
        <f>'Product Ratings'!T774</f>
        <v>16</v>
      </c>
      <c r="U416" s="146"/>
      <c r="V416" s="146"/>
      <c r="W416" s="146"/>
    </row>
    <row r="417" ht="12.75" customHeight="1">
      <c r="A417" s="146"/>
      <c r="B417" s="146" t="str">
        <f>'Product Ratings'!B803</f>
        <v>Widget 815</v>
      </c>
      <c r="C417" s="146"/>
      <c r="D417" s="146"/>
      <c r="E417" s="146">
        <f>'Product Ratings'!C803</f>
        <v>17</v>
      </c>
      <c r="F417" s="305">
        <f>'Product Ratings'!D803</f>
        <v>164.04</v>
      </c>
      <c r="G417" s="305">
        <f>'Product Ratings'!E803</f>
        <v>91.88</v>
      </c>
      <c r="H417" s="134">
        <f>'Product Ratings'!F803</f>
        <v>0.534</v>
      </c>
      <c r="I417" s="146"/>
      <c r="J417" s="305">
        <f>'Product Ratings'!J803</f>
        <v>9.649411765</v>
      </c>
      <c r="K417" s="146" t="str">
        <f>'Product Ratings'!K803</f>
        <v/>
      </c>
      <c r="L417" s="305">
        <f>'Product Ratings'!L803</f>
        <v>6.29035969</v>
      </c>
      <c r="M417" s="134">
        <f>'Product Ratings'!M803</f>
        <v>0.51</v>
      </c>
      <c r="N417" s="146"/>
      <c r="O417" s="139">
        <f>'Product Ratings'!O803</f>
        <v>3</v>
      </c>
      <c r="P417" s="139">
        <f>'Product Ratings'!P803</f>
        <v>4</v>
      </c>
      <c r="Q417" s="139">
        <f>'Product Ratings'!Q803</f>
        <v>5</v>
      </c>
      <c r="R417" s="139">
        <f>'Product Ratings'!R803</f>
        <v>0</v>
      </c>
      <c r="S417" s="306">
        <f>'Product Ratings'!S803</f>
        <v>4</v>
      </c>
      <c r="T417" s="307">
        <f>'Product Ratings'!T803</f>
        <v>16</v>
      </c>
      <c r="U417" s="146"/>
      <c r="V417" s="146"/>
      <c r="W417" s="146"/>
    </row>
    <row r="418" ht="12.75" customHeight="1">
      <c r="A418" s="146"/>
      <c r="B418" s="146" t="str">
        <f>'Product Ratings'!B818</f>
        <v>Widget 830</v>
      </c>
      <c r="C418" s="146"/>
      <c r="D418" s="146"/>
      <c r="E418" s="146">
        <f>'Product Ratings'!C818</f>
        <v>12</v>
      </c>
      <c r="F418" s="305">
        <f>'Product Ratings'!D818</f>
        <v>103.83</v>
      </c>
      <c r="G418" s="305">
        <f>'Product Ratings'!E818</f>
        <v>57.91</v>
      </c>
      <c r="H418" s="134">
        <f>'Product Ratings'!F818</f>
        <v>0.534</v>
      </c>
      <c r="I418" s="146"/>
      <c r="J418" s="305">
        <f>'Product Ratings'!J818</f>
        <v>8.6525</v>
      </c>
      <c r="K418" s="146" t="str">
        <f>'Product Ratings'!K818</f>
        <v/>
      </c>
      <c r="L418" s="305">
        <f>'Product Ratings'!L818</f>
        <v>5.640482399</v>
      </c>
      <c r="M418" s="134">
        <f>'Product Ratings'!M818</f>
        <v>0.89</v>
      </c>
      <c r="N418" s="146"/>
      <c r="O418" s="139">
        <f>'Product Ratings'!O818</f>
        <v>3</v>
      </c>
      <c r="P418" s="139">
        <f>'Product Ratings'!P818</f>
        <v>3</v>
      </c>
      <c r="Q418" s="139">
        <f>'Product Ratings'!Q818</f>
        <v>5</v>
      </c>
      <c r="R418" s="139">
        <f>'Product Ratings'!R818</f>
        <v>0</v>
      </c>
      <c r="S418" s="306">
        <f>'Product Ratings'!S818</f>
        <v>5</v>
      </c>
      <c r="T418" s="307">
        <f>'Product Ratings'!T818</f>
        <v>16</v>
      </c>
      <c r="U418" s="146"/>
      <c r="V418" s="146"/>
      <c r="W418" s="146"/>
    </row>
    <row r="419" ht="12.75" customHeight="1">
      <c r="A419" s="146"/>
      <c r="B419" s="146" t="str">
        <f>'Product Ratings'!B836</f>
        <v>Widget 848</v>
      </c>
      <c r="C419" s="146"/>
      <c r="D419" s="146"/>
      <c r="E419" s="146">
        <f>'Product Ratings'!C836</f>
        <v>13</v>
      </c>
      <c r="F419" s="305">
        <f>'Product Ratings'!D836</f>
        <v>111.91</v>
      </c>
      <c r="G419" s="305">
        <f>'Product Ratings'!E836</f>
        <v>62.17</v>
      </c>
      <c r="H419" s="134">
        <f>'Product Ratings'!F836</f>
        <v>0.534</v>
      </c>
      <c r="I419" s="146"/>
      <c r="J419" s="305">
        <f>'Product Ratings'!J836</f>
        <v>8.608461538</v>
      </c>
      <c r="K419" s="146" t="str">
        <f>'Product Ratings'!K836</f>
        <v/>
      </c>
      <c r="L419" s="305">
        <f>'Product Ratings'!L836</f>
        <v>5.611774145</v>
      </c>
      <c r="M419" s="134">
        <f>'Product Ratings'!M836</f>
        <v>0.65</v>
      </c>
      <c r="N419" s="146"/>
      <c r="O419" s="139">
        <f>'Product Ratings'!O836</f>
        <v>3</v>
      </c>
      <c r="P419" s="139">
        <f>'Product Ratings'!P836</f>
        <v>3</v>
      </c>
      <c r="Q419" s="139">
        <f>'Product Ratings'!Q836</f>
        <v>5</v>
      </c>
      <c r="R419" s="139">
        <f>'Product Ratings'!R836</f>
        <v>0</v>
      </c>
      <c r="S419" s="306">
        <f>'Product Ratings'!S836</f>
        <v>5</v>
      </c>
      <c r="T419" s="307">
        <f>'Product Ratings'!T836</f>
        <v>16</v>
      </c>
      <c r="U419" s="146"/>
      <c r="V419" s="146"/>
      <c r="W419" s="146"/>
    </row>
    <row r="420" ht="12.75" customHeight="1">
      <c r="A420" s="146"/>
      <c r="B420" s="146" t="str">
        <f>'Product Ratings'!B839</f>
        <v>Widget 851</v>
      </c>
      <c r="C420" s="146"/>
      <c r="D420" s="146"/>
      <c r="E420" s="146">
        <f>'Product Ratings'!C839</f>
        <v>11</v>
      </c>
      <c r="F420" s="305">
        <f>'Product Ratings'!D839</f>
        <v>94.7</v>
      </c>
      <c r="G420" s="305">
        <f>'Product Ratings'!E839</f>
        <v>52.6</v>
      </c>
      <c r="H420" s="134">
        <f>'Product Ratings'!F839</f>
        <v>0.534</v>
      </c>
      <c r="I420" s="146"/>
      <c r="J420" s="305">
        <f>'Product Ratings'!J839</f>
        <v>8.609090909</v>
      </c>
      <c r="K420" s="146" t="str">
        <f>'Product Ratings'!K839</f>
        <v/>
      </c>
      <c r="L420" s="305">
        <f>'Product Ratings'!L839</f>
        <v>5.612184426</v>
      </c>
      <c r="M420" s="134">
        <f>'Product Ratings'!M839</f>
        <v>0.65</v>
      </c>
      <c r="N420" s="146"/>
      <c r="O420" s="139">
        <f>'Product Ratings'!O839</f>
        <v>3</v>
      </c>
      <c r="P420" s="139">
        <f>'Product Ratings'!P839</f>
        <v>3</v>
      </c>
      <c r="Q420" s="139">
        <f>'Product Ratings'!Q839</f>
        <v>5</v>
      </c>
      <c r="R420" s="139">
        <f>'Product Ratings'!R839</f>
        <v>0</v>
      </c>
      <c r="S420" s="306">
        <f>'Product Ratings'!S839</f>
        <v>5</v>
      </c>
      <c r="T420" s="307">
        <f>'Product Ratings'!T839</f>
        <v>16</v>
      </c>
      <c r="U420" s="146"/>
      <c r="V420" s="146"/>
      <c r="W420" s="146"/>
    </row>
    <row r="421" ht="12.75" customHeight="1">
      <c r="A421" s="146"/>
      <c r="B421" s="146" t="str">
        <f>'Product Ratings'!B879</f>
        <v>Widget 891</v>
      </c>
      <c r="C421" s="146"/>
      <c r="D421" s="146"/>
      <c r="E421" s="146">
        <f>'Product Ratings'!C879</f>
        <v>16</v>
      </c>
      <c r="F421" s="305">
        <f>'Product Ratings'!D879</f>
        <v>402.51</v>
      </c>
      <c r="G421" s="305">
        <f>'Product Ratings'!E879</f>
        <v>222.83</v>
      </c>
      <c r="H421" s="134">
        <f>'Product Ratings'!F879</f>
        <v>0.534</v>
      </c>
      <c r="I421" s="146"/>
      <c r="J421" s="305">
        <f>'Product Ratings'!J879</f>
        <v>25.156875</v>
      </c>
      <c r="K421" s="146" t="str">
        <f>'Product Ratings'!K879</f>
        <v/>
      </c>
      <c r="L421" s="305">
        <f>'Product Ratings'!L879</f>
        <v>16.39952738</v>
      </c>
      <c r="M421" s="134">
        <f>'Product Ratings'!M879</f>
        <v>0.51</v>
      </c>
      <c r="N421" s="146"/>
      <c r="O421" s="139">
        <f>'Product Ratings'!O879</f>
        <v>3</v>
      </c>
      <c r="P421" s="139">
        <f>'Product Ratings'!P879</f>
        <v>4</v>
      </c>
      <c r="Q421" s="139">
        <f>'Product Ratings'!Q879</f>
        <v>5</v>
      </c>
      <c r="R421" s="139">
        <f>'Product Ratings'!R879</f>
        <v>0</v>
      </c>
      <c r="S421" s="306">
        <f>'Product Ratings'!S879</f>
        <v>4</v>
      </c>
      <c r="T421" s="307">
        <f>'Product Ratings'!T879</f>
        <v>16</v>
      </c>
      <c r="U421" s="146"/>
      <c r="V421" s="146"/>
      <c r="W421" s="146"/>
    </row>
    <row r="422" ht="12.75" customHeight="1">
      <c r="A422" s="146"/>
      <c r="B422" s="146" t="str">
        <f>'Product Ratings'!B895</f>
        <v>Widget 907</v>
      </c>
      <c r="C422" s="146"/>
      <c r="D422" s="146"/>
      <c r="E422" s="146">
        <f>'Product Ratings'!C895</f>
        <v>13</v>
      </c>
      <c r="F422" s="305">
        <f>'Product Ratings'!D895</f>
        <v>485.26</v>
      </c>
      <c r="G422" s="305">
        <f>'Product Ratings'!E895</f>
        <v>267.47</v>
      </c>
      <c r="H422" s="134">
        <f>'Product Ratings'!F895</f>
        <v>0.534</v>
      </c>
      <c r="I422" s="146"/>
      <c r="J422" s="305">
        <f>'Product Ratings'!J895</f>
        <v>37.32769231</v>
      </c>
      <c r="K422" s="146" t="str">
        <f>'Product Ratings'!K895</f>
        <v/>
      </c>
      <c r="L422" s="305">
        <f>'Product Ratings'!L895</f>
        <v>24.33356735</v>
      </c>
      <c r="M422" s="134">
        <f>'Product Ratings'!M895</f>
        <v>0.9</v>
      </c>
      <c r="N422" s="146"/>
      <c r="O422" s="139">
        <f>'Product Ratings'!O895</f>
        <v>3</v>
      </c>
      <c r="P422" s="139">
        <f>'Product Ratings'!P895</f>
        <v>3</v>
      </c>
      <c r="Q422" s="139">
        <f>'Product Ratings'!Q895</f>
        <v>5</v>
      </c>
      <c r="R422" s="139">
        <f>'Product Ratings'!R895</f>
        <v>0</v>
      </c>
      <c r="S422" s="306">
        <f>'Product Ratings'!S895</f>
        <v>5</v>
      </c>
      <c r="T422" s="307">
        <f>'Product Ratings'!T895</f>
        <v>16</v>
      </c>
      <c r="U422" s="146"/>
      <c r="V422" s="146"/>
      <c r="W422" s="146"/>
    </row>
    <row r="423" ht="12.75" customHeight="1">
      <c r="A423" s="146"/>
      <c r="B423" s="146" t="str">
        <f>'Product Ratings'!B900</f>
        <v>Widget 912</v>
      </c>
      <c r="C423" s="146"/>
      <c r="D423" s="146"/>
      <c r="E423" s="146">
        <f>'Product Ratings'!C900</f>
        <v>11</v>
      </c>
      <c r="F423" s="305">
        <f>'Product Ratings'!D900</f>
        <v>94.7</v>
      </c>
      <c r="G423" s="305">
        <f>'Product Ratings'!E900</f>
        <v>52.16</v>
      </c>
      <c r="H423" s="134">
        <f>'Product Ratings'!F900</f>
        <v>0.534</v>
      </c>
      <c r="I423" s="146"/>
      <c r="J423" s="305">
        <f>'Product Ratings'!J900</f>
        <v>8.609090909</v>
      </c>
      <c r="K423" s="146" t="str">
        <f>'Product Ratings'!K900</f>
        <v/>
      </c>
      <c r="L423" s="305">
        <f>'Product Ratings'!L900</f>
        <v>5.612184426</v>
      </c>
      <c r="M423" s="134">
        <f>'Product Ratings'!M900</f>
        <v>0.65</v>
      </c>
      <c r="N423" s="146"/>
      <c r="O423" s="139">
        <f>'Product Ratings'!O900</f>
        <v>3</v>
      </c>
      <c r="P423" s="139">
        <f>'Product Ratings'!P900</f>
        <v>3</v>
      </c>
      <c r="Q423" s="139">
        <f>'Product Ratings'!Q900</f>
        <v>5</v>
      </c>
      <c r="R423" s="139">
        <f>'Product Ratings'!R900</f>
        <v>0</v>
      </c>
      <c r="S423" s="306">
        <f>'Product Ratings'!S900</f>
        <v>5</v>
      </c>
      <c r="T423" s="307">
        <f>'Product Ratings'!T900</f>
        <v>16</v>
      </c>
      <c r="U423" s="146"/>
      <c r="V423" s="146"/>
      <c r="W423" s="146"/>
    </row>
    <row r="424" ht="12.75" customHeight="1">
      <c r="A424" s="146"/>
      <c r="B424" s="146" t="str">
        <f>'Product Ratings'!B907</f>
        <v>Widget 919</v>
      </c>
      <c r="C424" s="146"/>
      <c r="D424" s="146"/>
      <c r="E424" s="146">
        <f>'Product Ratings'!C907</f>
        <v>13</v>
      </c>
      <c r="F424" s="305">
        <f>'Product Ratings'!D907</f>
        <v>111.91</v>
      </c>
      <c r="G424" s="305">
        <f>'Product Ratings'!E907</f>
        <v>61.57</v>
      </c>
      <c r="H424" s="134">
        <f>'Product Ratings'!F907</f>
        <v>0.534</v>
      </c>
      <c r="I424" s="146"/>
      <c r="J424" s="305">
        <f>'Product Ratings'!J907</f>
        <v>8.608461538</v>
      </c>
      <c r="K424" s="146" t="str">
        <f>'Product Ratings'!K907</f>
        <v/>
      </c>
      <c r="L424" s="305">
        <f>'Product Ratings'!L907</f>
        <v>5.611774145</v>
      </c>
      <c r="M424" s="134">
        <f>'Product Ratings'!M907</f>
        <v>0.92</v>
      </c>
      <c r="N424" s="146"/>
      <c r="O424" s="139">
        <f>'Product Ratings'!O907</f>
        <v>3</v>
      </c>
      <c r="P424" s="139">
        <f>'Product Ratings'!P907</f>
        <v>3</v>
      </c>
      <c r="Q424" s="139">
        <f>'Product Ratings'!Q907</f>
        <v>5</v>
      </c>
      <c r="R424" s="139">
        <f>'Product Ratings'!R907</f>
        <v>0</v>
      </c>
      <c r="S424" s="306">
        <f>'Product Ratings'!S907</f>
        <v>5</v>
      </c>
      <c r="T424" s="307">
        <f>'Product Ratings'!T907</f>
        <v>16</v>
      </c>
      <c r="U424" s="146"/>
      <c r="V424" s="146"/>
      <c r="W424" s="146"/>
    </row>
    <row r="425" ht="12.75" customHeight="1">
      <c r="A425" s="146"/>
      <c r="B425" s="146" t="str">
        <f>'Product Ratings'!B910</f>
        <v>Widget 922</v>
      </c>
      <c r="C425" s="146"/>
      <c r="D425" s="146"/>
      <c r="E425" s="146">
        <f>'Product Ratings'!C910</f>
        <v>16</v>
      </c>
      <c r="F425" s="305">
        <f>'Product Ratings'!D910</f>
        <v>136.02</v>
      </c>
      <c r="G425" s="305">
        <f>'Product Ratings'!E910</f>
        <v>74.79</v>
      </c>
      <c r="H425" s="134">
        <f>'Product Ratings'!F910</f>
        <v>0.534</v>
      </c>
      <c r="I425" s="146"/>
      <c r="J425" s="305">
        <f>'Product Ratings'!J910</f>
        <v>8.50125</v>
      </c>
      <c r="K425" s="146" t="str">
        <f>'Product Ratings'!K910</f>
        <v/>
      </c>
      <c r="L425" s="305">
        <f>'Product Ratings'!L910</f>
        <v>5.541883963</v>
      </c>
      <c r="M425" s="134">
        <f>'Product Ratings'!M910</f>
        <v>0.34</v>
      </c>
      <c r="N425" s="146"/>
      <c r="O425" s="139">
        <f>'Product Ratings'!O910</f>
        <v>3</v>
      </c>
      <c r="P425" s="139">
        <f>'Product Ratings'!P910</f>
        <v>4</v>
      </c>
      <c r="Q425" s="139">
        <f>'Product Ratings'!Q910</f>
        <v>5</v>
      </c>
      <c r="R425" s="139">
        <f>'Product Ratings'!R910</f>
        <v>0</v>
      </c>
      <c r="S425" s="306">
        <f>'Product Ratings'!S910</f>
        <v>4</v>
      </c>
      <c r="T425" s="307">
        <f>'Product Ratings'!T910</f>
        <v>16</v>
      </c>
      <c r="U425" s="146"/>
      <c r="V425" s="146"/>
      <c r="W425" s="146"/>
    </row>
    <row r="426" ht="12.75" customHeight="1">
      <c r="A426" s="146"/>
      <c r="B426" s="146" t="str">
        <f>'Product Ratings'!B912</f>
        <v>Widget 924</v>
      </c>
      <c r="C426" s="146"/>
      <c r="D426" s="146"/>
      <c r="E426" s="146">
        <f>'Product Ratings'!C912</f>
        <v>11</v>
      </c>
      <c r="F426" s="305">
        <f>'Product Ratings'!D912</f>
        <v>464.43</v>
      </c>
      <c r="G426" s="305">
        <f>'Product Ratings'!E912</f>
        <v>255.33</v>
      </c>
      <c r="H426" s="134">
        <f>'Product Ratings'!F912</f>
        <v>0.534</v>
      </c>
      <c r="I426" s="146"/>
      <c r="J426" s="305">
        <f>'Product Ratings'!J912</f>
        <v>42.22090909</v>
      </c>
      <c r="K426" s="146" t="str">
        <f>'Product Ratings'!K912</f>
        <v/>
      </c>
      <c r="L426" s="305">
        <f>'Product Ratings'!L912</f>
        <v>27.52340879</v>
      </c>
      <c r="M426" s="134">
        <f>'Product Ratings'!M912</f>
        <v>0.65</v>
      </c>
      <c r="N426" s="146"/>
      <c r="O426" s="139">
        <f>'Product Ratings'!O912</f>
        <v>3</v>
      </c>
      <c r="P426" s="139">
        <f>'Product Ratings'!P912</f>
        <v>3</v>
      </c>
      <c r="Q426" s="139">
        <f>'Product Ratings'!Q912</f>
        <v>4</v>
      </c>
      <c r="R426" s="139">
        <f>'Product Ratings'!R912</f>
        <v>0</v>
      </c>
      <c r="S426" s="306">
        <f>'Product Ratings'!S912</f>
        <v>5</v>
      </c>
      <c r="T426" s="307">
        <f>'Product Ratings'!T912</f>
        <v>15</v>
      </c>
      <c r="U426" s="146"/>
      <c r="V426" s="146"/>
      <c r="W426" s="146"/>
    </row>
    <row r="427" ht="12.75" customHeight="1">
      <c r="A427" s="146"/>
      <c r="B427" s="146" t="str">
        <f>'Product Ratings'!B954</f>
        <v>Widget 966</v>
      </c>
      <c r="C427" s="146"/>
      <c r="D427" s="146"/>
      <c r="E427" s="146">
        <f>'Product Ratings'!C954</f>
        <v>18</v>
      </c>
      <c r="F427" s="305">
        <f>'Product Ratings'!D954</f>
        <v>151.51</v>
      </c>
      <c r="G427" s="305">
        <f>'Product Ratings'!E954</f>
        <v>82.63</v>
      </c>
      <c r="H427" s="134">
        <f>'Product Ratings'!F954</f>
        <v>0.534</v>
      </c>
      <c r="I427" s="146"/>
      <c r="J427" s="305">
        <f>'Product Ratings'!J954</f>
        <v>8.417222222</v>
      </c>
      <c r="K427" s="146" t="str">
        <f>'Product Ratings'!K954</f>
        <v/>
      </c>
      <c r="L427" s="305">
        <f>'Product Ratings'!L954</f>
        <v>5.487107055</v>
      </c>
      <c r="M427" s="134">
        <f>'Product Ratings'!M954</f>
        <v>0.53</v>
      </c>
      <c r="N427" s="146"/>
      <c r="O427" s="139">
        <f>'Product Ratings'!O954</f>
        <v>3</v>
      </c>
      <c r="P427" s="139">
        <f>'Product Ratings'!P954</f>
        <v>4</v>
      </c>
      <c r="Q427" s="139">
        <f>'Product Ratings'!Q954</f>
        <v>5</v>
      </c>
      <c r="R427" s="139">
        <f>'Product Ratings'!R954</f>
        <v>0</v>
      </c>
      <c r="S427" s="306">
        <f>'Product Ratings'!S954</f>
        <v>4</v>
      </c>
      <c r="T427" s="307">
        <f>'Product Ratings'!T954</f>
        <v>16</v>
      </c>
      <c r="U427" s="146"/>
      <c r="V427" s="146"/>
      <c r="W427" s="146"/>
    </row>
    <row r="428" ht="12.75" customHeight="1">
      <c r="A428" s="146"/>
      <c r="B428" s="146" t="str">
        <f>'Product Ratings'!B956</f>
        <v>Widget 968</v>
      </c>
      <c r="C428" s="146"/>
      <c r="D428" s="146"/>
      <c r="E428" s="146">
        <f>'Product Ratings'!C956</f>
        <v>17</v>
      </c>
      <c r="F428" s="305">
        <f>'Product Ratings'!D956</f>
        <v>408.89</v>
      </c>
      <c r="G428" s="305">
        <f>'Product Ratings'!E956</f>
        <v>222.74</v>
      </c>
      <c r="H428" s="134">
        <f>'Product Ratings'!F956</f>
        <v>0.534</v>
      </c>
      <c r="I428" s="146"/>
      <c r="J428" s="305">
        <f>'Product Ratings'!J956</f>
        <v>24.05235294</v>
      </c>
      <c r="K428" s="146" t="str">
        <f>'Product Ratings'!K956</f>
        <v/>
      </c>
      <c r="L428" s="305">
        <f>'Product Ratings'!L956</f>
        <v>15.67949996</v>
      </c>
      <c r="M428" s="134">
        <f>'Product Ratings'!M956</f>
        <v>0.57</v>
      </c>
      <c r="N428" s="146"/>
      <c r="O428" s="139">
        <f>'Product Ratings'!O956</f>
        <v>3</v>
      </c>
      <c r="P428" s="139">
        <f>'Product Ratings'!P956</f>
        <v>4</v>
      </c>
      <c r="Q428" s="139">
        <f>'Product Ratings'!Q956</f>
        <v>5</v>
      </c>
      <c r="R428" s="139">
        <f>'Product Ratings'!R956</f>
        <v>0</v>
      </c>
      <c r="S428" s="306">
        <f>'Product Ratings'!S956</f>
        <v>4</v>
      </c>
      <c r="T428" s="307">
        <f>'Product Ratings'!T956</f>
        <v>16</v>
      </c>
      <c r="U428" s="146"/>
      <c r="V428" s="146"/>
      <c r="W428" s="146"/>
    </row>
    <row r="429" ht="12.75" customHeight="1">
      <c r="A429" s="146"/>
      <c r="B429" s="146" t="str">
        <f>'Product Ratings'!B968</f>
        <v>Widget 980</v>
      </c>
      <c r="C429" s="146"/>
      <c r="D429" s="146"/>
      <c r="E429" s="146">
        <f>'Product Ratings'!C968</f>
        <v>15</v>
      </c>
      <c r="F429" s="305">
        <f>'Product Ratings'!D968</f>
        <v>125.69</v>
      </c>
      <c r="G429" s="305">
        <f>'Product Ratings'!E968</f>
        <v>68.29</v>
      </c>
      <c r="H429" s="134">
        <f>'Product Ratings'!F968</f>
        <v>0.534</v>
      </c>
      <c r="I429" s="146"/>
      <c r="J429" s="305">
        <f>'Product Ratings'!J968</f>
        <v>8.379333333</v>
      </c>
      <c r="K429" s="146" t="str">
        <f>'Product Ratings'!K968</f>
        <v/>
      </c>
      <c r="L429" s="305">
        <f>'Product Ratings'!L968</f>
        <v>5.462407649</v>
      </c>
      <c r="M429" s="134">
        <f>'Product Ratings'!M968</f>
        <v>0.87</v>
      </c>
      <c r="N429" s="146"/>
      <c r="O429" s="139">
        <f>'Product Ratings'!O968</f>
        <v>3</v>
      </c>
      <c r="P429" s="139">
        <f>'Product Ratings'!P968</f>
        <v>3</v>
      </c>
      <c r="Q429" s="139">
        <f>'Product Ratings'!Q968</f>
        <v>5</v>
      </c>
      <c r="R429" s="139">
        <f>'Product Ratings'!R968</f>
        <v>0</v>
      </c>
      <c r="S429" s="306">
        <f>'Product Ratings'!S968</f>
        <v>5</v>
      </c>
      <c r="T429" s="307">
        <f>'Product Ratings'!T968</f>
        <v>16</v>
      </c>
      <c r="U429" s="146"/>
      <c r="V429" s="146"/>
      <c r="W429" s="146"/>
    </row>
    <row r="430" ht="12.75" customHeight="1">
      <c r="A430" s="146"/>
      <c r="B430" s="146" t="str">
        <f>'Product Ratings'!B971</f>
        <v>Widget 983</v>
      </c>
      <c r="C430" s="146"/>
      <c r="D430" s="146"/>
      <c r="E430" s="146">
        <f>'Product Ratings'!C971</f>
        <v>14</v>
      </c>
      <c r="F430" s="305">
        <f>'Product Ratings'!D971</f>
        <v>117.94</v>
      </c>
      <c r="G430" s="305">
        <f>'Product Ratings'!E971</f>
        <v>64.07</v>
      </c>
      <c r="H430" s="134">
        <f>'Product Ratings'!F971</f>
        <v>0.534</v>
      </c>
      <c r="I430" s="146"/>
      <c r="J430" s="305">
        <f>'Product Ratings'!J971</f>
        <v>8.424285714</v>
      </c>
      <c r="K430" s="146" t="str">
        <f>'Product Ratings'!K971</f>
        <v/>
      </c>
      <c r="L430" s="305">
        <f>'Product Ratings'!L971</f>
        <v>5.491711678</v>
      </c>
      <c r="M430" s="134">
        <f>'Product Ratings'!M971</f>
        <v>0.9</v>
      </c>
      <c r="N430" s="146"/>
      <c r="O430" s="139">
        <f>'Product Ratings'!O971</f>
        <v>3</v>
      </c>
      <c r="P430" s="139">
        <f>'Product Ratings'!P971</f>
        <v>3</v>
      </c>
      <c r="Q430" s="139">
        <f>'Product Ratings'!Q971</f>
        <v>5</v>
      </c>
      <c r="R430" s="139">
        <f>'Product Ratings'!R971</f>
        <v>0</v>
      </c>
      <c r="S430" s="306">
        <f>'Product Ratings'!S971</f>
        <v>5</v>
      </c>
      <c r="T430" s="307">
        <f>'Product Ratings'!T971</f>
        <v>16</v>
      </c>
      <c r="U430" s="146"/>
      <c r="V430" s="146"/>
      <c r="W430" s="146"/>
    </row>
    <row r="431" ht="12.75" customHeight="1">
      <c r="A431" s="146"/>
      <c r="B431" s="146" t="str">
        <f>'Product Ratings'!B975</f>
        <v>Widget 987</v>
      </c>
      <c r="C431" s="146"/>
      <c r="D431" s="146"/>
      <c r="E431" s="146">
        <f>'Product Ratings'!C975</f>
        <v>15</v>
      </c>
      <c r="F431" s="305">
        <f>'Product Ratings'!D975</f>
        <v>129.13</v>
      </c>
      <c r="G431" s="305">
        <f>'Product Ratings'!E975</f>
        <v>70.07</v>
      </c>
      <c r="H431" s="134">
        <f>'Product Ratings'!F975</f>
        <v>0.534</v>
      </c>
      <c r="I431" s="146"/>
      <c r="J431" s="305">
        <f>'Product Ratings'!J975</f>
        <v>8.608666667</v>
      </c>
      <c r="K431" s="146" t="str">
        <f>'Product Ratings'!K975</f>
        <v/>
      </c>
      <c r="L431" s="305">
        <f>'Product Ratings'!L975</f>
        <v>5.611907866</v>
      </c>
      <c r="M431" s="134">
        <f>'Product Ratings'!M975</f>
        <v>0.93</v>
      </c>
      <c r="N431" s="146"/>
      <c r="O431" s="139">
        <f>'Product Ratings'!O975</f>
        <v>3</v>
      </c>
      <c r="P431" s="139">
        <f>'Product Ratings'!P975</f>
        <v>3</v>
      </c>
      <c r="Q431" s="139">
        <f>'Product Ratings'!Q975</f>
        <v>5</v>
      </c>
      <c r="R431" s="139">
        <f>'Product Ratings'!R975</f>
        <v>0</v>
      </c>
      <c r="S431" s="306">
        <f>'Product Ratings'!S975</f>
        <v>5</v>
      </c>
      <c r="T431" s="307">
        <f>'Product Ratings'!T975</f>
        <v>16</v>
      </c>
      <c r="U431" s="146"/>
      <c r="V431" s="146"/>
      <c r="W431" s="146"/>
    </row>
    <row r="432" ht="12.75" customHeight="1">
      <c r="A432" s="146"/>
      <c r="B432" s="146" t="str">
        <f>'Product Ratings'!B977</f>
        <v>Widget 989</v>
      </c>
      <c r="C432" s="146"/>
      <c r="D432" s="146"/>
      <c r="E432" s="146">
        <f>'Product Ratings'!C977</f>
        <v>16</v>
      </c>
      <c r="F432" s="305">
        <f>'Product Ratings'!D977</f>
        <v>137.74</v>
      </c>
      <c r="G432" s="305">
        <f>'Product Ratings'!E977</f>
        <v>74.73</v>
      </c>
      <c r="H432" s="134">
        <f>'Product Ratings'!F977</f>
        <v>0.534</v>
      </c>
      <c r="I432" s="146"/>
      <c r="J432" s="305">
        <f>'Product Ratings'!J977</f>
        <v>8.60875</v>
      </c>
      <c r="K432" s="146" t="str">
        <f>'Product Ratings'!K977</f>
        <v/>
      </c>
      <c r="L432" s="305">
        <f>'Product Ratings'!L977</f>
        <v>5.61196219</v>
      </c>
      <c r="M432" s="134">
        <f>'Product Ratings'!M977</f>
        <v>0.45</v>
      </c>
      <c r="N432" s="146"/>
      <c r="O432" s="139">
        <f>'Product Ratings'!O977</f>
        <v>3</v>
      </c>
      <c r="P432" s="139">
        <f>'Product Ratings'!P977</f>
        <v>4</v>
      </c>
      <c r="Q432" s="139">
        <f>'Product Ratings'!Q977</f>
        <v>5</v>
      </c>
      <c r="R432" s="139">
        <f>'Product Ratings'!R977</f>
        <v>0</v>
      </c>
      <c r="S432" s="306">
        <f>'Product Ratings'!S977</f>
        <v>4</v>
      </c>
      <c r="T432" s="307">
        <f>'Product Ratings'!T977</f>
        <v>16</v>
      </c>
      <c r="U432" s="146"/>
      <c r="V432" s="146"/>
      <c r="W432" s="146"/>
    </row>
    <row r="433" ht="12.75" customHeight="1">
      <c r="A433" s="146"/>
      <c r="B433" s="146" t="str">
        <f>'Product Ratings'!B984</f>
        <v/>
      </c>
      <c r="C433" s="146"/>
      <c r="D433" s="146"/>
      <c r="E433" s="146">
        <f>'Product Ratings'!C984</f>
        <v>32</v>
      </c>
      <c r="F433" s="305">
        <f>'Product Ratings'!D984</f>
        <v>1372.52</v>
      </c>
      <c r="G433" s="305">
        <f>'Product Ratings'!E984</f>
        <v>743.18</v>
      </c>
      <c r="H433" s="134">
        <f>'Product Ratings'!F984</f>
        <v>0.534</v>
      </c>
      <c r="I433" s="146"/>
      <c r="J433" s="305">
        <f>'Product Ratings'!J984</f>
        <v>42.89125</v>
      </c>
      <c r="K433" s="146" t="str">
        <f>'Product Ratings'!K984</f>
        <v/>
      </c>
      <c r="L433" s="305">
        <f>'Product Ratings'!L984</f>
        <v>27.96039765</v>
      </c>
      <c r="M433" s="134">
        <f>'Product Ratings'!M984</f>
        <v>0.26</v>
      </c>
      <c r="N433" s="146"/>
      <c r="O433" s="139">
        <f>'Product Ratings'!O984</f>
        <v>3</v>
      </c>
      <c r="P433" s="139">
        <f>'Product Ratings'!P984</f>
        <v>5</v>
      </c>
      <c r="Q433" s="139">
        <f>'Product Ratings'!Q984</f>
        <v>4</v>
      </c>
      <c r="R433" s="139">
        <f>'Product Ratings'!R984</f>
        <v>0</v>
      </c>
      <c r="S433" s="306">
        <f>'Product Ratings'!S984</f>
        <v>3</v>
      </c>
      <c r="T433" s="307">
        <f>'Product Ratings'!T984</f>
        <v>15</v>
      </c>
      <c r="U433" s="146"/>
      <c r="V433" s="146"/>
      <c r="W433" s="146"/>
    </row>
    <row r="434" ht="12.75" customHeight="1">
      <c r="A434" s="146"/>
      <c r="B434" s="146" t="str">
        <f>'Product Ratings'!B987</f>
        <v/>
      </c>
      <c r="C434" s="146"/>
      <c r="D434" s="146"/>
      <c r="E434" s="146">
        <f>'Product Ratings'!C987</f>
        <v>20</v>
      </c>
      <c r="F434" s="305">
        <f>'Product Ratings'!D987</f>
        <v>95.17</v>
      </c>
      <c r="G434" s="305">
        <f>'Product Ratings'!E987</f>
        <v>51.51</v>
      </c>
      <c r="H434" s="134">
        <f>'Product Ratings'!F987</f>
        <v>0.534</v>
      </c>
      <c r="I434" s="146"/>
      <c r="J434" s="305">
        <f>'Product Ratings'!J987</f>
        <v>4.7585</v>
      </c>
      <c r="K434" s="146" t="str">
        <f>'Product Ratings'!K987</f>
        <v/>
      </c>
      <c r="L434" s="305">
        <f>'Product Ratings'!L987</f>
        <v>3.10202086</v>
      </c>
      <c r="M434" s="134">
        <f>'Product Ratings'!M987</f>
        <v>0.35</v>
      </c>
      <c r="N434" s="146"/>
      <c r="O434" s="139">
        <f>'Product Ratings'!O987</f>
        <v>3</v>
      </c>
      <c r="P434" s="139">
        <f>'Product Ratings'!P987</f>
        <v>4</v>
      </c>
      <c r="Q434" s="139">
        <f>'Product Ratings'!Q987</f>
        <v>5</v>
      </c>
      <c r="R434" s="139">
        <f>'Product Ratings'!R987</f>
        <v>0</v>
      </c>
      <c r="S434" s="306">
        <f>'Product Ratings'!S987</f>
        <v>4</v>
      </c>
      <c r="T434" s="307">
        <f>'Product Ratings'!T987</f>
        <v>16</v>
      </c>
      <c r="U434" s="146"/>
      <c r="V434" s="146"/>
      <c r="W434" s="146"/>
    </row>
    <row r="435" ht="12.75" customHeight="1">
      <c r="A435" s="146"/>
      <c r="B435" s="146" t="str">
        <f>'Product Ratings'!B995</f>
        <v/>
      </c>
      <c r="C435" s="146"/>
      <c r="D435" s="146"/>
      <c r="E435" s="146">
        <f>'Product Ratings'!C995</f>
        <v>12</v>
      </c>
      <c r="F435" s="305">
        <f>'Product Ratings'!D995</f>
        <v>99.86</v>
      </c>
      <c r="G435" s="305">
        <f>'Product Ratings'!E995</f>
        <v>53.94</v>
      </c>
      <c r="H435" s="134">
        <f>'Product Ratings'!F995</f>
        <v>0.534</v>
      </c>
      <c r="I435" s="146"/>
      <c r="J435" s="305">
        <f>'Product Ratings'!J995</f>
        <v>8.321666667</v>
      </c>
      <c r="K435" s="146" t="str">
        <f>'Product Ratings'!K995</f>
        <v/>
      </c>
      <c r="L435" s="305">
        <f>'Product Ratings'!L995</f>
        <v>5.424815298</v>
      </c>
      <c r="M435" s="134">
        <f>'Product Ratings'!M995</f>
        <v>0.87</v>
      </c>
      <c r="N435" s="146"/>
      <c r="O435" s="139">
        <f>'Product Ratings'!O995</f>
        <v>3</v>
      </c>
      <c r="P435" s="139">
        <f>'Product Ratings'!P995</f>
        <v>3</v>
      </c>
      <c r="Q435" s="139">
        <f>'Product Ratings'!Q995</f>
        <v>5</v>
      </c>
      <c r="R435" s="139">
        <f>'Product Ratings'!R995</f>
        <v>0</v>
      </c>
      <c r="S435" s="306">
        <f>'Product Ratings'!S995</f>
        <v>5</v>
      </c>
      <c r="T435" s="307">
        <f>'Product Ratings'!T995</f>
        <v>16</v>
      </c>
      <c r="U435" s="146"/>
      <c r="V435" s="146"/>
      <c r="W435" s="146"/>
    </row>
    <row r="436" ht="12.75" customHeight="1">
      <c r="A436" s="146"/>
      <c r="B436" s="146" t="str">
        <f>'Product Ratings'!B1029</f>
        <v/>
      </c>
      <c r="C436" s="146"/>
      <c r="D436" s="146"/>
      <c r="E436" s="146">
        <f>'Product Ratings'!C1029</f>
        <v>18</v>
      </c>
      <c r="F436" s="305">
        <f>'Product Ratings'!D1029</f>
        <v>187.83</v>
      </c>
      <c r="G436" s="305">
        <f>'Product Ratings'!E1029</f>
        <v>100.34</v>
      </c>
      <c r="H436" s="134">
        <f>'Product Ratings'!F1029</f>
        <v>0.534</v>
      </c>
      <c r="I436" s="146"/>
      <c r="J436" s="305">
        <f>'Product Ratings'!J1029</f>
        <v>10.435</v>
      </c>
      <c r="K436" s="146" t="str">
        <f>'Product Ratings'!K1029</f>
        <v/>
      </c>
      <c r="L436" s="305">
        <f>'Product Ratings'!L1029</f>
        <v>6.802477184</v>
      </c>
      <c r="M436" s="134">
        <f>'Product Ratings'!M1029</f>
        <v>0.56</v>
      </c>
      <c r="N436" s="146"/>
      <c r="O436" s="139">
        <f>'Product Ratings'!O1029</f>
        <v>3</v>
      </c>
      <c r="P436" s="139">
        <f>'Product Ratings'!P1029</f>
        <v>4</v>
      </c>
      <c r="Q436" s="139">
        <f>'Product Ratings'!Q1029</f>
        <v>5</v>
      </c>
      <c r="R436" s="139">
        <f>'Product Ratings'!R1029</f>
        <v>0</v>
      </c>
      <c r="S436" s="306">
        <f>'Product Ratings'!S1029</f>
        <v>4</v>
      </c>
      <c r="T436" s="307">
        <f>'Product Ratings'!T1029</f>
        <v>16</v>
      </c>
      <c r="U436" s="146"/>
      <c r="V436" s="146"/>
      <c r="W436" s="146"/>
    </row>
    <row r="437" ht="12.75" customHeight="1">
      <c r="A437" s="146"/>
      <c r="B437" s="146" t="str">
        <f>'Product Ratings'!B1122</f>
        <v/>
      </c>
      <c r="C437" s="146"/>
      <c r="D437" s="146"/>
      <c r="E437" s="146">
        <f>'Product Ratings'!C1122</f>
        <v>31</v>
      </c>
      <c r="F437" s="305">
        <f>'Product Ratings'!D1122</f>
        <v>990.13</v>
      </c>
      <c r="G437" s="305">
        <f>'Product Ratings'!E1122</f>
        <v>519.24</v>
      </c>
      <c r="H437" s="134">
        <f>'Product Ratings'!F1122</f>
        <v>0.5244</v>
      </c>
      <c r="I437" s="146"/>
      <c r="J437" s="305">
        <f>'Product Ratings'!J1122</f>
        <v>31.93967742</v>
      </c>
      <c r="K437" s="146" t="str">
        <f>'Product Ratings'!K1122</f>
        <v/>
      </c>
      <c r="L437" s="305">
        <f>'Product Ratings'!L1122</f>
        <v>20.95229429</v>
      </c>
      <c r="M437" s="134">
        <f>'Product Ratings'!M1122</f>
        <v>0.89</v>
      </c>
      <c r="N437" s="146"/>
      <c r="O437" s="139">
        <f>'Product Ratings'!O1122</f>
        <v>3</v>
      </c>
      <c r="P437" s="139">
        <f>'Product Ratings'!P1122</f>
        <v>5</v>
      </c>
      <c r="Q437" s="139">
        <f>'Product Ratings'!Q1122</f>
        <v>5</v>
      </c>
      <c r="R437" s="139">
        <f>'Product Ratings'!R1122</f>
        <v>0</v>
      </c>
      <c r="S437" s="306">
        <f>'Product Ratings'!S1122</f>
        <v>5</v>
      </c>
      <c r="T437" s="307">
        <f>'Product Ratings'!T1122</f>
        <v>18</v>
      </c>
      <c r="U437" s="146"/>
      <c r="V437" s="146"/>
      <c r="W437" s="146"/>
    </row>
    <row r="438" ht="12.75" customHeight="1">
      <c r="A438" s="146"/>
      <c r="B438" s="146" t="str">
        <f>'Product Ratings'!B1340</f>
        <v/>
      </c>
      <c r="C438" s="146"/>
      <c r="D438" s="146"/>
      <c r="E438" s="146">
        <f>'Product Ratings'!C1340</f>
        <v>34</v>
      </c>
      <c r="F438" s="305">
        <f>'Product Ratings'!D1340</f>
        <v>572.17</v>
      </c>
      <c r="G438" s="305">
        <f>'Product Ratings'!E1340</f>
        <v>288.36</v>
      </c>
      <c r="H438" s="134">
        <f>'Product Ratings'!F1340</f>
        <v>0.504</v>
      </c>
      <c r="I438" s="146"/>
      <c r="J438" s="305">
        <f>'Product Ratings'!J1340</f>
        <v>16.82852941</v>
      </c>
      <c r="K438" s="146" t="str">
        <f>'Product Ratings'!K1340</f>
        <v/>
      </c>
      <c r="L438" s="305">
        <f>'Product Ratings'!L1340</f>
        <v>11.18918179</v>
      </c>
      <c r="M438" s="134">
        <f>'Product Ratings'!M1340</f>
        <v>0.64</v>
      </c>
      <c r="N438" s="146"/>
      <c r="O438" s="139">
        <f>'Product Ratings'!O1340</f>
        <v>3</v>
      </c>
      <c r="P438" s="139">
        <f>'Product Ratings'!P1340</f>
        <v>5</v>
      </c>
      <c r="Q438" s="139">
        <f>'Product Ratings'!Q1340</f>
        <v>5</v>
      </c>
      <c r="R438" s="139">
        <f>'Product Ratings'!R1340</f>
        <v>0</v>
      </c>
      <c r="S438" s="306">
        <f>'Product Ratings'!S1340</f>
        <v>5</v>
      </c>
      <c r="T438" s="307">
        <f>'Product Ratings'!T1340</f>
        <v>18</v>
      </c>
      <c r="U438" s="146"/>
      <c r="V438" s="146"/>
      <c r="W438" s="146"/>
    </row>
    <row r="439" ht="12.75" customHeight="1">
      <c r="A439" s="146"/>
      <c r="B439" s="146" t="str">
        <f>'Product Ratings'!B1344</f>
        <v/>
      </c>
      <c r="C439" s="146"/>
      <c r="D439" s="146"/>
      <c r="E439" s="146">
        <f>'Product Ratings'!C1344</f>
        <v>26</v>
      </c>
      <c r="F439" s="305">
        <f>'Product Ratings'!D1344</f>
        <v>790.22</v>
      </c>
      <c r="G439" s="305">
        <f>'Product Ratings'!E1344</f>
        <v>397.36</v>
      </c>
      <c r="H439" s="134">
        <f>'Product Ratings'!F1344</f>
        <v>0.5028</v>
      </c>
      <c r="I439" s="146"/>
      <c r="J439" s="305">
        <f>'Product Ratings'!J1344</f>
        <v>30.39307692</v>
      </c>
      <c r="K439" s="146" t="str">
        <f>'Product Ratings'!K1344</f>
        <v/>
      </c>
      <c r="L439" s="305">
        <f>'Product Ratings'!L1344</f>
        <v>20.22429926</v>
      </c>
      <c r="M439" s="134">
        <f>'Product Ratings'!M1344</f>
        <v>0.69</v>
      </c>
      <c r="N439" s="146"/>
      <c r="O439" s="139">
        <f>'Product Ratings'!O1344</f>
        <v>3</v>
      </c>
      <c r="P439" s="139">
        <f>'Product Ratings'!P1344</f>
        <v>5</v>
      </c>
      <c r="Q439" s="139">
        <f>'Product Ratings'!Q1344</f>
        <v>5</v>
      </c>
      <c r="R439" s="139">
        <f>'Product Ratings'!R1344</f>
        <v>0</v>
      </c>
      <c r="S439" s="306">
        <f>'Product Ratings'!S1344</f>
        <v>5</v>
      </c>
      <c r="T439" s="307">
        <f>'Product Ratings'!T1344</f>
        <v>18</v>
      </c>
      <c r="U439" s="146"/>
      <c r="V439" s="146"/>
      <c r="W439" s="146"/>
    </row>
    <row r="440" ht="12.75" customHeight="1">
      <c r="A440" s="146"/>
      <c r="B440" s="146" t="str">
        <f>'Product Ratings'!B1504</f>
        <v/>
      </c>
      <c r="C440" s="146"/>
      <c r="D440" s="146"/>
      <c r="E440" s="146">
        <f>'Product Ratings'!C1504</f>
        <v>29</v>
      </c>
      <c r="F440" s="305">
        <f>'Product Ratings'!D1504</f>
        <v>343.89</v>
      </c>
      <c r="G440" s="305">
        <f>'Product Ratings'!E1504</f>
        <v>169.89</v>
      </c>
      <c r="H440" s="134">
        <f>'Product Ratings'!F1504</f>
        <v>0.494</v>
      </c>
      <c r="I440" s="146"/>
      <c r="J440" s="305">
        <f>'Product Ratings'!J1504</f>
        <v>11.85827586</v>
      </c>
      <c r="K440" s="146" t="str">
        <f>'Product Ratings'!K1504</f>
        <v/>
      </c>
      <c r="L440" s="305">
        <f>'Product Ratings'!L1504</f>
        <v>7.937266307</v>
      </c>
      <c r="M440" s="134">
        <f>'Product Ratings'!M1504</f>
        <v>0.91</v>
      </c>
      <c r="N440" s="146"/>
      <c r="O440" s="139">
        <f>'Product Ratings'!O1504</f>
        <v>3</v>
      </c>
      <c r="P440" s="139">
        <f>'Product Ratings'!P1504</f>
        <v>5</v>
      </c>
      <c r="Q440" s="139">
        <f>'Product Ratings'!Q1504</f>
        <v>5</v>
      </c>
      <c r="R440" s="139">
        <f>'Product Ratings'!R1504</f>
        <v>0</v>
      </c>
      <c r="S440" s="306">
        <f>'Product Ratings'!S1504</f>
        <v>5</v>
      </c>
      <c r="T440" s="307">
        <f>'Product Ratings'!T1504</f>
        <v>18</v>
      </c>
      <c r="U440" s="146"/>
      <c r="V440" s="146"/>
      <c r="W440" s="146"/>
    </row>
    <row r="441" ht="12.75" customHeight="1">
      <c r="A441" s="146"/>
      <c r="B441" s="146" t="str">
        <f>'Product Ratings'!B1603</f>
        <v/>
      </c>
      <c r="C441" s="146"/>
      <c r="D441" s="146"/>
      <c r="E441" s="146">
        <f>'Product Ratings'!C1603</f>
        <v>26</v>
      </c>
      <c r="F441" s="305">
        <f>'Product Ratings'!D1603</f>
        <v>793.96</v>
      </c>
      <c r="G441" s="305">
        <f>'Product Ratings'!E1603</f>
        <v>384.07</v>
      </c>
      <c r="H441" s="134">
        <f>'Product Ratings'!F1603</f>
        <v>0.4837</v>
      </c>
      <c r="I441" s="146"/>
      <c r="J441" s="305">
        <f>'Product Ratings'!J1603</f>
        <v>30.53692308</v>
      </c>
      <c r="K441" s="146" t="str">
        <f>'Product Ratings'!K1603</f>
        <v/>
      </c>
      <c r="L441" s="305">
        <f>'Product Ratings'!L1603</f>
        <v>20.58160213</v>
      </c>
      <c r="M441" s="134">
        <f>'Product Ratings'!M1603</f>
        <v>0.87</v>
      </c>
      <c r="N441" s="146"/>
      <c r="O441" s="139">
        <f>'Product Ratings'!O1603</f>
        <v>3</v>
      </c>
      <c r="P441" s="139">
        <f>'Product Ratings'!P1603</f>
        <v>5</v>
      </c>
      <c r="Q441" s="139">
        <f>'Product Ratings'!Q1603</f>
        <v>5</v>
      </c>
      <c r="R441" s="139">
        <f>'Product Ratings'!R1603</f>
        <v>0</v>
      </c>
      <c r="S441" s="306">
        <f>'Product Ratings'!S1603</f>
        <v>5</v>
      </c>
      <c r="T441" s="307">
        <f>'Product Ratings'!T1603</f>
        <v>18</v>
      </c>
      <c r="U441" s="146"/>
      <c r="V441" s="146"/>
      <c r="W441" s="146"/>
    </row>
    <row r="442" ht="12.75" customHeight="1">
      <c r="A442" s="146"/>
      <c r="B442" s="146" t="str">
        <f>'Product Ratings'!B1679</f>
        <v/>
      </c>
      <c r="C442" s="146"/>
      <c r="D442" s="146"/>
      <c r="E442" s="146">
        <f>'Product Ratings'!C1679</f>
        <v>56</v>
      </c>
      <c r="F442" s="305">
        <f>'Product Ratings'!D1679</f>
        <v>1362.25</v>
      </c>
      <c r="G442" s="305">
        <f>'Product Ratings'!E1679</f>
        <v>647.04</v>
      </c>
      <c r="H442" s="134">
        <f>'Product Ratings'!F1679</f>
        <v>0.475</v>
      </c>
      <c r="I442" s="146"/>
      <c r="J442" s="305">
        <f>'Product Ratings'!J1679</f>
        <v>24.32589286</v>
      </c>
      <c r="K442" s="146" t="str">
        <f>'Product Ratings'!K1679</f>
        <v/>
      </c>
      <c r="L442" s="305">
        <f>'Product Ratings'!L1679</f>
        <v>16.49213075</v>
      </c>
      <c r="M442" s="134">
        <f>'Product Ratings'!M1679</f>
        <v>0.87</v>
      </c>
      <c r="N442" s="146"/>
      <c r="O442" s="139">
        <f>'Product Ratings'!O1679</f>
        <v>3</v>
      </c>
      <c r="P442" s="139">
        <f>'Product Ratings'!P1679</f>
        <v>5</v>
      </c>
      <c r="Q442" s="139">
        <f>'Product Ratings'!Q1679</f>
        <v>5</v>
      </c>
      <c r="R442" s="139">
        <f>'Product Ratings'!R1679</f>
        <v>0</v>
      </c>
      <c r="S442" s="306">
        <f>'Product Ratings'!S1679</f>
        <v>5</v>
      </c>
      <c r="T442" s="307">
        <f>'Product Ratings'!T1679</f>
        <v>18</v>
      </c>
      <c r="U442" s="146"/>
      <c r="V442" s="146"/>
      <c r="W442" s="146"/>
    </row>
    <row r="443" ht="12.75" customHeight="1">
      <c r="A443" s="146"/>
      <c r="B443" s="146" t="str">
        <f>'Product Ratings'!B1686</f>
        <v/>
      </c>
      <c r="C443" s="146"/>
      <c r="D443" s="146"/>
      <c r="E443" s="146">
        <f>'Product Ratings'!C1686</f>
        <v>80</v>
      </c>
      <c r="F443" s="305">
        <f>'Product Ratings'!D1686</f>
        <v>1102.26</v>
      </c>
      <c r="G443" s="305">
        <f>'Product Ratings'!E1686</f>
        <v>522.71</v>
      </c>
      <c r="H443" s="134">
        <f>'Product Ratings'!F1686</f>
        <v>0.4742</v>
      </c>
      <c r="I443" s="146"/>
      <c r="J443" s="305">
        <f>'Product Ratings'!J1686</f>
        <v>13.77825</v>
      </c>
      <c r="K443" s="146" t="str">
        <f>'Product Ratings'!K1686</f>
        <v/>
      </c>
      <c r="L443" s="305">
        <f>'Product Ratings'!L1686</f>
        <v>9.346255596</v>
      </c>
      <c r="M443" s="134">
        <f>'Product Ratings'!M1686</f>
        <v>0.89</v>
      </c>
      <c r="N443" s="146"/>
      <c r="O443" s="139">
        <f>'Product Ratings'!O1686</f>
        <v>3</v>
      </c>
      <c r="P443" s="139">
        <f>'Product Ratings'!P1686</f>
        <v>5</v>
      </c>
      <c r="Q443" s="139">
        <f>'Product Ratings'!Q1686</f>
        <v>5</v>
      </c>
      <c r="R443" s="139">
        <f>'Product Ratings'!R1686</f>
        <v>0</v>
      </c>
      <c r="S443" s="306">
        <f>'Product Ratings'!S1686</f>
        <v>5</v>
      </c>
      <c r="T443" s="307">
        <f>'Product Ratings'!T1686</f>
        <v>18</v>
      </c>
      <c r="U443" s="146"/>
      <c r="V443" s="146"/>
      <c r="W443" s="146"/>
    </row>
    <row r="444" ht="12.75" customHeight="1">
      <c r="A444" s="146"/>
      <c r="B444" s="146" t="str">
        <f>'Product Ratings'!B1731</f>
        <v/>
      </c>
      <c r="C444" s="146"/>
      <c r="D444" s="146"/>
      <c r="E444" s="146">
        <f>'Product Ratings'!C1731</f>
        <v>39</v>
      </c>
      <c r="F444" s="305">
        <f>'Product Ratings'!D1731</f>
        <v>1116.74</v>
      </c>
      <c r="G444" s="305">
        <f>'Product Ratings'!E1731</f>
        <v>524.34</v>
      </c>
      <c r="H444" s="134">
        <f>'Product Ratings'!F1731</f>
        <v>0.4695</v>
      </c>
      <c r="I444" s="146"/>
      <c r="J444" s="305">
        <f>'Product Ratings'!J1731</f>
        <v>28.63435897</v>
      </c>
      <c r="K444" s="146" t="str">
        <f>'Product Ratings'!K1731</f>
        <v/>
      </c>
      <c r="L444" s="305">
        <f>'Product Ratings'!L1731</f>
        <v>19.48578358</v>
      </c>
      <c r="M444" s="134">
        <f>'Product Ratings'!M1731</f>
        <v>0.9</v>
      </c>
      <c r="N444" s="146"/>
      <c r="O444" s="139">
        <f>'Product Ratings'!O1731</f>
        <v>3</v>
      </c>
      <c r="P444" s="139">
        <f>'Product Ratings'!P1731</f>
        <v>5</v>
      </c>
      <c r="Q444" s="139">
        <f>'Product Ratings'!Q1731</f>
        <v>5</v>
      </c>
      <c r="R444" s="139">
        <f>'Product Ratings'!R1731</f>
        <v>0</v>
      </c>
      <c r="S444" s="306">
        <f>'Product Ratings'!S1731</f>
        <v>5</v>
      </c>
      <c r="T444" s="307">
        <f>'Product Ratings'!T1731</f>
        <v>18</v>
      </c>
      <c r="U444" s="146"/>
      <c r="V444" s="146"/>
      <c r="W444" s="146"/>
    </row>
    <row r="445" ht="12.75" customHeight="1">
      <c r="A445" s="146"/>
      <c r="B445" s="146" t="str">
        <f>'Product Ratings'!B1812</f>
        <v/>
      </c>
      <c r="C445" s="146"/>
      <c r="D445" s="146"/>
      <c r="E445" s="146">
        <f>'Product Ratings'!C1812</f>
        <v>59</v>
      </c>
      <c r="F445" s="305">
        <f>'Product Ratings'!D1812</f>
        <v>1983.27</v>
      </c>
      <c r="G445" s="305">
        <f>'Product Ratings'!E1812</f>
        <v>921.27</v>
      </c>
      <c r="H445" s="134">
        <f>'Product Ratings'!F1812</f>
        <v>0.4645</v>
      </c>
      <c r="I445" s="146"/>
      <c r="J445" s="305">
        <f>'Product Ratings'!J1812</f>
        <v>33.61474576</v>
      </c>
      <c r="K445" s="146" t="str">
        <f>'Product Ratings'!K1812</f>
        <v/>
      </c>
      <c r="L445" s="305">
        <f>'Product Ratings'!L1812</f>
        <v>22.95305276</v>
      </c>
      <c r="M445" s="134">
        <f>'Product Ratings'!M1812</f>
        <v>0.65</v>
      </c>
      <c r="N445" s="146"/>
      <c r="O445" s="139">
        <f>'Product Ratings'!O1812</f>
        <v>3</v>
      </c>
      <c r="P445" s="139">
        <f>'Product Ratings'!P1812</f>
        <v>5</v>
      </c>
      <c r="Q445" s="139">
        <f>'Product Ratings'!Q1812</f>
        <v>5</v>
      </c>
      <c r="R445" s="139">
        <f>'Product Ratings'!R1812</f>
        <v>0</v>
      </c>
      <c r="S445" s="306">
        <f>'Product Ratings'!S1812</f>
        <v>5</v>
      </c>
      <c r="T445" s="307">
        <f>'Product Ratings'!T1812</f>
        <v>18</v>
      </c>
      <c r="U445" s="146"/>
      <c r="V445" s="146"/>
      <c r="W445" s="146"/>
    </row>
    <row r="446" ht="12.75" customHeight="1">
      <c r="A446" s="146"/>
      <c r="B446" s="146" t="str">
        <f>'Product Ratings'!B16</f>
        <v>Widget 2</v>
      </c>
      <c r="C446" s="146"/>
      <c r="D446" s="146"/>
      <c r="E446" s="146">
        <f>'Product Ratings'!C16</f>
        <v>14</v>
      </c>
      <c r="F446" s="305">
        <f>'Product Ratings'!D16</f>
        <v>998.17</v>
      </c>
      <c r="G446" s="305">
        <f>'Product Ratings'!E16</f>
        <v>998.17</v>
      </c>
      <c r="H446" s="134" t="str">
        <f>'Product Ratings'!F16</f>
        <v/>
      </c>
      <c r="I446" s="146"/>
      <c r="J446" s="305">
        <f>'Product Ratings'!J16</f>
        <v>71.29785714</v>
      </c>
      <c r="K446" s="146">
        <f>'Product Ratings'!K16</f>
        <v>25</v>
      </c>
      <c r="L446" s="305">
        <f>'Product Ratings'!L16</f>
        <v>71.29785714</v>
      </c>
      <c r="M446" s="134">
        <f>'Product Ratings'!M16</f>
        <v>0.04</v>
      </c>
      <c r="N446" s="146"/>
      <c r="O446" s="139">
        <f>'Product Ratings'!O16</f>
        <v>1</v>
      </c>
      <c r="P446" s="139">
        <f>'Product Ratings'!P16</f>
        <v>3</v>
      </c>
      <c r="Q446" s="139">
        <f>'Product Ratings'!Q16</f>
        <v>3</v>
      </c>
      <c r="R446" s="139">
        <f>'Product Ratings'!R16</f>
        <v>4</v>
      </c>
      <c r="S446" s="306">
        <f>'Product Ratings'!S16</f>
        <v>1</v>
      </c>
      <c r="T446" s="307">
        <f>'Product Ratings'!T16</f>
        <v>12</v>
      </c>
      <c r="U446" s="146"/>
      <c r="V446" s="146"/>
      <c r="W446" s="146"/>
    </row>
    <row r="447" ht="12.75" customHeight="1">
      <c r="A447" s="146"/>
      <c r="B447" s="146" t="str">
        <f>'Product Ratings'!B23</f>
        <v>Widget 9</v>
      </c>
      <c r="C447" s="146"/>
      <c r="D447" s="146"/>
      <c r="E447" s="146">
        <f>'Product Ratings'!C23</f>
        <v>7</v>
      </c>
      <c r="F447" s="305">
        <f>'Product Ratings'!D23</f>
        <v>608.7</v>
      </c>
      <c r="G447" s="305">
        <f>'Product Ratings'!E23</f>
        <v>608.7</v>
      </c>
      <c r="H447" s="134" t="str">
        <f>'Product Ratings'!F23</f>
        <v/>
      </c>
      <c r="I447" s="146"/>
      <c r="J447" s="305">
        <f>'Product Ratings'!J23</f>
        <v>86.95714286</v>
      </c>
      <c r="K447" s="146">
        <f>'Product Ratings'!K23</f>
        <v>21</v>
      </c>
      <c r="L447" s="305">
        <f>'Product Ratings'!L23</f>
        <v>86.95714286</v>
      </c>
      <c r="M447" s="134">
        <f>'Product Ratings'!M23</f>
        <v>0.13</v>
      </c>
      <c r="N447" s="146"/>
      <c r="O447" s="139">
        <f>'Product Ratings'!O23</f>
        <v>1</v>
      </c>
      <c r="P447" s="139">
        <f>'Product Ratings'!P23</f>
        <v>2</v>
      </c>
      <c r="Q447" s="139">
        <f>'Product Ratings'!Q23</f>
        <v>2</v>
      </c>
      <c r="R447" s="139">
        <f>'Product Ratings'!R23</f>
        <v>4</v>
      </c>
      <c r="S447" s="306">
        <f>'Product Ratings'!S23</f>
        <v>0.13</v>
      </c>
      <c r="T447" s="307">
        <f>'Product Ratings'!T23</f>
        <v>9.13</v>
      </c>
      <c r="U447" s="146"/>
      <c r="V447" s="146"/>
      <c r="W447" s="146"/>
    </row>
    <row r="448" ht="12.75" customHeight="1">
      <c r="A448" s="146"/>
      <c r="B448" s="146" t="str">
        <f>'Product Ratings'!B25</f>
        <v>Widget 11</v>
      </c>
      <c r="C448" s="146"/>
      <c r="D448" s="146"/>
      <c r="E448" s="146">
        <f>'Product Ratings'!C25</f>
        <v>1</v>
      </c>
      <c r="F448" s="305">
        <f>'Product Ratings'!D25</f>
        <v>60</v>
      </c>
      <c r="G448" s="305">
        <f>'Product Ratings'!E25</f>
        <v>60</v>
      </c>
      <c r="H448" s="134" t="str">
        <f>'Product Ratings'!F25</f>
        <v/>
      </c>
      <c r="I448" s="146"/>
      <c r="J448" s="305">
        <f>'Product Ratings'!J25</f>
        <v>60</v>
      </c>
      <c r="K448" s="146">
        <f>'Product Ratings'!K25</f>
        <v>25</v>
      </c>
      <c r="L448" s="305">
        <f>'Product Ratings'!L25</f>
        <v>60</v>
      </c>
      <c r="M448" s="134">
        <f>'Product Ratings'!M25</f>
        <v>0.15</v>
      </c>
      <c r="N448" s="146"/>
      <c r="O448" s="139">
        <f>'Product Ratings'!O25</f>
        <v>1</v>
      </c>
      <c r="P448" s="139">
        <f>'Product Ratings'!P25</f>
        <v>1</v>
      </c>
      <c r="Q448" s="139">
        <f>'Product Ratings'!Q25</f>
        <v>3</v>
      </c>
      <c r="R448" s="139">
        <f>'Product Ratings'!R25</f>
        <v>4</v>
      </c>
      <c r="S448" s="306">
        <f>'Product Ratings'!S25</f>
        <v>3</v>
      </c>
      <c r="T448" s="307">
        <f>'Product Ratings'!T25</f>
        <v>12</v>
      </c>
      <c r="U448" s="146"/>
      <c r="V448" s="146"/>
      <c r="W448" s="146"/>
    </row>
    <row r="449" ht="12.75" customHeight="1">
      <c r="A449" s="146"/>
      <c r="B449" s="146" t="str">
        <f>'Product Ratings'!B27</f>
        <v>Widget 13</v>
      </c>
      <c r="C449" s="146"/>
      <c r="D449" s="146"/>
      <c r="E449" s="146">
        <f>'Product Ratings'!C27</f>
        <v>1</v>
      </c>
      <c r="F449" s="305">
        <f>'Product Ratings'!D27</f>
        <v>55.65</v>
      </c>
      <c r="G449" s="305">
        <f>'Product Ratings'!E27</f>
        <v>55.65</v>
      </c>
      <c r="H449" s="134" t="str">
        <f>'Product Ratings'!F27</f>
        <v/>
      </c>
      <c r="I449" s="146"/>
      <c r="J449" s="305">
        <f>'Product Ratings'!J27</f>
        <v>55.65</v>
      </c>
      <c r="K449" s="146">
        <f>'Product Ratings'!K27</f>
        <v>26</v>
      </c>
      <c r="L449" s="305">
        <f>'Product Ratings'!L27</f>
        <v>55.65</v>
      </c>
      <c r="M449" s="134">
        <f>'Product Ratings'!M27</f>
        <v>0.22</v>
      </c>
      <c r="N449" s="146"/>
      <c r="O449" s="139">
        <f>'Product Ratings'!O27</f>
        <v>1</v>
      </c>
      <c r="P449" s="139">
        <f>'Product Ratings'!P27</f>
        <v>1</v>
      </c>
      <c r="Q449" s="139">
        <f>'Product Ratings'!Q27</f>
        <v>3</v>
      </c>
      <c r="R449" s="139">
        <f>'Product Ratings'!R27</f>
        <v>4</v>
      </c>
      <c r="S449" s="306">
        <f>'Product Ratings'!S27</f>
        <v>3</v>
      </c>
      <c r="T449" s="307">
        <f>'Product Ratings'!T27</f>
        <v>12</v>
      </c>
      <c r="U449" s="146"/>
      <c r="V449" s="146"/>
      <c r="W449" s="146"/>
    </row>
    <row r="450" ht="12.75" customHeight="1">
      <c r="A450" s="146"/>
      <c r="B450" s="146" t="str">
        <f>'Product Ratings'!B28</f>
        <v>Widget 14</v>
      </c>
      <c r="C450" s="146"/>
      <c r="D450" s="146"/>
      <c r="E450" s="146">
        <f>'Product Ratings'!C28</f>
        <v>4</v>
      </c>
      <c r="F450" s="305">
        <f>'Product Ratings'!D28</f>
        <v>52.17</v>
      </c>
      <c r="G450" s="305">
        <f>'Product Ratings'!E28</f>
        <v>52.17</v>
      </c>
      <c r="H450" s="134" t="str">
        <f>'Product Ratings'!F28</f>
        <v/>
      </c>
      <c r="I450" s="146"/>
      <c r="J450" s="305">
        <f>'Product Ratings'!J28</f>
        <v>13.0425</v>
      </c>
      <c r="K450" s="146">
        <f>'Product Ratings'!K28</f>
        <v>37</v>
      </c>
      <c r="L450" s="305">
        <f>'Product Ratings'!L28</f>
        <v>13.0425</v>
      </c>
      <c r="M450" s="134">
        <f>'Product Ratings'!M28</f>
        <v>0.26</v>
      </c>
      <c r="N450" s="146"/>
      <c r="O450" s="139">
        <f>'Product Ratings'!O28</f>
        <v>1</v>
      </c>
      <c r="P450" s="139">
        <f>'Product Ratings'!P28</f>
        <v>1</v>
      </c>
      <c r="Q450" s="139">
        <f>'Product Ratings'!Q28</f>
        <v>5</v>
      </c>
      <c r="R450" s="139">
        <f>'Product Ratings'!R28</f>
        <v>3</v>
      </c>
      <c r="S450" s="306">
        <f>'Product Ratings'!S28</f>
        <v>3</v>
      </c>
      <c r="T450" s="307">
        <f>'Product Ratings'!T28</f>
        <v>13</v>
      </c>
      <c r="U450" s="146"/>
      <c r="V450" s="146"/>
      <c r="W450" s="146"/>
    </row>
    <row r="451" ht="12.75" customHeight="1">
      <c r="A451" s="146"/>
      <c r="B451" s="146" t="str">
        <f>'Product Ratings'!B31</f>
        <v>Widget 17</v>
      </c>
      <c r="C451" s="146"/>
      <c r="D451" s="146"/>
      <c r="E451" s="146">
        <f>'Product Ratings'!C31</f>
        <v>4</v>
      </c>
      <c r="F451" s="305">
        <f>'Product Ratings'!D31</f>
        <v>41.39</v>
      </c>
      <c r="G451" s="305">
        <f>'Product Ratings'!E31</f>
        <v>41.39</v>
      </c>
      <c r="H451" s="134" t="str">
        <f>'Product Ratings'!F31</f>
        <v/>
      </c>
      <c r="I451" s="146"/>
      <c r="J451" s="305">
        <f>'Product Ratings'!J31</f>
        <v>10.3475</v>
      </c>
      <c r="K451" s="146">
        <f>'Product Ratings'!K31</f>
        <v>39</v>
      </c>
      <c r="L451" s="305">
        <f>'Product Ratings'!L31</f>
        <v>10.3475</v>
      </c>
      <c r="M451" s="134">
        <f>'Product Ratings'!M31</f>
        <v>0.31</v>
      </c>
      <c r="N451" s="146"/>
      <c r="O451" s="139">
        <f>'Product Ratings'!O31</f>
        <v>1</v>
      </c>
      <c r="P451" s="139">
        <f>'Product Ratings'!P31</f>
        <v>1</v>
      </c>
      <c r="Q451" s="139">
        <f>'Product Ratings'!Q31</f>
        <v>5</v>
      </c>
      <c r="R451" s="139">
        <f>'Product Ratings'!R31</f>
        <v>3</v>
      </c>
      <c r="S451" s="306">
        <f>'Product Ratings'!S31</f>
        <v>3</v>
      </c>
      <c r="T451" s="307">
        <f>'Product Ratings'!T31</f>
        <v>13</v>
      </c>
      <c r="U451" s="146"/>
      <c r="V451" s="146"/>
      <c r="W451" s="146"/>
    </row>
    <row r="452" ht="12.75" customHeight="1">
      <c r="A452" s="146"/>
      <c r="B452" s="146" t="str">
        <f>'Product Ratings'!B35</f>
        <v>Widget 21</v>
      </c>
      <c r="C452" s="146"/>
      <c r="D452" s="146"/>
      <c r="E452" s="146">
        <f>'Product Ratings'!C35</f>
        <v>5</v>
      </c>
      <c r="F452" s="305">
        <f>'Product Ratings'!D35</f>
        <v>217.39</v>
      </c>
      <c r="G452" s="305">
        <f>'Product Ratings'!E35</f>
        <v>217.39</v>
      </c>
      <c r="H452" s="134" t="str">
        <f>'Product Ratings'!F35</f>
        <v/>
      </c>
      <c r="I452" s="146"/>
      <c r="J452" s="305">
        <f>'Product Ratings'!J35</f>
        <v>43.478</v>
      </c>
      <c r="K452" s="146">
        <f>'Product Ratings'!K35</f>
        <v>48</v>
      </c>
      <c r="L452" s="305">
        <f>'Product Ratings'!L35</f>
        <v>43.478</v>
      </c>
      <c r="M452" s="134">
        <f>'Product Ratings'!M35</f>
        <v>0.35</v>
      </c>
      <c r="N452" s="146"/>
      <c r="O452" s="139">
        <f>'Product Ratings'!O35</f>
        <v>1</v>
      </c>
      <c r="P452" s="139">
        <f>'Product Ratings'!P35</f>
        <v>1</v>
      </c>
      <c r="Q452" s="139">
        <f>'Product Ratings'!Q35</f>
        <v>3</v>
      </c>
      <c r="R452" s="139">
        <f>'Product Ratings'!R35</f>
        <v>2</v>
      </c>
      <c r="S452" s="306">
        <f>'Product Ratings'!S35</f>
        <v>4</v>
      </c>
      <c r="T452" s="307">
        <f>'Product Ratings'!T35</f>
        <v>11</v>
      </c>
      <c r="U452" s="146"/>
      <c r="V452" s="146"/>
      <c r="W452" s="146"/>
    </row>
    <row r="453" ht="12.75" customHeight="1">
      <c r="A453" s="146"/>
      <c r="B453" s="146" t="str">
        <f>'Product Ratings'!B36</f>
        <v>Widget 22</v>
      </c>
      <c r="C453" s="146"/>
      <c r="D453" s="146"/>
      <c r="E453" s="146">
        <f>'Product Ratings'!C36</f>
        <v>1</v>
      </c>
      <c r="F453" s="305">
        <f>'Product Ratings'!D36</f>
        <v>19.13</v>
      </c>
      <c r="G453" s="305">
        <f>'Product Ratings'!E36</f>
        <v>19.13</v>
      </c>
      <c r="H453" s="134" t="str">
        <f>'Product Ratings'!F36</f>
        <v/>
      </c>
      <c r="I453" s="146"/>
      <c r="J453" s="305">
        <f>'Product Ratings'!J36</f>
        <v>19.13</v>
      </c>
      <c r="K453" s="146">
        <f>'Product Ratings'!K36</f>
        <v>47</v>
      </c>
      <c r="L453" s="305">
        <f>'Product Ratings'!L36</f>
        <v>19.13</v>
      </c>
      <c r="M453" s="134">
        <f>'Product Ratings'!M36</f>
        <v>0.45</v>
      </c>
      <c r="N453" s="146"/>
      <c r="O453" s="139">
        <f>'Product Ratings'!O36</f>
        <v>1</v>
      </c>
      <c r="P453" s="139">
        <f>'Product Ratings'!P36</f>
        <v>1</v>
      </c>
      <c r="Q453" s="139">
        <f>'Product Ratings'!Q36</f>
        <v>5</v>
      </c>
      <c r="R453" s="139">
        <f>'Product Ratings'!R36</f>
        <v>2</v>
      </c>
      <c r="S453" s="306">
        <f>'Product Ratings'!S36</f>
        <v>4</v>
      </c>
      <c r="T453" s="307">
        <f>'Product Ratings'!T36</f>
        <v>13</v>
      </c>
      <c r="U453" s="146"/>
      <c r="V453" s="146"/>
      <c r="W453" s="146"/>
    </row>
    <row r="454" ht="12.75" customHeight="1">
      <c r="A454" s="146"/>
      <c r="B454" s="146" t="str">
        <f>'Product Ratings'!B41</f>
        <v>Widget 27</v>
      </c>
      <c r="C454" s="146"/>
      <c r="D454" s="146"/>
      <c r="E454" s="146">
        <f>'Product Ratings'!C41</f>
        <v>4</v>
      </c>
      <c r="F454" s="305">
        <f>'Product Ratings'!D41</f>
        <v>107.17</v>
      </c>
      <c r="G454" s="305">
        <f>'Product Ratings'!E41</f>
        <v>90.7</v>
      </c>
      <c r="H454" s="134" t="str">
        <f>'Product Ratings'!F41</f>
        <v/>
      </c>
      <c r="I454" s="146"/>
      <c r="J454" s="305">
        <f>'Product Ratings'!J41</f>
        <v>26.7925</v>
      </c>
      <c r="K454" s="146">
        <f>'Product Ratings'!K41</f>
        <v>68</v>
      </c>
      <c r="L454" s="305">
        <f>'Product Ratings'!L41</f>
        <v>26.7925</v>
      </c>
      <c r="M454" s="134">
        <f>'Product Ratings'!M41</f>
        <v>0.56</v>
      </c>
      <c r="N454" s="146"/>
      <c r="O454" s="139">
        <f>'Product Ratings'!O41</f>
        <v>1</v>
      </c>
      <c r="P454" s="139">
        <f>'Product Ratings'!P41</f>
        <v>1</v>
      </c>
      <c r="Q454" s="139">
        <f>'Product Ratings'!Q41</f>
        <v>4</v>
      </c>
      <c r="R454" s="139">
        <f>'Product Ratings'!R41</f>
        <v>2</v>
      </c>
      <c r="S454" s="306">
        <f>'Product Ratings'!S41</f>
        <v>4</v>
      </c>
      <c r="T454" s="307">
        <f>'Product Ratings'!T41</f>
        <v>12</v>
      </c>
      <c r="U454" s="146"/>
      <c r="V454" s="146"/>
      <c r="W454" s="146"/>
    </row>
    <row r="455" ht="12.75" customHeight="1">
      <c r="A455" s="146"/>
      <c r="B455" s="146" t="str">
        <f>'Product Ratings'!B43</f>
        <v>Widget 29</v>
      </c>
      <c r="C455" s="146"/>
      <c r="D455" s="146"/>
      <c r="E455" s="146">
        <f>'Product Ratings'!C43</f>
        <v>3</v>
      </c>
      <c r="F455" s="305">
        <f>'Product Ratings'!D43</f>
        <v>67.83</v>
      </c>
      <c r="G455" s="305">
        <f>'Product Ratings'!E43</f>
        <v>56.95</v>
      </c>
      <c r="H455" s="134" t="str">
        <f>'Product Ratings'!F43</f>
        <v/>
      </c>
      <c r="I455" s="146"/>
      <c r="J455" s="305">
        <f>'Product Ratings'!J43</f>
        <v>22.61</v>
      </c>
      <c r="K455" s="146">
        <f>'Product Ratings'!K43</f>
        <v>69</v>
      </c>
      <c r="L455" s="305">
        <f>'Product Ratings'!L43</f>
        <v>22.61</v>
      </c>
      <c r="M455" s="134">
        <f>'Product Ratings'!M43</f>
        <v>0.51</v>
      </c>
      <c r="N455" s="146"/>
      <c r="O455" s="139">
        <f>'Product Ratings'!O43</f>
        <v>1</v>
      </c>
      <c r="P455" s="139">
        <f>'Product Ratings'!P43</f>
        <v>1</v>
      </c>
      <c r="Q455" s="139">
        <f>'Product Ratings'!Q43</f>
        <v>5</v>
      </c>
      <c r="R455" s="139">
        <f>'Product Ratings'!R43</f>
        <v>2</v>
      </c>
      <c r="S455" s="306">
        <f>'Product Ratings'!S43</f>
        <v>4</v>
      </c>
      <c r="T455" s="307">
        <f>'Product Ratings'!T43</f>
        <v>13</v>
      </c>
      <c r="U455" s="146"/>
      <c r="V455" s="146"/>
      <c r="W455" s="146"/>
    </row>
    <row r="456" ht="12.75" customHeight="1">
      <c r="A456" s="146"/>
      <c r="B456" s="146" t="str">
        <f>'Product Ratings'!B63</f>
        <v>Widget 51</v>
      </c>
      <c r="C456" s="146"/>
      <c r="D456" s="146"/>
      <c r="E456" s="146">
        <f>'Product Ratings'!C63</f>
        <v>2</v>
      </c>
      <c r="F456" s="305">
        <f>'Product Ratings'!D63</f>
        <v>121.73</v>
      </c>
      <c r="G456" s="305">
        <f>'Product Ratings'!E63</f>
        <v>92.61</v>
      </c>
      <c r="H456" s="134">
        <f>'Product Ratings'!F63</f>
        <v>0.534</v>
      </c>
      <c r="I456" s="146"/>
      <c r="J456" s="305">
        <f>'Product Ratings'!J63</f>
        <v>60.865</v>
      </c>
      <c r="K456" s="146">
        <f>'Product Ratings'!K63</f>
        <v>62</v>
      </c>
      <c r="L456" s="305">
        <f>'Product Ratings'!L63</f>
        <v>39.67731421</v>
      </c>
      <c r="M456" s="134">
        <f>'Product Ratings'!M63</f>
        <v>0.93</v>
      </c>
      <c r="N456" s="146"/>
      <c r="O456" s="139">
        <f>'Product Ratings'!O63</f>
        <v>3</v>
      </c>
      <c r="P456" s="139">
        <f>'Product Ratings'!P63</f>
        <v>1</v>
      </c>
      <c r="Q456" s="139">
        <f>'Product Ratings'!Q63</f>
        <v>4</v>
      </c>
      <c r="R456" s="139">
        <f>'Product Ratings'!R63</f>
        <v>2</v>
      </c>
      <c r="S456" s="306">
        <f>'Product Ratings'!S63</f>
        <v>5</v>
      </c>
      <c r="T456" s="307">
        <f>'Product Ratings'!T63</f>
        <v>15</v>
      </c>
      <c r="U456" s="146"/>
      <c r="V456" s="146"/>
      <c r="W456" s="146"/>
    </row>
    <row r="457" ht="12.75" customHeight="1">
      <c r="A457" s="146"/>
      <c r="B457" s="146" t="str">
        <f>'Product Ratings'!B65</f>
        <v>Widget 53</v>
      </c>
      <c r="C457" s="146"/>
      <c r="D457" s="146"/>
      <c r="E457" s="146">
        <f>'Product Ratings'!C65</f>
        <v>1</v>
      </c>
      <c r="F457" s="305">
        <f>'Product Ratings'!D65</f>
        <v>73.91</v>
      </c>
      <c r="G457" s="305">
        <f>'Product Ratings'!E65</f>
        <v>55.98</v>
      </c>
      <c r="H457" s="134">
        <f>'Product Ratings'!F65</f>
        <v>0.534</v>
      </c>
      <c r="I457" s="146"/>
      <c r="J457" s="305">
        <f>'Product Ratings'!J65</f>
        <v>73.91</v>
      </c>
      <c r="K457" s="146">
        <f>'Product Ratings'!K65</f>
        <v>36</v>
      </c>
      <c r="L457" s="305">
        <f>'Product Ratings'!L65</f>
        <v>48.18122555</v>
      </c>
      <c r="M457" s="134">
        <f>'Product Ratings'!M65</f>
        <v>0.45</v>
      </c>
      <c r="N457" s="146"/>
      <c r="O457" s="139">
        <f>'Product Ratings'!O65</f>
        <v>3</v>
      </c>
      <c r="P457" s="139">
        <f>'Product Ratings'!P65</f>
        <v>1</v>
      </c>
      <c r="Q457" s="139">
        <f>'Product Ratings'!Q65</f>
        <v>3</v>
      </c>
      <c r="R457" s="139">
        <f>'Product Ratings'!R65</f>
        <v>3</v>
      </c>
      <c r="S457" s="306">
        <f>'Product Ratings'!S65</f>
        <v>4</v>
      </c>
      <c r="T457" s="307">
        <f>'Product Ratings'!T65</f>
        <v>14</v>
      </c>
      <c r="U457" s="146"/>
      <c r="V457" s="146"/>
      <c r="W457" s="146"/>
    </row>
    <row r="458" ht="12.75" customHeight="1">
      <c r="A458" s="146"/>
      <c r="B458" s="146" t="str">
        <f>'Product Ratings'!B66</f>
        <v>Widget 54</v>
      </c>
      <c r="C458" s="146"/>
      <c r="D458" s="146"/>
      <c r="E458" s="146">
        <f>'Product Ratings'!C66</f>
        <v>6</v>
      </c>
      <c r="F458" s="305">
        <f>'Product Ratings'!D66</f>
        <v>67.3</v>
      </c>
      <c r="G458" s="305">
        <f>'Product Ratings'!E66</f>
        <v>50.9</v>
      </c>
      <c r="H458" s="134">
        <f>'Product Ratings'!F66</f>
        <v>0.534</v>
      </c>
      <c r="I458" s="146"/>
      <c r="J458" s="305">
        <f>'Product Ratings'!J66</f>
        <v>11.21666667</v>
      </c>
      <c r="K458" s="146">
        <f>'Product Ratings'!K66</f>
        <v>84</v>
      </c>
      <c r="L458" s="305">
        <f>'Product Ratings'!L66</f>
        <v>7.312038244</v>
      </c>
      <c r="M458" s="134">
        <f>'Product Ratings'!M66</f>
        <v>0.48</v>
      </c>
      <c r="N458" s="146"/>
      <c r="O458" s="139">
        <f>'Product Ratings'!O66</f>
        <v>3</v>
      </c>
      <c r="P458" s="139">
        <f>'Product Ratings'!P66</f>
        <v>2</v>
      </c>
      <c r="Q458" s="139">
        <f>'Product Ratings'!Q66</f>
        <v>5</v>
      </c>
      <c r="R458" s="139">
        <f>'Product Ratings'!R66</f>
        <v>1</v>
      </c>
      <c r="S458" s="306">
        <f>'Product Ratings'!S66</f>
        <v>4</v>
      </c>
      <c r="T458" s="307">
        <f>'Product Ratings'!T66</f>
        <v>15</v>
      </c>
      <c r="U458" s="146"/>
      <c r="V458" s="146"/>
      <c r="W458" s="146"/>
    </row>
    <row r="459" ht="12.75" customHeight="1">
      <c r="A459" s="146"/>
      <c r="B459" s="146" t="str">
        <f>'Product Ratings'!B69</f>
        <v>Widget 57</v>
      </c>
      <c r="C459" s="146"/>
      <c r="D459" s="146"/>
      <c r="E459" s="146">
        <f>'Product Ratings'!C69</f>
        <v>1</v>
      </c>
      <c r="F459" s="305">
        <f>'Product Ratings'!D69</f>
        <v>77.39</v>
      </c>
      <c r="G459" s="305">
        <f>'Product Ratings'!E69</f>
        <v>58.37</v>
      </c>
      <c r="H459" s="134">
        <f>'Product Ratings'!F69</f>
        <v>0.534</v>
      </c>
      <c r="I459" s="146"/>
      <c r="J459" s="305">
        <f>'Product Ratings'!J69</f>
        <v>77.39</v>
      </c>
      <c r="K459" s="146">
        <f>'Product Ratings'!K69</f>
        <v>45</v>
      </c>
      <c r="L459" s="305">
        <f>'Product Ratings'!L69</f>
        <v>50.44980443</v>
      </c>
      <c r="M459" s="134">
        <f>'Product Ratings'!M69</f>
        <v>0.67</v>
      </c>
      <c r="N459" s="146"/>
      <c r="O459" s="139">
        <f>'Product Ratings'!O69</f>
        <v>3</v>
      </c>
      <c r="P459" s="139">
        <f>'Product Ratings'!P69</f>
        <v>1</v>
      </c>
      <c r="Q459" s="139">
        <f>'Product Ratings'!Q69</f>
        <v>3</v>
      </c>
      <c r="R459" s="139">
        <f>'Product Ratings'!R69</f>
        <v>2</v>
      </c>
      <c r="S459" s="306">
        <f>'Product Ratings'!S69</f>
        <v>5</v>
      </c>
      <c r="T459" s="307">
        <f>'Product Ratings'!T69</f>
        <v>14</v>
      </c>
      <c r="U459" s="146"/>
      <c r="V459" s="146"/>
      <c r="W459" s="146"/>
    </row>
    <row r="460" ht="12.75" customHeight="1">
      <c r="A460" s="146"/>
      <c r="B460" s="146" t="str">
        <f>'Product Ratings'!B76</f>
        <v>Widget 64</v>
      </c>
      <c r="C460" s="146"/>
      <c r="D460" s="146"/>
      <c r="E460" s="146">
        <f>'Product Ratings'!C76</f>
        <v>2</v>
      </c>
      <c r="F460" s="305">
        <f>'Product Ratings'!D76</f>
        <v>311.3</v>
      </c>
      <c r="G460" s="305">
        <f>'Product Ratings'!E76</f>
        <v>233.71</v>
      </c>
      <c r="H460" s="134">
        <f>'Product Ratings'!F76</f>
        <v>0.534</v>
      </c>
      <c r="I460" s="146"/>
      <c r="J460" s="305">
        <f>'Product Ratings'!J76</f>
        <v>155.65</v>
      </c>
      <c r="K460" s="146">
        <f>'Product Ratings'!K76</f>
        <v>23</v>
      </c>
      <c r="L460" s="305">
        <f>'Product Ratings'!L76</f>
        <v>101.4667536</v>
      </c>
      <c r="M460" s="134">
        <f>'Product Ratings'!M76</f>
        <v>0.65</v>
      </c>
      <c r="N460" s="146"/>
      <c r="O460" s="139">
        <f>'Product Ratings'!O76</f>
        <v>3</v>
      </c>
      <c r="P460" s="139">
        <f>'Product Ratings'!P76</f>
        <v>1</v>
      </c>
      <c r="Q460" s="139">
        <f>'Product Ratings'!Q76</f>
        <v>2</v>
      </c>
      <c r="R460" s="139">
        <f>'Product Ratings'!R76</f>
        <v>4</v>
      </c>
      <c r="S460" s="306">
        <f>'Product Ratings'!S76</f>
        <v>5</v>
      </c>
      <c r="T460" s="307">
        <f>'Product Ratings'!T76</f>
        <v>15</v>
      </c>
      <c r="U460" s="146"/>
      <c r="V460" s="146"/>
      <c r="W460" s="146"/>
    </row>
    <row r="461" ht="12.75" customHeight="1">
      <c r="A461" s="146"/>
      <c r="B461" s="146" t="str">
        <f>'Product Ratings'!B78</f>
        <v>Widget 66</v>
      </c>
      <c r="C461" s="146"/>
      <c r="D461" s="146"/>
      <c r="E461" s="146">
        <f>'Product Ratings'!C78</f>
        <v>5</v>
      </c>
      <c r="F461" s="305">
        <f>'Product Ratings'!D78</f>
        <v>152.17</v>
      </c>
      <c r="G461" s="305">
        <f>'Product Ratings'!E78</f>
        <v>113.93</v>
      </c>
      <c r="H461" s="134">
        <f>'Product Ratings'!F78</f>
        <v>0.534</v>
      </c>
      <c r="I461" s="146"/>
      <c r="J461" s="305">
        <f>'Product Ratings'!J78</f>
        <v>30.434</v>
      </c>
      <c r="K461" s="146">
        <f>'Product Ratings'!K78</f>
        <v>24</v>
      </c>
      <c r="L461" s="305">
        <f>'Product Ratings'!L78</f>
        <v>19.83963494</v>
      </c>
      <c r="M461" s="134">
        <f>'Product Ratings'!M78</f>
        <v>0.12</v>
      </c>
      <c r="N461" s="146"/>
      <c r="O461" s="139">
        <f>'Product Ratings'!O78</f>
        <v>3</v>
      </c>
      <c r="P461" s="139">
        <f>'Product Ratings'!P78</f>
        <v>1</v>
      </c>
      <c r="Q461" s="139">
        <f>'Product Ratings'!Q78</f>
        <v>5</v>
      </c>
      <c r="R461" s="139">
        <f>'Product Ratings'!R78</f>
        <v>4</v>
      </c>
      <c r="S461" s="306">
        <f>'Product Ratings'!S78</f>
        <v>2</v>
      </c>
      <c r="T461" s="307">
        <f>'Product Ratings'!T78</f>
        <v>15</v>
      </c>
      <c r="U461" s="146"/>
      <c r="V461" s="146"/>
      <c r="W461" s="146"/>
    </row>
    <row r="462" ht="12.75" customHeight="1">
      <c r="A462" s="146"/>
      <c r="B462" s="146" t="str">
        <f>'Product Ratings'!B86</f>
        <v>Widget 74</v>
      </c>
      <c r="C462" s="146"/>
      <c r="D462" s="146"/>
      <c r="E462" s="146">
        <f>'Product Ratings'!C86</f>
        <v>1</v>
      </c>
      <c r="F462" s="305">
        <f>'Product Ratings'!D86</f>
        <v>43.74</v>
      </c>
      <c r="G462" s="305">
        <f>'Product Ratings'!E86</f>
        <v>32.19</v>
      </c>
      <c r="H462" s="134">
        <f>'Product Ratings'!F86</f>
        <v>0.534</v>
      </c>
      <c r="I462" s="146"/>
      <c r="J462" s="305">
        <f>'Product Ratings'!J86</f>
        <v>43.74</v>
      </c>
      <c r="K462" s="146">
        <f>'Product Ratings'!K86</f>
        <v>43</v>
      </c>
      <c r="L462" s="305">
        <f>'Product Ratings'!L86</f>
        <v>28.5136897</v>
      </c>
      <c r="M462" s="134">
        <f>'Product Ratings'!M86</f>
        <v>0.23</v>
      </c>
      <c r="N462" s="146"/>
      <c r="O462" s="139">
        <f>'Product Ratings'!O86</f>
        <v>3</v>
      </c>
      <c r="P462" s="139">
        <f>'Product Ratings'!P86</f>
        <v>1</v>
      </c>
      <c r="Q462" s="139">
        <f>'Product Ratings'!Q86</f>
        <v>4</v>
      </c>
      <c r="R462" s="139">
        <f>'Product Ratings'!R86</f>
        <v>3</v>
      </c>
      <c r="S462" s="306">
        <f>'Product Ratings'!S86</f>
        <v>3</v>
      </c>
      <c r="T462" s="307">
        <f>'Product Ratings'!T86</f>
        <v>14</v>
      </c>
      <c r="U462" s="146"/>
      <c r="V462" s="146"/>
      <c r="W462" s="146"/>
    </row>
    <row r="463" ht="12.75" customHeight="1">
      <c r="A463" s="146"/>
      <c r="B463" s="146" t="str">
        <f>'Product Ratings'!B90</f>
        <v>Widget 78</v>
      </c>
      <c r="C463" s="146"/>
      <c r="D463" s="146"/>
      <c r="E463" s="146">
        <f>'Product Ratings'!C90</f>
        <v>4</v>
      </c>
      <c r="F463" s="305">
        <f>'Product Ratings'!D90</f>
        <v>297.47</v>
      </c>
      <c r="G463" s="305">
        <f>'Product Ratings'!E90</f>
        <v>218.48</v>
      </c>
      <c r="H463" s="134">
        <f>'Product Ratings'!F90</f>
        <v>0.534</v>
      </c>
      <c r="I463" s="146"/>
      <c r="J463" s="305">
        <f>'Product Ratings'!J90</f>
        <v>74.3675</v>
      </c>
      <c r="K463" s="146">
        <f>'Product Ratings'!K90</f>
        <v>46</v>
      </c>
      <c r="L463" s="305">
        <f>'Product Ratings'!L90</f>
        <v>48.47946545</v>
      </c>
      <c r="M463" s="134">
        <f>'Product Ratings'!M90</f>
        <v>0.89</v>
      </c>
      <c r="N463" s="146"/>
      <c r="O463" s="139">
        <f>'Product Ratings'!O90</f>
        <v>3</v>
      </c>
      <c r="P463" s="139">
        <f>'Product Ratings'!P90</f>
        <v>1</v>
      </c>
      <c r="Q463" s="139">
        <f>'Product Ratings'!Q90</f>
        <v>3</v>
      </c>
      <c r="R463" s="139">
        <f>'Product Ratings'!R90</f>
        <v>2</v>
      </c>
      <c r="S463" s="306">
        <f>'Product Ratings'!S90</f>
        <v>5</v>
      </c>
      <c r="T463" s="307">
        <f>'Product Ratings'!T90</f>
        <v>14</v>
      </c>
      <c r="U463" s="146"/>
      <c r="V463" s="146"/>
      <c r="W463" s="146"/>
    </row>
    <row r="464" ht="12.75" customHeight="1">
      <c r="A464" s="146"/>
      <c r="B464" s="146" t="str">
        <f>'Product Ratings'!B99</f>
        <v>Widget 88</v>
      </c>
      <c r="C464" s="146"/>
      <c r="D464" s="146"/>
      <c r="E464" s="146">
        <f>'Product Ratings'!C99</f>
        <v>2</v>
      </c>
      <c r="F464" s="305">
        <f>'Product Ratings'!D99</f>
        <v>154.78</v>
      </c>
      <c r="G464" s="305">
        <f>'Product Ratings'!E99</f>
        <v>112.71</v>
      </c>
      <c r="H464" s="134">
        <f>'Product Ratings'!F99</f>
        <v>0.534</v>
      </c>
      <c r="I464" s="146"/>
      <c r="J464" s="305">
        <f>'Product Ratings'!J99</f>
        <v>77.39</v>
      </c>
      <c r="K464" s="146">
        <f>'Product Ratings'!K99</f>
        <v>18</v>
      </c>
      <c r="L464" s="305">
        <f>'Product Ratings'!L99</f>
        <v>50.44980443</v>
      </c>
      <c r="M464" s="134">
        <f>'Product Ratings'!M99</f>
        <v>0.13</v>
      </c>
      <c r="N464" s="146"/>
      <c r="O464" s="139">
        <f>'Product Ratings'!O99</f>
        <v>3</v>
      </c>
      <c r="P464" s="139">
        <f>'Product Ratings'!P99</f>
        <v>1</v>
      </c>
      <c r="Q464" s="139">
        <f>'Product Ratings'!Q99</f>
        <v>3</v>
      </c>
      <c r="R464" s="139">
        <f>'Product Ratings'!R99</f>
        <v>4</v>
      </c>
      <c r="S464" s="306">
        <f>'Product Ratings'!S99</f>
        <v>0.13</v>
      </c>
      <c r="T464" s="307">
        <f>'Product Ratings'!T99</f>
        <v>11.13</v>
      </c>
      <c r="U464" s="146"/>
      <c r="V464" s="146"/>
      <c r="W464" s="146"/>
    </row>
    <row r="465" ht="12.75" customHeight="1">
      <c r="A465" s="146"/>
      <c r="B465" s="146" t="str">
        <f>'Product Ratings'!B104</f>
        <v>Widget 93</v>
      </c>
      <c r="C465" s="146"/>
      <c r="D465" s="146"/>
      <c r="E465" s="146">
        <f>'Product Ratings'!C104</f>
        <v>5</v>
      </c>
      <c r="F465" s="305">
        <f>'Product Ratings'!D104</f>
        <v>153.39</v>
      </c>
      <c r="G465" s="305">
        <f>'Product Ratings'!E104</f>
        <v>111.4</v>
      </c>
      <c r="H465" s="134">
        <f>'Product Ratings'!F104</f>
        <v>0.534</v>
      </c>
      <c r="I465" s="146"/>
      <c r="J465" s="305">
        <f>'Product Ratings'!J104</f>
        <v>30.678</v>
      </c>
      <c r="K465" s="146">
        <f>'Product Ratings'!K104</f>
        <v>34</v>
      </c>
      <c r="L465" s="305">
        <f>'Product Ratings'!L104</f>
        <v>19.99869622</v>
      </c>
      <c r="M465" s="134">
        <f>'Product Ratings'!M104</f>
        <v>0.26</v>
      </c>
      <c r="N465" s="146"/>
      <c r="O465" s="139">
        <f>'Product Ratings'!O104</f>
        <v>3</v>
      </c>
      <c r="P465" s="139">
        <f>'Product Ratings'!P104</f>
        <v>1</v>
      </c>
      <c r="Q465" s="139">
        <f>'Product Ratings'!Q104</f>
        <v>5</v>
      </c>
      <c r="R465" s="139">
        <f>'Product Ratings'!R104</f>
        <v>3</v>
      </c>
      <c r="S465" s="306">
        <f>'Product Ratings'!S104</f>
        <v>3</v>
      </c>
      <c r="T465" s="307">
        <f>'Product Ratings'!T104</f>
        <v>15</v>
      </c>
      <c r="U465" s="146"/>
      <c r="V465" s="146"/>
      <c r="W465" s="146"/>
    </row>
    <row r="466" ht="12.75" customHeight="1">
      <c r="A466" s="146"/>
      <c r="B466" s="146" t="str">
        <f>'Product Ratings'!B119</f>
        <v>Widget 109</v>
      </c>
      <c r="C466" s="146"/>
      <c r="D466" s="146"/>
      <c r="E466" s="146">
        <f>'Product Ratings'!C119</f>
        <v>3</v>
      </c>
      <c r="F466" s="305">
        <f>'Product Ratings'!D119</f>
        <v>258.26</v>
      </c>
      <c r="G466" s="305">
        <f>'Product Ratings'!E119</f>
        <v>184.88</v>
      </c>
      <c r="H466" s="134">
        <f>'Product Ratings'!F119</f>
        <v>0.534</v>
      </c>
      <c r="I466" s="146"/>
      <c r="J466" s="305">
        <f>'Product Ratings'!J119</f>
        <v>86.08666667</v>
      </c>
      <c r="K466" s="146">
        <f>'Product Ratings'!K119</f>
        <v>16</v>
      </c>
      <c r="L466" s="305">
        <f>'Product Ratings'!L119</f>
        <v>56.11907866</v>
      </c>
      <c r="M466" s="134">
        <f>'Product Ratings'!M119</f>
        <v>0.51</v>
      </c>
      <c r="N466" s="146"/>
      <c r="O466" s="139">
        <f>'Product Ratings'!O119</f>
        <v>3</v>
      </c>
      <c r="P466" s="139">
        <f>'Product Ratings'!P119</f>
        <v>1</v>
      </c>
      <c r="Q466" s="139">
        <f>'Product Ratings'!Q119</f>
        <v>3</v>
      </c>
      <c r="R466" s="139">
        <f>'Product Ratings'!R119</f>
        <v>4</v>
      </c>
      <c r="S466" s="306">
        <f>'Product Ratings'!S119</f>
        <v>4</v>
      </c>
      <c r="T466" s="307">
        <f>'Product Ratings'!T119</f>
        <v>15</v>
      </c>
      <c r="U466" s="146"/>
      <c r="V466" s="146"/>
      <c r="W466" s="146"/>
    </row>
    <row r="467" ht="12.75" customHeight="1">
      <c r="A467" s="146"/>
      <c r="B467" s="146" t="str">
        <f>'Product Ratings'!B129</f>
        <v>Widget 119</v>
      </c>
      <c r="C467" s="146"/>
      <c r="D467" s="146"/>
      <c r="E467" s="146">
        <f>'Product Ratings'!C129</f>
        <v>1</v>
      </c>
      <c r="F467" s="305">
        <f>'Product Ratings'!D129</f>
        <v>240.39</v>
      </c>
      <c r="G467" s="305">
        <f>'Product Ratings'!E129</f>
        <v>171.12</v>
      </c>
      <c r="H467" s="134">
        <f>'Product Ratings'!F129</f>
        <v>0.534</v>
      </c>
      <c r="I467" s="146"/>
      <c r="J467" s="305">
        <f>'Product Ratings'!J129</f>
        <v>240.39</v>
      </c>
      <c r="K467" s="146">
        <f>'Product Ratings'!K129</f>
        <v>25</v>
      </c>
      <c r="L467" s="305">
        <f>'Product Ratings'!L129</f>
        <v>156.7079531</v>
      </c>
      <c r="M467" s="134">
        <f>'Product Ratings'!M129</f>
        <v>0.64</v>
      </c>
      <c r="N467" s="146"/>
      <c r="O467" s="139">
        <f>'Product Ratings'!O129</f>
        <v>3</v>
      </c>
      <c r="P467" s="139">
        <f>'Product Ratings'!P129</f>
        <v>1</v>
      </c>
      <c r="Q467" s="139">
        <f>'Product Ratings'!Q129</f>
        <v>2</v>
      </c>
      <c r="R467" s="139">
        <f>'Product Ratings'!R129</f>
        <v>4</v>
      </c>
      <c r="S467" s="306">
        <f>'Product Ratings'!S129</f>
        <v>5</v>
      </c>
      <c r="T467" s="307">
        <f>'Product Ratings'!T129</f>
        <v>15</v>
      </c>
      <c r="U467" s="146"/>
      <c r="V467" s="146"/>
      <c r="W467" s="146"/>
    </row>
    <row r="468" ht="12.75" customHeight="1">
      <c r="A468" s="146"/>
      <c r="B468" s="146" t="str">
        <f>'Product Ratings'!B135</f>
        <v>Widget 125</v>
      </c>
      <c r="C468" s="146"/>
      <c r="D468" s="146"/>
      <c r="E468" s="146">
        <f>'Product Ratings'!C135</f>
        <v>6</v>
      </c>
      <c r="F468" s="305">
        <f>'Product Ratings'!D135</f>
        <v>1426.35</v>
      </c>
      <c r="G468" s="305">
        <f>'Product Ratings'!E135</f>
        <v>1012.73</v>
      </c>
      <c r="H468" s="134">
        <f>'Product Ratings'!F135</f>
        <v>0.534</v>
      </c>
      <c r="I468" s="146"/>
      <c r="J468" s="305">
        <f>'Product Ratings'!J135</f>
        <v>237.725</v>
      </c>
      <c r="K468" s="146">
        <f>'Product Ratings'!K135</f>
        <v>39</v>
      </c>
      <c r="L468" s="305">
        <f>'Product Ratings'!L135</f>
        <v>154.9706649</v>
      </c>
      <c r="M468" s="134">
        <f>'Product Ratings'!M135</f>
        <v>0.9</v>
      </c>
      <c r="N468" s="146"/>
      <c r="O468" s="139">
        <f>'Product Ratings'!O135</f>
        <v>3</v>
      </c>
      <c r="P468" s="139">
        <f>'Product Ratings'!P135</f>
        <v>2</v>
      </c>
      <c r="Q468" s="139">
        <f>'Product Ratings'!Q135</f>
        <v>2</v>
      </c>
      <c r="R468" s="139">
        <f>'Product Ratings'!R135</f>
        <v>3</v>
      </c>
      <c r="S468" s="306">
        <f>'Product Ratings'!S135</f>
        <v>5</v>
      </c>
      <c r="T468" s="307">
        <f>'Product Ratings'!T135</f>
        <v>15</v>
      </c>
      <c r="U468" s="146"/>
      <c r="V468" s="146"/>
      <c r="W468" s="146"/>
    </row>
    <row r="469" ht="12.75" customHeight="1">
      <c r="A469" s="146"/>
      <c r="B469" s="146" t="str">
        <f>'Product Ratings'!B143</f>
        <v>Widget 133</v>
      </c>
      <c r="C469" s="146"/>
      <c r="D469" s="146"/>
      <c r="E469" s="146">
        <f>'Product Ratings'!C143</f>
        <v>8</v>
      </c>
      <c r="F469" s="305">
        <f>'Product Ratings'!D143</f>
        <v>654.26</v>
      </c>
      <c r="G469" s="305">
        <f>'Product Ratings'!E143</f>
        <v>463.34</v>
      </c>
      <c r="H469" s="134">
        <f>'Product Ratings'!F143</f>
        <v>0.534</v>
      </c>
      <c r="I469" s="146"/>
      <c r="J469" s="305">
        <f>'Product Ratings'!J143</f>
        <v>81.7825</v>
      </c>
      <c r="K469" s="146">
        <f>'Product Ratings'!K143</f>
        <v>42</v>
      </c>
      <c r="L469" s="305">
        <f>'Product Ratings'!L143</f>
        <v>53.31323338</v>
      </c>
      <c r="M469" s="134">
        <f>'Product Ratings'!M143</f>
        <v>0.43</v>
      </c>
      <c r="N469" s="146"/>
      <c r="O469" s="139">
        <f>'Product Ratings'!O143</f>
        <v>3</v>
      </c>
      <c r="P469" s="139">
        <f>'Product Ratings'!P143</f>
        <v>2</v>
      </c>
      <c r="Q469" s="139">
        <f>'Product Ratings'!Q143</f>
        <v>3</v>
      </c>
      <c r="R469" s="139">
        <f>'Product Ratings'!R143</f>
        <v>3</v>
      </c>
      <c r="S469" s="306">
        <f>'Product Ratings'!S143</f>
        <v>4</v>
      </c>
      <c r="T469" s="307">
        <f>'Product Ratings'!T143</f>
        <v>15</v>
      </c>
      <c r="U469" s="146"/>
      <c r="V469" s="146"/>
      <c r="W469" s="146"/>
    </row>
    <row r="470" ht="12.75" customHeight="1">
      <c r="A470" s="146"/>
      <c r="B470" s="146" t="str">
        <f>'Product Ratings'!B144</f>
        <v>Widget 134</v>
      </c>
      <c r="C470" s="146"/>
      <c r="D470" s="146"/>
      <c r="E470" s="146">
        <f>'Product Ratings'!C144</f>
        <v>4</v>
      </c>
      <c r="F470" s="305">
        <f>'Product Ratings'!D144</f>
        <v>518.26</v>
      </c>
      <c r="G470" s="305">
        <f>'Product Ratings'!E144</f>
        <v>366.7</v>
      </c>
      <c r="H470" s="134">
        <f>'Product Ratings'!F144</f>
        <v>0.534</v>
      </c>
      <c r="I470" s="146"/>
      <c r="J470" s="305">
        <f>'Product Ratings'!J144</f>
        <v>129.565</v>
      </c>
      <c r="K470" s="146">
        <f>'Product Ratings'!K144</f>
        <v>41</v>
      </c>
      <c r="L470" s="305">
        <f>'Product Ratings'!L144</f>
        <v>84.46219035</v>
      </c>
      <c r="M470" s="134">
        <f>'Product Ratings'!M144</f>
        <v>0.65</v>
      </c>
      <c r="N470" s="146"/>
      <c r="O470" s="139">
        <f>'Product Ratings'!O144</f>
        <v>3</v>
      </c>
      <c r="P470" s="139">
        <f>'Product Ratings'!P144</f>
        <v>1</v>
      </c>
      <c r="Q470" s="139">
        <f>'Product Ratings'!Q144</f>
        <v>2</v>
      </c>
      <c r="R470" s="139">
        <f>'Product Ratings'!R144</f>
        <v>3</v>
      </c>
      <c r="S470" s="306">
        <f>'Product Ratings'!S144</f>
        <v>5</v>
      </c>
      <c r="T470" s="307">
        <f>'Product Ratings'!T144</f>
        <v>14</v>
      </c>
      <c r="U470" s="146"/>
      <c r="V470" s="146"/>
      <c r="W470" s="146"/>
    </row>
    <row r="471" ht="12.75" customHeight="1">
      <c r="A471" s="146"/>
      <c r="B471" s="146" t="str">
        <f>'Product Ratings'!B146</f>
        <v>Widget 136</v>
      </c>
      <c r="C471" s="146"/>
      <c r="D471" s="146"/>
      <c r="E471" s="146">
        <f>'Product Ratings'!C146</f>
        <v>7</v>
      </c>
      <c r="F471" s="305">
        <f>'Product Ratings'!D146</f>
        <v>746.09</v>
      </c>
      <c r="G471" s="305">
        <f>'Product Ratings'!E146</f>
        <v>526.56</v>
      </c>
      <c r="H471" s="134">
        <f>'Product Ratings'!F146</f>
        <v>0.534</v>
      </c>
      <c r="I471" s="146"/>
      <c r="J471" s="305">
        <f>'Product Ratings'!J146</f>
        <v>106.5842857</v>
      </c>
      <c r="K471" s="146">
        <f>'Product Ratings'!K146</f>
        <v>62</v>
      </c>
      <c r="L471" s="305">
        <f>'Product Ratings'!L146</f>
        <v>69.48128143</v>
      </c>
      <c r="M471" s="134">
        <f>'Product Ratings'!M146</f>
        <v>0.71</v>
      </c>
      <c r="N471" s="146"/>
      <c r="O471" s="139">
        <f>'Product Ratings'!O146</f>
        <v>3</v>
      </c>
      <c r="P471" s="139">
        <f>'Product Ratings'!P146</f>
        <v>2</v>
      </c>
      <c r="Q471" s="139">
        <f>'Product Ratings'!Q146</f>
        <v>3</v>
      </c>
      <c r="R471" s="139">
        <f>'Product Ratings'!R146</f>
        <v>2</v>
      </c>
      <c r="S471" s="306">
        <f>'Product Ratings'!S146</f>
        <v>5</v>
      </c>
      <c r="T471" s="307">
        <f>'Product Ratings'!T146</f>
        <v>15</v>
      </c>
      <c r="U471" s="146"/>
      <c r="V471" s="146"/>
      <c r="W471" s="146"/>
    </row>
    <row r="472" ht="12.75" customHeight="1">
      <c r="A472" s="146"/>
      <c r="B472" s="146" t="str">
        <f>'Product Ratings'!B147</f>
        <v>Widget 137</v>
      </c>
      <c r="C472" s="146"/>
      <c r="D472" s="146"/>
      <c r="E472" s="146">
        <f>'Product Ratings'!C147</f>
        <v>3</v>
      </c>
      <c r="F472" s="305">
        <f>'Product Ratings'!D147</f>
        <v>221.74</v>
      </c>
      <c r="G472" s="305">
        <f>'Product Ratings'!E147</f>
        <v>156.42</v>
      </c>
      <c r="H472" s="134">
        <f>'Product Ratings'!F147</f>
        <v>0.534</v>
      </c>
      <c r="I472" s="146"/>
      <c r="J472" s="305">
        <f>'Product Ratings'!J147</f>
        <v>73.91333333</v>
      </c>
      <c r="K472" s="146">
        <f>'Product Ratings'!K147</f>
        <v>69</v>
      </c>
      <c r="L472" s="305">
        <f>'Product Ratings'!L147</f>
        <v>48.18339852</v>
      </c>
      <c r="M472" s="134">
        <f>'Product Ratings'!M147</f>
        <v>0.92</v>
      </c>
      <c r="N472" s="146"/>
      <c r="O472" s="139">
        <f>'Product Ratings'!O147</f>
        <v>3</v>
      </c>
      <c r="P472" s="139">
        <f>'Product Ratings'!P147</f>
        <v>1</v>
      </c>
      <c r="Q472" s="139">
        <f>'Product Ratings'!Q147</f>
        <v>3</v>
      </c>
      <c r="R472" s="139">
        <f>'Product Ratings'!R147</f>
        <v>2</v>
      </c>
      <c r="S472" s="306">
        <f>'Product Ratings'!S147</f>
        <v>5</v>
      </c>
      <c r="T472" s="307">
        <f>'Product Ratings'!T147</f>
        <v>14</v>
      </c>
      <c r="U472" s="146"/>
      <c r="V472" s="146"/>
      <c r="W472" s="146"/>
    </row>
    <row r="473" ht="12.75" customHeight="1">
      <c r="A473" s="146"/>
      <c r="B473" s="146" t="str">
        <f>'Product Ratings'!B151</f>
        <v>Widget 142</v>
      </c>
      <c r="C473" s="146"/>
      <c r="D473" s="146"/>
      <c r="E473" s="146">
        <f>'Product Ratings'!C151</f>
        <v>1</v>
      </c>
      <c r="F473" s="305">
        <f>'Product Ratings'!D151</f>
        <v>86.09</v>
      </c>
      <c r="G473" s="305">
        <f>'Product Ratings'!E151</f>
        <v>60.48</v>
      </c>
      <c r="H473" s="134">
        <f>'Product Ratings'!F151</f>
        <v>0.534</v>
      </c>
      <c r="I473" s="146"/>
      <c r="J473" s="305">
        <f>'Product Ratings'!J151</f>
        <v>86.09</v>
      </c>
      <c r="K473" s="146">
        <f>'Product Ratings'!K151</f>
        <v>18</v>
      </c>
      <c r="L473" s="305">
        <f>'Product Ratings'!L151</f>
        <v>56.12125163</v>
      </c>
      <c r="M473" s="134">
        <f>'Product Ratings'!M151</f>
        <v>0.35</v>
      </c>
      <c r="N473" s="146"/>
      <c r="O473" s="139">
        <f>'Product Ratings'!O151</f>
        <v>3</v>
      </c>
      <c r="P473" s="139">
        <f>'Product Ratings'!P151</f>
        <v>1</v>
      </c>
      <c r="Q473" s="139">
        <f>'Product Ratings'!Q151</f>
        <v>3</v>
      </c>
      <c r="R473" s="139">
        <f>'Product Ratings'!R151</f>
        <v>4</v>
      </c>
      <c r="S473" s="306">
        <f>'Product Ratings'!S151</f>
        <v>4</v>
      </c>
      <c r="T473" s="307">
        <f>'Product Ratings'!T151</f>
        <v>15</v>
      </c>
      <c r="U473" s="146"/>
      <c r="V473" s="146"/>
      <c r="W473" s="146"/>
    </row>
    <row r="474" ht="12.75" customHeight="1">
      <c r="A474" s="146"/>
      <c r="B474" s="146" t="str">
        <f>'Product Ratings'!B159</f>
        <v>Widget 150</v>
      </c>
      <c r="C474" s="146"/>
      <c r="D474" s="146"/>
      <c r="E474" s="146">
        <f>'Product Ratings'!C159</f>
        <v>2</v>
      </c>
      <c r="F474" s="305">
        <f>'Product Ratings'!D159</f>
        <v>39.13</v>
      </c>
      <c r="G474" s="305">
        <f>'Product Ratings'!E159</f>
        <v>27.39</v>
      </c>
      <c r="H474" s="134">
        <f>'Product Ratings'!F159</f>
        <v>0.534</v>
      </c>
      <c r="I474" s="146"/>
      <c r="J474" s="305">
        <f>'Product Ratings'!J159</f>
        <v>19.565</v>
      </c>
      <c r="K474" s="146">
        <f>'Product Ratings'!K159</f>
        <v>95</v>
      </c>
      <c r="L474" s="305">
        <f>'Product Ratings'!L159</f>
        <v>12.75423729</v>
      </c>
      <c r="M474" s="134">
        <f>'Product Ratings'!M159</f>
        <v>0.87</v>
      </c>
      <c r="N474" s="146"/>
      <c r="O474" s="139">
        <f>'Product Ratings'!O159</f>
        <v>3</v>
      </c>
      <c r="P474" s="139">
        <f>'Product Ratings'!P159</f>
        <v>1</v>
      </c>
      <c r="Q474" s="139">
        <f>'Product Ratings'!Q159</f>
        <v>5</v>
      </c>
      <c r="R474" s="139">
        <f>'Product Ratings'!R159</f>
        <v>1</v>
      </c>
      <c r="S474" s="306">
        <f>'Product Ratings'!S159</f>
        <v>5</v>
      </c>
      <c r="T474" s="307">
        <f>'Product Ratings'!T159</f>
        <v>15</v>
      </c>
      <c r="U474" s="146"/>
      <c r="V474" s="146"/>
      <c r="W474" s="146"/>
    </row>
    <row r="475" ht="12.75" customHeight="1">
      <c r="A475" s="146"/>
      <c r="B475" s="146" t="str">
        <f>'Product Ratings'!B164</f>
        <v>Widget 156</v>
      </c>
      <c r="C475" s="146"/>
      <c r="D475" s="146"/>
      <c r="E475" s="146">
        <f>'Product Ratings'!C164</f>
        <v>4</v>
      </c>
      <c r="F475" s="305">
        <f>'Product Ratings'!D164</f>
        <v>163.91</v>
      </c>
      <c r="G475" s="305">
        <f>'Product Ratings'!E164</f>
        <v>114.43</v>
      </c>
      <c r="H475" s="134">
        <f>'Product Ratings'!F164</f>
        <v>0.534</v>
      </c>
      <c r="I475" s="146"/>
      <c r="J475" s="305">
        <f>'Product Ratings'!J164</f>
        <v>40.9775</v>
      </c>
      <c r="K475" s="146">
        <f>'Product Ratings'!K164</f>
        <v>65</v>
      </c>
      <c r="L475" s="305">
        <f>'Product Ratings'!L164</f>
        <v>26.71284224</v>
      </c>
      <c r="M475" s="134">
        <f>'Product Ratings'!M164</f>
        <v>0.45</v>
      </c>
      <c r="N475" s="146"/>
      <c r="O475" s="139">
        <f>'Product Ratings'!O164</f>
        <v>3</v>
      </c>
      <c r="P475" s="139">
        <f>'Product Ratings'!P164</f>
        <v>1</v>
      </c>
      <c r="Q475" s="139">
        <f>'Product Ratings'!Q164</f>
        <v>4</v>
      </c>
      <c r="R475" s="139">
        <f>'Product Ratings'!R164</f>
        <v>2</v>
      </c>
      <c r="S475" s="306">
        <f>'Product Ratings'!S164</f>
        <v>4</v>
      </c>
      <c r="T475" s="307">
        <f>'Product Ratings'!T164</f>
        <v>14</v>
      </c>
      <c r="U475" s="146"/>
      <c r="V475" s="146"/>
      <c r="W475" s="146"/>
    </row>
    <row r="476" ht="12.75" customHeight="1">
      <c r="A476" s="146"/>
      <c r="B476" s="146" t="str">
        <f>'Product Ratings'!B171</f>
        <v>Widget 163</v>
      </c>
      <c r="C476" s="146"/>
      <c r="D476" s="146"/>
      <c r="E476" s="146">
        <f>'Product Ratings'!C171</f>
        <v>2</v>
      </c>
      <c r="F476" s="305">
        <f>'Product Ratings'!D171</f>
        <v>25.8</v>
      </c>
      <c r="G476" s="305">
        <f>'Product Ratings'!E171</f>
        <v>17.92</v>
      </c>
      <c r="H476" s="134">
        <f>'Product Ratings'!F171</f>
        <v>0.534</v>
      </c>
      <c r="I476" s="146"/>
      <c r="J476" s="305">
        <f>'Product Ratings'!J171</f>
        <v>12.9</v>
      </c>
      <c r="K476" s="146">
        <f>'Product Ratings'!K171</f>
        <v>16</v>
      </c>
      <c r="L476" s="305">
        <f>'Product Ratings'!L171</f>
        <v>8.409387223</v>
      </c>
      <c r="M476" s="134">
        <f>'Product Ratings'!M171</f>
        <v>0.07</v>
      </c>
      <c r="N476" s="146"/>
      <c r="O476" s="139">
        <f>'Product Ratings'!O171</f>
        <v>3</v>
      </c>
      <c r="P476" s="139">
        <f>'Product Ratings'!P171</f>
        <v>1</v>
      </c>
      <c r="Q476" s="139">
        <f>'Product Ratings'!Q171</f>
        <v>5</v>
      </c>
      <c r="R476" s="139">
        <f>'Product Ratings'!R171</f>
        <v>4</v>
      </c>
      <c r="S476" s="306">
        <f>'Product Ratings'!S171</f>
        <v>2</v>
      </c>
      <c r="T476" s="307">
        <f>'Product Ratings'!T171</f>
        <v>15</v>
      </c>
      <c r="U476" s="146"/>
      <c r="V476" s="146"/>
      <c r="W476" s="146"/>
    </row>
    <row r="477" ht="12.75" customHeight="1">
      <c r="A477" s="146"/>
      <c r="B477" s="146" t="str">
        <f>'Product Ratings'!B173</f>
        <v>Widget 165</v>
      </c>
      <c r="C477" s="146"/>
      <c r="D477" s="146"/>
      <c r="E477" s="146">
        <f>'Product Ratings'!C173</f>
        <v>14</v>
      </c>
      <c r="F477" s="305">
        <f>'Product Ratings'!D173</f>
        <v>596.52</v>
      </c>
      <c r="G477" s="305">
        <f>'Product Ratings'!E173</f>
        <v>413.22</v>
      </c>
      <c r="H477" s="134">
        <f>'Product Ratings'!F173</f>
        <v>0.534</v>
      </c>
      <c r="I477" s="146"/>
      <c r="J477" s="305">
        <f>'Product Ratings'!J173</f>
        <v>42.60857143</v>
      </c>
      <c r="K477" s="146">
        <f>'Product Ratings'!K173</f>
        <v>45</v>
      </c>
      <c r="L477" s="305">
        <f>'Product Ratings'!L173</f>
        <v>27.77612218</v>
      </c>
      <c r="M477" s="134">
        <f>'Product Ratings'!M173</f>
        <v>0.09</v>
      </c>
      <c r="N477" s="146"/>
      <c r="O477" s="139">
        <f>'Product Ratings'!O173</f>
        <v>3</v>
      </c>
      <c r="P477" s="139">
        <f>'Product Ratings'!P173</f>
        <v>3</v>
      </c>
      <c r="Q477" s="139">
        <f>'Product Ratings'!Q173</f>
        <v>4</v>
      </c>
      <c r="R477" s="139">
        <f>'Product Ratings'!R173</f>
        <v>2</v>
      </c>
      <c r="S477" s="306">
        <f>'Product Ratings'!S173</f>
        <v>2</v>
      </c>
      <c r="T477" s="307">
        <f>'Product Ratings'!T173</f>
        <v>14</v>
      </c>
      <c r="U477" s="146"/>
      <c r="V477" s="146"/>
      <c r="W477" s="146"/>
    </row>
    <row r="478" ht="12.75" customHeight="1">
      <c r="A478" s="146"/>
      <c r="B478" s="146" t="str">
        <f>'Product Ratings'!B174</f>
        <v>Widget 166</v>
      </c>
      <c r="C478" s="146"/>
      <c r="D478" s="146"/>
      <c r="E478" s="146">
        <f>'Product Ratings'!C174</f>
        <v>1</v>
      </c>
      <c r="F478" s="305">
        <f>'Product Ratings'!D174</f>
        <v>11.68</v>
      </c>
      <c r="G478" s="305">
        <f>'Product Ratings'!E174</f>
        <v>8.09</v>
      </c>
      <c r="H478" s="134">
        <f>'Product Ratings'!F174</f>
        <v>0.534</v>
      </c>
      <c r="I478" s="146"/>
      <c r="J478" s="305">
        <f>'Product Ratings'!J174</f>
        <v>11.68</v>
      </c>
      <c r="K478" s="146">
        <f>'Product Ratings'!K174</f>
        <v>23</v>
      </c>
      <c r="L478" s="305">
        <f>'Product Ratings'!L174</f>
        <v>7.614080834</v>
      </c>
      <c r="M478" s="134">
        <f>'Product Ratings'!M174</f>
        <v>0.12</v>
      </c>
      <c r="N478" s="146"/>
      <c r="O478" s="139">
        <f>'Product Ratings'!O174</f>
        <v>3</v>
      </c>
      <c r="P478" s="139">
        <f>'Product Ratings'!P174</f>
        <v>1</v>
      </c>
      <c r="Q478" s="139">
        <f>'Product Ratings'!Q174</f>
        <v>5</v>
      </c>
      <c r="R478" s="139">
        <f>'Product Ratings'!R174</f>
        <v>4</v>
      </c>
      <c r="S478" s="306">
        <f>'Product Ratings'!S174</f>
        <v>2</v>
      </c>
      <c r="T478" s="307">
        <f>'Product Ratings'!T174</f>
        <v>15</v>
      </c>
      <c r="U478" s="146"/>
      <c r="V478" s="146"/>
      <c r="W478" s="146"/>
    </row>
    <row r="479" ht="12.75" customHeight="1">
      <c r="A479" s="146"/>
      <c r="B479" s="146" t="str">
        <f>'Product Ratings'!B176</f>
        <v>Widget 168</v>
      </c>
      <c r="C479" s="146"/>
      <c r="D479" s="146"/>
      <c r="E479" s="146">
        <f>'Product Ratings'!C176</f>
        <v>10</v>
      </c>
      <c r="F479" s="305">
        <f>'Product Ratings'!D176</f>
        <v>610</v>
      </c>
      <c r="G479" s="305">
        <f>'Product Ratings'!E176</f>
        <v>422.05</v>
      </c>
      <c r="H479" s="134">
        <f>'Product Ratings'!F176</f>
        <v>0.534</v>
      </c>
      <c r="I479" s="146"/>
      <c r="J479" s="305">
        <f>'Product Ratings'!J176</f>
        <v>61</v>
      </c>
      <c r="K479" s="146">
        <f>'Product Ratings'!K176</f>
        <v>17</v>
      </c>
      <c r="L479" s="305">
        <f>'Product Ratings'!L176</f>
        <v>39.76531943</v>
      </c>
      <c r="M479" s="134">
        <f>'Product Ratings'!M176</f>
        <v>0.125</v>
      </c>
      <c r="N479" s="146"/>
      <c r="O479" s="139">
        <f>'Product Ratings'!O176</f>
        <v>3</v>
      </c>
      <c r="P479" s="139">
        <f>'Product Ratings'!P176</f>
        <v>2</v>
      </c>
      <c r="Q479" s="139">
        <f>'Product Ratings'!Q176</f>
        <v>4</v>
      </c>
      <c r="R479" s="139">
        <f>'Product Ratings'!R176</f>
        <v>4</v>
      </c>
      <c r="S479" s="306">
        <f>'Product Ratings'!S176</f>
        <v>2</v>
      </c>
      <c r="T479" s="307">
        <f>'Product Ratings'!T176</f>
        <v>15</v>
      </c>
      <c r="U479" s="146"/>
      <c r="V479" s="146"/>
      <c r="W479" s="146"/>
    </row>
    <row r="480" ht="12.75" customHeight="1">
      <c r="A480" s="146"/>
      <c r="B480" s="146" t="str">
        <f>'Product Ratings'!B184</f>
        <v>Widget 176</v>
      </c>
      <c r="C480" s="146"/>
      <c r="D480" s="146"/>
      <c r="E480" s="146">
        <f>'Product Ratings'!C184</f>
        <v>4</v>
      </c>
      <c r="F480" s="305">
        <f>'Product Ratings'!D184</f>
        <v>83.48</v>
      </c>
      <c r="G480" s="305">
        <f>'Product Ratings'!E184</f>
        <v>57.56</v>
      </c>
      <c r="H480" s="134">
        <f>'Product Ratings'!F184</f>
        <v>0.534</v>
      </c>
      <c r="I480" s="146"/>
      <c r="J480" s="305">
        <f>'Product Ratings'!J184</f>
        <v>20.87</v>
      </c>
      <c r="K480" s="146">
        <f>'Product Ratings'!K184</f>
        <v>37</v>
      </c>
      <c r="L480" s="305">
        <f>'Product Ratings'!L184</f>
        <v>13.60495437</v>
      </c>
      <c r="M480" s="134">
        <f>'Product Ratings'!M184</f>
        <v>0.32</v>
      </c>
      <c r="N480" s="146"/>
      <c r="O480" s="139">
        <f>'Product Ratings'!O184</f>
        <v>3</v>
      </c>
      <c r="P480" s="139">
        <f>'Product Ratings'!P184</f>
        <v>1</v>
      </c>
      <c r="Q480" s="139">
        <f>'Product Ratings'!Q184</f>
        <v>5</v>
      </c>
      <c r="R480" s="139">
        <f>'Product Ratings'!R184</f>
        <v>3</v>
      </c>
      <c r="S480" s="306">
        <f>'Product Ratings'!S184</f>
        <v>3</v>
      </c>
      <c r="T480" s="307">
        <f>'Product Ratings'!T184</f>
        <v>15</v>
      </c>
      <c r="U480" s="146"/>
      <c r="V480" s="146"/>
      <c r="W480" s="146"/>
    </row>
    <row r="481" ht="12.75" customHeight="1">
      <c r="A481" s="146"/>
      <c r="B481" s="146" t="str">
        <f>'Product Ratings'!B185</f>
        <v>Widget 177</v>
      </c>
      <c r="C481" s="146"/>
      <c r="D481" s="146"/>
      <c r="E481" s="146">
        <f>'Product Ratings'!C185</f>
        <v>5</v>
      </c>
      <c r="F481" s="305">
        <f>'Product Ratings'!D185</f>
        <v>147.83</v>
      </c>
      <c r="G481" s="305">
        <f>'Product Ratings'!E185</f>
        <v>101.86</v>
      </c>
      <c r="H481" s="134">
        <f>'Product Ratings'!F185</f>
        <v>0.534</v>
      </c>
      <c r="I481" s="146"/>
      <c r="J481" s="305">
        <f>'Product Ratings'!J185</f>
        <v>29.566</v>
      </c>
      <c r="K481" s="146">
        <f>'Product Ratings'!K185</f>
        <v>38</v>
      </c>
      <c r="L481" s="305">
        <f>'Product Ratings'!L185</f>
        <v>19.273794</v>
      </c>
      <c r="M481" s="134">
        <f>'Product Ratings'!M185</f>
        <v>0.33</v>
      </c>
      <c r="N481" s="146"/>
      <c r="O481" s="139">
        <f>'Product Ratings'!O185</f>
        <v>3</v>
      </c>
      <c r="P481" s="139">
        <f>'Product Ratings'!P185</f>
        <v>1</v>
      </c>
      <c r="Q481" s="139">
        <f>'Product Ratings'!Q185</f>
        <v>5</v>
      </c>
      <c r="R481" s="139">
        <f>'Product Ratings'!R185</f>
        <v>3</v>
      </c>
      <c r="S481" s="306">
        <f>'Product Ratings'!S185</f>
        <v>3</v>
      </c>
      <c r="T481" s="307">
        <f>'Product Ratings'!T185</f>
        <v>15</v>
      </c>
      <c r="U481" s="146"/>
      <c r="V481" s="146"/>
      <c r="W481" s="146"/>
    </row>
    <row r="482" ht="12.75" customHeight="1">
      <c r="A482" s="146"/>
      <c r="B482" s="146" t="str">
        <f>'Product Ratings'!B187</f>
        <v>Widget 179</v>
      </c>
      <c r="C482" s="146"/>
      <c r="D482" s="146"/>
      <c r="E482" s="146">
        <f>'Product Ratings'!C187</f>
        <v>4</v>
      </c>
      <c r="F482" s="305">
        <f>'Product Ratings'!D187</f>
        <v>205.22</v>
      </c>
      <c r="G482" s="305">
        <f>'Product Ratings'!E187</f>
        <v>141.34</v>
      </c>
      <c r="H482" s="134">
        <f>'Product Ratings'!F187</f>
        <v>0.534</v>
      </c>
      <c r="I482" s="146"/>
      <c r="J482" s="305">
        <f>'Product Ratings'!J187</f>
        <v>51.305</v>
      </c>
      <c r="K482" s="146">
        <f>'Product Ratings'!K187</f>
        <v>39</v>
      </c>
      <c r="L482" s="305">
        <f>'Product Ratings'!L187</f>
        <v>33.4452412</v>
      </c>
      <c r="M482" s="134">
        <f>'Product Ratings'!M187</f>
        <v>0.35</v>
      </c>
      <c r="N482" s="146"/>
      <c r="O482" s="139">
        <f>'Product Ratings'!O187</f>
        <v>3</v>
      </c>
      <c r="P482" s="139">
        <f>'Product Ratings'!P187</f>
        <v>1</v>
      </c>
      <c r="Q482" s="139">
        <f>'Product Ratings'!Q187</f>
        <v>4</v>
      </c>
      <c r="R482" s="139">
        <f>'Product Ratings'!R187</f>
        <v>3</v>
      </c>
      <c r="S482" s="306">
        <f>'Product Ratings'!S187</f>
        <v>4</v>
      </c>
      <c r="T482" s="307">
        <f>'Product Ratings'!T187</f>
        <v>15</v>
      </c>
      <c r="U482" s="146"/>
      <c r="V482" s="146"/>
      <c r="W482" s="146"/>
    </row>
    <row r="483" ht="12.75" customHeight="1">
      <c r="A483" s="146"/>
      <c r="B483" s="146" t="str">
        <f>'Product Ratings'!B193</f>
        <v>Widget 185</v>
      </c>
      <c r="C483" s="146"/>
      <c r="D483" s="146"/>
      <c r="E483" s="146">
        <f>'Product Ratings'!C193</f>
        <v>4</v>
      </c>
      <c r="F483" s="305">
        <f>'Product Ratings'!D193</f>
        <v>197.52</v>
      </c>
      <c r="G483" s="305">
        <f>'Product Ratings'!E193</f>
        <v>135.58</v>
      </c>
      <c r="H483" s="134">
        <f>'Product Ratings'!F193</f>
        <v>0.534</v>
      </c>
      <c r="I483" s="146"/>
      <c r="J483" s="305">
        <f>'Product Ratings'!J193</f>
        <v>49.38</v>
      </c>
      <c r="K483" s="146">
        <f>'Product Ratings'!K193</f>
        <v>49</v>
      </c>
      <c r="L483" s="305">
        <f>'Product Ratings'!L193</f>
        <v>32.19035202</v>
      </c>
      <c r="M483" s="134">
        <f>'Product Ratings'!M193</f>
        <v>0.56</v>
      </c>
      <c r="N483" s="146"/>
      <c r="O483" s="139">
        <f>'Product Ratings'!O193</f>
        <v>3</v>
      </c>
      <c r="P483" s="139">
        <f>'Product Ratings'!P193</f>
        <v>1</v>
      </c>
      <c r="Q483" s="139">
        <f>'Product Ratings'!Q193</f>
        <v>4</v>
      </c>
      <c r="R483" s="139">
        <f>'Product Ratings'!R193</f>
        <v>2</v>
      </c>
      <c r="S483" s="306">
        <f>'Product Ratings'!S193</f>
        <v>4</v>
      </c>
      <c r="T483" s="307">
        <f>'Product Ratings'!T193</f>
        <v>14</v>
      </c>
      <c r="U483" s="146"/>
      <c r="V483" s="146"/>
      <c r="W483" s="146"/>
    </row>
    <row r="484" ht="12.75" customHeight="1">
      <c r="A484" s="146"/>
      <c r="B484" s="146" t="str">
        <f>'Product Ratings'!B194</f>
        <v>Widget 186</v>
      </c>
      <c r="C484" s="146"/>
      <c r="D484" s="146"/>
      <c r="E484" s="146">
        <f>'Product Ratings'!C194</f>
        <v>3</v>
      </c>
      <c r="F484" s="305">
        <f>'Product Ratings'!D194</f>
        <v>101.74</v>
      </c>
      <c r="G484" s="305">
        <f>'Product Ratings'!E194</f>
        <v>69.82</v>
      </c>
      <c r="H484" s="134">
        <f>'Product Ratings'!F194</f>
        <v>0.534</v>
      </c>
      <c r="I484" s="146"/>
      <c r="J484" s="305">
        <f>'Product Ratings'!J194</f>
        <v>33.91333333</v>
      </c>
      <c r="K484" s="146">
        <f>'Product Ratings'!K194</f>
        <v>46</v>
      </c>
      <c r="L484" s="305">
        <f>'Product Ratings'!L194</f>
        <v>22.10777923</v>
      </c>
      <c r="M484" s="134">
        <f>'Product Ratings'!M194</f>
        <v>0.53</v>
      </c>
      <c r="N484" s="146"/>
      <c r="O484" s="139">
        <f>'Product Ratings'!O194</f>
        <v>3</v>
      </c>
      <c r="P484" s="139">
        <f>'Product Ratings'!P194</f>
        <v>1</v>
      </c>
      <c r="Q484" s="139">
        <f>'Product Ratings'!Q194</f>
        <v>5</v>
      </c>
      <c r="R484" s="139">
        <f>'Product Ratings'!R194</f>
        <v>2</v>
      </c>
      <c r="S484" s="306">
        <f>'Product Ratings'!S194</f>
        <v>4</v>
      </c>
      <c r="T484" s="307">
        <f>'Product Ratings'!T194</f>
        <v>15</v>
      </c>
      <c r="U484" s="146"/>
      <c r="V484" s="146"/>
      <c r="W484" s="146"/>
    </row>
    <row r="485" ht="12.75" customHeight="1">
      <c r="A485" s="146"/>
      <c r="B485" s="146" t="str">
        <f>'Product Ratings'!B202</f>
        <v>Widget 195</v>
      </c>
      <c r="C485" s="146"/>
      <c r="D485" s="146"/>
      <c r="E485" s="146">
        <f>'Product Ratings'!C202</f>
        <v>4</v>
      </c>
      <c r="F485" s="305">
        <f>'Product Ratings'!D202</f>
        <v>532.17</v>
      </c>
      <c r="G485" s="305">
        <f>'Product Ratings'!E202</f>
        <v>363.7</v>
      </c>
      <c r="H485" s="134">
        <f>'Product Ratings'!F202</f>
        <v>0.534</v>
      </c>
      <c r="I485" s="146"/>
      <c r="J485" s="305">
        <f>'Product Ratings'!J202</f>
        <v>133.0425</v>
      </c>
      <c r="K485" s="146">
        <f>'Product Ratings'!K202</f>
        <v>35</v>
      </c>
      <c r="L485" s="305">
        <f>'Product Ratings'!L202</f>
        <v>86.7291395</v>
      </c>
      <c r="M485" s="134">
        <f>'Product Ratings'!M202</f>
        <v>0.68</v>
      </c>
      <c r="N485" s="146"/>
      <c r="O485" s="139">
        <f>'Product Ratings'!O202</f>
        <v>3</v>
      </c>
      <c r="P485" s="139">
        <f>'Product Ratings'!P202</f>
        <v>1</v>
      </c>
      <c r="Q485" s="139">
        <f>'Product Ratings'!Q202</f>
        <v>2</v>
      </c>
      <c r="R485" s="139">
        <f>'Product Ratings'!R202</f>
        <v>3</v>
      </c>
      <c r="S485" s="306">
        <f>'Product Ratings'!S202</f>
        <v>5</v>
      </c>
      <c r="T485" s="307">
        <f>'Product Ratings'!T202</f>
        <v>14</v>
      </c>
      <c r="U485" s="146"/>
      <c r="V485" s="146"/>
      <c r="W485" s="146"/>
    </row>
    <row r="486" ht="12.75" customHeight="1">
      <c r="A486" s="146"/>
      <c r="B486" s="146" t="str">
        <f>'Product Ratings'!B205</f>
        <v>Widget 198</v>
      </c>
      <c r="C486" s="146"/>
      <c r="D486" s="146"/>
      <c r="E486" s="146">
        <f>'Product Ratings'!C205</f>
        <v>2</v>
      </c>
      <c r="F486" s="305">
        <f>'Product Ratings'!D205</f>
        <v>643.48</v>
      </c>
      <c r="G486" s="305">
        <f>'Product Ratings'!E205</f>
        <v>439.42</v>
      </c>
      <c r="H486" s="134">
        <f>'Product Ratings'!F205</f>
        <v>0.534</v>
      </c>
      <c r="I486" s="146"/>
      <c r="J486" s="305">
        <f>'Product Ratings'!J205</f>
        <v>321.74</v>
      </c>
      <c r="K486" s="146">
        <f>'Product Ratings'!K205</f>
        <v>14</v>
      </c>
      <c r="L486" s="305">
        <f>'Product Ratings'!L205</f>
        <v>209.7392438</v>
      </c>
      <c r="M486" s="134">
        <f>'Product Ratings'!M205</f>
        <v>0.64</v>
      </c>
      <c r="N486" s="146"/>
      <c r="O486" s="139">
        <f>'Product Ratings'!O205</f>
        <v>3</v>
      </c>
      <c r="P486" s="139">
        <f>'Product Ratings'!P205</f>
        <v>1</v>
      </c>
      <c r="Q486" s="139">
        <f>'Product Ratings'!Q205</f>
        <v>1</v>
      </c>
      <c r="R486" s="139">
        <f>'Product Ratings'!R205</f>
        <v>4</v>
      </c>
      <c r="S486" s="306">
        <f>'Product Ratings'!S205</f>
        <v>5</v>
      </c>
      <c r="T486" s="307">
        <f>'Product Ratings'!T205</f>
        <v>14</v>
      </c>
      <c r="U486" s="146"/>
      <c r="V486" s="146"/>
      <c r="W486" s="146"/>
    </row>
    <row r="487" ht="12.75" customHeight="1">
      <c r="A487" s="146"/>
      <c r="B487" s="146" t="str">
        <f>'Product Ratings'!B229</f>
        <v>Widget 223</v>
      </c>
      <c r="C487" s="146"/>
      <c r="D487" s="146"/>
      <c r="E487" s="146">
        <f>'Product Ratings'!C229</f>
        <v>4</v>
      </c>
      <c r="F487" s="305">
        <f>'Product Ratings'!D229</f>
        <v>344.35</v>
      </c>
      <c r="G487" s="305">
        <f>'Product Ratings'!E229</f>
        <v>232.28</v>
      </c>
      <c r="H487" s="134">
        <f>'Product Ratings'!F229</f>
        <v>0.534</v>
      </c>
      <c r="I487" s="146"/>
      <c r="J487" s="305">
        <f>'Product Ratings'!J229</f>
        <v>86.0875</v>
      </c>
      <c r="K487" s="146">
        <f>'Product Ratings'!K229</f>
        <v>25</v>
      </c>
      <c r="L487" s="305">
        <f>'Product Ratings'!L229</f>
        <v>56.1196219</v>
      </c>
      <c r="M487" s="134">
        <f>'Product Ratings'!M229</f>
        <v>0.45</v>
      </c>
      <c r="N487" s="146"/>
      <c r="O487" s="139">
        <f>'Product Ratings'!O229</f>
        <v>3</v>
      </c>
      <c r="P487" s="139">
        <f>'Product Ratings'!P229</f>
        <v>1</v>
      </c>
      <c r="Q487" s="139">
        <f>'Product Ratings'!Q229</f>
        <v>3</v>
      </c>
      <c r="R487" s="139">
        <f>'Product Ratings'!R229</f>
        <v>4</v>
      </c>
      <c r="S487" s="306">
        <f>'Product Ratings'!S229</f>
        <v>4</v>
      </c>
      <c r="T487" s="307">
        <f>'Product Ratings'!T229</f>
        <v>15</v>
      </c>
      <c r="U487" s="146"/>
      <c r="V487" s="146"/>
      <c r="W487" s="146"/>
    </row>
    <row r="488" ht="12.75" customHeight="1">
      <c r="A488" s="146"/>
      <c r="B488" s="146" t="str">
        <f>'Product Ratings'!B238</f>
        <v>Widget 232</v>
      </c>
      <c r="C488" s="146"/>
      <c r="D488" s="146"/>
      <c r="E488" s="146">
        <f>'Product Ratings'!C238</f>
        <v>1</v>
      </c>
      <c r="F488" s="305">
        <f>'Product Ratings'!D238</f>
        <v>10.43</v>
      </c>
      <c r="G488" s="305">
        <f>'Product Ratings'!E238</f>
        <v>7</v>
      </c>
      <c r="H488" s="134">
        <f>'Product Ratings'!F238</f>
        <v>0.534</v>
      </c>
      <c r="I488" s="146"/>
      <c r="J488" s="305">
        <f>'Product Ratings'!J238</f>
        <v>10.43</v>
      </c>
      <c r="K488" s="146">
        <f>'Product Ratings'!K238</f>
        <v>34</v>
      </c>
      <c r="L488" s="305">
        <f>'Product Ratings'!L238</f>
        <v>6.799217731</v>
      </c>
      <c r="M488" s="134">
        <f>'Product Ratings'!M238</f>
        <v>0.23</v>
      </c>
      <c r="N488" s="146"/>
      <c r="O488" s="139">
        <f>'Product Ratings'!O238</f>
        <v>3</v>
      </c>
      <c r="P488" s="139">
        <f>'Product Ratings'!P238</f>
        <v>1</v>
      </c>
      <c r="Q488" s="139">
        <f>'Product Ratings'!Q238</f>
        <v>5</v>
      </c>
      <c r="R488" s="139">
        <f>'Product Ratings'!R238</f>
        <v>3</v>
      </c>
      <c r="S488" s="306">
        <f>'Product Ratings'!S238</f>
        <v>3</v>
      </c>
      <c r="T488" s="307">
        <f>'Product Ratings'!T238</f>
        <v>15</v>
      </c>
      <c r="U488" s="146"/>
      <c r="V488" s="146"/>
      <c r="W488" s="146"/>
    </row>
    <row r="489" ht="12.75" customHeight="1">
      <c r="A489" s="146"/>
      <c r="B489" s="146" t="str">
        <f>'Product Ratings'!B239</f>
        <v>Widget 233</v>
      </c>
      <c r="C489" s="146"/>
      <c r="D489" s="146"/>
      <c r="E489" s="146">
        <f>'Product Ratings'!C239</f>
        <v>1</v>
      </c>
      <c r="F489" s="305">
        <f>'Product Ratings'!D239</f>
        <v>10.43</v>
      </c>
      <c r="G489" s="305">
        <f>'Product Ratings'!E239</f>
        <v>7</v>
      </c>
      <c r="H489" s="134">
        <f>'Product Ratings'!F239</f>
        <v>0.534</v>
      </c>
      <c r="I489" s="146"/>
      <c r="J489" s="305">
        <f>'Product Ratings'!J239</f>
        <v>10.43</v>
      </c>
      <c r="K489" s="146">
        <f>'Product Ratings'!K239</f>
        <v>39</v>
      </c>
      <c r="L489" s="305">
        <f>'Product Ratings'!L239</f>
        <v>6.799217731</v>
      </c>
      <c r="M489" s="134">
        <f>'Product Ratings'!M239</f>
        <v>0.21</v>
      </c>
      <c r="N489" s="146"/>
      <c r="O489" s="139">
        <f>'Product Ratings'!O239</f>
        <v>3</v>
      </c>
      <c r="P489" s="139">
        <f>'Product Ratings'!P239</f>
        <v>1</v>
      </c>
      <c r="Q489" s="139">
        <f>'Product Ratings'!Q239</f>
        <v>5</v>
      </c>
      <c r="R489" s="139">
        <f>'Product Ratings'!R239</f>
        <v>3</v>
      </c>
      <c r="S489" s="306">
        <f>'Product Ratings'!S239</f>
        <v>3</v>
      </c>
      <c r="T489" s="307">
        <f>'Product Ratings'!T239</f>
        <v>15</v>
      </c>
      <c r="U489" s="146"/>
      <c r="V489" s="146"/>
      <c r="W489" s="146"/>
    </row>
    <row r="490" ht="12.75" customHeight="1">
      <c r="A490" s="146"/>
      <c r="B490" s="146" t="str">
        <f>'Product Ratings'!B246</f>
        <v>Widget 240</v>
      </c>
      <c r="C490" s="146"/>
      <c r="D490" s="146"/>
      <c r="E490" s="146">
        <f>'Product Ratings'!C246</f>
        <v>12</v>
      </c>
      <c r="F490" s="305">
        <f>'Product Ratings'!D246</f>
        <v>195.83</v>
      </c>
      <c r="G490" s="305">
        <f>'Product Ratings'!E246</f>
        <v>131.08</v>
      </c>
      <c r="H490" s="134">
        <f>'Product Ratings'!F246</f>
        <v>0.534</v>
      </c>
      <c r="I490" s="146"/>
      <c r="J490" s="305">
        <f>'Product Ratings'!J246</f>
        <v>16.31916667</v>
      </c>
      <c r="K490" s="146">
        <f>'Product Ratings'!K246</f>
        <v>46</v>
      </c>
      <c r="L490" s="305">
        <f>'Product Ratings'!L246</f>
        <v>10.63830943</v>
      </c>
      <c r="M490" s="134">
        <f>'Product Ratings'!M246</f>
        <v>0.06</v>
      </c>
      <c r="N490" s="146"/>
      <c r="O490" s="139">
        <f>'Product Ratings'!O246</f>
        <v>3</v>
      </c>
      <c r="P490" s="139">
        <f>'Product Ratings'!P246</f>
        <v>3</v>
      </c>
      <c r="Q490" s="139">
        <f>'Product Ratings'!Q246</f>
        <v>5</v>
      </c>
      <c r="R490" s="139">
        <f>'Product Ratings'!R246</f>
        <v>2</v>
      </c>
      <c r="S490" s="306">
        <f>'Product Ratings'!S246</f>
        <v>2</v>
      </c>
      <c r="T490" s="307">
        <f>'Product Ratings'!T246</f>
        <v>15</v>
      </c>
      <c r="U490" s="146"/>
      <c r="V490" s="146"/>
      <c r="W490" s="146"/>
    </row>
    <row r="491" ht="12.75" customHeight="1">
      <c r="A491" s="146"/>
      <c r="B491" s="146" t="str">
        <f>'Product Ratings'!B249</f>
        <v>Widget 243</v>
      </c>
      <c r="C491" s="146"/>
      <c r="D491" s="146"/>
      <c r="E491" s="146">
        <f>'Product Ratings'!C249</f>
        <v>11</v>
      </c>
      <c r="F491" s="305">
        <f>'Product Ratings'!D249</f>
        <v>43.04</v>
      </c>
      <c r="G491" s="305">
        <f>'Product Ratings'!E249</f>
        <v>28.78</v>
      </c>
      <c r="H491" s="134">
        <f>'Product Ratings'!F249</f>
        <v>0.534</v>
      </c>
      <c r="I491" s="146"/>
      <c r="J491" s="305">
        <f>'Product Ratings'!J249</f>
        <v>3.912727273</v>
      </c>
      <c r="K491" s="146">
        <f>'Product Ratings'!K249</f>
        <v>68</v>
      </c>
      <c r="L491" s="305">
        <f>'Product Ratings'!L249</f>
        <v>2.550669669</v>
      </c>
      <c r="M491" s="134">
        <f>'Product Ratings'!M249</f>
        <v>0.09</v>
      </c>
      <c r="N491" s="146"/>
      <c r="O491" s="139">
        <f>'Product Ratings'!O249</f>
        <v>3</v>
      </c>
      <c r="P491" s="139">
        <f>'Product Ratings'!P249</f>
        <v>3</v>
      </c>
      <c r="Q491" s="139">
        <f>'Product Ratings'!Q249</f>
        <v>5</v>
      </c>
      <c r="R491" s="139">
        <f>'Product Ratings'!R249</f>
        <v>2</v>
      </c>
      <c r="S491" s="306">
        <f>'Product Ratings'!S249</f>
        <v>2</v>
      </c>
      <c r="T491" s="307">
        <f>'Product Ratings'!T249</f>
        <v>15</v>
      </c>
      <c r="U491" s="146"/>
      <c r="V491" s="146"/>
      <c r="W491" s="146"/>
    </row>
    <row r="492" ht="12.75" customHeight="1">
      <c r="A492" s="146"/>
      <c r="B492" s="146" t="str">
        <f>'Product Ratings'!B255</f>
        <v>Widget 250</v>
      </c>
      <c r="C492" s="146"/>
      <c r="D492" s="146"/>
      <c r="E492" s="146">
        <f>'Product Ratings'!C255</f>
        <v>1</v>
      </c>
      <c r="F492" s="305">
        <f>'Product Ratings'!D255</f>
        <v>71.3</v>
      </c>
      <c r="G492" s="305">
        <f>'Product Ratings'!E255</f>
        <v>47.54</v>
      </c>
      <c r="H492" s="134">
        <f>'Product Ratings'!F255</f>
        <v>0.534</v>
      </c>
      <c r="I492" s="146"/>
      <c r="J492" s="305">
        <f>'Product Ratings'!J255</f>
        <v>71.3</v>
      </c>
      <c r="K492" s="146">
        <f>'Product Ratings'!K255</f>
        <v>18</v>
      </c>
      <c r="L492" s="305">
        <f>'Product Ratings'!L255</f>
        <v>46.4797914</v>
      </c>
      <c r="M492" s="134">
        <f>'Product Ratings'!M255</f>
        <v>0.22</v>
      </c>
      <c r="N492" s="146"/>
      <c r="O492" s="139">
        <f>'Product Ratings'!O255</f>
        <v>3</v>
      </c>
      <c r="P492" s="139">
        <f>'Product Ratings'!P255</f>
        <v>1</v>
      </c>
      <c r="Q492" s="139">
        <f>'Product Ratings'!Q255</f>
        <v>3</v>
      </c>
      <c r="R492" s="139">
        <f>'Product Ratings'!R255</f>
        <v>4</v>
      </c>
      <c r="S492" s="306">
        <f>'Product Ratings'!S255</f>
        <v>3</v>
      </c>
      <c r="T492" s="307">
        <f>'Product Ratings'!T255</f>
        <v>14</v>
      </c>
      <c r="U492" s="146"/>
      <c r="V492" s="146"/>
      <c r="W492" s="146"/>
    </row>
    <row r="493" ht="12.75" customHeight="1">
      <c r="A493" s="146"/>
      <c r="B493" s="146" t="str">
        <f>'Product Ratings'!B258</f>
        <v>Widget 253</v>
      </c>
      <c r="C493" s="146"/>
      <c r="D493" s="146"/>
      <c r="E493" s="146">
        <f>'Product Ratings'!C258</f>
        <v>4</v>
      </c>
      <c r="F493" s="305">
        <f>'Product Ratings'!D258</f>
        <v>205.22</v>
      </c>
      <c r="G493" s="305">
        <f>'Product Ratings'!E258</f>
        <v>136.8</v>
      </c>
      <c r="H493" s="134">
        <f>'Product Ratings'!F258</f>
        <v>0.534</v>
      </c>
      <c r="I493" s="146"/>
      <c r="J493" s="305">
        <f>'Product Ratings'!J258</f>
        <v>51.305</v>
      </c>
      <c r="K493" s="146">
        <f>'Product Ratings'!K258</f>
        <v>19</v>
      </c>
      <c r="L493" s="305">
        <f>'Product Ratings'!L258</f>
        <v>33.4452412</v>
      </c>
      <c r="M493" s="134">
        <f>'Product Ratings'!M258</f>
        <v>0.3</v>
      </c>
      <c r="N493" s="146"/>
      <c r="O493" s="139">
        <f>'Product Ratings'!O258</f>
        <v>3</v>
      </c>
      <c r="P493" s="139">
        <f>'Product Ratings'!P258</f>
        <v>1</v>
      </c>
      <c r="Q493" s="139">
        <f>'Product Ratings'!Q258</f>
        <v>4</v>
      </c>
      <c r="R493" s="139">
        <f>'Product Ratings'!R258</f>
        <v>4</v>
      </c>
      <c r="S493" s="306">
        <f>'Product Ratings'!S258</f>
        <v>3</v>
      </c>
      <c r="T493" s="307">
        <f>'Product Ratings'!T258</f>
        <v>15</v>
      </c>
      <c r="U493" s="146"/>
      <c r="V493" s="146"/>
      <c r="W493" s="146"/>
    </row>
    <row r="494" ht="12.75" customHeight="1">
      <c r="A494" s="146"/>
      <c r="B494" s="146" t="str">
        <f>'Product Ratings'!B269</f>
        <v>Widget 265</v>
      </c>
      <c r="C494" s="146"/>
      <c r="D494" s="146"/>
      <c r="E494" s="146">
        <f>'Product Ratings'!C269</f>
        <v>1</v>
      </c>
      <c r="F494" s="305">
        <f>'Product Ratings'!D269</f>
        <v>86.09</v>
      </c>
      <c r="G494" s="305">
        <f>'Product Ratings'!E269</f>
        <v>57.2</v>
      </c>
      <c r="H494" s="134">
        <f>'Product Ratings'!F269</f>
        <v>0.534</v>
      </c>
      <c r="I494" s="146"/>
      <c r="J494" s="305">
        <f>'Product Ratings'!J269</f>
        <v>86.09</v>
      </c>
      <c r="K494" s="146">
        <f>'Product Ratings'!K269</f>
        <v>25</v>
      </c>
      <c r="L494" s="305">
        <f>'Product Ratings'!L269</f>
        <v>56.12125163</v>
      </c>
      <c r="M494" s="134">
        <f>'Product Ratings'!M269</f>
        <v>0.56</v>
      </c>
      <c r="N494" s="146"/>
      <c r="O494" s="139">
        <f>'Product Ratings'!O269</f>
        <v>3</v>
      </c>
      <c r="P494" s="139">
        <f>'Product Ratings'!P269</f>
        <v>1</v>
      </c>
      <c r="Q494" s="139">
        <f>'Product Ratings'!Q269</f>
        <v>3</v>
      </c>
      <c r="R494" s="139">
        <f>'Product Ratings'!R269</f>
        <v>4</v>
      </c>
      <c r="S494" s="306">
        <f>'Product Ratings'!S269</f>
        <v>4</v>
      </c>
      <c r="T494" s="307">
        <f>'Product Ratings'!T269</f>
        <v>15</v>
      </c>
      <c r="U494" s="146"/>
      <c r="V494" s="146"/>
      <c r="W494" s="146"/>
    </row>
    <row r="495" ht="12.75" customHeight="1">
      <c r="A495" s="146"/>
      <c r="B495" s="146" t="str">
        <f>'Product Ratings'!B278</f>
        <v>Widget 274</v>
      </c>
      <c r="C495" s="146"/>
      <c r="D495" s="146"/>
      <c r="E495" s="146">
        <f>'Product Ratings'!C278</f>
        <v>1</v>
      </c>
      <c r="F495" s="305">
        <f>'Product Ratings'!D278</f>
        <v>286.96</v>
      </c>
      <c r="G495" s="305">
        <f>'Product Ratings'!E278</f>
        <v>190.13</v>
      </c>
      <c r="H495" s="134">
        <f>'Product Ratings'!F278</f>
        <v>0.534</v>
      </c>
      <c r="I495" s="146"/>
      <c r="J495" s="305">
        <f>'Product Ratings'!J278</f>
        <v>286.96</v>
      </c>
      <c r="K495" s="146">
        <f>'Product Ratings'!K278</f>
        <v>23</v>
      </c>
      <c r="L495" s="305">
        <f>'Product Ratings'!L278</f>
        <v>187.0664928</v>
      </c>
      <c r="M495" s="134">
        <f>'Product Ratings'!M278</f>
        <v>0.68</v>
      </c>
      <c r="N495" s="146"/>
      <c r="O495" s="139">
        <f>'Product Ratings'!O278</f>
        <v>3</v>
      </c>
      <c r="P495" s="139">
        <f>'Product Ratings'!P278</f>
        <v>1</v>
      </c>
      <c r="Q495" s="139">
        <f>'Product Ratings'!Q278</f>
        <v>1</v>
      </c>
      <c r="R495" s="139">
        <f>'Product Ratings'!R278</f>
        <v>4</v>
      </c>
      <c r="S495" s="306">
        <f>'Product Ratings'!S278</f>
        <v>5</v>
      </c>
      <c r="T495" s="307">
        <f>'Product Ratings'!T278</f>
        <v>14</v>
      </c>
      <c r="U495" s="146"/>
      <c r="V495" s="146"/>
      <c r="W495" s="146"/>
    </row>
    <row r="496" ht="12.75" customHeight="1">
      <c r="A496" s="146"/>
      <c r="B496" s="146" t="str">
        <f>'Product Ratings'!B279</f>
        <v>Widget 275</v>
      </c>
      <c r="C496" s="146"/>
      <c r="D496" s="146"/>
      <c r="E496" s="146">
        <f>'Product Ratings'!C279</f>
        <v>1</v>
      </c>
      <c r="F496" s="305">
        <f>'Product Ratings'!D279</f>
        <v>286.96</v>
      </c>
      <c r="G496" s="305">
        <f>'Product Ratings'!E279</f>
        <v>190.13</v>
      </c>
      <c r="H496" s="134">
        <f>'Product Ratings'!F279</f>
        <v>0.534</v>
      </c>
      <c r="I496" s="146"/>
      <c r="J496" s="305">
        <f>'Product Ratings'!J279</f>
        <v>286.96</v>
      </c>
      <c r="K496" s="146">
        <f>'Product Ratings'!K279</f>
        <v>15</v>
      </c>
      <c r="L496" s="305">
        <f>'Product Ratings'!L279</f>
        <v>187.0664928</v>
      </c>
      <c r="M496" s="134">
        <f>'Product Ratings'!M279</f>
        <v>0.62</v>
      </c>
      <c r="N496" s="146"/>
      <c r="O496" s="139">
        <f>'Product Ratings'!O279</f>
        <v>3</v>
      </c>
      <c r="P496" s="139">
        <f>'Product Ratings'!P279</f>
        <v>1</v>
      </c>
      <c r="Q496" s="139">
        <f>'Product Ratings'!Q279</f>
        <v>1</v>
      </c>
      <c r="R496" s="139">
        <f>'Product Ratings'!R279</f>
        <v>4</v>
      </c>
      <c r="S496" s="306">
        <f>'Product Ratings'!S279</f>
        <v>5</v>
      </c>
      <c r="T496" s="307">
        <f>'Product Ratings'!T279</f>
        <v>14</v>
      </c>
      <c r="U496" s="146"/>
      <c r="V496" s="146"/>
      <c r="W496" s="146"/>
    </row>
    <row r="497" ht="12.75" customHeight="1">
      <c r="A497" s="146"/>
      <c r="B497" s="146" t="str">
        <f>'Product Ratings'!B283</f>
        <v>Widget 279</v>
      </c>
      <c r="C497" s="146"/>
      <c r="D497" s="146"/>
      <c r="E497" s="146">
        <f>'Product Ratings'!C283</f>
        <v>1</v>
      </c>
      <c r="F497" s="305">
        <f>'Product Ratings'!D283</f>
        <v>199.13</v>
      </c>
      <c r="G497" s="305">
        <f>'Product Ratings'!E283</f>
        <v>131.75</v>
      </c>
      <c r="H497" s="134">
        <f>'Product Ratings'!F283</f>
        <v>0.534</v>
      </c>
      <c r="I497" s="146"/>
      <c r="J497" s="305">
        <f>'Product Ratings'!J283</f>
        <v>199.13</v>
      </c>
      <c r="K497" s="146">
        <f>'Product Ratings'!K283</f>
        <v>21</v>
      </c>
      <c r="L497" s="305">
        <f>'Product Ratings'!L283</f>
        <v>129.8109518</v>
      </c>
      <c r="M497" s="134">
        <f>'Product Ratings'!M283</f>
        <v>0.85</v>
      </c>
      <c r="N497" s="146"/>
      <c r="O497" s="139">
        <f>'Product Ratings'!O283</f>
        <v>3</v>
      </c>
      <c r="P497" s="139">
        <f>'Product Ratings'!P283</f>
        <v>1</v>
      </c>
      <c r="Q497" s="139">
        <f>'Product Ratings'!Q283</f>
        <v>2</v>
      </c>
      <c r="R497" s="139">
        <f>'Product Ratings'!R283</f>
        <v>4</v>
      </c>
      <c r="S497" s="306">
        <f>'Product Ratings'!S283</f>
        <v>5</v>
      </c>
      <c r="T497" s="307">
        <f>'Product Ratings'!T283</f>
        <v>15</v>
      </c>
      <c r="U497" s="146"/>
      <c r="V497" s="146"/>
      <c r="W497" s="146"/>
    </row>
    <row r="498" ht="12.75" customHeight="1">
      <c r="A498" s="146"/>
      <c r="B498" s="146" t="str">
        <f>'Product Ratings'!B311</f>
        <v>Widget 308</v>
      </c>
      <c r="C498" s="146"/>
      <c r="D498" s="146"/>
      <c r="E498" s="146">
        <f>'Product Ratings'!C311</f>
        <v>5</v>
      </c>
      <c r="F498" s="305">
        <f>'Product Ratings'!D311</f>
        <v>165.69</v>
      </c>
      <c r="G498" s="305">
        <f>'Product Ratings'!E311</f>
        <v>108.21</v>
      </c>
      <c r="H498" s="134">
        <f>'Product Ratings'!F311</f>
        <v>0.534</v>
      </c>
      <c r="I498" s="146"/>
      <c r="J498" s="305">
        <f>'Product Ratings'!J311</f>
        <v>33.138</v>
      </c>
      <c r="K498" s="146">
        <f>'Product Ratings'!K311</f>
        <v>82</v>
      </c>
      <c r="L498" s="305">
        <f>'Product Ratings'!L311</f>
        <v>21.60234681</v>
      </c>
      <c r="M498" s="134">
        <f>'Product Ratings'!M311</f>
        <v>0.87</v>
      </c>
      <c r="N498" s="146"/>
      <c r="O498" s="139">
        <f>'Product Ratings'!O311</f>
        <v>3</v>
      </c>
      <c r="P498" s="139">
        <f>'Product Ratings'!P311</f>
        <v>1</v>
      </c>
      <c r="Q498" s="139">
        <f>'Product Ratings'!Q311</f>
        <v>5</v>
      </c>
      <c r="R498" s="139">
        <f>'Product Ratings'!R311</f>
        <v>1</v>
      </c>
      <c r="S498" s="306">
        <f>'Product Ratings'!S311</f>
        <v>5</v>
      </c>
      <c r="T498" s="307">
        <f>'Product Ratings'!T311</f>
        <v>15</v>
      </c>
      <c r="U498" s="146"/>
      <c r="V498" s="146"/>
      <c r="W498" s="146"/>
    </row>
    <row r="499" ht="12.75" customHeight="1">
      <c r="A499" s="146"/>
      <c r="B499" s="146" t="str">
        <f>'Product Ratings'!B328</f>
        <v>Widget 326</v>
      </c>
      <c r="C499" s="146"/>
      <c r="D499" s="146"/>
      <c r="E499" s="146">
        <f>'Product Ratings'!C328</f>
        <v>2</v>
      </c>
      <c r="F499" s="305">
        <f>'Product Ratings'!D328</f>
        <v>49.78</v>
      </c>
      <c r="G499" s="305">
        <f>'Product Ratings'!E328</f>
        <v>32.31</v>
      </c>
      <c r="H499" s="134">
        <f>'Product Ratings'!F328</f>
        <v>0.534</v>
      </c>
      <c r="I499" s="146"/>
      <c r="J499" s="305">
        <f>'Product Ratings'!J328</f>
        <v>24.89</v>
      </c>
      <c r="K499" s="146">
        <f>'Product Ratings'!K328</f>
        <v>25</v>
      </c>
      <c r="L499" s="305">
        <f>'Product Ratings'!L328</f>
        <v>16.22555411</v>
      </c>
      <c r="M499" s="134">
        <f>'Product Ratings'!M328</f>
        <v>0.125</v>
      </c>
      <c r="N499" s="146"/>
      <c r="O499" s="139">
        <f>'Product Ratings'!O328</f>
        <v>3</v>
      </c>
      <c r="P499" s="139">
        <f>'Product Ratings'!P328</f>
        <v>1</v>
      </c>
      <c r="Q499" s="139">
        <f>'Product Ratings'!Q328</f>
        <v>5</v>
      </c>
      <c r="R499" s="139">
        <f>'Product Ratings'!R328</f>
        <v>4</v>
      </c>
      <c r="S499" s="306">
        <f>'Product Ratings'!S328</f>
        <v>2</v>
      </c>
      <c r="T499" s="307">
        <f>'Product Ratings'!T328</f>
        <v>15</v>
      </c>
      <c r="U499" s="146"/>
      <c r="V499" s="146"/>
      <c r="W499" s="146"/>
    </row>
    <row r="500" ht="12.75" customHeight="1">
      <c r="A500" s="146"/>
      <c r="B500" s="146" t="str">
        <f>'Product Ratings'!B329</f>
        <v>Widget 327</v>
      </c>
      <c r="C500" s="146"/>
      <c r="D500" s="146"/>
      <c r="E500" s="146">
        <f>'Product Ratings'!C329</f>
        <v>7</v>
      </c>
      <c r="F500" s="305">
        <f>'Product Ratings'!D329</f>
        <v>154.49</v>
      </c>
      <c r="G500" s="305">
        <f>'Product Ratings'!E329</f>
        <v>100.28</v>
      </c>
      <c r="H500" s="134">
        <f>'Product Ratings'!F329</f>
        <v>0.534</v>
      </c>
      <c r="I500" s="146"/>
      <c r="J500" s="305">
        <f>'Product Ratings'!J329</f>
        <v>22.07</v>
      </c>
      <c r="K500" s="146">
        <f>'Product Ratings'!K329</f>
        <v>45</v>
      </c>
      <c r="L500" s="305">
        <f>'Product Ratings'!L329</f>
        <v>14.38722295</v>
      </c>
      <c r="M500" s="134">
        <f>'Product Ratings'!M329</f>
        <v>0.15</v>
      </c>
      <c r="N500" s="146"/>
      <c r="O500" s="139">
        <f>'Product Ratings'!O329</f>
        <v>3</v>
      </c>
      <c r="P500" s="139">
        <f>'Product Ratings'!P329</f>
        <v>2</v>
      </c>
      <c r="Q500" s="139">
        <f>'Product Ratings'!Q329</f>
        <v>5</v>
      </c>
      <c r="R500" s="139">
        <f>'Product Ratings'!R329</f>
        <v>2</v>
      </c>
      <c r="S500" s="306">
        <f>'Product Ratings'!S329</f>
        <v>3</v>
      </c>
      <c r="T500" s="307">
        <f>'Product Ratings'!T329</f>
        <v>15</v>
      </c>
      <c r="U500" s="146"/>
      <c r="V500" s="146"/>
      <c r="W500" s="146"/>
    </row>
    <row r="501" ht="12.75" customHeight="1">
      <c r="A501" s="146"/>
      <c r="B501" s="146" t="str">
        <f>'Product Ratings'!B333</f>
        <v>Widget 331</v>
      </c>
      <c r="C501" s="146"/>
      <c r="D501" s="146"/>
      <c r="E501" s="146">
        <f>'Product Ratings'!C333</f>
        <v>4</v>
      </c>
      <c r="F501" s="305">
        <f>'Product Ratings'!D333</f>
        <v>240</v>
      </c>
      <c r="G501" s="305">
        <f>'Product Ratings'!E333</f>
        <v>155.5</v>
      </c>
      <c r="H501" s="134">
        <f>'Product Ratings'!F333</f>
        <v>0.534</v>
      </c>
      <c r="I501" s="146"/>
      <c r="J501" s="305">
        <f>'Product Ratings'!J333</f>
        <v>60</v>
      </c>
      <c r="K501" s="146">
        <f>'Product Ratings'!K333</f>
        <v>25</v>
      </c>
      <c r="L501" s="305">
        <f>'Product Ratings'!L333</f>
        <v>39.11342894</v>
      </c>
      <c r="M501" s="134">
        <f>'Product Ratings'!M333</f>
        <v>0.28</v>
      </c>
      <c r="N501" s="146"/>
      <c r="O501" s="139">
        <f>'Product Ratings'!O333</f>
        <v>3</v>
      </c>
      <c r="P501" s="139">
        <f>'Product Ratings'!P333</f>
        <v>1</v>
      </c>
      <c r="Q501" s="139">
        <f>'Product Ratings'!Q333</f>
        <v>4</v>
      </c>
      <c r="R501" s="139">
        <f>'Product Ratings'!R333</f>
        <v>4</v>
      </c>
      <c r="S501" s="306">
        <f>'Product Ratings'!S333</f>
        <v>3</v>
      </c>
      <c r="T501" s="307">
        <f>'Product Ratings'!T333</f>
        <v>15</v>
      </c>
      <c r="U501" s="146"/>
      <c r="V501" s="146"/>
      <c r="W501" s="146"/>
    </row>
    <row r="502" ht="12.75" customHeight="1">
      <c r="A502" s="146"/>
      <c r="B502" s="146" t="str">
        <f>'Product Ratings'!B356</f>
        <v>Widget 354</v>
      </c>
      <c r="C502" s="146"/>
      <c r="D502" s="146"/>
      <c r="E502" s="146">
        <f>'Product Ratings'!C356</f>
        <v>4</v>
      </c>
      <c r="F502" s="305">
        <f>'Product Ratings'!D356</f>
        <v>292.17</v>
      </c>
      <c r="G502" s="305">
        <f>'Product Ratings'!E356</f>
        <v>188.01</v>
      </c>
      <c r="H502" s="134">
        <f>'Product Ratings'!F356</f>
        <v>0.534</v>
      </c>
      <c r="I502" s="146"/>
      <c r="J502" s="305">
        <f>'Product Ratings'!J356</f>
        <v>73.0425</v>
      </c>
      <c r="K502" s="146">
        <f>'Product Ratings'!K356</f>
        <v>61</v>
      </c>
      <c r="L502" s="305">
        <f>'Product Ratings'!L356</f>
        <v>47.61571056</v>
      </c>
      <c r="M502" s="134">
        <f>'Product Ratings'!M356</f>
        <v>0.69</v>
      </c>
      <c r="N502" s="146"/>
      <c r="O502" s="139">
        <f>'Product Ratings'!O356</f>
        <v>3</v>
      </c>
      <c r="P502" s="139">
        <f>'Product Ratings'!P356</f>
        <v>1</v>
      </c>
      <c r="Q502" s="139">
        <f>'Product Ratings'!Q356</f>
        <v>3</v>
      </c>
      <c r="R502" s="139">
        <f>'Product Ratings'!R356</f>
        <v>2</v>
      </c>
      <c r="S502" s="306">
        <f>'Product Ratings'!S356</f>
        <v>5</v>
      </c>
      <c r="T502" s="307">
        <f>'Product Ratings'!T356</f>
        <v>14</v>
      </c>
      <c r="U502" s="146"/>
      <c r="V502" s="146"/>
      <c r="W502" s="146"/>
    </row>
    <row r="503" ht="12.75" customHeight="1">
      <c r="A503" s="146"/>
      <c r="B503" s="146" t="str">
        <f>'Product Ratings'!B381</f>
        <v>Widget 381</v>
      </c>
      <c r="C503" s="146"/>
      <c r="D503" s="146"/>
      <c r="E503" s="146">
        <f>'Product Ratings'!C381</f>
        <v>1</v>
      </c>
      <c r="F503" s="305">
        <f>'Product Ratings'!D381</f>
        <v>8.26</v>
      </c>
      <c r="G503" s="305">
        <f>'Product Ratings'!E381</f>
        <v>5.26</v>
      </c>
      <c r="H503" s="134">
        <f>'Product Ratings'!F381</f>
        <v>0.534</v>
      </c>
      <c r="I503" s="146"/>
      <c r="J503" s="305">
        <f>'Product Ratings'!J381</f>
        <v>8.26</v>
      </c>
      <c r="K503" s="146">
        <f>'Product Ratings'!K381</f>
        <v>45</v>
      </c>
      <c r="L503" s="305">
        <f>'Product Ratings'!L381</f>
        <v>5.384615385</v>
      </c>
      <c r="M503" s="134">
        <f>'Product Ratings'!M381</f>
        <v>0.45</v>
      </c>
      <c r="N503" s="146"/>
      <c r="O503" s="139">
        <f>'Product Ratings'!O381</f>
        <v>3</v>
      </c>
      <c r="P503" s="139">
        <f>'Product Ratings'!P381</f>
        <v>1</v>
      </c>
      <c r="Q503" s="139">
        <f>'Product Ratings'!Q381</f>
        <v>5</v>
      </c>
      <c r="R503" s="139">
        <f>'Product Ratings'!R381</f>
        <v>2</v>
      </c>
      <c r="S503" s="306">
        <f>'Product Ratings'!S381</f>
        <v>4</v>
      </c>
      <c r="T503" s="307">
        <f>'Product Ratings'!T381</f>
        <v>15</v>
      </c>
      <c r="U503" s="146"/>
      <c r="V503" s="146"/>
      <c r="W503" s="146"/>
    </row>
    <row r="504" ht="12.75" customHeight="1">
      <c r="A504" s="146"/>
      <c r="B504" s="146" t="str">
        <f>'Product Ratings'!B382</f>
        <v>Widget 382</v>
      </c>
      <c r="C504" s="146"/>
      <c r="D504" s="146"/>
      <c r="E504" s="146">
        <f>'Product Ratings'!C382</f>
        <v>5</v>
      </c>
      <c r="F504" s="305">
        <f>'Product Ratings'!D382</f>
        <v>41.3</v>
      </c>
      <c r="G504" s="305">
        <f>'Product Ratings'!E382</f>
        <v>26.3</v>
      </c>
      <c r="H504" s="134">
        <f>'Product Ratings'!F382</f>
        <v>0.534</v>
      </c>
      <c r="I504" s="146"/>
      <c r="J504" s="305">
        <f>'Product Ratings'!J382</f>
        <v>8.26</v>
      </c>
      <c r="K504" s="146">
        <f>'Product Ratings'!K382</f>
        <v>23</v>
      </c>
      <c r="L504" s="305">
        <f>'Product Ratings'!L382</f>
        <v>5.384615385</v>
      </c>
      <c r="M504" s="134">
        <f>'Product Ratings'!M382</f>
        <v>0.12</v>
      </c>
      <c r="N504" s="146"/>
      <c r="O504" s="139">
        <f>'Product Ratings'!O382</f>
        <v>3</v>
      </c>
      <c r="P504" s="139">
        <f>'Product Ratings'!P382</f>
        <v>1</v>
      </c>
      <c r="Q504" s="139">
        <f>'Product Ratings'!Q382</f>
        <v>5</v>
      </c>
      <c r="R504" s="139">
        <f>'Product Ratings'!R382</f>
        <v>4</v>
      </c>
      <c r="S504" s="306">
        <f>'Product Ratings'!S382</f>
        <v>2</v>
      </c>
      <c r="T504" s="307">
        <f>'Product Ratings'!T382</f>
        <v>15</v>
      </c>
      <c r="U504" s="146"/>
      <c r="V504" s="146"/>
      <c r="W504" s="146"/>
    </row>
    <row r="505" ht="12.75" customHeight="1">
      <c r="A505" s="146"/>
      <c r="B505" s="146" t="str">
        <f>'Product Ratings'!B392</f>
        <v>Widget 392</v>
      </c>
      <c r="C505" s="146"/>
      <c r="D505" s="146"/>
      <c r="E505" s="146">
        <f>'Product Ratings'!C392</f>
        <v>4</v>
      </c>
      <c r="F505" s="305">
        <f>'Product Ratings'!D392</f>
        <v>288.26</v>
      </c>
      <c r="G505" s="305">
        <f>'Product Ratings'!E392</f>
        <v>183.54</v>
      </c>
      <c r="H505" s="134">
        <f>'Product Ratings'!F392</f>
        <v>0.534</v>
      </c>
      <c r="I505" s="146"/>
      <c r="J505" s="305">
        <f>'Product Ratings'!J392</f>
        <v>72.065</v>
      </c>
      <c r="K505" s="146">
        <f>'Product Ratings'!K392</f>
        <v>37</v>
      </c>
      <c r="L505" s="305">
        <f>'Product Ratings'!L392</f>
        <v>46.97848761</v>
      </c>
      <c r="M505" s="134">
        <f>'Product Ratings'!M392</f>
        <v>0.45</v>
      </c>
      <c r="N505" s="146"/>
      <c r="O505" s="139">
        <f>'Product Ratings'!O392</f>
        <v>3</v>
      </c>
      <c r="P505" s="139">
        <f>'Product Ratings'!P392</f>
        <v>1</v>
      </c>
      <c r="Q505" s="139">
        <f>'Product Ratings'!Q392</f>
        <v>3</v>
      </c>
      <c r="R505" s="139">
        <f>'Product Ratings'!R392</f>
        <v>3</v>
      </c>
      <c r="S505" s="306">
        <f>'Product Ratings'!S392</f>
        <v>4</v>
      </c>
      <c r="T505" s="307">
        <f>'Product Ratings'!T392</f>
        <v>14</v>
      </c>
      <c r="U505" s="146"/>
      <c r="V505" s="146"/>
      <c r="W505" s="146"/>
    </row>
    <row r="506" ht="12.75" customHeight="1">
      <c r="A506" s="146"/>
      <c r="B506" s="146" t="str">
        <f>'Product Ratings'!B404</f>
        <v>Widget 404</v>
      </c>
      <c r="C506" s="146"/>
      <c r="D506" s="146"/>
      <c r="E506" s="146">
        <f>'Product Ratings'!C404</f>
        <v>10</v>
      </c>
      <c r="F506" s="305">
        <f>'Product Ratings'!D404</f>
        <v>39.13</v>
      </c>
      <c r="G506" s="305">
        <f>'Product Ratings'!E404</f>
        <v>24.83</v>
      </c>
      <c r="H506" s="134">
        <f>'Product Ratings'!F404</f>
        <v>0.534</v>
      </c>
      <c r="I506" s="146"/>
      <c r="J506" s="305">
        <f>'Product Ratings'!J404</f>
        <v>3.913</v>
      </c>
      <c r="K506" s="146">
        <f>'Product Ratings'!K404</f>
        <v>41</v>
      </c>
      <c r="L506" s="305">
        <f>'Product Ratings'!L404</f>
        <v>2.550847458</v>
      </c>
      <c r="M506" s="134">
        <f>'Product Ratings'!M404</f>
        <v>0.125</v>
      </c>
      <c r="N506" s="146"/>
      <c r="O506" s="139">
        <f>'Product Ratings'!O404</f>
        <v>3</v>
      </c>
      <c r="P506" s="139">
        <f>'Product Ratings'!P404</f>
        <v>2</v>
      </c>
      <c r="Q506" s="139">
        <f>'Product Ratings'!Q404</f>
        <v>5</v>
      </c>
      <c r="R506" s="139">
        <f>'Product Ratings'!R404</f>
        <v>3</v>
      </c>
      <c r="S506" s="306">
        <f>'Product Ratings'!S404</f>
        <v>2</v>
      </c>
      <c r="T506" s="307">
        <f>'Product Ratings'!T404</f>
        <v>15</v>
      </c>
      <c r="U506" s="146"/>
      <c r="V506" s="146"/>
      <c r="W506" s="146"/>
    </row>
    <row r="507" ht="12.75" customHeight="1">
      <c r="A507" s="146"/>
      <c r="B507" s="146" t="str">
        <f>'Product Ratings'!B405</f>
        <v>Widget 405</v>
      </c>
      <c r="C507" s="146"/>
      <c r="D507" s="146"/>
      <c r="E507" s="146">
        <f>'Product Ratings'!C405</f>
        <v>8</v>
      </c>
      <c r="F507" s="305">
        <f>'Product Ratings'!D405</f>
        <v>86.96</v>
      </c>
      <c r="G507" s="305">
        <f>'Product Ratings'!E405</f>
        <v>55.14</v>
      </c>
      <c r="H507" s="134">
        <f>'Product Ratings'!F405</f>
        <v>0.534</v>
      </c>
      <c r="I507" s="146"/>
      <c r="J507" s="305">
        <f>'Product Ratings'!J405</f>
        <v>10.87</v>
      </c>
      <c r="K507" s="146">
        <f>'Product Ratings'!K405</f>
        <v>68</v>
      </c>
      <c r="L507" s="305">
        <f>'Product Ratings'!L405</f>
        <v>7.086049544</v>
      </c>
      <c r="M507" s="134">
        <f>'Product Ratings'!M405</f>
        <v>0.15</v>
      </c>
      <c r="N507" s="146"/>
      <c r="O507" s="139">
        <f>'Product Ratings'!O405</f>
        <v>3</v>
      </c>
      <c r="P507" s="139">
        <f>'Product Ratings'!P405</f>
        <v>2</v>
      </c>
      <c r="Q507" s="139">
        <f>'Product Ratings'!Q405</f>
        <v>5</v>
      </c>
      <c r="R507" s="139">
        <f>'Product Ratings'!R405</f>
        <v>2</v>
      </c>
      <c r="S507" s="306">
        <f>'Product Ratings'!S405</f>
        <v>3</v>
      </c>
      <c r="T507" s="307">
        <f>'Product Ratings'!T405</f>
        <v>15</v>
      </c>
      <c r="U507" s="146"/>
      <c r="V507" s="146"/>
      <c r="W507" s="146"/>
    </row>
    <row r="508" ht="12.75" customHeight="1">
      <c r="A508" s="146"/>
      <c r="B508" s="146" t="str">
        <f>'Product Ratings'!B418</f>
        <v>Widget 419</v>
      </c>
      <c r="C508" s="146"/>
      <c r="D508" s="146"/>
      <c r="E508" s="146">
        <f>'Product Ratings'!C418</f>
        <v>3</v>
      </c>
      <c r="F508" s="305">
        <f>'Product Ratings'!D418</f>
        <v>120</v>
      </c>
      <c r="G508" s="305">
        <f>'Product Ratings'!E418</f>
        <v>75.84</v>
      </c>
      <c r="H508" s="134">
        <f>'Product Ratings'!F418</f>
        <v>0.534</v>
      </c>
      <c r="I508" s="146"/>
      <c r="J508" s="305">
        <f>'Product Ratings'!J418</f>
        <v>40</v>
      </c>
      <c r="K508" s="146">
        <f>'Product Ratings'!K418</f>
        <v>65</v>
      </c>
      <c r="L508" s="305">
        <f>'Product Ratings'!L418</f>
        <v>26.0756193</v>
      </c>
      <c r="M508" s="134">
        <f>'Product Ratings'!M418</f>
        <v>0.48</v>
      </c>
      <c r="N508" s="146"/>
      <c r="O508" s="139">
        <f>'Product Ratings'!O418</f>
        <v>3</v>
      </c>
      <c r="P508" s="139">
        <f>'Product Ratings'!P418</f>
        <v>1</v>
      </c>
      <c r="Q508" s="139">
        <f>'Product Ratings'!Q418</f>
        <v>4</v>
      </c>
      <c r="R508" s="139">
        <f>'Product Ratings'!R418</f>
        <v>2</v>
      </c>
      <c r="S508" s="306">
        <f>'Product Ratings'!S418</f>
        <v>4</v>
      </c>
      <c r="T508" s="307">
        <f>'Product Ratings'!T418</f>
        <v>14</v>
      </c>
      <c r="U508" s="146"/>
      <c r="V508" s="146"/>
      <c r="W508" s="146"/>
    </row>
    <row r="509" ht="12.75" customHeight="1">
      <c r="A509" s="146"/>
      <c r="B509" s="146" t="str">
        <f>'Product Ratings'!B430</f>
        <v>Widget 432</v>
      </c>
      <c r="C509" s="146"/>
      <c r="D509" s="146"/>
      <c r="E509" s="146">
        <f>'Product Ratings'!C430</f>
        <v>4</v>
      </c>
      <c r="F509" s="305">
        <f>'Product Ratings'!D430</f>
        <v>101.83</v>
      </c>
      <c r="G509" s="305">
        <f>'Product Ratings'!E430</f>
        <v>64.22</v>
      </c>
      <c r="H509" s="134">
        <f>'Product Ratings'!F430</f>
        <v>0.534</v>
      </c>
      <c r="I509" s="146"/>
      <c r="J509" s="305">
        <f>'Product Ratings'!J430</f>
        <v>25.4575</v>
      </c>
      <c r="K509" s="146">
        <f>'Product Ratings'!K430</f>
        <v>84</v>
      </c>
      <c r="L509" s="305">
        <f>'Product Ratings'!L430</f>
        <v>16.59550196</v>
      </c>
      <c r="M509" s="134">
        <f>'Product Ratings'!M430</f>
        <v>0.68</v>
      </c>
      <c r="N509" s="146"/>
      <c r="O509" s="139">
        <f>'Product Ratings'!O430</f>
        <v>3</v>
      </c>
      <c r="P509" s="139">
        <f>'Product Ratings'!P430</f>
        <v>1</v>
      </c>
      <c r="Q509" s="139">
        <f>'Product Ratings'!Q430</f>
        <v>5</v>
      </c>
      <c r="R509" s="139">
        <f>'Product Ratings'!R430</f>
        <v>1</v>
      </c>
      <c r="S509" s="306">
        <f>'Product Ratings'!S430</f>
        <v>5</v>
      </c>
      <c r="T509" s="307">
        <f>'Product Ratings'!T430</f>
        <v>15</v>
      </c>
      <c r="U509" s="146"/>
      <c r="V509" s="146"/>
      <c r="W509" s="146"/>
    </row>
    <row r="510" ht="12.75" customHeight="1">
      <c r="A510" s="146"/>
      <c r="B510" s="146" t="str">
        <f>'Product Ratings'!B432</f>
        <v>Widget 434</v>
      </c>
      <c r="C510" s="146"/>
      <c r="D510" s="146"/>
      <c r="E510" s="146">
        <f>'Product Ratings'!C432</f>
        <v>4</v>
      </c>
      <c r="F510" s="305">
        <f>'Product Ratings'!D432</f>
        <v>1353.04</v>
      </c>
      <c r="G510" s="305">
        <f>'Product Ratings'!E432</f>
        <v>853.04</v>
      </c>
      <c r="H510" s="134">
        <f>'Product Ratings'!F432</f>
        <v>0.534</v>
      </c>
      <c r="I510" s="146"/>
      <c r="J510" s="305">
        <f>'Product Ratings'!J432</f>
        <v>338.26</v>
      </c>
      <c r="K510" s="146">
        <f>'Product Ratings'!K432</f>
        <v>25</v>
      </c>
      <c r="L510" s="305">
        <f>'Product Ratings'!L432</f>
        <v>220.5084746</v>
      </c>
      <c r="M510" s="134">
        <f>'Product Ratings'!M432</f>
        <v>0.69</v>
      </c>
      <c r="N510" s="146"/>
      <c r="O510" s="139">
        <f>'Product Ratings'!O432</f>
        <v>3</v>
      </c>
      <c r="P510" s="139">
        <f>'Product Ratings'!P432</f>
        <v>1</v>
      </c>
      <c r="Q510" s="139">
        <f>'Product Ratings'!Q432</f>
        <v>1</v>
      </c>
      <c r="R510" s="139">
        <f>'Product Ratings'!R432</f>
        <v>4</v>
      </c>
      <c r="S510" s="306">
        <f>'Product Ratings'!S432</f>
        <v>5</v>
      </c>
      <c r="T510" s="307">
        <f>'Product Ratings'!T432</f>
        <v>14</v>
      </c>
      <c r="U510" s="146"/>
      <c r="V510" s="146"/>
      <c r="W510" s="146"/>
    </row>
    <row r="511" ht="12.75" customHeight="1">
      <c r="A511" s="146"/>
      <c r="B511" s="146" t="str">
        <f>'Product Ratings'!B438</f>
        <v>Widget 440</v>
      </c>
      <c r="C511" s="146"/>
      <c r="D511" s="146"/>
      <c r="E511" s="146">
        <f>'Product Ratings'!C438</f>
        <v>1</v>
      </c>
      <c r="F511" s="305">
        <f>'Product Ratings'!D438</f>
        <v>120.87</v>
      </c>
      <c r="G511" s="305">
        <f>'Product Ratings'!E438</f>
        <v>76.17</v>
      </c>
      <c r="H511" s="134">
        <f>'Product Ratings'!F438</f>
        <v>0.534</v>
      </c>
      <c r="I511" s="146"/>
      <c r="J511" s="305">
        <f>'Product Ratings'!J438</f>
        <v>120.87</v>
      </c>
      <c r="K511" s="146">
        <f>'Product Ratings'!K438</f>
        <v>34</v>
      </c>
      <c r="L511" s="305">
        <f>'Product Ratings'!L438</f>
        <v>78.79400261</v>
      </c>
      <c r="M511" s="134">
        <f>'Product Ratings'!M438</f>
        <v>0.89</v>
      </c>
      <c r="N511" s="146"/>
      <c r="O511" s="139">
        <f>'Product Ratings'!O438</f>
        <v>3</v>
      </c>
      <c r="P511" s="139">
        <f>'Product Ratings'!P438</f>
        <v>1</v>
      </c>
      <c r="Q511" s="139">
        <f>'Product Ratings'!Q438</f>
        <v>2</v>
      </c>
      <c r="R511" s="139">
        <f>'Product Ratings'!R438</f>
        <v>3</v>
      </c>
      <c r="S511" s="306">
        <f>'Product Ratings'!S438</f>
        <v>5</v>
      </c>
      <c r="T511" s="307">
        <f>'Product Ratings'!T438</f>
        <v>14</v>
      </c>
      <c r="U511" s="146"/>
      <c r="V511" s="146"/>
      <c r="W511" s="146"/>
    </row>
    <row r="512" ht="12.75" customHeight="1">
      <c r="A512" s="146"/>
      <c r="B512" s="146" t="str">
        <f>'Product Ratings'!B440</f>
        <v>Widget 442</v>
      </c>
      <c r="C512" s="146"/>
      <c r="D512" s="146"/>
      <c r="E512" s="146">
        <f>'Product Ratings'!C440</f>
        <v>2</v>
      </c>
      <c r="F512" s="305">
        <f>'Product Ratings'!D440</f>
        <v>373.91</v>
      </c>
      <c r="G512" s="305">
        <f>'Product Ratings'!E440</f>
        <v>235.48</v>
      </c>
      <c r="H512" s="134">
        <f>'Product Ratings'!F440</f>
        <v>0.534</v>
      </c>
      <c r="I512" s="146"/>
      <c r="J512" s="305">
        <f>'Product Ratings'!J440</f>
        <v>186.955</v>
      </c>
      <c r="K512" s="146">
        <f>'Product Ratings'!K440</f>
        <v>23</v>
      </c>
      <c r="L512" s="305">
        <f>'Product Ratings'!L440</f>
        <v>121.8741851</v>
      </c>
      <c r="M512" s="134">
        <f>'Product Ratings'!M440</f>
        <v>0.91</v>
      </c>
      <c r="N512" s="146"/>
      <c r="O512" s="139">
        <f>'Product Ratings'!O440</f>
        <v>3</v>
      </c>
      <c r="P512" s="139">
        <f>'Product Ratings'!P440</f>
        <v>1</v>
      </c>
      <c r="Q512" s="139">
        <f>'Product Ratings'!Q440</f>
        <v>2</v>
      </c>
      <c r="R512" s="139">
        <f>'Product Ratings'!R440</f>
        <v>4</v>
      </c>
      <c r="S512" s="306">
        <f>'Product Ratings'!S440</f>
        <v>5</v>
      </c>
      <c r="T512" s="307">
        <f>'Product Ratings'!T440</f>
        <v>15</v>
      </c>
      <c r="U512" s="146"/>
      <c r="V512" s="146"/>
      <c r="W512" s="146"/>
    </row>
    <row r="513" ht="12.75" customHeight="1">
      <c r="A513" s="146"/>
      <c r="B513" s="146" t="str">
        <f>'Product Ratings'!B446</f>
        <v>Widget 448</v>
      </c>
      <c r="C513" s="146"/>
      <c r="D513" s="146"/>
      <c r="E513" s="146">
        <f>'Product Ratings'!C446</f>
        <v>4</v>
      </c>
      <c r="F513" s="305">
        <f>'Product Ratings'!D446</f>
        <v>310.05</v>
      </c>
      <c r="G513" s="305">
        <f>'Product Ratings'!E446</f>
        <v>195.13</v>
      </c>
      <c r="H513" s="134">
        <f>'Product Ratings'!F446</f>
        <v>0.534</v>
      </c>
      <c r="I513" s="146"/>
      <c r="J513" s="305">
        <f>'Product Ratings'!J446</f>
        <v>77.5125</v>
      </c>
      <c r="K513" s="146">
        <f>'Product Ratings'!K446</f>
        <v>34</v>
      </c>
      <c r="L513" s="305">
        <f>'Product Ratings'!L446</f>
        <v>50.52966102</v>
      </c>
      <c r="M513" s="134">
        <f>'Product Ratings'!M446</f>
        <v>0.48</v>
      </c>
      <c r="N513" s="146"/>
      <c r="O513" s="139">
        <f>'Product Ratings'!O446</f>
        <v>3</v>
      </c>
      <c r="P513" s="139">
        <f>'Product Ratings'!P446</f>
        <v>1</v>
      </c>
      <c r="Q513" s="139">
        <f>'Product Ratings'!Q446</f>
        <v>3</v>
      </c>
      <c r="R513" s="139">
        <f>'Product Ratings'!R446</f>
        <v>3</v>
      </c>
      <c r="S513" s="306">
        <f>'Product Ratings'!S446</f>
        <v>4</v>
      </c>
      <c r="T513" s="307">
        <f>'Product Ratings'!T446</f>
        <v>14</v>
      </c>
      <c r="U513" s="146"/>
      <c r="V513" s="146"/>
      <c r="W513" s="146"/>
    </row>
    <row r="514" ht="12.75" customHeight="1">
      <c r="A514" s="146"/>
      <c r="B514" s="146" t="str">
        <f>'Product Ratings'!B453</f>
        <v>Widget 455</v>
      </c>
      <c r="C514" s="146"/>
      <c r="D514" s="146"/>
      <c r="E514" s="146">
        <f>'Product Ratings'!C453</f>
        <v>9</v>
      </c>
      <c r="F514" s="305">
        <f>'Product Ratings'!D453</f>
        <v>96.96</v>
      </c>
      <c r="G514" s="305">
        <f>'Product Ratings'!E453</f>
        <v>60.9</v>
      </c>
      <c r="H514" s="134">
        <f>'Product Ratings'!F453</f>
        <v>0.534</v>
      </c>
      <c r="I514" s="146"/>
      <c r="J514" s="305">
        <f>'Product Ratings'!J453</f>
        <v>10.77333333</v>
      </c>
      <c r="K514" s="146">
        <f>'Product Ratings'!K453</f>
        <v>49</v>
      </c>
      <c r="L514" s="305">
        <f>'Product Ratings'!L453</f>
        <v>7.023033464</v>
      </c>
      <c r="M514" s="134">
        <f>'Product Ratings'!M453</f>
        <v>0.15</v>
      </c>
      <c r="N514" s="146"/>
      <c r="O514" s="139">
        <f>'Product Ratings'!O453</f>
        <v>3</v>
      </c>
      <c r="P514" s="139">
        <f>'Product Ratings'!P453</f>
        <v>2</v>
      </c>
      <c r="Q514" s="139">
        <f>'Product Ratings'!Q453</f>
        <v>5</v>
      </c>
      <c r="R514" s="139">
        <f>'Product Ratings'!R453</f>
        <v>2</v>
      </c>
      <c r="S514" s="306">
        <f>'Product Ratings'!S453</f>
        <v>3</v>
      </c>
      <c r="T514" s="307">
        <f>'Product Ratings'!T453</f>
        <v>15</v>
      </c>
      <c r="U514" s="146"/>
      <c r="V514" s="146"/>
      <c r="W514" s="146"/>
    </row>
    <row r="515" ht="12.75" customHeight="1">
      <c r="A515" s="146"/>
      <c r="B515" s="146" t="str">
        <f>'Product Ratings'!B454</f>
        <v>Widget 456</v>
      </c>
      <c r="C515" s="146"/>
      <c r="D515" s="146"/>
      <c r="E515" s="146">
        <f>'Product Ratings'!C454</f>
        <v>4</v>
      </c>
      <c r="F515" s="305">
        <f>'Product Ratings'!D454</f>
        <v>27.65</v>
      </c>
      <c r="G515" s="305">
        <f>'Product Ratings'!E454</f>
        <v>17.37</v>
      </c>
      <c r="H515" s="134">
        <f>'Product Ratings'!F454</f>
        <v>0.534</v>
      </c>
      <c r="I515" s="146"/>
      <c r="J515" s="305">
        <f>'Product Ratings'!J454</f>
        <v>6.9125</v>
      </c>
      <c r="K515" s="146">
        <f>'Product Ratings'!K454</f>
        <v>46</v>
      </c>
      <c r="L515" s="305">
        <f>'Product Ratings'!L454</f>
        <v>4.50619296</v>
      </c>
      <c r="M515" s="134">
        <f>'Product Ratings'!M454</f>
        <v>0.34</v>
      </c>
      <c r="N515" s="146"/>
      <c r="O515" s="139">
        <f>'Product Ratings'!O454</f>
        <v>3</v>
      </c>
      <c r="P515" s="139">
        <f>'Product Ratings'!P454</f>
        <v>1</v>
      </c>
      <c r="Q515" s="139">
        <f>'Product Ratings'!Q454</f>
        <v>5</v>
      </c>
      <c r="R515" s="139">
        <f>'Product Ratings'!R454</f>
        <v>2</v>
      </c>
      <c r="S515" s="306">
        <f>'Product Ratings'!S454</f>
        <v>4</v>
      </c>
      <c r="T515" s="307">
        <f>'Product Ratings'!T454</f>
        <v>15</v>
      </c>
      <c r="U515" s="146"/>
      <c r="V515" s="146"/>
      <c r="W515" s="146"/>
    </row>
    <row r="516" ht="12.75" customHeight="1">
      <c r="A516" s="146"/>
      <c r="B516" s="146" t="str">
        <f>'Product Ratings'!B460</f>
        <v>Widget 462</v>
      </c>
      <c r="C516" s="146"/>
      <c r="D516" s="146"/>
      <c r="E516" s="146">
        <f>'Product Ratings'!C460</f>
        <v>7</v>
      </c>
      <c r="F516" s="305">
        <f>'Product Ratings'!D460</f>
        <v>62.94</v>
      </c>
      <c r="G516" s="305">
        <f>'Product Ratings'!E460</f>
        <v>39.45</v>
      </c>
      <c r="H516" s="134">
        <f>'Product Ratings'!F460</f>
        <v>0.534</v>
      </c>
      <c r="I516" s="146"/>
      <c r="J516" s="305">
        <f>'Product Ratings'!J460</f>
        <v>8.991428571</v>
      </c>
      <c r="K516" s="146">
        <f>'Product Ratings'!K460</f>
        <v>61</v>
      </c>
      <c r="L516" s="305">
        <f>'Product Ratings'!L460</f>
        <v>5.861426709</v>
      </c>
      <c r="M516" s="134">
        <f>'Product Ratings'!M460</f>
        <v>0.32</v>
      </c>
      <c r="N516" s="146"/>
      <c r="O516" s="139">
        <f>'Product Ratings'!O460</f>
        <v>3</v>
      </c>
      <c r="P516" s="139">
        <f>'Product Ratings'!P460</f>
        <v>2</v>
      </c>
      <c r="Q516" s="139">
        <f>'Product Ratings'!Q460</f>
        <v>5</v>
      </c>
      <c r="R516" s="139">
        <f>'Product Ratings'!R460</f>
        <v>2</v>
      </c>
      <c r="S516" s="306">
        <f>'Product Ratings'!S460</f>
        <v>3</v>
      </c>
      <c r="T516" s="307">
        <f>'Product Ratings'!T460</f>
        <v>15</v>
      </c>
      <c r="U516" s="146"/>
      <c r="V516" s="146"/>
      <c r="W516" s="146"/>
    </row>
    <row r="517" ht="12.75" customHeight="1">
      <c r="A517" s="146"/>
      <c r="B517" s="146" t="str">
        <f>'Product Ratings'!B478</f>
        <v>Widget 482</v>
      </c>
      <c r="C517" s="146"/>
      <c r="D517" s="146"/>
      <c r="E517" s="146">
        <f>'Product Ratings'!C478</f>
        <v>24</v>
      </c>
      <c r="F517" s="305">
        <f>'Product Ratings'!D478</f>
        <v>130.57</v>
      </c>
      <c r="G517" s="305">
        <f>'Product Ratings'!E478</f>
        <v>81.39</v>
      </c>
      <c r="H517" s="134">
        <f>'Product Ratings'!F478</f>
        <v>0.534</v>
      </c>
      <c r="I517" s="146"/>
      <c r="J517" s="305">
        <f>'Product Ratings'!J478</f>
        <v>5.440416667</v>
      </c>
      <c r="K517" s="146">
        <f>'Product Ratings'!K478</f>
        <v>75</v>
      </c>
      <c r="L517" s="305">
        <f>'Product Ratings'!L478</f>
        <v>3.546555845</v>
      </c>
      <c r="M517" s="134">
        <f>'Product Ratings'!M478</f>
        <v>0.12</v>
      </c>
      <c r="N517" s="146"/>
      <c r="O517" s="139">
        <f>'Product Ratings'!O478</f>
        <v>3</v>
      </c>
      <c r="P517" s="139">
        <f>'Product Ratings'!P478</f>
        <v>4</v>
      </c>
      <c r="Q517" s="139">
        <f>'Product Ratings'!Q478</f>
        <v>5</v>
      </c>
      <c r="R517" s="139">
        <f>'Product Ratings'!R478</f>
        <v>1</v>
      </c>
      <c r="S517" s="306">
        <f>'Product Ratings'!S478</f>
        <v>2</v>
      </c>
      <c r="T517" s="307">
        <f>'Product Ratings'!T478</f>
        <v>15</v>
      </c>
      <c r="U517" s="146"/>
      <c r="V517" s="146"/>
      <c r="W517" s="146"/>
    </row>
    <row r="518" ht="12.75" customHeight="1">
      <c r="A518" s="146"/>
      <c r="B518" s="146" t="str">
        <f>'Product Ratings'!B481</f>
        <v>Widget 485</v>
      </c>
      <c r="C518" s="146"/>
      <c r="D518" s="146"/>
      <c r="E518" s="146">
        <f>'Product Ratings'!C481</f>
        <v>2</v>
      </c>
      <c r="F518" s="305">
        <f>'Product Ratings'!D481</f>
        <v>50.43</v>
      </c>
      <c r="G518" s="305">
        <f>'Product Ratings'!E481</f>
        <v>31.43</v>
      </c>
      <c r="H518" s="134">
        <f>'Product Ratings'!F481</f>
        <v>0.534</v>
      </c>
      <c r="I518" s="146"/>
      <c r="J518" s="305">
        <f>'Product Ratings'!J481</f>
        <v>25.215</v>
      </c>
      <c r="K518" s="146">
        <f>'Product Ratings'!K481</f>
        <v>36</v>
      </c>
      <c r="L518" s="305">
        <f>'Product Ratings'!L481</f>
        <v>16.43741851</v>
      </c>
      <c r="M518" s="134">
        <f>'Product Ratings'!M481</f>
        <v>0.15</v>
      </c>
      <c r="N518" s="146"/>
      <c r="O518" s="139">
        <f>'Product Ratings'!O481</f>
        <v>3</v>
      </c>
      <c r="P518" s="139">
        <f>'Product Ratings'!P481</f>
        <v>1</v>
      </c>
      <c r="Q518" s="139">
        <f>'Product Ratings'!Q481</f>
        <v>5</v>
      </c>
      <c r="R518" s="139">
        <f>'Product Ratings'!R481</f>
        <v>3</v>
      </c>
      <c r="S518" s="306">
        <f>'Product Ratings'!S481</f>
        <v>3</v>
      </c>
      <c r="T518" s="307">
        <f>'Product Ratings'!T481</f>
        <v>15</v>
      </c>
      <c r="U518" s="146"/>
      <c r="V518" s="146"/>
      <c r="W518" s="146"/>
    </row>
    <row r="519" ht="12.75" customHeight="1">
      <c r="A519" s="146"/>
      <c r="B519" s="146" t="str">
        <f>'Product Ratings'!B484</f>
        <v>Widget 488</v>
      </c>
      <c r="C519" s="146"/>
      <c r="D519" s="146"/>
      <c r="E519" s="146">
        <f>'Product Ratings'!C484</f>
        <v>9</v>
      </c>
      <c r="F519" s="305">
        <f>'Product Ratings'!D484</f>
        <v>665.22</v>
      </c>
      <c r="G519" s="305">
        <f>'Product Ratings'!E484</f>
        <v>413.65</v>
      </c>
      <c r="H519" s="134">
        <f>'Product Ratings'!F484</f>
        <v>0.534</v>
      </c>
      <c r="I519" s="146"/>
      <c r="J519" s="305">
        <f>'Product Ratings'!J484</f>
        <v>73.91333333</v>
      </c>
      <c r="K519" s="146">
        <f>'Product Ratings'!K484</f>
        <v>41</v>
      </c>
      <c r="L519" s="305">
        <f>'Product Ratings'!L484</f>
        <v>48.18339852</v>
      </c>
      <c r="M519" s="134">
        <f>'Product Ratings'!M484</f>
        <v>0.26</v>
      </c>
      <c r="N519" s="146"/>
      <c r="O519" s="139">
        <f>'Product Ratings'!O484</f>
        <v>3</v>
      </c>
      <c r="P519" s="139">
        <f>'Product Ratings'!P484</f>
        <v>2</v>
      </c>
      <c r="Q519" s="139">
        <f>'Product Ratings'!Q484</f>
        <v>3</v>
      </c>
      <c r="R519" s="139">
        <f>'Product Ratings'!R484</f>
        <v>3</v>
      </c>
      <c r="S519" s="306">
        <f>'Product Ratings'!S484</f>
        <v>3</v>
      </c>
      <c r="T519" s="307">
        <f>'Product Ratings'!T484</f>
        <v>14</v>
      </c>
      <c r="U519" s="146"/>
      <c r="V519" s="146"/>
      <c r="W519" s="146"/>
    </row>
    <row r="520" ht="12.75" customHeight="1">
      <c r="A520" s="146"/>
      <c r="B520" s="146" t="str">
        <f>'Product Ratings'!B490</f>
        <v>Widget 494</v>
      </c>
      <c r="C520" s="146"/>
      <c r="D520" s="146"/>
      <c r="E520" s="146">
        <f>'Product Ratings'!C490</f>
        <v>1</v>
      </c>
      <c r="F520" s="305">
        <f>'Product Ratings'!D490</f>
        <v>42.61</v>
      </c>
      <c r="G520" s="305">
        <f>'Product Ratings'!E490</f>
        <v>26.44</v>
      </c>
      <c r="H520" s="134">
        <f>'Product Ratings'!F490</f>
        <v>0.534</v>
      </c>
      <c r="I520" s="146"/>
      <c r="J520" s="305">
        <f>'Product Ratings'!J490</f>
        <v>42.61</v>
      </c>
      <c r="K520" s="146">
        <f>'Product Ratings'!K490</f>
        <v>46</v>
      </c>
      <c r="L520" s="305">
        <f>'Product Ratings'!L490</f>
        <v>27.77705346</v>
      </c>
      <c r="M520" s="134">
        <f>'Product Ratings'!M490</f>
        <v>0.34</v>
      </c>
      <c r="N520" s="146"/>
      <c r="O520" s="139">
        <f>'Product Ratings'!O490</f>
        <v>3</v>
      </c>
      <c r="P520" s="139">
        <f>'Product Ratings'!P490</f>
        <v>1</v>
      </c>
      <c r="Q520" s="139">
        <f>'Product Ratings'!Q490</f>
        <v>4</v>
      </c>
      <c r="R520" s="139">
        <f>'Product Ratings'!R490</f>
        <v>2</v>
      </c>
      <c r="S520" s="306">
        <f>'Product Ratings'!S490</f>
        <v>4</v>
      </c>
      <c r="T520" s="307">
        <f>'Product Ratings'!T490</f>
        <v>14</v>
      </c>
      <c r="U520" s="146"/>
      <c r="V520" s="146"/>
      <c r="W520" s="146"/>
    </row>
    <row r="521" ht="12.75" customHeight="1">
      <c r="A521" s="146"/>
      <c r="B521" s="146" t="str">
        <f>'Product Ratings'!B495</f>
        <v>Widget 499</v>
      </c>
      <c r="C521" s="146"/>
      <c r="D521" s="146"/>
      <c r="E521" s="146">
        <f>'Product Ratings'!C495</f>
        <v>9</v>
      </c>
      <c r="F521" s="305">
        <f>'Product Ratings'!D495</f>
        <v>696.52</v>
      </c>
      <c r="G521" s="305">
        <f>'Product Ratings'!E495</f>
        <v>431.37</v>
      </c>
      <c r="H521" s="134">
        <f>'Product Ratings'!F495</f>
        <v>0.534</v>
      </c>
      <c r="I521" s="146"/>
      <c r="J521" s="305">
        <f>'Product Ratings'!J495</f>
        <v>77.39111111</v>
      </c>
      <c r="K521" s="146">
        <f>'Product Ratings'!K495</f>
        <v>69</v>
      </c>
      <c r="L521" s="305">
        <f>'Product Ratings'!L495</f>
        <v>50.45052876</v>
      </c>
      <c r="M521" s="134">
        <f>'Product Ratings'!M495</f>
        <v>0.5</v>
      </c>
      <c r="N521" s="146"/>
      <c r="O521" s="139">
        <f>'Product Ratings'!O495</f>
        <v>3</v>
      </c>
      <c r="P521" s="139">
        <f>'Product Ratings'!P495</f>
        <v>2</v>
      </c>
      <c r="Q521" s="139">
        <f>'Product Ratings'!Q495</f>
        <v>3</v>
      </c>
      <c r="R521" s="139">
        <f>'Product Ratings'!R495</f>
        <v>2</v>
      </c>
      <c r="S521" s="306">
        <f>'Product Ratings'!S495</f>
        <v>4</v>
      </c>
      <c r="T521" s="307">
        <f>'Product Ratings'!T495</f>
        <v>14</v>
      </c>
      <c r="U521" s="146"/>
      <c r="V521" s="146"/>
      <c r="W521" s="146"/>
    </row>
    <row r="522" ht="12.75" customHeight="1">
      <c r="A522" s="146"/>
      <c r="B522" s="146" t="str">
        <f>'Product Ratings'!B496</f>
        <v>Widget 500</v>
      </c>
      <c r="C522" s="146"/>
      <c r="D522" s="146"/>
      <c r="E522" s="146">
        <f>'Product Ratings'!C496</f>
        <v>2</v>
      </c>
      <c r="F522" s="305">
        <f>'Product Ratings'!D496</f>
        <v>32.17</v>
      </c>
      <c r="G522" s="305">
        <f>'Product Ratings'!E496</f>
        <v>19.92</v>
      </c>
      <c r="H522" s="134">
        <f>'Product Ratings'!F496</f>
        <v>0.534</v>
      </c>
      <c r="I522" s="146"/>
      <c r="J522" s="305">
        <f>'Product Ratings'!J496</f>
        <v>16.085</v>
      </c>
      <c r="K522" s="146">
        <f>'Product Ratings'!K496</f>
        <v>61</v>
      </c>
      <c r="L522" s="305">
        <f>'Product Ratings'!L496</f>
        <v>10.48565841</v>
      </c>
      <c r="M522" s="134">
        <f>'Product Ratings'!M496</f>
        <v>0.52</v>
      </c>
      <c r="N522" s="146"/>
      <c r="O522" s="139">
        <f>'Product Ratings'!O496</f>
        <v>3</v>
      </c>
      <c r="P522" s="139">
        <f>'Product Ratings'!P496</f>
        <v>1</v>
      </c>
      <c r="Q522" s="139">
        <f>'Product Ratings'!Q496</f>
        <v>5</v>
      </c>
      <c r="R522" s="139">
        <f>'Product Ratings'!R496</f>
        <v>2</v>
      </c>
      <c r="S522" s="306">
        <f>'Product Ratings'!S496</f>
        <v>4</v>
      </c>
      <c r="T522" s="307">
        <f>'Product Ratings'!T496</f>
        <v>15</v>
      </c>
      <c r="U522" s="146"/>
      <c r="V522" s="146"/>
      <c r="W522" s="146"/>
    </row>
    <row r="523" ht="12.75" customHeight="1">
      <c r="A523" s="146"/>
      <c r="B523" s="146" t="str">
        <f>'Product Ratings'!B506</f>
        <v>Widget 511</v>
      </c>
      <c r="C523" s="146"/>
      <c r="D523" s="146"/>
      <c r="E523" s="146">
        <f>'Product Ratings'!C506</f>
        <v>2</v>
      </c>
      <c r="F523" s="305">
        <f>'Product Ratings'!D506</f>
        <v>102.61</v>
      </c>
      <c r="G523" s="305">
        <f>'Product Ratings'!E506</f>
        <v>63.23</v>
      </c>
      <c r="H523" s="134">
        <f>'Product Ratings'!F506</f>
        <v>0.534</v>
      </c>
      <c r="I523" s="146"/>
      <c r="J523" s="305">
        <f>'Product Ratings'!J506</f>
        <v>51.305</v>
      </c>
      <c r="K523" s="146">
        <f>'Product Ratings'!K506</f>
        <v>65</v>
      </c>
      <c r="L523" s="305">
        <f>'Product Ratings'!L506</f>
        <v>33.4452412</v>
      </c>
      <c r="M523" s="134">
        <f>'Product Ratings'!M506</f>
        <v>0.68</v>
      </c>
      <c r="N523" s="146"/>
      <c r="O523" s="139">
        <f>'Product Ratings'!O506</f>
        <v>3</v>
      </c>
      <c r="P523" s="139">
        <f>'Product Ratings'!P506</f>
        <v>1</v>
      </c>
      <c r="Q523" s="139">
        <f>'Product Ratings'!Q506</f>
        <v>4</v>
      </c>
      <c r="R523" s="139">
        <f>'Product Ratings'!R506</f>
        <v>2</v>
      </c>
      <c r="S523" s="306">
        <f>'Product Ratings'!S506</f>
        <v>5</v>
      </c>
      <c r="T523" s="307">
        <f>'Product Ratings'!T506</f>
        <v>15</v>
      </c>
      <c r="U523" s="146"/>
      <c r="V523" s="146"/>
      <c r="W523" s="146"/>
    </row>
    <row r="524" ht="12.75" customHeight="1">
      <c r="A524" s="146"/>
      <c r="B524" s="146" t="str">
        <f>'Product Ratings'!B510</f>
        <v>Widget 515</v>
      </c>
      <c r="C524" s="146"/>
      <c r="D524" s="146"/>
      <c r="E524" s="146">
        <f>'Product Ratings'!C510</f>
        <v>8</v>
      </c>
      <c r="F524" s="305">
        <f>'Product Ratings'!D510</f>
        <v>683.79</v>
      </c>
      <c r="G524" s="305">
        <f>'Product Ratings'!E510</f>
        <v>421.17</v>
      </c>
      <c r="H524" s="134">
        <f>'Product Ratings'!F510</f>
        <v>0.534</v>
      </c>
      <c r="I524" s="146"/>
      <c r="J524" s="305">
        <f>'Product Ratings'!J510</f>
        <v>85.47375</v>
      </c>
      <c r="K524" s="146">
        <f>'Product Ratings'!K510</f>
        <v>16</v>
      </c>
      <c r="L524" s="305">
        <f>'Product Ratings'!L510</f>
        <v>55.71952412</v>
      </c>
      <c r="M524" s="134">
        <f>'Product Ratings'!M510</f>
        <v>0.15</v>
      </c>
      <c r="N524" s="146"/>
      <c r="O524" s="139">
        <f>'Product Ratings'!O510</f>
        <v>3</v>
      </c>
      <c r="P524" s="139">
        <f>'Product Ratings'!P510</f>
        <v>2</v>
      </c>
      <c r="Q524" s="139">
        <f>'Product Ratings'!Q510</f>
        <v>3</v>
      </c>
      <c r="R524" s="139">
        <f>'Product Ratings'!R510</f>
        <v>4</v>
      </c>
      <c r="S524" s="306">
        <f>'Product Ratings'!S510</f>
        <v>3</v>
      </c>
      <c r="T524" s="307">
        <f>'Product Ratings'!T510</f>
        <v>15</v>
      </c>
      <c r="U524" s="146"/>
      <c r="V524" s="146"/>
      <c r="W524" s="146"/>
    </row>
    <row r="525" ht="12.75" customHeight="1">
      <c r="A525" s="146"/>
      <c r="B525" s="146" t="str">
        <f>'Product Ratings'!B512</f>
        <v>Widget 518</v>
      </c>
      <c r="C525" s="146"/>
      <c r="D525" s="146"/>
      <c r="E525" s="146">
        <f>'Product Ratings'!C512</f>
        <v>2</v>
      </c>
      <c r="F525" s="305">
        <f>'Product Ratings'!D512</f>
        <v>137.39</v>
      </c>
      <c r="G525" s="305">
        <f>'Product Ratings'!E512</f>
        <v>84.44</v>
      </c>
      <c r="H525" s="134">
        <f>'Product Ratings'!F512</f>
        <v>0.534</v>
      </c>
      <c r="I525" s="146"/>
      <c r="J525" s="305">
        <f>'Product Ratings'!J512</f>
        <v>68.695</v>
      </c>
      <c r="K525" s="146">
        <f>'Product Ratings'!K512</f>
        <v>65</v>
      </c>
      <c r="L525" s="305">
        <f>'Product Ratings'!L512</f>
        <v>44.78161669</v>
      </c>
      <c r="M525" s="134">
        <f>'Product Ratings'!M512</f>
        <v>0.87</v>
      </c>
      <c r="N525" s="146"/>
      <c r="O525" s="139">
        <f>'Product Ratings'!O512</f>
        <v>3</v>
      </c>
      <c r="P525" s="139">
        <f>'Product Ratings'!P512</f>
        <v>1</v>
      </c>
      <c r="Q525" s="139">
        <f>'Product Ratings'!Q512</f>
        <v>3</v>
      </c>
      <c r="R525" s="139">
        <f>'Product Ratings'!R512</f>
        <v>2</v>
      </c>
      <c r="S525" s="306">
        <f>'Product Ratings'!S512</f>
        <v>5</v>
      </c>
      <c r="T525" s="307">
        <f>'Product Ratings'!T512</f>
        <v>14</v>
      </c>
      <c r="U525" s="146"/>
      <c r="V525" s="146"/>
      <c r="W525" s="146"/>
    </row>
    <row r="526" ht="12.75" customHeight="1">
      <c r="A526" s="146"/>
      <c r="B526" s="146" t="str">
        <f>'Product Ratings'!B521</f>
        <v>Widget 527</v>
      </c>
      <c r="C526" s="146"/>
      <c r="D526" s="146"/>
      <c r="E526" s="146">
        <f>'Product Ratings'!C521</f>
        <v>3</v>
      </c>
      <c r="F526" s="305">
        <f>'Product Ratings'!D521</f>
        <v>65.22</v>
      </c>
      <c r="G526" s="305">
        <f>'Product Ratings'!E521</f>
        <v>39.96</v>
      </c>
      <c r="H526" s="134">
        <f>'Product Ratings'!F521</f>
        <v>0.534</v>
      </c>
      <c r="I526" s="146"/>
      <c r="J526" s="305">
        <f>'Product Ratings'!J521</f>
        <v>21.74</v>
      </c>
      <c r="K526" s="146">
        <f>'Product Ratings'!K521</f>
        <v>45</v>
      </c>
      <c r="L526" s="305">
        <f>'Product Ratings'!L521</f>
        <v>14.17209909</v>
      </c>
      <c r="M526" s="134">
        <f>'Product Ratings'!M521</f>
        <v>0.45</v>
      </c>
      <c r="N526" s="146"/>
      <c r="O526" s="139">
        <f>'Product Ratings'!O521</f>
        <v>3</v>
      </c>
      <c r="P526" s="139">
        <f>'Product Ratings'!P521</f>
        <v>1</v>
      </c>
      <c r="Q526" s="139">
        <f>'Product Ratings'!Q521</f>
        <v>5</v>
      </c>
      <c r="R526" s="139">
        <f>'Product Ratings'!R521</f>
        <v>2</v>
      </c>
      <c r="S526" s="306">
        <f>'Product Ratings'!S521</f>
        <v>4</v>
      </c>
      <c r="T526" s="307">
        <f>'Product Ratings'!T521</f>
        <v>15</v>
      </c>
      <c r="U526" s="146"/>
      <c r="V526" s="146"/>
      <c r="W526" s="146"/>
    </row>
    <row r="527" ht="12.75" customHeight="1">
      <c r="A527" s="146"/>
      <c r="B527" s="146" t="str">
        <f>'Product Ratings'!B526</f>
        <v>Widget 532</v>
      </c>
      <c r="C527" s="146"/>
      <c r="D527" s="146"/>
      <c r="E527" s="146">
        <f>'Product Ratings'!C526</f>
        <v>3</v>
      </c>
      <c r="F527" s="305">
        <f>'Product Ratings'!D526</f>
        <v>414.78</v>
      </c>
      <c r="G527" s="305">
        <f>'Product Ratings'!E526</f>
        <v>253.58</v>
      </c>
      <c r="H527" s="134">
        <f>'Product Ratings'!F526</f>
        <v>0.534</v>
      </c>
      <c r="I527" s="146"/>
      <c r="J527" s="305">
        <f>'Product Ratings'!J526</f>
        <v>138.26</v>
      </c>
      <c r="K527" s="146">
        <f>'Product Ratings'!K526</f>
        <v>34</v>
      </c>
      <c r="L527" s="305">
        <f>'Product Ratings'!L526</f>
        <v>90.1303781</v>
      </c>
      <c r="M527" s="134">
        <f>'Product Ratings'!M526</f>
        <v>0.71</v>
      </c>
      <c r="N527" s="146"/>
      <c r="O527" s="139">
        <f>'Product Ratings'!O526</f>
        <v>3</v>
      </c>
      <c r="P527" s="139">
        <f>'Product Ratings'!P526</f>
        <v>1</v>
      </c>
      <c r="Q527" s="139">
        <f>'Product Ratings'!Q526</f>
        <v>2</v>
      </c>
      <c r="R527" s="139">
        <f>'Product Ratings'!R526</f>
        <v>3</v>
      </c>
      <c r="S527" s="306">
        <f>'Product Ratings'!S526</f>
        <v>5</v>
      </c>
      <c r="T527" s="307">
        <f>'Product Ratings'!T526</f>
        <v>14</v>
      </c>
      <c r="U527" s="146"/>
      <c r="V527" s="146"/>
      <c r="W527" s="146"/>
    </row>
    <row r="528" ht="12.75" customHeight="1">
      <c r="A528" s="146"/>
      <c r="B528" s="146" t="str">
        <f>'Product Ratings'!B543</f>
        <v>Widget 549</v>
      </c>
      <c r="C528" s="146"/>
      <c r="D528" s="146"/>
      <c r="E528" s="146">
        <f>'Product Ratings'!C543</f>
        <v>2</v>
      </c>
      <c r="F528" s="305">
        <f>'Product Ratings'!D543</f>
        <v>85.22</v>
      </c>
      <c r="G528" s="305">
        <f>'Product Ratings'!E543</f>
        <v>51.82</v>
      </c>
      <c r="H528" s="134">
        <f>'Product Ratings'!F543</f>
        <v>0.534</v>
      </c>
      <c r="I528" s="146"/>
      <c r="J528" s="305">
        <f>'Product Ratings'!J543</f>
        <v>42.61</v>
      </c>
      <c r="K528" s="146">
        <f>'Product Ratings'!K543</f>
        <v>42</v>
      </c>
      <c r="L528" s="305">
        <f>'Product Ratings'!L543</f>
        <v>27.77705346</v>
      </c>
      <c r="M528" s="134">
        <f>'Product Ratings'!M543</f>
        <v>0.21</v>
      </c>
      <c r="N528" s="146"/>
      <c r="O528" s="139">
        <f>'Product Ratings'!O543</f>
        <v>3</v>
      </c>
      <c r="P528" s="139">
        <f>'Product Ratings'!P543</f>
        <v>1</v>
      </c>
      <c r="Q528" s="139">
        <f>'Product Ratings'!Q543</f>
        <v>4</v>
      </c>
      <c r="R528" s="139">
        <f>'Product Ratings'!R543</f>
        <v>3</v>
      </c>
      <c r="S528" s="306">
        <f>'Product Ratings'!S543</f>
        <v>3</v>
      </c>
      <c r="T528" s="307">
        <f>'Product Ratings'!T543</f>
        <v>14</v>
      </c>
      <c r="U528" s="146"/>
      <c r="V528" s="146"/>
      <c r="W528" s="146"/>
    </row>
    <row r="529" ht="12.75" customHeight="1">
      <c r="A529" s="146"/>
      <c r="B529" s="146" t="str">
        <f>'Product Ratings'!B545</f>
        <v>Widget 551</v>
      </c>
      <c r="C529" s="146"/>
      <c r="D529" s="146"/>
      <c r="E529" s="146">
        <f>'Product Ratings'!C545</f>
        <v>5</v>
      </c>
      <c r="F529" s="305">
        <f>'Product Ratings'!D545</f>
        <v>282.61</v>
      </c>
      <c r="G529" s="305">
        <f>'Product Ratings'!E545</f>
        <v>171.87</v>
      </c>
      <c r="H529" s="134">
        <f>'Product Ratings'!F545</f>
        <v>0.534</v>
      </c>
      <c r="I529" s="146"/>
      <c r="J529" s="305">
        <f>'Product Ratings'!J545</f>
        <v>56.522</v>
      </c>
      <c r="K529" s="146">
        <f>'Product Ratings'!K545</f>
        <v>68</v>
      </c>
      <c r="L529" s="305">
        <f>'Product Ratings'!L545</f>
        <v>36.84615385</v>
      </c>
      <c r="M529" s="134">
        <f>'Product Ratings'!M545</f>
        <v>0.87</v>
      </c>
      <c r="N529" s="146"/>
      <c r="O529" s="139">
        <f>'Product Ratings'!O545</f>
        <v>3</v>
      </c>
      <c r="P529" s="139">
        <f>'Product Ratings'!P545</f>
        <v>1</v>
      </c>
      <c r="Q529" s="139">
        <f>'Product Ratings'!Q545</f>
        <v>4</v>
      </c>
      <c r="R529" s="139">
        <f>'Product Ratings'!R545</f>
        <v>2</v>
      </c>
      <c r="S529" s="306">
        <f>'Product Ratings'!S545</f>
        <v>5</v>
      </c>
      <c r="T529" s="307">
        <f>'Product Ratings'!T545</f>
        <v>15</v>
      </c>
      <c r="U529" s="146"/>
      <c r="V529" s="146"/>
      <c r="W529" s="146"/>
    </row>
    <row r="530" ht="12.75" customHeight="1">
      <c r="A530" s="146"/>
      <c r="B530" s="146" t="str">
        <f>'Product Ratings'!B546</f>
        <v>Widget 552</v>
      </c>
      <c r="C530" s="146"/>
      <c r="D530" s="146"/>
      <c r="E530" s="146">
        <f>'Product Ratings'!C546</f>
        <v>4</v>
      </c>
      <c r="F530" s="305">
        <f>'Product Ratings'!D546</f>
        <v>226.09</v>
      </c>
      <c r="G530" s="305">
        <f>'Product Ratings'!E546</f>
        <v>137.49</v>
      </c>
      <c r="H530" s="134">
        <f>'Product Ratings'!F546</f>
        <v>0.534</v>
      </c>
      <c r="I530" s="146"/>
      <c r="J530" s="305">
        <f>'Product Ratings'!J546</f>
        <v>56.5225</v>
      </c>
      <c r="K530" s="146">
        <f>'Product Ratings'!K546</f>
        <v>62</v>
      </c>
      <c r="L530" s="305">
        <f>'Product Ratings'!L546</f>
        <v>36.84647979</v>
      </c>
      <c r="M530" s="134">
        <f>'Product Ratings'!M546</f>
        <v>0.89</v>
      </c>
      <c r="N530" s="146"/>
      <c r="O530" s="139">
        <f>'Product Ratings'!O546</f>
        <v>3</v>
      </c>
      <c r="P530" s="139">
        <f>'Product Ratings'!P546</f>
        <v>1</v>
      </c>
      <c r="Q530" s="139">
        <f>'Product Ratings'!Q546</f>
        <v>4</v>
      </c>
      <c r="R530" s="139">
        <f>'Product Ratings'!R546</f>
        <v>2</v>
      </c>
      <c r="S530" s="306">
        <f>'Product Ratings'!S546</f>
        <v>5</v>
      </c>
      <c r="T530" s="307">
        <f>'Product Ratings'!T546</f>
        <v>15</v>
      </c>
      <c r="U530" s="146"/>
      <c r="V530" s="146"/>
      <c r="W530" s="146"/>
    </row>
    <row r="531" ht="12.75" customHeight="1">
      <c r="A531" s="146"/>
      <c r="B531" s="146" t="str">
        <f>'Product Ratings'!B553</f>
        <v>Widget 560</v>
      </c>
      <c r="C531" s="146"/>
      <c r="D531" s="146"/>
      <c r="E531" s="146">
        <f>'Product Ratings'!C553</f>
        <v>8</v>
      </c>
      <c r="F531" s="305">
        <f>'Product Ratings'!D553</f>
        <v>475</v>
      </c>
      <c r="G531" s="305">
        <f>'Product Ratings'!E553</f>
        <v>288.2</v>
      </c>
      <c r="H531" s="134">
        <f>'Product Ratings'!F553</f>
        <v>0.534</v>
      </c>
      <c r="I531" s="146"/>
      <c r="J531" s="305">
        <f>'Product Ratings'!J553</f>
        <v>59.375</v>
      </c>
      <c r="K531" s="146">
        <f>'Product Ratings'!K553</f>
        <v>14</v>
      </c>
      <c r="L531" s="305">
        <f>'Product Ratings'!L553</f>
        <v>38.70599739</v>
      </c>
      <c r="M531" s="134">
        <f>'Product Ratings'!M553</f>
        <v>0.09</v>
      </c>
      <c r="N531" s="146"/>
      <c r="O531" s="139">
        <f>'Product Ratings'!O553</f>
        <v>3</v>
      </c>
      <c r="P531" s="139">
        <f>'Product Ratings'!P553</f>
        <v>2</v>
      </c>
      <c r="Q531" s="139">
        <f>'Product Ratings'!Q553</f>
        <v>4</v>
      </c>
      <c r="R531" s="139">
        <f>'Product Ratings'!R553</f>
        <v>4</v>
      </c>
      <c r="S531" s="306">
        <f>'Product Ratings'!S553</f>
        <v>2</v>
      </c>
      <c r="T531" s="307">
        <f>'Product Ratings'!T553</f>
        <v>15</v>
      </c>
      <c r="U531" s="146"/>
      <c r="V531" s="146"/>
      <c r="W531" s="146"/>
    </row>
    <row r="532" ht="12.75" customHeight="1">
      <c r="A532" s="146"/>
      <c r="B532" s="146" t="str">
        <f>'Product Ratings'!B563</f>
        <v>Widget 571</v>
      </c>
      <c r="C532" s="146"/>
      <c r="D532" s="146"/>
      <c r="E532" s="146">
        <f>'Product Ratings'!C563</f>
        <v>3</v>
      </c>
      <c r="F532" s="305">
        <f>'Product Ratings'!D563</f>
        <v>129.22</v>
      </c>
      <c r="G532" s="305">
        <f>'Product Ratings'!E563</f>
        <v>78.15</v>
      </c>
      <c r="H532" s="134">
        <f>'Product Ratings'!F563</f>
        <v>0.534</v>
      </c>
      <c r="I532" s="146"/>
      <c r="J532" s="305">
        <f>'Product Ratings'!J563</f>
        <v>43.07333333</v>
      </c>
      <c r="K532" s="146">
        <f>'Product Ratings'!K563</f>
        <v>34</v>
      </c>
      <c r="L532" s="305">
        <f>'Product Ratings'!L563</f>
        <v>28.07909605</v>
      </c>
      <c r="M532" s="134">
        <f>'Product Ratings'!M563</f>
        <v>0.31</v>
      </c>
      <c r="N532" s="146"/>
      <c r="O532" s="139">
        <f>'Product Ratings'!O563</f>
        <v>3</v>
      </c>
      <c r="P532" s="139">
        <f>'Product Ratings'!P563</f>
        <v>1</v>
      </c>
      <c r="Q532" s="139">
        <f>'Product Ratings'!Q563</f>
        <v>4</v>
      </c>
      <c r="R532" s="139">
        <f>'Product Ratings'!R563</f>
        <v>3</v>
      </c>
      <c r="S532" s="306">
        <f>'Product Ratings'!S563</f>
        <v>3</v>
      </c>
      <c r="T532" s="307">
        <f>'Product Ratings'!T563</f>
        <v>14</v>
      </c>
      <c r="U532" s="146"/>
      <c r="V532" s="146"/>
      <c r="W532" s="146"/>
    </row>
    <row r="533" ht="12.75" customHeight="1">
      <c r="A533" s="146"/>
      <c r="B533" s="146" t="str">
        <f>'Product Ratings'!B567</f>
        <v>Widget 575</v>
      </c>
      <c r="C533" s="146"/>
      <c r="D533" s="146"/>
      <c r="E533" s="146">
        <f>'Product Ratings'!C567</f>
        <v>1</v>
      </c>
      <c r="F533" s="305">
        <f>'Product Ratings'!D567</f>
        <v>13.04</v>
      </c>
      <c r="G533" s="305">
        <f>'Product Ratings'!E567</f>
        <v>7.88</v>
      </c>
      <c r="H533" s="134">
        <f>'Product Ratings'!F567</f>
        <v>0.534</v>
      </c>
      <c r="I533" s="146"/>
      <c r="J533" s="305">
        <f>'Product Ratings'!J567</f>
        <v>13.04</v>
      </c>
      <c r="K533" s="146">
        <f>'Product Ratings'!K567</f>
        <v>62</v>
      </c>
      <c r="L533" s="305">
        <f>'Product Ratings'!L567</f>
        <v>8.50065189</v>
      </c>
      <c r="M533" s="134">
        <f>'Product Ratings'!M567</f>
        <v>0.35</v>
      </c>
      <c r="N533" s="146"/>
      <c r="O533" s="139">
        <f>'Product Ratings'!O567</f>
        <v>3</v>
      </c>
      <c r="P533" s="139">
        <f>'Product Ratings'!P567</f>
        <v>1</v>
      </c>
      <c r="Q533" s="139">
        <f>'Product Ratings'!Q567</f>
        <v>5</v>
      </c>
      <c r="R533" s="139">
        <f>'Product Ratings'!R567</f>
        <v>2</v>
      </c>
      <c r="S533" s="306">
        <f>'Product Ratings'!S567</f>
        <v>4</v>
      </c>
      <c r="T533" s="307">
        <f>'Product Ratings'!T567</f>
        <v>15</v>
      </c>
      <c r="U533" s="146"/>
      <c r="V533" s="146"/>
      <c r="W533" s="146"/>
    </row>
    <row r="534" ht="12.75" customHeight="1">
      <c r="A534" s="146"/>
      <c r="B534" s="146" t="str">
        <f>'Product Ratings'!B568</f>
        <v>Widget 576</v>
      </c>
      <c r="C534" s="146"/>
      <c r="D534" s="146"/>
      <c r="E534" s="146">
        <f>'Product Ratings'!C568</f>
        <v>1</v>
      </c>
      <c r="F534" s="305">
        <f>'Product Ratings'!D568</f>
        <v>13.04</v>
      </c>
      <c r="G534" s="305">
        <f>'Product Ratings'!E568</f>
        <v>7.88</v>
      </c>
      <c r="H534" s="134">
        <f>'Product Ratings'!F568</f>
        <v>0.534</v>
      </c>
      <c r="I534" s="146"/>
      <c r="J534" s="305">
        <f>'Product Ratings'!J568</f>
        <v>13.04</v>
      </c>
      <c r="K534" s="146">
        <f>'Product Ratings'!K568</f>
        <v>48</v>
      </c>
      <c r="L534" s="305">
        <f>'Product Ratings'!L568</f>
        <v>8.50065189</v>
      </c>
      <c r="M534" s="134">
        <f>'Product Ratings'!M568</f>
        <v>0.45</v>
      </c>
      <c r="N534" s="146"/>
      <c r="O534" s="139">
        <f>'Product Ratings'!O568</f>
        <v>3</v>
      </c>
      <c r="P534" s="139">
        <f>'Product Ratings'!P568</f>
        <v>1</v>
      </c>
      <c r="Q534" s="139">
        <f>'Product Ratings'!Q568</f>
        <v>5</v>
      </c>
      <c r="R534" s="139">
        <f>'Product Ratings'!R568</f>
        <v>2</v>
      </c>
      <c r="S534" s="306">
        <f>'Product Ratings'!S568</f>
        <v>4</v>
      </c>
      <c r="T534" s="307">
        <f>'Product Ratings'!T568</f>
        <v>15</v>
      </c>
      <c r="U534" s="146"/>
      <c r="V534" s="146"/>
      <c r="W534" s="146"/>
    </row>
    <row r="535" ht="12.75" customHeight="1">
      <c r="A535" s="146"/>
      <c r="B535" s="146" t="str">
        <f>'Product Ratings'!B573</f>
        <v>Widget 581</v>
      </c>
      <c r="C535" s="146"/>
      <c r="D535" s="146"/>
      <c r="E535" s="146">
        <f>'Product Ratings'!C573</f>
        <v>1</v>
      </c>
      <c r="F535" s="305">
        <f>'Product Ratings'!D573</f>
        <v>25.22</v>
      </c>
      <c r="G535" s="305">
        <f>'Product Ratings'!E573</f>
        <v>15.23</v>
      </c>
      <c r="H535" s="134">
        <f>'Product Ratings'!F573</f>
        <v>0.534</v>
      </c>
      <c r="I535" s="146"/>
      <c r="J535" s="305">
        <f>'Product Ratings'!J573</f>
        <v>25.22</v>
      </c>
      <c r="K535" s="146">
        <f>'Product Ratings'!K573</f>
        <v>45</v>
      </c>
      <c r="L535" s="305">
        <f>'Product Ratings'!L573</f>
        <v>16.44067797</v>
      </c>
      <c r="M535" s="134">
        <f>'Product Ratings'!M573</f>
        <v>0.56</v>
      </c>
      <c r="N535" s="146"/>
      <c r="O535" s="139">
        <f>'Product Ratings'!O573</f>
        <v>3</v>
      </c>
      <c r="P535" s="139">
        <f>'Product Ratings'!P573</f>
        <v>1</v>
      </c>
      <c r="Q535" s="139">
        <f>'Product Ratings'!Q573</f>
        <v>5</v>
      </c>
      <c r="R535" s="139">
        <f>'Product Ratings'!R573</f>
        <v>2</v>
      </c>
      <c r="S535" s="306">
        <f>'Product Ratings'!S573</f>
        <v>4</v>
      </c>
      <c r="T535" s="307">
        <f>'Product Ratings'!T573</f>
        <v>15</v>
      </c>
      <c r="U535" s="146"/>
      <c r="V535" s="146"/>
      <c r="W535" s="146"/>
    </row>
    <row r="536" ht="12.75" customHeight="1">
      <c r="A536" s="146"/>
      <c r="B536" s="146" t="str">
        <f>'Product Ratings'!B575</f>
        <v>Widget 583</v>
      </c>
      <c r="C536" s="146"/>
      <c r="D536" s="146"/>
      <c r="E536" s="146">
        <f>'Product Ratings'!C575</f>
        <v>5</v>
      </c>
      <c r="F536" s="305">
        <f>'Product Ratings'!D575</f>
        <v>430.44</v>
      </c>
      <c r="G536" s="305">
        <f>'Product Ratings'!E575</f>
        <v>259.25</v>
      </c>
      <c r="H536" s="134">
        <f>'Product Ratings'!F575</f>
        <v>0.534</v>
      </c>
      <c r="I536" s="146"/>
      <c r="J536" s="305">
        <f>'Product Ratings'!J575</f>
        <v>86.088</v>
      </c>
      <c r="K536" s="146">
        <f>'Product Ratings'!K575</f>
        <v>15</v>
      </c>
      <c r="L536" s="305">
        <f>'Product Ratings'!L575</f>
        <v>56.11994785</v>
      </c>
      <c r="M536" s="134">
        <f>'Product Ratings'!M575</f>
        <v>0.51</v>
      </c>
      <c r="N536" s="146"/>
      <c r="O536" s="139">
        <f>'Product Ratings'!O575</f>
        <v>3</v>
      </c>
      <c r="P536" s="139">
        <f>'Product Ratings'!P575</f>
        <v>1</v>
      </c>
      <c r="Q536" s="139">
        <f>'Product Ratings'!Q575</f>
        <v>3</v>
      </c>
      <c r="R536" s="139">
        <f>'Product Ratings'!R575</f>
        <v>4</v>
      </c>
      <c r="S536" s="306">
        <f>'Product Ratings'!S575</f>
        <v>4</v>
      </c>
      <c r="T536" s="307">
        <f>'Product Ratings'!T575</f>
        <v>15</v>
      </c>
      <c r="U536" s="146"/>
      <c r="V536" s="146"/>
      <c r="W536" s="146"/>
    </row>
    <row r="537" ht="12.75" customHeight="1">
      <c r="A537" s="146"/>
      <c r="B537" s="146" t="str">
        <f>'Product Ratings'!B576</f>
        <v>Widget 584</v>
      </c>
      <c r="C537" s="146"/>
      <c r="D537" s="146"/>
      <c r="E537" s="146">
        <f>'Product Ratings'!C576</f>
        <v>4</v>
      </c>
      <c r="F537" s="305">
        <f>'Product Ratings'!D576</f>
        <v>344.35</v>
      </c>
      <c r="G537" s="305">
        <f>'Product Ratings'!E576</f>
        <v>207.4</v>
      </c>
      <c r="H537" s="134">
        <f>'Product Ratings'!F576</f>
        <v>0.534</v>
      </c>
      <c r="I537" s="146"/>
      <c r="J537" s="305">
        <f>'Product Ratings'!J576</f>
        <v>86.0875</v>
      </c>
      <c r="K537" s="146">
        <f>'Product Ratings'!K576</f>
        <v>17</v>
      </c>
      <c r="L537" s="305">
        <f>'Product Ratings'!L576</f>
        <v>56.1196219</v>
      </c>
      <c r="M537" s="134">
        <f>'Product Ratings'!M576</f>
        <v>0.57</v>
      </c>
      <c r="N537" s="146"/>
      <c r="O537" s="139">
        <f>'Product Ratings'!O576</f>
        <v>3</v>
      </c>
      <c r="P537" s="139">
        <f>'Product Ratings'!P576</f>
        <v>1</v>
      </c>
      <c r="Q537" s="139">
        <f>'Product Ratings'!Q576</f>
        <v>3</v>
      </c>
      <c r="R537" s="139">
        <f>'Product Ratings'!R576</f>
        <v>4</v>
      </c>
      <c r="S537" s="306">
        <f>'Product Ratings'!S576</f>
        <v>4</v>
      </c>
      <c r="T537" s="307">
        <f>'Product Ratings'!T576</f>
        <v>15</v>
      </c>
      <c r="U537" s="146"/>
      <c r="V537" s="146"/>
      <c r="W537" s="146"/>
    </row>
    <row r="538" ht="12.75" customHeight="1">
      <c r="A538" s="146"/>
      <c r="B538" s="146" t="str">
        <f>'Product Ratings'!B586</f>
        <v>Widget 594</v>
      </c>
      <c r="C538" s="146"/>
      <c r="D538" s="146"/>
      <c r="E538" s="146">
        <f>'Product Ratings'!C586</f>
        <v>1</v>
      </c>
      <c r="F538" s="305">
        <f>'Product Ratings'!D586</f>
        <v>28.7</v>
      </c>
      <c r="G538" s="305">
        <f>'Product Ratings'!E586</f>
        <v>17.2</v>
      </c>
      <c r="H538" s="134">
        <f>'Product Ratings'!F586</f>
        <v>0.534</v>
      </c>
      <c r="I538" s="146"/>
      <c r="J538" s="305">
        <f>'Product Ratings'!J586</f>
        <v>28.7</v>
      </c>
      <c r="K538" s="146">
        <f>'Product Ratings'!K586</f>
        <v>34</v>
      </c>
      <c r="L538" s="305">
        <f>'Product Ratings'!L586</f>
        <v>18.70925684</v>
      </c>
      <c r="M538" s="134">
        <f>'Product Ratings'!M586</f>
        <v>0.15</v>
      </c>
      <c r="N538" s="146"/>
      <c r="O538" s="139">
        <f>'Product Ratings'!O586</f>
        <v>3</v>
      </c>
      <c r="P538" s="139">
        <f>'Product Ratings'!P586</f>
        <v>1</v>
      </c>
      <c r="Q538" s="139">
        <f>'Product Ratings'!Q586</f>
        <v>5</v>
      </c>
      <c r="R538" s="139">
        <f>'Product Ratings'!R586</f>
        <v>3</v>
      </c>
      <c r="S538" s="306">
        <f>'Product Ratings'!S586</f>
        <v>3</v>
      </c>
      <c r="T538" s="307">
        <f>'Product Ratings'!T586</f>
        <v>15</v>
      </c>
      <c r="U538" s="146"/>
      <c r="V538" s="146"/>
      <c r="W538" s="146"/>
    </row>
    <row r="539" ht="12.75" customHeight="1">
      <c r="A539" s="146"/>
      <c r="B539" s="146" t="str">
        <f>'Product Ratings'!B591</f>
        <v>Widget 599</v>
      </c>
      <c r="C539" s="146"/>
      <c r="D539" s="146"/>
      <c r="E539" s="146">
        <f>'Product Ratings'!C591</f>
        <v>6</v>
      </c>
      <c r="F539" s="305">
        <f>'Product Ratings'!D591</f>
        <v>535</v>
      </c>
      <c r="G539" s="305">
        <f>'Product Ratings'!E591</f>
        <v>320.53</v>
      </c>
      <c r="H539" s="134">
        <f>'Product Ratings'!F591</f>
        <v>0.534</v>
      </c>
      <c r="I539" s="146"/>
      <c r="J539" s="305">
        <f>'Product Ratings'!J591</f>
        <v>89.16666667</v>
      </c>
      <c r="K539" s="146">
        <f>'Product Ratings'!K591</f>
        <v>48</v>
      </c>
      <c r="L539" s="305">
        <f>'Product Ratings'!L591</f>
        <v>58.12690135</v>
      </c>
      <c r="M539" s="134">
        <f>'Product Ratings'!M591</f>
        <v>0.9</v>
      </c>
      <c r="N539" s="146"/>
      <c r="O539" s="139">
        <f>'Product Ratings'!O591</f>
        <v>3</v>
      </c>
      <c r="P539" s="139">
        <f>'Product Ratings'!P591</f>
        <v>2</v>
      </c>
      <c r="Q539" s="139">
        <f>'Product Ratings'!Q591</f>
        <v>3</v>
      </c>
      <c r="R539" s="139">
        <f>'Product Ratings'!R591</f>
        <v>2</v>
      </c>
      <c r="S539" s="306">
        <f>'Product Ratings'!S591</f>
        <v>5</v>
      </c>
      <c r="T539" s="307">
        <f>'Product Ratings'!T591</f>
        <v>15</v>
      </c>
      <c r="U539" s="146"/>
      <c r="V539" s="146"/>
      <c r="W539" s="146"/>
    </row>
    <row r="540" ht="12.75" customHeight="1">
      <c r="A540" s="146"/>
      <c r="B540" s="146" t="str">
        <f>'Product Ratings'!B594</f>
        <v>Widget 602</v>
      </c>
      <c r="C540" s="146"/>
      <c r="D540" s="146"/>
      <c r="E540" s="146">
        <f>'Product Ratings'!C594</f>
        <v>1</v>
      </c>
      <c r="F540" s="305">
        <f>'Product Ratings'!D594</f>
        <v>77.39</v>
      </c>
      <c r="G540" s="305">
        <f>'Product Ratings'!E594</f>
        <v>46.3</v>
      </c>
      <c r="H540" s="134">
        <f>'Product Ratings'!F594</f>
        <v>0.534</v>
      </c>
      <c r="I540" s="146"/>
      <c r="J540" s="305">
        <f>'Product Ratings'!J594</f>
        <v>77.39</v>
      </c>
      <c r="K540" s="146">
        <f>'Product Ratings'!K594</f>
        <v>46</v>
      </c>
      <c r="L540" s="305">
        <f>'Product Ratings'!L594</f>
        <v>50.44980443</v>
      </c>
      <c r="M540" s="134">
        <f>'Product Ratings'!M594</f>
        <v>0.97</v>
      </c>
      <c r="N540" s="146"/>
      <c r="O540" s="139">
        <f>'Product Ratings'!O594</f>
        <v>3</v>
      </c>
      <c r="P540" s="139">
        <f>'Product Ratings'!P594</f>
        <v>1</v>
      </c>
      <c r="Q540" s="139">
        <f>'Product Ratings'!Q594</f>
        <v>3</v>
      </c>
      <c r="R540" s="139">
        <f>'Product Ratings'!R594</f>
        <v>2</v>
      </c>
      <c r="S540" s="306">
        <f>'Product Ratings'!S594</f>
        <v>5</v>
      </c>
      <c r="T540" s="307">
        <f>'Product Ratings'!T594</f>
        <v>14</v>
      </c>
      <c r="U540" s="146"/>
      <c r="V540" s="146"/>
      <c r="W540" s="146"/>
    </row>
    <row r="541" ht="12.75" customHeight="1">
      <c r="A541" s="146"/>
      <c r="B541" s="146" t="str">
        <f>'Product Ratings'!B595</f>
        <v>Widget 603</v>
      </c>
      <c r="C541" s="146"/>
      <c r="D541" s="146"/>
      <c r="E541" s="146">
        <f>'Product Ratings'!C595</f>
        <v>1</v>
      </c>
      <c r="F541" s="305">
        <f>'Product Ratings'!D595</f>
        <v>143.48</v>
      </c>
      <c r="G541" s="305">
        <f>'Product Ratings'!E595</f>
        <v>85.79</v>
      </c>
      <c r="H541" s="134">
        <f>'Product Ratings'!F595</f>
        <v>0.534</v>
      </c>
      <c r="I541" s="146"/>
      <c r="J541" s="305">
        <f>'Product Ratings'!J595</f>
        <v>143.48</v>
      </c>
      <c r="K541" s="146">
        <f>'Product Ratings'!K595</f>
        <v>42</v>
      </c>
      <c r="L541" s="305">
        <f>'Product Ratings'!L595</f>
        <v>93.53324641</v>
      </c>
      <c r="M541" s="134">
        <f>'Product Ratings'!M595</f>
        <v>0.93</v>
      </c>
      <c r="N541" s="146"/>
      <c r="O541" s="139">
        <f>'Product Ratings'!O595</f>
        <v>3</v>
      </c>
      <c r="P541" s="139">
        <f>'Product Ratings'!P595</f>
        <v>1</v>
      </c>
      <c r="Q541" s="139">
        <f>'Product Ratings'!Q595</f>
        <v>2</v>
      </c>
      <c r="R541" s="139">
        <f>'Product Ratings'!R595</f>
        <v>3</v>
      </c>
      <c r="S541" s="306">
        <f>'Product Ratings'!S595</f>
        <v>5</v>
      </c>
      <c r="T541" s="307">
        <f>'Product Ratings'!T595</f>
        <v>14</v>
      </c>
      <c r="U541" s="146"/>
      <c r="V541" s="146"/>
      <c r="W541" s="146"/>
    </row>
    <row r="542" ht="12.75" customHeight="1">
      <c r="A542" s="146"/>
      <c r="B542" s="146" t="str">
        <f>'Product Ratings'!B598</f>
        <v>Widget 606</v>
      </c>
      <c r="C542" s="146"/>
      <c r="D542" s="146"/>
      <c r="E542" s="146">
        <f>'Product Ratings'!C598</f>
        <v>1</v>
      </c>
      <c r="F542" s="305">
        <f>'Product Ratings'!D598</f>
        <v>17.39</v>
      </c>
      <c r="G542" s="305">
        <f>'Product Ratings'!E598</f>
        <v>10.39</v>
      </c>
      <c r="H542" s="134">
        <f>'Product Ratings'!F598</f>
        <v>0.534</v>
      </c>
      <c r="I542" s="146"/>
      <c r="J542" s="305">
        <f>'Product Ratings'!J598</f>
        <v>17.39</v>
      </c>
      <c r="K542" s="146">
        <f>'Product Ratings'!K598</f>
        <v>62</v>
      </c>
      <c r="L542" s="305">
        <f>'Product Ratings'!L598</f>
        <v>11.33637549</v>
      </c>
      <c r="M542" s="134">
        <f>'Product Ratings'!M598</f>
        <v>0.48</v>
      </c>
      <c r="N542" s="146"/>
      <c r="O542" s="139">
        <f>'Product Ratings'!O598</f>
        <v>3</v>
      </c>
      <c r="P542" s="139">
        <f>'Product Ratings'!P598</f>
        <v>1</v>
      </c>
      <c r="Q542" s="139">
        <f>'Product Ratings'!Q598</f>
        <v>5</v>
      </c>
      <c r="R542" s="139">
        <f>'Product Ratings'!R598</f>
        <v>2</v>
      </c>
      <c r="S542" s="306">
        <f>'Product Ratings'!S598</f>
        <v>4</v>
      </c>
      <c r="T542" s="307">
        <f>'Product Ratings'!T598</f>
        <v>15</v>
      </c>
      <c r="U542" s="146"/>
      <c r="V542" s="146"/>
      <c r="W542" s="146"/>
    </row>
    <row r="543" ht="12.75" customHeight="1">
      <c r="A543" s="146"/>
      <c r="B543" s="146" t="str">
        <f>'Product Ratings'!B604</f>
        <v>Widget 613</v>
      </c>
      <c r="C543" s="146"/>
      <c r="D543" s="146"/>
      <c r="E543" s="146">
        <f>'Product Ratings'!C604</f>
        <v>6</v>
      </c>
      <c r="F543" s="305">
        <f>'Product Ratings'!D604</f>
        <v>589.26</v>
      </c>
      <c r="G543" s="305">
        <f>'Product Ratings'!E604</f>
        <v>351.52</v>
      </c>
      <c r="H543" s="134">
        <f>'Product Ratings'!F604</f>
        <v>0.534</v>
      </c>
      <c r="I543" s="146"/>
      <c r="J543" s="305">
        <f>'Product Ratings'!J604</f>
        <v>98.21</v>
      </c>
      <c r="K543" s="146">
        <f>'Product Ratings'!K604</f>
        <v>16</v>
      </c>
      <c r="L543" s="305">
        <f>'Product Ratings'!L604</f>
        <v>64.02216428</v>
      </c>
      <c r="M543" s="134">
        <f>'Product Ratings'!M604</f>
        <v>0.26</v>
      </c>
      <c r="N543" s="146"/>
      <c r="O543" s="139">
        <f>'Product Ratings'!O604</f>
        <v>3</v>
      </c>
      <c r="P543" s="139">
        <f>'Product Ratings'!P604</f>
        <v>2</v>
      </c>
      <c r="Q543" s="139">
        <f>'Product Ratings'!Q604</f>
        <v>3</v>
      </c>
      <c r="R543" s="139">
        <f>'Product Ratings'!R604</f>
        <v>4</v>
      </c>
      <c r="S543" s="306">
        <f>'Product Ratings'!S604</f>
        <v>3</v>
      </c>
      <c r="T543" s="307">
        <f>'Product Ratings'!T604</f>
        <v>15</v>
      </c>
      <c r="U543" s="146"/>
      <c r="V543" s="146"/>
      <c r="W543" s="146"/>
    </row>
    <row r="544" ht="12.75" customHeight="1">
      <c r="A544" s="146"/>
      <c r="B544" s="146" t="str">
        <f>'Product Ratings'!B609</f>
        <v>Widget 618</v>
      </c>
      <c r="C544" s="146"/>
      <c r="D544" s="146"/>
      <c r="E544" s="146">
        <f>'Product Ratings'!C609</f>
        <v>2</v>
      </c>
      <c r="F544" s="305">
        <f>'Product Ratings'!D609</f>
        <v>43.48</v>
      </c>
      <c r="G544" s="305">
        <f>'Product Ratings'!E609</f>
        <v>25.9</v>
      </c>
      <c r="H544" s="134">
        <f>'Product Ratings'!F609</f>
        <v>0.534</v>
      </c>
      <c r="I544" s="146"/>
      <c r="J544" s="305">
        <f>'Product Ratings'!J609</f>
        <v>21.74</v>
      </c>
      <c r="K544" s="146">
        <f>'Product Ratings'!K609</f>
        <v>46</v>
      </c>
      <c r="L544" s="305">
        <f>'Product Ratings'!L609</f>
        <v>14.17209909</v>
      </c>
      <c r="M544" s="134">
        <f>'Product Ratings'!M609</f>
        <v>0.45</v>
      </c>
      <c r="N544" s="146"/>
      <c r="O544" s="139">
        <f>'Product Ratings'!O609</f>
        <v>3</v>
      </c>
      <c r="P544" s="139">
        <f>'Product Ratings'!P609</f>
        <v>1</v>
      </c>
      <c r="Q544" s="139">
        <f>'Product Ratings'!Q609</f>
        <v>5</v>
      </c>
      <c r="R544" s="139">
        <f>'Product Ratings'!R609</f>
        <v>2</v>
      </c>
      <c r="S544" s="306">
        <f>'Product Ratings'!S609</f>
        <v>4</v>
      </c>
      <c r="T544" s="307">
        <f>'Product Ratings'!T609</f>
        <v>15</v>
      </c>
      <c r="U544" s="146"/>
      <c r="V544" s="146"/>
      <c r="W544" s="146"/>
    </row>
    <row r="545" ht="12.75" customHeight="1">
      <c r="A545" s="146"/>
      <c r="B545" s="146" t="str">
        <f>'Product Ratings'!B611</f>
        <v>Widget 620</v>
      </c>
      <c r="C545" s="146"/>
      <c r="D545" s="146"/>
      <c r="E545" s="146">
        <f>'Product Ratings'!C611</f>
        <v>1</v>
      </c>
      <c r="F545" s="305">
        <f>'Product Ratings'!D611</f>
        <v>11.01</v>
      </c>
      <c r="G545" s="305">
        <f>'Product Ratings'!E611</f>
        <v>6.56</v>
      </c>
      <c r="H545" s="134">
        <f>'Product Ratings'!F611</f>
        <v>0.534</v>
      </c>
      <c r="I545" s="146"/>
      <c r="J545" s="305">
        <f>'Product Ratings'!J611</f>
        <v>11.01</v>
      </c>
      <c r="K545" s="146">
        <f>'Product Ratings'!K611</f>
        <v>95</v>
      </c>
      <c r="L545" s="305">
        <f>'Product Ratings'!L611</f>
        <v>7.177314211</v>
      </c>
      <c r="M545" s="134">
        <f>'Product Ratings'!M611</f>
        <v>0.65</v>
      </c>
      <c r="N545" s="146"/>
      <c r="O545" s="139">
        <f>'Product Ratings'!O611</f>
        <v>3</v>
      </c>
      <c r="P545" s="139">
        <f>'Product Ratings'!P611</f>
        <v>1</v>
      </c>
      <c r="Q545" s="139">
        <f>'Product Ratings'!Q611</f>
        <v>5</v>
      </c>
      <c r="R545" s="139">
        <f>'Product Ratings'!R611</f>
        <v>1</v>
      </c>
      <c r="S545" s="306">
        <f>'Product Ratings'!S611</f>
        <v>5</v>
      </c>
      <c r="T545" s="307">
        <f>'Product Ratings'!T611</f>
        <v>15</v>
      </c>
      <c r="U545" s="146"/>
      <c r="V545" s="146"/>
      <c r="W545" s="146"/>
    </row>
    <row r="546" ht="12.75" customHeight="1">
      <c r="A546" s="146"/>
      <c r="B546" s="146" t="str">
        <f>'Product Ratings'!B612</f>
        <v>Widget 621</v>
      </c>
      <c r="C546" s="146"/>
      <c r="D546" s="146"/>
      <c r="E546" s="146">
        <f>'Product Ratings'!C612</f>
        <v>2</v>
      </c>
      <c r="F546" s="305">
        <f>'Product Ratings'!D612</f>
        <v>57.39</v>
      </c>
      <c r="G546" s="305">
        <f>'Product Ratings'!E612</f>
        <v>34.18</v>
      </c>
      <c r="H546" s="134">
        <f>'Product Ratings'!F612</f>
        <v>0.534</v>
      </c>
      <c r="I546" s="146"/>
      <c r="J546" s="305">
        <f>'Product Ratings'!J612</f>
        <v>28.695</v>
      </c>
      <c r="K546" s="146">
        <f>'Product Ratings'!K612</f>
        <v>34</v>
      </c>
      <c r="L546" s="305">
        <f>'Product Ratings'!L612</f>
        <v>18.70599739</v>
      </c>
      <c r="M546" s="134">
        <f>'Product Ratings'!M612</f>
        <v>0.32</v>
      </c>
      <c r="N546" s="146"/>
      <c r="O546" s="139">
        <f>'Product Ratings'!O612</f>
        <v>3</v>
      </c>
      <c r="P546" s="139">
        <f>'Product Ratings'!P612</f>
        <v>1</v>
      </c>
      <c r="Q546" s="139">
        <f>'Product Ratings'!Q612</f>
        <v>5</v>
      </c>
      <c r="R546" s="139">
        <f>'Product Ratings'!R612</f>
        <v>3</v>
      </c>
      <c r="S546" s="306">
        <f>'Product Ratings'!S612</f>
        <v>3</v>
      </c>
      <c r="T546" s="307">
        <f>'Product Ratings'!T612</f>
        <v>15</v>
      </c>
      <c r="U546" s="146"/>
      <c r="V546" s="146"/>
      <c r="W546" s="146"/>
    </row>
    <row r="547" ht="12.75" customHeight="1">
      <c r="A547" s="146"/>
      <c r="B547" s="146" t="str">
        <f>'Product Ratings'!B628</f>
        <v>Widget 638</v>
      </c>
      <c r="C547" s="146"/>
      <c r="D547" s="146"/>
      <c r="E547" s="146">
        <f>'Product Ratings'!C628</f>
        <v>4</v>
      </c>
      <c r="F547" s="305">
        <f>'Product Ratings'!D628</f>
        <v>66.86</v>
      </c>
      <c r="G547" s="305">
        <f>'Product Ratings'!E628</f>
        <v>39.54</v>
      </c>
      <c r="H547" s="134">
        <f>'Product Ratings'!F628</f>
        <v>0.534</v>
      </c>
      <c r="I547" s="146"/>
      <c r="J547" s="305">
        <f>'Product Ratings'!J628</f>
        <v>16.715</v>
      </c>
      <c r="K547" s="146">
        <f>'Product Ratings'!K628</f>
        <v>17</v>
      </c>
      <c r="L547" s="305">
        <f>'Product Ratings'!L628</f>
        <v>10.89634941</v>
      </c>
      <c r="M547" s="134">
        <f>'Product Ratings'!M628</f>
        <v>0.08</v>
      </c>
      <c r="N547" s="146"/>
      <c r="O547" s="139">
        <f>'Product Ratings'!O628</f>
        <v>3</v>
      </c>
      <c r="P547" s="139">
        <f>'Product Ratings'!P628</f>
        <v>1</v>
      </c>
      <c r="Q547" s="139">
        <f>'Product Ratings'!Q628</f>
        <v>5</v>
      </c>
      <c r="R547" s="139">
        <f>'Product Ratings'!R628</f>
        <v>4</v>
      </c>
      <c r="S547" s="306">
        <f>'Product Ratings'!S628</f>
        <v>2</v>
      </c>
      <c r="T547" s="307">
        <f>'Product Ratings'!T628</f>
        <v>15</v>
      </c>
      <c r="U547" s="146"/>
      <c r="V547" s="146"/>
      <c r="W547" s="146"/>
    </row>
    <row r="548" ht="12.75" customHeight="1">
      <c r="A548" s="146"/>
      <c r="B548" s="146" t="str">
        <f>'Product Ratings'!B630</f>
        <v>Widget 640</v>
      </c>
      <c r="C548" s="146"/>
      <c r="D548" s="146"/>
      <c r="E548" s="146">
        <f>'Product Ratings'!C630</f>
        <v>7</v>
      </c>
      <c r="F548" s="305">
        <f>'Product Ratings'!D630</f>
        <v>152.17</v>
      </c>
      <c r="G548" s="305">
        <f>'Product Ratings'!E630</f>
        <v>89.98</v>
      </c>
      <c r="H548" s="134">
        <f>'Product Ratings'!F630</f>
        <v>0.534</v>
      </c>
      <c r="I548" s="146"/>
      <c r="J548" s="305">
        <f>'Product Ratings'!J630</f>
        <v>21.73857143</v>
      </c>
      <c r="K548" s="146">
        <f>'Product Ratings'!K630</f>
        <v>34</v>
      </c>
      <c r="L548" s="305">
        <f>'Product Ratings'!L630</f>
        <v>14.17116782</v>
      </c>
      <c r="M548" s="134">
        <f>'Product Ratings'!M630</f>
        <v>0.12</v>
      </c>
      <c r="N548" s="146"/>
      <c r="O548" s="139">
        <f>'Product Ratings'!O630</f>
        <v>3</v>
      </c>
      <c r="P548" s="139">
        <f>'Product Ratings'!P630</f>
        <v>2</v>
      </c>
      <c r="Q548" s="139">
        <f>'Product Ratings'!Q630</f>
        <v>5</v>
      </c>
      <c r="R548" s="139">
        <f>'Product Ratings'!R630</f>
        <v>3</v>
      </c>
      <c r="S548" s="306">
        <f>'Product Ratings'!S630</f>
        <v>2</v>
      </c>
      <c r="T548" s="307">
        <f>'Product Ratings'!T630</f>
        <v>15</v>
      </c>
      <c r="U548" s="146"/>
      <c r="V548" s="146"/>
      <c r="W548" s="146"/>
    </row>
    <row r="549" ht="12.75" customHeight="1">
      <c r="A549" s="146"/>
      <c r="B549" s="146" t="str">
        <f>'Product Ratings'!B636</f>
        <v>Widget 646</v>
      </c>
      <c r="C549" s="146"/>
      <c r="D549" s="146"/>
      <c r="E549" s="146">
        <f>'Product Ratings'!C636</f>
        <v>9</v>
      </c>
      <c r="F549" s="305">
        <f>'Product Ratings'!D636</f>
        <v>540</v>
      </c>
      <c r="G549" s="305">
        <f>'Product Ratings'!E636</f>
        <v>318.51</v>
      </c>
      <c r="H549" s="134">
        <f>'Product Ratings'!F636</f>
        <v>0.534</v>
      </c>
      <c r="I549" s="146"/>
      <c r="J549" s="305">
        <f>'Product Ratings'!J636</f>
        <v>60</v>
      </c>
      <c r="K549" s="146">
        <f>'Product Ratings'!K636</f>
        <v>37</v>
      </c>
      <c r="L549" s="305">
        <f>'Product Ratings'!L636</f>
        <v>39.11342894</v>
      </c>
      <c r="M549" s="134">
        <f>'Product Ratings'!M636</f>
        <v>0.26</v>
      </c>
      <c r="N549" s="146"/>
      <c r="O549" s="139">
        <f>'Product Ratings'!O636</f>
        <v>3</v>
      </c>
      <c r="P549" s="139">
        <f>'Product Ratings'!P636</f>
        <v>2</v>
      </c>
      <c r="Q549" s="139">
        <f>'Product Ratings'!Q636</f>
        <v>4</v>
      </c>
      <c r="R549" s="139">
        <f>'Product Ratings'!R636</f>
        <v>3</v>
      </c>
      <c r="S549" s="306">
        <f>'Product Ratings'!S636</f>
        <v>3</v>
      </c>
      <c r="T549" s="307">
        <f>'Product Ratings'!T636</f>
        <v>15</v>
      </c>
      <c r="U549" s="146"/>
      <c r="V549" s="146"/>
      <c r="W549" s="146"/>
    </row>
    <row r="550" ht="12.75" customHeight="1">
      <c r="A550" s="146"/>
      <c r="B550" s="146" t="str">
        <f>'Product Ratings'!B637</f>
        <v>Widget 647</v>
      </c>
      <c r="C550" s="146"/>
      <c r="D550" s="146"/>
      <c r="E550" s="146">
        <f>'Product Ratings'!C637</f>
        <v>8</v>
      </c>
      <c r="F550" s="305">
        <f>'Product Ratings'!D637</f>
        <v>480</v>
      </c>
      <c r="G550" s="305">
        <f>'Product Ratings'!E637</f>
        <v>283.12</v>
      </c>
      <c r="H550" s="134">
        <f>'Product Ratings'!F637</f>
        <v>0.534</v>
      </c>
      <c r="I550" s="146"/>
      <c r="J550" s="305">
        <f>'Product Ratings'!J637</f>
        <v>60</v>
      </c>
      <c r="K550" s="146">
        <f>'Product Ratings'!K637</f>
        <v>38</v>
      </c>
      <c r="L550" s="305">
        <f>'Product Ratings'!L637</f>
        <v>39.11342894</v>
      </c>
      <c r="M550" s="134">
        <f>'Product Ratings'!M637</f>
        <v>0.28</v>
      </c>
      <c r="N550" s="146"/>
      <c r="O550" s="139">
        <f>'Product Ratings'!O637</f>
        <v>3</v>
      </c>
      <c r="P550" s="139">
        <f>'Product Ratings'!P637</f>
        <v>2</v>
      </c>
      <c r="Q550" s="139">
        <f>'Product Ratings'!Q637</f>
        <v>4</v>
      </c>
      <c r="R550" s="139">
        <f>'Product Ratings'!R637</f>
        <v>3</v>
      </c>
      <c r="S550" s="306">
        <f>'Product Ratings'!S637</f>
        <v>3</v>
      </c>
      <c r="T550" s="307">
        <f>'Product Ratings'!T637</f>
        <v>15</v>
      </c>
      <c r="U550" s="146"/>
      <c r="V550" s="146"/>
      <c r="W550" s="146"/>
    </row>
    <row r="551" ht="12.75" customHeight="1">
      <c r="A551" s="146"/>
      <c r="B551" s="146" t="str">
        <f>'Product Ratings'!B638</f>
        <v>Widget 648</v>
      </c>
      <c r="C551" s="146"/>
      <c r="D551" s="146"/>
      <c r="E551" s="146">
        <f>'Product Ratings'!C638</f>
        <v>6</v>
      </c>
      <c r="F551" s="305">
        <f>'Product Ratings'!D638</f>
        <v>360</v>
      </c>
      <c r="G551" s="305">
        <f>'Product Ratings'!E638</f>
        <v>212.34</v>
      </c>
      <c r="H551" s="134">
        <f>'Product Ratings'!F638</f>
        <v>0.534</v>
      </c>
      <c r="I551" s="146"/>
      <c r="J551" s="305">
        <f>'Product Ratings'!J638</f>
        <v>60</v>
      </c>
      <c r="K551" s="146">
        <f>'Product Ratings'!K638</f>
        <v>34</v>
      </c>
      <c r="L551" s="305">
        <f>'Product Ratings'!L638</f>
        <v>39.11342894</v>
      </c>
      <c r="M551" s="134">
        <f>'Product Ratings'!M638</f>
        <v>0.3</v>
      </c>
      <c r="N551" s="146"/>
      <c r="O551" s="139">
        <f>'Product Ratings'!O638</f>
        <v>3</v>
      </c>
      <c r="P551" s="139">
        <f>'Product Ratings'!P638</f>
        <v>2</v>
      </c>
      <c r="Q551" s="139">
        <f>'Product Ratings'!Q638</f>
        <v>4</v>
      </c>
      <c r="R551" s="139">
        <f>'Product Ratings'!R638</f>
        <v>3</v>
      </c>
      <c r="S551" s="306">
        <f>'Product Ratings'!S638</f>
        <v>3</v>
      </c>
      <c r="T551" s="307">
        <f>'Product Ratings'!T638</f>
        <v>15</v>
      </c>
      <c r="U551" s="146"/>
      <c r="V551" s="146"/>
      <c r="W551" s="146"/>
    </row>
    <row r="552" ht="12.75" customHeight="1">
      <c r="A552" s="146"/>
      <c r="B552" s="146" t="str">
        <f>'Product Ratings'!B651</f>
        <v>Widget 661</v>
      </c>
      <c r="C552" s="146"/>
      <c r="D552" s="146"/>
      <c r="E552" s="146">
        <f>'Product Ratings'!C651</f>
        <v>5</v>
      </c>
      <c r="F552" s="305">
        <f>'Product Ratings'!D651</f>
        <v>230.78</v>
      </c>
      <c r="G552" s="305">
        <f>'Product Ratings'!E651</f>
        <v>135.73</v>
      </c>
      <c r="H552" s="134">
        <f>'Product Ratings'!F651</f>
        <v>0.534</v>
      </c>
      <c r="I552" s="146"/>
      <c r="J552" s="305">
        <f>'Product Ratings'!J651</f>
        <v>46.156</v>
      </c>
      <c r="K552" s="146">
        <f>'Product Ratings'!K651</f>
        <v>69</v>
      </c>
      <c r="L552" s="305">
        <f>'Product Ratings'!L651</f>
        <v>30.08865711</v>
      </c>
      <c r="M552" s="134">
        <f>'Product Ratings'!M651</f>
        <v>0.51</v>
      </c>
      <c r="N552" s="146"/>
      <c r="O552" s="139">
        <f>'Product Ratings'!O651</f>
        <v>3</v>
      </c>
      <c r="P552" s="139">
        <f>'Product Ratings'!P651</f>
        <v>1</v>
      </c>
      <c r="Q552" s="139">
        <f>'Product Ratings'!Q651</f>
        <v>4</v>
      </c>
      <c r="R552" s="139">
        <f>'Product Ratings'!R651</f>
        <v>2</v>
      </c>
      <c r="S552" s="306">
        <f>'Product Ratings'!S651</f>
        <v>4</v>
      </c>
      <c r="T552" s="307">
        <f>'Product Ratings'!T651</f>
        <v>14</v>
      </c>
      <c r="U552" s="146"/>
      <c r="V552" s="146"/>
      <c r="W552" s="146"/>
    </row>
    <row r="553" ht="12.75" customHeight="1">
      <c r="A553" s="146"/>
      <c r="B553" s="146" t="str">
        <f>'Product Ratings'!B668</f>
        <v>Widget 680</v>
      </c>
      <c r="C553" s="146"/>
      <c r="D553" s="146"/>
      <c r="E553" s="146">
        <f>'Product Ratings'!C668</f>
        <v>2</v>
      </c>
      <c r="F553" s="305">
        <f>'Product Ratings'!D668</f>
        <v>114.09</v>
      </c>
      <c r="G553" s="305">
        <f>'Product Ratings'!E668</f>
        <v>66.58</v>
      </c>
      <c r="H553" s="134">
        <f>'Product Ratings'!F668</f>
        <v>0.534</v>
      </c>
      <c r="I553" s="146"/>
      <c r="J553" s="305">
        <f>'Product Ratings'!J668</f>
        <v>57.045</v>
      </c>
      <c r="K553" s="146">
        <f>'Product Ratings'!K668</f>
        <v>65</v>
      </c>
      <c r="L553" s="305">
        <f>'Product Ratings'!L668</f>
        <v>37.18709257</v>
      </c>
      <c r="M553" s="134">
        <f>'Product Ratings'!M668</f>
        <v>0.91</v>
      </c>
      <c r="N553" s="146"/>
      <c r="O553" s="139">
        <f>'Product Ratings'!O668</f>
        <v>3</v>
      </c>
      <c r="P553" s="139">
        <f>'Product Ratings'!P668</f>
        <v>1</v>
      </c>
      <c r="Q553" s="139">
        <f>'Product Ratings'!Q668</f>
        <v>4</v>
      </c>
      <c r="R553" s="139">
        <f>'Product Ratings'!R668</f>
        <v>2</v>
      </c>
      <c r="S553" s="306">
        <f>'Product Ratings'!S668</f>
        <v>5</v>
      </c>
      <c r="T553" s="307">
        <f>'Product Ratings'!T668</f>
        <v>15</v>
      </c>
      <c r="U553" s="146"/>
      <c r="V553" s="146"/>
      <c r="W553" s="146"/>
    </row>
    <row r="554" ht="12.75" customHeight="1">
      <c r="A554" s="146"/>
      <c r="B554" s="146" t="str">
        <f>'Product Ratings'!B688</f>
        <v>Widget 700</v>
      </c>
      <c r="C554" s="146"/>
      <c r="D554" s="146"/>
      <c r="E554" s="146">
        <f>'Product Ratings'!C688</f>
        <v>1</v>
      </c>
      <c r="F554" s="305">
        <f>'Product Ratings'!D688</f>
        <v>6.09</v>
      </c>
      <c r="G554" s="305">
        <f>'Product Ratings'!E688</f>
        <v>3.53</v>
      </c>
      <c r="H554" s="134">
        <f>'Product Ratings'!F688</f>
        <v>0.534</v>
      </c>
      <c r="I554" s="146"/>
      <c r="J554" s="305">
        <f>'Product Ratings'!J688</f>
        <v>6.09</v>
      </c>
      <c r="K554" s="146">
        <f>'Product Ratings'!K688</f>
        <v>37</v>
      </c>
      <c r="L554" s="305">
        <f>'Product Ratings'!L688</f>
        <v>3.970013038</v>
      </c>
      <c r="M554" s="134">
        <f>'Product Ratings'!M688</f>
        <v>0.32</v>
      </c>
      <c r="N554" s="146"/>
      <c r="O554" s="139">
        <f>'Product Ratings'!O688</f>
        <v>3</v>
      </c>
      <c r="P554" s="139">
        <f>'Product Ratings'!P688</f>
        <v>1</v>
      </c>
      <c r="Q554" s="139">
        <f>'Product Ratings'!Q688</f>
        <v>5</v>
      </c>
      <c r="R554" s="139">
        <f>'Product Ratings'!R688</f>
        <v>3</v>
      </c>
      <c r="S554" s="306">
        <f>'Product Ratings'!S688</f>
        <v>3</v>
      </c>
      <c r="T554" s="307">
        <f>'Product Ratings'!T688</f>
        <v>15</v>
      </c>
      <c r="U554" s="146"/>
      <c r="V554" s="146"/>
      <c r="W554" s="146"/>
    </row>
    <row r="555" ht="12.75" customHeight="1">
      <c r="A555" s="146"/>
      <c r="B555" s="146" t="str">
        <f>'Product Ratings'!B693</f>
        <v>Widget 705</v>
      </c>
      <c r="C555" s="146"/>
      <c r="D555" s="146"/>
      <c r="E555" s="146">
        <f>'Product Ratings'!C693</f>
        <v>10</v>
      </c>
      <c r="F555" s="305">
        <f>'Product Ratings'!D693</f>
        <v>961.96</v>
      </c>
      <c r="G555" s="305">
        <f>'Product Ratings'!E693</f>
        <v>556.68</v>
      </c>
      <c r="H555" s="134">
        <f>'Product Ratings'!F693</f>
        <v>0.534</v>
      </c>
      <c r="I555" s="146"/>
      <c r="J555" s="305">
        <f>'Product Ratings'!J693</f>
        <v>96.196</v>
      </c>
      <c r="K555" s="146">
        <f>'Product Ratings'!K693</f>
        <v>46</v>
      </c>
      <c r="L555" s="305">
        <f>'Product Ratings'!L693</f>
        <v>62.70925684</v>
      </c>
      <c r="M555" s="134">
        <f>'Product Ratings'!M693</f>
        <v>0.65</v>
      </c>
      <c r="N555" s="146"/>
      <c r="O555" s="139">
        <f>'Product Ratings'!O693</f>
        <v>3</v>
      </c>
      <c r="P555" s="139">
        <f>'Product Ratings'!P693</f>
        <v>2</v>
      </c>
      <c r="Q555" s="139">
        <f>'Product Ratings'!Q693</f>
        <v>3</v>
      </c>
      <c r="R555" s="139">
        <f>'Product Ratings'!R693</f>
        <v>2</v>
      </c>
      <c r="S555" s="306">
        <f>'Product Ratings'!S693</f>
        <v>5</v>
      </c>
      <c r="T555" s="307">
        <f>'Product Ratings'!T693</f>
        <v>15</v>
      </c>
      <c r="U555" s="146"/>
      <c r="V555" s="146"/>
      <c r="W555" s="146"/>
    </row>
    <row r="556" ht="12.75" customHeight="1">
      <c r="A556" s="146"/>
      <c r="B556" s="146" t="str">
        <f>'Product Ratings'!B697</f>
        <v>Widget 709</v>
      </c>
      <c r="C556" s="146"/>
      <c r="D556" s="146"/>
      <c r="E556" s="146">
        <f>'Product Ratings'!C697</f>
        <v>7</v>
      </c>
      <c r="F556" s="305">
        <f>'Product Ratings'!D697</f>
        <v>663.48</v>
      </c>
      <c r="G556" s="305">
        <f>'Product Ratings'!E697</f>
        <v>383.77</v>
      </c>
      <c r="H556" s="134">
        <f>'Product Ratings'!F697</f>
        <v>0.534</v>
      </c>
      <c r="I556" s="146"/>
      <c r="J556" s="305">
        <f>'Product Ratings'!J697</f>
        <v>94.78285714</v>
      </c>
      <c r="K556" s="146">
        <f>'Product Ratings'!K697</f>
        <v>49</v>
      </c>
      <c r="L556" s="305">
        <f>'Product Ratings'!L697</f>
        <v>61.78804247</v>
      </c>
      <c r="M556" s="134">
        <f>'Product Ratings'!M697</f>
        <v>0.87</v>
      </c>
      <c r="N556" s="146"/>
      <c r="O556" s="139">
        <f>'Product Ratings'!O697</f>
        <v>3</v>
      </c>
      <c r="P556" s="139">
        <f>'Product Ratings'!P697</f>
        <v>2</v>
      </c>
      <c r="Q556" s="139">
        <f>'Product Ratings'!Q697</f>
        <v>3</v>
      </c>
      <c r="R556" s="139">
        <f>'Product Ratings'!R697</f>
        <v>2</v>
      </c>
      <c r="S556" s="306">
        <f>'Product Ratings'!S697</f>
        <v>5</v>
      </c>
      <c r="T556" s="307">
        <f>'Product Ratings'!T697</f>
        <v>15</v>
      </c>
      <c r="U556" s="146"/>
      <c r="V556" s="146"/>
      <c r="W556" s="146"/>
    </row>
    <row r="557" ht="12.75" customHeight="1">
      <c r="A557" s="146"/>
      <c r="B557" s="146" t="str">
        <f>'Product Ratings'!B707</f>
        <v>Widget 719</v>
      </c>
      <c r="C557" s="146"/>
      <c r="D557" s="146"/>
      <c r="E557" s="146">
        <f>'Product Ratings'!C707</f>
        <v>8</v>
      </c>
      <c r="F557" s="305">
        <f>'Product Ratings'!D707</f>
        <v>758.26</v>
      </c>
      <c r="G557" s="305">
        <f>'Product Ratings'!E707</f>
        <v>436.46</v>
      </c>
      <c r="H557" s="134">
        <f>'Product Ratings'!F707</f>
        <v>0.534</v>
      </c>
      <c r="I557" s="146"/>
      <c r="J557" s="305">
        <f>'Product Ratings'!J707</f>
        <v>94.7825</v>
      </c>
      <c r="K557" s="146">
        <f>'Product Ratings'!K707</f>
        <v>18</v>
      </c>
      <c r="L557" s="305">
        <f>'Product Ratings'!L707</f>
        <v>61.78780965</v>
      </c>
      <c r="M557" s="134">
        <f>'Product Ratings'!M707</f>
        <v>0.13</v>
      </c>
      <c r="N557" s="146"/>
      <c r="O557" s="139">
        <f>'Product Ratings'!O707</f>
        <v>3</v>
      </c>
      <c r="P557" s="139">
        <f>'Product Ratings'!P707</f>
        <v>2</v>
      </c>
      <c r="Q557" s="139">
        <f>'Product Ratings'!Q707</f>
        <v>3</v>
      </c>
      <c r="R557" s="139">
        <f>'Product Ratings'!R707</f>
        <v>4</v>
      </c>
      <c r="S557" s="306">
        <f>'Product Ratings'!S707</f>
        <v>0.13</v>
      </c>
      <c r="T557" s="307">
        <f>'Product Ratings'!T707</f>
        <v>12.13</v>
      </c>
      <c r="U557" s="146"/>
      <c r="V557" s="146"/>
      <c r="W557" s="146"/>
    </row>
    <row r="558" ht="12.75" customHeight="1">
      <c r="A558" s="146"/>
      <c r="B558" s="146" t="str">
        <f>'Product Ratings'!B717</f>
        <v>Widget 729</v>
      </c>
      <c r="C558" s="146"/>
      <c r="D558" s="146"/>
      <c r="E558" s="146">
        <f>'Product Ratings'!C717</f>
        <v>2</v>
      </c>
      <c r="F558" s="305">
        <f>'Product Ratings'!D717</f>
        <v>114</v>
      </c>
      <c r="G558" s="305">
        <f>'Product Ratings'!E717</f>
        <v>65.34</v>
      </c>
      <c r="H558" s="134">
        <f>'Product Ratings'!F717</f>
        <v>0.534</v>
      </c>
      <c r="I558" s="146"/>
      <c r="J558" s="305">
        <f>'Product Ratings'!J717</f>
        <v>57</v>
      </c>
      <c r="K558" s="146">
        <f>'Product Ratings'!K717</f>
        <v>15</v>
      </c>
      <c r="L558" s="305">
        <f>'Product Ratings'!L717</f>
        <v>37.1577575</v>
      </c>
      <c r="M558" s="134">
        <f>'Product Ratings'!M717</f>
        <v>0.33</v>
      </c>
      <c r="N558" s="146"/>
      <c r="O558" s="139">
        <f>'Product Ratings'!O717</f>
        <v>3</v>
      </c>
      <c r="P558" s="139">
        <f>'Product Ratings'!P717</f>
        <v>1</v>
      </c>
      <c r="Q558" s="139">
        <f>'Product Ratings'!Q717</f>
        <v>4</v>
      </c>
      <c r="R558" s="139">
        <f>'Product Ratings'!R717</f>
        <v>4</v>
      </c>
      <c r="S558" s="306">
        <f>'Product Ratings'!S717</f>
        <v>3</v>
      </c>
      <c r="T558" s="307">
        <f>'Product Ratings'!T717</f>
        <v>15</v>
      </c>
      <c r="U558" s="146"/>
      <c r="V558" s="146"/>
      <c r="W558" s="146"/>
    </row>
    <row r="559" ht="12.75" customHeight="1">
      <c r="A559" s="146"/>
      <c r="B559" s="146" t="str">
        <f>'Product Ratings'!B720</f>
        <v>Widget 732</v>
      </c>
      <c r="C559" s="146"/>
      <c r="D559" s="146"/>
      <c r="E559" s="146">
        <f>'Product Ratings'!C720</f>
        <v>3</v>
      </c>
      <c r="F559" s="305">
        <f>'Product Ratings'!D720</f>
        <v>127.83</v>
      </c>
      <c r="G559" s="305">
        <f>'Product Ratings'!E720</f>
        <v>73.24</v>
      </c>
      <c r="H559" s="134">
        <f>'Product Ratings'!F720</f>
        <v>0.534</v>
      </c>
      <c r="I559" s="146"/>
      <c r="J559" s="305">
        <f>'Product Ratings'!J720</f>
        <v>42.61</v>
      </c>
      <c r="K559" s="146">
        <f>'Product Ratings'!K720</f>
        <v>65</v>
      </c>
      <c r="L559" s="305">
        <f>'Product Ratings'!L720</f>
        <v>27.77705346</v>
      </c>
      <c r="M559" s="134">
        <f>'Product Ratings'!M720</f>
        <v>0.45</v>
      </c>
      <c r="N559" s="146"/>
      <c r="O559" s="139">
        <f>'Product Ratings'!O720</f>
        <v>3</v>
      </c>
      <c r="P559" s="139">
        <f>'Product Ratings'!P720</f>
        <v>1</v>
      </c>
      <c r="Q559" s="139">
        <f>'Product Ratings'!Q720</f>
        <v>4</v>
      </c>
      <c r="R559" s="139">
        <f>'Product Ratings'!R720</f>
        <v>2</v>
      </c>
      <c r="S559" s="306">
        <f>'Product Ratings'!S720</f>
        <v>4</v>
      </c>
      <c r="T559" s="307">
        <f>'Product Ratings'!T720</f>
        <v>14</v>
      </c>
      <c r="U559" s="146"/>
      <c r="V559" s="146"/>
      <c r="W559" s="146"/>
    </row>
    <row r="560" ht="12.75" customHeight="1">
      <c r="A560" s="146"/>
      <c r="B560" s="146" t="str">
        <f>'Product Ratings'!B721</f>
        <v>Widget 733</v>
      </c>
      <c r="C560" s="146"/>
      <c r="D560" s="146"/>
      <c r="E560" s="146">
        <f>'Product Ratings'!C721</f>
        <v>1</v>
      </c>
      <c r="F560" s="305">
        <f>'Product Ratings'!D721</f>
        <v>80.87</v>
      </c>
      <c r="G560" s="305">
        <f>'Product Ratings'!E721</f>
        <v>46.34</v>
      </c>
      <c r="H560" s="134">
        <f>'Product Ratings'!F721</f>
        <v>0.534</v>
      </c>
      <c r="I560" s="146"/>
      <c r="J560" s="305">
        <f>'Product Ratings'!J721</f>
        <v>80.87</v>
      </c>
      <c r="K560" s="146">
        <f>'Product Ratings'!K721</f>
        <v>25</v>
      </c>
      <c r="L560" s="305">
        <f>'Product Ratings'!L721</f>
        <v>52.71838331</v>
      </c>
      <c r="M560" s="134">
        <f>'Product Ratings'!M721</f>
        <v>0.46</v>
      </c>
      <c r="N560" s="146"/>
      <c r="O560" s="139">
        <f>'Product Ratings'!O721</f>
        <v>3</v>
      </c>
      <c r="P560" s="139">
        <f>'Product Ratings'!P721</f>
        <v>1</v>
      </c>
      <c r="Q560" s="139">
        <f>'Product Ratings'!Q721</f>
        <v>3</v>
      </c>
      <c r="R560" s="139">
        <f>'Product Ratings'!R721</f>
        <v>4</v>
      </c>
      <c r="S560" s="306">
        <f>'Product Ratings'!S721</f>
        <v>4</v>
      </c>
      <c r="T560" s="307">
        <f>'Product Ratings'!T721</f>
        <v>15</v>
      </c>
      <c r="U560" s="146"/>
      <c r="V560" s="146"/>
      <c r="W560" s="146"/>
    </row>
    <row r="561" ht="12.75" customHeight="1">
      <c r="A561" s="146"/>
      <c r="B561" s="146" t="str">
        <f>'Product Ratings'!B726</f>
        <v>Widget 738</v>
      </c>
      <c r="C561" s="146"/>
      <c r="D561" s="146"/>
      <c r="E561" s="146">
        <f>'Product Ratings'!C726</f>
        <v>6</v>
      </c>
      <c r="F561" s="305">
        <f>'Product Ratings'!D726</f>
        <v>53.66</v>
      </c>
      <c r="G561" s="305">
        <f>'Product Ratings'!E726</f>
        <v>30.7</v>
      </c>
      <c r="H561" s="134">
        <f>'Product Ratings'!F726</f>
        <v>0.534</v>
      </c>
      <c r="I561" s="146"/>
      <c r="J561" s="305">
        <f>'Product Ratings'!J726</f>
        <v>8.943333333</v>
      </c>
      <c r="K561" s="146">
        <f>'Product Ratings'!K726</f>
        <v>84</v>
      </c>
      <c r="L561" s="305">
        <f>'Product Ratings'!L726</f>
        <v>5.830073881</v>
      </c>
      <c r="M561" s="134">
        <f>'Product Ratings'!M726</f>
        <v>0.53</v>
      </c>
      <c r="N561" s="146"/>
      <c r="O561" s="139">
        <f>'Product Ratings'!O726</f>
        <v>3</v>
      </c>
      <c r="P561" s="139">
        <f>'Product Ratings'!P726</f>
        <v>2</v>
      </c>
      <c r="Q561" s="139">
        <f>'Product Ratings'!Q726</f>
        <v>5</v>
      </c>
      <c r="R561" s="139">
        <f>'Product Ratings'!R726</f>
        <v>1</v>
      </c>
      <c r="S561" s="306">
        <f>'Product Ratings'!S726</f>
        <v>4</v>
      </c>
      <c r="T561" s="307">
        <f>'Product Ratings'!T726</f>
        <v>15</v>
      </c>
      <c r="U561" s="146"/>
      <c r="V561" s="146"/>
      <c r="W561" s="146"/>
    </row>
    <row r="562" ht="12.75" customHeight="1">
      <c r="A562" s="146"/>
      <c r="B562" s="146" t="str">
        <f>'Product Ratings'!B739</f>
        <v>Widget 751</v>
      </c>
      <c r="C562" s="146"/>
      <c r="D562" s="146"/>
      <c r="E562" s="146">
        <f>'Product Ratings'!C739</f>
        <v>6</v>
      </c>
      <c r="F562" s="305">
        <f>'Product Ratings'!D739</f>
        <v>88.7</v>
      </c>
      <c r="G562" s="305">
        <f>'Product Ratings'!E739</f>
        <v>50.52</v>
      </c>
      <c r="H562" s="134">
        <f>'Product Ratings'!F739</f>
        <v>0.534</v>
      </c>
      <c r="I562" s="146"/>
      <c r="J562" s="305">
        <f>'Product Ratings'!J739</f>
        <v>14.78333333</v>
      </c>
      <c r="K562" s="146" t="str">
        <f>'Product Ratings'!K739</f>
        <v/>
      </c>
      <c r="L562" s="305">
        <f>'Product Ratings'!L739</f>
        <v>9.637114298</v>
      </c>
      <c r="M562" s="134">
        <f>'Product Ratings'!M739</f>
        <v>0.85</v>
      </c>
      <c r="N562" s="146"/>
      <c r="O562" s="139">
        <f>'Product Ratings'!O739</f>
        <v>3</v>
      </c>
      <c r="P562" s="139">
        <f>'Product Ratings'!P739</f>
        <v>2</v>
      </c>
      <c r="Q562" s="139">
        <f>'Product Ratings'!Q739</f>
        <v>5</v>
      </c>
      <c r="R562" s="139">
        <f>'Product Ratings'!R739</f>
        <v>0</v>
      </c>
      <c r="S562" s="306">
        <f>'Product Ratings'!S739</f>
        <v>5</v>
      </c>
      <c r="T562" s="307">
        <f>'Product Ratings'!T739</f>
        <v>15</v>
      </c>
      <c r="U562" s="146"/>
      <c r="V562" s="146"/>
      <c r="W562" s="146"/>
    </row>
    <row r="563" ht="12.75" customHeight="1">
      <c r="A563" s="146"/>
      <c r="B563" s="146" t="str">
        <f>'Product Ratings'!B746</f>
        <v>Widget 758</v>
      </c>
      <c r="C563" s="146"/>
      <c r="D563" s="146"/>
      <c r="E563" s="146">
        <f>'Product Ratings'!C746</f>
        <v>9</v>
      </c>
      <c r="F563" s="305">
        <f>'Product Ratings'!D746</f>
        <v>186.96</v>
      </c>
      <c r="G563" s="305">
        <f>'Product Ratings'!E746</f>
        <v>106.36</v>
      </c>
      <c r="H563" s="134">
        <f>'Product Ratings'!F746</f>
        <v>0.534</v>
      </c>
      <c r="I563" s="146"/>
      <c r="J563" s="305">
        <f>'Product Ratings'!J746</f>
        <v>20.77333333</v>
      </c>
      <c r="K563" s="146" t="str">
        <f>'Product Ratings'!K746</f>
        <v/>
      </c>
      <c r="L563" s="305">
        <f>'Product Ratings'!L746</f>
        <v>13.54193829</v>
      </c>
      <c r="M563" s="134">
        <f>'Product Ratings'!M746</f>
        <v>0.97</v>
      </c>
      <c r="N563" s="146"/>
      <c r="O563" s="139">
        <f>'Product Ratings'!O746</f>
        <v>3</v>
      </c>
      <c r="P563" s="139">
        <f>'Product Ratings'!P746</f>
        <v>2</v>
      </c>
      <c r="Q563" s="139">
        <f>'Product Ratings'!Q746</f>
        <v>5</v>
      </c>
      <c r="R563" s="139">
        <f>'Product Ratings'!R746</f>
        <v>0</v>
      </c>
      <c r="S563" s="306">
        <f>'Product Ratings'!S746</f>
        <v>5</v>
      </c>
      <c r="T563" s="307">
        <f>'Product Ratings'!T746</f>
        <v>15</v>
      </c>
      <c r="U563" s="146"/>
      <c r="V563" s="146"/>
      <c r="W563" s="146"/>
    </row>
    <row r="564" ht="12.75" customHeight="1">
      <c r="A564" s="146"/>
      <c r="B564" s="146" t="str">
        <f>'Product Ratings'!B754</f>
        <v>Widget 766</v>
      </c>
      <c r="C564" s="146"/>
      <c r="D564" s="146"/>
      <c r="E564" s="146">
        <f>'Product Ratings'!C754</f>
        <v>6</v>
      </c>
      <c r="F564" s="305">
        <f>'Product Ratings'!D754</f>
        <v>255.65</v>
      </c>
      <c r="G564" s="305">
        <f>'Product Ratings'!E754</f>
        <v>145.21</v>
      </c>
      <c r="H564" s="134">
        <f>'Product Ratings'!F754</f>
        <v>0.534</v>
      </c>
      <c r="I564" s="146"/>
      <c r="J564" s="305">
        <f>'Product Ratings'!J754</f>
        <v>42.60833333</v>
      </c>
      <c r="K564" s="146" t="str">
        <f>'Product Ratings'!K754</f>
        <v/>
      </c>
      <c r="L564" s="305">
        <f>'Product Ratings'!L754</f>
        <v>27.77596697</v>
      </c>
      <c r="M564" s="134">
        <f>'Product Ratings'!M754</f>
        <v>0.71</v>
      </c>
      <c r="N564" s="146"/>
      <c r="O564" s="139">
        <f>'Product Ratings'!O754</f>
        <v>3</v>
      </c>
      <c r="P564" s="139">
        <f>'Product Ratings'!P754</f>
        <v>2</v>
      </c>
      <c r="Q564" s="139">
        <f>'Product Ratings'!Q754</f>
        <v>4</v>
      </c>
      <c r="R564" s="139">
        <f>'Product Ratings'!R754</f>
        <v>0</v>
      </c>
      <c r="S564" s="306">
        <f>'Product Ratings'!S754</f>
        <v>5</v>
      </c>
      <c r="T564" s="307">
        <f>'Product Ratings'!T754</f>
        <v>14</v>
      </c>
      <c r="U564" s="146"/>
      <c r="V564" s="146"/>
      <c r="W564" s="146"/>
    </row>
    <row r="565" ht="12.75" customHeight="1">
      <c r="A565" s="146"/>
      <c r="B565" s="146" t="str">
        <f>'Product Ratings'!B759</f>
        <v>Widget 771</v>
      </c>
      <c r="C565" s="146"/>
      <c r="D565" s="146"/>
      <c r="E565" s="146">
        <f>'Product Ratings'!C759</f>
        <v>11</v>
      </c>
      <c r="F565" s="305">
        <f>'Product Ratings'!D759</f>
        <v>229.35</v>
      </c>
      <c r="G565" s="305">
        <f>'Product Ratings'!E759</f>
        <v>130.14</v>
      </c>
      <c r="H565" s="134">
        <f>'Product Ratings'!F759</f>
        <v>0.534</v>
      </c>
      <c r="I565" s="146"/>
      <c r="J565" s="305">
        <f>'Product Ratings'!J759</f>
        <v>20.85</v>
      </c>
      <c r="K565" s="146" t="str">
        <f>'Product Ratings'!K759</f>
        <v/>
      </c>
      <c r="L565" s="305">
        <f>'Product Ratings'!L759</f>
        <v>13.59191656</v>
      </c>
      <c r="M565" s="134">
        <f>'Product Ratings'!M759</f>
        <v>0.35</v>
      </c>
      <c r="N565" s="146"/>
      <c r="O565" s="139">
        <f>'Product Ratings'!O759</f>
        <v>3</v>
      </c>
      <c r="P565" s="139">
        <f>'Product Ratings'!P759</f>
        <v>3</v>
      </c>
      <c r="Q565" s="139">
        <f>'Product Ratings'!Q759</f>
        <v>5</v>
      </c>
      <c r="R565" s="139">
        <f>'Product Ratings'!R759</f>
        <v>0</v>
      </c>
      <c r="S565" s="306">
        <f>'Product Ratings'!S759</f>
        <v>4</v>
      </c>
      <c r="T565" s="307">
        <f>'Product Ratings'!T759</f>
        <v>15</v>
      </c>
      <c r="U565" s="146"/>
      <c r="V565" s="146"/>
      <c r="W565" s="146"/>
    </row>
    <row r="566" ht="12.75" customHeight="1">
      <c r="A566" s="146"/>
      <c r="B566" s="146" t="str">
        <f>'Product Ratings'!B769</f>
        <v>Widget 781</v>
      </c>
      <c r="C566" s="146"/>
      <c r="D566" s="146"/>
      <c r="E566" s="146">
        <f>'Product Ratings'!C769</f>
        <v>10</v>
      </c>
      <c r="F566" s="305">
        <f>'Product Ratings'!D769</f>
        <v>89.28</v>
      </c>
      <c r="G566" s="305">
        <f>'Product Ratings'!E769</f>
        <v>50.56</v>
      </c>
      <c r="H566" s="134">
        <f>'Product Ratings'!F769</f>
        <v>0.534</v>
      </c>
      <c r="I566" s="146"/>
      <c r="J566" s="305">
        <f>'Product Ratings'!J769</f>
        <v>8.928</v>
      </c>
      <c r="K566" s="146" t="str">
        <f>'Product Ratings'!K769</f>
        <v/>
      </c>
      <c r="L566" s="305">
        <f>'Product Ratings'!L769</f>
        <v>5.820078227</v>
      </c>
      <c r="M566" s="134">
        <f>'Product Ratings'!M769</f>
        <v>0.65</v>
      </c>
      <c r="N566" s="146"/>
      <c r="O566" s="139">
        <f>'Product Ratings'!O769</f>
        <v>3</v>
      </c>
      <c r="P566" s="139">
        <f>'Product Ratings'!P769</f>
        <v>2</v>
      </c>
      <c r="Q566" s="139">
        <f>'Product Ratings'!Q769</f>
        <v>5</v>
      </c>
      <c r="R566" s="139">
        <f>'Product Ratings'!R769</f>
        <v>0</v>
      </c>
      <c r="S566" s="306">
        <f>'Product Ratings'!S769</f>
        <v>5</v>
      </c>
      <c r="T566" s="307">
        <f>'Product Ratings'!T769</f>
        <v>15</v>
      </c>
      <c r="U566" s="146"/>
      <c r="V566" s="146"/>
      <c r="W566" s="146"/>
    </row>
    <row r="567" ht="12.75" customHeight="1">
      <c r="A567" s="146"/>
      <c r="B567" s="146" t="str">
        <f>'Product Ratings'!B778</f>
        <v>Widget 790</v>
      </c>
      <c r="C567" s="146"/>
      <c r="D567" s="146"/>
      <c r="E567" s="146">
        <f>'Product Ratings'!C778</f>
        <v>36</v>
      </c>
      <c r="F567" s="305">
        <f>'Product Ratings'!D778</f>
        <v>90.66</v>
      </c>
      <c r="G567" s="305">
        <f>'Product Ratings'!E778</f>
        <v>51.11</v>
      </c>
      <c r="H567" s="134">
        <f>'Product Ratings'!F778</f>
        <v>0.534</v>
      </c>
      <c r="I567" s="146"/>
      <c r="J567" s="305">
        <f>'Product Ratings'!J778</f>
        <v>2.518333333</v>
      </c>
      <c r="K567" s="146" t="str">
        <f>'Product Ratings'!K778</f>
        <v/>
      </c>
      <c r="L567" s="305">
        <f>'Product Ratings'!L778</f>
        <v>1.641677532</v>
      </c>
      <c r="M567" s="134">
        <f>'Product Ratings'!M778</f>
        <v>0.06</v>
      </c>
      <c r="N567" s="146"/>
      <c r="O567" s="139">
        <f>'Product Ratings'!O778</f>
        <v>3</v>
      </c>
      <c r="P567" s="139">
        <f>'Product Ratings'!P778</f>
        <v>5</v>
      </c>
      <c r="Q567" s="139">
        <f>'Product Ratings'!Q778</f>
        <v>5</v>
      </c>
      <c r="R567" s="139">
        <f>'Product Ratings'!R778</f>
        <v>0</v>
      </c>
      <c r="S567" s="306">
        <f>'Product Ratings'!S778</f>
        <v>2</v>
      </c>
      <c r="T567" s="307">
        <f>'Product Ratings'!T778</f>
        <v>15</v>
      </c>
      <c r="U567" s="146"/>
      <c r="V567" s="146"/>
      <c r="W567" s="146"/>
    </row>
    <row r="568" ht="12.75" customHeight="1">
      <c r="A568" s="146"/>
      <c r="B568" s="146" t="str">
        <f>'Product Ratings'!B789</f>
        <v>Widget 801</v>
      </c>
      <c r="C568" s="146"/>
      <c r="D568" s="146"/>
      <c r="E568" s="146">
        <f>'Product Ratings'!C789</f>
        <v>22</v>
      </c>
      <c r="F568" s="305">
        <f>'Product Ratings'!D789</f>
        <v>189.39</v>
      </c>
      <c r="G568" s="305">
        <f>'Product Ratings'!E789</f>
        <v>106.61</v>
      </c>
      <c r="H568" s="134">
        <f>'Product Ratings'!F789</f>
        <v>0.534</v>
      </c>
      <c r="I568" s="146"/>
      <c r="J568" s="305">
        <f>'Product Ratings'!J789</f>
        <v>8.608636364</v>
      </c>
      <c r="K568" s="146" t="str">
        <f>'Product Ratings'!K789</f>
        <v/>
      </c>
      <c r="L568" s="305">
        <f>'Product Ratings'!L789</f>
        <v>5.611888112</v>
      </c>
      <c r="M568" s="134">
        <f>'Product Ratings'!M789</f>
        <v>0.28</v>
      </c>
      <c r="N568" s="146"/>
      <c r="O568" s="139">
        <f>'Product Ratings'!O789</f>
        <v>3</v>
      </c>
      <c r="P568" s="139">
        <f>'Product Ratings'!P789</f>
        <v>4</v>
      </c>
      <c r="Q568" s="139">
        <f>'Product Ratings'!Q789</f>
        <v>5</v>
      </c>
      <c r="R568" s="139">
        <f>'Product Ratings'!R789</f>
        <v>0</v>
      </c>
      <c r="S568" s="306">
        <f>'Product Ratings'!S789</f>
        <v>3</v>
      </c>
      <c r="T568" s="307">
        <f>'Product Ratings'!T789</f>
        <v>15</v>
      </c>
      <c r="U568" s="146"/>
      <c r="V568" s="146"/>
      <c r="W568" s="146"/>
    </row>
    <row r="569" ht="12.75" customHeight="1">
      <c r="A569" s="146"/>
      <c r="B569" s="146" t="str">
        <f>'Product Ratings'!B811</f>
        <v>Widget 823</v>
      </c>
      <c r="C569" s="146"/>
      <c r="D569" s="146"/>
      <c r="E569" s="146">
        <f>'Product Ratings'!C811</f>
        <v>6</v>
      </c>
      <c r="F569" s="305">
        <f>'Product Ratings'!D811</f>
        <v>286.96</v>
      </c>
      <c r="G569" s="305">
        <f>'Product Ratings'!E811</f>
        <v>160.43</v>
      </c>
      <c r="H569" s="134">
        <f>'Product Ratings'!F811</f>
        <v>0.534</v>
      </c>
      <c r="I569" s="146"/>
      <c r="J569" s="305">
        <f>'Product Ratings'!J811</f>
        <v>47.82666667</v>
      </c>
      <c r="K569" s="146" t="str">
        <f>'Product Ratings'!K811</f>
        <v/>
      </c>
      <c r="L569" s="305">
        <f>'Product Ratings'!L811</f>
        <v>31.1777488</v>
      </c>
      <c r="M569" s="134">
        <f>'Product Ratings'!M811</f>
        <v>0.62</v>
      </c>
      <c r="N569" s="146"/>
      <c r="O569" s="139">
        <f>'Product Ratings'!O811</f>
        <v>3</v>
      </c>
      <c r="P569" s="139">
        <f>'Product Ratings'!P811</f>
        <v>2</v>
      </c>
      <c r="Q569" s="139">
        <f>'Product Ratings'!Q811</f>
        <v>4</v>
      </c>
      <c r="R569" s="139">
        <f>'Product Ratings'!R811</f>
        <v>0</v>
      </c>
      <c r="S569" s="306">
        <f>'Product Ratings'!S811</f>
        <v>5</v>
      </c>
      <c r="T569" s="307">
        <f>'Product Ratings'!T811</f>
        <v>14</v>
      </c>
      <c r="U569" s="146"/>
      <c r="V569" s="146"/>
      <c r="W569" s="146"/>
    </row>
    <row r="570" ht="12.75" customHeight="1">
      <c r="A570" s="146"/>
      <c r="B570" s="146" t="str">
        <f>'Product Ratings'!B812</f>
        <v>Widget 824</v>
      </c>
      <c r="C570" s="146"/>
      <c r="D570" s="146"/>
      <c r="E570" s="146">
        <f>'Product Ratings'!C812</f>
        <v>9</v>
      </c>
      <c r="F570" s="305">
        <f>'Product Ratings'!D812</f>
        <v>424.74</v>
      </c>
      <c r="G570" s="305">
        <f>'Product Ratings'!E812</f>
        <v>237.44</v>
      </c>
      <c r="H570" s="134">
        <f>'Product Ratings'!F812</f>
        <v>0.534</v>
      </c>
      <c r="I570" s="146"/>
      <c r="J570" s="305">
        <f>'Product Ratings'!J812</f>
        <v>47.19333333</v>
      </c>
      <c r="K570" s="146" t="str">
        <f>'Product Ratings'!K812</f>
        <v/>
      </c>
      <c r="L570" s="305">
        <f>'Product Ratings'!L812</f>
        <v>30.76488483</v>
      </c>
      <c r="M570" s="134">
        <f>'Product Ratings'!M812</f>
        <v>0.69</v>
      </c>
      <c r="N570" s="146"/>
      <c r="O570" s="139">
        <f>'Product Ratings'!O812</f>
        <v>3</v>
      </c>
      <c r="P570" s="139">
        <f>'Product Ratings'!P812</f>
        <v>2</v>
      </c>
      <c r="Q570" s="139">
        <f>'Product Ratings'!Q812</f>
        <v>4</v>
      </c>
      <c r="R570" s="139">
        <f>'Product Ratings'!R812</f>
        <v>0</v>
      </c>
      <c r="S570" s="306">
        <f>'Product Ratings'!S812</f>
        <v>5</v>
      </c>
      <c r="T570" s="307">
        <f>'Product Ratings'!T812</f>
        <v>14</v>
      </c>
      <c r="U570" s="146"/>
      <c r="V570" s="146"/>
      <c r="W570" s="146"/>
    </row>
    <row r="571" ht="12.75" customHeight="1">
      <c r="A571" s="146"/>
      <c r="B571" s="146" t="str">
        <f>'Product Ratings'!B814</f>
        <v>Widget 826</v>
      </c>
      <c r="C571" s="146"/>
      <c r="D571" s="146"/>
      <c r="E571" s="146">
        <f>'Product Ratings'!C814</f>
        <v>21</v>
      </c>
      <c r="F571" s="305">
        <f>'Product Ratings'!D814</f>
        <v>180.78</v>
      </c>
      <c r="G571" s="305">
        <f>'Product Ratings'!E814</f>
        <v>100.96</v>
      </c>
      <c r="H571" s="134">
        <f>'Product Ratings'!F814</f>
        <v>0.534</v>
      </c>
      <c r="I571" s="146"/>
      <c r="J571" s="305">
        <f>'Product Ratings'!J814</f>
        <v>8.608571429</v>
      </c>
      <c r="K571" s="146" t="str">
        <f>'Product Ratings'!K814</f>
        <v/>
      </c>
      <c r="L571" s="305">
        <f>'Product Ratings'!L814</f>
        <v>5.611845781</v>
      </c>
      <c r="M571" s="134">
        <f>'Product Ratings'!M814</f>
        <v>0.15</v>
      </c>
      <c r="N571" s="146"/>
      <c r="O571" s="139">
        <f>'Product Ratings'!O814</f>
        <v>3</v>
      </c>
      <c r="P571" s="139">
        <f>'Product Ratings'!P814</f>
        <v>4</v>
      </c>
      <c r="Q571" s="139">
        <f>'Product Ratings'!Q814</f>
        <v>5</v>
      </c>
      <c r="R571" s="139">
        <f>'Product Ratings'!R814</f>
        <v>0</v>
      </c>
      <c r="S571" s="306">
        <f>'Product Ratings'!S814</f>
        <v>3</v>
      </c>
      <c r="T571" s="307">
        <f>'Product Ratings'!T814</f>
        <v>15</v>
      </c>
      <c r="U571" s="146"/>
      <c r="V571" s="146"/>
      <c r="W571" s="146"/>
    </row>
    <row r="572" ht="12.75" customHeight="1">
      <c r="A572" s="146"/>
      <c r="B572" s="146" t="str">
        <f>'Product Ratings'!B817</f>
        <v>Widget 829</v>
      </c>
      <c r="C572" s="146"/>
      <c r="D572" s="146"/>
      <c r="E572" s="146">
        <f>'Product Ratings'!C817</f>
        <v>6</v>
      </c>
      <c r="F572" s="305">
        <f>'Product Ratings'!D817</f>
        <v>277.39</v>
      </c>
      <c r="G572" s="305">
        <f>'Product Ratings'!E817</f>
        <v>154.72</v>
      </c>
      <c r="H572" s="134">
        <f>'Product Ratings'!F817</f>
        <v>0.534</v>
      </c>
      <c r="I572" s="146"/>
      <c r="J572" s="305">
        <f>'Product Ratings'!J817</f>
        <v>46.23166667</v>
      </c>
      <c r="K572" s="146" t="str">
        <f>'Product Ratings'!K817</f>
        <v/>
      </c>
      <c r="L572" s="305">
        <f>'Product Ratings'!L817</f>
        <v>30.13798349</v>
      </c>
      <c r="M572" s="134">
        <f>'Product Ratings'!M817</f>
        <v>0.88</v>
      </c>
      <c r="N572" s="146"/>
      <c r="O572" s="139">
        <f>'Product Ratings'!O817</f>
        <v>3</v>
      </c>
      <c r="P572" s="139">
        <f>'Product Ratings'!P817</f>
        <v>2</v>
      </c>
      <c r="Q572" s="139">
        <f>'Product Ratings'!Q817</f>
        <v>4</v>
      </c>
      <c r="R572" s="139">
        <f>'Product Ratings'!R817</f>
        <v>0</v>
      </c>
      <c r="S572" s="306">
        <f>'Product Ratings'!S817</f>
        <v>5</v>
      </c>
      <c r="T572" s="307">
        <f>'Product Ratings'!T817</f>
        <v>14</v>
      </c>
      <c r="U572" s="146"/>
      <c r="V572" s="146"/>
      <c r="W572" s="146"/>
    </row>
    <row r="573" ht="12.75" customHeight="1">
      <c r="A573" s="146"/>
      <c r="B573" s="146" t="str">
        <f>'Product Ratings'!B823</f>
        <v>Widget 835</v>
      </c>
      <c r="C573" s="146"/>
      <c r="D573" s="146"/>
      <c r="E573" s="146">
        <f>'Product Ratings'!C823</f>
        <v>8</v>
      </c>
      <c r="F573" s="305">
        <f>'Product Ratings'!D823</f>
        <v>68.87</v>
      </c>
      <c r="G573" s="305">
        <f>'Product Ratings'!E823</f>
        <v>38.36</v>
      </c>
      <c r="H573" s="134">
        <f>'Product Ratings'!F823</f>
        <v>0.534</v>
      </c>
      <c r="I573" s="146"/>
      <c r="J573" s="305">
        <f>'Product Ratings'!J823</f>
        <v>8.60875</v>
      </c>
      <c r="K573" s="146" t="str">
        <f>'Product Ratings'!K823</f>
        <v/>
      </c>
      <c r="L573" s="305">
        <f>'Product Ratings'!L823</f>
        <v>5.61196219</v>
      </c>
      <c r="M573" s="134">
        <f>'Product Ratings'!M823</f>
        <v>0.93</v>
      </c>
      <c r="N573" s="146"/>
      <c r="O573" s="139">
        <f>'Product Ratings'!O823</f>
        <v>3</v>
      </c>
      <c r="P573" s="139">
        <f>'Product Ratings'!P823</f>
        <v>2</v>
      </c>
      <c r="Q573" s="139">
        <f>'Product Ratings'!Q823</f>
        <v>5</v>
      </c>
      <c r="R573" s="139">
        <f>'Product Ratings'!R823</f>
        <v>0</v>
      </c>
      <c r="S573" s="306">
        <f>'Product Ratings'!S823</f>
        <v>5</v>
      </c>
      <c r="T573" s="307">
        <f>'Product Ratings'!T823</f>
        <v>15</v>
      </c>
      <c r="U573" s="146"/>
      <c r="V573" s="146"/>
      <c r="W573" s="146"/>
    </row>
    <row r="574" ht="12.75" customHeight="1">
      <c r="A574" s="146"/>
      <c r="B574" s="146" t="str">
        <f>'Product Ratings'!B832</f>
        <v>Widget 844</v>
      </c>
      <c r="C574" s="146"/>
      <c r="D574" s="146"/>
      <c r="E574" s="146">
        <f>'Product Ratings'!C832</f>
        <v>18</v>
      </c>
      <c r="F574" s="305">
        <f>'Product Ratings'!D832</f>
        <v>154.96</v>
      </c>
      <c r="G574" s="305">
        <f>'Product Ratings'!E832</f>
        <v>86.08</v>
      </c>
      <c r="H574" s="134">
        <f>'Product Ratings'!F832</f>
        <v>0.534</v>
      </c>
      <c r="I574" s="146"/>
      <c r="J574" s="305">
        <f>'Product Ratings'!J832</f>
        <v>8.608888889</v>
      </c>
      <c r="K574" s="146" t="str">
        <f>'Product Ratings'!K832</f>
        <v/>
      </c>
      <c r="L574" s="305">
        <f>'Product Ratings'!L832</f>
        <v>5.612052731</v>
      </c>
      <c r="M574" s="134">
        <f>'Product Ratings'!M832</f>
        <v>0.26</v>
      </c>
      <c r="N574" s="146"/>
      <c r="O574" s="139">
        <f>'Product Ratings'!O832</f>
        <v>3</v>
      </c>
      <c r="P574" s="139">
        <f>'Product Ratings'!P832</f>
        <v>4</v>
      </c>
      <c r="Q574" s="139">
        <f>'Product Ratings'!Q832</f>
        <v>5</v>
      </c>
      <c r="R574" s="139">
        <f>'Product Ratings'!R832</f>
        <v>0</v>
      </c>
      <c r="S574" s="306">
        <f>'Product Ratings'!S832</f>
        <v>3</v>
      </c>
      <c r="T574" s="307">
        <f>'Product Ratings'!T832</f>
        <v>15</v>
      </c>
      <c r="U574" s="146"/>
      <c r="V574" s="146"/>
      <c r="W574" s="146"/>
    </row>
    <row r="575" ht="12.75" customHeight="1">
      <c r="A575" s="146"/>
      <c r="B575" s="146" t="str">
        <f>'Product Ratings'!B833</f>
        <v>Widget 845</v>
      </c>
      <c r="C575" s="146"/>
      <c r="D575" s="146"/>
      <c r="E575" s="146">
        <f>'Product Ratings'!C833</f>
        <v>18</v>
      </c>
      <c r="F575" s="305">
        <f>'Product Ratings'!D833</f>
        <v>154.96</v>
      </c>
      <c r="G575" s="305">
        <f>'Product Ratings'!E833</f>
        <v>86.08</v>
      </c>
      <c r="H575" s="134">
        <f>'Product Ratings'!F833</f>
        <v>0.534</v>
      </c>
      <c r="I575" s="146"/>
      <c r="J575" s="305">
        <f>'Product Ratings'!J833</f>
        <v>8.608888889</v>
      </c>
      <c r="K575" s="146" t="str">
        <f>'Product Ratings'!K833</f>
        <v/>
      </c>
      <c r="L575" s="305">
        <f>'Product Ratings'!L833</f>
        <v>5.612052731</v>
      </c>
      <c r="M575" s="134">
        <f>'Product Ratings'!M833</f>
        <v>0.15</v>
      </c>
      <c r="N575" s="146"/>
      <c r="O575" s="139">
        <f>'Product Ratings'!O833</f>
        <v>3</v>
      </c>
      <c r="P575" s="139">
        <f>'Product Ratings'!P833</f>
        <v>4</v>
      </c>
      <c r="Q575" s="139">
        <f>'Product Ratings'!Q833</f>
        <v>5</v>
      </c>
      <c r="R575" s="139">
        <f>'Product Ratings'!R833</f>
        <v>0</v>
      </c>
      <c r="S575" s="306">
        <f>'Product Ratings'!S833</f>
        <v>3</v>
      </c>
      <c r="T575" s="307">
        <f>'Product Ratings'!T833</f>
        <v>15</v>
      </c>
      <c r="U575" s="146"/>
      <c r="V575" s="146"/>
      <c r="W575" s="146"/>
    </row>
    <row r="576" ht="12.75" customHeight="1">
      <c r="A576" s="146"/>
      <c r="B576" s="146" t="str">
        <f>'Product Ratings'!B834</f>
        <v>Widget 846</v>
      </c>
      <c r="C576" s="146"/>
      <c r="D576" s="146"/>
      <c r="E576" s="146">
        <f>'Product Ratings'!C834</f>
        <v>15</v>
      </c>
      <c r="F576" s="305">
        <f>'Product Ratings'!D834</f>
        <v>129.13</v>
      </c>
      <c r="G576" s="305">
        <f>'Product Ratings'!E834</f>
        <v>71.73</v>
      </c>
      <c r="H576" s="134">
        <f>'Product Ratings'!F834</f>
        <v>0.534</v>
      </c>
      <c r="I576" s="146"/>
      <c r="J576" s="305">
        <f>'Product Ratings'!J834</f>
        <v>8.608666667</v>
      </c>
      <c r="K576" s="146" t="str">
        <f>'Product Ratings'!K834</f>
        <v/>
      </c>
      <c r="L576" s="305">
        <f>'Product Ratings'!L834</f>
        <v>5.611907866</v>
      </c>
      <c r="M576" s="134">
        <f>'Product Ratings'!M834</f>
        <v>0.34</v>
      </c>
      <c r="N576" s="146"/>
      <c r="O576" s="139">
        <f>'Product Ratings'!O834</f>
        <v>3</v>
      </c>
      <c r="P576" s="139">
        <f>'Product Ratings'!P834</f>
        <v>3</v>
      </c>
      <c r="Q576" s="139">
        <f>'Product Ratings'!Q834</f>
        <v>5</v>
      </c>
      <c r="R576" s="139">
        <f>'Product Ratings'!R834</f>
        <v>0</v>
      </c>
      <c r="S576" s="306">
        <f>'Product Ratings'!S834</f>
        <v>4</v>
      </c>
      <c r="T576" s="307">
        <f>'Product Ratings'!T834</f>
        <v>15</v>
      </c>
      <c r="U576" s="146"/>
      <c r="V576" s="146"/>
      <c r="W576" s="146"/>
    </row>
    <row r="577" ht="12.75" customHeight="1">
      <c r="A577" s="146"/>
      <c r="B577" s="146" t="str">
        <f>'Product Ratings'!B835</f>
        <v>Widget 847</v>
      </c>
      <c r="C577" s="146"/>
      <c r="D577" s="146"/>
      <c r="E577" s="146">
        <f>'Product Ratings'!C835</f>
        <v>13</v>
      </c>
      <c r="F577" s="305">
        <f>'Product Ratings'!D835</f>
        <v>111.91</v>
      </c>
      <c r="G577" s="305">
        <f>'Product Ratings'!E835</f>
        <v>62.17</v>
      </c>
      <c r="H577" s="134">
        <f>'Product Ratings'!F835</f>
        <v>0.534</v>
      </c>
      <c r="I577" s="146"/>
      <c r="J577" s="305">
        <f>'Product Ratings'!J835</f>
        <v>8.608461538</v>
      </c>
      <c r="K577" s="146" t="str">
        <f>'Product Ratings'!K835</f>
        <v/>
      </c>
      <c r="L577" s="305">
        <f>'Product Ratings'!L835</f>
        <v>5.611774145</v>
      </c>
      <c r="M577" s="134">
        <f>'Product Ratings'!M835</f>
        <v>0.35</v>
      </c>
      <c r="N577" s="146"/>
      <c r="O577" s="139">
        <f>'Product Ratings'!O835</f>
        <v>3</v>
      </c>
      <c r="P577" s="139">
        <f>'Product Ratings'!P835</f>
        <v>3</v>
      </c>
      <c r="Q577" s="139">
        <f>'Product Ratings'!Q835</f>
        <v>5</v>
      </c>
      <c r="R577" s="139">
        <f>'Product Ratings'!R835</f>
        <v>0</v>
      </c>
      <c r="S577" s="306">
        <f>'Product Ratings'!S835</f>
        <v>4</v>
      </c>
      <c r="T577" s="307">
        <f>'Product Ratings'!T835</f>
        <v>15</v>
      </c>
      <c r="U577" s="146"/>
      <c r="V577" s="146"/>
      <c r="W577" s="146"/>
    </row>
    <row r="578" ht="12.75" customHeight="1">
      <c r="A578" s="146"/>
      <c r="B578" s="146" t="str">
        <f>'Product Ratings'!B837</f>
        <v>Widget 849</v>
      </c>
      <c r="C578" s="146"/>
      <c r="D578" s="146"/>
      <c r="E578" s="146">
        <f>'Product Ratings'!C837</f>
        <v>12</v>
      </c>
      <c r="F578" s="305">
        <f>'Product Ratings'!D837</f>
        <v>103.3</v>
      </c>
      <c r="G578" s="305">
        <f>'Product Ratings'!E837</f>
        <v>57.38</v>
      </c>
      <c r="H578" s="134">
        <f>'Product Ratings'!F837</f>
        <v>0.534</v>
      </c>
      <c r="I578" s="146"/>
      <c r="J578" s="305">
        <f>'Product Ratings'!J837</f>
        <v>8.608333333</v>
      </c>
      <c r="K578" s="146" t="str">
        <f>'Product Ratings'!K837</f>
        <v/>
      </c>
      <c r="L578" s="305">
        <f>'Product Ratings'!L837</f>
        <v>5.611690569</v>
      </c>
      <c r="M578" s="134">
        <f>'Product Ratings'!M837</f>
        <v>0.45</v>
      </c>
      <c r="N578" s="146"/>
      <c r="O578" s="139">
        <f>'Product Ratings'!O837</f>
        <v>3</v>
      </c>
      <c r="P578" s="139">
        <f>'Product Ratings'!P837</f>
        <v>3</v>
      </c>
      <c r="Q578" s="139">
        <f>'Product Ratings'!Q837</f>
        <v>5</v>
      </c>
      <c r="R578" s="139">
        <f>'Product Ratings'!R837</f>
        <v>0</v>
      </c>
      <c r="S578" s="306">
        <f>'Product Ratings'!S837</f>
        <v>4</v>
      </c>
      <c r="T578" s="307">
        <f>'Product Ratings'!T837</f>
        <v>15</v>
      </c>
      <c r="U578" s="146"/>
      <c r="V578" s="146"/>
      <c r="W578" s="146"/>
    </row>
    <row r="579" ht="12.75" customHeight="1">
      <c r="A579" s="146"/>
      <c r="B579" s="146" t="str">
        <f>'Product Ratings'!B883</f>
        <v>Widget 895</v>
      </c>
      <c r="C579" s="146"/>
      <c r="D579" s="146"/>
      <c r="E579" s="146">
        <f>'Product Ratings'!C883</f>
        <v>7</v>
      </c>
      <c r="F579" s="305">
        <f>'Product Ratings'!D883</f>
        <v>140.43</v>
      </c>
      <c r="G579" s="305">
        <f>'Product Ratings'!E883</f>
        <v>77.65</v>
      </c>
      <c r="H579" s="134">
        <f>'Product Ratings'!F883</f>
        <v>0.534</v>
      </c>
      <c r="I579" s="146"/>
      <c r="J579" s="305">
        <f>'Product Ratings'!J883</f>
        <v>20.06142857</v>
      </c>
      <c r="K579" s="146" t="str">
        <f>'Product Ratings'!K883</f>
        <v/>
      </c>
      <c r="L579" s="305">
        <f>'Product Ratings'!L883</f>
        <v>13.07785435</v>
      </c>
      <c r="M579" s="134">
        <f>'Product Ratings'!M883</f>
        <v>0.6</v>
      </c>
      <c r="N579" s="146"/>
      <c r="O579" s="139">
        <f>'Product Ratings'!O883</f>
        <v>3</v>
      </c>
      <c r="P579" s="139">
        <f>'Product Ratings'!P883</f>
        <v>2</v>
      </c>
      <c r="Q579" s="139">
        <f>'Product Ratings'!Q883</f>
        <v>5</v>
      </c>
      <c r="R579" s="139">
        <f>'Product Ratings'!R883</f>
        <v>0</v>
      </c>
      <c r="S579" s="306">
        <f>'Product Ratings'!S883</f>
        <v>5</v>
      </c>
      <c r="T579" s="307">
        <f>'Product Ratings'!T883</f>
        <v>15</v>
      </c>
      <c r="U579" s="146"/>
      <c r="V579" s="146"/>
      <c r="W579" s="146"/>
    </row>
    <row r="580" ht="12.75" customHeight="1">
      <c r="A580" s="146"/>
      <c r="B580" s="146" t="str">
        <f>'Product Ratings'!B884</f>
        <v>Widget 896</v>
      </c>
      <c r="C580" s="146"/>
      <c r="D580" s="146"/>
      <c r="E580" s="146">
        <f>'Product Ratings'!C884</f>
        <v>8</v>
      </c>
      <c r="F580" s="305">
        <f>'Product Ratings'!D884</f>
        <v>125.22</v>
      </c>
      <c r="G580" s="305">
        <f>'Product Ratings'!E884</f>
        <v>69.22</v>
      </c>
      <c r="H580" s="134">
        <f>'Product Ratings'!F884</f>
        <v>0.534</v>
      </c>
      <c r="I580" s="146"/>
      <c r="J580" s="305">
        <f>'Product Ratings'!J884</f>
        <v>15.6525</v>
      </c>
      <c r="K580" s="146" t="str">
        <f>'Product Ratings'!K884</f>
        <v/>
      </c>
      <c r="L580" s="305">
        <f>'Product Ratings'!L884</f>
        <v>10.20371578</v>
      </c>
      <c r="M580" s="134">
        <f>'Product Ratings'!M884</f>
        <v>0.64</v>
      </c>
      <c r="N580" s="146"/>
      <c r="O580" s="139">
        <f>'Product Ratings'!O884</f>
        <v>3</v>
      </c>
      <c r="P580" s="139">
        <f>'Product Ratings'!P884</f>
        <v>2</v>
      </c>
      <c r="Q580" s="139">
        <f>'Product Ratings'!Q884</f>
        <v>5</v>
      </c>
      <c r="R580" s="139">
        <f>'Product Ratings'!R884</f>
        <v>0</v>
      </c>
      <c r="S580" s="306">
        <f>'Product Ratings'!S884</f>
        <v>5</v>
      </c>
      <c r="T580" s="307">
        <f>'Product Ratings'!T884</f>
        <v>15</v>
      </c>
      <c r="U580" s="146"/>
      <c r="V580" s="146"/>
      <c r="W580" s="146"/>
    </row>
    <row r="581" ht="12.75" customHeight="1">
      <c r="A581" s="146"/>
      <c r="B581" s="146" t="str">
        <f>'Product Ratings'!B894</f>
        <v>Widget 906</v>
      </c>
      <c r="C581" s="146"/>
      <c r="D581" s="146"/>
      <c r="E581" s="146">
        <f>'Product Ratings'!C894</f>
        <v>9</v>
      </c>
      <c r="F581" s="305">
        <f>'Product Ratings'!D894</f>
        <v>78.26</v>
      </c>
      <c r="G581" s="305">
        <f>'Product Ratings'!E894</f>
        <v>43.15</v>
      </c>
      <c r="H581" s="134">
        <f>'Product Ratings'!F894</f>
        <v>0.534</v>
      </c>
      <c r="I581" s="146"/>
      <c r="J581" s="305">
        <f>'Product Ratings'!J894</f>
        <v>8.695555556</v>
      </c>
      <c r="K581" s="146" t="str">
        <f>'Product Ratings'!K894</f>
        <v/>
      </c>
      <c r="L581" s="305">
        <f>'Product Ratings'!L894</f>
        <v>5.668549906</v>
      </c>
      <c r="M581" s="134">
        <f>'Product Ratings'!M894</f>
        <v>0.89</v>
      </c>
      <c r="N581" s="146"/>
      <c r="O581" s="139">
        <f>'Product Ratings'!O894</f>
        <v>3</v>
      </c>
      <c r="P581" s="139">
        <f>'Product Ratings'!P894</f>
        <v>2</v>
      </c>
      <c r="Q581" s="139">
        <f>'Product Ratings'!Q894</f>
        <v>5</v>
      </c>
      <c r="R581" s="139">
        <f>'Product Ratings'!R894</f>
        <v>0</v>
      </c>
      <c r="S581" s="306">
        <f>'Product Ratings'!S894</f>
        <v>5</v>
      </c>
      <c r="T581" s="307">
        <f>'Product Ratings'!T894</f>
        <v>15</v>
      </c>
      <c r="U581" s="146"/>
      <c r="V581" s="146"/>
      <c r="W581" s="146"/>
    </row>
    <row r="582" ht="12.75" customHeight="1">
      <c r="A582" s="146"/>
      <c r="B582" s="146" t="str">
        <f>'Product Ratings'!B898</f>
        <v>Widget 910</v>
      </c>
      <c r="C582" s="146"/>
      <c r="D582" s="146"/>
      <c r="E582" s="146">
        <f>'Product Ratings'!C898</f>
        <v>8</v>
      </c>
      <c r="F582" s="305">
        <f>'Product Ratings'!D898</f>
        <v>340.87</v>
      </c>
      <c r="G582" s="305">
        <f>'Product Ratings'!E898</f>
        <v>187.81</v>
      </c>
      <c r="H582" s="134">
        <f>'Product Ratings'!F898</f>
        <v>0.534</v>
      </c>
      <c r="I582" s="146"/>
      <c r="J582" s="305">
        <f>'Product Ratings'!J898</f>
        <v>42.60875</v>
      </c>
      <c r="K582" s="146" t="str">
        <f>'Product Ratings'!K898</f>
        <v/>
      </c>
      <c r="L582" s="305">
        <f>'Product Ratings'!L898</f>
        <v>27.77623859</v>
      </c>
      <c r="M582" s="134">
        <f>'Product Ratings'!M898</f>
        <v>0.97</v>
      </c>
      <c r="N582" s="146"/>
      <c r="O582" s="139">
        <f>'Product Ratings'!O898</f>
        <v>3</v>
      </c>
      <c r="P582" s="139">
        <f>'Product Ratings'!P898</f>
        <v>2</v>
      </c>
      <c r="Q582" s="139">
        <f>'Product Ratings'!Q898</f>
        <v>4</v>
      </c>
      <c r="R582" s="139">
        <f>'Product Ratings'!R898</f>
        <v>0</v>
      </c>
      <c r="S582" s="306">
        <f>'Product Ratings'!S898</f>
        <v>5</v>
      </c>
      <c r="T582" s="307">
        <f>'Product Ratings'!T898</f>
        <v>14</v>
      </c>
      <c r="U582" s="146"/>
      <c r="V582" s="146"/>
      <c r="W582" s="146"/>
    </row>
    <row r="583" ht="12.75" customHeight="1">
      <c r="A583" s="146"/>
      <c r="B583" s="146" t="str">
        <f>'Product Ratings'!B902</f>
        <v>Widget 914</v>
      </c>
      <c r="C583" s="146"/>
      <c r="D583" s="146"/>
      <c r="E583" s="146">
        <f>'Product Ratings'!C902</f>
        <v>11</v>
      </c>
      <c r="F583" s="305">
        <f>'Product Ratings'!D902</f>
        <v>94.7</v>
      </c>
      <c r="G583" s="305">
        <f>'Product Ratings'!E902</f>
        <v>52.14</v>
      </c>
      <c r="H583" s="134">
        <f>'Product Ratings'!F902</f>
        <v>0.534</v>
      </c>
      <c r="I583" s="146"/>
      <c r="J583" s="305">
        <f>'Product Ratings'!J902</f>
        <v>8.609090909</v>
      </c>
      <c r="K583" s="146" t="str">
        <f>'Product Ratings'!K902</f>
        <v/>
      </c>
      <c r="L583" s="305">
        <f>'Product Ratings'!L902</f>
        <v>5.612184426</v>
      </c>
      <c r="M583" s="134">
        <f>'Product Ratings'!M902</f>
        <v>0.48</v>
      </c>
      <c r="N583" s="146"/>
      <c r="O583" s="139">
        <f>'Product Ratings'!O902</f>
        <v>3</v>
      </c>
      <c r="P583" s="139">
        <f>'Product Ratings'!P902</f>
        <v>3</v>
      </c>
      <c r="Q583" s="139">
        <f>'Product Ratings'!Q902</f>
        <v>5</v>
      </c>
      <c r="R583" s="139">
        <f>'Product Ratings'!R902</f>
        <v>0</v>
      </c>
      <c r="S583" s="306">
        <f>'Product Ratings'!S902</f>
        <v>4</v>
      </c>
      <c r="T583" s="307">
        <f>'Product Ratings'!T902</f>
        <v>15</v>
      </c>
      <c r="U583" s="146"/>
      <c r="V583" s="146"/>
      <c r="W583" s="146"/>
    </row>
    <row r="584" ht="12.75" customHeight="1">
      <c r="A584" s="146"/>
      <c r="B584" s="146" t="str">
        <f>'Product Ratings'!B911</f>
        <v>Widget 923</v>
      </c>
      <c r="C584" s="146"/>
      <c r="D584" s="146"/>
      <c r="E584" s="146">
        <f>'Product Ratings'!C911</f>
        <v>20</v>
      </c>
      <c r="F584" s="305">
        <f>'Product Ratings'!D911</f>
        <v>1008.7</v>
      </c>
      <c r="G584" s="305">
        <f>'Product Ratings'!E911</f>
        <v>554.7</v>
      </c>
      <c r="H584" s="134">
        <f>'Product Ratings'!F911</f>
        <v>0.534</v>
      </c>
      <c r="I584" s="146"/>
      <c r="J584" s="305">
        <f>'Product Ratings'!J911</f>
        <v>50.435</v>
      </c>
      <c r="K584" s="146" t="str">
        <f>'Product Ratings'!K911</f>
        <v/>
      </c>
      <c r="L584" s="305">
        <f>'Product Ratings'!L911</f>
        <v>32.87809648</v>
      </c>
      <c r="M584" s="134">
        <f>'Product Ratings'!M911</f>
        <v>0.35</v>
      </c>
      <c r="N584" s="146"/>
      <c r="O584" s="139">
        <f>'Product Ratings'!O911</f>
        <v>3</v>
      </c>
      <c r="P584" s="139">
        <f>'Product Ratings'!P911</f>
        <v>4</v>
      </c>
      <c r="Q584" s="139">
        <f>'Product Ratings'!Q911</f>
        <v>4</v>
      </c>
      <c r="R584" s="139">
        <f>'Product Ratings'!R911</f>
        <v>0</v>
      </c>
      <c r="S584" s="306">
        <f>'Product Ratings'!S911</f>
        <v>4</v>
      </c>
      <c r="T584" s="307">
        <f>'Product Ratings'!T911</f>
        <v>15</v>
      </c>
      <c r="U584" s="146"/>
      <c r="V584" s="146"/>
      <c r="W584" s="146"/>
    </row>
    <row r="585" ht="12.75" customHeight="1">
      <c r="A585" s="146"/>
      <c r="B585" s="146" t="str">
        <f>'Product Ratings'!B915</f>
        <v>Widget 927</v>
      </c>
      <c r="C585" s="146"/>
      <c r="D585" s="146"/>
      <c r="E585" s="146">
        <f>'Product Ratings'!C915</f>
        <v>6</v>
      </c>
      <c r="F585" s="305">
        <f>'Product Ratings'!D915</f>
        <v>182.61</v>
      </c>
      <c r="G585" s="305">
        <f>'Product Ratings'!E915</f>
        <v>100.27</v>
      </c>
      <c r="H585" s="134">
        <f>'Product Ratings'!F915</f>
        <v>0.534</v>
      </c>
      <c r="I585" s="146"/>
      <c r="J585" s="305">
        <f>'Product Ratings'!J915</f>
        <v>30.435</v>
      </c>
      <c r="K585" s="146" t="str">
        <f>'Product Ratings'!K915</f>
        <v/>
      </c>
      <c r="L585" s="305">
        <f>'Product Ratings'!L915</f>
        <v>19.84028683</v>
      </c>
      <c r="M585" s="134">
        <f>'Product Ratings'!M915</f>
        <v>0.65</v>
      </c>
      <c r="N585" s="146"/>
      <c r="O585" s="139">
        <f>'Product Ratings'!O915</f>
        <v>3</v>
      </c>
      <c r="P585" s="139">
        <f>'Product Ratings'!P915</f>
        <v>2</v>
      </c>
      <c r="Q585" s="139">
        <f>'Product Ratings'!Q915</f>
        <v>5</v>
      </c>
      <c r="R585" s="139">
        <f>'Product Ratings'!R915</f>
        <v>0</v>
      </c>
      <c r="S585" s="306">
        <f>'Product Ratings'!S915</f>
        <v>5</v>
      </c>
      <c r="T585" s="307">
        <f>'Product Ratings'!T915</f>
        <v>15</v>
      </c>
      <c r="U585" s="146"/>
      <c r="V585" s="146"/>
      <c r="W585" s="146"/>
    </row>
    <row r="586" ht="12.75" customHeight="1">
      <c r="A586" s="146"/>
      <c r="B586" s="146" t="str">
        <f>'Product Ratings'!B944</f>
        <v>Widget 956</v>
      </c>
      <c r="C586" s="146"/>
      <c r="D586" s="146"/>
      <c r="E586" s="146">
        <f>'Product Ratings'!C944</f>
        <v>25</v>
      </c>
      <c r="F586" s="305">
        <f>'Product Ratings'!D944</f>
        <v>207.03</v>
      </c>
      <c r="G586" s="305">
        <f>'Product Ratings'!E944</f>
        <v>113.25</v>
      </c>
      <c r="H586" s="134">
        <f>'Product Ratings'!F944</f>
        <v>0.534</v>
      </c>
      <c r="I586" s="146"/>
      <c r="J586" s="305">
        <f>'Product Ratings'!J944</f>
        <v>8.2812</v>
      </c>
      <c r="K586" s="146" t="str">
        <f>'Product Ratings'!K944</f>
        <v/>
      </c>
      <c r="L586" s="305">
        <f>'Product Ratings'!L944</f>
        <v>5.398435463</v>
      </c>
      <c r="M586" s="134">
        <f>'Product Ratings'!M944</f>
        <v>0.32</v>
      </c>
      <c r="N586" s="146"/>
      <c r="O586" s="139">
        <f>'Product Ratings'!O944</f>
        <v>3</v>
      </c>
      <c r="P586" s="139">
        <f>'Product Ratings'!P944</f>
        <v>4</v>
      </c>
      <c r="Q586" s="139">
        <f>'Product Ratings'!Q944</f>
        <v>5</v>
      </c>
      <c r="R586" s="139">
        <f>'Product Ratings'!R944</f>
        <v>0</v>
      </c>
      <c r="S586" s="306">
        <f>'Product Ratings'!S944</f>
        <v>3</v>
      </c>
      <c r="T586" s="307">
        <f>'Product Ratings'!T944</f>
        <v>15</v>
      </c>
      <c r="U586" s="146"/>
      <c r="V586" s="146"/>
      <c r="W586" s="146"/>
    </row>
    <row r="587" ht="12.75" customHeight="1">
      <c r="A587" s="146"/>
      <c r="B587" s="146" t="str">
        <f>'Product Ratings'!B957</f>
        <v>Widget 969</v>
      </c>
      <c r="C587" s="146"/>
      <c r="D587" s="146"/>
      <c r="E587" s="146">
        <f>'Product Ratings'!C957</f>
        <v>25</v>
      </c>
      <c r="F587" s="305">
        <f>'Product Ratings'!D957</f>
        <v>1405.87</v>
      </c>
      <c r="G587" s="305">
        <f>'Product Ratings'!E957</f>
        <v>765.62</v>
      </c>
      <c r="H587" s="134">
        <f>'Product Ratings'!F957</f>
        <v>0.534</v>
      </c>
      <c r="I587" s="146"/>
      <c r="J587" s="305">
        <f>'Product Ratings'!J957</f>
        <v>56.2348</v>
      </c>
      <c r="K587" s="146" t="str">
        <f>'Product Ratings'!K957</f>
        <v/>
      </c>
      <c r="L587" s="305">
        <f>'Product Ratings'!L957</f>
        <v>36.6589309</v>
      </c>
      <c r="M587" s="134">
        <f>'Product Ratings'!M957</f>
        <v>0.58</v>
      </c>
      <c r="N587" s="146"/>
      <c r="O587" s="139">
        <f>'Product Ratings'!O957</f>
        <v>3</v>
      </c>
      <c r="P587" s="139">
        <f>'Product Ratings'!P957</f>
        <v>4</v>
      </c>
      <c r="Q587" s="139">
        <f>'Product Ratings'!Q957</f>
        <v>4</v>
      </c>
      <c r="R587" s="139">
        <f>'Product Ratings'!R957</f>
        <v>0</v>
      </c>
      <c r="S587" s="306">
        <f>'Product Ratings'!S957</f>
        <v>4</v>
      </c>
      <c r="T587" s="307">
        <f>'Product Ratings'!T957</f>
        <v>15</v>
      </c>
      <c r="U587" s="146"/>
      <c r="V587" s="146"/>
      <c r="W587" s="146"/>
    </row>
    <row r="588" ht="12.75" customHeight="1">
      <c r="A588" s="146"/>
      <c r="B588" s="146" t="str">
        <f>'Product Ratings'!B958</f>
        <v>Widget 970</v>
      </c>
      <c r="C588" s="146"/>
      <c r="D588" s="146"/>
      <c r="E588" s="146">
        <f>'Product Ratings'!C958</f>
        <v>10</v>
      </c>
      <c r="F588" s="305">
        <f>'Product Ratings'!D958</f>
        <v>310.38</v>
      </c>
      <c r="G588" s="305">
        <f>'Product Ratings'!E958</f>
        <v>169.02</v>
      </c>
      <c r="H588" s="134">
        <f>'Product Ratings'!F958</f>
        <v>0.534</v>
      </c>
      <c r="I588" s="146"/>
      <c r="J588" s="305">
        <f>'Product Ratings'!J958</f>
        <v>31.038</v>
      </c>
      <c r="K588" s="146" t="str">
        <f>'Product Ratings'!K958</f>
        <v/>
      </c>
      <c r="L588" s="305">
        <f>'Product Ratings'!L958</f>
        <v>20.23337679</v>
      </c>
      <c r="M588" s="134">
        <f>'Product Ratings'!M958</f>
        <v>0.59</v>
      </c>
      <c r="N588" s="146"/>
      <c r="O588" s="139">
        <f>'Product Ratings'!O958</f>
        <v>3</v>
      </c>
      <c r="P588" s="139">
        <f>'Product Ratings'!P958</f>
        <v>2</v>
      </c>
      <c r="Q588" s="139">
        <f>'Product Ratings'!Q958</f>
        <v>5</v>
      </c>
      <c r="R588" s="139">
        <f>'Product Ratings'!R958</f>
        <v>0</v>
      </c>
      <c r="S588" s="306">
        <f>'Product Ratings'!S958</f>
        <v>5</v>
      </c>
      <c r="T588" s="307">
        <f>'Product Ratings'!T958</f>
        <v>15</v>
      </c>
      <c r="U588" s="146"/>
      <c r="V588" s="146"/>
      <c r="W588" s="146"/>
    </row>
    <row r="589" ht="12.75" customHeight="1">
      <c r="A589" s="146"/>
      <c r="B589" s="146" t="str">
        <f>'Product Ratings'!B961</f>
        <v>Widget 973</v>
      </c>
      <c r="C589" s="146"/>
      <c r="D589" s="146"/>
      <c r="E589" s="146">
        <f>'Product Ratings'!C961</f>
        <v>9</v>
      </c>
      <c r="F589" s="305">
        <f>'Product Ratings'!D961</f>
        <v>265.48</v>
      </c>
      <c r="G589" s="305">
        <f>'Product Ratings'!E961</f>
        <v>144.39</v>
      </c>
      <c r="H589" s="134">
        <f>'Product Ratings'!F961</f>
        <v>0.534</v>
      </c>
      <c r="I589" s="146"/>
      <c r="J589" s="305">
        <f>'Product Ratings'!J961</f>
        <v>29.49777778</v>
      </c>
      <c r="K589" s="146" t="str">
        <f>'Product Ratings'!K961</f>
        <v/>
      </c>
      <c r="L589" s="305">
        <f>'Product Ratings'!L961</f>
        <v>19.22932059</v>
      </c>
      <c r="M589" s="134">
        <f>'Product Ratings'!M961</f>
        <v>0.67</v>
      </c>
      <c r="N589" s="146"/>
      <c r="O589" s="139">
        <f>'Product Ratings'!O961</f>
        <v>3</v>
      </c>
      <c r="P589" s="139">
        <f>'Product Ratings'!P961</f>
        <v>2</v>
      </c>
      <c r="Q589" s="139">
        <f>'Product Ratings'!Q961</f>
        <v>5</v>
      </c>
      <c r="R589" s="139">
        <f>'Product Ratings'!R961</f>
        <v>0</v>
      </c>
      <c r="S589" s="306">
        <f>'Product Ratings'!S961</f>
        <v>5</v>
      </c>
      <c r="T589" s="307">
        <f>'Product Ratings'!T961</f>
        <v>15</v>
      </c>
      <c r="U589" s="146"/>
      <c r="V589" s="146"/>
      <c r="W589" s="146"/>
    </row>
    <row r="590" ht="12.75" customHeight="1">
      <c r="A590" s="146"/>
      <c r="B590" s="146" t="str">
        <f>'Product Ratings'!B963</f>
        <v>Widget 975</v>
      </c>
      <c r="C590" s="146"/>
      <c r="D590" s="146"/>
      <c r="E590" s="146">
        <f>'Product Ratings'!C963</f>
        <v>8</v>
      </c>
      <c r="F590" s="305">
        <f>'Product Ratings'!D963</f>
        <v>99.06</v>
      </c>
      <c r="G590" s="305">
        <f>'Product Ratings'!E963</f>
        <v>53.86</v>
      </c>
      <c r="H590" s="134">
        <f>'Product Ratings'!F963</f>
        <v>0.534</v>
      </c>
      <c r="I590" s="146"/>
      <c r="J590" s="305">
        <f>'Product Ratings'!J963</f>
        <v>12.3825</v>
      </c>
      <c r="K590" s="146" t="str">
        <f>'Product Ratings'!K963</f>
        <v/>
      </c>
      <c r="L590" s="305">
        <f>'Product Ratings'!L963</f>
        <v>8.072033898</v>
      </c>
      <c r="M590" s="134">
        <f>'Product Ratings'!M963</f>
        <v>0.62</v>
      </c>
      <c r="N590" s="146"/>
      <c r="O590" s="139">
        <f>'Product Ratings'!O963</f>
        <v>3</v>
      </c>
      <c r="P590" s="139">
        <f>'Product Ratings'!P963</f>
        <v>2</v>
      </c>
      <c r="Q590" s="139">
        <f>'Product Ratings'!Q963</f>
        <v>5</v>
      </c>
      <c r="R590" s="139">
        <f>'Product Ratings'!R963</f>
        <v>0</v>
      </c>
      <c r="S590" s="306">
        <f>'Product Ratings'!S963</f>
        <v>5</v>
      </c>
      <c r="T590" s="307">
        <f>'Product Ratings'!T963</f>
        <v>15</v>
      </c>
      <c r="U590" s="146"/>
      <c r="V590" s="146"/>
      <c r="W590" s="146"/>
    </row>
    <row r="591" ht="12.75" customHeight="1">
      <c r="A591" s="146"/>
      <c r="B591" s="146" t="str">
        <f>'Product Ratings'!B966</f>
        <v>Widget 978</v>
      </c>
      <c r="C591" s="146"/>
      <c r="D591" s="146"/>
      <c r="E591" s="146">
        <f>'Product Ratings'!C966</f>
        <v>21</v>
      </c>
      <c r="F591" s="305">
        <f>'Product Ratings'!D966</f>
        <v>584.35</v>
      </c>
      <c r="G591" s="305">
        <f>'Product Ratings'!E966</f>
        <v>317.65</v>
      </c>
      <c r="H591" s="134">
        <f>'Product Ratings'!F966</f>
        <v>0.534</v>
      </c>
      <c r="I591" s="146"/>
      <c r="J591" s="305">
        <f>'Product Ratings'!J966</f>
        <v>27.82619048</v>
      </c>
      <c r="K591" s="146" t="str">
        <f>'Product Ratings'!K966</f>
        <v/>
      </c>
      <c r="L591" s="305">
        <f>'Product Ratings'!L966</f>
        <v>18.13962873</v>
      </c>
      <c r="M591" s="134">
        <f>'Product Ratings'!M966</f>
        <v>0.15</v>
      </c>
      <c r="N591" s="146"/>
      <c r="O591" s="139">
        <f>'Product Ratings'!O966</f>
        <v>3</v>
      </c>
      <c r="P591" s="139">
        <f>'Product Ratings'!P966</f>
        <v>4</v>
      </c>
      <c r="Q591" s="139">
        <f>'Product Ratings'!Q966</f>
        <v>5</v>
      </c>
      <c r="R591" s="139">
        <f>'Product Ratings'!R966</f>
        <v>0</v>
      </c>
      <c r="S591" s="306">
        <f>'Product Ratings'!S966</f>
        <v>3</v>
      </c>
      <c r="T591" s="307">
        <f>'Product Ratings'!T966</f>
        <v>15</v>
      </c>
      <c r="U591" s="146"/>
      <c r="V591" s="146"/>
      <c r="W591" s="146"/>
    </row>
    <row r="592" ht="12.75" customHeight="1">
      <c r="A592" s="146"/>
      <c r="B592" s="146" t="str">
        <f>'Product Ratings'!B970</f>
        <v>Widget 982</v>
      </c>
      <c r="C592" s="146"/>
      <c r="D592" s="146"/>
      <c r="E592" s="146">
        <f>'Product Ratings'!C970</f>
        <v>9</v>
      </c>
      <c r="F592" s="305">
        <f>'Product Ratings'!D970</f>
        <v>152.61</v>
      </c>
      <c r="G592" s="305">
        <f>'Product Ratings'!E970</f>
        <v>82.9</v>
      </c>
      <c r="H592" s="134">
        <f>'Product Ratings'!F970</f>
        <v>0.534</v>
      </c>
      <c r="I592" s="146"/>
      <c r="J592" s="305">
        <f>'Product Ratings'!J970</f>
        <v>16.95666667</v>
      </c>
      <c r="K592" s="146" t="str">
        <f>'Product Ratings'!K970</f>
        <v/>
      </c>
      <c r="L592" s="305">
        <f>'Product Ratings'!L970</f>
        <v>11.05388961</v>
      </c>
      <c r="M592" s="134">
        <f>'Product Ratings'!M970</f>
        <v>0.89</v>
      </c>
      <c r="N592" s="146"/>
      <c r="O592" s="139">
        <f>'Product Ratings'!O970</f>
        <v>3</v>
      </c>
      <c r="P592" s="139">
        <f>'Product Ratings'!P970</f>
        <v>2</v>
      </c>
      <c r="Q592" s="139">
        <f>'Product Ratings'!Q970</f>
        <v>5</v>
      </c>
      <c r="R592" s="139">
        <f>'Product Ratings'!R970</f>
        <v>0</v>
      </c>
      <c r="S592" s="306">
        <f>'Product Ratings'!S970</f>
        <v>5</v>
      </c>
      <c r="T592" s="307">
        <f>'Product Ratings'!T970</f>
        <v>15</v>
      </c>
      <c r="U592" s="146"/>
      <c r="V592" s="146"/>
      <c r="W592" s="146"/>
    </row>
    <row r="593" ht="12.75" customHeight="1">
      <c r="A593" s="146"/>
      <c r="B593" s="146" t="str">
        <f>'Product Ratings'!B972</f>
        <v>Widget 984</v>
      </c>
      <c r="C593" s="146"/>
      <c r="D593" s="146"/>
      <c r="E593" s="146">
        <f>'Product Ratings'!C972</f>
        <v>6</v>
      </c>
      <c r="F593" s="305">
        <f>'Product Ratings'!D972</f>
        <v>51.65</v>
      </c>
      <c r="G593" s="305">
        <f>'Product Ratings'!E972</f>
        <v>28.04</v>
      </c>
      <c r="H593" s="134">
        <f>'Product Ratings'!F972</f>
        <v>0.534</v>
      </c>
      <c r="I593" s="146"/>
      <c r="J593" s="305">
        <f>'Product Ratings'!J972</f>
        <v>8.608333333</v>
      </c>
      <c r="K593" s="146" t="str">
        <f>'Product Ratings'!K972</f>
        <v/>
      </c>
      <c r="L593" s="305">
        <f>'Product Ratings'!L972</f>
        <v>5.611690569</v>
      </c>
      <c r="M593" s="134">
        <f>'Product Ratings'!M972</f>
        <v>0.91</v>
      </c>
      <c r="N593" s="146"/>
      <c r="O593" s="139">
        <f>'Product Ratings'!O972</f>
        <v>3</v>
      </c>
      <c r="P593" s="139">
        <f>'Product Ratings'!P972</f>
        <v>2</v>
      </c>
      <c r="Q593" s="139">
        <f>'Product Ratings'!Q972</f>
        <v>5</v>
      </c>
      <c r="R593" s="139">
        <f>'Product Ratings'!R972</f>
        <v>0</v>
      </c>
      <c r="S593" s="306">
        <f>'Product Ratings'!S972</f>
        <v>5</v>
      </c>
      <c r="T593" s="307">
        <f>'Product Ratings'!T972</f>
        <v>15</v>
      </c>
      <c r="U593" s="146"/>
      <c r="V593" s="146"/>
      <c r="W593" s="146"/>
    </row>
    <row r="594" ht="12.75" customHeight="1">
      <c r="A594" s="146"/>
      <c r="B594" s="146" t="str">
        <f>'Product Ratings'!B988</f>
        <v/>
      </c>
      <c r="C594" s="146"/>
      <c r="D594" s="146"/>
      <c r="E594" s="146">
        <f>'Product Ratings'!C988</f>
        <v>10</v>
      </c>
      <c r="F594" s="305">
        <f>'Product Ratings'!D988</f>
        <v>83.66</v>
      </c>
      <c r="G594" s="305">
        <f>'Product Ratings'!E988</f>
        <v>45.28</v>
      </c>
      <c r="H594" s="134">
        <f>'Product Ratings'!F988</f>
        <v>0.534</v>
      </c>
      <c r="I594" s="146"/>
      <c r="J594" s="305">
        <f>'Product Ratings'!J988</f>
        <v>8.366</v>
      </c>
      <c r="K594" s="146" t="str">
        <f>'Product Ratings'!K988</f>
        <v/>
      </c>
      <c r="L594" s="305">
        <f>'Product Ratings'!L988</f>
        <v>5.453715776</v>
      </c>
      <c r="M594" s="134">
        <f>'Product Ratings'!M988</f>
        <v>0.65</v>
      </c>
      <c r="N594" s="146"/>
      <c r="O594" s="139">
        <f>'Product Ratings'!O988</f>
        <v>3</v>
      </c>
      <c r="P594" s="139">
        <f>'Product Ratings'!P988</f>
        <v>2</v>
      </c>
      <c r="Q594" s="139">
        <f>'Product Ratings'!Q988</f>
        <v>5</v>
      </c>
      <c r="R594" s="139">
        <f>'Product Ratings'!R988</f>
        <v>0</v>
      </c>
      <c r="S594" s="306">
        <f>'Product Ratings'!S988</f>
        <v>5</v>
      </c>
      <c r="T594" s="307">
        <f>'Product Ratings'!T988</f>
        <v>15</v>
      </c>
      <c r="U594" s="146"/>
      <c r="V594" s="146"/>
      <c r="W594" s="146"/>
    </row>
    <row r="595" ht="12.75" customHeight="1">
      <c r="A595" s="146"/>
      <c r="B595" s="146" t="str">
        <f>'Product Ratings'!B992</f>
        <v/>
      </c>
      <c r="C595" s="146"/>
      <c r="D595" s="146"/>
      <c r="E595" s="146">
        <f>'Product Ratings'!C992</f>
        <v>17</v>
      </c>
      <c r="F595" s="305">
        <f>'Product Ratings'!D992</f>
        <v>194.28</v>
      </c>
      <c r="G595" s="305">
        <f>'Product Ratings'!E992</f>
        <v>105.02</v>
      </c>
      <c r="H595" s="134">
        <f>'Product Ratings'!F992</f>
        <v>0.534</v>
      </c>
      <c r="I595" s="146"/>
      <c r="J595" s="305">
        <f>'Product Ratings'!J992</f>
        <v>11.42823529</v>
      </c>
      <c r="K595" s="146" t="str">
        <f>'Product Ratings'!K992</f>
        <v/>
      </c>
      <c r="L595" s="305">
        <f>'Product Ratings'!L992</f>
        <v>7.449957819</v>
      </c>
      <c r="M595" s="134">
        <f>'Product Ratings'!M992</f>
        <v>0.32</v>
      </c>
      <c r="N595" s="146"/>
      <c r="O595" s="139">
        <f>'Product Ratings'!O992</f>
        <v>3</v>
      </c>
      <c r="P595" s="139">
        <f>'Product Ratings'!P992</f>
        <v>4</v>
      </c>
      <c r="Q595" s="139">
        <f>'Product Ratings'!Q992</f>
        <v>5</v>
      </c>
      <c r="R595" s="139">
        <f>'Product Ratings'!R992</f>
        <v>0</v>
      </c>
      <c r="S595" s="306">
        <f>'Product Ratings'!S992</f>
        <v>3</v>
      </c>
      <c r="T595" s="307">
        <f>'Product Ratings'!T992</f>
        <v>15</v>
      </c>
      <c r="U595" s="146"/>
      <c r="V595" s="146"/>
      <c r="W595" s="146"/>
    </row>
    <row r="596" ht="12.75" customHeight="1">
      <c r="A596" s="146"/>
      <c r="B596" s="146" t="str">
        <f>'Product Ratings'!B998</f>
        <v/>
      </c>
      <c r="C596" s="146"/>
      <c r="D596" s="146"/>
      <c r="E596" s="146">
        <f>'Product Ratings'!C998</f>
        <v>18</v>
      </c>
      <c r="F596" s="305">
        <f>'Product Ratings'!D998</f>
        <v>150.22</v>
      </c>
      <c r="G596" s="305">
        <f>'Product Ratings'!E998</f>
        <v>81.09</v>
      </c>
      <c r="H596" s="134">
        <f>'Product Ratings'!F998</f>
        <v>0.534</v>
      </c>
      <c r="I596" s="146"/>
      <c r="J596" s="305">
        <f>'Product Ratings'!J998</f>
        <v>8.345555556</v>
      </c>
      <c r="K596" s="146" t="str">
        <f>'Product Ratings'!K998</f>
        <v/>
      </c>
      <c r="L596" s="305">
        <f>'Product Ratings'!L998</f>
        <v>5.440388237</v>
      </c>
      <c r="M596" s="134">
        <f>'Product Ratings'!M998</f>
        <v>0.23</v>
      </c>
      <c r="N596" s="146"/>
      <c r="O596" s="139">
        <f>'Product Ratings'!O998</f>
        <v>3</v>
      </c>
      <c r="P596" s="139">
        <f>'Product Ratings'!P998</f>
        <v>4</v>
      </c>
      <c r="Q596" s="139">
        <f>'Product Ratings'!Q998</f>
        <v>5</v>
      </c>
      <c r="R596" s="139">
        <f>'Product Ratings'!R998</f>
        <v>0</v>
      </c>
      <c r="S596" s="306">
        <f>'Product Ratings'!S998</f>
        <v>3</v>
      </c>
      <c r="T596" s="307">
        <f>'Product Ratings'!T998</f>
        <v>15</v>
      </c>
      <c r="U596" s="146"/>
      <c r="V596" s="146"/>
      <c r="W596" s="146"/>
    </row>
    <row r="597" ht="12.75" customHeight="1">
      <c r="A597" s="146"/>
      <c r="B597" s="146" t="str">
        <f>'Product Ratings'!B1006</f>
        <v/>
      </c>
      <c r="C597" s="146"/>
      <c r="D597" s="146"/>
      <c r="E597" s="146">
        <f>'Product Ratings'!C1006</f>
        <v>36</v>
      </c>
      <c r="F597" s="305">
        <f>'Product Ratings'!D1006</f>
        <v>298.29</v>
      </c>
      <c r="G597" s="305">
        <f>'Product Ratings'!E1006</f>
        <v>160.53</v>
      </c>
      <c r="H597" s="134">
        <f>'Product Ratings'!F1006</f>
        <v>0.534</v>
      </c>
      <c r="I597" s="146"/>
      <c r="J597" s="305">
        <f>'Product Ratings'!J1006</f>
        <v>8.285833333</v>
      </c>
      <c r="K597" s="146" t="str">
        <f>'Product Ratings'!K1006</f>
        <v/>
      </c>
      <c r="L597" s="305">
        <f>'Product Ratings'!L1006</f>
        <v>5.401455889</v>
      </c>
      <c r="M597" s="134">
        <f>'Product Ratings'!M1006</f>
        <v>0.06</v>
      </c>
      <c r="N597" s="146"/>
      <c r="O597" s="139">
        <f>'Product Ratings'!O1006</f>
        <v>3</v>
      </c>
      <c r="P597" s="139">
        <f>'Product Ratings'!P1006</f>
        <v>5</v>
      </c>
      <c r="Q597" s="139">
        <f>'Product Ratings'!Q1006</f>
        <v>5</v>
      </c>
      <c r="R597" s="139">
        <f>'Product Ratings'!R1006</f>
        <v>0</v>
      </c>
      <c r="S597" s="306">
        <f>'Product Ratings'!S1006</f>
        <v>2</v>
      </c>
      <c r="T597" s="307">
        <f>'Product Ratings'!T1006</f>
        <v>15</v>
      </c>
      <c r="U597" s="146"/>
      <c r="V597" s="146"/>
      <c r="W597" s="146"/>
    </row>
    <row r="598" ht="12.75" customHeight="1">
      <c r="A598" s="146"/>
      <c r="B598" s="146" t="str">
        <f>'Product Ratings'!B1011</f>
        <v/>
      </c>
      <c r="C598" s="146"/>
      <c r="D598" s="146"/>
      <c r="E598" s="146">
        <f>'Product Ratings'!C1011</f>
        <v>22</v>
      </c>
      <c r="F598" s="305">
        <f>'Product Ratings'!D1011</f>
        <v>187.23</v>
      </c>
      <c r="G598" s="305">
        <f>'Product Ratings'!E1011</f>
        <v>100.55</v>
      </c>
      <c r="H598" s="134">
        <f>'Product Ratings'!F1011</f>
        <v>0.534</v>
      </c>
      <c r="I598" s="146"/>
      <c r="J598" s="305">
        <f>'Product Ratings'!J1011</f>
        <v>8.510454545</v>
      </c>
      <c r="K598" s="146" t="str">
        <f>'Product Ratings'!K1011</f>
        <v/>
      </c>
      <c r="L598" s="305">
        <f>'Product Ratings'!L1011</f>
        <v>5.547884319</v>
      </c>
      <c r="M598" s="134">
        <f>'Product Ratings'!M1011</f>
        <v>0.13</v>
      </c>
      <c r="N598" s="146"/>
      <c r="O598" s="139">
        <f>'Product Ratings'!O1011</f>
        <v>3</v>
      </c>
      <c r="P598" s="139">
        <f>'Product Ratings'!P1011</f>
        <v>4</v>
      </c>
      <c r="Q598" s="139">
        <f>'Product Ratings'!Q1011</f>
        <v>5</v>
      </c>
      <c r="R598" s="139">
        <f>'Product Ratings'!R1011</f>
        <v>0</v>
      </c>
      <c r="S598" s="306">
        <f>'Product Ratings'!S1011</f>
        <v>0.13</v>
      </c>
      <c r="T598" s="307">
        <f>'Product Ratings'!T1011</f>
        <v>12.13</v>
      </c>
      <c r="U598" s="146"/>
      <c r="V598" s="146"/>
      <c r="W598" s="146"/>
    </row>
    <row r="599" ht="12.75" customHeight="1">
      <c r="A599" s="146"/>
      <c r="B599" s="146" t="str">
        <f>'Product Ratings'!B1017</f>
        <v/>
      </c>
      <c r="C599" s="146"/>
      <c r="D599" s="146"/>
      <c r="E599" s="146">
        <f>'Product Ratings'!C1017</f>
        <v>21</v>
      </c>
      <c r="F599" s="305">
        <f>'Product Ratings'!D1017</f>
        <v>271.15</v>
      </c>
      <c r="G599" s="305">
        <f>'Product Ratings'!E1017</f>
        <v>145.15</v>
      </c>
      <c r="H599" s="134">
        <f>'Product Ratings'!F1017</f>
        <v>0.534</v>
      </c>
      <c r="I599" s="146"/>
      <c r="J599" s="305">
        <f>'Product Ratings'!J1017</f>
        <v>12.91190476</v>
      </c>
      <c r="K599" s="146" t="str">
        <f>'Product Ratings'!K1017</f>
        <v/>
      </c>
      <c r="L599" s="305">
        <f>'Product Ratings'!L1017</f>
        <v>8.417147824</v>
      </c>
      <c r="M599" s="134">
        <f>'Product Ratings'!M1017</f>
        <v>0.28</v>
      </c>
      <c r="N599" s="146"/>
      <c r="O599" s="139">
        <f>'Product Ratings'!O1017</f>
        <v>3</v>
      </c>
      <c r="P599" s="139">
        <f>'Product Ratings'!P1017</f>
        <v>4</v>
      </c>
      <c r="Q599" s="139">
        <f>'Product Ratings'!Q1017</f>
        <v>5</v>
      </c>
      <c r="R599" s="139">
        <f>'Product Ratings'!R1017</f>
        <v>0</v>
      </c>
      <c r="S599" s="306">
        <f>'Product Ratings'!S1017</f>
        <v>3</v>
      </c>
      <c r="T599" s="307">
        <f>'Product Ratings'!T1017</f>
        <v>15</v>
      </c>
      <c r="U599" s="146"/>
      <c r="V599" s="146"/>
      <c r="W599" s="146"/>
    </row>
    <row r="600" ht="12.75" customHeight="1">
      <c r="A600" s="146"/>
      <c r="B600" s="146" t="str">
        <f>'Product Ratings'!B1021</f>
        <v/>
      </c>
      <c r="C600" s="146"/>
      <c r="D600" s="146"/>
      <c r="E600" s="146">
        <f>'Product Ratings'!C1021</f>
        <v>18</v>
      </c>
      <c r="F600" s="305">
        <f>'Product Ratings'!D1021</f>
        <v>148.07</v>
      </c>
      <c r="G600" s="305">
        <f>'Product Ratings'!E1021</f>
        <v>79.19</v>
      </c>
      <c r="H600" s="134">
        <f>'Product Ratings'!F1021</f>
        <v>0.534</v>
      </c>
      <c r="I600" s="146"/>
      <c r="J600" s="305">
        <f>'Product Ratings'!J1021</f>
        <v>8.226111111</v>
      </c>
      <c r="K600" s="146" t="str">
        <f>'Product Ratings'!K1021</f>
        <v/>
      </c>
      <c r="L600" s="305">
        <f>'Product Ratings'!L1021</f>
        <v>5.36252354</v>
      </c>
      <c r="M600" s="134">
        <f>'Product Ratings'!M1021</f>
        <v>0.33</v>
      </c>
      <c r="N600" s="146"/>
      <c r="O600" s="139">
        <f>'Product Ratings'!O1021</f>
        <v>3</v>
      </c>
      <c r="P600" s="139">
        <f>'Product Ratings'!P1021</f>
        <v>4</v>
      </c>
      <c r="Q600" s="139">
        <f>'Product Ratings'!Q1021</f>
        <v>5</v>
      </c>
      <c r="R600" s="139">
        <f>'Product Ratings'!R1021</f>
        <v>0</v>
      </c>
      <c r="S600" s="306">
        <f>'Product Ratings'!S1021</f>
        <v>3</v>
      </c>
      <c r="T600" s="307">
        <f>'Product Ratings'!T1021</f>
        <v>15</v>
      </c>
      <c r="U600" s="146"/>
      <c r="V600" s="146"/>
      <c r="W600" s="146"/>
    </row>
    <row r="601" ht="12.75" customHeight="1">
      <c r="A601" s="146"/>
      <c r="B601" s="146" t="str">
        <f>'Product Ratings'!B1030</f>
        <v/>
      </c>
      <c r="C601" s="146"/>
      <c r="D601" s="146"/>
      <c r="E601" s="146">
        <f>'Product Ratings'!C1030</f>
        <v>48</v>
      </c>
      <c r="F601" s="305">
        <f>'Product Ratings'!D1030</f>
        <v>224.92</v>
      </c>
      <c r="G601" s="305">
        <f>'Product Ratings'!E1030</f>
        <v>120.12</v>
      </c>
      <c r="H601" s="134">
        <f>'Product Ratings'!F1030</f>
        <v>0.534</v>
      </c>
      <c r="I601" s="146"/>
      <c r="J601" s="305">
        <f>'Product Ratings'!J1030</f>
        <v>4.685833333</v>
      </c>
      <c r="K601" s="146" t="str">
        <f>'Product Ratings'!K1030</f>
        <v/>
      </c>
      <c r="L601" s="305">
        <f>'Product Ratings'!L1030</f>
        <v>3.054650152</v>
      </c>
      <c r="M601" s="134">
        <f>'Product Ratings'!M1030</f>
        <v>0.53</v>
      </c>
      <c r="N601" s="146"/>
      <c r="O601" s="139">
        <f>'Product Ratings'!O1030</f>
        <v>3</v>
      </c>
      <c r="P601" s="139">
        <f>'Product Ratings'!P1030</f>
        <v>5</v>
      </c>
      <c r="Q601" s="139">
        <f>'Product Ratings'!Q1030</f>
        <v>5</v>
      </c>
      <c r="R601" s="139">
        <f>'Product Ratings'!R1030</f>
        <v>0</v>
      </c>
      <c r="S601" s="306">
        <f>'Product Ratings'!S1030</f>
        <v>4</v>
      </c>
      <c r="T601" s="307">
        <f>'Product Ratings'!T1030</f>
        <v>17</v>
      </c>
      <c r="U601" s="146"/>
      <c r="V601" s="146"/>
      <c r="W601" s="146"/>
    </row>
    <row r="602" ht="12.75" customHeight="1">
      <c r="A602" s="146"/>
      <c r="B602" s="146" t="str">
        <f>'Product Ratings'!B1112</f>
        <v/>
      </c>
      <c r="C602" s="146"/>
      <c r="D602" s="146"/>
      <c r="E602" s="146">
        <f>'Product Ratings'!C1112</f>
        <v>30</v>
      </c>
      <c r="F602" s="305">
        <f>'Product Ratings'!D1112</f>
        <v>1548.48</v>
      </c>
      <c r="G602" s="305">
        <f>'Product Ratings'!E1112</f>
        <v>813.48</v>
      </c>
      <c r="H602" s="134">
        <f>'Product Ratings'!F1112</f>
        <v>0.5253</v>
      </c>
      <c r="I602" s="146"/>
      <c r="J602" s="305">
        <f>'Product Ratings'!J1112</f>
        <v>51.616</v>
      </c>
      <c r="K602" s="146" t="str">
        <f>'Product Ratings'!K1112</f>
        <v/>
      </c>
      <c r="L602" s="305">
        <f>'Product Ratings'!L1112</f>
        <v>33.83990035</v>
      </c>
      <c r="M602" s="134">
        <f>'Product Ratings'!M1112</f>
        <v>0.64</v>
      </c>
      <c r="N602" s="146"/>
      <c r="O602" s="139">
        <f>'Product Ratings'!O1112</f>
        <v>3</v>
      </c>
      <c r="P602" s="139">
        <f>'Product Ratings'!P1112</f>
        <v>5</v>
      </c>
      <c r="Q602" s="139">
        <f>'Product Ratings'!Q1112</f>
        <v>4</v>
      </c>
      <c r="R602" s="139">
        <f>'Product Ratings'!R1112</f>
        <v>0</v>
      </c>
      <c r="S602" s="306">
        <f>'Product Ratings'!S1112</f>
        <v>5</v>
      </c>
      <c r="T602" s="307">
        <f>'Product Ratings'!T1112</f>
        <v>17</v>
      </c>
      <c r="U602" s="146"/>
      <c r="V602" s="146"/>
      <c r="W602" s="146"/>
    </row>
    <row r="603" ht="12.75" customHeight="1">
      <c r="A603" s="146"/>
      <c r="B603" s="146" t="str">
        <f>'Product Ratings'!B1113</f>
        <v/>
      </c>
      <c r="C603" s="146"/>
      <c r="D603" s="146"/>
      <c r="E603" s="146">
        <f>'Product Ratings'!C1113</f>
        <v>17</v>
      </c>
      <c r="F603" s="305">
        <f>'Product Ratings'!D1113</f>
        <v>367.83</v>
      </c>
      <c r="G603" s="305">
        <f>'Product Ratings'!E1113</f>
        <v>193.15</v>
      </c>
      <c r="H603" s="134">
        <f>'Product Ratings'!F1113</f>
        <v>0.5251</v>
      </c>
      <c r="I603" s="146"/>
      <c r="J603" s="305">
        <f>'Product Ratings'!J1113</f>
        <v>21.63705882</v>
      </c>
      <c r="K603" s="146" t="str">
        <f>'Product Ratings'!K1113</f>
        <v/>
      </c>
      <c r="L603" s="305">
        <f>'Product Ratings'!L1113</f>
        <v>14.18730498</v>
      </c>
      <c r="M603" s="134">
        <f>'Product Ratings'!M1113</f>
        <v>0.67</v>
      </c>
      <c r="N603" s="146"/>
      <c r="O603" s="139">
        <f>'Product Ratings'!O1113</f>
        <v>3</v>
      </c>
      <c r="P603" s="139">
        <f>'Product Ratings'!P1113</f>
        <v>4</v>
      </c>
      <c r="Q603" s="139">
        <f>'Product Ratings'!Q1113</f>
        <v>5</v>
      </c>
      <c r="R603" s="139">
        <f>'Product Ratings'!R1113</f>
        <v>0</v>
      </c>
      <c r="S603" s="306">
        <f>'Product Ratings'!S1113</f>
        <v>5</v>
      </c>
      <c r="T603" s="307">
        <f>'Product Ratings'!T1113</f>
        <v>17</v>
      </c>
      <c r="U603" s="146"/>
      <c r="V603" s="146"/>
      <c r="W603" s="146"/>
    </row>
    <row r="604" ht="12.75" customHeight="1">
      <c r="A604" s="146"/>
      <c r="B604" s="146" t="str">
        <f>'Product Ratings'!B1120</f>
        <v/>
      </c>
      <c r="C604" s="146"/>
      <c r="D604" s="146"/>
      <c r="E604" s="146">
        <f>'Product Ratings'!C1120</f>
        <v>17</v>
      </c>
      <c r="F604" s="305">
        <f>'Product Ratings'!D1120</f>
        <v>120.52</v>
      </c>
      <c r="G604" s="305">
        <f>'Product Ratings'!E1120</f>
        <v>63.25</v>
      </c>
      <c r="H604" s="134">
        <f>'Product Ratings'!F1120</f>
        <v>0.5248</v>
      </c>
      <c r="I604" s="146"/>
      <c r="J604" s="305">
        <f>'Product Ratings'!J1120</f>
        <v>7.089411765</v>
      </c>
      <c r="K604" s="146" t="str">
        <f>'Product Ratings'!K1120</f>
        <v/>
      </c>
      <c r="L604" s="305">
        <f>'Product Ratings'!L1120</f>
        <v>4.649404358</v>
      </c>
      <c r="M604" s="134">
        <f>'Product Ratings'!M1120</f>
        <v>0.87</v>
      </c>
      <c r="N604" s="146"/>
      <c r="O604" s="139">
        <f>'Product Ratings'!O1120</f>
        <v>3</v>
      </c>
      <c r="P604" s="139">
        <f>'Product Ratings'!P1120</f>
        <v>4</v>
      </c>
      <c r="Q604" s="139">
        <f>'Product Ratings'!Q1120</f>
        <v>5</v>
      </c>
      <c r="R604" s="139">
        <f>'Product Ratings'!R1120</f>
        <v>0</v>
      </c>
      <c r="S604" s="306">
        <f>'Product Ratings'!S1120</f>
        <v>5</v>
      </c>
      <c r="T604" s="307">
        <f>'Product Ratings'!T1120</f>
        <v>17</v>
      </c>
      <c r="U604" s="146"/>
      <c r="V604" s="146"/>
      <c r="W604" s="146"/>
    </row>
    <row r="605" ht="12.75" customHeight="1">
      <c r="A605" s="146"/>
      <c r="B605" s="146" t="str">
        <f>'Product Ratings'!B1188</f>
        <v/>
      </c>
      <c r="C605" s="146"/>
      <c r="D605" s="146"/>
      <c r="E605" s="146">
        <f>'Product Ratings'!C1188</f>
        <v>22</v>
      </c>
      <c r="F605" s="305">
        <f>'Product Ratings'!D1188</f>
        <v>689.39</v>
      </c>
      <c r="G605" s="305">
        <f>'Product Ratings'!E1188</f>
        <v>358.44</v>
      </c>
      <c r="H605" s="134">
        <f>'Product Ratings'!F1188</f>
        <v>0.5199</v>
      </c>
      <c r="I605" s="146"/>
      <c r="J605" s="305">
        <f>'Product Ratings'!J1188</f>
        <v>31.33590909</v>
      </c>
      <c r="K605" s="146" t="str">
        <f>'Product Ratings'!K1188</f>
        <v/>
      </c>
      <c r="L605" s="305">
        <f>'Product Ratings'!L1188</f>
        <v>20.61708605</v>
      </c>
      <c r="M605" s="134">
        <f>'Product Ratings'!M1188</f>
        <v>0.64</v>
      </c>
      <c r="N605" s="146"/>
      <c r="O605" s="139">
        <f>'Product Ratings'!O1188</f>
        <v>3</v>
      </c>
      <c r="P605" s="139">
        <f>'Product Ratings'!P1188</f>
        <v>4</v>
      </c>
      <c r="Q605" s="139">
        <f>'Product Ratings'!Q1188</f>
        <v>5</v>
      </c>
      <c r="R605" s="139">
        <f>'Product Ratings'!R1188</f>
        <v>0</v>
      </c>
      <c r="S605" s="306">
        <f>'Product Ratings'!S1188</f>
        <v>5</v>
      </c>
      <c r="T605" s="307">
        <f>'Product Ratings'!T1188</f>
        <v>17</v>
      </c>
      <c r="U605" s="146"/>
      <c r="V605" s="146"/>
      <c r="W605" s="146"/>
    </row>
    <row r="606" ht="12.75" customHeight="1">
      <c r="A606" s="146"/>
      <c r="B606" s="146" t="str">
        <f>'Product Ratings'!B1268</f>
        <v/>
      </c>
      <c r="C606" s="146"/>
      <c r="D606" s="146"/>
      <c r="E606" s="146">
        <f>'Product Ratings'!C1268</f>
        <v>19</v>
      </c>
      <c r="F606" s="305">
        <f>'Product Ratings'!D1268</f>
        <v>593.07</v>
      </c>
      <c r="G606" s="305">
        <f>'Product Ratings'!E1268</f>
        <v>303.94</v>
      </c>
      <c r="H606" s="134">
        <f>'Product Ratings'!F1268</f>
        <v>0.5125</v>
      </c>
      <c r="I606" s="146"/>
      <c r="J606" s="305">
        <f>'Product Ratings'!J1268</f>
        <v>31.21421053</v>
      </c>
      <c r="K606" s="146" t="str">
        <f>'Product Ratings'!K1268</f>
        <v/>
      </c>
      <c r="L606" s="305">
        <f>'Product Ratings'!L1268</f>
        <v>20.63749456</v>
      </c>
      <c r="M606" s="134">
        <f>'Product Ratings'!M1268</f>
        <v>0.69</v>
      </c>
      <c r="N606" s="146"/>
      <c r="O606" s="139">
        <f>'Product Ratings'!O1268</f>
        <v>3</v>
      </c>
      <c r="P606" s="139">
        <f>'Product Ratings'!P1268</f>
        <v>4</v>
      </c>
      <c r="Q606" s="139">
        <f>'Product Ratings'!Q1268</f>
        <v>5</v>
      </c>
      <c r="R606" s="139">
        <f>'Product Ratings'!R1268</f>
        <v>0</v>
      </c>
      <c r="S606" s="306">
        <f>'Product Ratings'!S1268</f>
        <v>5</v>
      </c>
      <c r="T606" s="307">
        <f>'Product Ratings'!T1268</f>
        <v>17</v>
      </c>
      <c r="U606" s="146"/>
      <c r="V606" s="146"/>
      <c r="W606" s="146"/>
    </row>
    <row r="607" ht="12.75" customHeight="1">
      <c r="A607" s="146"/>
      <c r="B607" s="146" t="str">
        <f>'Product Ratings'!B1326</f>
        <v/>
      </c>
      <c r="C607" s="146"/>
      <c r="D607" s="146"/>
      <c r="E607" s="146">
        <f>'Product Ratings'!C1326</f>
        <v>33</v>
      </c>
      <c r="F607" s="305">
        <f>'Product Ratings'!D1326</f>
        <v>347.83</v>
      </c>
      <c r="G607" s="305">
        <f>'Product Ratings'!E1326</f>
        <v>175.81</v>
      </c>
      <c r="H607" s="134">
        <f>'Product Ratings'!F1326</f>
        <v>0.5055</v>
      </c>
      <c r="I607" s="146"/>
      <c r="J607" s="305">
        <f>'Product Ratings'!J1326</f>
        <v>10.54030303</v>
      </c>
      <c r="K607" s="146" t="str">
        <f>'Product Ratings'!K1326</f>
        <v/>
      </c>
      <c r="L607" s="305">
        <f>'Product Ratings'!L1326</f>
        <v>7.001197629</v>
      </c>
      <c r="M607" s="134">
        <f>'Product Ratings'!M1326</f>
        <v>0.34</v>
      </c>
      <c r="N607" s="146"/>
      <c r="O607" s="139">
        <f>'Product Ratings'!O1326</f>
        <v>3</v>
      </c>
      <c r="P607" s="139">
        <f>'Product Ratings'!P1326</f>
        <v>5</v>
      </c>
      <c r="Q607" s="139">
        <f>'Product Ratings'!Q1326</f>
        <v>5</v>
      </c>
      <c r="R607" s="139">
        <f>'Product Ratings'!R1326</f>
        <v>0</v>
      </c>
      <c r="S607" s="306">
        <f>'Product Ratings'!S1326</f>
        <v>4</v>
      </c>
      <c r="T607" s="307">
        <f>'Product Ratings'!T1326</f>
        <v>17</v>
      </c>
      <c r="U607" s="146"/>
      <c r="V607" s="146"/>
      <c r="W607" s="146"/>
    </row>
    <row r="608" ht="12.75" customHeight="1">
      <c r="A608" s="146"/>
      <c r="B608" s="146" t="str">
        <f>'Product Ratings'!B1337</f>
        <v/>
      </c>
      <c r="C608" s="146"/>
      <c r="D608" s="146"/>
      <c r="E608" s="146">
        <f>'Product Ratings'!C1337</f>
        <v>34</v>
      </c>
      <c r="F608" s="305">
        <f>'Product Ratings'!D1337</f>
        <v>354.78</v>
      </c>
      <c r="G608" s="305">
        <f>'Product Ratings'!E1337</f>
        <v>178.87</v>
      </c>
      <c r="H608" s="134">
        <f>'Product Ratings'!F1337</f>
        <v>0.5042</v>
      </c>
      <c r="I608" s="146"/>
      <c r="J608" s="305">
        <f>'Product Ratings'!J1337</f>
        <v>10.43470588</v>
      </c>
      <c r="K608" s="146" t="str">
        <f>'Product Ratings'!K1337</f>
        <v/>
      </c>
      <c r="L608" s="305">
        <f>'Product Ratings'!L1337</f>
        <v>6.937046857</v>
      </c>
      <c r="M608" s="134">
        <f>'Product Ratings'!M1337</f>
        <v>0.58</v>
      </c>
      <c r="N608" s="146"/>
      <c r="O608" s="139">
        <f>'Product Ratings'!O1337</f>
        <v>3</v>
      </c>
      <c r="P608" s="139">
        <f>'Product Ratings'!P1337</f>
        <v>5</v>
      </c>
      <c r="Q608" s="139">
        <f>'Product Ratings'!Q1337</f>
        <v>5</v>
      </c>
      <c r="R608" s="139">
        <f>'Product Ratings'!R1337</f>
        <v>0</v>
      </c>
      <c r="S608" s="306">
        <f>'Product Ratings'!S1337</f>
        <v>4</v>
      </c>
      <c r="T608" s="307">
        <f>'Product Ratings'!T1337</f>
        <v>17</v>
      </c>
      <c r="U608" s="146"/>
      <c r="V608" s="146"/>
      <c r="W608" s="146"/>
    </row>
    <row r="609" ht="12.75" customHeight="1">
      <c r="A609" s="146"/>
      <c r="B609" s="146" t="str">
        <f>'Product Ratings'!B1418</f>
        <v/>
      </c>
      <c r="C609" s="146"/>
      <c r="D609" s="146"/>
      <c r="E609" s="146">
        <f>'Product Ratings'!C1418</f>
        <v>19</v>
      </c>
      <c r="F609" s="305">
        <f>'Product Ratings'!D1418</f>
        <v>115.65</v>
      </c>
      <c r="G609" s="305">
        <f>'Product Ratings'!E1418</f>
        <v>57.73</v>
      </c>
      <c r="H609" s="134">
        <f>'Product Ratings'!F1418</f>
        <v>0.4992</v>
      </c>
      <c r="I609" s="146"/>
      <c r="J609" s="305">
        <f>'Product Ratings'!J1418</f>
        <v>6.086842105</v>
      </c>
      <c r="K609" s="146" t="str">
        <f>'Product Ratings'!K1418</f>
        <v/>
      </c>
      <c r="L609" s="305">
        <f>'Product Ratings'!L1418</f>
        <v>4.060060102</v>
      </c>
      <c r="M609" s="134">
        <f>'Product Ratings'!M1418</f>
        <v>0.68</v>
      </c>
      <c r="N609" s="146"/>
      <c r="O609" s="139">
        <f>'Product Ratings'!O1418</f>
        <v>3</v>
      </c>
      <c r="P609" s="139">
        <f>'Product Ratings'!P1418</f>
        <v>4</v>
      </c>
      <c r="Q609" s="139">
        <f>'Product Ratings'!Q1418</f>
        <v>5</v>
      </c>
      <c r="R609" s="139">
        <f>'Product Ratings'!R1418</f>
        <v>0</v>
      </c>
      <c r="S609" s="306">
        <f>'Product Ratings'!S1418</f>
        <v>5</v>
      </c>
      <c r="T609" s="307">
        <f>'Product Ratings'!T1418</f>
        <v>17</v>
      </c>
      <c r="U609" s="146"/>
      <c r="V609" s="146"/>
      <c r="W609" s="146"/>
    </row>
    <row r="610" ht="12.75" customHeight="1">
      <c r="A610" s="146"/>
      <c r="B610" s="146" t="str">
        <f>'Product Ratings'!B1437</f>
        <v/>
      </c>
      <c r="C610" s="146"/>
      <c r="D610" s="146"/>
      <c r="E610" s="146">
        <f>'Product Ratings'!C1437</f>
        <v>23</v>
      </c>
      <c r="F610" s="305">
        <f>'Product Ratings'!D1437</f>
        <v>552.26</v>
      </c>
      <c r="G610" s="305">
        <f>'Product Ratings'!E1437</f>
        <v>275.47</v>
      </c>
      <c r="H610" s="134">
        <f>'Product Ratings'!F1437</f>
        <v>0.4988</v>
      </c>
      <c r="I610" s="146"/>
      <c r="J610" s="305">
        <f>'Product Ratings'!J1437</f>
        <v>24.01130435</v>
      </c>
      <c r="K610" s="146" t="str">
        <f>'Product Ratings'!K1437</f>
        <v/>
      </c>
      <c r="L610" s="305">
        <f>'Product Ratings'!L1437</f>
        <v>16.02035251</v>
      </c>
      <c r="M610" s="134">
        <f>'Product Ratings'!M1437</f>
        <v>0.67</v>
      </c>
      <c r="N610" s="146"/>
      <c r="O610" s="139">
        <f>'Product Ratings'!O1437</f>
        <v>3</v>
      </c>
      <c r="P610" s="139">
        <f>'Product Ratings'!P1437</f>
        <v>4</v>
      </c>
      <c r="Q610" s="139">
        <f>'Product Ratings'!Q1437</f>
        <v>5</v>
      </c>
      <c r="R610" s="139">
        <f>'Product Ratings'!R1437</f>
        <v>0</v>
      </c>
      <c r="S610" s="306">
        <f>'Product Ratings'!S1437</f>
        <v>5</v>
      </c>
      <c r="T610" s="307">
        <f>'Product Ratings'!T1437</f>
        <v>17</v>
      </c>
      <c r="U610" s="146"/>
      <c r="V610" s="146"/>
      <c r="W610" s="146"/>
    </row>
    <row r="611" ht="12.75" customHeight="1">
      <c r="A611" s="146"/>
      <c r="B611" s="146" t="str">
        <f>'Product Ratings'!B1444</f>
        <v/>
      </c>
      <c r="C611" s="146"/>
      <c r="D611" s="146"/>
      <c r="E611" s="146">
        <f>'Product Ratings'!C1444</f>
        <v>22</v>
      </c>
      <c r="F611" s="305">
        <f>'Product Ratings'!D1444</f>
        <v>517.19</v>
      </c>
      <c r="G611" s="305">
        <f>'Product Ratings'!E1444</f>
        <v>257.74</v>
      </c>
      <c r="H611" s="134">
        <f>'Product Ratings'!F1444</f>
        <v>0.4984</v>
      </c>
      <c r="I611" s="146"/>
      <c r="J611" s="305">
        <f>'Product Ratings'!J1444</f>
        <v>23.50863636</v>
      </c>
      <c r="K611" s="146" t="str">
        <f>'Product Ratings'!K1444</f>
        <v/>
      </c>
      <c r="L611" s="305">
        <f>'Product Ratings'!L1444</f>
        <v>15.68915935</v>
      </c>
      <c r="M611" s="134">
        <f>'Product Ratings'!M1444</f>
        <v>0.65</v>
      </c>
      <c r="N611" s="146"/>
      <c r="O611" s="139">
        <f>'Product Ratings'!O1444</f>
        <v>3</v>
      </c>
      <c r="P611" s="139">
        <f>'Product Ratings'!P1444</f>
        <v>4</v>
      </c>
      <c r="Q611" s="139">
        <f>'Product Ratings'!Q1444</f>
        <v>5</v>
      </c>
      <c r="R611" s="139">
        <f>'Product Ratings'!R1444</f>
        <v>0</v>
      </c>
      <c r="S611" s="306">
        <f>'Product Ratings'!S1444</f>
        <v>5</v>
      </c>
      <c r="T611" s="307">
        <f>'Product Ratings'!T1444</f>
        <v>17</v>
      </c>
      <c r="U611" s="146"/>
      <c r="V611" s="146"/>
      <c r="W611" s="146"/>
    </row>
    <row r="612" ht="12.75" customHeight="1">
      <c r="A612" s="146"/>
      <c r="B612" s="146" t="str">
        <f>'Product Ratings'!B1481</f>
        <v/>
      </c>
      <c r="C612" s="146"/>
      <c r="D612" s="146"/>
      <c r="E612" s="146">
        <f>'Product Ratings'!C1481</f>
        <v>27</v>
      </c>
      <c r="F612" s="305">
        <f>'Product Ratings'!D1481</f>
        <v>631.57</v>
      </c>
      <c r="G612" s="305">
        <f>'Product Ratings'!E1481</f>
        <v>312.94</v>
      </c>
      <c r="H612" s="134">
        <f>'Product Ratings'!F1481</f>
        <v>0.4955</v>
      </c>
      <c r="I612" s="146"/>
      <c r="J612" s="305">
        <f>'Product Ratings'!J1481</f>
        <v>23.39148148</v>
      </c>
      <c r="K612" s="146" t="str">
        <f>'Product Ratings'!K1481</f>
        <v/>
      </c>
      <c r="L612" s="305">
        <f>'Product Ratings'!L1481</f>
        <v>15.64124472</v>
      </c>
      <c r="M612" s="134">
        <f>'Product Ratings'!M1481</f>
        <v>0.46</v>
      </c>
      <c r="N612" s="146"/>
      <c r="O612" s="139">
        <f>'Product Ratings'!O1481</f>
        <v>3</v>
      </c>
      <c r="P612" s="139">
        <f>'Product Ratings'!P1481</f>
        <v>5</v>
      </c>
      <c r="Q612" s="139">
        <f>'Product Ratings'!Q1481</f>
        <v>5</v>
      </c>
      <c r="R612" s="139">
        <f>'Product Ratings'!R1481</f>
        <v>0</v>
      </c>
      <c r="S612" s="306">
        <f>'Product Ratings'!S1481</f>
        <v>4</v>
      </c>
      <c r="T612" s="307">
        <f>'Product Ratings'!T1481</f>
        <v>17</v>
      </c>
      <c r="U612" s="146"/>
      <c r="V612" s="146"/>
      <c r="W612" s="146"/>
    </row>
    <row r="613" ht="12.75" customHeight="1">
      <c r="A613" s="146"/>
      <c r="B613" s="146" t="str">
        <f>'Product Ratings'!B1507</f>
        <v/>
      </c>
      <c r="C613" s="146"/>
      <c r="D613" s="146"/>
      <c r="E613" s="146">
        <f>'Product Ratings'!C1507</f>
        <v>16</v>
      </c>
      <c r="F613" s="305">
        <f>'Product Ratings'!D1507</f>
        <v>506.89</v>
      </c>
      <c r="G613" s="305">
        <f>'Product Ratings'!E1507</f>
        <v>250.25</v>
      </c>
      <c r="H613" s="134">
        <f>'Product Ratings'!F1507</f>
        <v>0.4937</v>
      </c>
      <c r="I613" s="146"/>
      <c r="J613" s="305">
        <f>'Product Ratings'!J1507</f>
        <v>31.680625</v>
      </c>
      <c r="K613" s="146" t="str">
        <f>'Product Ratings'!K1507</f>
        <v/>
      </c>
      <c r="L613" s="305">
        <f>'Product Ratings'!L1507</f>
        <v>21.20949655</v>
      </c>
      <c r="M613" s="134">
        <f>'Product Ratings'!M1507</f>
        <v>0.93</v>
      </c>
      <c r="N613" s="146"/>
      <c r="O613" s="139">
        <f>'Product Ratings'!O1507</f>
        <v>3</v>
      </c>
      <c r="P613" s="139">
        <f>'Product Ratings'!P1507</f>
        <v>4</v>
      </c>
      <c r="Q613" s="139">
        <f>'Product Ratings'!Q1507</f>
        <v>5</v>
      </c>
      <c r="R613" s="139">
        <f>'Product Ratings'!R1507</f>
        <v>0</v>
      </c>
      <c r="S613" s="306">
        <f>'Product Ratings'!S1507</f>
        <v>5</v>
      </c>
      <c r="T613" s="307">
        <f>'Product Ratings'!T1507</f>
        <v>17</v>
      </c>
      <c r="U613" s="146"/>
      <c r="V613" s="146"/>
      <c r="W613" s="146"/>
    </row>
    <row r="614" ht="12.75" customHeight="1">
      <c r="A614" s="146"/>
      <c r="B614" s="146" t="str">
        <f>'Product Ratings'!B1554</f>
        <v/>
      </c>
      <c r="C614" s="146"/>
      <c r="D614" s="146"/>
      <c r="E614" s="146">
        <f>'Product Ratings'!C1554</f>
        <v>32</v>
      </c>
      <c r="F614" s="305">
        <f>'Product Ratings'!D1554</f>
        <v>136.77</v>
      </c>
      <c r="G614" s="305">
        <f>'Product Ratings'!E1554</f>
        <v>66.91</v>
      </c>
      <c r="H614" s="134">
        <f>'Product Ratings'!F1554</f>
        <v>0.4892</v>
      </c>
      <c r="I614" s="146"/>
      <c r="J614" s="305">
        <f>'Product Ratings'!J1554</f>
        <v>4.2740625</v>
      </c>
      <c r="K614" s="146" t="str">
        <f>'Product Ratings'!K1554</f>
        <v/>
      </c>
      <c r="L614" s="305">
        <f>'Product Ratings'!L1554</f>
        <v>2.870039283</v>
      </c>
      <c r="M614" s="134">
        <f>'Product Ratings'!M1554</f>
        <v>0.34</v>
      </c>
      <c r="N614" s="146"/>
      <c r="O614" s="139">
        <f>'Product Ratings'!O1554</f>
        <v>3</v>
      </c>
      <c r="P614" s="139">
        <f>'Product Ratings'!P1554</f>
        <v>5</v>
      </c>
      <c r="Q614" s="139">
        <f>'Product Ratings'!Q1554</f>
        <v>5</v>
      </c>
      <c r="R614" s="139">
        <f>'Product Ratings'!R1554</f>
        <v>0</v>
      </c>
      <c r="S614" s="306">
        <f>'Product Ratings'!S1554</f>
        <v>4</v>
      </c>
      <c r="T614" s="307">
        <f>'Product Ratings'!T1554</f>
        <v>17</v>
      </c>
      <c r="U614" s="146"/>
      <c r="V614" s="146"/>
      <c r="W614" s="146"/>
    </row>
    <row r="615" ht="12.75" customHeight="1">
      <c r="A615" s="146"/>
      <c r="B615" s="146" t="str">
        <f>'Product Ratings'!B1578</f>
        <v/>
      </c>
      <c r="C615" s="146"/>
      <c r="D615" s="146"/>
      <c r="E615" s="146">
        <f>'Product Ratings'!C1578</f>
        <v>17</v>
      </c>
      <c r="F615" s="305">
        <f>'Product Ratings'!D1578</f>
        <v>72.31</v>
      </c>
      <c r="G615" s="305">
        <f>'Product Ratings'!E1578</f>
        <v>35.19</v>
      </c>
      <c r="H615" s="134">
        <f>'Product Ratings'!F1578</f>
        <v>0.4867</v>
      </c>
      <c r="I615" s="146"/>
      <c r="J615" s="305">
        <f>'Product Ratings'!J1578</f>
        <v>4.253529412</v>
      </c>
      <c r="K615" s="146" t="str">
        <f>'Product Ratings'!K1578</f>
        <v/>
      </c>
      <c r="L615" s="305">
        <f>'Product Ratings'!L1578</f>
        <v>2.861054289</v>
      </c>
      <c r="M615" s="134">
        <f>'Product Ratings'!M1578</f>
        <v>0.89</v>
      </c>
      <c r="N615" s="146"/>
      <c r="O615" s="139">
        <f>'Product Ratings'!O1578</f>
        <v>3</v>
      </c>
      <c r="P615" s="139">
        <f>'Product Ratings'!P1578</f>
        <v>4</v>
      </c>
      <c r="Q615" s="139">
        <f>'Product Ratings'!Q1578</f>
        <v>5</v>
      </c>
      <c r="R615" s="139">
        <f>'Product Ratings'!R1578</f>
        <v>0</v>
      </c>
      <c r="S615" s="306">
        <f>'Product Ratings'!S1578</f>
        <v>5</v>
      </c>
      <c r="T615" s="307">
        <f>'Product Ratings'!T1578</f>
        <v>17</v>
      </c>
      <c r="U615" s="146"/>
      <c r="V615" s="146"/>
      <c r="W615" s="146"/>
    </row>
    <row r="616" ht="12.75" customHeight="1">
      <c r="A616" s="146"/>
      <c r="B616" s="146" t="str">
        <f>'Product Ratings'!B1681</f>
        <v/>
      </c>
      <c r="C616" s="146"/>
      <c r="D616" s="146"/>
      <c r="E616" s="146">
        <f>'Product Ratings'!C1681</f>
        <v>19</v>
      </c>
      <c r="F616" s="305">
        <f>'Product Ratings'!D1681</f>
        <v>564</v>
      </c>
      <c r="G616" s="305">
        <f>'Product Ratings'!E1681</f>
        <v>267.81</v>
      </c>
      <c r="H616" s="134">
        <f>'Product Ratings'!F1681</f>
        <v>0.4748</v>
      </c>
      <c r="I616" s="146"/>
      <c r="J616" s="305">
        <f>'Product Ratings'!J1681</f>
        <v>29.68421053</v>
      </c>
      <c r="K616" s="146" t="str">
        <f>'Product Ratings'!K1681</f>
        <v/>
      </c>
      <c r="L616" s="305">
        <f>'Product Ratings'!L1681</f>
        <v>20.12761766</v>
      </c>
      <c r="M616" s="134">
        <f>'Product Ratings'!M1681</f>
        <v>0.65</v>
      </c>
      <c r="N616" s="146"/>
      <c r="O616" s="139">
        <f>'Product Ratings'!O1681</f>
        <v>3</v>
      </c>
      <c r="P616" s="139">
        <f>'Product Ratings'!P1681</f>
        <v>4</v>
      </c>
      <c r="Q616" s="139">
        <f>'Product Ratings'!Q1681</f>
        <v>5</v>
      </c>
      <c r="R616" s="139">
        <f>'Product Ratings'!R1681</f>
        <v>0</v>
      </c>
      <c r="S616" s="306">
        <f>'Product Ratings'!S1681</f>
        <v>5</v>
      </c>
      <c r="T616" s="307">
        <f>'Product Ratings'!T1681</f>
        <v>17</v>
      </c>
      <c r="U616" s="146"/>
      <c r="V616" s="146"/>
      <c r="W616" s="146"/>
    </row>
    <row r="617" ht="12.75" customHeight="1">
      <c r="A617" s="146"/>
      <c r="B617" s="146" t="str">
        <f>'Product Ratings'!B1720</f>
        <v/>
      </c>
      <c r="C617" s="146"/>
      <c r="D617" s="146"/>
      <c r="E617" s="146">
        <f>'Product Ratings'!C1720</f>
        <v>18</v>
      </c>
      <c r="F617" s="305">
        <f>'Product Ratings'!D1720</f>
        <v>63.22</v>
      </c>
      <c r="G617" s="305">
        <f>'Product Ratings'!E1720</f>
        <v>29.74</v>
      </c>
      <c r="H617" s="134">
        <f>'Product Ratings'!F1720</f>
        <v>0.4704</v>
      </c>
      <c r="I617" s="146"/>
      <c r="J617" s="305">
        <f>'Product Ratings'!J1720</f>
        <v>3.512222222</v>
      </c>
      <c r="K617" s="146" t="str">
        <f>'Product Ratings'!K1720</f>
        <v/>
      </c>
      <c r="L617" s="305">
        <f>'Product Ratings'!L1720</f>
        <v>2.388616854</v>
      </c>
      <c r="M617" s="134">
        <f>'Product Ratings'!M1720</f>
        <v>0.64</v>
      </c>
      <c r="N617" s="146"/>
      <c r="O617" s="139">
        <f>'Product Ratings'!O1720</f>
        <v>3</v>
      </c>
      <c r="P617" s="139">
        <f>'Product Ratings'!P1720</f>
        <v>4</v>
      </c>
      <c r="Q617" s="139">
        <f>'Product Ratings'!Q1720</f>
        <v>5</v>
      </c>
      <c r="R617" s="139">
        <f>'Product Ratings'!R1720</f>
        <v>0</v>
      </c>
      <c r="S617" s="306">
        <f>'Product Ratings'!S1720</f>
        <v>5</v>
      </c>
      <c r="T617" s="307">
        <f>'Product Ratings'!T1720</f>
        <v>17</v>
      </c>
      <c r="U617" s="146"/>
      <c r="V617" s="146"/>
      <c r="W617" s="146"/>
    </row>
    <row r="618" ht="12.75" customHeight="1">
      <c r="A618" s="146"/>
      <c r="B618" s="146" t="str">
        <f>'Product Ratings'!B1724</f>
        <v/>
      </c>
      <c r="C618" s="146"/>
      <c r="D618" s="146"/>
      <c r="E618" s="146">
        <f>'Product Ratings'!C1724</f>
        <v>16</v>
      </c>
      <c r="F618" s="305">
        <f>'Product Ratings'!D1724</f>
        <v>237.74</v>
      </c>
      <c r="G618" s="305">
        <f>'Product Ratings'!E1724</f>
        <v>111.76</v>
      </c>
      <c r="H618" s="134">
        <f>'Product Ratings'!F1724</f>
        <v>0.4701</v>
      </c>
      <c r="I618" s="146"/>
      <c r="J618" s="305">
        <f>'Product Ratings'!J1724</f>
        <v>14.85875</v>
      </c>
      <c r="K618" s="146" t="str">
        <f>'Product Ratings'!K1724</f>
        <v/>
      </c>
      <c r="L618" s="305">
        <f>'Product Ratings'!L1724</f>
        <v>10.10730563</v>
      </c>
      <c r="M618" s="134">
        <f>'Product Ratings'!M1724</f>
        <v>0.69</v>
      </c>
      <c r="N618" s="146"/>
      <c r="O618" s="139">
        <f>'Product Ratings'!O1724</f>
        <v>3</v>
      </c>
      <c r="P618" s="139">
        <f>'Product Ratings'!P1724</f>
        <v>4</v>
      </c>
      <c r="Q618" s="139">
        <f>'Product Ratings'!Q1724</f>
        <v>5</v>
      </c>
      <c r="R618" s="139">
        <f>'Product Ratings'!R1724</f>
        <v>0</v>
      </c>
      <c r="S618" s="306">
        <f>'Product Ratings'!S1724</f>
        <v>5</v>
      </c>
      <c r="T618" s="307">
        <f>'Product Ratings'!T1724</f>
        <v>17</v>
      </c>
      <c r="U618" s="146"/>
      <c r="V618" s="146"/>
      <c r="W618" s="146"/>
    </row>
    <row r="619" ht="12.75" customHeight="1">
      <c r="A619" s="146"/>
      <c r="B619" s="146" t="str">
        <f>'Product Ratings'!B1794</f>
        <v/>
      </c>
      <c r="C619" s="146"/>
      <c r="D619" s="146"/>
      <c r="E619" s="146">
        <f>'Product Ratings'!C1794</f>
        <v>17</v>
      </c>
      <c r="F619" s="305">
        <f>'Product Ratings'!D1794</f>
        <v>59.13</v>
      </c>
      <c r="G619" s="305">
        <f>'Product Ratings'!E1794</f>
        <v>27.51</v>
      </c>
      <c r="H619" s="134">
        <f>'Product Ratings'!F1794</f>
        <v>0.4653</v>
      </c>
      <c r="I619" s="146"/>
      <c r="J619" s="305">
        <f>'Product Ratings'!J1794</f>
        <v>3.478235294</v>
      </c>
      <c r="K619" s="146" t="str">
        <f>'Product Ratings'!K1794</f>
        <v/>
      </c>
      <c r="L619" s="305">
        <f>'Product Ratings'!L1794</f>
        <v>2.373735954</v>
      </c>
      <c r="M619" s="134">
        <f>'Product Ratings'!M1794</f>
        <v>0.59</v>
      </c>
      <c r="N619" s="146"/>
      <c r="O619" s="139">
        <f>'Product Ratings'!O1794</f>
        <v>3</v>
      </c>
      <c r="P619" s="139">
        <f>'Product Ratings'!P1794</f>
        <v>4</v>
      </c>
      <c r="Q619" s="139">
        <f>'Product Ratings'!Q1794</f>
        <v>5</v>
      </c>
      <c r="R619" s="139">
        <f>'Product Ratings'!R1794</f>
        <v>0</v>
      </c>
      <c r="S619" s="306">
        <f>'Product Ratings'!S1794</f>
        <v>5</v>
      </c>
      <c r="T619" s="307">
        <f>'Product Ratings'!T1794</f>
        <v>17</v>
      </c>
      <c r="U619" s="146"/>
      <c r="V619" s="146"/>
      <c r="W619" s="146"/>
    </row>
    <row r="620" ht="12.75" customHeight="1">
      <c r="A620" s="146"/>
      <c r="B620" s="146" t="str">
        <f>'Product Ratings'!B1795</f>
        <v/>
      </c>
      <c r="C620" s="146"/>
      <c r="D620" s="146"/>
      <c r="E620" s="146">
        <f>'Product Ratings'!C1795</f>
        <v>17</v>
      </c>
      <c r="F620" s="305">
        <f>'Product Ratings'!D1795</f>
        <v>59.13</v>
      </c>
      <c r="G620" s="305">
        <f>'Product Ratings'!E1795</f>
        <v>27.51</v>
      </c>
      <c r="H620" s="134">
        <f>'Product Ratings'!F1795</f>
        <v>0.4653</v>
      </c>
      <c r="I620" s="146"/>
      <c r="J620" s="305">
        <f>'Product Ratings'!J1795</f>
        <v>3.478235294</v>
      </c>
      <c r="K620" s="146" t="str">
        <f>'Product Ratings'!K1795</f>
        <v/>
      </c>
      <c r="L620" s="305">
        <f>'Product Ratings'!L1795</f>
        <v>2.373735954</v>
      </c>
      <c r="M620" s="134">
        <f>'Product Ratings'!M1795</f>
        <v>0.6</v>
      </c>
      <c r="N620" s="146"/>
      <c r="O620" s="139">
        <f>'Product Ratings'!O1795</f>
        <v>3</v>
      </c>
      <c r="P620" s="139">
        <f>'Product Ratings'!P1795</f>
        <v>4</v>
      </c>
      <c r="Q620" s="139">
        <f>'Product Ratings'!Q1795</f>
        <v>5</v>
      </c>
      <c r="R620" s="139">
        <f>'Product Ratings'!R1795</f>
        <v>0</v>
      </c>
      <c r="S620" s="306">
        <f>'Product Ratings'!S1795</f>
        <v>5</v>
      </c>
      <c r="T620" s="307">
        <f>'Product Ratings'!T1795</f>
        <v>17</v>
      </c>
      <c r="U620" s="146"/>
      <c r="V620" s="146"/>
      <c r="W620" s="146"/>
    </row>
    <row r="621" ht="12.75" customHeight="1">
      <c r="A621" s="146"/>
      <c r="B621" s="146" t="str">
        <f>'Product Ratings'!B1796</f>
        <v/>
      </c>
      <c r="C621" s="146"/>
      <c r="D621" s="146"/>
      <c r="E621" s="146">
        <f>'Product Ratings'!C1796</f>
        <v>17</v>
      </c>
      <c r="F621" s="305">
        <f>'Product Ratings'!D1796</f>
        <v>59.13</v>
      </c>
      <c r="G621" s="305">
        <f>'Product Ratings'!E1796</f>
        <v>27.51</v>
      </c>
      <c r="H621" s="134">
        <f>'Product Ratings'!F1796</f>
        <v>0.4653</v>
      </c>
      <c r="I621" s="146"/>
      <c r="J621" s="305">
        <f>'Product Ratings'!J1796</f>
        <v>3.478235294</v>
      </c>
      <c r="K621" s="146" t="str">
        <f>'Product Ratings'!K1796</f>
        <v/>
      </c>
      <c r="L621" s="305">
        <f>'Product Ratings'!L1796</f>
        <v>2.373735954</v>
      </c>
      <c r="M621" s="134">
        <f>'Product Ratings'!M1796</f>
        <v>0.64</v>
      </c>
      <c r="N621" s="146"/>
      <c r="O621" s="139">
        <f>'Product Ratings'!O1796</f>
        <v>3</v>
      </c>
      <c r="P621" s="139">
        <f>'Product Ratings'!P1796</f>
        <v>4</v>
      </c>
      <c r="Q621" s="139">
        <f>'Product Ratings'!Q1796</f>
        <v>5</v>
      </c>
      <c r="R621" s="139">
        <f>'Product Ratings'!R1796</f>
        <v>0</v>
      </c>
      <c r="S621" s="306">
        <f>'Product Ratings'!S1796</f>
        <v>5</v>
      </c>
      <c r="T621" s="307">
        <f>'Product Ratings'!T1796</f>
        <v>17</v>
      </c>
      <c r="U621" s="146"/>
      <c r="V621" s="146"/>
      <c r="W621" s="146"/>
    </row>
    <row r="622" ht="12.75" customHeight="1">
      <c r="A622" s="146"/>
      <c r="B622" s="146" t="str">
        <f>'Product Ratings'!B1797</f>
        <v/>
      </c>
      <c r="C622" s="146"/>
      <c r="D622" s="146"/>
      <c r="E622" s="146">
        <f>'Product Ratings'!C1797</f>
        <v>17</v>
      </c>
      <c r="F622" s="305">
        <f>'Product Ratings'!D1797</f>
        <v>59.13</v>
      </c>
      <c r="G622" s="305">
        <f>'Product Ratings'!E1797</f>
        <v>27.51</v>
      </c>
      <c r="H622" s="134">
        <f>'Product Ratings'!F1797</f>
        <v>0.4653</v>
      </c>
      <c r="I622" s="146"/>
      <c r="J622" s="305">
        <f>'Product Ratings'!J1797</f>
        <v>3.478235294</v>
      </c>
      <c r="K622" s="146" t="str">
        <f>'Product Ratings'!K1797</f>
        <v/>
      </c>
      <c r="L622" s="305">
        <f>'Product Ratings'!L1797</f>
        <v>2.373735954</v>
      </c>
      <c r="M622" s="134">
        <f>'Product Ratings'!M1797</f>
        <v>0.67</v>
      </c>
      <c r="N622" s="146"/>
      <c r="O622" s="139">
        <f>'Product Ratings'!O1797</f>
        <v>3</v>
      </c>
      <c r="P622" s="139">
        <f>'Product Ratings'!P1797</f>
        <v>4</v>
      </c>
      <c r="Q622" s="139">
        <f>'Product Ratings'!Q1797</f>
        <v>5</v>
      </c>
      <c r="R622" s="139">
        <f>'Product Ratings'!R1797</f>
        <v>0</v>
      </c>
      <c r="S622" s="306">
        <f>'Product Ratings'!S1797</f>
        <v>5</v>
      </c>
      <c r="T622" s="307">
        <f>'Product Ratings'!T1797</f>
        <v>17</v>
      </c>
      <c r="U622" s="146"/>
      <c r="V622" s="146"/>
      <c r="W622" s="146"/>
    </row>
    <row r="623" ht="12.75" customHeight="1">
      <c r="A623" s="146"/>
      <c r="B623" s="146" t="str">
        <f>'Product Ratings'!B20</f>
        <v>Widget 6</v>
      </c>
      <c r="C623" s="146"/>
      <c r="D623" s="146"/>
      <c r="E623" s="146">
        <f>'Product Ratings'!C20</f>
        <v>8</v>
      </c>
      <c r="F623" s="305">
        <f>'Product Ratings'!D20</f>
        <v>695.65</v>
      </c>
      <c r="G623" s="305">
        <f>'Product Ratings'!E20</f>
        <v>695.65</v>
      </c>
      <c r="H623" s="134" t="str">
        <f>'Product Ratings'!F20</f>
        <v/>
      </c>
      <c r="I623" s="146"/>
      <c r="J623" s="305">
        <f>'Product Ratings'!J20</f>
        <v>86.95625</v>
      </c>
      <c r="K623" s="146">
        <f>'Product Ratings'!K20</f>
        <v>17</v>
      </c>
      <c r="L623" s="305">
        <f>'Product Ratings'!L20</f>
        <v>86.95625</v>
      </c>
      <c r="M623" s="134">
        <f>'Product Ratings'!M20</f>
        <v>0.08</v>
      </c>
      <c r="N623" s="146"/>
      <c r="O623" s="139">
        <f>'Product Ratings'!O20</f>
        <v>1</v>
      </c>
      <c r="P623" s="139">
        <f>'Product Ratings'!P20</f>
        <v>2</v>
      </c>
      <c r="Q623" s="139">
        <f>'Product Ratings'!Q20</f>
        <v>2</v>
      </c>
      <c r="R623" s="139">
        <f>'Product Ratings'!R20</f>
        <v>4</v>
      </c>
      <c r="S623" s="306">
        <f>'Product Ratings'!S20</f>
        <v>2</v>
      </c>
      <c r="T623" s="307">
        <f>'Product Ratings'!T20</f>
        <v>11</v>
      </c>
      <c r="U623" s="146"/>
      <c r="V623" s="146"/>
      <c r="W623" s="146"/>
    </row>
    <row r="624" ht="12.75" customHeight="1">
      <c r="A624" s="146"/>
      <c r="B624" s="146" t="str">
        <f>'Product Ratings'!B21</f>
        <v>Widget 7</v>
      </c>
      <c r="C624" s="146"/>
      <c r="D624" s="146"/>
      <c r="E624" s="146">
        <f>'Product Ratings'!C21</f>
        <v>1</v>
      </c>
      <c r="F624" s="305">
        <f>'Product Ratings'!D21</f>
        <v>69.57</v>
      </c>
      <c r="G624" s="305">
        <f>'Product Ratings'!E21</f>
        <v>69.57</v>
      </c>
      <c r="H624" s="134" t="str">
        <f>'Product Ratings'!F21</f>
        <v/>
      </c>
      <c r="I624" s="146"/>
      <c r="J624" s="305">
        <f>'Product Ratings'!J21</f>
        <v>69.57</v>
      </c>
      <c r="K624" s="146">
        <f>'Product Ratings'!K21</f>
        <v>25</v>
      </c>
      <c r="L624" s="305">
        <f>'Product Ratings'!L21</f>
        <v>69.57</v>
      </c>
      <c r="M624" s="134">
        <f>'Product Ratings'!M21</f>
        <v>0.09</v>
      </c>
      <c r="N624" s="146"/>
      <c r="O624" s="139">
        <f>'Product Ratings'!O21</f>
        <v>1</v>
      </c>
      <c r="P624" s="139">
        <f>'Product Ratings'!P21</f>
        <v>1</v>
      </c>
      <c r="Q624" s="139">
        <f>'Product Ratings'!Q21</f>
        <v>3</v>
      </c>
      <c r="R624" s="139">
        <f>'Product Ratings'!R21</f>
        <v>4</v>
      </c>
      <c r="S624" s="306">
        <f>'Product Ratings'!S21</f>
        <v>2</v>
      </c>
      <c r="T624" s="307">
        <f>'Product Ratings'!T21</f>
        <v>11</v>
      </c>
      <c r="U624" s="146"/>
      <c r="V624" s="146"/>
      <c r="W624" s="146"/>
    </row>
    <row r="625" ht="12.75" customHeight="1">
      <c r="A625" s="146"/>
      <c r="B625" s="146" t="str">
        <f>'Product Ratings'!B24</f>
        <v>Widget 10</v>
      </c>
      <c r="C625" s="146"/>
      <c r="D625" s="146"/>
      <c r="E625" s="146">
        <f>'Product Ratings'!C24</f>
        <v>1</v>
      </c>
      <c r="F625" s="305">
        <f>'Product Ratings'!D24</f>
        <v>60</v>
      </c>
      <c r="G625" s="305">
        <f>'Product Ratings'!E24</f>
        <v>60</v>
      </c>
      <c r="H625" s="134" t="str">
        <f>'Product Ratings'!F24</f>
        <v/>
      </c>
      <c r="I625" s="146"/>
      <c r="J625" s="305">
        <f>'Product Ratings'!J24</f>
        <v>60</v>
      </c>
      <c r="K625" s="146">
        <f>'Product Ratings'!K24</f>
        <v>23</v>
      </c>
      <c r="L625" s="305">
        <f>'Product Ratings'!L24</f>
        <v>60</v>
      </c>
      <c r="M625" s="134">
        <f>'Product Ratings'!M24</f>
        <v>0.125</v>
      </c>
      <c r="N625" s="146"/>
      <c r="O625" s="139">
        <f>'Product Ratings'!O24</f>
        <v>1</v>
      </c>
      <c r="P625" s="139">
        <f>'Product Ratings'!P24</f>
        <v>1</v>
      </c>
      <c r="Q625" s="139">
        <f>'Product Ratings'!Q24</f>
        <v>3</v>
      </c>
      <c r="R625" s="139">
        <f>'Product Ratings'!R24</f>
        <v>4</v>
      </c>
      <c r="S625" s="306">
        <f>'Product Ratings'!S24</f>
        <v>2</v>
      </c>
      <c r="T625" s="307">
        <f>'Product Ratings'!T24</f>
        <v>11</v>
      </c>
      <c r="U625" s="146"/>
      <c r="V625" s="146"/>
      <c r="W625" s="146"/>
    </row>
    <row r="626" ht="12.75" customHeight="1">
      <c r="A626" s="146"/>
      <c r="B626" s="146" t="str">
        <f>'Product Ratings'!B33</f>
        <v>Widget 19</v>
      </c>
      <c r="C626" s="146"/>
      <c r="D626" s="146"/>
      <c r="E626" s="146">
        <f>'Product Ratings'!C33</f>
        <v>1</v>
      </c>
      <c r="F626" s="305">
        <f>'Product Ratings'!D33</f>
        <v>25.22</v>
      </c>
      <c r="G626" s="305">
        <f>'Product Ratings'!E33</f>
        <v>25.22</v>
      </c>
      <c r="H626" s="134" t="str">
        <f>'Product Ratings'!F33</f>
        <v/>
      </c>
      <c r="I626" s="146"/>
      <c r="J626" s="305">
        <f>'Product Ratings'!J33</f>
        <v>25.22</v>
      </c>
      <c r="K626" s="146">
        <f>'Product Ratings'!K33</f>
        <v>46</v>
      </c>
      <c r="L626" s="305">
        <f>'Product Ratings'!L33</f>
        <v>25.22</v>
      </c>
      <c r="M626" s="134">
        <f>'Product Ratings'!M33</f>
        <v>0.33</v>
      </c>
      <c r="N626" s="146"/>
      <c r="O626" s="139">
        <f>'Product Ratings'!O33</f>
        <v>1</v>
      </c>
      <c r="P626" s="139">
        <f>'Product Ratings'!P33</f>
        <v>1</v>
      </c>
      <c r="Q626" s="127">
        <f>'Product Ratings'!Q33</f>
        <v>25.22</v>
      </c>
      <c r="R626" s="139">
        <f>'Product Ratings'!R33</f>
        <v>2</v>
      </c>
      <c r="S626" s="306">
        <f>'Product Ratings'!S33</f>
        <v>3</v>
      </c>
      <c r="T626" s="307">
        <f>'Product Ratings'!T33</f>
        <v>32.22</v>
      </c>
      <c r="U626" s="146"/>
      <c r="V626" s="146"/>
      <c r="W626" s="146"/>
    </row>
    <row r="627" ht="12.75" customHeight="1">
      <c r="A627" s="146"/>
      <c r="B627" s="146" t="str">
        <f>'Product Ratings'!B52</f>
        <v>Widget 39</v>
      </c>
      <c r="C627" s="146"/>
      <c r="D627" s="146"/>
      <c r="E627" s="146">
        <f>'Product Ratings'!C52</f>
        <v>1</v>
      </c>
      <c r="F627" s="305">
        <f>'Product Ratings'!D52</f>
        <v>161.1</v>
      </c>
      <c r="G627" s="305">
        <f>'Product Ratings'!E52</f>
        <v>124.35</v>
      </c>
      <c r="H627" s="134">
        <f>'Product Ratings'!F52</f>
        <v>0.534</v>
      </c>
      <c r="I627" s="146"/>
      <c r="J627" s="305">
        <f>'Product Ratings'!J52</f>
        <v>161.1</v>
      </c>
      <c r="K627" s="146">
        <f>'Product Ratings'!K52</f>
        <v>34</v>
      </c>
      <c r="L627" s="305">
        <f>'Product Ratings'!L52</f>
        <v>105.0195567</v>
      </c>
      <c r="M627" s="134">
        <f>'Product Ratings'!M52</f>
        <v>0.69</v>
      </c>
      <c r="N627" s="146"/>
      <c r="O627" s="139">
        <f>'Product Ratings'!O52</f>
        <v>3</v>
      </c>
      <c r="P627" s="139">
        <f>'Product Ratings'!P52</f>
        <v>1</v>
      </c>
      <c r="Q627" s="139">
        <f>'Product Ratings'!Q52</f>
        <v>2</v>
      </c>
      <c r="R627" s="139">
        <f>'Product Ratings'!R52</f>
        <v>3</v>
      </c>
      <c r="S627" s="306">
        <f>'Product Ratings'!S52</f>
        <v>5</v>
      </c>
      <c r="T627" s="307">
        <f>'Product Ratings'!T52</f>
        <v>14</v>
      </c>
      <c r="U627" s="146"/>
      <c r="V627" s="146"/>
      <c r="W627" s="146"/>
    </row>
    <row r="628" ht="12.75" customHeight="1">
      <c r="A628" s="146"/>
      <c r="B628" s="146" t="str">
        <f>'Product Ratings'!B60</f>
        <v>Widget 48</v>
      </c>
      <c r="C628" s="146"/>
      <c r="D628" s="146"/>
      <c r="E628" s="146">
        <f>'Product Ratings'!C60</f>
        <v>2</v>
      </c>
      <c r="F628" s="305">
        <f>'Product Ratings'!D60</f>
        <v>201.09</v>
      </c>
      <c r="G628" s="305">
        <f>'Product Ratings'!E60</f>
        <v>154.19</v>
      </c>
      <c r="H628" s="134">
        <f>'Product Ratings'!F60</f>
        <v>0.534</v>
      </c>
      <c r="I628" s="146"/>
      <c r="J628" s="305">
        <f>'Product Ratings'!J60</f>
        <v>100.545</v>
      </c>
      <c r="K628" s="146">
        <f>'Product Ratings'!K60</f>
        <v>65</v>
      </c>
      <c r="L628" s="305">
        <f>'Product Ratings'!L60</f>
        <v>65.54432855</v>
      </c>
      <c r="M628" s="134">
        <f>'Product Ratings'!M60</f>
        <v>0.91</v>
      </c>
      <c r="N628" s="146"/>
      <c r="O628" s="139">
        <f>'Product Ratings'!O60</f>
        <v>3</v>
      </c>
      <c r="P628" s="139">
        <f>'Product Ratings'!P60</f>
        <v>1</v>
      </c>
      <c r="Q628" s="139">
        <f>'Product Ratings'!Q60</f>
        <v>3</v>
      </c>
      <c r="R628" s="139">
        <f>'Product Ratings'!R60</f>
        <v>2</v>
      </c>
      <c r="S628" s="306">
        <f>'Product Ratings'!S60</f>
        <v>5</v>
      </c>
      <c r="T628" s="307">
        <f>'Product Ratings'!T60</f>
        <v>14</v>
      </c>
      <c r="U628" s="146"/>
      <c r="V628" s="146"/>
      <c r="W628" s="146"/>
    </row>
    <row r="629" ht="12.75" customHeight="1">
      <c r="A629" s="146"/>
      <c r="B629" s="146" t="str">
        <f>'Product Ratings'!B83</f>
        <v>Widget 71</v>
      </c>
      <c r="C629" s="146"/>
      <c r="D629" s="146"/>
      <c r="E629" s="146">
        <f>'Product Ratings'!C83</f>
        <v>1</v>
      </c>
      <c r="F629" s="305">
        <f>'Product Ratings'!D83</f>
        <v>286.09</v>
      </c>
      <c r="G629" s="305">
        <f>'Product Ratings'!E83</f>
        <v>212.51</v>
      </c>
      <c r="H629" s="134">
        <f>'Product Ratings'!F83</f>
        <v>0.534</v>
      </c>
      <c r="I629" s="146"/>
      <c r="J629" s="305">
        <f>'Product Ratings'!J83</f>
        <v>286.09</v>
      </c>
      <c r="K629" s="146">
        <f>'Product Ratings'!K83</f>
        <v>39</v>
      </c>
      <c r="L629" s="305">
        <f>'Product Ratings'!L83</f>
        <v>186.4993481</v>
      </c>
      <c r="M629" s="134">
        <f>'Product Ratings'!M83</f>
        <v>0.87</v>
      </c>
      <c r="N629" s="146"/>
      <c r="O629" s="139">
        <f>'Product Ratings'!O83</f>
        <v>3</v>
      </c>
      <c r="P629" s="139">
        <f>'Product Ratings'!P83</f>
        <v>1</v>
      </c>
      <c r="Q629" s="139">
        <f>'Product Ratings'!Q83</f>
        <v>1</v>
      </c>
      <c r="R629" s="139">
        <f>'Product Ratings'!R83</f>
        <v>3</v>
      </c>
      <c r="S629" s="306">
        <f>'Product Ratings'!S83</f>
        <v>5</v>
      </c>
      <c r="T629" s="307">
        <f>'Product Ratings'!T83</f>
        <v>13</v>
      </c>
      <c r="U629" s="146"/>
      <c r="V629" s="146"/>
      <c r="W629" s="146"/>
    </row>
    <row r="630" ht="12.75" customHeight="1">
      <c r="A630" s="146"/>
      <c r="B630" s="146" t="str">
        <f>'Product Ratings'!B88</f>
        <v>Widget 76</v>
      </c>
      <c r="C630" s="146"/>
      <c r="D630" s="146"/>
      <c r="E630" s="146">
        <f>'Product Ratings'!C88</f>
        <v>3</v>
      </c>
      <c r="F630" s="305">
        <f>'Product Ratings'!D88</f>
        <v>223.83</v>
      </c>
      <c r="G630" s="305">
        <f>'Product Ratings'!E88</f>
        <v>164.58</v>
      </c>
      <c r="H630" s="134">
        <f>'Product Ratings'!F88</f>
        <v>0.534</v>
      </c>
      <c r="I630" s="146"/>
      <c r="J630" s="305">
        <f>'Product Ratings'!J88</f>
        <v>74.61</v>
      </c>
      <c r="K630" s="146">
        <f>'Product Ratings'!K88</f>
        <v>47</v>
      </c>
      <c r="L630" s="305">
        <f>'Product Ratings'!L88</f>
        <v>48.63754889</v>
      </c>
      <c r="M630" s="134">
        <f>'Product Ratings'!M88</f>
        <v>0.45</v>
      </c>
      <c r="N630" s="146"/>
      <c r="O630" s="139">
        <f>'Product Ratings'!O88</f>
        <v>3</v>
      </c>
      <c r="P630" s="139">
        <f>'Product Ratings'!P88</f>
        <v>1</v>
      </c>
      <c r="Q630" s="139">
        <f>'Product Ratings'!Q88</f>
        <v>3</v>
      </c>
      <c r="R630" s="139">
        <f>'Product Ratings'!R88</f>
        <v>2</v>
      </c>
      <c r="S630" s="306">
        <f>'Product Ratings'!S88</f>
        <v>4</v>
      </c>
      <c r="T630" s="307">
        <f>'Product Ratings'!T88</f>
        <v>13</v>
      </c>
      <c r="U630" s="146"/>
      <c r="V630" s="146"/>
      <c r="W630" s="146"/>
    </row>
    <row r="631" ht="12.75" customHeight="1">
      <c r="A631" s="146"/>
      <c r="B631" s="146" t="str">
        <f>'Product Ratings'!B103</f>
        <v>Widget 92</v>
      </c>
      <c r="C631" s="146"/>
      <c r="D631" s="146"/>
      <c r="E631" s="146">
        <f>'Product Ratings'!C103</f>
        <v>7</v>
      </c>
      <c r="F631" s="305">
        <f>'Product Ratings'!D103</f>
        <v>70.1</v>
      </c>
      <c r="G631" s="305">
        <f>'Product Ratings'!E103</f>
        <v>50.96</v>
      </c>
      <c r="H631" s="134">
        <f>'Product Ratings'!F103</f>
        <v>0.534</v>
      </c>
      <c r="I631" s="146"/>
      <c r="J631" s="305">
        <f>'Product Ratings'!J103</f>
        <v>10.01428571</v>
      </c>
      <c r="K631" s="146">
        <f>'Product Ratings'!K103</f>
        <v>82</v>
      </c>
      <c r="L631" s="305">
        <f>'Product Ratings'!L103</f>
        <v>6.528217545</v>
      </c>
      <c r="M631" s="134">
        <f>'Product Ratings'!M103</f>
        <v>0.22</v>
      </c>
      <c r="N631" s="146"/>
      <c r="O631" s="139">
        <f>'Product Ratings'!O103</f>
        <v>3</v>
      </c>
      <c r="P631" s="139">
        <f>'Product Ratings'!P103</f>
        <v>2</v>
      </c>
      <c r="Q631" s="139">
        <f>'Product Ratings'!Q103</f>
        <v>5</v>
      </c>
      <c r="R631" s="139">
        <f>'Product Ratings'!R103</f>
        <v>1</v>
      </c>
      <c r="S631" s="306">
        <f>'Product Ratings'!S103</f>
        <v>3</v>
      </c>
      <c r="T631" s="307">
        <f>'Product Ratings'!T103</f>
        <v>14</v>
      </c>
      <c r="U631" s="146"/>
      <c r="V631" s="146"/>
      <c r="W631" s="146"/>
    </row>
    <row r="632" ht="12.75" customHeight="1">
      <c r="A632" s="146"/>
      <c r="B632" s="146" t="str">
        <f>'Product Ratings'!B106</f>
        <v>Widget 95</v>
      </c>
      <c r="C632" s="146"/>
      <c r="D632" s="146"/>
      <c r="E632" s="146">
        <f>'Product Ratings'!C106</f>
        <v>4</v>
      </c>
      <c r="F632" s="305">
        <f>'Product Ratings'!D106</f>
        <v>125.22</v>
      </c>
      <c r="G632" s="305">
        <f>'Product Ratings'!E106</f>
        <v>90.67</v>
      </c>
      <c r="H632" s="134">
        <f>'Product Ratings'!F106</f>
        <v>0.534</v>
      </c>
      <c r="I632" s="146"/>
      <c r="J632" s="305">
        <f>'Product Ratings'!J106</f>
        <v>31.305</v>
      </c>
      <c r="K632" s="146">
        <f>'Product Ratings'!K106</f>
        <v>65</v>
      </c>
      <c r="L632" s="305">
        <f>'Product Ratings'!L106</f>
        <v>20.40743155</v>
      </c>
      <c r="M632" s="134">
        <f>'Product Ratings'!M106</f>
        <v>0.3</v>
      </c>
      <c r="N632" s="146"/>
      <c r="O632" s="139">
        <f>'Product Ratings'!O106</f>
        <v>3</v>
      </c>
      <c r="P632" s="139">
        <f>'Product Ratings'!P106</f>
        <v>1</v>
      </c>
      <c r="Q632" s="139">
        <f>'Product Ratings'!Q106</f>
        <v>5</v>
      </c>
      <c r="R632" s="139">
        <f>'Product Ratings'!R106</f>
        <v>2</v>
      </c>
      <c r="S632" s="306">
        <f>'Product Ratings'!S106</f>
        <v>3</v>
      </c>
      <c r="T632" s="307">
        <f>'Product Ratings'!T106</f>
        <v>14</v>
      </c>
      <c r="U632" s="146"/>
      <c r="V632" s="146"/>
      <c r="W632" s="146"/>
    </row>
    <row r="633" ht="12.75" customHeight="1">
      <c r="A633" s="146"/>
      <c r="B633" s="146" t="str">
        <f>'Product Ratings'!B114</f>
        <v>Widget 104</v>
      </c>
      <c r="C633" s="146"/>
      <c r="D633" s="146"/>
      <c r="E633" s="146">
        <f>'Product Ratings'!C114</f>
        <v>1</v>
      </c>
      <c r="F633" s="305">
        <f>'Product Ratings'!D114</f>
        <v>6</v>
      </c>
      <c r="G633" s="305">
        <f>'Product Ratings'!E114</f>
        <v>4.3</v>
      </c>
      <c r="H633" s="134">
        <f>'Product Ratings'!F114</f>
        <v>0.534</v>
      </c>
      <c r="I633" s="146"/>
      <c r="J633" s="305">
        <f>'Product Ratings'!J114</f>
        <v>6</v>
      </c>
      <c r="K633" s="146">
        <f>'Product Ratings'!K114</f>
        <v>75</v>
      </c>
      <c r="L633" s="305">
        <f>'Product Ratings'!L114</f>
        <v>3.911342894</v>
      </c>
      <c r="M633" s="134">
        <f>'Product Ratings'!M114</f>
        <v>0.48</v>
      </c>
      <c r="N633" s="146"/>
      <c r="O633" s="139">
        <f>'Product Ratings'!O114</f>
        <v>3</v>
      </c>
      <c r="P633" s="139">
        <f>'Product Ratings'!P114</f>
        <v>1</v>
      </c>
      <c r="Q633" s="139">
        <f>'Product Ratings'!Q114</f>
        <v>5</v>
      </c>
      <c r="R633" s="139">
        <f>'Product Ratings'!R114</f>
        <v>1</v>
      </c>
      <c r="S633" s="306">
        <f>'Product Ratings'!S114</f>
        <v>4</v>
      </c>
      <c r="T633" s="307">
        <f>'Product Ratings'!T114</f>
        <v>14</v>
      </c>
      <c r="U633" s="146"/>
      <c r="V633" s="146"/>
      <c r="W633" s="146"/>
    </row>
    <row r="634" ht="12.75" customHeight="1">
      <c r="A634" s="146"/>
      <c r="B634" s="146" t="str">
        <f>'Product Ratings'!B115</f>
        <v>Widget 105</v>
      </c>
      <c r="C634" s="146"/>
      <c r="D634" s="146"/>
      <c r="E634" s="146">
        <f>'Product Ratings'!C115</f>
        <v>4</v>
      </c>
      <c r="F634" s="305">
        <f>'Product Ratings'!D115</f>
        <v>278.26</v>
      </c>
      <c r="G634" s="305">
        <f>'Product Ratings'!E115</f>
        <v>199.44</v>
      </c>
      <c r="H634" s="134">
        <f>'Product Ratings'!F115</f>
        <v>0.534</v>
      </c>
      <c r="I634" s="146"/>
      <c r="J634" s="305">
        <f>'Product Ratings'!J115</f>
        <v>69.565</v>
      </c>
      <c r="K634" s="146">
        <f>'Product Ratings'!K115</f>
        <v>62</v>
      </c>
      <c r="L634" s="305">
        <f>'Product Ratings'!L115</f>
        <v>45.34876141</v>
      </c>
      <c r="M634" s="134">
        <f>'Product Ratings'!M115</f>
        <v>0.5</v>
      </c>
      <c r="N634" s="146"/>
      <c r="O634" s="139">
        <f>'Product Ratings'!O115</f>
        <v>3</v>
      </c>
      <c r="P634" s="139">
        <f>'Product Ratings'!P115</f>
        <v>1</v>
      </c>
      <c r="Q634" s="139">
        <f>'Product Ratings'!Q115</f>
        <v>3</v>
      </c>
      <c r="R634" s="139">
        <f>'Product Ratings'!R115</f>
        <v>2</v>
      </c>
      <c r="S634" s="306">
        <f>'Product Ratings'!S115</f>
        <v>4</v>
      </c>
      <c r="T634" s="307">
        <f>'Product Ratings'!T115</f>
        <v>13</v>
      </c>
      <c r="U634" s="146"/>
      <c r="V634" s="146"/>
      <c r="W634" s="146"/>
    </row>
    <row r="635" ht="12.75" customHeight="1">
      <c r="A635" s="146"/>
      <c r="B635" s="146" t="str">
        <f>'Product Ratings'!B117</f>
        <v>Widget 107</v>
      </c>
      <c r="C635" s="146"/>
      <c r="D635" s="146"/>
      <c r="E635" s="146">
        <f>'Product Ratings'!C117</f>
        <v>1</v>
      </c>
      <c r="F635" s="305">
        <f>'Product Ratings'!D117</f>
        <v>86.09</v>
      </c>
      <c r="G635" s="305">
        <f>'Product Ratings'!E117</f>
        <v>61.63</v>
      </c>
      <c r="H635" s="134">
        <f>'Product Ratings'!F117</f>
        <v>0.534</v>
      </c>
      <c r="I635" s="146"/>
      <c r="J635" s="305">
        <f>'Product Ratings'!J117</f>
        <v>86.09</v>
      </c>
      <c r="K635" s="146">
        <f>'Product Ratings'!K117</f>
        <v>36</v>
      </c>
      <c r="L635" s="305">
        <f>'Product Ratings'!L117</f>
        <v>56.12125163</v>
      </c>
      <c r="M635" s="134">
        <f>'Product Ratings'!M117</f>
        <v>0.56</v>
      </c>
      <c r="N635" s="146"/>
      <c r="O635" s="139">
        <f>'Product Ratings'!O117</f>
        <v>3</v>
      </c>
      <c r="P635" s="139">
        <f>'Product Ratings'!P117</f>
        <v>1</v>
      </c>
      <c r="Q635" s="139">
        <f>'Product Ratings'!Q117</f>
        <v>3</v>
      </c>
      <c r="R635" s="139">
        <f>'Product Ratings'!R117</f>
        <v>3</v>
      </c>
      <c r="S635" s="306">
        <f>'Product Ratings'!S117</f>
        <v>4</v>
      </c>
      <c r="T635" s="307">
        <f>'Product Ratings'!T117</f>
        <v>14</v>
      </c>
      <c r="U635" s="146"/>
      <c r="V635" s="146"/>
      <c r="W635" s="146"/>
    </row>
    <row r="636" ht="12.75" customHeight="1">
      <c r="A636" s="146"/>
      <c r="B636" s="146" t="str">
        <f>'Product Ratings'!B120</f>
        <v>Widget 110</v>
      </c>
      <c r="C636" s="146"/>
      <c r="D636" s="146"/>
      <c r="E636" s="146">
        <f>'Product Ratings'!C120</f>
        <v>1</v>
      </c>
      <c r="F636" s="305">
        <f>'Product Ratings'!D120</f>
        <v>244.17</v>
      </c>
      <c r="G636" s="305">
        <f>'Product Ratings'!E120</f>
        <v>174.74</v>
      </c>
      <c r="H636" s="134">
        <f>'Product Ratings'!F120</f>
        <v>0.534</v>
      </c>
      <c r="I636" s="146"/>
      <c r="J636" s="305">
        <f>'Product Ratings'!J120</f>
        <v>244.17</v>
      </c>
      <c r="K636" s="146">
        <f>'Product Ratings'!K120</f>
        <v>25</v>
      </c>
      <c r="L636" s="305">
        <f>'Product Ratings'!L120</f>
        <v>159.1720991</v>
      </c>
      <c r="M636" s="134">
        <f>'Product Ratings'!M120</f>
        <v>0.57</v>
      </c>
      <c r="N636" s="146"/>
      <c r="O636" s="139">
        <f>'Product Ratings'!O120</f>
        <v>3</v>
      </c>
      <c r="P636" s="139">
        <f>'Product Ratings'!P120</f>
        <v>1</v>
      </c>
      <c r="Q636" s="139">
        <f>'Product Ratings'!Q120</f>
        <v>2</v>
      </c>
      <c r="R636" s="139">
        <f>'Product Ratings'!R120</f>
        <v>4</v>
      </c>
      <c r="S636" s="306">
        <f>'Product Ratings'!S120</f>
        <v>4</v>
      </c>
      <c r="T636" s="307">
        <f>'Product Ratings'!T120</f>
        <v>14</v>
      </c>
      <c r="U636" s="146"/>
      <c r="V636" s="146"/>
      <c r="W636" s="146"/>
    </row>
    <row r="637" ht="12.75" customHeight="1">
      <c r="A637" s="146"/>
      <c r="B637" s="146" t="str">
        <f>'Product Ratings'!B134</f>
        <v>Widget 124</v>
      </c>
      <c r="C637" s="146"/>
      <c r="D637" s="146"/>
      <c r="E637" s="146">
        <f>'Product Ratings'!C134</f>
        <v>1</v>
      </c>
      <c r="F637" s="305">
        <f>'Product Ratings'!D134</f>
        <v>216.52</v>
      </c>
      <c r="G637" s="305">
        <f>'Product Ratings'!E134</f>
        <v>153.74</v>
      </c>
      <c r="H637" s="134">
        <f>'Product Ratings'!F134</f>
        <v>0.534</v>
      </c>
      <c r="I637" s="146"/>
      <c r="J637" s="305">
        <f>'Product Ratings'!J134</f>
        <v>216.52</v>
      </c>
      <c r="K637" s="146">
        <f>'Product Ratings'!K134</f>
        <v>34</v>
      </c>
      <c r="L637" s="305">
        <f>'Product Ratings'!L134</f>
        <v>141.1473272</v>
      </c>
      <c r="M637" s="134">
        <f>'Product Ratings'!M134</f>
        <v>0.89</v>
      </c>
      <c r="N637" s="146"/>
      <c r="O637" s="139">
        <f>'Product Ratings'!O134</f>
        <v>3</v>
      </c>
      <c r="P637" s="139">
        <f>'Product Ratings'!P134</f>
        <v>1</v>
      </c>
      <c r="Q637" s="139">
        <f>'Product Ratings'!Q134</f>
        <v>2</v>
      </c>
      <c r="R637" s="139">
        <f>'Product Ratings'!R134</f>
        <v>3</v>
      </c>
      <c r="S637" s="306">
        <f>'Product Ratings'!S134</f>
        <v>5</v>
      </c>
      <c r="T637" s="307">
        <f>'Product Ratings'!T134</f>
        <v>14</v>
      </c>
      <c r="U637" s="146"/>
      <c r="V637" s="146"/>
      <c r="W637" s="146"/>
    </row>
    <row r="638" ht="12.75" customHeight="1">
      <c r="A638" s="146"/>
      <c r="B638" s="146" t="str">
        <f>'Product Ratings'!B140</f>
        <v>Widget 130</v>
      </c>
      <c r="C638" s="146"/>
      <c r="D638" s="146"/>
      <c r="E638" s="146">
        <f>'Product Ratings'!C140</f>
        <v>5</v>
      </c>
      <c r="F638" s="305">
        <f>'Product Ratings'!D140</f>
        <v>647.83</v>
      </c>
      <c r="G638" s="305">
        <f>'Product Ratings'!E140</f>
        <v>458.95</v>
      </c>
      <c r="H638" s="134">
        <f>'Product Ratings'!F140</f>
        <v>0.534</v>
      </c>
      <c r="I638" s="146"/>
      <c r="J638" s="305">
        <f>'Product Ratings'!J140</f>
        <v>129.566</v>
      </c>
      <c r="K638" s="146">
        <f>'Product Ratings'!K140</f>
        <v>47</v>
      </c>
      <c r="L638" s="305">
        <f>'Product Ratings'!L140</f>
        <v>84.46284224</v>
      </c>
      <c r="M638" s="134">
        <f>'Product Ratings'!M140</f>
        <v>0.65</v>
      </c>
      <c r="N638" s="146"/>
      <c r="O638" s="139">
        <f>'Product Ratings'!O140</f>
        <v>3</v>
      </c>
      <c r="P638" s="139">
        <f>'Product Ratings'!P140</f>
        <v>1</v>
      </c>
      <c r="Q638" s="139">
        <f>'Product Ratings'!Q140</f>
        <v>2</v>
      </c>
      <c r="R638" s="139">
        <f>'Product Ratings'!R140</f>
        <v>2</v>
      </c>
      <c r="S638" s="306">
        <f>'Product Ratings'!S140</f>
        <v>5</v>
      </c>
      <c r="T638" s="307">
        <f>'Product Ratings'!T140</f>
        <v>13</v>
      </c>
      <c r="U638" s="146"/>
      <c r="V638" s="146"/>
      <c r="W638" s="146"/>
    </row>
    <row r="639" ht="12.75" customHeight="1">
      <c r="A639" s="146"/>
      <c r="B639" s="146" t="str">
        <f>'Product Ratings'!B142</f>
        <v>Widget 132</v>
      </c>
      <c r="C639" s="146"/>
      <c r="D639" s="146"/>
      <c r="E639" s="146">
        <f>'Product Ratings'!C142</f>
        <v>7</v>
      </c>
      <c r="F639" s="305">
        <f>'Product Ratings'!D142</f>
        <v>915.23</v>
      </c>
      <c r="G639" s="305">
        <f>'Product Ratings'!E142</f>
        <v>648.18</v>
      </c>
      <c r="H639" s="134">
        <f>'Product Ratings'!F142</f>
        <v>0.534</v>
      </c>
      <c r="I639" s="146"/>
      <c r="J639" s="305">
        <f>'Product Ratings'!J142</f>
        <v>130.7471429</v>
      </c>
      <c r="K639" s="146">
        <f>'Product Ratings'!K142</f>
        <v>46</v>
      </c>
      <c r="L639" s="305">
        <f>'Product Ratings'!L142</f>
        <v>85.23281803</v>
      </c>
      <c r="M639" s="134">
        <f>'Product Ratings'!M142</f>
        <v>0.48</v>
      </c>
      <c r="N639" s="146"/>
      <c r="O639" s="139">
        <f>'Product Ratings'!O142</f>
        <v>3</v>
      </c>
      <c r="P639" s="139">
        <f>'Product Ratings'!P142</f>
        <v>2</v>
      </c>
      <c r="Q639" s="139">
        <f>'Product Ratings'!Q142</f>
        <v>2</v>
      </c>
      <c r="R639" s="139">
        <f>'Product Ratings'!R142</f>
        <v>2</v>
      </c>
      <c r="S639" s="306">
        <f>'Product Ratings'!S142</f>
        <v>4</v>
      </c>
      <c r="T639" s="307">
        <f>'Product Ratings'!T142</f>
        <v>13</v>
      </c>
      <c r="U639" s="146"/>
      <c r="V639" s="146"/>
      <c r="W639" s="146"/>
    </row>
    <row r="640" ht="12.75" customHeight="1">
      <c r="A640" s="146"/>
      <c r="B640" s="146" t="str">
        <f>'Product Ratings'!B145</f>
        <v>Widget 135</v>
      </c>
      <c r="C640" s="146"/>
      <c r="D640" s="146"/>
      <c r="E640" s="146">
        <f>'Product Ratings'!C145</f>
        <v>5</v>
      </c>
      <c r="F640" s="305">
        <f>'Product Ratings'!D145</f>
        <v>604.35</v>
      </c>
      <c r="G640" s="305">
        <f>'Product Ratings'!E145</f>
        <v>426.9</v>
      </c>
      <c r="H640" s="134">
        <f>'Product Ratings'!F145</f>
        <v>0.534</v>
      </c>
      <c r="I640" s="146"/>
      <c r="J640" s="305">
        <f>'Product Ratings'!J145</f>
        <v>120.87</v>
      </c>
      <c r="K640" s="146">
        <f>'Product Ratings'!K145</f>
        <v>68</v>
      </c>
      <c r="L640" s="305">
        <f>'Product Ratings'!L145</f>
        <v>78.79400261</v>
      </c>
      <c r="M640" s="134">
        <f>'Product Ratings'!M145</f>
        <v>0.67</v>
      </c>
      <c r="N640" s="146"/>
      <c r="O640" s="139">
        <f>'Product Ratings'!O145</f>
        <v>3</v>
      </c>
      <c r="P640" s="139">
        <f>'Product Ratings'!P145</f>
        <v>1</v>
      </c>
      <c r="Q640" s="139">
        <f>'Product Ratings'!Q145</f>
        <v>2</v>
      </c>
      <c r="R640" s="139">
        <f>'Product Ratings'!R145</f>
        <v>2</v>
      </c>
      <c r="S640" s="306">
        <f>'Product Ratings'!S145</f>
        <v>5</v>
      </c>
      <c r="T640" s="307">
        <f>'Product Ratings'!T145</f>
        <v>13</v>
      </c>
      <c r="U640" s="146"/>
      <c r="V640" s="146"/>
      <c r="W640" s="146"/>
    </row>
    <row r="641" ht="12.75" customHeight="1">
      <c r="A641" s="146"/>
      <c r="B641" s="146" t="str">
        <f>'Product Ratings'!B154</f>
        <v>Widget 145</v>
      </c>
      <c r="C641" s="146"/>
      <c r="D641" s="146"/>
      <c r="E641" s="146">
        <f>'Product Ratings'!C154</f>
        <v>2</v>
      </c>
      <c r="F641" s="305">
        <f>'Product Ratings'!D154</f>
        <v>120</v>
      </c>
      <c r="G641" s="305">
        <f>'Product Ratings'!E154</f>
        <v>84.16</v>
      </c>
      <c r="H641" s="134">
        <f>'Product Ratings'!F154</f>
        <v>0.534</v>
      </c>
      <c r="I641" s="146"/>
      <c r="J641" s="305">
        <f>'Product Ratings'!J154</f>
        <v>60</v>
      </c>
      <c r="K641" s="146">
        <f>'Product Ratings'!K154</f>
        <v>19</v>
      </c>
      <c r="L641" s="305">
        <f>'Product Ratings'!L154</f>
        <v>39.11342894</v>
      </c>
      <c r="M641" s="134">
        <f>'Product Ratings'!M154</f>
        <v>0.12</v>
      </c>
      <c r="N641" s="146"/>
      <c r="O641" s="139">
        <f>'Product Ratings'!O154</f>
        <v>3</v>
      </c>
      <c r="P641" s="139">
        <f>'Product Ratings'!P154</f>
        <v>1</v>
      </c>
      <c r="Q641" s="139">
        <f>'Product Ratings'!Q154</f>
        <v>4</v>
      </c>
      <c r="R641" s="139">
        <f>'Product Ratings'!R154</f>
        <v>4</v>
      </c>
      <c r="S641" s="306">
        <f>'Product Ratings'!S154</f>
        <v>2</v>
      </c>
      <c r="T641" s="307">
        <f>'Product Ratings'!T154</f>
        <v>14</v>
      </c>
      <c r="U641" s="146"/>
      <c r="V641" s="146"/>
      <c r="W641" s="146"/>
    </row>
    <row r="642" ht="12.75" customHeight="1">
      <c r="A642" s="146"/>
      <c r="B642" s="146" t="str">
        <f>'Product Ratings'!B155</f>
        <v>Widget 146</v>
      </c>
      <c r="C642" s="146"/>
      <c r="D642" s="146"/>
      <c r="E642" s="146">
        <f>'Product Ratings'!C155</f>
        <v>1</v>
      </c>
      <c r="F642" s="305">
        <f>'Product Ratings'!D155</f>
        <v>56.52</v>
      </c>
      <c r="G642" s="305">
        <f>'Product Ratings'!E155</f>
        <v>39.59</v>
      </c>
      <c r="H642" s="134">
        <f>'Product Ratings'!F155</f>
        <v>0.534</v>
      </c>
      <c r="I642" s="146"/>
      <c r="J642" s="305">
        <f>'Product Ratings'!J155</f>
        <v>56.52</v>
      </c>
      <c r="K642" s="146">
        <f>'Product Ratings'!K155</f>
        <v>82</v>
      </c>
      <c r="L642" s="305">
        <f>'Product Ratings'!L155</f>
        <v>36.84485007</v>
      </c>
      <c r="M642" s="134">
        <f>'Product Ratings'!M155</f>
        <v>0.65</v>
      </c>
      <c r="N642" s="146"/>
      <c r="O642" s="139">
        <f>'Product Ratings'!O155</f>
        <v>3</v>
      </c>
      <c r="P642" s="139">
        <f>'Product Ratings'!P155</f>
        <v>1</v>
      </c>
      <c r="Q642" s="139">
        <f>'Product Ratings'!Q155</f>
        <v>4</v>
      </c>
      <c r="R642" s="139">
        <f>'Product Ratings'!R155</f>
        <v>1</v>
      </c>
      <c r="S642" s="306">
        <f>'Product Ratings'!S155</f>
        <v>5</v>
      </c>
      <c r="T642" s="307">
        <f>'Product Ratings'!T155</f>
        <v>14</v>
      </c>
      <c r="U642" s="146"/>
      <c r="V642" s="146"/>
      <c r="W642" s="146"/>
    </row>
    <row r="643" ht="12.75" customHeight="1">
      <c r="A643" s="146"/>
      <c r="B643" s="146" t="str">
        <f>'Product Ratings'!B156</f>
        <v>Widget 147</v>
      </c>
      <c r="C643" s="146"/>
      <c r="D643" s="146"/>
      <c r="E643" s="146">
        <f>'Product Ratings'!C156</f>
        <v>1</v>
      </c>
      <c r="F643" s="305">
        <f>'Product Ratings'!D156</f>
        <v>56.52</v>
      </c>
      <c r="G643" s="305">
        <f>'Product Ratings'!E156</f>
        <v>39.59</v>
      </c>
      <c r="H643" s="134">
        <f>'Product Ratings'!F156</f>
        <v>0.534</v>
      </c>
      <c r="I643" s="146"/>
      <c r="J643" s="305">
        <f>'Product Ratings'!J156</f>
        <v>56.52</v>
      </c>
      <c r="K643" s="146">
        <f>'Product Ratings'!K156</f>
        <v>34</v>
      </c>
      <c r="L643" s="305">
        <f>'Product Ratings'!L156</f>
        <v>36.84485007</v>
      </c>
      <c r="M643" s="134">
        <f>'Product Ratings'!M156</f>
        <v>0.32</v>
      </c>
      <c r="N643" s="146"/>
      <c r="O643" s="139">
        <f>'Product Ratings'!O156</f>
        <v>3</v>
      </c>
      <c r="P643" s="139">
        <f>'Product Ratings'!P156</f>
        <v>1</v>
      </c>
      <c r="Q643" s="139">
        <f>'Product Ratings'!Q156</f>
        <v>4</v>
      </c>
      <c r="R643" s="139">
        <f>'Product Ratings'!R156</f>
        <v>3</v>
      </c>
      <c r="S643" s="306">
        <f>'Product Ratings'!S156</f>
        <v>3</v>
      </c>
      <c r="T643" s="307">
        <f>'Product Ratings'!T156</f>
        <v>14</v>
      </c>
      <c r="U643" s="146"/>
      <c r="V643" s="146"/>
      <c r="W643" s="146"/>
    </row>
    <row r="644" ht="12.75" customHeight="1">
      <c r="A644" s="146"/>
      <c r="B644" s="146" t="str">
        <f>'Product Ratings'!B157</f>
        <v>Widget 148</v>
      </c>
      <c r="C644" s="146"/>
      <c r="D644" s="146"/>
      <c r="E644" s="146">
        <f>'Product Ratings'!C157</f>
        <v>1</v>
      </c>
      <c r="F644" s="305">
        <f>'Product Ratings'!D157</f>
        <v>56.52</v>
      </c>
      <c r="G644" s="305">
        <f>'Product Ratings'!E157</f>
        <v>39.59</v>
      </c>
      <c r="H644" s="134">
        <f>'Product Ratings'!F157</f>
        <v>0.534</v>
      </c>
      <c r="I644" s="146"/>
      <c r="J644" s="305">
        <f>'Product Ratings'!J157</f>
        <v>56.52</v>
      </c>
      <c r="K644" s="146">
        <f>'Product Ratings'!K157</f>
        <v>46</v>
      </c>
      <c r="L644" s="305">
        <f>'Product Ratings'!L157</f>
        <v>36.84485007</v>
      </c>
      <c r="M644" s="134">
        <f>'Product Ratings'!M157</f>
        <v>0.45</v>
      </c>
      <c r="N644" s="146"/>
      <c r="O644" s="139">
        <f>'Product Ratings'!O157</f>
        <v>3</v>
      </c>
      <c r="P644" s="139">
        <f>'Product Ratings'!P157</f>
        <v>1</v>
      </c>
      <c r="Q644" s="139">
        <f>'Product Ratings'!Q157</f>
        <v>4</v>
      </c>
      <c r="R644" s="139">
        <f>'Product Ratings'!R157</f>
        <v>2</v>
      </c>
      <c r="S644" s="306">
        <f>'Product Ratings'!S157</f>
        <v>4</v>
      </c>
      <c r="T644" s="307">
        <f>'Product Ratings'!T157</f>
        <v>14</v>
      </c>
      <c r="U644" s="146"/>
      <c r="V644" s="146"/>
      <c r="W644" s="146"/>
    </row>
    <row r="645" ht="12.75" customHeight="1">
      <c r="A645" s="146"/>
      <c r="B645" s="146" t="str">
        <f>'Product Ratings'!B172</f>
        <v>Widget 164</v>
      </c>
      <c r="C645" s="146"/>
      <c r="D645" s="146"/>
      <c r="E645" s="146">
        <f>'Product Ratings'!C172</f>
        <v>3</v>
      </c>
      <c r="F645" s="305">
        <f>'Product Ratings'!D172</f>
        <v>169.57</v>
      </c>
      <c r="G645" s="305">
        <f>'Product Ratings'!E172</f>
        <v>117.58</v>
      </c>
      <c r="H645" s="134">
        <f>'Product Ratings'!F172</f>
        <v>0.534</v>
      </c>
      <c r="I645" s="146"/>
      <c r="J645" s="305">
        <f>'Product Ratings'!J172</f>
        <v>56.52333333</v>
      </c>
      <c r="K645" s="146">
        <f>'Product Ratings'!K172</f>
        <v>25</v>
      </c>
      <c r="L645" s="305">
        <f>'Product Ratings'!L172</f>
        <v>36.84702303</v>
      </c>
      <c r="M645" s="134">
        <f>'Product Ratings'!M172</f>
        <v>0.08</v>
      </c>
      <c r="N645" s="146"/>
      <c r="O645" s="139">
        <f>'Product Ratings'!O172</f>
        <v>3</v>
      </c>
      <c r="P645" s="139">
        <f>'Product Ratings'!P172</f>
        <v>1</v>
      </c>
      <c r="Q645" s="139">
        <f>'Product Ratings'!Q172</f>
        <v>4</v>
      </c>
      <c r="R645" s="139">
        <f>'Product Ratings'!R172</f>
        <v>4</v>
      </c>
      <c r="S645" s="306">
        <f>'Product Ratings'!S172</f>
        <v>2</v>
      </c>
      <c r="T645" s="307">
        <f>'Product Ratings'!T172</f>
        <v>14</v>
      </c>
      <c r="U645" s="146"/>
      <c r="V645" s="146"/>
      <c r="W645" s="146"/>
    </row>
    <row r="646" ht="12.75" customHeight="1">
      <c r="A646" s="146"/>
      <c r="B646" s="146" t="str">
        <f>'Product Ratings'!B178</f>
        <v>Widget 170</v>
      </c>
      <c r="C646" s="146"/>
      <c r="D646" s="146"/>
      <c r="E646" s="146">
        <f>'Product Ratings'!C178</f>
        <v>1</v>
      </c>
      <c r="F646" s="305">
        <f>'Product Ratings'!D178</f>
        <v>60</v>
      </c>
      <c r="G646" s="305">
        <f>'Product Ratings'!E178</f>
        <v>41.47</v>
      </c>
      <c r="H646" s="134">
        <f>'Product Ratings'!F178</f>
        <v>0.534</v>
      </c>
      <c r="I646" s="146"/>
      <c r="J646" s="305">
        <f>'Product Ratings'!J178</f>
        <v>60</v>
      </c>
      <c r="K646" s="146">
        <f>'Product Ratings'!K178</f>
        <v>34</v>
      </c>
      <c r="L646" s="305">
        <f>'Product Ratings'!L178</f>
        <v>39.11342894</v>
      </c>
      <c r="M646" s="134">
        <f>'Product Ratings'!M178</f>
        <v>0.18</v>
      </c>
      <c r="N646" s="146"/>
      <c r="O646" s="139">
        <f>'Product Ratings'!O178</f>
        <v>3</v>
      </c>
      <c r="P646" s="139">
        <f>'Product Ratings'!P178</f>
        <v>1</v>
      </c>
      <c r="Q646" s="139">
        <f>'Product Ratings'!Q178</f>
        <v>4</v>
      </c>
      <c r="R646" s="139">
        <f>'Product Ratings'!R178</f>
        <v>3</v>
      </c>
      <c r="S646" s="306">
        <f>'Product Ratings'!S178</f>
        <v>3</v>
      </c>
      <c r="T646" s="307">
        <f>'Product Ratings'!T178</f>
        <v>14</v>
      </c>
      <c r="U646" s="146"/>
      <c r="V646" s="146"/>
      <c r="W646" s="146"/>
    </row>
    <row r="647" ht="12.75" customHeight="1">
      <c r="A647" s="146"/>
      <c r="B647" s="146" t="str">
        <f>'Product Ratings'!B221</f>
        <v>Widget 215</v>
      </c>
      <c r="C647" s="146"/>
      <c r="D647" s="146"/>
      <c r="E647" s="146">
        <f>'Product Ratings'!C221</f>
        <v>2</v>
      </c>
      <c r="F647" s="305">
        <f>'Product Ratings'!D221</f>
        <v>361.4</v>
      </c>
      <c r="G647" s="305">
        <f>'Product Ratings'!E221</f>
        <v>244.49</v>
      </c>
      <c r="H647" s="134">
        <f>'Product Ratings'!F221</f>
        <v>0.534</v>
      </c>
      <c r="I647" s="146"/>
      <c r="J647" s="305">
        <f>'Product Ratings'!J221</f>
        <v>180.7</v>
      </c>
      <c r="K647" s="146">
        <f>'Product Ratings'!K221</f>
        <v>36</v>
      </c>
      <c r="L647" s="305">
        <f>'Product Ratings'!L221</f>
        <v>117.7966102</v>
      </c>
      <c r="M647" s="134">
        <f>'Product Ratings'!M221</f>
        <v>0.67</v>
      </c>
      <c r="N647" s="146"/>
      <c r="O647" s="139">
        <f>'Product Ratings'!O221</f>
        <v>3</v>
      </c>
      <c r="P647" s="139">
        <f>'Product Ratings'!P221</f>
        <v>1</v>
      </c>
      <c r="Q647" s="139">
        <f>'Product Ratings'!Q221</f>
        <v>2</v>
      </c>
      <c r="R647" s="139">
        <f>'Product Ratings'!R221</f>
        <v>3</v>
      </c>
      <c r="S647" s="306">
        <f>'Product Ratings'!S221</f>
        <v>5</v>
      </c>
      <c r="T647" s="307">
        <f>'Product Ratings'!T221</f>
        <v>14</v>
      </c>
      <c r="U647" s="146"/>
      <c r="V647" s="146"/>
      <c r="W647" s="146"/>
    </row>
    <row r="648" ht="12.75" customHeight="1">
      <c r="A648" s="146"/>
      <c r="B648" s="146" t="str">
        <f>'Product Ratings'!B234</f>
        <v>Widget 228</v>
      </c>
      <c r="C648" s="146"/>
      <c r="D648" s="146"/>
      <c r="E648" s="146">
        <f>'Product Ratings'!C234</f>
        <v>9</v>
      </c>
      <c r="F648" s="305">
        <f>'Product Ratings'!D234</f>
        <v>761.87</v>
      </c>
      <c r="G648" s="305">
        <f>'Product Ratings'!E234</f>
        <v>512.03</v>
      </c>
      <c r="H648" s="134">
        <f>'Product Ratings'!F234</f>
        <v>0.534</v>
      </c>
      <c r="I648" s="146"/>
      <c r="J648" s="305">
        <f>'Product Ratings'!J234</f>
        <v>84.65222222</v>
      </c>
      <c r="K648" s="146">
        <f>'Product Ratings'!K234</f>
        <v>24</v>
      </c>
      <c r="L648" s="305">
        <f>'Product Ratings'!L234</f>
        <v>55.18397798</v>
      </c>
      <c r="M648" s="134">
        <f>'Product Ratings'!M234</f>
        <v>0.12</v>
      </c>
      <c r="N648" s="146"/>
      <c r="O648" s="139">
        <f>'Product Ratings'!O234</f>
        <v>3</v>
      </c>
      <c r="P648" s="139">
        <f>'Product Ratings'!P234</f>
        <v>2</v>
      </c>
      <c r="Q648" s="139">
        <f>'Product Ratings'!Q234</f>
        <v>3</v>
      </c>
      <c r="R648" s="139">
        <f>'Product Ratings'!R234</f>
        <v>4</v>
      </c>
      <c r="S648" s="306">
        <f>'Product Ratings'!S234</f>
        <v>2</v>
      </c>
      <c r="T648" s="307">
        <f>'Product Ratings'!T234</f>
        <v>14</v>
      </c>
      <c r="U648" s="146"/>
      <c r="V648" s="146"/>
      <c r="W648" s="146"/>
    </row>
    <row r="649" ht="12.75" customHeight="1">
      <c r="A649" s="146"/>
      <c r="B649" s="146" t="str">
        <f>'Product Ratings'!B241</f>
        <v>Widget 235</v>
      </c>
      <c r="C649" s="146"/>
      <c r="D649" s="146"/>
      <c r="E649" s="146">
        <f>'Product Ratings'!C241</f>
        <v>2</v>
      </c>
      <c r="F649" s="305">
        <f>'Product Ratings'!D241</f>
        <v>276.52</v>
      </c>
      <c r="G649" s="305">
        <f>'Product Ratings'!E241</f>
        <v>185.3</v>
      </c>
      <c r="H649" s="134">
        <f>'Product Ratings'!F241</f>
        <v>0.534</v>
      </c>
      <c r="I649" s="146"/>
      <c r="J649" s="305">
        <f>'Product Ratings'!J241</f>
        <v>138.26</v>
      </c>
      <c r="K649" s="146">
        <f>'Product Ratings'!K241</f>
        <v>46</v>
      </c>
      <c r="L649" s="305">
        <f>'Product Ratings'!L241</f>
        <v>90.1303781</v>
      </c>
      <c r="M649" s="134">
        <f>'Product Ratings'!M241</f>
        <v>0.87</v>
      </c>
      <c r="N649" s="146"/>
      <c r="O649" s="139">
        <f>'Product Ratings'!O241</f>
        <v>3</v>
      </c>
      <c r="P649" s="139">
        <f>'Product Ratings'!P241</f>
        <v>1</v>
      </c>
      <c r="Q649" s="139">
        <f>'Product Ratings'!Q241</f>
        <v>2</v>
      </c>
      <c r="R649" s="139">
        <f>'Product Ratings'!R241</f>
        <v>2</v>
      </c>
      <c r="S649" s="306">
        <f>'Product Ratings'!S241</f>
        <v>5</v>
      </c>
      <c r="T649" s="307">
        <f>'Product Ratings'!T241</f>
        <v>13</v>
      </c>
      <c r="U649" s="146"/>
      <c r="V649" s="146"/>
      <c r="W649" s="146"/>
    </row>
    <row r="650" ht="12.75" customHeight="1">
      <c r="A650" s="146"/>
      <c r="B650" s="146" t="str">
        <f>'Product Ratings'!B242</f>
        <v>Widget 236</v>
      </c>
      <c r="C650" s="146"/>
      <c r="D650" s="146"/>
      <c r="E650" s="146">
        <f>'Product Ratings'!C242</f>
        <v>1</v>
      </c>
      <c r="F650" s="305">
        <f>'Product Ratings'!D242</f>
        <v>286.09</v>
      </c>
      <c r="G650" s="305">
        <f>'Product Ratings'!E242</f>
        <v>191.59</v>
      </c>
      <c r="H650" s="134">
        <f>'Product Ratings'!F242</f>
        <v>0.534</v>
      </c>
      <c r="I650" s="146"/>
      <c r="J650" s="305">
        <f>'Product Ratings'!J242</f>
        <v>286.09</v>
      </c>
      <c r="K650" s="146">
        <f>'Product Ratings'!K242</f>
        <v>43</v>
      </c>
      <c r="L650" s="305">
        <f>'Product Ratings'!L242</f>
        <v>186.4993481</v>
      </c>
      <c r="M650" s="134">
        <f>'Product Ratings'!M242</f>
        <v>0.89</v>
      </c>
      <c r="N650" s="146"/>
      <c r="O650" s="139">
        <f>'Product Ratings'!O242</f>
        <v>3</v>
      </c>
      <c r="P650" s="139">
        <f>'Product Ratings'!P242</f>
        <v>1</v>
      </c>
      <c r="Q650" s="139">
        <f>'Product Ratings'!Q242</f>
        <v>1</v>
      </c>
      <c r="R650" s="139">
        <f>'Product Ratings'!R242</f>
        <v>3</v>
      </c>
      <c r="S650" s="306">
        <f>'Product Ratings'!S242</f>
        <v>5</v>
      </c>
      <c r="T650" s="307">
        <f>'Product Ratings'!T242</f>
        <v>13</v>
      </c>
      <c r="U650" s="146"/>
      <c r="V650" s="146"/>
      <c r="W650" s="146"/>
    </row>
    <row r="651" ht="12.75" customHeight="1">
      <c r="A651" s="146"/>
      <c r="B651" s="146" t="str">
        <f>'Product Ratings'!B248</f>
        <v>Widget 242</v>
      </c>
      <c r="C651" s="146"/>
      <c r="D651" s="146"/>
      <c r="E651" s="146">
        <f>'Product Ratings'!C248</f>
        <v>1</v>
      </c>
      <c r="F651" s="305">
        <f>'Product Ratings'!D248</f>
        <v>12.17</v>
      </c>
      <c r="G651" s="305">
        <f>'Product Ratings'!E248</f>
        <v>8.14</v>
      </c>
      <c r="H651" s="134">
        <f>'Product Ratings'!F248</f>
        <v>0.534</v>
      </c>
      <c r="I651" s="146"/>
      <c r="J651" s="305">
        <f>'Product Ratings'!J248</f>
        <v>12.17</v>
      </c>
      <c r="K651" s="146">
        <f>'Product Ratings'!K248</f>
        <v>41</v>
      </c>
      <c r="L651" s="305">
        <f>'Product Ratings'!L248</f>
        <v>7.933507171</v>
      </c>
      <c r="M651" s="134">
        <f>'Product Ratings'!M248</f>
        <v>0.08</v>
      </c>
      <c r="N651" s="146"/>
      <c r="O651" s="139">
        <f>'Product Ratings'!O248</f>
        <v>3</v>
      </c>
      <c r="P651" s="139">
        <f>'Product Ratings'!P248</f>
        <v>1</v>
      </c>
      <c r="Q651" s="139">
        <f>'Product Ratings'!Q248</f>
        <v>5</v>
      </c>
      <c r="R651" s="139">
        <f>'Product Ratings'!R248</f>
        <v>3</v>
      </c>
      <c r="S651" s="306">
        <f>'Product Ratings'!S248</f>
        <v>2</v>
      </c>
      <c r="T651" s="307">
        <f>'Product Ratings'!T248</f>
        <v>14</v>
      </c>
      <c r="U651" s="146"/>
      <c r="V651" s="146"/>
      <c r="W651" s="146"/>
    </row>
    <row r="652" ht="12.75" customHeight="1">
      <c r="A652" s="146"/>
      <c r="B652" s="146" t="str">
        <f>'Product Ratings'!B254</f>
        <v>Widget 249</v>
      </c>
      <c r="C652" s="146"/>
      <c r="D652" s="146"/>
      <c r="E652" s="146">
        <f>'Product Ratings'!C254</f>
        <v>1</v>
      </c>
      <c r="F652" s="305">
        <f>'Product Ratings'!D254</f>
        <v>71.3</v>
      </c>
      <c r="G652" s="305">
        <f>'Product Ratings'!E254</f>
        <v>47.55</v>
      </c>
      <c r="H652" s="134">
        <f>'Product Ratings'!F254</f>
        <v>0.534</v>
      </c>
      <c r="I652" s="146"/>
      <c r="J652" s="305">
        <f>'Product Ratings'!J254</f>
        <v>71.3</v>
      </c>
      <c r="K652" s="146">
        <f>'Product Ratings'!K254</f>
        <v>35</v>
      </c>
      <c r="L652" s="305">
        <f>'Product Ratings'!L254</f>
        <v>46.4797914</v>
      </c>
      <c r="M652" s="134">
        <f>'Product Ratings'!M254</f>
        <v>0.18</v>
      </c>
      <c r="N652" s="146"/>
      <c r="O652" s="139">
        <f>'Product Ratings'!O254</f>
        <v>3</v>
      </c>
      <c r="P652" s="139">
        <f>'Product Ratings'!P254</f>
        <v>1</v>
      </c>
      <c r="Q652" s="139">
        <f>'Product Ratings'!Q254</f>
        <v>3</v>
      </c>
      <c r="R652" s="139">
        <f>'Product Ratings'!R254</f>
        <v>3</v>
      </c>
      <c r="S652" s="306">
        <f>'Product Ratings'!S254</f>
        <v>3</v>
      </c>
      <c r="T652" s="307">
        <f>'Product Ratings'!T254</f>
        <v>13</v>
      </c>
      <c r="U652" s="146"/>
      <c r="V652" s="146"/>
      <c r="W652" s="146"/>
    </row>
    <row r="653" ht="12.75" customHeight="1">
      <c r="A653" s="146"/>
      <c r="B653" s="146" t="str">
        <f>'Product Ratings'!B259</f>
        <v>Widget 254</v>
      </c>
      <c r="C653" s="146"/>
      <c r="D653" s="146"/>
      <c r="E653" s="146">
        <f>'Product Ratings'!C259</f>
        <v>8</v>
      </c>
      <c r="F653" s="305">
        <f>'Product Ratings'!D259</f>
        <v>202.39</v>
      </c>
      <c r="G653" s="305">
        <f>'Product Ratings'!E259</f>
        <v>134.82</v>
      </c>
      <c r="H653" s="134">
        <f>'Product Ratings'!F259</f>
        <v>0.534</v>
      </c>
      <c r="I653" s="146"/>
      <c r="J653" s="305">
        <f>'Product Ratings'!J259</f>
        <v>25.29875</v>
      </c>
      <c r="K653" s="146">
        <f>'Product Ratings'!K259</f>
        <v>82</v>
      </c>
      <c r="L653" s="305">
        <f>'Product Ratings'!L259</f>
        <v>16.49201434</v>
      </c>
      <c r="M653" s="134">
        <f>'Product Ratings'!M259</f>
        <v>0.31</v>
      </c>
      <c r="N653" s="146"/>
      <c r="O653" s="139">
        <f>'Product Ratings'!O259</f>
        <v>3</v>
      </c>
      <c r="P653" s="139">
        <f>'Product Ratings'!P259</f>
        <v>2</v>
      </c>
      <c r="Q653" s="139">
        <f>'Product Ratings'!Q259</f>
        <v>5</v>
      </c>
      <c r="R653" s="139">
        <f>'Product Ratings'!R259</f>
        <v>1</v>
      </c>
      <c r="S653" s="306">
        <f>'Product Ratings'!S259</f>
        <v>3</v>
      </c>
      <c r="T653" s="307">
        <f>'Product Ratings'!T259</f>
        <v>14</v>
      </c>
      <c r="U653" s="146"/>
      <c r="V653" s="146"/>
      <c r="W653" s="146"/>
    </row>
    <row r="654" ht="12.75" customHeight="1">
      <c r="A654" s="146"/>
      <c r="B654" s="146" t="str">
        <f>'Product Ratings'!B281</f>
        <v>Widget 277</v>
      </c>
      <c r="C654" s="146"/>
      <c r="D654" s="146"/>
      <c r="E654" s="146">
        <f>'Product Ratings'!C281</f>
        <v>1</v>
      </c>
      <c r="F654" s="305">
        <f>'Product Ratings'!D281</f>
        <v>460</v>
      </c>
      <c r="G654" s="305">
        <f>'Product Ratings'!E281</f>
        <v>304.34</v>
      </c>
      <c r="H654" s="134">
        <f>'Product Ratings'!F281</f>
        <v>0.534</v>
      </c>
      <c r="I654" s="146"/>
      <c r="J654" s="305">
        <f>'Product Ratings'!J281</f>
        <v>460</v>
      </c>
      <c r="K654" s="146">
        <f>'Product Ratings'!K281</f>
        <v>25</v>
      </c>
      <c r="L654" s="305">
        <f>'Product Ratings'!L281</f>
        <v>299.8696219</v>
      </c>
      <c r="M654" s="134">
        <f>'Product Ratings'!M281</f>
        <v>0.64</v>
      </c>
      <c r="N654" s="146"/>
      <c r="O654" s="139">
        <f>'Product Ratings'!O281</f>
        <v>3</v>
      </c>
      <c r="P654" s="139">
        <f>'Product Ratings'!P281</f>
        <v>1</v>
      </c>
      <c r="Q654" s="139">
        <f>'Product Ratings'!Q281</f>
        <v>1</v>
      </c>
      <c r="R654" s="139">
        <f>'Product Ratings'!R281</f>
        <v>4</v>
      </c>
      <c r="S654" s="306">
        <f>'Product Ratings'!S281</f>
        <v>5</v>
      </c>
      <c r="T654" s="307">
        <f>'Product Ratings'!T281</f>
        <v>14</v>
      </c>
      <c r="U654" s="146"/>
      <c r="V654" s="146"/>
      <c r="W654" s="146"/>
    </row>
    <row r="655" ht="12.75" customHeight="1">
      <c r="A655" s="146"/>
      <c r="B655" s="146" t="str">
        <f>'Product Ratings'!B289</f>
        <v>Widget 285</v>
      </c>
      <c r="C655" s="146"/>
      <c r="D655" s="146"/>
      <c r="E655" s="146">
        <f>'Product Ratings'!C289</f>
        <v>3</v>
      </c>
      <c r="F655" s="305">
        <f>'Product Ratings'!D289</f>
        <v>567.39</v>
      </c>
      <c r="G655" s="305">
        <f>'Product Ratings'!E289</f>
        <v>374.16</v>
      </c>
      <c r="H655" s="134">
        <f>'Product Ratings'!F289</f>
        <v>0.534</v>
      </c>
      <c r="I655" s="146"/>
      <c r="J655" s="305">
        <f>'Product Ratings'!J289</f>
        <v>189.13</v>
      </c>
      <c r="K655" s="146">
        <f>'Product Ratings'!K289</f>
        <v>38</v>
      </c>
      <c r="L655" s="305">
        <f>'Product Ratings'!L289</f>
        <v>123.2920469</v>
      </c>
      <c r="M655" s="134">
        <f>'Product Ratings'!M289</f>
        <v>0.94</v>
      </c>
      <c r="N655" s="146"/>
      <c r="O655" s="139">
        <f>'Product Ratings'!O289</f>
        <v>3</v>
      </c>
      <c r="P655" s="139">
        <f>'Product Ratings'!P289</f>
        <v>1</v>
      </c>
      <c r="Q655" s="139">
        <f>'Product Ratings'!Q289</f>
        <v>2</v>
      </c>
      <c r="R655" s="139">
        <f>'Product Ratings'!R289</f>
        <v>3</v>
      </c>
      <c r="S655" s="306">
        <f>'Product Ratings'!S289</f>
        <v>5</v>
      </c>
      <c r="T655" s="307">
        <f>'Product Ratings'!T289</f>
        <v>14</v>
      </c>
      <c r="U655" s="146"/>
      <c r="V655" s="146"/>
      <c r="W655" s="146"/>
    </row>
    <row r="656" ht="12.75" customHeight="1">
      <c r="A656" s="146"/>
      <c r="B656" s="146" t="str">
        <f>'Product Ratings'!B305</f>
        <v>Widget 302</v>
      </c>
      <c r="C656" s="146"/>
      <c r="D656" s="146"/>
      <c r="E656" s="146">
        <f>'Product Ratings'!C305</f>
        <v>1</v>
      </c>
      <c r="F656" s="305">
        <f>'Product Ratings'!D305</f>
        <v>25.22</v>
      </c>
      <c r="G656" s="305">
        <f>'Product Ratings'!E305</f>
        <v>16.49</v>
      </c>
      <c r="H656" s="134">
        <f>'Product Ratings'!F305</f>
        <v>0.534</v>
      </c>
      <c r="I656" s="146"/>
      <c r="J656" s="305">
        <f>'Product Ratings'!J305</f>
        <v>25.22</v>
      </c>
      <c r="K656" s="146">
        <f>'Product Ratings'!K305</f>
        <v>875</v>
      </c>
      <c r="L656" s="305">
        <f>'Product Ratings'!L305</f>
        <v>16.44067797</v>
      </c>
      <c r="M656" s="134">
        <f>'Product Ratings'!M305</f>
        <v>0.45</v>
      </c>
      <c r="N656" s="146"/>
      <c r="O656" s="139">
        <f>'Product Ratings'!O305</f>
        <v>3</v>
      </c>
      <c r="P656" s="139">
        <f>'Product Ratings'!P305</f>
        <v>1</v>
      </c>
      <c r="Q656" s="139">
        <f>'Product Ratings'!Q305</f>
        <v>5</v>
      </c>
      <c r="R656" s="139">
        <f>'Product Ratings'!R305</f>
        <v>1</v>
      </c>
      <c r="S656" s="306">
        <f>'Product Ratings'!S305</f>
        <v>4</v>
      </c>
      <c r="T656" s="307">
        <f>'Product Ratings'!T305</f>
        <v>14</v>
      </c>
      <c r="U656" s="146"/>
      <c r="V656" s="146"/>
      <c r="W656" s="146"/>
    </row>
    <row r="657" ht="12.75" customHeight="1">
      <c r="A657" s="146"/>
      <c r="B657" s="146" t="str">
        <f>'Product Ratings'!B315</f>
        <v>Widget 312</v>
      </c>
      <c r="C657" s="146"/>
      <c r="D657" s="146"/>
      <c r="E657" s="146">
        <f>'Product Ratings'!C315</f>
        <v>15</v>
      </c>
      <c r="F657" s="305">
        <f>'Product Ratings'!D315</f>
        <v>1129.78</v>
      </c>
      <c r="G657" s="305">
        <f>'Product Ratings'!E315</f>
        <v>737.31</v>
      </c>
      <c r="H657" s="134">
        <f>'Product Ratings'!F315</f>
        <v>0.534</v>
      </c>
      <c r="I657" s="146"/>
      <c r="J657" s="305">
        <f>'Product Ratings'!J315</f>
        <v>75.31866667</v>
      </c>
      <c r="K657" s="146">
        <f>'Product Ratings'!K315</f>
        <v>95</v>
      </c>
      <c r="L657" s="305">
        <f>'Product Ratings'!L315</f>
        <v>49.09952195</v>
      </c>
      <c r="M657" s="134">
        <f>'Product Ratings'!M315</f>
        <v>0.21</v>
      </c>
      <c r="N657" s="146"/>
      <c r="O657" s="139">
        <f>'Product Ratings'!O315</f>
        <v>3</v>
      </c>
      <c r="P657" s="139">
        <f>'Product Ratings'!P315</f>
        <v>3</v>
      </c>
      <c r="Q657" s="139">
        <f>'Product Ratings'!Q315</f>
        <v>3</v>
      </c>
      <c r="R657" s="139">
        <f>'Product Ratings'!R315</f>
        <v>1</v>
      </c>
      <c r="S657" s="306">
        <f>'Product Ratings'!S315</f>
        <v>3</v>
      </c>
      <c r="T657" s="307">
        <f>'Product Ratings'!T315</f>
        <v>13</v>
      </c>
      <c r="U657" s="146"/>
      <c r="V657" s="146"/>
      <c r="W657" s="146"/>
    </row>
    <row r="658" ht="12.75" customHeight="1">
      <c r="A658" s="146"/>
      <c r="B658" s="146" t="str">
        <f>'Product Ratings'!B317</f>
        <v>Widget 314</v>
      </c>
      <c r="C658" s="146"/>
      <c r="D658" s="146"/>
      <c r="E658" s="146">
        <f>'Product Ratings'!C317</f>
        <v>1</v>
      </c>
      <c r="F658" s="305">
        <f>'Product Ratings'!D317</f>
        <v>520.87</v>
      </c>
      <c r="G658" s="305">
        <f>'Product Ratings'!E317</f>
        <v>339.59</v>
      </c>
      <c r="H658" s="134">
        <f>'Product Ratings'!F317</f>
        <v>0.534</v>
      </c>
      <c r="I658" s="146"/>
      <c r="J658" s="305">
        <f>'Product Ratings'!J317</f>
        <v>520.87</v>
      </c>
      <c r="K658" s="146">
        <f>'Product Ratings'!K317</f>
        <v>15</v>
      </c>
      <c r="L658" s="305">
        <f>'Product Ratings'!L317</f>
        <v>339.5501956</v>
      </c>
      <c r="M658" s="134">
        <f>'Product Ratings'!M317</f>
        <v>0.87</v>
      </c>
      <c r="N658" s="146"/>
      <c r="O658" s="139">
        <f>'Product Ratings'!O317</f>
        <v>3</v>
      </c>
      <c r="P658" s="139">
        <f>'Product Ratings'!P317</f>
        <v>1</v>
      </c>
      <c r="Q658" s="139">
        <f>'Product Ratings'!Q317</f>
        <v>1</v>
      </c>
      <c r="R658" s="139">
        <f>'Product Ratings'!R317</f>
        <v>4</v>
      </c>
      <c r="S658" s="306">
        <f>'Product Ratings'!S317</f>
        <v>5</v>
      </c>
      <c r="T658" s="307">
        <f>'Product Ratings'!T317</f>
        <v>14</v>
      </c>
      <c r="U658" s="146"/>
      <c r="V658" s="146"/>
      <c r="W658" s="146"/>
    </row>
    <row r="659" ht="12.75" customHeight="1">
      <c r="A659" s="146"/>
      <c r="B659" s="146" t="str">
        <f>'Product Ratings'!B318</f>
        <v>Widget 315</v>
      </c>
      <c r="C659" s="146"/>
      <c r="D659" s="146"/>
      <c r="E659" s="146">
        <f>'Product Ratings'!C318</f>
        <v>1</v>
      </c>
      <c r="F659" s="305">
        <f>'Product Ratings'!D318</f>
        <v>477.39</v>
      </c>
      <c r="G659" s="305">
        <f>'Product Ratings'!E318</f>
        <v>310.99</v>
      </c>
      <c r="H659" s="134">
        <f>'Product Ratings'!F318</f>
        <v>0.534</v>
      </c>
      <c r="I659" s="146"/>
      <c r="J659" s="305">
        <f>'Product Ratings'!J318</f>
        <v>477.39</v>
      </c>
      <c r="K659" s="146">
        <f>'Product Ratings'!K318</f>
        <v>16</v>
      </c>
      <c r="L659" s="305">
        <f>'Product Ratings'!L318</f>
        <v>311.2059974</v>
      </c>
      <c r="M659" s="134">
        <f>'Product Ratings'!M318</f>
        <v>0.89</v>
      </c>
      <c r="N659" s="146"/>
      <c r="O659" s="139">
        <f>'Product Ratings'!O318</f>
        <v>3</v>
      </c>
      <c r="P659" s="139">
        <f>'Product Ratings'!P318</f>
        <v>1</v>
      </c>
      <c r="Q659" s="139">
        <f>'Product Ratings'!Q318</f>
        <v>1</v>
      </c>
      <c r="R659" s="139">
        <f>'Product Ratings'!R318</f>
        <v>4</v>
      </c>
      <c r="S659" s="306">
        <f>'Product Ratings'!S318</f>
        <v>5</v>
      </c>
      <c r="T659" s="307">
        <f>'Product Ratings'!T318</f>
        <v>14</v>
      </c>
      <c r="U659" s="146"/>
      <c r="V659" s="146"/>
      <c r="W659" s="146"/>
    </row>
    <row r="660" ht="12.75" customHeight="1">
      <c r="A660" s="146"/>
      <c r="B660" s="146" t="str">
        <f>'Product Ratings'!B323</f>
        <v>Widget 321</v>
      </c>
      <c r="C660" s="146"/>
      <c r="D660" s="146"/>
      <c r="E660" s="146">
        <f>'Product Ratings'!C323</f>
        <v>6</v>
      </c>
      <c r="F660" s="305">
        <f>'Product Ratings'!D323</f>
        <v>37.42</v>
      </c>
      <c r="G660" s="305">
        <f>'Product Ratings'!E323</f>
        <v>24.31</v>
      </c>
      <c r="H660" s="134">
        <f>'Product Ratings'!F323</f>
        <v>0.534</v>
      </c>
      <c r="I660" s="146"/>
      <c r="J660" s="305">
        <f>'Product Ratings'!J323</f>
        <v>6.236666667</v>
      </c>
      <c r="K660" s="146">
        <f>'Product Ratings'!K323</f>
        <v>62</v>
      </c>
      <c r="L660" s="305">
        <f>'Product Ratings'!L323</f>
        <v>4.065623642</v>
      </c>
      <c r="M660" s="134">
        <f>'Product Ratings'!M323</f>
        <v>0.07</v>
      </c>
      <c r="N660" s="146"/>
      <c r="O660" s="139">
        <f>'Product Ratings'!O323</f>
        <v>3</v>
      </c>
      <c r="P660" s="139">
        <f>'Product Ratings'!P323</f>
        <v>2</v>
      </c>
      <c r="Q660" s="139">
        <f>'Product Ratings'!Q323</f>
        <v>5</v>
      </c>
      <c r="R660" s="139">
        <f>'Product Ratings'!R323</f>
        <v>2</v>
      </c>
      <c r="S660" s="306">
        <f>'Product Ratings'!S323</f>
        <v>2</v>
      </c>
      <c r="T660" s="307">
        <f>'Product Ratings'!T323</f>
        <v>14</v>
      </c>
      <c r="U660" s="146"/>
      <c r="V660" s="146"/>
      <c r="W660" s="146"/>
    </row>
    <row r="661" ht="12.75" customHeight="1">
      <c r="A661" s="146"/>
      <c r="B661" s="146" t="str">
        <f>'Product Ratings'!B334</f>
        <v>Widget 332</v>
      </c>
      <c r="C661" s="146"/>
      <c r="D661" s="146"/>
      <c r="E661" s="146">
        <f>'Product Ratings'!C334</f>
        <v>2</v>
      </c>
      <c r="F661" s="305">
        <f>'Product Ratings'!D334</f>
        <v>132.61</v>
      </c>
      <c r="G661" s="305">
        <f>'Product Ratings'!E334</f>
        <v>85.91</v>
      </c>
      <c r="H661" s="134">
        <f>'Product Ratings'!F334</f>
        <v>0.534</v>
      </c>
      <c r="I661" s="146"/>
      <c r="J661" s="305">
        <f>'Product Ratings'!J334</f>
        <v>66.305</v>
      </c>
      <c r="K661" s="146">
        <f>'Product Ratings'!K334</f>
        <v>34</v>
      </c>
      <c r="L661" s="305">
        <f>'Product Ratings'!L334</f>
        <v>43.22359844</v>
      </c>
      <c r="M661" s="134">
        <f>'Product Ratings'!M334</f>
        <v>0.3</v>
      </c>
      <c r="N661" s="146"/>
      <c r="O661" s="139">
        <f>'Product Ratings'!O334</f>
        <v>3</v>
      </c>
      <c r="P661" s="139">
        <f>'Product Ratings'!P334</f>
        <v>1</v>
      </c>
      <c r="Q661" s="139">
        <f>'Product Ratings'!Q334</f>
        <v>3</v>
      </c>
      <c r="R661" s="139">
        <f>'Product Ratings'!R334</f>
        <v>3</v>
      </c>
      <c r="S661" s="306">
        <f>'Product Ratings'!S334</f>
        <v>3</v>
      </c>
      <c r="T661" s="307">
        <f>'Product Ratings'!T334</f>
        <v>13</v>
      </c>
      <c r="U661" s="146"/>
      <c r="V661" s="146"/>
      <c r="W661" s="146"/>
    </row>
    <row r="662" ht="12.75" customHeight="1">
      <c r="A662" s="146"/>
      <c r="B662" s="146" t="str">
        <f>'Product Ratings'!B344</f>
        <v>Widget 342</v>
      </c>
      <c r="C662" s="146"/>
      <c r="D662" s="146"/>
      <c r="E662" s="146">
        <f>'Product Ratings'!C344</f>
        <v>3</v>
      </c>
      <c r="F662" s="305">
        <f>'Product Ratings'!D344</f>
        <v>258.26</v>
      </c>
      <c r="G662" s="305">
        <f>'Product Ratings'!E344</f>
        <v>166.73</v>
      </c>
      <c r="H662" s="134">
        <f>'Product Ratings'!F344</f>
        <v>0.534</v>
      </c>
      <c r="I662" s="146"/>
      <c r="J662" s="305">
        <f>'Product Ratings'!J344</f>
        <v>86.08666667</v>
      </c>
      <c r="K662" s="146">
        <f>'Product Ratings'!K344</f>
        <v>41</v>
      </c>
      <c r="L662" s="305">
        <f>'Product Ratings'!L344</f>
        <v>56.11907866</v>
      </c>
      <c r="M662" s="134">
        <f>'Product Ratings'!M344</f>
        <v>0.52</v>
      </c>
      <c r="N662" s="146"/>
      <c r="O662" s="139">
        <f>'Product Ratings'!O344</f>
        <v>3</v>
      </c>
      <c r="P662" s="139">
        <f>'Product Ratings'!P344</f>
        <v>1</v>
      </c>
      <c r="Q662" s="139">
        <f>'Product Ratings'!Q344</f>
        <v>3</v>
      </c>
      <c r="R662" s="139">
        <f>'Product Ratings'!R344</f>
        <v>3</v>
      </c>
      <c r="S662" s="306">
        <f>'Product Ratings'!S344</f>
        <v>4</v>
      </c>
      <c r="T662" s="307">
        <f>'Product Ratings'!T344</f>
        <v>14</v>
      </c>
      <c r="U662" s="146"/>
      <c r="V662" s="146"/>
      <c r="W662" s="146"/>
    </row>
    <row r="663" ht="12.75" customHeight="1">
      <c r="A663" s="146"/>
      <c r="B663" s="146" t="str">
        <f>'Product Ratings'!B370</f>
        <v>Widget 369</v>
      </c>
      <c r="C663" s="146"/>
      <c r="D663" s="146"/>
      <c r="E663" s="146">
        <f>'Product Ratings'!C370</f>
        <v>4</v>
      </c>
      <c r="F663" s="305">
        <f>'Product Ratings'!D370</f>
        <v>620.51</v>
      </c>
      <c r="G663" s="305">
        <f>'Product Ratings'!E370</f>
        <v>395.88</v>
      </c>
      <c r="H663" s="134">
        <f>'Product Ratings'!F370</f>
        <v>0.534</v>
      </c>
      <c r="I663" s="146"/>
      <c r="J663" s="305">
        <f>'Product Ratings'!J370</f>
        <v>155.1275</v>
      </c>
      <c r="K663" s="146">
        <f>'Product Ratings'!K370</f>
        <v>16</v>
      </c>
      <c r="L663" s="305">
        <f>'Product Ratings'!L370</f>
        <v>101.1261408</v>
      </c>
      <c r="M663" s="134">
        <f>'Product Ratings'!M370</f>
        <v>0.48</v>
      </c>
      <c r="N663" s="146"/>
      <c r="O663" s="139">
        <f>'Product Ratings'!O370</f>
        <v>3</v>
      </c>
      <c r="P663" s="139">
        <f>'Product Ratings'!P370</f>
        <v>1</v>
      </c>
      <c r="Q663" s="139">
        <f>'Product Ratings'!Q370</f>
        <v>2</v>
      </c>
      <c r="R663" s="139">
        <f>'Product Ratings'!R370</f>
        <v>4</v>
      </c>
      <c r="S663" s="306">
        <f>'Product Ratings'!S370</f>
        <v>4</v>
      </c>
      <c r="T663" s="307">
        <f>'Product Ratings'!T370</f>
        <v>14</v>
      </c>
      <c r="U663" s="146"/>
      <c r="V663" s="146"/>
      <c r="W663" s="146"/>
    </row>
    <row r="664" ht="12.75" customHeight="1">
      <c r="A664" s="146"/>
      <c r="B664" s="146" t="str">
        <f>'Product Ratings'!B375</f>
        <v>Widget 375</v>
      </c>
      <c r="C664" s="146"/>
      <c r="D664" s="146"/>
      <c r="E664" s="146">
        <f>'Product Ratings'!C375</f>
        <v>5</v>
      </c>
      <c r="F664" s="305">
        <f>'Product Ratings'!D375</f>
        <v>659.35</v>
      </c>
      <c r="G664" s="305">
        <f>'Product Ratings'!E375</f>
        <v>420.21</v>
      </c>
      <c r="H664" s="134">
        <f>'Product Ratings'!F375</f>
        <v>0.534</v>
      </c>
      <c r="I664" s="146"/>
      <c r="J664" s="305">
        <f>'Product Ratings'!J375</f>
        <v>131.87</v>
      </c>
      <c r="K664" s="146">
        <f>'Product Ratings'!K375</f>
        <v>62</v>
      </c>
      <c r="L664" s="305">
        <f>'Product Ratings'!L375</f>
        <v>85.96479791</v>
      </c>
      <c r="M664" s="134">
        <f>'Product Ratings'!M375</f>
        <v>0.92</v>
      </c>
      <c r="N664" s="146"/>
      <c r="O664" s="139">
        <f>'Product Ratings'!O375</f>
        <v>3</v>
      </c>
      <c r="P664" s="139">
        <f>'Product Ratings'!P375</f>
        <v>1</v>
      </c>
      <c r="Q664" s="139">
        <f>'Product Ratings'!Q375</f>
        <v>2</v>
      </c>
      <c r="R664" s="139">
        <f>'Product Ratings'!R375</f>
        <v>2</v>
      </c>
      <c r="S664" s="306">
        <f>'Product Ratings'!S375</f>
        <v>5</v>
      </c>
      <c r="T664" s="307">
        <f>'Product Ratings'!T375</f>
        <v>13</v>
      </c>
      <c r="U664" s="146"/>
      <c r="V664" s="146"/>
      <c r="W664" s="146"/>
    </row>
    <row r="665" ht="12.75" customHeight="1">
      <c r="A665" s="146"/>
      <c r="B665" s="146" t="str">
        <f>'Product Ratings'!B376</f>
        <v>Widget 376</v>
      </c>
      <c r="C665" s="146"/>
      <c r="D665" s="146"/>
      <c r="E665" s="146">
        <f>'Product Ratings'!C376</f>
        <v>5</v>
      </c>
      <c r="F665" s="305">
        <f>'Product Ratings'!D376</f>
        <v>239.13</v>
      </c>
      <c r="G665" s="305">
        <f>'Product Ratings'!E376</f>
        <v>152.39</v>
      </c>
      <c r="H665" s="134">
        <f>'Product Ratings'!F376</f>
        <v>0.534</v>
      </c>
      <c r="I665" s="146"/>
      <c r="J665" s="305">
        <f>'Product Ratings'!J376</f>
        <v>47.826</v>
      </c>
      <c r="K665" s="146">
        <f>'Product Ratings'!K376</f>
        <v>48</v>
      </c>
      <c r="L665" s="305">
        <f>'Product Ratings'!L376</f>
        <v>31.17731421</v>
      </c>
      <c r="M665" s="134">
        <f>'Product Ratings'!M376</f>
        <v>0.26</v>
      </c>
      <c r="N665" s="146"/>
      <c r="O665" s="139">
        <f>'Product Ratings'!O376</f>
        <v>3</v>
      </c>
      <c r="P665" s="139">
        <f>'Product Ratings'!P376</f>
        <v>1</v>
      </c>
      <c r="Q665" s="139">
        <f>'Product Ratings'!Q376</f>
        <v>4</v>
      </c>
      <c r="R665" s="139">
        <f>'Product Ratings'!R376</f>
        <v>2</v>
      </c>
      <c r="S665" s="306">
        <f>'Product Ratings'!S376</f>
        <v>3</v>
      </c>
      <c r="T665" s="307">
        <f>'Product Ratings'!T376</f>
        <v>13</v>
      </c>
      <c r="U665" s="146"/>
      <c r="V665" s="146"/>
      <c r="W665" s="146"/>
    </row>
    <row r="666" ht="12.75" customHeight="1">
      <c r="A666" s="146"/>
      <c r="B666" s="146" t="str">
        <f>'Product Ratings'!B377</f>
        <v>Widget 377</v>
      </c>
      <c r="C666" s="146"/>
      <c r="D666" s="146"/>
      <c r="E666" s="146">
        <f>'Product Ratings'!C377</f>
        <v>2</v>
      </c>
      <c r="F666" s="305">
        <f>'Product Ratings'!D377</f>
        <v>137.39</v>
      </c>
      <c r="G666" s="305">
        <f>'Product Ratings'!E377</f>
        <v>87.54</v>
      </c>
      <c r="H666" s="134">
        <f>'Product Ratings'!F377</f>
        <v>0.534</v>
      </c>
      <c r="I666" s="146"/>
      <c r="J666" s="305">
        <f>'Product Ratings'!J377</f>
        <v>68.695</v>
      </c>
      <c r="K666" s="146">
        <f>'Product Ratings'!K377</f>
        <v>36</v>
      </c>
      <c r="L666" s="305">
        <f>'Product Ratings'!L377</f>
        <v>44.78161669</v>
      </c>
      <c r="M666" s="134">
        <f>'Product Ratings'!M377</f>
        <v>0.15</v>
      </c>
      <c r="N666" s="146"/>
      <c r="O666" s="139">
        <f>'Product Ratings'!O377</f>
        <v>3</v>
      </c>
      <c r="P666" s="139">
        <f>'Product Ratings'!P377</f>
        <v>1</v>
      </c>
      <c r="Q666" s="139">
        <f>'Product Ratings'!Q377</f>
        <v>3</v>
      </c>
      <c r="R666" s="139">
        <f>'Product Ratings'!R377</f>
        <v>3</v>
      </c>
      <c r="S666" s="306">
        <f>'Product Ratings'!S377</f>
        <v>3</v>
      </c>
      <c r="T666" s="307">
        <f>'Product Ratings'!T377</f>
        <v>13</v>
      </c>
      <c r="U666" s="146"/>
      <c r="V666" s="146"/>
      <c r="W666" s="146"/>
    </row>
    <row r="667" ht="12.75" customHeight="1">
      <c r="A667" s="146"/>
      <c r="B667" s="146" t="str">
        <f>'Product Ratings'!B386</f>
        <v>Widget 386</v>
      </c>
      <c r="C667" s="146"/>
      <c r="D667" s="146"/>
      <c r="E667" s="146">
        <f>'Product Ratings'!C386</f>
        <v>4</v>
      </c>
      <c r="F667" s="305">
        <f>'Product Ratings'!D386</f>
        <v>33.04</v>
      </c>
      <c r="G667" s="305">
        <f>'Product Ratings'!E386</f>
        <v>21.04</v>
      </c>
      <c r="H667" s="134">
        <f>'Product Ratings'!F386</f>
        <v>0.534</v>
      </c>
      <c r="I667" s="146"/>
      <c r="J667" s="305">
        <f>'Product Ratings'!J386</f>
        <v>8.26</v>
      </c>
      <c r="K667" s="146">
        <f>'Product Ratings'!K386</f>
        <v>34</v>
      </c>
      <c r="L667" s="305">
        <f>'Product Ratings'!L386</f>
        <v>5.384615385</v>
      </c>
      <c r="M667" s="134">
        <f>'Product Ratings'!M386</f>
        <v>0.12</v>
      </c>
      <c r="N667" s="146"/>
      <c r="O667" s="139">
        <f>'Product Ratings'!O386</f>
        <v>3</v>
      </c>
      <c r="P667" s="139">
        <f>'Product Ratings'!P386</f>
        <v>1</v>
      </c>
      <c r="Q667" s="139">
        <f>'Product Ratings'!Q386</f>
        <v>5</v>
      </c>
      <c r="R667" s="139">
        <f>'Product Ratings'!R386</f>
        <v>3</v>
      </c>
      <c r="S667" s="306">
        <f>'Product Ratings'!S386</f>
        <v>2</v>
      </c>
      <c r="T667" s="307">
        <f>'Product Ratings'!T386</f>
        <v>14</v>
      </c>
      <c r="U667" s="146"/>
      <c r="V667" s="146"/>
      <c r="W667" s="146"/>
    </row>
    <row r="668" ht="12.75" customHeight="1">
      <c r="A668" s="146"/>
      <c r="B668" s="146" t="str">
        <f>'Product Ratings'!B401</f>
        <v>Widget 401</v>
      </c>
      <c r="C668" s="146"/>
      <c r="D668" s="146"/>
      <c r="E668" s="146">
        <f>'Product Ratings'!C401</f>
        <v>6</v>
      </c>
      <c r="F668" s="305">
        <f>'Product Ratings'!D401</f>
        <v>151.3</v>
      </c>
      <c r="G668" s="305">
        <f>'Product Ratings'!E401</f>
        <v>96.1</v>
      </c>
      <c r="H668" s="134">
        <f>'Product Ratings'!F401</f>
        <v>0.534</v>
      </c>
      <c r="I668" s="146"/>
      <c r="J668" s="305">
        <f>'Product Ratings'!J401</f>
        <v>25.21666667</v>
      </c>
      <c r="K668" s="146">
        <f>'Product Ratings'!K401</f>
        <v>49</v>
      </c>
      <c r="L668" s="305">
        <f>'Product Ratings'!L401</f>
        <v>16.438505</v>
      </c>
      <c r="M668" s="134">
        <f>'Product Ratings'!M401</f>
        <v>0.09</v>
      </c>
      <c r="N668" s="146"/>
      <c r="O668" s="139">
        <f>'Product Ratings'!O401</f>
        <v>3</v>
      </c>
      <c r="P668" s="139">
        <f>'Product Ratings'!P401</f>
        <v>2</v>
      </c>
      <c r="Q668" s="139">
        <f>'Product Ratings'!Q401</f>
        <v>5</v>
      </c>
      <c r="R668" s="139">
        <f>'Product Ratings'!R401</f>
        <v>2</v>
      </c>
      <c r="S668" s="306">
        <f>'Product Ratings'!S401</f>
        <v>2</v>
      </c>
      <c r="T668" s="307">
        <f>'Product Ratings'!T401</f>
        <v>14</v>
      </c>
      <c r="U668" s="146"/>
      <c r="V668" s="146"/>
      <c r="W668" s="146"/>
    </row>
    <row r="669" ht="12.75" customHeight="1">
      <c r="A669" s="146"/>
      <c r="B669" s="146" t="str">
        <f>'Product Ratings'!B402</f>
        <v>Widget 402</v>
      </c>
      <c r="C669" s="146"/>
      <c r="D669" s="146"/>
      <c r="E669" s="146">
        <f>'Product Ratings'!C402</f>
        <v>6</v>
      </c>
      <c r="F669" s="305">
        <f>'Product Ratings'!D402</f>
        <v>151.3</v>
      </c>
      <c r="G669" s="305">
        <f>'Product Ratings'!E402</f>
        <v>96.1</v>
      </c>
      <c r="H669" s="134">
        <f>'Product Ratings'!F402</f>
        <v>0.534</v>
      </c>
      <c r="I669" s="146"/>
      <c r="J669" s="305">
        <f>'Product Ratings'!J402</f>
        <v>25.21666667</v>
      </c>
      <c r="K669" s="146">
        <f>'Product Ratings'!K402</f>
        <v>46</v>
      </c>
      <c r="L669" s="305">
        <f>'Product Ratings'!L402</f>
        <v>16.438505</v>
      </c>
      <c r="M669" s="134">
        <f>'Product Ratings'!M402</f>
        <v>0.12</v>
      </c>
      <c r="N669" s="146"/>
      <c r="O669" s="139">
        <f>'Product Ratings'!O402</f>
        <v>3</v>
      </c>
      <c r="P669" s="139">
        <f>'Product Ratings'!P402</f>
        <v>2</v>
      </c>
      <c r="Q669" s="139">
        <f>'Product Ratings'!Q402</f>
        <v>5</v>
      </c>
      <c r="R669" s="139">
        <f>'Product Ratings'!R402</f>
        <v>2</v>
      </c>
      <c r="S669" s="306">
        <f>'Product Ratings'!S402</f>
        <v>2</v>
      </c>
      <c r="T669" s="307">
        <f>'Product Ratings'!T402</f>
        <v>14</v>
      </c>
      <c r="U669" s="146"/>
      <c r="V669" s="146"/>
      <c r="W669" s="146"/>
    </row>
    <row r="670" ht="12.75" customHeight="1">
      <c r="A670" s="146"/>
      <c r="B670" s="146" t="str">
        <f>'Product Ratings'!B406</f>
        <v>Widget 406</v>
      </c>
      <c r="C670" s="146"/>
      <c r="D670" s="146"/>
      <c r="E670" s="146">
        <f>'Product Ratings'!C406</f>
        <v>4</v>
      </c>
      <c r="F670" s="305">
        <f>'Product Ratings'!D406</f>
        <v>197.52</v>
      </c>
      <c r="G670" s="305">
        <f>'Product Ratings'!E406</f>
        <v>125.26</v>
      </c>
      <c r="H670" s="134">
        <f>'Product Ratings'!F406</f>
        <v>0.534</v>
      </c>
      <c r="I670" s="146"/>
      <c r="J670" s="305">
        <f>'Product Ratings'!J406</f>
        <v>49.38</v>
      </c>
      <c r="K670" s="146">
        <f>'Product Ratings'!K406</f>
        <v>62</v>
      </c>
      <c r="L670" s="305">
        <f>'Product Ratings'!L406</f>
        <v>32.19035202</v>
      </c>
      <c r="M670" s="134">
        <f>'Product Ratings'!M406</f>
        <v>0.18</v>
      </c>
      <c r="N670" s="146"/>
      <c r="O670" s="139">
        <f>'Product Ratings'!O406</f>
        <v>3</v>
      </c>
      <c r="P670" s="139">
        <f>'Product Ratings'!P406</f>
        <v>1</v>
      </c>
      <c r="Q670" s="139">
        <f>'Product Ratings'!Q406</f>
        <v>4</v>
      </c>
      <c r="R670" s="139">
        <f>'Product Ratings'!R406</f>
        <v>2</v>
      </c>
      <c r="S670" s="306">
        <f>'Product Ratings'!S406</f>
        <v>3</v>
      </c>
      <c r="T670" s="307">
        <f>'Product Ratings'!T406</f>
        <v>13</v>
      </c>
      <c r="U670" s="146"/>
      <c r="V670" s="146"/>
      <c r="W670" s="146"/>
    </row>
    <row r="671" ht="12.75" customHeight="1">
      <c r="A671" s="146"/>
      <c r="B671" s="146" t="str">
        <f>'Product Ratings'!B407</f>
        <v>Widget 407</v>
      </c>
      <c r="C671" s="146"/>
      <c r="D671" s="146"/>
      <c r="E671" s="146">
        <f>'Product Ratings'!C407</f>
        <v>7</v>
      </c>
      <c r="F671" s="305">
        <f>'Product Ratings'!D407</f>
        <v>401.74</v>
      </c>
      <c r="G671" s="305">
        <f>'Product Ratings'!E407</f>
        <v>254.68</v>
      </c>
      <c r="H671" s="134">
        <f>'Product Ratings'!F407</f>
        <v>0.534</v>
      </c>
      <c r="I671" s="146"/>
      <c r="J671" s="305">
        <f>'Product Ratings'!J407</f>
        <v>57.39142857</v>
      </c>
      <c r="K671" s="146">
        <f>'Product Ratings'!K407</f>
        <v>69</v>
      </c>
      <c r="L671" s="305">
        <f>'Product Ratings'!L407</f>
        <v>37.41292606</v>
      </c>
      <c r="M671" s="134">
        <f>'Product Ratings'!M407</f>
        <v>0.22</v>
      </c>
      <c r="N671" s="146"/>
      <c r="O671" s="139">
        <f>'Product Ratings'!O407</f>
        <v>3</v>
      </c>
      <c r="P671" s="139">
        <f>'Product Ratings'!P407</f>
        <v>2</v>
      </c>
      <c r="Q671" s="139">
        <f>'Product Ratings'!Q407</f>
        <v>4</v>
      </c>
      <c r="R671" s="139">
        <f>'Product Ratings'!R407</f>
        <v>2</v>
      </c>
      <c r="S671" s="306">
        <f>'Product Ratings'!S407</f>
        <v>3</v>
      </c>
      <c r="T671" s="307">
        <f>'Product Ratings'!T407</f>
        <v>14</v>
      </c>
      <c r="U671" s="146"/>
      <c r="V671" s="146"/>
      <c r="W671" s="146"/>
    </row>
    <row r="672" ht="12.75" customHeight="1">
      <c r="A672" s="146"/>
      <c r="B672" s="146" t="str">
        <f>'Product Ratings'!B410</f>
        <v>Widget 411</v>
      </c>
      <c r="C672" s="146"/>
      <c r="D672" s="146"/>
      <c r="E672" s="146">
        <f>'Product Ratings'!C410</f>
        <v>8</v>
      </c>
      <c r="F672" s="305">
        <f>'Product Ratings'!D410</f>
        <v>648.74</v>
      </c>
      <c r="G672" s="305">
        <f>'Product Ratings'!E410</f>
        <v>411</v>
      </c>
      <c r="H672" s="134">
        <f>'Product Ratings'!F410</f>
        <v>0.534</v>
      </c>
      <c r="I672" s="146"/>
      <c r="J672" s="305">
        <f>'Product Ratings'!J410</f>
        <v>81.0925</v>
      </c>
      <c r="K672" s="146">
        <f>'Product Ratings'!K410</f>
        <v>35</v>
      </c>
      <c r="L672" s="305">
        <f>'Product Ratings'!L410</f>
        <v>52.86342894</v>
      </c>
      <c r="M672" s="134">
        <f>'Product Ratings'!M410</f>
        <v>0.3</v>
      </c>
      <c r="N672" s="146"/>
      <c r="O672" s="139">
        <f>'Product Ratings'!O410</f>
        <v>3</v>
      </c>
      <c r="P672" s="139">
        <f>'Product Ratings'!P410</f>
        <v>2</v>
      </c>
      <c r="Q672" s="139">
        <f>'Product Ratings'!Q410</f>
        <v>3</v>
      </c>
      <c r="R672" s="139">
        <f>'Product Ratings'!R410</f>
        <v>3</v>
      </c>
      <c r="S672" s="306">
        <f>'Product Ratings'!S410</f>
        <v>3</v>
      </c>
      <c r="T672" s="307">
        <f>'Product Ratings'!T410</f>
        <v>14</v>
      </c>
      <c r="U672" s="146"/>
      <c r="V672" s="146"/>
      <c r="W672" s="146"/>
    </row>
    <row r="673" ht="12.75" customHeight="1">
      <c r="A673" s="146"/>
      <c r="B673" s="146" t="str">
        <f>'Product Ratings'!B411</f>
        <v>Widget 412</v>
      </c>
      <c r="C673" s="146"/>
      <c r="D673" s="146"/>
      <c r="E673" s="146">
        <f>'Product Ratings'!C411</f>
        <v>2</v>
      </c>
      <c r="F673" s="305">
        <f>'Product Ratings'!D411</f>
        <v>165.22</v>
      </c>
      <c r="G673" s="305">
        <f>'Product Ratings'!E411</f>
        <v>104.67</v>
      </c>
      <c r="H673" s="134">
        <f>'Product Ratings'!F411</f>
        <v>0.534</v>
      </c>
      <c r="I673" s="146"/>
      <c r="J673" s="305">
        <f>'Product Ratings'!J411</f>
        <v>82.61</v>
      </c>
      <c r="K673" s="146">
        <f>'Product Ratings'!K411</f>
        <v>18</v>
      </c>
      <c r="L673" s="305">
        <f>'Product Ratings'!L411</f>
        <v>53.85267275</v>
      </c>
      <c r="M673" s="134">
        <f>'Product Ratings'!M411</f>
        <v>0.31</v>
      </c>
      <c r="N673" s="146"/>
      <c r="O673" s="139">
        <f>'Product Ratings'!O411</f>
        <v>3</v>
      </c>
      <c r="P673" s="139">
        <f>'Product Ratings'!P411</f>
        <v>1</v>
      </c>
      <c r="Q673" s="139">
        <f>'Product Ratings'!Q411</f>
        <v>3</v>
      </c>
      <c r="R673" s="139">
        <f>'Product Ratings'!R411</f>
        <v>4</v>
      </c>
      <c r="S673" s="306">
        <f>'Product Ratings'!S411</f>
        <v>3</v>
      </c>
      <c r="T673" s="307">
        <f>'Product Ratings'!T411</f>
        <v>14</v>
      </c>
      <c r="U673" s="146"/>
      <c r="V673" s="146"/>
      <c r="W673" s="146"/>
    </row>
    <row r="674" ht="12.75" customHeight="1">
      <c r="A674" s="146"/>
      <c r="B674" s="146" t="str">
        <f>'Product Ratings'!B424</f>
        <v>Widget 426</v>
      </c>
      <c r="C674" s="146"/>
      <c r="D674" s="146"/>
      <c r="E674" s="146">
        <f>'Product Ratings'!C424</f>
        <v>3</v>
      </c>
      <c r="F674" s="305">
        <f>'Product Ratings'!D424</f>
        <v>179.24</v>
      </c>
      <c r="G674" s="305">
        <f>'Product Ratings'!E424</f>
        <v>113.2</v>
      </c>
      <c r="H674" s="134">
        <f>'Product Ratings'!F424</f>
        <v>0.534</v>
      </c>
      <c r="I674" s="146"/>
      <c r="J674" s="305">
        <f>'Product Ratings'!J424</f>
        <v>59.74666667</v>
      </c>
      <c r="K674" s="146">
        <f>'Product Ratings'!K424</f>
        <v>65</v>
      </c>
      <c r="L674" s="305">
        <f>'Product Ratings'!L424</f>
        <v>38.94828336</v>
      </c>
      <c r="M674" s="134">
        <f>'Product Ratings'!M424</f>
        <v>0.57</v>
      </c>
      <c r="N674" s="146"/>
      <c r="O674" s="139">
        <f>'Product Ratings'!O424</f>
        <v>3</v>
      </c>
      <c r="P674" s="139">
        <f>'Product Ratings'!P424</f>
        <v>1</v>
      </c>
      <c r="Q674" s="139">
        <f>'Product Ratings'!Q424</f>
        <v>4</v>
      </c>
      <c r="R674" s="139">
        <f>'Product Ratings'!R424</f>
        <v>2</v>
      </c>
      <c r="S674" s="306">
        <f>'Product Ratings'!S424</f>
        <v>4</v>
      </c>
      <c r="T674" s="307">
        <f>'Product Ratings'!T424</f>
        <v>14</v>
      </c>
      <c r="U674" s="146"/>
      <c r="V674" s="146"/>
      <c r="W674" s="146"/>
    </row>
    <row r="675" ht="12.75" customHeight="1">
      <c r="A675" s="146"/>
      <c r="B675" s="146" t="str">
        <f>'Product Ratings'!B427</f>
        <v>Widget 429</v>
      </c>
      <c r="C675" s="146"/>
      <c r="D675" s="146"/>
      <c r="E675" s="146">
        <f>'Product Ratings'!C427</f>
        <v>2</v>
      </c>
      <c r="F675" s="305">
        <f>'Product Ratings'!D427</f>
        <v>165.22</v>
      </c>
      <c r="G675" s="305">
        <f>'Product Ratings'!E427</f>
        <v>104.28</v>
      </c>
      <c r="H675" s="134">
        <f>'Product Ratings'!F427</f>
        <v>0.534</v>
      </c>
      <c r="I675" s="146"/>
      <c r="J675" s="305">
        <f>'Product Ratings'!J427</f>
        <v>82.61</v>
      </c>
      <c r="K675" s="146">
        <f>'Product Ratings'!K427</f>
        <v>62</v>
      </c>
      <c r="L675" s="305">
        <f>'Product Ratings'!L427</f>
        <v>53.85267275</v>
      </c>
      <c r="M675" s="134">
        <f>'Product Ratings'!M427</f>
        <v>0.6</v>
      </c>
      <c r="N675" s="146"/>
      <c r="O675" s="139">
        <f>'Product Ratings'!O427</f>
        <v>3</v>
      </c>
      <c r="P675" s="139">
        <f>'Product Ratings'!P427</f>
        <v>1</v>
      </c>
      <c r="Q675" s="139">
        <f>'Product Ratings'!Q427</f>
        <v>3</v>
      </c>
      <c r="R675" s="139">
        <f>'Product Ratings'!R427</f>
        <v>2</v>
      </c>
      <c r="S675" s="306">
        <f>'Product Ratings'!S427</f>
        <v>5</v>
      </c>
      <c r="T675" s="307">
        <f>'Product Ratings'!T427</f>
        <v>14</v>
      </c>
      <c r="U675" s="146"/>
      <c r="V675" s="146"/>
      <c r="W675" s="146"/>
    </row>
    <row r="676" ht="12.75" customHeight="1">
      <c r="A676" s="146"/>
      <c r="B676" s="146" t="str">
        <f>'Product Ratings'!B429</f>
        <v>Widget 431</v>
      </c>
      <c r="C676" s="146"/>
      <c r="D676" s="146"/>
      <c r="E676" s="146">
        <f>'Product Ratings'!C429</f>
        <v>1</v>
      </c>
      <c r="F676" s="305">
        <f>'Product Ratings'!D429</f>
        <v>186.96</v>
      </c>
      <c r="G676" s="305">
        <f>'Product Ratings'!E429</f>
        <v>117.96</v>
      </c>
      <c r="H676" s="134">
        <f>'Product Ratings'!F429</f>
        <v>0.534</v>
      </c>
      <c r="I676" s="146"/>
      <c r="J676" s="305">
        <f>'Product Ratings'!J429</f>
        <v>186.96</v>
      </c>
      <c r="K676" s="146">
        <f>'Product Ratings'!K429</f>
        <v>36</v>
      </c>
      <c r="L676" s="305">
        <f>'Product Ratings'!L429</f>
        <v>121.8774446</v>
      </c>
      <c r="M676" s="134">
        <f>'Product Ratings'!M429</f>
        <v>0.67</v>
      </c>
      <c r="N676" s="146"/>
      <c r="O676" s="139">
        <f>'Product Ratings'!O429</f>
        <v>3</v>
      </c>
      <c r="P676" s="139">
        <f>'Product Ratings'!P429</f>
        <v>1</v>
      </c>
      <c r="Q676" s="139">
        <f>'Product Ratings'!Q429</f>
        <v>2</v>
      </c>
      <c r="R676" s="139">
        <f>'Product Ratings'!R429</f>
        <v>3</v>
      </c>
      <c r="S676" s="306">
        <f>'Product Ratings'!S429</f>
        <v>5</v>
      </c>
      <c r="T676" s="307">
        <f>'Product Ratings'!T429</f>
        <v>14</v>
      </c>
      <c r="U676" s="146"/>
      <c r="V676" s="146"/>
      <c r="W676" s="146"/>
    </row>
    <row r="677" ht="12.75" customHeight="1">
      <c r="A677" s="146"/>
      <c r="B677" s="146" t="str">
        <f>'Product Ratings'!B435</f>
        <v>Widget 437</v>
      </c>
      <c r="C677" s="146"/>
      <c r="D677" s="146"/>
      <c r="E677" s="146">
        <f>'Product Ratings'!C435</f>
        <v>1</v>
      </c>
      <c r="F677" s="305">
        <f>'Product Ratings'!D435</f>
        <v>520.87</v>
      </c>
      <c r="G677" s="305">
        <f>'Product Ratings'!E435</f>
        <v>328.32</v>
      </c>
      <c r="H677" s="134">
        <f>'Product Ratings'!F435</f>
        <v>0.534</v>
      </c>
      <c r="I677" s="146"/>
      <c r="J677" s="305">
        <f>'Product Ratings'!J435</f>
        <v>520.87</v>
      </c>
      <c r="K677" s="146">
        <f>'Product Ratings'!K435</f>
        <v>15</v>
      </c>
      <c r="L677" s="305">
        <f>'Product Ratings'!L435</f>
        <v>339.5501956</v>
      </c>
      <c r="M677" s="134">
        <f>'Product Ratings'!M435</f>
        <v>0.85</v>
      </c>
      <c r="N677" s="146"/>
      <c r="O677" s="139">
        <f>'Product Ratings'!O435</f>
        <v>3</v>
      </c>
      <c r="P677" s="139">
        <f>'Product Ratings'!P435</f>
        <v>1</v>
      </c>
      <c r="Q677" s="139">
        <f>'Product Ratings'!Q435</f>
        <v>1</v>
      </c>
      <c r="R677" s="139">
        <f>'Product Ratings'!R435</f>
        <v>4</v>
      </c>
      <c r="S677" s="306">
        <f>'Product Ratings'!S435</f>
        <v>5</v>
      </c>
      <c r="T677" s="307">
        <f>'Product Ratings'!T435</f>
        <v>14</v>
      </c>
      <c r="U677" s="146"/>
      <c r="V677" s="146"/>
      <c r="W677" s="146"/>
    </row>
    <row r="678" ht="12.75" customHeight="1">
      <c r="A678" s="146"/>
      <c r="B678" s="146" t="str">
        <f>'Product Ratings'!B448</f>
        <v>Widget 450</v>
      </c>
      <c r="C678" s="146"/>
      <c r="D678" s="146"/>
      <c r="E678" s="146">
        <f>'Product Ratings'!C448</f>
        <v>2</v>
      </c>
      <c r="F678" s="305">
        <f>'Product Ratings'!D448</f>
        <v>400</v>
      </c>
      <c r="G678" s="305">
        <f>'Product Ratings'!E448</f>
        <v>251.6</v>
      </c>
      <c r="H678" s="134">
        <f>'Product Ratings'!F448</f>
        <v>0.534</v>
      </c>
      <c r="I678" s="146"/>
      <c r="J678" s="305">
        <f>'Product Ratings'!J448</f>
        <v>200</v>
      </c>
      <c r="K678" s="146">
        <f>'Product Ratings'!K448</f>
        <v>41</v>
      </c>
      <c r="L678" s="305">
        <f>'Product Ratings'!L448</f>
        <v>130.3780965</v>
      </c>
      <c r="M678" s="134">
        <f>'Product Ratings'!M448</f>
        <v>0.65</v>
      </c>
      <c r="N678" s="146"/>
      <c r="O678" s="139">
        <f>'Product Ratings'!O448</f>
        <v>3</v>
      </c>
      <c r="P678" s="139">
        <f>'Product Ratings'!P448</f>
        <v>1</v>
      </c>
      <c r="Q678" s="139">
        <f>'Product Ratings'!Q448</f>
        <v>2</v>
      </c>
      <c r="R678" s="139">
        <f>'Product Ratings'!R448</f>
        <v>3</v>
      </c>
      <c r="S678" s="306">
        <f>'Product Ratings'!S448</f>
        <v>5</v>
      </c>
      <c r="T678" s="307">
        <f>'Product Ratings'!T448</f>
        <v>14</v>
      </c>
      <c r="U678" s="146"/>
      <c r="V678" s="146"/>
      <c r="W678" s="146"/>
    </row>
    <row r="679" ht="12.75" customHeight="1">
      <c r="A679" s="146"/>
      <c r="B679" s="146" t="str">
        <f>'Product Ratings'!B450</f>
        <v>Widget 452</v>
      </c>
      <c r="C679" s="146"/>
      <c r="D679" s="146"/>
      <c r="E679" s="146">
        <f>'Product Ratings'!C450</f>
        <v>2</v>
      </c>
      <c r="F679" s="305">
        <f>'Product Ratings'!D450</f>
        <v>495.65</v>
      </c>
      <c r="G679" s="305">
        <f>'Product Ratings'!E450</f>
        <v>311.65</v>
      </c>
      <c r="H679" s="134">
        <f>'Product Ratings'!F450</f>
        <v>0.534</v>
      </c>
      <c r="I679" s="146"/>
      <c r="J679" s="305">
        <f>'Product Ratings'!J450</f>
        <v>247.825</v>
      </c>
      <c r="K679" s="146">
        <f>'Product Ratings'!K450</f>
        <v>43</v>
      </c>
      <c r="L679" s="305">
        <f>'Product Ratings'!L450</f>
        <v>161.5547588</v>
      </c>
      <c r="M679" s="134">
        <f>'Product Ratings'!M450</f>
        <v>0.71</v>
      </c>
      <c r="N679" s="146"/>
      <c r="O679" s="139">
        <f>'Product Ratings'!O450</f>
        <v>3</v>
      </c>
      <c r="P679" s="139">
        <f>'Product Ratings'!P450</f>
        <v>1</v>
      </c>
      <c r="Q679" s="139">
        <f>'Product Ratings'!Q450</f>
        <v>2</v>
      </c>
      <c r="R679" s="139">
        <f>'Product Ratings'!R450</f>
        <v>3</v>
      </c>
      <c r="S679" s="306">
        <f>'Product Ratings'!S450</f>
        <v>5</v>
      </c>
      <c r="T679" s="307">
        <f>'Product Ratings'!T450</f>
        <v>14</v>
      </c>
      <c r="U679" s="146"/>
      <c r="V679" s="146"/>
      <c r="W679" s="146"/>
    </row>
    <row r="680" ht="12.75" customHeight="1">
      <c r="A680" s="146"/>
      <c r="B680" s="146" t="str">
        <f>'Product Ratings'!B475</f>
        <v>Widget 479</v>
      </c>
      <c r="C680" s="146"/>
      <c r="D680" s="146"/>
      <c r="E680" s="146">
        <f>'Product Ratings'!C475</f>
        <v>3</v>
      </c>
      <c r="F680" s="305">
        <f>'Product Ratings'!D475</f>
        <v>31.3</v>
      </c>
      <c r="G680" s="305">
        <f>'Product Ratings'!E475</f>
        <v>19.54</v>
      </c>
      <c r="H680" s="134">
        <f>'Product Ratings'!F475</f>
        <v>0.534</v>
      </c>
      <c r="I680" s="146"/>
      <c r="J680" s="305">
        <f>'Product Ratings'!J475</f>
        <v>10.43333333</v>
      </c>
      <c r="K680" s="146">
        <f>'Product Ratings'!K475</f>
        <v>34</v>
      </c>
      <c r="L680" s="305">
        <f>'Product Ratings'!L475</f>
        <v>6.8013907</v>
      </c>
      <c r="M680" s="134">
        <f>'Product Ratings'!M475</f>
        <v>0.07</v>
      </c>
      <c r="N680" s="146"/>
      <c r="O680" s="139">
        <f>'Product Ratings'!O475</f>
        <v>3</v>
      </c>
      <c r="P680" s="139">
        <f>'Product Ratings'!P475</f>
        <v>1</v>
      </c>
      <c r="Q680" s="139">
        <f>'Product Ratings'!Q475</f>
        <v>5</v>
      </c>
      <c r="R680" s="139">
        <f>'Product Ratings'!R475</f>
        <v>3</v>
      </c>
      <c r="S680" s="306">
        <f>'Product Ratings'!S475</f>
        <v>2</v>
      </c>
      <c r="T680" s="307">
        <f>'Product Ratings'!T475</f>
        <v>14</v>
      </c>
      <c r="U680" s="146"/>
      <c r="V680" s="146"/>
      <c r="W680" s="146"/>
    </row>
    <row r="681" ht="12.75" customHeight="1">
      <c r="A681" s="146"/>
      <c r="B681" s="146" t="str">
        <f>'Product Ratings'!B476</f>
        <v>Widget 480</v>
      </c>
      <c r="C681" s="146"/>
      <c r="D681" s="146"/>
      <c r="E681" s="146">
        <f>'Product Ratings'!C476</f>
        <v>7</v>
      </c>
      <c r="F681" s="305">
        <f>'Product Ratings'!D476</f>
        <v>208.48</v>
      </c>
      <c r="G681" s="305">
        <f>'Product Ratings'!E476</f>
        <v>130.08</v>
      </c>
      <c r="H681" s="134">
        <f>'Product Ratings'!F476</f>
        <v>0.534</v>
      </c>
      <c r="I681" s="146"/>
      <c r="J681" s="305">
        <f>'Product Ratings'!J476</f>
        <v>29.78285714</v>
      </c>
      <c r="K681" s="146">
        <f>'Product Ratings'!K476</f>
        <v>65</v>
      </c>
      <c r="L681" s="305">
        <f>'Product Ratings'!L476</f>
        <v>19.41516111</v>
      </c>
      <c r="M681" s="134">
        <f>'Product Ratings'!M476</f>
        <v>0.08</v>
      </c>
      <c r="N681" s="146"/>
      <c r="O681" s="139">
        <f>'Product Ratings'!O476</f>
        <v>3</v>
      </c>
      <c r="P681" s="139">
        <f>'Product Ratings'!P476</f>
        <v>2</v>
      </c>
      <c r="Q681" s="139">
        <f>'Product Ratings'!Q476</f>
        <v>5</v>
      </c>
      <c r="R681" s="139">
        <f>'Product Ratings'!R476</f>
        <v>2</v>
      </c>
      <c r="S681" s="306">
        <f>'Product Ratings'!S476</f>
        <v>2</v>
      </c>
      <c r="T681" s="307">
        <f>'Product Ratings'!T476</f>
        <v>14</v>
      </c>
      <c r="U681" s="146"/>
      <c r="V681" s="146"/>
      <c r="W681" s="146"/>
    </row>
    <row r="682" ht="12.75" customHeight="1">
      <c r="A682" s="146"/>
      <c r="B682" s="146" t="str">
        <f>'Product Ratings'!B486</f>
        <v>Widget 490</v>
      </c>
      <c r="C682" s="146"/>
      <c r="D682" s="146"/>
      <c r="E682" s="146">
        <f>'Product Ratings'!C486</f>
        <v>1</v>
      </c>
      <c r="F682" s="305">
        <f>'Product Ratings'!D486</f>
        <v>60</v>
      </c>
      <c r="G682" s="305">
        <f>'Product Ratings'!E486</f>
        <v>37.27</v>
      </c>
      <c r="H682" s="134">
        <f>'Product Ratings'!F486</f>
        <v>0.534</v>
      </c>
      <c r="I682" s="146"/>
      <c r="J682" s="305">
        <f>'Product Ratings'!J486</f>
        <v>60</v>
      </c>
      <c r="K682" s="146">
        <f>'Product Ratings'!K486</f>
        <v>43</v>
      </c>
      <c r="L682" s="305">
        <f>'Product Ratings'!L486</f>
        <v>39.11342894</v>
      </c>
      <c r="M682" s="134">
        <f>'Product Ratings'!M486</f>
        <v>0.3</v>
      </c>
      <c r="N682" s="146"/>
      <c r="O682" s="139">
        <f>'Product Ratings'!O486</f>
        <v>3</v>
      </c>
      <c r="P682" s="139">
        <f>'Product Ratings'!P486</f>
        <v>1</v>
      </c>
      <c r="Q682" s="139">
        <f>'Product Ratings'!Q486</f>
        <v>4</v>
      </c>
      <c r="R682" s="139">
        <f>'Product Ratings'!R486</f>
        <v>3</v>
      </c>
      <c r="S682" s="306">
        <f>'Product Ratings'!S486</f>
        <v>3</v>
      </c>
      <c r="T682" s="307">
        <f>'Product Ratings'!T486</f>
        <v>14</v>
      </c>
      <c r="U682" s="146"/>
      <c r="V682" s="146"/>
      <c r="W682" s="146"/>
    </row>
    <row r="683" ht="12.75" customHeight="1">
      <c r="A683" s="146"/>
      <c r="B683" s="146" t="str">
        <f>'Product Ratings'!B487</f>
        <v>Widget 491</v>
      </c>
      <c r="C683" s="146"/>
      <c r="D683" s="146"/>
      <c r="E683" s="146">
        <f>'Product Ratings'!C487</f>
        <v>2</v>
      </c>
      <c r="F683" s="305">
        <f>'Product Ratings'!D487</f>
        <v>80</v>
      </c>
      <c r="G683" s="305">
        <f>'Product Ratings'!E487</f>
        <v>49.69</v>
      </c>
      <c r="H683" s="134">
        <f>'Product Ratings'!F487</f>
        <v>0.534</v>
      </c>
      <c r="I683" s="146"/>
      <c r="J683" s="305">
        <f>'Product Ratings'!J487</f>
        <v>40</v>
      </c>
      <c r="K683" s="146">
        <f>'Product Ratings'!K487</f>
        <v>48</v>
      </c>
      <c r="L683" s="305">
        <f>'Product Ratings'!L487</f>
        <v>26.0756193</v>
      </c>
      <c r="M683" s="134">
        <f>'Product Ratings'!M487</f>
        <v>0.31</v>
      </c>
      <c r="N683" s="146"/>
      <c r="O683" s="139">
        <f>'Product Ratings'!O487</f>
        <v>3</v>
      </c>
      <c r="P683" s="139">
        <f>'Product Ratings'!P487</f>
        <v>1</v>
      </c>
      <c r="Q683" s="139">
        <f>'Product Ratings'!Q487</f>
        <v>4</v>
      </c>
      <c r="R683" s="139">
        <f>'Product Ratings'!R487</f>
        <v>2</v>
      </c>
      <c r="S683" s="306">
        <f>'Product Ratings'!S487</f>
        <v>3</v>
      </c>
      <c r="T683" s="307">
        <f>'Product Ratings'!T487</f>
        <v>13</v>
      </c>
      <c r="U683" s="146"/>
      <c r="V683" s="146"/>
      <c r="W683" s="146"/>
    </row>
    <row r="684" ht="12.75" customHeight="1">
      <c r="A684" s="146"/>
      <c r="B684" s="146" t="str">
        <f>'Product Ratings'!B488</f>
        <v>Widget 492</v>
      </c>
      <c r="C684" s="146"/>
      <c r="D684" s="146"/>
      <c r="E684" s="146">
        <f>'Product Ratings'!C488</f>
        <v>1</v>
      </c>
      <c r="F684" s="305">
        <f>'Product Ratings'!D488</f>
        <v>40</v>
      </c>
      <c r="G684" s="305">
        <f>'Product Ratings'!E488</f>
        <v>24.84</v>
      </c>
      <c r="H684" s="134">
        <f>'Product Ratings'!F488</f>
        <v>0.534</v>
      </c>
      <c r="I684" s="146"/>
      <c r="J684" s="305">
        <f>'Product Ratings'!J488</f>
        <v>40</v>
      </c>
      <c r="K684" s="146">
        <f>'Product Ratings'!K488</f>
        <v>47</v>
      </c>
      <c r="L684" s="305">
        <f>'Product Ratings'!L488</f>
        <v>26.0756193</v>
      </c>
      <c r="M684" s="134">
        <f>'Product Ratings'!M488</f>
        <v>0.32</v>
      </c>
      <c r="N684" s="146"/>
      <c r="O684" s="139">
        <f>'Product Ratings'!O488</f>
        <v>3</v>
      </c>
      <c r="P684" s="139">
        <f>'Product Ratings'!P488</f>
        <v>1</v>
      </c>
      <c r="Q684" s="139">
        <f>'Product Ratings'!Q488</f>
        <v>4</v>
      </c>
      <c r="R684" s="139">
        <f>'Product Ratings'!R488</f>
        <v>2</v>
      </c>
      <c r="S684" s="306">
        <f>'Product Ratings'!S488</f>
        <v>3</v>
      </c>
      <c r="T684" s="307">
        <f>'Product Ratings'!T488</f>
        <v>13</v>
      </c>
      <c r="U684" s="146"/>
      <c r="V684" s="146"/>
      <c r="W684" s="146"/>
    </row>
    <row r="685" ht="12.75" customHeight="1">
      <c r="A685" s="146"/>
      <c r="B685" s="146" t="str">
        <f>'Product Ratings'!B489</f>
        <v>Widget 493</v>
      </c>
      <c r="C685" s="146"/>
      <c r="D685" s="146"/>
      <c r="E685" s="146">
        <f>'Product Ratings'!C489</f>
        <v>1</v>
      </c>
      <c r="F685" s="305">
        <f>'Product Ratings'!D489</f>
        <v>40</v>
      </c>
      <c r="G685" s="305">
        <f>'Product Ratings'!E489</f>
        <v>24.84</v>
      </c>
      <c r="H685" s="134">
        <f>'Product Ratings'!F489</f>
        <v>0.534</v>
      </c>
      <c r="I685" s="146"/>
      <c r="J685" s="305">
        <f>'Product Ratings'!J489</f>
        <v>40</v>
      </c>
      <c r="K685" s="146">
        <f>'Product Ratings'!K489</f>
        <v>49</v>
      </c>
      <c r="L685" s="305">
        <f>'Product Ratings'!L489</f>
        <v>26.0756193</v>
      </c>
      <c r="M685" s="134">
        <f>'Product Ratings'!M489</f>
        <v>0.33</v>
      </c>
      <c r="N685" s="146"/>
      <c r="O685" s="139">
        <f>'Product Ratings'!O489</f>
        <v>3</v>
      </c>
      <c r="P685" s="139">
        <f>'Product Ratings'!P489</f>
        <v>1</v>
      </c>
      <c r="Q685" s="139">
        <f>'Product Ratings'!Q489</f>
        <v>4</v>
      </c>
      <c r="R685" s="139">
        <f>'Product Ratings'!R489</f>
        <v>2</v>
      </c>
      <c r="S685" s="306">
        <f>'Product Ratings'!S489</f>
        <v>3</v>
      </c>
      <c r="T685" s="307">
        <f>'Product Ratings'!T489</f>
        <v>13</v>
      </c>
      <c r="U685" s="146"/>
      <c r="V685" s="146"/>
      <c r="W685" s="146"/>
    </row>
    <row r="686" ht="12.75" customHeight="1">
      <c r="A686" s="146"/>
      <c r="B686" s="146" t="str">
        <f>'Product Ratings'!B493</f>
        <v>Widget 497</v>
      </c>
      <c r="C686" s="146"/>
      <c r="D686" s="146"/>
      <c r="E686" s="146">
        <f>'Product Ratings'!C493</f>
        <v>2</v>
      </c>
      <c r="F686" s="305">
        <f>'Product Ratings'!D493</f>
        <v>123.15</v>
      </c>
      <c r="G686" s="305">
        <f>'Product Ratings'!E493</f>
        <v>76.33</v>
      </c>
      <c r="H686" s="134">
        <f>'Product Ratings'!F493</f>
        <v>0.534</v>
      </c>
      <c r="I686" s="146"/>
      <c r="J686" s="305">
        <f>'Product Ratings'!J493</f>
        <v>61.575</v>
      </c>
      <c r="K686" s="146">
        <f>'Product Ratings'!K493</f>
        <v>68</v>
      </c>
      <c r="L686" s="305">
        <f>'Product Ratings'!L493</f>
        <v>40.14015645</v>
      </c>
      <c r="M686" s="134">
        <f>'Product Ratings'!M493</f>
        <v>0.46</v>
      </c>
      <c r="N686" s="146"/>
      <c r="O686" s="139">
        <f>'Product Ratings'!O493</f>
        <v>3</v>
      </c>
      <c r="P686" s="139">
        <f>'Product Ratings'!P493</f>
        <v>1</v>
      </c>
      <c r="Q686" s="127">
        <f>'Product Ratings'!Q493</f>
        <v>40.14015645</v>
      </c>
      <c r="R686" s="139">
        <f>'Product Ratings'!R493</f>
        <v>2</v>
      </c>
      <c r="S686" s="306">
        <f>'Product Ratings'!S493</f>
        <v>4</v>
      </c>
      <c r="T686" s="307">
        <f>'Product Ratings'!T493</f>
        <v>50.14015645</v>
      </c>
      <c r="U686" s="146"/>
      <c r="V686" s="146"/>
      <c r="W686" s="146"/>
    </row>
    <row r="687" ht="12.75" customHeight="1">
      <c r="A687" s="146"/>
      <c r="B687" s="146" t="str">
        <f>'Product Ratings'!B507</f>
        <v>Widget 512</v>
      </c>
      <c r="C687" s="146"/>
      <c r="D687" s="146"/>
      <c r="E687" s="146">
        <f>'Product Ratings'!C507</f>
        <v>1</v>
      </c>
      <c r="F687" s="305">
        <f>'Product Ratings'!D507</f>
        <v>51.3</v>
      </c>
      <c r="G687" s="305">
        <f>'Product Ratings'!E507</f>
        <v>31.62</v>
      </c>
      <c r="H687" s="134">
        <f>'Product Ratings'!F507</f>
        <v>0.534</v>
      </c>
      <c r="I687" s="146"/>
      <c r="J687" s="305">
        <f>'Product Ratings'!J507</f>
        <v>51.3</v>
      </c>
      <c r="K687" s="146">
        <f>'Product Ratings'!K507</f>
        <v>95</v>
      </c>
      <c r="L687" s="305">
        <f>'Product Ratings'!L507</f>
        <v>33.44198175</v>
      </c>
      <c r="M687" s="134">
        <f>'Product Ratings'!M507</f>
        <v>0.62</v>
      </c>
      <c r="N687" s="146"/>
      <c r="O687" s="139">
        <f>'Product Ratings'!O507</f>
        <v>3</v>
      </c>
      <c r="P687" s="139">
        <f>'Product Ratings'!P507</f>
        <v>1</v>
      </c>
      <c r="Q687" s="139">
        <f>'Product Ratings'!Q507</f>
        <v>4</v>
      </c>
      <c r="R687" s="139">
        <f>'Product Ratings'!R507</f>
        <v>1</v>
      </c>
      <c r="S687" s="306">
        <f>'Product Ratings'!S507</f>
        <v>5</v>
      </c>
      <c r="T687" s="307">
        <f>'Product Ratings'!T507</f>
        <v>14</v>
      </c>
      <c r="U687" s="146"/>
      <c r="V687" s="146"/>
      <c r="W687" s="146"/>
    </row>
    <row r="688" ht="12.75" customHeight="1">
      <c r="A688" s="146"/>
      <c r="B688" s="146" t="str">
        <f>'Product Ratings'!B537</f>
        <v>Widget 543</v>
      </c>
      <c r="C688" s="146"/>
      <c r="D688" s="146"/>
      <c r="E688" s="146">
        <f>'Product Ratings'!C537</f>
        <v>9</v>
      </c>
      <c r="F688" s="305">
        <f>'Product Ratings'!D537</f>
        <v>788.7</v>
      </c>
      <c r="G688" s="305">
        <f>'Product Ratings'!E537</f>
        <v>480.51</v>
      </c>
      <c r="H688" s="134">
        <f>'Product Ratings'!F537</f>
        <v>0.534</v>
      </c>
      <c r="I688" s="146"/>
      <c r="J688" s="305">
        <f>'Product Ratings'!J537</f>
        <v>87.63333333</v>
      </c>
      <c r="K688" s="146">
        <f>'Product Ratings'!K537</f>
        <v>46</v>
      </c>
      <c r="L688" s="305">
        <f>'Product Ratings'!L537</f>
        <v>57.12733594</v>
      </c>
      <c r="M688" s="134">
        <f>'Product Ratings'!M537</f>
        <v>0.45</v>
      </c>
      <c r="N688" s="146"/>
      <c r="O688" s="139">
        <f>'Product Ratings'!O537</f>
        <v>3</v>
      </c>
      <c r="P688" s="139">
        <f>'Product Ratings'!P537</f>
        <v>2</v>
      </c>
      <c r="Q688" s="139">
        <f>'Product Ratings'!Q537</f>
        <v>3</v>
      </c>
      <c r="R688" s="139">
        <f>'Product Ratings'!R537</f>
        <v>2</v>
      </c>
      <c r="S688" s="306">
        <f>'Product Ratings'!S537</f>
        <v>4</v>
      </c>
      <c r="T688" s="307">
        <f>'Product Ratings'!T537</f>
        <v>14</v>
      </c>
      <c r="U688" s="146"/>
      <c r="V688" s="146"/>
      <c r="W688" s="146"/>
    </row>
    <row r="689" ht="12.75" customHeight="1">
      <c r="A689" s="146"/>
      <c r="B689" s="146" t="str">
        <f>'Product Ratings'!B538</f>
        <v>Widget 544</v>
      </c>
      <c r="C689" s="146"/>
      <c r="D689" s="146"/>
      <c r="E689" s="146">
        <f>'Product Ratings'!C538</f>
        <v>7</v>
      </c>
      <c r="F689" s="305">
        <f>'Product Ratings'!D538</f>
        <v>535.13</v>
      </c>
      <c r="G689" s="305">
        <f>'Product Ratings'!E538</f>
        <v>325.97</v>
      </c>
      <c r="H689" s="134">
        <f>'Product Ratings'!F538</f>
        <v>0.534</v>
      </c>
      <c r="I689" s="146"/>
      <c r="J689" s="305">
        <f>'Product Ratings'!J538</f>
        <v>76.44714286</v>
      </c>
      <c r="K689" s="146">
        <f>'Product Ratings'!K538</f>
        <v>43</v>
      </c>
      <c r="L689" s="305">
        <f>'Product Ratings'!L538</f>
        <v>49.83516484</v>
      </c>
      <c r="M689" s="134">
        <f>'Product Ratings'!M538</f>
        <v>0.12</v>
      </c>
      <c r="N689" s="146"/>
      <c r="O689" s="139">
        <f>'Product Ratings'!O538</f>
        <v>3</v>
      </c>
      <c r="P689" s="139">
        <f>'Product Ratings'!P538</f>
        <v>2</v>
      </c>
      <c r="Q689" s="139">
        <f>'Product Ratings'!Q538</f>
        <v>3</v>
      </c>
      <c r="R689" s="139">
        <f>'Product Ratings'!R538</f>
        <v>3</v>
      </c>
      <c r="S689" s="306">
        <f>'Product Ratings'!S538</f>
        <v>2</v>
      </c>
      <c r="T689" s="307">
        <f>'Product Ratings'!T538</f>
        <v>13</v>
      </c>
      <c r="U689" s="146"/>
      <c r="V689" s="146"/>
      <c r="W689" s="146"/>
    </row>
    <row r="690" ht="12.75" customHeight="1">
      <c r="A690" s="146"/>
      <c r="B690" s="146" t="str">
        <f>'Product Ratings'!B539</f>
        <v>Widget 545</v>
      </c>
      <c r="C690" s="146"/>
      <c r="D690" s="146"/>
      <c r="E690" s="146">
        <f>'Product Ratings'!C539</f>
        <v>1</v>
      </c>
      <c r="F690" s="305">
        <f>'Product Ratings'!D539</f>
        <v>91.3</v>
      </c>
      <c r="G690" s="305">
        <f>'Product Ratings'!E539</f>
        <v>55.61</v>
      </c>
      <c r="H690" s="134">
        <f>'Product Ratings'!F539</f>
        <v>0.534</v>
      </c>
      <c r="I690" s="146"/>
      <c r="J690" s="305">
        <f>'Product Ratings'!J539</f>
        <v>91.3</v>
      </c>
      <c r="K690" s="146">
        <f>'Product Ratings'!K539</f>
        <v>48</v>
      </c>
      <c r="L690" s="305">
        <f>'Product Ratings'!L539</f>
        <v>59.51760104</v>
      </c>
      <c r="M690" s="134">
        <f>'Product Ratings'!M539</f>
        <v>0.87</v>
      </c>
      <c r="N690" s="146"/>
      <c r="O690" s="139">
        <f>'Product Ratings'!O539</f>
        <v>3</v>
      </c>
      <c r="P690" s="139">
        <f>'Product Ratings'!P539</f>
        <v>1</v>
      </c>
      <c r="Q690" s="139">
        <f>'Product Ratings'!Q539</f>
        <v>3</v>
      </c>
      <c r="R690" s="139">
        <f>'Product Ratings'!R539</f>
        <v>2</v>
      </c>
      <c r="S690" s="306">
        <f>'Product Ratings'!S539</f>
        <v>5</v>
      </c>
      <c r="T690" s="307">
        <f>'Product Ratings'!T539</f>
        <v>14</v>
      </c>
      <c r="U690" s="146"/>
      <c r="V690" s="146"/>
      <c r="W690" s="146"/>
    </row>
    <row r="691" ht="12.75" customHeight="1">
      <c r="A691" s="146"/>
      <c r="B691" s="146" t="str">
        <f>'Product Ratings'!B550</f>
        <v>Widget 557</v>
      </c>
      <c r="C691" s="146"/>
      <c r="D691" s="146"/>
      <c r="E691" s="146">
        <f>'Product Ratings'!C550</f>
        <v>1</v>
      </c>
      <c r="F691" s="305">
        <f>'Product Ratings'!D550</f>
        <v>39.13</v>
      </c>
      <c r="G691" s="305">
        <f>'Product Ratings'!E550</f>
        <v>23.75</v>
      </c>
      <c r="H691" s="134">
        <f>'Product Ratings'!F550</f>
        <v>0.534</v>
      </c>
      <c r="I691" s="146"/>
      <c r="J691" s="305">
        <f>'Product Ratings'!J550</f>
        <v>39.13</v>
      </c>
      <c r="K691" s="146">
        <f>'Product Ratings'!K550</f>
        <v>35</v>
      </c>
      <c r="L691" s="305">
        <f>'Product Ratings'!L550</f>
        <v>25.50847458</v>
      </c>
      <c r="M691" s="134">
        <f>'Product Ratings'!M550</f>
        <v>0.06</v>
      </c>
      <c r="N691" s="146"/>
      <c r="O691" s="139">
        <f>'Product Ratings'!O550</f>
        <v>3</v>
      </c>
      <c r="P691" s="139">
        <f>'Product Ratings'!P550</f>
        <v>1</v>
      </c>
      <c r="Q691" s="127">
        <f>'Product Ratings'!Q550</f>
        <v>25.50847458</v>
      </c>
      <c r="R691" s="139">
        <f>'Product Ratings'!R550</f>
        <v>3</v>
      </c>
      <c r="S691" s="306">
        <f>'Product Ratings'!S550</f>
        <v>2</v>
      </c>
      <c r="T691" s="307">
        <f>'Product Ratings'!T550</f>
        <v>34.50847458</v>
      </c>
      <c r="U691" s="146"/>
      <c r="V691" s="146"/>
      <c r="W691" s="146"/>
    </row>
    <row r="692" ht="12.75" customHeight="1">
      <c r="A692" s="146"/>
      <c r="B692" s="146" t="str">
        <f>'Product Ratings'!B552</f>
        <v>Widget 559</v>
      </c>
      <c r="C692" s="146"/>
      <c r="D692" s="146"/>
      <c r="E692" s="146">
        <f>'Product Ratings'!C552</f>
        <v>1</v>
      </c>
      <c r="F692" s="305">
        <f>'Product Ratings'!D552</f>
        <v>66.52</v>
      </c>
      <c r="G692" s="305">
        <f>'Product Ratings'!E552</f>
        <v>40.36</v>
      </c>
      <c r="H692" s="134">
        <f>'Product Ratings'!F552</f>
        <v>0.534</v>
      </c>
      <c r="I692" s="146"/>
      <c r="J692" s="305">
        <f>'Product Ratings'!J552</f>
        <v>66.52</v>
      </c>
      <c r="K692" s="146">
        <f>'Product Ratings'!K552</f>
        <v>16</v>
      </c>
      <c r="L692" s="305">
        <f>'Product Ratings'!L552</f>
        <v>43.36375489</v>
      </c>
      <c r="M692" s="134">
        <f>'Product Ratings'!M552</f>
        <v>0.08</v>
      </c>
      <c r="N692" s="146"/>
      <c r="O692" s="139">
        <f>'Product Ratings'!O552</f>
        <v>3</v>
      </c>
      <c r="P692" s="139">
        <f>'Product Ratings'!P552</f>
        <v>1</v>
      </c>
      <c r="Q692" s="139">
        <f>'Product Ratings'!Q552</f>
        <v>3</v>
      </c>
      <c r="R692" s="139">
        <f>'Product Ratings'!R552</f>
        <v>4</v>
      </c>
      <c r="S692" s="306">
        <f>'Product Ratings'!S552</f>
        <v>2</v>
      </c>
      <c r="T692" s="307">
        <f>'Product Ratings'!T552</f>
        <v>13</v>
      </c>
      <c r="U692" s="146"/>
      <c r="V692" s="146"/>
      <c r="W692" s="146"/>
    </row>
    <row r="693" ht="12.75" customHeight="1">
      <c r="A693" s="146"/>
      <c r="B693" s="146" t="str">
        <f>'Product Ratings'!B557</f>
        <v>Widget 564</v>
      </c>
      <c r="C693" s="146"/>
      <c r="D693" s="146"/>
      <c r="E693" s="146">
        <f>'Product Ratings'!C557</f>
        <v>5</v>
      </c>
      <c r="F693" s="305">
        <f>'Product Ratings'!D557</f>
        <v>39.6</v>
      </c>
      <c r="G693" s="305">
        <f>'Product Ratings'!E557</f>
        <v>24</v>
      </c>
      <c r="H693" s="134">
        <f>'Product Ratings'!F557</f>
        <v>0.534</v>
      </c>
      <c r="I693" s="146"/>
      <c r="J693" s="305">
        <f>'Product Ratings'!J557</f>
        <v>7.92</v>
      </c>
      <c r="K693" s="146">
        <f>'Product Ratings'!K557</f>
        <v>46</v>
      </c>
      <c r="L693" s="305">
        <f>'Product Ratings'!L557</f>
        <v>5.162972621</v>
      </c>
      <c r="M693" s="134">
        <f>'Product Ratings'!M557</f>
        <v>0.15</v>
      </c>
      <c r="N693" s="146"/>
      <c r="O693" s="139">
        <f>'Product Ratings'!O557</f>
        <v>3</v>
      </c>
      <c r="P693" s="139">
        <f>'Product Ratings'!P557</f>
        <v>1</v>
      </c>
      <c r="Q693" s="139">
        <f>'Product Ratings'!Q557</f>
        <v>5</v>
      </c>
      <c r="R693" s="139">
        <f>'Product Ratings'!R557</f>
        <v>2</v>
      </c>
      <c r="S693" s="306">
        <f>'Product Ratings'!S557</f>
        <v>3</v>
      </c>
      <c r="T693" s="307">
        <f>'Product Ratings'!T557</f>
        <v>14</v>
      </c>
      <c r="U693" s="146"/>
      <c r="V693" s="146"/>
      <c r="W693" s="146"/>
    </row>
    <row r="694" ht="12.75" customHeight="1">
      <c r="A694" s="146"/>
      <c r="B694" s="146" t="str">
        <f>'Product Ratings'!B561</f>
        <v>Widget 568</v>
      </c>
      <c r="C694" s="146"/>
      <c r="D694" s="146"/>
      <c r="E694" s="146">
        <f>'Product Ratings'!C561</f>
        <v>1</v>
      </c>
      <c r="F694" s="305">
        <f>'Product Ratings'!D561</f>
        <v>143.48</v>
      </c>
      <c r="G694" s="305">
        <f>'Product Ratings'!E561</f>
        <v>86.82</v>
      </c>
      <c r="H694" s="134">
        <f>'Product Ratings'!F561</f>
        <v>0.534</v>
      </c>
      <c r="I694" s="146"/>
      <c r="J694" s="305">
        <f>'Product Ratings'!J561</f>
        <v>143.48</v>
      </c>
      <c r="K694" s="146">
        <f>'Product Ratings'!K561</f>
        <v>15</v>
      </c>
      <c r="L694" s="305">
        <f>'Product Ratings'!L561</f>
        <v>93.53324641</v>
      </c>
      <c r="M694" s="134">
        <f>'Product Ratings'!M561</f>
        <v>0.28</v>
      </c>
      <c r="N694" s="146"/>
      <c r="O694" s="139">
        <f>'Product Ratings'!O561</f>
        <v>3</v>
      </c>
      <c r="P694" s="139">
        <f>'Product Ratings'!P561</f>
        <v>1</v>
      </c>
      <c r="Q694" s="139">
        <f>'Product Ratings'!Q561</f>
        <v>2</v>
      </c>
      <c r="R694" s="139">
        <f>'Product Ratings'!R561</f>
        <v>4</v>
      </c>
      <c r="S694" s="306">
        <f>'Product Ratings'!S561</f>
        <v>3</v>
      </c>
      <c r="T694" s="307">
        <f>'Product Ratings'!T561</f>
        <v>13</v>
      </c>
      <c r="U694" s="146"/>
      <c r="V694" s="146"/>
      <c r="W694" s="146"/>
    </row>
    <row r="695" ht="12.75" customHeight="1">
      <c r="A695" s="146"/>
      <c r="B695" s="146" t="str">
        <f>'Product Ratings'!B562</f>
        <v>Widget 569</v>
      </c>
      <c r="C695" s="146"/>
      <c r="D695" s="146"/>
      <c r="E695" s="146">
        <f>'Product Ratings'!C562</f>
        <v>5</v>
      </c>
      <c r="F695" s="305">
        <f>'Product Ratings'!D562</f>
        <v>514.47</v>
      </c>
      <c r="G695" s="305">
        <f>'Product Ratings'!E562</f>
        <v>311.28</v>
      </c>
      <c r="H695" s="134">
        <f>'Product Ratings'!F562</f>
        <v>0.534</v>
      </c>
      <c r="I695" s="146"/>
      <c r="J695" s="305">
        <f>'Product Ratings'!J562</f>
        <v>102.894</v>
      </c>
      <c r="K695" s="146">
        <f>'Product Ratings'!K562</f>
        <v>16</v>
      </c>
      <c r="L695" s="305">
        <f>'Product Ratings'!L562</f>
        <v>67.0756193</v>
      </c>
      <c r="M695" s="134">
        <f>'Product Ratings'!M562</f>
        <v>0.3</v>
      </c>
      <c r="N695" s="146"/>
      <c r="O695" s="139">
        <f>'Product Ratings'!O562</f>
        <v>3</v>
      </c>
      <c r="P695" s="139">
        <f>'Product Ratings'!P562</f>
        <v>1</v>
      </c>
      <c r="Q695" s="139">
        <f>'Product Ratings'!Q562</f>
        <v>3</v>
      </c>
      <c r="R695" s="139">
        <f>'Product Ratings'!R562</f>
        <v>4</v>
      </c>
      <c r="S695" s="306">
        <f>'Product Ratings'!S562</f>
        <v>3</v>
      </c>
      <c r="T695" s="307">
        <f>'Product Ratings'!T562</f>
        <v>14</v>
      </c>
      <c r="U695" s="146"/>
      <c r="V695" s="146"/>
      <c r="W695" s="146"/>
    </row>
    <row r="696" ht="12.75" customHeight="1">
      <c r="A696" s="146"/>
      <c r="B696" s="146" t="str">
        <f>'Product Ratings'!B564</f>
        <v>Widget 572</v>
      </c>
      <c r="C696" s="146"/>
      <c r="D696" s="146"/>
      <c r="E696" s="146">
        <f>'Product Ratings'!C564</f>
        <v>6</v>
      </c>
      <c r="F696" s="305">
        <f>'Product Ratings'!D564</f>
        <v>401.87</v>
      </c>
      <c r="G696" s="305">
        <f>'Product Ratings'!E564</f>
        <v>243.02</v>
      </c>
      <c r="H696" s="134">
        <f>'Product Ratings'!F564</f>
        <v>0.534</v>
      </c>
      <c r="I696" s="146"/>
      <c r="J696" s="305">
        <f>'Product Ratings'!J564</f>
        <v>66.97833333</v>
      </c>
      <c r="K696" s="146">
        <f>'Product Ratings'!K564</f>
        <v>65</v>
      </c>
      <c r="L696" s="305">
        <f>'Product Ratings'!L564</f>
        <v>43.66253803</v>
      </c>
      <c r="M696" s="134">
        <f>'Product Ratings'!M564</f>
        <v>0.32</v>
      </c>
      <c r="N696" s="146"/>
      <c r="O696" s="139">
        <f>'Product Ratings'!O564</f>
        <v>3</v>
      </c>
      <c r="P696" s="139">
        <f>'Product Ratings'!P564</f>
        <v>2</v>
      </c>
      <c r="Q696" s="139">
        <f>'Product Ratings'!Q564</f>
        <v>3</v>
      </c>
      <c r="R696" s="139">
        <f>'Product Ratings'!R564</f>
        <v>2</v>
      </c>
      <c r="S696" s="306">
        <f>'Product Ratings'!S564</f>
        <v>3</v>
      </c>
      <c r="T696" s="307">
        <f>'Product Ratings'!T564</f>
        <v>13</v>
      </c>
      <c r="U696" s="146"/>
      <c r="V696" s="146"/>
      <c r="W696" s="146"/>
    </row>
    <row r="697" ht="12.75" customHeight="1">
      <c r="A697" s="146"/>
      <c r="B697" s="146" t="str">
        <f>'Product Ratings'!B566</f>
        <v>Widget 574</v>
      </c>
      <c r="C697" s="146"/>
      <c r="D697" s="146"/>
      <c r="E697" s="146">
        <f>'Product Ratings'!C566</f>
        <v>1</v>
      </c>
      <c r="F697" s="305">
        <f>'Product Ratings'!D566</f>
        <v>13.04</v>
      </c>
      <c r="G697" s="305">
        <f>'Product Ratings'!E566</f>
        <v>7.88</v>
      </c>
      <c r="H697" s="134">
        <f>'Product Ratings'!F566</f>
        <v>0.534</v>
      </c>
      <c r="I697" s="146"/>
      <c r="J697" s="305">
        <f>'Product Ratings'!J566</f>
        <v>13.04</v>
      </c>
      <c r="K697" s="146">
        <f>'Product Ratings'!K566</f>
        <v>75</v>
      </c>
      <c r="L697" s="305">
        <f>'Product Ratings'!L566</f>
        <v>8.50065189</v>
      </c>
      <c r="M697" s="134">
        <f>'Product Ratings'!M566</f>
        <v>0.34</v>
      </c>
      <c r="N697" s="146"/>
      <c r="O697" s="139">
        <f>'Product Ratings'!O566</f>
        <v>3</v>
      </c>
      <c r="P697" s="139">
        <f>'Product Ratings'!P566</f>
        <v>1</v>
      </c>
      <c r="Q697" s="139">
        <f>'Product Ratings'!Q566</f>
        <v>5</v>
      </c>
      <c r="R697" s="139">
        <f>'Product Ratings'!R566</f>
        <v>1</v>
      </c>
      <c r="S697" s="306">
        <f>'Product Ratings'!S566</f>
        <v>4</v>
      </c>
      <c r="T697" s="307">
        <f>'Product Ratings'!T566</f>
        <v>14</v>
      </c>
      <c r="U697" s="146"/>
      <c r="V697" s="146"/>
      <c r="W697" s="146"/>
    </row>
    <row r="698" ht="12.75" customHeight="1">
      <c r="A698" s="146"/>
      <c r="B698" s="146" t="str">
        <f>'Product Ratings'!B593</f>
        <v>Widget 601</v>
      </c>
      <c r="C698" s="146"/>
      <c r="D698" s="146"/>
      <c r="E698" s="146">
        <f>'Product Ratings'!C593</f>
        <v>2</v>
      </c>
      <c r="F698" s="305">
        <f>'Product Ratings'!D593</f>
        <v>224.35</v>
      </c>
      <c r="G698" s="305">
        <f>'Product Ratings'!E593</f>
        <v>134.35</v>
      </c>
      <c r="H698" s="134">
        <f>'Product Ratings'!F593</f>
        <v>0.534</v>
      </c>
      <c r="I698" s="146"/>
      <c r="J698" s="305">
        <f>'Product Ratings'!J593</f>
        <v>112.175</v>
      </c>
      <c r="K698" s="146">
        <f>'Product Ratings'!K593</f>
        <v>49</v>
      </c>
      <c r="L698" s="305">
        <f>'Product Ratings'!L593</f>
        <v>73.12581486</v>
      </c>
      <c r="M698" s="134">
        <f>'Product Ratings'!M593</f>
        <v>0.94</v>
      </c>
      <c r="N698" s="146"/>
      <c r="O698" s="139">
        <f>'Product Ratings'!O593</f>
        <v>3</v>
      </c>
      <c r="P698" s="139">
        <f>'Product Ratings'!P593</f>
        <v>1</v>
      </c>
      <c r="Q698" s="139">
        <f>'Product Ratings'!Q593</f>
        <v>3</v>
      </c>
      <c r="R698" s="139">
        <f>'Product Ratings'!R593</f>
        <v>2</v>
      </c>
      <c r="S698" s="306">
        <f>'Product Ratings'!S593</f>
        <v>5</v>
      </c>
      <c r="T698" s="307">
        <f>'Product Ratings'!T593</f>
        <v>14</v>
      </c>
      <c r="U698" s="146"/>
      <c r="V698" s="146"/>
      <c r="W698" s="146"/>
    </row>
    <row r="699" ht="12.75" customHeight="1">
      <c r="A699" s="146"/>
      <c r="B699" s="146" t="str">
        <f>'Product Ratings'!B600</f>
        <v>Widget 608</v>
      </c>
      <c r="C699" s="146"/>
      <c r="D699" s="146"/>
      <c r="E699" s="146">
        <f>'Product Ratings'!C600</f>
        <v>1</v>
      </c>
      <c r="F699" s="305">
        <f>'Product Ratings'!D600</f>
        <v>120.87</v>
      </c>
      <c r="G699" s="305">
        <f>'Product Ratings'!E600</f>
        <v>72.17</v>
      </c>
      <c r="H699" s="134">
        <f>'Product Ratings'!F600</f>
        <v>0.534</v>
      </c>
      <c r="I699" s="146"/>
      <c r="J699" s="305">
        <f>'Product Ratings'!J600</f>
        <v>120.87</v>
      </c>
      <c r="K699" s="146">
        <f>'Product Ratings'!K600</f>
        <v>61</v>
      </c>
      <c r="L699" s="305">
        <f>'Product Ratings'!L600</f>
        <v>78.79400261</v>
      </c>
      <c r="M699" s="134">
        <f>'Product Ratings'!M600</f>
        <v>0.65</v>
      </c>
      <c r="N699" s="146"/>
      <c r="O699" s="139">
        <f>'Product Ratings'!O600</f>
        <v>3</v>
      </c>
      <c r="P699" s="139">
        <f>'Product Ratings'!P600</f>
        <v>1</v>
      </c>
      <c r="Q699" s="139">
        <f>'Product Ratings'!Q600</f>
        <v>2</v>
      </c>
      <c r="R699" s="139">
        <f>'Product Ratings'!R600</f>
        <v>2</v>
      </c>
      <c r="S699" s="306">
        <f>'Product Ratings'!S600</f>
        <v>5</v>
      </c>
      <c r="T699" s="307">
        <f>'Product Ratings'!T600</f>
        <v>13</v>
      </c>
      <c r="U699" s="146"/>
      <c r="V699" s="146"/>
      <c r="W699" s="146"/>
    </row>
    <row r="700" ht="12.75" customHeight="1">
      <c r="A700" s="146"/>
      <c r="B700" s="146" t="str">
        <f>'Product Ratings'!B607</f>
        <v>Widget 616</v>
      </c>
      <c r="C700" s="146"/>
      <c r="D700" s="146"/>
      <c r="E700" s="146">
        <f>'Product Ratings'!C607</f>
        <v>3</v>
      </c>
      <c r="F700" s="305">
        <f>'Product Ratings'!D607</f>
        <v>65.22</v>
      </c>
      <c r="G700" s="305">
        <f>'Product Ratings'!E607</f>
        <v>38.85</v>
      </c>
      <c r="H700" s="134">
        <f>'Product Ratings'!F607</f>
        <v>0.534</v>
      </c>
      <c r="I700" s="146"/>
      <c r="J700" s="305">
        <f>'Product Ratings'!J607</f>
        <v>21.74</v>
      </c>
      <c r="K700" s="146">
        <f>'Product Ratings'!K607</f>
        <v>82</v>
      </c>
      <c r="L700" s="305">
        <f>'Product Ratings'!L607</f>
        <v>14.17209909</v>
      </c>
      <c r="M700" s="134">
        <f>'Product Ratings'!M607</f>
        <v>0.35</v>
      </c>
      <c r="N700" s="146"/>
      <c r="O700" s="139">
        <f>'Product Ratings'!O607</f>
        <v>3</v>
      </c>
      <c r="P700" s="139">
        <f>'Product Ratings'!P607</f>
        <v>1</v>
      </c>
      <c r="Q700" s="139">
        <f>'Product Ratings'!Q607</f>
        <v>5</v>
      </c>
      <c r="R700" s="139">
        <f>'Product Ratings'!R607</f>
        <v>1</v>
      </c>
      <c r="S700" s="306">
        <f>'Product Ratings'!S607</f>
        <v>4</v>
      </c>
      <c r="T700" s="307">
        <f>'Product Ratings'!T607</f>
        <v>14</v>
      </c>
      <c r="U700" s="146"/>
      <c r="V700" s="146"/>
      <c r="W700" s="146"/>
    </row>
    <row r="701" ht="12.75" customHeight="1">
      <c r="A701" s="146"/>
      <c r="B701" s="146" t="str">
        <f>'Product Ratings'!B616</f>
        <v>Widget 626</v>
      </c>
      <c r="C701" s="146"/>
      <c r="D701" s="146"/>
      <c r="E701" s="146">
        <f>'Product Ratings'!C616</f>
        <v>3</v>
      </c>
      <c r="F701" s="305">
        <f>'Product Ratings'!D616</f>
        <v>258.26</v>
      </c>
      <c r="G701" s="305">
        <f>'Product Ratings'!E616</f>
        <v>153.62</v>
      </c>
      <c r="H701" s="134">
        <f>'Product Ratings'!F616</f>
        <v>0.534</v>
      </c>
      <c r="I701" s="146"/>
      <c r="J701" s="305">
        <f>'Product Ratings'!J616</f>
        <v>86.08666667</v>
      </c>
      <c r="K701" s="146">
        <f>'Product Ratings'!K616</f>
        <v>65</v>
      </c>
      <c r="L701" s="305">
        <f>'Product Ratings'!L616</f>
        <v>56.11907866</v>
      </c>
      <c r="M701" s="134">
        <f>'Product Ratings'!M616</f>
        <v>0.89</v>
      </c>
      <c r="N701" s="146"/>
      <c r="O701" s="139">
        <f>'Product Ratings'!O616</f>
        <v>3</v>
      </c>
      <c r="P701" s="139">
        <f>'Product Ratings'!P616</f>
        <v>1</v>
      </c>
      <c r="Q701" s="139">
        <f>'Product Ratings'!Q616</f>
        <v>3</v>
      </c>
      <c r="R701" s="139">
        <f>'Product Ratings'!R616</f>
        <v>2</v>
      </c>
      <c r="S701" s="306">
        <f>'Product Ratings'!S616</f>
        <v>5</v>
      </c>
      <c r="T701" s="307">
        <f>'Product Ratings'!T616</f>
        <v>14</v>
      </c>
      <c r="U701" s="146"/>
      <c r="V701" s="146"/>
      <c r="W701" s="146"/>
    </row>
    <row r="702" ht="12.75" customHeight="1">
      <c r="A702" s="146"/>
      <c r="B702" s="146" t="str">
        <f>'Product Ratings'!B619</f>
        <v>Widget 629</v>
      </c>
      <c r="C702" s="146"/>
      <c r="D702" s="146"/>
      <c r="E702" s="146">
        <f>'Product Ratings'!C619</f>
        <v>4</v>
      </c>
      <c r="F702" s="305">
        <f>'Product Ratings'!D619</f>
        <v>191.3</v>
      </c>
      <c r="G702" s="305">
        <f>'Product Ratings'!E619</f>
        <v>113.61</v>
      </c>
      <c r="H702" s="134">
        <f>'Product Ratings'!F619</f>
        <v>0.534</v>
      </c>
      <c r="I702" s="146"/>
      <c r="J702" s="305">
        <f>'Product Ratings'!J619</f>
        <v>47.825</v>
      </c>
      <c r="K702" s="146">
        <f>'Product Ratings'!K619</f>
        <v>62</v>
      </c>
      <c r="L702" s="305">
        <f>'Product Ratings'!L619</f>
        <v>31.17666232</v>
      </c>
      <c r="M702" s="134">
        <f>'Product Ratings'!M619</f>
        <v>0.21</v>
      </c>
      <c r="N702" s="146"/>
      <c r="O702" s="139">
        <f>'Product Ratings'!O619</f>
        <v>3</v>
      </c>
      <c r="P702" s="139">
        <f>'Product Ratings'!P619</f>
        <v>1</v>
      </c>
      <c r="Q702" s="139">
        <f>'Product Ratings'!Q619</f>
        <v>4</v>
      </c>
      <c r="R702" s="139">
        <f>'Product Ratings'!R619</f>
        <v>2</v>
      </c>
      <c r="S702" s="306">
        <f>'Product Ratings'!S619</f>
        <v>3</v>
      </c>
      <c r="T702" s="307">
        <f>'Product Ratings'!T619</f>
        <v>13</v>
      </c>
      <c r="U702" s="146"/>
      <c r="V702" s="146"/>
      <c r="W702" s="146"/>
    </row>
    <row r="703" ht="12.75" customHeight="1">
      <c r="A703" s="146"/>
      <c r="B703" s="146" t="str">
        <f>'Product Ratings'!B627</f>
        <v>Widget 637</v>
      </c>
      <c r="C703" s="146"/>
      <c r="D703" s="146"/>
      <c r="E703" s="146">
        <f>'Product Ratings'!C627</f>
        <v>1</v>
      </c>
      <c r="F703" s="305">
        <f>'Product Ratings'!D627</f>
        <v>68.7</v>
      </c>
      <c r="G703" s="305">
        <f>'Product Ratings'!E627</f>
        <v>40.65</v>
      </c>
      <c r="H703" s="134">
        <f>'Product Ratings'!F627</f>
        <v>0.534</v>
      </c>
      <c r="I703" s="146"/>
      <c r="J703" s="305">
        <f>'Product Ratings'!J627</f>
        <v>68.7</v>
      </c>
      <c r="K703" s="146">
        <f>'Product Ratings'!K627</f>
        <v>15</v>
      </c>
      <c r="L703" s="305">
        <f>'Product Ratings'!L627</f>
        <v>44.78487614</v>
      </c>
      <c r="M703" s="134">
        <f>'Product Ratings'!M627</f>
        <v>0.07</v>
      </c>
      <c r="N703" s="146"/>
      <c r="O703" s="139">
        <f>'Product Ratings'!O627</f>
        <v>3</v>
      </c>
      <c r="P703" s="139">
        <f>'Product Ratings'!P627</f>
        <v>1</v>
      </c>
      <c r="Q703" s="139">
        <f>'Product Ratings'!Q627</f>
        <v>3</v>
      </c>
      <c r="R703" s="139">
        <f>'Product Ratings'!R627</f>
        <v>4</v>
      </c>
      <c r="S703" s="306">
        <f>'Product Ratings'!S627</f>
        <v>2</v>
      </c>
      <c r="T703" s="307">
        <f>'Product Ratings'!T627</f>
        <v>13</v>
      </c>
      <c r="U703" s="146"/>
      <c r="V703" s="146"/>
      <c r="W703" s="146"/>
    </row>
    <row r="704" ht="12.75" customHeight="1">
      <c r="A704" s="146"/>
      <c r="B704" s="146" t="str">
        <f>'Product Ratings'!B639</f>
        <v>Widget 649</v>
      </c>
      <c r="C704" s="146"/>
      <c r="D704" s="146"/>
      <c r="E704" s="146">
        <f>'Product Ratings'!C639</f>
        <v>5</v>
      </c>
      <c r="F704" s="305">
        <f>'Product Ratings'!D639</f>
        <v>300</v>
      </c>
      <c r="G704" s="305">
        <f>'Product Ratings'!E639</f>
        <v>176.95</v>
      </c>
      <c r="H704" s="134">
        <f>'Product Ratings'!F639</f>
        <v>0.534</v>
      </c>
      <c r="I704" s="146"/>
      <c r="J704" s="305">
        <f>'Product Ratings'!J639</f>
        <v>60</v>
      </c>
      <c r="K704" s="146">
        <f>'Product Ratings'!K639</f>
        <v>39</v>
      </c>
      <c r="L704" s="305">
        <f>'Product Ratings'!L639</f>
        <v>39.11342894</v>
      </c>
      <c r="M704" s="134">
        <f>'Product Ratings'!M639</f>
        <v>0.31</v>
      </c>
      <c r="N704" s="146"/>
      <c r="O704" s="139">
        <f>'Product Ratings'!O639</f>
        <v>3</v>
      </c>
      <c r="P704" s="139">
        <f>'Product Ratings'!P639</f>
        <v>1</v>
      </c>
      <c r="Q704" s="139">
        <f>'Product Ratings'!Q639</f>
        <v>4</v>
      </c>
      <c r="R704" s="139">
        <f>'Product Ratings'!R639</f>
        <v>3</v>
      </c>
      <c r="S704" s="306">
        <f>'Product Ratings'!S639</f>
        <v>3</v>
      </c>
      <c r="T704" s="307">
        <f>'Product Ratings'!T639</f>
        <v>14</v>
      </c>
      <c r="U704" s="146"/>
      <c r="V704" s="146"/>
      <c r="W704" s="146"/>
    </row>
    <row r="705" ht="12.75" customHeight="1">
      <c r="A705" s="146"/>
      <c r="B705" s="146" t="str">
        <f>'Product Ratings'!B640</f>
        <v>Widget 650</v>
      </c>
      <c r="C705" s="146"/>
      <c r="D705" s="146"/>
      <c r="E705" s="146">
        <f>'Product Ratings'!C640</f>
        <v>3</v>
      </c>
      <c r="F705" s="305">
        <f>'Product Ratings'!D640</f>
        <v>180</v>
      </c>
      <c r="G705" s="305">
        <f>'Product Ratings'!E640</f>
        <v>106.17</v>
      </c>
      <c r="H705" s="134">
        <f>'Product Ratings'!F640</f>
        <v>0.534</v>
      </c>
      <c r="I705" s="146"/>
      <c r="J705" s="305">
        <f>'Product Ratings'!J640</f>
        <v>60</v>
      </c>
      <c r="K705" s="146">
        <f>'Product Ratings'!K640</f>
        <v>41</v>
      </c>
      <c r="L705" s="305">
        <f>'Product Ratings'!L640</f>
        <v>39.11342894</v>
      </c>
      <c r="M705" s="134">
        <f>'Product Ratings'!M640</f>
        <v>0.32</v>
      </c>
      <c r="N705" s="146"/>
      <c r="O705" s="139">
        <f>'Product Ratings'!O640</f>
        <v>3</v>
      </c>
      <c r="P705" s="139">
        <f>'Product Ratings'!P640</f>
        <v>1</v>
      </c>
      <c r="Q705" s="139">
        <f>'Product Ratings'!Q640</f>
        <v>4</v>
      </c>
      <c r="R705" s="139">
        <f>'Product Ratings'!R640</f>
        <v>3</v>
      </c>
      <c r="S705" s="306">
        <f>'Product Ratings'!S640</f>
        <v>3</v>
      </c>
      <c r="T705" s="307">
        <f>'Product Ratings'!T640</f>
        <v>14</v>
      </c>
      <c r="U705" s="146"/>
      <c r="V705" s="146"/>
      <c r="W705" s="146"/>
    </row>
    <row r="706" ht="12.75" customHeight="1">
      <c r="A706" s="146"/>
      <c r="B706" s="146" t="str">
        <f>'Product Ratings'!B644</f>
        <v>Widget 654</v>
      </c>
      <c r="C706" s="146"/>
      <c r="D706" s="146"/>
      <c r="E706" s="146">
        <f>'Product Ratings'!C644</f>
        <v>9</v>
      </c>
      <c r="F706" s="305">
        <f>'Product Ratings'!D644</f>
        <v>774.78</v>
      </c>
      <c r="G706" s="305">
        <f>'Product Ratings'!E644</f>
        <v>456.5</v>
      </c>
      <c r="H706" s="134">
        <f>'Product Ratings'!F644</f>
        <v>0.534</v>
      </c>
      <c r="I706" s="146"/>
      <c r="J706" s="305">
        <f>'Product Ratings'!J644</f>
        <v>86.08666667</v>
      </c>
      <c r="K706" s="146">
        <f>'Product Ratings'!K644</f>
        <v>47</v>
      </c>
      <c r="L706" s="305">
        <f>'Product Ratings'!L644</f>
        <v>56.11907866</v>
      </c>
      <c r="M706" s="134">
        <f>'Product Ratings'!M644</f>
        <v>0.45</v>
      </c>
      <c r="N706" s="146"/>
      <c r="O706" s="139">
        <f>'Product Ratings'!O644</f>
        <v>3</v>
      </c>
      <c r="P706" s="139">
        <f>'Product Ratings'!P644</f>
        <v>2</v>
      </c>
      <c r="Q706" s="139">
        <f>'Product Ratings'!Q644</f>
        <v>3</v>
      </c>
      <c r="R706" s="139">
        <f>'Product Ratings'!R644</f>
        <v>2</v>
      </c>
      <c r="S706" s="306">
        <f>'Product Ratings'!S644</f>
        <v>4</v>
      </c>
      <c r="T706" s="307">
        <f>'Product Ratings'!T644</f>
        <v>14</v>
      </c>
      <c r="U706" s="146"/>
      <c r="V706" s="146"/>
      <c r="W706" s="146"/>
    </row>
    <row r="707" ht="12.75" customHeight="1">
      <c r="A707" s="146"/>
      <c r="B707" s="146" t="str">
        <f>'Product Ratings'!B653</f>
        <v>Widget 664</v>
      </c>
      <c r="C707" s="146"/>
      <c r="D707" s="146"/>
      <c r="E707" s="146">
        <f>'Product Ratings'!C653</f>
        <v>2</v>
      </c>
      <c r="F707" s="305">
        <f>'Product Ratings'!D653</f>
        <v>50.43</v>
      </c>
      <c r="G707" s="305">
        <f>'Product Ratings'!E653</f>
        <v>29.63</v>
      </c>
      <c r="H707" s="134">
        <f>'Product Ratings'!F653</f>
        <v>0.534</v>
      </c>
      <c r="I707" s="146"/>
      <c r="J707" s="305">
        <f>'Product Ratings'!J653</f>
        <v>25.215</v>
      </c>
      <c r="K707" s="146">
        <f>'Product Ratings'!K653</f>
        <v>875</v>
      </c>
      <c r="L707" s="305">
        <f>'Product Ratings'!L653</f>
        <v>16.43741851</v>
      </c>
      <c r="M707" s="134">
        <f>'Product Ratings'!M653</f>
        <v>0.58</v>
      </c>
      <c r="N707" s="146"/>
      <c r="O707" s="139">
        <f>'Product Ratings'!O653</f>
        <v>3</v>
      </c>
      <c r="P707" s="139">
        <f>'Product Ratings'!P653</f>
        <v>1</v>
      </c>
      <c r="Q707" s="139">
        <f>'Product Ratings'!Q653</f>
        <v>5</v>
      </c>
      <c r="R707" s="139">
        <f>'Product Ratings'!R653</f>
        <v>1</v>
      </c>
      <c r="S707" s="306">
        <f>'Product Ratings'!S653</f>
        <v>4</v>
      </c>
      <c r="T707" s="307">
        <f>'Product Ratings'!T653</f>
        <v>14</v>
      </c>
      <c r="U707" s="146"/>
      <c r="V707" s="146"/>
      <c r="W707" s="146"/>
    </row>
    <row r="708" ht="12.75" customHeight="1">
      <c r="A708" s="146"/>
      <c r="B708" s="146" t="str">
        <f>'Product Ratings'!B662</f>
        <v>Widget 673</v>
      </c>
      <c r="C708" s="146"/>
      <c r="D708" s="146"/>
      <c r="E708" s="146">
        <f>'Product Ratings'!C662</f>
        <v>2</v>
      </c>
      <c r="F708" s="305">
        <f>'Product Ratings'!D662</f>
        <v>50.43</v>
      </c>
      <c r="G708" s="305">
        <f>'Product Ratings'!E662</f>
        <v>29.52</v>
      </c>
      <c r="H708" s="134">
        <f>'Product Ratings'!F662</f>
        <v>0.534</v>
      </c>
      <c r="I708" s="146"/>
      <c r="J708" s="305">
        <f>'Product Ratings'!J662</f>
        <v>25.215</v>
      </c>
      <c r="K708" s="146">
        <f>'Product Ratings'!K662</f>
        <v>65</v>
      </c>
      <c r="L708" s="305">
        <f>'Product Ratings'!L662</f>
        <v>16.43741851</v>
      </c>
      <c r="M708" s="134">
        <f>'Product Ratings'!M662</f>
        <v>0.15</v>
      </c>
      <c r="N708" s="146"/>
      <c r="O708" s="139">
        <f>'Product Ratings'!O662</f>
        <v>3</v>
      </c>
      <c r="P708" s="139">
        <f>'Product Ratings'!P662</f>
        <v>1</v>
      </c>
      <c r="Q708" s="139">
        <f>'Product Ratings'!Q662</f>
        <v>5</v>
      </c>
      <c r="R708" s="139">
        <f>'Product Ratings'!R662</f>
        <v>2</v>
      </c>
      <c r="S708" s="306">
        <f>'Product Ratings'!S662</f>
        <v>3</v>
      </c>
      <c r="T708" s="307">
        <f>'Product Ratings'!T662</f>
        <v>14</v>
      </c>
      <c r="U708" s="146"/>
      <c r="V708" s="146"/>
      <c r="W708" s="146"/>
    </row>
    <row r="709" ht="12.75" customHeight="1">
      <c r="A709" s="146"/>
      <c r="B709" s="146" t="str">
        <f>'Product Ratings'!B670</f>
        <v>Widget 682</v>
      </c>
      <c r="C709" s="146"/>
      <c r="D709" s="146"/>
      <c r="E709" s="146">
        <f>'Product Ratings'!C670</f>
        <v>4</v>
      </c>
      <c r="F709" s="305">
        <f>'Product Ratings'!D670</f>
        <v>201.74</v>
      </c>
      <c r="G709" s="305">
        <f>'Product Ratings'!E670</f>
        <v>117.7</v>
      </c>
      <c r="H709" s="134">
        <f>'Product Ratings'!F670</f>
        <v>0.534</v>
      </c>
      <c r="I709" s="146"/>
      <c r="J709" s="305">
        <f>'Product Ratings'!J670</f>
        <v>50.435</v>
      </c>
      <c r="K709" s="146">
        <f>'Product Ratings'!K670</f>
        <v>75</v>
      </c>
      <c r="L709" s="305">
        <f>'Product Ratings'!L670</f>
        <v>32.87809648</v>
      </c>
      <c r="M709" s="134">
        <f>'Product Ratings'!M670</f>
        <v>0.97</v>
      </c>
      <c r="N709" s="146"/>
      <c r="O709" s="139">
        <f>'Product Ratings'!O670</f>
        <v>3</v>
      </c>
      <c r="P709" s="139">
        <f>'Product Ratings'!P670</f>
        <v>1</v>
      </c>
      <c r="Q709" s="139">
        <f>'Product Ratings'!Q670</f>
        <v>4</v>
      </c>
      <c r="R709" s="139">
        <f>'Product Ratings'!R670</f>
        <v>1</v>
      </c>
      <c r="S709" s="306">
        <f>'Product Ratings'!S670</f>
        <v>5</v>
      </c>
      <c r="T709" s="307">
        <f>'Product Ratings'!T670</f>
        <v>14</v>
      </c>
      <c r="U709" s="146"/>
      <c r="V709" s="146"/>
      <c r="W709" s="146"/>
    </row>
    <row r="710" ht="12.75" customHeight="1">
      <c r="A710" s="146"/>
      <c r="B710" s="146" t="str">
        <f>'Product Ratings'!B681</f>
        <v>Widget 693</v>
      </c>
      <c r="C710" s="146"/>
      <c r="D710" s="146"/>
      <c r="E710" s="146">
        <f>'Product Ratings'!C681</f>
        <v>2</v>
      </c>
      <c r="F710" s="305">
        <f>'Product Ratings'!D681</f>
        <v>266.3</v>
      </c>
      <c r="G710" s="305">
        <f>'Product Ratings'!E681</f>
        <v>154.91</v>
      </c>
      <c r="H710" s="134">
        <f>'Product Ratings'!F681</f>
        <v>0.534</v>
      </c>
      <c r="I710" s="146"/>
      <c r="J710" s="305">
        <f>'Product Ratings'!J681</f>
        <v>133.15</v>
      </c>
      <c r="K710" s="146">
        <f>'Product Ratings'!K681</f>
        <v>25</v>
      </c>
      <c r="L710" s="305">
        <f>'Product Ratings'!L681</f>
        <v>86.79921773</v>
      </c>
      <c r="M710" s="134">
        <f>'Product Ratings'!M681</f>
        <v>0.15</v>
      </c>
      <c r="N710" s="146"/>
      <c r="O710" s="139">
        <f>'Product Ratings'!O681</f>
        <v>3</v>
      </c>
      <c r="P710" s="139">
        <f>'Product Ratings'!P681</f>
        <v>1</v>
      </c>
      <c r="Q710" s="139">
        <f>'Product Ratings'!Q681</f>
        <v>2</v>
      </c>
      <c r="R710" s="139">
        <f>'Product Ratings'!R681</f>
        <v>4</v>
      </c>
      <c r="S710" s="306">
        <f>'Product Ratings'!S681</f>
        <v>3</v>
      </c>
      <c r="T710" s="307">
        <f>'Product Ratings'!T681</f>
        <v>13</v>
      </c>
      <c r="U710" s="146"/>
      <c r="V710" s="146"/>
      <c r="W710" s="146"/>
    </row>
    <row r="711" ht="12.75" customHeight="1">
      <c r="A711" s="146"/>
      <c r="B711" s="146" t="str">
        <f>'Product Ratings'!B695</f>
        <v>Widget 707</v>
      </c>
      <c r="C711" s="146"/>
      <c r="D711" s="146"/>
      <c r="E711" s="146">
        <f>'Product Ratings'!C695</f>
        <v>15</v>
      </c>
      <c r="F711" s="305">
        <f>'Product Ratings'!D695</f>
        <v>1294.88</v>
      </c>
      <c r="G711" s="305">
        <f>'Product Ratings'!E695</f>
        <v>749.22</v>
      </c>
      <c r="H711" s="134">
        <f>'Product Ratings'!F695</f>
        <v>0.534</v>
      </c>
      <c r="I711" s="146"/>
      <c r="J711" s="305">
        <f>'Product Ratings'!J695</f>
        <v>86.32533333</v>
      </c>
      <c r="K711" s="146">
        <f>'Product Ratings'!K695</f>
        <v>48</v>
      </c>
      <c r="L711" s="305">
        <f>'Product Ratings'!L695</f>
        <v>56.27466319</v>
      </c>
      <c r="M711" s="134">
        <f>'Product Ratings'!M695</f>
        <v>0.21</v>
      </c>
      <c r="N711" s="146"/>
      <c r="O711" s="139">
        <f>'Product Ratings'!O695</f>
        <v>3</v>
      </c>
      <c r="P711" s="139">
        <f>'Product Ratings'!P695</f>
        <v>3</v>
      </c>
      <c r="Q711" s="139">
        <f>'Product Ratings'!Q695</f>
        <v>3</v>
      </c>
      <c r="R711" s="139">
        <f>'Product Ratings'!R695</f>
        <v>2</v>
      </c>
      <c r="S711" s="306">
        <f>'Product Ratings'!S695</f>
        <v>3</v>
      </c>
      <c r="T711" s="307">
        <f>'Product Ratings'!T695</f>
        <v>14</v>
      </c>
      <c r="U711" s="146"/>
      <c r="V711" s="146"/>
      <c r="W711" s="146"/>
    </row>
    <row r="712" ht="12.75" customHeight="1">
      <c r="A712" s="146"/>
      <c r="B712" s="146" t="str">
        <f>'Product Ratings'!B700</f>
        <v>Widget 712</v>
      </c>
      <c r="C712" s="146"/>
      <c r="D712" s="146"/>
      <c r="E712" s="146">
        <f>'Product Ratings'!C700</f>
        <v>6</v>
      </c>
      <c r="F712" s="305">
        <f>'Product Ratings'!D700</f>
        <v>127.17</v>
      </c>
      <c r="G712" s="305">
        <f>'Product Ratings'!E700</f>
        <v>73.44</v>
      </c>
      <c r="H712" s="134">
        <f>'Product Ratings'!F700</f>
        <v>0.534</v>
      </c>
      <c r="I712" s="146"/>
      <c r="J712" s="305">
        <f>'Product Ratings'!J700</f>
        <v>21.195</v>
      </c>
      <c r="K712" s="146">
        <f>'Product Ratings'!K700</f>
        <v>41</v>
      </c>
      <c r="L712" s="305">
        <f>'Product Ratings'!L700</f>
        <v>13.81681877</v>
      </c>
      <c r="M712" s="134">
        <f>'Product Ratings'!M700</f>
        <v>0.04</v>
      </c>
      <c r="N712" s="146"/>
      <c r="O712" s="139">
        <f>'Product Ratings'!O700</f>
        <v>3</v>
      </c>
      <c r="P712" s="139">
        <f>'Product Ratings'!P700</f>
        <v>2</v>
      </c>
      <c r="Q712" s="139">
        <f>'Product Ratings'!Q700</f>
        <v>5</v>
      </c>
      <c r="R712" s="139">
        <f>'Product Ratings'!R700</f>
        <v>3</v>
      </c>
      <c r="S712" s="306">
        <f>'Product Ratings'!S700</f>
        <v>1</v>
      </c>
      <c r="T712" s="307">
        <f>'Product Ratings'!T700</f>
        <v>14</v>
      </c>
      <c r="U712" s="146"/>
      <c r="V712" s="146"/>
      <c r="W712" s="146"/>
    </row>
    <row r="713" ht="12.75" customHeight="1">
      <c r="A713" s="146"/>
      <c r="B713" s="146" t="str">
        <f>'Product Ratings'!B706</f>
        <v>Widget 718</v>
      </c>
      <c r="C713" s="146"/>
      <c r="D713" s="146"/>
      <c r="E713" s="146">
        <f>'Product Ratings'!C706</f>
        <v>5</v>
      </c>
      <c r="F713" s="305">
        <f>'Product Ratings'!D706</f>
        <v>113.87</v>
      </c>
      <c r="G713" s="305">
        <f>'Product Ratings'!E706</f>
        <v>65.54</v>
      </c>
      <c r="H713" s="134">
        <f>'Product Ratings'!F706</f>
        <v>0.534</v>
      </c>
      <c r="I713" s="146"/>
      <c r="J713" s="305">
        <f>'Product Ratings'!J706</f>
        <v>22.774</v>
      </c>
      <c r="K713" s="146">
        <f>'Product Ratings'!K706</f>
        <v>35</v>
      </c>
      <c r="L713" s="305">
        <f>'Product Ratings'!L706</f>
        <v>14.84615385</v>
      </c>
      <c r="M713" s="134">
        <f>'Product Ratings'!M706</f>
        <v>0.12</v>
      </c>
      <c r="N713" s="146"/>
      <c r="O713" s="139">
        <f>'Product Ratings'!O706</f>
        <v>3</v>
      </c>
      <c r="P713" s="139">
        <f>'Product Ratings'!P706</f>
        <v>1</v>
      </c>
      <c r="Q713" s="139">
        <f>'Product Ratings'!Q706</f>
        <v>5</v>
      </c>
      <c r="R713" s="139">
        <f>'Product Ratings'!R706</f>
        <v>3</v>
      </c>
      <c r="S713" s="306">
        <f>'Product Ratings'!S706</f>
        <v>2</v>
      </c>
      <c r="T713" s="307">
        <f>'Product Ratings'!T706</f>
        <v>14</v>
      </c>
      <c r="U713" s="146"/>
      <c r="V713" s="146"/>
      <c r="W713" s="146"/>
    </row>
    <row r="714" ht="12.75" customHeight="1">
      <c r="A714" s="146"/>
      <c r="B714" s="146" t="str">
        <f>'Product Ratings'!B714</f>
        <v>Widget 726</v>
      </c>
      <c r="C714" s="146"/>
      <c r="D714" s="146"/>
      <c r="E714" s="146">
        <f>'Product Ratings'!C714</f>
        <v>2</v>
      </c>
      <c r="F714" s="305">
        <f>'Product Ratings'!D714</f>
        <v>60.55</v>
      </c>
      <c r="G714" s="305">
        <f>'Product Ratings'!E714</f>
        <v>34.75</v>
      </c>
      <c r="H714" s="134">
        <f>'Product Ratings'!F714</f>
        <v>0.534</v>
      </c>
      <c r="I714" s="146"/>
      <c r="J714" s="305">
        <f>'Product Ratings'!J714</f>
        <v>30.275</v>
      </c>
      <c r="K714" s="146">
        <f>'Product Ratings'!K714</f>
        <v>65</v>
      </c>
      <c r="L714" s="305">
        <f>'Product Ratings'!L714</f>
        <v>19.73598435</v>
      </c>
      <c r="M714" s="134">
        <f>'Product Ratings'!M714</f>
        <v>0.3</v>
      </c>
      <c r="N714" s="146"/>
      <c r="O714" s="139">
        <f>'Product Ratings'!O714</f>
        <v>3</v>
      </c>
      <c r="P714" s="139">
        <f>'Product Ratings'!P714</f>
        <v>1</v>
      </c>
      <c r="Q714" s="139">
        <f>'Product Ratings'!Q714</f>
        <v>5</v>
      </c>
      <c r="R714" s="139">
        <f>'Product Ratings'!R714</f>
        <v>2</v>
      </c>
      <c r="S714" s="306">
        <f>'Product Ratings'!S714</f>
        <v>3</v>
      </c>
      <c r="T714" s="307">
        <f>'Product Ratings'!T714</f>
        <v>14</v>
      </c>
      <c r="U714" s="146"/>
      <c r="V714" s="146"/>
      <c r="W714" s="146"/>
    </row>
    <row r="715" ht="12.75" customHeight="1">
      <c r="A715" s="146"/>
      <c r="B715" s="146" t="str">
        <f>'Product Ratings'!B723</f>
        <v>Widget 735</v>
      </c>
      <c r="C715" s="146"/>
      <c r="D715" s="146"/>
      <c r="E715" s="146">
        <f>'Product Ratings'!C723</f>
        <v>5</v>
      </c>
      <c r="F715" s="305">
        <f>'Product Ratings'!D723</f>
        <v>288</v>
      </c>
      <c r="G715" s="305">
        <f>'Product Ratings'!E723</f>
        <v>164.95</v>
      </c>
      <c r="H715" s="134">
        <f>'Product Ratings'!F723</f>
        <v>0.534</v>
      </c>
      <c r="I715" s="146"/>
      <c r="J715" s="305">
        <f>'Product Ratings'!J723</f>
        <v>57.6</v>
      </c>
      <c r="K715" s="146">
        <f>'Product Ratings'!K723</f>
        <v>62</v>
      </c>
      <c r="L715" s="305">
        <f>'Product Ratings'!L723</f>
        <v>37.54889179</v>
      </c>
      <c r="M715" s="134">
        <f>'Product Ratings'!M723</f>
        <v>0.5</v>
      </c>
      <c r="N715" s="146"/>
      <c r="O715" s="139">
        <f>'Product Ratings'!O723</f>
        <v>3</v>
      </c>
      <c r="P715" s="139">
        <f>'Product Ratings'!P723</f>
        <v>1</v>
      </c>
      <c r="Q715" s="139">
        <f>'Product Ratings'!Q723</f>
        <v>4</v>
      </c>
      <c r="R715" s="139">
        <f>'Product Ratings'!R723</f>
        <v>2</v>
      </c>
      <c r="S715" s="306">
        <f>'Product Ratings'!S723</f>
        <v>4</v>
      </c>
      <c r="T715" s="307">
        <f>'Product Ratings'!T723</f>
        <v>14</v>
      </c>
      <c r="U715" s="146"/>
      <c r="V715" s="146"/>
      <c r="W715" s="146"/>
    </row>
    <row r="716" ht="12.75" customHeight="1">
      <c r="A716" s="146"/>
      <c r="B716" s="146" t="str">
        <f>'Product Ratings'!B727</f>
        <v>Widget 739</v>
      </c>
      <c r="C716" s="146"/>
      <c r="D716" s="146"/>
      <c r="E716" s="146">
        <f>'Product Ratings'!C727</f>
        <v>8</v>
      </c>
      <c r="F716" s="305">
        <f>'Product Ratings'!D727</f>
        <v>343.24</v>
      </c>
      <c r="G716" s="305">
        <f>'Product Ratings'!E727</f>
        <v>196.29</v>
      </c>
      <c r="H716" s="134">
        <f>'Product Ratings'!F727</f>
        <v>0.534</v>
      </c>
      <c r="I716" s="146"/>
      <c r="J716" s="305">
        <f>'Product Ratings'!J727</f>
        <v>42.905</v>
      </c>
      <c r="K716" s="146" t="str">
        <f>'Product Ratings'!K727</f>
        <v/>
      </c>
      <c r="L716" s="305">
        <f>'Product Ratings'!L727</f>
        <v>27.96936115</v>
      </c>
      <c r="M716" s="134">
        <f>'Product Ratings'!M727</f>
        <v>0.51</v>
      </c>
      <c r="N716" s="146"/>
      <c r="O716" s="139">
        <f>'Product Ratings'!O727</f>
        <v>3</v>
      </c>
      <c r="P716" s="139">
        <f>'Product Ratings'!P727</f>
        <v>2</v>
      </c>
      <c r="Q716" s="139">
        <f>'Product Ratings'!Q727</f>
        <v>4</v>
      </c>
      <c r="R716" s="139">
        <f>'Product Ratings'!R727</f>
        <v>0</v>
      </c>
      <c r="S716" s="306">
        <f>'Product Ratings'!S727</f>
        <v>4</v>
      </c>
      <c r="T716" s="307">
        <f>'Product Ratings'!T727</f>
        <v>13</v>
      </c>
      <c r="U716" s="146"/>
      <c r="V716" s="146"/>
      <c r="W716" s="146"/>
    </row>
    <row r="717" ht="12.75" customHeight="1">
      <c r="A717" s="146"/>
      <c r="B717" s="146" t="str">
        <f>'Product Ratings'!B729</f>
        <v>Widget 741</v>
      </c>
      <c r="C717" s="146"/>
      <c r="D717" s="146"/>
      <c r="E717" s="146">
        <f>'Product Ratings'!C729</f>
        <v>7</v>
      </c>
      <c r="F717" s="305">
        <f>'Product Ratings'!D729</f>
        <v>55.85</v>
      </c>
      <c r="G717" s="305">
        <f>'Product Ratings'!E729</f>
        <v>31.93</v>
      </c>
      <c r="H717" s="134">
        <f>'Product Ratings'!F729</f>
        <v>0.534</v>
      </c>
      <c r="I717" s="146"/>
      <c r="J717" s="305">
        <f>'Product Ratings'!J729</f>
        <v>7.978571429</v>
      </c>
      <c r="K717" s="146" t="str">
        <f>'Product Ratings'!K729</f>
        <v/>
      </c>
      <c r="L717" s="305">
        <f>'Product Ratings'!L729</f>
        <v>5.201154777</v>
      </c>
      <c r="M717" s="134">
        <f>'Product Ratings'!M729</f>
        <v>0.58</v>
      </c>
      <c r="N717" s="146"/>
      <c r="O717" s="139">
        <f>'Product Ratings'!O729</f>
        <v>3</v>
      </c>
      <c r="P717" s="139">
        <f>'Product Ratings'!P729</f>
        <v>2</v>
      </c>
      <c r="Q717" s="139">
        <f>'Product Ratings'!Q729</f>
        <v>5</v>
      </c>
      <c r="R717" s="139">
        <f>'Product Ratings'!R729</f>
        <v>0</v>
      </c>
      <c r="S717" s="306">
        <f>'Product Ratings'!S729</f>
        <v>4</v>
      </c>
      <c r="T717" s="307">
        <f>'Product Ratings'!T729</f>
        <v>14</v>
      </c>
      <c r="U717" s="146"/>
      <c r="V717" s="146"/>
      <c r="W717" s="146"/>
    </row>
    <row r="718" ht="12.75" customHeight="1">
      <c r="A718" s="146"/>
      <c r="B718" s="146" t="str">
        <f>'Product Ratings'!B733</f>
        <v>Widget 745</v>
      </c>
      <c r="C718" s="146"/>
      <c r="D718" s="146"/>
      <c r="E718" s="146">
        <f>'Product Ratings'!C733</f>
        <v>8</v>
      </c>
      <c r="F718" s="305">
        <f>'Product Ratings'!D733</f>
        <v>556.52</v>
      </c>
      <c r="G718" s="305">
        <f>'Product Ratings'!E733</f>
        <v>317.55</v>
      </c>
      <c r="H718" s="134">
        <f>'Product Ratings'!F733</f>
        <v>0.534</v>
      </c>
      <c r="I718" s="146"/>
      <c r="J718" s="305">
        <f>'Product Ratings'!J733</f>
        <v>69.565</v>
      </c>
      <c r="K718" s="146" t="str">
        <f>'Product Ratings'!K733</f>
        <v/>
      </c>
      <c r="L718" s="305">
        <f>'Product Ratings'!L733</f>
        <v>45.34876141</v>
      </c>
      <c r="M718" s="134">
        <f>'Product Ratings'!M733</f>
        <v>0.67</v>
      </c>
      <c r="N718" s="146"/>
      <c r="O718" s="139">
        <f>'Product Ratings'!O733</f>
        <v>3</v>
      </c>
      <c r="P718" s="139">
        <f>'Product Ratings'!P733</f>
        <v>2</v>
      </c>
      <c r="Q718" s="139">
        <f>'Product Ratings'!Q733</f>
        <v>3</v>
      </c>
      <c r="R718" s="139">
        <f>'Product Ratings'!R733</f>
        <v>0</v>
      </c>
      <c r="S718" s="306">
        <f>'Product Ratings'!S733</f>
        <v>5</v>
      </c>
      <c r="T718" s="307">
        <f>'Product Ratings'!T733</f>
        <v>13</v>
      </c>
      <c r="U718" s="146"/>
      <c r="V718" s="146"/>
      <c r="W718" s="146"/>
    </row>
    <row r="719" ht="12.75" customHeight="1">
      <c r="A719" s="146"/>
      <c r="B719" s="146" t="str">
        <f>'Product Ratings'!B745</f>
        <v>Widget 757</v>
      </c>
      <c r="C719" s="146"/>
      <c r="D719" s="146"/>
      <c r="E719" s="146">
        <f>'Product Ratings'!C745</f>
        <v>2</v>
      </c>
      <c r="F719" s="305">
        <f>'Product Ratings'!D745</f>
        <v>78.12</v>
      </c>
      <c r="G719" s="305">
        <f>'Product Ratings'!E745</f>
        <v>44.44</v>
      </c>
      <c r="H719" s="134">
        <f>'Product Ratings'!F745</f>
        <v>0.534</v>
      </c>
      <c r="I719" s="146"/>
      <c r="J719" s="305">
        <f>'Product Ratings'!J745</f>
        <v>39.06</v>
      </c>
      <c r="K719" s="146" t="str">
        <f>'Product Ratings'!K745</f>
        <v/>
      </c>
      <c r="L719" s="305">
        <f>'Product Ratings'!L745</f>
        <v>25.46284224</v>
      </c>
      <c r="M719" s="134">
        <f>'Product Ratings'!M745</f>
        <v>0.94</v>
      </c>
      <c r="N719" s="146"/>
      <c r="O719" s="139">
        <f>'Product Ratings'!O745</f>
        <v>3</v>
      </c>
      <c r="P719" s="139">
        <f>'Product Ratings'!P745</f>
        <v>1</v>
      </c>
      <c r="Q719" s="127">
        <f>'Product Ratings'!Q745</f>
        <v>25.46284224</v>
      </c>
      <c r="R719" s="139">
        <f>'Product Ratings'!R745</f>
        <v>0</v>
      </c>
      <c r="S719" s="306">
        <f>'Product Ratings'!S745</f>
        <v>5</v>
      </c>
      <c r="T719" s="307">
        <f>'Product Ratings'!T745</f>
        <v>34.46284224</v>
      </c>
      <c r="U719" s="146"/>
      <c r="V719" s="146"/>
      <c r="W719" s="146"/>
    </row>
    <row r="720" ht="12.75" customHeight="1">
      <c r="A720" s="146"/>
      <c r="B720" s="146" t="str">
        <f>'Product Ratings'!B753</f>
        <v>Widget 765</v>
      </c>
      <c r="C720" s="146"/>
      <c r="D720" s="146"/>
      <c r="E720" s="146">
        <f>'Product Ratings'!C753</f>
        <v>2</v>
      </c>
      <c r="F720" s="305">
        <f>'Product Ratings'!D753</f>
        <v>85.22</v>
      </c>
      <c r="G720" s="305">
        <f>'Product Ratings'!E753</f>
        <v>48.4</v>
      </c>
      <c r="H720" s="134">
        <f>'Product Ratings'!F753</f>
        <v>0.534</v>
      </c>
      <c r="I720" s="146"/>
      <c r="J720" s="305">
        <f>'Product Ratings'!J753</f>
        <v>42.61</v>
      </c>
      <c r="K720" s="146" t="str">
        <f>'Product Ratings'!K753</f>
        <v/>
      </c>
      <c r="L720" s="305">
        <f>'Product Ratings'!L753</f>
        <v>27.77705346</v>
      </c>
      <c r="M720" s="134">
        <f>'Product Ratings'!M753</f>
        <v>0.67</v>
      </c>
      <c r="N720" s="146"/>
      <c r="O720" s="139">
        <f>'Product Ratings'!O753</f>
        <v>3</v>
      </c>
      <c r="P720" s="139">
        <f>'Product Ratings'!P753</f>
        <v>1</v>
      </c>
      <c r="Q720" s="139">
        <f>'Product Ratings'!Q753</f>
        <v>4</v>
      </c>
      <c r="R720" s="139">
        <f>'Product Ratings'!R753</f>
        <v>0</v>
      </c>
      <c r="S720" s="306">
        <f>'Product Ratings'!S753</f>
        <v>5</v>
      </c>
      <c r="T720" s="307">
        <f>'Product Ratings'!T753</f>
        <v>13</v>
      </c>
      <c r="U720" s="146"/>
      <c r="V720" s="146"/>
      <c r="W720" s="146"/>
    </row>
    <row r="721" ht="12.75" customHeight="1">
      <c r="A721" s="146"/>
      <c r="B721" s="146" t="str">
        <f>'Product Ratings'!B760</f>
        <v>Widget 772</v>
      </c>
      <c r="C721" s="146"/>
      <c r="D721" s="146"/>
      <c r="E721" s="146">
        <f>'Product Ratings'!C760</f>
        <v>3</v>
      </c>
      <c r="F721" s="305">
        <f>'Product Ratings'!D760</f>
        <v>48.26</v>
      </c>
      <c r="G721" s="305">
        <f>'Product Ratings'!E760</f>
        <v>27.38</v>
      </c>
      <c r="H721" s="134">
        <f>'Product Ratings'!F760</f>
        <v>0.534</v>
      </c>
      <c r="I721" s="146"/>
      <c r="J721" s="305">
        <f>'Product Ratings'!J760</f>
        <v>16.08666667</v>
      </c>
      <c r="K721" s="146" t="str">
        <f>'Product Ratings'!K760</f>
        <v/>
      </c>
      <c r="L721" s="305">
        <f>'Product Ratings'!L760</f>
        <v>10.48674489</v>
      </c>
      <c r="M721" s="134">
        <f>'Product Ratings'!M760</f>
        <v>0.65</v>
      </c>
      <c r="N721" s="146"/>
      <c r="O721" s="139">
        <f>'Product Ratings'!O760</f>
        <v>3</v>
      </c>
      <c r="P721" s="139">
        <f>'Product Ratings'!P760</f>
        <v>1</v>
      </c>
      <c r="Q721" s="139">
        <f>'Product Ratings'!Q760</f>
        <v>5</v>
      </c>
      <c r="R721" s="139">
        <f>'Product Ratings'!R760</f>
        <v>0</v>
      </c>
      <c r="S721" s="306">
        <f>'Product Ratings'!S760</f>
        <v>5</v>
      </c>
      <c r="T721" s="307">
        <f>'Product Ratings'!T760</f>
        <v>14</v>
      </c>
      <c r="U721" s="146"/>
      <c r="V721" s="146"/>
      <c r="W721" s="146"/>
    </row>
    <row r="722" ht="12.75" customHeight="1">
      <c r="A722" s="146"/>
      <c r="B722" s="146" t="str">
        <f>'Product Ratings'!B765</f>
        <v>Widget 777</v>
      </c>
      <c r="C722" s="146"/>
      <c r="D722" s="146"/>
      <c r="E722" s="146">
        <f>'Product Ratings'!C765</f>
        <v>8</v>
      </c>
      <c r="F722" s="305">
        <f>'Product Ratings'!D765</f>
        <v>178.44</v>
      </c>
      <c r="G722" s="305">
        <f>'Product Ratings'!E765</f>
        <v>101.11</v>
      </c>
      <c r="H722" s="134">
        <f>'Product Ratings'!F765</f>
        <v>0.534</v>
      </c>
      <c r="I722" s="146"/>
      <c r="J722" s="305">
        <f>'Product Ratings'!J765</f>
        <v>22.305</v>
      </c>
      <c r="K722" s="146" t="str">
        <f>'Product Ratings'!K765</f>
        <v/>
      </c>
      <c r="L722" s="305">
        <f>'Product Ratings'!L765</f>
        <v>14.54041721</v>
      </c>
      <c r="M722" s="134">
        <f>'Product Ratings'!M765</f>
        <v>0.45</v>
      </c>
      <c r="N722" s="146"/>
      <c r="O722" s="139">
        <f>'Product Ratings'!O765</f>
        <v>3</v>
      </c>
      <c r="P722" s="139">
        <f>'Product Ratings'!P765</f>
        <v>2</v>
      </c>
      <c r="Q722" s="139">
        <f>'Product Ratings'!Q765</f>
        <v>5</v>
      </c>
      <c r="R722" s="139">
        <f>'Product Ratings'!R765</f>
        <v>0</v>
      </c>
      <c r="S722" s="306">
        <f>'Product Ratings'!S765</f>
        <v>4</v>
      </c>
      <c r="T722" s="307">
        <f>'Product Ratings'!T765</f>
        <v>14</v>
      </c>
      <c r="U722" s="146"/>
      <c r="V722" s="146"/>
      <c r="W722" s="146"/>
    </row>
    <row r="723" ht="12.75" customHeight="1">
      <c r="A723" s="146"/>
      <c r="B723" s="146" t="str">
        <f>'Product Ratings'!B773</f>
        <v>Widget 785</v>
      </c>
      <c r="C723" s="146"/>
      <c r="D723" s="146"/>
      <c r="E723" s="146">
        <f>'Product Ratings'!C773</f>
        <v>1</v>
      </c>
      <c r="F723" s="305">
        <f>'Product Ratings'!D773</f>
        <v>25.22</v>
      </c>
      <c r="G723" s="305">
        <f>'Product Ratings'!E773</f>
        <v>14.25</v>
      </c>
      <c r="H723" s="134">
        <f>'Product Ratings'!F773</f>
        <v>0.534</v>
      </c>
      <c r="I723" s="146"/>
      <c r="J723" s="305">
        <f>'Product Ratings'!J773</f>
        <v>25.22</v>
      </c>
      <c r="K723" s="146" t="str">
        <f>'Product Ratings'!K773</f>
        <v/>
      </c>
      <c r="L723" s="305">
        <f>'Product Ratings'!L773</f>
        <v>16.44067797</v>
      </c>
      <c r="M723" s="134">
        <f>'Product Ratings'!M773</f>
        <v>0.87</v>
      </c>
      <c r="N723" s="146"/>
      <c r="O723" s="139">
        <f>'Product Ratings'!O773</f>
        <v>3</v>
      </c>
      <c r="P723" s="139">
        <f>'Product Ratings'!P773</f>
        <v>1</v>
      </c>
      <c r="Q723" s="139">
        <f>'Product Ratings'!Q773</f>
        <v>5</v>
      </c>
      <c r="R723" s="139">
        <f>'Product Ratings'!R773</f>
        <v>0</v>
      </c>
      <c r="S723" s="306">
        <f>'Product Ratings'!S773</f>
        <v>5</v>
      </c>
      <c r="T723" s="307">
        <f>'Product Ratings'!T773</f>
        <v>14</v>
      </c>
      <c r="U723" s="146"/>
      <c r="V723" s="146"/>
      <c r="W723" s="146"/>
    </row>
    <row r="724" ht="12.75" customHeight="1">
      <c r="A724" s="146"/>
      <c r="B724" s="146" t="str">
        <f>'Product Ratings'!B775</f>
        <v>Widget 787</v>
      </c>
      <c r="C724" s="146"/>
      <c r="D724" s="146"/>
      <c r="E724" s="146">
        <f>'Product Ratings'!C775</f>
        <v>38</v>
      </c>
      <c r="F724" s="305">
        <f>'Product Ratings'!D775</f>
        <v>522.88</v>
      </c>
      <c r="G724" s="305">
        <f>'Product Ratings'!E775</f>
        <v>295.05</v>
      </c>
      <c r="H724" s="134">
        <f>'Product Ratings'!F775</f>
        <v>0.534</v>
      </c>
      <c r="I724" s="146"/>
      <c r="J724" s="305">
        <f>'Product Ratings'!J775</f>
        <v>13.76</v>
      </c>
      <c r="K724" s="146" t="str">
        <f>'Product Ratings'!K775</f>
        <v/>
      </c>
      <c r="L724" s="305">
        <f>'Product Ratings'!L775</f>
        <v>8.970013038</v>
      </c>
      <c r="M724" s="134">
        <f>'Product Ratings'!M775</f>
        <v>0.03</v>
      </c>
      <c r="N724" s="146"/>
      <c r="O724" s="139">
        <f>'Product Ratings'!O775</f>
        <v>3</v>
      </c>
      <c r="P724" s="139">
        <f>'Product Ratings'!P775</f>
        <v>5</v>
      </c>
      <c r="Q724" s="139">
        <f>'Product Ratings'!Q775</f>
        <v>5</v>
      </c>
      <c r="R724" s="139">
        <f>'Product Ratings'!R775</f>
        <v>0</v>
      </c>
      <c r="S724" s="306">
        <f>'Product Ratings'!S775</f>
        <v>1</v>
      </c>
      <c r="T724" s="307">
        <f>'Product Ratings'!T775</f>
        <v>14</v>
      </c>
      <c r="U724" s="146"/>
      <c r="V724" s="146"/>
      <c r="W724" s="146"/>
    </row>
    <row r="725" ht="12.75" customHeight="1">
      <c r="A725" s="146"/>
      <c r="B725" s="146" t="str">
        <f>'Product Ratings'!B779</f>
        <v>Widget 791</v>
      </c>
      <c r="C725" s="146"/>
      <c r="D725" s="146"/>
      <c r="E725" s="146">
        <f>'Product Ratings'!C779</f>
        <v>23</v>
      </c>
      <c r="F725" s="305">
        <f>'Product Ratings'!D779</f>
        <v>106.41</v>
      </c>
      <c r="G725" s="305">
        <f>'Product Ratings'!E779</f>
        <v>59.96</v>
      </c>
      <c r="H725" s="134">
        <f>'Product Ratings'!F779</f>
        <v>0.534</v>
      </c>
      <c r="I725" s="146"/>
      <c r="J725" s="305">
        <f>'Product Ratings'!J779</f>
        <v>4.626521739</v>
      </c>
      <c r="K725" s="146" t="str">
        <f>'Product Ratings'!K779</f>
        <v/>
      </c>
      <c r="L725" s="305">
        <f>'Product Ratings'!L779</f>
        <v>3.015985488</v>
      </c>
      <c r="M725" s="134">
        <f>'Product Ratings'!M779</f>
        <v>0.07</v>
      </c>
      <c r="N725" s="146"/>
      <c r="O725" s="139">
        <f>'Product Ratings'!O779</f>
        <v>3</v>
      </c>
      <c r="P725" s="139">
        <f>'Product Ratings'!P779</f>
        <v>4</v>
      </c>
      <c r="Q725" s="139">
        <f>'Product Ratings'!Q779</f>
        <v>5</v>
      </c>
      <c r="R725" s="139">
        <f>'Product Ratings'!R779</f>
        <v>0</v>
      </c>
      <c r="S725" s="306">
        <f>'Product Ratings'!S779</f>
        <v>2</v>
      </c>
      <c r="T725" s="307">
        <f>'Product Ratings'!T779</f>
        <v>14</v>
      </c>
      <c r="U725" s="146"/>
      <c r="V725" s="146"/>
      <c r="W725" s="146"/>
    </row>
    <row r="726" ht="12.75" customHeight="1">
      <c r="A726" s="146"/>
      <c r="B726" s="146" t="str">
        <f>'Product Ratings'!B796</f>
        <v>Widget 808</v>
      </c>
      <c r="C726" s="146"/>
      <c r="D726" s="146"/>
      <c r="E726" s="146">
        <f>'Product Ratings'!C796</f>
        <v>7</v>
      </c>
      <c r="F726" s="305">
        <f>'Product Ratings'!D796</f>
        <v>334.78</v>
      </c>
      <c r="G726" s="305">
        <f>'Product Ratings'!E796</f>
        <v>187.92</v>
      </c>
      <c r="H726" s="134">
        <f>'Product Ratings'!F796</f>
        <v>0.534</v>
      </c>
      <c r="I726" s="146"/>
      <c r="J726" s="305">
        <f>'Product Ratings'!J796</f>
        <v>47.82571429</v>
      </c>
      <c r="K726" s="146" t="str">
        <f>'Product Ratings'!K796</f>
        <v/>
      </c>
      <c r="L726" s="305">
        <f>'Product Ratings'!L796</f>
        <v>31.17712796</v>
      </c>
      <c r="M726" s="134">
        <f>'Product Ratings'!M796</f>
        <v>0.45</v>
      </c>
      <c r="N726" s="146"/>
      <c r="O726" s="139">
        <f>'Product Ratings'!O796</f>
        <v>3</v>
      </c>
      <c r="P726" s="139">
        <f>'Product Ratings'!P796</f>
        <v>2</v>
      </c>
      <c r="Q726" s="139">
        <f>'Product Ratings'!Q796</f>
        <v>4</v>
      </c>
      <c r="R726" s="139">
        <f>'Product Ratings'!R796</f>
        <v>0</v>
      </c>
      <c r="S726" s="306">
        <f>'Product Ratings'!S796</f>
        <v>4</v>
      </c>
      <c r="T726" s="307">
        <f>'Product Ratings'!T796</f>
        <v>13</v>
      </c>
      <c r="U726" s="146"/>
      <c r="V726" s="146"/>
      <c r="W726" s="146"/>
    </row>
    <row r="727" ht="12.75" customHeight="1">
      <c r="A727" s="146"/>
      <c r="B727" s="146" t="str">
        <f>'Product Ratings'!B805</f>
        <v>Widget 817</v>
      </c>
      <c r="C727" s="146"/>
      <c r="D727" s="146"/>
      <c r="E727" s="146">
        <f>'Product Ratings'!C805</f>
        <v>10</v>
      </c>
      <c r="F727" s="305">
        <f>'Product Ratings'!D805</f>
        <v>86.52</v>
      </c>
      <c r="G727" s="305">
        <f>'Product Ratings'!E805</f>
        <v>48.46</v>
      </c>
      <c r="H727" s="134">
        <f>'Product Ratings'!F805</f>
        <v>0.534</v>
      </c>
      <c r="I727" s="146"/>
      <c r="J727" s="305">
        <f>'Product Ratings'!J805</f>
        <v>8.652</v>
      </c>
      <c r="K727" s="146" t="str">
        <f>'Product Ratings'!K805</f>
        <v/>
      </c>
      <c r="L727" s="305">
        <f>'Product Ratings'!L805</f>
        <v>5.640156454</v>
      </c>
      <c r="M727" s="134">
        <f>'Product Ratings'!M805</f>
        <v>0.58</v>
      </c>
      <c r="N727" s="146"/>
      <c r="O727" s="139">
        <f>'Product Ratings'!O805</f>
        <v>3</v>
      </c>
      <c r="P727" s="139">
        <f>'Product Ratings'!P805</f>
        <v>2</v>
      </c>
      <c r="Q727" s="139">
        <f>'Product Ratings'!Q805</f>
        <v>5</v>
      </c>
      <c r="R727" s="139">
        <f>'Product Ratings'!R805</f>
        <v>0</v>
      </c>
      <c r="S727" s="306">
        <f>'Product Ratings'!S805</f>
        <v>4</v>
      </c>
      <c r="T727" s="307">
        <f>'Product Ratings'!T805</f>
        <v>14</v>
      </c>
      <c r="U727" s="146"/>
      <c r="V727" s="146"/>
      <c r="W727" s="146"/>
    </row>
    <row r="728" ht="12.75" customHeight="1">
      <c r="A728" s="146"/>
      <c r="B728" s="146" t="str">
        <f>'Product Ratings'!B806</f>
        <v>Widget 818</v>
      </c>
      <c r="C728" s="146"/>
      <c r="D728" s="146"/>
      <c r="E728" s="146">
        <f>'Product Ratings'!C806</f>
        <v>2</v>
      </c>
      <c r="F728" s="305">
        <f>'Product Ratings'!D806</f>
        <v>29.41</v>
      </c>
      <c r="G728" s="305">
        <f>'Product Ratings'!E806</f>
        <v>16.47</v>
      </c>
      <c r="H728" s="134">
        <f>'Product Ratings'!F806</f>
        <v>0.534</v>
      </c>
      <c r="I728" s="146"/>
      <c r="J728" s="305">
        <f>'Product Ratings'!J806</f>
        <v>14.705</v>
      </c>
      <c r="K728" s="146" t="str">
        <f>'Product Ratings'!K806</f>
        <v/>
      </c>
      <c r="L728" s="305">
        <f>'Product Ratings'!L806</f>
        <v>9.586049544</v>
      </c>
      <c r="M728" s="134">
        <f>'Product Ratings'!M806</f>
        <v>0.59</v>
      </c>
      <c r="N728" s="146"/>
      <c r="O728" s="139">
        <f>'Product Ratings'!O806</f>
        <v>3</v>
      </c>
      <c r="P728" s="139">
        <f>'Product Ratings'!P806</f>
        <v>1</v>
      </c>
      <c r="Q728" s="139">
        <f>'Product Ratings'!Q806</f>
        <v>5</v>
      </c>
      <c r="R728" s="139">
        <f>'Product Ratings'!R806</f>
        <v>0</v>
      </c>
      <c r="S728" s="306">
        <f>'Product Ratings'!S806</f>
        <v>5</v>
      </c>
      <c r="T728" s="307">
        <f>'Product Ratings'!T806</f>
        <v>14</v>
      </c>
      <c r="U728" s="146"/>
      <c r="V728" s="146"/>
      <c r="W728" s="146"/>
    </row>
    <row r="729" ht="12.75" customHeight="1">
      <c r="A729" s="146"/>
      <c r="B729" s="146" t="str">
        <f>'Product Ratings'!B808</f>
        <v>Widget 820</v>
      </c>
      <c r="C729" s="146"/>
      <c r="D729" s="146"/>
      <c r="E729" s="146">
        <f>'Product Ratings'!C808</f>
        <v>1</v>
      </c>
      <c r="F729" s="305">
        <f>'Product Ratings'!D808</f>
        <v>10.73</v>
      </c>
      <c r="G729" s="305">
        <f>'Product Ratings'!E808</f>
        <v>6</v>
      </c>
      <c r="H729" s="134">
        <f>'Product Ratings'!F808</f>
        <v>0.534</v>
      </c>
      <c r="I729" s="146"/>
      <c r="J729" s="305">
        <f>'Product Ratings'!J808</f>
        <v>10.73</v>
      </c>
      <c r="K729" s="146" t="str">
        <f>'Product Ratings'!K808</f>
        <v/>
      </c>
      <c r="L729" s="305">
        <f>'Product Ratings'!L808</f>
        <v>6.994784876</v>
      </c>
      <c r="M729" s="134">
        <f>'Product Ratings'!M808</f>
        <v>0.64</v>
      </c>
      <c r="N729" s="146"/>
      <c r="O729" s="139">
        <f>'Product Ratings'!O808</f>
        <v>3</v>
      </c>
      <c r="P729" s="139">
        <f>'Product Ratings'!P808</f>
        <v>1</v>
      </c>
      <c r="Q729" s="139">
        <f>'Product Ratings'!Q808</f>
        <v>5</v>
      </c>
      <c r="R729" s="139">
        <f>'Product Ratings'!R808</f>
        <v>0</v>
      </c>
      <c r="S729" s="306">
        <f>'Product Ratings'!S808</f>
        <v>5</v>
      </c>
      <c r="T729" s="307">
        <f>'Product Ratings'!T808</f>
        <v>14</v>
      </c>
      <c r="U729" s="146"/>
      <c r="V729" s="146"/>
      <c r="W729" s="146"/>
    </row>
    <row r="730" ht="12.75" customHeight="1">
      <c r="A730" s="146"/>
      <c r="B730" s="146" t="str">
        <f>'Product Ratings'!B813</f>
        <v>Widget 825</v>
      </c>
      <c r="C730" s="146"/>
      <c r="D730" s="146"/>
      <c r="E730" s="146">
        <f>'Product Ratings'!C813</f>
        <v>2</v>
      </c>
      <c r="F730" s="305">
        <f>'Product Ratings'!D813</f>
        <v>24.35</v>
      </c>
      <c r="G730" s="305">
        <f>'Product Ratings'!E813</f>
        <v>13.6</v>
      </c>
      <c r="H730" s="134">
        <f>'Product Ratings'!F813</f>
        <v>0.534</v>
      </c>
      <c r="I730" s="146"/>
      <c r="J730" s="305">
        <f>'Product Ratings'!J813</f>
        <v>12.175</v>
      </c>
      <c r="K730" s="146" t="str">
        <f>'Product Ratings'!K813</f>
        <v/>
      </c>
      <c r="L730" s="305">
        <f>'Product Ratings'!L813</f>
        <v>7.936766623</v>
      </c>
      <c r="M730" s="134">
        <f>'Product Ratings'!M813</f>
        <v>0.64</v>
      </c>
      <c r="N730" s="146"/>
      <c r="O730" s="139">
        <f>'Product Ratings'!O813</f>
        <v>3</v>
      </c>
      <c r="P730" s="139">
        <f>'Product Ratings'!P813</f>
        <v>1</v>
      </c>
      <c r="Q730" s="139">
        <f>'Product Ratings'!Q813</f>
        <v>5</v>
      </c>
      <c r="R730" s="139">
        <f>'Product Ratings'!R813</f>
        <v>0</v>
      </c>
      <c r="S730" s="306">
        <f>'Product Ratings'!S813</f>
        <v>5</v>
      </c>
      <c r="T730" s="307">
        <f>'Product Ratings'!T813</f>
        <v>14</v>
      </c>
      <c r="U730" s="146"/>
      <c r="V730" s="146"/>
      <c r="W730" s="146"/>
    </row>
    <row r="731" ht="12.75" customHeight="1">
      <c r="A731" s="146"/>
      <c r="B731" s="146" t="str">
        <f>'Product Ratings'!B816</f>
        <v>Widget 828</v>
      </c>
      <c r="C731" s="146"/>
      <c r="D731" s="146"/>
      <c r="E731" s="146">
        <f>'Product Ratings'!C816</f>
        <v>3</v>
      </c>
      <c r="F731" s="305">
        <f>'Product Ratings'!D816</f>
        <v>41.61</v>
      </c>
      <c r="G731" s="305">
        <f>'Product Ratings'!E816</f>
        <v>23.21</v>
      </c>
      <c r="H731" s="134">
        <f>'Product Ratings'!F816</f>
        <v>0.534</v>
      </c>
      <c r="I731" s="146"/>
      <c r="J731" s="305">
        <f>'Product Ratings'!J816</f>
        <v>13.87</v>
      </c>
      <c r="K731" s="146" t="str">
        <f>'Product Ratings'!K816</f>
        <v/>
      </c>
      <c r="L731" s="305">
        <f>'Product Ratings'!L816</f>
        <v>9.041720991</v>
      </c>
      <c r="M731" s="134">
        <f>'Product Ratings'!M816</f>
        <v>0.87</v>
      </c>
      <c r="N731" s="146"/>
      <c r="O731" s="139">
        <f>'Product Ratings'!O816</f>
        <v>3</v>
      </c>
      <c r="P731" s="139">
        <f>'Product Ratings'!P816</f>
        <v>1</v>
      </c>
      <c r="Q731" s="139">
        <f>'Product Ratings'!Q816</f>
        <v>5</v>
      </c>
      <c r="R731" s="139">
        <f>'Product Ratings'!R816</f>
        <v>0</v>
      </c>
      <c r="S731" s="306">
        <f>'Product Ratings'!S816</f>
        <v>5</v>
      </c>
      <c r="T731" s="307">
        <f>'Product Ratings'!T816</f>
        <v>14</v>
      </c>
      <c r="U731" s="146"/>
      <c r="V731" s="146"/>
      <c r="W731" s="146"/>
    </row>
    <row r="732" ht="12.75" customHeight="1">
      <c r="A732" s="146"/>
      <c r="B732" s="146" t="str">
        <f>'Product Ratings'!B819</f>
        <v>Widget 831</v>
      </c>
      <c r="C732" s="146"/>
      <c r="D732" s="146"/>
      <c r="E732" s="146">
        <f>'Product Ratings'!C819</f>
        <v>5</v>
      </c>
      <c r="F732" s="305">
        <f>'Product Ratings'!D819</f>
        <v>43.26</v>
      </c>
      <c r="G732" s="305">
        <f>'Product Ratings'!E819</f>
        <v>24.13</v>
      </c>
      <c r="H732" s="134">
        <f>'Product Ratings'!F819</f>
        <v>0.534</v>
      </c>
      <c r="I732" s="146"/>
      <c r="J732" s="305">
        <f>'Product Ratings'!J819</f>
        <v>8.652</v>
      </c>
      <c r="K732" s="146" t="str">
        <f>'Product Ratings'!K819</f>
        <v/>
      </c>
      <c r="L732" s="305">
        <f>'Product Ratings'!L819</f>
        <v>5.640156454</v>
      </c>
      <c r="M732" s="134">
        <f>'Product Ratings'!M819</f>
        <v>0.9</v>
      </c>
      <c r="N732" s="146"/>
      <c r="O732" s="139">
        <f>'Product Ratings'!O819</f>
        <v>3</v>
      </c>
      <c r="P732" s="139">
        <f>'Product Ratings'!P819</f>
        <v>1</v>
      </c>
      <c r="Q732" s="139">
        <f>'Product Ratings'!Q819</f>
        <v>5</v>
      </c>
      <c r="R732" s="139">
        <f>'Product Ratings'!R819</f>
        <v>0</v>
      </c>
      <c r="S732" s="306">
        <f>'Product Ratings'!S819</f>
        <v>5</v>
      </c>
      <c r="T732" s="307">
        <f>'Product Ratings'!T819</f>
        <v>14</v>
      </c>
      <c r="U732" s="146"/>
      <c r="V732" s="146"/>
      <c r="W732" s="146"/>
    </row>
    <row r="733" ht="12.75" customHeight="1">
      <c r="A733" s="146"/>
      <c r="B733" s="146" t="str">
        <f>'Product Ratings'!B820</f>
        <v>Widget 832</v>
      </c>
      <c r="C733" s="146"/>
      <c r="D733" s="146"/>
      <c r="E733" s="146">
        <f>'Product Ratings'!C820</f>
        <v>2</v>
      </c>
      <c r="F733" s="305">
        <f>'Product Ratings'!D820</f>
        <v>50.43</v>
      </c>
      <c r="G733" s="305">
        <f>'Product Ratings'!E820</f>
        <v>28.11</v>
      </c>
      <c r="H733" s="134">
        <f>'Product Ratings'!F820</f>
        <v>0.534</v>
      </c>
      <c r="I733" s="146"/>
      <c r="J733" s="305">
        <f>'Product Ratings'!J820</f>
        <v>25.215</v>
      </c>
      <c r="K733" s="146" t="str">
        <f>'Product Ratings'!K820</f>
        <v/>
      </c>
      <c r="L733" s="305">
        <f>'Product Ratings'!L820</f>
        <v>16.43741851</v>
      </c>
      <c r="M733" s="134">
        <f>'Product Ratings'!M820</f>
        <v>0.91</v>
      </c>
      <c r="N733" s="146"/>
      <c r="O733" s="139">
        <f>'Product Ratings'!O820</f>
        <v>3</v>
      </c>
      <c r="P733" s="139">
        <f>'Product Ratings'!P820</f>
        <v>1</v>
      </c>
      <c r="Q733" s="139">
        <f>'Product Ratings'!Q820</f>
        <v>5</v>
      </c>
      <c r="R733" s="139">
        <f>'Product Ratings'!R820</f>
        <v>0</v>
      </c>
      <c r="S733" s="306">
        <f>'Product Ratings'!S820</f>
        <v>5</v>
      </c>
      <c r="T733" s="307">
        <f>'Product Ratings'!T820</f>
        <v>14</v>
      </c>
      <c r="U733" s="146"/>
      <c r="V733" s="146"/>
      <c r="W733" s="146"/>
    </row>
    <row r="734" ht="12.75" customHeight="1">
      <c r="A734" s="146"/>
      <c r="B734" s="146" t="str">
        <f>'Product Ratings'!B822</f>
        <v>Widget 834</v>
      </c>
      <c r="C734" s="146"/>
      <c r="D734" s="146"/>
      <c r="E734" s="146">
        <f>'Product Ratings'!C822</f>
        <v>5</v>
      </c>
      <c r="F734" s="305">
        <f>'Product Ratings'!D822</f>
        <v>201.52</v>
      </c>
      <c r="G734" s="305">
        <f>'Product Ratings'!E822</f>
        <v>112.27</v>
      </c>
      <c r="H734" s="134">
        <f>'Product Ratings'!F822</f>
        <v>0.534</v>
      </c>
      <c r="I734" s="146"/>
      <c r="J734" s="305">
        <f>'Product Ratings'!J822</f>
        <v>40.304</v>
      </c>
      <c r="K734" s="146" t="str">
        <f>'Product Ratings'!K822</f>
        <v/>
      </c>
      <c r="L734" s="305">
        <f>'Product Ratings'!L822</f>
        <v>26.273794</v>
      </c>
      <c r="M734" s="134">
        <f>'Product Ratings'!M822</f>
        <v>0.97</v>
      </c>
      <c r="N734" s="146"/>
      <c r="O734" s="139">
        <f>'Product Ratings'!O822</f>
        <v>3</v>
      </c>
      <c r="P734" s="139">
        <f>'Product Ratings'!P822</f>
        <v>1</v>
      </c>
      <c r="Q734" s="139">
        <f>'Product Ratings'!Q822</f>
        <v>4</v>
      </c>
      <c r="R734" s="139">
        <f>'Product Ratings'!R822</f>
        <v>0</v>
      </c>
      <c r="S734" s="306">
        <f>'Product Ratings'!S822</f>
        <v>5</v>
      </c>
      <c r="T734" s="307">
        <f>'Product Ratings'!T822</f>
        <v>13</v>
      </c>
      <c r="U734" s="146"/>
      <c r="V734" s="146"/>
      <c r="W734" s="146"/>
    </row>
    <row r="735" ht="12.75" customHeight="1">
      <c r="A735" s="146"/>
      <c r="B735" s="146" t="str">
        <f>'Product Ratings'!B824</f>
        <v>Widget 836</v>
      </c>
      <c r="C735" s="146"/>
      <c r="D735" s="146"/>
      <c r="E735" s="146">
        <f>'Product Ratings'!C824</f>
        <v>4</v>
      </c>
      <c r="F735" s="305">
        <f>'Product Ratings'!D824</f>
        <v>170.43</v>
      </c>
      <c r="G735" s="305">
        <f>'Product Ratings'!E824</f>
        <v>94.87</v>
      </c>
      <c r="H735" s="134">
        <f>'Product Ratings'!F824</f>
        <v>0.534</v>
      </c>
      <c r="I735" s="146"/>
      <c r="J735" s="305">
        <f>'Product Ratings'!J824</f>
        <v>42.6075</v>
      </c>
      <c r="K735" s="146" t="str">
        <f>'Product Ratings'!K824</f>
        <v/>
      </c>
      <c r="L735" s="305">
        <f>'Product Ratings'!L824</f>
        <v>27.77542373</v>
      </c>
      <c r="M735" s="134">
        <f>'Product Ratings'!M824</f>
        <v>0.65</v>
      </c>
      <c r="N735" s="146"/>
      <c r="O735" s="139">
        <f>'Product Ratings'!O824</f>
        <v>3</v>
      </c>
      <c r="P735" s="139">
        <f>'Product Ratings'!P824</f>
        <v>1</v>
      </c>
      <c r="Q735" s="139">
        <f>'Product Ratings'!Q824</f>
        <v>4</v>
      </c>
      <c r="R735" s="139">
        <f>'Product Ratings'!R824</f>
        <v>0</v>
      </c>
      <c r="S735" s="306">
        <f>'Product Ratings'!S824</f>
        <v>5</v>
      </c>
      <c r="T735" s="307">
        <f>'Product Ratings'!T824</f>
        <v>13</v>
      </c>
      <c r="U735" s="146"/>
      <c r="V735" s="146"/>
      <c r="W735" s="146"/>
    </row>
    <row r="736" ht="12.75" customHeight="1">
      <c r="A736" s="146"/>
      <c r="B736" s="146" t="str">
        <f>'Product Ratings'!B825</f>
        <v>Widget 837</v>
      </c>
      <c r="C736" s="146"/>
      <c r="D736" s="146"/>
      <c r="E736" s="146">
        <f>'Product Ratings'!C825</f>
        <v>7</v>
      </c>
      <c r="F736" s="305">
        <f>'Product Ratings'!D825</f>
        <v>303.48</v>
      </c>
      <c r="G736" s="305">
        <f>'Product Ratings'!E825</f>
        <v>168.83</v>
      </c>
      <c r="H736" s="134">
        <f>'Product Ratings'!F825</f>
        <v>0.534</v>
      </c>
      <c r="I736" s="146"/>
      <c r="J736" s="305">
        <f>'Product Ratings'!J825</f>
        <v>43.35428571</v>
      </c>
      <c r="K736" s="146" t="str">
        <f>'Product Ratings'!K825</f>
        <v/>
      </c>
      <c r="L736" s="305">
        <f>'Product Ratings'!L825</f>
        <v>28.26224623</v>
      </c>
      <c r="M736" s="134">
        <f>'Product Ratings'!M825</f>
        <v>0.45</v>
      </c>
      <c r="N736" s="146"/>
      <c r="O736" s="139">
        <f>'Product Ratings'!O825</f>
        <v>3</v>
      </c>
      <c r="P736" s="139">
        <f>'Product Ratings'!P825</f>
        <v>2</v>
      </c>
      <c r="Q736" s="139">
        <f>'Product Ratings'!Q825</f>
        <v>4</v>
      </c>
      <c r="R736" s="139">
        <f>'Product Ratings'!R825</f>
        <v>0</v>
      </c>
      <c r="S736" s="306">
        <f>'Product Ratings'!S825</f>
        <v>4</v>
      </c>
      <c r="T736" s="307">
        <f>'Product Ratings'!T825</f>
        <v>13</v>
      </c>
      <c r="U736" s="146"/>
      <c r="V736" s="146"/>
      <c r="W736" s="146"/>
    </row>
    <row r="737" ht="12.75" customHeight="1">
      <c r="A737" s="146"/>
      <c r="B737" s="146" t="str">
        <f>'Product Ratings'!B828</f>
        <v>Widget 840</v>
      </c>
      <c r="C737" s="146"/>
      <c r="D737" s="146"/>
      <c r="E737" s="146">
        <f>'Product Ratings'!C828</f>
        <v>2</v>
      </c>
      <c r="F737" s="305">
        <f>'Product Ratings'!D828</f>
        <v>17.22</v>
      </c>
      <c r="G737" s="305">
        <f>'Product Ratings'!E828</f>
        <v>9.56</v>
      </c>
      <c r="H737" s="134">
        <f>'Product Ratings'!F828</f>
        <v>0.534</v>
      </c>
      <c r="I737" s="146"/>
      <c r="J737" s="305">
        <f>'Product Ratings'!J828</f>
        <v>8.61</v>
      </c>
      <c r="K737" s="146" t="str">
        <f>'Product Ratings'!K828</f>
        <v/>
      </c>
      <c r="L737" s="305">
        <f>'Product Ratings'!L828</f>
        <v>5.612777053</v>
      </c>
      <c r="M737" s="134">
        <f>'Product Ratings'!M828</f>
        <v>0.65</v>
      </c>
      <c r="N737" s="146"/>
      <c r="O737" s="139">
        <f>'Product Ratings'!O828</f>
        <v>3</v>
      </c>
      <c r="P737" s="139">
        <f>'Product Ratings'!P828</f>
        <v>1</v>
      </c>
      <c r="Q737" s="139">
        <f>'Product Ratings'!Q828</f>
        <v>5</v>
      </c>
      <c r="R737" s="139">
        <f>'Product Ratings'!R828</f>
        <v>0</v>
      </c>
      <c r="S737" s="306">
        <f>'Product Ratings'!S828</f>
        <v>5</v>
      </c>
      <c r="T737" s="307">
        <f>'Product Ratings'!T828</f>
        <v>14</v>
      </c>
      <c r="U737" s="146"/>
      <c r="V737" s="146"/>
      <c r="W737" s="146"/>
    </row>
    <row r="738" ht="12.75" customHeight="1">
      <c r="A738" s="146"/>
      <c r="B738" s="146" t="str">
        <f>'Product Ratings'!B829</f>
        <v>Widget 841</v>
      </c>
      <c r="C738" s="146"/>
      <c r="D738" s="146"/>
      <c r="E738" s="146">
        <f>'Product Ratings'!C829</f>
        <v>2</v>
      </c>
      <c r="F738" s="305">
        <f>'Product Ratings'!D829</f>
        <v>17.22</v>
      </c>
      <c r="G738" s="305">
        <f>'Product Ratings'!E829</f>
        <v>9.56</v>
      </c>
      <c r="H738" s="134">
        <f>'Product Ratings'!F829</f>
        <v>0.534</v>
      </c>
      <c r="I738" s="146"/>
      <c r="J738" s="305">
        <f>'Product Ratings'!J829</f>
        <v>8.61</v>
      </c>
      <c r="K738" s="146" t="str">
        <f>'Product Ratings'!K829</f>
        <v/>
      </c>
      <c r="L738" s="305">
        <f>'Product Ratings'!L829</f>
        <v>5.612777053</v>
      </c>
      <c r="M738" s="134">
        <f>'Product Ratings'!M829</f>
        <v>0.67</v>
      </c>
      <c r="N738" s="146"/>
      <c r="O738" s="139">
        <f>'Product Ratings'!O829</f>
        <v>3</v>
      </c>
      <c r="P738" s="139">
        <f>'Product Ratings'!P829</f>
        <v>1</v>
      </c>
      <c r="Q738" s="139">
        <f>'Product Ratings'!Q829</f>
        <v>5</v>
      </c>
      <c r="R738" s="139">
        <f>'Product Ratings'!R829</f>
        <v>0</v>
      </c>
      <c r="S738" s="306">
        <f>'Product Ratings'!S829</f>
        <v>5</v>
      </c>
      <c r="T738" s="307">
        <f>'Product Ratings'!T829</f>
        <v>14</v>
      </c>
      <c r="U738" s="146"/>
      <c r="V738" s="146"/>
      <c r="W738" s="146"/>
    </row>
    <row r="739" ht="12.75" customHeight="1">
      <c r="A739" s="146"/>
      <c r="B739" s="146" t="str">
        <f>'Product Ratings'!B830</f>
        <v>Widget 842</v>
      </c>
      <c r="C739" s="146"/>
      <c r="D739" s="146"/>
      <c r="E739" s="146">
        <f>'Product Ratings'!C830</f>
        <v>2</v>
      </c>
      <c r="F739" s="305">
        <f>'Product Ratings'!D830</f>
        <v>17.22</v>
      </c>
      <c r="G739" s="305">
        <f>'Product Ratings'!E830</f>
        <v>9.56</v>
      </c>
      <c r="H739" s="134">
        <f>'Product Ratings'!F830</f>
        <v>0.534</v>
      </c>
      <c r="I739" s="146"/>
      <c r="J739" s="305">
        <f>'Product Ratings'!J830</f>
        <v>8.61</v>
      </c>
      <c r="K739" s="146" t="str">
        <f>'Product Ratings'!K830</f>
        <v/>
      </c>
      <c r="L739" s="305">
        <f>'Product Ratings'!L830</f>
        <v>5.612777053</v>
      </c>
      <c r="M739" s="134">
        <f>'Product Ratings'!M830</f>
        <v>0.71</v>
      </c>
      <c r="N739" s="146"/>
      <c r="O739" s="139">
        <f>'Product Ratings'!O830</f>
        <v>3</v>
      </c>
      <c r="P739" s="139">
        <f>'Product Ratings'!P830</f>
        <v>1</v>
      </c>
      <c r="Q739" s="139">
        <f>'Product Ratings'!Q830</f>
        <v>5</v>
      </c>
      <c r="R739" s="139">
        <f>'Product Ratings'!R830</f>
        <v>0</v>
      </c>
      <c r="S739" s="306">
        <f>'Product Ratings'!S830</f>
        <v>5</v>
      </c>
      <c r="T739" s="307">
        <f>'Product Ratings'!T830</f>
        <v>14</v>
      </c>
      <c r="U739" s="146"/>
      <c r="V739" s="146"/>
      <c r="W739" s="146"/>
    </row>
    <row r="740" ht="12.75" customHeight="1">
      <c r="A740" s="146"/>
      <c r="B740" s="146" t="str">
        <f>'Product Ratings'!B831</f>
        <v>Widget 843</v>
      </c>
      <c r="C740" s="146"/>
      <c r="D740" s="146"/>
      <c r="E740" s="146">
        <f>'Product Ratings'!C831</f>
        <v>2</v>
      </c>
      <c r="F740" s="305">
        <f>'Product Ratings'!D831</f>
        <v>17.22</v>
      </c>
      <c r="G740" s="305">
        <f>'Product Ratings'!E831</f>
        <v>9.56</v>
      </c>
      <c r="H740" s="134">
        <f>'Product Ratings'!F831</f>
        <v>0.534</v>
      </c>
      <c r="I740" s="146"/>
      <c r="J740" s="305">
        <f>'Product Ratings'!J831</f>
        <v>8.61</v>
      </c>
      <c r="K740" s="146" t="str">
        <f>'Product Ratings'!K831</f>
        <v/>
      </c>
      <c r="L740" s="305">
        <f>'Product Ratings'!L831</f>
        <v>5.612777053</v>
      </c>
      <c r="M740" s="134">
        <f>'Product Ratings'!M831</f>
        <v>0.92</v>
      </c>
      <c r="N740" s="146"/>
      <c r="O740" s="139">
        <f>'Product Ratings'!O831</f>
        <v>3</v>
      </c>
      <c r="P740" s="139">
        <f>'Product Ratings'!P831</f>
        <v>1</v>
      </c>
      <c r="Q740" s="139">
        <f>'Product Ratings'!Q831</f>
        <v>5</v>
      </c>
      <c r="R740" s="139">
        <f>'Product Ratings'!R831</f>
        <v>0</v>
      </c>
      <c r="S740" s="306">
        <f>'Product Ratings'!S831</f>
        <v>5</v>
      </c>
      <c r="T740" s="307">
        <f>'Product Ratings'!T831</f>
        <v>14</v>
      </c>
      <c r="U740" s="146"/>
      <c r="V740" s="146"/>
      <c r="W740" s="146"/>
    </row>
    <row r="741" ht="12.75" customHeight="1">
      <c r="A741" s="146"/>
      <c r="B741" s="146" t="str">
        <f>'Product Ratings'!B843</f>
        <v>Widget 855</v>
      </c>
      <c r="C741" s="146"/>
      <c r="D741" s="146"/>
      <c r="E741" s="146">
        <f>'Product Ratings'!C843</f>
        <v>5</v>
      </c>
      <c r="F741" s="305">
        <f>'Product Ratings'!D843</f>
        <v>43.04</v>
      </c>
      <c r="G741" s="305">
        <f>'Product Ratings'!E843</f>
        <v>23.91</v>
      </c>
      <c r="H741" s="134">
        <f>'Product Ratings'!F843</f>
        <v>0.534</v>
      </c>
      <c r="I741" s="146"/>
      <c r="J741" s="305">
        <f>'Product Ratings'!J843</f>
        <v>8.608</v>
      </c>
      <c r="K741" s="146" t="str">
        <f>'Product Ratings'!K843</f>
        <v/>
      </c>
      <c r="L741" s="305">
        <f>'Product Ratings'!L843</f>
        <v>5.611473272</v>
      </c>
      <c r="M741" s="134">
        <f>'Product Ratings'!M843</f>
        <v>0.87</v>
      </c>
      <c r="N741" s="146"/>
      <c r="O741" s="139">
        <f>'Product Ratings'!O843</f>
        <v>3</v>
      </c>
      <c r="P741" s="139">
        <f>'Product Ratings'!P843</f>
        <v>1</v>
      </c>
      <c r="Q741" s="139">
        <f>'Product Ratings'!Q843</f>
        <v>5</v>
      </c>
      <c r="R741" s="139">
        <f>'Product Ratings'!R843</f>
        <v>0</v>
      </c>
      <c r="S741" s="306">
        <f>'Product Ratings'!S843</f>
        <v>5</v>
      </c>
      <c r="T741" s="307">
        <f>'Product Ratings'!T843</f>
        <v>14</v>
      </c>
      <c r="U741" s="146"/>
      <c r="V741" s="146"/>
      <c r="W741" s="146"/>
    </row>
    <row r="742" ht="12.75" customHeight="1">
      <c r="A742" s="146"/>
      <c r="B742" s="146" t="str">
        <f>'Product Ratings'!B844</f>
        <v>Widget 856</v>
      </c>
      <c r="C742" s="146"/>
      <c r="D742" s="146"/>
      <c r="E742" s="146">
        <f>'Product Ratings'!C844</f>
        <v>4</v>
      </c>
      <c r="F742" s="305">
        <f>'Product Ratings'!D844</f>
        <v>34.43</v>
      </c>
      <c r="G742" s="305">
        <f>'Product Ratings'!E844</f>
        <v>19.13</v>
      </c>
      <c r="H742" s="134">
        <f>'Product Ratings'!F844</f>
        <v>0.534</v>
      </c>
      <c r="I742" s="146"/>
      <c r="J742" s="305">
        <f>'Product Ratings'!J844</f>
        <v>8.6075</v>
      </c>
      <c r="K742" s="146" t="str">
        <f>'Product Ratings'!K844</f>
        <v/>
      </c>
      <c r="L742" s="305">
        <f>'Product Ratings'!L844</f>
        <v>5.611147327</v>
      </c>
      <c r="M742" s="134">
        <f>'Product Ratings'!M844</f>
        <v>0.89</v>
      </c>
      <c r="N742" s="146"/>
      <c r="O742" s="139">
        <f>'Product Ratings'!O844</f>
        <v>3</v>
      </c>
      <c r="P742" s="139">
        <f>'Product Ratings'!P844</f>
        <v>1</v>
      </c>
      <c r="Q742" s="139">
        <f>'Product Ratings'!Q844</f>
        <v>5</v>
      </c>
      <c r="R742" s="139">
        <f>'Product Ratings'!R844</f>
        <v>0</v>
      </c>
      <c r="S742" s="306">
        <f>'Product Ratings'!S844</f>
        <v>5</v>
      </c>
      <c r="T742" s="307">
        <f>'Product Ratings'!T844</f>
        <v>14</v>
      </c>
      <c r="U742" s="146"/>
      <c r="V742" s="146"/>
      <c r="W742" s="146"/>
    </row>
    <row r="743" ht="12.75" customHeight="1">
      <c r="A743" s="146"/>
      <c r="B743" s="146" t="str">
        <f>'Product Ratings'!B845</f>
        <v>Widget 857</v>
      </c>
      <c r="C743" s="146"/>
      <c r="D743" s="146"/>
      <c r="E743" s="146">
        <f>'Product Ratings'!C845</f>
        <v>3</v>
      </c>
      <c r="F743" s="305">
        <f>'Product Ratings'!D845</f>
        <v>25.83</v>
      </c>
      <c r="G743" s="305">
        <f>'Product Ratings'!E845</f>
        <v>14.35</v>
      </c>
      <c r="H743" s="134">
        <f>'Product Ratings'!F845</f>
        <v>0.534</v>
      </c>
      <c r="I743" s="146"/>
      <c r="J743" s="305">
        <f>'Product Ratings'!J845</f>
        <v>8.61</v>
      </c>
      <c r="K743" s="146" t="str">
        <f>'Product Ratings'!K845</f>
        <v/>
      </c>
      <c r="L743" s="305">
        <f>'Product Ratings'!L845</f>
        <v>5.612777053</v>
      </c>
      <c r="M743" s="134">
        <f>'Product Ratings'!M845</f>
        <v>0.65</v>
      </c>
      <c r="N743" s="146"/>
      <c r="O743" s="139">
        <f>'Product Ratings'!O845</f>
        <v>3</v>
      </c>
      <c r="P743" s="139">
        <f>'Product Ratings'!P845</f>
        <v>1</v>
      </c>
      <c r="Q743" s="139">
        <f>'Product Ratings'!Q845</f>
        <v>5</v>
      </c>
      <c r="R743" s="139">
        <f>'Product Ratings'!R845</f>
        <v>0</v>
      </c>
      <c r="S743" s="306">
        <f>'Product Ratings'!S845</f>
        <v>5</v>
      </c>
      <c r="T743" s="307">
        <f>'Product Ratings'!T845</f>
        <v>14</v>
      </c>
      <c r="U743" s="146"/>
      <c r="V743" s="146"/>
      <c r="W743" s="146"/>
    </row>
    <row r="744" ht="12.75" customHeight="1">
      <c r="A744" s="146"/>
      <c r="B744" s="146" t="str">
        <f>'Product Ratings'!B848</f>
        <v>Widget 860</v>
      </c>
      <c r="C744" s="146"/>
      <c r="D744" s="146"/>
      <c r="E744" s="146">
        <f>'Product Ratings'!C848</f>
        <v>6</v>
      </c>
      <c r="F744" s="305">
        <f>'Product Ratings'!D848</f>
        <v>51.65</v>
      </c>
      <c r="G744" s="305">
        <f>'Product Ratings'!E848</f>
        <v>28.69</v>
      </c>
      <c r="H744" s="134">
        <f>'Product Ratings'!F848</f>
        <v>0.534</v>
      </c>
      <c r="I744" s="146"/>
      <c r="J744" s="305">
        <f>'Product Ratings'!J848</f>
        <v>8.608333333</v>
      </c>
      <c r="K744" s="146" t="str">
        <f>'Product Ratings'!K848</f>
        <v/>
      </c>
      <c r="L744" s="305">
        <f>'Product Ratings'!L848</f>
        <v>5.611690569</v>
      </c>
      <c r="M744" s="134">
        <f>'Product Ratings'!M848</f>
        <v>0.45</v>
      </c>
      <c r="N744" s="146"/>
      <c r="O744" s="139">
        <f>'Product Ratings'!O848</f>
        <v>3</v>
      </c>
      <c r="P744" s="139">
        <f>'Product Ratings'!P848</f>
        <v>2</v>
      </c>
      <c r="Q744" s="139">
        <f>'Product Ratings'!Q848</f>
        <v>5</v>
      </c>
      <c r="R744" s="139">
        <f>'Product Ratings'!R848</f>
        <v>0</v>
      </c>
      <c r="S744" s="306">
        <f>'Product Ratings'!S848</f>
        <v>4</v>
      </c>
      <c r="T744" s="307">
        <f>'Product Ratings'!T848</f>
        <v>14</v>
      </c>
      <c r="U744" s="146"/>
      <c r="V744" s="146"/>
      <c r="W744" s="146"/>
    </row>
    <row r="745" ht="12.75" customHeight="1">
      <c r="A745" s="146"/>
      <c r="B745" s="146" t="str">
        <f>'Product Ratings'!B849</f>
        <v>Widget 861</v>
      </c>
      <c r="C745" s="146"/>
      <c r="D745" s="146"/>
      <c r="E745" s="146">
        <f>'Product Ratings'!C849</f>
        <v>1</v>
      </c>
      <c r="F745" s="305">
        <f>'Product Ratings'!D849</f>
        <v>39.13</v>
      </c>
      <c r="G745" s="305">
        <f>'Product Ratings'!E849</f>
        <v>21.73</v>
      </c>
      <c r="H745" s="134">
        <f>'Product Ratings'!F849</f>
        <v>0.534</v>
      </c>
      <c r="I745" s="146"/>
      <c r="J745" s="305">
        <f>'Product Ratings'!J849</f>
        <v>39.13</v>
      </c>
      <c r="K745" s="146" t="str">
        <f>'Product Ratings'!K849</f>
        <v/>
      </c>
      <c r="L745" s="305">
        <f>'Product Ratings'!L849</f>
        <v>25.50847458</v>
      </c>
      <c r="M745" s="134">
        <f>'Product Ratings'!M849</f>
        <v>0.87</v>
      </c>
      <c r="N745" s="146"/>
      <c r="O745" s="139">
        <f>'Product Ratings'!O849</f>
        <v>3</v>
      </c>
      <c r="P745" s="139">
        <f>'Product Ratings'!P849</f>
        <v>1</v>
      </c>
      <c r="Q745" s="127">
        <f>'Product Ratings'!Q849</f>
        <v>25.50847458</v>
      </c>
      <c r="R745" s="139">
        <f>'Product Ratings'!R849</f>
        <v>0</v>
      </c>
      <c r="S745" s="306">
        <f>'Product Ratings'!S849</f>
        <v>5</v>
      </c>
      <c r="T745" s="307">
        <f>'Product Ratings'!T849</f>
        <v>34.50847458</v>
      </c>
      <c r="U745" s="146"/>
      <c r="V745" s="146"/>
      <c r="W745" s="146"/>
    </row>
    <row r="746" ht="12.75" customHeight="1">
      <c r="A746" s="146"/>
      <c r="B746" s="146" t="str">
        <f>'Product Ratings'!B850</f>
        <v>Widget 862</v>
      </c>
      <c r="C746" s="146"/>
      <c r="D746" s="146"/>
      <c r="E746" s="146">
        <f>'Product Ratings'!C850</f>
        <v>1</v>
      </c>
      <c r="F746" s="305">
        <f>'Product Ratings'!D850</f>
        <v>19.13</v>
      </c>
      <c r="G746" s="305">
        <f>'Product Ratings'!E850</f>
        <v>10.62</v>
      </c>
      <c r="H746" s="134">
        <f>'Product Ratings'!F850</f>
        <v>0.534</v>
      </c>
      <c r="I746" s="146"/>
      <c r="J746" s="305">
        <f>'Product Ratings'!J850</f>
        <v>19.13</v>
      </c>
      <c r="K746" s="146" t="str">
        <f>'Product Ratings'!K850</f>
        <v/>
      </c>
      <c r="L746" s="305">
        <f>'Product Ratings'!L850</f>
        <v>12.47066493</v>
      </c>
      <c r="M746" s="134">
        <f>'Product Ratings'!M850</f>
        <v>0.89</v>
      </c>
      <c r="N746" s="146"/>
      <c r="O746" s="139">
        <f>'Product Ratings'!O850</f>
        <v>3</v>
      </c>
      <c r="P746" s="139">
        <f>'Product Ratings'!P850</f>
        <v>1</v>
      </c>
      <c r="Q746" s="139">
        <f>'Product Ratings'!Q850</f>
        <v>5</v>
      </c>
      <c r="R746" s="139">
        <f>'Product Ratings'!R850</f>
        <v>0</v>
      </c>
      <c r="S746" s="306">
        <f>'Product Ratings'!S850</f>
        <v>5</v>
      </c>
      <c r="T746" s="307">
        <f>'Product Ratings'!T850</f>
        <v>14</v>
      </c>
      <c r="U746" s="146"/>
      <c r="V746" s="146"/>
      <c r="W746" s="146"/>
    </row>
    <row r="747" ht="12.75" customHeight="1">
      <c r="A747" s="146"/>
      <c r="B747" s="146" t="str">
        <f>'Product Ratings'!B862</f>
        <v>Widget 874</v>
      </c>
      <c r="C747" s="146"/>
      <c r="D747" s="146"/>
      <c r="E747" s="146">
        <f>'Product Ratings'!C862</f>
        <v>11</v>
      </c>
      <c r="F747" s="305">
        <f>'Product Ratings'!D862</f>
        <v>94.7</v>
      </c>
      <c r="G747" s="305">
        <f>'Product Ratings'!E862</f>
        <v>52.45</v>
      </c>
      <c r="H747" s="134">
        <f>'Product Ratings'!F862</f>
        <v>0.534</v>
      </c>
      <c r="I747" s="146"/>
      <c r="J747" s="305">
        <f>'Product Ratings'!J862</f>
        <v>8.609090909</v>
      </c>
      <c r="K747" s="146" t="str">
        <f>'Product Ratings'!K862</f>
        <v/>
      </c>
      <c r="L747" s="305">
        <f>'Product Ratings'!L862</f>
        <v>5.612184426</v>
      </c>
      <c r="M747" s="134">
        <f>'Product Ratings'!M862</f>
        <v>0.18</v>
      </c>
      <c r="N747" s="146"/>
      <c r="O747" s="139">
        <f>'Product Ratings'!O862</f>
        <v>3</v>
      </c>
      <c r="P747" s="139">
        <f>'Product Ratings'!P862</f>
        <v>3</v>
      </c>
      <c r="Q747" s="139">
        <f>'Product Ratings'!Q862</f>
        <v>5</v>
      </c>
      <c r="R747" s="139">
        <f>'Product Ratings'!R862</f>
        <v>0</v>
      </c>
      <c r="S747" s="306">
        <f>'Product Ratings'!S862</f>
        <v>3</v>
      </c>
      <c r="T747" s="307">
        <f>'Product Ratings'!T862</f>
        <v>14</v>
      </c>
      <c r="U747" s="146"/>
      <c r="V747" s="146"/>
      <c r="W747" s="146"/>
    </row>
    <row r="748" ht="12.75" customHeight="1">
      <c r="A748" s="146"/>
      <c r="B748" s="146" t="str">
        <f>'Product Ratings'!B867</f>
        <v>Widget 879</v>
      </c>
      <c r="C748" s="146"/>
      <c r="D748" s="146"/>
      <c r="E748" s="146">
        <f>'Product Ratings'!C867</f>
        <v>12</v>
      </c>
      <c r="F748" s="305">
        <f>'Product Ratings'!D867</f>
        <v>511.3</v>
      </c>
      <c r="G748" s="305">
        <f>'Product Ratings'!E867</f>
        <v>283.19</v>
      </c>
      <c r="H748" s="134">
        <f>'Product Ratings'!F867</f>
        <v>0.534</v>
      </c>
      <c r="I748" s="146"/>
      <c r="J748" s="305">
        <f>'Product Ratings'!J867</f>
        <v>42.60833333</v>
      </c>
      <c r="K748" s="146" t="str">
        <f>'Product Ratings'!K867</f>
        <v/>
      </c>
      <c r="L748" s="305">
        <f>'Product Ratings'!L867</f>
        <v>27.77596697</v>
      </c>
      <c r="M748" s="134">
        <f>'Product Ratings'!M867</f>
        <v>0.31</v>
      </c>
      <c r="N748" s="146"/>
      <c r="O748" s="139">
        <f>'Product Ratings'!O867</f>
        <v>3</v>
      </c>
      <c r="P748" s="139">
        <f>'Product Ratings'!P867</f>
        <v>3</v>
      </c>
      <c r="Q748" s="139">
        <f>'Product Ratings'!Q867</f>
        <v>4</v>
      </c>
      <c r="R748" s="139">
        <f>'Product Ratings'!R867</f>
        <v>0</v>
      </c>
      <c r="S748" s="306">
        <f>'Product Ratings'!S867</f>
        <v>3</v>
      </c>
      <c r="T748" s="307">
        <f>'Product Ratings'!T867</f>
        <v>13</v>
      </c>
      <c r="U748" s="146"/>
      <c r="V748" s="146"/>
      <c r="W748" s="146"/>
    </row>
    <row r="749" ht="12.75" customHeight="1">
      <c r="A749" s="146"/>
      <c r="B749" s="146" t="str">
        <f>'Product Ratings'!B868</f>
        <v>Widget 880</v>
      </c>
      <c r="C749" s="146"/>
      <c r="D749" s="146"/>
      <c r="E749" s="146">
        <f>'Product Ratings'!C868</f>
        <v>11</v>
      </c>
      <c r="F749" s="305">
        <f>'Product Ratings'!D868</f>
        <v>476.85</v>
      </c>
      <c r="G749" s="305">
        <f>'Product Ratings'!E868</f>
        <v>264.1</v>
      </c>
      <c r="H749" s="134">
        <f>'Product Ratings'!F868</f>
        <v>0.534</v>
      </c>
      <c r="I749" s="146"/>
      <c r="J749" s="305">
        <f>'Product Ratings'!J868</f>
        <v>43.35</v>
      </c>
      <c r="K749" s="146" t="str">
        <f>'Product Ratings'!K868</f>
        <v/>
      </c>
      <c r="L749" s="305">
        <f>'Product Ratings'!L868</f>
        <v>28.25945241</v>
      </c>
      <c r="M749" s="134">
        <f>'Product Ratings'!M868</f>
        <v>0.32</v>
      </c>
      <c r="N749" s="146"/>
      <c r="O749" s="139">
        <f>'Product Ratings'!O868</f>
        <v>3</v>
      </c>
      <c r="P749" s="139">
        <f>'Product Ratings'!P868</f>
        <v>3</v>
      </c>
      <c r="Q749" s="139">
        <f>'Product Ratings'!Q868</f>
        <v>4</v>
      </c>
      <c r="R749" s="139">
        <f>'Product Ratings'!R868</f>
        <v>0</v>
      </c>
      <c r="S749" s="306">
        <f>'Product Ratings'!S868</f>
        <v>3</v>
      </c>
      <c r="T749" s="307">
        <f>'Product Ratings'!T868</f>
        <v>13</v>
      </c>
      <c r="U749" s="146"/>
      <c r="V749" s="146"/>
      <c r="W749" s="146"/>
    </row>
    <row r="750" ht="12.75" customHeight="1">
      <c r="A750" s="146"/>
      <c r="B750" s="146" t="str">
        <f>'Product Ratings'!B869</f>
        <v>Widget 881</v>
      </c>
      <c r="C750" s="146"/>
      <c r="D750" s="146"/>
      <c r="E750" s="146">
        <f>'Product Ratings'!C869</f>
        <v>11</v>
      </c>
      <c r="F750" s="305">
        <f>'Product Ratings'!D869</f>
        <v>476.85</v>
      </c>
      <c r="G750" s="305">
        <f>'Product Ratings'!E869</f>
        <v>264.1</v>
      </c>
      <c r="H750" s="134">
        <f>'Product Ratings'!F869</f>
        <v>0.534</v>
      </c>
      <c r="I750" s="146"/>
      <c r="J750" s="305">
        <f>'Product Ratings'!J869</f>
        <v>43.35</v>
      </c>
      <c r="K750" s="146" t="str">
        <f>'Product Ratings'!K869</f>
        <v/>
      </c>
      <c r="L750" s="305">
        <f>'Product Ratings'!L869</f>
        <v>28.25945241</v>
      </c>
      <c r="M750" s="134">
        <f>'Product Ratings'!M869</f>
        <v>0.33</v>
      </c>
      <c r="N750" s="146"/>
      <c r="O750" s="139">
        <f>'Product Ratings'!O869</f>
        <v>3</v>
      </c>
      <c r="P750" s="139">
        <f>'Product Ratings'!P869</f>
        <v>3</v>
      </c>
      <c r="Q750" s="139">
        <f>'Product Ratings'!Q869</f>
        <v>4</v>
      </c>
      <c r="R750" s="139">
        <f>'Product Ratings'!R869</f>
        <v>0</v>
      </c>
      <c r="S750" s="306">
        <f>'Product Ratings'!S869</f>
        <v>3</v>
      </c>
      <c r="T750" s="307">
        <f>'Product Ratings'!T869</f>
        <v>13</v>
      </c>
      <c r="U750" s="146"/>
      <c r="V750" s="146"/>
      <c r="W750" s="146"/>
    </row>
    <row r="751" ht="12.75" customHeight="1">
      <c r="A751" s="146"/>
      <c r="B751" s="146" t="str">
        <f>'Product Ratings'!B885</f>
        <v>Widget 897</v>
      </c>
      <c r="C751" s="146"/>
      <c r="D751" s="146"/>
      <c r="E751" s="146">
        <f>'Product Ratings'!C885</f>
        <v>1</v>
      </c>
      <c r="F751" s="305">
        <f>'Product Ratings'!D885</f>
        <v>39.13</v>
      </c>
      <c r="G751" s="305">
        <f>'Product Ratings'!E885</f>
        <v>21.63</v>
      </c>
      <c r="H751" s="134">
        <f>'Product Ratings'!F885</f>
        <v>0.534</v>
      </c>
      <c r="I751" s="146"/>
      <c r="J751" s="305">
        <f>'Product Ratings'!J885</f>
        <v>39.13</v>
      </c>
      <c r="K751" s="146" t="str">
        <f>'Product Ratings'!K885</f>
        <v/>
      </c>
      <c r="L751" s="305">
        <f>'Product Ratings'!L885</f>
        <v>25.50847458</v>
      </c>
      <c r="M751" s="134">
        <f>'Product Ratings'!M885</f>
        <v>0.67</v>
      </c>
      <c r="N751" s="146"/>
      <c r="O751" s="139">
        <f>'Product Ratings'!O885</f>
        <v>3</v>
      </c>
      <c r="P751" s="139">
        <f>'Product Ratings'!P885</f>
        <v>1</v>
      </c>
      <c r="Q751" s="127">
        <f>'Product Ratings'!Q885</f>
        <v>25.50847458</v>
      </c>
      <c r="R751" s="139">
        <f>'Product Ratings'!R885</f>
        <v>0</v>
      </c>
      <c r="S751" s="306">
        <f>'Product Ratings'!S885</f>
        <v>5</v>
      </c>
      <c r="T751" s="307">
        <f>'Product Ratings'!T885</f>
        <v>34.50847458</v>
      </c>
      <c r="U751" s="146"/>
      <c r="V751" s="146"/>
      <c r="W751" s="146"/>
    </row>
    <row r="752" ht="12.75" customHeight="1">
      <c r="A752" s="146"/>
      <c r="B752" s="146" t="str">
        <f>'Product Ratings'!B887</f>
        <v>Widget 899</v>
      </c>
      <c r="C752" s="146"/>
      <c r="D752" s="146"/>
      <c r="E752" s="146">
        <f>'Product Ratings'!C887</f>
        <v>2</v>
      </c>
      <c r="F752" s="305">
        <f>'Product Ratings'!D887</f>
        <v>63.48</v>
      </c>
      <c r="G752" s="305">
        <f>'Product Ratings'!E887</f>
        <v>35.07</v>
      </c>
      <c r="H752" s="134">
        <f>'Product Ratings'!F887</f>
        <v>0.534</v>
      </c>
      <c r="I752" s="146"/>
      <c r="J752" s="305">
        <f>'Product Ratings'!J887</f>
        <v>31.74</v>
      </c>
      <c r="K752" s="146" t="str">
        <f>'Product Ratings'!K887</f>
        <v/>
      </c>
      <c r="L752" s="305">
        <f>'Product Ratings'!L887</f>
        <v>20.69100391</v>
      </c>
      <c r="M752" s="134">
        <f>'Product Ratings'!M887</f>
        <v>0.62</v>
      </c>
      <c r="N752" s="146"/>
      <c r="O752" s="139">
        <f>'Product Ratings'!O887</f>
        <v>3</v>
      </c>
      <c r="P752" s="139">
        <f>'Product Ratings'!P887</f>
        <v>1</v>
      </c>
      <c r="Q752" s="139">
        <f>'Product Ratings'!Q887</f>
        <v>5</v>
      </c>
      <c r="R752" s="139">
        <f>'Product Ratings'!R887</f>
        <v>0</v>
      </c>
      <c r="S752" s="306">
        <f>'Product Ratings'!S887</f>
        <v>5</v>
      </c>
      <c r="T752" s="307">
        <f>'Product Ratings'!T887</f>
        <v>14</v>
      </c>
      <c r="U752" s="146"/>
      <c r="V752" s="146"/>
      <c r="W752" s="146"/>
    </row>
    <row r="753" ht="12.75" customHeight="1">
      <c r="A753" s="146"/>
      <c r="B753" s="146" t="str">
        <f>'Product Ratings'!B888</f>
        <v>Widget 900</v>
      </c>
      <c r="C753" s="146"/>
      <c r="D753" s="146"/>
      <c r="E753" s="146">
        <f>'Product Ratings'!C888</f>
        <v>3</v>
      </c>
      <c r="F753" s="305">
        <f>'Product Ratings'!D888</f>
        <v>75.65</v>
      </c>
      <c r="G753" s="305">
        <f>'Product Ratings'!E888</f>
        <v>41.78</v>
      </c>
      <c r="H753" s="134">
        <f>'Product Ratings'!F888</f>
        <v>0.534</v>
      </c>
      <c r="I753" s="146"/>
      <c r="J753" s="305">
        <f>'Product Ratings'!J888</f>
        <v>25.21666667</v>
      </c>
      <c r="K753" s="146" t="str">
        <f>'Product Ratings'!K888</f>
        <v/>
      </c>
      <c r="L753" s="305">
        <f>'Product Ratings'!L888</f>
        <v>16.438505</v>
      </c>
      <c r="M753" s="134">
        <f>'Product Ratings'!M888</f>
        <v>0.69</v>
      </c>
      <c r="N753" s="146"/>
      <c r="O753" s="139">
        <f>'Product Ratings'!O888</f>
        <v>3</v>
      </c>
      <c r="P753" s="139">
        <f>'Product Ratings'!P888</f>
        <v>1</v>
      </c>
      <c r="Q753" s="139">
        <f>'Product Ratings'!Q888</f>
        <v>5</v>
      </c>
      <c r="R753" s="139">
        <f>'Product Ratings'!R888</f>
        <v>0</v>
      </c>
      <c r="S753" s="306">
        <f>'Product Ratings'!S888</f>
        <v>5</v>
      </c>
      <c r="T753" s="307">
        <f>'Product Ratings'!T888</f>
        <v>14</v>
      </c>
      <c r="U753" s="146"/>
      <c r="V753" s="146"/>
      <c r="W753" s="146"/>
    </row>
    <row r="754" ht="12.75" customHeight="1">
      <c r="A754" s="146"/>
      <c r="B754" s="146" t="str">
        <f>'Product Ratings'!B889</f>
        <v>Widget 901</v>
      </c>
      <c r="C754" s="146"/>
      <c r="D754" s="146"/>
      <c r="E754" s="146">
        <f>'Product Ratings'!C889</f>
        <v>8</v>
      </c>
      <c r="F754" s="305">
        <f>'Product Ratings'!D889</f>
        <v>452.17</v>
      </c>
      <c r="G754" s="305">
        <f>'Product Ratings'!E889</f>
        <v>249.67</v>
      </c>
      <c r="H754" s="134">
        <f>'Product Ratings'!F889</f>
        <v>0.534</v>
      </c>
      <c r="I754" s="146"/>
      <c r="J754" s="305">
        <f>'Product Ratings'!J889</f>
        <v>56.52125</v>
      </c>
      <c r="K754" s="146" t="str">
        <f>'Product Ratings'!K889</f>
        <v/>
      </c>
      <c r="L754" s="305">
        <f>'Product Ratings'!L889</f>
        <v>36.84566493</v>
      </c>
      <c r="M754" s="134">
        <f>'Product Ratings'!M889</f>
        <v>0.64</v>
      </c>
      <c r="N754" s="146"/>
      <c r="O754" s="139">
        <f>'Product Ratings'!O889</f>
        <v>3</v>
      </c>
      <c r="P754" s="139">
        <f>'Product Ratings'!P889</f>
        <v>2</v>
      </c>
      <c r="Q754" s="139">
        <f>'Product Ratings'!Q889</f>
        <v>4</v>
      </c>
      <c r="R754" s="139">
        <f>'Product Ratings'!R889</f>
        <v>0</v>
      </c>
      <c r="S754" s="306">
        <f>'Product Ratings'!S889</f>
        <v>5</v>
      </c>
      <c r="T754" s="307">
        <f>'Product Ratings'!T889</f>
        <v>14</v>
      </c>
      <c r="U754" s="146"/>
      <c r="V754" s="146"/>
      <c r="W754" s="146"/>
    </row>
    <row r="755" ht="12.75" customHeight="1">
      <c r="A755" s="146"/>
      <c r="B755" s="146" t="str">
        <f>'Product Ratings'!B892</f>
        <v>Widget 904</v>
      </c>
      <c r="C755" s="146"/>
      <c r="D755" s="146"/>
      <c r="E755" s="146">
        <f>'Product Ratings'!C892</f>
        <v>5</v>
      </c>
      <c r="F755" s="305">
        <f>'Product Ratings'!D892</f>
        <v>49.64</v>
      </c>
      <c r="G755" s="305">
        <f>'Product Ratings'!E892</f>
        <v>27.39</v>
      </c>
      <c r="H755" s="134">
        <f>'Product Ratings'!F892</f>
        <v>0.534</v>
      </c>
      <c r="I755" s="146"/>
      <c r="J755" s="305">
        <f>'Product Ratings'!J892</f>
        <v>9.928</v>
      </c>
      <c r="K755" s="146" t="str">
        <f>'Product Ratings'!K892</f>
        <v/>
      </c>
      <c r="L755" s="305">
        <f>'Product Ratings'!L892</f>
        <v>6.471968709</v>
      </c>
      <c r="M755" s="134">
        <f>'Product Ratings'!M892</f>
        <v>0.87</v>
      </c>
      <c r="N755" s="146"/>
      <c r="O755" s="139">
        <f>'Product Ratings'!O892</f>
        <v>3</v>
      </c>
      <c r="P755" s="139">
        <f>'Product Ratings'!P892</f>
        <v>1</v>
      </c>
      <c r="Q755" s="139">
        <f>'Product Ratings'!Q892</f>
        <v>5</v>
      </c>
      <c r="R755" s="139">
        <f>'Product Ratings'!R892</f>
        <v>0</v>
      </c>
      <c r="S755" s="306">
        <f>'Product Ratings'!S892</f>
        <v>5</v>
      </c>
      <c r="T755" s="307">
        <f>'Product Ratings'!T892</f>
        <v>14</v>
      </c>
      <c r="U755" s="146"/>
      <c r="V755" s="146"/>
      <c r="W755" s="146"/>
    </row>
    <row r="756" ht="12.75" customHeight="1">
      <c r="A756" s="146"/>
      <c r="B756" s="146" t="str">
        <f>'Product Ratings'!B893</f>
        <v>Widget 905</v>
      </c>
      <c r="C756" s="146"/>
      <c r="D756" s="146"/>
      <c r="E756" s="146">
        <f>'Product Ratings'!C893</f>
        <v>3</v>
      </c>
      <c r="F756" s="305">
        <f>'Product Ratings'!D893</f>
        <v>25.83</v>
      </c>
      <c r="G756" s="305">
        <f>'Product Ratings'!E893</f>
        <v>14.25</v>
      </c>
      <c r="H756" s="134">
        <f>'Product Ratings'!F893</f>
        <v>0.534</v>
      </c>
      <c r="I756" s="146"/>
      <c r="J756" s="305">
        <f>'Product Ratings'!J893</f>
        <v>8.61</v>
      </c>
      <c r="K756" s="146" t="str">
        <f>'Product Ratings'!K893</f>
        <v/>
      </c>
      <c r="L756" s="305">
        <f>'Product Ratings'!L893</f>
        <v>5.612777053</v>
      </c>
      <c r="M756" s="134">
        <f>'Product Ratings'!M893</f>
        <v>0.88</v>
      </c>
      <c r="N756" s="146"/>
      <c r="O756" s="139">
        <f>'Product Ratings'!O893</f>
        <v>3</v>
      </c>
      <c r="P756" s="139">
        <f>'Product Ratings'!P893</f>
        <v>1</v>
      </c>
      <c r="Q756" s="139">
        <f>'Product Ratings'!Q893</f>
        <v>5</v>
      </c>
      <c r="R756" s="139">
        <f>'Product Ratings'!R893</f>
        <v>0</v>
      </c>
      <c r="S756" s="306">
        <f>'Product Ratings'!S893</f>
        <v>5</v>
      </c>
      <c r="T756" s="307">
        <f>'Product Ratings'!T893</f>
        <v>14</v>
      </c>
      <c r="U756" s="146"/>
      <c r="V756" s="146"/>
      <c r="W756" s="146"/>
    </row>
    <row r="757" ht="12.75" customHeight="1">
      <c r="A757" s="146"/>
      <c r="B757" s="146" t="str">
        <f>'Product Ratings'!B896</f>
        <v>Widget 908</v>
      </c>
      <c r="C757" s="146"/>
      <c r="D757" s="146"/>
      <c r="E757" s="146">
        <f>'Product Ratings'!C896</f>
        <v>2</v>
      </c>
      <c r="F757" s="305">
        <f>'Product Ratings'!D896</f>
        <v>50.43</v>
      </c>
      <c r="G757" s="305">
        <f>'Product Ratings'!E896</f>
        <v>27.79</v>
      </c>
      <c r="H757" s="134">
        <f>'Product Ratings'!F896</f>
        <v>0.534</v>
      </c>
      <c r="I757" s="146"/>
      <c r="J757" s="305">
        <f>'Product Ratings'!J896</f>
        <v>25.215</v>
      </c>
      <c r="K757" s="146" t="str">
        <f>'Product Ratings'!K896</f>
        <v/>
      </c>
      <c r="L757" s="305">
        <f>'Product Ratings'!L896</f>
        <v>16.43741851</v>
      </c>
      <c r="M757" s="134">
        <f>'Product Ratings'!M896</f>
        <v>0.91</v>
      </c>
      <c r="N757" s="146"/>
      <c r="O757" s="139">
        <f>'Product Ratings'!O896</f>
        <v>3</v>
      </c>
      <c r="P757" s="139">
        <f>'Product Ratings'!P896</f>
        <v>1</v>
      </c>
      <c r="Q757" s="139">
        <f>'Product Ratings'!Q896</f>
        <v>5</v>
      </c>
      <c r="R757" s="139">
        <f>'Product Ratings'!R896</f>
        <v>0</v>
      </c>
      <c r="S757" s="306">
        <f>'Product Ratings'!S896</f>
        <v>5</v>
      </c>
      <c r="T757" s="307">
        <f>'Product Ratings'!T896</f>
        <v>14</v>
      </c>
      <c r="U757" s="146"/>
      <c r="V757" s="146"/>
      <c r="W757" s="146"/>
    </row>
    <row r="758" ht="12.75" customHeight="1">
      <c r="A758" s="146"/>
      <c r="B758" s="146" t="str">
        <f>'Product Ratings'!B899</f>
        <v>Widget 911</v>
      </c>
      <c r="C758" s="146"/>
      <c r="D758" s="146"/>
      <c r="E758" s="146">
        <f>'Product Ratings'!C899</f>
        <v>5</v>
      </c>
      <c r="F758" s="305">
        <f>'Product Ratings'!D899</f>
        <v>128.79</v>
      </c>
      <c r="G758" s="305">
        <f>'Product Ratings'!E899</f>
        <v>70.94</v>
      </c>
      <c r="H758" s="134">
        <f>'Product Ratings'!F899</f>
        <v>0.534</v>
      </c>
      <c r="I758" s="146"/>
      <c r="J758" s="305">
        <f>'Product Ratings'!J899</f>
        <v>25.758</v>
      </c>
      <c r="K758" s="146" t="str">
        <f>'Product Ratings'!K899</f>
        <v/>
      </c>
      <c r="L758" s="305">
        <f>'Product Ratings'!L899</f>
        <v>16.79139505</v>
      </c>
      <c r="M758" s="134">
        <f>'Product Ratings'!M899</f>
        <v>0.93</v>
      </c>
      <c r="N758" s="146"/>
      <c r="O758" s="139">
        <f>'Product Ratings'!O899</f>
        <v>3</v>
      </c>
      <c r="P758" s="139">
        <f>'Product Ratings'!P899</f>
        <v>1</v>
      </c>
      <c r="Q758" s="139">
        <f>'Product Ratings'!Q899</f>
        <v>5</v>
      </c>
      <c r="R758" s="139">
        <f>'Product Ratings'!R899</f>
        <v>0</v>
      </c>
      <c r="S758" s="306">
        <f>'Product Ratings'!S899</f>
        <v>5</v>
      </c>
      <c r="T758" s="307">
        <f>'Product Ratings'!T899</f>
        <v>14</v>
      </c>
      <c r="U758" s="146"/>
      <c r="V758" s="146"/>
      <c r="W758" s="146"/>
    </row>
    <row r="759" ht="12.75" customHeight="1">
      <c r="A759" s="146"/>
      <c r="B759" s="146" t="str">
        <f>'Product Ratings'!B908</f>
        <v>Widget 920</v>
      </c>
      <c r="C759" s="146"/>
      <c r="D759" s="146"/>
      <c r="E759" s="146">
        <f>'Product Ratings'!C908</f>
        <v>12</v>
      </c>
      <c r="F759" s="305">
        <f>'Product Ratings'!D908</f>
        <v>103.3</v>
      </c>
      <c r="G759" s="305">
        <f>'Product Ratings'!E908</f>
        <v>56.83</v>
      </c>
      <c r="H759" s="134">
        <f>'Product Ratings'!F908</f>
        <v>0.534</v>
      </c>
      <c r="I759" s="146"/>
      <c r="J759" s="305">
        <f>'Product Ratings'!J908</f>
        <v>8.608333333</v>
      </c>
      <c r="K759" s="146" t="str">
        <f>'Product Ratings'!K908</f>
        <v/>
      </c>
      <c r="L759" s="305">
        <f>'Product Ratings'!L908</f>
        <v>5.611690569</v>
      </c>
      <c r="M759" s="134">
        <f>'Product Ratings'!M908</f>
        <v>0.26</v>
      </c>
      <c r="N759" s="146"/>
      <c r="O759" s="139">
        <f>'Product Ratings'!O908</f>
        <v>3</v>
      </c>
      <c r="P759" s="139">
        <f>'Product Ratings'!P908</f>
        <v>3</v>
      </c>
      <c r="Q759" s="139">
        <f>'Product Ratings'!Q908</f>
        <v>5</v>
      </c>
      <c r="R759" s="139">
        <f>'Product Ratings'!R908</f>
        <v>0</v>
      </c>
      <c r="S759" s="306">
        <f>'Product Ratings'!S908</f>
        <v>3</v>
      </c>
      <c r="T759" s="307">
        <f>'Product Ratings'!T908</f>
        <v>14</v>
      </c>
      <c r="U759" s="146"/>
      <c r="V759" s="146"/>
      <c r="W759" s="146"/>
    </row>
    <row r="760" ht="12.75" customHeight="1">
      <c r="A760" s="146"/>
      <c r="B760" s="146" t="str">
        <f>'Product Ratings'!B913</f>
        <v>Widget 925</v>
      </c>
      <c r="C760" s="146"/>
      <c r="D760" s="146"/>
      <c r="E760" s="146">
        <f>'Product Ratings'!C913</f>
        <v>9</v>
      </c>
      <c r="F760" s="305">
        <f>'Product Ratings'!D913</f>
        <v>77.48</v>
      </c>
      <c r="G760" s="305">
        <f>'Product Ratings'!E913</f>
        <v>42.59</v>
      </c>
      <c r="H760" s="134">
        <f>'Product Ratings'!F913</f>
        <v>0.534</v>
      </c>
      <c r="I760" s="146"/>
      <c r="J760" s="305">
        <f>'Product Ratings'!J913</f>
        <v>8.608888889</v>
      </c>
      <c r="K760" s="146" t="str">
        <f>'Product Ratings'!K913</f>
        <v/>
      </c>
      <c r="L760" s="305">
        <f>'Product Ratings'!L913</f>
        <v>5.612052731</v>
      </c>
      <c r="M760" s="134">
        <f>'Product Ratings'!M913</f>
        <v>0.45</v>
      </c>
      <c r="N760" s="146"/>
      <c r="O760" s="139">
        <f>'Product Ratings'!O913</f>
        <v>3</v>
      </c>
      <c r="P760" s="139">
        <f>'Product Ratings'!P913</f>
        <v>2</v>
      </c>
      <c r="Q760" s="139">
        <f>'Product Ratings'!Q913</f>
        <v>5</v>
      </c>
      <c r="R760" s="139">
        <f>'Product Ratings'!R913</f>
        <v>0</v>
      </c>
      <c r="S760" s="306">
        <f>'Product Ratings'!S913</f>
        <v>4</v>
      </c>
      <c r="T760" s="307">
        <f>'Product Ratings'!T913</f>
        <v>14</v>
      </c>
      <c r="U760" s="146"/>
      <c r="V760" s="146"/>
      <c r="W760" s="146"/>
    </row>
    <row r="761" ht="12.75" customHeight="1">
      <c r="A761" s="146"/>
      <c r="B761" s="146" t="str">
        <f>'Product Ratings'!B916</f>
        <v>Widget 928</v>
      </c>
      <c r="C761" s="146"/>
      <c r="D761" s="146"/>
      <c r="E761" s="146">
        <f>'Product Ratings'!C916</f>
        <v>13</v>
      </c>
      <c r="F761" s="305">
        <f>'Product Ratings'!D916</f>
        <v>110.62</v>
      </c>
      <c r="G761" s="305">
        <f>'Product Ratings'!E916</f>
        <v>60.72</v>
      </c>
      <c r="H761" s="134">
        <f>'Product Ratings'!F916</f>
        <v>0.534</v>
      </c>
      <c r="I761" s="146"/>
      <c r="J761" s="305">
        <f>'Product Ratings'!J916</f>
        <v>8.509230769</v>
      </c>
      <c r="K761" s="146" t="str">
        <f>'Product Ratings'!K916</f>
        <v/>
      </c>
      <c r="L761" s="305">
        <f>'Product Ratings'!L916</f>
        <v>5.547086551</v>
      </c>
      <c r="M761" s="134">
        <f>'Product Ratings'!M916</f>
        <v>0.32</v>
      </c>
      <c r="N761" s="146"/>
      <c r="O761" s="139">
        <f>'Product Ratings'!O916</f>
        <v>3</v>
      </c>
      <c r="P761" s="139">
        <f>'Product Ratings'!P916</f>
        <v>3</v>
      </c>
      <c r="Q761" s="139">
        <f>'Product Ratings'!Q916</f>
        <v>5</v>
      </c>
      <c r="R761" s="139">
        <f>'Product Ratings'!R916</f>
        <v>0</v>
      </c>
      <c r="S761" s="306">
        <f>'Product Ratings'!S916</f>
        <v>3</v>
      </c>
      <c r="T761" s="307">
        <f>'Product Ratings'!T916</f>
        <v>14</v>
      </c>
      <c r="U761" s="146"/>
      <c r="V761" s="146"/>
      <c r="W761" s="146"/>
    </row>
    <row r="762" ht="12.75" customHeight="1">
      <c r="A762" s="146"/>
      <c r="B762" s="146" t="str">
        <f>'Product Ratings'!B919</f>
        <v>Widget 931</v>
      </c>
      <c r="C762" s="146"/>
      <c r="D762" s="146"/>
      <c r="E762" s="146">
        <f>'Product Ratings'!C919</f>
        <v>1</v>
      </c>
      <c r="F762" s="305">
        <f>'Product Ratings'!D919</f>
        <v>8.65</v>
      </c>
      <c r="G762" s="305">
        <f>'Product Ratings'!E919</f>
        <v>4.75</v>
      </c>
      <c r="H762" s="134">
        <f>'Product Ratings'!F919</f>
        <v>0.534</v>
      </c>
      <c r="I762" s="146"/>
      <c r="J762" s="305">
        <f>'Product Ratings'!J919</f>
        <v>8.65</v>
      </c>
      <c r="K762" s="146" t="str">
        <f>'Product Ratings'!K919</f>
        <v/>
      </c>
      <c r="L762" s="305">
        <f>'Product Ratings'!L919</f>
        <v>5.638852673</v>
      </c>
      <c r="M762" s="134">
        <f>'Product Ratings'!M919</f>
        <v>0.87</v>
      </c>
      <c r="N762" s="146"/>
      <c r="O762" s="139">
        <f>'Product Ratings'!O919</f>
        <v>3</v>
      </c>
      <c r="P762" s="139">
        <f>'Product Ratings'!P919</f>
        <v>1</v>
      </c>
      <c r="Q762" s="139">
        <f>'Product Ratings'!Q919</f>
        <v>5</v>
      </c>
      <c r="R762" s="139">
        <f>'Product Ratings'!R919</f>
        <v>0</v>
      </c>
      <c r="S762" s="306">
        <f>'Product Ratings'!S919</f>
        <v>5</v>
      </c>
      <c r="T762" s="307">
        <f>'Product Ratings'!T919</f>
        <v>14</v>
      </c>
      <c r="U762" s="146"/>
      <c r="V762" s="146"/>
      <c r="W762" s="146"/>
    </row>
    <row r="763" ht="12.75" customHeight="1">
      <c r="A763" s="146"/>
      <c r="B763" s="146" t="str">
        <f>'Product Ratings'!B920</f>
        <v>Widget 932</v>
      </c>
      <c r="C763" s="146"/>
      <c r="D763" s="146"/>
      <c r="E763" s="146">
        <f>'Product Ratings'!C920</f>
        <v>4</v>
      </c>
      <c r="F763" s="305">
        <f>'Product Ratings'!D920</f>
        <v>34.61</v>
      </c>
      <c r="G763" s="305">
        <f>'Product Ratings'!E920</f>
        <v>19</v>
      </c>
      <c r="H763" s="134">
        <f>'Product Ratings'!F920</f>
        <v>0.534</v>
      </c>
      <c r="I763" s="146"/>
      <c r="J763" s="305">
        <f>'Product Ratings'!J920</f>
        <v>8.6525</v>
      </c>
      <c r="K763" s="146" t="str">
        <f>'Product Ratings'!K920</f>
        <v/>
      </c>
      <c r="L763" s="305">
        <f>'Product Ratings'!L920</f>
        <v>5.640482399</v>
      </c>
      <c r="M763" s="134">
        <f>'Product Ratings'!M920</f>
        <v>0.89</v>
      </c>
      <c r="N763" s="146"/>
      <c r="O763" s="139">
        <f>'Product Ratings'!O920</f>
        <v>3</v>
      </c>
      <c r="P763" s="139">
        <f>'Product Ratings'!P920</f>
        <v>1</v>
      </c>
      <c r="Q763" s="139">
        <f>'Product Ratings'!Q920</f>
        <v>5</v>
      </c>
      <c r="R763" s="139">
        <f>'Product Ratings'!R920</f>
        <v>0</v>
      </c>
      <c r="S763" s="306">
        <f>'Product Ratings'!S920</f>
        <v>5</v>
      </c>
      <c r="T763" s="307">
        <f>'Product Ratings'!T920</f>
        <v>14</v>
      </c>
      <c r="U763" s="146"/>
      <c r="V763" s="146"/>
      <c r="W763" s="146"/>
    </row>
    <row r="764" ht="12.75" customHeight="1">
      <c r="A764" s="146"/>
      <c r="B764" s="146" t="str">
        <f>'Product Ratings'!B921</f>
        <v>Widget 933</v>
      </c>
      <c r="C764" s="146"/>
      <c r="D764" s="146"/>
      <c r="E764" s="146">
        <f>'Product Ratings'!C921</f>
        <v>3</v>
      </c>
      <c r="F764" s="305">
        <f>'Product Ratings'!D921</f>
        <v>25.96</v>
      </c>
      <c r="G764" s="305">
        <f>'Product Ratings'!E921</f>
        <v>14.25</v>
      </c>
      <c r="H764" s="134">
        <f>'Product Ratings'!F921</f>
        <v>0.534</v>
      </c>
      <c r="I764" s="146"/>
      <c r="J764" s="305">
        <f>'Product Ratings'!J921</f>
        <v>8.653333333</v>
      </c>
      <c r="K764" s="146" t="str">
        <f>'Product Ratings'!K921</f>
        <v/>
      </c>
      <c r="L764" s="305">
        <f>'Product Ratings'!L921</f>
        <v>5.641025641</v>
      </c>
      <c r="M764" s="134">
        <f>'Product Ratings'!M921</f>
        <v>0.65</v>
      </c>
      <c r="N764" s="146"/>
      <c r="O764" s="139">
        <f>'Product Ratings'!O921</f>
        <v>3</v>
      </c>
      <c r="P764" s="139">
        <f>'Product Ratings'!P921</f>
        <v>1</v>
      </c>
      <c r="Q764" s="139">
        <f>'Product Ratings'!Q921</f>
        <v>5</v>
      </c>
      <c r="R764" s="139">
        <f>'Product Ratings'!R921</f>
        <v>0</v>
      </c>
      <c r="S764" s="306">
        <f>'Product Ratings'!S921</f>
        <v>5</v>
      </c>
      <c r="T764" s="307">
        <f>'Product Ratings'!T921</f>
        <v>14</v>
      </c>
      <c r="U764" s="146"/>
      <c r="V764" s="146"/>
      <c r="W764" s="146"/>
    </row>
    <row r="765" ht="12.75" customHeight="1">
      <c r="A765" s="146"/>
      <c r="B765" s="146" t="str">
        <f>'Product Ratings'!B922</f>
        <v>Widget 934</v>
      </c>
      <c r="C765" s="146"/>
      <c r="D765" s="146"/>
      <c r="E765" s="146">
        <f>'Product Ratings'!C922</f>
        <v>15</v>
      </c>
      <c r="F765" s="305">
        <f>'Product Ratings'!D922</f>
        <v>127.85</v>
      </c>
      <c r="G765" s="305">
        <f>'Product Ratings'!E922</f>
        <v>70.15</v>
      </c>
      <c r="H765" s="134">
        <f>'Product Ratings'!F922</f>
        <v>0.534</v>
      </c>
      <c r="I765" s="146"/>
      <c r="J765" s="305">
        <f>'Product Ratings'!J922</f>
        <v>8.523333333</v>
      </c>
      <c r="K765" s="146" t="str">
        <f>'Product Ratings'!K922</f>
        <v/>
      </c>
      <c r="L765" s="305">
        <f>'Product Ratings'!L922</f>
        <v>5.556279878</v>
      </c>
      <c r="M765" s="134">
        <f>'Product Ratings'!M922</f>
        <v>0.23</v>
      </c>
      <c r="N765" s="146"/>
      <c r="O765" s="139">
        <f>'Product Ratings'!O922</f>
        <v>3</v>
      </c>
      <c r="P765" s="139">
        <f>'Product Ratings'!P922</f>
        <v>3</v>
      </c>
      <c r="Q765" s="139">
        <f>'Product Ratings'!Q922</f>
        <v>5</v>
      </c>
      <c r="R765" s="139">
        <f>'Product Ratings'!R922</f>
        <v>0</v>
      </c>
      <c r="S765" s="306">
        <f>'Product Ratings'!S922</f>
        <v>3</v>
      </c>
      <c r="T765" s="307">
        <f>'Product Ratings'!T922</f>
        <v>14</v>
      </c>
      <c r="U765" s="146"/>
      <c r="V765" s="146"/>
      <c r="W765" s="146"/>
    </row>
    <row r="766" ht="12.75" customHeight="1">
      <c r="A766" s="146"/>
      <c r="B766" s="146" t="str">
        <f>'Product Ratings'!B923</f>
        <v>Widget 935</v>
      </c>
      <c r="C766" s="146"/>
      <c r="D766" s="146"/>
      <c r="E766" s="146">
        <f>'Product Ratings'!C923</f>
        <v>13</v>
      </c>
      <c r="F766" s="305">
        <f>'Product Ratings'!D923</f>
        <v>549.65</v>
      </c>
      <c r="G766" s="305">
        <f>'Product Ratings'!E923</f>
        <v>301.57</v>
      </c>
      <c r="H766" s="134">
        <f>'Product Ratings'!F923</f>
        <v>0.534</v>
      </c>
      <c r="I766" s="146"/>
      <c r="J766" s="305">
        <f>'Product Ratings'!J923</f>
        <v>42.28076923</v>
      </c>
      <c r="K766" s="146" t="str">
        <f>'Product Ratings'!K923</f>
        <v/>
      </c>
      <c r="L766" s="305">
        <f>'Product Ratings'!L923</f>
        <v>27.56243105</v>
      </c>
      <c r="M766" s="134">
        <f>'Product Ratings'!M923</f>
        <v>0.21</v>
      </c>
      <c r="N766" s="146"/>
      <c r="O766" s="139">
        <f>'Product Ratings'!O923</f>
        <v>3</v>
      </c>
      <c r="P766" s="139">
        <f>'Product Ratings'!P923</f>
        <v>3</v>
      </c>
      <c r="Q766" s="139">
        <f>'Product Ratings'!Q923</f>
        <v>4</v>
      </c>
      <c r="R766" s="139">
        <f>'Product Ratings'!R923</f>
        <v>0</v>
      </c>
      <c r="S766" s="306">
        <f>'Product Ratings'!S923</f>
        <v>3</v>
      </c>
      <c r="T766" s="307">
        <f>'Product Ratings'!T923</f>
        <v>13</v>
      </c>
      <c r="U766" s="146"/>
      <c r="V766" s="146"/>
      <c r="W766" s="146"/>
    </row>
    <row r="767" ht="12.75" customHeight="1">
      <c r="A767" s="146"/>
      <c r="B767" s="146" t="str">
        <f>'Product Ratings'!B926</f>
        <v>Widget 938</v>
      </c>
      <c r="C767" s="146"/>
      <c r="D767" s="146"/>
      <c r="E767" s="146">
        <f>'Product Ratings'!C926</f>
        <v>1</v>
      </c>
      <c r="F767" s="305">
        <f>'Product Ratings'!D926</f>
        <v>11.3</v>
      </c>
      <c r="G767" s="305">
        <f>'Product Ratings'!E926</f>
        <v>6.2</v>
      </c>
      <c r="H767" s="134">
        <f>'Product Ratings'!F926</f>
        <v>0.534</v>
      </c>
      <c r="I767" s="146"/>
      <c r="J767" s="305">
        <f>'Product Ratings'!J926</f>
        <v>11.3</v>
      </c>
      <c r="K767" s="146" t="str">
        <f>'Product Ratings'!K926</f>
        <v/>
      </c>
      <c r="L767" s="305">
        <f>'Product Ratings'!L926</f>
        <v>7.366362451</v>
      </c>
      <c r="M767" s="134">
        <f>'Product Ratings'!M926</f>
        <v>0.89</v>
      </c>
      <c r="N767" s="146"/>
      <c r="O767" s="139">
        <f>'Product Ratings'!O926</f>
        <v>3</v>
      </c>
      <c r="P767" s="139">
        <f>'Product Ratings'!P926</f>
        <v>1</v>
      </c>
      <c r="Q767" s="139">
        <f>'Product Ratings'!Q926</f>
        <v>5</v>
      </c>
      <c r="R767" s="139">
        <f>'Product Ratings'!R926</f>
        <v>0</v>
      </c>
      <c r="S767" s="306">
        <f>'Product Ratings'!S926</f>
        <v>5</v>
      </c>
      <c r="T767" s="307">
        <f>'Product Ratings'!T926</f>
        <v>14</v>
      </c>
      <c r="U767" s="146"/>
      <c r="V767" s="146"/>
      <c r="W767" s="146"/>
    </row>
    <row r="768" ht="12.75" customHeight="1">
      <c r="A768" s="146"/>
      <c r="B768" s="146" t="str">
        <f>'Product Ratings'!B931</f>
        <v>Widget 943</v>
      </c>
      <c r="C768" s="146"/>
      <c r="D768" s="146"/>
      <c r="E768" s="146">
        <f>'Product Ratings'!C931</f>
        <v>20</v>
      </c>
      <c r="F768" s="305">
        <f>'Product Ratings'!D931</f>
        <v>167.43</v>
      </c>
      <c r="G768" s="305">
        <f>'Product Ratings'!E931</f>
        <v>91.7</v>
      </c>
      <c r="H768" s="134">
        <f>'Product Ratings'!F931</f>
        <v>0.534</v>
      </c>
      <c r="I768" s="146"/>
      <c r="J768" s="305">
        <f>'Product Ratings'!J931</f>
        <v>8.3715</v>
      </c>
      <c r="K768" s="146" t="str">
        <f>'Product Ratings'!K931</f>
        <v/>
      </c>
      <c r="L768" s="305">
        <f>'Product Ratings'!L931</f>
        <v>5.457301173</v>
      </c>
      <c r="M768" s="134">
        <f>'Product Ratings'!M931</f>
        <v>0.07</v>
      </c>
      <c r="N768" s="146"/>
      <c r="O768" s="139">
        <f>'Product Ratings'!O931</f>
        <v>3</v>
      </c>
      <c r="P768" s="139">
        <f>'Product Ratings'!P931</f>
        <v>4</v>
      </c>
      <c r="Q768" s="139">
        <f>'Product Ratings'!Q931</f>
        <v>5</v>
      </c>
      <c r="R768" s="139">
        <f>'Product Ratings'!R931</f>
        <v>0</v>
      </c>
      <c r="S768" s="306">
        <f>'Product Ratings'!S931</f>
        <v>2</v>
      </c>
      <c r="T768" s="307">
        <f>'Product Ratings'!T931</f>
        <v>14</v>
      </c>
      <c r="U768" s="146"/>
      <c r="V768" s="146"/>
      <c r="W768" s="146"/>
    </row>
    <row r="769" ht="12.75" customHeight="1">
      <c r="A769" s="146"/>
      <c r="B769" s="146" t="str">
        <f>'Product Ratings'!B937</f>
        <v>Widget 949</v>
      </c>
      <c r="C769" s="146"/>
      <c r="D769" s="146"/>
      <c r="E769" s="146">
        <f>'Product Ratings'!C937</f>
        <v>11</v>
      </c>
      <c r="F769" s="305">
        <f>'Product Ratings'!D937</f>
        <v>462.3</v>
      </c>
      <c r="G769" s="305">
        <f>'Product Ratings'!E937</f>
        <v>253.02</v>
      </c>
      <c r="H769" s="134">
        <f>'Product Ratings'!F937</f>
        <v>0.534</v>
      </c>
      <c r="I769" s="146"/>
      <c r="J769" s="305">
        <f>'Product Ratings'!J937</f>
        <v>42.02727273</v>
      </c>
      <c r="K769" s="146" t="str">
        <f>'Product Ratings'!K937</f>
        <v/>
      </c>
      <c r="L769" s="305">
        <f>'Product Ratings'!L937</f>
        <v>27.39717909</v>
      </c>
      <c r="M769" s="134">
        <f>'Product Ratings'!M937</f>
        <v>0.15</v>
      </c>
      <c r="N769" s="146"/>
      <c r="O769" s="139">
        <f>'Product Ratings'!O937</f>
        <v>3</v>
      </c>
      <c r="P769" s="139">
        <f>'Product Ratings'!P937</f>
        <v>3</v>
      </c>
      <c r="Q769" s="139">
        <f>'Product Ratings'!Q937</f>
        <v>4</v>
      </c>
      <c r="R769" s="139">
        <f>'Product Ratings'!R937</f>
        <v>0</v>
      </c>
      <c r="S769" s="306">
        <f>'Product Ratings'!S937</f>
        <v>3</v>
      </c>
      <c r="T769" s="307">
        <f>'Product Ratings'!T937</f>
        <v>13</v>
      </c>
      <c r="U769" s="146"/>
      <c r="V769" s="146"/>
      <c r="W769" s="146"/>
    </row>
    <row r="770" ht="12.75" customHeight="1">
      <c r="A770" s="146"/>
      <c r="B770" s="146" t="str">
        <f>'Product Ratings'!B946</f>
        <v>Widget 958</v>
      </c>
      <c r="C770" s="146"/>
      <c r="D770" s="146"/>
      <c r="E770" s="146">
        <f>'Product Ratings'!C946</f>
        <v>6</v>
      </c>
      <c r="F770" s="305">
        <f>'Product Ratings'!D946</f>
        <v>197.17</v>
      </c>
      <c r="G770" s="305">
        <f>'Product Ratings'!E946</f>
        <v>107.77</v>
      </c>
      <c r="H770" s="134">
        <f>'Product Ratings'!F946</f>
        <v>0.534</v>
      </c>
      <c r="I770" s="146"/>
      <c r="J770" s="305">
        <f>'Product Ratings'!J946</f>
        <v>32.86166667</v>
      </c>
      <c r="K770" s="146" t="str">
        <f>'Product Ratings'!K946</f>
        <v/>
      </c>
      <c r="L770" s="305">
        <f>'Product Ratings'!L946</f>
        <v>21.42220774</v>
      </c>
      <c r="M770" s="134">
        <f>'Product Ratings'!M946</f>
        <v>0.34</v>
      </c>
      <c r="N770" s="146"/>
      <c r="O770" s="139">
        <f>'Product Ratings'!O946</f>
        <v>3</v>
      </c>
      <c r="P770" s="139">
        <f>'Product Ratings'!P946</f>
        <v>2</v>
      </c>
      <c r="Q770" s="139">
        <f>'Product Ratings'!Q946</f>
        <v>5</v>
      </c>
      <c r="R770" s="139">
        <f>'Product Ratings'!R946</f>
        <v>0</v>
      </c>
      <c r="S770" s="306">
        <f>'Product Ratings'!S946</f>
        <v>4</v>
      </c>
      <c r="T770" s="307">
        <f>'Product Ratings'!T946</f>
        <v>14</v>
      </c>
      <c r="U770" s="146"/>
      <c r="V770" s="146"/>
      <c r="W770" s="146"/>
    </row>
    <row r="771" ht="12.75" customHeight="1">
      <c r="A771" s="146"/>
      <c r="B771" s="146" t="str">
        <f>'Product Ratings'!B949</f>
        <v>Widget 961</v>
      </c>
      <c r="C771" s="146"/>
      <c r="D771" s="146"/>
      <c r="E771" s="146">
        <f>'Product Ratings'!C949</f>
        <v>7</v>
      </c>
      <c r="F771" s="305">
        <f>'Product Ratings'!D949</f>
        <v>298.26</v>
      </c>
      <c r="G771" s="305">
        <f>'Product Ratings'!E949</f>
        <v>162.96</v>
      </c>
      <c r="H771" s="134">
        <f>'Product Ratings'!F949</f>
        <v>0.534</v>
      </c>
      <c r="I771" s="146"/>
      <c r="J771" s="305">
        <f>'Product Ratings'!J949</f>
        <v>42.60857143</v>
      </c>
      <c r="K771" s="146" t="str">
        <f>'Product Ratings'!K949</f>
        <v/>
      </c>
      <c r="L771" s="305">
        <f>'Product Ratings'!L949</f>
        <v>27.77612218</v>
      </c>
      <c r="M771" s="134">
        <f>'Product Ratings'!M949</f>
        <v>0.46</v>
      </c>
      <c r="N771" s="146"/>
      <c r="O771" s="139">
        <f>'Product Ratings'!O949</f>
        <v>3</v>
      </c>
      <c r="P771" s="139">
        <f>'Product Ratings'!P949</f>
        <v>2</v>
      </c>
      <c r="Q771" s="139">
        <f>'Product Ratings'!Q949</f>
        <v>4</v>
      </c>
      <c r="R771" s="139">
        <f>'Product Ratings'!R949</f>
        <v>0</v>
      </c>
      <c r="S771" s="306">
        <f>'Product Ratings'!S949</f>
        <v>4</v>
      </c>
      <c r="T771" s="307">
        <f>'Product Ratings'!T949</f>
        <v>13</v>
      </c>
      <c r="U771" s="146"/>
      <c r="V771" s="146"/>
      <c r="W771" s="146"/>
    </row>
    <row r="772" ht="12.75" customHeight="1">
      <c r="A772" s="146"/>
      <c r="B772" s="146" t="str">
        <f>'Product Ratings'!B951</f>
        <v>Widget 963</v>
      </c>
      <c r="C772" s="146"/>
      <c r="D772" s="146"/>
      <c r="E772" s="146">
        <f>'Product Ratings'!C951</f>
        <v>6</v>
      </c>
      <c r="F772" s="305">
        <f>'Product Ratings'!D951</f>
        <v>51.65</v>
      </c>
      <c r="G772" s="305">
        <f>'Product Ratings'!E951</f>
        <v>28.21</v>
      </c>
      <c r="H772" s="134">
        <f>'Product Ratings'!F951</f>
        <v>0.534</v>
      </c>
      <c r="I772" s="146"/>
      <c r="J772" s="305">
        <f>'Product Ratings'!J951</f>
        <v>8.608333333</v>
      </c>
      <c r="K772" s="146" t="str">
        <f>'Product Ratings'!K951</f>
        <v/>
      </c>
      <c r="L772" s="305">
        <f>'Product Ratings'!L951</f>
        <v>5.611690569</v>
      </c>
      <c r="M772" s="134">
        <f>'Product Ratings'!M951</f>
        <v>0.5</v>
      </c>
      <c r="N772" s="146"/>
      <c r="O772" s="139">
        <f>'Product Ratings'!O951</f>
        <v>3</v>
      </c>
      <c r="P772" s="139">
        <f>'Product Ratings'!P951</f>
        <v>2</v>
      </c>
      <c r="Q772" s="139">
        <f>'Product Ratings'!Q951</f>
        <v>5</v>
      </c>
      <c r="R772" s="139">
        <f>'Product Ratings'!R951</f>
        <v>0</v>
      </c>
      <c r="S772" s="306">
        <f>'Product Ratings'!S951</f>
        <v>4</v>
      </c>
      <c r="T772" s="307">
        <f>'Product Ratings'!T951</f>
        <v>14</v>
      </c>
      <c r="U772" s="146"/>
      <c r="V772" s="146"/>
      <c r="W772" s="146"/>
    </row>
    <row r="773" ht="12.75" customHeight="1">
      <c r="A773" s="146"/>
      <c r="B773" s="146" t="str">
        <f>'Product Ratings'!B955</f>
        <v>Widget 967</v>
      </c>
      <c r="C773" s="146"/>
      <c r="D773" s="146"/>
      <c r="E773" s="146">
        <f>'Product Ratings'!C955</f>
        <v>6</v>
      </c>
      <c r="F773" s="305">
        <f>'Product Ratings'!D955</f>
        <v>93.91</v>
      </c>
      <c r="G773" s="305">
        <f>'Product Ratings'!E955</f>
        <v>51.18</v>
      </c>
      <c r="H773" s="134">
        <f>'Product Ratings'!F955</f>
        <v>0.534</v>
      </c>
      <c r="I773" s="146"/>
      <c r="J773" s="305">
        <f>'Product Ratings'!J955</f>
        <v>15.65166667</v>
      </c>
      <c r="K773" s="146" t="str">
        <f>'Product Ratings'!K955</f>
        <v/>
      </c>
      <c r="L773" s="305">
        <f>'Product Ratings'!L955</f>
        <v>10.20317253</v>
      </c>
      <c r="M773" s="134">
        <f>'Product Ratings'!M955</f>
        <v>0.51</v>
      </c>
      <c r="N773" s="146"/>
      <c r="O773" s="139">
        <f>'Product Ratings'!O955</f>
        <v>3</v>
      </c>
      <c r="P773" s="139">
        <f>'Product Ratings'!P955</f>
        <v>2</v>
      </c>
      <c r="Q773" s="139">
        <f>'Product Ratings'!Q955</f>
        <v>5</v>
      </c>
      <c r="R773" s="139">
        <f>'Product Ratings'!R955</f>
        <v>0</v>
      </c>
      <c r="S773" s="306">
        <f>'Product Ratings'!S955</f>
        <v>4</v>
      </c>
      <c r="T773" s="307">
        <f>'Product Ratings'!T955</f>
        <v>14</v>
      </c>
      <c r="U773" s="146"/>
      <c r="V773" s="146"/>
      <c r="W773" s="146"/>
    </row>
    <row r="774" ht="12.75" customHeight="1">
      <c r="A774" s="146"/>
      <c r="B774" s="146" t="str">
        <f>'Product Ratings'!B960</f>
        <v>Widget 972</v>
      </c>
      <c r="C774" s="146"/>
      <c r="D774" s="146"/>
      <c r="E774" s="146">
        <f>'Product Ratings'!C960</f>
        <v>5</v>
      </c>
      <c r="F774" s="305">
        <f>'Product Ratings'!D960</f>
        <v>43.04</v>
      </c>
      <c r="G774" s="305">
        <f>'Product Ratings'!E960</f>
        <v>23.41</v>
      </c>
      <c r="H774" s="134">
        <f>'Product Ratings'!F960</f>
        <v>0.534</v>
      </c>
      <c r="I774" s="146"/>
      <c r="J774" s="305">
        <f>'Product Ratings'!J960</f>
        <v>8.608</v>
      </c>
      <c r="K774" s="146" t="str">
        <f>'Product Ratings'!K960</f>
        <v/>
      </c>
      <c r="L774" s="305">
        <f>'Product Ratings'!L960</f>
        <v>5.611473272</v>
      </c>
      <c r="M774" s="134">
        <f>'Product Ratings'!M960</f>
        <v>0.64</v>
      </c>
      <c r="N774" s="146"/>
      <c r="O774" s="139">
        <f>'Product Ratings'!O960</f>
        <v>3</v>
      </c>
      <c r="P774" s="139">
        <f>'Product Ratings'!P960</f>
        <v>1</v>
      </c>
      <c r="Q774" s="139">
        <f>'Product Ratings'!Q960</f>
        <v>5</v>
      </c>
      <c r="R774" s="139">
        <f>'Product Ratings'!R960</f>
        <v>0</v>
      </c>
      <c r="S774" s="306">
        <f>'Product Ratings'!S960</f>
        <v>5</v>
      </c>
      <c r="T774" s="307">
        <f>'Product Ratings'!T960</f>
        <v>14</v>
      </c>
      <c r="U774" s="146"/>
      <c r="V774" s="146"/>
      <c r="W774" s="146"/>
    </row>
    <row r="775" ht="12.75" customHeight="1">
      <c r="A775" s="146"/>
      <c r="B775" s="146" t="str">
        <f>'Product Ratings'!B965</f>
        <v>Widget 977</v>
      </c>
      <c r="C775" s="146"/>
      <c r="D775" s="146"/>
      <c r="E775" s="146">
        <f>'Product Ratings'!C965</f>
        <v>4</v>
      </c>
      <c r="F775" s="305">
        <f>'Product Ratings'!D965</f>
        <v>88.17</v>
      </c>
      <c r="G775" s="305">
        <f>'Product Ratings'!E965</f>
        <v>47.93</v>
      </c>
      <c r="H775" s="134">
        <f>'Product Ratings'!F965</f>
        <v>0.534</v>
      </c>
      <c r="I775" s="146"/>
      <c r="J775" s="305">
        <f>'Product Ratings'!J965</f>
        <v>22.0425</v>
      </c>
      <c r="K775" s="146" t="str">
        <f>'Product Ratings'!K965</f>
        <v/>
      </c>
      <c r="L775" s="305">
        <f>'Product Ratings'!L965</f>
        <v>14.36929596</v>
      </c>
      <c r="M775" s="134">
        <f>'Product Ratings'!M965</f>
        <v>0.64</v>
      </c>
      <c r="N775" s="146"/>
      <c r="O775" s="139">
        <f>'Product Ratings'!O965</f>
        <v>3</v>
      </c>
      <c r="P775" s="139">
        <f>'Product Ratings'!P965</f>
        <v>1</v>
      </c>
      <c r="Q775" s="139">
        <f>'Product Ratings'!Q965</f>
        <v>5</v>
      </c>
      <c r="R775" s="139">
        <f>'Product Ratings'!R965</f>
        <v>0</v>
      </c>
      <c r="S775" s="306">
        <f>'Product Ratings'!S965</f>
        <v>5</v>
      </c>
      <c r="T775" s="307">
        <f>'Product Ratings'!T965</f>
        <v>14</v>
      </c>
      <c r="U775" s="146"/>
      <c r="V775" s="146"/>
      <c r="W775" s="146"/>
    </row>
    <row r="776" ht="12.75" customHeight="1">
      <c r="A776" s="146"/>
      <c r="B776" s="146" t="str">
        <f>'Product Ratings'!B969</f>
        <v>Widget 981</v>
      </c>
      <c r="C776" s="146"/>
      <c r="D776" s="146"/>
      <c r="E776" s="146">
        <f>'Product Ratings'!C969</f>
        <v>2</v>
      </c>
      <c r="F776" s="305">
        <f>'Product Ratings'!D969</f>
        <v>90.43</v>
      </c>
      <c r="G776" s="305">
        <f>'Product Ratings'!E969</f>
        <v>49.13</v>
      </c>
      <c r="H776" s="134">
        <f>'Product Ratings'!F969</f>
        <v>0.534</v>
      </c>
      <c r="I776" s="146"/>
      <c r="J776" s="305">
        <f>'Product Ratings'!J969</f>
        <v>45.215</v>
      </c>
      <c r="K776" s="146" t="str">
        <f>'Product Ratings'!K969</f>
        <v/>
      </c>
      <c r="L776" s="305">
        <f>'Product Ratings'!L969</f>
        <v>29.47522816</v>
      </c>
      <c r="M776" s="134">
        <f>'Product Ratings'!M969</f>
        <v>0.88</v>
      </c>
      <c r="N776" s="146"/>
      <c r="O776" s="139">
        <f>'Product Ratings'!O969</f>
        <v>3</v>
      </c>
      <c r="P776" s="139">
        <f>'Product Ratings'!P969</f>
        <v>1</v>
      </c>
      <c r="Q776" s="139">
        <f>'Product Ratings'!Q969</f>
        <v>4</v>
      </c>
      <c r="R776" s="139">
        <f>'Product Ratings'!R969</f>
        <v>0</v>
      </c>
      <c r="S776" s="306">
        <f>'Product Ratings'!S969</f>
        <v>5</v>
      </c>
      <c r="T776" s="307">
        <f>'Product Ratings'!T969</f>
        <v>13</v>
      </c>
      <c r="U776" s="146"/>
      <c r="V776" s="146"/>
      <c r="W776" s="146"/>
    </row>
    <row r="777" ht="12.75" customHeight="1">
      <c r="A777" s="146"/>
      <c r="B777" s="146" t="str">
        <f>'Product Ratings'!B979</f>
        <v>Widget 991</v>
      </c>
      <c r="C777" s="146"/>
      <c r="D777" s="146"/>
      <c r="E777" s="146">
        <f>'Product Ratings'!C979</f>
        <v>6</v>
      </c>
      <c r="F777" s="305">
        <f>'Product Ratings'!D979</f>
        <v>51.65</v>
      </c>
      <c r="G777" s="305">
        <f>'Product Ratings'!E979</f>
        <v>28.01</v>
      </c>
      <c r="H777" s="134">
        <f>'Product Ratings'!F979</f>
        <v>0.534</v>
      </c>
      <c r="I777" s="146"/>
      <c r="J777" s="305">
        <f>'Product Ratings'!J979</f>
        <v>8.608333333</v>
      </c>
      <c r="K777" s="146" t="str">
        <f>'Product Ratings'!K979</f>
        <v/>
      </c>
      <c r="L777" s="305">
        <f>'Product Ratings'!L979</f>
        <v>5.611690569</v>
      </c>
      <c r="M777" s="134">
        <f>'Product Ratings'!M979</f>
        <v>0.43</v>
      </c>
      <c r="N777" s="146"/>
      <c r="O777" s="139">
        <f>'Product Ratings'!O979</f>
        <v>3</v>
      </c>
      <c r="P777" s="139">
        <f>'Product Ratings'!P979</f>
        <v>2</v>
      </c>
      <c r="Q777" s="139">
        <f>'Product Ratings'!Q979</f>
        <v>5</v>
      </c>
      <c r="R777" s="139">
        <f>'Product Ratings'!R979</f>
        <v>0</v>
      </c>
      <c r="S777" s="306">
        <f>'Product Ratings'!S979</f>
        <v>4</v>
      </c>
      <c r="T777" s="307">
        <f>'Product Ratings'!T979</f>
        <v>14</v>
      </c>
      <c r="U777" s="146"/>
      <c r="V777" s="146"/>
      <c r="W777" s="146"/>
    </row>
    <row r="778" ht="12.75" customHeight="1">
      <c r="A778" s="146"/>
      <c r="B778" s="146" t="str">
        <f>'Product Ratings'!B985</f>
        <v/>
      </c>
      <c r="C778" s="146"/>
      <c r="D778" s="146"/>
      <c r="E778" s="146">
        <f>'Product Ratings'!C985</f>
        <v>13</v>
      </c>
      <c r="F778" s="305">
        <f>'Product Ratings'!D985</f>
        <v>108.47</v>
      </c>
      <c r="G778" s="305">
        <f>'Product Ratings'!E985</f>
        <v>58.72</v>
      </c>
      <c r="H778" s="134">
        <f>'Product Ratings'!F985</f>
        <v>0.534</v>
      </c>
      <c r="I778" s="146"/>
      <c r="J778" s="305">
        <f>'Product Ratings'!J985</f>
        <v>8.343846154</v>
      </c>
      <c r="K778" s="146" t="str">
        <f>'Product Ratings'!K985</f>
        <v/>
      </c>
      <c r="L778" s="305">
        <f>'Product Ratings'!L985</f>
        <v>5.439273894</v>
      </c>
      <c r="M778" s="134">
        <f>'Product Ratings'!M985</f>
        <v>0.15</v>
      </c>
      <c r="N778" s="146"/>
      <c r="O778" s="139">
        <f>'Product Ratings'!O985</f>
        <v>3</v>
      </c>
      <c r="P778" s="139">
        <f>'Product Ratings'!P985</f>
        <v>3</v>
      </c>
      <c r="Q778" s="139">
        <f>'Product Ratings'!Q985</f>
        <v>5</v>
      </c>
      <c r="R778" s="139">
        <f>'Product Ratings'!R985</f>
        <v>0</v>
      </c>
      <c r="S778" s="306">
        <f>'Product Ratings'!S985</f>
        <v>3</v>
      </c>
      <c r="T778" s="307">
        <f>'Product Ratings'!T985</f>
        <v>14</v>
      </c>
      <c r="U778" s="146"/>
      <c r="V778" s="146"/>
      <c r="W778" s="146"/>
    </row>
    <row r="779" ht="12.75" customHeight="1">
      <c r="A779" s="146"/>
      <c r="B779" s="146" t="str">
        <f>'Product Ratings'!B989</f>
        <v/>
      </c>
      <c r="C779" s="146"/>
      <c r="D779" s="146"/>
      <c r="E779" s="146">
        <f>'Product Ratings'!C989</f>
        <v>8</v>
      </c>
      <c r="F779" s="305">
        <f>'Product Ratings'!D989</f>
        <v>68.87</v>
      </c>
      <c r="G779" s="305">
        <f>'Product Ratings'!E989</f>
        <v>37.27</v>
      </c>
      <c r="H779" s="134">
        <f>'Product Ratings'!F989</f>
        <v>0.534</v>
      </c>
      <c r="I779" s="146"/>
      <c r="J779" s="305">
        <f>'Product Ratings'!J989</f>
        <v>8.60875</v>
      </c>
      <c r="K779" s="146" t="str">
        <f>'Product Ratings'!K989</f>
        <v/>
      </c>
      <c r="L779" s="305">
        <f>'Product Ratings'!L989</f>
        <v>5.61196219</v>
      </c>
      <c r="M779" s="134">
        <f>'Product Ratings'!M989</f>
        <v>0.45</v>
      </c>
      <c r="N779" s="146"/>
      <c r="O779" s="139">
        <f>'Product Ratings'!O989</f>
        <v>3</v>
      </c>
      <c r="P779" s="139">
        <f>'Product Ratings'!P989</f>
        <v>2</v>
      </c>
      <c r="Q779" s="139">
        <f>'Product Ratings'!Q989</f>
        <v>5</v>
      </c>
      <c r="R779" s="139">
        <f>'Product Ratings'!R989</f>
        <v>0</v>
      </c>
      <c r="S779" s="306">
        <f>'Product Ratings'!S989</f>
        <v>4</v>
      </c>
      <c r="T779" s="307">
        <f>'Product Ratings'!T989</f>
        <v>14</v>
      </c>
      <c r="U779" s="146"/>
      <c r="V779" s="146"/>
      <c r="W779" s="146"/>
    </row>
    <row r="780" ht="12.75" customHeight="1">
      <c r="A780" s="146"/>
      <c r="B780" s="146" t="str">
        <f>'Product Ratings'!B990</f>
        <v/>
      </c>
      <c r="C780" s="146"/>
      <c r="D780" s="146"/>
      <c r="E780" s="146">
        <f>'Product Ratings'!C990</f>
        <v>21</v>
      </c>
      <c r="F780" s="305">
        <f>'Product Ratings'!D990</f>
        <v>175.18</v>
      </c>
      <c r="G780" s="305">
        <f>'Product Ratings'!E990</f>
        <v>94.79</v>
      </c>
      <c r="H780" s="134">
        <f>'Product Ratings'!F990</f>
        <v>0.534</v>
      </c>
      <c r="I780" s="146"/>
      <c r="J780" s="305">
        <f>'Product Ratings'!J990</f>
        <v>8.341904762</v>
      </c>
      <c r="K780" s="146" t="str">
        <f>'Product Ratings'!K990</f>
        <v/>
      </c>
      <c r="L780" s="305">
        <f>'Product Ratings'!L990</f>
        <v>5.438008319</v>
      </c>
      <c r="M780" s="134">
        <f>'Product Ratings'!M990</f>
        <v>0.12</v>
      </c>
      <c r="N780" s="146"/>
      <c r="O780" s="139">
        <f>'Product Ratings'!O990</f>
        <v>3</v>
      </c>
      <c r="P780" s="139">
        <f>'Product Ratings'!P990</f>
        <v>4</v>
      </c>
      <c r="Q780" s="139">
        <f>'Product Ratings'!Q990</f>
        <v>5</v>
      </c>
      <c r="R780" s="139">
        <f>'Product Ratings'!R990</f>
        <v>0</v>
      </c>
      <c r="S780" s="306">
        <f>'Product Ratings'!S990</f>
        <v>2</v>
      </c>
      <c r="T780" s="307">
        <f>'Product Ratings'!T990</f>
        <v>14</v>
      </c>
      <c r="U780" s="146"/>
      <c r="V780" s="146"/>
      <c r="W780" s="146"/>
    </row>
    <row r="781" ht="12.75" customHeight="1">
      <c r="A781" s="146"/>
      <c r="B781" s="146" t="str">
        <f>'Product Ratings'!B991</f>
        <v/>
      </c>
      <c r="C781" s="146"/>
      <c r="D781" s="146"/>
      <c r="E781" s="146">
        <f>'Product Ratings'!C991</f>
        <v>2</v>
      </c>
      <c r="F781" s="305">
        <f>'Product Ratings'!D991</f>
        <v>10.46</v>
      </c>
      <c r="G781" s="305">
        <f>'Product Ratings'!E991</f>
        <v>5.66</v>
      </c>
      <c r="H781" s="134">
        <f>'Product Ratings'!F991</f>
        <v>0.534</v>
      </c>
      <c r="I781" s="146"/>
      <c r="J781" s="305">
        <f>'Product Ratings'!J991</f>
        <v>5.23</v>
      </c>
      <c r="K781" s="146" t="str">
        <f>'Product Ratings'!K991</f>
        <v/>
      </c>
      <c r="L781" s="305">
        <f>'Product Ratings'!L991</f>
        <v>3.409387223</v>
      </c>
      <c r="M781" s="134">
        <f>'Product Ratings'!M991</f>
        <v>0.65</v>
      </c>
      <c r="N781" s="146"/>
      <c r="O781" s="139">
        <f>'Product Ratings'!O991</f>
        <v>3</v>
      </c>
      <c r="P781" s="139">
        <f>'Product Ratings'!P991</f>
        <v>1</v>
      </c>
      <c r="Q781" s="139">
        <f>'Product Ratings'!Q991</f>
        <v>5</v>
      </c>
      <c r="R781" s="139">
        <f>'Product Ratings'!R991</f>
        <v>0</v>
      </c>
      <c r="S781" s="306">
        <f>'Product Ratings'!S991</f>
        <v>5</v>
      </c>
      <c r="T781" s="307">
        <f>'Product Ratings'!T991</f>
        <v>14</v>
      </c>
      <c r="U781" s="146"/>
      <c r="V781" s="146"/>
      <c r="W781" s="146"/>
    </row>
    <row r="782" ht="12.75" customHeight="1">
      <c r="A782" s="146"/>
      <c r="B782" s="146" t="str">
        <f>'Product Ratings'!B993</f>
        <v/>
      </c>
      <c r="C782" s="146"/>
      <c r="D782" s="146"/>
      <c r="E782" s="146">
        <f>'Product Ratings'!C993</f>
        <v>9</v>
      </c>
      <c r="F782" s="305">
        <f>'Product Ratings'!D993</f>
        <v>60.32</v>
      </c>
      <c r="G782" s="305">
        <f>'Product Ratings'!E993</f>
        <v>32.6</v>
      </c>
      <c r="H782" s="134">
        <f>'Product Ratings'!F993</f>
        <v>0.534</v>
      </c>
      <c r="I782" s="146"/>
      <c r="J782" s="305">
        <f>'Product Ratings'!J993</f>
        <v>6.702222222</v>
      </c>
      <c r="K782" s="146" t="str">
        <f>'Product Ratings'!K993</f>
        <v/>
      </c>
      <c r="L782" s="305">
        <f>'Product Ratings'!L993</f>
        <v>4.369114878</v>
      </c>
      <c r="M782" s="134">
        <f>'Product Ratings'!M993</f>
        <v>0.45</v>
      </c>
      <c r="N782" s="146"/>
      <c r="O782" s="139">
        <f>'Product Ratings'!O993</f>
        <v>3</v>
      </c>
      <c r="P782" s="139">
        <f>'Product Ratings'!P993</f>
        <v>2</v>
      </c>
      <c r="Q782" s="139">
        <f>'Product Ratings'!Q993</f>
        <v>5</v>
      </c>
      <c r="R782" s="139">
        <f>'Product Ratings'!R993</f>
        <v>0</v>
      </c>
      <c r="S782" s="306">
        <f>'Product Ratings'!S993</f>
        <v>4</v>
      </c>
      <c r="T782" s="307">
        <f>'Product Ratings'!T993</f>
        <v>14</v>
      </c>
      <c r="U782" s="146"/>
      <c r="V782" s="146"/>
      <c r="W782" s="146"/>
    </row>
    <row r="783" ht="12.75" customHeight="1">
      <c r="A783" s="146"/>
      <c r="B783" s="146" t="str">
        <f>'Product Ratings'!B996</f>
        <v/>
      </c>
      <c r="C783" s="146"/>
      <c r="D783" s="146"/>
      <c r="E783" s="146">
        <f>'Product Ratings'!C996</f>
        <v>1</v>
      </c>
      <c r="F783" s="305">
        <f>'Product Ratings'!D996</f>
        <v>47.83</v>
      </c>
      <c r="G783" s="305">
        <f>'Product Ratings'!E996</f>
        <v>25.83</v>
      </c>
      <c r="H783" s="134">
        <f>'Product Ratings'!F996</f>
        <v>0.534</v>
      </c>
      <c r="I783" s="146"/>
      <c r="J783" s="305">
        <f>'Product Ratings'!J996</f>
        <v>47.83</v>
      </c>
      <c r="K783" s="146" t="str">
        <f>'Product Ratings'!K996</f>
        <v/>
      </c>
      <c r="L783" s="305">
        <f>'Product Ratings'!L996</f>
        <v>31.17992177</v>
      </c>
      <c r="M783" s="134">
        <f>'Product Ratings'!M996</f>
        <v>0.89</v>
      </c>
      <c r="N783" s="146"/>
      <c r="O783" s="139">
        <f>'Product Ratings'!O996</f>
        <v>3</v>
      </c>
      <c r="P783" s="139">
        <f>'Product Ratings'!P996</f>
        <v>1</v>
      </c>
      <c r="Q783" s="139">
        <f>'Product Ratings'!Q996</f>
        <v>4</v>
      </c>
      <c r="R783" s="139">
        <f>'Product Ratings'!R996</f>
        <v>0</v>
      </c>
      <c r="S783" s="306">
        <f>'Product Ratings'!S996</f>
        <v>5</v>
      </c>
      <c r="T783" s="307">
        <f>'Product Ratings'!T996</f>
        <v>13</v>
      </c>
      <c r="U783" s="146"/>
      <c r="V783" s="146"/>
      <c r="W783" s="146"/>
    </row>
    <row r="784" ht="12.75" customHeight="1">
      <c r="A784" s="146"/>
      <c r="B784" s="146" t="str">
        <f>'Product Ratings'!B997</f>
        <v/>
      </c>
      <c r="C784" s="146"/>
      <c r="D784" s="146"/>
      <c r="E784" s="146">
        <f>'Product Ratings'!C997</f>
        <v>1</v>
      </c>
      <c r="F784" s="305">
        <f>'Product Ratings'!D997</f>
        <v>30.43</v>
      </c>
      <c r="G784" s="305">
        <f>'Product Ratings'!E997</f>
        <v>16.43</v>
      </c>
      <c r="H784" s="134">
        <f>'Product Ratings'!F997</f>
        <v>0.534</v>
      </c>
      <c r="I784" s="146"/>
      <c r="J784" s="305">
        <f>'Product Ratings'!J997</f>
        <v>30.43</v>
      </c>
      <c r="K784" s="146" t="str">
        <f>'Product Ratings'!K997</f>
        <v/>
      </c>
      <c r="L784" s="305">
        <f>'Product Ratings'!L997</f>
        <v>19.83702738</v>
      </c>
      <c r="M784" s="134">
        <f>'Product Ratings'!M997</f>
        <v>0.65</v>
      </c>
      <c r="N784" s="146"/>
      <c r="O784" s="139">
        <f>'Product Ratings'!O997</f>
        <v>3</v>
      </c>
      <c r="P784" s="139">
        <f>'Product Ratings'!P997</f>
        <v>1</v>
      </c>
      <c r="Q784" s="139">
        <f>'Product Ratings'!Q997</f>
        <v>5</v>
      </c>
      <c r="R784" s="139">
        <f>'Product Ratings'!R997</f>
        <v>0</v>
      </c>
      <c r="S784" s="306">
        <f>'Product Ratings'!S997</f>
        <v>5</v>
      </c>
      <c r="T784" s="307">
        <f>'Product Ratings'!T997</f>
        <v>14</v>
      </c>
      <c r="U784" s="146"/>
      <c r="V784" s="146"/>
      <c r="W784" s="146"/>
    </row>
    <row r="785" ht="12.75" customHeight="1">
      <c r="A785" s="146"/>
      <c r="B785" s="146" t="str">
        <f>'Product Ratings'!B999</f>
        <v/>
      </c>
      <c r="C785" s="146"/>
      <c r="D785" s="146"/>
      <c r="E785" s="146">
        <f>'Product Ratings'!C999</f>
        <v>11</v>
      </c>
      <c r="F785" s="305">
        <f>'Product Ratings'!D999</f>
        <v>468.7</v>
      </c>
      <c r="G785" s="305">
        <f>'Product Ratings'!E999</f>
        <v>252.68</v>
      </c>
      <c r="H785" s="134">
        <f>'Product Ratings'!F999</f>
        <v>0.534</v>
      </c>
      <c r="I785" s="146"/>
      <c r="J785" s="305">
        <f>'Product Ratings'!J999</f>
        <v>42.60909091</v>
      </c>
      <c r="K785" s="146" t="str">
        <f>'Product Ratings'!K999</f>
        <v/>
      </c>
      <c r="L785" s="305">
        <f>'Product Ratings'!L999</f>
        <v>27.77646083</v>
      </c>
      <c r="M785" s="134">
        <f>'Product Ratings'!M999</f>
        <v>0.21</v>
      </c>
      <c r="N785" s="146"/>
      <c r="O785" s="139">
        <f>'Product Ratings'!O999</f>
        <v>3</v>
      </c>
      <c r="P785" s="139">
        <f>'Product Ratings'!P999</f>
        <v>3</v>
      </c>
      <c r="Q785" s="139">
        <f>'Product Ratings'!Q999</f>
        <v>4</v>
      </c>
      <c r="R785" s="139">
        <f>'Product Ratings'!R999</f>
        <v>0</v>
      </c>
      <c r="S785" s="306">
        <f>'Product Ratings'!S999</f>
        <v>3</v>
      </c>
      <c r="T785" s="307">
        <f>'Product Ratings'!T999</f>
        <v>13</v>
      </c>
      <c r="U785" s="146"/>
      <c r="V785" s="146"/>
      <c r="W785" s="146"/>
    </row>
    <row r="786" ht="12.75" customHeight="1">
      <c r="A786" s="146"/>
      <c r="B786" s="146" t="str">
        <f>'Product Ratings'!B1018</f>
        <v/>
      </c>
      <c r="C786" s="146"/>
      <c r="D786" s="146"/>
      <c r="E786" s="146">
        <f>'Product Ratings'!C1018</f>
        <v>12</v>
      </c>
      <c r="F786" s="305">
        <f>'Product Ratings'!D1018</f>
        <v>99.86</v>
      </c>
      <c r="G786" s="305">
        <f>'Product Ratings'!E1018</f>
        <v>53.44</v>
      </c>
      <c r="H786" s="134">
        <f>'Product Ratings'!F1018</f>
        <v>0.534</v>
      </c>
      <c r="I786" s="146"/>
      <c r="J786" s="305">
        <f>'Product Ratings'!J1018</f>
        <v>8.321666667</v>
      </c>
      <c r="K786" s="146" t="str">
        <f>'Product Ratings'!K1018</f>
        <v/>
      </c>
      <c r="L786" s="305">
        <f>'Product Ratings'!L1018</f>
        <v>5.424815298</v>
      </c>
      <c r="M786" s="134">
        <f>'Product Ratings'!M1018</f>
        <v>0.3</v>
      </c>
      <c r="N786" s="146"/>
      <c r="O786" s="139">
        <f>'Product Ratings'!O1018</f>
        <v>3</v>
      </c>
      <c r="P786" s="139">
        <f>'Product Ratings'!P1018</f>
        <v>3</v>
      </c>
      <c r="Q786" s="139">
        <f>'Product Ratings'!Q1018</f>
        <v>5</v>
      </c>
      <c r="R786" s="139">
        <f>'Product Ratings'!R1018</f>
        <v>0</v>
      </c>
      <c r="S786" s="306">
        <f>'Product Ratings'!S1018</f>
        <v>3</v>
      </c>
      <c r="T786" s="307">
        <f>'Product Ratings'!T1018</f>
        <v>14</v>
      </c>
      <c r="U786" s="146"/>
      <c r="V786" s="146"/>
      <c r="W786" s="146"/>
    </row>
    <row r="787" ht="12.75" customHeight="1">
      <c r="A787" s="146"/>
      <c r="B787" s="146" t="str">
        <f>'Product Ratings'!B1024</f>
        <v/>
      </c>
      <c r="C787" s="146"/>
      <c r="D787" s="146"/>
      <c r="E787" s="146">
        <f>'Product Ratings'!C1024</f>
        <v>7</v>
      </c>
      <c r="F787" s="305">
        <f>'Product Ratings'!D1024</f>
        <v>213.04</v>
      </c>
      <c r="G787" s="305">
        <f>'Product Ratings'!E1024</f>
        <v>113.92</v>
      </c>
      <c r="H787" s="134">
        <f>'Product Ratings'!F1024</f>
        <v>0.534</v>
      </c>
      <c r="I787" s="146"/>
      <c r="J787" s="305">
        <f>'Product Ratings'!J1024</f>
        <v>30.43428571</v>
      </c>
      <c r="K787" s="146" t="str">
        <f>'Product Ratings'!K1024</f>
        <v/>
      </c>
      <c r="L787" s="305">
        <f>'Product Ratings'!L1024</f>
        <v>19.8398212</v>
      </c>
      <c r="M787" s="134">
        <f>'Product Ratings'!M1024</f>
        <v>0.45</v>
      </c>
      <c r="N787" s="146"/>
      <c r="O787" s="139">
        <f>'Product Ratings'!O1024</f>
        <v>3</v>
      </c>
      <c r="P787" s="139">
        <f>'Product Ratings'!P1024</f>
        <v>2</v>
      </c>
      <c r="Q787" s="139">
        <f>'Product Ratings'!Q1024</f>
        <v>5</v>
      </c>
      <c r="R787" s="139">
        <f>'Product Ratings'!R1024</f>
        <v>0</v>
      </c>
      <c r="S787" s="306">
        <f>'Product Ratings'!S1024</f>
        <v>4</v>
      </c>
      <c r="T787" s="307">
        <f>'Product Ratings'!T1024</f>
        <v>14</v>
      </c>
      <c r="U787" s="146"/>
      <c r="V787" s="146"/>
      <c r="W787" s="146"/>
    </row>
    <row r="788" ht="12.75" customHeight="1">
      <c r="A788" s="146"/>
      <c r="B788" s="146" t="str">
        <f>'Product Ratings'!B1027</f>
        <v/>
      </c>
      <c r="C788" s="146"/>
      <c r="D788" s="146"/>
      <c r="E788" s="146">
        <f>'Product Ratings'!C1027</f>
        <v>10</v>
      </c>
      <c r="F788" s="305">
        <f>'Product Ratings'!D1027</f>
        <v>83.93</v>
      </c>
      <c r="G788" s="305">
        <f>'Product Ratings'!E1027</f>
        <v>44.85</v>
      </c>
      <c r="H788" s="134">
        <f>'Product Ratings'!F1027</f>
        <v>0.534</v>
      </c>
      <c r="I788" s="146"/>
      <c r="J788" s="305">
        <f>'Product Ratings'!J1027</f>
        <v>8.393</v>
      </c>
      <c r="K788" s="146" t="str">
        <f>'Product Ratings'!K1027</f>
        <v/>
      </c>
      <c r="L788" s="305">
        <f>'Product Ratings'!L1027</f>
        <v>5.471316819</v>
      </c>
      <c r="M788" s="134">
        <f>'Product Ratings'!M1027</f>
        <v>0.5</v>
      </c>
      <c r="N788" s="146"/>
      <c r="O788" s="139">
        <f>'Product Ratings'!O1027</f>
        <v>3</v>
      </c>
      <c r="P788" s="139">
        <f>'Product Ratings'!P1027</f>
        <v>2</v>
      </c>
      <c r="Q788" s="139">
        <f>'Product Ratings'!Q1027</f>
        <v>5</v>
      </c>
      <c r="R788" s="139">
        <f>'Product Ratings'!R1027</f>
        <v>0</v>
      </c>
      <c r="S788" s="306">
        <f>'Product Ratings'!S1027</f>
        <v>4</v>
      </c>
      <c r="T788" s="307">
        <f>'Product Ratings'!T1027</f>
        <v>14</v>
      </c>
      <c r="U788" s="146"/>
      <c r="V788" s="146"/>
      <c r="W788" s="146"/>
    </row>
    <row r="789" ht="12.75" customHeight="1">
      <c r="A789" s="146"/>
      <c r="B789" s="146" t="str">
        <f>'Product Ratings'!B1032</f>
        <v/>
      </c>
      <c r="C789" s="146"/>
      <c r="D789" s="146"/>
      <c r="E789" s="146">
        <f>'Product Ratings'!C1032</f>
        <v>18</v>
      </c>
      <c r="F789" s="305">
        <f>'Product Ratings'!D1032</f>
        <v>468</v>
      </c>
      <c r="G789" s="305">
        <f>'Product Ratings'!E1032</f>
        <v>249.84</v>
      </c>
      <c r="H789" s="134">
        <f>'Product Ratings'!F1032</f>
        <v>0.5338</v>
      </c>
      <c r="I789" s="146"/>
      <c r="J789" s="305">
        <f>'Product Ratings'!J1032</f>
        <v>26</v>
      </c>
      <c r="K789" s="146" t="str">
        <f>'Product Ratings'!K1032</f>
        <v/>
      </c>
      <c r="L789" s="305">
        <f>'Product Ratings'!L1032</f>
        <v>16.95136263</v>
      </c>
      <c r="M789" s="134">
        <f>'Product Ratings'!M1032</f>
        <v>0.57</v>
      </c>
      <c r="N789" s="146"/>
      <c r="O789" s="139">
        <f>'Product Ratings'!O1032</f>
        <v>3</v>
      </c>
      <c r="P789" s="139">
        <f>'Product Ratings'!P1032</f>
        <v>4</v>
      </c>
      <c r="Q789" s="139">
        <f>'Product Ratings'!Q1032</f>
        <v>5</v>
      </c>
      <c r="R789" s="139">
        <f>'Product Ratings'!R1032</f>
        <v>0</v>
      </c>
      <c r="S789" s="306">
        <f>'Product Ratings'!S1032</f>
        <v>4</v>
      </c>
      <c r="T789" s="307">
        <f>'Product Ratings'!T1032</f>
        <v>16</v>
      </c>
      <c r="U789" s="146"/>
      <c r="V789" s="146"/>
      <c r="W789" s="146"/>
    </row>
    <row r="790" ht="12.75" customHeight="1">
      <c r="A790" s="146"/>
      <c r="B790" s="146" t="str">
        <f>'Product Ratings'!B1064</f>
        <v/>
      </c>
      <c r="C790" s="146"/>
      <c r="D790" s="146"/>
      <c r="E790" s="146">
        <f>'Product Ratings'!C1064</f>
        <v>11</v>
      </c>
      <c r="F790" s="305">
        <f>'Product Ratings'!D1064</f>
        <v>105.22</v>
      </c>
      <c r="G790" s="305">
        <f>'Product Ratings'!E1064</f>
        <v>55.74</v>
      </c>
      <c r="H790" s="134">
        <f>'Product Ratings'!F1064</f>
        <v>0.5297</v>
      </c>
      <c r="I790" s="146"/>
      <c r="J790" s="305">
        <f>'Product Ratings'!J1064</f>
        <v>9.565454545</v>
      </c>
      <c r="K790" s="146" t="str">
        <f>'Product Ratings'!K1064</f>
        <v/>
      </c>
      <c r="L790" s="305">
        <f>'Product Ratings'!L1064</f>
        <v>6.253157185</v>
      </c>
      <c r="M790" s="134">
        <f>'Product Ratings'!M1064</f>
        <v>0.65</v>
      </c>
      <c r="N790" s="146"/>
      <c r="O790" s="139">
        <f>'Product Ratings'!O1064</f>
        <v>3</v>
      </c>
      <c r="P790" s="139">
        <f>'Product Ratings'!P1064</f>
        <v>3</v>
      </c>
      <c r="Q790" s="139">
        <f>'Product Ratings'!Q1064</f>
        <v>5</v>
      </c>
      <c r="R790" s="139">
        <f>'Product Ratings'!R1064</f>
        <v>0</v>
      </c>
      <c r="S790" s="306">
        <f>'Product Ratings'!S1064</f>
        <v>5</v>
      </c>
      <c r="T790" s="307">
        <f>'Product Ratings'!T1064</f>
        <v>16</v>
      </c>
      <c r="U790" s="146"/>
      <c r="V790" s="146"/>
      <c r="W790" s="146"/>
    </row>
    <row r="791" ht="12.75" customHeight="1">
      <c r="A791" s="146"/>
      <c r="B791" s="146" t="str">
        <f>'Product Ratings'!B1101</f>
        <v/>
      </c>
      <c r="C791" s="146"/>
      <c r="D791" s="146"/>
      <c r="E791" s="146">
        <f>'Product Ratings'!C1101</f>
        <v>22</v>
      </c>
      <c r="F791" s="305">
        <f>'Product Ratings'!D1101</f>
        <v>185.62</v>
      </c>
      <c r="G791" s="305">
        <f>'Product Ratings'!E1101</f>
        <v>97.75</v>
      </c>
      <c r="H791" s="134">
        <f>'Product Ratings'!F1101</f>
        <v>0.5266</v>
      </c>
      <c r="I791" s="146"/>
      <c r="J791" s="305">
        <f>'Product Ratings'!J1101</f>
        <v>8.437272727</v>
      </c>
      <c r="K791" s="146" t="str">
        <f>'Product Ratings'!K1101</f>
        <v/>
      </c>
      <c r="L791" s="305">
        <f>'Product Ratings'!L1101</f>
        <v>5.526839203</v>
      </c>
      <c r="M791" s="134">
        <f>'Product Ratings'!M1101</f>
        <v>0.46</v>
      </c>
      <c r="N791" s="146"/>
      <c r="O791" s="139">
        <f>'Product Ratings'!O1101</f>
        <v>3</v>
      </c>
      <c r="P791" s="139">
        <f>'Product Ratings'!P1101</f>
        <v>4</v>
      </c>
      <c r="Q791" s="139">
        <f>'Product Ratings'!Q1101</f>
        <v>5</v>
      </c>
      <c r="R791" s="139">
        <f>'Product Ratings'!R1101</f>
        <v>0</v>
      </c>
      <c r="S791" s="306">
        <f>'Product Ratings'!S1101</f>
        <v>4</v>
      </c>
      <c r="T791" s="307">
        <f>'Product Ratings'!T1101</f>
        <v>16</v>
      </c>
      <c r="U791" s="146"/>
      <c r="V791" s="146"/>
      <c r="W791" s="146"/>
    </row>
    <row r="792" ht="12.75" customHeight="1">
      <c r="A792" s="146"/>
      <c r="B792" s="146" t="str">
        <f>'Product Ratings'!B1119</f>
        <v/>
      </c>
      <c r="C792" s="146"/>
      <c r="D792" s="146"/>
      <c r="E792" s="146">
        <f>'Product Ratings'!C1119</f>
        <v>19</v>
      </c>
      <c r="F792" s="305">
        <f>'Product Ratings'!D1119</f>
        <v>808.39</v>
      </c>
      <c r="G792" s="305">
        <f>'Product Ratings'!E1119</f>
        <v>424.35</v>
      </c>
      <c r="H792" s="134">
        <f>'Product Ratings'!F1119</f>
        <v>0.5249</v>
      </c>
      <c r="I792" s="146"/>
      <c r="J792" s="305">
        <f>'Product Ratings'!J1119</f>
        <v>42.54684211</v>
      </c>
      <c r="K792" s="146" t="str">
        <f>'Product Ratings'!K1119</f>
        <v/>
      </c>
      <c r="L792" s="305">
        <f>'Product Ratings'!L1119</f>
        <v>27.90139819</v>
      </c>
      <c r="M792" s="134">
        <f>'Product Ratings'!M1119</f>
        <v>0.85</v>
      </c>
      <c r="N792" s="146"/>
      <c r="O792" s="139">
        <f>'Product Ratings'!O1119</f>
        <v>3</v>
      </c>
      <c r="P792" s="139">
        <f>'Product Ratings'!P1119</f>
        <v>4</v>
      </c>
      <c r="Q792" s="139">
        <f>'Product Ratings'!Q1119</f>
        <v>4</v>
      </c>
      <c r="R792" s="139">
        <f>'Product Ratings'!R1119</f>
        <v>0</v>
      </c>
      <c r="S792" s="306">
        <f>'Product Ratings'!S1119</f>
        <v>5</v>
      </c>
      <c r="T792" s="307">
        <f>'Product Ratings'!T1119</f>
        <v>16</v>
      </c>
      <c r="U792" s="146"/>
      <c r="V792" s="146"/>
      <c r="W792" s="146"/>
    </row>
    <row r="793" ht="12.75" customHeight="1">
      <c r="A793" s="146"/>
      <c r="B793" s="146" t="str">
        <f>'Product Ratings'!B1126</f>
        <v/>
      </c>
      <c r="C793" s="146"/>
      <c r="D793" s="146"/>
      <c r="E793" s="146">
        <f>'Product Ratings'!C1126</f>
        <v>14</v>
      </c>
      <c r="F793" s="305">
        <f>'Product Ratings'!D1126</f>
        <v>332.87</v>
      </c>
      <c r="G793" s="305">
        <f>'Product Ratings'!E1126</f>
        <v>174.34</v>
      </c>
      <c r="H793" s="134">
        <f>'Product Ratings'!F1126</f>
        <v>0.5238</v>
      </c>
      <c r="I793" s="146"/>
      <c r="J793" s="305">
        <f>'Product Ratings'!J1126</f>
        <v>23.77642857</v>
      </c>
      <c r="K793" s="146" t="str">
        <f>'Product Ratings'!K1126</f>
        <v/>
      </c>
      <c r="L793" s="305">
        <f>'Product Ratings'!L1126</f>
        <v>15.60337877</v>
      </c>
      <c r="M793" s="134">
        <f>'Product Ratings'!M1126</f>
        <v>0.97</v>
      </c>
      <c r="N793" s="146"/>
      <c r="O793" s="139">
        <f>'Product Ratings'!O1126</f>
        <v>3</v>
      </c>
      <c r="P793" s="139">
        <f>'Product Ratings'!P1126</f>
        <v>3</v>
      </c>
      <c r="Q793" s="139">
        <f>'Product Ratings'!Q1126</f>
        <v>5</v>
      </c>
      <c r="R793" s="139">
        <f>'Product Ratings'!R1126</f>
        <v>0</v>
      </c>
      <c r="S793" s="306">
        <f>'Product Ratings'!S1126</f>
        <v>5</v>
      </c>
      <c r="T793" s="307">
        <f>'Product Ratings'!T1126</f>
        <v>16</v>
      </c>
      <c r="U793" s="146"/>
      <c r="V793" s="146"/>
      <c r="W793" s="146"/>
    </row>
    <row r="794" ht="12.75" customHeight="1">
      <c r="A794" s="146"/>
      <c r="B794" s="146" t="str">
        <f>'Product Ratings'!B1135</f>
        <v/>
      </c>
      <c r="C794" s="146"/>
      <c r="D794" s="146"/>
      <c r="E794" s="146">
        <f>'Product Ratings'!C1135</f>
        <v>15</v>
      </c>
      <c r="F794" s="305">
        <f>'Product Ratings'!D1135</f>
        <v>378.26</v>
      </c>
      <c r="G794" s="305">
        <f>'Product Ratings'!E1135</f>
        <v>197.94</v>
      </c>
      <c r="H794" s="134">
        <f>'Product Ratings'!F1135</f>
        <v>0.5233</v>
      </c>
      <c r="I794" s="146"/>
      <c r="J794" s="305">
        <f>'Product Ratings'!J1135</f>
        <v>25.21733333</v>
      </c>
      <c r="K794" s="146" t="str">
        <f>'Product Ratings'!K1135</f>
        <v/>
      </c>
      <c r="L794" s="305">
        <f>'Product Ratings'!L1135</f>
        <v>16.55441038</v>
      </c>
      <c r="M794" s="134">
        <f>'Product Ratings'!M1135</f>
        <v>0.92</v>
      </c>
      <c r="N794" s="146"/>
      <c r="O794" s="139">
        <f>'Product Ratings'!O1135</f>
        <v>3</v>
      </c>
      <c r="P794" s="139">
        <f>'Product Ratings'!P1135</f>
        <v>3</v>
      </c>
      <c r="Q794" s="139">
        <f>'Product Ratings'!Q1135</f>
        <v>5</v>
      </c>
      <c r="R794" s="139">
        <f>'Product Ratings'!R1135</f>
        <v>0</v>
      </c>
      <c r="S794" s="306">
        <f>'Product Ratings'!S1135</f>
        <v>5</v>
      </c>
      <c r="T794" s="307">
        <f>'Product Ratings'!T1135</f>
        <v>16</v>
      </c>
      <c r="U794" s="146"/>
      <c r="V794" s="146"/>
      <c r="W794" s="146"/>
    </row>
    <row r="795" ht="12.75" customHeight="1">
      <c r="A795" s="146"/>
      <c r="B795" s="146" t="str">
        <f>'Product Ratings'!B1140</f>
        <v/>
      </c>
      <c r="C795" s="146"/>
      <c r="D795" s="146"/>
      <c r="E795" s="146">
        <f>'Product Ratings'!C1140</f>
        <v>14</v>
      </c>
      <c r="F795" s="305">
        <f>'Product Ratings'!D1140</f>
        <v>353.04</v>
      </c>
      <c r="G795" s="305">
        <f>'Product Ratings'!E1140</f>
        <v>184.58</v>
      </c>
      <c r="H795" s="134">
        <f>'Product Ratings'!F1140</f>
        <v>0.5228</v>
      </c>
      <c r="I795" s="146"/>
      <c r="J795" s="305">
        <f>'Product Ratings'!J1140</f>
        <v>25.21714286</v>
      </c>
      <c r="K795" s="146" t="str">
        <f>'Product Ratings'!K1140</f>
        <v/>
      </c>
      <c r="L795" s="305">
        <f>'Product Ratings'!L1140</f>
        <v>16.55972082</v>
      </c>
      <c r="M795" s="134">
        <f>'Product Ratings'!M1140</f>
        <v>0.65</v>
      </c>
      <c r="N795" s="146"/>
      <c r="O795" s="139">
        <f>'Product Ratings'!O1140</f>
        <v>3</v>
      </c>
      <c r="P795" s="139">
        <f>'Product Ratings'!P1140</f>
        <v>3</v>
      </c>
      <c r="Q795" s="139">
        <f>'Product Ratings'!Q1140</f>
        <v>5</v>
      </c>
      <c r="R795" s="139">
        <f>'Product Ratings'!R1140</f>
        <v>0</v>
      </c>
      <c r="S795" s="306">
        <f>'Product Ratings'!S1140</f>
        <v>5</v>
      </c>
      <c r="T795" s="307">
        <f>'Product Ratings'!T1140</f>
        <v>16</v>
      </c>
      <c r="U795" s="146"/>
      <c r="V795" s="146"/>
      <c r="W795" s="146"/>
    </row>
    <row r="796" ht="12.75" customHeight="1">
      <c r="A796" s="146"/>
      <c r="B796" s="146" t="str">
        <f>'Product Ratings'!B1147</f>
        <v/>
      </c>
      <c r="C796" s="146"/>
      <c r="D796" s="146"/>
      <c r="E796" s="146">
        <f>'Product Ratings'!C1147</f>
        <v>12</v>
      </c>
      <c r="F796" s="305">
        <f>'Product Ratings'!D1147</f>
        <v>302.61</v>
      </c>
      <c r="G796" s="305">
        <f>'Product Ratings'!E1147</f>
        <v>158.09</v>
      </c>
      <c r="H796" s="134">
        <f>'Product Ratings'!F1147</f>
        <v>0.5224</v>
      </c>
      <c r="I796" s="146"/>
      <c r="J796" s="305">
        <f>'Product Ratings'!J1147</f>
        <v>25.2175</v>
      </c>
      <c r="K796" s="146" t="str">
        <f>'Product Ratings'!K1147</f>
        <v/>
      </c>
      <c r="L796" s="305">
        <f>'Product Ratings'!L1147</f>
        <v>16.56430636</v>
      </c>
      <c r="M796" s="134">
        <f>'Product Ratings'!M1147</f>
        <v>0.87</v>
      </c>
      <c r="N796" s="146"/>
      <c r="O796" s="139">
        <f>'Product Ratings'!O1147</f>
        <v>3</v>
      </c>
      <c r="P796" s="139">
        <f>'Product Ratings'!P1147</f>
        <v>3</v>
      </c>
      <c r="Q796" s="139">
        <f>'Product Ratings'!Q1147</f>
        <v>5</v>
      </c>
      <c r="R796" s="139">
        <f>'Product Ratings'!R1147</f>
        <v>0</v>
      </c>
      <c r="S796" s="306">
        <f>'Product Ratings'!S1147</f>
        <v>5</v>
      </c>
      <c r="T796" s="307">
        <f>'Product Ratings'!T1147</f>
        <v>16</v>
      </c>
      <c r="U796" s="146"/>
      <c r="V796" s="146"/>
      <c r="W796" s="146"/>
    </row>
    <row r="797" ht="12.75" customHeight="1">
      <c r="A797" s="146"/>
      <c r="B797" s="146" t="str">
        <f>'Product Ratings'!B1150</f>
        <v/>
      </c>
      <c r="C797" s="146"/>
      <c r="D797" s="146"/>
      <c r="E797" s="146">
        <f>'Product Ratings'!C1150</f>
        <v>31</v>
      </c>
      <c r="F797" s="305">
        <f>'Product Ratings'!D1150</f>
        <v>218.81</v>
      </c>
      <c r="G797" s="305">
        <f>'Product Ratings'!E1150</f>
        <v>114.24</v>
      </c>
      <c r="H797" s="134">
        <f>'Product Ratings'!F1150</f>
        <v>0.5221</v>
      </c>
      <c r="I797" s="146"/>
      <c r="J797" s="305">
        <f>'Product Ratings'!J1150</f>
        <v>7.058387097</v>
      </c>
      <c r="K797" s="146" t="str">
        <f>'Product Ratings'!K1150</f>
        <v/>
      </c>
      <c r="L797" s="305">
        <f>'Product Ratings'!L1150</f>
        <v>4.637268968</v>
      </c>
      <c r="M797" s="134">
        <f>'Product Ratings'!M1150</f>
        <v>0.23</v>
      </c>
      <c r="N797" s="146"/>
      <c r="O797" s="139">
        <f>'Product Ratings'!O1150</f>
        <v>3</v>
      </c>
      <c r="P797" s="139">
        <f>'Product Ratings'!P1150</f>
        <v>5</v>
      </c>
      <c r="Q797" s="139">
        <f>'Product Ratings'!Q1150</f>
        <v>5</v>
      </c>
      <c r="R797" s="139">
        <f>'Product Ratings'!R1150</f>
        <v>0</v>
      </c>
      <c r="S797" s="306">
        <f>'Product Ratings'!S1150</f>
        <v>3</v>
      </c>
      <c r="T797" s="307">
        <f>'Product Ratings'!T1150</f>
        <v>16</v>
      </c>
      <c r="U797" s="146"/>
      <c r="V797" s="146"/>
      <c r="W797" s="146"/>
    </row>
    <row r="798" ht="12.75" customHeight="1">
      <c r="A798" s="146"/>
      <c r="B798" s="146" t="str">
        <f>'Product Ratings'!B1180</f>
        <v/>
      </c>
      <c r="C798" s="146"/>
      <c r="D798" s="146"/>
      <c r="E798" s="146">
        <f>'Product Ratings'!C1180</f>
        <v>28</v>
      </c>
      <c r="F798" s="305">
        <f>'Product Ratings'!D1180</f>
        <v>1395.48</v>
      </c>
      <c r="G798" s="305">
        <f>'Product Ratings'!E1180</f>
        <v>726</v>
      </c>
      <c r="H798" s="134">
        <f>'Product Ratings'!F1180</f>
        <v>0.5203</v>
      </c>
      <c r="I798" s="146"/>
      <c r="J798" s="305">
        <f>'Product Ratings'!J1180</f>
        <v>49.83857143</v>
      </c>
      <c r="K798" s="146" t="str">
        <f>'Product Ratings'!K1180</f>
        <v/>
      </c>
      <c r="L798" s="305">
        <f>'Product Ratings'!L1180</f>
        <v>32.78206369</v>
      </c>
      <c r="M798" s="134">
        <f>'Product Ratings'!M1180</f>
        <v>0.52</v>
      </c>
      <c r="N798" s="146"/>
      <c r="O798" s="139">
        <f>'Product Ratings'!O1180</f>
        <v>3</v>
      </c>
      <c r="P798" s="139">
        <f>'Product Ratings'!P1180</f>
        <v>5</v>
      </c>
      <c r="Q798" s="139">
        <f>'Product Ratings'!Q1180</f>
        <v>4</v>
      </c>
      <c r="R798" s="139">
        <f>'Product Ratings'!R1180</f>
        <v>0</v>
      </c>
      <c r="S798" s="306">
        <f>'Product Ratings'!S1180</f>
        <v>4</v>
      </c>
      <c r="T798" s="307">
        <f>'Product Ratings'!T1180</f>
        <v>16</v>
      </c>
      <c r="U798" s="146"/>
      <c r="V798" s="146"/>
      <c r="W798" s="146"/>
    </row>
    <row r="799" ht="12.75" customHeight="1">
      <c r="A799" s="146"/>
      <c r="B799" s="146" t="str">
        <f>'Product Ratings'!B1195</f>
        <v/>
      </c>
      <c r="C799" s="146"/>
      <c r="D799" s="146"/>
      <c r="E799" s="146">
        <f>'Product Ratings'!C1195</f>
        <v>13</v>
      </c>
      <c r="F799" s="305">
        <f>'Product Ratings'!D1195</f>
        <v>406.96</v>
      </c>
      <c r="G799" s="305">
        <f>'Product Ratings'!E1195</f>
        <v>211.38</v>
      </c>
      <c r="H799" s="134">
        <f>'Product Ratings'!F1195</f>
        <v>0.5194</v>
      </c>
      <c r="I799" s="146"/>
      <c r="J799" s="305">
        <f>'Product Ratings'!J1195</f>
        <v>31.30461538</v>
      </c>
      <c r="K799" s="146" t="str">
        <f>'Product Ratings'!K1195</f>
        <v/>
      </c>
      <c r="L799" s="305">
        <f>'Product Ratings'!L1195</f>
        <v>20.60327457</v>
      </c>
      <c r="M799" s="134">
        <f>'Product Ratings'!M1195</f>
        <v>0.85</v>
      </c>
      <c r="N799" s="146"/>
      <c r="O799" s="139">
        <f>'Product Ratings'!O1195</f>
        <v>3</v>
      </c>
      <c r="P799" s="139">
        <f>'Product Ratings'!P1195</f>
        <v>3</v>
      </c>
      <c r="Q799" s="139">
        <f>'Product Ratings'!Q1195</f>
        <v>5</v>
      </c>
      <c r="R799" s="139">
        <f>'Product Ratings'!R1195</f>
        <v>0</v>
      </c>
      <c r="S799" s="306">
        <f>'Product Ratings'!S1195</f>
        <v>5</v>
      </c>
      <c r="T799" s="307">
        <f>'Product Ratings'!T1195</f>
        <v>16</v>
      </c>
      <c r="U799" s="146"/>
      <c r="V799" s="146"/>
      <c r="W799" s="146"/>
    </row>
    <row r="800" ht="12.75" customHeight="1">
      <c r="A800" s="146"/>
      <c r="B800" s="146" t="str">
        <f>'Product Ratings'!B1286</f>
        <v/>
      </c>
      <c r="C800" s="146"/>
      <c r="D800" s="146"/>
      <c r="E800" s="146">
        <f>'Product Ratings'!C1286</f>
        <v>11</v>
      </c>
      <c r="F800" s="305">
        <f>'Product Ratings'!D1286</f>
        <v>274.87</v>
      </c>
      <c r="G800" s="305">
        <f>'Product Ratings'!E1286</f>
        <v>140.16</v>
      </c>
      <c r="H800" s="134">
        <f>'Product Ratings'!F1286</f>
        <v>0.5099</v>
      </c>
      <c r="I800" s="146"/>
      <c r="J800" s="305">
        <f>'Product Ratings'!J1286</f>
        <v>24.98818182</v>
      </c>
      <c r="K800" s="146" t="str">
        <f>'Product Ratings'!K1286</f>
        <v/>
      </c>
      <c r="L800" s="305">
        <f>'Product Ratings'!L1286</f>
        <v>16.54956078</v>
      </c>
      <c r="M800" s="134">
        <f>'Product Ratings'!M1286</f>
        <v>0.71</v>
      </c>
      <c r="N800" s="146"/>
      <c r="O800" s="139">
        <f>'Product Ratings'!O1286</f>
        <v>3</v>
      </c>
      <c r="P800" s="139">
        <f>'Product Ratings'!P1286</f>
        <v>3</v>
      </c>
      <c r="Q800" s="139">
        <f>'Product Ratings'!Q1286</f>
        <v>5</v>
      </c>
      <c r="R800" s="139">
        <f>'Product Ratings'!R1286</f>
        <v>0</v>
      </c>
      <c r="S800" s="306">
        <f>'Product Ratings'!S1286</f>
        <v>5</v>
      </c>
      <c r="T800" s="307">
        <f>'Product Ratings'!T1286</f>
        <v>16</v>
      </c>
      <c r="U800" s="146"/>
      <c r="V800" s="146"/>
      <c r="W800" s="146"/>
    </row>
    <row r="801" ht="12.75" customHeight="1">
      <c r="A801" s="146"/>
      <c r="B801" s="146" t="str">
        <f>'Product Ratings'!B1329</f>
        <v/>
      </c>
      <c r="C801" s="146"/>
      <c r="D801" s="146"/>
      <c r="E801" s="146">
        <f>'Product Ratings'!C1329</f>
        <v>17</v>
      </c>
      <c r="F801" s="305">
        <f>'Product Ratings'!D1329</f>
        <v>138.36</v>
      </c>
      <c r="G801" s="305">
        <f>'Product Ratings'!E1329</f>
        <v>69.86</v>
      </c>
      <c r="H801" s="134">
        <f>'Product Ratings'!F1329</f>
        <v>0.5049</v>
      </c>
      <c r="I801" s="146"/>
      <c r="J801" s="305">
        <f>'Product Ratings'!J1329</f>
        <v>8.138823529</v>
      </c>
      <c r="K801" s="146" t="str">
        <f>'Product Ratings'!K1329</f>
        <v/>
      </c>
      <c r="L801" s="305">
        <f>'Product Ratings'!L1329</f>
        <v>5.408215516</v>
      </c>
      <c r="M801" s="134">
        <f>'Product Ratings'!M1329</f>
        <v>0.46</v>
      </c>
      <c r="N801" s="146"/>
      <c r="O801" s="139">
        <f>'Product Ratings'!O1329</f>
        <v>3</v>
      </c>
      <c r="P801" s="139">
        <f>'Product Ratings'!P1329</f>
        <v>4</v>
      </c>
      <c r="Q801" s="139">
        <f>'Product Ratings'!Q1329</f>
        <v>5</v>
      </c>
      <c r="R801" s="139">
        <f>'Product Ratings'!R1329</f>
        <v>0</v>
      </c>
      <c r="S801" s="306">
        <f>'Product Ratings'!S1329</f>
        <v>4</v>
      </c>
      <c r="T801" s="307">
        <f>'Product Ratings'!T1329</f>
        <v>16</v>
      </c>
      <c r="U801" s="146"/>
      <c r="V801" s="146"/>
      <c r="W801" s="146"/>
    </row>
    <row r="802" ht="12.75" customHeight="1">
      <c r="A802" s="146"/>
      <c r="B802" s="146" t="str">
        <f>'Product Ratings'!B1353</f>
        <v/>
      </c>
      <c r="C802" s="146"/>
      <c r="D802" s="146"/>
      <c r="E802" s="146">
        <f>'Product Ratings'!C1353</f>
        <v>12</v>
      </c>
      <c r="F802" s="305">
        <f>'Product Ratings'!D1353</f>
        <v>91.98</v>
      </c>
      <c r="G802" s="305">
        <f>'Product Ratings'!E1353</f>
        <v>46.05</v>
      </c>
      <c r="H802" s="134">
        <f>'Product Ratings'!F1353</f>
        <v>0.5007</v>
      </c>
      <c r="I802" s="146"/>
      <c r="J802" s="305">
        <f>'Product Ratings'!J1353</f>
        <v>7.665</v>
      </c>
      <c r="K802" s="146" t="str">
        <f>'Product Ratings'!K1353</f>
        <v/>
      </c>
      <c r="L802" s="305">
        <f>'Product Ratings'!L1353</f>
        <v>5.107616446</v>
      </c>
      <c r="M802" s="134">
        <f>'Product Ratings'!M1353</f>
        <v>0.94</v>
      </c>
      <c r="N802" s="146"/>
      <c r="O802" s="139">
        <f>'Product Ratings'!O1353</f>
        <v>3</v>
      </c>
      <c r="P802" s="139">
        <f>'Product Ratings'!P1353</f>
        <v>3</v>
      </c>
      <c r="Q802" s="139">
        <f>'Product Ratings'!Q1353</f>
        <v>5</v>
      </c>
      <c r="R802" s="139">
        <f>'Product Ratings'!R1353</f>
        <v>0</v>
      </c>
      <c r="S802" s="306">
        <f>'Product Ratings'!S1353</f>
        <v>5</v>
      </c>
      <c r="T802" s="307">
        <f>'Product Ratings'!T1353</f>
        <v>16</v>
      </c>
      <c r="U802" s="146"/>
      <c r="V802" s="146"/>
      <c r="W802" s="146"/>
    </row>
    <row r="803" ht="12.75" customHeight="1">
      <c r="A803" s="146"/>
      <c r="B803" s="146" t="str">
        <f>'Product Ratings'!B1371</f>
        <v/>
      </c>
      <c r="C803" s="146"/>
      <c r="D803" s="146"/>
      <c r="E803" s="146">
        <f>'Product Ratings'!C1371</f>
        <v>11</v>
      </c>
      <c r="F803" s="305">
        <f>'Product Ratings'!D1371</f>
        <v>143.48</v>
      </c>
      <c r="G803" s="305">
        <f>'Product Ratings'!E1371</f>
        <v>71.76</v>
      </c>
      <c r="H803" s="134">
        <f>'Product Ratings'!F1371</f>
        <v>0.5001</v>
      </c>
      <c r="I803" s="146"/>
      <c r="J803" s="305">
        <f>'Product Ratings'!J1371</f>
        <v>13.04363636</v>
      </c>
      <c r="K803" s="146" t="str">
        <f>'Product Ratings'!K1371</f>
        <v/>
      </c>
      <c r="L803" s="305">
        <f>'Product Ratings'!L1371</f>
        <v>8.695177897</v>
      </c>
      <c r="M803" s="134">
        <f>'Product Ratings'!M1371</f>
        <v>0.65</v>
      </c>
      <c r="N803" s="146"/>
      <c r="O803" s="139">
        <f>'Product Ratings'!O1371</f>
        <v>3</v>
      </c>
      <c r="P803" s="139">
        <f>'Product Ratings'!P1371</f>
        <v>3</v>
      </c>
      <c r="Q803" s="139">
        <f>'Product Ratings'!Q1371</f>
        <v>5</v>
      </c>
      <c r="R803" s="139">
        <f>'Product Ratings'!R1371</f>
        <v>0</v>
      </c>
      <c r="S803" s="306">
        <f>'Product Ratings'!S1371</f>
        <v>5</v>
      </c>
      <c r="T803" s="307">
        <f>'Product Ratings'!T1371</f>
        <v>16</v>
      </c>
      <c r="U803" s="146"/>
      <c r="V803" s="146"/>
      <c r="W803" s="146"/>
    </row>
    <row r="804" ht="12.75" customHeight="1">
      <c r="A804" s="146"/>
      <c r="B804" s="146" t="str">
        <f>'Product Ratings'!B1506</f>
        <v/>
      </c>
      <c r="C804" s="146"/>
      <c r="D804" s="146"/>
      <c r="E804" s="146">
        <f>'Product Ratings'!C1506</f>
        <v>13</v>
      </c>
      <c r="F804" s="305">
        <f>'Product Ratings'!D1506</f>
        <v>66.58</v>
      </c>
      <c r="G804" s="305">
        <f>'Product Ratings'!E1506</f>
        <v>32.87</v>
      </c>
      <c r="H804" s="134">
        <f>'Product Ratings'!F1506</f>
        <v>0.4937</v>
      </c>
      <c r="I804" s="146"/>
      <c r="J804" s="305">
        <f>'Product Ratings'!J1506</f>
        <v>5.121538462</v>
      </c>
      <c r="K804" s="146" t="str">
        <f>'Product Ratings'!K1506</f>
        <v/>
      </c>
      <c r="L804" s="305">
        <f>'Product Ratings'!L1506</f>
        <v>3.428759765</v>
      </c>
      <c r="M804" s="134">
        <f>'Product Ratings'!M1506</f>
        <v>0.97</v>
      </c>
      <c r="N804" s="146"/>
      <c r="O804" s="139">
        <f>'Product Ratings'!O1506</f>
        <v>3</v>
      </c>
      <c r="P804" s="139">
        <f>'Product Ratings'!P1506</f>
        <v>3</v>
      </c>
      <c r="Q804" s="139">
        <f>'Product Ratings'!Q1506</f>
        <v>5</v>
      </c>
      <c r="R804" s="139">
        <f>'Product Ratings'!R1506</f>
        <v>0</v>
      </c>
      <c r="S804" s="306">
        <f>'Product Ratings'!S1506</f>
        <v>5</v>
      </c>
      <c r="T804" s="307">
        <f>'Product Ratings'!T1506</f>
        <v>16</v>
      </c>
      <c r="U804" s="146"/>
      <c r="V804" s="146"/>
      <c r="W804" s="146"/>
    </row>
    <row r="805" ht="12.75" customHeight="1">
      <c r="A805" s="146"/>
      <c r="B805" s="146" t="str">
        <f>'Product Ratings'!B1514</f>
        <v/>
      </c>
      <c r="C805" s="146"/>
      <c r="D805" s="146"/>
      <c r="E805" s="146">
        <f>'Product Ratings'!C1514</f>
        <v>12</v>
      </c>
      <c r="F805" s="305">
        <f>'Product Ratings'!D1514</f>
        <v>133.86</v>
      </c>
      <c r="G805" s="305">
        <f>'Product Ratings'!E1514</f>
        <v>66.06</v>
      </c>
      <c r="H805" s="134">
        <f>'Product Ratings'!F1514</f>
        <v>0.4935</v>
      </c>
      <c r="I805" s="146"/>
      <c r="J805" s="305">
        <f>'Product Ratings'!J1514</f>
        <v>11.155</v>
      </c>
      <c r="K805" s="146" t="str">
        <f>'Product Ratings'!K1514</f>
        <v/>
      </c>
      <c r="L805" s="305">
        <f>'Product Ratings'!L1514</f>
        <v>7.469032474</v>
      </c>
      <c r="M805" s="134">
        <f>'Product Ratings'!M1514</f>
        <v>0.71</v>
      </c>
      <c r="N805" s="146"/>
      <c r="O805" s="139">
        <f>'Product Ratings'!O1514</f>
        <v>3</v>
      </c>
      <c r="P805" s="139">
        <f>'Product Ratings'!P1514</f>
        <v>3</v>
      </c>
      <c r="Q805" s="139">
        <f>'Product Ratings'!Q1514</f>
        <v>5</v>
      </c>
      <c r="R805" s="139">
        <f>'Product Ratings'!R1514</f>
        <v>0</v>
      </c>
      <c r="S805" s="306">
        <f>'Product Ratings'!S1514</f>
        <v>5</v>
      </c>
      <c r="T805" s="307">
        <f>'Product Ratings'!T1514</f>
        <v>16</v>
      </c>
      <c r="U805" s="146"/>
      <c r="V805" s="146"/>
      <c r="W805" s="146"/>
    </row>
    <row r="806" ht="12.75" customHeight="1">
      <c r="A806" s="146"/>
      <c r="B806" s="146" t="str">
        <f>'Product Ratings'!B1529</f>
        <v/>
      </c>
      <c r="C806" s="146"/>
      <c r="D806" s="146"/>
      <c r="E806" s="146">
        <f>'Product Ratings'!C1529</f>
        <v>15</v>
      </c>
      <c r="F806" s="305">
        <f>'Product Ratings'!D1529</f>
        <v>76.17</v>
      </c>
      <c r="G806" s="305">
        <f>'Product Ratings'!E1529</f>
        <v>37.43</v>
      </c>
      <c r="H806" s="134">
        <f>'Product Ratings'!F1529</f>
        <v>0.4914</v>
      </c>
      <c r="I806" s="146"/>
      <c r="J806" s="305">
        <f>'Product Ratings'!J1529</f>
        <v>5.078</v>
      </c>
      <c r="K806" s="146" t="str">
        <f>'Product Ratings'!K1529</f>
        <v/>
      </c>
      <c r="L806" s="305">
        <f>'Product Ratings'!L1529</f>
        <v>3.404854499</v>
      </c>
      <c r="M806" s="134">
        <f>'Product Ratings'!M1529</f>
        <v>0.65</v>
      </c>
      <c r="N806" s="146"/>
      <c r="O806" s="139">
        <f>'Product Ratings'!O1529</f>
        <v>3</v>
      </c>
      <c r="P806" s="139">
        <f>'Product Ratings'!P1529</f>
        <v>3</v>
      </c>
      <c r="Q806" s="139">
        <f>'Product Ratings'!Q1529</f>
        <v>5</v>
      </c>
      <c r="R806" s="139">
        <f>'Product Ratings'!R1529</f>
        <v>0</v>
      </c>
      <c r="S806" s="306">
        <f>'Product Ratings'!S1529</f>
        <v>5</v>
      </c>
      <c r="T806" s="307">
        <f>'Product Ratings'!T1529</f>
        <v>16</v>
      </c>
      <c r="U806" s="146"/>
      <c r="V806" s="146"/>
      <c r="W806" s="146"/>
    </row>
    <row r="807" ht="12.75" customHeight="1">
      <c r="A807" s="146"/>
      <c r="B807" s="146" t="str">
        <f>'Product Ratings'!B1580</f>
        <v/>
      </c>
      <c r="C807" s="146"/>
      <c r="D807" s="146"/>
      <c r="E807" s="146">
        <f>'Product Ratings'!C1580</f>
        <v>14</v>
      </c>
      <c r="F807" s="305">
        <f>'Product Ratings'!D1580</f>
        <v>426.09</v>
      </c>
      <c r="G807" s="305">
        <f>'Product Ratings'!E1580</f>
        <v>207.14</v>
      </c>
      <c r="H807" s="134">
        <f>'Product Ratings'!F1580</f>
        <v>0.4861</v>
      </c>
      <c r="I807" s="146"/>
      <c r="J807" s="305">
        <f>'Product Ratings'!J1580</f>
        <v>30.435</v>
      </c>
      <c r="K807" s="146" t="str">
        <f>'Product Ratings'!K1580</f>
        <v/>
      </c>
      <c r="L807" s="305">
        <f>'Product Ratings'!L1580</f>
        <v>20.47977929</v>
      </c>
      <c r="M807" s="134">
        <f>'Product Ratings'!M1580</f>
        <v>0.91</v>
      </c>
      <c r="N807" s="146"/>
      <c r="O807" s="139">
        <f>'Product Ratings'!O1580</f>
        <v>3</v>
      </c>
      <c r="P807" s="139">
        <f>'Product Ratings'!P1580</f>
        <v>3</v>
      </c>
      <c r="Q807" s="139">
        <f>'Product Ratings'!Q1580</f>
        <v>5</v>
      </c>
      <c r="R807" s="139">
        <f>'Product Ratings'!R1580</f>
        <v>0</v>
      </c>
      <c r="S807" s="306">
        <f>'Product Ratings'!S1580</f>
        <v>5</v>
      </c>
      <c r="T807" s="307">
        <f>'Product Ratings'!T1580</f>
        <v>16</v>
      </c>
      <c r="U807" s="146"/>
      <c r="V807" s="146"/>
      <c r="W807" s="146"/>
    </row>
    <row r="808" ht="12.75" customHeight="1">
      <c r="A808" s="146"/>
      <c r="B808" s="146" t="str">
        <f>'Product Ratings'!B1585</f>
        <v/>
      </c>
      <c r="C808" s="146"/>
      <c r="D808" s="146"/>
      <c r="E808" s="146">
        <f>'Product Ratings'!C1585</f>
        <v>27</v>
      </c>
      <c r="F808" s="305">
        <f>'Product Ratings'!D1585</f>
        <v>1017.04</v>
      </c>
      <c r="G808" s="305">
        <f>'Product Ratings'!E1585</f>
        <v>493.74</v>
      </c>
      <c r="H808" s="134">
        <f>'Product Ratings'!F1585</f>
        <v>0.4855</v>
      </c>
      <c r="I808" s="146"/>
      <c r="J808" s="305">
        <f>'Product Ratings'!J1585</f>
        <v>37.66814815</v>
      </c>
      <c r="K808" s="146" t="str">
        <f>'Product Ratings'!K1585</f>
        <v/>
      </c>
      <c r="L808" s="305">
        <f>'Product Ratings'!L1585</f>
        <v>25.35721854</v>
      </c>
      <c r="M808" s="134">
        <f>'Product Ratings'!M1585</f>
        <v>0.45</v>
      </c>
      <c r="N808" s="146"/>
      <c r="O808" s="139">
        <f>'Product Ratings'!O1585</f>
        <v>3</v>
      </c>
      <c r="P808" s="139">
        <f>'Product Ratings'!P1585</f>
        <v>5</v>
      </c>
      <c r="Q808" s="127">
        <f>'Product Ratings'!Q1585</f>
        <v>25.35721854</v>
      </c>
      <c r="R808" s="139">
        <f>'Product Ratings'!R1585</f>
        <v>0</v>
      </c>
      <c r="S808" s="306">
        <f>'Product Ratings'!S1585</f>
        <v>4</v>
      </c>
      <c r="T808" s="307">
        <f>'Product Ratings'!T1585</f>
        <v>37.35721854</v>
      </c>
      <c r="U808" s="146"/>
      <c r="V808" s="146"/>
      <c r="W808" s="146"/>
    </row>
    <row r="809" ht="12.75" customHeight="1">
      <c r="A809" s="146"/>
      <c r="B809" s="146" t="str">
        <f>'Product Ratings'!B1597</f>
        <v/>
      </c>
      <c r="C809" s="146"/>
      <c r="D809" s="146"/>
      <c r="E809" s="146">
        <f>'Product Ratings'!C1597</f>
        <v>36</v>
      </c>
      <c r="F809" s="305">
        <f>'Product Ratings'!D1597</f>
        <v>1704.26</v>
      </c>
      <c r="G809" s="305">
        <f>'Product Ratings'!E1597</f>
        <v>825.28</v>
      </c>
      <c r="H809" s="134">
        <f>'Product Ratings'!F1597</f>
        <v>0.4842</v>
      </c>
      <c r="I809" s="146"/>
      <c r="J809" s="305">
        <f>'Product Ratings'!J1597</f>
        <v>47.34055556</v>
      </c>
      <c r="K809" s="146" t="str">
        <f>'Product Ratings'!K1597</f>
        <v/>
      </c>
      <c r="L809" s="305">
        <f>'Product Ratings'!L1597</f>
        <v>31.89634521</v>
      </c>
      <c r="M809" s="134">
        <f>'Product Ratings'!M1597</f>
        <v>0.45</v>
      </c>
      <c r="N809" s="146"/>
      <c r="O809" s="139">
        <f>'Product Ratings'!O1597</f>
        <v>3</v>
      </c>
      <c r="P809" s="139">
        <f>'Product Ratings'!P1597</f>
        <v>5</v>
      </c>
      <c r="Q809" s="139">
        <f>'Product Ratings'!Q1597</f>
        <v>4</v>
      </c>
      <c r="R809" s="139">
        <f>'Product Ratings'!R1597</f>
        <v>0</v>
      </c>
      <c r="S809" s="306">
        <f>'Product Ratings'!S1597</f>
        <v>4</v>
      </c>
      <c r="T809" s="307">
        <f>'Product Ratings'!T1597</f>
        <v>16</v>
      </c>
      <c r="U809" s="146"/>
      <c r="V809" s="146"/>
      <c r="W809" s="146"/>
    </row>
    <row r="810" ht="12.75" customHeight="1">
      <c r="A810" s="146"/>
      <c r="B810" s="146" t="str">
        <f>'Product Ratings'!B1610</f>
        <v/>
      </c>
      <c r="C810" s="146"/>
      <c r="D810" s="146"/>
      <c r="E810" s="146">
        <f>'Product Ratings'!C1610</f>
        <v>15</v>
      </c>
      <c r="F810" s="305">
        <f>'Product Ratings'!D1610</f>
        <v>322.45</v>
      </c>
      <c r="G810" s="305">
        <f>'Product Ratings'!E1610</f>
        <v>155.88</v>
      </c>
      <c r="H810" s="134">
        <f>'Product Ratings'!F1610</f>
        <v>0.4834</v>
      </c>
      <c r="I810" s="146"/>
      <c r="J810" s="305">
        <f>'Product Ratings'!J1610</f>
        <v>21.49666667</v>
      </c>
      <c r="K810" s="146" t="str">
        <f>'Product Ratings'!K1610</f>
        <v/>
      </c>
      <c r="L810" s="305">
        <f>'Product Ratings'!L1610</f>
        <v>14.49148353</v>
      </c>
      <c r="M810" s="134">
        <f>'Product Ratings'!M1610</f>
        <v>0.89</v>
      </c>
      <c r="N810" s="146"/>
      <c r="O810" s="139">
        <f>'Product Ratings'!O1610</f>
        <v>3</v>
      </c>
      <c r="P810" s="139">
        <f>'Product Ratings'!P1610</f>
        <v>3</v>
      </c>
      <c r="Q810" s="139">
        <f>'Product Ratings'!Q1610</f>
        <v>5</v>
      </c>
      <c r="R810" s="139">
        <f>'Product Ratings'!R1610</f>
        <v>0</v>
      </c>
      <c r="S810" s="306">
        <f>'Product Ratings'!S1610</f>
        <v>5</v>
      </c>
      <c r="T810" s="307">
        <f>'Product Ratings'!T1610</f>
        <v>16</v>
      </c>
      <c r="U810" s="146"/>
      <c r="V810" s="146"/>
      <c r="W810" s="146"/>
    </row>
    <row r="811" ht="12.75" customHeight="1">
      <c r="A811" s="146"/>
      <c r="B811" s="146" t="str">
        <f>'Product Ratings'!B1642</f>
        <v/>
      </c>
      <c r="C811" s="146"/>
      <c r="D811" s="146"/>
      <c r="E811" s="146">
        <f>'Product Ratings'!C1642</f>
        <v>69</v>
      </c>
      <c r="F811" s="305">
        <f>'Product Ratings'!D1642</f>
        <v>7260.22</v>
      </c>
      <c r="G811" s="305">
        <f>'Product Ratings'!E1642</f>
        <v>3485.13</v>
      </c>
      <c r="H811" s="134">
        <f>'Product Ratings'!F1642</f>
        <v>0.48</v>
      </c>
      <c r="I811" s="146"/>
      <c r="J811" s="305">
        <f>'Product Ratings'!J1642</f>
        <v>105.2205797</v>
      </c>
      <c r="K811" s="146" t="str">
        <f>'Product Ratings'!K1642</f>
        <v/>
      </c>
      <c r="L811" s="305">
        <f>'Product Ratings'!L1642</f>
        <v>71.09498629</v>
      </c>
      <c r="M811" s="134">
        <f>'Product Ratings'!M1642</f>
        <v>0.59</v>
      </c>
      <c r="N811" s="146"/>
      <c r="O811" s="139">
        <f>'Product Ratings'!O1642</f>
        <v>3</v>
      </c>
      <c r="P811" s="139">
        <f>'Product Ratings'!P1642</f>
        <v>5</v>
      </c>
      <c r="Q811" s="139">
        <f>'Product Ratings'!Q1642</f>
        <v>3</v>
      </c>
      <c r="R811" s="139">
        <f>'Product Ratings'!R1642</f>
        <v>0</v>
      </c>
      <c r="S811" s="306">
        <f>'Product Ratings'!S1642</f>
        <v>5</v>
      </c>
      <c r="T811" s="307">
        <f>'Product Ratings'!T1642</f>
        <v>16</v>
      </c>
      <c r="U811" s="146"/>
      <c r="V811" s="146"/>
      <c r="W811" s="146"/>
    </row>
    <row r="812" ht="12.75" customHeight="1">
      <c r="A812" s="146"/>
      <c r="B812" s="146" t="str">
        <f>'Product Ratings'!B1644</f>
        <v/>
      </c>
      <c r="C812" s="146"/>
      <c r="D812" s="146"/>
      <c r="E812" s="146">
        <f>'Product Ratings'!C1644</f>
        <v>15</v>
      </c>
      <c r="F812" s="305">
        <f>'Product Ratings'!D1644</f>
        <v>450</v>
      </c>
      <c r="G812" s="305">
        <f>'Product Ratings'!E1644</f>
        <v>215.96</v>
      </c>
      <c r="H812" s="134">
        <f>'Product Ratings'!F1644</f>
        <v>0.4799</v>
      </c>
      <c r="I812" s="146"/>
      <c r="J812" s="305">
        <f>'Product Ratings'!J1644</f>
        <v>30</v>
      </c>
      <c r="K812" s="146" t="str">
        <f>'Product Ratings'!K1644</f>
        <v/>
      </c>
      <c r="L812" s="305">
        <f>'Product Ratings'!L1644</f>
        <v>20.27163998</v>
      </c>
      <c r="M812" s="134">
        <f>'Product Ratings'!M1644</f>
        <v>0.64</v>
      </c>
      <c r="N812" s="146"/>
      <c r="O812" s="139">
        <f>'Product Ratings'!O1644</f>
        <v>3</v>
      </c>
      <c r="P812" s="139">
        <f>'Product Ratings'!P1644</f>
        <v>3</v>
      </c>
      <c r="Q812" s="139">
        <f>'Product Ratings'!Q1644</f>
        <v>5</v>
      </c>
      <c r="R812" s="139">
        <f>'Product Ratings'!R1644</f>
        <v>0</v>
      </c>
      <c r="S812" s="306">
        <f>'Product Ratings'!S1644</f>
        <v>5</v>
      </c>
      <c r="T812" s="307">
        <f>'Product Ratings'!T1644</f>
        <v>16</v>
      </c>
      <c r="U812" s="146"/>
      <c r="V812" s="146"/>
      <c r="W812" s="146"/>
    </row>
    <row r="813" ht="12.75" customHeight="1">
      <c r="A813" s="146"/>
      <c r="B813" s="146" t="str">
        <f>'Product Ratings'!B1648</f>
        <v/>
      </c>
      <c r="C813" s="146"/>
      <c r="D813" s="146"/>
      <c r="E813" s="146">
        <f>'Product Ratings'!C1648</f>
        <v>11</v>
      </c>
      <c r="F813" s="305">
        <f>'Product Ratings'!D1648</f>
        <v>268.9</v>
      </c>
      <c r="G813" s="305">
        <f>'Product Ratings'!E1648</f>
        <v>128.86</v>
      </c>
      <c r="H813" s="134">
        <f>'Product Ratings'!F1648</f>
        <v>0.4792</v>
      </c>
      <c r="I813" s="146"/>
      <c r="J813" s="305">
        <f>'Product Ratings'!J1648</f>
        <v>24.44545455</v>
      </c>
      <c r="K813" s="146" t="str">
        <f>'Product Ratings'!K1648</f>
        <v/>
      </c>
      <c r="L813" s="305">
        <f>'Product Ratings'!L1648</f>
        <v>16.52613206</v>
      </c>
      <c r="M813" s="134">
        <f>'Product Ratings'!M1648</f>
        <v>0.69</v>
      </c>
      <c r="N813" s="146"/>
      <c r="O813" s="139">
        <f>'Product Ratings'!O1648</f>
        <v>3</v>
      </c>
      <c r="P813" s="139">
        <f>'Product Ratings'!P1648</f>
        <v>3</v>
      </c>
      <c r="Q813" s="139">
        <f>'Product Ratings'!Q1648</f>
        <v>5</v>
      </c>
      <c r="R813" s="139">
        <f>'Product Ratings'!R1648</f>
        <v>0</v>
      </c>
      <c r="S813" s="306">
        <f>'Product Ratings'!S1648</f>
        <v>5</v>
      </c>
      <c r="T813" s="307">
        <f>'Product Ratings'!T1648</f>
        <v>16</v>
      </c>
      <c r="U813" s="146"/>
      <c r="V813" s="146"/>
      <c r="W813" s="146"/>
    </row>
    <row r="814" ht="12.75" customHeight="1">
      <c r="A814" s="146"/>
      <c r="B814" s="146" t="str">
        <f>'Product Ratings'!B1650</f>
        <v/>
      </c>
      <c r="C814" s="146"/>
      <c r="D814" s="146"/>
      <c r="E814" s="146">
        <f>'Product Ratings'!C1650</f>
        <v>30</v>
      </c>
      <c r="F814" s="305">
        <f>'Product Ratings'!D1650</f>
        <v>101.57</v>
      </c>
      <c r="G814" s="305">
        <f>'Product Ratings'!E1650</f>
        <v>48.66</v>
      </c>
      <c r="H814" s="134">
        <f>'Product Ratings'!F1650</f>
        <v>0.4791</v>
      </c>
      <c r="I814" s="146"/>
      <c r="J814" s="305">
        <f>'Product Ratings'!J1650</f>
        <v>3.385666667</v>
      </c>
      <c r="K814" s="146" t="str">
        <f>'Product Ratings'!K1650</f>
        <v/>
      </c>
      <c r="L814" s="305">
        <f>'Product Ratings'!L1650</f>
        <v>2.289004575</v>
      </c>
      <c r="M814" s="134">
        <f>'Product Ratings'!M1650</f>
        <v>0.15</v>
      </c>
      <c r="N814" s="146"/>
      <c r="O814" s="139">
        <f>'Product Ratings'!O1650</f>
        <v>3</v>
      </c>
      <c r="P814" s="139">
        <f>'Product Ratings'!P1650</f>
        <v>5</v>
      </c>
      <c r="Q814" s="139">
        <f>'Product Ratings'!Q1650</f>
        <v>5</v>
      </c>
      <c r="R814" s="139">
        <f>'Product Ratings'!R1650</f>
        <v>0</v>
      </c>
      <c r="S814" s="306">
        <f>'Product Ratings'!S1650</f>
        <v>3</v>
      </c>
      <c r="T814" s="307">
        <f>'Product Ratings'!T1650</f>
        <v>16</v>
      </c>
      <c r="U814" s="146"/>
      <c r="V814" s="146"/>
      <c r="W814" s="146"/>
    </row>
    <row r="815" ht="12.75" customHeight="1">
      <c r="A815" s="146"/>
      <c r="B815" s="146" t="str">
        <f>'Product Ratings'!B1657</f>
        <v/>
      </c>
      <c r="C815" s="146"/>
      <c r="D815" s="146"/>
      <c r="E815" s="146">
        <f>'Product Ratings'!C1657</f>
        <v>13</v>
      </c>
      <c r="F815" s="305">
        <f>'Product Ratings'!D1657</f>
        <v>390</v>
      </c>
      <c r="G815" s="305">
        <f>'Product Ratings'!E1657</f>
        <v>186.34</v>
      </c>
      <c r="H815" s="134">
        <f>'Product Ratings'!F1657</f>
        <v>0.4778</v>
      </c>
      <c r="I815" s="146"/>
      <c r="J815" s="305">
        <f>'Product Ratings'!J1657</f>
        <v>30</v>
      </c>
      <c r="K815" s="146" t="str">
        <f>'Product Ratings'!K1657</f>
        <v/>
      </c>
      <c r="L815" s="305">
        <f>'Product Ratings'!L1657</f>
        <v>20.30044661</v>
      </c>
      <c r="M815" s="134">
        <f>'Product Ratings'!M1657</f>
        <v>0.94</v>
      </c>
      <c r="N815" s="146"/>
      <c r="O815" s="139">
        <f>'Product Ratings'!O1657</f>
        <v>3</v>
      </c>
      <c r="P815" s="139">
        <f>'Product Ratings'!P1657</f>
        <v>3</v>
      </c>
      <c r="Q815" s="139">
        <f>'Product Ratings'!Q1657</f>
        <v>5</v>
      </c>
      <c r="R815" s="139">
        <f>'Product Ratings'!R1657</f>
        <v>0</v>
      </c>
      <c r="S815" s="306">
        <f>'Product Ratings'!S1657</f>
        <v>5</v>
      </c>
      <c r="T815" s="307">
        <f>'Product Ratings'!T1657</f>
        <v>16</v>
      </c>
      <c r="U815" s="146"/>
      <c r="V815" s="146"/>
      <c r="W815" s="146"/>
    </row>
    <row r="816" ht="12.75" customHeight="1">
      <c r="A816" s="146"/>
      <c r="B816" s="146" t="str">
        <f>'Product Ratings'!B1675</f>
        <v/>
      </c>
      <c r="C816" s="146"/>
      <c r="D816" s="146"/>
      <c r="E816" s="146">
        <f>'Product Ratings'!C1675</f>
        <v>20</v>
      </c>
      <c r="F816" s="305">
        <f>'Product Ratings'!D1675</f>
        <v>948.49</v>
      </c>
      <c r="G816" s="305">
        <f>'Product Ratings'!E1675</f>
        <v>450.94</v>
      </c>
      <c r="H816" s="134">
        <f>'Product Ratings'!F1675</f>
        <v>0.4754</v>
      </c>
      <c r="I816" s="146"/>
      <c r="J816" s="305">
        <f>'Product Ratings'!J1675</f>
        <v>47.4245</v>
      </c>
      <c r="K816" s="146" t="str">
        <f>'Product Ratings'!K1675</f>
        <v/>
      </c>
      <c r="L816" s="305">
        <f>'Product Ratings'!L1675</f>
        <v>32.14348651</v>
      </c>
      <c r="M816" s="134">
        <f>'Product Ratings'!M1675</f>
        <v>0.65</v>
      </c>
      <c r="N816" s="146"/>
      <c r="O816" s="139">
        <f>'Product Ratings'!O1675</f>
        <v>3</v>
      </c>
      <c r="P816" s="139">
        <f>'Product Ratings'!P1675</f>
        <v>4</v>
      </c>
      <c r="Q816" s="139">
        <f>'Product Ratings'!Q1675</f>
        <v>4</v>
      </c>
      <c r="R816" s="139">
        <f>'Product Ratings'!R1675</f>
        <v>0</v>
      </c>
      <c r="S816" s="306">
        <f>'Product Ratings'!S1675</f>
        <v>5</v>
      </c>
      <c r="T816" s="307">
        <f>'Product Ratings'!T1675</f>
        <v>16</v>
      </c>
      <c r="U816" s="146"/>
      <c r="V816" s="146"/>
      <c r="W816" s="146"/>
    </row>
    <row r="817" ht="12.75" customHeight="1">
      <c r="A817" s="146"/>
      <c r="B817" s="146" t="str">
        <f>'Product Ratings'!B1700</f>
        <v/>
      </c>
      <c r="C817" s="146"/>
      <c r="D817" s="146"/>
      <c r="E817" s="146">
        <f>'Product Ratings'!C1700</f>
        <v>35</v>
      </c>
      <c r="F817" s="305">
        <f>'Product Ratings'!D1700</f>
        <v>115.64</v>
      </c>
      <c r="G817" s="305">
        <f>'Product Ratings'!E1700</f>
        <v>54.63</v>
      </c>
      <c r="H817" s="134">
        <f>'Product Ratings'!F1700</f>
        <v>0.4724</v>
      </c>
      <c r="I817" s="146"/>
      <c r="J817" s="305">
        <f>'Product Ratings'!J1700</f>
        <v>3.304</v>
      </c>
      <c r="K817" s="146" t="str">
        <f>'Product Ratings'!K1700</f>
        <v/>
      </c>
      <c r="L817" s="305">
        <f>'Product Ratings'!L1700</f>
        <v>2.243955447</v>
      </c>
      <c r="M817" s="134">
        <f>'Product Ratings'!M1700</f>
        <v>0.26</v>
      </c>
      <c r="N817" s="146"/>
      <c r="O817" s="139">
        <f>'Product Ratings'!O1700</f>
        <v>3</v>
      </c>
      <c r="P817" s="139">
        <f>'Product Ratings'!P1700</f>
        <v>5</v>
      </c>
      <c r="Q817" s="139">
        <f>'Product Ratings'!Q1700</f>
        <v>5</v>
      </c>
      <c r="R817" s="139">
        <f>'Product Ratings'!R1700</f>
        <v>0</v>
      </c>
      <c r="S817" s="306">
        <f>'Product Ratings'!S1700</f>
        <v>3</v>
      </c>
      <c r="T817" s="307">
        <f>'Product Ratings'!T1700</f>
        <v>16</v>
      </c>
      <c r="U817" s="146"/>
      <c r="V817" s="146"/>
      <c r="W817" s="146"/>
    </row>
    <row r="818" ht="12.75" customHeight="1">
      <c r="A818" s="146"/>
      <c r="B818" s="146" t="str">
        <f>'Product Ratings'!B1712</f>
        <v/>
      </c>
      <c r="C818" s="146"/>
      <c r="D818" s="146"/>
      <c r="E818" s="146">
        <f>'Product Ratings'!C1712</f>
        <v>17</v>
      </c>
      <c r="F818" s="305">
        <f>'Product Ratings'!D1712</f>
        <v>560.96</v>
      </c>
      <c r="G818" s="305">
        <f>'Product Ratings'!E1712</f>
        <v>264.43</v>
      </c>
      <c r="H818" s="134">
        <f>'Product Ratings'!F1712</f>
        <v>0.4714</v>
      </c>
      <c r="I818" s="146"/>
      <c r="J818" s="305">
        <f>'Product Ratings'!J1712</f>
        <v>32.99764706</v>
      </c>
      <c r="K818" s="146" t="str">
        <f>'Product Ratings'!K1712</f>
        <v/>
      </c>
      <c r="L818" s="305">
        <f>'Product Ratings'!L1712</f>
        <v>22.42602084</v>
      </c>
      <c r="M818" s="134">
        <f>'Product Ratings'!M1712</f>
        <v>0.52</v>
      </c>
      <c r="N818" s="146"/>
      <c r="O818" s="139">
        <f>'Product Ratings'!O1712</f>
        <v>3</v>
      </c>
      <c r="P818" s="139">
        <f>'Product Ratings'!P1712</f>
        <v>4</v>
      </c>
      <c r="Q818" s="139">
        <f>'Product Ratings'!Q1712</f>
        <v>5</v>
      </c>
      <c r="R818" s="139">
        <f>'Product Ratings'!R1712</f>
        <v>0</v>
      </c>
      <c r="S818" s="306">
        <f>'Product Ratings'!S1712</f>
        <v>4</v>
      </c>
      <c r="T818" s="307">
        <f>'Product Ratings'!T1712</f>
        <v>16</v>
      </c>
      <c r="U818" s="146"/>
      <c r="V818" s="146"/>
      <c r="W818" s="146"/>
    </row>
    <row r="819" ht="12.75" customHeight="1">
      <c r="A819" s="146"/>
      <c r="B819" s="146" t="str">
        <f>'Product Ratings'!B1716</f>
        <v/>
      </c>
      <c r="C819" s="146"/>
      <c r="D819" s="146"/>
      <c r="E819" s="146">
        <f>'Product Ratings'!C1716</f>
        <v>19</v>
      </c>
      <c r="F819" s="305">
        <f>'Product Ratings'!D1716</f>
        <v>197.48</v>
      </c>
      <c r="G819" s="305">
        <f>'Product Ratings'!E1716</f>
        <v>92.98</v>
      </c>
      <c r="H819" s="134">
        <f>'Product Ratings'!F1716</f>
        <v>0.4708</v>
      </c>
      <c r="I819" s="146"/>
      <c r="J819" s="305">
        <f>'Product Ratings'!J1716</f>
        <v>10.39368421</v>
      </c>
      <c r="K819" s="146" t="str">
        <f>'Product Ratings'!K1716</f>
        <v/>
      </c>
      <c r="L819" s="305">
        <f>'Product Ratings'!L1716</f>
        <v>7.06668766</v>
      </c>
      <c r="M819" s="134">
        <f>'Product Ratings'!M1716</f>
        <v>0.57</v>
      </c>
      <c r="N819" s="146"/>
      <c r="O819" s="139">
        <f>'Product Ratings'!O1716</f>
        <v>3</v>
      </c>
      <c r="P819" s="139">
        <f>'Product Ratings'!P1716</f>
        <v>4</v>
      </c>
      <c r="Q819" s="139">
        <f>'Product Ratings'!Q1716</f>
        <v>5</v>
      </c>
      <c r="R819" s="139">
        <f>'Product Ratings'!R1716</f>
        <v>0</v>
      </c>
      <c r="S819" s="306">
        <f>'Product Ratings'!S1716</f>
        <v>4</v>
      </c>
      <c r="T819" s="307">
        <f>'Product Ratings'!T1716</f>
        <v>16</v>
      </c>
      <c r="U819" s="146"/>
      <c r="V819" s="146"/>
      <c r="W819" s="146"/>
    </row>
    <row r="820" ht="12.75" customHeight="1">
      <c r="A820" s="146"/>
      <c r="B820" s="146" t="str">
        <f>'Product Ratings'!B1721</f>
        <v/>
      </c>
      <c r="C820" s="146"/>
      <c r="D820" s="146"/>
      <c r="E820" s="146">
        <f>'Product Ratings'!C1721</f>
        <v>12</v>
      </c>
      <c r="F820" s="305">
        <f>'Product Ratings'!D1721</f>
        <v>293.57</v>
      </c>
      <c r="G820" s="305">
        <f>'Product Ratings'!E1721</f>
        <v>138.11</v>
      </c>
      <c r="H820" s="134">
        <f>'Product Ratings'!F1721</f>
        <v>0.4704</v>
      </c>
      <c r="I820" s="146"/>
      <c r="J820" s="305">
        <f>'Product Ratings'!J1721</f>
        <v>24.46416667</v>
      </c>
      <c r="K820" s="146" t="str">
        <f>'Product Ratings'!K1721</f>
        <v/>
      </c>
      <c r="L820" s="305">
        <f>'Product Ratings'!L1721</f>
        <v>16.63776297</v>
      </c>
      <c r="M820" s="134">
        <f>'Product Ratings'!M1721</f>
        <v>0.67</v>
      </c>
      <c r="N820" s="146"/>
      <c r="O820" s="139">
        <f>'Product Ratings'!O1721</f>
        <v>3</v>
      </c>
      <c r="P820" s="139">
        <f>'Product Ratings'!P1721</f>
        <v>3</v>
      </c>
      <c r="Q820" s="139">
        <f>'Product Ratings'!Q1721</f>
        <v>5</v>
      </c>
      <c r="R820" s="139">
        <f>'Product Ratings'!R1721</f>
        <v>0</v>
      </c>
      <c r="S820" s="306">
        <f>'Product Ratings'!S1721</f>
        <v>5</v>
      </c>
      <c r="T820" s="307">
        <f>'Product Ratings'!T1721</f>
        <v>16</v>
      </c>
      <c r="U820" s="146"/>
      <c r="V820" s="146"/>
      <c r="W820" s="146"/>
    </row>
    <row r="821" ht="12.75" customHeight="1">
      <c r="A821" s="146"/>
      <c r="B821" s="146" t="str">
        <f>'Product Ratings'!B1730</f>
        <v/>
      </c>
      <c r="C821" s="146"/>
      <c r="D821" s="146"/>
      <c r="E821" s="146">
        <f>'Product Ratings'!C1730</f>
        <v>13</v>
      </c>
      <c r="F821" s="305">
        <f>'Product Ratings'!D1730</f>
        <v>144.7</v>
      </c>
      <c r="G821" s="305">
        <f>'Product Ratings'!E1730</f>
        <v>67.97</v>
      </c>
      <c r="H821" s="134">
        <f>'Product Ratings'!F1730</f>
        <v>0.4697</v>
      </c>
      <c r="I821" s="146"/>
      <c r="J821" s="305">
        <f>'Product Ratings'!J1730</f>
        <v>11.13076923</v>
      </c>
      <c r="K821" s="146" t="str">
        <f>'Product Ratings'!K1730</f>
        <v/>
      </c>
      <c r="L821" s="305">
        <f>'Product Ratings'!L1730</f>
        <v>7.573497469</v>
      </c>
      <c r="M821" s="134">
        <f>'Product Ratings'!M1730</f>
        <v>0.89</v>
      </c>
      <c r="N821" s="146"/>
      <c r="O821" s="139">
        <f>'Product Ratings'!O1730</f>
        <v>3</v>
      </c>
      <c r="P821" s="139">
        <f>'Product Ratings'!P1730</f>
        <v>3</v>
      </c>
      <c r="Q821" s="139">
        <f>'Product Ratings'!Q1730</f>
        <v>5</v>
      </c>
      <c r="R821" s="139">
        <f>'Product Ratings'!R1730</f>
        <v>0</v>
      </c>
      <c r="S821" s="306">
        <f>'Product Ratings'!S1730</f>
        <v>5</v>
      </c>
      <c r="T821" s="307">
        <f>'Product Ratings'!T1730</f>
        <v>16</v>
      </c>
      <c r="U821" s="146"/>
      <c r="V821" s="146"/>
      <c r="W821" s="146"/>
    </row>
    <row r="822" ht="12.75" customHeight="1">
      <c r="A822" s="146"/>
      <c r="B822" s="146" t="str">
        <f>'Product Ratings'!B1735</f>
        <v/>
      </c>
      <c r="C822" s="146"/>
      <c r="D822" s="146"/>
      <c r="E822" s="146">
        <f>'Product Ratings'!C1735</f>
        <v>25</v>
      </c>
      <c r="F822" s="305">
        <f>'Product Ratings'!D1735</f>
        <v>1179.87</v>
      </c>
      <c r="G822" s="305">
        <f>'Product Ratings'!E1735</f>
        <v>553.69</v>
      </c>
      <c r="H822" s="134">
        <f>'Product Ratings'!F1735</f>
        <v>0.4693</v>
      </c>
      <c r="I822" s="146"/>
      <c r="J822" s="305">
        <f>'Product Ratings'!J1735</f>
        <v>47.1948</v>
      </c>
      <c r="K822" s="146" t="str">
        <f>'Product Ratings'!K1735</f>
        <v/>
      </c>
      <c r="L822" s="305">
        <f>'Product Ratings'!L1735</f>
        <v>32.12060165</v>
      </c>
      <c r="M822" s="134">
        <f>'Product Ratings'!M1735</f>
        <v>0.93</v>
      </c>
      <c r="N822" s="146"/>
      <c r="O822" s="139">
        <f>'Product Ratings'!O1735</f>
        <v>3</v>
      </c>
      <c r="P822" s="139">
        <f>'Product Ratings'!P1735</f>
        <v>4</v>
      </c>
      <c r="Q822" s="139">
        <f>'Product Ratings'!Q1735</f>
        <v>4</v>
      </c>
      <c r="R822" s="139">
        <f>'Product Ratings'!R1735</f>
        <v>0</v>
      </c>
      <c r="S822" s="306">
        <f>'Product Ratings'!S1735</f>
        <v>5</v>
      </c>
      <c r="T822" s="307">
        <f>'Product Ratings'!T1735</f>
        <v>16</v>
      </c>
      <c r="U822" s="146"/>
      <c r="V822" s="146"/>
      <c r="W822" s="146"/>
    </row>
    <row r="823" ht="12.75" customHeight="1">
      <c r="A823" s="146"/>
      <c r="B823" s="146" t="str">
        <f>'Product Ratings'!B1749</f>
        <v/>
      </c>
      <c r="C823" s="146"/>
      <c r="D823" s="146"/>
      <c r="E823" s="146">
        <f>'Product Ratings'!C1749</f>
        <v>21</v>
      </c>
      <c r="F823" s="305">
        <f>'Product Ratings'!D1749</f>
        <v>695.22</v>
      </c>
      <c r="G823" s="305">
        <f>'Product Ratings'!E1749</f>
        <v>325.79</v>
      </c>
      <c r="H823" s="134">
        <f>'Product Ratings'!F1749</f>
        <v>0.4686</v>
      </c>
      <c r="I823" s="146"/>
      <c r="J823" s="305">
        <f>'Product Ratings'!J1749</f>
        <v>33.10571429</v>
      </c>
      <c r="K823" s="146" t="str">
        <f>'Product Ratings'!K1749</f>
        <v/>
      </c>
      <c r="L823" s="305">
        <f>'Product Ratings'!L1749</f>
        <v>22.54236299</v>
      </c>
      <c r="M823" s="134">
        <f>'Product Ratings'!M1749</f>
        <v>0.45</v>
      </c>
      <c r="N823" s="146"/>
      <c r="O823" s="139">
        <f>'Product Ratings'!O1749</f>
        <v>3</v>
      </c>
      <c r="P823" s="139">
        <f>'Product Ratings'!P1749</f>
        <v>4</v>
      </c>
      <c r="Q823" s="139">
        <f>'Product Ratings'!Q1749</f>
        <v>5</v>
      </c>
      <c r="R823" s="139">
        <f>'Product Ratings'!R1749</f>
        <v>0</v>
      </c>
      <c r="S823" s="306">
        <f>'Product Ratings'!S1749</f>
        <v>4</v>
      </c>
      <c r="T823" s="307">
        <f>'Product Ratings'!T1749</f>
        <v>16</v>
      </c>
      <c r="U823" s="146"/>
      <c r="V823" s="146"/>
      <c r="W823" s="146"/>
    </row>
    <row r="824" ht="12.75" customHeight="1">
      <c r="A824" s="146"/>
      <c r="B824" s="146" t="str">
        <f>'Product Ratings'!B1753</f>
        <v/>
      </c>
      <c r="C824" s="146"/>
      <c r="D824" s="146"/>
      <c r="E824" s="146">
        <f>'Product Ratings'!C1753</f>
        <v>25</v>
      </c>
      <c r="F824" s="305">
        <f>'Product Ratings'!D1753</f>
        <v>82.78</v>
      </c>
      <c r="G824" s="305">
        <f>'Product Ratings'!E1753</f>
        <v>38.72</v>
      </c>
      <c r="H824" s="134">
        <f>'Product Ratings'!F1753</f>
        <v>0.4677</v>
      </c>
      <c r="I824" s="146"/>
      <c r="J824" s="305">
        <f>'Product Ratings'!J1753</f>
        <v>3.3112</v>
      </c>
      <c r="K824" s="146" t="str">
        <f>'Product Ratings'!K1753</f>
        <v/>
      </c>
      <c r="L824" s="305">
        <f>'Product Ratings'!L1753</f>
        <v>2.256046876</v>
      </c>
      <c r="M824" s="134">
        <f>'Product Ratings'!M1753</f>
        <v>0.45</v>
      </c>
      <c r="N824" s="146"/>
      <c r="O824" s="139">
        <f>'Product Ratings'!O1753</f>
        <v>3</v>
      </c>
      <c r="P824" s="139">
        <f>'Product Ratings'!P1753</f>
        <v>4</v>
      </c>
      <c r="Q824" s="139">
        <f>'Product Ratings'!Q1753</f>
        <v>5</v>
      </c>
      <c r="R824" s="139">
        <f>'Product Ratings'!R1753</f>
        <v>0</v>
      </c>
      <c r="S824" s="306">
        <f>'Product Ratings'!S1753</f>
        <v>4</v>
      </c>
      <c r="T824" s="307">
        <f>'Product Ratings'!T1753</f>
        <v>16</v>
      </c>
      <c r="U824" s="146"/>
      <c r="V824" s="146"/>
      <c r="W824" s="146"/>
    </row>
    <row r="825" ht="12.75" customHeight="1">
      <c r="A825" s="146"/>
      <c r="B825" s="146" t="str">
        <f>'Product Ratings'!B1792</f>
        <v/>
      </c>
      <c r="C825" s="146"/>
      <c r="D825" s="146"/>
      <c r="E825" s="146">
        <f>'Product Ratings'!C1792</f>
        <v>22</v>
      </c>
      <c r="F825" s="305">
        <f>'Product Ratings'!D1792</f>
        <v>76.52</v>
      </c>
      <c r="G825" s="305">
        <f>'Product Ratings'!E1792</f>
        <v>35.6</v>
      </c>
      <c r="H825" s="134">
        <f>'Product Ratings'!F1792</f>
        <v>0.4653</v>
      </c>
      <c r="I825" s="146"/>
      <c r="J825" s="305">
        <f>'Product Ratings'!J1792</f>
        <v>3.478181818</v>
      </c>
      <c r="K825" s="146" t="str">
        <f>'Product Ratings'!K1792</f>
        <v/>
      </c>
      <c r="L825" s="305">
        <f>'Product Ratings'!L1792</f>
        <v>2.37369946</v>
      </c>
      <c r="M825" s="134">
        <f>'Product Ratings'!M1792</f>
        <v>0.57</v>
      </c>
      <c r="N825" s="146"/>
      <c r="O825" s="139">
        <f>'Product Ratings'!O1792</f>
        <v>3</v>
      </c>
      <c r="P825" s="139">
        <f>'Product Ratings'!P1792</f>
        <v>4</v>
      </c>
      <c r="Q825" s="139">
        <f>'Product Ratings'!Q1792</f>
        <v>5</v>
      </c>
      <c r="R825" s="139">
        <f>'Product Ratings'!R1792</f>
        <v>0</v>
      </c>
      <c r="S825" s="306">
        <f>'Product Ratings'!S1792</f>
        <v>4</v>
      </c>
      <c r="T825" s="307">
        <f>'Product Ratings'!T1792</f>
        <v>16</v>
      </c>
      <c r="U825" s="146"/>
      <c r="V825" s="146"/>
      <c r="W825" s="146"/>
    </row>
    <row r="826" ht="12.75" customHeight="1">
      <c r="A826" s="146"/>
      <c r="B826" s="146" t="str">
        <f>'Product Ratings'!B1793</f>
        <v/>
      </c>
      <c r="C826" s="146"/>
      <c r="D826" s="146"/>
      <c r="E826" s="146">
        <f>'Product Ratings'!C1793</f>
        <v>18</v>
      </c>
      <c r="F826" s="305">
        <f>'Product Ratings'!D1793</f>
        <v>62.61</v>
      </c>
      <c r="G826" s="305">
        <f>'Product Ratings'!E1793</f>
        <v>29.13</v>
      </c>
      <c r="H826" s="134">
        <f>'Product Ratings'!F1793</f>
        <v>0.4653</v>
      </c>
      <c r="I826" s="146"/>
      <c r="J826" s="305">
        <f>'Product Ratings'!J1793</f>
        <v>3.478333333</v>
      </c>
      <c r="K826" s="146" t="str">
        <f>'Product Ratings'!K1793</f>
        <v/>
      </c>
      <c r="L826" s="305">
        <f>'Product Ratings'!L1793</f>
        <v>2.373802862</v>
      </c>
      <c r="M826" s="134">
        <f>'Product Ratings'!M1793</f>
        <v>0.58</v>
      </c>
      <c r="N826" s="146"/>
      <c r="O826" s="139">
        <f>'Product Ratings'!O1793</f>
        <v>3</v>
      </c>
      <c r="P826" s="139">
        <f>'Product Ratings'!P1793</f>
        <v>4</v>
      </c>
      <c r="Q826" s="139">
        <f>'Product Ratings'!Q1793</f>
        <v>5</v>
      </c>
      <c r="R826" s="139">
        <f>'Product Ratings'!R1793</f>
        <v>0</v>
      </c>
      <c r="S826" s="306">
        <f>'Product Ratings'!S1793</f>
        <v>4</v>
      </c>
      <c r="T826" s="307">
        <f>'Product Ratings'!T1793</f>
        <v>16</v>
      </c>
      <c r="U826" s="146"/>
      <c r="V826" s="146"/>
      <c r="W826" s="146"/>
    </row>
    <row r="827" ht="12.75" customHeight="1">
      <c r="A827" s="146"/>
      <c r="B827" s="146" t="str">
        <f>'Product Ratings'!B1798</f>
        <v/>
      </c>
      <c r="C827" s="146"/>
      <c r="D827" s="146"/>
      <c r="E827" s="146">
        <f>'Product Ratings'!C1798</f>
        <v>14</v>
      </c>
      <c r="F827" s="305">
        <f>'Product Ratings'!D1798</f>
        <v>48.7</v>
      </c>
      <c r="G827" s="305">
        <f>'Product Ratings'!E1798</f>
        <v>22.66</v>
      </c>
      <c r="H827" s="134">
        <f>'Product Ratings'!F1798</f>
        <v>0.4653</v>
      </c>
      <c r="I827" s="146"/>
      <c r="J827" s="305">
        <f>'Product Ratings'!J1798</f>
        <v>3.478571429</v>
      </c>
      <c r="K827" s="146" t="str">
        <f>'Product Ratings'!K1798</f>
        <v/>
      </c>
      <c r="L827" s="305">
        <f>'Product Ratings'!L1798</f>
        <v>2.373965351</v>
      </c>
      <c r="M827" s="134">
        <f>'Product Ratings'!M1798</f>
        <v>0.68</v>
      </c>
      <c r="N827" s="146"/>
      <c r="O827" s="139">
        <f>'Product Ratings'!O1798</f>
        <v>3</v>
      </c>
      <c r="P827" s="139">
        <f>'Product Ratings'!P1798</f>
        <v>3</v>
      </c>
      <c r="Q827" s="139">
        <f>'Product Ratings'!Q1798</f>
        <v>5</v>
      </c>
      <c r="R827" s="139">
        <f>'Product Ratings'!R1798</f>
        <v>0</v>
      </c>
      <c r="S827" s="306">
        <f>'Product Ratings'!S1798</f>
        <v>5</v>
      </c>
      <c r="T827" s="307">
        <f>'Product Ratings'!T1798</f>
        <v>16</v>
      </c>
      <c r="U827" s="146"/>
      <c r="V827" s="146"/>
      <c r="W827" s="146"/>
    </row>
    <row r="828" ht="12.75" customHeight="1">
      <c r="A828" s="146"/>
      <c r="B828" s="146" t="str">
        <f>'Product Ratings'!B1799</f>
        <v/>
      </c>
      <c r="C828" s="146"/>
      <c r="D828" s="146"/>
      <c r="E828" s="146">
        <f>'Product Ratings'!C1799</f>
        <v>13</v>
      </c>
      <c r="F828" s="305">
        <f>'Product Ratings'!D1799</f>
        <v>45.22</v>
      </c>
      <c r="G828" s="305">
        <f>'Product Ratings'!E1799</f>
        <v>21.04</v>
      </c>
      <c r="H828" s="134">
        <f>'Product Ratings'!F1799</f>
        <v>0.4653</v>
      </c>
      <c r="I828" s="146"/>
      <c r="J828" s="305">
        <f>'Product Ratings'!J1799</f>
        <v>3.478461538</v>
      </c>
      <c r="K828" s="146" t="str">
        <f>'Product Ratings'!K1799</f>
        <v/>
      </c>
      <c r="L828" s="305">
        <f>'Product Ratings'!L1799</f>
        <v>2.373890356</v>
      </c>
      <c r="M828" s="134">
        <f>'Product Ratings'!M1799</f>
        <v>0.62</v>
      </c>
      <c r="N828" s="146"/>
      <c r="O828" s="139">
        <f>'Product Ratings'!O1799</f>
        <v>3</v>
      </c>
      <c r="P828" s="139">
        <f>'Product Ratings'!P1799</f>
        <v>3</v>
      </c>
      <c r="Q828" s="139">
        <f>'Product Ratings'!Q1799</f>
        <v>5</v>
      </c>
      <c r="R828" s="139">
        <f>'Product Ratings'!R1799</f>
        <v>0</v>
      </c>
      <c r="S828" s="306">
        <f>'Product Ratings'!S1799</f>
        <v>5</v>
      </c>
      <c r="T828" s="307">
        <f>'Product Ratings'!T1799</f>
        <v>16</v>
      </c>
      <c r="U828" s="146"/>
      <c r="V828" s="146"/>
      <c r="W828" s="146"/>
    </row>
    <row r="829" ht="12.75" customHeight="1">
      <c r="A829" s="146"/>
      <c r="B829" s="146" t="str">
        <f>'Product Ratings'!B1800</f>
        <v/>
      </c>
      <c r="C829" s="146"/>
      <c r="D829" s="146"/>
      <c r="E829" s="146">
        <f>'Product Ratings'!C1800</f>
        <v>12</v>
      </c>
      <c r="F829" s="305">
        <f>'Product Ratings'!D1800</f>
        <v>41.74</v>
      </c>
      <c r="G829" s="305">
        <f>'Product Ratings'!E1800</f>
        <v>19.42</v>
      </c>
      <c r="H829" s="134">
        <f>'Product Ratings'!F1800</f>
        <v>0.4653</v>
      </c>
      <c r="I829" s="146"/>
      <c r="J829" s="305">
        <f>'Product Ratings'!J1800</f>
        <v>3.478333333</v>
      </c>
      <c r="K829" s="146" t="str">
        <f>'Product Ratings'!K1800</f>
        <v/>
      </c>
      <c r="L829" s="305">
        <f>'Product Ratings'!L1800</f>
        <v>2.373802862</v>
      </c>
      <c r="M829" s="134">
        <f>'Product Ratings'!M1800</f>
        <v>0.69</v>
      </c>
      <c r="N829" s="146"/>
      <c r="O829" s="139">
        <f>'Product Ratings'!O1800</f>
        <v>3</v>
      </c>
      <c r="P829" s="139">
        <f>'Product Ratings'!P1800</f>
        <v>3</v>
      </c>
      <c r="Q829" s="139">
        <f>'Product Ratings'!Q1800</f>
        <v>5</v>
      </c>
      <c r="R829" s="139">
        <f>'Product Ratings'!R1800</f>
        <v>0</v>
      </c>
      <c r="S829" s="306">
        <f>'Product Ratings'!S1800</f>
        <v>5</v>
      </c>
      <c r="T829" s="307">
        <f>'Product Ratings'!T1800</f>
        <v>16</v>
      </c>
      <c r="U829" s="146"/>
      <c r="V829" s="146"/>
      <c r="W829" s="146"/>
    </row>
    <row r="830" ht="12.75" customHeight="1">
      <c r="A830" s="146"/>
      <c r="B830" s="146" t="str">
        <f>'Product Ratings'!B1811</f>
        <v/>
      </c>
      <c r="C830" s="146"/>
      <c r="D830" s="146"/>
      <c r="E830" s="146">
        <f>'Product Ratings'!C1811</f>
        <v>11</v>
      </c>
      <c r="F830" s="305">
        <f>'Product Ratings'!D1811</f>
        <v>277.39</v>
      </c>
      <c r="G830" s="305">
        <f>'Product Ratings'!E1811</f>
        <v>128.89</v>
      </c>
      <c r="H830" s="134">
        <f>'Product Ratings'!F1811</f>
        <v>0.4647</v>
      </c>
      <c r="I830" s="146"/>
      <c r="J830" s="305">
        <f>'Product Ratings'!J1811</f>
        <v>25.21727273</v>
      </c>
      <c r="K830" s="146" t="str">
        <f>'Product Ratings'!K1811</f>
        <v/>
      </c>
      <c r="L830" s="305">
        <f>'Product Ratings'!L1811</f>
        <v>17.21668105</v>
      </c>
      <c r="M830" s="134">
        <f>'Product Ratings'!M1811</f>
        <v>0.93</v>
      </c>
      <c r="N830" s="146"/>
      <c r="O830" s="139">
        <f>'Product Ratings'!O1811</f>
        <v>3</v>
      </c>
      <c r="P830" s="139">
        <f>'Product Ratings'!P1811</f>
        <v>3</v>
      </c>
      <c r="Q830" s="139">
        <f>'Product Ratings'!Q1811</f>
        <v>5</v>
      </c>
      <c r="R830" s="139">
        <f>'Product Ratings'!R1811</f>
        <v>0</v>
      </c>
      <c r="S830" s="306">
        <f>'Product Ratings'!S1811</f>
        <v>5</v>
      </c>
      <c r="T830" s="307">
        <f>'Product Ratings'!T1811</f>
        <v>16</v>
      </c>
      <c r="U830" s="146"/>
      <c r="V830" s="146"/>
      <c r="W830" s="146"/>
    </row>
    <row r="831" ht="12.75" customHeight="1">
      <c r="A831" s="146"/>
      <c r="B831" s="146" t="str">
        <f>'Product Ratings'!B1813</f>
        <v/>
      </c>
      <c r="C831" s="146"/>
      <c r="D831" s="146"/>
      <c r="E831" s="146">
        <f>'Product Ratings'!C1813</f>
        <v>17</v>
      </c>
      <c r="F831" s="305">
        <f>'Product Ratings'!D1813</f>
        <v>146.02</v>
      </c>
      <c r="G831" s="305">
        <f>'Product Ratings'!E1813</f>
        <v>67.82</v>
      </c>
      <c r="H831" s="134">
        <f>'Product Ratings'!F1813</f>
        <v>0.4644</v>
      </c>
      <c r="I831" s="146"/>
      <c r="J831" s="305">
        <f>'Product Ratings'!J1813</f>
        <v>8.589411765</v>
      </c>
      <c r="K831" s="146" t="str">
        <f>'Product Ratings'!K1813</f>
        <v/>
      </c>
      <c r="L831" s="305">
        <f>'Product Ratings'!L1813</f>
        <v>5.865481948</v>
      </c>
      <c r="M831" s="134">
        <f>'Product Ratings'!M1813</f>
        <v>0.45</v>
      </c>
      <c r="N831" s="146"/>
      <c r="O831" s="139">
        <f>'Product Ratings'!O1813</f>
        <v>3</v>
      </c>
      <c r="P831" s="139">
        <f>'Product Ratings'!P1813</f>
        <v>4</v>
      </c>
      <c r="Q831" s="139">
        <f>'Product Ratings'!Q1813</f>
        <v>5</v>
      </c>
      <c r="R831" s="139">
        <f>'Product Ratings'!R1813</f>
        <v>0</v>
      </c>
      <c r="S831" s="306">
        <f>'Product Ratings'!S1813</f>
        <v>4</v>
      </c>
      <c r="T831" s="307">
        <f>'Product Ratings'!T1813</f>
        <v>16</v>
      </c>
      <c r="U831" s="146"/>
      <c r="V831" s="146"/>
      <c r="W831" s="146"/>
    </row>
    <row r="832" ht="12.75" customHeight="1">
      <c r="A832" s="146"/>
      <c r="B832" s="146" t="str">
        <f>'Product Ratings'!B1817</f>
        <v/>
      </c>
      <c r="C832" s="146"/>
      <c r="D832" s="146"/>
      <c r="E832" s="146">
        <f>'Product Ratings'!C1817</f>
        <v>13</v>
      </c>
      <c r="F832" s="305">
        <f>'Product Ratings'!D1817</f>
        <v>168.43</v>
      </c>
      <c r="G832" s="305">
        <f>'Product Ratings'!E1817</f>
        <v>78.13</v>
      </c>
      <c r="H832" s="134">
        <f>'Product Ratings'!F1817</f>
        <v>0.4638</v>
      </c>
      <c r="I832" s="146"/>
      <c r="J832" s="305">
        <f>'Product Ratings'!J1817</f>
        <v>12.95615385</v>
      </c>
      <c r="K832" s="146" t="str">
        <f>'Product Ratings'!K1817</f>
        <v/>
      </c>
      <c r="L832" s="305">
        <f>'Product Ratings'!L1817</f>
        <v>8.851041021</v>
      </c>
      <c r="M832" s="134">
        <f>'Product Ratings'!M1817</f>
        <v>0.67</v>
      </c>
      <c r="N832" s="146"/>
      <c r="O832" s="139">
        <f>'Product Ratings'!O1817</f>
        <v>3</v>
      </c>
      <c r="P832" s="139">
        <f>'Product Ratings'!P1817</f>
        <v>3</v>
      </c>
      <c r="Q832" s="139">
        <f>'Product Ratings'!Q1817</f>
        <v>5</v>
      </c>
      <c r="R832" s="139">
        <f>'Product Ratings'!R1817</f>
        <v>0</v>
      </c>
      <c r="S832" s="306">
        <f>'Product Ratings'!S1817</f>
        <v>5</v>
      </c>
      <c r="T832" s="307">
        <f>'Product Ratings'!T1817</f>
        <v>16</v>
      </c>
      <c r="U832" s="146"/>
      <c r="V832" s="146"/>
      <c r="W832" s="146"/>
    </row>
    <row r="833" ht="12.75" customHeight="1">
      <c r="A833" s="146"/>
      <c r="B833" s="146" t="str">
        <f>'Product Ratings'!B1818</f>
        <v/>
      </c>
      <c r="C833" s="146"/>
      <c r="D833" s="146"/>
      <c r="E833" s="146">
        <f>'Product Ratings'!C1818</f>
        <v>34</v>
      </c>
      <c r="F833" s="305">
        <f>'Product Ratings'!D1818</f>
        <v>3560</v>
      </c>
      <c r="G833" s="305">
        <f>'Product Ratings'!E1818</f>
        <v>1651.05</v>
      </c>
      <c r="H833" s="134">
        <f>'Product Ratings'!F1818</f>
        <v>0.4638</v>
      </c>
      <c r="I833" s="146"/>
      <c r="J833" s="305">
        <f>'Product Ratings'!J1818</f>
        <v>104.7058824</v>
      </c>
      <c r="K833" s="146" t="str">
        <f>'Product Ratings'!K1818</f>
        <v/>
      </c>
      <c r="L833" s="305">
        <f>'Product Ratings'!L1818</f>
        <v>71.53018333</v>
      </c>
      <c r="M833" s="134">
        <f>'Product Ratings'!M1818</f>
        <v>0.71</v>
      </c>
      <c r="N833" s="146"/>
      <c r="O833" s="139">
        <f>'Product Ratings'!O1818</f>
        <v>3</v>
      </c>
      <c r="P833" s="139">
        <f>'Product Ratings'!P1818</f>
        <v>5</v>
      </c>
      <c r="Q833" s="139">
        <f>'Product Ratings'!Q1818</f>
        <v>3</v>
      </c>
      <c r="R833" s="139">
        <f>'Product Ratings'!R1818</f>
        <v>0</v>
      </c>
      <c r="S833" s="306">
        <f>'Product Ratings'!S1818</f>
        <v>5</v>
      </c>
      <c r="T833" s="307">
        <f>'Product Ratings'!T1818</f>
        <v>16</v>
      </c>
      <c r="U833" s="146"/>
      <c r="V833" s="146"/>
      <c r="W833" s="146"/>
    </row>
    <row r="834" ht="12.75" customHeight="1">
      <c r="A834" s="146"/>
      <c r="B834" s="146" t="str">
        <f>'Product Ratings'!B1819</f>
        <v/>
      </c>
      <c r="C834" s="146"/>
      <c r="D834" s="146"/>
      <c r="E834" s="146">
        <f>'Product Ratings'!C1819</f>
        <v>13</v>
      </c>
      <c r="F834" s="305">
        <f>'Product Ratings'!D1819</f>
        <v>89.3</v>
      </c>
      <c r="G834" s="305">
        <f>'Product Ratings'!E1819</f>
        <v>41.41</v>
      </c>
      <c r="H834" s="134">
        <f>'Product Ratings'!F1819</f>
        <v>0.4637</v>
      </c>
      <c r="I834" s="146"/>
      <c r="J834" s="305">
        <f>'Product Ratings'!J1819</f>
        <v>6.869230769</v>
      </c>
      <c r="K834" s="146" t="str">
        <f>'Product Ratings'!K1819</f>
        <v/>
      </c>
      <c r="L834" s="305">
        <f>'Product Ratings'!L1819</f>
        <v>4.693059212</v>
      </c>
      <c r="M834" s="134">
        <f>'Product Ratings'!M1819</f>
        <v>0.92</v>
      </c>
      <c r="N834" s="146"/>
      <c r="O834" s="139">
        <f>'Product Ratings'!O1819</f>
        <v>3</v>
      </c>
      <c r="P834" s="139">
        <f>'Product Ratings'!P1819</f>
        <v>3</v>
      </c>
      <c r="Q834" s="139">
        <f>'Product Ratings'!Q1819</f>
        <v>5</v>
      </c>
      <c r="R834" s="139">
        <f>'Product Ratings'!R1819</f>
        <v>0</v>
      </c>
      <c r="S834" s="306">
        <f>'Product Ratings'!S1819</f>
        <v>5</v>
      </c>
      <c r="T834" s="307">
        <f>'Product Ratings'!T1819</f>
        <v>16</v>
      </c>
      <c r="U834" s="146"/>
      <c r="V834" s="146"/>
      <c r="W834" s="146"/>
    </row>
    <row r="835" ht="12.75" customHeight="1">
      <c r="A835" s="146"/>
      <c r="B835" s="146" t="str">
        <f>'Product Ratings'!B15</f>
        <v>Widget 1</v>
      </c>
      <c r="C835" s="146"/>
      <c r="D835" s="146"/>
      <c r="E835" s="146">
        <f>'Product Ratings'!C15</f>
        <v>1</v>
      </c>
      <c r="F835" s="305">
        <f>'Product Ratings'!D15</f>
        <v>60</v>
      </c>
      <c r="G835" s="305">
        <f>'Product Ratings'!E15</f>
        <v>60.71</v>
      </c>
      <c r="H835" s="134" t="str">
        <f>'Product Ratings'!F15</f>
        <v/>
      </c>
      <c r="I835" s="146"/>
      <c r="J835" s="305">
        <f>'Product Ratings'!J15</f>
        <v>60</v>
      </c>
      <c r="K835" s="146">
        <f>'Product Ratings'!K15</f>
        <v>16</v>
      </c>
      <c r="L835" s="305">
        <f>'Product Ratings'!L15</f>
        <v>60</v>
      </c>
      <c r="M835" s="134">
        <f>'Product Ratings'!M15</f>
        <v>0.03</v>
      </c>
      <c r="N835" s="146"/>
      <c r="O835" s="139">
        <f>'Product Ratings'!O15</f>
        <v>1</v>
      </c>
      <c r="P835" s="139">
        <f>'Product Ratings'!P15</f>
        <v>1</v>
      </c>
      <c r="Q835" s="139">
        <f>'Product Ratings'!Q15</f>
        <v>3</v>
      </c>
      <c r="R835" s="139">
        <f>'Product Ratings'!R15</f>
        <v>4</v>
      </c>
      <c r="S835" s="306">
        <f>'Product Ratings'!S15</f>
        <v>1</v>
      </c>
      <c r="T835" s="307">
        <f>'Product Ratings'!T15</f>
        <v>10</v>
      </c>
      <c r="U835" s="146"/>
      <c r="V835" s="146"/>
      <c r="W835" s="146"/>
    </row>
    <row r="836" ht="12.75" customHeight="1">
      <c r="A836" s="146"/>
      <c r="B836" s="146" t="str">
        <f>'Product Ratings'!B18</f>
        <v>Widget 4</v>
      </c>
      <c r="C836" s="146"/>
      <c r="D836" s="146"/>
      <c r="E836" s="146">
        <f>'Product Ratings'!C18</f>
        <v>1</v>
      </c>
      <c r="F836" s="305">
        <f>'Product Ratings'!D18</f>
        <v>82.17</v>
      </c>
      <c r="G836" s="305">
        <f>'Product Ratings'!E18</f>
        <v>82.17</v>
      </c>
      <c r="H836" s="134" t="str">
        <f>'Product Ratings'!F18</f>
        <v/>
      </c>
      <c r="I836" s="146"/>
      <c r="J836" s="305">
        <f>'Product Ratings'!J18</f>
        <v>82.17</v>
      </c>
      <c r="K836" s="146">
        <f>'Product Ratings'!K18</f>
        <v>23</v>
      </c>
      <c r="L836" s="305">
        <f>'Product Ratings'!L18</f>
        <v>82.17</v>
      </c>
      <c r="M836" s="134">
        <f>'Product Ratings'!M18</f>
        <v>0.06</v>
      </c>
      <c r="N836" s="146"/>
      <c r="O836" s="139">
        <f>'Product Ratings'!O18</f>
        <v>1</v>
      </c>
      <c r="P836" s="139">
        <f>'Product Ratings'!P18</f>
        <v>1</v>
      </c>
      <c r="Q836" s="139">
        <f>'Product Ratings'!Q18</f>
        <v>2</v>
      </c>
      <c r="R836" s="139">
        <f>'Product Ratings'!R18</f>
        <v>4</v>
      </c>
      <c r="S836" s="306">
        <f>'Product Ratings'!S18</f>
        <v>2</v>
      </c>
      <c r="T836" s="307">
        <f>'Product Ratings'!T18</f>
        <v>10</v>
      </c>
      <c r="U836" s="146"/>
      <c r="V836" s="146"/>
      <c r="W836" s="146"/>
    </row>
    <row r="837" ht="12.75" customHeight="1">
      <c r="A837" s="146"/>
      <c r="B837" s="146" t="str">
        <f>'Product Ratings'!B22</f>
        <v>Widget 8</v>
      </c>
      <c r="C837" s="146"/>
      <c r="D837" s="146"/>
      <c r="E837" s="146">
        <f>'Product Ratings'!C22</f>
        <v>1</v>
      </c>
      <c r="F837" s="305">
        <f>'Product Ratings'!D22</f>
        <v>65.22</v>
      </c>
      <c r="G837" s="305">
        <f>'Product Ratings'!E22</f>
        <v>65.22</v>
      </c>
      <c r="H837" s="134" t="str">
        <f>'Product Ratings'!F22</f>
        <v/>
      </c>
      <c r="I837" s="146"/>
      <c r="J837" s="305">
        <f>'Product Ratings'!J22</f>
        <v>65.22</v>
      </c>
      <c r="K837" s="146">
        <f>'Product Ratings'!K22</f>
        <v>34</v>
      </c>
      <c r="L837" s="305">
        <f>'Product Ratings'!L22</f>
        <v>65.22</v>
      </c>
      <c r="M837" s="134">
        <f>'Product Ratings'!M22</f>
        <v>0.12</v>
      </c>
      <c r="N837" s="146"/>
      <c r="O837" s="139">
        <f>'Product Ratings'!O22</f>
        <v>1</v>
      </c>
      <c r="P837" s="139">
        <f>'Product Ratings'!P22</f>
        <v>1</v>
      </c>
      <c r="Q837" s="139">
        <f>'Product Ratings'!Q22</f>
        <v>3</v>
      </c>
      <c r="R837" s="139">
        <f>'Product Ratings'!R22</f>
        <v>3</v>
      </c>
      <c r="S837" s="306">
        <f>'Product Ratings'!S22</f>
        <v>2</v>
      </c>
      <c r="T837" s="307">
        <f>'Product Ratings'!T22</f>
        <v>10</v>
      </c>
      <c r="U837" s="146"/>
      <c r="V837" s="146"/>
      <c r="W837" s="146"/>
    </row>
    <row r="838" ht="12.75" customHeight="1">
      <c r="A838" s="146"/>
      <c r="B838" s="146" t="str">
        <f>'Product Ratings'!B34</f>
        <v>Widget 20</v>
      </c>
      <c r="C838" s="146"/>
      <c r="D838" s="146"/>
      <c r="E838" s="146">
        <f>'Product Ratings'!C34</f>
        <v>1</v>
      </c>
      <c r="F838" s="305">
        <f>'Product Ratings'!D34</f>
        <v>219.74</v>
      </c>
      <c r="G838" s="305">
        <f>'Product Ratings'!E34</f>
        <v>219.74</v>
      </c>
      <c r="H838" s="134" t="str">
        <f>'Product Ratings'!F34</f>
        <v/>
      </c>
      <c r="I838" s="146"/>
      <c r="J838" s="305">
        <f>'Product Ratings'!J34</f>
        <v>219.74</v>
      </c>
      <c r="K838" s="146">
        <f>'Product Ratings'!K34</f>
        <v>43</v>
      </c>
      <c r="L838" s="305">
        <f>'Product Ratings'!L34</f>
        <v>219.74</v>
      </c>
      <c r="M838" s="134">
        <f>'Product Ratings'!M34</f>
        <v>0.34</v>
      </c>
      <c r="N838" s="146"/>
      <c r="O838" s="139">
        <f>'Product Ratings'!O34</f>
        <v>1</v>
      </c>
      <c r="P838" s="139">
        <f>'Product Ratings'!P34</f>
        <v>1</v>
      </c>
      <c r="Q838" s="139">
        <f>'Product Ratings'!Q34</f>
        <v>1</v>
      </c>
      <c r="R838" s="139">
        <f>'Product Ratings'!R34</f>
        <v>3</v>
      </c>
      <c r="S838" s="306">
        <f>'Product Ratings'!S34</f>
        <v>4</v>
      </c>
      <c r="T838" s="307">
        <f>'Product Ratings'!T34</f>
        <v>10</v>
      </c>
      <c r="U838" s="146"/>
      <c r="V838" s="146"/>
      <c r="W838" s="146"/>
    </row>
    <row r="839" ht="12.75" customHeight="1">
      <c r="A839" s="146"/>
      <c r="B839" s="146" t="str">
        <f>'Product Ratings'!B37</f>
        <v>Widget 23</v>
      </c>
      <c r="C839" s="146"/>
      <c r="D839" s="146"/>
      <c r="E839" s="146">
        <f>'Product Ratings'!C37</f>
        <v>2</v>
      </c>
      <c r="F839" s="305">
        <f>'Product Ratings'!D37</f>
        <v>173.91</v>
      </c>
      <c r="G839" s="305">
        <f>'Product Ratings'!E37</f>
        <v>173.91</v>
      </c>
      <c r="H839" s="134" t="str">
        <f>'Product Ratings'!F37</f>
        <v/>
      </c>
      <c r="I839" s="146"/>
      <c r="J839" s="305">
        <f>'Product Ratings'!J37</f>
        <v>86.955</v>
      </c>
      <c r="K839" s="146">
        <f>'Product Ratings'!K37</f>
        <v>49</v>
      </c>
      <c r="L839" s="305">
        <f>'Product Ratings'!L37</f>
        <v>86.955</v>
      </c>
      <c r="M839" s="134">
        <f>'Product Ratings'!M37</f>
        <v>0.46</v>
      </c>
      <c r="N839" s="146"/>
      <c r="O839" s="139">
        <f>'Product Ratings'!O37</f>
        <v>1</v>
      </c>
      <c r="P839" s="139">
        <f>'Product Ratings'!P37</f>
        <v>1</v>
      </c>
      <c r="Q839" s="139">
        <f>'Product Ratings'!Q37</f>
        <v>2</v>
      </c>
      <c r="R839" s="139">
        <f>'Product Ratings'!R37</f>
        <v>2</v>
      </c>
      <c r="S839" s="306">
        <f>'Product Ratings'!S37</f>
        <v>4</v>
      </c>
      <c r="T839" s="307">
        <f>'Product Ratings'!T37</f>
        <v>10</v>
      </c>
      <c r="U839" s="146"/>
      <c r="V839" s="146"/>
      <c r="W839" s="146"/>
    </row>
    <row r="840" ht="12.75" customHeight="1">
      <c r="A840" s="146"/>
      <c r="B840" s="146" t="str">
        <f>'Product Ratings'!B53</f>
        <v>Widget 40</v>
      </c>
      <c r="C840" s="146"/>
      <c r="D840" s="146"/>
      <c r="E840" s="146">
        <f>'Product Ratings'!C53</f>
        <v>2</v>
      </c>
      <c r="F840" s="305">
        <f>'Product Ratings'!D53</f>
        <v>450.43</v>
      </c>
      <c r="G840" s="305">
        <f>'Product Ratings'!E53</f>
        <v>347.16</v>
      </c>
      <c r="H840" s="134">
        <f>'Product Ratings'!F53</f>
        <v>0.534</v>
      </c>
      <c r="I840" s="146"/>
      <c r="J840" s="305">
        <f>'Product Ratings'!J53</f>
        <v>225.215</v>
      </c>
      <c r="K840" s="146">
        <f>'Product Ratings'!K53</f>
        <v>46</v>
      </c>
      <c r="L840" s="305">
        <f>'Product Ratings'!L53</f>
        <v>146.815515</v>
      </c>
      <c r="M840" s="134">
        <f>'Product Ratings'!M53</f>
        <v>0.64</v>
      </c>
      <c r="N840" s="146"/>
      <c r="O840" s="139">
        <f>'Product Ratings'!O53</f>
        <v>3</v>
      </c>
      <c r="P840" s="139">
        <f>'Product Ratings'!P53</f>
        <v>1</v>
      </c>
      <c r="Q840" s="139">
        <f>'Product Ratings'!Q53</f>
        <v>2</v>
      </c>
      <c r="R840" s="139">
        <f>'Product Ratings'!R53</f>
        <v>2</v>
      </c>
      <c r="S840" s="306">
        <f>'Product Ratings'!S53</f>
        <v>5</v>
      </c>
      <c r="T840" s="307">
        <f>'Product Ratings'!T53</f>
        <v>13</v>
      </c>
      <c r="U840" s="146"/>
      <c r="V840" s="146"/>
      <c r="W840" s="146"/>
    </row>
    <row r="841" ht="12.75" customHeight="1">
      <c r="A841" s="146"/>
      <c r="B841" s="146" t="str">
        <f>'Product Ratings'!B55</f>
        <v>Widget 42</v>
      </c>
      <c r="C841" s="146"/>
      <c r="D841" s="146"/>
      <c r="E841" s="146">
        <f>'Product Ratings'!C55</f>
        <v>1</v>
      </c>
      <c r="F841" s="305">
        <f>'Product Ratings'!D55</f>
        <v>86.09</v>
      </c>
      <c r="G841" s="305">
        <f>'Product Ratings'!E55</f>
        <v>66.34</v>
      </c>
      <c r="H841" s="134">
        <f>'Product Ratings'!F55</f>
        <v>0.534</v>
      </c>
      <c r="I841" s="146"/>
      <c r="J841" s="305">
        <f>'Product Ratings'!J55</f>
        <v>86.09</v>
      </c>
      <c r="K841" s="146">
        <f>'Product Ratings'!K55</f>
        <v>95</v>
      </c>
      <c r="L841" s="305">
        <f>'Product Ratings'!L55</f>
        <v>56.12125163</v>
      </c>
      <c r="M841" s="134">
        <f>'Product Ratings'!M55</f>
        <v>0.85</v>
      </c>
      <c r="N841" s="146"/>
      <c r="O841" s="139">
        <f>'Product Ratings'!O55</f>
        <v>3</v>
      </c>
      <c r="P841" s="139">
        <f>'Product Ratings'!P55</f>
        <v>1</v>
      </c>
      <c r="Q841" s="139">
        <f>'Product Ratings'!Q55</f>
        <v>3</v>
      </c>
      <c r="R841" s="139">
        <f>'Product Ratings'!R55</f>
        <v>1</v>
      </c>
      <c r="S841" s="306">
        <f>'Product Ratings'!S55</f>
        <v>5</v>
      </c>
      <c r="T841" s="307">
        <f>'Product Ratings'!T55</f>
        <v>13</v>
      </c>
      <c r="U841" s="146"/>
      <c r="V841" s="146"/>
      <c r="W841" s="146"/>
    </row>
    <row r="842" ht="12.75" customHeight="1">
      <c r="A842" s="146"/>
      <c r="B842" s="146" t="str">
        <f>'Product Ratings'!B62</f>
        <v>Widget 50</v>
      </c>
      <c r="C842" s="146"/>
      <c r="D842" s="146"/>
      <c r="E842" s="146">
        <f>'Product Ratings'!C62</f>
        <v>1</v>
      </c>
      <c r="F842" s="305">
        <f>'Product Ratings'!D62</f>
        <v>86.09</v>
      </c>
      <c r="G842" s="305">
        <f>'Product Ratings'!E62</f>
        <v>65.67</v>
      </c>
      <c r="H842" s="134">
        <f>'Product Ratings'!F62</f>
        <v>0.534</v>
      </c>
      <c r="I842" s="146"/>
      <c r="J842" s="305">
        <f>'Product Ratings'!J62</f>
        <v>86.09</v>
      </c>
      <c r="K842" s="146">
        <f>'Product Ratings'!K62</f>
        <v>75</v>
      </c>
      <c r="L842" s="305">
        <f>'Product Ratings'!L62</f>
        <v>56.12125163</v>
      </c>
      <c r="M842" s="134">
        <f>'Product Ratings'!M62</f>
        <v>0.97</v>
      </c>
      <c r="N842" s="146"/>
      <c r="O842" s="139">
        <f>'Product Ratings'!O62</f>
        <v>3</v>
      </c>
      <c r="P842" s="139">
        <f>'Product Ratings'!P62</f>
        <v>1</v>
      </c>
      <c r="Q842" s="139">
        <f>'Product Ratings'!Q62</f>
        <v>3</v>
      </c>
      <c r="R842" s="139">
        <f>'Product Ratings'!R62</f>
        <v>1</v>
      </c>
      <c r="S842" s="306">
        <f>'Product Ratings'!S62</f>
        <v>5</v>
      </c>
      <c r="T842" s="307">
        <f>'Product Ratings'!T62</f>
        <v>13</v>
      </c>
      <c r="U842" s="146"/>
      <c r="V842" s="146"/>
      <c r="W842" s="146"/>
    </row>
    <row r="843" ht="12.75" customHeight="1">
      <c r="A843" s="146"/>
      <c r="B843" s="146" t="str">
        <f>'Product Ratings'!B80</f>
        <v>Widget 68</v>
      </c>
      <c r="C843" s="146"/>
      <c r="D843" s="146"/>
      <c r="E843" s="146">
        <f>'Product Ratings'!C80</f>
        <v>1</v>
      </c>
      <c r="F843" s="305">
        <f>'Product Ratings'!D80</f>
        <v>86.09</v>
      </c>
      <c r="G843" s="305">
        <f>'Product Ratings'!E80</f>
        <v>64.32</v>
      </c>
      <c r="H843" s="134">
        <f>'Product Ratings'!F80</f>
        <v>0.534</v>
      </c>
      <c r="I843" s="146"/>
      <c r="J843" s="305">
        <f>'Product Ratings'!J80</f>
        <v>86.09</v>
      </c>
      <c r="K843" s="146">
        <f>'Product Ratings'!K80</f>
        <v>37</v>
      </c>
      <c r="L843" s="305">
        <f>'Product Ratings'!L80</f>
        <v>56.12125163</v>
      </c>
      <c r="M843" s="134">
        <f>'Product Ratings'!M80</f>
        <v>0.32</v>
      </c>
      <c r="N843" s="146"/>
      <c r="O843" s="139">
        <f>'Product Ratings'!O80</f>
        <v>3</v>
      </c>
      <c r="P843" s="139">
        <f>'Product Ratings'!P80</f>
        <v>1</v>
      </c>
      <c r="Q843" s="139">
        <f>'Product Ratings'!Q80</f>
        <v>3</v>
      </c>
      <c r="R843" s="139">
        <f>'Product Ratings'!R80</f>
        <v>3</v>
      </c>
      <c r="S843" s="306">
        <f>'Product Ratings'!S80</f>
        <v>3</v>
      </c>
      <c r="T843" s="307">
        <f>'Product Ratings'!T80</f>
        <v>13</v>
      </c>
      <c r="U843" s="146"/>
      <c r="V843" s="146"/>
      <c r="W843" s="146"/>
    </row>
    <row r="844" ht="12.75" customHeight="1">
      <c r="A844" s="146"/>
      <c r="B844" s="146" t="str">
        <f>'Product Ratings'!B82</f>
        <v>Widget 70</v>
      </c>
      <c r="C844" s="146"/>
      <c r="D844" s="146"/>
      <c r="E844" s="146">
        <f>'Product Ratings'!C82</f>
        <v>2</v>
      </c>
      <c r="F844" s="305">
        <f>'Product Ratings'!D82</f>
        <v>147.83</v>
      </c>
      <c r="G844" s="305">
        <f>'Product Ratings'!E82</f>
        <v>110.04</v>
      </c>
      <c r="H844" s="134">
        <f>'Product Ratings'!F82</f>
        <v>0.534</v>
      </c>
      <c r="I844" s="146"/>
      <c r="J844" s="305">
        <f>'Product Ratings'!J82</f>
        <v>73.915</v>
      </c>
      <c r="K844" s="146">
        <f>'Product Ratings'!K82</f>
        <v>34</v>
      </c>
      <c r="L844" s="305">
        <f>'Product Ratings'!L82</f>
        <v>48.18448501</v>
      </c>
      <c r="M844" s="134">
        <f>'Product Ratings'!M82</f>
        <v>0.12</v>
      </c>
      <c r="N844" s="146"/>
      <c r="O844" s="139">
        <f>'Product Ratings'!O82</f>
        <v>3</v>
      </c>
      <c r="P844" s="139">
        <f>'Product Ratings'!P82</f>
        <v>1</v>
      </c>
      <c r="Q844" s="139">
        <f>'Product Ratings'!Q82</f>
        <v>3</v>
      </c>
      <c r="R844" s="139">
        <f>'Product Ratings'!R82</f>
        <v>3</v>
      </c>
      <c r="S844" s="306">
        <f>'Product Ratings'!S82</f>
        <v>2</v>
      </c>
      <c r="T844" s="307">
        <f>'Product Ratings'!T82</f>
        <v>12</v>
      </c>
      <c r="U844" s="146"/>
      <c r="V844" s="146"/>
      <c r="W844" s="146"/>
    </row>
    <row r="845" ht="12.75" customHeight="1">
      <c r="A845" s="146"/>
      <c r="B845" s="146" t="str">
        <f>'Product Ratings'!B87</f>
        <v>Widget 75</v>
      </c>
      <c r="C845" s="146"/>
      <c r="D845" s="146"/>
      <c r="E845" s="146">
        <f>'Product Ratings'!C87</f>
        <v>3</v>
      </c>
      <c r="F845" s="305">
        <f>'Product Ratings'!D87</f>
        <v>203.48</v>
      </c>
      <c r="G845" s="305">
        <f>'Product Ratings'!E87</f>
        <v>149.67</v>
      </c>
      <c r="H845" s="134">
        <f>'Product Ratings'!F87</f>
        <v>0.534</v>
      </c>
      <c r="I845" s="146"/>
      <c r="J845" s="305">
        <f>'Product Ratings'!J87</f>
        <v>67.82666667</v>
      </c>
      <c r="K845" s="146">
        <f>'Product Ratings'!K87</f>
        <v>48</v>
      </c>
      <c r="L845" s="305">
        <f>'Product Ratings'!L87</f>
        <v>44.21555845</v>
      </c>
      <c r="M845" s="134">
        <f>'Product Ratings'!M87</f>
        <v>0.21</v>
      </c>
      <c r="N845" s="146"/>
      <c r="O845" s="139">
        <f>'Product Ratings'!O87</f>
        <v>3</v>
      </c>
      <c r="P845" s="139">
        <f>'Product Ratings'!P87</f>
        <v>1</v>
      </c>
      <c r="Q845" s="139">
        <f>'Product Ratings'!Q87</f>
        <v>3</v>
      </c>
      <c r="R845" s="139">
        <f>'Product Ratings'!R87</f>
        <v>2</v>
      </c>
      <c r="S845" s="306">
        <f>'Product Ratings'!S87</f>
        <v>3</v>
      </c>
      <c r="T845" s="307">
        <f>'Product Ratings'!T87</f>
        <v>12</v>
      </c>
      <c r="U845" s="146"/>
      <c r="V845" s="146"/>
      <c r="W845" s="146"/>
    </row>
    <row r="846" ht="12.75" customHeight="1">
      <c r="A846" s="146"/>
      <c r="B846" s="146" t="str">
        <f>'Product Ratings'!B94</f>
        <v>Widget 82</v>
      </c>
      <c r="C846" s="146"/>
      <c r="D846" s="146"/>
      <c r="E846" s="146">
        <f>'Product Ratings'!C94</f>
        <v>2</v>
      </c>
      <c r="F846" s="305">
        <f>'Product Ratings'!D94</f>
        <v>97.07</v>
      </c>
      <c r="G846" s="305">
        <f>'Product Ratings'!E94</f>
        <v>71.03</v>
      </c>
      <c r="H846" s="134">
        <f>'Product Ratings'!F94</f>
        <v>0.534</v>
      </c>
      <c r="I846" s="146"/>
      <c r="J846" s="305">
        <f>'Product Ratings'!J94</f>
        <v>48.535</v>
      </c>
      <c r="K846" s="146">
        <f>'Product Ratings'!K94</f>
        <v>62</v>
      </c>
      <c r="L846" s="305">
        <f>'Product Ratings'!L94</f>
        <v>31.63950456</v>
      </c>
      <c r="M846" s="134">
        <f>'Product Ratings'!M94</f>
        <v>0.06</v>
      </c>
      <c r="N846" s="146"/>
      <c r="O846" s="139">
        <f>'Product Ratings'!O94</f>
        <v>3</v>
      </c>
      <c r="P846" s="139">
        <f>'Product Ratings'!P94</f>
        <v>1</v>
      </c>
      <c r="Q846" s="139">
        <f>'Product Ratings'!Q94</f>
        <v>4</v>
      </c>
      <c r="R846" s="139">
        <f>'Product Ratings'!R94</f>
        <v>2</v>
      </c>
      <c r="S846" s="306">
        <f>'Product Ratings'!S94</f>
        <v>2</v>
      </c>
      <c r="T846" s="307">
        <f>'Product Ratings'!T94</f>
        <v>12</v>
      </c>
      <c r="U846" s="146"/>
      <c r="V846" s="146"/>
      <c r="W846" s="146"/>
    </row>
    <row r="847" ht="12.75" customHeight="1">
      <c r="A847" s="146"/>
      <c r="B847" s="146" t="str">
        <f>'Product Ratings'!B97</f>
        <v>Widget 86</v>
      </c>
      <c r="C847" s="146"/>
      <c r="D847" s="146"/>
      <c r="E847" s="146">
        <f>'Product Ratings'!C97</f>
        <v>10</v>
      </c>
      <c r="F847" s="305">
        <f>'Product Ratings'!D97</f>
        <v>156</v>
      </c>
      <c r="G847" s="305">
        <f>'Product Ratings'!E97</f>
        <v>113.63</v>
      </c>
      <c r="H847" s="134">
        <f>'Product Ratings'!F97</f>
        <v>0.534</v>
      </c>
      <c r="I847" s="146"/>
      <c r="J847" s="305">
        <f>'Product Ratings'!J97</f>
        <v>15.6</v>
      </c>
      <c r="K847" s="146">
        <f>'Product Ratings'!K97</f>
        <v>875</v>
      </c>
      <c r="L847" s="305">
        <f>'Product Ratings'!L97</f>
        <v>10.16949153</v>
      </c>
      <c r="M847" s="134">
        <f>'Product Ratings'!M97</f>
        <v>0.09</v>
      </c>
      <c r="N847" s="146"/>
      <c r="O847" s="139">
        <f>'Product Ratings'!O97</f>
        <v>3</v>
      </c>
      <c r="P847" s="139">
        <f>'Product Ratings'!P97</f>
        <v>2</v>
      </c>
      <c r="Q847" s="139">
        <f>'Product Ratings'!Q97</f>
        <v>5</v>
      </c>
      <c r="R847" s="139">
        <f>'Product Ratings'!R97</f>
        <v>1</v>
      </c>
      <c r="S847" s="306">
        <f>'Product Ratings'!S97</f>
        <v>2</v>
      </c>
      <c r="T847" s="307">
        <f>'Product Ratings'!T97</f>
        <v>13</v>
      </c>
      <c r="U847" s="146"/>
      <c r="V847" s="146"/>
      <c r="W847" s="146"/>
    </row>
    <row r="848" ht="12.75" customHeight="1">
      <c r="A848" s="146"/>
      <c r="B848" s="146" t="str">
        <f>'Product Ratings'!B98</f>
        <v>Widget 87</v>
      </c>
      <c r="C848" s="146"/>
      <c r="D848" s="146"/>
      <c r="E848" s="146">
        <f>'Product Ratings'!C98</f>
        <v>5</v>
      </c>
      <c r="F848" s="305">
        <f>'Product Ratings'!D98</f>
        <v>269.57</v>
      </c>
      <c r="G848" s="305">
        <f>'Product Ratings'!E98</f>
        <v>196.28</v>
      </c>
      <c r="H848" s="134">
        <f>'Product Ratings'!F98</f>
        <v>0.534</v>
      </c>
      <c r="I848" s="146"/>
      <c r="J848" s="305">
        <f>'Product Ratings'!J98</f>
        <v>53.914</v>
      </c>
      <c r="K848" s="146">
        <f>'Product Ratings'!K98</f>
        <v>35</v>
      </c>
      <c r="L848" s="305">
        <f>'Product Ratings'!L98</f>
        <v>35.14602347</v>
      </c>
      <c r="M848" s="134">
        <f>'Product Ratings'!M98</f>
        <v>0.12</v>
      </c>
      <c r="N848" s="146"/>
      <c r="O848" s="139">
        <f>'Product Ratings'!O98</f>
        <v>3</v>
      </c>
      <c r="P848" s="139">
        <f>'Product Ratings'!P98</f>
        <v>1</v>
      </c>
      <c r="Q848" s="139">
        <f>'Product Ratings'!Q98</f>
        <v>4</v>
      </c>
      <c r="R848" s="139">
        <f>'Product Ratings'!R98</f>
        <v>3</v>
      </c>
      <c r="S848" s="306">
        <f>'Product Ratings'!S98</f>
        <v>2</v>
      </c>
      <c r="T848" s="307">
        <f>'Product Ratings'!T98</f>
        <v>13</v>
      </c>
      <c r="U848" s="146"/>
      <c r="V848" s="146"/>
      <c r="W848" s="146"/>
    </row>
    <row r="849" ht="12.75" customHeight="1">
      <c r="A849" s="146"/>
      <c r="B849" s="146" t="str">
        <f>'Product Ratings'!B118</f>
        <v>Widget 108</v>
      </c>
      <c r="C849" s="146"/>
      <c r="D849" s="146"/>
      <c r="E849" s="146">
        <f>'Product Ratings'!C118</f>
        <v>4</v>
      </c>
      <c r="F849" s="305">
        <f>'Product Ratings'!D118</f>
        <v>274.78</v>
      </c>
      <c r="G849" s="305">
        <f>'Product Ratings'!E118</f>
        <v>196.68</v>
      </c>
      <c r="H849" s="134">
        <f>'Product Ratings'!F118</f>
        <v>0.534</v>
      </c>
      <c r="I849" s="146"/>
      <c r="J849" s="305">
        <f>'Product Ratings'!J118</f>
        <v>68.695</v>
      </c>
      <c r="K849" s="146">
        <f>'Product Ratings'!K118</f>
        <v>84</v>
      </c>
      <c r="L849" s="305">
        <f>'Product Ratings'!L118</f>
        <v>44.78161669</v>
      </c>
      <c r="M849" s="134">
        <f>'Product Ratings'!M118</f>
        <v>0.53</v>
      </c>
      <c r="N849" s="146"/>
      <c r="O849" s="139">
        <f>'Product Ratings'!O118</f>
        <v>3</v>
      </c>
      <c r="P849" s="139">
        <f>'Product Ratings'!P118</f>
        <v>1</v>
      </c>
      <c r="Q849" s="139">
        <f>'Product Ratings'!Q118</f>
        <v>3</v>
      </c>
      <c r="R849" s="139">
        <f>'Product Ratings'!R118</f>
        <v>1</v>
      </c>
      <c r="S849" s="306">
        <f>'Product Ratings'!S118</f>
        <v>4</v>
      </c>
      <c r="T849" s="307">
        <f>'Product Ratings'!T118</f>
        <v>12</v>
      </c>
      <c r="U849" s="146"/>
      <c r="V849" s="146"/>
      <c r="W849" s="146"/>
    </row>
    <row r="850" ht="12.75" customHeight="1">
      <c r="A850" s="146"/>
      <c r="B850" s="146" t="str">
        <f>'Product Ratings'!B141</f>
        <v>Widget 131</v>
      </c>
      <c r="C850" s="146"/>
      <c r="D850" s="146"/>
      <c r="E850" s="146">
        <f>'Product Ratings'!C141</f>
        <v>3</v>
      </c>
      <c r="F850" s="305">
        <f>'Product Ratings'!D141</f>
        <v>388.7</v>
      </c>
      <c r="G850" s="305">
        <f>'Product Ratings'!E141</f>
        <v>275.37</v>
      </c>
      <c r="H850" s="134">
        <f>'Product Ratings'!F141</f>
        <v>0.534</v>
      </c>
      <c r="I850" s="146"/>
      <c r="J850" s="305">
        <f>'Product Ratings'!J141</f>
        <v>129.5666667</v>
      </c>
      <c r="K850" s="146">
        <f>'Product Ratings'!K141</f>
        <v>49</v>
      </c>
      <c r="L850" s="305">
        <f>'Product Ratings'!L141</f>
        <v>84.46327684</v>
      </c>
      <c r="M850" s="134">
        <f>'Product Ratings'!M141</f>
        <v>0.45</v>
      </c>
      <c r="N850" s="146"/>
      <c r="O850" s="139">
        <f>'Product Ratings'!O141</f>
        <v>3</v>
      </c>
      <c r="P850" s="139">
        <f>'Product Ratings'!P141</f>
        <v>1</v>
      </c>
      <c r="Q850" s="139">
        <f>'Product Ratings'!Q141</f>
        <v>2</v>
      </c>
      <c r="R850" s="139">
        <f>'Product Ratings'!R141</f>
        <v>2</v>
      </c>
      <c r="S850" s="306">
        <f>'Product Ratings'!S141</f>
        <v>4</v>
      </c>
      <c r="T850" s="307">
        <f>'Product Ratings'!T141</f>
        <v>12</v>
      </c>
      <c r="U850" s="146"/>
      <c r="V850" s="146"/>
      <c r="W850" s="146"/>
    </row>
    <row r="851" ht="12.75" customHeight="1">
      <c r="A851" s="146"/>
      <c r="B851" s="146" t="str">
        <f>'Product Ratings'!B149</f>
        <v>Widget 140</v>
      </c>
      <c r="C851" s="146"/>
      <c r="D851" s="146"/>
      <c r="E851" s="146">
        <f>'Product Ratings'!C149</f>
        <v>4</v>
      </c>
      <c r="F851" s="305">
        <f>'Product Ratings'!D149</f>
        <v>66.09</v>
      </c>
      <c r="G851" s="305">
        <f>'Product Ratings'!E149</f>
        <v>46.45</v>
      </c>
      <c r="H851" s="134">
        <f>'Product Ratings'!F149</f>
        <v>0.534</v>
      </c>
      <c r="I851" s="146"/>
      <c r="J851" s="305">
        <f>'Product Ratings'!J149</f>
        <v>16.5225</v>
      </c>
      <c r="K851" s="146">
        <f>'Product Ratings'!K149</f>
        <v>875</v>
      </c>
      <c r="L851" s="305">
        <f>'Product Ratings'!L149</f>
        <v>10.7708605</v>
      </c>
      <c r="M851" s="134">
        <f>'Product Ratings'!M149</f>
        <v>0.15</v>
      </c>
      <c r="N851" s="146"/>
      <c r="O851" s="139">
        <f>'Product Ratings'!O149</f>
        <v>3</v>
      </c>
      <c r="P851" s="139">
        <f>'Product Ratings'!P149</f>
        <v>1</v>
      </c>
      <c r="Q851" s="139">
        <f>'Product Ratings'!Q149</f>
        <v>5</v>
      </c>
      <c r="R851" s="139">
        <f>'Product Ratings'!R149</f>
        <v>1</v>
      </c>
      <c r="S851" s="306">
        <f>'Product Ratings'!S149</f>
        <v>3</v>
      </c>
      <c r="T851" s="307">
        <f>'Product Ratings'!T149</f>
        <v>13</v>
      </c>
      <c r="U851" s="146"/>
      <c r="V851" s="146"/>
      <c r="W851" s="146"/>
    </row>
    <row r="852" ht="12.75" customHeight="1">
      <c r="A852" s="146"/>
      <c r="B852" s="146" t="str">
        <f>'Product Ratings'!B158</f>
        <v>Widget 149</v>
      </c>
      <c r="C852" s="146"/>
      <c r="D852" s="146"/>
      <c r="E852" s="146">
        <f>'Product Ratings'!C158</f>
        <v>3</v>
      </c>
      <c r="F852" s="305">
        <f>'Product Ratings'!D158</f>
        <v>46.96</v>
      </c>
      <c r="G852" s="305">
        <f>'Product Ratings'!E158</f>
        <v>32.88</v>
      </c>
      <c r="H852" s="134">
        <f>'Product Ratings'!F158</f>
        <v>0.534</v>
      </c>
      <c r="I852" s="146"/>
      <c r="J852" s="305">
        <f>'Product Ratings'!J158</f>
        <v>15.65333333</v>
      </c>
      <c r="K852" s="146">
        <f>'Product Ratings'!K158</f>
        <v>65</v>
      </c>
      <c r="L852" s="305">
        <f>'Product Ratings'!L158</f>
        <v>10.20425902</v>
      </c>
      <c r="M852" s="134">
        <f>'Product Ratings'!M158</f>
        <v>0.12</v>
      </c>
      <c r="N852" s="146"/>
      <c r="O852" s="139">
        <f>'Product Ratings'!O158</f>
        <v>3</v>
      </c>
      <c r="P852" s="139">
        <f>'Product Ratings'!P158</f>
        <v>1</v>
      </c>
      <c r="Q852" s="139">
        <f>'Product Ratings'!Q158</f>
        <v>5</v>
      </c>
      <c r="R852" s="139">
        <f>'Product Ratings'!R158</f>
        <v>2</v>
      </c>
      <c r="S852" s="306">
        <f>'Product Ratings'!S158</f>
        <v>2</v>
      </c>
      <c r="T852" s="307">
        <f>'Product Ratings'!T158</f>
        <v>13</v>
      </c>
      <c r="U852" s="146"/>
      <c r="V852" s="146"/>
      <c r="W852" s="146"/>
    </row>
    <row r="853" ht="12.75" customHeight="1">
      <c r="A853" s="146"/>
      <c r="B853" s="146" t="str">
        <f>'Product Ratings'!B192</f>
        <v>Widget 184</v>
      </c>
      <c r="C853" s="146"/>
      <c r="D853" s="146"/>
      <c r="E853" s="146">
        <f>'Product Ratings'!C192</f>
        <v>1</v>
      </c>
      <c r="F853" s="305">
        <f>'Product Ratings'!D192</f>
        <v>95.65</v>
      </c>
      <c r="G853" s="305">
        <f>'Product Ratings'!E192</f>
        <v>65.65</v>
      </c>
      <c r="H853" s="134">
        <f>'Product Ratings'!F192</f>
        <v>0.534</v>
      </c>
      <c r="I853" s="146"/>
      <c r="J853" s="305">
        <f>'Product Ratings'!J192</f>
        <v>95.65</v>
      </c>
      <c r="K853" s="146">
        <f>'Product Ratings'!K192</f>
        <v>47</v>
      </c>
      <c r="L853" s="305">
        <f>'Product Ratings'!L192</f>
        <v>62.35332464</v>
      </c>
      <c r="M853" s="134">
        <f>'Product Ratings'!M192</f>
        <v>0.52</v>
      </c>
      <c r="N853" s="146"/>
      <c r="O853" s="139">
        <f>'Product Ratings'!O192</f>
        <v>3</v>
      </c>
      <c r="P853" s="139">
        <f>'Product Ratings'!P192</f>
        <v>1</v>
      </c>
      <c r="Q853" s="139">
        <f>'Product Ratings'!Q192</f>
        <v>3</v>
      </c>
      <c r="R853" s="139">
        <f>'Product Ratings'!R192</f>
        <v>2</v>
      </c>
      <c r="S853" s="306">
        <f>'Product Ratings'!S192</f>
        <v>4</v>
      </c>
      <c r="T853" s="307">
        <f>'Product Ratings'!T192</f>
        <v>13</v>
      </c>
      <c r="U853" s="146"/>
      <c r="V853" s="146"/>
      <c r="W853" s="146"/>
    </row>
    <row r="854" ht="12.75" customHeight="1">
      <c r="A854" s="146"/>
      <c r="B854" s="146" t="str">
        <f>'Product Ratings'!B225</f>
        <v>Widget 219</v>
      </c>
      <c r="C854" s="146"/>
      <c r="D854" s="146"/>
      <c r="E854" s="146">
        <f>'Product Ratings'!C225</f>
        <v>2</v>
      </c>
      <c r="F854" s="305">
        <f>'Product Ratings'!D225</f>
        <v>130.43</v>
      </c>
      <c r="G854" s="305">
        <f>'Product Ratings'!E225</f>
        <v>88.03</v>
      </c>
      <c r="H854" s="134">
        <f>'Product Ratings'!F225</f>
        <v>0.534</v>
      </c>
      <c r="I854" s="146"/>
      <c r="J854" s="305">
        <f>'Product Ratings'!J225</f>
        <v>65.215</v>
      </c>
      <c r="K854" s="146">
        <f>'Product Ratings'!K225</f>
        <v>45</v>
      </c>
      <c r="L854" s="305">
        <f>'Product Ratings'!L225</f>
        <v>42.51303781</v>
      </c>
      <c r="M854" s="134">
        <f>'Product Ratings'!M225</f>
        <v>0.15</v>
      </c>
      <c r="N854" s="146"/>
      <c r="O854" s="139">
        <f>'Product Ratings'!O225</f>
        <v>3</v>
      </c>
      <c r="P854" s="139">
        <f>'Product Ratings'!P225</f>
        <v>1</v>
      </c>
      <c r="Q854" s="139">
        <f>'Product Ratings'!Q225</f>
        <v>3</v>
      </c>
      <c r="R854" s="139">
        <f>'Product Ratings'!R225</f>
        <v>2</v>
      </c>
      <c r="S854" s="306">
        <f>'Product Ratings'!S225</f>
        <v>3</v>
      </c>
      <c r="T854" s="307">
        <f>'Product Ratings'!T225</f>
        <v>12</v>
      </c>
      <c r="U854" s="146"/>
      <c r="V854" s="146"/>
      <c r="W854" s="146"/>
    </row>
    <row r="855" ht="12.75" customHeight="1">
      <c r="A855" s="146"/>
      <c r="B855" s="146" t="str">
        <f>'Product Ratings'!B250</f>
        <v>Widget 244</v>
      </c>
      <c r="C855" s="146"/>
      <c r="D855" s="146"/>
      <c r="E855" s="146">
        <f>'Product Ratings'!C250</f>
        <v>4</v>
      </c>
      <c r="F855" s="305">
        <f>'Product Ratings'!D250</f>
        <v>90.43</v>
      </c>
      <c r="G855" s="305">
        <f>'Product Ratings'!E250</f>
        <v>60.43</v>
      </c>
      <c r="H855" s="134">
        <f>'Product Ratings'!F250</f>
        <v>0.534</v>
      </c>
      <c r="I855" s="146"/>
      <c r="J855" s="305">
        <f>'Product Ratings'!J250</f>
        <v>22.6075</v>
      </c>
      <c r="K855" s="146">
        <f>'Product Ratings'!K250</f>
        <v>62</v>
      </c>
      <c r="L855" s="305">
        <f>'Product Ratings'!L250</f>
        <v>14.73761408</v>
      </c>
      <c r="M855" s="134">
        <f>'Product Ratings'!M250</f>
        <v>0.12</v>
      </c>
      <c r="N855" s="146"/>
      <c r="O855" s="139">
        <f>'Product Ratings'!O250</f>
        <v>3</v>
      </c>
      <c r="P855" s="139">
        <f>'Product Ratings'!P250</f>
        <v>1</v>
      </c>
      <c r="Q855" s="139">
        <f>'Product Ratings'!Q250</f>
        <v>5</v>
      </c>
      <c r="R855" s="139">
        <f>'Product Ratings'!R250</f>
        <v>2</v>
      </c>
      <c r="S855" s="306">
        <f>'Product Ratings'!S250</f>
        <v>2</v>
      </c>
      <c r="T855" s="307">
        <f>'Product Ratings'!T250</f>
        <v>13</v>
      </c>
      <c r="U855" s="146"/>
      <c r="V855" s="146"/>
      <c r="W855" s="146"/>
    </row>
    <row r="856" ht="12.75" customHeight="1">
      <c r="A856" s="146"/>
      <c r="B856" s="146" t="str">
        <f>'Product Ratings'!B251</f>
        <v>Widget 245</v>
      </c>
      <c r="C856" s="146"/>
      <c r="D856" s="146"/>
      <c r="E856" s="146">
        <f>'Product Ratings'!C251</f>
        <v>4</v>
      </c>
      <c r="F856" s="305">
        <f>'Product Ratings'!D251</f>
        <v>216</v>
      </c>
      <c r="G856" s="305">
        <f>'Product Ratings'!E251</f>
        <v>144.32</v>
      </c>
      <c r="H856" s="134">
        <f>'Product Ratings'!F251</f>
        <v>0.534</v>
      </c>
      <c r="I856" s="146"/>
      <c r="J856" s="305">
        <f>'Product Ratings'!J251</f>
        <v>54</v>
      </c>
      <c r="K856" s="146">
        <f>'Product Ratings'!K251</f>
        <v>69</v>
      </c>
      <c r="L856" s="305">
        <f>'Product Ratings'!L251</f>
        <v>35.20208605</v>
      </c>
      <c r="M856" s="134">
        <f>'Product Ratings'!M251</f>
        <v>0.13</v>
      </c>
      <c r="N856" s="146"/>
      <c r="O856" s="139">
        <f>'Product Ratings'!O251</f>
        <v>3</v>
      </c>
      <c r="P856" s="139">
        <f>'Product Ratings'!P251</f>
        <v>1</v>
      </c>
      <c r="Q856" s="139">
        <f>'Product Ratings'!Q251</f>
        <v>4</v>
      </c>
      <c r="R856" s="139">
        <f>'Product Ratings'!R251</f>
        <v>2</v>
      </c>
      <c r="S856" s="306">
        <f>'Product Ratings'!S251</f>
        <v>0.13</v>
      </c>
      <c r="T856" s="307">
        <f>'Product Ratings'!T251</f>
        <v>10.13</v>
      </c>
      <c r="U856" s="146"/>
      <c r="V856" s="146"/>
      <c r="W856" s="146"/>
    </row>
    <row r="857" ht="12.75" customHeight="1">
      <c r="A857" s="146"/>
      <c r="B857" s="146" t="str">
        <f>'Product Ratings'!B252</f>
        <v>Widget 246</v>
      </c>
      <c r="C857" s="146"/>
      <c r="D857" s="146"/>
      <c r="E857" s="146">
        <f>'Product Ratings'!C252</f>
        <v>4</v>
      </c>
      <c r="F857" s="305">
        <f>'Product Ratings'!D252</f>
        <v>166.96</v>
      </c>
      <c r="G857" s="305">
        <f>'Product Ratings'!E252</f>
        <v>111.54</v>
      </c>
      <c r="H857" s="134">
        <f>'Product Ratings'!F252</f>
        <v>0.534</v>
      </c>
      <c r="I857" s="146"/>
      <c r="J857" s="305">
        <f>'Product Ratings'!J252</f>
        <v>41.74</v>
      </c>
      <c r="K857" s="146">
        <f>'Product Ratings'!K252</f>
        <v>61</v>
      </c>
      <c r="L857" s="305">
        <f>'Product Ratings'!L252</f>
        <v>27.20990874</v>
      </c>
      <c r="M857" s="134">
        <f>'Product Ratings'!M252</f>
        <v>0.125</v>
      </c>
      <c r="N857" s="146"/>
      <c r="O857" s="139">
        <f>'Product Ratings'!O252</f>
        <v>3</v>
      </c>
      <c r="P857" s="139">
        <f>'Product Ratings'!P252</f>
        <v>1</v>
      </c>
      <c r="Q857" s="139">
        <f>'Product Ratings'!Q252</f>
        <v>4</v>
      </c>
      <c r="R857" s="139">
        <f>'Product Ratings'!R252</f>
        <v>2</v>
      </c>
      <c r="S857" s="306">
        <f>'Product Ratings'!S252</f>
        <v>2</v>
      </c>
      <c r="T857" s="307">
        <f>'Product Ratings'!T252</f>
        <v>12</v>
      </c>
      <c r="U857" s="146"/>
      <c r="V857" s="146"/>
      <c r="W857" s="146"/>
    </row>
    <row r="858" ht="12.75" customHeight="1">
      <c r="A858" s="146"/>
      <c r="B858" s="146" t="str">
        <f>'Product Ratings'!B262</f>
        <v>Widget 257</v>
      </c>
      <c r="C858" s="146"/>
      <c r="D858" s="146"/>
      <c r="E858" s="146">
        <f>'Product Ratings'!C262</f>
        <v>1</v>
      </c>
      <c r="F858" s="305">
        <f>'Product Ratings'!D262</f>
        <v>138.7</v>
      </c>
      <c r="G858" s="305">
        <f>'Product Ratings'!E262</f>
        <v>92.34</v>
      </c>
      <c r="H858" s="134">
        <f>'Product Ratings'!F262</f>
        <v>0.534</v>
      </c>
      <c r="I858" s="146"/>
      <c r="J858" s="305">
        <f>'Product Ratings'!J262</f>
        <v>138.7</v>
      </c>
      <c r="K858" s="146">
        <f>'Product Ratings'!K262</f>
        <v>65</v>
      </c>
      <c r="L858" s="305">
        <f>'Product Ratings'!L262</f>
        <v>90.41720991</v>
      </c>
      <c r="M858" s="134">
        <f>'Product Ratings'!M262</f>
        <v>0.34</v>
      </c>
      <c r="N858" s="146"/>
      <c r="O858" s="139">
        <f>'Product Ratings'!O262</f>
        <v>3</v>
      </c>
      <c r="P858" s="139">
        <f>'Product Ratings'!P262</f>
        <v>1</v>
      </c>
      <c r="Q858" s="139">
        <f>'Product Ratings'!Q262</f>
        <v>2</v>
      </c>
      <c r="R858" s="139">
        <f>'Product Ratings'!R262</f>
        <v>2</v>
      </c>
      <c r="S858" s="306">
        <f>'Product Ratings'!S262</f>
        <v>4</v>
      </c>
      <c r="T858" s="307">
        <f>'Product Ratings'!T262</f>
        <v>12</v>
      </c>
      <c r="U858" s="146"/>
      <c r="V858" s="146"/>
      <c r="W858" s="146"/>
    </row>
    <row r="859" ht="12.75" customHeight="1">
      <c r="A859" s="146"/>
      <c r="B859" s="146" t="str">
        <f>'Product Ratings'!B264</f>
        <v>Widget 259</v>
      </c>
      <c r="C859" s="146"/>
      <c r="D859" s="146"/>
      <c r="E859" s="146">
        <f>'Product Ratings'!C264</f>
        <v>2</v>
      </c>
      <c r="F859" s="305">
        <f>'Product Ratings'!D264</f>
        <v>460.87</v>
      </c>
      <c r="G859" s="305">
        <f>'Product Ratings'!E264</f>
        <v>306.71</v>
      </c>
      <c r="H859" s="134">
        <f>'Product Ratings'!F264</f>
        <v>0.534</v>
      </c>
      <c r="I859" s="146"/>
      <c r="J859" s="305">
        <f>'Product Ratings'!J264</f>
        <v>230.435</v>
      </c>
      <c r="K859" s="146">
        <f>'Product Ratings'!K264</f>
        <v>34</v>
      </c>
      <c r="L859" s="305">
        <f>'Product Ratings'!L264</f>
        <v>150.2183833</v>
      </c>
      <c r="M859" s="134">
        <f>'Product Ratings'!M264</f>
        <v>0.45</v>
      </c>
      <c r="N859" s="146"/>
      <c r="O859" s="139">
        <f>'Product Ratings'!O264</f>
        <v>3</v>
      </c>
      <c r="P859" s="139">
        <f>'Product Ratings'!P264</f>
        <v>1</v>
      </c>
      <c r="Q859" s="139">
        <f>'Product Ratings'!Q264</f>
        <v>2</v>
      </c>
      <c r="R859" s="139">
        <f>'Product Ratings'!R264</f>
        <v>3</v>
      </c>
      <c r="S859" s="306">
        <f>'Product Ratings'!S264</f>
        <v>4</v>
      </c>
      <c r="T859" s="307">
        <f>'Product Ratings'!T264</f>
        <v>13</v>
      </c>
      <c r="U859" s="146"/>
      <c r="V859" s="146"/>
      <c r="W859" s="146"/>
    </row>
    <row r="860" ht="12.75" customHeight="1">
      <c r="A860" s="146"/>
      <c r="B860" s="146" t="str">
        <f>'Product Ratings'!B271</f>
        <v>Widget 267</v>
      </c>
      <c r="C860" s="146"/>
      <c r="D860" s="146"/>
      <c r="E860" s="146">
        <f>'Product Ratings'!C271</f>
        <v>3</v>
      </c>
      <c r="F860" s="305">
        <f>'Product Ratings'!D271</f>
        <v>258.26</v>
      </c>
      <c r="G860" s="305">
        <f>'Product Ratings'!E271</f>
        <v>171.61</v>
      </c>
      <c r="H860" s="134">
        <f>'Product Ratings'!F271</f>
        <v>0.534</v>
      </c>
      <c r="I860" s="146"/>
      <c r="J860" s="305">
        <f>'Product Ratings'!J271</f>
        <v>86.08666667</v>
      </c>
      <c r="K860" s="146">
        <f>'Product Ratings'!K271</f>
        <v>62</v>
      </c>
      <c r="L860" s="305">
        <f>'Product Ratings'!L271</f>
        <v>56.11907866</v>
      </c>
      <c r="M860" s="134">
        <f>'Product Ratings'!M271</f>
        <v>0.51</v>
      </c>
      <c r="N860" s="146"/>
      <c r="O860" s="139">
        <f>'Product Ratings'!O271</f>
        <v>3</v>
      </c>
      <c r="P860" s="139">
        <f>'Product Ratings'!P271</f>
        <v>1</v>
      </c>
      <c r="Q860" s="139">
        <f>'Product Ratings'!Q271</f>
        <v>3</v>
      </c>
      <c r="R860" s="139">
        <f>'Product Ratings'!R271</f>
        <v>2</v>
      </c>
      <c r="S860" s="306">
        <f>'Product Ratings'!S271</f>
        <v>4</v>
      </c>
      <c r="T860" s="307">
        <f>'Product Ratings'!T271</f>
        <v>13</v>
      </c>
      <c r="U860" s="146"/>
      <c r="V860" s="146"/>
      <c r="W860" s="146"/>
    </row>
    <row r="861" ht="12.75" customHeight="1">
      <c r="A861" s="146"/>
      <c r="B861" s="146" t="str">
        <f>'Product Ratings'!B272</f>
        <v>Widget 268</v>
      </c>
      <c r="C861" s="146"/>
      <c r="D861" s="146"/>
      <c r="E861" s="146">
        <f>'Product Ratings'!C272</f>
        <v>2</v>
      </c>
      <c r="F861" s="305">
        <f>'Product Ratings'!D272</f>
        <v>172.17</v>
      </c>
      <c r="G861" s="305">
        <f>'Product Ratings'!E272</f>
        <v>114.41</v>
      </c>
      <c r="H861" s="134">
        <f>'Product Ratings'!F272</f>
        <v>0.534</v>
      </c>
      <c r="I861" s="146"/>
      <c r="J861" s="305">
        <f>'Product Ratings'!J272</f>
        <v>86.085</v>
      </c>
      <c r="K861" s="146">
        <f>'Product Ratings'!K272</f>
        <v>48</v>
      </c>
      <c r="L861" s="305">
        <f>'Product Ratings'!L272</f>
        <v>56.11799218</v>
      </c>
      <c r="M861" s="134">
        <f>'Product Ratings'!M272</f>
        <v>0.57</v>
      </c>
      <c r="N861" s="146"/>
      <c r="O861" s="139">
        <f>'Product Ratings'!O272</f>
        <v>3</v>
      </c>
      <c r="P861" s="139">
        <f>'Product Ratings'!P272</f>
        <v>1</v>
      </c>
      <c r="Q861" s="139">
        <f>'Product Ratings'!Q272</f>
        <v>3</v>
      </c>
      <c r="R861" s="139">
        <f>'Product Ratings'!R272</f>
        <v>2</v>
      </c>
      <c r="S861" s="306">
        <f>'Product Ratings'!S272</f>
        <v>4</v>
      </c>
      <c r="T861" s="307">
        <f>'Product Ratings'!T272</f>
        <v>13</v>
      </c>
      <c r="U861" s="146"/>
      <c r="V861" s="146"/>
      <c r="W861" s="146"/>
    </row>
    <row r="862" ht="12.75" customHeight="1">
      <c r="A862" s="146"/>
      <c r="B862" s="146" t="str">
        <f>'Product Ratings'!B300</f>
        <v>Widget 296</v>
      </c>
      <c r="C862" s="146"/>
      <c r="D862" s="146"/>
      <c r="E862" s="146">
        <f>'Product Ratings'!C300</f>
        <v>1</v>
      </c>
      <c r="F862" s="305">
        <f>'Product Ratings'!D300</f>
        <v>87.96</v>
      </c>
      <c r="G862" s="305">
        <f>'Product Ratings'!E300</f>
        <v>57.64</v>
      </c>
      <c r="H862" s="134">
        <f>'Product Ratings'!F300</f>
        <v>0.534</v>
      </c>
      <c r="I862" s="146"/>
      <c r="J862" s="305">
        <f>'Product Ratings'!J300</f>
        <v>87.96</v>
      </c>
      <c r="K862" s="146">
        <f>'Product Ratings'!K300</f>
        <v>41</v>
      </c>
      <c r="L862" s="305">
        <f>'Product Ratings'!L300</f>
        <v>57.34028683</v>
      </c>
      <c r="M862" s="134">
        <f>'Product Ratings'!M300</f>
        <v>0.26</v>
      </c>
      <c r="N862" s="146"/>
      <c r="O862" s="139">
        <f>'Product Ratings'!O300</f>
        <v>3</v>
      </c>
      <c r="P862" s="139">
        <f>'Product Ratings'!P300</f>
        <v>1</v>
      </c>
      <c r="Q862" s="139">
        <f>'Product Ratings'!Q300</f>
        <v>3</v>
      </c>
      <c r="R862" s="139">
        <f>'Product Ratings'!R300</f>
        <v>3</v>
      </c>
      <c r="S862" s="306">
        <f>'Product Ratings'!S300</f>
        <v>3</v>
      </c>
      <c r="T862" s="307">
        <f>'Product Ratings'!T300</f>
        <v>13</v>
      </c>
      <c r="U862" s="146"/>
      <c r="V862" s="146"/>
      <c r="W862" s="146"/>
    </row>
    <row r="863" ht="12.75" customHeight="1">
      <c r="A863" s="146"/>
      <c r="B863" s="146" t="str">
        <f>'Product Ratings'!B303</f>
        <v>Widget 299</v>
      </c>
      <c r="C863" s="146"/>
      <c r="D863" s="146"/>
      <c r="E863" s="146">
        <f>'Product Ratings'!C303</f>
        <v>2</v>
      </c>
      <c r="F863" s="305">
        <f>'Product Ratings'!D303</f>
        <v>175.91</v>
      </c>
      <c r="G863" s="305">
        <f>'Product Ratings'!E303</f>
        <v>115.27</v>
      </c>
      <c r="H863" s="134">
        <f>'Product Ratings'!F303</f>
        <v>0.534</v>
      </c>
      <c r="I863" s="146"/>
      <c r="J863" s="305">
        <f>'Product Ratings'!J303</f>
        <v>87.955</v>
      </c>
      <c r="K863" s="146">
        <f>'Product Ratings'!K303</f>
        <v>69</v>
      </c>
      <c r="L863" s="305">
        <f>'Product Ratings'!L303</f>
        <v>57.33702738</v>
      </c>
      <c r="M863" s="134">
        <f>'Product Ratings'!M303</f>
        <v>0.35</v>
      </c>
      <c r="N863" s="146"/>
      <c r="O863" s="139">
        <f>'Product Ratings'!O303</f>
        <v>3</v>
      </c>
      <c r="P863" s="139">
        <f>'Product Ratings'!P303</f>
        <v>1</v>
      </c>
      <c r="Q863" s="139">
        <f>'Product Ratings'!Q303</f>
        <v>3</v>
      </c>
      <c r="R863" s="139">
        <f>'Product Ratings'!R303</f>
        <v>2</v>
      </c>
      <c r="S863" s="306">
        <f>'Product Ratings'!S303</f>
        <v>4</v>
      </c>
      <c r="T863" s="307">
        <f>'Product Ratings'!T303</f>
        <v>13</v>
      </c>
      <c r="U863" s="146"/>
      <c r="V863" s="146"/>
      <c r="W863" s="146"/>
    </row>
    <row r="864" ht="12.75" customHeight="1">
      <c r="A864" s="146"/>
      <c r="B864" s="146" t="str">
        <f>'Product Ratings'!B320</f>
        <v>Widget 318</v>
      </c>
      <c r="C864" s="146"/>
      <c r="D864" s="146"/>
      <c r="E864" s="146">
        <f>'Product Ratings'!C320</f>
        <v>10</v>
      </c>
      <c r="F864" s="305">
        <f>'Product Ratings'!D320</f>
        <v>170.43</v>
      </c>
      <c r="G864" s="305">
        <f>'Product Ratings'!E320</f>
        <v>110.84</v>
      </c>
      <c r="H864" s="134">
        <f>'Product Ratings'!F320</f>
        <v>0.534</v>
      </c>
      <c r="I864" s="146"/>
      <c r="J864" s="305">
        <f>'Product Ratings'!J320</f>
        <v>17.043</v>
      </c>
      <c r="K864" s="146">
        <f>'Product Ratings'!K320</f>
        <v>65</v>
      </c>
      <c r="L864" s="305">
        <f>'Product Ratings'!L320</f>
        <v>11.11016949</v>
      </c>
      <c r="M864" s="134">
        <f>'Product Ratings'!M320</f>
        <v>0.04</v>
      </c>
      <c r="N864" s="146"/>
      <c r="O864" s="139">
        <f>'Product Ratings'!O320</f>
        <v>3</v>
      </c>
      <c r="P864" s="139">
        <f>'Product Ratings'!P320</f>
        <v>2</v>
      </c>
      <c r="Q864" s="139">
        <f>'Product Ratings'!Q320</f>
        <v>5</v>
      </c>
      <c r="R864" s="139">
        <f>'Product Ratings'!R320</f>
        <v>2</v>
      </c>
      <c r="S864" s="306">
        <f>'Product Ratings'!S320</f>
        <v>1</v>
      </c>
      <c r="T864" s="307">
        <f>'Product Ratings'!T320</f>
        <v>13</v>
      </c>
      <c r="U864" s="146"/>
      <c r="V864" s="146"/>
      <c r="W864" s="146"/>
    </row>
    <row r="865" ht="12.75" customHeight="1">
      <c r="A865" s="146"/>
      <c r="B865" s="146" t="str">
        <f>'Product Ratings'!B342</f>
        <v>Widget 340</v>
      </c>
      <c r="C865" s="146"/>
      <c r="D865" s="146"/>
      <c r="E865" s="146">
        <f>'Product Ratings'!C342</f>
        <v>1</v>
      </c>
      <c r="F865" s="305">
        <f>'Product Ratings'!D342</f>
        <v>155.65</v>
      </c>
      <c r="G865" s="305">
        <f>'Product Ratings'!E342</f>
        <v>100.65</v>
      </c>
      <c r="H865" s="134">
        <f>'Product Ratings'!F342</f>
        <v>0.534</v>
      </c>
      <c r="I865" s="146"/>
      <c r="J865" s="305">
        <f>'Product Ratings'!J342</f>
        <v>155.65</v>
      </c>
      <c r="K865" s="146">
        <f>'Product Ratings'!K342</f>
        <v>34</v>
      </c>
      <c r="L865" s="305">
        <f>'Product Ratings'!L342</f>
        <v>101.4667536</v>
      </c>
      <c r="M865" s="134">
        <f>'Product Ratings'!M342</f>
        <v>0.48</v>
      </c>
      <c r="N865" s="146"/>
      <c r="O865" s="139">
        <f>'Product Ratings'!O342</f>
        <v>3</v>
      </c>
      <c r="P865" s="139">
        <f>'Product Ratings'!P342</f>
        <v>1</v>
      </c>
      <c r="Q865" s="139">
        <f>'Product Ratings'!Q342</f>
        <v>2</v>
      </c>
      <c r="R865" s="139">
        <f>'Product Ratings'!R342</f>
        <v>3</v>
      </c>
      <c r="S865" s="306">
        <f>'Product Ratings'!S342</f>
        <v>4</v>
      </c>
      <c r="T865" s="307">
        <f>'Product Ratings'!T342</f>
        <v>13</v>
      </c>
      <c r="U865" s="146"/>
      <c r="V865" s="146"/>
      <c r="W865" s="146"/>
    </row>
    <row r="866" ht="12.75" customHeight="1">
      <c r="A866" s="146"/>
      <c r="B866" s="146" t="str">
        <f>'Product Ratings'!B352</f>
        <v>Widget 350</v>
      </c>
      <c r="C866" s="146"/>
      <c r="D866" s="146"/>
      <c r="E866" s="146">
        <f>'Product Ratings'!C352</f>
        <v>2</v>
      </c>
      <c r="F866" s="305">
        <f>'Product Ratings'!D352</f>
        <v>1998.26</v>
      </c>
      <c r="G866" s="305">
        <f>'Product Ratings'!E352</f>
        <v>1287.58</v>
      </c>
      <c r="H866" s="134">
        <f>'Product Ratings'!F352</f>
        <v>0.534</v>
      </c>
      <c r="I866" s="146"/>
      <c r="J866" s="305">
        <f>'Product Ratings'!J352</f>
        <v>999.13</v>
      </c>
      <c r="K866" s="146">
        <f>'Product Ratings'!K352</f>
        <v>41</v>
      </c>
      <c r="L866" s="305">
        <f>'Product Ratings'!L352</f>
        <v>651.3233377</v>
      </c>
      <c r="M866" s="134">
        <f>'Product Ratings'!M352</f>
        <v>0.64</v>
      </c>
      <c r="N866" s="146"/>
      <c r="O866" s="139">
        <f>'Product Ratings'!O352</f>
        <v>3</v>
      </c>
      <c r="P866" s="139">
        <f>'Product Ratings'!P352</f>
        <v>1</v>
      </c>
      <c r="Q866" s="139">
        <f>'Product Ratings'!Q352</f>
        <v>1</v>
      </c>
      <c r="R866" s="139">
        <f>'Product Ratings'!R352</f>
        <v>3</v>
      </c>
      <c r="S866" s="306">
        <f>'Product Ratings'!S352</f>
        <v>5</v>
      </c>
      <c r="T866" s="307">
        <f>'Product Ratings'!T352</f>
        <v>13</v>
      </c>
      <c r="U866" s="146"/>
      <c r="V866" s="146"/>
      <c r="W866" s="146"/>
    </row>
    <row r="867" ht="12.75" customHeight="1">
      <c r="A867" s="146"/>
      <c r="B867" s="146" t="str">
        <f>'Product Ratings'!B395</f>
        <v>Widget 395</v>
      </c>
      <c r="C867" s="146"/>
      <c r="D867" s="146"/>
      <c r="E867" s="146">
        <f>'Product Ratings'!C395</f>
        <v>1</v>
      </c>
      <c r="F867" s="305">
        <f>'Product Ratings'!D395</f>
        <v>47.83</v>
      </c>
      <c r="G867" s="305">
        <f>'Product Ratings'!E395</f>
        <v>30.44</v>
      </c>
      <c r="H867" s="134">
        <f>'Product Ratings'!F395</f>
        <v>0.534</v>
      </c>
      <c r="I867" s="146"/>
      <c r="J867" s="305">
        <f>'Product Ratings'!J395</f>
        <v>47.83</v>
      </c>
      <c r="K867" s="146">
        <f>'Product Ratings'!K395</f>
        <v>39</v>
      </c>
      <c r="L867" s="305">
        <f>'Product Ratings'!L395</f>
        <v>31.17992177</v>
      </c>
      <c r="M867" s="134">
        <f>'Product Ratings'!M395</f>
        <v>0.03</v>
      </c>
      <c r="N867" s="146"/>
      <c r="O867" s="139">
        <f>'Product Ratings'!O395</f>
        <v>3</v>
      </c>
      <c r="P867" s="139">
        <f>'Product Ratings'!P395</f>
        <v>1</v>
      </c>
      <c r="Q867" s="139">
        <f>'Product Ratings'!Q395</f>
        <v>4</v>
      </c>
      <c r="R867" s="139">
        <f>'Product Ratings'!R395</f>
        <v>3</v>
      </c>
      <c r="S867" s="306">
        <f>'Product Ratings'!S395</f>
        <v>1</v>
      </c>
      <c r="T867" s="307">
        <f>'Product Ratings'!T395</f>
        <v>12</v>
      </c>
      <c r="U867" s="146"/>
      <c r="V867" s="146"/>
      <c r="W867" s="146"/>
    </row>
    <row r="868" ht="12.75" customHeight="1">
      <c r="A868" s="146"/>
      <c r="B868" s="146" t="str">
        <f>'Product Ratings'!B399</f>
        <v>Widget 399</v>
      </c>
      <c r="C868" s="146"/>
      <c r="D868" s="146"/>
      <c r="E868" s="146">
        <f>'Product Ratings'!C399</f>
        <v>3</v>
      </c>
      <c r="F868" s="305">
        <f>'Product Ratings'!D399</f>
        <v>18</v>
      </c>
      <c r="G868" s="305">
        <f>'Product Ratings'!E399</f>
        <v>11.44</v>
      </c>
      <c r="H868" s="134">
        <f>'Product Ratings'!F399</f>
        <v>0.534</v>
      </c>
      <c r="I868" s="146"/>
      <c r="J868" s="305">
        <f>'Product Ratings'!J399</f>
        <v>6</v>
      </c>
      <c r="K868" s="146">
        <f>'Product Ratings'!K399</f>
        <v>48</v>
      </c>
      <c r="L868" s="305">
        <f>'Product Ratings'!L399</f>
        <v>3.911342894</v>
      </c>
      <c r="M868" s="134">
        <f>'Product Ratings'!M399</f>
        <v>0.07</v>
      </c>
      <c r="N868" s="146"/>
      <c r="O868" s="139">
        <f>'Product Ratings'!O399</f>
        <v>3</v>
      </c>
      <c r="P868" s="139">
        <f>'Product Ratings'!P399</f>
        <v>1</v>
      </c>
      <c r="Q868" s="139">
        <f>'Product Ratings'!Q399</f>
        <v>5</v>
      </c>
      <c r="R868" s="139">
        <f>'Product Ratings'!R399</f>
        <v>2</v>
      </c>
      <c r="S868" s="306">
        <f>'Product Ratings'!S399</f>
        <v>2</v>
      </c>
      <c r="T868" s="307">
        <f>'Product Ratings'!T399</f>
        <v>13</v>
      </c>
      <c r="U868" s="146"/>
      <c r="V868" s="146"/>
      <c r="W868" s="146"/>
    </row>
    <row r="869" ht="12.75" customHeight="1">
      <c r="A869" s="146"/>
      <c r="B869" s="146" t="str">
        <f>'Product Ratings'!B413</f>
        <v>Widget 414</v>
      </c>
      <c r="C869" s="146"/>
      <c r="D869" s="146"/>
      <c r="E869" s="146">
        <f>'Product Ratings'!C413</f>
        <v>4</v>
      </c>
      <c r="F869" s="305">
        <f>'Product Ratings'!D413</f>
        <v>757.13</v>
      </c>
      <c r="G869" s="305">
        <f>'Product Ratings'!E413</f>
        <v>479.36</v>
      </c>
      <c r="H869" s="134">
        <f>'Product Ratings'!F413</f>
        <v>0.534</v>
      </c>
      <c r="I869" s="146"/>
      <c r="J869" s="305">
        <f>'Product Ratings'!J413</f>
        <v>189.2825</v>
      </c>
      <c r="K869" s="146">
        <f>'Product Ratings'!K413</f>
        <v>14</v>
      </c>
      <c r="L869" s="305">
        <f>'Product Ratings'!L413</f>
        <v>123.3914602</v>
      </c>
      <c r="M869" s="134">
        <f>'Product Ratings'!M413</f>
        <v>0.33</v>
      </c>
      <c r="N869" s="146"/>
      <c r="O869" s="139">
        <f>'Product Ratings'!O413</f>
        <v>3</v>
      </c>
      <c r="P869" s="139">
        <f>'Product Ratings'!P413</f>
        <v>1</v>
      </c>
      <c r="Q869" s="139">
        <f>'Product Ratings'!Q413</f>
        <v>2</v>
      </c>
      <c r="R869" s="139">
        <f>'Product Ratings'!R413</f>
        <v>4</v>
      </c>
      <c r="S869" s="306">
        <f>'Product Ratings'!S413</f>
        <v>3</v>
      </c>
      <c r="T869" s="307">
        <f>'Product Ratings'!T413</f>
        <v>13</v>
      </c>
      <c r="U869" s="146"/>
      <c r="V869" s="146"/>
      <c r="W869" s="146"/>
    </row>
    <row r="870" ht="12.75" customHeight="1">
      <c r="A870" s="146"/>
      <c r="B870" s="146" t="str">
        <f>'Product Ratings'!B420</f>
        <v>Widget 421</v>
      </c>
      <c r="C870" s="146"/>
      <c r="D870" s="146"/>
      <c r="E870" s="146">
        <f>'Product Ratings'!C420</f>
        <v>2</v>
      </c>
      <c r="F870" s="305">
        <f>'Product Ratings'!D420</f>
        <v>485.22</v>
      </c>
      <c r="G870" s="305">
        <f>'Product Ratings'!E420</f>
        <v>306.56</v>
      </c>
      <c r="H870" s="134">
        <f>'Product Ratings'!F420</f>
        <v>0.534</v>
      </c>
      <c r="I870" s="146"/>
      <c r="J870" s="305">
        <f>'Product Ratings'!J420</f>
        <v>242.61</v>
      </c>
      <c r="K870" s="146">
        <f>'Product Ratings'!K420</f>
        <v>34</v>
      </c>
      <c r="L870" s="305">
        <f>'Product Ratings'!L420</f>
        <v>158.1551499</v>
      </c>
      <c r="M870" s="134">
        <f>'Product Ratings'!M420</f>
        <v>0.52</v>
      </c>
      <c r="N870" s="146"/>
      <c r="O870" s="139">
        <f>'Product Ratings'!O420</f>
        <v>3</v>
      </c>
      <c r="P870" s="139">
        <f>'Product Ratings'!P420</f>
        <v>1</v>
      </c>
      <c r="Q870" s="139">
        <f>'Product Ratings'!Q420</f>
        <v>2</v>
      </c>
      <c r="R870" s="139">
        <f>'Product Ratings'!R420</f>
        <v>3</v>
      </c>
      <c r="S870" s="306">
        <f>'Product Ratings'!S420</f>
        <v>4</v>
      </c>
      <c r="T870" s="307">
        <f>'Product Ratings'!T420</f>
        <v>13</v>
      </c>
      <c r="U870" s="146"/>
      <c r="V870" s="146"/>
      <c r="W870" s="146"/>
    </row>
    <row r="871" ht="12.75" customHeight="1">
      <c r="A871" s="146"/>
      <c r="B871" s="146" t="str">
        <f>'Product Ratings'!B425</f>
        <v>Widget 427</v>
      </c>
      <c r="C871" s="146"/>
      <c r="D871" s="146"/>
      <c r="E871" s="146">
        <f>'Product Ratings'!C425</f>
        <v>2</v>
      </c>
      <c r="F871" s="305">
        <f>'Product Ratings'!D425</f>
        <v>867.83</v>
      </c>
      <c r="G871" s="305">
        <f>'Product Ratings'!E425</f>
        <v>547.83</v>
      </c>
      <c r="H871" s="134">
        <f>'Product Ratings'!F425</f>
        <v>0.534</v>
      </c>
      <c r="I871" s="146"/>
      <c r="J871" s="305">
        <f>'Product Ratings'!J425</f>
        <v>433.915</v>
      </c>
      <c r="K871" s="146">
        <f>'Product Ratings'!K425</f>
        <v>25</v>
      </c>
      <c r="L871" s="305">
        <f>'Product Ratings'!L425</f>
        <v>282.8650587</v>
      </c>
      <c r="M871" s="134">
        <f>'Product Ratings'!M425</f>
        <v>0.58</v>
      </c>
      <c r="N871" s="146"/>
      <c r="O871" s="139">
        <f>'Product Ratings'!O425</f>
        <v>3</v>
      </c>
      <c r="P871" s="139">
        <f>'Product Ratings'!P425</f>
        <v>1</v>
      </c>
      <c r="Q871" s="139">
        <f>'Product Ratings'!Q425</f>
        <v>1</v>
      </c>
      <c r="R871" s="139">
        <f>'Product Ratings'!R425</f>
        <v>4</v>
      </c>
      <c r="S871" s="306">
        <f>'Product Ratings'!S425</f>
        <v>4</v>
      </c>
      <c r="T871" s="307">
        <f>'Product Ratings'!T425</f>
        <v>13</v>
      </c>
      <c r="U871" s="146"/>
      <c r="V871" s="146"/>
      <c r="W871" s="146"/>
    </row>
    <row r="872" ht="12.75" customHeight="1">
      <c r="A872" s="146"/>
      <c r="B872" s="146" t="str">
        <f>'Product Ratings'!B426</f>
        <v>Widget 428</v>
      </c>
      <c r="C872" s="146"/>
      <c r="D872" s="146"/>
      <c r="E872" s="146">
        <f>'Product Ratings'!C426</f>
        <v>1</v>
      </c>
      <c r="F872" s="305">
        <f>'Product Ratings'!D426</f>
        <v>82.61</v>
      </c>
      <c r="G872" s="305">
        <f>'Product Ratings'!E426</f>
        <v>52.14</v>
      </c>
      <c r="H872" s="134">
        <f>'Product Ratings'!F426</f>
        <v>0.534</v>
      </c>
      <c r="I872" s="146"/>
      <c r="J872" s="305">
        <f>'Product Ratings'!J426</f>
        <v>82.61</v>
      </c>
      <c r="K872" s="146">
        <f>'Product Ratings'!K426</f>
        <v>75</v>
      </c>
      <c r="L872" s="305">
        <f>'Product Ratings'!L426</f>
        <v>53.85267275</v>
      </c>
      <c r="M872" s="134">
        <f>'Product Ratings'!M426</f>
        <v>0.59</v>
      </c>
      <c r="N872" s="146"/>
      <c r="O872" s="139">
        <f>'Product Ratings'!O426</f>
        <v>3</v>
      </c>
      <c r="P872" s="139">
        <f>'Product Ratings'!P426</f>
        <v>1</v>
      </c>
      <c r="Q872" s="139">
        <f>'Product Ratings'!Q426</f>
        <v>3</v>
      </c>
      <c r="R872" s="139">
        <f>'Product Ratings'!R426</f>
        <v>1</v>
      </c>
      <c r="S872" s="306">
        <f>'Product Ratings'!S426</f>
        <v>5</v>
      </c>
      <c r="T872" s="307">
        <f>'Product Ratings'!T426</f>
        <v>13</v>
      </c>
      <c r="U872" s="146"/>
      <c r="V872" s="146"/>
      <c r="W872" s="146"/>
    </row>
    <row r="873" ht="12.75" customHeight="1">
      <c r="A873" s="146"/>
      <c r="B873" s="146" t="str">
        <f>'Product Ratings'!B451</f>
        <v>Widget 453</v>
      </c>
      <c r="C873" s="146"/>
      <c r="D873" s="146"/>
      <c r="E873" s="146">
        <f>'Product Ratings'!C451</f>
        <v>1</v>
      </c>
      <c r="F873" s="305">
        <f>'Product Ratings'!D451</f>
        <v>186.96</v>
      </c>
      <c r="G873" s="305">
        <f>'Product Ratings'!E451</f>
        <v>117.52</v>
      </c>
      <c r="H873" s="134">
        <f>'Product Ratings'!F451</f>
        <v>0.534</v>
      </c>
      <c r="I873" s="146"/>
      <c r="J873" s="305">
        <f>'Product Ratings'!J451</f>
        <v>186.96</v>
      </c>
      <c r="K873" s="146">
        <f>'Product Ratings'!K451</f>
        <v>48</v>
      </c>
      <c r="L873" s="305">
        <f>'Product Ratings'!L451</f>
        <v>121.8774446</v>
      </c>
      <c r="M873" s="134">
        <f>'Product Ratings'!M451</f>
        <v>0.92</v>
      </c>
      <c r="N873" s="146"/>
      <c r="O873" s="139">
        <f>'Product Ratings'!O451</f>
        <v>3</v>
      </c>
      <c r="P873" s="139">
        <f>'Product Ratings'!P451</f>
        <v>1</v>
      </c>
      <c r="Q873" s="139">
        <f>'Product Ratings'!Q451</f>
        <v>2</v>
      </c>
      <c r="R873" s="139">
        <f>'Product Ratings'!R451</f>
        <v>2</v>
      </c>
      <c r="S873" s="306">
        <f>'Product Ratings'!S451</f>
        <v>5</v>
      </c>
      <c r="T873" s="307">
        <f>'Product Ratings'!T451</f>
        <v>13</v>
      </c>
      <c r="U873" s="146"/>
      <c r="V873" s="146"/>
      <c r="W873" s="146"/>
    </row>
    <row r="874" ht="12.75" customHeight="1">
      <c r="A874" s="146"/>
      <c r="B874" s="146" t="str">
        <f>'Product Ratings'!B472</f>
        <v>Widget 475</v>
      </c>
      <c r="C874" s="146"/>
      <c r="D874" s="146"/>
      <c r="E874" s="146">
        <f>'Product Ratings'!C472</f>
        <v>4</v>
      </c>
      <c r="F874" s="305">
        <f>'Product Ratings'!D472</f>
        <v>66.09</v>
      </c>
      <c r="G874" s="305">
        <f>'Product Ratings'!E472</f>
        <v>41.29</v>
      </c>
      <c r="H874" s="134">
        <f>'Product Ratings'!F472</f>
        <v>0.534</v>
      </c>
      <c r="I874" s="146"/>
      <c r="J874" s="305">
        <f>'Product Ratings'!J472</f>
        <v>16.5225</v>
      </c>
      <c r="K874" s="146">
        <f>'Product Ratings'!K472</f>
        <v>34</v>
      </c>
      <c r="L874" s="305">
        <f>'Product Ratings'!L472</f>
        <v>10.7708605</v>
      </c>
      <c r="M874" s="134">
        <f>'Product Ratings'!M472</f>
        <v>0.04</v>
      </c>
      <c r="N874" s="146"/>
      <c r="O874" s="139">
        <f>'Product Ratings'!O472</f>
        <v>3</v>
      </c>
      <c r="P874" s="139">
        <f>'Product Ratings'!P472</f>
        <v>1</v>
      </c>
      <c r="Q874" s="139">
        <f>'Product Ratings'!Q472</f>
        <v>5</v>
      </c>
      <c r="R874" s="139">
        <f>'Product Ratings'!R472</f>
        <v>3</v>
      </c>
      <c r="S874" s="306">
        <f>'Product Ratings'!S472</f>
        <v>1</v>
      </c>
      <c r="T874" s="307">
        <f>'Product Ratings'!T472</f>
        <v>13</v>
      </c>
      <c r="U874" s="146"/>
      <c r="V874" s="146"/>
      <c r="W874" s="146"/>
    </row>
    <row r="875" ht="12.75" customHeight="1">
      <c r="A875" s="146"/>
      <c r="B875" s="146" t="str">
        <f>'Product Ratings'!B479</f>
        <v>Widget 483</v>
      </c>
      <c r="C875" s="146"/>
      <c r="D875" s="146"/>
      <c r="E875" s="146">
        <f>'Product Ratings'!C479</f>
        <v>4</v>
      </c>
      <c r="F875" s="305">
        <f>'Product Ratings'!D479</f>
        <v>230.41</v>
      </c>
      <c r="G875" s="305">
        <f>'Product Ratings'!E479</f>
        <v>143.61</v>
      </c>
      <c r="H875" s="134">
        <f>'Product Ratings'!F479</f>
        <v>0.534</v>
      </c>
      <c r="I875" s="146"/>
      <c r="J875" s="305">
        <f>'Product Ratings'!J479</f>
        <v>57.6025</v>
      </c>
      <c r="K875" s="146">
        <f>'Product Ratings'!K479</f>
        <v>62</v>
      </c>
      <c r="L875" s="305">
        <f>'Product Ratings'!L479</f>
        <v>37.55052151</v>
      </c>
      <c r="M875" s="134">
        <f>'Product Ratings'!M479</f>
        <v>0.13</v>
      </c>
      <c r="N875" s="146"/>
      <c r="O875" s="139">
        <f>'Product Ratings'!O479</f>
        <v>3</v>
      </c>
      <c r="P875" s="139">
        <f>'Product Ratings'!P479</f>
        <v>1</v>
      </c>
      <c r="Q875" s="139">
        <f>'Product Ratings'!Q479</f>
        <v>4</v>
      </c>
      <c r="R875" s="139">
        <f>'Product Ratings'!R479</f>
        <v>2</v>
      </c>
      <c r="S875" s="306">
        <f>'Product Ratings'!S479</f>
        <v>0.13</v>
      </c>
      <c r="T875" s="307">
        <f>'Product Ratings'!T479</f>
        <v>10.13</v>
      </c>
      <c r="U875" s="146"/>
      <c r="V875" s="146"/>
      <c r="W875" s="146"/>
    </row>
    <row r="876" ht="12.75" customHeight="1">
      <c r="A876" s="146"/>
      <c r="B876" s="146" t="str">
        <f>'Product Ratings'!B485</f>
        <v>Widget 489</v>
      </c>
      <c r="C876" s="146"/>
      <c r="D876" s="146"/>
      <c r="E876" s="146">
        <f>'Product Ratings'!C485</f>
        <v>4</v>
      </c>
      <c r="F876" s="305">
        <f>'Product Ratings'!D485</f>
        <v>226.09</v>
      </c>
      <c r="G876" s="305">
        <f>'Product Ratings'!E485</f>
        <v>140.57</v>
      </c>
      <c r="H876" s="134">
        <f>'Product Ratings'!F485</f>
        <v>0.534</v>
      </c>
      <c r="I876" s="146"/>
      <c r="J876" s="305">
        <f>'Product Ratings'!J485</f>
        <v>56.5225</v>
      </c>
      <c r="K876" s="146">
        <f>'Product Ratings'!K485</f>
        <v>46</v>
      </c>
      <c r="L876" s="305">
        <f>'Product Ratings'!L485</f>
        <v>36.84647979</v>
      </c>
      <c r="M876" s="134">
        <f>'Product Ratings'!M485</f>
        <v>0.28</v>
      </c>
      <c r="N876" s="146"/>
      <c r="O876" s="139">
        <f>'Product Ratings'!O485</f>
        <v>3</v>
      </c>
      <c r="P876" s="139">
        <f>'Product Ratings'!P485</f>
        <v>1</v>
      </c>
      <c r="Q876" s="139">
        <f>'Product Ratings'!Q485</f>
        <v>4</v>
      </c>
      <c r="R876" s="139">
        <f>'Product Ratings'!R485</f>
        <v>2</v>
      </c>
      <c r="S876" s="306">
        <f>'Product Ratings'!S485</f>
        <v>3</v>
      </c>
      <c r="T876" s="307">
        <f>'Product Ratings'!T485</f>
        <v>13</v>
      </c>
      <c r="U876" s="146"/>
      <c r="V876" s="146"/>
      <c r="W876" s="146"/>
    </row>
    <row r="877" ht="12.75" customHeight="1">
      <c r="A877" s="146"/>
      <c r="B877" s="146" t="str">
        <f>'Product Ratings'!B491</f>
        <v>Widget 495</v>
      </c>
      <c r="C877" s="146"/>
      <c r="D877" s="146"/>
      <c r="E877" s="146">
        <f>'Product Ratings'!C491</f>
        <v>1</v>
      </c>
      <c r="F877" s="305">
        <f>'Product Ratings'!D491</f>
        <v>164.35</v>
      </c>
      <c r="G877" s="305">
        <f>'Product Ratings'!E491</f>
        <v>101.95</v>
      </c>
      <c r="H877" s="134">
        <f>'Product Ratings'!F491</f>
        <v>0.534</v>
      </c>
      <c r="I877" s="146"/>
      <c r="J877" s="305">
        <f>'Product Ratings'!J491</f>
        <v>164.35</v>
      </c>
      <c r="K877" s="146">
        <f>'Product Ratings'!K491</f>
        <v>42</v>
      </c>
      <c r="L877" s="305">
        <f>'Product Ratings'!L491</f>
        <v>107.1382008</v>
      </c>
      <c r="M877" s="134">
        <f>'Product Ratings'!M491</f>
        <v>0.35</v>
      </c>
      <c r="N877" s="146"/>
      <c r="O877" s="139">
        <f>'Product Ratings'!O491</f>
        <v>3</v>
      </c>
      <c r="P877" s="139">
        <f>'Product Ratings'!P491</f>
        <v>1</v>
      </c>
      <c r="Q877" s="139">
        <f>'Product Ratings'!Q491</f>
        <v>2</v>
      </c>
      <c r="R877" s="139">
        <f>'Product Ratings'!R491</f>
        <v>3</v>
      </c>
      <c r="S877" s="306">
        <f>'Product Ratings'!S491</f>
        <v>4</v>
      </c>
      <c r="T877" s="307">
        <f>'Product Ratings'!T491</f>
        <v>13</v>
      </c>
      <c r="U877" s="146"/>
      <c r="V877" s="146"/>
      <c r="W877" s="146"/>
    </row>
    <row r="878" ht="12.75" customHeight="1">
      <c r="A878" s="146"/>
      <c r="B878" s="146" t="str">
        <f>'Product Ratings'!B497</f>
        <v>Widget 502</v>
      </c>
      <c r="C878" s="146"/>
      <c r="D878" s="146"/>
      <c r="E878" s="146">
        <f>'Product Ratings'!C497</f>
        <v>9</v>
      </c>
      <c r="F878" s="305">
        <f>'Product Ratings'!D497</f>
        <v>1233.91</v>
      </c>
      <c r="G878" s="305">
        <f>'Product Ratings'!E497</f>
        <v>762.93</v>
      </c>
      <c r="H878" s="134">
        <f>'Product Ratings'!F497</f>
        <v>0.534</v>
      </c>
      <c r="I878" s="146"/>
      <c r="J878" s="305">
        <f>'Product Ratings'!J497</f>
        <v>137.1011111</v>
      </c>
      <c r="K878" s="146">
        <f>'Product Ratings'!K497</f>
        <v>875</v>
      </c>
      <c r="L878" s="305">
        <f>'Product Ratings'!L497</f>
        <v>89.37490946</v>
      </c>
      <c r="M878" s="134">
        <f>'Product Ratings'!M497</f>
        <v>0.56</v>
      </c>
      <c r="N878" s="146"/>
      <c r="O878" s="139">
        <f>'Product Ratings'!O497</f>
        <v>3</v>
      </c>
      <c r="P878" s="139">
        <f>'Product Ratings'!P497</f>
        <v>2</v>
      </c>
      <c r="Q878" s="139">
        <f>'Product Ratings'!Q497</f>
        <v>2</v>
      </c>
      <c r="R878" s="139">
        <f>'Product Ratings'!R497</f>
        <v>1</v>
      </c>
      <c r="S878" s="306">
        <f>'Product Ratings'!S497</f>
        <v>4</v>
      </c>
      <c r="T878" s="307">
        <f>'Product Ratings'!T497</f>
        <v>12</v>
      </c>
      <c r="U878" s="146"/>
      <c r="V878" s="146"/>
      <c r="W878" s="146"/>
    </row>
    <row r="879" ht="12.75" customHeight="1">
      <c r="A879" s="146"/>
      <c r="B879" s="146" t="str">
        <f>'Product Ratings'!B548</f>
        <v>Widget 554</v>
      </c>
      <c r="C879" s="146"/>
      <c r="D879" s="146"/>
      <c r="E879" s="146">
        <f>'Product Ratings'!C548</f>
        <v>6</v>
      </c>
      <c r="F879" s="305">
        <f>'Product Ratings'!D548</f>
        <v>203.48</v>
      </c>
      <c r="G879" s="305">
        <f>'Product Ratings'!E548</f>
        <v>123.65</v>
      </c>
      <c r="H879" s="134">
        <f>'Product Ratings'!F548</f>
        <v>0.534</v>
      </c>
      <c r="I879" s="146"/>
      <c r="J879" s="305">
        <f>'Product Ratings'!J548</f>
        <v>33.91333333</v>
      </c>
      <c r="K879" s="146">
        <f>'Product Ratings'!K548</f>
        <v>61</v>
      </c>
      <c r="L879" s="305">
        <f>'Product Ratings'!L548</f>
        <v>22.10777923</v>
      </c>
      <c r="M879" s="134">
        <f>'Product Ratings'!M548</f>
        <v>0.04</v>
      </c>
      <c r="N879" s="146"/>
      <c r="O879" s="139">
        <f>'Product Ratings'!O548</f>
        <v>3</v>
      </c>
      <c r="P879" s="139">
        <f>'Product Ratings'!P548</f>
        <v>2</v>
      </c>
      <c r="Q879" s="139">
        <f>'Product Ratings'!Q548</f>
        <v>5</v>
      </c>
      <c r="R879" s="139">
        <f>'Product Ratings'!R548</f>
        <v>2</v>
      </c>
      <c r="S879" s="306">
        <f>'Product Ratings'!S548</f>
        <v>1</v>
      </c>
      <c r="T879" s="307">
        <f>'Product Ratings'!T548</f>
        <v>13</v>
      </c>
      <c r="U879" s="146"/>
      <c r="V879" s="146"/>
      <c r="W879" s="146"/>
    </row>
    <row r="880" ht="12.75" customHeight="1">
      <c r="A880" s="146"/>
      <c r="B880" s="146" t="str">
        <f>'Product Ratings'!B555</f>
        <v>Widget 562</v>
      </c>
      <c r="C880" s="146"/>
      <c r="D880" s="146"/>
      <c r="E880" s="146">
        <f>'Product Ratings'!C555</f>
        <v>3</v>
      </c>
      <c r="F880" s="305">
        <f>'Product Ratings'!D555</f>
        <v>49.31</v>
      </c>
      <c r="G880" s="305">
        <f>'Product Ratings'!E555</f>
        <v>29.91</v>
      </c>
      <c r="H880" s="134">
        <f>'Product Ratings'!F555</f>
        <v>0.534</v>
      </c>
      <c r="I880" s="146"/>
      <c r="J880" s="305">
        <f>'Product Ratings'!J555</f>
        <v>16.43666667</v>
      </c>
      <c r="K880" s="146">
        <f>'Product Ratings'!K555</f>
        <v>82</v>
      </c>
      <c r="L880" s="305">
        <f>'Product Ratings'!L555</f>
        <v>10.71490656</v>
      </c>
      <c r="M880" s="134">
        <f>'Product Ratings'!M555</f>
        <v>0.13</v>
      </c>
      <c r="N880" s="146"/>
      <c r="O880" s="139">
        <f>'Product Ratings'!O555</f>
        <v>3</v>
      </c>
      <c r="P880" s="139">
        <f>'Product Ratings'!P555</f>
        <v>1</v>
      </c>
      <c r="Q880" s="139">
        <f>'Product Ratings'!Q555</f>
        <v>5</v>
      </c>
      <c r="R880" s="139">
        <f>'Product Ratings'!R555</f>
        <v>1</v>
      </c>
      <c r="S880" s="306">
        <f>'Product Ratings'!S555</f>
        <v>0.13</v>
      </c>
      <c r="T880" s="307">
        <f>'Product Ratings'!T555</f>
        <v>10.13</v>
      </c>
      <c r="U880" s="146"/>
      <c r="V880" s="146"/>
      <c r="W880" s="146"/>
    </row>
    <row r="881" ht="12.75" customHeight="1">
      <c r="A881" s="146"/>
      <c r="B881" s="146" t="str">
        <f>'Product Ratings'!B558</f>
        <v>Widget 565</v>
      </c>
      <c r="C881" s="146"/>
      <c r="D881" s="146"/>
      <c r="E881" s="146">
        <f>'Product Ratings'!C558</f>
        <v>3</v>
      </c>
      <c r="F881" s="305">
        <f>'Product Ratings'!D558</f>
        <v>153.91</v>
      </c>
      <c r="G881" s="305">
        <f>'Product Ratings'!E558</f>
        <v>93.23</v>
      </c>
      <c r="H881" s="134">
        <f>'Product Ratings'!F558</f>
        <v>0.534</v>
      </c>
      <c r="I881" s="146"/>
      <c r="J881" s="305">
        <f>'Product Ratings'!J558</f>
        <v>51.30333333</v>
      </c>
      <c r="K881" s="146">
        <f>'Product Ratings'!K558</f>
        <v>65</v>
      </c>
      <c r="L881" s="305">
        <f>'Product Ratings'!L558</f>
        <v>33.44415472</v>
      </c>
      <c r="M881" s="134">
        <f>'Product Ratings'!M558</f>
        <v>0.18</v>
      </c>
      <c r="N881" s="146"/>
      <c r="O881" s="139">
        <f>'Product Ratings'!O558</f>
        <v>3</v>
      </c>
      <c r="P881" s="139">
        <f>'Product Ratings'!P558</f>
        <v>1</v>
      </c>
      <c r="Q881" s="139">
        <f>'Product Ratings'!Q558</f>
        <v>4</v>
      </c>
      <c r="R881" s="139">
        <f>'Product Ratings'!R558</f>
        <v>2</v>
      </c>
      <c r="S881" s="306">
        <f>'Product Ratings'!S558</f>
        <v>3</v>
      </c>
      <c r="T881" s="307">
        <f>'Product Ratings'!T558</f>
        <v>13</v>
      </c>
      <c r="U881" s="146"/>
      <c r="V881" s="146"/>
      <c r="W881" s="146"/>
    </row>
    <row r="882" ht="12.75" customHeight="1">
      <c r="A882" s="146"/>
      <c r="B882" s="146" t="str">
        <f>'Product Ratings'!B569</f>
        <v>Widget 577</v>
      </c>
      <c r="C882" s="146"/>
      <c r="D882" s="146"/>
      <c r="E882" s="146">
        <f>'Product Ratings'!C569</f>
        <v>4</v>
      </c>
      <c r="F882" s="305">
        <f>'Product Ratings'!D569</f>
        <v>678.26</v>
      </c>
      <c r="G882" s="305">
        <f>'Product Ratings'!E569</f>
        <v>409.86</v>
      </c>
      <c r="H882" s="134">
        <f>'Product Ratings'!F569</f>
        <v>0.534</v>
      </c>
      <c r="I882" s="146"/>
      <c r="J882" s="305">
        <f>'Product Ratings'!J569</f>
        <v>169.565</v>
      </c>
      <c r="K882" s="146">
        <f>'Product Ratings'!K569</f>
        <v>36</v>
      </c>
      <c r="L882" s="305">
        <f>'Product Ratings'!L569</f>
        <v>110.5378096</v>
      </c>
      <c r="M882" s="134">
        <f>'Product Ratings'!M569</f>
        <v>0.46</v>
      </c>
      <c r="N882" s="146"/>
      <c r="O882" s="139">
        <f>'Product Ratings'!O569</f>
        <v>3</v>
      </c>
      <c r="P882" s="139">
        <f>'Product Ratings'!P569</f>
        <v>1</v>
      </c>
      <c r="Q882" s="139">
        <f>'Product Ratings'!Q569</f>
        <v>2</v>
      </c>
      <c r="R882" s="139">
        <f>'Product Ratings'!R569</f>
        <v>3</v>
      </c>
      <c r="S882" s="306">
        <f>'Product Ratings'!S569</f>
        <v>4</v>
      </c>
      <c r="T882" s="307">
        <f>'Product Ratings'!T569</f>
        <v>13</v>
      </c>
      <c r="U882" s="146"/>
      <c r="V882" s="146"/>
      <c r="W882" s="146"/>
    </row>
    <row r="883" ht="12.75" customHeight="1">
      <c r="A883" s="146"/>
      <c r="B883" s="146" t="str">
        <f>'Product Ratings'!B601</f>
        <v>Widget 610</v>
      </c>
      <c r="C883" s="146"/>
      <c r="D883" s="146"/>
      <c r="E883" s="146">
        <f>'Product Ratings'!C601</f>
        <v>2</v>
      </c>
      <c r="F883" s="305">
        <f>'Product Ratings'!D601</f>
        <v>241.74</v>
      </c>
      <c r="G883" s="305">
        <f>'Product Ratings'!E601</f>
        <v>144.34</v>
      </c>
      <c r="H883" s="134">
        <f>'Product Ratings'!F601</f>
        <v>0.534</v>
      </c>
      <c r="I883" s="146"/>
      <c r="J883" s="305">
        <f>'Product Ratings'!J601</f>
        <v>120.87</v>
      </c>
      <c r="K883" s="146">
        <f>'Product Ratings'!K601</f>
        <v>875</v>
      </c>
      <c r="L883" s="305">
        <f>'Product Ratings'!L601</f>
        <v>78.79400261</v>
      </c>
      <c r="M883" s="134">
        <f>'Product Ratings'!M601</f>
        <v>0.67</v>
      </c>
      <c r="N883" s="146"/>
      <c r="O883" s="139">
        <f>'Product Ratings'!O601</f>
        <v>3</v>
      </c>
      <c r="P883" s="139">
        <f>'Product Ratings'!P601</f>
        <v>1</v>
      </c>
      <c r="Q883" s="139">
        <f>'Product Ratings'!Q601</f>
        <v>2</v>
      </c>
      <c r="R883" s="139">
        <f>'Product Ratings'!R601</f>
        <v>1</v>
      </c>
      <c r="S883" s="306">
        <f>'Product Ratings'!S601</f>
        <v>5</v>
      </c>
      <c r="T883" s="307">
        <f>'Product Ratings'!T601</f>
        <v>12</v>
      </c>
      <c r="U883" s="146"/>
      <c r="V883" s="146"/>
      <c r="W883" s="146"/>
    </row>
    <row r="884" ht="12.75" customHeight="1">
      <c r="A884" s="146"/>
      <c r="B884" s="146" t="str">
        <f>'Product Ratings'!B610</f>
        <v>Widget 619</v>
      </c>
      <c r="C884" s="146"/>
      <c r="D884" s="146"/>
      <c r="E884" s="146">
        <f>'Product Ratings'!C610</f>
        <v>1</v>
      </c>
      <c r="F884" s="305">
        <f>'Product Ratings'!D610</f>
        <v>21.74</v>
      </c>
      <c r="G884" s="305">
        <f>'Product Ratings'!E610</f>
        <v>12.95</v>
      </c>
      <c r="H884" s="134">
        <f>'Product Ratings'!F610</f>
        <v>0.534</v>
      </c>
      <c r="I884" s="146"/>
      <c r="J884" s="305">
        <f>'Product Ratings'!J610</f>
        <v>21.74</v>
      </c>
      <c r="K884" s="146">
        <f>'Product Ratings'!K610</f>
        <v>65</v>
      </c>
      <c r="L884" s="305">
        <f>'Product Ratings'!L610</f>
        <v>14.17209909</v>
      </c>
      <c r="M884" s="134">
        <f>'Product Ratings'!M610</f>
        <v>0.12</v>
      </c>
      <c r="N884" s="146"/>
      <c r="O884" s="139">
        <f>'Product Ratings'!O610</f>
        <v>3</v>
      </c>
      <c r="P884" s="139">
        <f>'Product Ratings'!P610</f>
        <v>1</v>
      </c>
      <c r="Q884" s="139">
        <f>'Product Ratings'!Q610</f>
        <v>5</v>
      </c>
      <c r="R884" s="139">
        <f>'Product Ratings'!R610</f>
        <v>2</v>
      </c>
      <c r="S884" s="306">
        <f>'Product Ratings'!S610</f>
        <v>2</v>
      </c>
      <c r="T884" s="307">
        <f>'Product Ratings'!T610</f>
        <v>13</v>
      </c>
      <c r="U884" s="146"/>
      <c r="V884" s="146"/>
      <c r="W884" s="146"/>
    </row>
    <row r="885" ht="12.75" customHeight="1">
      <c r="A885" s="146"/>
      <c r="B885" s="146" t="str">
        <f>'Product Ratings'!B641</f>
        <v>Widget 651</v>
      </c>
      <c r="C885" s="146"/>
      <c r="D885" s="146"/>
      <c r="E885" s="146">
        <f>'Product Ratings'!C641</f>
        <v>3</v>
      </c>
      <c r="F885" s="305">
        <f>'Product Ratings'!D641</f>
        <v>180</v>
      </c>
      <c r="G885" s="305">
        <f>'Product Ratings'!E641</f>
        <v>106.17</v>
      </c>
      <c r="H885" s="134">
        <f>'Product Ratings'!F641</f>
        <v>0.534</v>
      </c>
      <c r="I885" s="146"/>
      <c r="J885" s="305">
        <f>'Product Ratings'!J641</f>
        <v>60</v>
      </c>
      <c r="K885" s="146">
        <f>'Product Ratings'!K641</f>
        <v>46</v>
      </c>
      <c r="L885" s="305">
        <f>'Product Ratings'!L641</f>
        <v>39.11342894</v>
      </c>
      <c r="M885" s="134">
        <f>'Product Ratings'!M641</f>
        <v>0.33</v>
      </c>
      <c r="N885" s="146"/>
      <c r="O885" s="139">
        <f>'Product Ratings'!O641</f>
        <v>3</v>
      </c>
      <c r="P885" s="139">
        <f>'Product Ratings'!P641</f>
        <v>1</v>
      </c>
      <c r="Q885" s="139">
        <f>'Product Ratings'!Q641</f>
        <v>4</v>
      </c>
      <c r="R885" s="139">
        <f>'Product Ratings'!R641</f>
        <v>2</v>
      </c>
      <c r="S885" s="306">
        <f>'Product Ratings'!S641</f>
        <v>3</v>
      </c>
      <c r="T885" s="307">
        <f>'Product Ratings'!T641</f>
        <v>13</v>
      </c>
      <c r="U885" s="146"/>
      <c r="V885" s="146"/>
      <c r="W885" s="146"/>
    </row>
    <row r="886" ht="12.75" customHeight="1">
      <c r="A886" s="146"/>
      <c r="B886" s="146" t="str">
        <f>'Product Ratings'!B642</f>
        <v>Widget 652</v>
      </c>
      <c r="C886" s="146"/>
      <c r="D886" s="146"/>
      <c r="E886" s="146">
        <f>'Product Ratings'!C642</f>
        <v>3</v>
      </c>
      <c r="F886" s="305">
        <f>'Product Ratings'!D642</f>
        <v>608.17</v>
      </c>
      <c r="G886" s="305">
        <f>'Product Ratings'!E642</f>
        <v>358.58</v>
      </c>
      <c r="H886" s="134">
        <f>'Product Ratings'!F642</f>
        <v>0.534</v>
      </c>
      <c r="I886" s="146"/>
      <c r="J886" s="305">
        <f>'Product Ratings'!J642</f>
        <v>202.7233333</v>
      </c>
      <c r="K886" s="146">
        <f>'Product Ratings'!K642</f>
        <v>43</v>
      </c>
      <c r="L886" s="305">
        <f>'Product Ratings'!L642</f>
        <v>132.1534116</v>
      </c>
      <c r="M886" s="134">
        <f>'Product Ratings'!M642</f>
        <v>0.34</v>
      </c>
      <c r="N886" s="146"/>
      <c r="O886" s="139">
        <f>'Product Ratings'!O642</f>
        <v>3</v>
      </c>
      <c r="P886" s="139">
        <f>'Product Ratings'!P642</f>
        <v>1</v>
      </c>
      <c r="Q886" s="139">
        <f>'Product Ratings'!Q642</f>
        <v>2</v>
      </c>
      <c r="R886" s="139">
        <f>'Product Ratings'!R642</f>
        <v>3</v>
      </c>
      <c r="S886" s="306">
        <f>'Product Ratings'!S642</f>
        <v>4</v>
      </c>
      <c r="T886" s="307">
        <f>'Product Ratings'!T642</f>
        <v>13</v>
      </c>
      <c r="U886" s="146"/>
      <c r="V886" s="146"/>
      <c r="W886" s="146"/>
    </row>
    <row r="887" ht="12.75" customHeight="1">
      <c r="A887" s="146"/>
      <c r="B887" s="146" t="str">
        <f>'Product Ratings'!B649</f>
        <v>Widget 659</v>
      </c>
      <c r="C887" s="146"/>
      <c r="D887" s="146"/>
      <c r="E887" s="146">
        <f>'Product Ratings'!C649</f>
        <v>3</v>
      </c>
      <c r="F887" s="305">
        <f>'Product Ratings'!D649</f>
        <v>327.57</v>
      </c>
      <c r="G887" s="305">
        <f>'Product Ratings'!E649</f>
        <v>192.69</v>
      </c>
      <c r="H887" s="134">
        <f>'Product Ratings'!F649</f>
        <v>0.534</v>
      </c>
      <c r="I887" s="146"/>
      <c r="J887" s="305">
        <f>'Product Ratings'!J649</f>
        <v>109.19</v>
      </c>
      <c r="K887" s="146">
        <f>'Product Ratings'!K649</f>
        <v>68</v>
      </c>
      <c r="L887" s="305">
        <f>'Product Ratings'!L649</f>
        <v>71.17992177</v>
      </c>
      <c r="M887" s="134">
        <f>'Product Ratings'!M649</f>
        <v>0.56</v>
      </c>
      <c r="N887" s="146"/>
      <c r="O887" s="139">
        <f>'Product Ratings'!O649</f>
        <v>3</v>
      </c>
      <c r="P887" s="139">
        <f>'Product Ratings'!P649</f>
        <v>1</v>
      </c>
      <c r="Q887" s="139">
        <f>'Product Ratings'!Q649</f>
        <v>3</v>
      </c>
      <c r="R887" s="139">
        <f>'Product Ratings'!R649</f>
        <v>2</v>
      </c>
      <c r="S887" s="306">
        <f>'Product Ratings'!S649</f>
        <v>4</v>
      </c>
      <c r="T887" s="307">
        <f>'Product Ratings'!T649</f>
        <v>13</v>
      </c>
      <c r="U887" s="146"/>
      <c r="V887" s="146"/>
      <c r="W887" s="146"/>
    </row>
    <row r="888" ht="12.75" customHeight="1">
      <c r="A888" s="146"/>
      <c r="B888" s="146" t="str">
        <f>'Product Ratings'!B652</f>
        <v>Widget 662</v>
      </c>
      <c r="C888" s="146"/>
      <c r="D888" s="146"/>
      <c r="E888" s="146">
        <f>'Product Ratings'!C652</f>
        <v>2</v>
      </c>
      <c r="F888" s="305">
        <f>'Product Ratings'!D652</f>
        <v>182.61</v>
      </c>
      <c r="G888" s="305">
        <f>'Product Ratings'!E652</f>
        <v>107.35</v>
      </c>
      <c r="H888" s="134">
        <f>'Product Ratings'!F652</f>
        <v>0.534</v>
      </c>
      <c r="I888" s="146"/>
      <c r="J888" s="305">
        <f>'Product Ratings'!J652</f>
        <v>91.305</v>
      </c>
      <c r="K888" s="146">
        <f>'Product Ratings'!K652</f>
        <v>61</v>
      </c>
      <c r="L888" s="305">
        <f>'Product Ratings'!L652</f>
        <v>59.5208605</v>
      </c>
      <c r="M888" s="134">
        <f>'Product Ratings'!M652</f>
        <v>0.57</v>
      </c>
      <c r="N888" s="146"/>
      <c r="O888" s="139">
        <f>'Product Ratings'!O652</f>
        <v>3</v>
      </c>
      <c r="P888" s="139">
        <f>'Product Ratings'!P652</f>
        <v>1</v>
      </c>
      <c r="Q888" s="139">
        <f>'Product Ratings'!Q652</f>
        <v>3</v>
      </c>
      <c r="R888" s="139">
        <f>'Product Ratings'!R652</f>
        <v>2</v>
      </c>
      <c r="S888" s="306">
        <f>'Product Ratings'!S652</f>
        <v>4</v>
      </c>
      <c r="T888" s="307">
        <f>'Product Ratings'!T652</f>
        <v>13</v>
      </c>
      <c r="U888" s="146"/>
      <c r="V888" s="146"/>
      <c r="W888" s="146"/>
    </row>
    <row r="889" ht="12.75" customHeight="1">
      <c r="A889" s="146"/>
      <c r="B889" s="146" t="str">
        <f>'Product Ratings'!B699</f>
        <v>Widget 711</v>
      </c>
      <c r="C889" s="146"/>
      <c r="D889" s="146"/>
      <c r="E889" s="146">
        <f>'Product Ratings'!C699</f>
        <v>5</v>
      </c>
      <c r="F889" s="305">
        <f>'Product Ratings'!D699</f>
        <v>208.78</v>
      </c>
      <c r="G889" s="305">
        <f>'Product Ratings'!E699</f>
        <v>120.7</v>
      </c>
      <c r="H889" s="134">
        <f>'Product Ratings'!F699</f>
        <v>0.534</v>
      </c>
      <c r="I889" s="146"/>
      <c r="J889" s="305">
        <f>'Product Ratings'!J699</f>
        <v>41.756</v>
      </c>
      <c r="K889" s="146">
        <f>'Product Ratings'!K699</f>
        <v>42</v>
      </c>
      <c r="L889" s="305">
        <f>'Product Ratings'!L699</f>
        <v>27.22033898</v>
      </c>
      <c r="M889" s="134">
        <f>'Product Ratings'!M699</f>
        <v>0.03</v>
      </c>
      <c r="N889" s="146"/>
      <c r="O889" s="139">
        <f>'Product Ratings'!O699</f>
        <v>3</v>
      </c>
      <c r="P889" s="139">
        <f>'Product Ratings'!P699</f>
        <v>1</v>
      </c>
      <c r="Q889" s="139">
        <f>'Product Ratings'!Q699</f>
        <v>4</v>
      </c>
      <c r="R889" s="139">
        <f>'Product Ratings'!R699</f>
        <v>3</v>
      </c>
      <c r="S889" s="306">
        <f>'Product Ratings'!S699</f>
        <v>1</v>
      </c>
      <c r="T889" s="307">
        <f>'Product Ratings'!T699</f>
        <v>12</v>
      </c>
      <c r="U889" s="146"/>
      <c r="V889" s="146"/>
      <c r="W889" s="146"/>
    </row>
    <row r="890" ht="12.75" customHeight="1">
      <c r="A890" s="146"/>
      <c r="B890" s="146" t="str">
        <f>'Product Ratings'!B701</f>
        <v>Widget 713</v>
      </c>
      <c r="C890" s="146"/>
      <c r="D890" s="146"/>
      <c r="E890" s="146">
        <f>'Product Ratings'!C701</f>
        <v>9</v>
      </c>
      <c r="F890" s="305">
        <f>'Product Ratings'!D701</f>
        <v>164.92</v>
      </c>
      <c r="G890" s="305">
        <f>'Product Ratings'!E701</f>
        <v>95.22</v>
      </c>
      <c r="H890" s="134">
        <f>'Product Ratings'!F701</f>
        <v>0.534</v>
      </c>
      <c r="I890" s="146"/>
      <c r="J890" s="305">
        <f>'Product Ratings'!J701</f>
        <v>18.32444444</v>
      </c>
      <c r="K890" s="146">
        <f>'Product Ratings'!K701</f>
        <v>68</v>
      </c>
      <c r="L890" s="305">
        <f>'Product Ratings'!L701</f>
        <v>11.94553093</v>
      </c>
      <c r="M890" s="134">
        <f>'Product Ratings'!M701</f>
        <v>0.05</v>
      </c>
      <c r="N890" s="146"/>
      <c r="O890" s="139">
        <f>'Product Ratings'!O701</f>
        <v>3</v>
      </c>
      <c r="P890" s="139">
        <f>'Product Ratings'!P701</f>
        <v>2</v>
      </c>
      <c r="Q890" s="139">
        <f>'Product Ratings'!Q701</f>
        <v>5</v>
      </c>
      <c r="R890" s="139">
        <f>'Product Ratings'!R701</f>
        <v>2</v>
      </c>
      <c r="S890" s="306">
        <f>'Product Ratings'!S701</f>
        <v>1</v>
      </c>
      <c r="T890" s="307">
        <f>'Product Ratings'!T701</f>
        <v>13</v>
      </c>
      <c r="U890" s="146"/>
      <c r="V890" s="146"/>
      <c r="W890" s="146"/>
    </row>
    <row r="891" ht="12.75" customHeight="1">
      <c r="A891" s="146"/>
      <c r="B891" s="146" t="str">
        <f>'Product Ratings'!B702</f>
        <v>Widget 714</v>
      </c>
      <c r="C891" s="146"/>
      <c r="D891" s="146"/>
      <c r="E891" s="146">
        <f>'Product Ratings'!C702</f>
        <v>5</v>
      </c>
      <c r="F891" s="305">
        <f>'Product Ratings'!D702</f>
        <v>99.48</v>
      </c>
      <c r="G891" s="305">
        <f>'Product Ratings'!E702</f>
        <v>57.43</v>
      </c>
      <c r="H891" s="134">
        <f>'Product Ratings'!F702</f>
        <v>0.534</v>
      </c>
      <c r="I891" s="146"/>
      <c r="J891" s="305">
        <f>'Product Ratings'!J702</f>
        <v>19.896</v>
      </c>
      <c r="K891" s="146">
        <f>'Product Ratings'!K702</f>
        <v>62</v>
      </c>
      <c r="L891" s="305">
        <f>'Product Ratings'!L702</f>
        <v>12.97001304</v>
      </c>
      <c r="M891" s="134">
        <f>'Product Ratings'!M702</f>
        <v>0.06</v>
      </c>
      <c r="N891" s="146"/>
      <c r="O891" s="139">
        <f>'Product Ratings'!O702</f>
        <v>3</v>
      </c>
      <c r="P891" s="139">
        <f>'Product Ratings'!P702</f>
        <v>1</v>
      </c>
      <c r="Q891" s="139">
        <f>'Product Ratings'!Q702</f>
        <v>5</v>
      </c>
      <c r="R891" s="139">
        <f>'Product Ratings'!R702</f>
        <v>2</v>
      </c>
      <c r="S891" s="306">
        <f>'Product Ratings'!S702</f>
        <v>2</v>
      </c>
      <c r="T891" s="307">
        <f>'Product Ratings'!T702</f>
        <v>13</v>
      </c>
      <c r="U891" s="146"/>
      <c r="V891" s="146"/>
      <c r="W891" s="146"/>
    </row>
    <row r="892" ht="12.75" customHeight="1">
      <c r="A892" s="146"/>
      <c r="B892" s="146" t="str">
        <f>'Product Ratings'!B705</f>
        <v>Widget 717</v>
      </c>
      <c r="C892" s="146"/>
      <c r="D892" s="146"/>
      <c r="E892" s="146">
        <f>'Product Ratings'!C705</f>
        <v>10</v>
      </c>
      <c r="F892" s="305">
        <f>'Product Ratings'!D705</f>
        <v>342.61</v>
      </c>
      <c r="G892" s="305">
        <f>'Product Ratings'!E705</f>
        <v>197.3</v>
      </c>
      <c r="H892" s="134">
        <f>'Product Ratings'!F705</f>
        <v>0.534</v>
      </c>
      <c r="I892" s="146"/>
      <c r="J892" s="305">
        <f>'Product Ratings'!J705</f>
        <v>34.261</v>
      </c>
      <c r="K892" s="146">
        <f>'Product Ratings'!K705</f>
        <v>875</v>
      </c>
      <c r="L892" s="305">
        <f>'Product Ratings'!L705</f>
        <v>22.33441982</v>
      </c>
      <c r="M892" s="134">
        <f>'Product Ratings'!M705</f>
        <v>0.09</v>
      </c>
      <c r="N892" s="146"/>
      <c r="O892" s="139">
        <f>'Product Ratings'!O705</f>
        <v>3</v>
      </c>
      <c r="P892" s="139">
        <f>'Product Ratings'!P705</f>
        <v>2</v>
      </c>
      <c r="Q892" s="139">
        <f>'Product Ratings'!Q705</f>
        <v>5</v>
      </c>
      <c r="R892" s="139">
        <f>'Product Ratings'!R705</f>
        <v>1</v>
      </c>
      <c r="S892" s="306">
        <f>'Product Ratings'!S705</f>
        <v>2</v>
      </c>
      <c r="T892" s="307">
        <f>'Product Ratings'!T705</f>
        <v>13</v>
      </c>
      <c r="U892" s="146"/>
      <c r="V892" s="146"/>
      <c r="W892" s="146"/>
    </row>
    <row r="893" ht="12.75" customHeight="1">
      <c r="A893" s="146"/>
      <c r="B893" s="146" t="str">
        <f>'Product Ratings'!B711</f>
        <v>Widget 723</v>
      </c>
      <c r="C893" s="146"/>
      <c r="D893" s="146"/>
      <c r="E893" s="146">
        <f>'Product Ratings'!C711</f>
        <v>5</v>
      </c>
      <c r="F893" s="305">
        <f>'Product Ratings'!D711</f>
        <v>86.75</v>
      </c>
      <c r="G893" s="305">
        <f>'Product Ratings'!E711</f>
        <v>49.85</v>
      </c>
      <c r="H893" s="134">
        <f>'Product Ratings'!F711</f>
        <v>0.534</v>
      </c>
      <c r="I893" s="146"/>
      <c r="J893" s="305">
        <f>'Product Ratings'!J711</f>
        <v>17.35</v>
      </c>
      <c r="K893" s="146">
        <f>'Product Ratings'!K711</f>
        <v>82</v>
      </c>
      <c r="L893" s="305">
        <f>'Product Ratings'!L711</f>
        <v>11.31029987</v>
      </c>
      <c r="M893" s="134">
        <f>'Product Ratings'!M711</f>
        <v>0.22</v>
      </c>
      <c r="N893" s="146"/>
      <c r="O893" s="139">
        <f>'Product Ratings'!O711</f>
        <v>3</v>
      </c>
      <c r="P893" s="139">
        <f>'Product Ratings'!P711</f>
        <v>1</v>
      </c>
      <c r="Q893" s="139">
        <f>'Product Ratings'!Q711</f>
        <v>5</v>
      </c>
      <c r="R893" s="139">
        <f>'Product Ratings'!R711</f>
        <v>1</v>
      </c>
      <c r="S893" s="306">
        <f>'Product Ratings'!S711</f>
        <v>3</v>
      </c>
      <c r="T893" s="307">
        <f>'Product Ratings'!T711</f>
        <v>13</v>
      </c>
      <c r="U893" s="146"/>
      <c r="V893" s="146"/>
      <c r="W893" s="146"/>
    </row>
    <row r="894" ht="12.75" customHeight="1">
      <c r="A894" s="146"/>
      <c r="B894" s="146" t="str">
        <f>'Product Ratings'!B716</f>
        <v>Widget 728</v>
      </c>
      <c r="C894" s="146"/>
      <c r="D894" s="146"/>
      <c r="E894" s="146">
        <f>'Product Ratings'!C716</f>
        <v>2</v>
      </c>
      <c r="F894" s="305">
        <f>'Product Ratings'!D716</f>
        <v>172.17</v>
      </c>
      <c r="G894" s="305">
        <f>'Product Ratings'!E716</f>
        <v>98.69</v>
      </c>
      <c r="H894" s="134">
        <f>'Product Ratings'!F716</f>
        <v>0.534</v>
      </c>
      <c r="I894" s="146"/>
      <c r="J894" s="305">
        <f>'Product Ratings'!J716</f>
        <v>86.085</v>
      </c>
      <c r="K894" s="146">
        <f>'Product Ratings'!K716</f>
        <v>34</v>
      </c>
      <c r="L894" s="305">
        <f>'Product Ratings'!L716</f>
        <v>56.11799218</v>
      </c>
      <c r="M894" s="134">
        <f>'Product Ratings'!M716</f>
        <v>0.32</v>
      </c>
      <c r="N894" s="146"/>
      <c r="O894" s="139">
        <f>'Product Ratings'!O716</f>
        <v>3</v>
      </c>
      <c r="P894" s="139">
        <f>'Product Ratings'!P716</f>
        <v>1</v>
      </c>
      <c r="Q894" s="139">
        <f>'Product Ratings'!Q716</f>
        <v>3</v>
      </c>
      <c r="R894" s="139">
        <f>'Product Ratings'!R716</f>
        <v>3</v>
      </c>
      <c r="S894" s="306">
        <f>'Product Ratings'!S716</f>
        <v>3</v>
      </c>
      <c r="T894" s="307">
        <f>'Product Ratings'!T716</f>
        <v>13</v>
      </c>
      <c r="U894" s="146"/>
      <c r="V894" s="146"/>
      <c r="W894" s="146"/>
    </row>
    <row r="895" ht="12.75" customHeight="1">
      <c r="A895" s="146"/>
      <c r="B895" s="146" t="str">
        <f>'Product Ratings'!B728</f>
        <v>Widget 740</v>
      </c>
      <c r="C895" s="146"/>
      <c r="D895" s="146"/>
      <c r="E895" s="146">
        <f>'Product Ratings'!C728</f>
        <v>2</v>
      </c>
      <c r="F895" s="305">
        <f>'Product Ratings'!D728</f>
        <v>81.74</v>
      </c>
      <c r="G895" s="305">
        <f>'Product Ratings'!E728</f>
        <v>46.74</v>
      </c>
      <c r="H895" s="134">
        <f>'Product Ratings'!F728</f>
        <v>0.534</v>
      </c>
      <c r="I895" s="146"/>
      <c r="J895" s="305">
        <f>'Product Ratings'!J728</f>
        <v>40.87</v>
      </c>
      <c r="K895" s="146" t="str">
        <f>'Product Ratings'!K728</f>
        <v/>
      </c>
      <c r="L895" s="305">
        <f>'Product Ratings'!L728</f>
        <v>26.64276402</v>
      </c>
      <c r="M895" s="134">
        <f>'Product Ratings'!M728</f>
        <v>0.57</v>
      </c>
      <c r="N895" s="146"/>
      <c r="O895" s="139">
        <f>'Product Ratings'!O728</f>
        <v>3</v>
      </c>
      <c r="P895" s="139">
        <f>'Product Ratings'!P728</f>
        <v>1</v>
      </c>
      <c r="Q895" s="139">
        <f>'Product Ratings'!Q728</f>
        <v>4</v>
      </c>
      <c r="R895" s="139">
        <f>'Product Ratings'!R728</f>
        <v>0</v>
      </c>
      <c r="S895" s="306">
        <f>'Product Ratings'!S728</f>
        <v>4</v>
      </c>
      <c r="T895" s="307">
        <f>'Product Ratings'!T728</f>
        <v>12</v>
      </c>
      <c r="U895" s="146"/>
      <c r="V895" s="146"/>
      <c r="W895" s="146"/>
    </row>
    <row r="896" ht="12.75" customHeight="1">
      <c r="A896" s="146"/>
      <c r="B896" s="146" t="str">
        <f>'Product Ratings'!B730</f>
        <v>Widget 742</v>
      </c>
      <c r="C896" s="146"/>
      <c r="D896" s="146"/>
      <c r="E896" s="146">
        <f>'Product Ratings'!C730</f>
        <v>2</v>
      </c>
      <c r="F896" s="305">
        <f>'Product Ratings'!D730</f>
        <v>154.78</v>
      </c>
      <c r="G896" s="305">
        <f>'Product Ratings'!E730</f>
        <v>88.47</v>
      </c>
      <c r="H896" s="134">
        <f>'Product Ratings'!F730</f>
        <v>0.534</v>
      </c>
      <c r="I896" s="146"/>
      <c r="J896" s="305">
        <f>'Product Ratings'!J730</f>
        <v>77.39</v>
      </c>
      <c r="K896" s="146" t="str">
        <f>'Product Ratings'!K730</f>
        <v/>
      </c>
      <c r="L896" s="305">
        <f>'Product Ratings'!L730</f>
        <v>50.44980443</v>
      </c>
      <c r="M896" s="134">
        <f>'Product Ratings'!M730</f>
        <v>0.59</v>
      </c>
      <c r="N896" s="146"/>
      <c r="O896" s="139">
        <f>'Product Ratings'!O730</f>
        <v>3</v>
      </c>
      <c r="P896" s="139">
        <f>'Product Ratings'!P730</f>
        <v>1</v>
      </c>
      <c r="Q896" s="139">
        <f>'Product Ratings'!Q730</f>
        <v>3</v>
      </c>
      <c r="R896" s="139">
        <f>'Product Ratings'!R730</f>
        <v>0</v>
      </c>
      <c r="S896" s="306">
        <f>'Product Ratings'!S730</f>
        <v>5</v>
      </c>
      <c r="T896" s="307">
        <f>'Product Ratings'!T730</f>
        <v>12</v>
      </c>
      <c r="U896" s="146"/>
      <c r="V896" s="146"/>
      <c r="W896" s="146"/>
    </row>
    <row r="897" ht="12.75" customHeight="1">
      <c r="A897" s="146"/>
      <c r="B897" s="146" t="str">
        <f>'Product Ratings'!B732</f>
        <v>Widget 744</v>
      </c>
      <c r="C897" s="146"/>
      <c r="D897" s="146"/>
      <c r="E897" s="146">
        <f>'Product Ratings'!C732</f>
        <v>2</v>
      </c>
      <c r="F897" s="305">
        <f>'Product Ratings'!D732</f>
        <v>137.39</v>
      </c>
      <c r="G897" s="305">
        <f>'Product Ratings'!E732</f>
        <v>78.39</v>
      </c>
      <c r="H897" s="134">
        <f>'Product Ratings'!F732</f>
        <v>0.534</v>
      </c>
      <c r="I897" s="146"/>
      <c r="J897" s="305">
        <f>'Product Ratings'!J732</f>
        <v>68.695</v>
      </c>
      <c r="K897" s="146" t="str">
        <f>'Product Ratings'!K732</f>
        <v/>
      </c>
      <c r="L897" s="305">
        <f>'Product Ratings'!L732</f>
        <v>44.78161669</v>
      </c>
      <c r="M897" s="134">
        <f>'Product Ratings'!M732</f>
        <v>0.64</v>
      </c>
      <c r="N897" s="146"/>
      <c r="O897" s="139">
        <f>'Product Ratings'!O732</f>
        <v>3</v>
      </c>
      <c r="P897" s="139">
        <f>'Product Ratings'!P732</f>
        <v>1</v>
      </c>
      <c r="Q897" s="139">
        <f>'Product Ratings'!Q732</f>
        <v>3</v>
      </c>
      <c r="R897" s="139">
        <f>'Product Ratings'!R732</f>
        <v>0</v>
      </c>
      <c r="S897" s="306">
        <f>'Product Ratings'!S732</f>
        <v>5</v>
      </c>
      <c r="T897" s="307">
        <f>'Product Ratings'!T732</f>
        <v>12</v>
      </c>
      <c r="U897" s="146"/>
      <c r="V897" s="146"/>
      <c r="W897" s="146"/>
    </row>
    <row r="898" ht="12.75" customHeight="1">
      <c r="A898" s="146"/>
      <c r="B898" s="146" t="str">
        <f>'Product Ratings'!B734</f>
        <v>Widget 746</v>
      </c>
      <c r="C898" s="146"/>
      <c r="D898" s="146"/>
      <c r="E898" s="146">
        <f>'Product Ratings'!C734</f>
        <v>3</v>
      </c>
      <c r="F898" s="305">
        <f>'Product Ratings'!D734</f>
        <v>189.13</v>
      </c>
      <c r="G898" s="305">
        <f>'Product Ratings'!E734</f>
        <v>107.89</v>
      </c>
      <c r="H898" s="134">
        <f>'Product Ratings'!F734</f>
        <v>0.534</v>
      </c>
      <c r="I898" s="146"/>
      <c r="J898" s="305">
        <f>'Product Ratings'!J734</f>
        <v>63.04333333</v>
      </c>
      <c r="K898" s="146" t="str">
        <f>'Product Ratings'!K734</f>
        <v/>
      </c>
      <c r="L898" s="305">
        <f>'Product Ratings'!L734</f>
        <v>41.09734898</v>
      </c>
      <c r="M898" s="134">
        <f>'Product Ratings'!M734</f>
        <v>0.68</v>
      </c>
      <c r="N898" s="146"/>
      <c r="O898" s="139">
        <f>'Product Ratings'!O734</f>
        <v>3</v>
      </c>
      <c r="P898" s="139">
        <f>'Product Ratings'!P734</f>
        <v>1</v>
      </c>
      <c r="Q898" s="139">
        <f>'Product Ratings'!Q734</f>
        <v>3</v>
      </c>
      <c r="R898" s="139">
        <f>'Product Ratings'!R734</f>
        <v>0</v>
      </c>
      <c r="S898" s="306">
        <f>'Product Ratings'!S734</f>
        <v>5</v>
      </c>
      <c r="T898" s="307">
        <f>'Product Ratings'!T734</f>
        <v>12</v>
      </c>
      <c r="U898" s="146"/>
      <c r="V898" s="146"/>
      <c r="W898" s="146"/>
    </row>
    <row r="899" ht="12.75" customHeight="1">
      <c r="A899" s="146"/>
      <c r="B899" s="146" t="str">
        <f>'Product Ratings'!B750</f>
        <v>Widget 762</v>
      </c>
      <c r="C899" s="146"/>
      <c r="D899" s="146"/>
      <c r="E899" s="146">
        <f>'Product Ratings'!C750</f>
        <v>4</v>
      </c>
      <c r="F899" s="305">
        <f>'Product Ratings'!D750</f>
        <v>135.65</v>
      </c>
      <c r="G899" s="305">
        <f>'Product Ratings'!E750</f>
        <v>77.1</v>
      </c>
      <c r="H899" s="134">
        <f>'Product Ratings'!F750</f>
        <v>0.534</v>
      </c>
      <c r="I899" s="146"/>
      <c r="J899" s="305">
        <f>'Product Ratings'!J750</f>
        <v>33.9125</v>
      </c>
      <c r="K899" s="146" t="str">
        <f>'Product Ratings'!K750</f>
        <v/>
      </c>
      <c r="L899" s="305">
        <f>'Product Ratings'!L750</f>
        <v>22.10723598</v>
      </c>
      <c r="M899" s="134">
        <f>'Product Ratings'!M750</f>
        <v>0.48</v>
      </c>
      <c r="N899" s="146"/>
      <c r="O899" s="139">
        <f>'Product Ratings'!O750</f>
        <v>3</v>
      </c>
      <c r="P899" s="139">
        <f>'Product Ratings'!P750</f>
        <v>1</v>
      </c>
      <c r="Q899" s="139">
        <f>'Product Ratings'!Q750</f>
        <v>5</v>
      </c>
      <c r="R899" s="139">
        <f>'Product Ratings'!R750</f>
        <v>0</v>
      </c>
      <c r="S899" s="306">
        <f>'Product Ratings'!S750</f>
        <v>4</v>
      </c>
      <c r="T899" s="307">
        <f>'Product Ratings'!T750</f>
        <v>13</v>
      </c>
      <c r="U899" s="146"/>
      <c r="V899" s="146"/>
      <c r="W899" s="146"/>
    </row>
    <row r="900" ht="12.75" customHeight="1">
      <c r="A900" s="146"/>
      <c r="B900" s="146" t="str">
        <f>'Product Ratings'!B755</f>
        <v>Widget 767</v>
      </c>
      <c r="C900" s="146"/>
      <c r="D900" s="146"/>
      <c r="E900" s="146">
        <f>'Product Ratings'!C755</f>
        <v>2</v>
      </c>
      <c r="F900" s="305">
        <f>'Product Ratings'!D755</f>
        <v>149.91</v>
      </c>
      <c r="G900" s="305">
        <f>'Product Ratings'!E755</f>
        <v>85.11</v>
      </c>
      <c r="H900" s="134">
        <f>'Product Ratings'!F755</f>
        <v>0.534</v>
      </c>
      <c r="I900" s="146"/>
      <c r="J900" s="305">
        <f>'Product Ratings'!J755</f>
        <v>74.955</v>
      </c>
      <c r="K900" s="146" t="str">
        <f>'Product Ratings'!K755</f>
        <v/>
      </c>
      <c r="L900" s="305">
        <f>'Product Ratings'!L755</f>
        <v>48.86245111</v>
      </c>
      <c r="M900" s="134">
        <f>'Product Ratings'!M755</f>
        <v>0.92</v>
      </c>
      <c r="N900" s="146"/>
      <c r="O900" s="139">
        <f>'Product Ratings'!O755</f>
        <v>3</v>
      </c>
      <c r="P900" s="139">
        <f>'Product Ratings'!P755</f>
        <v>1</v>
      </c>
      <c r="Q900" s="139">
        <f>'Product Ratings'!Q755</f>
        <v>3</v>
      </c>
      <c r="R900" s="139">
        <f>'Product Ratings'!R755</f>
        <v>0</v>
      </c>
      <c r="S900" s="306">
        <f>'Product Ratings'!S755</f>
        <v>5</v>
      </c>
      <c r="T900" s="307">
        <f>'Product Ratings'!T755</f>
        <v>12</v>
      </c>
      <c r="U900" s="146"/>
      <c r="V900" s="146"/>
      <c r="W900" s="146"/>
    </row>
    <row r="901" ht="12.75" customHeight="1">
      <c r="A901" s="146"/>
      <c r="B901" s="146" t="str">
        <f>'Product Ratings'!B772</f>
        <v>Widget 784</v>
      </c>
      <c r="C901" s="146"/>
      <c r="D901" s="146"/>
      <c r="E901" s="146">
        <f>'Product Ratings'!C772</f>
        <v>1</v>
      </c>
      <c r="F901" s="305">
        <f>'Product Ratings'!D772</f>
        <v>46.43</v>
      </c>
      <c r="G901" s="305">
        <f>'Product Ratings'!E772</f>
        <v>26.28</v>
      </c>
      <c r="H901" s="134">
        <f>'Product Ratings'!F772</f>
        <v>0.534</v>
      </c>
      <c r="I901" s="146"/>
      <c r="J901" s="305">
        <f>'Product Ratings'!J772</f>
        <v>46.43</v>
      </c>
      <c r="K901" s="146" t="str">
        <f>'Product Ratings'!K772</f>
        <v/>
      </c>
      <c r="L901" s="305">
        <f>'Product Ratings'!L772</f>
        <v>30.2672751</v>
      </c>
      <c r="M901" s="134">
        <f>'Product Ratings'!M772</f>
        <v>0.45</v>
      </c>
      <c r="N901" s="146"/>
      <c r="O901" s="139">
        <f>'Product Ratings'!O772</f>
        <v>3</v>
      </c>
      <c r="P901" s="139">
        <f>'Product Ratings'!P772</f>
        <v>1</v>
      </c>
      <c r="Q901" s="139">
        <f>'Product Ratings'!Q772</f>
        <v>4</v>
      </c>
      <c r="R901" s="139">
        <f>'Product Ratings'!R772</f>
        <v>0</v>
      </c>
      <c r="S901" s="306">
        <f>'Product Ratings'!S772</f>
        <v>4</v>
      </c>
      <c r="T901" s="307">
        <f>'Product Ratings'!T772</f>
        <v>12</v>
      </c>
      <c r="U901" s="146"/>
      <c r="V901" s="146"/>
      <c r="W901" s="146"/>
    </row>
    <row r="902" ht="12.75" customHeight="1">
      <c r="A902" s="146"/>
      <c r="B902" s="146" t="str">
        <f>'Product Ratings'!B791</f>
        <v>Widget 803</v>
      </c>
      <c r="C902" s="146"/>
      <c r="D902" s="146"/>
      <c r="E902" s="146">
        <f>'Product Ratings'!C791</f>
        <v>7</v>
      </c>
      <c r="F902" s="305">
        <f>'Product Ratings'!D791</f>
        <v>73.04</v>
      </c>
      <c r="G902" s="305">
        <f>'Product Ratings'!E791</f>
        <v>41.05</v>
      </c>
      <c r="H902" s="134">
        <f>'Product Ratings'!F791</f>
        <v>0.534</v>
      </c>
      <c r="I902" s="146"/>
      <c r="J902" s="305">
        <f>'Product Ratings'!J791</f>
        <v>10.43428571</v>
      </c>
      <c r="K902" s="146" t="str">
        <f>'Product Ratings'!K791</f>
        <v/>
      </c>
      <c r="L902" s="305">
        <f>'Product Ratings'!L791</f>
        <v>6.802011548</v>
      </c>
      <c r="M902" s="134">
        <f>'Product Ratings'!M791</f>
        <v>0.31</v>
      </c>
      <c r="N902" s="146"/>
      <c r="O902" s="139">
        <f>'Product Ratings'!O791</f>
        <v>3</v>
      </c>
      <c r="P902" s="139">
        <f>'Product Ratings'!P791</f>
        <v>2</v>
      </c>
      <c r="Q902" s="139">
        <f>'Product Ratings'!Q791</f>
        <v>5</v>
      </c>
      <c r="R902" s="139">
        <f>'Product Ratings'!R791</f>
        <v>0</v>
      </c>
      <c r="S902" s="306">
        <f>'Product Ratings'!S791</f>
        <v>3</v>
      </c>
      <c r="T902" s="307">
        <f>'Product Ratings'!T791</f>
        <v>13</v>
      </c>
      <c r="U902" s="146"/>
      <c r="V902" s="146"/>
      <c r="W902" s="146"/>
    </row>
    <row r="903" ht="12.75" customHeight="1">
      <c r="A903" s="146"/>
      <c r="B903" s="146" t="str">
        <f>'Product Ratings'!B793</f>
        <v>Widget 805</v>
      </c>
      <c r="C903" s="146"/>
      <c r="D903" s="146"/>
      <c r="E903" s="146">
        <f>'Product Ratings'!C793</f>
        <v>7</v>
      </c>
      <c r="F903" s="305">
        <f>'Product Ratings'!D793</f>
        <v>171.68</v>
      </c>
      <c r="G903" s="305">
        <f>'Product Ratings'!E793</f>
        <v>96.41</v>
      </c>
      <c r="H903" s="134">
        <f>'Product Ratings'!F793</f>
        <v>0.534</v>
      </c>
      <c r="I903" s="146"/>
      <c r="J903" s="305">
        <f>'Product Ratings'!J793</f>
        <v>24.52571429</v>
      </c>
      <c r="K903" s="146" t="str">
        <f>'Product Ratings'!K793</f>
        <v/>
      </c>
      <c r="L903" s="305">
        <f>'Product Ratings'!L793</f>
        <v>15.98807972</v>
      </c>
      <c r="M903" s="134">
        <f>'Product Ratings'!M793</f>
        <v>0.33</v>
      </c>
      <c r="N903" s="146"/>
      <c r="O903" s="139">
        <f>'Product Ratings'!O793</f>
        <v>3</v>
      </c>
      <c r="P903" s="139">
        <f>'Product Ratings'!P793</f>
        <v>2</v>
      </c>
      <c r="Q903" s="139">
        <f>'Product Ratings'!Q793</f>
        <v>5</v>
      </c>
      <c r="R903" s="139">
        <f>'Product Ratings'!R793</f>
        <v>0</v>
      </c>
      <c r="S903" s="306">
        <f>'Product Ratings'!S793</f>
        <v>3</v>
      </c>
      <c r="T903" s="307">
        <f>'Product Ratings'!T793</f>
        <v>13</v>
      </c>
      <c r="U903" s="146"/>
      <c r="V903" s="146"/>
      <c r="W903" s="146"/>
    </row>
    <row r="904" ht="12.75" customHeight="1">
      <c r="A904" s="146"/>
      <c r="B904" s="146" t="str">
        <f>'Product Ratings'!B794</f>
        <v>Widget 806</v>
      </c>
      <c r="C904" s="146"/>
      <c r="D904" s="146"/>
      <c r="E904" s="146">
        <f>'Product Ratings'!C794</f>
        <v>6</v>
      </c>
      <c r="F904" s="305">
        <f>'Product Ratings'!D794</f>
        <v>307.83</v>
      </c>
      <c r="G904" s="305">
        <f>'Product Ratings'!E794</f>
        <v>172.86</v>
      </c>
      <c r="H904" s="134">
        <f>'Product Ratings'!F794</f>
        <v>0.534</v>
      </c>
      <c r="I904" s="146"/>
      <c r="J904" s="305">
        <f>'Product Ratings'!J794</f>
        <v>51.305</v>
      </c>
      <c r="K904" s="146" t="str">
        <f>'Product Ratings'!K794</f>
        <v/>
      </c>
      <c r="L904" s="305">
        <f>'Product Ratings'!L794</f>
        <v>33.4452412</v>
      </c>
      <c r="M904" s="134">
        <f>'Product Ratings'!M794</f>
        <v>0.34</v>
      </c>
      <c r="N904" s="146"/>
      <c r="O904" s="139">
        <f>'Product Ratings'!O794</f>
        <v>3</v>
      </c>
      <c r="P904" s="139">
        <f>'Product Ratings'!P794</f>
        <v>2</v>
      </c>
      <c r="Q904" s="139">
        <f>'Product Ratings'!Q794</f>
        <v>4</v>
      </c>
      <c r="R904" s="139">
        <f>'Product Ratings'!R794</f>
        <v>0</v>
      </c>
      <c r="S904" s="306">
        <f>'Product Ratings'!S794</f>
        <v>4</v>
      </c>
      <c r="T904" s="307">
        <f>'Product Ratings'!T794</f>
        <v>13</v>
      </c>
      <c r="U904" s="146"/>
      <c r="V904" s="146"/>
      <c r="W904" s="146"/>
    </row>
    <row r="905" ht="12.75" customHeight="1">
      <c r="A905" s="146"/>
      <c r="B905" s="146" t="str">
        <f>'Product Ratings'!B800</f>
        <v>Widget 812</v>
      </c>
      <c r="C905" s="146"/>
      <c r="D905" s="146"/>
      <c r="E905" s="146">
        <f>'Product Ratings'!C800</f>
        <v>2</v>
      </c>
      <c r="F905" s="305">
        <f>'Product Ratings'!D800</f>
        <v>39.91</v>
      </c>
      <c r="G905" s="305">
        <f>'Product Ratings'!E800</f>
        <v>22.37</v>
      </c>
      <c r="H905" s="134">
        <f>'Product Ratings'!F800</f>
        <v>0.534</v>
      </c>
      <c r="I905" s="146"/>
      <c r="J905" s="305">
        <f>'Product Ratings'!J800</f>
        <v>19.955</v>
      </c>
      <c r="K905" s="146" t="str">
        <f>'Product Ratings'!K800</f>
        <v/>
      </c>
      <c r="L905" s="305">
        <f>'Product Ratings'!L800</f>
        <v>13.00847458</v>
      </c>
      <c r="M905" s="134">
        <f>'Product Ratings'!M800</f>
        <v>0.52</v>
      </c>
      <c r="N905" s="146"/>
      <c r="O905" s="139">
        <f>'Product Ratings'!O800</f>
        <v>3</v>
      </c>
      <c r="P905" s="139">
        <f>'Product Ratings'!P800</f>
        <v>1</v>
      </c>
      <c r="Q905" s="139">
        <f>'Product Ratings'!Q800</f>
        <v>5</v>
      </c>
      <c r="R905" s="139">
        <f>'Product Ratings'!R800</f>
        <v>0</v>
      </c>
      <c r="S905" s="306">
        <f>'Product Ratings'!S800</f>
        <v>4</v>
      </c>
      <c r="T905" s="307">
        <f>'Product Ratings'!T800</f>
        <v>13</v>
      </c>
      <c r="U905" s="146"/>
      <c r="V905" s="146"/>
      <c r="W905" s="146"/>
    </row>
    <row r="906" ht="12.75" customHeight="1">
      <c r="A906" s="146"/>
      <c r="B906" s="146" t="str">
        <f>'Product Ratings'!B838</f>
        <v>Widget 850</v>
      </c>
      <c r="C906" s="146"/>
      <c r="D906" s="146"/>
      <c r="E906" s="146">
        <f>'Product Ratings'!C838</f>
        <v>12</v>
      </c>
      <c r="F906" s="305">
        <f>'Product Ratings'!D838</f>
        <v>103.3</v>
      </c>
      <c r="G906" s="305">
        <f>'Product Ratings'!E838</f>
        <v>57.38</v>
      </c>
      <c r="H906" s="134">
        <f>'Product Ratings'!F838</f>
        <v>0.534</v>
      </c>
      <c r="I906" s="146"/>
      <c r="J906" s="305">
        <f>'Product Ratings'!J838</f>
        <v>8.608333333</v>
      </c>
      <c r="K906" s="146" t="str">
        <f>'Product Ratings'!K838</f>
        <v/>
      </c>
      <c r="L906" s="305">
        <f>'Product Ratings'!L838</f>
        <v>5.611690569</v>
      </c>
      <c r="M906" s="134">
        <f>'Product Ratings'!M838</f>
        <v>0.12</v>
      </c>
      <c r="N906" s="146"/>
      <c r="O906" s="139">
        <f>'Product Ratings'!O838</f>
        <v>3</v>
      </c>
      <c r="P906" s="139">
        <f>'Product Ratings'!P838</f>
        <v>3</v>
      </c>
      <c r="Q906" s="139">
        <f>'Product Ratings'!Q838</f>
        <v>5</v>
      </c>
      <c r="R906" s="139">
        <f>'Product Ratings'!R838</f>
        <v>0</v>
      </c>
      <c r="S906" s="306">
        <f>'Product Ratings'!S838</f>
        <v>2</v>
      </c>
      <c r="T906" s="307">
        <f>'Product Ratings'!T838</f>
        <v>13</v>
      </c>
      <c r="U906" s="146"/>
      <c r="V906" s="146"/>
      <c r="W906" s="146"/>
    </row>
    <row r="907" ht="12.75" customHeight="1">
      <c r="A907" s="146"/>
      <c r="B907" s="146" t="str">
        <f>'Product Ratings'!B840</f>
        <v>Widget 852</v>
      </c>
      <c r="C907" s="146"/>
      <c r="D907" s="146"/>
      <c r="E907" s="146">
        <f>'Product Ratings'!C840</f>
        <v>10</v>
      </c>
      <c r="F907" s="305">
        <f>'Product Ratings'!D840</f>
        <v>86.09</v>
      </c>
      <c r="G907" s="305">
        <f>'Product Ratings'!E840</f>
        <v>47.82</v>
      </c>
      <c r="H907" s="134">
        <f>'Product Ratings'!F840</f>
        <v>0.534</v>
      </c>
      <c r="I907" s="146"/>
      <c r="J907" s="305">
        <f>'Product Ratings'!J840</f>
        <v>8.609</v>
      </c>
      <c r="K907" s="146" t="str">
        <f>'Product Ratings'!K840</f>
        <v/>
      </c>
      <c r="L907" s="305">
        <f>'Product Ratings'!L840</f>
        <v>5.612125163</v>
      </c>
      <c r="M907" s="134">
        <f>'Product Ratings'!M840</f>
        <v>0.32</v>
      </c>
      <c r="N907" s="146"/>
      <c r="O907" s="139">
        <f>'Product Ratings'!O840</f>
        <v>3</v>
      </c>
      <c r="P907" s="139">
        <f>'Product Ratings'!P840</f>
        <v>2</v>
      </c>
      <c r="Q907" s="139">
        <f>'Product Ratings'!Q840</f>
        <v>5</v>
      </c>
      <c r="R907" s="139">
        <f>'Product Ratings'!R840</f>
        <v>0</v>
      </c>
      <c r="S907" s="306">
        <f>'Product Ratings'!S840</f>
        <v>3</v>
      </c>
      <c r="T907" s="307">
        <f>'Product Ratings'!T840</f>
        <v>13</v>
      </c>
      <c r="U907" s="146"/>
      <c r="V907" s="146"/>
      <c r="W907" s="146"/>
    </row>
    <row r="908" ht="12.75" customHeight="1">
      <c r="A908" s="146"/>
      <c r="B908" s="146" t="str">
        <f>'Product Ratings'!B841</f>
        <v>Widget 853</v>
      </c>
      <c r="C908" s="146"/>
      <c r="D908" s="146"/>
      <c r="E908" s="146">
        <f>'Product Ratings'!C841</f>
        <v>1</v>
      </c>
      <c r="F908" s="305">
        <f>'Product Ratings'!D841</f>
        <v>8.61</v>
      </c>
      <c r="G908" s="305">
        <f>'Product Ratings'!E841</f>
        <v>4.78</v>
      </c>
      <c r="H908" s="134">
        <f>'Product Ratings'!F841</f>
        <v>0.534</v>
      </c>
      <c r="I908" s="146"/>
      <c r="J908" s="305">
        <f>'Product Ratings'!J841</f>
        <v>8.61</v>
      </c>
      <c r="K908" s="146" t="str">
        <f>'Product Ratings'!K841</f>
        <v/>
      </c>
      <c r="L908" s="305">
        <f>'Product Ratings'!L841</f>
        <v>5.612777053</v>
      </c>
      <c r="M908" s="134">
        <f>'Product Ratings'!M841</f>
        <v>0.45</v>
      </c>
      <c r="N908" s="146"/>
      <c r="O908" s="139">
        <f>'Product Ratings'!O841</f>
        <v>3</v>
      </c>
      <c r="P908" s="139">
        <f>'Product Ratings'!P841</f>
        <v>1</v>
      </c>
      <c r="Q908" s="139">
        <f>'Product Ratings'!Q841</f>
        <v>5</v>
      </c>
      <c r="R908" s="139">
        <f>'Product Ratings'!R841</f>
        <v>0</v>
      </c>
      <c r="S908" s="306">
        <f>'Product Ratings'!S841</f>
        <v>4</v>
      </c>
      <c r="T908" s="307">
        <f>'Product Ratings'!T841</f>
        <v>13</v>
      </c>
      <c r="U908" s="146"/>
      <c r="V908" s="146"/>
      <c r="W908" s="146"/>
    </row>
    <row r="909" ht="12.75" customHeight="1">
      <c r="A909" s="146"/>
      <c r="B909" s="146" t="str">
        <f>'Product Ratings'!B870</f>
        <v>Widget 882</v>
      </c>
      <c r="C909" s="146"/>
      <c r="D909" s="146"/>
      <c r="E909" s="146">
        <f>'Product Ratings'!C870</f>
        <v>5</v>
      </c>
      <c r="F909" s="305">
        <f>'Product Ratings'!D870</f>
        <v>43.04</v>
      </c>
      <c r="G909" s="305">
        <f>'Product Ratings'!E870</f>
        <v>23.84</v>
      </c>
      <c r="H909" s="134">
        <f>'Product Ratings'!F870</f>
        <v>0.534</v>
      </c>
      <c r="I909" s="146"/>
      <c r="J909" s="305">
        <f>'Product Ratings'!J870</f>
        <v>8.608</v>
      </c>
      <c r="K909" s="146" t="str">
        <f>'Product Ratings'!K870</f>
        <v/>
      </c>
      <c r="L909" s="305">
        <f>'Product Ratings'!L870</f>
        <v>5.611473272</v>
      </c>
      <c r="M909" s="134">
        <f>'Product Ratings'!M870</f>
        <v>0.34</v>
      </c>
      <c r="N909" s="146"/>
      <c r="O909" s="139">
        <f>'Product Ratings'!O870</f>
        <v>3</v>
      </c>
      <c r="P909" s="139">
        <f>'Product Ratings'!P870</f>
        <v>1</v>
      </c>
      <c r="Q909" s="139">
        <f>'Product Ratings'!Q870</f>
        <v>5</v>
      </c>
      <c r="R909" s="139">
        <f>'Product Ratings'!R870</f>
        <v>0</v>
      </c>
      <c r="S909" s="306">
        <f>'Product Ratings'!S870</f>
        <v>4</v>
      </c>
      <c r="T909" s="307">
        <f>'Product Ratings'!T870</f>
        <v>13</v>
      </c>
      <c r="U909" s="146"/>
      <c r="V909" s="146"/>
      <c r="W909" s="146"/>
    </row>
    <row r="910" ht="12.75" customHeight="1">
      <c r="A910" s="146"/>
      <c r="B910" s="146" t="str">
        <f>'Product Ratings'!B871</f>
        <v>Widget 883</v>
      </c>
      <c r="C910" s="146"/>
      <c r="D910" s="146"/>
      <c r="E910" s="146">
        <f>'Product Ratings'!C871</f>
        <v>5</v>
      </c>
      <c r="F910" s="305">
        <f>'Product Ratings'!D871</f>
        <v>43.04</v>
      </c>
      <c r="G910" s="305">
        <f>'Product Ratings'!E871</f>
        <v>23.84</v>
      </c>
      <c r="H910" s="134">
        <f>'Product Ratings'!F871</f>
        <v>0.534</v>
      </c>
      <c r="I910" s="146"/>
      <c r="J910" s="305">
        <f>'Product Ratings'!J871</f>
        <v>8.608</v>
      </c>
      <c r="K910" s="146" t="str">
        <f>'Product Ratings'!K871</f>
        <v/>
      </c>
      <c r="L910" s="305">
        <f>'Product Ratings'!L871</f>
        <v>5.611473272</v>
      </c>
      <c r="M910" s="134">
        <f>'Product Ratings'!M871</f>
        <v>0.35</v>
      </c>
      <c r="N910" s="146"/>
      <c r="O910" s="139">
        <f>'Product Ratings'!O871</f>
        <v>3</v>
      </c>
      <c r="P910" s="139">
        <f>'Product Ratings'!P871</f>
        <v>1</v>
      </c>
      <c r="Q910" s="139">
        <f>'Product Ratings'!Q871</f>
        <v>5</v>
      </c>
      <c r="R910" s="139">
        <f>'Product Ratings'!R871</f>
        <v>0</v>
      </c>
      <c r="S910" s="306">
        <f>'Product Ratings'!S871</f>
        <v>4</v>
      </c>
      <c r="T910" s="307">
        <f>'Product Ratings'!T871</f>
        <v>13</v>
      </c>
      <c r="U910" s="146"/>
      <c r="V910" s="146"/>
      <c r="W910" s="146"/>
    </row>
    <row r="911" ht="12.75" customHeight="1">
      <c r="A911" s="146"/>
      <c r="B911" s="146" t="str">
        <f>'Product Ratings'!B872</f>
        <v>Widget 884</v>
      </c>
      <c r="C911" s="146"/>
      <c r="D911" s="146"/>
      <c r="E911" s="146">
        <f>'Product Ratings'!C872</f>
        <v>4</v>
      </c>
      <c r="F911" s="305">
        <f>'Product Ratings'!D872</f>
        <v>34.43</v>
      </c>
      <c r="G911" s="305">
        <f>'Product Ratings'!E872</f>
        <v>19.07</v>
      </c>
      <c r="H911" s="134">
        <f>'Product Ratings'!F872</f>
        <v>0.534</v>
      </c>
      <c r="I911" s="146"/>
      <c r="J911" s="305">
        <f>'Product Ratings'!J872</f>
        <v>8.6075</v>
      </c>
      <c r="K911" s="146" t="str">
        <f>'Product Ratings'!K872</f>
        <v/>
      </c>
      <c r="L911" s="305">
        <f>'Product Ratings'!L872</f>
        <v>5.611147327</v>
      </c>
      <c r="M911" s="134">
        <f>'Product Ratings'!M872</f>
        <v>0.45</v>
      </c>
      <c r="N911" s="146"/>
      <c r="O911" s="139">
        <f>'Product Ratings'!O872</f>
        <v>3</v>
      </c>
      <c r="P911" s="139">
        <f>'Product Ratings'!P872</f>
        <v>1</v>
      </c>
      <c r="Q911" s="139">
        <f>'Product Ratings'!Q872</f>
        <v>5</v>
      </c>
      <c r="R911" s="139">
        <f>'Product Ratings'!R872</f>
        <v>0</v>
      </c>
      <c r="S911" s="306">
        <f>'Product Ratings'!S872</f>
        <v>4</v>
      </c>
      <c r="T911" s="307">
        <f>'Product Ratings'!T872</f>
        <v>13</v>
      </c>
      <c r="U911" s="146"/>
      <c r="V911" s="146"/>
      <c r="W911" s="146"/>
    </row>
    <row r="912" ht="12.75" customHeight="1">
      <c r="A912" s="146"/>
      <c r="B912" s="146" t="str">
        <f>'Product Ratings'!B873</f>
        <v>Widget 885</v>
      </c>
      <c r="C912" s="146"/>
      <c r="D912" s="146"/>
      <c r="E912" s="146">
        <f>'Product Ratings'!C873</f>
        <v>3</v>
      </c>
      <c r="F912" s="305">
        <f>'Product Ratings'!D873</f>
        <v>25.83</v>
      </c>
      <c r="G912" s="305">
        <f>'Product Ratings'!E873</f>
        <v>14.3</v>
      </c>
      <c r="H912" s="134">
        <f>'Product Ratings'!F873</f>
        <v>0.534</v>
      </c>
      <c r="I912" s="146"/>
      <c r="J912" s="305">
        <f>'Product Ratings'!J873</f>
        <v>8.61</v>
      </c>
      <c r="K912" s="146" t="str">
        <f>'Product Ratings'!K873</f>
        <v/>
      </c>
      <c r="L912" s="305">
        <f>'Product Ratings'!L873</f>
        <v>5.612777053</v>
      </c>
      <c r="M912" s="134">
        <f>'Product Ratings'!M873</f>
        <v>0.46</v>
      </c>
      <c r="N912" s="146"/>
      <c r="O912" s="139">
        <f>'Product Ratings'!O873</f>
        <v>3</v>
      </c>
      <c r="P912" s="139">
        <f>'Product Ratings'!P873</f>
        <v>1</v>
      </c>
      <c r="Q912" s="139">
        <f>'Product Ratings'!Q873</f>
        <v>5</v>
      </c>
      <c r="R912" s="139">
        <f>'Product Ratings'!R873</f>
        <v>0</v>
      </c>
      <c r="S912" s="306">
        <f>'Product Ratings'!S873</f>
        <v>4</v>
      </c>
      <c r="T912" s="307">
        <f>'Product Ratings'!T873</f>
        <v>13</v>
      </c>
      <c r="U912" s="146"/>
      <c r="V912" s="146"/>
      <c r="W912" s="146"/>
    </row>
    <row r="913" ht="12.75" customHeight="1">
      <c r="A913" s="146"/>
      <c r="B913" s="146" t="str">
        <f>'Product Ratings'!B874</f>
        <v>Widget 886</v>
      </c>
      <c r="C913" s="146"/>
      <c r="D913" s="146"/>
      <c r="E913" s="146">
        <f>'Product Ratings'!C874</f>
        <v>3</v>
      </c>
      <c r="F913" s="305">
        <f>'Product Ratings'!D874</f>
        <v>25.83</v>
      </c>
      <c r="G913" s="305">
        <f>'Product Ratings'!E874</f>
        <v>14.3</v>
      </c>
      <c r="H913" s="134">
        <f>'Product Ratings'!F874</f>
        <v>0.534</v>
      </c>
      <c r="I913" s="146"/>
      <c r="J913" s="305">
        <f>'Product Ratings'!J874</f>
        <v>8.61</v>
      </c>
      <c r="K913" s="146" t="str">
        <f>'Product Ratings'!K874</f>
        <v/>
      </c>
      <c r="L913" s="305">
        <f>'Product Ratings'!L874</f>
        <v>5.612777053</v>
      </c>
      <c r="M913" s="134">
        <f>'Product Ratings'!M874</f>
        <v>0.48</v>
      </c>
      <c r="N913" s="146"/>
      <c r="O913" s="139">
        <f>'Product Ratings'!O874</f>
        <v>3</v>
      </c>
      <c r="P913" s="139">
        <f>'Product Ratings'!P874</f>
        <v>1</v>
      </c>
      <c r="Q913" s="139">
        <f>'Product Ratings'!Q874</f>
        <v>5</v>
      </c>
      <c r="R913" s="139">
        <f>'Product Ratings'!R874</f>
        <v>0</v>
      </c>
      <c r="S913" s="306">
        <f>'Product Ratings'!S874</f>
        <v>4</v>
      </c>
      <c r="T913" s="307">
        <f>'Product Ratings'!T874</f>
        <v>13</v>
      </c>
      <c r="U913" s="146"/>
      <c r="V913" s="146"/>
      <c r="W913" s="146"/>
    </row>
    <row r="914" ht="12.75" customHeight="1">
      <c r="A914" s="146"/>
      <c r="B914" s="146" t="str">
        <f>'Product Ratings'!B876</f>
        <v>Widget 888</v>
      </c>
      <c r="C914" s="146"/>
      <c r="D914" s="146"/>
      <c r="E914" s="146">
        <f>'Product Ratings'!C876</f>
        <v>3</v>
      </c>
      <c r="F914" s="305">
        <f>'Product Ratings'!D876</f>
        <v>76.61</v>
      </c>
      <c r="G914" s="305">
        <f>'Product Ratings'!E876</f>
        <v>42.43</v>
      </c>
      <c r="H914" s="134">
        <f>'Product Ratings'!F876</f>
        <v>0.534</v>
      </c>
      <c r="I914" s="146"/>
      <c r="J914" s="305">
        <f>'Product Ratings'!J876</f>
        <v>25.53666667</v>
      </c>
      <c r="K914" s="146" t="str">
        <f>'Product Ratings'!K876</f>
        <v/>
      </c>
      <c r="L914" s="305">
        <f>'Product Ratings'!L876</f>
        <v>16.64710995</v>
      </c>
      <c r="M914" s="134">
        <f>'Product Ratings'!M876</f>
        <v>0.52</v>
      </c>
      <c r="N914" s="146"/>
      <c r="O914" s="139">
        <f>'Product Ratings'!O876</f>
        <v>3</v>
      </c>
      <c r="P914" s="139">
        <f>'Product Ratings'!P876</f>
        <v>1</v>
      </c>
      <c r="Q914" s="139">
        <f>'Product Ratings'!Q876</f>
        <v>5</v>
      </c>
      <c r="R914" s="139">
        <f>'Product Ratings'!R876</f>
        <v>0</v>
      </c>
      <c r="S914" s="306">
        <f>'Product Ratings'!S876</f>
        <v>4</v>
      </c>
      <c r="T914" s="307">
        <f>'Product Ratings'!T876</f>
        <v>13</v>
      </c>
      <c r="U914" s="146"/>
      <c r="V914" s="146"/>
      <c r="W914" s="146"/>
    </row>
    <row r="915" ht="12.75" customHeight="1">
      <c r="A915" s="146"/>
      <c r="B915" s="146" t="str">
        <f>'Product Ratings'!B880</f>
        <v>Widget 892</v>
      </c>
      <c r="C915" s="146"/>
      <c r="D915" s="146"/>
      <c r="E915" s="146">
        <f>'Product Ratings'!C880</f>
        <v>5</v>
      </c>
      <c r="F915" s="305">
        <f>'Product Ratings'!D880</f>
        <v>210.87</v>
      </c>
      <c r="G915" s="305">
        <f>'Product Ratings'!E880</f>
        <v>116.7</v>
      </c>
      <c r="H915" s="134">
        <f>'Product Ratings'!F880</f>
        <v>0.534</v>
      </c>
      <c r="I915" s="146"/>
      <c r="J915" s="305">
        <f>'Product Ratings'!J880</f>
        <v>42.174</v>
      </c>
      <c r="K915" s="146" t="str">
        <f>'Product Ratings'!K880</f>
        <v/>
      </c>
      <c r="L915" s="305">
        <f>'Product Ratings'!L880</f>
        <v>27.4928292</v>
      </c>
      <c r="M915" s="134">
        <f>'Product Ratings'!M880</f>
        <v>0.57</v>
      </c>
      <c r="N915" s="146"/>
      <c r="O915" s="139">
        <f>'Product Ratings'!O880</f>
        <v>3</v>
      </c>
      <c r="P915" s="139">
        <f>'Product Ratings'!P880</f>
        <v>1</v>
      </c>
      <c r="Q915" s="139">
        <f>'Product Ratings'!Q880</f>
        <v>4</v>
      </c>
      <c r="R915" s="139">
        <f>'Product Ratings'!R880</f>
        <v>0</v>
      </c>
      <c r="S915" s="306">
        <f>'Product Ratings'!S880</f>
        <v>4</v>
      </c>
      <c r="T915" s="307">
        <f>'Product Ratings'!T880</f>
        <v>12</v>
      </c>
      <c r="U915" s="146"/>
      <c r="V915" s="146"/>
      <c r="W915" s="146"/>
    </row>
    <row r="916" ht="12.75" customHeight="1">
      <c r="A916" s="146"/>
      <c r="B916" s="146" t="str">
        <f>'Product Ratings'!B881</f>
        <v>Widget 893</v>
      </c>
      <c r="C916" s="146"/>
      <c r="D916" s="146"/>
      <c r="E916" s="146">
        <f>'Product Ratings'!C881</f>
        <v>4</v>
      </c>
      <c r="F916" s="305">
        <f>'Product Ratings'!D881</f>
        <v>186.94</v>
      </c>
      <c r="G916" s="305">
        <f>'Product Ratings'!E881</f>
        <v>103.45</v>
      </c>
      <c r="H916" s="134">
        <f>'Product Ratings'!F881</f>
        <v>0.534</v>
      </c>
      <c r="I916" s="146"/>
      <c r="J916" s="305">
        <f>'Product Ratings'!J881</f>
        <v>46.735</v>
      </c>
      <c r="K916" s="146" t="str">
        <f>'Product Ratings'!K881</f>
        <v/>
      </c>
      <c r="L916" s="305">
        <f>'Product Ratings'!L881</f>
        <v>30.46610169</v>
      </c>
      <c r="M916" s="134">
        <f>'Product Ratings'!M881</f>
        <v>0.58</v>
      </c>
      <c r="N916" s="146"/>
      <c r="O916" s="139">
        <f>'Product Ratings'!O881</f>
        <v>3</v>
      </c>
      <c r="P916" s="139">
        <f>'Product Ratings'!P881</f>
        <v>1</v>
      </c>
      <c r="Q916" s="139">
        <f>'Product Ratings'!Q881</f>
        <v>4</v>
      </c>
      <c r="R916" s="139">
        <f>'Product Ratings'!R881</f>
        <v>0</v>
      </c>
      <c r="S916" s="306">
        <f>'Product Ratings'!S881</f>
        <v>4</v>
      </c>
      <c r="T916" s="307">
        <f>'Product Ratings'!T881</f>
        <v>12</v>
      </c>
      <c r="U916" s="146"/>
      <c r="V916" s="146"/>
      <c r="W916" s="146"/>
    </row>
    <row r="917" ht="12.75" customHeight="1">
      <c r="A917" s="146"/>
      <c r="B917" s="146" t="str">
        <f>'Product Ratings'!B901</f>
        <v>Widget 913</v>
      </c>
      <c r="C917" s="146"/>
      <c r="D917" s="146"/>
      <c r="E917" s="146">
        <f>'Product Ratings'!C901</f>
        <v>6</v>
      </c>
      <c r="F917" s="305">
        <f>'Product Ratings'!D901</f>
        <v>300.13</v>
      </c>
      <c r="G917" s="305">
        <f>'Product Ratings'!E901</f>
        <v>165.3</v>
      </c>
      <c r="H917" s="134">
        <f>'Product Ratings'!F901</f>
        <v>0.534</v>
      </c>
      <c r="I917" s="146"/>
      <c r="J917" s="305">
        <f>'Product Ratings'!J901</f>
        <v>50.02166667</v>
      </c>
      <c r="K917" s="146" t="str">
        <f>'Product Ratings'!K901</f>
        <v/>
      </c>
      <c r="L917" s="305">
        <f>'Product Ratings'!L901</f>
        <v>32.60864841</v>
      </c>
      <c r="M917" s="134">
        <f>'Product Ratings'!M901</f>
        <v>0.45</v>
      </c>
      <c r="N917" s="146"/>
      <c r="O917" s="139">
        <f>'Product Ratings'!O901</f>
        <v>3</v>
      </c>
      <c r="P917" s="139">
        <f>'Product Ratings'!P901</f>
        <v>2</v>
      </c>
      <c r="Q917" s="139">
        <f>'Product Ratings'!Q901</f>
        <v>4</v>
      </c>
      <c r="R917" s="139">
        <f>'Product Ratings'!R901</f>
        <v>0</v>
      </c>
      <c r="S917" s="306">
        <f>'Product Ratings'!S901</f>
        <v>4</v>
      </c>
      <c r="T917" s="307">
        <f>'Product Ratings'!T901</f>
        <v>13</v>
      </c>
      <c r="U917" s="146"/>
      <c r="V917" s="146"/>
      <c r="W917" s="146"/>
    </row>
    <row r="918" ht="12.75" customHeight="1">
      <c r="A918" s="146"/>
      <c r="B918" s="146" t="str">
        <f>'Product Ratings'!B917</f>
        <v>Widget 929</v>
      </c>
      <c r="C918" s="146"/>
      <c r="D918" s="146"/>
      <c r="E918" s="146">
        <f>'Product Ratings'!C917</f>
        <v>3</v>
      </c>
      <c r="F918" s="305">
        <f>'Product Ratings'!D917</f>
        <v>75.65</v>
      </c>
      <c r="G918" s="305">
        <f>'Product Ratings'!E917</f>
        <v>41.53</v>
      </c>
      <c r="H918" s="134">
        <f>'Product Ratings'!F917</f>
        <v>0.534</v>
      </c>
      <c r="I918" s="146"/>
      <c r="J918" s="305">
        <f>'Product Ratings'!J917</f>
        <v>25.21666667</v>
      </c>
      <c r="K918" s="146" t="str">
        <f>'Product Ratings'!K917</f>
        <v/>
      </c>
      <c r="L918" s="305">
        <f>'Product Ratings'!L917</f>
        <v>16.438505</v>
      </c>
      <c r="M918" s="134">
        <f>'Product Ratings'!M917</f>
        <v>0.45</v>
      </c>
      <c r="N918" s="146"/>
      <c r="O918" s="139">
        <f>'Product Ratings'!O917</f>
        <v>3</v>
      </c>
      <c r="P918" s="139">
        <f>'Product Ratings'!P917</f>
        <v>1</v>
      </c>
      <c r="Q918" s="139">
        <f>'Product Ratings'!Q917</f>
        <v>5</v>
      </c>
      <c r="R918" s="139">
        <f>'Product Ratings'!R917</f>
        <v>0</v>
      </c>
      <c r="S918" s="306">
        <f>'Product Ratings'!S917</f>
        <v>4</v>
      </c>
      <c r="T918" s="307">
        <f>'Product Ratings'!T917</f>
        <v>13</v>
      </c>
      <c r="U918" s="146"/>
      <c r="V918" s="146"/>
      <c r="W918" s="146"/>
    </row>
    <row r="919" ht="12.75" customHeight="1">
      <c r="A919" s="146"/>
      <c r="B919" s="146" t="str">
        <f>'Product Ratings'!B928</f>
        <v>Widget 940</v>
      </c>
      <c r="C919" s="146"/>
      <c r="D919" s="146"/>
      <c r="E919" s="146">
        <f>'Product Ratings'!C928</f>
        <v>18</v>
      </c>
      <c r="F919" s="305">
        <f>'Product Ratings'!D928</f>
        <v>155.69</v>
      </c>
      <c r="G919" s="305">
        <f>'Product Ratings'!E928</f>
        <v>85.32</v>
      </c>
      <c r="H919" s="134">
        <f>'Product Ratings'!F928</f>
        <v>0.534</v>
      </c>
      <c r="I919" s="146"/>
      <c r="J919" s="305">
        <f>'Product Ratings'!J928</f>
        <v>8.649444444</v>
      </c>
      <c r="K919" s="146" t="str">
        <f>'Product Ratings'!K928</f>
        <v/>
      </c>
      <c r="L919" s="305">
        <f>'Product Ratings'!L928</f>
        <v>5.638490511</v>
      </c>
      <c r="M919" s="134">
        <f>'Product Ratings'!M928</f>
        <v>0.04</v>
      </c>
      <c r="N919" s="146"/>
      <c r="O919" s="139">
        <f>'Product Ratings'!O928</f>
        <v>3</v>
      </c>
      <c r="P919" s="139">
        <f>'Product Ratings'!P928</f>
        <v>4</v>
      </c>
      <c r="Q919" s="139">
        <f>'Product Ratings'!Q928</f>
        <v>5</v>
      </c>
      <c r="R919" s="139">
        <f>'Product Ratings'!R928</f>
        <v>0</v>
      </c>
      <c r="S919" s="306">
        <f>'Product Ratings'!S928</f>
        <v>1</v>
      </c>
      <c r="T919" s="307">
        <f>'Product Ratings'!T928</f>
        <v>13</v>
      </c>
      <c r="U919" s="146"/>
      <c r="V919" s="146"/>
      <c r="W919" s="146"/>
    </row>
    <row r="920" ht="12.75" customHeight="1">
      <c r="A920" s="146"/>
      <c r="B920" s="146" t="str">
        <f>'Product Ratings'!B934</f>
        <v>Widget 946</v>
      </c>
      <c r="C920" s="146"/>
      <c r="D920" s="146"/>
      <c r="E920" s="146">
        <f>'Product Ratings'!C934</f>
        <v>12</v>
      </c>
      <c r="F920" s="305">
        <f>'Product Ratings'!D934</f>
        <v>103.3</v>
      </c>
      <c r="G920" s="305">
        <f>'Product Ratings'!E934</f>
        <v>56.55</v>
      </c>
      <c r="H920" s="134">
        <f>'Product Ratings'!F934</f>
        <v>0.534</v>
      </c>
      <c r="I920" s="146"/>
      <c r="J920" s="305">
        <f>'Product Ratings'!J934</f>
        <v>8.608333333</v>
      </c>
      <c r="K920" s="146" t="str">
        <f>'Product Ratings'!K934</f>
        <v/>
      </c>
      <c r="L920" s="305">
        <f>'Product Ratings'!L934</f>
        <v>5.611690569</v>
      </c>
      <c r="M920" s="134">
        <f>'Product Ratings'!M934</f>
        <v>0.12</v>
      </c>
      <c r="N920" s="146"/>
      <c r="O920" s="139">
        <f>'Product Ratings'!O934</f>
        <v>3</v>
      </c>
      <c r="P920" s="139">
        <f>'Product Ratings'!P934</f>
        <v>3</v>
      </c>
      <c r="Q920" s="139">
        <f>'Product Ratings'!Q934</f>
        <v>5</v>
      </c>
      <c r="R920" s="139">
        <f>'Product Ratings'!R934</f>
        <v>0</v>
      </c>
      <c r="S920" s="306">
        <f>'Product Ratings'!S934</f>
        <v>2</v>
      </c>
      <c r="T920" s="307">
        <f>'Product Ratings'!T934</f>
        <v>13</v>
      </c>
      <c r="U920" s="146"/>
      <c r="V920" s="146"/>
      <c r="W920" s="146"/>
    </row>
    <row r="921" ht="12.75" customHeight="1">
      <c r="A921" s="146"/>
      <c r="B921" s="146" t="str">
        <f>'Product Ratings'!B942</f>
        <v>Widget 954</v>
      </c>
      <c r="C921" s="146"/>
      <c r="D921" s="146"/>
      <c r="E921" s="146">
        <f>'Product Ratings'!C942</f>
        <v>8</v>
      </c>
      <c r="F921" s="305">
        <f>'Product Ratings'!D942</f>
        <v>68.87</v>
      </c>
      <c r="G921" s="305">
        <f>'Product Ratings'!E942</f>
        <v>37.67</v>
      </c>
      <c r="H921" s="134">
        <f>'Product Ratings'!F942</f>
        <v>0.534</v>
      </c>
      <c r="I921" s="146"/>
      <c r="J921" s="305">
        <f>'Product Ratings'!J942</f>
        <v>8.60875</v>
      </c>
      <c r="K921" s="146" t="str">
        <f>'Product Ratings'!K942</f>
        <v/>
      </c>
      <c r="L921" s="305">
        <f>'Product Ratings'!L942</f>
        <v>5.61196219</v>
      </c>
      <c r="M921" s="134">
        <f>'Product Ratings'!M942</f>
        <v>0.3</v>
      </c>
      <c r="N921" s="146"/>
      <c r="O921" s="139">
        <f>'Product Ratings'!O942</f>
        <v>3</v>
      </c>
      <c r="P921" s="139">
        <f>'Product Ratings'!P942</f>
        <v>2</v>
      </c>
      <c r="Q921" s="139">
        <f>'Product Ratings'!Q942</f>
        <v>5</v>
      </c>
      <c r="R921" s="139">
        <f>'Product Ratings'!R942</f>
        <v>0</v>
      </c>
      <c r="S921" s="306">
        <f>'Product Ratings'!S942</f>
        <v>3</v>
      </c>
      <c r="T921" s="307">
        <f>'Product Ratings'!T942</f>
        <v>13</v>
      </c>
      <c r="U921" s="146"/>
      <c r="V921" s="146"/>
      <c r="W921" s="146"/>
    </row>
    <row r="922" ht="12.75" customHeight="1">
      <c r="A922" s="146"/>
      <c r="B922" s="146" t="str">
        <f>'Product Ratings'!B943</f>
        <v>Widget 955</v>
      </c>
      <c r="C922" s="146"/>
      <c r="D922" s="146"/>
      <c r="E922" s="146">
        <f>'Product Ratings'!C943</f>
        <v>8</v>
      </c>
      <c r="F922" s="305">
        <f>'Product Ratings'!D943</f>
        <v>68.87</v>
      </c>
      <c r="G922" s="305">
        <f>'Product Ratings'!E943</f>
        <v>37.67</v>
      </c>
      <c r="H922" s="134">
        <f>'Product Ratings'!F943</f>
        <v>0.534</v>
      </c>
      <c r="I922" s="146"/>
      <c r="J922" s="305">
        <f>'Product Ratings'!J943</f>
        <v>8.60875</v>
      </c>
      <c r="K922" s="146" t="str">
        <f>'Product Ratings'!K943</f>
        <v/>
      </c>
      <c r="L922" s="305">
        <f>'Product Ratings'!L943</f>
        <v>5.61196219</v>
      </c>
      <c r="M922" s="134">
        <f>'Product Ratings'!M943</f>
        <v>0.31</v>
      </c>
      <c r="N922" s="146"/>
      <c r="O922" s="139">
        <f>'Product Ratings'!O943</f>
        <v>3</v>
      </c>
      <c r="P922" s="139">
        <f>'Product Ratings'!P943</f>
        <v>2</v>
      </c>
      <c r="Q922" s="139">
        <f>'Product Ratings'!Q943</f>
        <v>5</v>
      </c>
      <c r="R922" s="139">
        <f>'Product Ratings'!R943</f>
        <v>0</v>
      </c>
      <c r="S922" s="306">
        <f>'Product Ratings'!S943</f>
        <v>3</v>
      </c>
      <c r="T922" s="307">
        <f>'Product Ratings'!T943</f>
        <v>13</v>
      </c>
      <c r="U922" s="146"/>
      <c r="V922" s="146"/>
      <c r="W922" s="146"/>
    </row>
    <row r="923" ht="12.75" customHeight="1">
      <c r="A923" s="146"/>
      <c r="B923" s="146" t="str">
        <f>'Product Ratings'!B947</f>
        <v>Widget 959</v>
      </c>
      <c r="C923" s="146"/>
      <c r="D923" s="146"/>
      <c r="E923" s="146">
        <f>'Product Ratings'!C947</f>
        <v>1</v>
      </c>
      <c r="F923" s="305">
        <f>'Product Ratings'!D947</f>
        <v>7.83</v>
      </c>
      <c r="G923" s="305">
        <f>'Product Ratings'!E947</f>
        <v>4.28</v>
      </c>
      <c r="H923" s="134">
        <f>'Product Ratings'!F947</f>
        <v>0.534</v>
      </c>
      <c r="I923" s="146"/>
      <c r="J923" s="305">
        <f>'Product Ratings'!J947</f>
        <v>7.83</v>
      </c>
      <c r="K923" s="146" t="str">
        <f>'Product Ratings'!K947</f>
        <v/>
      </c>
      <c r="L923" s="305">
        <f>'Product Ratings'!L947</f>
        <v>5.104302477</v>
      </c>
      <c r="M923" s="134">
        <f>'Product Ratings'!M947</f>
        <v>0.35</v>
      </c>
      <c r="N923" s="146"/>
      <c r="O923" s="139">
        <f>'Product Ratings'!O947</f>
        <v>3</v>
      </c>
      <c r="P923" s="139">
        <f>'Product Ratings'!P947</f>
        <v>1</v>
      </c>
      <c r="Q923" s="139">
        <f>'Product Ratings'!Q947</f>
        <v>5</v>
      </c>
      <c r="R923" s="139">
        <f>'Product Ratings'!R947</f>
        <v>0</v>
      </c>
      <c r="S923" s="306">
        <f>'Product Ratings'!S947</f>
        <v>4</v>
      </c>
      <c r="T923" s="307">
        <f>'Product Ratings'!T947</f>
        <v>13</v>
      </c>
      <c r="U923" s="146"/>
      <c r="V923" s="146"/>
      <c r="W923" s="146"/>
    </row>
    <row r="924" ht="12.75" customHeight="1">
      <c r="A924" s="146"/>
      <c r="B924" s="146" t="str">
        <f>'Product Ratings'!B948</f>
        <v>Widget 960</v>
      </c>
      <c r="C924" s="146"/>
      <c r="D924" s="146"/>
      <c r="E924" s="146">
        <f>'Product Ratings'!C948</f>
        <v>5</v>
      </c>
      <c r="F924" s="305">
        <f>'Product Ratings'!D948</f>
        <v>42.18</v>
      </c>
      <c r="G924" s="305">
        <f>'Product Ratings'!E948</f>
        <v>23.05</v>
      </c>
      <c r="H924" s="134">
        <f>'Product Ratings'!F948</f>
        <v>0.534</v>
      </c>
      <c r="I924" s="146"/>
      <c r="J924" s="305">
        <f>'Product Ratings'!J948</f>
        <v>8.436</v>
      </c>
      <c r="K924" s="146" t="str">
        <f>'Product Ratings'!K948</f>
        <v/>
      </c>
      <c r="L924" s="305">
        <f>'Product Ratings'!L948</f>
        <v>5.49934811</v>
      </c>
      <c r="M924" s="134">
        <f>'Product Ratings'!M948</f>
        <v>0.45</v>
      </c>
      <c r="N924" s="146"/>
      <c r="O924" s="139">
        <f>'Product Ratings'!O948</f>
        <v>3</v>
      </c>
      <c r="P924" s="139">
        <f>'Product Ratings'!P948</f>
        <v>1</v>
      </c>
      <c r="Q924" s="139">
        <f>'Product Ratings'!Q948</f>
        <v>5</v>
      </c>
      <c r="R924" s="139">
        <f>'Product Ratings'!R948</f>
        <v>0</v>
      </c>
      <c r="S924" s="306">
        <f>'Product Ratings'!S948</f>
        <v>4</v>
      </c>
      <c r="T924" s="307">
        <f>'Product Ratings'!T948</f>
        <v>13</v>
      </c>
      <c r="U924" s="146"/>
      <c r="V924" s="146"/>
      <c r="W924" s="146"/>
    </row>
    <row r="925" ht="12.75" customHeight="1">
      <c r="A925" s="146"/>
      <c r="B925" s="146" t="str">
        <f>'Product Ratings'!B952</f>
        <v>Widget 964</v>
      </c>
      <c r="C925" s="146"/>
      <c r="D925" s="146"/>
      <c r="E925" s="146">
        <f>'Product Ratings'!C952</f>
        <v>4</v>
      </c>
      <c r="F925" s="305">
        <f>'Product Ratings'!D952</f>
        <v>170.43</v>
      </c>
      <c r="G925" s="305">
        <f>'Product Ratings'!E952</f>
        <v>93.01</v>
      </c>
      <c r="H925" s="134">
        <f>'Product Ratings'!F952</f>
        <v>0.534</v>
      </c>
      <c r="I925" s="146"/>
      <c r="J925" s="305">
        <f>'Product Ratings'!J952</f>
        <v>42.6075</v>
      </c>
      <c r="K925" s="146" t="str">
        <f>'Product Ratings'!K952</f>
        <v/>
      </c>
      <c r="L925" s="305">
        <f>'Product Ratings'!L952</f>
        <v>27.77542373</v>
      </c>
      <c r="M925" s="134">
        <f>'Product Ratings'!M952</f>
        <v>0.52</v>
      </c>
      <c r="N925" s="146"/>
      <c r="O925" s="139">
        <f>'Product Ratings'!O952</f>
        <v>3</v>
      </c>
      <c r="P925" s="139">
        <f>'Product Ratings'!P952</f>
        <v>1</v>
      </c>
      <c r="Q925" s="139">
        <f>'Product Ratings'!Q952</f>
        <v>4</v>
      </c>
      <c r="R925" s="139">
        <f>'Product Ratings'!R952</f>
        <v>0</v>
      </c>
      <c r="S925" s="306">
        <f>'Product Ratings'!S952</f>
        <v>4</v>
      </c>
      <c r="T925" s="307">
        <f>'Product Ratings'!T952</f>
        <v>12</v>
      </c>
      <c r="U925" s="146"/>
      <c r="V925" s="146"/>
      <c r="W925" s="146"/>
    </row>
    <row r="926" ht="12.75" customHeight="1">
      <c r="A926" s="146"/>
      <c r="B926" s="146" t="str">
        <f>'Product Ratings'!B967</f>
        <v>Widget 979</v>
      </c>
      <c r="C926" s="146"/>
      <c r="D926" s="146"/>
      <c r="E926" s="146">
        <f>'Product Ratings'!C967</f>
        <v>3</v>
      </c>
      <c r="F926" s="305">
        <f>'Product Ratings'!D967</f>
        <v>189</v>
      </c>
      <c r="G926" s="305">
        <f>'Product Ratings'!E967</f>
        <v>102.71</v>
      </c>
      <c r="H926" s="134">
        <f>'Product Ratings'!F967</f>
        <v>0.534</v>
      </c>
      <c r="I926" s="146"/>
      <c r="J926" s="305">
        <f>'Product Ratings'!J967</f>
        <v>63</v>
      </c>
      <c r="K926" s="146" t="str">
        <f>'Product Ratings'!K967</f>
        <v/>
      </c>
      <c r="L926" s="305">
        <f>'Product Ratings'!L967</f>
        <v>41.06910039</v>
      </c>
      <c r="M926" s="134">
        <f>'Product Ratings'!M967</f>
        <v>0.85</v>
      </c>
      <c r="N926" s="146"/>
      <c r="O926" s="139">
        <f>'Product Ratings'!O967</f>
        <v>3</v>
      </c>
      <c r="P926" s="139">
        <f>'Product Ratings'!P967</f>
        <v>1</v>
      </c>
      <c r="Q926" s="139">
        <f>'Product Ratings'!Q967</f>
        <v>3</v>
      </c>
      <c r="R926" s="139">
        <f>'Product Ratings'!R967</f>
        <v>0</v>
      </c>
      <c r="S926" s="306">
        <f>'Product Ratings'!S967</f>
        <v>5</v>
      </c>
      <c r="T926" s="307">
        <f>'Product Ratings'!T967</f>
        <v>12</v>
      </c>
      <c r="U926" s="146"/>
      <c r="V926" s="146"/>
      <c r="W926" s="146"/>
    </row>
    <row r="927" ht="12.75" customHeight="1">
      <c r="A927" s="146"/>
      <c r="B927" s="146" t="str">
        <f>'Product Ratings'!B978</f>
        <v>Widget 990</v>
      </c>
      <c r="C927" s="146"/>
      <c r="D927" s="146"/>
      <c r="E927" s="146">
        <f>'Product Ratings'!C978</f>
        <v>4</v>
      </c>
      <c r="F927" s="305">
        <f>'Product Ratings'!D978</f>
        <v>33.57</v>
      </c>
      <c r="G927" s="305">
        <f>'Product Ratings'!E978</f>
        <v>18.21</v>
      </c>
      <c r="H927" s="134">
        <f>'Product Ratings'!F978</f>
        <v>0.534</v>
      </c>
      <c r="I927" s="146"/>
      <c r="J927" s="305">
        <f>'Product Ratings'!J978</f>
        <v>8.3925</v>
      </c>
      <c r="K927" s="146" t="str">
        <f>'Product Ratings'!K978</f>
        <v/>
      </c>
      <c r="L927" s="305">
        <f>'Product Ratings'!L978</f>
        <v>5.470990874</v>
      </c>
      <c r="M927" s="134">
        <f>'Product Ratings'!M978</f>
        <v>0.48</v>
      </c>
      <c r="N927" s="146"/>
      <c r="O927" s="139">
        <f>'Product Ratings'!O978</f>
        <v>3</v>
      </c>
      <c r="P927" s="139">
        <f>'Product Ratings'!P978</f>
        <v>1</v>
      </c>
      <c r="Q927" s="139">
        <f>'Product Ratings'!Q978</f>
        <v>5</v>
      </c>
      <c r="R927" s="139">
        <f>'Product Ratings'!R978</f>
        <v>0</v>
      </c>
      <c r="S927" s="306">
        <f>'Product Ratings'!S978</f>
        <v>4</v>
      </c>
      <c r="T927" s="307">
        <f>'Product Ratings'!T978</f>
        <v>13</v>
      </c>
      <c r="U927" s="146"/>
      <c r="V927" s="146"/>
      <c r="W927" s="146"/>
    </row>
    <row r="928" ht="12.75" customHeight="1">
      <c r="A928" s="146"/>
      <c r="B928" s="146" t="str">
        <f>'Product Ratings'!B1000</f>
        <v/>
      </c>
      <c r="C928" s="146"/>
      <c r="D928" s="146"/>
      <c r="E928" s="146">
        <f>'Product Ratings'!C1000</f>
        <v>2</v>
      </c>
      <c r="F928" s="305">
        <f>'Product Ratings'!D1000</f>
        <v>16.52</v>
      </c>
      <c r="G928" s="305">
        <f>'Product Ratings'!E1000</f>
        <v>8.9</v>
      </c>
      <c r="H928" s="134">
        <f>'Product Ratings'!F1000</f>
        <v>0.534</v>
      </c>
      <c r="I928" s="146"/>
      <c r="J928" s="305">
        <f>'Product Ratings'!J1000</f>
        <v>8.26</v>
      </c>
      <c r="K928" s="146" t="str">
        <f>'Product Ratings'!K1000</f>
        <v/>
      </c>
      <c r="L928" s="305">
        <f>'Product Ratings'!L1000</f>
        <v>5.384615385</v>
      </c>
      <c r="M928" s="134">
        <f>'Product Ratings'!M1000</f>
        <v>0.45</v>
      </c>
      <c r="N928" s="146"/>
      <c r="O928" s="139">
        <f>'Product Ratings'!O1000</f>
        <v>3</v>
      </c>
      <c r="P928" s="139">
        <f>'Product Ratings'!P1000</f>
        <v>1</v>
      </c>
      <c r="Q928" s="139">
        <f>'Product Ratings'!Q1000</f>
        <v>5</v>
      </c>
      <c r="R928" s="139">
        <f>'Product Ratings'!R1000</f>
        <v>0</v>
      </c>
      <c r="S928" s="306">
        <f>'Product Ratings'!S1000</f>
        <v>4</v>
      </c>
      <c r="T928" s="307">
        <f>'Product Ratings'!T1000</f>
        <v>13</v>
      </c>
      <c r="U928" s="146"/>
      <c r="V928" s="146"/>
      <c r="W928" s="146"/>
    </row>
    <row r="929" ht="12.75" customHeight="1">
      <c r="A929" s="146"/>
      <c r="B929" s="146" t="str">
        <f>'Product Ratings'!B1013</f>
        <v/>
      </c>
      <c r="C929" s="146"/>
      <c r="D929" s="146"/>
      <c r="E929" s="146">
        <f>'Product Ratings'!C1013</f>
        <v>8</v>
      </c>
      <c r="F929" s="305">
        <f>'Product Ratings'!D1013</f>
        <v>359.09</v>
      </c>
      <c r="G929" s="305">
        <f>'Product Ratings'!E1013</f>
        <v>192.6</v>
      </c>
      <c r="H929" s="134">
        <f>'Product Ratings'!F1013</f>
        <v>0.534</v>
      </c>
      <c r="I929" s="146"/>
      <c r="J929" s="305">
        <f>'Product Ratings'!J1013</f>
        <v>44.88625</v>
      </c>
      <c r="K929" s="146" t="str">
        <f>'Product Ratings'!K1013</f>
        <v/>
      </c>
      <c r="L929" s="305">
        <f>'Product Ratings'!L1013</f>
        <v>29.26091917</v>
      </c>
      <c r="M929" s="134">
        <f>'Product Ratings'!M1013</f>
        <v>0.15</v>
      </c>
      <c r="N929" s="146"/>
      <c r="O929" s="139">
        <f>'Product Ratings'!O1013</f>
        <v>3</v>
      </c>
      <c r="P929" s="139">
        <f>'Product Ratings'!P1013</f>
        <v>2</v>
      </c>
      <c r="Q929" s="139">
        <f>'Product Ratings'!Q1013</f>
        <v>4</v>
      </c>
      <c r="R929" s="139">
        <f>'Product Ratings'!R1013</f>
        <v>0</v>
      </c>
      <c r="S929" s="306">
        <f>'Product Ratings'!S1013</f>
        <v>3</v>
      </c>
      <c r="T929" s="307">
        <f>'Product Ratings'!T1013</f>
        <v>12</v>
      </c>
      <c r="U929" s="146"/>
      <c r="V929" s="146"/>
      <c r="W929" s="146"/>
    </row>
    <row r="930" ht="12.75" customHeight="1">
      <c r="A930" s="146"/>
      <c r="B930" s="146" t="str">
        <f>'Product Ratings'!B1022</f>
        <v/>
      </c>
      <c r="C930" s="146"/>
      <c r="D930" s="146"/>
      <c r="E930" s="146">
        <f>'Product Ratings'!C1022</f>
        <v>4</v>
      </c>
      <c r="F930" s="305">
        <f>'Product Ratings'!D1022</f>
        <v>38.26</v>
      </c>
      <c r="G930" s="305">
        <f>'Product Ratings'!E1022</f>
        <v>20.46</v>
      </c>
      <c r="H930" s="134">
        <f>'Product Ratings'!F1022</f>
        <v>0.534</v>
      </c>
      <c r="I930" s="146"/>
      <c r="J930" s="305">
        <f>'Product Ratings'!J1022</f>
        <v>9.565</v>
      </c>
      <c r="K930" s="146" t="str">
        <f>'Product Ratings'!K1022</f>
        <v/>
      </c>
      <c r="L930" s="305">
        <f>'Product Ratings'!L1022</f>
        <v>6.235332464</v>
      </c>
      <c r="M930" s="134">
        <f>'Product Ratings'!M1022</f>
        <v>0.34</v>
      </c>
      <c r="N930" s="146"/>
      <c r="O930" s="139">
        <f>'Product Ratings'!O1022</f>
        <v>3</v>
      </c>
      <c r="P930" s="139">
        <f>'Product Ratings'!P1022</f>
        <v>1</v>
      </c>
      <c r="Q930" s="139">
        <f>'Product Ratings'!Q1022</f>
        <v>5</v>
      </c>
      <c r="R930" s="139">
        <f>'Product Ratings'!R1022</f>
        <v>0</v>
      </c>
      <c r="S930" s="306">
        <f>'Product Ratings'!S1022</f>
        <v>4</v>
      </c>
      <c r="T930" s="307">
        <f>'Product Ratings'!T1022</f>
        <v>13</v>
      </c>
      <c r="U930" s="146"/>
      <c r="V930" s="146"/>
      <c r="W930" s="146"/>
    </row>
    <row r="931" ht="12.75" customHeight="1">
      <c r="A931" s="146"/>
      <c r="B931" s="146" t="str">
        <f>'Product Ratings'!B1023</f>
        <v/>
      </c>
      <c r="C931" s="146"/>
      <c r="D931" s="146"/>
      <c r="E931" s="146">
        <f>'Product Ratings'!C1023</f>
        <v>2</v>
      </c>
      <c r="F931" s="305">
        <f>'Product Ratings'!D1023</f>
        <v>38.26</v>
      </c>
      <c r="G931" s="305">
        <f>'Product Ratings'!E1023</f>
        <v>20.46</v>
      </c>
      <c r="H931" s="134">
        <f>'Product Ratings'!F1023</f>
        <v>0.534</v>
      </c>
      <c r="I931" s="146"/>
      <c r="J931" s="305">
        <f>'Product Ratings'!J1023</f>
        <v>19.13</v>
      </c>
      <c r="K931" s="146" t="str">
        <f>'Product Ratings'!K1023</f>
        <v/>
      </c>
      <c r="L931" s="305">
        <f>'Product Ratings'!L1023</f>
        <v>12.47066493</v>
      </c>
      <c r="M931" s="134">
        <f>'Product Ratings'!M1023</f>
        <v>0.35</v>
      </c>
      <c r="N931" s="146"/>
      <c r="O931" s="139">
        <f>'Product Ratings'!O1023</f>
        <v>3</v>
      </c>
      <c r="P931" s="139">
        <f>'Product Ratings'!P1023</f>
        <v>1</v>
      </c>
      <c r="Q931" s="139">
        <f>'Product Ratings'!Q1023</f>
        <v>5</v>
      </c>
      <c r="R931" s="139">
        <f>'Product Ratings'!R1023</f>
        <v>0</v>
      </c>
      <c r="S931" s="306">
        <f>'Product Ratings'!S1023</f>
        <v>4</v>
      </c>
      <c r="T931" s="307">
        <f>'Product Ratings'!T1023</f>
        <v>13</v>
      </c>
      <c r="U931" s="146"/>
      <c r="V931" s="146"/>
      <c r="W931" s="146"/>
    </row>
    <row r="932" ht="12.75" customHeight="1">
      <c r="A932" s="146"/>
      <c r="B932" s="146" t="str">
        <f>'Product Ratings'!B1026</f>
        <v/>
      </c>
      <c r="C932" s="146"/>
      <c r="D932" s="146"/>
      <c r="E932" s="146">
        <f>'Product Ratings'!C1026</f>
        <v>2</v>
      </c>
      <c r="F932" s="305">
        <f>'Product Ratings'!D1026</f>
        <v>96</v>
      </c>
      <c r="G932" s="305">
        <f>'Product Ratings'!E1026</f>
        <v>51.32</v>
      </c>
      <c r="H932" s="134">
        <f>'Product Ratings'!F1026</f>
        <v>0.534</v>
      </c>
      <c r="I932" s="146"/>
      <c r="J932" s="305">
        <f>'Product Ratings'!J1026</f>
        <v>48</v>
      </c>
      <c r="K932" s="146" t="str">
        <f>'Product Ratings'!K1026</f>
        <v/>
      </c>
      <c r="L932" s="305">
        <f>'Product Ratings'!L1026</f>
        <v>31.29074316</v>
      </c>
      <c r="M932" s="134">
        <f>'Product Ratings'!M1026</f>
        <v>0.48</v>
      </c>
      <c r="N932" s="146"/>
      <c r="O932" s="139">
        <f>'Product Ratings'!O1026</f>
        <v>3</v>
      </c>
      <c r="P932" s="139">
        <f>'Product Ratings'!P1026</f>
        <v>1</v>
      </c>
      <c r="Q932" s="139">
        <f>'Product Ratings'!Q1026</f>
        <v>4</v>
      </c>
      <c r="R932" s="139">
        <f>'Product Ratings'!R1026</f>
        <v>0</v>
      </c>
      <c r="S932" s="306">
        <f>'Product Ratings'!S1026</f>
        <v>4</v>
      </c>
      <c r="T932" s="307">
        <f>'Product Ratings'!T1026</f>
        <v>12</v>
      </c>
      <c r="U932" s="146"/>
      <c r="V932" s="146"/>
      <c r="W932" s="146"/>
    </row>
    <row r="933" ht="12.75" customHeight="1">
      <c r="A933" s="146"/>
      <c r="B933" s="146" t="str">
        <f>'Product Ratings'!B1031</f>
        <v/>
      </c>
      <c r="C933" s="146"/>
      <c r="D933" s="146"/>
      <c r="E933" s="146">
        <f>'Product Ratings'!C1031</f>
        <v>14</v>
      </c>
      <c r="F933" s="305">
        <f>'Product Ratings'!D1031</f>
        <v>115.78</v>
      </c>
      <c r="G933" s="305">
        <f>'Product Ratings'!E1031</f>
        <v>61.81</v>
      </c>
      <c r="H933" s="134">
        <f>'Product Ratings'!F1031</f>
        <v>0.5338</v>
      </c>
      <c r="I933" s="146"/>
      <c r="J933" s="305">
        <f>'Product Ratings'!J1031</f>
        <v>8.27</v>
      </c>
      <c r="K933" s="146" t="str">
        <f>'Product Ratings'!K1031</f>
        <v/>
      </c>
      <c r="L933" s="305">
        <f>'Product Ratings'!L1031</f>
        <v>5.391837267</v>
      </c>
      <c r="M933" s="134">
        <f>'Product Ratings'!M1031</f>
        <v>0.51</v>
      </c>
      <c r="N933" s="146"/>
      <c r="O933" s="139">
        <f>'Product Ratings'!O1031</f>
        <v>3</v>
      </c>
      <c r="P933" s="139">
        <f>'Product Ratings'!P1031</f>
        <v>3</v>
      </c>
      <c r="Q933" s="139">
        <f>'Product Ratings'!Q1031</f>
        <v>5</v>
      </c>
      <c r="R933" s="139">
        <f>'Product Ratings'!R1031</f>
        <v>0</v>
      </c>
      <c r="S933" s="306">
        <f>'Product Ratings'!S1031</f>
        <v>4</v>
      </c>
      <c r="T933" s="307">
        <f>'Product Ratings'!T1031</f>
        <v>15</v>
      </c>
      <c r="U933" s="146"/>
      <c r="V933" s="146"/>
      <c r="W933" s="146"/>
    </row>
    <row r="934" ht="12.75" customHeight="1">
      <c r="A934" s="146"/>
      <c r="B934" s="146" t="str">
        <f>'Product Ratings'!B1038</f>
        <v/>
      </c>
      <c r="C934" s="146"/>
      <c r="D934" s="146"/>
      <c r="E934" s="146">
        <f>'Product Ratings'!C1038</f>
        <v>7</v>
      </c>
      <c r="F934" s="305">
        <f>'Product Ratings'!D1038</f>
        <v>109.57</v>
      </c>
      <c r="G934" s="305">
        <f>'Product Ratings'!E1038</f>
        <v>58.44</v>
      </c>
      <c r="H934" s="134">
        <f>'Product Ratings'!F1038</f>
        <v>0.5334</v>
      </c>
      <c r="I934" s="146"/>
      <c r="J934" s="305">
        <f>'Product Ratings'!J1038</f>
        <v>15.65285714</v>
      </c>
      <c r="K934" s="146" t="str">
        <f>'Product Ratings'!K1038</f>
        <v/>
      </c>
      <c r="L934" s="305">
        <f>'Product Ratings'!L1038</f>
        <v>10.20794127</v>
      </c>
      <c r="M934" s="134">
        <f>'Product Ratings'!M1038</f>
        <v>0.68</v>
      </c>
      <c r="N934" s="146"/>
      <c r="O934" s="139">
        <f>'Product Ratings'!O1038</f>
        <v>3</v>
      </c>
      <c r="P934" s="139">
        <f>'Product Ratings'!P1038</f>
        <v>2</v>
      </c>
      <c r="Q934" s="139">
        <f>'Product Ratings'!Q1038</f>
        <v>5</v>
      </c>
      <c r="R934" s="139">
        <f>'Product Ratings'!R1038</f>
        <v>0</v>
      </c>
      <c r="S934" s="306">
        <f>'Product Ratings'!S1038</f>
        <v>5</v>
      </c>
      <c r="T934" s="307">
        <f>'Product Ratings'!T1038</f>
        <v>15</v>
      </c>
      <c r="U934" s="146"/>
      <c r="V934" s="146"/>
      <c r="W934" s="146"/>
    </row>
    <row r="935" ht="12.75" customHeight="1">
      <c r="A935" s="146"/>
      <c r="B935" s="146" t="str">
        <f>'Product Ratings'!B1042</f>
        <v/>
      </c>
      <c r="C935" s="146"/>
      <c r="D935" s="146"/>
      <c r="E935" s="146">
        <f>'Product Ratings'!C1042</f>
        <v>26</v>
      </c>
      <c r="F935" s="305">
        <f>'Product Ratings'!D1042</f>
        <v>1399.74</v>
      </c>
      <c r="G935" s="305">
        <f>'Product Ratings'!E1042</f>
        <v>745.84</v>
      </c>
      <c r="H935" s="134">
        <f>'Product Ratings'!F1042</f>
        <v>0.5328</v>
      </c>
      <c r="I935" s="146"/>
      <c r="J935" s="305">
        <f>'Product Ratings'!J1042</f>
        <v>53.83615385</v>
      </c>
      <c r="K935" s="146" t="str">
        <f>'Product Ratings'!K1042</f>
        <v/>
      </c>
      <c r="L935" s="305">
        <f>'Product Ratings'!L1042</f>
        <v>35.12275173</v>
      </c>
      <c r="M935" s="134">
        <f>'Product Ratings'!M1042</f>
        <v>0.15</v>
      </c>
      <c r="N935" s="146"/>
      <c r="O935" s="139">
        <f>'Product Ratings'!O1042</f>
        <v>3</v>
      </c>
      <c r="P935" s="139">
        <f>'Product Ratings'!P1042</f>
        <v>5</v>
      </c>
      <c r="Q935" s="139">
        <f>'Product Ratings'!Q1042</f>
        <v>4</v>
      </c>
      <c r="R935" s="139">
        <f>'Product Ratings'!R1042</f>
        <v>0</v>
      </c>
      <c r="S935" s="306">
        <f>'Product Ratings'!S1042</f>
        <v>3</v>
      </c>
      <c r="T935" s="307">
        <f>'Product Ratings'!T1042</f>
        <v>15</v>
      </c>
      <c r="U935" s="146"/>
      <c r="V935" s="146"/>
      <c r="W935" s="146"/>
    </row>
    <row r="936" ht="12.75" customHeight="1">
      <c r="A936" s="146"/>
      <c r="B936" s="146" t="str">
        <f>'Product Ratings'!B1045</f>
        <v/>
      </c>
      <c r="C936" s="146"/>
      <c r="D936" s="146"/>
      <c r="E936" s="146">
        <f>'Product Ratings'!C1045</f>
        <v>8</v>
      </c>
      <c r="F936" s="305">
        <f>'Product Ratings'!D1045</f>
        <v>241.3</v>
      </c>
      <c r="G936" s="305">
        <f>'Product Ratings'!E1045</f>
        <v>128.47</v>
      </c>
      <c r="H936" s="134">
        <f>'Product Ratings'!F1045</f>
        <v>0.5324</v>
      </c>
      <c r="I936" s="146"/>
      <c r="J936" s="305">
        <f>'Product Ratings'!J1045</f>
        <v>30.1625</v>
      </c>
      <c r="K936" s="146" t="str">
        <f>'Product Ratings'!K1045</f>
        <v/>
      </c>
      <c r="L936" s="305">
        <f>'Product Ratings'!L1045</f>
        <v>19.68317672</v>
      </c>
      <c r="M936" s="134">
        <f>'Product Ratings'!M1045</f>
        <v>0.88</v>
      </c>
      <c r="N936" s="146"/>
      <c r="O936" s="139">
        <f>'Product Ratings'!O1045</f>
        <v>3</v>
      </c>
      <c r="P936" s="139">
        <f>'Product Ratings'!P1045</f>
        <v>2</v>
      </c>
      <c r="Q936" s="139">
        <f>'Product Ratings'!Q1045</f>
        <v>5</v>
      </c>
      <c r="R936" s="139">
        <f>'Product Ratings'!R1045</f>
        <v>0</v>
      </c>
      <c r="S936" s="306">
        <f>'Product Ratings'!S1045</f>
        <v>5</v>
      </c>
      <c r="T936" s="307">
        <f>'Product Ratings'!T1045</f>
        <v>15</v>
      </c>
      <c r="U936" s="146"/>
      <c r="V936" s="146"/>
      <c r="W936" s="146"/>
    </row>
    <row r="937" ht="12.75" customHeight="1">
      <c r="A937" s="146"/>
      <c r="B937" s="146" t="str">
        <f>'Product Ratings'!B1046</f>
        <v/>
      </c>
      <c r="C937" s="146"/>
      <c r="D937" s="146"/>
      <c r="E937" s="146">
        <f>'Product Ratings'!C1046</f>
        <v>9</v>
      </c>
      <c r="F937" s="305">
        <f>'Product Ratings'!D1046</f>
        <v>73.6</v>
      </c>
      <c r="G937" s="305">
        <f>'Product Ratings'!E1046</f>
        <v>39.16</v>
      </c>
      <c r="H937" s="134">
        <f>'Product Ratings'!F1046</f>
        <v>0.5321</v>
      </c>
      <c r="I937" s="146"/>
      <c r="J937" s="305">
        <f>'Product Ratings'!J1046</f>
        <v>8.177777778</v>
      </c>
      <c r="K937" s="146" t="str">
        <f>'Product Ratings'!K1046</f>
        <v/>
      </c>
      <c r="L937" s="305">
        <f>'Product Ratings'!L1046</f>
        <v>5.337626642</v>
      </c>
      <c r="M937" s="134">
        <f>'Product Ratings'!M1046</f>
        <v>0.89</v>
      </c>
      <c r="N937" s="146"/>
      <c r="O937" s="139">
        <f>'Product Ratings'!O1046</f>
        <v>3</v>
      </c>
      <c r="P937" s="139">
        <f>'Product Ratings'!P1046</f>
        <v>2</v>
      </c>
      <c r="Q937" s="139">
        <f>'Product Ratings'!Q1046</f>
        <v>5</v>
      </c>
      <c r="R937" s="139">
        <f>'Product Ratings'!R1046</f>
        <v>0</v>
      </c>
      <c r="S937" s="306">
        <f>'Product Ratings'!S1046</f>
        <v>5</v>
      </c>
      <c r="T937" s="307">
        <f>'Product Ratings'!T1046</f>
        <v>15</v>
      </c>
      <c r="U937" s="146"/>
      <c r="V937" s="146"/>
      <c r="W937" s="146"/>
    </row>
    <row r="938" ht="12.75" customHeight="1">
      <c r="A938" s="146"/>
      <c r="B938" s="146" t="str">
        <f>'Product Ratings'!B1050</f>
        <v/>
      </c>
      <c r="C938" s="146"/>
      <c r="D938" s="146"/>
      <c r="E938" s="146">
        <f>'Product Ratings'!C1050</f>
        <v>6</v>
      </c>
      <c r="F938" s="305">
        <f>'Product Ratings'!D1050</f>
        <v>99.19</v>
      </c>
      <c r="G938" s="305">
        <f>'Product Ratings'!E1050</f>
        <v>52.72</v>
      </c>
      <c r="H938" s="134">
        <f>'Product Ratings'!F1050</f>
        <v>0.5315</v>
      </c>
      <c r="I938" s="146"/>
      <c r="J938" s="305">
        <f>'Product Ratings'!J1050</f>
        <v>16.53166667</v>
      </c>
      <c r="K938" s="146" t="str">
        <f>'Product Ratings'!K1050</f>
        <v/>
      </c>
      <c r="L938" s="305">
        <f>'Product Ratings'!L1050</f>
        <v>10.79442812</v>
      </c>
      <c r="M938" s="134">
        <f>'Product Ratings'!M1050</f>
        <v>0.97</v>
      </c>
      <c r="N938" s="146"/>
      <c r="O938" s="139">
        <f>'Product Ratings'!O1050</f>
        <v>3</v>
      </c>
      <c r="P938" s="139">
        <f>'Product Ratings'!P1050</f>
        <v>2</v>
      </c>
      <c r="Q938" s="139">
        <f>'Product Ratings'!Q1050</f>
        <v>5</v>
      </c>
      <c r="R938" s="139">
        <f>'Product Ratings'!R1050</f>
        <v>0</v>
      </c>
      <c r="S938" s="306">
        <f>'Product Ratings'!S1050</f>
        <v>5</v>
      </c>
      <c r="T938" s="307">
        <f>'Product Ratings'!T1050</f>
        <v>15</v>
      </c>
      <c r="U938" s="146"/>
      <c r="V938" s="146"/>
      <c r="W938" s="146"/>
    </row>
    <row r="939" ht="12.75" customHeight="1">
      <c r="A939" s="146"/>
      <c r="B939" s="146" t="str">
        <f>'Product Ratings'!B1052</f>
        <v/>
      </c>
      <c r="C939" s="146"/>
      <c r="D939" s="146"/>
      <c r="E939" s="146">
        <f>'Product Ratings'!C1052</f>
        <v>6</v>
      </c>
      <c r="F939" s="305">
        <f>'Product Ratings'!D1052</f>
        <v>86.91</v>
      </c>
      <c r="G939" s="305">
        <f>'Product Ratings'!E1052</f>
        <v>46.17</v>
      </c>
      <c r="H939" s="134">
        <f>'Product Ratings'!F1052</f>
        <v>0.5313</v>
      </c>
      <c r="I939" s="146"/>
      <c r="J939" s="305">
        <f>'Product Ratings'!J1052</f>
        <v>14.485</v>
      </c>
      <c r="K939" s="146" t="str">
        <f>'Product Ratings'!K1052</f>
        <v/>
      </c>
      <c r="L939" s="305">
        <f>'Product Ratings'!L1052</f>
        <v>9.459282962</v>
      </c>
      <c r="M939" s="134">
        <f>'Product Ratings'!M1052</f>
        <v>0.65</v>
      </c>
      <c r="N939" s="146"/>
      <c r="O939" s="139">
        <f>'Product Ratings'!O1052</f>
        <v>3</v>
      </c>
      <c r="P939" s="139">
        <f>'Product Ratings'!P1052</f>
        <v>2</v>
      </c>
      <c r="Q939" s="139">
        <f>'Product Ratings'!Q1052</f>
        <v>5</v>
      </c>
      <c r="R939" s="139">
        <f>'Product Ratings'!R1052</f>
        <v>0</v>
      </c>
      <c r="S939" s="306">
        <f>'Product Ratings'!S1052</f>
        <v>5</v>
      </c>
      <c r="T939" s="307">
        <f>'Product Ratings'!T1052</f>
        <v>15</v>
      </c>
      <c r="U939" s="146"/>
      <c r="V939" s="146"/>
      <c r="W939" s="146"/>
    </row>
    <row r="940" ht="12.75" customHeight="1">
      <c r="A940" s="146"/>
      <c r="B940" s="146" t="str">
        <f>'Product Ratings'!B1053</f>
        <v/>
      </c>
      <c r="C940" s="146"/>
      <c r="D940" s="146"/>
      <c r="E940" s="146">
        <f>'Product Ratings'!C1053</f>
        <v>14</v>
      </c>
      <c r="F940" s="305">
        <f>'Product Ratings'!D1053</f>
        <v>120.52</v>
      </c>
      <c r="G940" s="305">
        <f>'Product Ratings'!E1053</f>
        <v>64</v>
      </c>
      <c r="H940" s="134">
        <f>'Product Ratings'!F1053</f>
        <v>0.531</v>
      </c>
      <c r="I940" s="146"/>
      <c r="J940" s="305">
        <f>'Product Ratings'!J1053</f>
        <v>8.608571429</v>
      </c>
      <c r="K940" s="146" t="str">
        <f>'Product Ratings'!K1053</f>
        <v/>
      </c>
      <c r="L940" s="305">
        <f>'Product Ratings'!L1053</f>
        <v>5.622842213</v>
      </c>
      <c r="M940" s="134">
        <f>'Product Ratings'!M1053</f>
        <v>0.45</v>
      </c>
      <c r="N940" s="146"/>
      <c r="O940" s="139">
        <f>'Product Ratings'!O1053</f>
        <v>3</v>
      </c>
      <c r="P940" s="139">
        <f>'Product Ratings'!P1053</f>
        <v>3</v>
      </c>
      <c r="Q940" s="139">
        <f>'Product Ratings'!Q1053</f>
        <v>5</v>
      </c>
      <c r="R940" s="139">
        <f>'Product Ratings'!R1053</f>
        <v>0</v>
      </c>
      <c r="S940" s="306">
        <f>'Product Ratings'!S1053</f>
        <v>4</v>
      </c>
      <c r="T940" s="307">
        <f>'Product Ratings'!T1053</f>
        <v>15</v>
      </c>
      <c r="U940" s="146"/>
      <c r="V940" s="146"/>
      <c r="W940" s="146"/>
    </row>
    <row r="941" ht="12.75" customHeight="1">
      <c r="A941" s="146"/>
      <c r="B941" s="146" t="str">
        <f>'Product Ratings'!B1054</f>
        <v/>
      </c>
      <c r="C941" s="146"/>
      <c r="D941" s="146"/>
      <c r="E941" s="146">
        <f>'Product Ratings'!C1054</f>
        <v>12</v>
      </c>
      <c r="F941" s="305">
        <f>'Product Ratings'!D1054</f>
        <v>302.62</v>
      </c>
      <c r="G941" s="305">
        <f>'Product Ratings'!E1054</f>
        <v>160.67</v>
      </c>
      <c r="H941" s="134">
        <f>'Product Ratings'!F1054</f>
        <v>0.5309</v>
      </c>
      <c r="I941" s="146"/>
      <c r="J941" s="305">
        <f>'Product Ratings'!J1054</f>
        <v>25.21833333</v>
      </c>
      <c r="K941" s="146" t="str">
        <f>'Product Ratings'!K1054</f>
        <v/>
      </c>
      <c r="L941" s="305">
        <f>'Product Ratings'!L1054</f>
        <v>16.47288088</v>
      </c>
      <c r="M941" s="134">
        <f>'Product Ratings'!M1054</f>
        <v>0.48</v>
      </c>
      <c r="N941" s="146"/>
      <c r="O941" s="139">
        <f>'Product Ratings'!O1054</f>
        <v>3</v>
      </c>
      <c r="P941" s="139">
        <f>'Product Ratings'!P1054</f>
        <v>3</v>
      </c>
      <c r="Q941" s="139">
        <f>'Product Ratings'!Q1054</f>
        <v>5</v>
      </c>
      <c r="R941" s="139">
        <f>'Product Ratings'!R1054</f>
        <v>0</v>
      </c>
      <c r="S941" s="306">
        <f>'Product Ratings'!S1054</f>
        <v>4</v>
      </c>
      <c r="T941" s="307">
        <f>'Product Ratings'!T1054</f>
        <v>15</v>
      </c>
      <c r="U941" s="146"/>
      <c r="V941" s="146"/>
      <c r="W941" s="146"/>
    </row>
    <row r="942" ht="12.75" customHeight="1">
      <c r="A942" s="146"/>
      <c r="B942" s="146" t="str">
        <f>'Product Ratings'!B1078</f>
        <v/>
      </c>
      <c r="C942" s="146"/>
      <c r="D942" s="146"/>
      <c r="E942" s="146">
        <f>'Product Ratings'!C1078</f>
        <v>6</v>
      </c>
      <c r="F942" s="305">
        <f>'Product Ratings'!D1078</f>
        <v>184.77</v>
      </c>
      <c r="G942" s="305">
        <f>'Product Ratings'!E1078</f>
        <v>97.77</v>
      </c>
      <c r="H942" s="134">
        <f>'Product Ratings'!F1078</f>
        <v>0.5291</v>
      </c>
      <c r="I942" s="146"/>
      <c r="J942" s="305">
        <f>'Product Ratings'!J1078</f>
        <v>30.795</v>
      </c>
      <c r="K942" s="146" t="str">
        <f>'Product Ratings'!K1078</f>
        <v/>
      </c>
      <c r="L942" s="305">
        <f>'Product Ratings'!L1078</f>
        <v>20.13929763</v>
      </c>
      <c r="M942" s="134">
        <f>'Product Ratings'!M1078</f>
        <v>0.89</v>
      </c>
      <c r="N942" s="146"/>
      <c r="O942" s="139">
        <f>'Product Ratings'!O1078</f>
        <v>3</v>
      </c>
      <c r="P942" s="139">
        <f>'Product Ratings'!P1078</f>
        <v>2</v>
      </c>
      <c r="Q942" s="139">
        <f>'Product Ratings'!Q1078</f>
        <v>5</v>
      </c>
      <c r="R942" s="139">
        <f>'Product Ratings'!R1078</f>
        <v>0</v>
      </c>
      <c r="S942" s="306">
        <f>'Product Ratings'!S1078</f>
        <v>5</v>
      </c>
      <c r="T942" s="307">
        <f>'Product Ratings'!T1078</f>
        <v>15</v>
      </c>
      <c r="U942" s="146"/>
      <c r="V942" s="146"/>
      <c r="W942" s="146"/>
    </row>
    <row r="943" ht="12.75" customHeight="1">
      <c r="A943" s="146"/>
      <c r="B943" s="146" t="str">
        <f>'Product Ratings'!B1096</f>
        <v/>
      </c>
      <c r="C943" s="146"/>
      <c r="D943" s="146"/>
      <c r="E943" s="146">
        <f>'Product Ratings'!C1096</f>
        <v>18</v>
      </c>
      <c r="F943" s="305">
        <f>'Product Ratings'!D1096</f>
        <v>152.31</v>
      </c>
      <c r="G943" s="305">
        <f>'Product Ratings'!E1096</f>
        <v>80.29</v>
      </c>
      <c r="H943" s="134">
        <f>'Product Ratings'!F1096</f>
        <v>0.5272</v>
      </c>
      <c r="I943" s="146"/>
      <c r="J943" s="305">
        <f>'Product Ratings'!J1096</f>
        <v>8.461666667</v>
      </c>
      <c r="K943" s="146" t="str">
        <f>'Product Ratings'!K1096</f>
        <v/>
      </c>
      <c r="L943" s="305">
        <f>'Product Ratings'!L1096</f>
        <v>5.540640824</v>
      </c>
      <c r="M943" s="134">
        <f>'Product Ratings'!M1096</f>
        <v>0.32</v>
      </c>
      <c r="N943" s="146"/>
      <c r="O943" s="139">
        <f>'Product Ratings'!O1096</f>
        <v>3</v>
      </c>
      <c r="P943" s="139">
        <f>'Product Ratings'!P1096</f>
        <v>4</v>
      </c>
      <c r="Q943" s="139">
        <f>'Product Ratings'!Q1096</f>
        <v>5</v>
      </c>
      <c r="R943" s="139">
        <f>'Product Ratings'!R1096</f>
        <v>0</v>
      </c>
      <c r="S943" s="306">
        <f>'Product Ratings'!S1096</f>
        <v>3</v>
      </c>
      <c r="T943" s="307">
        <f>'Product Ratings'!T1096</f>
        <v>15</v>
      </c>
      <c r="U943" s="146"/>
      <c r="V943" s="146"/>
      <c r="W943" s="146"/>
    </row>
    <row r="944" ht="12.75" customHeight="1">
      <c r="A944" s="146"/>
      <c r="B944" s="146" t="str">
        <f>'Product Ratings'!B1103</f>
        <v/>
      </c>
      <c r="C944" s="146"/>
      <c r="D944" s="146"/>
      <c r="E944" s="146">
        <f>'Product Ratings'!C1103</f>
        <v>11</v>
      </c>
      <c r="F944" s="305">
        <f>'Product Ratings'!D1103</f>
        <v>191.65</v>
      </c>
      <c r="G944" s="305">
        <f>'Product Ratings'!E1103</f>
        <v>100.92</v>
      </c>
      <c r="H944" s="134">
        <f>'Product Ratings'!F1103</f>
        <v>0.5266</v>
      </c>
      <c r="I944" s="146"/>
      <c r="J944" s="305">
        <f>'Product Ratings'!J1103</f>
        <v>17.42272727</v>
      </c>
      <c r="K944" s="146" t="str">
        <f>'Product Ratings'!K1103</f>
        <v/>
      </c>
      <c r="L944" s="305">
        <f>'Product Ratings'!L1103</f>
        <v>11.41276515</v>
      </c>
      <c r="M944" s="134">
        <f>'Product Ratings'!M1103</f>
        <v>0.5</v>
      </c>
      <c r="N944" s="146"/>
      <c r="O944" s="139">
        <f>'Product Ratings'!O1103</f>
        <v>3</v>
      </c>
      <c r="P944" s="139">
        <f>'Product Ratings'!P1103</f>
        <v>3</v>
      </c>
      <c r="Q944" s="139">
        <f>'Product Ratings'!Q1103</f>
        <v>5</v>
      </c>
      <c r="R944" s="139">
        <f>'Product Ratings'!R1103</f>
        <v>0</v>
      </c>
      <c r="S944" s="306">
        <f>'Product Ratings'!S1103</f>
        <v>4</v>
      </c>
      <c r="T944" s="307">
        <f>'Product Ratings'!T1103</f>
        <v>15</v>
      </c>
      <c r="U944" s="146"/>
      <c r="V944" s="146"/>
      <c r="W944" s="146"/>
    </row>
    <row r="945" ht="12.75" customHeight="1">
      <c r="A945" s="146"/>
      <c r="B945" s="146" t="str">
        <f>'Product Ratings'!B1110</f>
        <v/>
      </c>
      <c r="C945" s="146"/>
      <c r="D945" s="146"/>
      <c r="E945" s="146">
        <f>'Product Ratings'!C1110</f>
        <v>6</v>
      </c>
      <c r="F945" s="305">
        <f>'Product Ratings'!D1110</f>
        <v>180.17</v>
      </c>
      <c r="G945" s="305">
        <f>'Product Ratings'!E1110</f>
        <v>94.66</v>
      </c>
      <c r="H945" s="134">
        <f>'Product Ratings'!F1110</f>
        <v>0.5254</v>
      </c>
      <c r="I945" s="146"/>
      <c r="J945" s="305">
        <f>'Product Ratings'!J1110</f>
        <v>30.02833333</v>
      </c>
      <c r="K945" s="146" t="str">
        <f>'Product Ratings'!K1110</f>
        <v/>
      </c>
      <c r="L945" s="305">
        <f>'Product Ratings'!L1110</f>
        <v>19.68554696</v>
      </c>
      <c r="M945" s="134">
        <f>'Product Ratings'!M1110</f>
        <v>0.59</v>
      </c>
      <c r="N945" s="146"/>
      <c r="O945" s="139">
        <f>'Product Ratings'!O1110</f>
        <v>3</v>
      </c>
      <c r="P945" s="139">
        <f>'Product Ratings'!P1110</f>
        <v>2</v>
      </c>
      <c r="Q945" s="139">
        <f>'Product Ratings'!Q1110</f>
        <v>5</v>
      </c>
      <c r="R945" s="139">
        <f>'Product Ratings'!R1110</f>
        <v>0</v>
      </c>
      <c r="S945" s="306">
        <f>'Product Ratings'!S1110</f>
        <v>5</v>
      </c>
      <c r="T945" s="307">
        <f>'Product Ratings'!T1110</f>
        <v>15</v>
      </c>
      <c r="U945" s="146"/>
      <c r="V945" s="146"/>
      <c r="W945" s="146"/>
    </row>
    <row r="946" ht="12.75" customHeight="1">
      <c r="A946" s="146"/>
      <c r="B946" s="146" t="str">
        <f>'Product Ratings'!B1123</f>
        <v/>
      </c>
      <c r="C946" s="146"/>
      <c r="D946" s="146"/>
      <c r="E946" s="146">
        <f>'Product Ratings'!C1123</f>
        <v>14</v>
      </c>
      <c r="F946" s="305">
        <f>'Product Ratings'!D1123</f>
        <v>720.56</v>
      </c>
      <c r="G946" s="305">
        <f>'Product Ratings'!E1123</f>
        <v>377.9</v>
      </c>
      <c r="H946" s="134">
        <f>'Product Ratings'!F1123</f>
        <v>0.5244</v>
      </c>
      <c r="I946" s="146"/>
      <c r="J946" s="305">
        <f>'Product Ratings'!J1123</f>
        <v>51.46857143</v>
      </c>
      <c r="K946" s="146" t="str">
        <f>'Product Ratings'!K1123</f>
        <v/>
      </c>
      <c r="L946" s="305">
        <f>'Product Ratings'!L1123</f>
        <v>33.76316677</v>
      </c>
      <c r="M946" s="134">
        <f>'Product Ratings'!M1123</f>
        <v>0.9</v>
      </c>
      <c r="N946" s="146"/>
      <c r="O946" s="139">
        <f>'Product Ratings'!O1123</f>
        <v>3</v>
      </c>
      <c r="P946" s="139">
        <f>'Product Ratings'!P1123</f>
        <v>3</v>
      </c>
      <c r="Q946" s="139">
        <f>'Product Ratings'!Q1123</f>
        <v>4</v>
      </c>
      <c r="R946" s="139">
        <f>'Product Ratings'!R1123</f>
        <v>0</v>
      </c>
      <c r="S946" s="306">
        <f>'Product Ratings'!S1123</f>
        <v>5</v>
      </c>
      <c r="T946" s="307">
        <f>'Product Ratings'!T1123</f>
        <v>15</v>
      </c>
      <c r="U946" s="146"/>
      <c r="V946" s="146"/>
      <c r="W946" s="146"/>
    </row>
    <row r="947" ht="12.75" customHeight="1">
      <c r="A947" s="146"/>
      <c r="B947" s="146" t="str">
        <f>'Product Ratings'!B1124</f>
        <v/>
      </c>
      <c r="C947" s="146"/>
      <c r="D947" s="146"/>
      <c r="E947" s="146">
        <f>'Product Ratings'!C1124</f>
        <v>7</v>
      </c>
      <c r="F947" s="305">
        <f>'Product Ratings'!D1124</f>
        <v>156.35</v>
      </c>
      <c r="G947" s="305">
        <f>'Product Ratings'!E1124</f>
        <v>81.92</v>
      </c>
      <c r="H947" s="134">
        <f>'Product Ratings'!F1124</f>
        <v>0.5239</v>
      </c>
      <c r="I947" s="146"/>
      <c r="J947" s="305">
        <f>'Product Ratings'!J1124</f>
        <v>22.33571429</v>
      </c>
      <c r="K947" s="146" t="str">
        <f>'Product Ratings'!K1124</f>
        <v/>
      </c>
      <c r="L947" s="305">
        <f>'Product Ratings'!L1124</f>
        <v>14.65694224</v>
      </c>
      <c r="M947" s="134">
        <f>'Product Ratings'!M1124</f>
        <v>0.91</v>
      </c>
      <c r="N947" s="146"/>
      <c r="O947" s="139">
        <f>'Product Ratings'!O1124</f>
        <v>3</v>
      </c>
      <c r="P947" s="139">
        <f>'Product Ratings'!P1124</f>
        <v>2</v>
      </c>
      <c r="Q947" s="139">
        <f>'Product Ratings'!Q1124</f>
        <v>5</v>
      </c>
      <c r="R947" s="139">
        <f>'Product Ratings'!R1124</f>
        <v>0</v>
      </c>
      <c r="S947" s="306">
        <f>'Product Ratings'!S1124</f>
        <v>5</v>
      </c>
      <c r="T947" s="307">
        <f>'Product Ratings'!T1124</f>
        <v>15</v>
      </c>
      <c r="U947" s="146"/>
      <c r="V947" s="146"/>
      <c r="W947" s="146"/>
    </row>
    <row r="948" ht="12.75" customHeight="1">
      <c r="A948" s="146"/>
      <c r="B948" s="146" t="str">
        <f>'Product Ratings'!B1127</f>
        <v/>
      </c>
      <c r="C948" s="146"/>
      <c r="D948" s="146"/>
      <c r="E948" s="146">
        <f>'Product Ratings'!C1127</f>
        <v>6</v>
      </c>
      <c r="F948" s="305">
        <f>'Product Ratings'!D1127</f>
        <v>48.21</v>
      </c>
      <c r="G948" s="305">
        <f>'Product Ratings'!E1127</f>
        <v>25.25</v>
      </c>
      <c r="H948" s="134">
        <f>'Product Ratings'!F1127</f>
        <v>0.5237</v>
      </c>
      <c r="I948" s="146"/>
      <c r="J948" s="305">
        <f>'Product Ratings'!J1127</f>
        <v>8.035</v>
      </c>
      <c r="K948" s="146" t="str">
        <f>'Product Ratings'!K1127</f>
        <v/>
      </c>
      <c r="L948" s="305">
        <f>'Product Ratings'!L1127</f>
        <v>5.273347772</v>
      </c>
      <c r="M948" s="134">
        <f>'Product Ratings'!M1127</f>
        <v>0.93</v>
      </c>
      <c r="N948" s="146"/>
      <c r="O948" s="139">
        <f>'Product Ratings'!O1127</f>
        <v>3</v>
      </c>
      <c r="P948" s="139">
        <f>'Product Ratings'!P1127</f>
        <v>2</v>
      </c>
      <c r="Q948" s="139">
        <f>'Product Ratings'!Q1127</f>
        <v>5</v>
      </c>
      <c r="R948" s="139">
        <f>'Product Ratings'!R1127</f>
        <v>0</v>
      </c>
      <c r="S948" s="306">
        <f>'Product Ratings'!S1127</f>
        <v>5</v>
      </c>
      <c r="T948" s="307">
        <f>'Product Ratings'!T1127</f>
        <v>15</v>
      </c>
      <c r="U948" s="146"/>
      <c r="V948" s="146"/>
      <c r="W948" s="146"/>
    </row>
    <row r="949" ht="12.75" customHeight="1">
      <c r="A949" s="146"/>
      <c r="B949" s="146" t="str">
        <f>'Product Ratings'!B1128</f>
        <v/>
      </c>
      <c r="C949" s="146"/>
      <c r="D949" s="146"/>
      <c r="E949" s="146">
        <f>'Product Ratings'!C1128</f>
        <v>7</v>
      </c>
      <c r="F949" s="305">
        <f>'Product Ratings'!D1128</f>
        <v>213.04</v>
      </c>
      <c r="G949" s="305">
        <f>'Product Ratings'!E1128</f>
        <v>111.54</v>
      </c>
      <c r="H949" s="134">
        <f>'Product Ratings'!F1128</f>
        <v>0.5236</v>
      </c>
      <c r="I949" s="146"/>
      <c r="J949" s="305">
        <f>'Product Ratings'!J1128</f>
        <v>30.43428571</v>
      </c>
      <c r="K949" s="146" t="str">
        <f>'Product Ratings'!K1128</f>
        <v/>
      </c>
      <c r="L949" s="305">
        <f>'Product Ratings'!L1128</f>
        <v>19.9752466</v>
      </c>
      <c r="M949" s="134">
        <f>'Product Ratings'!M1128</f>
        <v>0.65</v>
      </c>
      <c r="N949" s="146"/>
      <c r="O949" s="139">
        <f>'Product Ratings'!O1128</f>
        <v>3</v>
      </c>
      <c r="P949" s="139">
        <f>'Product Ratings'!P1128</f>
        <v>2</v>
      </c>
      <c r="Q949" s="139">
        <f>'Product Ratings'!Q1128</f>
        <v>5</v>
      </c>
      <c r="R949" s="139">
        <f>'Product Ratings'!R1128</f>
        <v>0</v>
      </c>
      <c r="S949" s="306">
        <f>'Product Ratings'!S1128</f>
        <v>5</v>
      </c>
      <c r="T949" s="307">
        <f>'Product Ratings'!T1128</f>
        <v>15</v>
      </c>
      <c r="U949" s="146"/>
      <c r="V949" s="146"/>
      <c r="W949" s="146"/>
    </row>
    <row r="950" ht="12.75" customHeight="1">
      <c r="A950" s="146"/>
      <c r="B950" s="146" t="str">
        <f>'Product Ratings'!B1146</f>
        <v/>
      </c>
      <c r="C950" s="146"/>
      <c r="D950" s="146"/>
      <c r="E950" s="146">
        <f>'Product Ratings'!C1146</f>
        <v>31</v>
      </c>
      <c r="F950" s="305">
        <f>'Product Ratings'!D1146</f>
        <v>538.86</v>
      </c>
      <c r="G950" s="305">
        <f>'Product Ratings'!E1146</f>
        <v>281.56</v>
      </c>
      <c r="H950" s="134">
        <f>'Product Ratings'!F1146</f>
        <v>0.5225</v>
      </c>
      <c r="I950" s="146"/>
      <c r="J950" s="305">
        <f>'Product Ratings'!J1146</f>
        <v>17.38258065</v>
      </c>
      <c r="K950" s="146" t="str">
        <f>'Product Ratings'!K1146</f>
        <v/>
      </c>
      <c r="L950" s="305">
        <f>'Product Ratings'!L1146</f>
        <v>11.41713014</v>
      </c>
      <c r="M950" s="134">
        <f>'Product Ratings'!M1146</f>
        <v>0.12</v>
      </c>
      <c r="N950" s="146"/>
      <c r="O950" s="139">
        <f>'Product Ratings'!O1146</f>
        <v>3</v>
      </c>
      <c r="P950" s="139">
        <f>'Product Ratings'!P1146</f>
        <v>5</v>
      </c>
      <c r="Q950" s="139">
        <f>'Product Ratings'!Q1146</f>
        <v>5</v>
      </c>
      <c r="R950" s="139">
        <f>'Product Ratings'!R1146</f>
        <v>0</v>
      </c>
      <c r="S950" s="306">
        <f>'Product Ratings'!S1146</f>
        <v>2</v>
      </c>
      <c r="T950" s="307">
        <f>'Product Ratings'!T1146</f>
        <v>15</v>
      </c>
      <c r="U950" s="146"/>
      <c r="V950" s="146"/>
      <c r="W950" s="146"/>
    </row>
    <row r="951" ht="12.75" customHeight="1">
      <c r="A951" s="146"/>
      <c r="B951" s="146" t="str">
        <f>'Product Ratings'!B1153</f>
        <v/>
      </c>
      <c r="C951" s="146"/>
      <c r="D951" s="146"/>
      <c r="E951" s="146">
        <f>'Product Ratings'!C1153</f>
        <v>13</v>
      </c>
      <c r="F951" s="305">
        <f>'Product Ratings'!D1153</f>
        <v>666.96</v>
      </c>
      <c r="G951" s="305">
        <f>'Product Ratings'!E1153</f>
        <v>348</v>
      </c>
      <c r="H951" s="134">
        <f>'Product Ratings'!F1153</f>
        <v>0.5218</v>
      </c>
      <c r="I951" s="146"/>
      <c r="J951" s="305">
        <f>'Product Ratings'!J1153</f>
        <v>51.30461538</v>
      </c>
      <c r="K951" s="146" t="str">
        <f>'Product Ratings'!K1153</f>
        <v/>
      </c>
      <c r="L951" s="305">
        <f>'Product Ratings'!L1153</f>
        <v>33.71311301</v>
      </c>
      <c r="M951" s="134">
        <f>'Product Ratings'!M1153</f>
        <v>0.87</v>
      </c>
      <c r="N951" s="146"/>
      <c r="O951" s="139">
        <f>'Product Ratings'!O1153</f>
        <v>3</v>
      </c>
      <c r="P951" s="139">
        <f>'Product Ratings'!P1153</f>
        <v>3</v>
      </c>
      <c r="Q951" s="139">
        <f>'Product Ratings'!Q1153</f>
        <v>4</v>
      </c>
      <c r="R951" s="139">
        <f>'Product Ratings'!R1153</f>
        <v>0</v>
      </c>
      <c r="S951" s="306">
        <f>'Product Ratings'!S1153</f>
        <v>5</v>
      </c>
      <c r="T951" s="307">
        <f>'Product Ratings'!T1153</f>
        <v>15</v>
      </c>
      <c r="U951" s="146"/>
      <c r="V951" s="146"/>
      <c r="W951" s="146"/>
    </row>
    <row r="952" ht="12.75" customHeight="1">
      <c r="A952" s="146"/>
      <c r="B952" s="146" t="str">
        <f>'Product Ratings'!B1182</f>
        <v/>
      </c>
      <c r="C952" s="146"/>
      <c r="D952" s="146"/>
      <c r="E952" s="146">
        <f>'Product Ratings'!C1182</f>
        <v>20</v>
      </c>
      <c r="F952" s="305">
        <f>'Product Ratings'!D1182</f>
        <v>766.08</v>
      </c>
      <c r="G952" s="305">
        <f>'Product Ratings'!E1182</f>
        <v>398.41</v>
      </c>
      <c r="H952" s="134">
        <f>'Product Ratings'!F1182</f>
        <v>0.5201</v>
      </c>
      <c r="I952" s="146"/>
      <c r="J952" s="305">
        <f>'Product Ratings'!J1182</f>
        <v>38.304</v>
      </c>
      <c r="K952" s="146" t="str">
        <f>'Product Ratings'!K1182</f>
        <v/>
      </c>
      <c r="L952" s="305">
        <f>'Product Ratings'!L1182</f>
        <v>25.19834221</v>
      </c>
      <c r="M952" s="134">
        <f>'Product Ratings'!M1182</f>
        <v>0.53</v>
      </c>
      <c r="N952" s="146"/>
      <c r="O952" s="139">
        <f>'Product Ratings'!O1182</f>
        <v>3</v>
      </c>
      <c r="P952" s="139">
        <f>'Product Ratings'!P1182</f>
        <v>4</v>
      </c>
      <c r="Q952" s="127">
        <f>'Product Ratings'!Q1182</f>
        <v>25.19834221</v>
      </c>
      <c r="R952" s="139">
        <f>'Product Ratings'!R1182</f>
        <v>0</v>
      </c>
      <c r="S952" s="306">
        <f>'Product Ratings'!S1182</f>
        <v>4</v>
      </c>
      <c r="T952" s="307">
        <f>'Product Ratings'!T1182</f>
        <v>36.19834221</v>
      </c>
      <c r="U952" s="146"/>
      <c r="V952" s="146"/>
      <c r="W952" s="146"/>
    </row>
    <row r="953" ht="12.75" customHeight="1">
      <c r="A953" s="146"/>
      <c r="B953" s="146" t="str">
        <f>'Product Ratings'!B1191</f>
        <v/>
      </c>
      <c r="C953" s="146"/>
      <c r="D953" s="146"/>
      <c r="E953" s="146">
        <f>'Product Ratings'!C1191</f>
        <v>10</v>
      </c>
      <c r="F953" s="305">
        <f>'Product Ratings'!D1191</f>
        <v>313.04</v>
      </c>
      <c r="G953" s="305">
        <f>'Product Ratings'!E1191</f>
        <v>162.65</v>
      </c>
      <c r="H953" s="134">
        <f>'Product Ratings'!F1191</f>
        <v>0.5196</v>
      </c>
      <c r="I953" s="146"/>
      <c r="J953" s="305">
        <f>'Product Ratings'!J1191</f>
        <v>31.304</v>
      </c>
      <c r="K953" s="146" t="str">
        <f>'Product Ratings'!K1191</f>
        <v/>
      </c>
      <c r="L953" s="305">
        <f>'Product Ratings'!L1191</f>
        <v>20.60015794</v>
      </c>
      <c r="M953" s="134">
        <f>'Product Ratings'!M1191</f>
        <v>0.62</v>
      </c>
      <c r="N953" s="146"/>
      <c r="O953" s="139">
        <f>'Product Ratings'!O1191</f>
        <v>3</v>
      </c>
      <c r="P953" s="139">
        <f>'Product Ratings'!P1191</f>
        <v>2</v>
      </c>
      <c r="Q953" s="139">
        <f>'Product Ratings'!Q1191</f>
        <v>5</v>
      </c>
      <c r="R953" s="139">
        <f>'Product Ratings'!R1191</f>
        <v>0</v>
      </c>
      <c r="S953" s="306">
        <f>'Product Ratings'!S1191</f>
        <v>5</v>
      </c>
      <c r="T953" s="307">
        <f>'Product Ratings'!T1191</f>
        <v>15</v>
      </c>
      <c r="U953" s="146"/>
      <c r="V953" s="146"/>
      <c r="W953" s="146"/>
    </row>
    <row r="954" ht="12.75" customHeight="1">
      <c r="A954" s="146"/>
      <c r="B954" s="146" t="str">
        <f>'Product Ratings'!B1197</f>
        <v/>
      </c>
      <c r="C954" s="146"/>
      <c r="D954" s="146"/>
      <c r="E954" s="146">
        <f>'Product Ratings'!C1197</f>
        <v>6</v>
      </c>
      <c r="F954" s="305">
        <f>'Product Ratings'!D1197</f>
        <v>187.83</v>
      </c>
      <c r="G954" s="305">
        <f>'Product Ratings'!E1197</f>
        <v>97.53</v>
      </c>
      <c r="H954" s="134">
        <f>'Product Ratings'!F1197</f>
        <v>0.5193</v>
      </c>
      <c r="I954" s="146"/>
      <c r="J954" s="305">
        <f>'Product Ratings'!J1197</f>
        <v>31.305</v>
      </c>
      <c r="K954" s="146" t="str">
        <f>'Product Ratings'!K1197</f>
        <v/>
      </c>
      <c r="L954" s="305">
        <f>'Product Ratings'!L1197</f>
        <v>20.60488383</v>
      </c>
      <c r="M954" s="134">
        <f>'Product Ratings'!M1197</f>
        <v>0.88</v>
      </c>
      <c r="N954" s="146"/>
      <c r="O954" s="139">
        <f>'Product Ratings'!O1197</f>
        <v>3</v>
      </c>
      <c r="P954" s="139">
        <f>'Product Ratings'!P1197</f>
        <v>2</v>
      </c>
      <c r="Q954" s="139">
        <f>'Product Ratings'!Q1197</f>
        <v>5</v>
      </c>
      <c r="R954" s="139">
        <f>'Product Ratings'!R1197</f>
        <v>0</v>
      </c>
      <c r="S954" s="306">
        <f>'Product Ratings'!S1197</f>
        <v>5</v>
      </c>
      <c r="T954" s="307">
        <f>'Product Ratings'!T1197</f>
        <v>15</v>
      </c>
      <c r="U954" s="146"/>
      <c r="V954" s="146"/>
      <c r="W954" s="146"/>
    </row>
    <row r="955" ht="12.75" customHeight="1">
      <c r="A955" s="146"/>
      <c r="B955" s="146" t="str">
        <f>'Product Ratings'!B1204</f>
        <v/>
      </c>
      <c r="C955" s="146"/>
      <c r="D955" s="146"/>
      <c r="E955" s="146">
        <f>'Product Ratings'!C1204</f>
        <v>10</v>
      </c>
      <c r="F955" s="305">
        <f>'Product Ratings'!D1204</f>
        <v>268.45</v>
      </c>
      <c r="G955" s="305">
        <f>'Product Ratings'!E1204</f>
        <v>139.18</v>
      </c>
      <c r="H955" s="134">
        <f>'Product Ratings'!F1204</f>
        <v>0.5185</v>
      </c>
      <c r="I955" s="146"/>
      <c r="J955" s="305">
        <f>'Product Ratings'!J1204</f>
        <v>26.845</v>
      </c>
      <c r="K955" s="146" t="str">
        <f>'Product Ratings'!K1204</f>
        <v/>
      </c>
      <c r="L955" s="305">
        <f>'Product Ratings'!L1204</f>
        <v>17.67863023</v>
      </c>
      <c r="M955" s="134">
        <f>'Product Ratings'!M1204</f>
        <v>0.65</v>
      </c>
      <c r="N955" s="146"/>
      <c r="O955" s="139">
        <f>'Product Ratings'!O1204</f>
        <v>3</v>
      </c>
      <c r="P955" s="139">
        <f>'Product Ratings'!P1204</f>
        <v>2</v>
      </c>
      <c r="Q955" s="139">
        <f>'Product Ratings'!Q1204</f>
        <v>5</v>
      </c>
      <c r="R955" s="139">
        <f>'Product Ratings'!R1204</f>
        <v>0</v>
      </c>
      <c r="S955" s="306">
        <f>'Product Ratings'!S1204</f>
        <v>5</v>
      </c>
      <c r="T955" s="307">
        <f>'Product Ratings'!T1204</f>
        <v>15</v>
      </c>
      <c r="U955" s="146"/>
      <c r="V955" s="146"/>
      <c r="W955" s="146"/>
    </row>
    <row r="956" ht="12.75" customHeight="1">
      <c r="A956" s="146"/>
      <c r="B956" s="146" t="str">
        <f>'Product Ratings'!B1205</f>
        <v/>
      </c>
      <c r="C956" s="146"/>
      <c r="D956" s="146"/>
      <c r="E956" s="146">
        <f>'Product Ratings'!C1205</f>
        <v>13</v>
      </c>
      <c r="F956" s="305">
        <f>'Product Ratings'!D1205</f>
        <v>148.52</v>
      </c>
      <c r="G956" s="305">
        <f>'Product Ratings'!E1205</f>
        <v>76.98</v>
      </c>
      <c r="H956" s="134">
        <f>'Product Ratings'!F1205</f>
        <v>0.5183</v>
      </c>
      <c r="I956" s="146"/>
      <c r="J956" s="305">
        <f>'Product Ratings'!J1205</f>
        <v>11.42461538</v>
      </c>
      <c r="K956" s="146" t="str">
        <f>'Product Ratings'!K1205</f>
        <v/>
      </c>
      <c r="L956" s="305">
        <f>'Product Ratings'!L1205</f>
        <v>7.524610014</v>
      </c>
      <c r="M956" s="134">
        <f>'Product Ratings'!M1205</f>
        <v>0.45</v>
      </c>
      <c r="N956" s="146"/>
      <c r="O956" s="139">
        <f>'Product Ratings'!O1205</f>
        <v>3</v>
      </c>
      <c r="P956" s="139">
        <f>'Product Ratings'!P1205</f>
        <v>3</v>
      </c>
      <c r="Q956" s="139">
        <f>'Product Ratings'!Q1205</f>
        <v>5</v>
      </c>
      <c r="R956" s="139">
        <f>'Product Ratings'!R1205</f>
        <v>0</v>
      </c>
      <c r="S956" s="306">
        <f>'Product Ratings'!S1205</f>
        <v>4</v>
      </c>
      <c r="T956" s="307">
        <f>'Product Ratings'!T1205</f>
        <v>15</v>
      </c>
      <c r="U956" s="146"/>
      <c r="V956" s="146"/>
      <c r="W956" s="146"/>
    </row>
    <row r="957" ht="12.75" customHeight="1">
      <c r="A957" s="146"/>
      <c r="B957" s="146" t="str">
        <f>'Product Ratings'!B1234</f>
        <v/>
      </c>
      <c r="C957" s="146"/>
      <c r="D957" s="146"/>
      <c r="E957" s="146">
        <f>'Product Ratings'!C1234</f>
        <v>32</v>
      </c>
      <c r="F957" s="305">
        <f>'Product Ratings'!D1234</f>
        <v>1159.13</v>
      </c>
      <c r="G957" s="305">
        <f>'Product Ratings'!E1234</f>
        <v>598.23</v>
      </c>
      <c r="H957" s="134">
        <f>'Product Ratings'!F1234</f>
        <v>0.5161</v>
      </c>
      <c r="I957" s="146"/>
      <c r="J957" s="305">
        <f>'Product Ratings'!J1234</f>
        <v>36.2228125</v>
      </c>
      <c r="K957" s="146" t="str">
        <f>'Product Ratings'!K1234</f>
        <v/>
      </c>
      <c r="L957" s="305">
        <f>'Product Ratings'!L1234</f>
        <v>23.8920998</v>
      </c>
      <c r="M957" s="134">
        <f>'Product Ratings'!M1234</f>
        <v>0.06</v>
      </c>
      <c r="N957" s="146"/>
      <c r="O957" s="139">
        <f>'Product Ratings'!O1234</f>
        <v>3</v>
      </c>
      <c r="P957" s="139">
        <f>'Product Ratings'!P1234</f>
        <v>5</v>
      </c>
      <c r="Q957" s="139">
        <f>'Product Ratings'!Q1234</f>
        <v>5</v>
      </c>
      <c r="R957" s="139">
        <f>'Product Ratings'!R1234</f>
        <v>0</v>
      </c>
      <c r="S957" s="306">
        <f>'Product Ratings'!S1234</f>
        <v>2</v>
      </c>
      <c r="T957" s="307">
        <f>'Product Ratings'!T1234</f>
        <v>15</v>
      </c>
      <c r="U957" s="146"/>
      <c r="V957" s="146"/>
      <c r="W957" s="146"/>
    </row>
    <row r="958" ht="12.75" customHeight="1">
      <c r="A958" s="146"/>
      <c r="B958" s="146" t="str">
        <f>'Product Ratings'!B1250</f>
        <v/>
      </c>
      <c r="C958" s="146"/>
      <c r="D958" s="146"/>
      <c r="E958" s="146">
        <f>'Product Ratings'!C1250</f>
        <v>13</v>
      </c>
      <c r="F958" s="305">
        <f>'Product Ratings'!D1250</f>
        <v>95.35</v>
      </c>
      <c r="G958" s="305">
        <f>'Product Ratings'!E1250</f>
        <v>49.05</v>
      </c>
      <c r="H958" s="134">
        <f>'Product Ratings'!F1250</f>
        <v>0.5144</v>
      </c>
      <c r="I958" s="146"/>
      <c r="J958" s="305">
        <f>'Product Ratings'!J1250</f>
        <v>7.334615385</v>
      </c>
      <c r="K958" s="146" t="str">
        <f>'Product Ratings'!K1250</f>
        <v/>
      </c>
      <c r="L958" s="305">
        <f>'Product Ratings'!L1250</f>
        <v>4.843248405</v>
      </c>
      <c r="M958" s="134">
        <f>'Product Ratings'!M1250</f>
        <v>0.34</v>
      </c>
      <c r="N958" s="146"/>
      <c r="O958" s="139">
        <f>'Product Ratings'!O1250</f>
        <v>3</v>
      </c>
      <c r="P958" s="139">
        <f>'Product Ratings'!P1250</f>
        <v>3</v>
      </c>
      <c r="Q958" s="139">
        <f>'Product Ratings'!Q1250</f>
        <v>5</v>
      </c>
      <c r="R958" s="139">
        <f>'Product Ratings'!R1250</f>
        <v>0</v>
      </c>
      <c r="S958" s="306">
        <f>'Product Ratings'!S1250</f>
        <v>4</v>
      </c>
      <c r="T958" s="307">
        <f>'Product Ratings'!T1250</f>
        <v>15</v>
      </c>
      <c r="U958" s="146"/>
      <c r="V958" s="146"/>
      <c r="W958" s="146"/>
    </row>
    <row r="959" ht="12.75" customHeight="1">
      <c r="A959" s="146"/>
      <c r="B959" s="146" t="str">
        <f>'Product Ratings'!B1251</f>
        <v/>
      </c>
      <c r="C959" s="146"/>
      <c r="D959" s="146"/>
      <c r="E959" s="146">
        <f>'Product Ratings'!C1251</f>
        <v>11</v>
      </c>
      <c r="F959" s="305">
        <f>'Product Ratings'!D1251</f>
        <v>123.39</v>
      </c>
      <c r="G959" s="305">
        <f>'Product Ratings'!E1251</f>
        <v>63.46</v>
      </c>
      <c r="H959" s="134">
        <f>'Product Ratings'!F1251</f>
        <v>0.5143</v>
      </c>
      <c r="I959" s="146"/>
      <c r="J959" s="305">
        <f>'Product Ratings'!J1251</f>
        <v>11.21727273</v>
      </c>
      <c r="K959" s="146" t="str">
        <f>'Product Ratings'!K1251</f>
        <v/>
      </c>
      <c r="L959" s="305">
        <f>'Product Ratings'!L1251</f>
        <v>7.40756305</v>
      </c>
      <c r="M959" s="134">
        <f>'Product Ratings'!M1251</f>
        <v>0.35</v>
      </c>
      <c r="N959" s="146"/>
      <c r="O959" s="139">
        <f>'Product Ratings'!O1251</f>
        <v>3</v>
      </c>
      <c r="P959" s="139">
        <f>'Product Ratings'!P1251</f>
        <v>3</v>
      </c>
      <c r="Q959" s="139">
        <f>'Product Ratings'!Q1251</f>
        <v>5</v>
      </c>
      <c r="R959" s="139">
        <f>'Product Ratings'!R1251</f>
        <v>0</v>
      </c>
      <c r="S959" s="306">
        <f>'Product Ratings'!S1251</f>
        <v>4</v>
      </c>
      <c r="T959" s="307">
        <f>'Product Ratings'!T1251</f>
        <v>15</v>
      </c>
      <c r="U959" s="146"/>
      <c r="V959" s="146"/>
      <c r="W959" s="146"/>
    </row>
    <row r="960" ht="12.75" customHeight="1">
      <c r="A960" s="146"/>
      <c r="B960" s="146" t="str">
        <f>'Product Ratings'!B1265</f>
        <v/>
      </c>
      <c r="C960" s="146"/>
      <c r="D960" s="146"/>
      <c r="E960" s="146">
        <f>'Product Ratings'!C1265</f>
        <v>9</v>
      </c>
      <c r="F960" s="305">
        <f>'Product Ratings'!D1265</f>
        <v>117.31</v>
      </c>
      <c r="G960" s="305">
        <f>'Product Ratings'!E1265</f>
        <v>60.16</v>
      </c>
      <c r="H960" s="134">
        <f>'Product Ratings'!F1265</f>
        <v>0.5128</v>
      </c>
      <c r="I960" s="146"/>
      <c r="J960" s="305">
        <f>'Product Ratings'!J1265</f>
        <v>13.03444444</v>
      </c>
      <c r="K960" s="146" t="str">
        <f>'Product Ratings'!K1265</f>
        <v/>
      </c>
      <c r="L960" s="305">
        <f>'Product Ratings'!L1265</f>
        <v>8.616105529</v>
      </c>
      <c r="M960" s="134">
        <f>'Product Ratings'!M1265</f>
        <v>0.67</v>
      </c>
      <c r="N960" s="146"/>
      <c r="O960" s="139">
        <f>'Product Ratings'!O1265</f>
        <v>3</v>
      </c>
      <c r="P960" s="139">
        <f>'Product Ratings'!P1265</f>
        <v>2</v>
      </c>
      <c r="Q960" s="139">
        <f>'Product Ratings'!Q1265</f>
        <v>5</v>
      </c>
      <c r="R960" s="139">
        <f>'Product Ratings'!R1265</f>
        <v>0</v>
      </c>
      <c r="S960" s="306">
        <f>'Product Ratings'!S1265</f>
        <v>5</v>
      </c>
      <c r="T960" s="307">
        <f>'Product Ratings'!T1265</f>
        <v>15</v>
      </c>
      <c r="U960" s="146"/>
      <c r="V960" s="146"/>
      <c r="W960" s="146"/>
    </row>
    <row r="961" ht="12.75" customHeight="1">
      <c r="A961" s="146"/>
      <c r="B961" s="146" t="str">
        <f>'Product Ratings'!B1266</f>
        <v/>
      </c>
      <c r="C961" s="146"/>
      <c r="D961" s="146"/>
      <c r="E961" s="146">
        <f>'Product Ratings'!C1266</f>
        <v>6</v>
      </c>
      <c r="F961" s="305">
        <f>'Product Ratings'!D1266</f>
        <v>58.5</v>
      </c>
      <c r="G961" s="305">
        <f>'Product Ratings'!E1266</f>
        <v>30</v>
      </c>
      <c r="H961" s="134">
        <f>'Product Ratings'!F1266</f>
        <v>0.5128</v>
      </c>
      <c r="I961" s="146"/>
      <c r="J961" s="305">
        <f>'Product Ratings'!J1266</f>
        <v>9.75</v>
      </c>
      <c r="K961" s="146" t="str">
        <f>'Product Ratings'!K1266</f>
        <v/>
      </c>
      <c r="L961" s="305">
        <f>'Product Ratings'!L1266</f>
        <v>6.445002644</v>
      </c>
      <c r="M961" s="134">
        <f>'Product Ratings'!M1266</f>
        <v>0.68</v>
      </c>
      <c r="N961" s="146"/>
      <c r="O961" s="139">
        <f>'Product Ratings'!O1266</f>
        <v>3</v>
      </c>
      <c r="P961" s="139">
        <f>'Product Ratings'!P1266</f>
        <v>2</v>
      </c>
      <c r="Q961" s="139">
        <f>'Product Ratings'!Q1266</f>
        <v>5</v>
      </c>
      <c r="R961" s="139">
        <f>'Product Ratings'!R1266</f>
        <v>0</v>
      </c>
      <c r="S961" s="306">
        <f>'Product Ratings'!S1266</f>
        <v>5</v>
      </c>
      <c r="T961" s="307">
        <f>'Product Ratings'!T1266</f>
        <v>15</v>
      </c>
      <c r="U961" s="146"/>
      <c r="V961" s="146"/>
      <c r="W961" s="146"/>
    </row>
    <row r="962" ht="12.75" customHeight="1">
      <c r="A962" s="146"/>
      <c r="B962" s="146" t="str">
        <f>'Product Ratings'!B1267</f>
        <v/>
      </c>
      <c r="C962" s="146"/>
      <c r="D962" s="146"/>
      <c r="E962" s="146">
        <f>'Product Ratings'!C1267</f>
        <v>7</v>
      </c>
      <c r="F962" s="305">
        <f>'Product Ratings'!D1267</f>
        <v>216</v>
      </c>
      <c r="G962" s="305">
        <f>'Product Ratings'!E1267</f>
        <v>110.76</v>
      </c>
      <c r="H962" s="134">
        <f>'Product Ratings'!F1267</f>
        <v>0.5128</v>
      </c>
      <c r="I962" s="146"/>
      <c r="J962" s="305">
        <f>'Product Ratings'!J1267</f>
        <v>30.85714286</v>
      </c>
      <c r="K962" s="146" t="str">
        <f>'Product Ratings'!K1267</f>
        <v/>
      </c>
      <c r="L962" s="305">
        <f>'Product Ratings'!L1267</f>
        <v>20.39737101</v>
      </c>
      <c r="M962" s="134">
        <f>'Product Ratings'!M1267</f>
        <v>0.62</v>
      </c>
      <c r="N962" s="146"/>
      <c r="O962" s="139">
        <f>'Product Ratings'!O1267</f>
        <v>3</v>
      </c>
      <c r="P962" s="139">
        <f>'Product Ratings'!P1267</f>
        <v>2</v>
      </c>
      <c r="Q962" s="139">
        <f>'Product Ratings'!Q1267</f>
        <v>5</v>
      </c>
      <c r="R962" s="139">
        <f>'Product Ratings'!R1267</f>
        <v>0</v>
      </c>
      <c r="S962" s="306">
        <f>'Product Ratings'!S1267</f>
        <v>5</v>
      </c>
      <c r="T962" s="307">
        <f>'Product Ratings'!T1267</f>
        <v>15</v>
      </c>
      <c r="U962" s="146"/>
      <c r="V962" s="146"/>
      <c r="W962" s="146"/>
    </row>
    <row r="963" ht="12.75" customHeight="1">
      <c r="A963" s="146"/>
      <c r="B963" s="146" t="str">
        <f>'Product Ratings'!B1272</f>
        <v/>
      </c>
      <c r="C963" s="146"/>
      <c r="D963" s="146"/>
      <c r="E963" s="146">
        <f>'Product Ratings'!C1272</f>
        <v>9</v>
      </c>
      <c r="F963" s="305">
        <f>'Product Ratings'!D1272</f>
        <v>297.39</v>
      </c>
      <c r="G963" s="305">
        <f>'Product Ratings'!E1272</f>
        <v>152.3</v>
      </c>
      <c r="H963" s="134">
        <f>'Product Ratings'!F1272</f>
        <v>0.5121</v>
      </c>
      <c r="I963" s="146"/>
      <c r="J963" s="305">
        <f>'Product Ratings'!J1272</f>
        <v>33.04333333</v>
      </c>
      <c r="K963" s="146" t="str">
        <f>'Product Ratings'!K1272</f>
        <v/>
      </c>
      <c r="L963" s="305">
        <f>'Product Ratings'!L1272</f>
        <v>21.85261116</v>
      </c>
      <c r="M963" s="134">
        <f>'Product Ratings'!M1272</f>
        <v>0.87</v>
      </c>
      <c r="N963" s="146"/>
      <c r="O963" s="139">
        <f>'Product Ratings'!O1272</f>
        <v>3</v>
      </c>
      <c r="P963" s="139">
        <f>'Product Ratings'!P1272</f>
        <v>2</v>
      </c>
      <c r="Q963" s="139">
        <f>'Product Ratings'!Q1272</f>
        <v>5</v>
      </c>
      <c r="R963" s="139">
        <f>'Product Ratings'!R1272</f>
        <v>0</v>
      </c>
      <c r="S963" s="306">
        <f>'Product Ratings'!S1272</f>
        <v>5</v>
      </c>
      <c r="T963" s="307">
        <f>'Product Ratings'!T1272</f>
        <v>15</v>
      </c>
      <c r="U963" s="146"/>
      <c r="V963" s="146"/>
      <c r="W963" s="146"/>
    </row>
    <row r="964" ht="12.75" customHeight="1">
      <c r="A964" s="146"/>
      <c r="B964" s="146" t="str">
        <f>'Product Ratings'!B1273</f>
        <v/>
      </c>
      <c r="C964" s="146"/>
      <c r="D964" s="146"/>
      <c r="E964" s="146">
        <f>'Product Ratings'!C1273</f>
        <v>6</v>
      </c>
      <c r="F964" s="305">
        <f>'Product Ratings'!D1273</f>
        <v>151.3</v>
      </c>
      <c r="G964" s="305">
        <f>'Product Ratings'!E1273</f>
        <v>77.42</v>
      </c>
      <c r="H964" s="134">
        <f>'Product Ratings'!F1273</f>
        <v>0.5117</v>
      </c>
      <c r="I964" s="146"/>
      <c r="J964" s="305">
        <f>'Product Ratings'!J1273</f>
        <v>25.21666667</v>
      </c>
      <c r="K964" s="146" t="str">
        <f>'Product Ratings'!K1273</f>
        <v/>
      </c>
      <c r="L964" s="305">
        <f>'Product Ratings'!L1273</f>
        <v>16.68099932</v>
      </c>
      <c r="M964" s="134">
        <f>'Product Ratings'!M1273</f>
        <v>0.88</v>
      </c>
      <c r="N964" s="146"/>
      <c r="O964" s="139">
        <f>'Product Ratings'!O1273</f>
        <v>3</v>
      </c>
      <c r="P964" s="139">
        <f>'Product Ratings'!P1273</f>
        <v>2</v>
      </c>
      <c r="Q964" s="139">
        <f>'Product Ratings'!Q1273</f>
        <v>5</v>
      </c>
      <c r="R964" s="139">
        <f>'Product Ratings'!R1273</f>
        <v>0</v>
      </c>
      <c r="S964" s="306">
        <f>'Product Ratings'!S1273</f>
        <v>5</v>
      </c>
      <c r="T964" s="307">
        <f>'Product Ratings'!T1273</f>
        <v>15</v>
      </c>
      <c r="U964" s="146"/>
      <c r="V964" s="146"/>
      <c r="W964" s="146"/>
    </row>
    <row r="965" ht="12.75" customHeight="1">
      <c r="A965" s="146"/>
      <c r="B965" s="146" t="str">
        <f>'Product Ratings'!B1285</f>
        <v/>
      </c>
      <c r="C965" s="146"/>
      <c r="D965" s="146"/>
      <c r="E965" s="146">
        <f>'Product Ratings'!C1285</f>
        <v>10</v>
      </c>
      <c r="F965" s="305">
        <f>'Product Ratings'!D1285</f>
        <v>65.22</v>
      </c>
      <c r="G965" s="305">
        <f>'Product Ratings'!E1285</f>
        <v>33.27</v>
      </c>
      <c r="H965" s="134">
        <f>'Product Ratings'!F1285</f>
        <v>0.5101</v>
      </c>
      <c r="I965" s="146"/>
      <c r="J965" s="305">
        <f>'Product Ratings'!J1285</f>
        <v>6.522</v>
      </c>
      <c r="K965" s="146" t="str">
        <f>'Product Ratings'!K1285</f>
        <v/>
      </c>
      <c r="L965" s="305">
        <f>'Product Ratings'!L1285</f>
        <v>4.318919277</v>
      </c>
      <c r="M965" s="134">
        <f>'Product Ratings'!M1285</f>
        <v>0.67</v>
      </c>
      <c r="N965" s="146"/>
      <c r="O965" s="139">
        <f>'Product Ratings'!O1285</f>
        <v>3</v>
      </c>
      <c r="P965" s="139">
        <f>'Product Ratings'!P1285</f>
        <v>2</v>
      </c>
      <c r="Q965" s="139">
        <f>'Product Ratings'!Q1285</f>
        <v>5</v>
      </c>
      <c r="R965" s="139">
        <f>'Product Ratings'!R1285</f>
        <v>0</v>
      </c>
      <c r="S965" s="306">
        <f>'Product Ratings'!S1285</f>
        <v>5</v>
      </c>
      <c r="T965" s="307">
        <f>'Product Ratings'!T1285</f>
        <v>15</v>
      </c>
      <c r="U965" s="146"/>
      <c r="V965" s="146"/>
      <c r="W965" s="146"/>
    </row>
    <row r="966" ht="12.75" customHeight="1">
      <c r="A966" s="146"/>
      <c r="B966" s="146" t="str">
        <f>'Product Ratings'!B1299</f>
        <v/>
      </c>
      <c r="C966" s="146"/>
      <c r="D966" s="146"/>
      <c r="E966" s="146">
        <f>'Product Ratings'!C1299</f>
        <v>6</v>
      </c>
      <c r="F966" s="305">
        <f>'Product Ratings'!D1299</f>
        <v>156.52</v>
      </c>
      <c r="G966" s="305">
        <f>'Product Ratings'!E1299</f>
        <v>79.52</v>
      </c>
      <c r="H966" s="134">
        <f>'Product Ratings'!F1299</f>
        <v>0.508</v>
      </c>
      <c r="I966" s="146"/>
      <c r="J966" s="305">
        <f>'Product Ratings'!J1299</f>
        <v>26.08666667</v>
      </c>
      <c r="K966" s="146" t="str">
        <f>'Product Ratings'!K1299</f>
        <v/>
      </c>
      <c r="L966" s="305">
        <f>'Product Ratings'!L1299</f>
        <v>17.29885057</v>
      </c>
      <c r="M966" s="134">
        <f>'Product Ratings'!M1299</f>
        <v>0.87</v>
      </c>
      <c r="N966" s="146"/>
      <c r="O966" s="139">
        <f>'Product Ratings'!O1299</f>
        <v>3</v>
      </c>
      <c r="P966" s="139">
        <f>'Product Ratings'!P1299</f>
        <v>2</v>
      </c>
      <c r="Q966" s="139">
        <f>'Product Ratings'!Q1299</f>
        <v>5</v>
      </c>
      <c r="R966" s="139">
        <f>'Product Ratings'!R1299</f>
        <v>0</v>
      </c>
      <c r="S966" s="306">
        <f>'Product Ratings'!S1299</f>
        <v>5</v>
      </c>
      <c r="T966" s="307">
        <f>'Product Ratings'!T1299</f>
        <v>15</v>
      </c>
      <c r="U966" s="146"/>
      <c r="V966" s="146"/>
      <c r="W966" s="146"/>
    </row>
    <row r="967" ht="12.75" customHeight="1">
      <c r="A967" s="146"/>
      <c r="B967" s="146" t="str">
        <f>'Product Ratings'!B1300</f>
        <v/>
      </c>
      <c r="C967" s="146"/>
      <c r="D967" s="146"/>
      <c r="E967" s="146">
        <f>'Product Ratings'!C1300</f>
        <v>11</v>
      </c>
      <c r="F967" s="305">
        <f>'Product Ratings'!D1300</f>
        <v>479.3</v>
      </c>
      <c r="G967" s="305">
        <f>'Product Ratings'!E1300</f>
        <v>243.47</v>
      </c>
      <c r="H967" s="134">
        <f>'Product Ratings'!F1300</f>
        <v>0.508</v>
      </c>
      <c r="I967" s="146"/>
      <c r="J967" s="305">
        <f>'Product Ratings'!J1300</f>
        <v>43.57272727</v>
      </c>
      <c r="K967" s="146" t="str">
        <f>'Product Ratings'!K1300</f>
        <v/>
      </c>
      <c r="L967" s="305">
        <f>'Product Ratings'!L1300</f>
        <v>28.89438148</v>
      </c>
      <c r="M967" s="134">
        <f>'Product Ratings'!M1300</f>
        <v>0.89</v>
      </c>
      <c r="N967" s="146"/>
      <c r="O967" s="139">
        <f>'Product Ratings'!O1300</f>
        <v>3</v>
      </c>
      <c r="P967" s="139">
        <f>'Product Ratings'!P1300</f>
        <v>3</v>
      </c>
      <c r="Q967" s="139">
        <f>'Product Ratings'!Q1300</f>
        <v>4</v>
      </c>
      <c r="R967" s="139">
        <f>'Product Ratings'!R1300</f>
        <v>0</v>
      </c>
      <c r="S967" s="306">
        <f>'Product Ratings'!S1300</f>
        <v>5</v>
      </c>
      <c r="T967" s="307">
        <f>'Product Ratings'!T1300</f>
        <v>15</v>
      </c>
      <c r="U967" s="146"/>
      <c r="V967" s="146"/>
      <c r="W967" s="146"/>
    </row>
    <row r="968" ht="12.75" customHeight="1">
      <c r="A968" s="146"/>
      <c r="B968" s="146" t="str">
        <f>'Product Ratings'!B1338</f>
        <v/>
      </c>
      <c r="C968" s="146"/>
      <c r="D968" s="146"/>
      <c r="E968" s="146">
        <f>'Product Ratings'!C1338</f>
        <v>6</v>
      </c>
      <c r="F968" s="305">
        <f>'Product Ratings'!D1338</f>
        <v>67.3</v>
      </c>
      <c r="G968" s="305">
        <f>'Product Ratings'!E1338</f>
        <v>33.93</v>
      </c>
      <c r="H968" s="134">
        <f>'Product Ratings'!F1338</f>
        <v>0.5041</v>
      </c>
      <c r="I968" s="146"/>
      <c r="J968" s="305">
        <f>'Product Ratings'!J1338</f>
        <v>11.21666667</v>
      </c>
      <c r="K968" s="146" t="str">
        <f>'Product Ratings'!K1338</f>
        <v/>
      </c>
      <c r="L968" s="305">
        <f>'Product Ratings'!L1338</f>
        <v>7.457394234</v>
      </c>
      <c r="M968" s="134">
        <f>'Product Ratings'!M1338</f>
        <v>0.59</v>
      </c>
      <c r="N968" s="146"/>
      <c r="O968" s="139">
        <f>'Product Ratings'!O1338</f>
        <v>3</v>
      </c>
      <c r="P968" s="139">
        <f>'Product Ratings'!P1338</f>
        <v>2</v>
      </c>
      <c r="Q968" s="139">
        <f>'Product Ratings'!Q1338</f>
        <v>5</v>
      </c>
      <c r="R968" s="139">
        <f>'Product Ratings'!R1338</f>
        <v>0</v>
      </c>
      <c r="S968" s="306">
        <f>'Product Ratings'!S1338</f>
        <v>5</v>
      </c>
      <c r="T968" s="307">
        <f>'Product Ratings'!T1338</f>
        <v>15</v>
      </c>
      <c r="U968" s="146"/>
      <c r="V968" s="146"/>
      <c r="W968" s="146"/>
    </row>
    <row r="969" ht="12.75" customHeight="1">
      <c r="A969" s="146"/>
      <c r="B969" s="146" t="str">
        <f>'Product Ratings'!B1341</f>
        <v/>
      </c>
      <c r="C969" s="146"/>
      <c r="D969" s="146"/>
      <c r="E969" s="146">
        <f>'Product Ratings'!C1341</f>
        <v>19</v>
      </c>
      <c r="F969" s="305">
        <f>'Product Ratings'!D1341</f>
        <v>1447.83</v>
      </c>
      <c r="G969" s="305">
        <f>'Product Ratings'!E1341</f>
        <v>729.13</v>
      </c>
      <c r="H969" s="134">
        <f>'Product Ratings'!F1341</f>
        <v>0.5036</v>
      </c>
      <c r="I969" s="146"/>
      <c r="J969" s="305">
        <f>'Product Ratings'!J1341</f>
        <v>76.20157895</v>
      </c>
      <c r="K969" s="146" t="str">
        <f>'Product Ratings'!K1341</f>
        <v/>
      </c>
      <c r="L969" s="305">
        <f>'Product Ratings'!L1341</f>
        <v>50.67942202</v>
      </c>
      <c r="M969" s="134">
        <f>'Product Ratings'!M1341</f>
        <v>0.67</v>
      </c>
      <c r="N969" s="146"/>
      <c r="O969" s="139">
        <f>'Product Ratings'!O1341</f>
        <v>3</v>
      </c>
      <c r="P969" s="139">
        <f>'Product Ratings'!P1341</f>
        <v>4</v>
      </c>
      <c r="Q969" s="139">
        <f>'Product Ratings'!Q1341</f>
        <v>3</v>
      </c>
      <c r="R969" s="139">
        <f>'Product Ratings'!R1341</f>
        <v>0</v>
      </c>
      <c r="S969" s="306">
        <f>'Product Ratings'!S1341</f>
        <v>5</v>
      </c>
      <c r="T969" s="307">
        <f>'Product Ratings'!T1341</f>
        <v>15</v>
      </c>
      <c r="U969" s="146"/>
      <c r="V969" s="146"/>
      <c r="W969" s="146"/>
    </row>
    <row r="970" ht="12.75" customHeight="1">
      <c r="A970" s="146"/>
      <c r="B970" s="146" t="str">
        <f>'Product Ratings'!B1342</f>
        <v/>
      </c>
      <c r="C970" s="146"/>
      <c r="D970" s="146"/>
      <c r="E970" s="146">
        <f>'Product Ratings'!C1342</f>
        <v>8</v>
      </c>
      <c r="F970" s="305">
        <f>'Product Ratings'!D1342</f>
        <v>236.26</v>
      </c>
      <c r="G970" s="305">
        <f>'Product Ratings'!E1342</f>
        <v>118.9</v>
      </c>
      <c r="H970" s="134">
        <f>'Product Ratings'!F1342</f>
        <v>0.5032</v>
      </c>
      <c r="I970" s="146"/>
      <c r="J970" s="305">
        <f>'Product Ratings'!J1342</f>
        <v>29.5325</v>
      </c>
      <c r="K970" s="146" t="str">
        <f>'Product Ratings'!K1342</f>
        <v/>
      </c>
      <c r="L970" s="305">
        <f>'Product Ratings'!L1342</f>
        <v>19.64642097</v>
      </c>
      <c r="M970" s="134">
        <f>'Product Ratings'!M1342</f>
        <v>0.68</v>
      </c>
      <c r="N970" s="146"/>
      <c r="O970" s="139">
        <f>'Product Ratings'!O1342</f>
        <v>3</v>
      </c>
      <c r="P970" s="139">
        <f>'Product Ratings'!P1342</f>
        <v>2</v>
      </c>
      <c r="Q970" s="139">
        <f>'Product Ratings'!Q1342</f>
        <v>5</v>
      </c>
      <c r="R970" s="139">
        <f>'Product Ratings'!R1342</f>
        <v>0</v>
      </c>
      <c r="S970" s="306">
        <f>'Product Ratings'!S1342</f>
        <v>5</v>
      </c>
      <c r="T970" s="307">
        <f>'Product Ratings'!T1342</f>
        <v>15</v>
      </c>
      <c r="U970" s="146"/>
      <c r="V970" s="146"/>
      <c r="W970" s="146"/>
    </row>
    <row r="971" ht="12.75" customHeight="1">
      <c r="A971" s="146"/>
      <c r="B971" s="146" t="str">
        <f>'Product Ratings'!B1358</f>
        <v/>
      </c>
      <c r="C971" s="146"/>
      <c r="D971" s="146"/>
      <c r="E971" s="146">
        <f>'Product Ratings'!C1358</f>
        <v>15</v>
      </c>
      <c r="F971" s="305">
        <f>'Product Ratings'!D1358</f>
        <v>349.91</v>
      </c>
      <c r="G971" s="305">
        <f>'Product Ratings'!E1358</f>
        <v>175.15</v>
      </c>
      <c r="H971" s="134">
        <f>'Product Ratings'!F1358</f>
        <v>0.5005</v>
      </c>
      <c r="I971" s="146"/>
      <c r="J971" s="305">
        <f>'Product Ratings'!J1358</f>
        <v>23.32733333</v>
      </c>
      <c r="K971" s="146" t="str">
        <f>'Product Ratings'!K1358</f>
        <v/>
      </c>
      <c r="L971" s="305">
        <f>'Product Ratings'!L1358</f>
        <v>15.54637343</v>
      </c>
      <c r="M971" s="134">
        <f>'Product Ratings'!M1358</f>
        <v>0.48</v>
      </c>
      <c r="N971" s="146"/>
      <c r="O971" s="139">
        <f>'Product Ratings'!O1358</f>
        <v>3</v>
      </c>
      <c r="P971" s="139">
        <f>'Product Ratings'!P1358</f>
        <v>3</v>
      </c>
      <c r="Q971" s="139">
        <f>'Product Ratings'!Q1358</f>
        <v>5</v>
      </c>
      <c r="R971" s="139">
        <f>'Product Ratings'!R1358</f>
        <v>0</v>
      </c>
      <c r="S971" s="306">
        <f>'Product Ratings'!S1358</f>
        <v>4</v>
      </c>
      <c r="T971" s="307">
        <f>'Product Ratings'!T1358</f>
        <v>15</v>
      </c>
      <c r="U971" s="146"/>
      <c r="V971" s="146"/>
      <c r="W971" s="146"/>
    </row>
    <row r="972" ht="12.75" customHeight="1">
      <c r="A972" s="146"/>
      <c r="B972" s="146" t="str">
        <f>'Product Ratings'!B1362</f>
        <v/>
      </c>
      <c r="C972" s="146"/>
      <c r="D972" s="146"/>
      <c r="E972" s="146">
        <f>'Product Ratings'!C1362</f>
        <v>8</v>
      </c>
      <c r="F972" s="305">
        <f>'Product Ratings'!D1362</f>
        <v>69.5</v>
      </c>
      <c r="G972" s="305">
        <f>'Product Ratings'!E1362</f>
        <v>34.78</v>
      </c>
      <c r="H972" s="134">
        <f>'Product Ratings'!F1362</f>
        <v>0.5004</v>
      </c>
      <c r="I972" s="146"/>
      <c r="J972" s="305">
        <f>'Product Ratings'!J1362</f>
        <v>8.6875</v>
      </c>
      <c r="K972" s="146" t="str">
        <f>'Product Ratings'!K1362</f>
        <v/>
      </c>
      <c r="L972" s="305">
        <f>'Product Ratings'!L1362</f>
        <v>5.790122634</v>
      </c>
      <c r="M972" s="134">
        <f>'Product Ratings'!M1362</f>
        <v>0.71</v>
      </c>
      <c r="N972" s="146"/>
      <c r="O972" s="139">
        <f>'Product Ratings'!O1362</f>
        <v>3</v>
      </c>
      <c r="P972" s="139">
        <f>'Product Ratings'!P1362</f>
        <v>2</v>
      </c>
      <c r="Q972" s="139">
        <f>'Product Ratings'!Q1362</f>
        <v>5</v>
      </c>
      <c r="R972" s="139">
        <f>'Product Ratings'!R1362</f>
        <v>0</v>
      </c>
      <c r="S972" s="306">
        <f>'Product Ratings'!S1362</f>
        <v>5</v>
      </c>
      <c r="T972" s="307">
        <f>'Product Ratings'!T1362</f>
        <v>15</v>
      </c>
      <c r="U972" s="146"/>
      <c r="V972" s="146"/>
      <c r="W972" s="146"/>
    </row>
    <row r="973" ht="12.75" customHeight="1">
      <c r="A973" s="146"/>
      <c r="B973" s="146" t="str">
        <f>'Product Ratings'!B1404</f>
        <v/>
      </c>
      <c r="C973" s="146"/>
      <c r="D973" s="146"/>
      <c r="E973" s="146">
        <f>'Product Ratings'!C1404</f>
        <v>14</v>
      </c>
      <c r="F973" s="305">
        <f>'Product Ratings'!D1404</f>
        <v>303.13</v>
      </c>
      <c r="G973" s="305">
        <f>'Product Ratings'!E1404</f>
        <v>151.51</v>
      </c>
      <c r="H973" s="134">
        <f>'Product Ratings'!F1404</f>
        <v>0.4998</v>
      </c>
      <c r="I973" s="146"/>
      <c r="J973" s="305">
        <f>'Product Ratings'!J1404</f>
        <v>21.65214286</v>
      </c>
      <c r="K973" s="146" t="str">
        <f>'Product Ratings'!K1404</f>
        <v/>
      </c>
      <c r="L973" s="305">
        <f>'Product Ratings'!L1404</f>
        <v>14.4366868</v>
      </c>
      <c r="M973" s="134">
        <f>'Product Ratings'!M1404</f>
        <v>0.45</v>
      </c>
      <c r="N973" s="146"/>
      <c r="O973" s="139">
        <f>'Product Ratings'!O1404</f>
        <v>3</v>
      </c>
      <c r="P973" s="139">
        <f>'Product Ratings'!P1404</f>
        <v>3</v>
      </c>
      <c r="Q973" s="139">
        <f>'Product Ratings'!Q1404</f>
        <v>5</v>
      </c>
      <c r="R973" s="139">
        <f>'Product Ratings'!R1404</f>
        <v>0</v>
      </c>
      <c r="S973" s="306">
        <f>'Product Ratings'!S1404</f>
        <v>4</v>
      </c>
      <c r="T973" s="307">
        <f>'Product Ratings'!T1404</f>
        <v>15</v>
      </c>
      <c r="U973" s="146"/>
      <c r="V973" s="146"/>
      <c r="W973" s="146"/>
    </row>
    <row r="974" ht="12.75" customHeight="1">
      <c r="A974" s="146"/>
      <c r="B974" s="146" t="str">
        <f>'Product Ratings'!B1474</f>
        <v/>
      </c>
      <c r="C974" s="146"/>
      <c r="D974" s="146"/>
      <c r="E974" s="146">
        <f>'Product Ratings'!C1474</f>
        <v>16</v>
      </c>
      <c r="F974" s="305">
        <f>'Product Ratings'!D1474</f>
        <v>451.65</v>
      </c>
      <c r="G974" s="305">
        <f>'Product Ratings'!E1474</f>
        <v>224.09</v>
      </c>
      <c r="H974" s="134">
        <f>'Product Ratings'!F1474</f>
        <v>0.4962</v>
      </c>
      <c r="I974" s="146"/>
      <c r="J974" s="305">
        <f>'Product Ratings'!J1474</f>
        <v>28.228125</v>
      </c>
      <c r="K974" s="146" t="str">
        <f>'Product Ratings'!K1474</f>
        <v/>
      </c>
      <c r="L974" s="305">
        <f>'Product Ratings'!L1474</f>
        <v>18.86654525</v>
      </c>
      <c r="M974" s="134">
        <f>'Product Ratings'!M1474</f>
        <v>0.3</v>
      </c>
      <c r="N974" s="146"/>
      <c r="O974" s="139">
        <f>'Product Ratings'!O1474</f>
        <v>3</v>
      </c>
      <c r="P974" s="139">
        <f>'Product Ratings'!P1474</f>
        <v>4</v>
      </c>
      <c r="Q974" s="139">
        <f>'Product Ratings'!Q1474</f>
        <v>5</v>
      </c>
      <c r="R974" s="139">
        <f>'Product Ratings'!R1474</f>
        <v>0</v>
      </c>
      <c r="S974" s="306">
        <f>'Product Ratings'!S1474</f>
        <v>3</v>
      </c>
      <c r="T974" s="307">
        <f>'Product Ratings'!T1474</f>
        <v>15</v>
      </c>
      <c r="U974" s="146"/>
      <c r="V974" s="146"/>
      <c r="W974" s="146"/>
    </row>
    <row r="975" ht="12.75" customHeight="1">
      <c r="A975" s="146"/>
      <c r="B975" s="146" t="str">
        <f>'Product Ratings'!B1495</f>
        <v/>
      </c>
      <c r="C975" s="146"/>
      <c r="D975" s="146"/>
      <c r="E975" s="146">
        <f>'Product Ratings'!C1495</f>
        <v>13</v>
      </c>
      <c r="F975" s="305">
        <f>'Product Ratings'!D1495</f>
        <v>498.96</v>
      </c>
      <c r="G975" s="305">
        <f>'Product Ratings'!E1495</f>
        <v>246.95</v>
      </c>
      <c r="H975" s="134">
        <f>'Product Ratings'!F1495</f>
        <v>0.4949</v>
      </c>
      <c r="I975" s="146"/>
      <c r="J975" s="305">
        <f>'Product Ratings'!J1495</f>
        <v>38.38153846</v>
      </c>
      <c r="K975" s="146" t="str">
        <f>'Product Ratings'!K1495</f>
        <v/>
      </c>
      <c r="L975" s="305">
        <f>'Product Ratings'!L1495</f>
        <v>25.67498726</v>
      </c>
      <c r="M975" s="134">
        <f>'Product Ratings'!M1495</f>
        <v>0.62</v>
      </c>
      <c r="N975" s="146"/>
      <c r="O975" s="139">
        <f>'Product Ratings'!O1495</f>
        <v>3</v>
      </c>
      <c r="P975" s="139">
        <f>'Product Ratings'!P1495</f>
        <v>3</v>
      </c>
      <c r="Q975" s="127">
        <f>'Product Ratings'!Q1495</f>
        <v>25.67498726</v>
      </c>
      <c r="R975" s="139">
        <f>'Product Ratings'!R1495</f>
        <v>0</v>
      </c>
      <c r="S975" s="306">
        <f>'Product Ratings'!S1495</f>
        <v>5</v>
      </c>
      <c r="T975" s="307">
        <f>'Product Ratings'!T1495</f>
        <v>36.67498726</v>
      </c>
      <c r="U975" s="146"/>
      <c r="V975" s="146"/>
      <c r="W975" s="146"/>
    </row>
    <row r="976" ht="12.75" customHeight="1">
      <c r="A976" s="146"/>
      <c r="B976" s="146" t="str">
        <f>'Product Ratings'!B1500</f>
        <v/>
      </c>
      <c r="C976" s="146"/>
      <c r="D976" s="146"/>
      <c r="E976" s="146">
        <f>'Product Ratings'!C1500</f>
        <v>10</v>
      </c>
      <c r="F976" s="305">
        <f>'Product Ratings'!D1500</f>
        <v>317.22</v>
      </c>
      <c r="G976" s="305">
        <f>'Product Ratings'!E1500</f>
        <v>156.8</v>
      </c>
      <c r="H976" s="134">
        <f>'Product Ratings'!F1500</f>
        <v>0.4943</v>
      </c>
      <c r="I976" s="146"/>
      <c r="J976" s="305">
        <f>'Product Ratings'!J1500</f>
        <v>31.722</v>
      </c>
      <c r="K976" s="146" t="str">
        <f>'Product Ratings'!K1500</f>
        <v/>
      </c>
      <c r="L976" s="305">
        <f>'Product Ratings'!L1500</f>
        <v>21.22866894</v>
      </c>
      <c r="M976" s="134">
        <f>'Product Ratings'!M1500</f>
        <v>0.87</v>
      </c>
      <c r="N976" s="146"/>
      <c r="O976" s="139">
        <f>'Product Ratings'!O1500</f>
        <v>3</v>
      </c>
      <c r="P976" s="139">
        <f>'Product Ratings'!P1500</f>
        <v>2</v>
      </c>
      <c r="Q976" s="139">
        <f>'Product Ratings'!Q1500</f>
        <v>5</v>
      </c>
      <c r="R976" s="139">
        <f>'Product Ratings'!R1500</f>
        <v>0</v>
      </c>
      <c r="S976" s="306">
        <f>'Product Ratings'!S1500</f>
        <v>5</v>
      </c>
      <c r="T976" s="307">
        <f>'Product Ratings'!T1500</f>
        <v>15</v>
      </c>
      <c r="U976" s="146"/>
      <c r="V976" s="146"/>
      <c r="W976" s="146"/>
    </row>
    <row r="977" ht="12.75" customHeight="1">
      <c r="A977" s="146"/>
      <c r="B977" s="146" t="str">
        <f>'Product Ratings'!B1501</f>
        <v/>
      </c>
      <c r="C977" s="146"/>
      <c r="D977" s="146"/>
      <c r="E977" s="146">
        <f>'Product Ratings'!C1501</f>
        <v>9</v>
      </c>
      <c r="F977" s="305">
        <f>'Product Ratings'!D1501</f>
        <v>244.17</v>
      </c>
      <c r="G977" s="305">
        <f>'Product Ratings'!E1501</f>
        <v>120.66</v>
      </c>
      <c r="H977" s="134">
        <f>'Product Ratings'!F1501</f>
        <v>0.4942</v>
      </c>
      <c r="I977" s="146"/>
      <c r="J977" s="305">
        <f>'Product Ratings'!J1501</f>
        <v>27.13</v>
      </c>
      <c r="K977" s="146" t="str">
        <f>'Product Ratings'!K1501</f>
        <v/>
      </c>
      <c r="L977" s="305">
        <f>'Product Ratings'!L1501</f>
        <v>18.15687324</v>
      </c>
      <c r="M977" s="134">
        <f>'Product Ratings'!M1501</f>
        <v>0.88</v>
      </c>
      <c r="N977" s="146"/>
      <c r="O977" s="139">
        <f>'Product Ratings'!O1501</f>
        <v>3</v>
      </c>
      <c r="P977" s="139">
        <f>'Product Ratings'!P1501</f>
        <v>2</v>
      </c>
      <c r="Q977" s="139">
        <f>'Product Ratings'!Q1501</f>
        <v>5</v>
      </c>
      <c r="R977" s="139">
        <f>'Product Ratings'!R1501</f>
        <v>0</v>
      </c>
      <c r="S977" s="306">
        <f>'Product Ratings'!S1501</f>
        <v>5</v>
      </c>
      <c r="T977" s="307">
        <f>'Product Ratings'!T1501</f>
        <v>15</v>
      </c>
      <c r="U977" s="146"/>
      <c r="V977" s="146"/>
      <c r="W977" s="146"/>
    </row>
    <row r="978" ht="12.75" customHeight="1">
      <c r="A978" s="146"/>
      <c r="B978" s="146" t="str">
        <f>'Product Ratings'!B1543</f>
        <v/>
      </c>
      <c r="C978" s="146"/>
      <c r="D978" s="146"/>
      <c r="E978" s="146">
        <f>'Product Ratings'!C1543</f>
        <v>19</v>
      </c>
      <c r="F978" s="305">
        <f>'Product Ratings'!D1543</f>
        <v>418.26</v>
      </c>
      <c r="G978" s="305">
        <f>'Product Ratings'!E1543</f>
        <v>205.13</v>
      </c>
      <c r="H978" s="134">
        <f>'Product Ratings'!F1543</f>
        <v>0.4904</v>
      </c>
      <c r="I978" s="146"/>
      <c r="J978" s="305">
        <f>'Product Ratings'!J1543</f>
        <v>22.01368421</v>
      </c>
      <c r="K978" s="146" t="str">
        <f>'Product Ratings'!K1543</f>
        <v/>
      </c>
      <c r="L978" s="305">
        <f>'Product Ratings'!L1543</f>
        <v>14.77031952</v>
      </c>
      <c r="M978" s="134">
        <f>'Product Ratings'!M1543</f>
        <v>0.13</v>
      </c>
      <c r="N978" s="146"/>
      <c r="O978" s="139">
        <f>'Product Ratings'!O1543</f>
        <v>3</v>
      </c>
      <c r="P978" s="139">
        <f>'Product Ratings'!P1543</f>
        <v>4</v>
      </c>
      <c r="Q978" s="139">
        <f>'Product Ratings'!Q1543</f>
        <v>5</v>
      </c>
      <c r="R978" s="139">
        <f>'Product Ratings'!R1543</f>
        <v>0</v>
      </c>
      <c r="S978" s="306">
        <f>'Product Ratings'!S1543</f>
        <v>0.13</v>
      </c>
      <c r="T978" s="307">
        <f>'Product Ratings'!T1543</f>
        <v>12.13</v>
      </c>
      <c r="U978" s="146"/>
      <c r="V978" s="146"/>
      <c r="W978" s="146"/>
    </row>
    <row r="979" ht="12.75" customHeight="1">
      <c r="A979" s="146"/>
      <c r="B979" s="146" t="str">
        <f>'Product Ratings'!B1547</f>
        <v/>
      </c>
      <c r="C979" s="146"/>
      <c r="D979" s="146"/>
      <c r="E979" s="146">
        <f>'Product Ratings'!C1547</f>
        <v>34</v>
      </c>
      <c r="F979" s="305">
        <f>'Product Ratings'!D1547</f>
        <v>1448.75</v>
      </c>
      <c r="G979" s="305">
        <f>'Product Ratings'!E1547</f>
        <v>709.59</v>
      </c>
      <c r="H979" s="134">
        <f>'Product Ratings'!F1547</f>
        <v>0.4898</v>
      </c>
      <c r="I979" s="146"/>
      <c r="J979" s="305">
        <f>'Product Ratings'!J1547</f>
        <v>42.61029412</v>
      </c>
      <c r="K979" s="146" t="str">
        <f>'Product Ratings'!K1547</f>
        <v/>
      </c>
      <c r="L979" s="305">
        <f>'Product Ratings'!L1547</f>
        <v>28.60135194</v>
      </c>
      <c r="M979" s="134">
        <f>'Product Ratings'!M1547</f>
        <v>0.22</v>
      </c>
      <c r="N979" s="146"/>
      <c r="O979" s="139">
        <f>'Product Ratings'!O1547</f>
        <v>3</v>
      </c>
      <c r="P979" s="139">
        <f>'Product Ratings'!P1547</f>
        <v>5</v>
      </c>
      <c r="Q979" s="139">
        <f>'Product Ratings'!Q1547</f>
        <v>4</v>
      </c>
      <c r="R979" s="139">
        <f>'Product Ratings'!R1547</f>
        <v>0</v>
      </c>
      <c r="S979" s="306">
        <f>'Product Ratings'!S1547</f>
        <v>3</v>
      </c>
      <c r="T979" s="307">
        <f>'Product Ratings'!T1547</f>
        <v>15</v>
      </c>
      <c r="U979" s="146"/>
      <c r="V979" s="146"/>
      <c r="W979" s="146"/>
    </row>
    <row r="980" ht="12.75" customHeight="1">
      <c r="A980" s="146"/>
      <c r="B980" s="146" t="str">
        <f>'Product Ratings'!B1571</f>
        <v/>
      </c>
      <c r="C980" s="146"/>
      <c r="D980" s="146"/>
      <c r="E980" s="146">
        <f>'Product Ratings'!C1571</f>
        <v>6</v>
      </c>
      <c r="F980" s="305">
        <f>'Product Ratings'!D1571</f>
        <v>182.61</v>
      </c>
      <c r="G980" s="305">
        <f>'Product Ratings'!E1571</f>
        <v>88.99</v>
      </c>
      <c r="H980" s="134">
        <f>'Product Ratings'!F1571</f>
        <v>0.4873</v>
      </c>
      <c r="I980" s="146"/>
      <c r="J980" s="305">
        <f>'Product Ratings'!J1571</f>
        <v>30.435</v>
      </c>
      <c r="K980" s="146" t="str">
        <f>'Product Ratings'!K1571</f>
        <v/>
      </c>
      <c r="L980" s="305">
        <f>'Product Ratings'!L1571</f>
        <v>20.46325556</v>
      </c>
      <c r="M980" s="134">
        <f>'Product Ratings'!M1571</f>
        <v>0.62</v>
      </c>
      <c r="N980" s="146"/>
      <c r="O980" s="139">
        <f>'Product Ratings'!O1571</f>
        <v>3</v>
      </c>
      <c r="P980" s="139">
        <f>'Product Ratings'!P1571</f>
        <v>2</v>
      </c>
      <c r="Q980" s="139">
        <f>'Product Ratings'!Q1571</f>
        <v>5</v>
      </c>
      <c r="R980" s="139">
        <f>'Product Ratings'!R1571</f>
        <v>0</v>
      </c>
      <c r="S980" s="306">
        <f>'Product Ratings'!S1571</f>
        <v>5</v>
      </c>
      <c r="T980" s="307">
        <f>'Product Ratings'!T1571</f>
        <v>15</v>
      </c>
      <c r="U980" s="146"/>
      <c r="V980" s="146"/>
      <c r="W980" s="146"/>
    </row>
    <row r="981" ht="12.75" customHeight="1">
      <c r="A981" s="146"/>
      <c r="B981" s="146" t="str">
        <f>'Product Ratings'!B1573</f>
        <v/>
      </c>
      <c r="C981" s="146"/>
      <c r="D981" s="146"/>
      <c r="E981" s="146">
        <f>'Product Ratings'!C1573</f>
        <v>9</v>
      </c>
      <c r="F981" s="305">
        <f>'Product Ratings'!D1573</f>
        <v>260.35</v>
      </c>
      <c r="G981" s="305">
        <f>'Product Ratings'!E1573</f>
        <v>126.88</v>
      </c>
      <c r="H981" s="134">
        <f>'Product Ratings'!F1573</f>
        <v>0.4873</v>
      </c>
      <c r="I981" s="146"/>
      <c r="J981" s="305">
        <f>'Product Ratings'!J1573</f>
        <v>28.92777778</v>
      </c>
      <c r="K981" s="146" t="str">
        <f>'Product Ratings'!K1573</f>
        <v/>
      </c>
      <c r="L981" s="305">
        <f>'Product Ratings'!L1573</f>
        <v>19.44986067</v>
      </c>
      <c r="M981" s="134">
        <f>'Product Ratings'!M1573</f>
        <v>0.64</v>
      </c>
      <c r="N981" s="146"/>
      <c r="O981" s="139">
        <f>'Product Ratings'!O1573</f>
        <v>3</v>
      </c>
      <c r="P981" s="139">
        <f>'Product Ratings'!P1573</f>
        <v>2</v>
      </c>
      <c r="Q981" s="139">
        <f>'Product Ratings'!Q1573</f>
        <v>5</v>
      </c>
      <c r="R981" s="139">
        <f>'Product Ratings'!R1573</f>
        <v>0</v>
      </c>
      <c r="S981" s="306">
        <f>'Product Ratings'!S1573</f>
        <v>5</v>
      </c>
      <c r="T981" s="307">
        <f>'Product Ratings'!T1573</f>
        <v>15</v>
      </c>
      <c r="U981" s="146"/>
      <c r="V981" s="146"/>
      <c r="W981" s="146"/>
    </row>
    <row r="982" ht="12.75" customHeight="1">
      <c r="A982" s="146"/>
      <c r="B982" s="146" t="str">
        <f>'Product Ratings'!B1577</f>
        <v/>
      </c>
      <c r="C982" s="146"/>
      <c r="D982" s="146"/>
      <c r="E982" s="146">
        <f>'Product Ratings'!C1577</f>
        <v>6</v>
      </c>
      <c r="F982" s="305">
        <f>'Product Ratings'!D1577</f>
        <v>198.26</v>
      </c>
      <c r="G982" s="305">
        <f>'Product Ratings'!E1577</f>
        <v>96.5</v>
      </c>
      <c r="H982" s="134">
        <f>'Product Ratings'!F1577</f>
        <v>0.4867</v>
      </c>
      <c r="I982" s="146"/>
      <c r="J982" s="305">
        <f>'Product Ratings'!J1577</f>
        <v>33.04333333</v>
      </c>
      <c r="K982" s="146" t="str">
        <f>'Product Ratings'!K1577</f>
        <v/>
      </c>
      <c r="L982" s="305">
        <f>'Product Ratings'!L1577</f>
        <v>22.22595906</v>
      </c>
      <c r="M982" s="134">
        <f>'Product Ratings'!M1577</f>
        <v>0.88</v>
      </c>
      <c r="N982" s="146"/>
      <c r="O982" s="139">
        <f>'Product Ratings'!O1577</f>
        <v>3</v>
      </c>
      <c r="P982" s="139">
        <f>'Product Ratings'!P1577</f>
        <v>2</v>
      </c>
      <c r="Q982" s="139">
        <f>'Product Ratings'!Q1577</f>
        <v>5</v>
      </c>
      <c r="R982" s="139">
        <f>'Product Ratings'!R1577</f>
        <v>0</v>
      </c>
      <c r="S982" s="306">
        <f>'Product Ratings'!S1577</f>
        <v>5</v>
      </c>
      <c r="T982" s="307">
        <f>'Product Ratings'!T1577</f>
        <v>15</v>
      </c>
      <c r="U982" s="146"/>
      <c r="V982" s="146"/>
      <c r="W982" s="146"/>
    </row>
    <row r="983" ht="12.75" customHeight="1">
      <c r="A983" s="146"/>
      <c r="B983" s="146" t="str">
        <f>'Product Ratings'!B1586</f>
        <v/>
      </c>
      <c r="C983" s="146"/>
      <c r="D983" s="146"/>
      <c r="E983" s="146">
        <f>'Product Ratings'!C1586</f>
        <v>16</v>
      </c>
      <c r="F983" s="305">
        <f>'Product Ratings'!D1586</f>
        <v>771.83</v>
      </c>
      <c r="G983" s="305">
        <f>'Product Ratings'!E1586</f>
        <v>374.72</v>
      </c>
      <c r="H983" s="134">
        <f>'Product Ratings'!F1586</f>
        <v>0.4855</v>
      </c>
      <c r="I983" s="146"/>
      <c r="J983" s="305">
        <f>'Product Ratings'!J1586</f>
        <v>48.239375</v>
      </c>
      <c r="K983" s="146" t="str">
        <f>'Product Ratings'!K1586</f>
        <v/>
      </c>
      <c r="L983" s="305">
        <f>'Product Ratings'!L1586</f>
        <v>32.47349377</v>
      </c>
      <c r="M983" s="134">
        <f>'Product Ratings'!M1586</f>
        <v>0.48</v>
      </c>
      <c r="N983" s="146"/>
      <c r="O983" s="139">
        <f>'Product Ratings'!O1586</f>
        <v>3</v>
      </c>
      <c r="P983" s="139">
        <f>'Product Ratings'!P1586</f>
        <v>4</v>
      </c>
      <c r="Q983" s="139">
        <f>'Product Ratings'!Q1586</f>
        <v>4</v>
      </c>
      <c r="R983" s="139">
        <f>'Product Ratings'!R1586</f>
        <v>0</v>
      </c>
      <c r="S983" s="306">
        <f>'Product Ratings'!S1586</f>
        <v>4</v>
      </c>
      <c r="T983" s="307">
        <f>'Product Ratings'!T1586</f>
        <v>15</v>
      </c>
      <c r="U983" s="146"/>
      <c r="V983" s="146"/>
      <c r="W983" s="146"/>
    </row>
    <row r="984" ht="12.75" customHeight="1">
      <c r="A984" s="146"/>
      <c r="B984" s="146" t="str">
        <f>'Product Ratings'!B1596</f>
        <v/>
      </c>
      <c r="C984" s="146"/>
      <c r="D984" s="146"/>
      <c r="E984" s="146">
        <f>'Product Ratings'!C1596</f>
        <v>8</v>
      </c>
      <c r="F984" s="305">
        <f>'Product Ratings'!D1596</f>
        <v>238.91</v>
      </c>
      <c r="G984" s="305">
        <f>'Product Ratings'!E1596</f>
        <v>115.71</v>
      </c>
      <c r="H984" s="134">
        <f>'Product Ratings'!F1596</f>
        <v>0.4843</v>
      </c>
      <c r="I984" s="146"/>
      <c r="J984" s="305">
        <f>'Product Ratings'!J1596</f>
        <v>29.86375</v>
      </c>
      <c r="K984" s="146" t="str">
        <f>'Product Ratings'!K1596</f>
        <v/>
      </c>
      <c r="L984" s="305">
        <f>'Product Ratings'!L1596</f>
        <v>20.11975342</v>
      </c>
      <c r="M984" s="134">
        <f>'Product Ratings'!M1596</f>
        <v>0.65</v>
      </c>
      <c r="N984" s="146"/>
      <c r="O984" s="139">
        <f>'Product Ratings'!O1596</f>
        <v>3</v>
      </c>
      <c r="P984" s="139">
        <f>'Product Ratings'!P1596</f>
        <v>2</v>
      </c>
      <c r="Q984" s="139">
        <f>'Product Ratings'!Q1596</f>
        <v>5</v>
      </c>
      <c r="R984" s="139">
        <f>'Product Ratings'!R1596</f>
        <v>0</v>
      </c>
      <c r="S984" s="306">
        <f>'Product Ratings'!S1596</f>
        <v>5</v>
      </c>
      <c r="T984" s="307">
        <f>'Product Ratings'!T1596</f>
        <v>15</v>
      </c>
      <c r="U984" s="146"/>
      <c r="V984" s="146"/>
      <c r="W984" s="146"/>
    </row>
    <row r="985" ht="12.75" customHeight="1">
      <c r="A985" s="146"/>
      <c r="B985" s="146" t="str">
        <f>'Product Ratings'!B1599</f>
        <v/>
      </c>
      <c r="C985" s="146"/>
      <c r="D985" s="146"/>
      <c r="E985" s="146">
        <f>'Product Ratings'!C1599</f>
        <v>6</v>
      </c>
      <c r="F985" s="305">
        <f>'Product Ratings'!D1599</f>
        <v>203.48</v>
      </c>
      <c r="G985" s="305">
        <f>'Product Ratings'!E1599</f>
        <v>98.48</v>
      </c>
      <c r="H985" s="134">
        <f>'Product Ratings'!F1599</f>
        <v>0.484</v>
      </c>
      <c r="I985" s="146"/>
      <c r="J985" s="305">
        <f>'Product Ratings'!J1599</f>
        <v>33.91333333</v>
      </c>
      <c r="K985" s="146" t="str">
        <f>'Product Ratings'!K1599</f>
        <v/>
      </c>
      <c r="L985" s="305">
        <f>'Product Ratings'!L1599</f>
        <v>22.85265049</v>
      </c>
      <c r="M985" s="134">
        <f>'Product Ratings'!M1599</f>
        <v>0.65</v>
      </c>
      <c r="N985" s="146"/>
      <c r="O985" s="139">
        <f>'Product Ratings'!O1599</f>
        <v>3</v>
      </c>
      <c r="P985" s="139">
        <f>'Product Ratings'!P1599</f>
        <v>2</v>
      </c>
      <c r="Q985" s="139">
        <f>'Product Ratings'!Q1599</f>
        <v>5</v>
      </c>
      <c r="R985" s="139">
        <f>'Product Ratings'!R1599</f>
        <v>0</v>
      </c>
      <c r="S985" s="306">
        <f>'Product Ratings'!S1599</f>
        <v>5</v>
      </c>
      <c r="T985" s="307">
        <f>'Product Ratings'!T1599</f>
        <v>15</v>
      </c>
      <c r="U985" s="146"/>
      <c r="V985" s="146"/>
      <c r="W985" s="146"/>
    </row>
    <row r="986" ht="12.75" customHeight="1">
      <c r="A986" s="146"/>
      <c r="B986" s="146" t="str">
        <f>'Product Ratings'!B1618</f>
        <v/>
      </c>
      <c r="C986" s="146"/>
      <c r="D986" s="146"/>
      <c r="E986" s="146">
        <f>'Product Ratings'!C1618</f>
        <v>43</v>
      </c>
      <c r="F986" s="305">
        <f>'Product Ratings'!D1618</f>
        <v>258.09</v>
      </c>
      <c r="G986" s="305">
        <f>'Product Ratings'!E1618</f>
        <v>124.52</v>
      </c>
      <c r="H986" s="134">
        <f>'Product Ratings'!F1618</f>
        <v>0.4825</v>
      </c>
      <c r="I986" s="146"/>
      <c r="J986" s="305">
        <f>'Product Ratings'!J1618</f>
        <v>6.002093023</v>
      </c>
      <c r="K986" s="146" t="str">
        <f>'Product Ratings'!K1618</f>
        <v/>
      </c>
      <c r="L986" s="305">
        <f>'Product Ratings'!L1618</f>
        <v>4.048629358</v>
      </c>
      <c r="M986" s="134">
        <f>'Product Ratings'!M1618</f>
        <v>0.12</v>
      </c>
      <c r="N986" s="146"/>
      <c r="O986" s="139">
        <f>'Product Ratings'!O1618</f>
        <v>3</v>
      </c>
      <c r="P986" s="139">
        <f>'Product Ratings'!P1618</f>
        <v>5</v>
      </c>
      <c r="Q986" s="139">
        <f>'Product Ratings'!Q1618</f>
        <v>5</v>
      </c>
      <c r="R986" s="139">
        <f>'Product Ratings'!R1618</f>
        <v>0</v>
      </c>
      <c r="S986" s="306">
        <f>'Product Ratings'!S1618</f>
        <v>2</v>
      </c>
      <c r="T986" s="307">
        <f>'Product Ratings'!T1618</f>
        <v>15</v>
      </c>
      <c r="U986" s="146"/>
      <c r="V986" s="146"/>
      <c r="W986" s="146"/>
    </row>
    <row r="987" ht="12.75" customHeight="1">
      <c r="A987" s="146"/>
      <c r="B987" s="146" t="str">
        <f>'Product Ratings'!B1619</f>
        <v/>
      </c>
      <c r="C987" s="146"/>
      <c r="D987" s="146"/>
      <c r="E987" s="146">
        <f>'Product Ratings'!C1619</f>
        <v>34</v>
      </c>
      <c r="F987" s="305">
        <f>'Product Ratings'!D1619</f>
        <v>1676.78</v>
      </c>
      <c r="G987" s="305">
        <f>'Product Ratings'!E1619</f>
        <v>808.69</v>
      </c>
      <c r="H987" s="134">
        <f>'Product Ratings'!F1619</f>
        <v>0.4823</v>
      </c>
      <c r="I987" s="146"/>
      <c r="J987" s="305">
        <f>'Product Ratings'!J1619</f>
        <v>49.31705882</v>
      </c>
      <c r="K987" s="146" t="str">
        <f>'Product Ratings'!K1619</f>
        <v/>
      </c>
      <c r="L987" s="305">
        <f>'Product Ratings'!L1619</f>
        <v>33.27063268</v>
      </c>
      <c r="M987" s="134">
        <f>'Product Ratings'!M1619</f>
        <v>0.13</v>
      </c>
      <c r="N987" s="146"/>
      <c r="O987" s="139">
        <f>'Product Ratings'!O1619</f>
        <v>3</v>
      </c>
      <c r="P987" s="139">
        <f>'Product Ratings'!P1619</f>
        <v>5</v>
      </c>
      <c r="Q987" s="139">
        <f>'Product Ratings'!Q1619</f>
        <v>4</v>
      </c>
      <c r="R987" s="139">
        <f>'Product Ratings'!R1619</f>
        <v>0</v>
      </c>
      <c r="S987" s="306">
        <f>'Product Ratings'!S1619</f>
        <v>0.13</v>
      </c>
      <c r="T987" s="307">
        <f>'Product Ratings'!T1619</f>
        <v>12.13</v>
      </c>
      <c r="U987" s="146"/>
      <c r="V987" s="146"/>
      <c r="W987" s="146"/>
    </row>
    <row r="988" ht="12.75" customHeight="1">
      <c r="A988" s="146"/>
      <c r="B988" s="146" t="str">
        <f>'Product Ratings'!B1621</f>
        <v/>
      </c>
      <c r="C988" s="146"/>
      <c r="D988" s="146"/>
      <c r="E988" s="146">
        <f>'Product Ratings'!C1621</f>
        <v>22</v>
      </c>
      <c r="F988" s="305">
        <f>'Product Ratings'!D1621</f>
        <v>353.35</v>
      </c>
      <c r="G988" s="305">
        <f>'Product Ratings'!E1621</f>
        <v>170.34</v>
      </c>
      <c r="H988" s="134">
        <f>'Product Ratings'!F1621</f>
        <v>0.4821</v>
      </c>
      <c r="I988" s="146"/>
      <c r="J988" s="305">
        <f>'Product Ratings'!J1621</f>
        <v>16.06136364</v>
      </c>
      <c r="K988" s="146" t="str">
        <f>'Product Ratings'!K1621</f>
        <v/>
      </c>
      <c r="L988" s="305">
        <f>'Product Ratings'!L1621</f>
        <v>10.83689605</v>
      </c>
      <c r="M988" s="134">
        <f>'Product Ratings'!M1621</f>
        <v>0.15</v>
      </c>
      <c r="N988" s="146"/>
      <c r="O988" s="139">
        <f>'Product Ratings'!O1621</f>
        <v>3</v>
      </c>
      <c r="P988" s="139">
        <f>'Product Ratings'!P1621</f>
        <v>4</v>
      </c>
      <c r="Q988" s="139">
        <f>'Product Ratings'!Q1621</f>
        <v>5</v>
      </c>
      <c r="R988" s="139">
        <f>'Product Ratings'!R1621</f>
        <v>0</v>
      </c>
      <c r="S988" s="306">
        <f>'Product Ratings'!S1621</f>
        <v>3</v>
      </c>
      <c r="T988" s="307">
        <f>'Product Ratings'!T1621</f>
        <v>15</v>
      </c>
      <c r="U988" s="146"/>
      <c r="V988" s="146"/>
      <c r="W988" s="146"/>
    </row>
    <row r="989" ht="12.75" customHeight="1">
      <c r="A989" s="146"/>
      <c r="B989" s="146" t="str">
        <f>'Product Ratings'!B1623</f>
        <v/>
      </c>
      <c r="C989" s="146"/>
      <c r="D989" s="146"/>
      <c r="E989" s="146">
        <f>'Product Ratings'!C1623</f>
        <v>18</v>
      </c>
      <c r="F989" s="305">
        <f>'Product Ratings'!D1623</f>
        <v>541.79</v>
      </c>
      <c r="G989" s="305">
        <f>'Product Ratings'!E1623</f>
        <v>261.08</v>
      </c>
      <c r="H989" s="134">
        <f>'Product Ratings'!F1623</f>
        <v>0.4819</v>
      </c>
      <c r="I989" s="146"/>
      <c r="J989" s="305">
        <f>'Product Ratings'!J1623</f>
        <v>30.09944444</v>
      </c>
      <c r="K989" s="146" t="str">
        <f>'Product Ratings'!K1623</f>
        <v/>
      </c>
      <c r="L989" s="305">
        <f>'Product Ratings'!L1623</f>
        <v>20.31138703</v>
      </c>
      <c r="M989" s="134">
        <f>'Product Ratings'!M1623</f>
        <v>0.22</v>
      </c>
      <c r="N989" s="146"/>
      <c r="O989" s="139">
        <f>'Product Ratings'!O1623</f>
        <v>3</v>
      </c>
      <c r="P989" s="139">
        <f>'Product Ratings'!P1623</f>
        <v>4</v>
      </c>
      <c r="Q989" s="139">
        <f>'Product Ratings'!Q1623</f>
        <v>5</v>
      </c>
      <c r="R989" s="139">
        <f>'Product Ratings'!R1623</f>
        <v>0</v>
      </c>
      <c r="S989" s="306">
        <f>'Product Ratings'!S1623</f>
        <v>3</v>
      </c>
      <c r="T989" s="307">
        <f>'Product Ratings'!T1623</f>
        <v>15</v>
      </c>
      <c r="U989" s="146"/>
      <c r="V989" s="146"/>
      <c r="W989" s="146"/>
    </row>
    <row r="990" ht="12.75" customHeight="1">
      <c r="A990" s="146"/>
      <c r="B990" s="146" t="str">
        <f>'Product Ratings'!B1635</f>
        <v/>
      </c>
      <c r="C990" s="146"/>
      <c r="D990" s="146"/>
      <c r="E990" s="146">
        <f>'Product Ratings'!C1635</f>
        <v>12</v>
      </c>
      <c r="F990" s="305">
        <f>'Product Ratings'!D1635</f>
        <v>153.46</v>
      </c>
      <c r="G990" s="305">
        <f>'Product Ratings'!E1635</f>
        <v>73.78</v>
      </c>
      <c r="H990" s="134">
        <f>'Product Ratings'!F1635</f>
        <v>0.4808</v>
      </c>
      <c r="I990" s="146"/>
      <c r="J990" s="305">
        <f>'Product Ratings'!J1635</f>
        <v>12.78833333</v>
      </c>
      <c r="K990" s="146" t="str">
        <f>'Product Ratings'!K1635</f>
        <v/>
      </c>
      <c r="L990" s="305">
        <f>'Product Ratings'!L1635</f>
        <v>8.636097605</v>
      </c>
      <c r="M990" s="134">
        <f>'Product Ratings'!M1635</f>
        <v>0.5</v>
      </c>
      <c r="N990" s="146"/>
      <c r="O990" s="139">
        <f>'Product Ratings'!O1635</f>
        <v>3</v>
      </c>
      <c r="P990" s="139">
        <f>'Product Ratings'!P1635</f>
        <v>3</v>
      </c>
      <c r="Q990" s="139">
        <f>'Product Ratings'!Q1635</f>
        <v>5</v>
      </c>
      <c r="R990" s="139">
        <f>'Product Ratings'!R1635</f>
        <v>0</v>
      </c>
      <c r="S990" s="306">
        <f>'Product Ratings'!S1635</f>
        <v>4</v>
      </c>
      <c r="T990" s="307">
        <f>'Product Ratings'!T1635</f>
        <v>15</v>
      </c>
      <c r="U990" s="146"/>
      <c r="V990" s="146"/>
      <c r="W990" s="146"/>
    </row>
    <row r="991" ht="12.75" customHeight="1">
      <c r="A991" s="146"/>
      <c r="B991" s="146" t="str">
        <f>'Product Ratings'!B1637</f>
        <v/>
      </c>
      <c r="C991" s="146"/>
      <c r="D991" s="146"/>
      <c r="E991" s="146">
        <f>'Product Ratings'!C1637</f>
        <v>14</v>
      </c>
      <c r="F991" s="305">
        <f>'Product Ratings'!D1637</f>
        <v>156.56</v>
      </c>
      <c r="G991" s="305">
        <f>'Product Ratings'!E1637</f>
        <v>75.25</v>
      </c>
      <c r="H991" s="134">
        <f>'Product Ratings'!F1637</f>
        <v>0.4806</v>
      </c>
      <c r="I991" s="146"/>
      <c r="J991" s="305">
        <f>'Product Ratings'!J1637</f>
        <v>11.18285714</v>
      </c>
      <c r="K991" s="146" t="str">
        <f>'Product Ratings'!K1637</f>
        <v/>
      </c>
      <c r="L991" s="305">
        <f>'Product Ratings'!L1637</f>
        <v>7.55292256</v>
      </c>
      <c r="M991" s="134">
        <f>'Product Ratings'!M1637</f>
        <v>0.56</v>
      </c>
      <c r="N991" s="146"/>
      <c r="O991" s="139">
        <f>'Product Ratings'!O1637</f>
        <v>3</v>
      </c>
      <c r="P991" s="139">
        <f>'Product Ratings'!P1637</f>
        <v>3</v>
      </c>
      <c r="Q991" s="139">
        <f>'Product Ratings'!Q1637</f>
        <v>5</v>
      </c>
      <c r="R991" s="139">
        <f>'Product Ratings'!R1637</f>
        <v>0</v>
      </c>
      <c r="S991" s="306">
        <f>'Product Ratings'!S1637</f>
        <v>4</v>
      </c>
      <c r="T991" s="307">
        <f>'Product Ratings'!T1637</f>
        <v>15</v>
      </c>
      <c r="U991" s="146"/>
      <c r="V991" s="146"/>
      <c r="W991" s="146"/>
    </row>
    <row r="992" ht="12.75" customHeight="1">
      <c r="A992" s="146"/>
      <c r="B992" s="146" t="str">
        <f>'Product Ratings'!B1645</f>
        <v/>
      </c>
      <c r="C992" s="146"/>
      <c r="D992" s="146"/>
      <c r="E992" s="146">
        <f>'Product Ratings'!C1645</f>
        <v>11</v>
      </c>
      <c r="F992" s="305">
        <f>'Product Ratings'!D1645</f>
        <v>483</v>
      </c>
      <c r="G992" s="305">
        <f>'Product Ratings'!E1645</f>
        <v>231.72</v>
      </c>
      <c r="H992" s="134">
        <f>'Product Ratings'!F1645</f>
        <v>0.4798</v>
      </c>
      <c r="I992" s="146"/>
      <c r="J992" s="305">
        <f>'Product Ratings'!J1645</f>
        <v>43.90909091</v>
      </c>
      <c r="K992" s="146" t="str">
        <f>'Product Ratings'!K1645</f>
        <v/>
      </c>
      <c r="L992" s="305">
        <f>'Product Ratings'!L1645</f>
        <v>29.67231444</v>
      </c>
      <c r="M992" s="134">
        <f>'Product Ratings'!M1645</f>
        <v>0.67</v>
      </c>
      <c r="N992" s="146"/>
      <c r="O992" s="139">
        <f>'Product Ratings'!O1645</f>
        <v>3</v>
      </c>
      <c r="P992" s="139">
        <f>'Product Ratings'!P1645</f>
        <v>3</v>
      </c>
      <c r="Q992" s="139">
        <f>'Product Ratings'!Q1645</f>
        <v>4</v>
      </c>
      <c r="R992" s="139">
        <f>'Product Ratings'!R1645</f>
        <v>0</v>
      </c>
      <c r="S992" s="306">
        <f>'Product Ratings'!S1645</f>
        <v>5</v>
      </c>
      <c r="T992" s="307">
        <f>'Product Ratings'!T1645</f>
        <v>15</v>
      </c>
      <c r="U992" s="146"/>
      <c r="V992" s="146"/>
      <c r="W992" s="146"/>
    </row>
    <row r="993" ht="12.75" customHeight="1">
      <c r="A993" s="146"/>
      <c r="B993" s="146" t="str">
        <f>'Product Ratings'!B1646</f>
        <v/>
      </c>
      <c r="C993" s="146"/>
      <c r="D993" s="146"/>
      <c r="E993" s="146">
        <f>'Product Ratings'!C1646</f>
        <v>6</v>
      </c>
      <c r="F993" s="305">
        <f>'Product Ratings'!D1646</f>
        <v>185.04</v>
      </c>
      <c r="G993" s="305">
        <f>'Product Ratings'!E1646</f>
        <v>88.76</v>
      </c>
      <c r="H993" s="134">
        <f>'Product Ratings'!F1646</f>
        <v>0.4797</v>
      </c>
      <c r="I993" s="146"/>
      <c r="J993" s="305">
        <f>'Product Ratings'!J1646</f>
        <v>30.84</v>
      </c>
      <c r="K993" s="146" t="str">
        <f>'Product Ratings'!K1646</f>
        <v/>
      </c>
      <c r="L993" s="305">
        <f>'Product Ratings'!L1646</f>
        <v>20.84206258</v>
      </c>
      <c r="M993" s="134">
        <f>'Product Ratings'!M1646</f>
        <v>0.68</v>
      </c>
      <c r="N993" s="146"/>
      <c r="O993" s="139">
        <f>'Product Ratings'!O1646</f>
        <v>3</v>
      </c>
      <c r="P993" s="139">
        <f>'Product Ratings'!P1646</f>
        <v>2</v>
      </c>
      <c r="Q993" s="139">
        <f>'Product Ratings'!Q1646</f>
        <v>5</v>
      </c>
      <c r="R993" s="139">
        <f>'Product Ratings'!R1646</f>
        <v>0</v>
      </c>
      <c r="S993" s="306">
        <f>'Product Ratings'!S1646</f>
        <v>5</v>
      </c>
      <c r="T993" s="307">
        <f>'Product Ratings'!T1646</f>
        <v>15</v>
      </c>
      <c r="U993" s="146"/>
      <c r="V993" s="146"/>
      <c r="W993" s="146"/>
    </row>
    <row r="994" ht="12.75" customHeight="1">
      <c r="A994" s="146"/>
      <c r="B994" s="146" t="str">
        <f>'Product Ratings'!B1647</f>
        <v/>
      </c>
      <c r="C994" s="146"/>
      <c r="D994" s="146"/>
      <c r="E994" s="146">
        <f>'Product Ratings'!C1647</f>
        <v>10</v>
      </c>
      <c r="F994" s="305">
        <f>'Product Ratings'!D1647</f>
        <v>300</v>
      </c>
      <c r="G994" s="305">
        <f>'Product Ratings'!E1647</f>
        <v>143.76</v>
      </c>
      <c r="H994" s="134">
        <f>'Product Ratings'!F1647</f>
        <v>0.4792</v>
      </c>
      <c r="I994" s="146"/>
      <c r="J994" s="305">
        <f>'Product Ratings'!J1647</f>
        <v>30</v>
      </c>
      <c r="K994" s="146" t="str">
        <f>'Product Ratings'!K1647</f>
        <v/>
      </c>
      <c r="L994" s="305">
        <f>'Product Ratings'!L1647</f>
        <v>20.2812331</v>
      </c>
      <c r="M994" s="134">
        <f>'Product Ratings'!M1647</f>
        <v>0.62</v>
      </c>
      <c r="N994" s="146"/>
      <c r="O994" s="139">
        <f>'Product Ratings'!O1647</f>
        <v>3</v>
      </c>
      <c r="P994" s="139">
        <f>'Product Ratings'!P1647</f>
        <v>2</v>
      </c>
      <c r="Q994" s="139">
        <f>'Product Ratings'!Q1647</f>
        <v>5</v>
      </c>
      <c r="R994" s="139">
        <f>'Product Ratings'!R1647</f>
        <v>0</v>
      </c>
      <c r="S994" s="306">
        <f>'Product Ratings'!S1647</f>
        <v>5</v>
      </c>
      <c r="T994" s="307">
        <f>'Product Ratings'!T1647</f>
        <v>15</v>
      </c>
      <c r="U994" s="146"/>
      <c r="V994" s="146"/>
      <c r="W994" s="146"/>
    </row>
    <row r="995" ht="12.75" customHeight="1">
      <c r="A995" s="146"/>
      <c r="B995" s="146" t="str">
        <f>'Product Ratings'!B1649</f>
        <v/>
      </c>
      <c r="C995" s="146"/>
      <c r="D995" s="146"/>
      <c r="E995" s="146">
        <f>'Product Ratings'!C1649</f>
        <v>7</v>
      </c>
      <c r="F995" s="305">
        <f>'Product Ratings'!D1649</f>
        <v>237.83</v>
      </c>
      <c r="G995" s="305">
        <f>'Product Ratings'!E1649</f>
        <v>113.96</v>
      </c>
      <c r="H995" s="134">
        <f>'Product Ratings'!F1649</f>
        <v>0.4792</v>
      </c>
      <c r="I995" s="146"/>
      <c r="J995" s="305">
        <f>'Product Ratings'!J1649</f>
        <v>33.97571429</v>
      </c>
      <c r="K995" s="146" t="str">
        <f>'Product Ratings'!K1649</f>
        <v/>
      </c>
      <c r="L995" s="305">
        <f>'Product Ratings'!L1649</f>
        <v>22.96897937</v>
      </c>
      <c r="M995" s="134">
        <f>'Product Ratings'!M1649</f>
        <v>0.64</v>
      </c>
      <c r="N995" s="146"/>
      <c r="O995" s="139">
        <f>'Product Ratings'!O1649</f>
        <v>3</v>
      </c>
      <c r="P995" s="139">
        <f>'Product Ratings'!P1649</f>
        <v>2</v>
      </c>
      <c r="Q995" s="139">
        <f>'Product Ratings'!Q1649</f>
        <v>5</v>
      </c>
      <c r="R995" s="139">
        <f>'Product Ratings'!R1649</f>
        <v>0</v>
      </c>
      <c r="S995" s="306">
        <f>'Product Ratings'!S1649</f>
        <v>5</v>
      </c>
      <c r="T995" s="307">
        <f>'Product Ratings'!T1649</f>
        <v>15</v>
      </c>
      <c r="U995" s="146"/>
      <c r="V995" s="146"/>
      <c r="W995" s="146"/>
    </row>
    <row r="996" ht="12.75" customHeight="1">
      <c r="A996" s="146"/>
      <c r="B996" s="146" t="str">
        <f>'Product Ratings'!B1655</f>
        <v/>
      </c>
      <c r="C996" s="146"/>
      <c r="D996" s="146"/>
      <c r="E996" s="146">
        <f>'Product Ratings'!C1655</f>
        <v>7</v>
      </c>
      <c r="F996" s="305">
        <f>'Product Ratings'!D1655</f>
        <v>234.35</v>
      </c>
      <c r="G996" s="305">
        <f>'Product Ratings'!E1655</f>
        <v>112.18</v>
      </c>
      <c r="H996" s="134">
        <f>'Product Ratings'!F1655</f>
        <v>0.4787</v>
      </c>
      <c r="I996" s="146"/>
      <c r="J996" s="305">
        <f>'Product Ratings'!J1655</f>
        <v>33.47857143</v>
      </c>
      <c r="K996" s="146" t="str">
        <f>'Product Ratings'!K1655</f>
        <v/>
      </c>
      <c r="L996" s="305">
        <f>'Product Ratings'!L1655</f>
        <v>22.64054333</v>
      </c>
      <c r="M996" s="134">
        <f>'Product Ratings'!M1655</f>
        <v>0.9</v>
      </c>
      <c r="N996" s="146"/>
      <c r="O996" s="139">
        <f>'Product Ratings'!O1655</f>
        <v>3</v>
      </c>
      <c r="P996" s="139">
        <f>'Product Ratings'!P1655</f>
        <v>2</v>
      </c>
      <c r="Q996" s="139">
        <f>'Product Ratings'!Q1655</f>
        <v>5</v>
      </c>
      <c r="R996" s="139">
        <f>'Product Ratings'!R1655</f>
        <v>0</v>
      </c>
      <c r="S996" s="306">
        <f>'Product Ratings'!S1655</f>
        <v>5</v>
      </c>
      <c r="T996" s="307">
        <f>'Product Ratings'!T1655</f>
        <v>15</v>
      </c>
      <c r="U996" s="146"/>
      <c r="V996" s="146"/>
      <c r="W996" s="146"/>
    </row>
    <row r="997" ht="12.75" customHeight="1">
      <c r="A997" s="146"/>
      <c r="B997" s="146" t="str">
        <f>'Product Ratings'!B1664</f>
        <v/>
      </c>
      <c r="C997" s="146"/>
      <c r="D997" s="146"/>
      <c r="E997" s="146">
        <f>'Product Ratings'!C1664</f>
        <v>10</v>
      </c>
      <c r="F997" s="305">
        <f>'Product Ratings'!D1664</f>
        <v>86.09</v>
      </c>
      <c r="G997" s="305">
        <f>'Product Ratings'!E1664</f>
        <v>41.09</v>
      </c>
      <c r="H997" s="134">
        <f>'Product Ratings'!F1664</f>
        <v>0.4773</v>
      </c>
      <c r="I997" s="146"/>
      <c r="J997" s="305">
        <f>'Product Ratings'!J1664</f>
        <v>8.609</v>
      </c>
      <c r="K997" s="146" t="str">
        <f>'Product Ratings'!K1664</f>
        <v/>
      </c>
      <c r="L997" s="305">
        <f>'Product Ratings'!L1664</f>
        <v>5.827523184</v>
      </c>
      <c r="M997" s="134">
        <f>'Product Ratings'!M1664</f>
        <v>0.65</v>
      </c>
      <c r="N997" s="146"/>
      <c r="O997" s="139">
        <f>'Product Ratings'!O1664</f>
        <v>3</v>
      </c>
      <c r="P997" s="139">
        <f>'Product Ratings'!P1664</f>
        <v>2</v>
      </c>
      <c r="Q997" s="139">
        <f>'Product Ratings'!Q1664</f>
        <v>5</v>
      </c>
      <c r="R997" s="139">
        <f>'Product Ratings'!R1664</f>
        <v>0</v>
      </c>
      <c r="S997" s="306">
        <f>'Product Ratings'!S1664</f>
        <v>5</v>
      </c>
      <c r="T997" s="307">
        <f>'Product Ratings'!T1664</f>
        <v>15</v>
      </c>
      <c r="U997" s="146"/>
      <c r="V997" s="146"/>
      <c r="W997" s="146"/>
    </row>
    <row r="998" ht="12.75" customHeight="1">
      <c r="A998" s="146"/>
      <c r="B998" s="146" t="str">
        <f>'Product Ratings'!B1668</f>
        <v/>
      </c>
      <c r="C998" s="146"/>
      <c r="D998" s="146"/>
      <c r="E998" s="146">
        <f>'Product Ratings'!C1668</f>
        <v>20</v>
      </c>
      <c r="F998" s="305">
        <f>'Product Ratings'!D1668</f>
        <v>673.17</v>
      </c>
      <c r="G998" s="305">
        <f>'Product Ratings'!E1668</f>
        <v>321.01</v>
      </c>
      <c r="H998" s="134">
        <f>'Product Ratings'!F1668</f>
        <v>0.4769</v>
      </c>
      <c r="I998" s="146"/>
      <c r="J998" s="305">
        <f>'Product Ratings'!J1668</f>
        <v>33.6585</v>
      </c>
      <c r="K998" s="146" t="str">
        <f>'Product Ratings'!K1668</f>
        <v/>
      </c>
      <c r="L998" s="305">
        <f>'Product Ratings'!L1668</f>
        <v>22.78996547</v>
      </c>
      <c r="M998" s="134">
        <f>'Product Ratings'!M1668</f>
        <v>0.26</v>
      </c>
      <c r="N998" s="146"/>
      <c r="O998" s="139">
        <f>'Product Ratings'!O1668</f>
        <v>3</v>
      </c>
      <c r="P998" s="139">
        <f>'Product Ratings'!P1668</f>
        <v>4</v>
      </c>
      <c r="Q998" s="139">
        <f>'Product Ratings'!Q1668</f>
        <v>5</v>
      </c>
      <c r="R998" s="139">
        <f>'Product Ratings'!R1668</f>
        <v>0</v>
      </c>
      <c r="S998" s="306">
        <f>'Product Ratings'!S1668</f>
        <v>3</v>
      </c>
      <c r="T998" s="307">
        <f>'Product Ratings'!T1668</f>
        <v>15</v>
      </c>
      <c r="U998" s="146"/>
      <c r="V998" s="146"/>
      <c r="W998" s="146"/>
    </row>
    <row r="999" ht="12.75" customHeight="1">
      <c r="A999" s="146"/>
      <c r="B999" s="146" t="str">
        <f>'Product Ratings'!B1672</f>
        <v/>
      </c>
      <c r="C999" s="146"/>
      <c r="D999" s="146"/>
      <c r="E999" s="146">
        <f>'Product Ratings'!C1672</f>
        <v>21</v>
      </c>
      <c r="F999" s="305">
        <f>'Product Ratings'!D1672</f>
        <v>1282.57</v>
      </c>
      <c r="G999" s="305">
        <f>'Product Ratings'!E1672</f>
        <v>610.6</v>
      </c>
      <c r="H999" s="134">
        <f>'Product Ratings'!F1672</f>
        <v>0.4761</v>
      </c>
      <c r="I999" s="146"/>
      <c r="J999" s="305">
        <f>'Product Ratings'!J1672</f>
        <v>61.0747619</v>
      </c>
      <c r="K999" s="146" t="str">
        <f>'Product Ratings'!K1672</f>
        <v/>
      </c>
      <c r="L999" s="305">
        <f>'Product Ratings'!L1672</f>
        <v>41.37576174</v>
      </c>
      <c r="M999" s="134">
        <f>'Product Ratings'!M1672</f>
        <v>0.65</v>
      </c>
      <c r="N999" s="146"/>
      <c r="O999" s="139">
        <f>'Product Ratings'!O1672</f>
        <v>3</v>
      </c>
      <c r="P999" s="139">
        <f>'Product Ratings'!P1672</f>
        <v>4</v>
      </c>
      <c r="Q999" s="139">
        <f>'Product Ratings'!Q1672</f>
        <v>3</v>
      </c>
      <c r="R999" s="139">
        <f>'Product Ratings'!R1672</f>
        <v>0</v>
      </c>
      <c r="S999" s="306">
        <f>'Product Ratings'!S1672</f>
        <v>5</v>
      </c>
      <c r="T999" s="307">
        <f>'Product Ratings'!T1672</f>
        <v>15</v>
      </c>
      <c r="U999" s="146"/>
      <c r="V999" s="146"/>
      <c r="W999" s="146"/>
    </row>
    <row r="1000" ht="12.75" customHeight="1">
      <c r="A1000" s="146"/>
      <c r="B1000" s="146" t="str">
        <f>'Product Ratings'!B1680</f>
        <v/>
      </c>
      <c r="C1000" s="146"/>
      <c r="D1000" s="146"/>
      <c r="E1000" s="146">
        <f>'Product Ratings'!C1680</f>
        <v>15</v>
      </c>
      <c r="F1000" s="305">
        <f>'Product Ratings'!D1680</f>
        <v>734.17</v>
      </c>
      <c r="G1000" s="305">
        <f>'Product Ratings'!E1680</f>
        <v>348.74</v>
      </c>
      <c r="H1000" s="134">
        <f>'Product Ratings'!F1680</f>
        <v>0.475</v>
      </c>
      <c r="I1000" s="146"/>
      <c r="J1000" s="305">
        <f>'Product Ratings'!J1680</f>
        <v>48.94466667</v>
      </c>
      <c r="K1000" s="146" t="str">
        <f>'Product Ratings'!K1680</f>
        <v/>
      </c>
      <c r="L1000" s="305">
        <f>'Product Ratings'!L1680</f>
        <v>33.18282486</v>
      </c>
      <c r="M1000" s="134">
        <f>'Product Ratings'!M1680</f>
        <v>0.89</v>
      </c>
      <c r="N1000" s="146"/>
      <c r="O1000" s="139">
        <f>'Product Ratings'!O1680</f>
        <v>3</v>
      </c>
      <c r="P1000" s="139">
        <f>'Product Ratings'!P1680</f>
        <v>3</v>
      </c>
      <c r="Q1000" s="139">
        <f>'Product Ratings'!Q1680</f>
        <v>4</v>
      </c>
      <c r="R1000" s="139">
        <f>'Product Ratings'!R1680</f>
        <v>0</v>
      </c>
      <c r="S1000" s="306">
        <f>'Product Ratings'!S1680</f>
        <v>5</v>
      </c>
      <c r="T1000" s="307">
        <f>'Product Ratings'!T1680</f>
        <v>15</v>
      </c>
      <c r="U1000" s="146"/>
      <c r="V1000" s="146"/>
      <c r="W1000" s="146"/>
    </row>
    <row r="1001" ht="12.75" customHeight="1">
      <c r="A1001" s="146"/>
      <c r="B1001" s="146" t="str">
        <f>'Product Ratings'!B1685</f>
        <v/>
      </c>
      <c r="C1001" s="146"/>
      <c r="D1001" s="146"/>
      <c r="E1001" s="146">
        <f>'Product Ratings'!C1685</f>
        <v>15</v>
      </c>
      <c r="F1001" s="305">
        <f>'Product Ratings'!D1685</f>
        <v>769.56</v>
      </c>
      <c r="G1001" s="305">
        <f>'Product Ratings'!E1685</f>
        <v>365.15</v>
      </c>
      <c r="H1001" s="134">
        <f>'Product Ratings'!F1685</f>
        <v>0.4745</v>
      </c>
      <c r="I1001" s="146"/>
      <c r="J1001" s="305">
        <f>'Product Ratings'!J1685</f>
        <v>51.304</v>
      </c>
      <c r="K1001" s="146" t="str">
        <f>'Product Ratings'!K1685</f>
        <v/>
      </c>
      <c r="L1001" s="305">
        <f>'Product Ratings'!L1685</f>
        <v>34.79416751</v>
      </c>
      <c r="M1001" s="134">
        <f>'Product Ratings'!M1685</f>
        <v>0.87</v>
      </c>
      <c r="N1001" s="146"/>
      <c r="O1001" s="139">
        <f>'Product Ratings'!O1685</f>
        <v>3</v>
      </c>
      <c r="P1001" s="139">
        <f>'Product Ratings'!P1685</f>
        <v>3</v>
      </c>
      <c r="Q1001" s="139">
        <f>'Product Ratings'!Q1685</f>
        <v>4</v>
      </c>
      <c r="R1001" s="139">
        <f>'Product Ratings'!R1685</f>
        <v>0</v>
      </c>
      <c r="S1001" s="306">
        <f>'Product Ratings'!S1685</f>
        <v>5</v>
      </c>
      <c r="T1001" s="307">
        <f>'Product Ratings'!T1685</f>
        <v>15</v>
      </c>
      <c r="U1001" s="146"/>
      <c r="V1001" s="146"/>
      <c r="W1001" s="146"/>
    </row>
    <row r="1002" ht="12.75" customHeight="1">
      <c r="A1002" s="146"/>
      <c r="B1002" s="146" t="str">
        <f>'Product Ratings'!B1699</f>
        <v/>
      </c>
      <c r="C1002" s="146"/>
      <c r="D1002" s="146"/>
      <c r="E1002" s="146">
        <f>'Product Ratings'!C1699</f>
        <v>17</v>
      </c>
      <c r="F1002" s="305">
        <f>'Product Ratings'!D1699</f>
        <v>564.11</v>
      </c>
      <c r="G1002" s="305">
        <f>'Product Ratings'!E1699</f>
        <v>266.53</v>
      </c>
      <c r="H1002" s="134">
        <f>'Product Ratings'!F1699</f>
        <v>0.4725</v>
      </c>
      <c r="I1002" s="146"/>
      <c r="J1002" s="305">
        <f>'Product Ratings'!J1699</f>
        <v>33.18294118</v>
      </c>
      <c r="K1002" s="146" t="str">
        <f>'Product Ratings'!K1699</f>
        <v/>
      </c>
      <c r="L1002" s="305">
        <f>'Product Ratings'!L1699</f>
        <v>22.53510436</v>
      </c>
      <c r="M1002" s="134">
        <f>'Product Ratings'!M1699</f>
        <v>0.22</v>
      </c>
      <c r="N1002" s="146"/>
      <c r="O1002" s="139">
        <f>'Product Ratings'!O1699</f>
        <v>3</v>
      </c>
      <c r="P1002" s="139">
        <f>'Product Ratings'!P1699</f>
        <v>4</v>
      </c>
      <c r="Q1002" s="139">
        <f>'Product Ratings'!Q1699</f>
        <v>5</v>
      </c>
      <c r="R1002" s="139">
        <f>'Product Ratings'!R1699</f>
        <v>0</v>
      </c>
      <c r="S1002" s="306">
        <f>'Product Ratings'!S1699</f>
        <v>3</v>
      </c>
      <c r="T1002" s="307">
        <f>'Product Ratings'!T1699</f>
        <v>15</v>
      </c>
      <c r="U1002" s="146"/>
      <c r="V1002" s="146"/>
      <c r="W1002" s="146"/>
    </row>
    <row r="1003" ht="12.75" customHeight="1">
      <c r="A1003" s="146"/>
      <c r="B1003" s="146" t="str">
        <f>'Product Ratings'!B1723</f>
        <v/>
      </c>
      <c r="C1003" s="146"/>
      <c r="D1003" s="146"/>
      <c r="E1003" s="146">
        <f>'Product Ratings'!C1723</f>
        <v>16</v>
      </c>
      <c r="F1003" s="305">
        <f>'Product Ratings'!D1723</f>
        <v>964.1</v>
      </c>
      <c r="G1003" s="305">
        <f>'Product Ratings'!E1723</f>
        <v>453.3</v>
      </c>
      <c r="H1003" s="134">
        <f>'Product Ratings'!F1723</f>
        <v>0.4702</v>
      </c>
      <c r="I1003" s="146"/>
      <c r="J1003" s="305">
        <f>'Product Ratings'!J1723</f>
        <v>60.25625</v>
      </c>
      <c r="K1003" s="146" t="str">
        <f>'Product Ratings'!K1723</f>
        <v/>
      </c>
      <c r="L1003" s="305">
        <f>'Product Ratings'!L1723</f>
        <v>40.98507006</v>
      </c>
      <c r="M1003" s="134">
        <f>'Product Ratings'!M1723</f>
        <v>0.62</v>
      </c>
      <c r="N1003" s="146"/>
      <c r="O1003" s="139">
        <f>'Product Ratings'!O1723</f>
        <v>3</v>
      </c>
      <c r="P1003" s="139">
        <f>'Product Ratings'!P1723</f>
        <v>4</v>
      </c>
      <c r="Q1003" s="127">
        <f>'Product Ratings'!Q1723</f>
        <v>40.98507006</v>
      </c>
      <c r="R1003" s="139">
        <f>'Product Ratings'!R1723</f>
        <v>0</v>
      </c>
      <c r="S1003" s="306">
        <f>'Product Ratings'!S1723</f>
        <v>5</v>
      </c>
      <c r="T1003" s="307">
        <f>'Product Ratings'!T1723</f>
        <v>52.98507006</v>
      </c>
      <c r="U1003" s="146"/>
      <c r="V1003" s="146"/>
      <c r="W1003" s="146"/>
    </row>
    <row r="1004" ht="12.75" customHeight="1">
      <c r="A1004" s="146"/>
      <c r="B1004" s="146" t="str">
        <f>'Product Ratings'!B1725</f>
        <v/>
      </c>
      <c r="C1004" s="146"/>
      <c r="D1004" s="146"/>
      <c r="E1004" s="146">
        <f>'Product Ratings'!C1725</f>
        <v>6</v>
      </c>
      <c r="F1004" s="305">
        <f>'Product Ratings'!D1725</f>
        <v>49.57</v>
      </c>
      <c r="G1004" s="305">
        <f>'Product Ratings'!E1725</f>
        <v>23.29</v>
      </c>
      <c r="H1004" s="134">
        <f>'Product Ratings'!F1725</f>
        <v>0.4698</v>
      </c>
      <c r="I1004" s="146"/>
      <c r="J1004" s="305">
        <f>'Product Ratings'!J1725</f>
        <v>8.261666667</v>
      </c>
      <c r="K1004" s="146" t="str">
        <f>'Product Ratings'!K1725</f>
        <v/>
      </c>
      <c r="L1004" s="305">
        <f>'Product Ratings'!L1725</f>
        <v>5.62094616</v>
      </c>
      <c r="M1004" s="134">
        <f>'Product Ratings'!M1725</f>
        <v>0.64</v>
      </c>
      <c r="N1004" s="146"/>
      <c r="O1004" s="139">
        <f>'Product Ratings'!O1725</f>
        <v>3</v>
      </c>
      <c r="P1004" s="139">
        <f>'Product Ratings'!P1725</f>
        <v>2</v>
      </c>
      <c r="Q1004" s="139">
        <f>'Product Ratings'!Q1725</f>
        <v>5</v>
      </c>
      <c r="R1004" s="139">
        <f>'Product Ratings'!R1725</f>
        <v>0</v>
      </c>
      <c r="S1004" s="306">
        <f>'Product Ratings'!S1725</f>
        <v>5</v>
      </c>
      <c r="T1004" s="307">
        <f>'Product Ratings'!T1725</f>
        <v>15</v>
      </c>
      <c r="U1004" s="146"/>
      <c r="V1004" s="146"/>
      <c r="W1004" s="146"/>
    </row>
    <row r="1005" ht="12.75" customHeight="1">
      <c r="A1005" s="146"/>
      <c r="B1005" s="146" t="str">
        <f>'Product Ratings'!B1732</f>
        <v/>
      </c>
      <c r="C1005" s="146"/>
      <c r="D1005" s="146"/>
      <c r="E1005" s="146">
        <f>'Product Ratings'!C1732</f>
        <v>14</v>
      </c>
      <c r="F1005" s="305">
        <f>'Product Ratings'!D1732</f>
        <v>722.01</v>
      </c>
      <c r="G1005" s="305">
        <f>'Product Ratings'!E1732</f>
        <v>338.97</v>
      </c>
      <c r="H1005" s="134">
        <f>'Product Ratings'!F1732</f>
        <v>0.4695</v>
      </c>
      <c r="I1005" s="146"/>
      <c r="J1005" s="305">
        <f>'Product Ratings'!J1732</f>
        <v>51.57214286</v>
      </c>
      <c r="K1005" s="146" t="str">
        <f>'Product Ratings'!K1732</f>
        <v/>
      </c>
      <c r="L1005" s="305">
        <f>'Product Ratings'!L1732</f>
        <v>35.09502746</v>
      </c>
      <c r="M1005" s="134">
        <f>'Product Ratings'!M1732</f>
        <v>0.91</v>
      </c>
      <c r="N1005" s="146"/>
      <c r="O1005" s="139">
        <f>'Product Ratings'!O1732</f>
        <v>3</v>
      </c>
      <c r="P1005" s="139">
        <f>'Product Ratings'!P1732</f>
        <v>3</v>
      </c>
      <c r="Q1005" s="139">
        <f>'Product Ratings'!Q1732</f>
        <v>4</v>
      </c>
      <c r="R1005" s="139">
        <f>'Product Ratings'!R1732</f>
        <v>0</v>
      </c>
      <c r="S1005" s="306">
        <f>'Product Ratings'!S1732</f>
        <v>5</v>
      </c>
      <c r="T1005" s="307">
        <f>'Product Ratings'!T1732</f>
        <v>15</v>
      </c>
      <c r="U1005" s="146"/>
      <c r="V1005" s="146"/>
      <c r="W1005" s="146"/>
    </row>
    <row r="1006" ht="12.75" customHeight="1">
      <c r="A1006" s="146"/>
      <c r="B1006" s="146" t="str">
        <f>'Product Ratings'!B1733</f>
        <v/>
      </c>
      <c r="C1006" s="146"/>
      <c r="D1006" s="146"/>
      <c r="E1006" s="146">
        <f>'Product Ratings'!C1733</f>
        <v>7</v>
      </c>
      <c r="F1006" s="305">
        <f>'Product Ratings'!D1733</f>
        <v>206.09</v>
      </c>
      <c r="G1006" s="305">
        <f>'Product Ratings'!E1733</f>
        <v>96.74</v>
      </c>
      <c r="H1006" s="134">
        <f>'Product Ratings'!F1733</f>
        <v>0.4694</v>
      </c>
      <c r="I1006" s="146"/>
      <c r="J1006" s="305">
        <f>'Product Ratings'!J1733</f>
        <v>29.44142857</v>
      </c>
      <c r="K1006" s="146" t="str">
        <f>'Product Ratings'!K1733</f>
        <v/>
      </c>
      <c r="L1006" s="305">
        <f>'Product Ratings'!L1733</f>
        <v>20.03636081</v>
      </c>
      <c r="M1006" s="134">
        <f>'Product Ratings'!M1733</f>
        <v>0.94</v>
      </c>
      <c r="N1006" s="146"/>
      <c r="O1006" s="139">
        <f>'Product Ratings'!O1733</f>
        <v>3</v>
      </c>
      <c r="P1006" s="139">
        <f>'Product Ratings'!P1733</f>
        <v>2</v>
      </c>
      <c r="Q1006" s="139">
        <f>'Product Ratings'!Q1733</f>
        <v>5</v>
      </c>
      <c r="R1006" s="139">
        <f>'Product Ratings'!R1733</f>
        <v>0</v>
      </c>
      <c r="S1006" s="306">
        <f>'Product Ratings'!S1733</f>
        <v>5</v>
      </c>
      <c r="T1006" s="307">
        <f>'Product Ratings'!T1733</f>
        <v>15</v>
      </c>
      <c r="U1006" s="146"/>
      <c r="V1006" s="146"/>
      <c r="W1006" s="146"/>
    </row>
    <row r="1007" ht="12.75" customHeight="1">
      <c r="A1007" s="146"/>
      <c r="B1007" s="146" t="str">
        <f>'Product Ratings'!B1736</f>
        <v/>
      </c>
      <c r="C1007" s="146"/>
      <c r="D1007" s="146"/>
      <c r="E1007" s="146">
        <f>'Product Ratings'!C1736</f>
        <v>8</v>
      </c>
      <c r="F1007" s="305">
        <f>'Product Ratings'!D1736</f>
        <v>180.87</v>
      </c>
      <c r="G1007" s="305">
        <f>'Product Ratings'!E1736</f>
        <v>84.87</v>
      </c>
      <c r="H1007" s="134">
        <f>'Product Ratings'!F1736</f>
        <v>0.4692</v>
      </c>
      <c r="I1007" s="146"/>
      <c r="J1007" s="305">
        <f>'Product Ratings'!J1736</f>
        <v>22.60875</v>
      </c>
      <c r="K1007" s="146" t="str">
        <f>'Product Ratings'!K1736</f>
        <v/>
      </c>
      <c r="L1007" s="305">
        <f>'Product Ratings'!L1736</f>
        <v>15.38847672</v>
      </c>
      <c r="M1007" s="134">
        <f>'Product Ratings'!M1736</f>
        <v>0.65</v>
      </c>
      <c r="N1007" s="146"/>
      <c r="O1007" s="139">
        <f>'Product Ratings'!O1736</f>
        <v>3</v>
      </c>
      <c r="P1007" s="139">
        <f>'Product Ratings'!P1736</f>
        <v>2</v>
      </c>
      <c r="Q1007" s="139">
        <f>'Product Ratings'!Q1736</f>
        <v>5</v>
      </c>
      <c r="R1007" s="139">
        <f>'Product Ratings'!R1736</f>
        <v>0</v>
      </c>
      <c r="S1007" s="306">
        <f>'Product Ratings'!S1736</f>
        <v>5</v>
      </c>
      <c r="T1007" s="307">
        <f>'Product Ratings'!T1736</f>
        <v>15</v>
      </c>
      <c r="U1007" s="146"/>
      <c r="V1007" s="146"/>
      <c r="W1007" s="146"/>
    </row>
    <row r="1008" ht="12.75" customHeight="1">
      <c r="A1008" s="146"/>
      <c r="B1008" s="146" t="str">
        <f>'Product Ratings'!B1745</f>
        <v/>
      </c>
      <c r="C1008" s="146"/>
      <c r="D1008" s="146"/>
      <c r="E1008" s="146">
        <f>'Product Ratings'!C1745</f>
        <v>18</v>
      </c>
      <c r="F1008" s="305">
        <f>'Product Ratings'!D1745</f>
        <v>155.97</v>
      </c>
      <c r="G1008" s="305">
        <f>'Product Ratings'!E1745</f>
        <v>73.17</v>
      </c>
      <c r="H1008" s="134">
        <f>'Product Ratings'!F1745</f>
        <v>0.4691</v>
      </c>
      <c r="I1008" s="146"/>
      <c r="J1008" s="305">
        <f>'Product Ratings'!J1745</f>
        <v>8.665</v>
      </c>
      <c r="K1008" s="146" t="str">
        <f>'Product Ratings'!K1745</f>
        <v/>
      </c>
      <c r="L1008" s="305">
        <f>'Product Ratings'!L1745</f>
        <v>5.898168947</v>
      </c>
      <c r="M1008" s="134">
        <f>'Product Ratings'!M1745</f>
        <v>0.15</v>
      </c>
      <c r="N1008" s="146"/>
      <c r="O1008" s="139">
        <f>'Product Ratings'!O1745</f>
        <v>3</v>
      </c>
      <c r="P1008" s="139">
        <f>'Product Ratings'!P1745</f>
        <v>4</v>
      </c>
      <c r="Q1008" s="139">
        <f>'Product Ratings'!Q1745</f>
        <v>5</v>
      </c>
      <c r="R1008" s="139">
        <f>'Product Ratings'!R1745</f>
        <v>0</v>
      </c>
      <c r="S1008" s="306">
        <f>'Product Ratings'!S1745</f>
        <v>3</v>
      </c>
      <c r="T1008" s="307">
        <f>'Product Ratings'!T1745</f>
        <v>15</v>
      </c>
      <c r="U1008" s="146"/>
      <c r="V1008" s="146"/>
      <c r="W1008" s="146"/>
    </row>
    <row r="1009" ht="12.75" customHeight="1">
      <c r="A1009" s="146"/>
      <c r="B1009" s="146" t="str">
        <f>'Product Ratings'!B1751</f>
        <v/>
      </c>
      <c r="C1009" s="146"/>
      <c r="D1009" s="146"/>
      <c r="E1009" s="146">
        <f>'Product Ratings'!C1751</f>
        <v>6</v>
      </c>
      <c r="F1009" s="305">
        <f>'Product Ratings'!D1751</f>
        <v>200.87</v>
      </c>
      <c r="G1009" s="305">
        <f>'Product Ratings'!E1751</f>
        <v>94.05</v>
      </c>
      <c r="H1009" s="134">
        <f>'Product Ratings'!F1751</f>
        <v>0.4682</v>
      </c>
      <c r="I1009" s="146"/>
      <c r="J1009" s="305">
        <f>'Product Ratings'!J1751</f>
        <v>33.47833333</v>
      </c>
      <c r="K1009" s="146" t="str">
        <f>'Product Ratings'!K1751</f>
        <v/>
      </c>
      <c r="L1009" s="305">
        <f>'Product Ratings'!L1751</f>
        <v>22.8022976</v>
      </c>
      <c r="M1009" s="134">
        <f>'Product Ratings'!M1751</f>
        <v>0.65</v>
      </c>
      <c r="N1009" s="146"/>
      <c r="O1009" s="139">
        <f>'Product Ratings'!O1751</f>
        <v>3</v>
      </c>
      <c r="P1009" s="139">
        <f>'Product Ratings'!P1751</f>
        <v>2</v>
      </c>
      <c r="Q1009" s="139">
        <f>'Product Ratings'!Q1751</f>
        <v>5</v>
      </c>
      <c r="R1009" s="139">
        <f>'Product Ratings'!R1751</f>
        <v>0</v>
      </c>
      <c r="S1009" s="306">
        <f>'Product Ratings'!S1751</f>
        <v>5</v>
      </c>
      <c r="T1009" s="307">
        <f>'Product Ratings'!T1751</f>
        <v>15</v>
      </c>
      <c r="U1009" s="146"/>
      <c r="V1009" s="146"/>
      <c r="W1009" s="146"/>
    </row>
    <row r="1010" ht="12.75" customHeight="1">
      <c r="A1010" s="146"/>
      <c r="B1010" s="146" t="str">
        <f>'Product Ratings'!B1757</f>
        <v/>
      </c>
      <c r="C1010" s="146"/>
      <c r="D1010" s="146"/>
      <c r="E1010" s="146">
        <f>'Product Ratings'!C1757</f>
        <v>6</v>
      </c>
      <c r="F1010" s="305">
        <f>'Product Ratings'!D1757</f>
        <v>51.91</v>
      </c>
      <c r="G1010" s="305">
        <f>'Product Ratings'!E1757</f>
        <v>24.24</v>
      </c>
      <c r="H1010" s="134">
        <f>'Product Ratings'!F1757</f>
        <v>0.4669</v>
      </c>
      <c r="I1010" s="146"/>
      <c r="J1010" s="305">
        <f>'Product Ratings'!J1757</f>
        <v>8.651666667</v>
      </c>
      <c r="K1010" s="146" t="str">
        <f>'Product Ratings'!K1757</f>
        <v/>
      </c>
      <c r="L1010" s="305">
        <f>'Product Ratings'!L1757</f>
        <v>5.89792533</v>
      </c>
      <c r="M1010" s="134">
        <f>'Product Ratings'!M1757</f>
        <v>0.65</v>
      </c>
      <c r="N1010" s="146"/>
      <c r="O1010" s="139">
        <f>'Product Ratings'!O1757</f>
        <v>3</v>
      </c>
      <c r="P1010" s="139">
        <f>'Product Ratings'!P1757</f>
        <v>2</v>
      </c>
      <c r="Q1010" s="139">
        <f>'Product Ratings'!Q1757</f>
        <v>5</v>
      </c>
      <c r="R1010" s="139">
        <f>'Product Ratings'!R1757</f>
        <v>0</v>
      </c>
      <c r="S1010" s="306">
        <f>'Product Ratings'!S1757</f>
        <v>5</v>
      </c>
      <c r="T1010" s="307">
        <f>'Product Ratings'!T1757</f>
        <v>15</v>
      </c>
      <c r="U1010" s="146"/>
      <c r="V1010" s="146"/>
      <c r="W1010" s="146"/>
    </row>
    <row r="1011" ht="12.75" customHeight="1">
      <c r="A1011" s="146"/>
      <c r="B1011" s="146" t="str">
        <f>'Product Ratings'!B1775</f>
        <v/>
      </c>
      <c r="C1011" s="146"/>
      <c r="D1011" s="146"/>
      <c r="E1011" s="146">
        <f>'Product Ratings'!C1775</f>
        <v>18</v>
      </c>
      <c r="F1011" s="305">
        <f>'Product Ratings'!D1775</f>
        <v>154.96</v>
      </c>
      <c r="G1011" s="305">
        <f>'Product Ratings'!E1775</f>
        <v>72.16</v>
      </c>
      <c r="H1011" s="134">
        <f>'Product Ratings'!F1775</f>
        <v>0.4657</v>
      </c>
      <c r="I1011" s="146"/>
      <c r="J1011" s="305">
        <f>'Product Ratings'!J1775</f>
        <v>8.608888889</v>
      </c>
      <c r="K1011" s="146" t="str">
        <f>'Product Ratings'!K1775</f>
        <v/>
      </c>
      <c r="L1011" s="305">
        <f>'Product Ratings'!L1775</f>
        <v>5.873568185</v>
      </c>
      <c r="M1011" s="134">
        <f>'Product Ratings'!M1775</f>
        <v>0.22</v>
      </c>
      <c r="N1011" s="146"/>
      <c r="O1011" s="139">
        <f>'Product Ratings'!O1775</f>
        <v>3</v>
      </c>
      <c r="P1011" s="139">
        <f>'Product Ratings'!P1775</f>
        <v>4</v>
      </c>
      <c r="Q1011" s="139">
        <f>'Product Ratings'!Q1775</f>
        <v>5</v>
      </c>
      <c r="R1011" s="139">
        <f>'Product Ratings'!R1775</f>
        <v>0</v>
      </c>
      <c r="S1011" s="306">
        <f>'Product Ratings'!S1775</f>
        <v>3</v>
      </c>
      <c r="T1011" s="307">
        <f>'Product Ratings'!T1775</f>
        <v>15</v>
      </c>
      <c r="U1011" s="146"/>
      <c r="V1011" s="146"/>
      <c r="W1011" s="146"/>
    </row>
    <row r="1012" ht="12.75" customHeight="1">
      <c r="A1012" s="146"/>
      <c r="B1012" s="146" t="str">
        <f>'Product Ratings'!B1776</f>
        <v/>
      </c>
      <c r="C1012" s="146"/>
      <c r="D1012" s="146"/>
      <c r="E1012" s="146">
        <f>'Product Ratings'!C1776</f>
        <v>18</v>
      </c>
      <c r="F1012" s="305">
        <f>'Product Ratings'!D1776</f>
        <v>154.96</v>
      </c>
      <c r="G1012" s="305">
        <f>'Product Ratings'!E1776</f>
        <v>72.16</v>
      </c>
      <c r="H1012" s="134">
        <f>'Product Ratings'!F1776</f>
        <v>0.4657</v>
      </c>
      <c r="I1012" s="146"/>
      <c r="J1012" s="305">
        <f>'Product Ratings'!J1776</f>
        <v>8.608888889</v>
      </c>
      <c r="K1012" s="146" t="str">
        <f>'Product Ratings'!K1776</f>
        <v/>
      </c>
      <c r="L1012" s="305">
        <f>'Product Ratings'!L1776</f>
        <v>5.873568185</v>
      </c>
      <c r="M1012" s="134">
        <f>'Product Ratings'!M1776</f>
        <v>0.26</v>
      </c>
      <c r="N1012" s="146"/>
      <c r="O1012" s="139">
        <f>'Product Ratings'!O1776</f>
        <v>3</v>
      </c>
      <c r="P1012" s="139">
        <f>'Product Ratings'!P1776</f>
        <v>4</v>
      </c>
      <c r="Q1012" s="139">
        <f>'Product Ratings'!Q1776</f>
        <v>5</v>
      </c>
      <c r="R1012" s="139">
        <f>'Product Ratings'!R1776</f>
        <v>0</v>
      </c>
      <c r="S1012" s="306">
        <f>'Product Ratings'!S1776</f>
        <v>3</v>
      </c>
      <c r="T1012" s="307">
        <f>'Product Ratings'!T1776</f>
        <v>15</v>
      </c>
      <c r="U1012" s="146"/>
      <c r="V1012" s="146"/>
      <c r="W1012" s="146"/>
    </row>
    <row r="1013" ht="12.75" customHeight="1">
      <c r="A1013" s="146"/>
      <c r="B1013" s="146" t="str">
        <f>'Product Ratings'!B1777</f>
        <v/>
      </c>
      <c r="C1013" s="146"/>
      <c r="D1013" s="146"/>
      <c r="E1013" s="146">
        <f>'Product Ratings'!C1777</f>
        <v>17</v>
      </c>
      <c r="F1013" s="305">
        <f>'Product Ratings'!D1777</f>
        <v>146.35</v>
      </c>
      <c r="G1013" s="305">
        <f>'Product Ratings'!E1777</f>
        <v>68.15</v>
      </c>
      <c r="H1013" s="134">
        <f>'Product Ratings'!F1777</f>
        <v>0.4657</v>
      </c>
      <c r="I1013" s="146"/>
      <c r="J1013" s="305">
        <f>'Product Ratings'!J1777</f>
        <v>8.608823529</v>
      </c>
      <c r="K1013" s="146" t="str">
        <f>'Product Ratings'!K1777</f>
        <v/>
      </c>
      <c r="L1013" s="305">
        <f>'Product Ratings'!L1777</f>
        <v>5.873523592</v>
      </c>
      <c r="M1013" s="134">
        <f>'Product Ratings'!M1777</f>
        <v>0.28</v>
      </c>
      <c r="N1013" s="146"/>
      <c r="O1013" s="139">
        <f>'Product Ratings'!O1777</f>
        <v>3</v>
      </c>
      <c r="P1013" s="139">
        <f>'Product Ratings'!P1777</f>
        <v>4</v>
      </c>
      <c r="Q1013" s="139">
        <f>'Product Ratings'!Q1777</f>
        <v>5</v>
      </c>
      <c r="R1013" s="139">
        <f>'Product Ratings'!R1777</f>
        <v>0</v>
      </c>
      <c r="S1013" s="306">
        <f>'Product Ratings'!S1777</f>
        <v>3</v>
      </c>
      <c r="T1013" s="307">
        <f>'Product Ratings'!T1777</f>
        <v>15</v>
      </c>
      <c r="U1013" s="146"/>
      <c r="V1013" s="146"/>
      <c r="W1013" s="146"/>
    </row>
    <row r="1014" ht="12.75" customHeight="1">
      <c r="A1014" s="146"/>
      <c r="B1014" s="146" t="str">
        <f>'Product Ratings'!B1782</f>
        <v/>
      </c>
      <c r="C1014" s="146"/>
      <c r="D1014" s="146"/>
      <c r="E1014" s="146">
        <f>'Product Ratings'!C1782</f>
        <v>13</v>
      </c>
      <c r="F1014" s="305">
        <f>'Product Ratings'!D1782</f>
        <v>111.91</v>
      </c>
      <c r="G1014" s="305">
        <f>'Product Ratings'!E1782</f>
        <v>52.11</v>
      </c>
      <c r="H1014" s="134">
        <f>'Product Ratings'!F1782</f>
        <v>0.4657</v>
      </c>
      <c r="I1014" s="146"/>
      <c r="J1014" s="305">
        <f>'Product Ratings'!J1782</f>
        <v>8.608461538</v>
      </c>
      <c r="K1014" s="146" t="str">
        <f>'Product Ratings'!K1782</f>
        <v/>
      </c>
      <c r="L1014" s="305">
        <f>'Product Ratings'!L1782</f>
        <v>5.873276618</v>
      </c>
      <c r="M1014" s="134">
        <f>'Product Ratings'!M1782</f>
        <v>0.34</v>
      </c>
      <c r="N1014" s="146"/>
      <c r="O1014" s="139">
        <f>'Product Ratings'!O1782</f>
        <v>3</v>
      </c>
      <c r="P1014" s="139">
        <f>'Product Ratings'!P1782</f>
        <v>3</v>
      </c>
      <c r="Q1014" s="139">
        <f>'Product Ratings'!Q1782</f>
        <v>5</v>
      </c>
      <c r="R1014" s="139">
        <f>'Product Ratings'!R1782</f>
        <v>0</v>
      </c>
      <c r="S1014" s="306">
        <f>'Product Ratings'!S1782</f>
        <v>4</v>
      </c>
      <c r="T1014" s="307">
        <f>'Product Ratings'!T1782</f>
        <v>15</v>
      </c>
      <c r="U1014" s="146"/>
      <c r="V1014" s="146"/>
      <c r="W1014" s="146"/>
    </row>
    <row r="1015" ht="12.75" customHeight="1">
      <c r="A1015" s="146"/>
      <c r="B1015" s="146" t="str">
        <f>'Product Ratings'!B1783</f>
        <v/>
      </c>
      <c r="C1015" s="146"/>
      <c r="D1015" s="146"/>
      <c r="E1015" s="146">
        <f>'Product Ratings'!C1783</f>
        <v>12</v>
      </c>
      <c r="F1015" s="305">
        <f>'Product Ratings'!D1783</f>
        <v>103.3</v>
      </c>
      <c r="G1015" s="305">
        <f>'Product Ratings'!E1783</f>
        <v>48.1</v>
      </c>
      <c r="H1015" s="134">
        <f>'Product Ratings'!F1783</f>
        <v>0.4657</v>
      </c>
      <c r="I1015" s="146"/>
      <c r="J1015" s="305">
        <f>'Product Ratings'!J1783</f>
        <v>8.608333333</v>
      </c>
      <c r="K1015" s="146" t="str">
        <f>'Product Ratings'!K1783</f>
        <v/>
      </c>
      <c r="L1015" s="305">
        <f>'Product Ratings'!L1783</f>
        <v>5.873189147</v>
      </c>
      <c r="M1015" s="134">
        <f>'Product Ratings'!M1783</f>
        <v>0.35</v>
      </c>
      <c r="N1015" s="146"/>
      <c r="O1015" s="139">
        <f>'Product Ratings'!O1783</f>
        <v>3</v>
      </c>
      <c r="P1015" s="139">
        <f>'Product Ratings'!P1783</f>
        <v>3</v>
      </c>
      <c r="Q1015" s="139">
        <f>'Product Ratings'!Q1783</f>
        <v>5</v>
      </c>
      <c r="R1015" s="139">
        <f>'Product Ratings'!R1783</f>
        <v>0</v>
      </c>
      <c r="S1015" s="306">
        <f>'Product Ratings'!S1783</f>
        <v>4</v>
      </c>
      <c r="T1015" s="307">
        <f>'Product Ratings'!T1783</f>
        <v>15</v>
      </c>
      <c r="U1015" s="146"/>
      <c r="V1015" s="146"/>
      <c r="W1015" s="146"/>
    </row>
    <row r="1016" ht="12.75" customHeight="1">
      <c r="A1016" s="146"/>
      <c r="B1016" s="146" t="str">
        <f>'Product Ratings'!B1784</f>
        <v/>
      </c>
      <c r="C1016" s="146"/>
      <c r="D1016" s="146"/>
      <c r="E1016" s="146">
        <f>'Product Ratings'!C1784</f>
        <v>11</v>
      </c>
      <c r="F1016" s="305">
        <f>'Product Ratings'!D1784</f>
        <v>94.7</v>
      </c>
      <c r="G1016" s="305">
        <f>'Product Ratings'!E1784</f>
        <v>44.1</v>
      </c>
      <c r="H1016" s="134">
        <f>'Product Ratings'!F1784</f>
        <v>0.4657</v>
      </c>
      <c r="I1016" s="146"/>
      <c r="J1016" s="305">
        <f>'Product Ratings'!J1784</f>
        <v>8.609090909</v>
      </c>
      <c r="K1016" s="146" t="str">
        <f>'Product Ratings'!K1784</f>
        <v/>
      </c>
      <c r="L1016" s="305">
        <f>'Product Ratings'!L1784</f>
        <v>5.873706017</v>
      </c>
      <c r="M1016" s="134">
        <f>'Product Ratings'!M1784</f>
        <v>0.45</v>
      </c>
      <c r="N1016" s="146"/>
      <c r="O1016" s="139">
        <f>'Product Ratings'!O1784</f>
        <v>3</v>
      </c>
      <c r="P1016" s="139">
        <f>'Product Ratings'!P1784</f>
        <v>3</v>
      </c>
      <c r="Q1016" s="139">
        <f>'Product Ratings'!Q1784</f>
        <v>5</v>
      </c>
      <c r="R1016" s="139">
        <f>'Product Ratings'!R1784</f>
        <v>0</v>
      </c>
      <c r="S1016" s="306">
        <f>'Product Ratings'!S1784</f>
        <v>4</v>
      </c>
      <c r="T1016" s="307">
        <f>'Product Ratings'!T1784</f>
        <v>15</v>
      </c>
      <c r="U1016" s="146"/>
      <c r="V1016" s="146"/>
      <c r="W1016" s="146"/>
    </row>
    <row r="1017" ht="12.75" customHeight="1">
      <c r="A1017" s="146"/>
      <c r="B1017" s="146" t="str">
        <f>'Product Ratings'!B1801</f>
        <v/>
      </c>
      <c r="C1017" s="146"/>
      <c r="D1017" s="146"/>
      <c r="E1017" s="146">
        <f>'Product Ratings'!C1801</f>
        <v>10</v>
      </c>
      <c r="F1017" s="305">
        <f>'Product Ratings'!D1801</f>
        <v>34.78</v>
      </c>
      <c r="G1017" s="305">
        <f>'Product Ratings'!E1801</f>
        <v>16.18</v>
      </c>
      <c r="H1017" s="134">
        <f>'Product Ratings'!F1801</f>
        <v>0.4653</v>
      </c>
      <c r="I1017" s="146"/>
      <c r="J1017" s="305">
        <f>'Product Ratings'!J1801</f>
        <v>3.478</v>
      </c>
      <c r="K1017" s="146" t="str">
        <f>'Product Ratings'!K1801</f>
        <v/>
      </c>
      <c r="L1017" s="305">
        <f>'Product Ratings'!L1801</f>
        <v>2.373575377</v>
      </c>
      <c r="M1017" s="134">
        <f>'Product Ratings'!M1801</f>
        <v>0.64</v>
      </c>
      <c r="N1017" s="146"/>
      <c r="O1017" s="139">
        <f>'Product Ratings'!O1801</f>
        <v>3</v>
      </c>
      <c r="P1017" s="139">
        <f>'Product Ratings'!P1801</f>
        <v>2</v>
      </c>
      <c r="Q1017" s="139">
        <f>'Product Ratings'!Q1801</f>
        <v>5</v>
      </c>
      <c r="R1017" s="139">
        <f>'Product Ratings'!R1801</f>
        <v>0</v>
      </c>
      <c r="S1017" s="306">
        <f>'Product Ratings'!S1801</f>
        <v>5</v>
      </c>
      <c r="T1017" s="307">
        <f>'Product Ratings'!T1801</f>
        <v>15</v>
      </c>
      <c r="U1017" s="146"/>
      <c r="V1017" s="146"/>
      <c r="W1017" s="146"/>
    </row>
    <row r="1018" ht="12.75" customHeight="1">
      <c r="A1018" s="146"/>
      <c r="B1018" s="146" t="str">
        <f>'Product Ratings'!B1802</f>
        <v/>
      </c>
      <c r="C1018" s="146"/>
      <c r="D1018" s="146"/>
      <c r="E1018" s="146">
        <f>'Product Ratings'!C1802</f>
        <v>21</v>
      </c>
      <c r="F1018" s="305">
        <f>'Product Ratings'!D1802</f>
        <v>435.46</v>
      </c>
      <c r="G1018" s="305">
        <f>'Product Ratings'!E1802</f>
        <v>202.57</v>
      </c>
      <c r="H1018" s="134">
        <f>'Product Ratings'!F1802</f>
        <v>0.4652</v>
      </c>
      <c r="I1018" s="146"/>
      <c r="J1018" s="305">
        <f>'Product Ratings'!J1802</f>
        <v>20.73619048</v>
      </c>
      <c r="K1018" s="146" t="str">
        <f>'Product Ratings'!K1802</f>
        <v/>
      </c>
      <c r="L1018" s="305">
        <f>'Product Ratings'!L1802</f>
        <v>14.15246415</v>
      </c>
      <c r="M1018" s="134">
        <f>'Product Ratings'!M1802</f>
        <v>0.15</v>
      </c>
      <c r="N1018" s="146"/>
      <c r="O1018" s="139">
        <f>'Product Ratings'!O1802</f>
        <v>3</v>
      </c>
      <c r="P1018" s="139">
        <f>'Product Ratings'!P1802</f>
        <v>4</v>
      </c>
      <c r="Q1018" s="139">
        <f>'Product Ratings'!Q1802</f>
        <v>5</v>
      </c>
      <c r="R1018" s="139">
        <f>'Product Ratings'!R1802</f>
        <v>0</v>
      </c>
      <c r="S1018" s="306">
        <f>'Product Ratings'!S1802</f>
        <v>3</v>
      </c>
      <c r="T1018" s="307">
        <f>'Product Ratings'!T1802</f>
        <v>15</v>
      </c>
      <c r="U1018" s="146"/>
      <c r="V1018" s="146"/>
      <c r="W1018" s="146"/>
    </row>
    <row r="1019" ht="12.75" customHeight="1">
      <c r="A1019" s="146"/>
      <c r="B1019" s="146" t="str">
        <f>'Product Ratings'!B1804</f>
        <v/>
      </c>
      <c r="C1019" s="146"/>
      <c r="D1019" s="146"/>
      <c r="E1019" s="146">
        <f>'Product Ratings'!C1804</f>
        <v>6</v>
      </c>
      <c r="F1019" s="305">
        <f>'Product Ratings'!D1804</f>
        <v>197.23</v>
      </c>
      <c r="G1019" s="305">
        <f>'Product Ratings'!E1804</f>
        <v>91.72</v>
      </c>
      <c r="H1019" s="134">
        <f>'Product Ratings'!F1804</f>
        <v>0.465</v>
      </c>
      <c r="I1019" s="146"/>
      <c r="J1019" s="305">
        <f>'Product Ratings'!J1804</f>
        <v>32.87166667</v>
      </c>
      <c r="K1019" s="146" t="str">
        <f>'Product Ratings'!K1804</f>
        <v/>
      </c>
      <c r="L1019" s="305">
        <f>'Product Ratings'!L1804</f>
        <v>22.43799772</v>
      </c>
      <c r="M1019" s="134">
        <f>'Product Ratings'!M1804</f>
        <v>0.87</v>
      </c>
      <c r="N1019" s="146"/>
      <c r="O1019" s="139">
        <f>'Product Ratings'!O1804</f>
        <v>3</v>
      </c>
      <c r="P1019" s="139">
        <f>'Product Ratings'!P1804</f>
        <v>2</v>
      </c>
      <c r="Q1019" s="139">
        <f>'Product Ratings'!Q1804</f>
        <v>5</v>
      </c>
      <c r="R1019" s="139">
        <f>'Product Ratings'!R1804</f>
        <v>0</v>
      </c>
      <c r="S1019" s="306">
        <f>'Product Ratings'!S1804</f>
        <v>5</v>
      </c>
      <c r="T1019" s="307">
        <f>'Product Ratings'!T1804</f>
        <v>15</v>
      </c>
      <c r="U1019" s="146"/>
      <c r="V1019" s="146"/>
      <c r="W1019" s="146"/>
    </row>
    <row r="1020" ht="12.75" customHeight="1">
      <c r="A1020" s="146"/>
      <c r="B1020" s="146" t="str">
        <f>'Product Ratings'!B1816</f>
        <v/>
      </c>
      <c r="C1020" s="146"/>
      <c r="D1020" s="146"/>
      <c r="E1020" s="146">
        <f>'Product Ratings'!C1816</f>
        <v>8</v>
      </c>
      <c r="F1020" s="305">
        <f>'Product Ratings'!D1816</f>
        <v>201.04</v>
      </c>
      <c r="G1020" s="305">
        <f>'Product Ratings'!E1816</f>
        <v>93.28</v>
      </c>
      <c r="H1020" s="134">
        <f>'Product Ratings'!F1816</f>
        <v>0.464</v>
      </c>
      <c r="I1020" s="146"/>
      <c r="J1020" s="305">
        <f>'Product Ratings'!J1816</f>
        <v>25.13</v>
      </c>
      <c r="K1020" s="146" t="str">
        <f>'Product Ratings'!K1816</f>
        <v/>
      </c>
      <c r="L1020" s="305">
        <f>'Product Ratings'!L1816</f>
        <v>17.16530055</v>
      </c>
      <c r="M1020" s="134">
        <f>'Product Ratings'!M1816</f>
        <v>0.65</v>
      </c>
      <c r="N1020" s="146"/>
      <c r="O1020" s="139">
        <f>'Product Ratings'!O1816</f>
        <v>3</v>
      </c>
      <c r="P1020" s="139">
        <f>'Product Ratings'!P1816</f>
        <v>2</v>
      </c>
      <c r="Q1020" s="139">
        <f>'Product Ratings'!Q1816</f>
        <v>5</v>
      </c>
      <c r="R1020" s="139">
        <f>'Product Ratings'!R1816</f>
        <v>0</v>
      </c>
      <c r="S1020" s="306">
        <f>'Product Ratings'!S1816</f>
        <v>5</v>
      </c>
      <c r="T1020" s="307">
        <f>'Product Ratings'!T1816</f>
        <v>15</v>
      </c>
      <c r="U1020" s="146"/>
      <c r="V1020" s="146"/>
      <c r="W1020" s="146"/>
    </row>
    <row r="1021" ht="12.75" customHeight="1">
      <c r="A1021" s="146"/>
      <c r="B1021" s="146" t="str">
        <f>'Product Ratings'!B1834</f>
        <v/>
      </c>
      <c r="C1021" s="146"/>
      <c r="D1021" s="146"/>
      <c r="E1021" s="146">
        <f>'Product Ratings'!C1834</f>
        <v>16</v>
      </c>
      <c r="F1021" s="305">
        <f>'Product Ratings'!D1834</f>
        <v>128.49</v>
      </c>
      <c r="G1021" s="305">
        <f>'Product Ratings'!E1834</f>
        <v>59.45</v>
      </c>
      <c r="H1021" s="134">
        <f>'Product Ratings'!F1834</f>
        <v>0.4627</v>
      </c>
      <c r="I1021" s="146"/>
      <c r="J1021" s="305">
        <f>'Product Ratings'!J1834</f>
        <v>8.030625</v>
      </c>
      <c r="K1021" s="146" t="str">
        <f>'Product Ratings'!K1834</f>
        <v/>
      </c>
      <c r="L1021" s="305">
        <f>'Product Ratings'!L1834</f>
        <v>5.490274834</v>
      </c>
      <c r="M1021" s="134">
        <f>'Product Ratings'!M1834</f>
        <v>0.23</v>
      </c>
      <c r="N1021" s="146"/>
      <c r="O1021" s="139">
        <f>'Product Ratings'!O1834</f>
        <v>3</v>
      </c>
      <c r="P1021" s="139">
        <f>'Product Ratings'!P1834</f>
        <v>4</v>
      </c>
      <c r="Q1021" s="139">
        <f>'Product Ratings'!Q1834</f>
        <v>5</v>
      </c>
      <c r="R1021" s="139">
        <f>'Product Ratings'!R1834</f>
        <v>0</v>
      </c>
      <c r="S1021" s="306">
        <f>'Product Ratings'!S1834</f>
        <v>3</v>
      </c>
      <c r="T1021" s="307">
        <f>'Product Ratings'!T1834</f>
        <v>15</v>
      </c>
      <c r="U1021" s="146"/>
      <c r="V1021" s="146"/>
      <c r="W1021" s="146"/>
    </row>
    <row r="1022" ht="12.75" customHeight="1">
      <c r="A1022" s="146"/>
      <c r="B1022" s="146" t="str">
        <f>'Product Ratings'!B1837</f>
        <v/>
      </c>
      <c r="C1022" s="146"/>
      <c r="D1022" s="146"/>
      <c r="E1022" s="146">
        <f>'Product Ratings'!C1837</f>
        <v>6</v>
      </c>
      <c r="F1022" s="305">
        <f>'Product Ratings'!D1837</f>
        <v>174</v>
      </c>
      <c r="G1022" s="305">
        <f>'Product Ratings'!E1837</f>
        <v>80.4</v>
      </c>
      <c r="H1022" s="134">
        <f>'Product Ratings'!F1837</f>
        <v>0.4621</v>
      </c>
      <c r="I1022" s="146"/>
      <c r="J1022" s="305">
        <f>'Product Ratings'!J1837</f>
        <v>29</v>
      </c>
      <c r="K1022" s="146" t="str">
        <f>'Product Ratings'!K1837</f>
        <v/>
      </c>
      <c r="L1022" s="305">
        <f>'Product Ratings'!L1837</f>
        <v>19.83448465</v>
      </c>
      <c r="M1022" s="134">
        <f>'Product Ratings'!M1837</f>
        <v>0.87</v>
      </c>
      <c r="N1022" s="146"/>
      <c r="O1022" s="139">
        <f>'Product Ratings'!O1837</f>
        <v>3</v>
      </c>
      <c r="P1022" s="139">
        <f>'Product Ratings'!P1837</f>
        <v>2</v>
      </c>
      <c r="Q1022" s="139">
        <f>'Product Ratings'!Q1837</f>
        <v>5</v>
      </c>
      <c r="R1022" s="139">
        <f>'Product Ratings'!R1837</f>
        <v>0</v>
      </c>
      <c r="S1022" s="306">
        <f>'Product Ratings'!S1837</f>
        <v>5</v>
      </c>
      <c r="T1022" s="307">
        <f>'Product Ratings'!T1837</f>
        <v>15</v>
      </c>
      <c r="U1022" s="146"/>
      <c r="V1022" s="146"/>
      <c r="W1022" s="146"/>
    </row>
    <row r="1023" ht="12.75" customHeight="1">
      <c r="A1023" s="146"/>
      <c r="B1023" s="146" t="str">
        <f>'Product Ratings'!B17</f>
        <v>Widget 3</v>
      </c>
      <c r="C1023" s="146"/>
      <c r="D1023" s="146"/>
      <c r="E1023" s="146">
        <f>'Product Ratings'!C17</f>
        <v>5</v>
      </c>
      <c r="F1023" s="305">
        <f>'Product Ratings'!D17</f>
        <v>86.96</v>
      </c>
      <c r="G1023" s="305">
        <f>'Product Ratings'!E17</f>
        <v>86.96</v>
      </c>
      <c r="H1023" s="134" t="str">
        <f>'Product Ratings'!F17</f>
        <v/>
      </c>
      <c r="I1023" s="146"/>
      <c r="J1023" s="305">
        <f>'Product Ratings'!J17</f>
        <v>17.392</v>
      </c>
      <c r="K1023" s="146">
        <f>'Product Ratings'!K17</f>
        <v>45</v>
      </c>
      <c r="L1023" s="305">
        <f>'Product Ratings'!L17</f>
        <v>17.392</v>
      </c>
      <c r="M1023" s="134">
        <f>'Product Ratings'!M17</f>
        <v>0.05</v>
      </c>
      <c r="N1023" s="146"/>
      <c r="O1023" s="139">
        <f>'Product Ratings'!O17</f>
        <v>1</v>
      </c>
      <c r="P1023" s="139">
        <f>'Product Ratings'!P17</f>
        <v>1</v>
      </c>
      <c r="Q1023" s="139">
        <f>'Product Ratings'!Q17</f>
        <v>5</v>
      </c>
      <c r="R1023" s="139">
        <f>'Product Ratings'!R17</f>
        <v>2</v>
      </c>
      <c r="S1023" s="306">
        <f>'Product Ratings'!S17</f>
        <v>1</v>
      </c>
      <c r="T1023" s="307">
        <f>'Product Ratings'!T17</f>
        <v>10</v>
      </c>
      <c r="U1023" s="146"/>
      <c r="V1023" s="146"/>
      <c r="W1023" s="146"/>
    </row>
    <row r="1024" ht="12.75" customHeight="1">
      <c r="A1024" s="146"/>
      <c r="B1024" s="146" t="str">
        <f>'Product Ratings'!B29</f>
        <v>Widget 15</v>
      </c>
      <c r="C1024" s="146"/>
      <c r="D1024" s="146"/>
      <c r="E1024" s="146">
        <f>'Product Ratings'!C29</f>
        <v>2</v>
      </c>
      <c r="F1024" s="305">
        <f>'Product Ratings'!D29</f>
        <v>434.78</v>
      </c>
      <c r="G1024" s="305">
        <f>'Product Ratings'!E29</f>
        <v>434.78</v>
      </c>
      <c r="H1024" s="134" t="str">
        <f>'Product Ratings'!F29</f>
        <v/>
      </c>
      <c r="I1024" s="146"/>
      <c r="J1024" s="305">
        <f>'Product Ratings'!J29</f>
        <v>217.39</v>
      </c>
      <c r="K1024" s="146">
        <f>'Product Ratings'!K29</f>
        <v>38</v>
      </c>
      <c r="L1024" s="305">
        <f>'Product Ratings'!L29</f>
        <v>217.39</v>
      </c>
      <c r="M1024" s="134">
        <f>'Product Ratings'!M29</f>
        <v>0.28</v>
      </c>
      <c r="N1024" s="146"/>
      <c r="O1024" s="139">
        <f>'Product Ratings'!O29</f>
        <v>1</v>
      </c>
      <c r="P1024" s="139">
        <f>'Product Ratings'!P29</f>
        <v>1</v>
      </c>
      <c r="Q1024" s="139">
        <f>'Product Ratings'!Q29</f>
        <v>1</v>
      </c>
      <c r="R1024" s="139">
        <f>'Product Ratings'!R29</f>
        <v>3</v>
      </c>
      <c r="S1024" s="306">
        <f>'Product Ratings'!S29</f>
        <v>3</v>
      </c>
      <c r="T1024" s="307">
        <f>'Product Ratings'!T29</f>
        <v>9</v>
      </c>
      <c r="U1024" s="146"/>
      <c r="V1024" s="146"/>
      <c r="W1024" s="146"/>
    </row>
    <row r="1025" ht="12.75" customHeight="1">
      <c r="A1025" s="146"/>
      <c r="B1025" s="146" t="str">
        <f>'Product Ratings'!B45</f>
        <v>Widget 32</v>
      </c>
      <c r="C1025" s="146"/>
      <c r="D1025" s="146"/>
      <c r="E1025" s="146">
        <f>'Product Ratings'!C45</f>
        <v>2</v>
      </c>
      <c r="F1025" s="305">
        <f>'Product Ratings'!D45</f>
        <v>195.73</v>
      </c>
      <c r="G1025" s="305">
        <f>'Product Ratings'!E45</f>
        <v>155.06</v>
      </c>
      <c r="H1025" s="134">
        <f>'Product Ratings'!F45</f>
        <v>0.534</v>
      </c>
      <c r="I1025" s="146"/>
      <c r="J1025" s="305">
        <f>'Product Ratings'!J45</f>
        <v>97.865</v>
      </c>
      <c r="K1025" s="146">
        <f>'Product Ratings'!K45</f>
        <v>875</v>
      </c>
      <c r="L1025" s="305">
        <f>'Product Ratings'!L45</f>
        <v>63.79726206</v>
      </c>
      <c r="M1025" s="134">
        <f>'Product Ratings'!M45</f>
        <v>0.58</v>
      </c>
      <c r="N1025" s="146"/>
      <c r="O1025" s="139">
        <f>'Product Ratings'!O45</f>
        <v>3</v>
      </c>
      <c r="P1025" s="139">
        <f>'Product Ratings'!P45</f>
        <v>1</v>
      </c>
      <c r="Q1025" s="139">
        <f>'Product Ratings'!Q45</f>
        <v>3</v>
      </c>
      <c r="R1025" s="139">
        <f>'Product Ratings'!R45</f>
        <v>1</v>
      </c>
      <c r="S1025" s="306">
        <f>'Product Ratings'!S45</f>
        <v>4</v>
      </c>
      <c r="T1025" s="307">
        <f>'Product Ratings'!T45</f>
        <v>12</v>
      </c>
      <c r="U1025" s="146"/>
      <c r="V1025" s="146"/>
      <c r="W1025" s="146"/>
    </row>
    <row r="1026" ht="12.75" customHeight="1">
      <c r="A1026" s="146"/>
      <c r="B1026" s="146" t="str">
        <f>'Product Ratings'!B54</f>
        <v>Widget 41</v>
      </c>
      <c r="C1026" s="146"/>
      <c r="D1026" s="146"/>
      <c r="E1026" s="146">
        <f>'Product Ratings'!C54</f>
        <v>1</v>
      </c>
      <c r="F1026" s="305">
        <f>'Product Ratings'!D54</f>
        <v>86.09</v>
      </c>
      <c r="G1026" s="305">
        <f>'Product Ratings'!E54</f>
        <v>66.34</v>
      </c>
      <c r="H1026" s="134">
        <f>'Product Ratings'!F54</f>
        <v>0.534</v>
      </c>
      <c r="I1026" s="146"/>
      <c r="J1026" s="305">
        <f>'Product Ratings'!J54</f>
        <v>86.09</v>
      </c>
      <c r="K1026" s="146">
        <f>'Product Ratings'!K54</f>
        <v>65</v>
      </c>
      <c r="L1026" s="305">
        <f>'Product Ratings'!L54</f>
        <v>56.12125163</v>
      </c>
      <c r="M1026" s="134">
        <f>'Product Ratings'!M54</f>
        <v>0.15</v>
      </c>
      <c r="N1026" s="146"/>
      <c r="O1026" s="139">
        <f>'Product Ratings'!O54</f>
        <v>3</v>
      </c>
      <c r="P1026" s="139">
        <f>'Product Ratings'!P54</f>
        <v>1</v>
      </c>
      <c r="Q1026" s="139">
        <f>'Product Ratings'!Q54</f>
        <v>3</v>
      </c>
      <c r="R1026" s="139">
        <f>'Product Ratings'!R54</f>
        <v>2</v>
      </c>
      <c r="S1026" s="306">
        <f>'Product Ratings'!S54</f>
        <v>3</v>
      </c>
      <c r="T1026" s="307">
        <f>'Product Ratings'!T54</f>
        <v>12</v>
      </c>
      <c r="U1026" s="146"/>
      <c r="V1026" s="146"/>
      <c r="W1026" s="146"/>
    </row>
    <row r="1027" ht="12.75" customHeight="1">
      <c r="A1027" s="146"/>
      <c r="B1027" s="146" t="str">
        <f>'Product Ratings'!B92</f>
        <v>Widget 80</v>
      </c>
      <c r="C1027" s="146"/>
      <c r="D1027" s="146"/>
      <c r="E1027" s="146">
        <f>'Product Ratings'!C92</f>
        <v>4</v>
      </c>
      <c r="F1027" s="305">
        <f>'Product Ratings'!D92</f>
        <v>295.65</v>
      </c>
      <c r="G1027" s="305">
        <f>'Product Ratings'!E92</f>
        <v>216.83</v>
      </c>
      <c r="H1027" s="134">
        <f>'Product Ratings'!F92</f>
        <v>0.534</v>
      </c>
      <c r="I1027" s="146"/>
      <c r="J1027" s="305">
        <f>'Product Ratings'!J92</f>
        <v>73.9125</v>
      </c>
      <c r="K1027" s="146">
        <f>'Product Ratings'!K92</f>
        <v>41</v>
      </c>
      <c r="L1027" s="305">
        <f>'Product Ratings'!L92</f>
        <v>48.18285528</v>
      </c>
      <c r="M1027" s="134">
        <f>'Product Ratings'!M92</f>
        <v>0.04</v>
      </c>
      <c r="N1027" s="146"/>
      <c r="O1027" s="139">
        <f>'Product Ratings'!O92</f>
        <v>3</v>
      </c>
      <c r="P1027" s="139">
        <f>'Product Ratings'!P92</f>
        <v>1</v>
      </c>
      <c r="Q1027" s="139">
        <f>'Product Ratings'!Q92</f>
        <v>3</v>
      </c>
      <c r="R1027" s="139">
        <f>'Product Ratings'!R92</f>
        <v>3</v>
      </c>
      <c r="S1027" s="306">
        <f>'Product Ratings'!S92</f>
        <v>1</v>
      </c>
      <c r="T1027" s="307">
        <f>'Product Ratings'!T92</f>
        <v>11</v>
      </c>
      <c r="U1027" s="146"/>
      <c r="V1027" s="146"/>
      <c r="W1027" s="146"/>
    </row>
    <row r="1028" ht="12.75" customHeight="1">
      <c r="A1028" s="146"/>
      <c r="B1028" s="146" t="str">
        <f>'Product Ratings'!B93</f>
        <v>Widget 81</v>
      </c>
      <c r="C1028" s="146"/>
      <c r="D1028" s="146"/>
      <c r="E1028" s="146">
        <f>'Product Ratings'!C93</f>
        <v>5</v>
      </c>
      <c r="F1028" s="305">
        <f>'Product Ratings'!D93</f>
        <v>108.7</v>
      </c>
      <c r="G1028" s="305">
        <f>'Product Ratings'!E93</f>
        <v>79.6</v>
      </c>
      <c r="H1028" s="134">
        <f>'Product Ratings'!F93</f>
        <v>0.534</v>
      </c>
      <c r="I1028" s="146"/>
      <c r="J1028" s="305">
        <f>'Product Ratings'!J93</f>
        <v>21.74</v>
      </c>
      <c r="K1028" s="146">
        <f>'Product Ratings'!K93</f>
        <v>68</v>
      </c>
      <c r="L1028" s="305">
        <f>'Product Ratings'!L93</f>
        <v>14.17209909</v>
      </c>
      <c r="M1028" s="134">
        <f>'Product Ratings'!M93</f>
        <v>0.05</v>
      </c>
      <c r="N1028" s="146"/>
      <c r="O1028" s="139">
        <f>'Product Ratings'!O93</f>
        <v>3</v>
      </c>
      <c r="P1028" s="139">
        <f>'Product Ratings'!P93</f>
        <v>1</v>
      </c>
      <c r="Q1028" s="139">
        <f>'Product Ratings'!Q93</f>
        <v>5</v>
      </c>
      <c r="R1028" s="139">
        <f>'Product Ratings'!R93</f>
        <v>2</v>
      </c>
      <c r="S1028" s="306">
        <f>'Product Ratings'!S93</f>
        <v>1</v>
      </c>
      <c r="T1028" s="307">
        <f>'Product Ratings'!T93</f>
        <v>12</v>
      </c>
      <c r="U1028" s="146"/>
      <c r="V1028" s="146"/>
      <c r="W1028" s="146"/>
    </row>
    <row r="1029" ht="12.75" customHeight="1">
      <c r="A1029" s="146"/>
      <c r="B1029" s="146" t="str">
        <f>'Product Ratings'!B116</f>
        <v>Widget 106</v>
      </c>
      <c r="C1029" s="146"/>
      <c r="D1029" s="146"/>
      <c r="E1029" s="146">
        <f>'Product Ratings'!C116</f>
        <v>1</v>
      </c>
      <c r="F1029" s="305">
        <f>'Product Ratings'!D116</f>
        <v>186.96</v>
      </c>
      <c r="G1029" s="305">
        <f>'Product Ratings'!E116</f>
        <v>133.85</v>
      </c>
      <c r="H1029" s="134">
        <f>'Product Ratings'!F116</f>
        <v>0.534</v>
      </c>
      <c r="I1029" s="146"/>
      <c r="J1029" s="305">
        <f>'Product Ratings'!J116</f>
        <v>186.96</v>
      </c>
      <c r="K1029" s="146">
        <f>'Product Ratings'!K116</f>
        <v>48</v>
      </c>
      <c r="L1029" s="305">
        <f>'Product Ratings'!L116</f>
        <v>121.8774446</v>
      </c>
      <c r="M1029" s="134">
        <f>'Product Ratings'!M116</f>
        <v>0.52</v>
      </c>
      <c r="N1029" s="146"/>
      <c r="O1029" s="139">
        <f>'Product Ratings'!O116</f>
        <v>3</v>
      </c>
      <c r="P1029" s="139">
        <f>'Product Ratings'!P116</f>
        <v>1</v>
      </c>
      <c r="Q1029" s="139">
        <f>'Product Ratings'!Q116</f>
        <v>2</v>
      </c>
      <c r="R1029" s="139">
        <f>'Product Ratings'!R116</f>
        <v>2</v>
      </c>
      <c r="S1029" s="306">
        <f>'Product Ratings'!S116</f>
        <v>4</v>
      </c>
      <c r="T1029" s="307">
        <f>'Product Ratings'!T116</f>
        <v>12</v>
      </c>
      <c r="U1029" s="146"/>
      <c r="V1029" s="146"/>
      <c r="W1029" s="146"/>
    </row>
    <row r="1030" ht="12.75" customHeight="1">
      <c r="A1030" s="146"/>
      <c r="B1030" s="146" t="str">
        <f>'Product Ratings'!B121</f>
        <v>Widget 111</v>
      </c>
      <c r="C1030" s="146"/>
      <c r="D1030" s="146"/>
      <c r="E1030" s="146">
        <f>'Product Ratings'!C121</f>
        <v>3</v>
      </c>
      <c r="F1030" s="305">
        <f>'Product Ratings'!D121</f>
        <v>701.74</v>
      </c>
      <c r="G1030" s="305">
        <f>'Product Ratings'!E121</f>
        <v>501.61</v>
      </c>
      <c r="H1030" s="134">
        <f>'Product Ratings'!F121</f>
        <v>0.534</v>
      </c>
      <c r="I1030" s="146"/>
      <c r="J1030" s="305">
        <f>'Product Ratings'!J121</f>
        <v>233.9133333</v>
      </c>
      <c r="K1030" s="146">
        <f>'Product Ratings'!K121</f>
        <v>45</v>
      </c>
      <c r="L1030" s="305">
        <f>'Product Ratings'!L121</f>
        <v>152.4858757</v>
      </c>
      <c r="M1030" s="134">
        <f>'Product Ratings'!M121</f>
        <v>0.58</v>
      </c>
      <c r="N1030" s="146"/>
      <c r="O1030" s="139">
        <f>'Product Ratings'!O121</f>
        <v>3</v>
      </c>
      <c r="P1030" s="139">
        <f>'Product Ratings'!P121</f>
        <v>1</v>
      </c>
      <c r="Q1030" s="139">
        <f>'Product Ratings'!Q121</f>
        <v>2</v>
      </c>
      <c r="R1030" s="139">
        <f>'Product Ratings'!R121</f>
        <v>2</v>
      </c>
      <c r="S1030" s="306">
        <f>'Product Ratings'!S121</f>
        <v>4</v>
      </c>
      <c r="T1030" s="307">
        <f>'Product Ratings'!T121</f>
        <v>12</v>
      </c>
      <c r="U1030" s="146"/>
      <c r="V1030" s="146"/>
      <c r="W1030" s="146"/>
    </row>
    <row r="1031" ht="12.75" customHeight="1">
      <c r="A1031" s="146"/>
      <c r="B1031" s="146" t="str">
        <f>'Product Ratings'!B170</f>
        <v>Widget 162</v>
      </c>
      <c r="C1031" s="146"/>
      <c r="D1031" s="146"/>
      <c r="E1031" s="146">
        <f>'Product Ratings'!C170</f>
        <v>6</v>
      </c>
      <c r="F1031" s="305">
        <f>'Product Ratings'!D170</f>
        <v>353.22</v>
      </c>
      <c r="G1031" s="305">
        <f>'Product Ratings'!E170</f>
        <v>245.7</v>
      </c>
      <c r="H1031" s="134">
        <f>'Product Ratings'!F170</f>
        <v>0.534</v>
      </c>
      <c r="I1031" s="146"/>
      <c r="J1031" s="305">
        <f>'Product Ratings'!J170</f>
        <v>58.87</v>
      </c>
      <c r="K1031" s="146">
        <f>'Product Ratings'!K170</f>
        <v>84</v>
      </c>
      <c r="L1031" s="305">
        <f>'Product Ratings'!L170</f>
        <v>38.3767927</v>
      </c>
      <c r="M1031" s="134">
        <f>'Product Ratings'!M170</f>
        <v>0.06</v>
      </c>
      <c r="N1031" s="146"/>
      <c r="O1031" s="139">
        <f>'Product Ratings'!O170</f>
        <v>3</v>
      </c>
      <c r="P1031" s="139">
        <f>'Product Ratings'!P170</f>
        <v>2</v>
      </c>
      <c r="Q1031" s="139">
        <f>'Product Ratings'!Q170</f>
        <v>4</v>
      </c>
      <c r="R1031" s="139">
        <f>'Product Ratings'!R170</f>
        <v>1</v>
      </c>
      <c r="S1031" s="306">
        <f>'Product Ratings'!S170</f>
        <v>2</v>
      </c>
      <c r="T1031" s="307">
        <f>'Product Ratings'!T170</f>
        <v>12</v>
      </c>
      <c r="U1031" s="146"/>
      <c r="V1031" s="146"/>
      <c r="W1031" s="146"/>
    </row>
    <row r="1032" ht="12.75" customHeight="1">
      <c r="A1032" s="146"/>
      <c r="B1032" s="146" t="str">
        <f>'Product Ratings'!B244</f>
        <v>Widget 238</v>
      </c>
      <c r="C1032" s="146"/>
      <c r="D1032" s="146"/>
      <c r="E1032" s="146">
        <f>'Product Ratings'!C244</f>
        <v>4</v>
      </c>
      <c r="F1032" s="305">
        <f>'Product Ratings'!D244</f>
        <v>100.87</v>
      </c>
      <c r="G1032" s="305">
        <f>'Product Ratings'!E244</f>
        <v>67.53</v>
      </c>
      <c r="H1032" s="134">
        <f>'Product Ratings'!F244</f>
        <v>0.534</v>
      </c>
      <c r="I1032" s="146"/>
      <c r="J1032" s="305">
        <f>'Product Ratings'!J244</f>
        <v>25.2175</v>
      </c>
      <c r="K1032" s="146">
        <f>'Product Ratings'!K244</f>
        <v>47</v>
      </c>
      <c r="L1032" s="305">
        <f>'Product Ratings'!L244</f>
        <v>16.43904824</v>
      </c>
      <c r="M1032" s="134">
        <f>'Product Ratings'!M244</f>
        <v>0.04</v>
      </c>
      <c r="N1032" s="146"/>
      <c r="O1032" s="139">
        <f>'Product Ratings'!O244</f>
        <v>3</v>
      </c>
      <c r="P1032" s="139">
        <f>'Product Ratings'!P244</f>
        <v>1</v>
      </c>
      <c r="Q1032" s="139">
        <f>'Product Ratings'!Q244</f>
        <v>5</v>
      </c>
      <c r="R1032" s="139">
        <f>'Product Ratings'!R244</f>
        <v>2</v>
      </c>
      <c r="S1032" s="306">
        <f>'Product Ratings'!S244</f>
        <v>1</v>
      </c>
      <c r="T1032" s="307">
        <f>'Product Ratings'!T244</f>
        <v>12</v>
      </c>
      <c r="U1032" s="146"/>
      <c r="V1032" s="146"/>
      <c r="W1032" s="146"/>
    </row>
    <row r="1033" ht="12.75" customHeight="1">
      <c r="A1033" s="146"/>
      <c r="B1033" s="146" t="str">
        <f>'Product Ratings'!B261</f>
        <v>Widget 256</v>
      </c>
      <c r="C1033" s="146"/>
      <c r="D1033" s="146"/>
      <c r="E1033" s="146">
        <f>'Product Ratings'!C261</f>
        <v>1</v>
      </c>
      <c r="F1033" s="305">
        <f>'Product Ratings'!D261</f>
        <v>138.7</v>
      </c>
      <c r="G1033" s="305">
        <f>'Product Ratings'!E261</f>
        <v>92.34</v>
      </c>
      <c r="H1033" s="134">
        <f>'Product Ratings'!F261</f>
        <v>0.534</v>
      </c>
      <c r="I1033" s="146"/>
      <c r="J1033" s="305">
        <f>'Product Ratings'!J261</f>
        <v>138.7</v>
      </c>
      <c r="K1033" s="146">
        <f>'Product Ratings'!K261</f>
        <v>46</v>
      </c>
      <c r="L1033" s="305">
        <f>'Product Ratings'!L261</f>
        <v>90.41720991</v>
      </c>
      <c r="M1033" s="134">
        <f>'Product Ratings'!M261</f>
        <v>0.33</v>
      </c>
      <c r="N1033" s="146"/>
      <c r="O1033" s="139">
        <f>'Product Ratings'!O261</f>
        <v>3</v>
      </c>
      <c r="P1033" s="139">
        <f>'Product Ratings'!P261</f>
        <v>1</v>
      </c>
      <c r="Q1033" s="139">
        <f>'Product Ratings'!Q261</f>
        <v>2</v>
      </c>
      <c r="R1033" s="139">
        <f>'Product Ratings'!R261</f>
        <v>2</v>
      </c>
      <c r="S1033" s="306">
        <f>'Product Ratings'!S261</f>
        <v>3</v>
      </c>
      <c r="T1033" s="307">
        <f>'Product Ratings'!T261</f>
        <v>11</v>
      </c>
      <c r="U1033" s="146"/>
      <c r="V1033" s="146"/>
      <c r="W1033" s="146"/>
    </row>
    <row r="1034" ht="12.75" customHeight="1">
      <c r="A1034" s="146"/>
      <c r="B1034" s="146" t="str">
        <f>'Product Ratings'!B263</f>
        <v>Widget 258</v>
      </c>
      <c r="C1034" s="146"/>
      <c r="D1034" s="146"/>
      <c r="E1034" s="146">
        <f>'Product Ratings'!C263</f>
        <v>1</v>
      </c>
      <c r="F1034" s="305">
        <f>'Product Ratings'!D263</f>
        <v>100</v>
      </c>
      <c r="G1034" s="305">
        <f>'Product Ratings'!E263</f>
        <v>66.55</v>
      </c>
      <c r="H1034" s="134">
        <f>'Product Ratings'!F263</f>
        <v>0.534</v>
      </c>
      <c r="I1034" s="146"/>
      <c r="J1034" s="305">
        <f>'Product Ratings'!J263</f>
        <v>100</v>
      </c>
      <c r="K1034" s="146">
        <f>'Product Ratings'!K263</f>
        <v>95</v>
      </c>
      <c r="L1034" s="305">
        <f>'Product Ratings'!L263</f>
        <v>65.18904824</v>
      </c>
      <c r="M1034" s="134">
        <f>'Product Ratings'!M263</f>
        <v>0.35</v>
      </c>
      <c r="N1034" s="146"/>
      <c r="O1034" s="139">
        <f>'Product Ratings'!O263</f>
        <v>3</v>
      </c>
      <c r="P1034" s="139">
        <f>'Product Ratings'!P263</f>
        <v>1</v>
      </c>
      <c r="Q1034" s="139">
        <f>'Product Ratings'!Q263</f>
        <v>3</v>
      </c>
      <c r="R1034" s="139">
        <f>'Product Ratings'!R263</f>
        <v>1</v>
      </c>
      <c r="S1034" s="306">
        <f>'Product Ratings'!S263</f>
        <v>4</v>
      </c>
      <c r="T1034" s="307">
        <f>'Product Ratings'!T263</f>
        <v>12</v>
      </c>
      <c r="U1034" s="146"/>
      <c r="V1034" s="146"/>
      <c r="W1034" s="146"/>
    </row>
    <row r="1035" ht="12.75" customHeight="1">
      <c r="A1035" s="146"/>
      <c r="B1035" s="146" t="str">
        <f>'Product Ratings'!B270</f>
        <v>Widget 266</v>
      </c>
      <c r="C1035" s="146"/>
      <c r="D1035" s="146"/>
      <c r="E1035" s="146">
        <f>'Product Ratings'!C270</f>
        <v>3</v>
      </c>
      <c r="F1035" s="305">
        <f>'Product Ratings'!D270</f>
        <v>258.26</v>
      </c>
      <c r="G1035" s="305">
        <f>'Product Ratings'!E270</f>
        <v>171.61</v>
      </c>
      <c r="H1035" s="134">
        <f>'Product Ratings'!F270</f>
        <v>0.534</v>
      </c>
      <c r="I1035" s="146"/>
      <c r="J1035" s="305">
        <f>'Product Ratings'!J270</f>
        <v>86.08666667</v>
      </c>
      <c r="K1035" s="146">
        <f>'Product Ratings'!K270</f>
        <v>75</v>
      </c>
      <c r="L1035" s="305">
        <f>'Product Ratings'!L270</f>
        <v>56.11907866</v>
      </c>
      <c r="M1035" s="134">
        <f>'Product Ratings'!M270</f>
        <v>0.53</v>
      </c>
      <c r="N1035" s="146"/>
      <c r="O1035" s="139">
        <f>'Product Ratings'!O270</f>
        <v>3</v>
      </c>
      <c r="P1035" s="139">
        <f>'Product Ratings'!P270</f>
        <v>1</v>
      </c>
      <c r="Q1035" s="139">
        <f>'Product Ratings'!Q270</f>
        <v>3</v>
      </c>
      <c r="R1035" s="139">
        <f>'Product Ratings'!R270</f>
        <v>1</v>
      </c>
      <c r="S1035" s="306">
        <f>'Product Ratings'!S270</f>
        <v>4</v>
      </c>
      <c r="T1035" s="307">
        <f>'Product Ratings'!T270</f>
        <v>12</v>
      </c>
      <c r="U1035" s="146"/>
      <c r="V1035" s="146"/>
      <c r="W1035" s="146"/>
    </row>
    <row r="1036" ht="12.75" customHeight="1">
      <c r="A1036" s="146"/>
      <c r="B1036" s="146" t="str">
        <f>'Product Ratings'!B273</f>
        <v>Widget 269</v>
      </c>
      <c r="C1036" s="146"/>
      <c r="D1036" s="146"/>
      <c r="E1036" s="146">
        <f>'Product Ratings'!C273</f>
        <v>1</v>
      </c>
      <c r="F1036" s="305">
        <f>'Product Ratings'!D273</f>
        <v>460</v>
      </c>
      <c r="G1036" s="305">
        <f>'Product Ratings'!E273</f>
        <v>305.38</v>
      </c>
      <c r="H1036" s="134">
        <f>'Product Ratings'!F273</f>
        <v>0.534</v>
      </c>
      <c r="I1036" s="146"/>
      <c r="J1036" s="305">
        <f>'Product Ratings'!J273</f>
        <v>460</v>
      </c>
      <c r="K1036" s="146">
        <f>'Product Ratings'!K273</f>
        <v>36</v>
      </c>
      <c r="L1036" s="305">
        <f>'Product Ratings'!L273</f>
        <v>299.8696219</v>
      </c>
      <c r="M1036" s="134">
        <f>'Product Ratings'!M273</f>
        <v>0.58</v>
      </c>
      <c r="N1036" s="146"/>
      <c r="O1036" s="139">
        <f>'Product Ratings'!O273</f>
        <v>3</v>
      </c>
      <c r="P1036" s="139">
        <f>'Product Ratings'!P273</f>
        <v>1</v>
      </c>
      <c r="Q1036" s="139">
        <f>'Product Ratings'!Q273</f>
        <v>1</v>
      </c>
      <c r="R1036" s="139">
        <f>'Product Ratings'!R273</f>
        <v>3</v>
      </c>
      <c r="S1036" s="306">
        <f>'Product Ratings'!S273</f>
        <v>4</v>
      </c>
      <c r="T1036" s="307">
        <f>'Product Ratings'!T273</f>
        <v>12</v>
      </c>
      <c r="U1036" s="146"/>
      <c r="V1036" s="146"/>
      <c r="W1036" s="146"/>
    </row>
    <row r="1037" ht="12.75" customHeight="1">
      <c r="A1037" s="146"/>
      <c r="B1037" s="146" t="str">
        <f>'Product Ratings'!B301</f>
        <v>Widget 297</v>
      </c>
      <c r="C1037" s="146"/>
      <c r="D1037" s="146"/>
      <c r="E1037" s="146">
        <f>'Product Ratings'!C301</f>
        <v>1</v>
      </c>
      <c r="F1037" s="305">
        <f>'Product Ratings'!D301</f>
        <v>87.96</v>
      </c>
      <c r="G1037" s="305">
        <f>'Product Ratings'!E301</f>
        <v>57.64</v>
      </c>
      <c r="H1037" s="134">
        <f>'Product Ratings'!F301</f>
        <v>0.534</v>
      </c>
      <c r="I1037" s="146"/>
      <c r="J1037" s="305">
        <f>'Product Ratings'!J301</f>
        <v>87.96</v>
      </c>
      <c r="K1037" s="146">
        <f>'Product Ratings'!K301</f>
        <v>68</v>
      </c>
      <c r="L1037" s="305">
        <f>'Product Ratings'!L301</f>
        <v>57.34028683</v>
      </c>
      <c r="M1037" s="134">
        <f>'Product Ratings'!M301</f>
        <v>0.15</v>
      </c>
      <c r="N1037" s="146"/>
      <c r="O1037" s="139">
        <f>'Product Ratings'!O301</f>
        <v>3</v>
      </c>
      <c r="P1037" s="139">
        <f>'Product Ratings'!P301</f>
        <v>1</v>
      </c>
      <c r="Q1037" s="139">
        <f>'Product Ratings'!Q301</f>
        <v>3</v>
      </c>
      <c r="R1037" s="139">
        <f>'Product Ratings'!R301</f>
        <v>2</v>
      </c>
      <c r="S1037" s="306">
        <f>'Product Ratings'!S301</f>
        <v>3</v>
      </c>
      <c r="T1037" s="307">
        <f>'Product Ratings'!T301</f>
        <v>12</v>
      </c>
      <c r="U1037" s="146"/>
      <c r="V1037" s="146"/>
      <c r="W1037" s="146"/>
    </row>
    <row r="1038" ht="12.75" customHeight="1">
      <c r="A1038" s="146"/>
      <c r="B1038" s="146" t="str">
        <f>'Product Ratings'!B302</f>
        <v>Widget 298</v>
      </c>
      <c r="C1038" s="146"/>
      <c r="D1038" s="146"/>
      <c r="E1038" s="146">
        <f>'Product Ratings'!C302</f>
        <v>2</v>
      </c>
      <c r="F1038" s="305">
        <f>'Product Ratings'!D302</f>
        <v>316.75</v>
      </c>
      <c r="G1038" s="305">
        <f>'Product Ratings'!E302</f>
        <v>207.55</v>
      </c>
      <c r="H1038" s="134">
        <f>'Product Ratings'!F302</f>
        <v>0.534</v>
      </c>
      <c r="I1038" s="146"/>
      <c r="J1038" s="305">
        <f>'Product Ratings'!J302</f>
        <v>158.375</v>
      </c>
      <c r="K1038" s="146">
        <f>'Product Ratings'!K302</f>
        <v>62</v>
      </c>
      <c r="L1038" s="305">
        <f>'Product Ratings'!L302</f>
        <v>103.2431551</v>
      </c>
      <c r="M1038" s="134">
        <f>'Product Ratings'!M302</f>
        <v>0.34</v>
      </c>
      <c r="N1038" s="146"/>
      <c r="O1038" s="139">
        <f>'Product Ratings'!O302</f>
        <v>3</v>
      </c>
      <c r="P1038" s="139">
        <f>'Product Ratings'!P302</f>
        <v>1</v>
      </c>
      <c r="Q1038" s="139">
        <f>'Product Ratings'!Q302</f>
        <v>2</v>
      </c>
      <c r="R1038" s="139">
        <f>'Product Ratings'!R302</f>
        <v>2</v>
      </c>
      <c r="S1038" s="306">
        <f>'Product Ratings'!S302</f>
        <v>4</v>
      </c>
      <c r="T1038" s="307">
        <f>'Product Ratings'!T302</f>
        <v>12</v>
      </c>
      <c r="U1038" s="146"/>
      <c r="V1038" s="146"/>
      <c r="W1038" s="146"/>
    </row>
    <row r="1039" ht="12.75" customHeight="1">
      <c r="A1039" s="146"/>
      <c r="B1039" s="146" t="str">
        <f>'Product Ratings'!B314</f>
        <v>Widget 311</v>
      </c>
      <c r="C1039" s="146"/>
      <c r="D1039" s="146"/>
      <c r="E1039" s="146">
        <f>'Product Ratings'!C314</f>
        <v>1</v>
      </c>
      <c r="F1039" s="305">
        <f>'Product Ratings'!D314</f>
        <v>129.57</v>
      </c>
      <c r="G1039" s="305">
        <f>'Product Ratings'!E314</f>
        <v>84.57</v>
      </c>
      <c r="H1039" s="134">
        <f>'Product Ratings'!F314</f>
        <v>0.534</v>
      </c>
      <c r="I1039" s="146"/>
      <c r="J1039" s="305">
        <f>'Product Ratings'!J314</f>
        <v>129.57</v>
      </c>
      <c r="K1039" s="146">
        <f>'Product Ratings'!K314</f>
        <v>65</v>
      </c>
      <c r="L1039" s="305">
        <f>'Product Ratings'!L314</f>
        <v>84.4654498</v>
      </c>
      <c r="M1039" s="134">
        <f>'Product Ratings'!M314</f>
        <v>0.23</v>
      </c>
      <c r="N1039" s="146"/>
      <c r="O1039" s="139">
        <f>'Product Ratings'!O314</f>
        <v>3</v>
      </c>
      <c r="P1039" s="139">
        <f>'Product Ratings'!P314</f>
        <v>1</v>
      </c>
      <c r="Q1039" s="139">
        <f>'Product Ratings'!Q314</f>
        <v>2</v>
      </c>
      <c r="R1039" s="139">
        <f>'Product Ratings'!R314</f>
        <v>2</v>
      </c>
      <c r="S1039" s="306">
        <f>'Product Ratings'!S314</f>
        <v>3</v>
      </c>
      <c r="T1039" s="307">
        <f>'Product Ratings'!T314</f>
        <v>11</v>
      </c>
      <c r="U1039" s="146"/>
      <c r="V1039" s="146"/>
      <c r="W1039" s="146"/>
    </row>
    <row r="1040" ht="12.75" customHeight="1">
      <c r="A1040" s="146"/>
      <c r="B1040" s="146" t="str">
        <f>'Product Ratings'!B324</f>
        <v>Widget 322</v>
      </c>
      <c r="C1040" s="146"/>
      <c r="D1040" s="146"/>
      <c r="E1040" s="146">
        <f>'Product Ratings'!C324</f>
        <v>4</v>
      </c>
      <c r="F1040" s="305">
        <f>'Product Ratings'!D324</f>
        <v>203.48</v>
      </c>
      <c r="G1040" s="305">
        <f>'Product Ratings'!E324</f>
        <v>132.18</v>
      </c>
      <c r="H1040" s="134">
        <f>'Product Ratings'!F324</f>
        <v>0.534</v>
      </c>
      <c r="I1040" s="146"/>
      <c r="J1040" s="305">
        <f>'Product Ratings'!J324</f>
        <v>50.87</v>
      </c>
      <c r="K1040" s="146">
        <f>'Product Ratings'!K324</f>
        <v>48</v>
      </c>
      <c r="L1040" s="305">
        <f>'Product Ratings'!L324</f>
        <v>33.16166884</v>
      </c>
      <c r="M1040" s="134">
        <f>'Product Ratings'!M324</f>
        <v>0.08</v>
      </c>
      <c r="N1040" s="146"/>
      <c r="O1040" s="139">
        <f>'Product Ratings'!O324</f>
        <v>3</v>
      </c>
      <c r="P1040" s="139">
        <f>'Product Ratings'!P324</f>
        <v>1</v>
      </c>
      <c r="Q1040" s="139">
        <f>'Product Ratings'!Q324</f>
        <v>4</v>
      </c>
      <c r="R1040" s="139">
        <f>'Product Ratings'!R324</f>
        <v>2</v>
      </c>
      <c r="S1040" s="306">
        <f>'Product Ratings'!S324</f>
        <v>2</v>
      </c>
      <c r="T1040" s="307">
        <f>'Product Ratings'!T324</f>
        <v>12</v>
      </c>
      <c r="U1040" s="146"/>
      <c r="V1040" s="146"/>
      <c r="W1040" s="146"/>
    </row>
    <row r="1041" ht="12.75" customHeight="1">
      <c r="A1041" s="146"/>
      <c r="B1041" s="146" t="str">
        <f>'Product Ratings'!B325</f>
        <v>Widget 323</v>
      </c>
      <c r="C1041" s="146"/>
      <c r="D1041" s="146"/>
      <c r="E1041" s="146">
        <f>'Product Ratings'!C325</f>
        <v>1</v>
      </c>
      <c r="F1041" s="305">
        <f>'Product Ratings'!D325</f>
        <v>91.3</v>
      </c>
      <c r="G1041" s="305">
        <f>'Product Ratings'!E325</f>
        <v>59.3</v>
      </c>
      <c r="H1041" s="134">
        <f>'Product Ratings'!F325</f>
        <v>0.534</v>
      </c>
      <c r="I1041" s="146"/>
      <c r="J1041" s="305">
        <f>'Product Ratings'!J325</f>
        <v>91.3</v>
      </c>
      <c r="K1041" s="146">
        <f>'Product Ratings'!K325</f>
        <v>36</v>
      </c>
      <c r="L1041" s="305">
        <f>'Product Ratings'!L325</f>
        <v>59.51760104</v>
      </c>
      <c r="M1041" s="134">
        <f>'Product Ratings'!M325</f>
        <v>0.09</v>
      </c>
      <c r="N1041" s="146"/>
      <c r="O1041" s="139">
        <f>'Product Ratings'!O325</f>
        <v>3</v>
      </c>
      <c r="P1041" s="139">
        <f>'Product Ratings'!P325</f>
        <v>1</v>
      </c>
      <c r="Q1041" s="139">
        <f>'Product Ratings'!Q325</f>
        <v>3</v>
      </c>
      <c r="R1041" s="139">
        <f>'Product Ratings'!R325</f>
        <v>3</v>
      </c>
      <c r="S1041" s="306">
        <f>'Product Ratings'!S325</f>
        <v>2</v>
      </c>
      <c r="T1041" s="307">
        <f>'Product Ratings'!T325</f>
        <v>12</v>
      </c>
      <c r="U1041" s="146"/>
      <c r="V1041" s="146"/>
      <c r="W1041" s="146"/>
    </row>
    <row r="1042" ht="12.75" customHeight="1">
      <c r="A1042" s="146"/>
      <c r="B1042" s="146" t="str">
        <f>'Product Ratings'!B336</f>
        <v>Widget 334</v>
      </c>
      <c r="C1042" s="146"/>
      <c r="D1042" s="146"/>
      <c r="E1042" s="146">
        <f>'Product Ratings'!C336</f>
        <v>1</v>
      </c>
      <c r="F1042" s="305">
        <f>'Product Ratings'!D336</f>
        <v>560.87</v>
      </c>
      <c r="G1042" s="305">
        <f>'Product Ratings'!E336</f>
        <v>363.25</v>
      </c>
      <c r="H1042" s="134">
        <f>'Product Ratings'!F336</f>
        <v>0.534</v>
      </c>
      <c r="I1042" s="146"/>
      <c r="J1042" s="305">
        <f>'Product Ratings'!J336</f>
        <v>560.87</v>
      </c>
      <c r="K1042" s="146">
        <f>'Product Ratings'!K336</f>
        <v>23</v>
      </c>
      <c r="L1042" s="305">
        <f>'Product Ratings'!L336</f>
        <v>365.6258149</v>
      </c>
      <c r="M1042" s="134">
        <f>'Product Ratings'!M336</f>
        <v>0.32</v>
      </c>
      <c r="N1042" s="146"/>
      <c r="O1042" s="139">
        <f>'Product Ratings'!O336</f>
        <v>3</v>
      </c>
      <c r="P1042" s="139">
        <f>'Product Ratings'!P336</f>
        <v>1</v>
      </c>
      <c r="Q1042" s="139">
        <f>'Product Ratings'!Q336</f>
        <v>1</v>
      </c>
      <c r="R1042" s="139">
        <f>'Product Ratings'!R336</f>
        <v>4</v>
      </c>
      <c r="S1042" s="306">
        <f>'Product Ratings'!S336</f>
        <v>3</v>
      </c>
      <c r="T1042" s="307">
        <f>'Product Ratings'!T336</f>
        <v>12</v>
      </c>
      <c r="U1042" s="146"/>
      <c r="V1042" s="146"/>
      <c r="W1042" s="146"/>
    </row>
    <row r="1043" ht="12.75" customHeight="1">
      <c r="A1043" s="146"/>
      <c r="B1043" s="146" t="str">
        <f>'Product Ratings'!B349</f>
        <v>Widget 347</v>
      </c>
      <c r="C1043" s="146"/>
      <c r="D1043" s="146"/>
      <c r="E1043" s="146">
        <f>'Product Ratings'!C349</f>
        <v>4</v>
      </c>
      <c r="F1043" s="305">
        <f>'Product Ratings'!D349</f>
        <v>935.65</v>
      </c>
      <c r="G1043" s="305">
        <f>'Product Ratings'!E349</f>
        <v>602.85</v>
      </c>
      <c r="H1043" s="134">
        <f>'Product Ratings'!F349</f>
        <v>0.534</v>
      </c>
      <c r="I1043" s="146"/>
      <c r="J1043" s="305">
        <f>'Product Ratings'!J349</f>
        <v>233.9125</v>
      </c>
      <c r="K1043" s="146">
        <f>'Product Ratings'!K349</f>
        <v>49</v>
      </c>
      <c r="L1043" s="305">
        <f>'Product Ratings'!L349</f>
        <v>152.4853325</v>
      </c>
      <c r="M1043" s="134">
        <f>'Product Ratings'!M349</f>
        <v>0.58</v>
      </c>
      <c r="N1043" s="146"/>
      <c r="O1043" s="139">
        <f>'Product Ratings'!O349</f>
        <v>3</v>
      </c>
      <c r="P1043" s="139">
        <f>'Product Ratings'!P349</f>
        <v>1</v>
      </c>
      <c r="Q1043" s="139">
        <f>'Product Ratings'!Q349</f>
        <v>2</v>
      </c>
      <c r="R1043" s="139">
        <f>'Product Ratings'!R349</f>
        <v>2</v>
      </c>
      <c r="S1043" s="306">
        <f>'Product Ratings'!S349</f>
        <v>4</v>
      </c>
      <c r="T1043" s="307">
        <f>'Product Ratings'!T349</f>
        <v>12</v>
      </c>
      <c r="U1043" s="146"/>
      <c r="V1043" s="146"/>
      <c r="W1043" s="146"/>
    </row>
    <row r="1044" ht="12.75" customHeight="1">
      <c r="A1044" s="146"/>
      <c r="B1044" s="146" t="str">
        <f>'Product Ratings'!B350</f>
        <v>Widget 348</v>
      </c>
      <c r="C1044" s="146"/>
      <c r="D1044" s="146"/>
      <c r="E1044" s="146">
        <f>'Product Ratings'!C350</f>
        <v>4</v>
      </c>
      <c r="F1044" s="305">
        <f>'Product Ratings'!D350</f>
        <v>3996.52</v>
      </c>
      <c r="G1044" s="305">
        <f>'Product Ratings'!E350</f>
        <v>2575.16</v>
      </c>
      <c r="H1044" s="134">
        <f>'Product Ratings'!F350</f>
        <v>0.534</v>
      </c>
      <c r="I1044" s="146"/>
      <c r="J1044" s="305">
        <f>'Product Ratings'!J350</f>
        <v>999.13</v>
      </c>
      <c r="K1044" s="146">
        <f>'Product Ratings'!K350</f>
        <v>46</v>
      </c>
      <c r="L1044" s="305">
        <f>'Product Ratings'!L350</f>
        <v>651.3233377</v>
      </c>
      <c r="M1044" s="134">
        <f>'Product Ratings'!M350</f>
        <v>0.59</v>
      </c>
      <c r="N1044" s="146"/>
      <c r="O1044" s="139">
        <f>'Product Ratings'!O350</f>
        <v>3</v>
      </c>
      <c r="P1044" s="139">
        <f>'Product Ratings'!P350</f>
        <v>1</v>
      </c>
      <c r="Q1044" s="139">
        <f>'Product Ratings'!Q350</f>
        <v>1</v>
      </c>
      <c r="R1044" s="139">
        <f>'Product Ratings'!R350</f>
        <v>2</v>
      </c>
      <c r="S1044" s="306">
        <f>'Product Ratings'!S350</f>
        <v>5</v>
      </c>
      <c r="T1044" s="307">
        <f>'Product Ratings'!T350</f>
        <v>12</v>
      </c>
      <c r="U1044" s="146"/>
      <c r="V1044" s="146"/>
      <c r="W1044" s="146"/>
    </row>
    <row r="1045" ht="12.75" customHeight="1">
      <c r="A1045" s="146"/>
      <c r="B1045" s="146" t="str">
        <f>'Product Ratings'!B367</f>
        <v>Widget 366</v>
      </c>
      <c r="C1045" s="146"/>
      <c r="D1045" s="146"/>
      <c r="E1045" s="146">
        <f>'Product Ratings'!C367</f>
        <v>1</v>
      </c>
      <c r="F1045" s="305">
        <f>'Product Ratings'!D367</f>
        <v>277.39</v>
      </c>
      <c r="G1045" s="305">
        <f>'Product Ratings'!E367</f>
        <v>177.39</v>
      </c>
      <c r="H1045" s="134">
        <f>'Product Ratings'!F367</f>
        <v>0.534</v>
      </c>
      <c r="I1045" s="146"/>
      <c r="J1045" s="305">
        <f>'Product Ratings'!J367</f>
        <v>277.39</v>
      </c>
      <c r="K1045" s="146">
        <f>'Product Ratings'!K367</f>
        <v>95</v>
      </c>
      <c r="L1045" s="305">
        <f>'Product Ratings'!L367</f>
        <v>180.8279009</v>
      </c>
      <c r="M1045" s="134">
        <f>'Product Ratings'!M367</f>
        <v>0.93</v>
      </c>
      <c r="N1045" s="146"/>
      <c r="O1045" s="139">
        <f>'Product Ratings'!O367</f>
        <v>3</v>
      </c>
      <c r="P1045" s="139">
        <f>'Product Ratings'!P367</f>
        <v>1</v>
      </c>
      <c r="Q1045" s="139">
        <f>'Product Ratings'!Q367</f>
        <v>1</v>
      </c>
      <c r="R1045" s="139">
        <f>'Product Ratings'!R367</f>
        <v>1</v>
      </c>
      <c r="S1045" s="306">
        <f>'Product Ratings'!S367</f>
        <v>5</v>
      </c>
      <c r="T1045" s="307">
        <f>'Product Ratings'!T367</f>
        <v>11</v>
      </c>
      <c r="U1045" s="146"/>
      <c r="V1045" s="146"/>
      <c r="W1045" s="146"/>
    </row>
    <row r="1046" ht="12.75" customHeight="1">
      <c r="A1046" s="146"/>
      <c r="B1046" s="146" t="str">
        <f>'Product Ratings'!B396</f>
        <v>Widget 396</v>
      </c>
      <c r="C1046" s="146"/>
      <c r="D1046" s="146"/>
      <c r="E1046" s="146">
        <f>'Product Ratings'!C396</f>
        <v>1</v>
      </c>
      <c r="F1046" s="305">
        <f>'Product Ratings'!D396</f>
        <v>56.52</v>
      </c>
      <c r="G1046" s="305">
        <f>'Product Ratings'!E396</f>
        <v>35.96</v>
      </c>
      <c r="H1046" s="134">
        <f>'Product Ratings'!F396</f>
        <v>0.534</v>
      </c>
      <c r="I1046" s="146"/>
      <c r="J1046" s="305">
        <f>'Product Ratings'!J396</f>
        <v>56.52</v>
      </c>
      <c r="K1046" s="146">
        <f>'Product Ratings'!K396</f>
        <v>41</v>
      </c>
      <c r="L1046" s="305">
        <f>'Product Ratings'!L396</f>
        <v>36.84485007</v>
      </c>
      <c r="M1046" s="134">
        <f>'Product Ratings'!M396</f>
        <v>0.04</v>
      </c>
      <c r="N1046" s="146"/>
      <c r="O1046" s="139">
        <f>'Product Ratings'!O396</f>
        <v>3</v>
      </c>
      <c r="P1046" s="139">
        <f>'Product Ratings'!P396</f>
        <v>1</v>
      </c>
      <c r="Q1046" s="139">
        <f>'Product Ratings'!Q396</f>
        <v>4</v>
      </c>
      <c r="R1046" s="139">
        <f>'Product Ratings'!R396</f>
        <v>3</v>
      </c>
      <c r="S1046" s="306">
        <f>'Product Ratings'!S396</f>
        <v>1</v>
      </c>
      <c r="T1046" s="307">
        <f>'Product Ratings'!T396</f>
        <v>12</v>
      </c>
      <c r="U1046" s="146"/>
      <c r="V1046" s="146"/>
      <c r="W1046" s="146"/>
    </row>
    <row r="1047" ht="12.75" customHeight="1">
      <c r="A1047" s="146"/>
      <c r="B1047" s="146" t="str">
        <f>'Product Ratings'!B397</f>
        <v>Widget 397</v>
      </c>
      <c r="C1047" s="146"/>
      <c r="D1047" s="146"/>
      <c r="E1047" s="146">
        <f>'Product Ratings'!C397</f>
        <v>1</v>
      </c>
      <c r="F1047" s="305">
        <f>'Product Ratings'!D397</f>
        <v>39.13</v>
      </c>
      <c r="G1047" s="305">
        <f>'Product Ratings'!E397</f>
        <v>24.89</v>
      </c>
      <c r="H1047" s="134">
        <f>'Product Ratings'!F397</f>
        <v>0.534</v>
      </c>
      <c r="I1047" s="146"/>
      <c r="J1047" s="305">
        <f>'Product Ratings'!J397</f>
        <v>39.13</v>
      </c>
      <c r="K1047" s="146">
        <f>'Product Ratings'!K397</f>
        <v>46</v>
      </c>
      <c r="L1047" s="305">
        <f>'Product Ratings'!L397</f>
        <v>25.50847458</v>
      </c>
      <c r="M1047" s="134">
        <f>'Product Ratings'!M397</f>
        <v>0.05</v>
      </c>
      <c r="N1047" s="146"/>
      <c r="O1047" s="139">
        <f>'Product Ratings'!O397</f>
        <v>3</v>
      </c>
      <c r="P1047" s="139">
        <f>'Product Ratings'!P397</f>
        <v>1</v>
      </c>
      <c r="Q1047" s="127">
        <f>'Product Ratings'!Q397</f>
        <v>25.50847458</v>
      </c>
      <c r="R1047" s="139">
        <f>'Product Ratings'!R397</f>
        <v>2</v>
      </c>
      <c r="S1047" s="306">
        <f>'Product Ratings'!S397</f>
        <v>1</v>
      </c>
      <c r="T1047" s="307">
        <f>'Product Ratings'!T397</f>
        <v>32.50847458</v>
      </c>
      <c r="U1047" s="146"/>
      <c r="V1047" s="146"/>
      <c r="W1047" s="146"/>
    </row>
    <row r="1048" ht="12.75" customHeight="1">
      <c r="A1048" s="146"/>
      <c r="B1048" s="146" t="str">
        <f>'Product Ratings'!B398</f>
        <v>Widget 398</v>
      </c>
      <c r="C1048" s="146"/>
      <c r="D1048" s="146"/>
      <c r="E1048" s="146">
        <f>'Product Ratings'!C398</f>
        <v>1</v>
      </c>
      <c r="F1048" s="305">
        <f>'Product Ratings'!D398</f>
        <v>83.48</v>
      </c>
      <c r="G1048" s="305">
        <f>'Product Ratings'!E398</f>
        <v>53.09</v>
      </c>
      <c r="H1048" s="134">
        <f>'Product Ratings'!F398</f>
        <v>0.534</v>
      </c>
      <c r="I1048" s="146"/>
      <c r="J1048" s="305">
        <f>'Product Ratings'!J398</f>
        <v>83.48</v>
      </c>
      <c r="K1048" s="146">
        <f>'Product Ratings'!K398</f>
        <v>43</v>
      </c>
      <c r="L1048" s="305">
        <f>'Product Ratings'!L398</f>
        <v>54.41981747</v>
      </c>
      <c r="M1048" s="134">
        <f>'Product Ratings'!M398</f>
        <v>0.06</v>
      </c>
      <c r="N1048" s="146"/>
      <c r="O1048" s="139">
        <f>'Product Ratings'!O398</f>
        <v>3</v>
      </c>
      <c r="P1048" s="139">
        <f>'Product Ratings'!P398</f>
        <v>1</v>
      </c>
      <c r="Q1048" s="139">
        <f>'Product Ratings'!Q398</f>
        <v>3</v>
      </c>
      <c r="R1048" s="139">
        <f>'Product Ratings'!R398</f>
        <v>3</v>
      </c>
      <c r="S1048" s="306">
        <f>'Product Ratings'!S398</f>
        <v>2</v>
      </c>
      <c r="T1048" s="307">
        <f>'Product Ratings'!T398</f>
        <v>12</v>
      </c>
      <c r="U1048" s="146"/>
      <c r="V1048" s="146"/>
      <c r="W1048" s="146"/>
    </row>
    <row r="1049" ht="12.75" customHeight="1">
      <c r="A1049" s="146"/>
      <c r="B1049" s="146" t="str">
        <f>'Product Ratings'!B415</f>
        <v>Widget 416</v>
      </c>
      <c r="C1049" s="146"/>
      <c r="D1049" s="146"/>
      <c r="E1049" s="146">
        <f>'Product Ratings'!C415</f>
        <v>3</v>
      </c>
      <c r="F1049" s="305">
        <f>'Product Ratings'!D415</f>
        <v>365.22</v>
      </c>
      <c r="G1049" s="305">
        <f>'Product Ratings'!E415</f>
        <v>231.14</v>
      </c>
      <c r="H1049" s="134">
        <f>'Product Ratings'!F415</f>
        <v>0.534</v>
      </c>
      <c r="I1049" s="146"/>
      <c r="J1049" s="305">
        <f>'Product Ratings'!J415</f>
        <v>121.74</v>
      </c>
      <c r="K1049" s="146">
        <f>'Product Ratings'!K415</f>
        <v>82</v>
      </c>
      <c r="L1049" s="305">
        <f>'Product Ratings'!L415</f>
        <v>79.36114733</v>
      </c>
      <c r="M1049" s="134">
        <f>'Product Ratings'!M415</f>
        <v>0.35</v>
      </c>
      <c r="N1049" s="146"/>
      <c r="O1049" s="139">
        <f>'Product Ratings'!O415</f>
        <v>3</v>
      </c>
      <c r="P1049" s="139">
        <f>'Product Ratings'!P415</f>
        <v>1</v>
      </c>
      <c r="Q1049" s="139">
        <f>'Product Ratings'!Q415</f>
        <v>2</v>
      </c>
      <c r="R1049" s="139">
        <f>'Product Ratings'!R415</f>
        <v>1</v>
      </c>
      <c r="S1049" s="306">
        <f>'Product Ratings'!S415</f>
        <v>4</v>
      </c>
      <c r="T1049" s="307">
        <f>'Product Ratings'!T415</f>
        <v>11</v>
      </c>
      <c r="U1049" s="146"/>
      <c r="V1049" s="146"/>
      <c r="W1049" s="146"/>
    </row>
    <row r="1050" ht="12.75" customHeight="1">
      <c r="A1050" s="146"/>
      <c r="B1050" s="146" t="str">
        <f>'Product Ratings'!B452</f>
        <v>Widget 454</v>
      </c>
      <c r="C1050" s="146"/>
      <c r="D1050" s="146"/>
      <c r="E1050" s="146">
        <f>'Product Ratings'!C452</f>
        <v>6</v>
      </c>
      <c r="F1050" s="305">
        <f>'Product Ratings'!D452</f>
        <v>1121.74</v>
      </c>
      <c r="G1050" s="305">
        <f>'Product Ratings'!E452</f>
        <v>704.77</v>
      </c>
      <c r="H1050" s="134">
        <f>'Product Ratings'!F452</f>
        <v>0.534</v>
      </c>
      <c r="I1050" s="146"/>
      <c r="J1050" s="305">
        <f>'Product Ratings'!J452</f>
        <v>186.9566667</v>
      </c>
      <c r="K1050" s="146">
        <f>'Product Ratings'!K452</f>
        <v>47</v>
      </c>
      <c r="L1050" s="305">
        <f>'Product Ratings'!L452</f>
        <v>121.8752716</v>
      </c>
      <c r="M1050" s="134">
        <f>'Product Ratings'!M452</f>
        <v>0.26</v>
      </c>
      <c r="N1050" s="146"/>
      <c r="O1050" s="139">
        <f>'Product Ratings'!O452</f>
        <v>3</v>
      </c>
      <c r="P1050" s="139">
        <f>'Product Ratings'!P452</f>
        <v>2</v>
      </c>
      <c r="Q1050" s="139">
        <f>'Product Ratings'!Q452</f>
        <v>2</v>
      </c>
      <c r="R1050" s="139">
        <f>'Product Ratings'!R452</f>
        <v>2</v>
      </c>
      <c r="S1050" s="306">
        <f>'Product Ratings'!S452</f>
        <v>3</v>
      </c>
      <c r="T1050" s="307">
        <f>'Product Ratings'!T452</f>
        <v>12</v>
      </c>
      <c r="U1050" s="146"/>
      <c r="V1050" s="146"/>
      <c r="W1050" s="146"/>
    </row>
    <row r="1051" ht="12.75" customHeight="1">
      <c r="A1051" s="146"/>
      <c r="B1051" s="146" t="str">
        <f>'Product Ratings'!B458</f>
        <v>Widget 460</v>
      </c>
      <c r="C1051" s="146"/>
      <c r="D1051" s="146"/>
      <c r="E1051" s="146">
        <f>'Product Ratings'!C458</f>
        <v>1</v>
      </c>
      <c r="F1051" s="305">
        <f>'Product Ratings'!D458</f>
        <v>56.52</v>
      </c>
      <c r="G1051" s="305">
        <f>'Product Ratings'!E458</f>
        <v>35.46</v>
      </c>
      <c r="H1051" s="134">
        <f>'Product Ratings'!F458</f>
        <v>0.534</v>
      </c>
      <c r="I1051" s="146"/>
      <c r="J1051" s="305">
        <f>'Product Ratings'!J458</f>
        <v>56.52</v>
      </c>
      <c r="K1051" s="146">
        <f>'Product Ratings'!K458</f>
        <v>62</v>
      </c>
      <c r="L1051" s="305">
        <f>'Product Ratings'!L458</f>
        <v>36.84485007</v>
      </c>
      <c r="M1051" s="134">
        <f>'Product Ratings'!M458</f>
        <v>0.12</v>
      </c>
      <c r="N1051" s="146"/>
      <c r="O1051" s="139">
        <f>'Product Ratings'!O458</f>
        <v>3</v>
      </c>
      <c r="P1051" s="139">
        <f>'Product Ratings'!P458</f>
        <v>1</v>
      </c>
      <c r="Q1051" s="139">
        <f>'Product Ratings'!Q458</f>
        <v>4</v>
      </c>
      <c r="R1051" s="139">
        <f>'Product Ratings'!R458</f>
        <v>2</v>
      </c>
      <c r="S1051" s="306">
        <f>'Product Ratings'!S458</f>
        <v>2</v>
      </c>
      <c r="T1051" s="307">
        <f>'Product Ratings'!T458</f>
        <v>12</v>
      </c>
      <c r="U1051" s="146"/>
      <c r="V1051" s="146"/>
      <c r="W1051" s="146"/>
    </row>
    <row r="1052" ht="12.75" customHeight="1">
      <c r="A1052" s="146"/>
      <c r="B1052" s="146" t="str">
        <f>'Product Ratings'!B467</f>
        <v>Widget 470</v>
      </c>
      <c r="C1052" s="146"/>
      <c r="D1052" s="146"/>
      <c r="E1052" s="146">
        <f>'Product Ratings'!C467</f>
        <v>6</v>
      </c>
      <c r="F1052" s="305">
        <f>'Product Ratings'!D467</f>
        <v>500.87</v>
      </c>
      <c r="G1052" s="305">
        <f>'Product Ratings'!E467</f>
        <v>313.25</v>
      </c>
      <c r="H1052" s="134">
        <f>'Product Ratings'!F467</f>
        <v>0.534</v>
      </c>
      <c r="I1052" s="146"/>
      <c r="J1052" s="305">
        <f>'Product Ratings'!J467</f>
        <v>83.47833333</v>
      </c>
      <c r="K1052" s="146">
        <f>'Product Ratings'!K467</f>
        <v>82</v>
      </c>
      <c r="L1052" s="305">
        <f>'Product Ratings'!L467</f>
        <v>54.41873099</v>
      </c>
      <c r="M1052" s="134">
        <f>'Product Ratings'!M467</f>
        <v>0.21</v>
      </c>
      <c r="N1052" s="146"/>
      <c r="O1052" s="139">
        <f>'Product Ratings'!O467</f>
        <v>3</v>
      </c>
      <c r="P1052" s="139">
        <f>'Product Ratings'!P467</f>
        <v>2</v>
      </c>
      <c r="Q1052" s="139">
        <f>'Product Ratings'!Q467</f>
        <v>3</v>
      </c>
      <c r="R1052" s="139">
        <f>'Product Ratings'!R467</f>
        <v>1</v>
      </c>
      <c r="S1052" s="306">
        <f>'Product Ratings'!S467</f>
        <v>3</v>
      </c>
      <c r="T1052" s="307">
        <f>'Product Ratings'!T467</f>
        <v>12</v>
      </c>
      <c r="U1052" s="146"/>
      <c r="V1052" s="146"/>
      <c r="W1052" s="146"/>
    </row>
    <row r="1053" ht="12.75" customHeight="1">
      <c r="A1053" s="146"/>
      <c r="B1053" s="146" t="str">
        <f>'Product Ratings'!B471</f>
        <v>Widget 474</v>
      </c>
      <c r="C1053" s="146"/>
      <c r="D1053" s="146"/>
      <c r="E1053" s="146">
        <f>'Product Ratings'!C471</f>
        <v>15</v>
      </c>
      <c r="F1053" s="305">
        <f>'Product Ratings'!D471</f>
        <v>808.7</v>
      </c>
      <c r="G1053" s="305">
        <f>'Product Ratings'!E471</f>
        <v>505.41</v>
      </c>
      <c r="H1053" s="134">
        <f>'Product Ratings'!F471</f>
        <v>0.534</v>
      </c>
      <c r="I1053" s="146"/>
      <c r="J1053" s="305">
        <f>'Product Ratings'!J471</f>
        <v>53.91333333</v>
      </c>
      <c r="K1053" s="146">
        <f>'Product Ratings'!K471</f>
        <v>95</v>
      </c>
      <c r="L1053" s="305">
        <f>'Product Ratings'!L471</f>
        <v>35.14558887</v>
      </c>
      <c r="M1053" s="134">
        <f>'Product Ratings'!M471</f>
        <v>0.03</v>
      </c>
      <c r="N1053" s="146"/>
      <c r="O1053" s="139">
        <f>'Product Ratings'!O471</f>
        <v>3</v>
      </c>
      <c r="P1053" s="139">
        <f>'Product Ratings'!P471</f>
        <v>3</v>
      </c>
      <c r="Q1053" s="139">
        <f>'Product Ratings'!Q471</f>
        <v>4</v>
      </c>
      <c r="R1053" s="139">
        <f>'Product Ratings'!R471</f>
        <v>1</v>
      </c>
      <c r="S1053" s="306">
        <f>'Product Ratings'!S471</f>
        <v>1</v>
      </c>
      <c r="T1053" s="307">
        <f>'Product Ratings'!T471</f>
        <v>12</v>
      </c>
      <c r="U1053" s="146"/>
      <c r="V1053" s="146"/>
      <c r="W1053" s="146"/>
    </row>
    <row r="1054" ht="12.75" customHeight="1">
      <c r="A1054" s="146"/>
      <c r="B1054" s="146" t="str">
        <f>'Product Ratings'!B534</f>
        <v>Widget 540</v>
      </c>
      <c r="C1054" s="146"/>
      <c r="D1054" s="146"/>
      <c r="E1054" s="146">
        <f>'Product Ratings'!C534</f>
        <v>3</v>
      </c>
      <c r="F1054" s="305">
        <f>'Product Ratings'!D534</f>
        <v>336.52</v>
      </c>
      <c r="G1054" s="305">
        <f>'Product Ratings'!E534</f>
        <v>205.13</v>
      </c>
      <c r="H1054" s="134">
        <f>'Product Ratings'!F534</f>
        <v>0.534</v>
      </c>
      <c r="I1054" s="146"/>
      <c r="J1054" s="305">
        <f>'Product Ratings'!J534</f>
        <v>112.1733333</v>
      </c>
      <c r="K1054" s="146">
        <f>'Product Ratings'!K534</f>
        <v>34</v>
      </c>
      <c r="L1054" s="305">
        <f>'Product Ratings'!L534</f>
        <v>73.12472838</v>
      </c>
      <c r="M1054" s="134">
        <f>'Product Ratings'!M534</f>
        <v>0.12</v>
      </c>
      <c r="N1054" s="146"/>
      <c r="O1054" s="139">
        <f>'Product Ratings'!O534</f>
        <v>3</v>
      </c>
      <c r="P1054" s="139">
        <f>'Product Ratings'!P534</f>
        <v>1</v>
      </c>
      <c r="Q1054" s="139">
        <f>'Product Ratings'!Q534</f>
        <v>3</v>
      </c>
      <c r="R1054" s="139">
        <f>'Product Ratings'!R534</f>
        <v>3</v>
      </c>
      <c r="S1054" s="306">
        <f>'Product Ratings'!S534</f>
        <v>2</v>
      </c>
      <c r="T1054" s="307">
        <f>'Product Ratings'!T534</f>
        <v>12</v>
      </c>
      <c r="U1054" s="146"/>
      <c r="V1054" s="146"/>
      <c r="W1054" s="146"/>
    </row>
    <row r="1055" ht="12.75" customHeight="1">
      <c r="A1055" s="146"/>
      <c r="B1055" s="146" t="str">
        <f>'Product Ratings'!B542</f>
        <v>Widget 548</v>
      </c>
      <c r="C1055" s="146"/>
      <c r="D1055" s="146"/>
      <c r="E1055" s="146">
        <f>'Product Ratings'!C542</f>
        <v>4</v>
      </c>
      <c r="F1055" s="305">
        <f>'Product Ratings'!D542</f>
        <v>578.93</v>
      </c>
      <c r="G1055" s="305">
        <f>'Product Ratings'!E542</f>
        <v>352.21</v>
      </c>
      <c r="H1055" s="134">
        <f>'Product Ratings'!F542</f>
        <v>0.534</v>
      </c>
      <c r="I1055" s="146"/>
      <c r="J1055" s="305">
        <f>'Product Ratings'!J542</f>
        <v>144.7325</v>
      </c>
      <c r="K1055" s="146">
        <f>'Product Ratings'!K542</f>
        <v>46</v>
      </c>
      <c r="L1055" s="305">
        <f>'Product Ratings'!L542</f>
        <v>94.34973924</v>
      </c>
      <c r="M1055" s="134">
        <f>'Product Ratings'!M542</f>
        <v>0.23</v>
      </c>
      <c r="N1055" s="146"/>
      <c r="O1055" s="139">
        <f>'Product Ratings'!O542</f>
        <v>3</v>
      </c>
      <c r="P1055" s="139">
        <f>'Product Ratings'!P542</f>
        <v>1</v>
      </c>
      <c r="Q1055" s="139">
        <f>'Product Ratings'!Q542</f>
        <v>2</v>
      </c>
      <c r="R1055" s="139">
        <f>'Product Ratings'!R542</f>
        <v>2</v>
      </c>
      <c r="S1055" s="306">
        <f>'Product Ratings'!S542</f>
        <v>3</v>
      </c>
      <c r="T1055" s="307">
        <f>'Product Ratings'!T542</f>
        <v>11</v>
      </c>
      <c r="U1055" s="146"/>
      <c r="V1055" s="146"/>
      <c r="W1055" s="146"/>
    </row>
    <row r="1056" ht="12.75" customHeight="1">
      <c r="A1056" s="146"/>
      <c r="B1056" s="146" t="str">
        <f>'Product Ratings'!B547</f>
        <v>Widget 553</v>
      </c>
      <c r="C1056" s="146"/>
      <c r="D1056" s="146"/>
      <c r="E1056" s="146">
        <f>'Product Ratings'!C547</f>
        <v>2</v>
      </c>
      <c r="F1056" s="305">
        <f>'Product Ratings'!D547</f>
        <v>45.22</v>
      </c>
      <c r="G1056" s="305">
        <f>'Product Ratings'!E547</f>
        <v>27.48</v>
      </c>
      <c r="H1056" s="134">
        <f>'Product Ratings'!F547</f>
        <v>0.534</v>
      </c>
      <c r="I1056" s="146"/>
      <c r="J1056" s="305">
        <f>'Product Ratings'!J547</f>
        <v>22.61</v>
      </c>
      <c r="K1056" s="146">
        <f>'Product Ratings'!K547</f>
        <v>69</v>
      </c>
      <c r="L1056" s="305">
        <f>'Product Ratings'!L547</f>
        <v>14.73924381</v>
      </c>
      <c r="M1056" s="134">
        <f>'Product Ratings'!M547</f>
        <v>0.03</v>
      </c>
      <c r="N1056" s="146"/>
      <c r="O1056" s="139">
        <f>'Product Ratings'!O547</f>
        <v>3</v>
      </c>
      <c r="P1056" s="139">
        <f>'Product Ratings'!P547</f>
        <v>1</v>
      </c>
      <c r="Q1056" s="139">
        <f>'Product Ratings'!Q547</f>
        <v>5</v>
      </c>
      <c r="R1056" s="139">
        <f>'Product Ratings'!R547</f>
        <v>2</v>
      </c>
      <c r="S1056" s="306">
        <f>'Product Ratings'!S547</f>
        <v>1</v>
      </c>
      <c r="T1056" s="307">
        <f>'Product Ratings'!T547</f>
        <v>12</v>
      </c>
      <c r="U1056" s="146"/>
      <c r="V1056" s="146"/>
      <c r="W1056" s="146"/>
    </row>
    <row r="1057" ht="12.75" customHeight="1">
      <c r="A1057" s="146"/>
      <c r="B1057" s="146" t="str">
        <f>'Product Ratings'!B646</f>
        <v>Widget 656</v>
      </c>
      <c r="C1057" s="146"/>
      <c r="D1057" s="146"/>
      <c r="E1057" s="146">
        <f>'Product Ratings'!C646</f>
        <v>1</v>
      </c>
      <c r="F1057" s="305">
        <f>'Product Ratings'!D646</f>
        <v>339.26</v>
      </c>
      <c r="G1057" s="305">
        <f>'Product Ratings'!E646</f>
        <v>199.7</v>
      </c>
      <c r="H1057" s="134">
        <f>'Product Ratings'!F646</f>
        <v>0.534</v>
      </c>
      <c r="I1057" s="146"/>
      <c r="J1057" s="305">
        <f>'Product Ratings'!J646</f>
        <v>339.26</v>
      </c>
      <c r="K1057" s="146">
        <f>'Product Ratings'!K646</f>
        <v>46</v>
      </c>
      <c r="L1057" s="305">
        <f>'Product Ratings'!L646</f>
        <v>221.1603651</v>
      </c>
      <c r="M1057" s="134">
        <f>'Product Ratings'!M646</f>
        <v>0.48</v>
      </c>
      <c r="N1057" s="146"/>
      <c r="O1057" s="139">
        <f>'Product Ratings'!O646</f>
        <v>3</v>
      </c>
      <c r="P1057" s="139">
        <f>'Product Ratings'!P646</f>
        <v>1</v>
      </c>
      <c r="Q1057" s="139">
        <f>'Product Ratings'!Q646</f>
        <v>1</v>
      </c>
      <c r="R1057" s="139">
        <f>'Product Ratings'!R646</f>
        <v>2</v>
      </c>
      <c r="S1057" s="306">
        <f>'Product Ratings'!S646</f>
        <v>4</v>
      </c>
      <c r="T1057" s="307">
        <f>'Product Ratings'!T646</f>
        <v>11</v>
      </c>
      <c r="U1057" s="146"/>
      <c r="V1057" s="146"/>
      <c r="W1057" s="146"/>
    </row>
    <row r="1058" ht="12.75" customHeight="1">
      <c r="A1058" s="146"/>
      <c r="B1058" s="146" t="str">
        <f>'Product Ratings'!B713</f>
        <v>Widget 725</v>
      </c>
      <c r="C1058" s="146"/>
      <c r="D1058" s="146"/>
      <c r="E1058" s="146">
        <f>'Product Ratings'!C713</f>
        <v>3</v>
      </c>
      <c r="F1058" s="305">
        <f>'Product Ratings'!D713</f>
        <v>245.35</v>
      </c>
      <c r="G1058" s="305">
        <f>'Product Ratings'!E713</f>
        <v>140.86</v>
      </c>
      <c r="H1058" s="134">
        <f>'Product Ratings'!F713</f>
        <v>0.534</v>
      </c>
      <c r="I1058" s="146"/>
      <c r="J1058" s="305">
        <f>'Product Ratings'!J713</f>
        <v>81.78333333</v>
      </c>
      <c r="K1058" s="146">
        <f>'Product Ratings'!K713</f>
        <v>46</v>
      </c>
      <c r="L1058" s="305">
        <f>'Product Ratings'!L713</f>
        <v>53.31377662</v>
      </c>
      <c r="M1058" s="134">
        <f>'Product Ratings'!M713</f>
        <v>0.28</v>
      </c>
      <c r="N1058" s="146"/>
      <c r="O1058" s="139">
        <f>'Product Ratings'!O713</f>
        <v>3</v>
      </c>
      <c r="P1058" s="139">
        <f>'Product Ratings'!P713</f>
        <v>1</v>
      </c>
      <c r="Q1058" s="139">
        <f>'Product Ratings'!Q713</f>
        <v>3</v>
      </c>
      <c r="R1058" s="139">
        <f>'Product Ratings'!R713</f>
        <v>2</v>
      </c>
      <c r="S1058" s="306">
        <f>'Product Ratings'!S713</f>
        <v>3</v>
      </c>
      <c r="T1058" s="307">
        <f>'Product Ratings'!T713</f>
        <v>12</v>
      </c>
      <c r="U1058" s="146"/>
      <c r="V1058" s="146"/>
      <c r="W1058" s="146"/>
    </row>
    <row r="1059" ht="12.75" customHeight="1">
      <c r="A1059" s="146"/>
      <c r="B1059" s="146" t="str">
        <f>'Product Ratings'!B738</f>
        <v>Widget 750</v>
      </c>
      <c r="C1059" s="146"/>
      <c r="D1059" s="146"/>
      <c r="E1059" s="146">
        <f>'Product Ratings'!C738</f>
        <v>1</v>
      </c>
      <c r="F1059" s="305">
        <f>'Product Ratings'!D738</f>
        <v>25.22</v>
      </c>
      <c r="G1059" s="305">
        <f>'Product Ratings'!E738</f>
        <v>14.37</v>
      </c>
      <c r="H1059" s="134">
        <f>'Product Ratings'!F738</f>
        <v>0.534</v>
      </c>
      <c r="I1059" s="146"/>
      <c r="J1059" s="305">
        <f>'Product Ratings'!J738</f>
        <v>25.22</v>
      </c>
      <c r="K1059" s="146" t="str">
        <f>'Product Ratings'!K738</f>
        <v/>
      </c>
      <c r="L1059" s="305">
        <f>'Product Ratings'!L738</f>
        <v>16.44067797</v>
      </c>
      <c r="M1059" s="134">
        <f>'Product Ratings'!M738</f>
        <v>0.15</v>
      </c>
      <c r="N1059" s="146"/>
      <c r="O1059" s="139">
        <f>'Product Ratings'!O738</f>
        <v>3</v>
      </c>
      <c r="P1059" s="139">
        <f>'Product Ratings'!P738</f>
        <v>1</v>
      </c>
      <c r="Q1059" s="139">
        <f>'Product Ratings'!Q738</f>
        <v>5</v>
      </c>
      <c r="R1059" s="139">
        <f>'Product Ratings'!R738</f>
        <v>0</v>
      </c>
      <c r="S1059" s="306">
        <f>'Product Ratings'!S738</f>
        <v>3</v>
      </c>
      <c r="T1059" s="307">
        <f>'Product Ratings'!T738</f>
        <v>12</v>
      </c>
      <c r="U1059" s="146"/>
      <c r="V1059" s="146"/>
      <c r="W1059" s="146"/>
    </row>
    <row r="1060" ht="12.75" customHeight="1">
      <c r="A1060" s="146"/>
      <c r="B1060" s="146" t="str">
        <f>'Product Ratings'!B741</f>
        <v>Widget 753</v>
      </c>
      <c r="C1060" s="146"/>
      <c r="D1060" s="146"/>
      <c r="E1060" s="146">
        <f>'Product Ratings'!C741</f>
        <v>1</v>
      </c>
      <c r="F1060" s="305">
        <f>'Product Ratings'!D741</f>
        <v>86.09</v>
      </c>
      <c r="G1060" s="305">
        <f>'Product Ratings'!E741</f>
        <v>49.01</v>
      </c>
      <c r="H1060" s="134">
        <f>'Product Ratings'!F741</f>
        <v>0.534</v>
      </c>
      <c r="I1060" s="146"/>
      <c r="J1060" s="305">
        <f>'Product Ratings'!J741</f>
        <v>86.09</v>
      </c>
      <c r="K1060" s="146" t="str">
        <f>'Product Ratings'!K741</f>
        <v/>
      </c>
      <c r="L1060" s="305">
        <f>'Product Ratings'!L741</f>
        <v>56.12125163</v>
      </c>
      <c r="M1060" s="134">
        <f>'Product Ratings'!M741</f>
        <v>0.88</v>
      </c>
      <c r="N1060" s="146"/>
      <c r="O1060" s="139">
        <f>'Product Ratings'!O741</f>
        <v>3</v>
      </c>
      <c r="P1060" s="139">
        <f>'Product Ratings'!P741</f>
        <v>1</v>
      </c>
      <c r="Q1060" s="139">
        <f>'Product Ratings'!Q741</f>
        <v>3</v>
      </c>
      <c r="R1060" s="139">
        <f>'Product Ratings'!R741</f>
        <v>0</v>
      </c>
      <c r="S1060" s="306">
        <f>'Product Ratings'!S741</f>
        <v>5</v>
      </c>
      <c r="T1060" s="307">
        <f>'Product Ratings'!T741</f>
        <v>12</v>
      </c>
      <c r="U1060" s="146"/>
      <c r="V1060" s="146"/>
      <c r="W1060" s="146"/>
    </row>
    <row r="1061" ht="12.75" customHeight="1">
      <c r="A1061" s="146"/>
      <c r="B1061" s="146" t="str">
        <f>'Product Ratings'!B742</f>
        <v>Widget 754</v>
      </c>
      <c r="C1061" s="146"/>
      <c r="D1061" s="146"/>
      <c r="E1061" s="146">
        <f>'Product Ratings'!C742</f>
        <v>5</v>
      </c>
      <c r="F1061" s="305">
        <f>'Product Ratings'!D742</f>
        <v>430.44</v>
      </c>
      <c r="G1061" s="305">
        <f>'Product Ratings'!E742</f>
        <v>245.04</v>
      </c>
      <c r="H1061" s="134">
        <f>'Product Ratings'!F742</f>
        <v>0.534</v>
      </c>
      <c r="I1061" s="146"/>
      <c r="J1061" s="305">
        <f>'Product Ratings'!J742</f>
        <v>86.088</v>
      </c>
      <c r="K1061" s="146" t="str">
        <f>'Product Ratings'!K742</f>
        <v/>
      </c>
      <c r="L1061" s="305">
        <f>'Product Ratings'!L742</f>
        <v>56.11994785</v>
      </c>
      <c r="M1061" s="134">
        <f>'Product Ratings'!M742</f>
        <v>0.89</v>
      </c>
      <c r="N1061" s="146"/>
      <c r="O1061" s="139">
        <f>'Product Ratings'!O742</f>
        <v>3</v>
      </c>
      <c r="P1061" s="139">
        <f>'Product Ratings'!P742</f>
        <v>1</v>
      </c>
      <c r="Q1061" s="139">
        <f>'Product Ratings'!Q742</f>
        <v>3</v>
      </c>
      <c r="R1061" s="139">
        <f>'Product Ratings'!R742</f>
        <v>0</v>
      </c>
      <c r="S1061" s="306">
        <f>'Product Ratings'!S742</f>
        <v>5</v>
      </c>
      <c r="T1061" s="307">
        <f>'Product Ratings'!T742</f>
        <v>12</v>
      </c>
      <c r="U1061" s="146"/>
      <c r="V1061" s="146"/>
      <c r="W1061" s="146"/>
    </row>
    <row r="1062" ht="12.75" customHeight="1">
      <c r="A1062" s="146"/>
      <c r="B1062" s="146" t="str">
        <f>'Product Ratings'!B744</f>
        <v>Widget 756</v>
      </c>
      <c r="C1062" s="146"/>
      <c r="D1062" s="146"/>
      <c r="E1062" s="146">
        <f>'Product Ratings'!C744</f>
        <v>3</v>
      </c>
      <c r="F1062" s="305">
        <f>'Product Ratings'!D744</f>
        <v>258.26</v>
      </c>
      <c r="G1062" s="305">
        <f>'Product Ratings'!E744</f>
        <v>147.02</v>
      </c>
      <c r="H1062" s="134">
        <f>'Product Ratings'!F744</f>
        <v>0.534</v>
      </c>
      <c r="I1062" s="146"/>
      <c r="J1062" s="305">
        <f>'Product Ratings'!J744</f>
        <v>86.08666667</v>
      </c>
      <c r="K1062" s="146" t="str">
        <f>'Product Ratings'!K744</f>
        <v/>
      </c>
      <c r="L1062" s="305">
        <f>'Product Ratings'!L744</f>
        <v>56.11907866</v>
      </c>
      <c r="M1062" s="134">
        <f>'Product Ratings'!M744</f>
        <v>0.91</v>
      </c>
      <c r="N1062" s="146"/>
      <c r="O1062" s="139">
        <f>'Product Ratings'!O744</f>
        <v>3</v>
      </c>
      <c r="P1062" s="139">
        <f>'Product Ratings'!P744</f>
        <v>1</v>
      </c>
      <c r="Q1062" s="139">
        <f>'Product Ratings'!Q744</f>
        <v>3</v>
      </c>
      <c r="R1062" s="139">
        <f>'Product Ratings'!R744</f>
        <v>0</v>
      </c>
      <c r="S1062" s="306">
        <f>'Product Ratings'!S744</f>
        <v>5</v>
      </c>
      <c r="T1062" s="307">
        <f>'Product Ratings'!T744</f>
        <v>12</v>
      </c>
      <c r="U1062" s="146"/>
      <c r="V1062" s="146"/>
      <c r="W1062" s="146"/>
    </row>
    <row r="1063" ht="12.75" customHeight="1">
      <c r="A1063" s="146"/>
      <c r="B1063" s="146" t="str">
        <f>'Product Ratings'!B749</f>
        <v>Widget 761</v>
      </c>
      <c r="C1063" s="146"/>
      <c r="D1063" s="146"/>
      <c r="E1063" s="146">
        <f>'Product Ratings'!C749</f>
        <v>8</v>
      </c>
      <c r="F1063" s="305">
        <f>'Product Ratings'!D749</f>
        <v>730.44</v>
      </c>
      <c r="G1063" s="305">
        <f>'Product Ratings'!E749</f>
        <v>415.26</v>
      </c>
      <c r="H1063" s="134">
        <f>'Product Ratings'!F749</f>
        <v>0.534</v>
      </c>
      <c r="I1063" s="146"/>
      <c r="J1063" s="305">
        <f>'Product Ratings'!J749</f>
        <v>91.305</v>
      </c>
      <c r="K1063" s="146" t="str">
        <f>'Product Ratings'!K749</f>
        <v/>
      </c>
      <c r="L1063" s="305">
        <f>'Product Ratings'!L749</f>
        <v>59.5208605</v>
      </c>
      <c r="M1063" s="134">
        <f>'Product Ratings'!M749</f>
        <v>0.45</v>
      </c>
      <c r="N1063" s="146"/>
      <c r="O1063" s="139">
        <f>'Product Ratings'!O749</f>
        <v>3</v>
      </c>
      <c r="P1063" s="139">
        <f>'Product Ratings'!P749</f>
        <v>2</v>
      </c>
      <c r="Q1063" s="139">
        <f>'Product Ratings'!Q749</f>
        <v>3</v>
      </c>
      <c r="R1063" s="139">
        <f>'Product Ratings'!R749</f>
        <v>0</v>
      </c>
      <c r="S1063" s="306">
        <f>'Product Ratings'!S749</f>
        <v>4</v>
      </c>
      <c r="T1063" s="307">
        <f>'Product Ratings'!T749</f>
        <v>12</v>
      </c>
      <c r="U1063" s="146"/>
      <c r="V1063" s="146"/>
      <c r="W1063" s="146"/>
    </row>
    <row r="1064" ht="12.75" customHeight="1">
      <c r="A1064" s="146"/>
      <c r="B1064" s="146" t="str">
        <f>'Product Ratings'!B758</f>
        <v>Widget 770</v>
      </c>
      <c r="C1064" s="146"/>
      <c r="D1064" s="146"/>
      <c r="E1064" s="146">
        <f>'Product Ratings'!C758</f>
        <v>1</v>
      </c>
      <c r="F1064" s="305">
        <f>'Product Ratings'!D758</f>
        <v>68.7</v>
      </c>
      <c r="G1064" s="305">
        <f>'Product Ratings'!E758</f>
        <v>38.98</v>
      </c>
      <c r="H1064" s="134">
        <f>'Product Ratings'!F758</f>
        <v>0.534</v>
      </c>
      <c r="I1064" s="146"/>
      <c r="J1064" s="305">
        <f>'Product Ratings'!J758</f>
        <v>68.7</v>
      </c>
      <c r="K1064" s="146" t="str">
        <f>'Product Ratings'!K758</f>
        <v/>
      </c>
      <c r="L1064" s="305">
        <f>'Product Ratings'!L758</f>
        <v>44.78487614</v>
      </c>
      <c r="M1064" s="134">
        <f>'Product Ratings'!M758</f>
        <v>0.34</v>
      </c>
      <c r="N1064" s="146"/>
      <c r="O1064" s="139">
        <f>'Product Ratings'!O758</f>
        <v>3</v>
      </c>
      <c r="P1064" s="139">
        <f>'Product Ratings'!P758</f>
        <v>1</v>
      </c>
      <c r="Q1064" s="139">
        <f>'Product Ratings'!Q758</f>
        <v>3</v>
      </c>
      <c r="R1064" s="139">
        <f>'Product Ratings'!R758</f>
        <v>0</v>
      </c>
      <c r="S1064" s="306">
        <f>'Product Ratings'!S758</f>
        <v>4</v>
      </c>
      <c r="T1064" s="307">
        <f>'Product Ratings'!T758</f>
        <v>11</v>
      </c>
      <c r="U1064" s="146"/>
      <c r="V1064" s="146"/>
      <c r="W1064" s="146"/>
    </row>
    <row r="1065" ht="12.75" customHeight="1">
      <c r="A1065" s="146"/>
      <c r="B1065" s="146" t="str">
        <f>'Product Ratings'!B764</f>
        <v>Widget 776</v>
      </c>
      <c r="C1065" s="146"/>
      <c r="D1065" s="146"/>
      <c r="E1065" s="146">
        <f>'Product Ratings'!C764</f>
        <v>3</v>
      </c>
      <c r="F1065" s="305">
        <f>'Product Ratings'!D764</f>
        <v>75.65</v>
      </c>
      <c r="G1065" s="305">
        <f>'Product Ratings'!E764</f>
        <v>42.87</v>
      </c>
      <c r="H1065" s="134">
        <f>'Product Ratings'!F764</f>
        <v>0.534</v>
      </c>
      <c r="I1065" s="146"/>
      <c r="J1065" s="305">
        <f>'Product Ratings'!J764</f>
        <v>25.21666667</v>
      </c>
      <c r="K1065" s="146" t="str">
        <f>'Product Ratings'!K764</f>
        <v/>
      </c>
      <c r="L1065" s="305">
        <f>'Product Ratings'!L764</f>
        <v>16.438505</v>
      </c>
      <c r="M1065" s="134">
        <f>'Product Ratings'!M764</f>
        <v>0.32</v>
      </c>
      <c r="N1065" s="146"/>
      <c r="O1065" s="139">
        <f>'Product Ratings'!O764</f>
        <v>3</v>
      </c>
      <c r="P1065" s="139">
        <f>'Product Ratings'!P764</f>
        <v>1</v>
      </c>
      <c r="Q1065" s="139">
        <f>'Product Ratings'!Q764</f>
        <v>5</v>
      </c>
      <c r="R1065" s="139">
        <f>'Product Ratings'!R764</f>
        <v>0</v>
      </c>
      <c r="S1065" s="306">
        <f>'Product Ratings'!S764</f>
        <v>3</v>
      </c>
      <c r="T1065" s="307">
        <f>'Product Ratings'!T764</f>
        <v>12</v>
      </c>
      <c r="U1065" s="146"/>
      <c r="V1065" s="146"/>
      <c r="W1065" s="146"/>
    </row>
    <row r="1066" ht="12.75" customHeight="1">
      <c r="A1066" s="146"/>
      <c r="B1066" s="146" t="str">
        <f>'Product Ratings'!B766</f>
        <v>Widget 778</v>
      </c>
      <c r="C1066" s="146"/>
      <c r="D1066" s="146"/>
      <c r="E1066" s="146">
        <f>'Product Ratings'!C766</f>
        <v>6</v>
      </c>
      <c r="F1066" s="305">
        <f>'Product Ratings'!D766</f>
        <v>78.21</v>
      </c>
      <c r="G1066" s="305">
        <f>'Product Ratings'!E766</f>
        <v>44.31</v>
      </c>
      <c r="H1066" s="134">
        <f>'Product Ratings'!F766</f>
        <v>0.534</v>
      </c>
      <c r="I1066" s="146"/>
      <c r="J1066" s="305">
        <f>'Product Ratings'!J766</f>
        <v>13.035</v>
      </c>
      <c r="K1066" s="146" t="str">
        <f>'Product Ratings'!K766</f>
        <v/>
      </c>
      <c r="L1066" s="305">
        <f>'Product Ratings'!L766</f>
        <v>8.497392438</v>
      </c>
      <c r="M1066" s="134">
        <f>'Product Ratings'!M766</f>
        <v>0.12</v>
      </c>
      <c r="N1066" s="146"/>
      <c r="O1066" s="139">
        <f>'Product Ratings'!O766</f>
        <v>3</v>
      </c>
      <c r="P1066" s="139">
        <f>'Product Ratings'!P766</f>
        <v>2</v>
      </c>
      <c r="Q1066" s="139">
        <f>'Product Ratings'!Q766</f>
        <v>5</v>
      </c>
      <c r="R1066" s="139">
        <f>'Product Ratings'!R766</f>
        <v>0</v>
      </c>
      <c r="S1066" s="306">
        <f>'Product Ratings'!S766</f>
        <v>2</v>
      </c>
      <c r="T1066" s="307">
        <f>'Product Ratings'!T766</f>
        <v>12</v>
      </c>
      <c r="U1066" s="146"/>
      <c r="V1066" s="146"/>
      <c r="W1066" s="146"/>
    </row>
    <row r="1067" ht="12.75" customHeight="1">
      <c r="A1067" s="146"/>
      <c r="B1067" s="146" t="str">
        <f>'Product Ratings'!B771</f>
        <v>Widget 783</v>
      </c>
      <c r="C1067" s="146"/>
      <c r="D1067" s="146"/>
      <c r="E1067" s="146">
        <f>'Product Ratings'!C771</f>
        <v>4</v>
      </c>
      <c r="F1067" s="305">
        <f>'Product Ratings'!D771</f>
        <v>111.3</v>
      </c>
      <c r="G1067" s="305">
        <f>'Product Ratings'!E771</f>
        <v>63.01</v>
      </c>
      <c r="H1067" s="134">
        <f>'Product Ratings'!F771</f>
        <v>0.534</v>
      </c>
      <c r="I1067" s="146"/>
      <c r="J1067" s="305">
        <f>'Product Ratings'!J771</f>
        <v>27.825</v>
      </c>
      <c r="K1067" s="146" t="str">
        <f>'Product Ratings'!K771</f>
        <v/>
      </c>
      <c r="L1067" s="305">
        <f>'Product Ratings'!L771</f>
        <v>18.13885267</v>
      </c>
      <c r="M1067" s="134">
        <f>'Product Ratings'!M771</f>
        <v>0.21</v>
      </c>
      <c r="N1067" s="146"/>
      <c r="O1067" s="139">
        <f>'Product Ratings'!O771</f>
        <v>3</v>
      </c>
      <c r="P1067" s="139">
        <f>'Product Ratings'!P771</f>
        <v>1</v>
      </c>
      <c r="Q1067" s="139">
        <f>'Product Ratings'!Q771</f>
        <v>5</v>
      </c>
      <c r="R1067" s="139">
        <f>'Product Ratings'!R771</f>
        <v>0</v>
      </c>
      <c r="S1067" s="306">
        <f>'Product Ratings'!S771</f>
        <v>3</v>
      </c>
      <c r="T1067" s="307">
        <f>'Product Ratings'!T771</f>
        <v>12</v>
      </c>
      <c r="U1067" s="146"/>
      <c r="V1067" s="146"/>
      <c r="W1067" s="146"/>
    </row>
    <row r="1068" ht="12.75" customHeight="1">
      <c r="A1068" s="146"/>
      <c r="B1068" s="146" t="str">
        <f>'Product Ratings'!B776</f>
        <v>Widget 788</v>
      </c>
      <c r="C1068" s="146"/>
      <c r="D1068" s="146"/>
      <c r="E1068" s="146">
        <f>'Product Ratings'!C776</f>
        <v>12</v>
      </c>
      <c r="F1068" s="305">
        <f>'Product Ratings'!D776</f>
        <v>203.48</v>
      </c>
      <c r="G1068" s="305">
        <f>'Product Ratings'!E776</f>
        <v>114.8</v>
      </c>
      <c r="H1068" s="134">
        <f>'Product Ratings'!F776</f>
        <v>0.534</v>
      </c>
      <c r="I1068" s="146"/>
      <c r="J1068" s="305">
        <f>'Product Ratings'!J776</f>
        <v>16.95666667</v>
      </c>
      <c r="K1068" s="146" t="str">
        <f>'Product Ratings'!K776</f>
        <v/>
      </c>
      <c r="L1068" s="305">
        <f>'Product Ratings'!L776</f>
        <v>11.05388961</v>
      </c>
      <c r="M1068" s="134">
        <f>'Product Ratings'!M776</f>
        <v>0.04</v>
      </c>
      <c r="N1068" s="146"/>
      <c r="O1068" s="139">
        <f>'Product Ratings'!O776</f>
        <v>3</v>
      </c>
      <c r="P1068" s="139">
        <f>'Product Ratings'!P776</f>
        <v>3</v>
      </c>
      <c r="Q1068" s="139">
        <f>'Product Ratings'!Q776</f>
        <v>5</v>
      </c>
      <c r="R1068" s="139">
        <f>'Product Ratings'!R776</f>
        <v>0</v>
      </c>
      <c r="S1068" s="306">
        <f>'Product Ratings'!S776</f>
        <v>1</v>
      </c>
      <c r="T1068" s="307">
        <f>'Product Ratings'!T776</f>
        <v>12</v>
      </c>
      <c r="U1068" s="146"/>
      <c r="V1068" s="146"/>
      <c r="W1068" s="146"/>
    </row>
    <row r="1069" ht="12.75" customHeight="1">
      <c r="A1069" s="146"/>
      <c r="B1069" s="146" t="str">
        <f>'Product Ratings'!B783</f>
        <v>Widget 795</v>
      </c>
      <c r="C1069" s="146"/>
      <c r="D1069" s="146"/>
      <c r="E1069" s="146">
        <f>'Product Ratings'!C783</f>
        <v>4</v>
      </c>
      <c r="F1069" s="305">
        <f>'Product Ratings'!D783</f>
        <v>170.43</v>
      </c>
      <c r="G1069" s="305">
        <f>'Product Ratings'!E783</f>
        <v>95.95</v>
      </c>
      <c r="H1069" s="134">
        <f>'Product Ratings'!F783</f>
        <v>0.534</v>
      </c>
      <c r="I1069" s="146"/>
      <c r="J1069" s="305">
        <f>'Product Ratings'!J783</f>
        <v>42.6075</v>
      </c>
      <c r="K1069" s="146" t="str">
        <f>'Product Ratings'!K783</f>
        <v/>
      </c>
      <c r="L1069" s="305">
        <f>'Product Ratings'!L783</f>
        <v>27.77542373</v>
      </c>
      <c r="M1069" s="134">
        <f>'Product Ratings'!M783</f>
        <v>0.13</v>
      </c>
      <c r="N1069" s="146"/>
      <c r="O1069" s="139">
        <f>'Product Ratings'!O783</f>
        <v>3</v>
      </c>
      <c r="P1069" s="139">
        <f>'Product Ratings'!P783</f>
        <v>1</v>
      </c>
      <c r="Q1069" s="139">
        <f>'Product Ratings'!Q783</f>
        <v>4</v>
      </c>
      <c r="R1069" s="139">
        <f>'Product Ratings'!R783</f>
        <v>0</v>
      </c>
      <c r="S1069" s="306">
        <f>'Product Ratings'!S783</f>
        <v>0.13</v>
      </c>
      <c r="T1069" s="307">
        <f>'Product Ratings'!T783</f>
        <v>8.13</v>
      </c>
      <c r="U1069" s="146"/>
      <c r="V1069" s="146"/>
      <c r="W1069" s="146"/>
    </row>
    <row r="1070" ht="12.75" customHeight="1">
      <c r="A1070" s="146"/>
      <c r="B1070" s="146" t="str">
        <f>'Product Ratings'!B785</f>
        <v>Widget 797</v>
      </c>
      <c r="C1070" s="146"/>
      <c r="D1070" s="146"/>
      <c r="E1070" s="146">
        <f>'Product Ratings'!C785</f>
        <v>5</v>
      </c>
      <c r="F1070" s="305">
        <f>'Product Ratings'!D785</f>
        <v>43.26</v>
      </c>
      <c r="G1070" s="305">
        <f>'Product Ratings'!E785</f>
        <v>24.36</v>
      </c>
      <c r="H1070" s="134">
        <f>'Product Ratings'!F785</f>
        <v>0.534</v>
      </c>
      <c r="I1070" s="146"/>
      <c r="J1070" s="305">
        <f>'Product Ratings'!J785</f>
        <v>8.652</v>
      </c>
      <c r="K1070" s="146" t="str">
        <f>'Product Ratings'!K785</f>
        <v/>
      </c>
      <c r="L1070" s="305">
        <f>'Product Ratings'!L785</f>
        <v>5.640156454</v>
      </c>
      <c r="M1070" s="134">
        <f>'Product Ratings'!M785</f>
        <v>0.15</v>
      </c>
      <c r="N1070" s="146"/>
      <c r="O1070" s="139">
        <f>'Product Ratings'!O785</f>
        <v>3</v>
      </c>
      <c r="P1070" s="139">
        <f>'Product Ratings'!P785</f>
        <v>1</v>
      </c>
      <c r="Q1070" s="139">
        <f>'Product Ratings'!Q785</f>
        <v>5</v>
      </c>
      <c r="R1070" s="139">
        <f>'Product Ratings'!R785</f>
        <v>0</v>
      </c>
      <c r="S1070" s="306">
        <f>'Product Ratings'!S785</f>
        <v>3</v>
      </c>
      <c r="T1070" s="307">
        <f>'Product Ratings'!T785</f>
        <v>12</v>
      </c>
      <c r="U1070" s="146"/>
      <c r="V1070" s="146"/>
      <c r="W1070" s="146"/>
    </row>
    <row r="1071" ht="12.75" customHeight="1">
      <c r="A1071" s="146"/>
      <c r="B1071" s="146" t="str">
        <f>'Product Ratings'!B787</f>
        <v>Widget 799</v>
      </c>
      <c r="C1071" s="146"/>
      <c r="D1071" s="146"/>
      <c r="E1071" s="146">
        <f>'Product Ratings'!C787</f>
        <v>4</v>
      </c>
      <c r="F1071" s="305">
        <f>'Product Ratings'!D787</f>
        <v>34.61</v>
      </c>
      <c r="G1071" s="305">
        <f>'Product Ratings'!E787</f>
        <v>19.49</v>
      </c>
      <c r="H1071" s="134">
        <f>'Product Ratings'!F787</f>
        <v>0.534</v>
      </c>
      <c r="I1071" s="146"/>
      <c r="J1071" s="305">
        <f>'Product Ratings'!J787</f>
        <v>8.6525</v>
      </c>
      <c r="K1071" s="146" t="str">
        <f>'Product Ratings'!K787</f>
        <v/>
      </c>
      <c r="L1071" s="305">
        <f>'Product Ratings'!L787</f>
        <v>5.640482399</v>
      </c>
      <c r="M1071" s="134">
        <f>'Product Ratings'!M787</f>
        <v>0.22</v>
      </c>
      <c r="N1071" s="146"/>
      <c r="O1071" s="139">
        <f>'Product Ratings'!O787</f>
        <v>3</v>
      </c>
      <c r="P1071" s="139">
        <f>'Product Ratings'!P787</f>
        <v>1</v>
      </c>
      <c r="Q1071" s="139">
        <f>'Product Ratings'!Q787</f>
        <v>5</v>
      </c>
      <c r="R1071" s="139">
        <f>'Product Ratings'!R787</f>
        <v>0</v>
      </c>
      <c r="S1071" s="306">
        <f>'Product Ratings'!S787</f>
        <v>3</v>
      </c>
      <c r="T1071" s="307">
        <f>'Product Ratings'!T787</f>
        <v>12</v>
      </c>
      <c r="U1071" s="146"/>
      <c r="V1071" s="146"/>
      <c r="W1071" s="146"/>
    </row>
    <row r="1072" ht="12.75" customHeight="1">
      <c r="A1072" s="146"/>
      <c r="B1072" s="146" t="str">
        <f>'Product Ratings'!B788</f>
        <v>Widget 800</v>
      </c>
      <c r="C1072" s="146"/>
      <c r="D1072" s="146"/>
      <c r="E1072" s="146">
        <f>'Product Ratings'!C788</f>
        <v>4</v>
      </c>
      <c r="F1072" s="305">
        <f>'Product Ratings'!D788</f>
        <v>34.61</v>
      </c>
      <c r="G1072" s="305">
        <f>'Product Ratings'!E788</f>
        <v>19.49</v>
      </c>
      <c r="H1072" s="134">
        <f>'Product Ratings'!F788</f>
        <v>0.534</v>
      </c>
      <c r="I1072" s="146"/>
      <c r="J1072" s="305">
        <f>'Product Ratings'!J788</f>
        <v>8.6525</v>
      </c>
      <c r="K1072" s="146" t="str">
        <f>'Product Ratings'!K788</f>
        <v/>
      </c>
      <c r="L1072" s="305">
        <f>'Product Ratings'!L788</f>
        <v>5.640482399</v>
      </c>
      <c r="M1072" s="134">
        <f>'Product Ratings'!M788</f>
        <v>0.26</v>
      </c>
      <c r="N1072" s="146"/>
      <c r="O1072" s="139">
        <f>'Product Ratings'!O788</f>
        <v>3</v>
      </c>
      <c r="P1072" s="139">
        <f>'Product Ratings'!P788</f>
        <v>1</v>
      </c>
      <c r="Q1072" s="139">
        <f>'Product Ratings'!Q788</f>
        <v>5</v>
      </c>
      <c r="R1072" s="139">
        <f>'Product Ratings'!R788</f>
        <v>0</v>
      </c>
      <c r="S1072" s="306">
        <f>'Product Ratings'!S788</f>
        <v>3</v>
      </c>
      <c r="T1072" s="307">
        <f>'Product Ratings'!T788</f>
        <v>12</v>
      </c>
      <c r="U1072" s="146"/>
      <c r="V1072" s="146"/>
      <c r="W1072" s="146"/>
    </row>
    <row r="1073" ht="12.75" customHeight="1">
      <c r="A1073" s="146"/>
      <c r="B1073" s="146" t="str">
        <f>'Product Ratings'!B790</f>
        <v>Widget 802</v>
      </c>
      <c r="C1073" s="146"/>
      <c r="D1073" s="146"/>
      <c r="E1073" s="146">
        <f>'Product Ratings'!C790</f>
        <v>5</v>
      </c>
      <c r="F1073" s="305">
        <f>'Product Ratings'!D790</f>
        <v>232.17</v>
      </c>
      <c r="G1073" s="305">
        <f>'Product Ratings'!E790</f>
        <v>130.55</v>
      </c>
      <c r="H1073" s="134">
        <f>'Product Ratings'!F790</f>
        <v>0.534</v>
      </c>
      <c r="I1073" s="146"/>
      <c r="J1073" s="305">
        <f>'Product Ratings'!J790</f>
        <v>46.434</v>
      </c>
      <c r="K1073" s="146" t="str">
        <f>'Product Ratings'!K790</f>
        <v/>
      </c>
      <c r="L1073" s="305">
        <f>'Product Ratings'!L790</f>
        <v>30.26988266</v>
      </c>
      <c r="M1073" s="134">
        <f>'Product Ratings'!M790</f>
        <v>0.3</v>
      </c>
      <c r="N1073" s="146"/>
      <c r="O1073" s="139">
        <f>'Product Ratings'!O790</f>
        <v>3</v>
      </c>
      <c r="P1073" s="139">
        <f>'Product Ratings'!P790</f>
        <v>1</v>
      </c>
      <c r="Q1073" s="139">
        <f>'Product Ratings'!Q790</f>
        <v>4</v>
      </c>
      <c r="R1073" s="139">
        <f>'Product Ratings'!R790</f>
        <v>0</v>
      </c>
      <c r="S1073" s="306">
        <f>'Product Ratings'!S790</f>
        <v>3</v>
      </c>
      <c r="T1073" s="307">
        <f>'Product Ratings'!T790</f>
        <v>11</v>
      </c>
      <c r="U1073" s="146"/>
      <c r="V1073" s="146"/>
      <c r="W1073" s="146"/>
    </row>
    <row r="1074" ht="12.75" customHeight="1">
      <c r="A1074" s="146"/>
      <c r="B1074" s="146" t="str">
        <f>'Product Ratings'!B795</f>
        <v>Widget 807</v>
      </c>
      <c r="C1074" s="146"/>
      <c r="D1074" s="146"/>
      <c r="E1074" s="146">
        <f>'Product Ratings'!C795</f>
        <v>7</v>
      </c>
      <c r="F1074" s="305">
        <f>'Product Ratings'!D795</f>
        <v>602.61</v>
      </c>
      <c r="G1074" s="305">
        <f>'Product Ratings'!E795</f>
        <v>338.29</v>
      </c>
      <c r="H1074" s="134">
        <f>'Product Ratings'!F795</f>
        <v>0.534</v>
      </c>
      <c r="I1074" s="146"/>
      <c r="J1074" s="305">
        <f>'Product Ratings'!J795</f>
        <v>86.08714286</v>
      </c>
      <c r="K1074" s="146" t="str">
        <f>'Product Ratings'!K795</f>
        <v/>
      </c>
      <c r="L1074" s="305">
        <f>'Product Ratings'!L795</f>
        <v>56.11938909</v>
      </c>
      <c r="M1074" s="134">
        <f>'Product Ratings'!M795</f>
        <v>0.35</v>
      </c>
      <c r="N1074" s="146"/>
      <c r="O1074" s="139">
        <f>'Product Ratings'!O795</f>
        <v>3</v>
      </c>
      <c r="P1074" s="139">
        <f>'Product Ratings'!P795</f>
        <v>2</v>
      </c>
      <c r="Q1074" s="139">
        <f>'Product Ratings'!Q795</f>
        <v>3</v>
      </c>
      <c r="R1074" s="139">
        <f>'Product Ratings'!R795</f>
        <v>0</v>
      </c>
      <c r="S1074" s="306">
        <f>'Product Ratings'!S795</f>
        <v>4</v>
      </c>
      <c r="T1074" s="307">
        <f>'Product Ratings'!T795</f>
        <v>12</v>
      </c>
      <c r="U1074" s="146"/>
      <c r="V1074" s="146"/>
      <c r="W1074" s="146"/>
    </row>
    <row r="1075" ht="12.75" customHeight="1">
      <c r="A1075" s="146"/>
      <c r="B1075" s="146" t="str">
        <f>'Product Ratings'!B799</f>
        <v>Widget 811</v>
      </c>
      <c r="C1075" s="146"/>
      <c r="D1075" s="146"/>
      <c r="E1075" s="146">
        <f>'Product Ratings'!C799</f>
        <v>3</v>
      </c>
      <c r="F1075" s="305">
        <f>'Product Ratings'!D799</f>
        <v>177.39</v>
      </c>
      <c r="G1075" s="305">
        <f>'Product Ratings'!E799</f>
        <v>99.39</v>
      </c>
      <c r="H1075" s="134">
        <f>'Product Ratings'!F799</f>
        <v>0.534</v>
      </c>
      <c r="I1075" s="146"/>
      <c r="J1075" s="305">
        <f>'Product Ratings'!J799</f>
        <v>59.13</v>
      </c>
      <c r="K1075" s="146" t="str">
        <f>'Product Ratings'!K799</f>
        <v/>
      </c>
      <c r="L1075" s="305">
        <f>'Product Ratings'!L799</f>
        <v>38.54628422</v>
      </c>
      <c r="M1075" s="134">
        <f>'Product Ratings'!M799</f>
        <v>0.5</v>
      </c>
      <c r="N1075" s="146"/>
      <c r="O1075" s="139">
        <f>'Product Ratings'!O799</f>
        <v>3</v>
      </c>
      <c r="P1075" s="139">
        <f>'Product Ratings'!P799</f>
        <v>1</v>
      </c>
      <c r="Q1075" s="139">
        <f>'Product Ratings'!Q799</f>
        <v>4</v>
      </c>
      <c r="R1075" s="139">
        <f>'Product Ratings'!R799</f>
        <v>0</v>
      </c>
      <c r="S1075" s="306">
        <f>'Product Ratings'!S799</f>
        <v>4</v>
      </c>
      <c r="T1075" s="307">
        <f>'Product Ratings'!T799</f>
        <v>12</v>
      </c>
      <c r="U1075" s="146"/>
      <c r="V1075" s="146"/>
      <c r="W1075" s="146"/>
    </row>
    <row r="1076" ht="12.75" customHeight="1">
      <c r="A1076" s="146"/>
      <c r="B1076" s="146" t="str">
        <f>'Product Ratings'!B809</f>
        <v>Widget 821</v>
      </c>
      <c r="C1076" s="146"/>
      <c r="D1076" s="146"/>
      <c r="E1076" s="146">
        <f>'Product Ratings'!C809</f>
        <v>5</v>
      </c>
      <c r="F1076" s="305">
        <f>'Product Ratings'!D809</f>
        <v>413.04</v>
      </c>
      <c r="G1076" s="305">
        <f>'Product Ratings'!E809</f>
        <v>231.04</v>
      </c>
      <c r="H1076" s="134">
        <f>'Product Ratings'!F809</f>
        <v>0.534</v>
      </c>
      <c r="I1076" s="146"/>
      <c r="J1076" s="305">
        <f>'Product Ratings'!J809</f>
        <v>82.608</v>
      </c>
      <c r="K1076" s="146" t="str">
        <f>'Product Ratings'!K809</f>
        <v/>
      </c>
      <c r="L1076" s="305">
        <f>'Product Ratings'!L809</f>
        <v>53.85136897</v>
      </c>
      <c r="M1076" s="134">
        <f>'Product Ratings'!M809</f>
        <v>0.67</v>
      </c>
      <c r="N1076" s="146"/>
      <c r="O1076" s="139">
        <f>'Product Ratings'!O809</f>
        <v>3</v>
      </c>
      <c r="P1076" s="139">
        <f>'Product Ratings'!P809</f>
        <v>1</v>
      </c>
      <c r="Q1076" s="139">
        <f>'Product Ratings'!Q809</f>
        <v>3</v>
      </c>
      <c r="R1076" s="139">
        <f>'Product Ratings'!R809</f>
        <v>0</v>
      </c>
      <c r="S1076" s="306">
        <f>'Product Ratings'!S809</f>
        <v>5</v>
      </c>
      <c r="T1076" s="307">
        <f>'Product Ratings'!T809</f>
        <v>12</v>
      </c>
      <c r="U1076" s="146"/>
      <c r="V1076" s="146"/>
      <c r="W1076" s="146"/>
    </row>
    <row r="1077" ht="12.75" customHeight="1">
      <c r="A1077" s="146"/>
      <c r="B1077" s="146" t="str">
        <f>'Product Ratings'!B815</f>
        <v>Widget 827</v>
      </c>
      <c r="C1077" s="146"/>
      <c r="D1077" s="146"/>
      <c r="E1077" s="146">
        <f>'Product Ratings'!C815</f>
        <v>1</v>
      </c>
      <c r="F1077" s="305">
        <f>'Product Ratings'!D815</f>
        <v>126.09</v>
      </c>
      <c r="G1077" s="305">
        <f>'Product Ratings'!E815</f>
        <v>70.4</v>
      </c>
      <c r="H1077" s="134">
        <f>'Product Ratings'!F815</f>
        <v>0.534</v>
      </c>
      <c r="I1077" s="146"/>
      <c r="J1077" s="305">
        <f>'Product Ratings'!J815</f>
        <v>126.09</v>
      </c>
      <c r="K1077" s="146" t="str">
        <f>'Product Ratings'!K815</f>
        <v/>
      </c>
      <c r="L1077" s="305">
        <f>'Product Ratings'!L815</f>
        <v>82.19687093</v>
      </c>
      <c r="M1077" s="134">
        <f>'Product Ratings'!M815</f>
        <v>0.85</v>
      </c>
      <c r="N1077" s="146"/>
      <c r="O1077" s="139">
        <f>'Product Ratings'!O815</f>
        <v>3</v>
      </c>
      <c r="P1077" s="139">
        <f>'Product Ratings'!P815</f>
        <v>1</v>
      </c>
      <c r="Q1077" s="139">
        <f>'Product Ratings'!Q815</f>
        <v>2</v>
      </c>
      <c r="R1077" s="139">
        <f>'Product Ratings'!R815</f>
        <v>0</v>
      </c>
      <c r="S1077" s="306">
        <f>'Product Ratings'!S815</f>
        <v>5</v>
      </c>
      <c r="T1077" s="307">
        <f>'Product Ratings'!T815</f>
        <v>11</v>
      </c>
      <c r="U1077" s="146"/>
      <c r="V1077" s="146"/>
      <c r="W1077" s="146"/>
    </row>
    <row r="1078" ht="12.75" customHeight="1">
      <c r="A1078" s="146"/>
      <c r="B1078" s="146" t="str">
        <f>'Product Ratings'!B826</f>
        <v>Widget 838</v>
      </c>
      <c r="C1078" s="146"/>
      <c r="D1078" s="146"/>
      <c r="E1078" s="146">
        <f>'Product Ratings'!C826</f>
        <v>6</v>
      </c>
      <c r="F1078" s="305">
        <f>'Product Ratings'!D826</f>
        <v>756.52</v>
      </c>
      <c r="G1078" s="305">
        <f>'Product Ratings'!E826</f>
        <v>420.52</v>
      </c>
      <c r="H1078" s="134">
        <f>'Product Ratings'!F826</f>
        <v>0.534</v>
      </c>
      <c r="I1078" s="146"/>
      <c r="J1078" s="305">
        <f>'Product Ratings'!J826</f>
        <v>126.0866667</v>
      </c>
      <c r="K1078" s="146" t="str">
        <f>'Product Ratings'!K826</f>
        <v/>
      </c>
      <c r="L1078" s="305">
        <f>'Product Ratings'!L826</f>
        <v>82.19469796</v>
      </c>
      <c r="M1078" s="134">
        <f>'Product Ratings'!M826</f>
        <v>0.48</v>
      </c>
      <c r="N1078" s="146"/>
      <c r="O1078" s="139">
        <f>'Product Ratings'!O826</f>
        <v>3</v>
      </c>
      <c r="P1078" s="139">
        <f>'Product Ratings'!P826</f>
        <v>2</v>
      </c>
      <c r="Q1078" s="139">
        <f>'Product Ratings'!Q826</f>
        <v>2</v>
      </c>
      <c r="R1078" s="139">
        <f>'Product Ratings'!R826</f>
        <v>0</v>
      </c>
      <c r="S1078" s="306">
        <f>'Product Ratings'!S826</f>
        <v>4</v>
      </c>
      <c r="T1078" s="307">
        <f>'Product Ratings'!T826</f>
        <v>11</v>
      </c>
      <c r="U1078" s="146"/>
      <c r="V1078" s="146"/>
      <c r="W1078" s="146"/>
    </row>
    <row r="1079" ht="12.75" customHeight="1">
      <c r="A1079" s="146"/>
      <c r="B1079" s="146" t="str">
        <f>'Product Ratings'!B842</f>
        <v>Widget 854</v>
      </c>
      <c r="C1079" s="146"/>
      <c r="D1079" s="146"/>
      <c r="E1079" s="146">
        <f>'Product Ratings'!C842</f>
        <v>7</v>
      </c>
      <c r="F1079" s="305">
        <f>'Product Ratings'!D842</f>
        <v>60.26</v>
      </c>
      <c r="G1079" s="305">
        <f>'Product Ratings'!E842</f>
        <v>33.47</v>
      </c>
      <c r="H1079" s="134">
        <f>'Product Ratings'!F842</f>
        <v>0.534</v>
      </c>
      <c r="I1079" s="146"/>
      <c r="J1079" s="305">
        <f>'Product Ratings'!J842</f>
        <v>8.608571429</v>
      </c>
      <c r="K1079" s="146" t="str">
        <f>'Product Ratings'!K842</f>
        <v/>
      </c>
      <c r="L1079" s="305">
        <f>'Product Ratings'!L842</f>
        <v>5.611845781</v>
      </c>
      <c r="M1079" s="134">
        <f>'Product Ratings'!M842</f>
        <v>0.12</v>
      </c>
      <c r="N1079" s="146"/>
      <c r="O1079" s="139">
        <f>'Product Ratings'!O842</f>
        <v>3</v>
      </c>
      <c r="P1079" s="139">
        <f>'Product Ratings'!P842</f>
        <v>2</v>
      </c>
      <c r="Q1079" s="139">
        <f>'Product Ratings'!Q842</f>
        <v>5</v>
      </c>
      <c r="R1079" s="139">
        <f>'Product Ratings'!R842</f>
        <v>0</v>
      </c>
      <c r="S1079" s="306">
        <f>'Product Ratings'!S842</f>
        <v>2</v>
      </c>
      <c r="T1079" s="307">
        <f>'Product Ratings'!T842</f>
        <v>12</v>
      </c>
      <c r="U1079" s="146"/>
      <c r="V1079" s="146"/>
      <c r="W1079" s="146"/>
    </row>
    <row r="1080" ht="12.75" customHeight="1">
      <c r="A1080" s="146"/>
      <c r="B1080" s="146" t="str">
        <f>'Product Ratings'!B846</f>
        <v>Widget 858</v>
      </c>
      <c r="C1080" s="146"/>
      <c r="D1080" s="146"/>
      <c r="E1080" s="146">
        <f>'Product Ratings'!C846</f>
        <v>3</v>
      </c>
      <c r="F1080" s="305">
        <f>'Product Ratings'!D846</f>
        <v>25.83</v>
      </c>
      <c r="G1080" s="305">
        <f>'Product Ratings'!E846</f>
        <v>14.35</v>
      </c>
      <c r="H1080" s="134">
        <f>'Product Ratings'!F846</f>
        <v>0.534</v>
      </c>
      <c r="I1080" s="146"/>
      <c r="J1080" s="305">
        <f>'Product Ratings'!J846</f>
        <v>8.61</v>
      </c>
      <c r="K1080" s="146" t="str">
        <f>'Product Ratings'!K846</f>
        <v/>
      </c>
      <c r="L1080" s="305">
        <f>'Product Ratings'!L846</f>
        <v>5.612777053</v>
      </c>
      <c r="M1080" s="134">
        <f>'Product Ratings'!M846</f>
        <v>0.23</v>
      </c>
      <c r="N1080" s="146"/>
      <c r="O1080" s="139">
        <f>'Product Ratings'!O846</f>
        <v>3</v>
      </c>
      <c r="P1080" s="139">
        <f>'Product Ratings'!P846</f>
        <v>1</v>
      </c>
      <c r="Q1080" s="139">
        <f>'Product Ratings'!Q846</f>
        <v>5</v>
      </c>
      <c r="R1080" s="139">
        <f>'Product Ratings'!R846</f>
        <v>0</v>
      </c>
      <c r="S1080" s="306">
        <f>'Product Ratings'!S846</f>
        <v>3</v>
      </c>
      <c r="T1080" s="307">
        <f>'Product Ratings'!T846</f>
        <v>12</v>
      </c>
      <c r="U1080" s="146"/>
      <c r="V1080" s="146"/>
      <c r="W1080" s="146"/>
    </row>
    <row r="1081" ht="12.75" customHeight="1">
      <c r="A1081" s="146"/>
      <c r="B1081" s="146" t="str">
        <f>'Product Ratings'!B847</f>
        <v>Widget 859</v>
      </c>
      <c r="C1081" s="146"/>
      <c r="D1081" s="146"/>
      <c r="E1081" s="146">
        <f>'Product Ratings'!C847</f>
        <v>3</v>
      </c>
      <c r="F1081" s="305">
        <f>'Product Ratings'!D847</f>
        <v>25.83</v>
      </c>
      <c r="G1081" s="305">
        <f>'Product Ratings'!E847</f>
        <v>14.35</v>
      </c>
      <c r="H1081" s="134">
        <f>'Product Ratings'!F847</f>
        <v>0.534</v>
      </c>
      <c r="I1081" s="146"/>
      <c r="J1081" s="305">
        <f>'Product Ratings'!J847</f>
        <v>8.61</v>
      </c>
      <c r="K1081" s="146" t="str">
        <f>'Product Ratings'!K847</f>
        <v/>
      </c>
      <c r="L1081" s="305">
        <f>'Product Ratings'!L847</f>
        <v>5.612777053</v>
      </c>
      <c r="M1081" s="134">
        <f>'Product Ratings'!M847</f>
        <v>0.21</v>
      </c>
      <c r="N1081" s="146"/>
      <c r="O1081" s="139">
        <f>'Product Ratings'!O847</f>
        <v>3</v>
      </c>
      <c r="P1081" s="139">
        <f>'Product Ratings'!P847</f>
        <v>1</v>
      </c>
      <c r="Q1081" s="139">
        <f>'Product Ratings'!Q847</f>
        <v>5</v>
      </c>
      <c r="R1081" s="139">
        <f>'Product Ratings'!R847</f>
        <v>0</v>
      </c>
      <c r="S1081" s="306">
        <f>'Product Ratings'!S847</f>
        <v>3</v>
      </c>
      <c r="T1081" s="307">
        <f>'Product Ratings'!T847</f>
        <v>12</v>
      </c>
      <c r="U1081" s="146"/>
      <c r="V1081" s="146"/>
      <c r="W1081" s="146"/>
    </row>
    <row r="1082" ht="12.75" customHeight="1">
      <c r="A1082" s="146"/>
      <c r="B1082" s="146" t="str">
        <f>'Product Ratings'!B856</f>
        <v>Widget 868</v>
      </c>
      <c r="C1082" s="146"/>
      <c r="D1082" s="146"/>
      <c r="E1082" s="146">
        <f>'Product Ratings'!C856</f>
        <v>10</v>
      </c>
      <c r="F1082" s="305">
        <f>'Product Ratings'!D856</f>
        <v>86.52</v>
      </c>
      <c r="G1082" s="305">
        <f>'Product Ratings'!E856</f>
        <v>47.96</v>
      </c>
      <c r="H1082" s="134">
        <f>'Product Ratings'!F856</f>
        <v>0.534</v>
      </c>
      <c r="I1082" s="146"/>
      <c r="J1082" s="305">
        <f>'Product Ratings'!J856</f>
        <v>8.652</v>
      </c>
      <c r="K1082" s="146" t="str">
        <f>'Product Ratings'!K856</f>
        <v/>
      </c>
      <c r="L1082" s="305">
        <f>'Product Ratings'!L856</f>
        <v>5.640156454</v>
      </c>
      <c r="M1082" s="134">
        <f>'Product Ratings'!M856</f>
        <v>0.08</v>
      </c>
      <c r="N1082" s="146"/>
      <c r="O1082" s="139">
        <f>'Product Ratings'!O856</f>
        <v>3</v>
      </c>
      <c r="P1082" s="139">
        <f>'Product Ratings'!P856</f>
        <v>2</v>
      </c>
      <c r="Q1082" s="139">
        <f>'Product Ratings'!Q856</f>
        <v>5</v>
      </c>
      <c r="R1082" s="139">
        <f>'Product Ratings'!R856</f>
        <v>0</v>
      </c>
      <c r="S1082" s="306">
        <f>'Product Ratings'!S856</f>
        <v>2</v>
      </c>
      <c r="T1082" s="307">
        <f>'Product Ratings'!T856</f>
        <v>12</v>
      </c>
      <c r="U1082" s="146"/>
      <c r="V1082" s="146"/>
      <c r="W1082" s="146"/>
    </row>
    <row r="1083" ht="12.75" customHeight="1">
      <c r="A1083" s="146"/>
      <c r="B1083" s="146" t="str">
        <f>'Product Ratings'!B861</f>
        <v>Widget 873</v>
      </c>
      <c r="C1083" s="146"/>
      <c r="D1083" s="146"/>
      <c r="E1083" s="146">
        <f>'Product Ratings'!C861</f>
        <v>2</v>
      </c>
      <c r="F1083" s="305">
        <f>'Product Ratings'!D861</f>
        <v>17.22</v>
      </c>
      <c r="G1083" s="305">
        <f>'Product Ratings'!E861</f>
        <v>9.54</v>
      </c>
      <c r="H1083" s="134">
        <f>'Product Ratings'!F861</f>
        <v>0.534</v>
      </c>
      <c r="I1083" s="146"/>
      <c r="J1083" s="305">
        <f>'Product Ratings'!J861</f>
        <v>8.61</v>
      </c>
      <c r="K1083" s="146" t="str">
        <f>'Product Ratings'!K861</f>
        <v/>
      </c>
      <c r="L1083" s="305">
        <f>'Product Ratings'!L861</f>
        <v>5.612777053</v>
      </c>
      <c r="M1083" s="134">
        <f>'Product Ratings'!M861</f>
        <v>0.15</v>
      </c>
      <c r="N1083" s="146"/>
      <c r="O1083" s="139">
        <f>'Product Ratings'!O861</f>
        <v>3</v>
      </c>
      <c r="P1083" s="139">
        <f>'Product Ratings'!P861</f>
        <v>1</v>
      </c>
      <c r="Q1083" s="139">
        <f>'Product Ratings'!Q861</f>
        <v>5</v>
      </c>
      <c r="R1083" s="139">
        <f>'Product Ratings'!R861</f>
        <v>0</v>
      </c>
      <c r="S1083" s="306">
        <f>'Product Ratings'!S861</f>
        <v>3</v>
      </c>
      <c r="T1083" s="307">
        <f>'Product Ratings'!T861</f>
        <v>12</v>
      </c>
      <c r="U1083" s="146"/>
      <c r="V1083" s="146"/>
      <c r="W1083" s="146"/>
    </row>
    <row r="1084" ht="12.75" customHeight="1">
      <c r="A1084" s="146"/>
      <c r="B1084" s="146" t="str">
        <f>'Product Ratings'!B863</f>
        <v>Widget 875</v>
      </c>
      <c r="C1084" s="146"/>
      <c r="D1084" s="146"/>
      <c r="E1084" s="146">
        <f>'Product Ratings'!C863</f>
        <v>1</v>
      </c>
      <c r="F1084" s="305">
        <f>'Product Ratings'!D863</f>
        <v>8.61</v>
      </c>
      <c r="G1084" s="305">
        <f>'Product Ratings'!E863</f>
        <v>4.77</v>
      </c>
      <c r="H1084" s="134">
        <f>'Product Ratings'!F863</f>
        <v>0.534</v>
      </c>
      <c r="I1084" s="146"/>
      <c r="J1084" s="305">
        <f>'Product Ratings'!J863</f>
        <v>8.61</v>
      </c>
      <c r="K1084" s="146" t="str">
        <f>'Product Ratings'!K863</f>
        <v/>
      </c>
      <c r="L1084" s="305">
        <f>'Product Ratings'!L863</f>
        <v>5.612777053</v>
      </c>
      <c r="M1084" s="134">
        <f>'Product Ratings'!M863</f>
        <v>0.22</v>
      </c>
      <c r="N1084" s="146"/>
      <c r="O1084" s="139">
        <f>'Product Ratings'!O863</f>
        <v>3</v>
      </c>
      <c r="P1084" s="139">
        <f>'Product Ratings'!P863</f>
        <v>1</v>
      </c>
      <c r="Q1084" s="139">
        <f>'Product Ratings'!Q863</f>
        <v>5</v>
      </c>
      <c r="R1084" s="139">
        <f>'Product Ratings'!R863</f>
        <v>0</v>
      </c>
      <c r="S1084" s="306">
        <f>'Product Ratings'!S863</f>
        <v>3</v>
      </c>
      <c r="T1084" s="307">
        <f>'Product Ratings'!T863</f>
        <v>12</v>
      </c>
      <c r="U1084" s="146"/>
      <c r="V1084" s="146"/>
      <c r="W1084" s="146"/>
    </row>
    <row r="1085" ht="12.75" customHeight="1">
      <c r="A1085" s="146"/>
      <c r="B1085" s="146" t="str">
        <f>'Product Ratings'!B864</f>
        <v>Widget 876</v>
      </c>
      <c r="C1085" s="146"/>
      <c r="D1085" s="146"/>
      <c r="E1085" s="146">
        <f>'Product Ratings'!C864</f>
        <v>1</v>
      </c>
      <c r="F1085" s="305">
        <f>'Product Ratings'!D864</f>
        <v>8.61</v>
      </c>
      <c r="G1085" s="305">
        <f>'Product Ratings'!E864</f>
        <v>4.77</v>
      </c>
      <c r="H1085" s="134">
        <f>'Product Ratings'!F864</f>
        <v>0.534</v>
      </c>
      <c r="I1085" s="146"/>
      <c r="J1085" s="305">
        <f>'Product Ratings'!J864</f>
        <v>8.61</v>
      </c>
      <c r="K1085" s="146" t="str">
        <f>'Product Ratings'!K864</f>
        <v/>
      </c>
      <c r="L1085" s="305">
        <f>'Product Ratings'!L864</f>
        <v>5.612777053</v>
      </c>
      <c r="M1085" s="134">
        <f>'Product Ratings'!M864</f>
        <v>0.26</v>
      </c>
      <c r="N1085" s="146"/>
      <c r="O1085" s="139">
        <f>'Product Ratings'!O864</f>
        <v>3</v>
      </c>
      <c r="P1085" s="139">
        <f>'Product Ratings'!P864</f>
        <v>1</v>
      </c>
      <c r="Q1085" s="139">
        <f>'Product Ratings'!Q864</f>
        <v>5</v>
      </c>
      <c r="R1085" s="139">
        <f>'Product Ratings'!R864</f>
        <v>0</v>
      </c>
      <c r="S1085" s="306">
        <f>'Product Ratings'!S864</f>
        <v>3</v>
      </c>
      <c r="T1085" s="307">
        <f>'Product Ratings'!T864</f>
        <v>12</v>
      </c>
      <c r="U1085" s="146"/>
      <c r="V1085" s="146"/>
      <c r="W1085" s="146"/>
    </row>
    <row r="1086" ht="12.75" customHeight="1">
      <c r="A1086" s="146"/>
      <c r="B1086" s="146" t="str">
        <f>'Product Ratings'!B865</f>
        <v>Widget 877</v>
      </c>
      <c r="C1086" s="146"/>
      <c r="D1086" s="146"/>
      <c r="E1086" s="146">
        <f>'Product Ratings'!C865</f>
        <v>1</v>
      </c>
      <c r="F1086" s="305">
        <f>'Product Ratings'!D865</f>
        <v>8.61</v>
      </c>
      <c r="G1086" s="305">
        <f>'Product Ratings'!E865</f>
        <v>4.77</v>
      </c>
      <c r="H1086" s="134">
        <f>'Product Ratings'!F865</f>
        <v>0.534</v>
      </c>
      <c r="I1086" s="146"/>
      <c r="J1086" s="305">
        <f>'Product Ratings'!J865</f>
        <v>8.61</v>
      </c>
      <c r="K1086" s="146" t="str">
        <f>'Product Ratings'!K865</f>
        <v/>
      </c>
      <c r="L1086" s="305">
        <f>'Product Ratings'!L865</f>
        <v>5.612777053</v>
      </c>
      <c r="M1086" s="134">
        <f>'Product Ratings'!M865</f>
        <v>0.28</v>
      </c>
      <c r="N1086" s="146"/>
      <c r="O1086" s="139">
        <f>'Product Ratings'!O865</f>
        <v>3</v>
      </c>
      <c r="P1086" s="139">
        <f>'Product Ratings'!P865</f>
        <v>1</v>
      </c>
      <c r="Q1086" s="139">
        <f>'Product Ratings'!Q865</f>
        <v>5</v>
      </c>
      <c r="R1086" s="139">
        <f>'Product Ratings'!R865</f>
        <v>0</v>
      </c>
      <c r="S1086" s="306">
        <f>'Product Ratings'!S865</f>
        <v>3</v>
      </c>
      <c r="T1086" s="307">
        <f>'Product Ratings'!T865</f>
        <v>12</v>
      </c>
      <c r="U1086" s="146"/>
      <c r="V1086" s="146"/>
      <c r="W1086" s="146"/>
    </row>
    <row r="1087" ht="12.75" customHeight="1">
      <c r="A1087" s="146"/>
      <c r="B1087" s="146" t="str">
        <f>'Product Ratings'!B866</f>
        <v>Widget 878</v>
      </c>
      <c r="C1087" s="146"/>
      <c r="D1087" s="146"/>
      <c r="E1087" s="146">
        <f>'Product Ratings'!C866</f>
        <v>1</v>
      </c>
      <c r="F1087" s="305">
        <f>'Product Ratings'!D866</f>
        <v>8.61</v>
      </c>
      <c r="G1087" s="305">
        <f>'Product Ratings'!E866</f>
        <v>4.77</v>
      </c>
      <c r="H1087" s="134">
        <f>'Product Ratings'!F866</f>
        <v>0.534</v>
      </c>
      <c r="I1087" s="146"/>
      <c r="J1087" s="305">
        <f>'Product Ratings'!J866</f>
        <v>8.61</v>
      </c>
      <c r="K1087" s="146" t="str">
        <f>'Product Ratings'!K866</f>
        <v/>
      </c>
      <c r="L1087" s="305">
        <f>'Product Ratings'!L866</f>
        <v>5.612777053</v>
      </c>
      <c r="M1087" s="134">
        <f>'Product Ratings'!M866</f>
        <v>0.3</v>
      </c>
      <c r="N1087" s="146"/>
      <c r="O1087" s="139">
        <f>'Product Ratings'!O866</f>
        <v>3</v>
      </c>
      <c r="P1087" s="139">
        <f>'Product Ratings'!P866</f>
        <v>1</v>
      </c>
      <c r="Q1087" s="139">
        <f>'Product Ratings'!Q866</f>
        <v>5</v>
      </c>
      <c r="R1087" s="139">
        <f>'Product Ratings'!R866</f>
        <v>0</v>
      </c>
      <c r="S1087" s="306">
        <f>'Product Ratings'!S866</f>
        <v>3</v>
      </c>
      <c r="T1087" s="307">
        <f>'Product Ratings'!T866</f>
        <v>12</v>
      </c>
      <c r="U1087" s="146"/>
      <c r="V1087" s="146"/>
      <c r="W1087" s="146"/>
    </row>
    <row r="1088" ht="12.75" customHeight="1">
      <c r="A1088" s="146"/>
      <c r="B1088" s="146" t="str">
        <f>'Product Ratings'!B890</f>
        <v>Widget 902</v>
      </c>
      <c r="C1088" s="146"/>
      <c r="D1088" s="146"/>
      <c r="E1088" s="146">
        <f>'Product Ratings'!C890</f>
        <v>3</v>
      </c>
      <c r="F1088" s="305">
        <f>'Product Ratings'!D890</f>
        <v>71.22</v>
      </c>
      <c r="G1088" s="305">
        <f>'Product Ratings'!E890</f>
        <v>39.3</v>
      </c>
      <c r="H1088" s="134">
        <f>'Product Ratings'!F890</f>
        <v>0.534</v>
      </c>
      <c r="I1088" s="146"/>
      <c r="J1088" s="305">
        <f>'Product Ratings'!J890</f>
        <v>23.74</v>
      </c>
      <c r="K1088" s="146" t="str">
        <f>'Product Ratings'!K890</f>
        <v/>
      </c>
      <c r="L1088" s="305">
        <f>'Product Ratings'!L890</f>
        <v>15.47588005</v>
      </c>
      <c r="M1088" s="134">
        <f>'Product Ratings'!M890</f>
        <v>0.15</v>
      </c>
      <c r="N1088" s="146"/>
      <c r="O1088" s="139">
        <f>'Product Ratings'!O890</f>
        <v>3</v>
      </c>
      <c r="P1088" s="139">
        <f>'Product Ratings'!P890</f>
        <v>1</v>
      </c>
      <c r="Q1088" s="139">
        <f>'Product Ratings'!Q890</f>
        <v>5</v>
      </c>
      <c r="R1088" s="139">
        <f>'Product Ratings'!R890</f>
        <v>0</v>
      </c>
      <c r="S1088" s="306">
        <f>'Product Ratings'!S890</f>
        <v>3</v>
      </c>
      <c r="T1088" s="307">
        <f>'Product Ratings'!T890</f>
        <v>12</v>
      </c>
      <c r="U1088" s="146"/>
      <c r="V1088" s="146"/>
      <c r="W1088" s="146"/>
    </row>
    <row r="1089" ht="12.75" customHeight="1">
      <c r="A1089" s="146"/>
      <c r="B1089" s="146" t="str">
        <f>'Product Ratings'!B903</f>
        <v>Widget 915</v>
      </c>
      <c r="C1089" s="146"/>
      <c r="D1089" s="146"/>
      <c r="E1089" s="146">
        <f>'Product Ratings'!C903</f>
        <v>5</v>
      </c>
      <c r="F1089" s="305">
        <f>'Product Ratings'!D903</f>
        <v>282.61</v>
      </c>
      <c r="G1089" s="305">
        <f>'Product Ratings'!E903</f>
        <v>155.6</v>
      </c>
      <c r="H1089" s="134">
        <f>'Product Ratings'!F903</f>
        <v>0.534</v>
      </c>
      <c r="I1089" s="146"/>
      <c r="J1089" s="305">
        <f>'Product Ratings'!J903</f>
        <v>56.522</v>
      </c>
      <c r="K1089" s="146" t="str">
        <f>'Product Ratings'!K903</f>
        <v/>
      </c>
      <c r="L1089" s="305">
        <f>'Product Ratings'!L903</f>
        <v>36.84615385</v>
      </c>
      <c r="M1089" s="134">
        <f>'Product Ratings'!M903</f>
        <v>0.43</v>
      </c>
      <c r="N1089" s="146"/>
      <c r="O1089" s="139">
        <f>'Product Ratings'!O903</f>
        <v>3</v>
      </c>
      <c r="P1089" s="139">
        <f>'Product Ratings'!P903</f>
        <v>1</v>
      </c>
      <c r="Q1089" s="139">
        <f>'Product Ratings'!Q903</f>
        <v>4</v>
      </c>
      <c r="R1089" s="139">
        <f>'Product Ratings'!R903</f>
        <v>0</v>
      </c>
      <c r="S1089" s="306">
        <f>'Product Ratings'!S903</f>
        <v>4</v>
      </c>
      <c r="T1089" s="307">
        <f>'Product Ratings'!T903</f>
        <v>12</v>
      </c>
      <c r="U1089" s="146"/>
      <c r="V1089" s="146"/>
      <c r="W1089" s="146"/>
    </row>
    <row r="1090" ht="12.75" customHeight="1">
      <c r="A1090" s="146"/>
      <c r="B1090" s="146" t="str">
        <f>'Product Ratings'!B909</f>
        <v>Widget 921</v>
      </c>
      <c r="C1090" s="146"/>
      <c r="D1090" s="146"/>
      <c r="E1090" s="146">
        <f>'Product Ratings'!C909</f>
        <v>2</v>
      </c>
      <c r="F1090" s="305">
        <f>'Product Ratings'!D909</f>
        <v>85.22</v>
      </c>
      <c r="G1090" s="305">
        <f>'Product Ratings'!E909</f>
        <v>46.87</v>
      </c>
      <c r="H1090" s="134">
        <f>'Product Ratings'!F909</f>
        <v>0.534</v>
      </c>
      <c r="I1090" s="146"/>
      <c r="J1090" s="305">
        <f>'Product Ratings'!J909</f>
        <v>42.61</v>
      </c>
      <c r="K1090" s="146" t="str">
        <f>'Product Ratings'!K909</f>
        <v/>
      </c>
      <c r="L1090" s="305">
        <f>'Product Ratings'!L909</f>
        <v>27.77705346</v>
      </c>
      <c r="M1090" s="134">
        <f>'Product Ratings'!M909</f>
        <v>0.15</v>
      </c>
      <c r="N1090" s="146"/>
      <c r="O1090" s="139">
        <f>'Product Ratings'!O909</f>
        <v>3</v>
      </c>
      <c r="P1090" s="139">
        <f>'Product Ratings'!P909</f>
        <v>1</v>
      </c>
      <c r="Q1090" s="139">
        <f>'Product Ratings'!Q909</f>
        <v>4</v>
      </c>
      <c r="R1090" s="139">
        <f>'Product Ratings'!R909</f>
        <v>0</v>
      </c>
      <c r="S1090" s="306">
        <f>'Product Ratings'!S909</f>
        <v>3</v>
      </c>
      <c r="T1090" s="307">
        <f>'Product Ratings'!T909</f>
        <v>11</v>
      </c>
      <c r="U1090" s="146"/>
      <c r="V1090" s="146"/>
      <c r="W1090" s="146"/>
    </row>
    <row r="1091" ht="12.75" customHeight="1">
      <c r="A1091" s="146"/>
      <c r="B1091" s="146" t="str">
        <f>'Product Ratings'!B914</f>
        <v>Widget 926</v>
      </c>
      <c r="C1091" s="146"/>
      <c r="D1091" s="146"/>
      <c r="E1091" s="146">
        <f>'Product Ratings'!C914</f>
        <v>6</v>
      </c>
      <c r="F1091" s="305">
        <f>'Product Ratings'!D914</f>
        <v>50.94</v>
      </c>
      <c r="G1091" s="305">
        <f>'Product Ratings'!E914</f>
        <v>27.98</v>
      </c>
      <c r="H1091" s="134">
        <f>'Product Ratings'!F914</f>
        <v>0.534</v>
      </c>
      <c r="I1091" s="146"/>
      <c r="J1091" s="305">
        <f>'Product Ratings'!J914</f>
        <v>8.49</v>
      </c>
      <c r="K1091" s="146" t="str">
        <f>'Product Ratings'!K914</f>
        <v/>
      </c>
      <c r="L1091" s="305">
        <f>'Product Ratings'!L914</f>
        <v>5.534550196</v>
      </c>
      <c r="M1091" s="134">
        <f>'Product Ratings'!M914</f>
        <v>0.12</v>
      </c>
      <c r="N1091" s="146"/>
      <c r="O1091" s="139">
        <f>'Product Ratings'!O914</f>
        <v>3</v>
      </c>
      <c r="P1091" s="139">
        <f>'Product Ratings'!P914</f>
        <v>2</v>
      </c>
      <c r="Q1091" s="139">
        <f>'Product Ratings'!Q914</f>
        <v>5</v>
      </c>
      <c r="R1091" s="139">
        <f>'Product Ratings'!R914</f>
        <v>0</v>
      </c>
      <c r="S1091" s="306">
        <f>'Product Ratings'!S914</f>
        <v>2</v>
      </c>
      <c r="T1091" s="307">
        <f>'Product Ratings'!T914</f>
        <v>12</v>
      </c>
      <c r="U1091" s="146"/>
      <c r="V1091" s="146"/>
      <c r="W1091" s="146"/>
    </row>
    <row r="1092" ht="12.75" customHeight="1">
      <c r="A1092" s="146"/>
      <c r="B1092" s="146" t="str">
        <f>'Product Ratings'!B929</f>
        <v>Widget 941</v>
      </c>
      <c r="C1092" s="146"/>
      <c r="D1092" s="146"/>
      <c r="E1092" s="146">
        <f>'Product Ratings'!C929</f>
        <v>13</v>
      </c>
      <c r="F1092" s="305">
        <f>'Product Ratings'!D929</f>
        <v>110.62</v>
      </c>
      <c r="G1092" s="305">
        <f>'Product Ratings'!E929</f>
        <v>60.59</v>
      </c>
      <c r="H1092" s="134">
        <f>'Product Ratings'!F929</f>
        <v>0.534</v>
      </c>
      <c r="I1092" s="146"/>
      <c r="J1092" s="305">
        <f>'Product Ratings'!J929</f>
        <v>8.509230769</v>
      </c>
      <c r="K1092" s="146" t="str">
        <f>'Product Ratings'!K929</f>
        <v/>
      </c>
      <c r="L1092" s="305">
        <f>'Product Ratings'!L929</f>
        <v>5.547086551</v>
      </c>
      <c r="M1092" s="134">
        <f>'Product Ratings'!M929</f>
        <v>0.05</v>
      </c>
      <c r="N1092" s="146"/>
      <c r="O1092" s="139">
        <f>'Product Ratings'!O929</f>
        <v>3</v>
      </c>
      <c r="P1092" s="139">
        <f>'Product Ratings'!P929</f>
        <v>3</v>
      </c>
      <c r="Q1092" s="139">
        <f>'Product Ratings'!Q929</f>
        <v>5</v>
      </c>
      <c r="R1092" s="139">
        <f>'Product Ratings'!R929</f>
        <v>0</v>
      </c>
      <c r="S1092" s="306">
        <f>'Product Ratings'!S929</f>
        <v>1</v>
      </c>
      <c r="T1092" s="307">
        <f>'Product Ratings'!T929</f>
        <v>12</v>
      </c>
      <c r="U1092" s="146"/>
      <c r="V1092" s="146"/>
      <c r="W1092" s="146"/>
    </row>
    <row r="1093" ht="12.75" customHeight="1">
      <c r="A1093" s="146"/>
      <c r="B1093" s="146" t="str">
        <f>'Product Ratings'!B930</f>
        <v>Widget 942</v>
      </c>
      <c r="C1093" s="146"/>
      <c r="D1093" s="146"/>
      <c r="E1093" s="146">
        <f>'Product Ratings'!C930</f>
        <v>9</v>
      </c>
      <c r="F1093" s="305">
        <f>'Product Ratings'!D930</f>
        <v>383.48</v>
      </c>
      <c r="G1093" s="305">
        <f>'Product Ratings'!E930</f>
        <v>210.08</v>
      </c>
      <c r="H1093" s="134">
        <f>'Product Ratings'!F930</f>
        <v>0.534</v>
      </c>
      <c r="I1093" s="146"/>
      <c r="J1093" s="305">
        <f>'Product Ratings'!J930</f>
        <v>42.60888889</v>
      </c>
      <c r="K1093" s="146" t="str">
        <f>'Product Ratings'!K930</f>
        <v/>
      </c>
      <c r="L1093" s="305">
        <f>'Product Ratings'!L930</f>
        <v>27.77632913</v>
      </c>
      <c r="M1093" s="134">
        <f>'Product Ratings'!M930</f>
        <v>0.06</v>
      </c>
      <c r="N1093" s="146"/>
      <c r="O1093" s="139">
        <f>'Product Ratings'!O930</f>
        <v>3</v>
      </c>
      <c r="P1093" s="139">
        <f>'Product Ratings'!P930</f>
        <v>2</v>
      </c>
      <c r="Q1093" s="139">
        <f>'Product Ratings'!Q930</f>
        <v>4</v>
      </c>
      <c r="R1093" s="139">
        <f>'Product Ratings'!R930</f>
        <v>0</v>
      </c>
      <c r="S1093" s="306">
        <f>'Product Ratings'!S930</f>
        <v>2</v>
      </c>
      <c r="T1093" s="307">
        <f>'Product Ratings'!T930</f>
        <v>11</v>
      </c>
      <c r="U1093" s="146"/>
      <c r="V1093" s="146"/>
      <c r="W1093" s="146"/>
    </row>
    <row r="1094" ht="12.75" customHeight="1">
      <c r="A1094" s="146"/>
      <c r="B1094" s="146" t="str">
        <f>'Product Ratings'!B935</f>
        <v>Widget 947</v>
      </c>
      <c r="C1094" s="146"/>
      <c r="D1094" s="146"/>
      <c r="E1094" s="146">
        <f>'Product Ratings'!C935</f>
        <v>5</v>
      </c>
      <c r="F1094" s="305">
        <f>'Product Ratings'!D935</f>
        <v>82.61</v>
      </c>
      <c r="G1094" s="305">
        <f>'Product Ratings'!E935</f>
        <v>45.22</v>
      </c>
      <c r="H1094" s="134">
        <f>'Product Ratings'!F935</f>
        <v>0.534</v>
      </c>
      <c r="I1094" s="146"/>
      <c r="J1094" s="305">
        <f>'Product Ratings'!J935</f>
        <v>16.522</v>
      </c>
      <c r="K1094" s="146" t="str">
        <f>'Product Ratings'!K935</f>
        <v/>
      </c>
      <c r="L1094" s="305">
        <f>'Product Ratings'!L935</f>
        <v>10.77053455</v>
      </c>
      <c r="M1094" s="134">
        <f>'Product Ratings'!M935</f>
        <v>0.13</v>
      </c>
      <c r="N1094" s="146"/>
      <c r="O1094" s="139">
        <f>'Product Ratings'!O935</f>
        <v>3</v>
      </c>
      <c r="P1094" s="139">
        <f>'Product Ratings'!P935</f>
        <v>1</v>
      </c>
      <c r="Q1094" s="139">
        <f>'Product Ratings'!Q935</f>
        <v>5</v>
      </c>
      <c r="R1094" s="139">
        <f>'Product Ratings'!R935</f>
        <v>0</v>
      </c>
      <c r="S1094" s="306">
        <f>'Product Ratings'!S935</f>
        <v>0.13</v>
      </c>
      <c r="T1094" s="307">
        <f>'Product Ratings'!T935</f>
        <v>9.13</v>
      </c>
      <c r="U1094" s="146"/>
      <c r="V1094" s="146"/>
      <c r="W1094" s="146"/>
    </row>
    <row r="1095" ht="12.75" customHeight="1">
      <c r="A1095" s="146"/>
      <c r="B1095" s="146" t="str">
        <f>'Product Ratings'!B938</f>
        <v>Widget 950</v>
      </c>
      <c r="C1095" s="146"/>
      <c r="D1095" s="146"/>
      <c r="E1095" s="146">
        <f>'Product Ratings'!C938</f>
        <v>3</v>
      </c>
      <c r="F1095" s="305">
        <f>'Product Ratings'!D938</f>
        <v>25.83</v>
      </c>
      <c r="G1095" s="305">
        <f>'Product Ratings'!E938</f>
        <v>14.13</v>
      </c>
      <c r="H1095" s="134">
        <f>'Product Ratings'!F938</f>
        <v>0.534</v>
      </c>
      <c r="I1095" s="146"/>
      <c r="J1095" s="305">
        <f>'Product Ratings'!J938</f>
        <v>8.61</v>
      </c>
      <c r="K1095" s="146" t="str">
        <f>'Product Ratings'!K938</f>
        <v/>
      </c>
      <c r="L1095" s="305">
        <f>'Product Ratings'!L938</f>
        <v>5.612777053</v>
      </c>
      <c r="M1095" s="134">
        <f>'Product Ratings'!M938</f>
        <v>0.18</v>
      </c>
      <c r="N1095" s="146"/>
      <c r="O1095" s="139">
        <f>'Product Ratings'!O938</f>
        <v>3</v>
      </c>
      <c r="P1095" s="139">
        <f>'Product Ratings'!P938</f>
        <v>1</v>
      </c>
      <c r="Q1095" s="139">
        <f>'Product Ratings'!Q938</f>
        <v>5</v>
      </c>
      <c r="R1095" s="139">
        <f>'Product Ratings'!R938</f>
        <v>0</v>
      </c>
      <c r="S1095" s="306">
        <f>'Product Ratings'!S938</f>
        <v>3</v>
      </c>
      <c r="T1095" s="307">
        <f>'Product Ratings'!T938</f>
        <v>12</v>
      </c>
      <c r="U1095" s="146"/>
      <c r="V1095" s="146"/>
      <c r="W1095" s="146"/>
    </row>
    <row r="1096" ht="12.75" customHeight="1">
      <c r="A1096" s="146"/>
      <c r="B1096" s="146" t="str">
        <f>'Product Ratings'!B939</f>
        <v>Widget 951</v>
      </c>
      <c r="C1096" s="146"/>
      <c r="D1096" s="146"/>
      <c r="E1096" s="146">
        <f>'Product Ratings'!C939</f>
        <v>2</v>
      </c>
      <c r="F1096" s="305">
        <f>'Product Ratings'!D939</f>
        <v>44.17</v>
      </c>
      <c r="G1096" s="305">
        <f>'Product Ratings'!E939</f>
        <v>24.17</v>
      </c>
      <c r="H1096" s="134">
        <f>'Product Ratings'!F939</f>
        <v>0.534</v>
      </c>
      <c r="I1096" s="146"/>
      <c r="J1096" s="305">
        <f>'Product Ratings'!J939</f>
        <v>22.085</v>
      </c>
      <c r="K1096" s="146" t="str">
        <f>'Product Ratings'!K939</f>
        <v/>
      </c>
      <c r="L1096" s="305">
        <f>'Product Ratings'!L939</f>
        <v>14.3970013</v>
      </c>
      <c r="M1096" s="134">
        <f>'Product Ratings'!M939</f>
        <v>0.22</v>
      </c>
      <c r="N1096" s="146"/>
      <c r="O1096" s="139">
        <f>'Product Ratings'!O939</f>
        <v>3</v>
      </c>
      <c r="P1096" s="139">
        <f>'Product Ratings'!P939</f>
        <v>1</v>
      </c>
      <c r="Q1096" s="139">
        <f>'Product Ratings'!Q939</f>
        <v>5</v>
      </c>
      <c r="R1096" s="139">
        <f>'Product Ratings'!R939</f>
        <v>0</v>
      </c>
      <c r="S1096" s="306">
        <f>'Product Ratings'!S939</f>
        <v>3</v>
      </c>
      <c r="T1096" s="307">
        <f>'Product Ratings'!T939</f>
        <v>12</v>
      </c>
      <c r="U1096" s="146"/>
      <c r="V1096" s="146"/>
      <c r="W1096" s="146"/>
    </row>
    <row r="1097" ht="12.75" customHeight="1">
      <c r="A1097" s="146"/>
      <c r="B1097" s="146" t="str">
        <f>'Product Ratings'!B940</f>
        <v>Widget 952</v>
      </c>
      <c r="C1097" s="146"/>
      <c r="D1097" s="146"/>
      <c r="E1097" s="146">
        <f>'Product Ratings'!C940</f>
        <v>3</v>
      </c>
      <c r="F1097" s="305">
        <f>'Product Ratings'!D940</f>
        <v>127.83</v>
      </c>
      <c r="G1097" s="305">
        <f>'Product Ratings'!E940</f>
        <v>69.93</v>
      </c>
      <c r="H1097" s="134">
        <f>'Product Ratings'!F940</f>
        <v>0.534</v>
      </c>
      <c r="I1097" s="146"/>
      <c r="J1097" s="305">
        <f>'Product Ratings'!J940</f>
        <v>42.61</v>
      </c>
      <c r="K1097" s="146" t="str">
        <f>'Product Ratings'!K940</f>
        <v/>
      </c>
      <c r="L1097" s="305">
        <f>'Product Ratings'!L940</f>
        <v>27.77705346</v>
      </c>
      <c r="M1097" s="134">
        <f>'Product Ratings'!M940</f>
        <v>0.26</v>
      </c>
      <c r="N1097" s="146"/>
      <c r="O1097" s="139">
        <f>'Product Ratings'!O940</f>
        <v>3</v>
      </c>
      <c r="P1097" s="139">
        <f>'Product Ratings'!P940</f>
        <v>1</v>
      </c>
      <c r="Q1097" s="139">
        <f>'Product Ratings'!Q940</f>
        <v>4</v>
      </c>
      <c r="R1097" s="139">
        <f>'Product Ratings'!R940</f>
        <v>0</v>
      </c>
      <c r="S1097" s="306">
        <f>'Product Ratings'!S940</f>
        <v>3</v>
      </c>
      <c r="T1097" s="307">
        <f>'Product Ratings'!T940</f>
        <v>11</v>
      </c>
      <c r="U1097" s="146"/>
      <c r="V1097" s="146"/>
      <c r="W1097" s="146"/>
    </row>
    <row r="1098" ht="12.75" customHeight="1">
      <c r="A1098" s="146"/>
      <c r="B1098" s="146" t="str">
        <f>'Product Ratings'!B941</f>
        <v>Widget 953</v>
      </c>
      <c r="C1098" s="146"/>
      <c r="D1098" s="146"/>
      <c r="E1098" s="146">
        <f>'Product Ratings'!C941</f>
        <v>5</v>
      </c>
      <c r="F1098" s="305">
        <f>'Product Ratings'!D941</f>
        <v>33.14</v>
      </c>
      <c r="G1098" s="305">
        <f>'Product Ratings'!E941</f>
        <v>18.13</v>
      </c>
      <c r="H1098" s="134">
        <f>'Product Ratings'!F941</f>
        <v>0.534</v>
      </c>
      <c r="I1098" s="146"/>
      <c r="J1098" s="305">
        <f>'Product Ratings'!J941</f>
        <v>6.628</v>
      </c>
      <c r="K1098" s="146" t="str">
        <f>'Product Ratings'!K941</f>
        <v/>
      </c>
      <c r="L1098" s="305">
        <f>'Product Ratings'!L941</f>
        <v>4.320730117</v>
      </c>
      <c r="M1098" s="134">
        <f>'Product Ratings'!M941</f>
        <v>0.28</v>
      </c>
      <c r="N1098" s="146"/>
      <c r="O1098" s="139">
        <f>'Product Ratings'!O941</f>
        <v>3</v>
      </c>
      <c r="P1098" s="139">
        <f>'Product Ratings'!P941</f>
        <v>1</v>
      </c>
      <c r="Q1098" s="139">
        <f>'Product Ratings'!Q941</f>
        <v>5</v>
      </c>
      <c r="R1098" s="139">
        <f>'Product Ratings'!R941</f>
        <v>0</v>
      </c>
      <c r="S1098" s="306">
        <f>'Product Ratings'!S941</f>
        <v>3</v>
      </c>
      <c r="T1098" s="307">
        <f>'Product Ratings'!T941</f>
        <v>12</v>
      </c>
      <c r="U1098" s="146"/>
      <c r="V1098" s="146"/>
      <c r="W1098" s="146"/>
    </row>
    <row r="1099" ht="12.75" customHeight="1">
      <c r="A1099" s="146"/>
      <c r="B1099" s="146" t="str">
        <f>'Product Ratings'!B945</f>
        <v>Widget 957</v>
      </c>
      <c r="C1099" s="146"/>
      <c r="D1099" s="146"/>
      <c r="E1099" s="146">
        <f>'Product Ratings'!C945</f>
        <v>6</v>
      </c>
      <c r="F1099" s="305">
        <f>'Product Ratings'!D945</f>
        <v>307.57</v>
      </c>
      <c r="G1099" s="305">
        <f>'Product Ratings'!E945</f>
        <v>168.19</v>
      </c>
      <c r="H1099" s="134">
        <f>'Product Ratings'!F945</f>
        <v>0.534</v>
      </c>
      <c r="I1099" s="146"/>
      <c r="J1099" s="305">
        <f>'Product Ratings'!J945</f>
        <v>51.26166667</v>
      </c>
      <c r="K1099" s="146" t="str">
        <f>'Product Ratings'!K945</f>
        <v/>
      </c>
      <c r="L1099" s="305">
        <f>'Product Ratings'!L945</f>
        <v>33.41699261</v>
      </c>
      <c r="M1099" s="134">
        <f>'Product Ratings'!M945</f>
        <v>0.33</v>
      </c>
      <c r="N1099" s="146"/>
      <c r="O1099" s="139">
        <f>'Product Ratings'!O945</f>
        <v>3</v>
      </c>
      <c r="P1099" s="139">
        <f>'Product Ratings'!P945</f>
        <v>2</v>
      </c>
      <c r="Q1099" s="139">
        <f>'Product Ratings'!Q945</f>
        <v>4</v>
      </c>
      <c r="R1099" s="139">
        <f>'Product Ratings'!R945</f>
        <v>0</v>
      </c>
      <c r="S1099" s="306">
        <f>'Product Ratings'!S945</f>
        <v>3</v>
      </c>
      <c r="T1099" s="307">
        <f>'Product Ratings'!T945</f>
        <v>12</v>
      </c>
      <c r="U1099" s="146"/>
      <c r="V1099" s="146"/>
      <c r="W1099" s="146"/>
    </row>
    <row r="1100" ht="12.75" customHeight="1">
      <c r="A1100" s="146"/>
      <c r="B1100" s="146" t="str">
        <f>'Product Ratings'!B962</f>
        <v>Widget 974</v>
      </c>
      <c r="C1100" s="146"/>
      <c r="D1100" s="146"/>
      <c r="E1100" s="146">
        <f>'Product Ratings'!C962</f>
        <v>2</v>
      </c>
      <c r="F1100" s="305">
        <f>'Product Ratings'!D962</f>
        <v>161.13</v>
      </c>
      <c r="G1100" s="305">
        <f>'Product Ratings'!E962</f>
        <v>87.61</v>
      </c>
      <c r="H1100" s="134">
        <f>'Product Ratings'!F962</f>
        <v>0.534</v>
      </c>
      <c r="I1100" s="146"/>
      <c r="J1100" s="305">
        <f>'Product Ratings'!J962</f>
        <v>80.565</v>
      </c>
      <c r="K1100" s="146" t="str">
        <f>'Product Ratings'!K962</f>
        <v/>
      </c>
      <c r="L1100" s="305">
        <f>'Product Ratings'!L962</f>
        <v>52.51955671</v>
      </c>
      <c r="M1100" s="134">
        <f>'Product Ratings'!M962</f>
        <v>0.68</v>
      </c>
      <c r="N1100" s="146"/>
      <c r="O1100" s="139">
        <f>'Product Ratings'!O962</f>
        <v>3</v>
      </c>
      <c r="P1100" s="139">
        <f>'Product Ratings'!P962</f>
        <v>1</v>
      </c>
      <c r="Q1100" s="139">
        <f>'Product Ratings'!Q962</f>
        <v>3</v>
      </c>
      <c r="R1100" s="139">
        <f>'Product Ratings'!R962</f>
        <v>0</v>
      </c>
      <c r="S1100" s="306">
        <f>'Product Ratings'!S962</f>
        <v>5</v>
      </c>
      <c r="T1100" s="307">
        <f>'Product Ratings'!T962</f>
        <v>12</v>
      </c>
      <c r="U1100" s="146"/>
      <c r="V1100" s="146"/>
      <c r="W1100" s="146"/>
    </row>
    <row r="1101" ht="12.75" customHeight="1">
      <c r="A1101" s="146"/>
      <c r="B1101" s="146" t="str">
        <f>'Product Ratings'!B964</f>
        <v>Widget 976</v>
      </c>
      <c r="C1101" s="146"/>
      <c r="D1101" s="146"/>
      <c r="E1101" s="146">
        <f>'Product Ratings'!C964</f>
        <v>1</v>
      </c>
      <c r="F1101" s="305">
        <f>'Product Ratings'!D964</f>
        <v>80.57</v>
      </c>
      <c r="G1101" s="305">
        <f>'Product Ratings'!E964</f>
        <v>43.81</v>
      </c>
      <c r="H1101" s="134">
        <f>'Product Ratings'!F964</f>
        <v>0.534</v>
      </c>
      <c r="I1101" s="146"/>
      <c r="J1101" s="305">
        <f>'Product Ratings'!J964</f>
        <v>80.57</v>
      </c>
      <c r="K1101" s="146" t="str">
        <f>'Product Ratings'!K964</f>
        <v/>
      </c>
      <c r="L1101" s="305">
        <f>'Product Ratings'!L964</f>
        <v>52.52281617</v>
      </c>
      <c r="M1101" s="134">
        <f>'Product Ratings'!M964</f>
        <v>0.69</v>
      </c>
      <c r="N1101" s="146"/>
      <c r="O1101" s="139">
        <f>'Product Ratings'!O964</f>
        <v>3</v>
      </c>
      <c r="P1101" s="139">
        <f>'Product Ratings'!P964</f>
        <v>1</v>
      </c>
      <c r="Q1101" s="139">
        <f>'Product Ratings'!Q964</f>
        <v>3</v>
      </c>
      <c r="R1101" s="139">
        <f>'Product Ratings'!R964</f>
        <v>0</v>
      </c>
      <c r="S1101" s="306">
        <f>'Product Ratings'!S964</f>
        <v>5</v>
      </c>
      <c r="T1101" s="307">
        <f>'Product Ratings'!T964</f>
        <v>12</v>
      </c>
      <c r="U1101" s="146"/>
      <c r="V1101" s="146"/>
      <c r="W1101" s="146"/>
    </row>
    <row r="1102" ht="12.75" customHeight="1">
      <c r="A1102" s="146"/>
      <c r="B1102" s="146" t="str">
        <f>'Product Ratings'!B981</f>
        <v>Widget 993</v>
      </c>
      <c r="C1102" s="146"/>
      <c r="D1102" s="146"/>
      <c r="E1102" s="146">
        <f>'Product Ratings'!C981</f>
        <v>1</v>
      </c>
      <c r="F1102" s="305">
        <f>'Product Ratings'!D981</f>
        <v>103.48</v>
      </c>
      <c r="G1102" s="305">
        <f>'Product Ratings'!E981</f>
        <v>56.09</v>
      </c>
      <c r="H1102" s="134">
        <f>'Product Ratings'!F981</f>
        <v>0.534</v>
      </c>
      <c r="I1102" s="146"/>
      <c r="J1102" s="305">
        <f>'Product Ratings'!J981</f>
        <v>103.48</v>
      </c>
      <c r="K1102" s="146" t="str">
        <f>'Product Ratings'!K981</f>
        <v/>
      </c>
      <c r="L1102" s="305">
        <f>'Product Ratings'!L981</f>
        <v>67.45762712</v>
      </c>
      <c r="M1102" s="134">
        <f>'Product Ratings'!M981</f>
        <v>0.67</v>
      </c>
      <c r="N1102" s="146"/>
      <c r="O1102" s="139">
        <f>'Product Ratings'!O981</f>
        <v>3</v>
      </c>
      <c r="P1102" s="139">
        <f>'Product Ratings'!P981</f>
        <v>1</v>
      </c>
      <c r="Q1102" s="139">
        <f>'Product Ratings'!Q981</f>
        <v>3</v>
      </c>
      <c r="R1102" s="139">
        <f>'Product Ratings'!R981</f>
        <v>0</v>
      </c>
      <c r="S1102" s="306">
        <f>'Product Ratings'!S981</f>
        <v>5</v>
      </c>
      <c r="T1102" s="307">
        <f>'Product Ratings'!T981</f>
        <v>12</v>
      </c>
      <c r="U1102" s="146"/>
      <c r="V1102" s="146"/>
      <c r="W1102" s="146"/>
    </row>
    <row r="1103" ht="12.75" customHeight="1">
      <c r="A1103" s="146"/>
      <c r="B1103" s="146" t="str">
        <f>'Product Ratings'!B982</f>
        <v>Widget 994</v>
      </c>
      <c r="C1103" s="146"/>
      <c r="D1103" s="146"/>
      <c r="E1103" s="146">
        <f>'Product Ratings'!C982</f>
        <v>1</v>
      </c>
      <c r="F1103" s="305">
        <f>'Product Ratings'!D982</f>
        <v>103.48</v>
      </c>
      <c r="G1103" s="305">
        <f>'Product Ratings'!E982</f>
        <v>56.08</v>
      </c>
      <c r="H1103" s="134">
        <f>'Product Ratings'!F982</f>
        <v>0.534</v>
      </c>
      <c r="I1103" s="146"/>
      <c r="J1103" s="305">
        <f>'Product Ratings'!J982</f>
        <v>103.48</v>
      </c>
      <c r="K1103" s="146" t="str">
        <f>'Product Ratings'!K982</f>
        <v/>
      </c>
      <c r="L1103" s="305">
        <f>'Product Ratings'!L982</f>
        <v>67.45762712</v>
      </c>
      <c r="M1103" s="134">
        <f>'Product Ratings'!M982</f>
        <v>0.71</v>
      </c>
      <c r="N1103" s="146"/>
      <c r="O1103" s="139">
        <f>'Product Ratings'!O982</f>
        <v>3</v>
      </c>
      <c r="P1103" s="139">
        <f>'Product Ratings'!P982</f>
        <v>1</v>
      </c>
      <c r="Q1103" s="139">
        <f>'Product Ratings'!Q982</f>
        <v>3</v>
      </c>
      <c r="R1103" s="139">
        <f>'Product Ratings'!R982</f>
        <v>0</v>
      </c>
      <c r="S1103" s="306">
        <f>'Product Ratings'!S982</f>
        <v>5</v>
      </c>
      <c r="T1103" s="307">
        <f>'Product Ratings'!T982</f>
        <v>12</v>
      </c>
      <c r="U1103" s="146"/>
      <c r="V1103" s="146"/>
      <c r="W1103" s="146"/>
    </row>
    <row r="1104" ht="12.75" customHeight="1">
      <c r="A1104" s="146"/>
      <c r="B1104" s="146" t="str">
        <f>'Product Ratings'!B1008</f>
        <v/>
      </c>
      <c r="C1104" s="146"/>
      <c r="D1104" s="146"/>
      <c r="E1104" s="146">
        <f>'Product Ratings'!C1008</f>
        <v>7</v>
      </c>
      <c r="F1104" s="305">
        <f>'Product Ratings'!D1008</f>
        <v>58.97</v>
      </c>
      <c r="G1104" s="305">
        <f>'Product Ratings'!E1008</f>
        <v>31.73</v>
      </c>
      <c r="H1104" s="134">
        <f>'Product Ratings'!F1008</f>
        <v>0.534</v>
      </c>
      <c r="I1104" s="146"/>
      <c r="J1104" s="305">
        <f>'Product Ratings'!J1008</f>
        <v>8.424285714</v>
      </c>
      <c r="K1104" s="146" t="str">
        <f>'Product Ratings'!K1008</f>
        <v/>
      </c>
      <c r="L1104" s="305">
        <f>'Product Ratings'!L1008</f>
        <v>5.491711678</v>
      </c>
      <c r="M1104" s="134">
        <f>'Product Ratings'!M1008</f>
        <v>0.08</v>
      </c>
      <c r="N1104" s="146"/>
      <c r="O1104" s="139">
        <f>'Product Ratings'!O1008</f>
        <v>3</v>
      </c>
      <c r="P1104" s="139">
        <f>'Product Ratings'!P1008</f>
        <v>2</v>
      </c>
      <c r="Q1104" s="139">
        <f>'Product Ratings'!Q1008</f>
        <v>5</v>
      </c>
      <c r="R1104" s="139">
        <f>'Product Ratings'!R1008</f>
        <v>0</v>
      </c>
      <c r="S1104" s="306">
        <f>'Product Ratings'!S1008</f>
        <v>2</v>
      </c>
      <c r="T1104" s="307">
        <f>'Product Ratings'!T1008</f>
        <v>12</v>
      </c>
      <c r="U1104" s="146"/>
      <c r="V1104" s="146"/>
      <c r="W1104" s="146"/>
    </row>
    <row r="1105" ht="12.75" customHeight="1">
      <c r="A1105" s="146"/>
      <c r="B1105" s="146" t="str">
        <f>'Product Ratings'!B1009</f>
        <v/>
      </c>
      <c r="C1105" s="146"/>
      <c r="D1105" s="146"/>
      <c r="E1105" s="146">
        <f>'Product Ratings'!C1009</f>
        <v>8</v>
      </c>
      <c r="F1105" s="305">
        <f>'Product Ratings'!D1009</f>
        <v>243.48</v>
      </c>
      <c r="G1105" s="305">
        <f>'Product Ratings'!E1009</f>
        <v>130.89</v>
      </c>
      <c r="H1105" s="134">
        <f>'Product Ratings'!F1009</f>
        <v>0.534</v>
      </c>
      <c r="I1105" s="146"/>
      <c r="J1105" s="305">
        <f>'Product Ratings'!J1009</f>
        <v>30.435</v>
      </c>
      <c r="K1105" s="146" t="str">
        <f>'Product Ratings'!K1009</f>
        <v/>
      </c>
      <c r="L1105" s="305">
        <f>'Product Ratings'!L1009</f>
        <v>19.84028683</v>
      </c>
      <c r="M1105" s="134">
        <f>'Product Ratings'!M1009</f>
        <v>0.09</v>
      </c>
      <c r="N1105" s="146"/>
      <c r="O1105" s="139">
        <f>'Product Ratings'!O1009</f>
        <v>3</v>
      </c>
      <c r="P1105" s="139">
        <f>'Product Ratings'!P1009</f>
        <v>2</v>
      </c>
      <c r="Q1105" s="139">
        <f>'Product Ratings'!Q1009</f>
        <v>5</v>
      </c>
      <c r="R1105" s="139">
        <f>'Product Ratings'!R1009</f>
        <v>0</v>
      </c>
      <c r="S1105" s="306">
        <f>'Product Ratings'!S1009</f>
        <v>2</v>
      </c>
      <c r="T1105" s="307">
        <f>'Product Ratings'!T1009</f>
        <v>12</v>
      </c>
      <c r="U1105" s="146"/>
      <c r="V1105" s="146"/>
      <c r="W1105" s="146"/>
    </row>
    <row r="1106" ht="12.75" customHeight="1">
      <c r="A1106" s="146"/>
      <c r="B1106" s="146" t="str">
        <f>'Product Ratings'!B1014</f>
        <v/>
      </c>
      <c r="C1106" s="146"/>
      <c r="D1106" s="146"/>
      <c r="E1106" s="146">
        <f>'Product Ratings'!C1014</f>
        <v>4</v>
      </c>
      <c r="F1106" s="305">
        <f>'Product Ratings'!D1014</f>
        <v>127.83</v>
      </c>
      <c r="G1106" s="305">
        <f>'Product Ratings'!E1014</f>
        <v>68.43</v>
      </c>
      <c r="H1106" s="134">
        <f>'Product Ratings'!F1014</f>
        <v>0.534</v>
      </c>
      <c r="I1106" s="146"/>
      <c r="J1106" s="305">
        <f>'Product Ratings'!J1014</f>
        <v>31.9575</v>
      </c>
      <c r="K1106" s="146" t="str">
        <f>'Product Ratings'!K1014</f>
        <v/>
      </c>
      <c r="L1106" s="305">
        <f>'Product Ratings'!L1014</f>
        <v>20.83279009</v>
      </c>
      <c r="M1106" s="134">
        <f>'Product Ratings'!M1014</f>
        <v>0.18</v>
      </c>
      <c r="N1106" s="146"/>
      <c r="O1106" s="139">
        <f>'Product Ratings'!O1014</f>
        <v>3</v>
      </c>
      <c r="P1106" s="139">
        <f>'Product Ratings'!P1014</f>
        <v>1</v>
      </c>
      <c r="Q1106" s="139">
        <f>'Product Ratings'!Q1014</f>
        <v>5</v>
      </c>
      <c r="R1106" s="139">
        <f>'Product Ratings'!R1014</f>
        <v>0</v>
      </c>
      <c r="S1106" s="306">
        <f>'Product Ratings'!S1014</f>
        <v>3</v>
      </c>
      <c r="T1106" s="307">
        <f>'Product Ratings'!T1014</f>
        <v>12</v>
      </c>
      <c r="U1106" s="146"/>
      <c r="V1106" s="146"/>
      <c r="W1106" s="146"/>
    </row>
    <row r="1107" ht="12.75" customHeight="1">
      <c r="A1107" s="146"/>
      <c r="B1107" s="146" t="str">
        <f>'Product Ratings'!B1019</f>
        <v/>
      </c>
      <c r="C1107" s="146"/>
      <c r="D1107" s="146"/>
      <c r="E1107" s="146">
        <f>'Product Ratings'!C1019</f>
        <v>1</v>
      </c>
      <c r="F1107" s="305">
        <f>'Product Ratings'!D1019</f>
        <v>11.1</v>
      </c>
      <c r="G1107" s="305">
        <f>'Product Ratings'!E1019</f>
        <v>5.94</v>
      </c>
      <c r="H1107" s="134">
        <f>'Product Ratings'!F1019</f>
        <v>0.534</v>
      </c>
      <c r="I1107" s="146"/>
      <c r="J1107" s="305">
        <f>'Product Ratings'!J1019</f>
        <v>11.1</v>
      </c>
      <c r="K1107" s="146" t="str">
        <f>'Product Ratings'!K1019</f>
        <v/>
      </c>
      <c r="L1107" s="305">
        <f>'Product Ratings'!L1019</f>
        <v>7.235984355</v>
      </c>
      <c r="M1107" s="134">
        <f>'Product Ratings'!M1019</f>
        <v>0.31</v>
      </c>
      <c r="N1107" s="146"/>
      <c r="O1107" s="139">
        <f>'Product Ratings'!O1019</f>
        <v>3</v>
      </c>
      <c r="P1107" s="139">
        <f>'Product Ratings'!P1019</f>
        <v>1</v>
      </c>
      <c r="Q1107" s="139">
        <f>'Product Ratings'!Q1019</f>
        <v>5</v>
      </c>
      <c r="R1107" s="139">
        <f>'Product Ratings'!R1019</f>
        <v>0</v>
      </c>
      <c r="S1107" s="306">
        <f>'Product Ratings'!S1019</f>
        <v>3</v>
      </c>
      <c r="T1107" s="307">
        <f>'Product Ratings'!T1019</f>
        <v>12</v>
      </c>
      <c r="U1107" s="146"/>
      <c r="V1107" s="146"/>
      <c r="W1107" s="146"/>
    </row>
    <row r="1108" ht="12.75" customHeight="1">
      <c r="A1108" s="146"/>
      <c r="B1108" s="146" t="str">
        <f>'Product Ratings'!B1033</f>
        <v/>
      </c>
      <c r="C1108" s="146"/>
      <c r="D1108" s="146"/>
      <c r="E1108" s="146">
        <f>'Product Ratings'!C1033</f>
        <v>8</v>
      </c>
      <c r="F1108" s="305">
        <f>'Product Ratings'!D1033</f>
        <v>173.91</v>
      </c>
      <c r="G1108" s="305">
        <f>'Product Ratings'!E1033</f>
        <v>92.8</v>
      </c>
      <c r="H1108" s="134">
        <f>'Product Ratings'!F1033</f>
        <v>0.5336</v>
      </c>
      <c r="I1108" s="146"/>
      <c r="J1108" s="305">
        <f>'Product Ratings'!J1033</f>
        <v>21.73875</v>
      </c>
      <c r="K1108" s="146" t="str">
        <f>'Product Ratings'!K1033</f>
        <v/>
      </c>
      <c r="L1108" s="305">
        <f>'Product Ratings'!L1033</f>
        <v>14.17498044</v>
      </c>
      <c r="M1108" s="134">
        <f>'Product Ratings'!M1033</f>
        <v>0.58</v>
      </c>
      <c r="N1108" s="146"/>
      <c r="O1108" s="139">
        <f>'Product Ratings'!O1033</f>
        <v>3</v>
      </c>
      <c r="P1108" s="139">
        <f>'Product Ratings'!P1033</f>
        <v>2</v>
      </c>
      <c r="Q1108" s="139">
        <f>'Product Ratings'!Q1033</f>
        <v>5</v>
      </c>
      <c r="R1108" s="139">
        <f>'Product Ratings'!R1033</f>
        <v>0</v>
      </c>
      <c r="S1108" s="306">
        <f>'Product Ratings'!S1033</f>
        <v>4</v>
      </c>
      <c r="T1108" s="307">
        <f>'Product Ratings'!T1033</f>
        <v>14</v>
      </c>
      <c r="U1108" s="146"/>
      <c r="V1108" s="146"/>
      <c r="W1108" s="146"/>
    </row>
    <row r="1109" ht="12.75" customHeight="1">
      <c r="A1109" s="146"/>
      <c r="B1109" s="146" t="str">
        <f>'Product Ratings'!B1034</f>
        <v/>
      </c>
      <c r="C1109" s="146"/>
      <c r="D1109" s="146"/>
      <c r="E1109" s="146">
        <f>'Product Ratings'!C1034</f>
        <v>4</v>
      </c>
      <c r="F1109" s="305">
        <f>'Product Ratings'!D1034</f>
        <v>45.04</v>
      </c>
      <c r="G1109" s="305">
        <f>'Product Ratings'!E1034</f>
        <v>24.03</v>
      </c>
      <c r="H1109" s="134">
        <f>'Product Ratings'!F1034</f>
        <v>0.5336</v>
      </c>
      <c r="I1109" s="146"/>
      <c r="J1109" s="305">
        <f>'Product Ratings'!J1034</f>
        <v>11.26</v>
      </c>
      <c r="K1109" s="146" t="str">
        <f>'Product Ratings'!K1034</f>
        <v/>
      </c>
      <c r="L1109" s="305">
        <f>'Product Ratings'!L1034</f>
        <v>7.342201356</v>
      </c>
      <c r="M1109" s="134">
        <f>'Product Ratings'!M1034</f>
        <v>0.59</v>
      </c>
      <c r="N1109" s="146"/>
      <c r="O1109" s="139">
        <f>'Product Ratings'!O1034</f>
        <v>3</v>
      </c>
      <c r="P1109" s="139">
        <f>'Product Ratings'!P1034</f>
        <v>1</v>
      </c>
      <c r="Q1109" s="139">
        <f>'Product Ratings'!Q1034</f>
        <v>5</v>
      </c>
      <c r="R1109" s="139">
        <f>'Product Ratings'!R1034</f>
        <v>0</v>
      </c>
      <c r="S1109" s="306">
        <f>'Product Ratings'!S1034</f>
        <v>5</v>
      </c>
      <c r="T1109" s="307">
        <f>'Product Ratings'!T1034</f>
        <v>14</v>
      </c>
      <c r="U1109" s="146"/>
      <c r="V1109" s="146"/>
      <c r="W1109" s="146"/>
    </row>
    <row r="1110" ht="12.75" customHeight="1">
      <c r="A1110" s="146"/>
      <c r="B1110" s="146" t="str">
        <f>'Product Ratings'!B1036</f>
        <v/>
      </c>
      <c r="C1110" s="146"/>
      <c r="D1110" s="146"/>
      <c r="E1110" s="146">
        <f>'Product Ratings'!C1036</f>
        <v>1</v>
      </c>
      <c r="F1110" s="305">
        <f>'Product Ratings'!D1036</f>
        <v>21.74</v>
      </c>
      <c r="G1110" s="305">
        <f>'Product Ratings'!E1036</f>
        <v>11.6</v>
      </c>
      <c r="H1110" s="134">
        <f>'Product Ratings'!F1036</f>
        <v>0.5336</v>
      </c>
      <c r="I1110" s="146"/>
      <c r="J1110" s="305">
        <f>'Product Ratings'!J1036</f>
        <v>21.74</v>
      </c>
      <c r="K1110" s="146" t="str">
        <f>'Product Ratings'!K1036</f>
        <v/>
      </c>
      <c r="L1110" s="305">
        <f>'Product Ratings'!L1036</f>
        <v>14.17579551</v>
      </c>
      <c r="M1110" s="134">
        <f>'Product Ratings'!M1036</f>
        <v>0.64</v>
      </c>
      <c r="N1110" s="146"/>
      <c r="O1110" s="139">
        <f>'Product Ratings'!O1036</f>
        <v>3</v>
      </c>
      <c r="P1110" s="139">
        <f>'Product Ratings'!P1036</f>
        <v>1</v>
      </c>
      <c r="Q1110" s="139">
        <f>'Product Ratings'!Q1036</f>
        <v>5</v>
      </c>
      <c r="R1110" s="139">
        <f>'Product Ratings'!R1036</f>
        <v>0</v>
      </c>
      <c r="S1110" s="306">
        <f>'Product Ratings'!S1036</f>
        <v>5</v>
      </c>
      <c r="T1110" s="307">
        <f>'Product Ratings'!T1036</f>
        <v>14</v>
      </c>
      <c r="U1110" s="146"/>
      <c r="V1110" s="146"/>
      <c r="W1110" s="146"/>
    </row>
    <row r="1111" ht="12.75" customHeight="1">
      <c r="A1111" s="146"/>
      <c r="B1111" s="146" t="str">
        <f>'Product Ratings'!B1039</f>
        <v/>
      </c>
      <c r="C1111" s="146"/>
      <c r="D1111" s="146"/>
      <c r="E1111" s="146">
        <f>'Product Ratings'!C1039</f>
        <v>1</v>
      </c>
      <c r="F1111" s="305">
        <f>'Product Ratings'!D1039</f>
        <v>30.43</v>
      </c>
      <c r="G1111" s="305">
        <f>'Product Ratings'!E1039</f>
        <v>16.22</v>
      </c>
      <c r="H1111" s="134">
        <f>'Product Ratings'!F1039</f>
        <v>0.5331</v>
      </c>
      <c r="I1111" s="146"/>
      <c r="J1111" s="305">
        <f>'Product Ratings'!J1039</f>
        <v>30.43</v>
      </c>
      <c r="K1111" s="146" t="str">
        <f>'Product Ratings'!K1039</f>
        <v/>
      </c>
      <c r="L1111" s="305">
        <f>'Product Ratings'!L1039</f>
        <v>19.84867262</v>
      </c>
      <c r="M1111" s="134">
        <f>'Product Ratings'!M1039</f>
        <v>0.62</v>
      </c>
      <c r="N1111" s="146"/>
      <c r="O1111" s="139">
        <f>'Product Ratings'!O1039</f>
        <v>3</v>
      </c>
      <c r="P1111" s="139">
        <f>'Product Ratings'!P1039</f>
        <v>1</v>
      </c>
      <c r="Q1111" s="139">
        <f>'Product Ratings'!Q1039</f>
        <v>5</v>
      </c>
      <c r="R1111" s="139">
        <f>'Product Ratings'!R1039</f>
        <v>0</v>
      </c>
      <c r="S1111" s="306">
        <f>'Product Ratings'!S1039</f>
        <v>5</v>
      </c>
      <c r="T1111" s="307">
        <f>'Product Ratings'!T1039</f>
        <v>14</v>
      </c>
      <c r="U1111" s="146"/>
      <c r="V1111" s="146"/>
      <c r="W1111" s="146"/>
    </row>
    <row r="1112" ht="12.75" customHeight="1">
      <c r="A1112" s="146"/>
      <c r="B1112" s="146" t="str">
        <f>'Product Ratings'!B1041</f>
        <v/>
      </c>
      <c r="C1112" s="146"/>
      <c r="D1112" s="146"/>
      <c r="E1112" s="146">
        <f>'Product Ratings'!C1041</f>
        <v>7</v>
      </c>
      <c r="F1112" s="305">
        <f>'Product Ratings'!D1041</f>
        <v>298.26</v>
      </c>
      <c r="G1112" s="305">
        <f>'Product Ratings'!E1041</f>
        <v>158.96</v>
      </c>
      <c r="H1112" s="134">
        <f>'Product Ratings'!F1041</f>
        <v>0.5329</v>
      </c>
      <c r="I1112" s="146"/>
      <c r="J1112" s="305">
        <f>'Product Ratings'!J1041</f>
        <v>42.60857143</v>
      </c>
      <c r="K1112" s="146" t="str">
        <f>'Product Ratings'!K1041</f>
        <v/>
      </c>
      <c r="L1112" s="305">
        <f>'Product Ratings'!L1041</f>
        <v>27.79605416</v>
      </c>
      <c r="M1112" s="134">
        <f>'Product Ratings'!M1041</f>
        <v>0.64</v>
      </c>
      <c r="N1112" s="146"/>
      <c r="O1112" s="139">
        <f>'Product Ratings'!O1041</f>
        <v>3</v>
      </c>
      <c r="P1112" s="139">
        <f>'Product Ratings'!P1041</f>
        <v>2</v>
      </c>
      <c r="Q1112" s="139">
        <f>'Product Ratings'!Q1041</f>
        <v>4</v>
      </c>
      <c r="R1112" s="139">
        <f>'Product Ratings'!R1041</f>
        <v>0</v>
      </c>
      <c r="S1112" s="306">
        <f>'Product Ratings'!S1041</f>
        <v>5</v>
      </c>
      <c r="T1112" s="307">
        <f>'Product Ratings'!T1041</f>
        <v>14</v>
      </c>
      <c r="U1112" s="146"/>
      <c r="V1112" s="146"/>
      <c r="W1112" s="146"/>
    </row>
    <row r="1113" ht="12.75" customHeight="1">
      <c r="A1113" s="146"/>
      <c r="B1113" s="146" t="str">
        <f>'Product Ratings'!B1043</f>
        <v/>
      </c>
      <c r="C1113" s="146"/>
      <c r="D1113" s="146"/>
      <c r="E1113" s="146">
        <f>'Product Ratings'!C1043</f>
        <v>7</v>
      </c>
      <c r="F1113" s="305">
        <f>'Product Ratings'!D1043</f>
        <v>297.53</v>
      </c>
      <c r="G1113" s="305">
        <f>'Product Ratings'!E1043</f>
        <v>158.53</v>
      </c>
      <c r="H1113" s="134">
        <f>'Product Ratings'!F1043</f>
        <v>0.5328</v>
      </c>
      <c r="I1113" s="146"/>
      <c r="J1113" s="305">
        <f>'Product Ratings'!J1043</f>
        <v>42.50428571</v>
      </c>
      <c r="K1113" s="146" t="str">
        <f>'Product Ratings'!K1043</f>
        <v/>
      </c>
      <c r="L1113" s="305">
        <f>'Product Ratings'!L1043</f>
        <v>27.72983149</v>
      </c>
      <c r="M1113" s="134">
        <f>'Product Ratings'!M1043</f>
        <v>0.85</v>
      </c>
      <c r="N1113" s="146"/>
      <c r="O1113" s="139">
        <f>'Product Ratings'!O1043</f>
        <v>3</v>
      </c>
      <c r="P1113" s="139">
        <f>'Product Ratings'!P1043</f>
        <v>2</v>
      </c>
      <c r="Q1113" s="139">
        <f>'Product Ratings'!Q1043</f>
        <v>4</v>
      </c>
      <c r="R1113" s="139">
        <f>'Product Ratings'!R1043</f>
        <v>0</v>
      </c>
      <c r="S1113" s="306">
        <f>'Product Ratings'!S1043</f>
        <v>5</v>
      </c>
      <c r="T1113" s="307">
        <f>'Product Ratings'!T1043</f>
        <v>14</v>
      </c>
      <c r="U1113" s="146"/>
      <c r="V1113" s="146"/>
      <c r="W1113" s="146"/>
    </row>
    <row r="1114" ht="12.75" customHeight="1">
      <c r="A1114" s="146"/>
      <c r="B1114" s="146" t="str">
        <f>'Product Ratings'!B1044</f>
        <v/>
      </c>
      <c r="C1114" s="146"/>
      <c r="D1114" s="146"/>
      <c r="E1114" s="146">
        <f>'Product Ratings'!C1044</f>
        <v>4</v>
      </c>
      <c r="F1114" s="305">
        <f>'Product Ratings'!D1044</f>
        <v>53</v>
      </c>
      <c r="G1114" s="305">
        <f>'Product Ratings'!E1044</f>
        <v>28.23</v>
      </c>
      <c r="H1114" s="134">
        <f>'Product Ratings'!F1044</f>
        <v>0.5326</v>
      </c>
      <c r="I1114" s="146"/>
      <c r="J1114" s="305">
        <f>'Product Ratings'!J1044</f>
        <v>13.25</v>
      </c>
      <c r="K1114" s="146" t="str">
        <f>'Product Ratings'!K1044</f>
        <v/>
      </c>
      <c r="L1114" s="305">
        <f>'Product Ratings'!L1044</f>
        <v>8.645439123</v>
      </c>
      <c r="M1114" s="134">
        <f>'Product Ratings'!M1044</f>
        <v>0.87</v>
      </c>
      <c r="N1114" s="146"/>
      <c r="O1114" s="139">
        <f>'Product Ratings'!O1044</f>
        <v>3</v>
      </c>
      <c r="P1114" s="139">
        <f>'Product Ratings'!P1044</f>
        <v>1</v>
      </c>
      <c r="Q1114" s="139">
        <f>'Product Ratings'!Q1044</f>
        <v>5</v>
      </c>
      <c r="R1114" s="139">
        <f>'Product Ratings'!R1044</f>
        <v>0</v>
      </c>
      <c r="S1114" s="306">
        <f>'Product Ratings'!S1044</f>
        <v>5</v>
      </c>
      <c r="T1114" s="307">
        <f>'Product Ratings'!T1044</f>
        <v>14</v>
      </c>
      <c r="U1114" s="146"/>
      <c r="V1114" s="146"/>
      <c r="W1114" s="146"/>
    </row>
    <row r="1115" ht="12.75" customHeight="1">
      <c r="A1115" s="146"/>
      <c r="B1115" s="146" t="str">
        <f>'Product Ratings'!B1047</f>
        <v/>
      </c>
      <c r="C1115" s="146"/>
      <c r="D1115" s="146"/>
      <c r="E1115" s="146">
        <f>'Product Ratings'!C1047</f>
        <v>2</v>
      </c>
      <c r="F1115" s="305">
        <f>'Product Ratings'!D1047</f>
        <v>17.22</v>
      </c>
      <c r="G1115" s="305">
        <f>'Product Ratings'!E1047</f>
        <v>9.16</v>
      </c>
      <c r="H1115" s="134">
        <f>'Product Ratings'!F1047</f>
        <v>0.532</v>
      </c>
      <c r="I1115" s="146"/>
      <c r="J1115" s="305">
        <f>'Product Ratings'!J1047</f>
        <v>8.61</v>
      </c>
      <c r="K1115" s="146" t="str">
        <f>'Product Ratings'!K1047</f>
        <v/>
      </c>
      <c r="L1115" s="305">
        <f>'Product Ratings'!L1047</f>
        <v>5.620104439</v>
      </c>
      <c r="M1115" s="134">
        <f>'Product Ratings'!M1047</f>
        <v>0.9</v>
      </c>
      <c r="N1115" s="146"/>
      <c r="O1115" s="139">
        <f>'Product Ratings'!O1047</f>
        <v>3</v>
      </c>
      <c r="P1115" s="139">
        <f>'Product Ratings'!P1047</f>
        <v>1</v>
      </c>
      <c r="Q1115" s="139">
        <f>'Product Ratings'!Q1047</f>
        <v>5</v>
      </c>
      <c r="R1115" s="139">
        <f>'Product Ratings'!R1047</f>
        <v>0</v>
      </c>
      <c r="S1115" s="306">
        <f>'Product Ratings'!S1047</f>
        <v>5</v>
      </c>
      <c r="T1115" s="307">
        <f>'Product Ratings'!T1047</f>
        <v>14</v>
      </c>
      <c r="U1115" s="146"/>
      <c r="V1115" s="146"/>
      <c r="W1115" s="146"/>
    </row>
    <row r="1116" ht="12.75" customHeight="1">
      <c r="A1116" s="146"/>
      <c r="B1116" s="146" t="str">
        <f>'Product Ratings'!B1048</f>
        <v/>
      </c>
      <c r="C1116" s="146"/>
      <c r="D1116" s="146"/>
      <c r="E1116" s="146">
        <f>'Product Ratings'!C1048</f>
        <v>3</v>
      </c>
      <c r="F1116" s="305">
        <f>'Product Ratings'!D1048</f>
        <v>91.3</v>
      </c>
      <c r="G1116" s="305">
        <f>'Product Ratings'!E1048</f>
        <v>48.56</v>
      </c>
      <c r="H1116" s="134">
        <f>'Product Ratings'!F1048</f>
        <v>0.5318</v>
      </c>
      <c r="I1116" s="146"/>
      <c r="J1116" s="305">
        <f>'Product Ratings'!J1048</f>
        <v>30.43333333</v>
      </c>
      <c r="K1116" s="146" t="str">
        <f>'Product Ratings'!K1048</f>
        <v/>
      </c>
      <c r="L1116" s="305">
        <f>'Product Ratings'!L1048</f>
        <v>19.86769378</v>
      </c>
      <c r="M1116" s="134">
        <f>'Product Ratings'!M1048</f>
        <v>0.91</v>
      </c>
      <c r="N1116" s="146"/>
      <c r="O1116" s="139">
        <f>'Product Ratings'!O1048</f>
        <v>3</v>
      </c>
      <c r="P1116" s="139">
        <f>'Product Ratings'!P1048</f>
        <v>1</v>
      </c>
      <c r="Q1116" s="139">
        <f>'Product Ratings'!Q1048</f>
        <v>5</v>
      </c>
      <c r="R1116" s="139">
        <f>'Product Ratings'!R1048</f>
        <v>0</v>
      </c>
      <c r="S1116" s="306">
        <f>'Product Ratings'!S1048</f>
        <v>5</v>
      </c>
      <c r="T1116" s="307">
        <f>'Product Ratings'!T1048</f>
        <v>14</v>
      </c>
      <c r="U1116" s="146"/>
      <c r="V1116" s="146"/>
      <c r="W1116" s="146"/>
    </row>
    <row r="1117" ht="12.75" customHeight="1">
      <c r="A1117" s="146"/>
      <c r="B1117" s="146" t="str">
        <f>'Product Ratings'!B1055</f>
        <v/>
      </c>
      <c r="C1117" s="146"/>
      <c r="D1117" s="146"/>
      <c r="E1117" s="146">
        <f>'Product Ratings'!C1055</f>
        <v>7</v>
      </c>
      <c r="F1117" s="305">
        <f>'Product Ratings'!D1055</f>
        <v>57.66</v>
      </c>
      <c r="G1117" s="305">
        <f>'Product Ratings'!E1055</f>
        <v>30.61</v>
      </c>
      <c r="H1117" s="134">
        <f>'Product Ratings'!F1055</f>
        <v>0.5308</v>
      </c>
      <c r="I1117" s="146"/>
      <c r="J1117" s="305">
        <f>'Product Ratings'!J1055</f>
        <v>8.237142857</v>
      </c>
      <c r="K1117" s="146" t="str">
        <f>'Product Ratings'!K1055</f>
        <v/>
      </c>
      <c r="L1117" s="305">
        <f>'Product Ratings'!L1055</f>
        <v>5.380939938</v>
      </c>
      <c r="M1117" s="134">
        <f>'Product Ratings'!M1055</f>
        <v>0.43</v>
      </c>
      <c r="N1117" s="146"/>
      <c r="O1117" s="139">
        <f>'Product Ratings'!O1055</f>
        <v>3</v>
      </c>
      <c r="P1117" s="139">
        <f>'Product Ratings'!P1055</f>
        <v>2</v>
      </c>
      <c r="Q1117" s="139">
        <f>'Product Ratings'!Q1055</f>
        <v>5</v>
      </c>
      <c r="R1117" s="139">
        <f>'Product Ratings'!R1055</f>
        <v>0</v>
      </c>
      <c r="S1117" s="306">
        <f>'Product Ratings'!S1055</f>
        <v>4</v>
      </c>
      <c r="T1117" s="307">
        <f>'Product Ratings'!T1055</f>
        <v>14</v>
      </c>
      <c r="U1117" s="146"/>
      <c r="V1117" s="146"/>
      <c r="W1117" s="146"/>
    </row>
    <row r="1118" ht="12.75" customHeight="1">
      <c r="A1118" s="146"/>
      <c r="B1118" s="146" t="str">
        <f>'Product Ratings'!B1056</f>
        <v/>
      </c>
      <c r="C1118" s="146"/>
      <c r="D1118" s="146"/>
      <c r="E1118" s="146">
        <f>'Product Ratings'!C1056</f>
        <v>3</v>
      </c>
      <c r="F1118" s="305">
        <f>'Product Ratings'!D1056</f>
        <v>78.7</v>
      </c>
      <c r="G1118" s="305">
        <f>'Product Ratings'!E1056</f>
        <v>41.76</v>
      </c>
      <c r="H1118" s="134">
        <f>'Product Ratings'!F1056</f>
        <v>0.5306</v>
      </c>
      <c r="I1118" s="146"/>
      <c r="J1118" s="305">
        <f>'Product Ratings'!J1056</f>
        <v>26.23333333</v>
      </c>
      <c r="K1118" s="146" t="str">
        <f>'Product Ratings'!K1056</f>
        <v/>
      </c>
      <c r="L1118" s="305">
        <f>'Product Ratings'!L1056</f>
        <v>17.13924823</v>
      </c>
      <c r="M1118" s="134">
        <f>'Product Ratings'!M1056</f>
        <v>0.65</v>
      </c>
      <c r="N1118" s="146"/>
      <c r="O1118" s="139">
        <f>'Product Ratings'!O1056</f>
        <v>3</v>
      </c>
      <c r="P1118" s="139">
        <f>'Product Ratings'!P1056</f>
        <v>1</v>
      </c>
      <c r="Q1118" s="139">
        <f>'Product Ratings'!Q1056</f>
        <v>5</v>
      </c>
      <c r="R1118" s="139">
        <f>'Product Ratings'!R1056</f>
        <v>0</v>
      </c>
      <c r="S1118" s="306">
        <f>'Product Ratings'!S1056</f>
        <v>5</v>
      </c>
      <c r="T1118" s="307">
        <f>'Product Ratings'!T1056</f>
        <v>14</v>
      </c>
      <c r="U1118" s="146"/>
      <c r="V1118" s="146"/>
      <c r="W1118" s="146"/>
    </row>
    <row r="1119" ht="12.75" customHeight="1">
      <c r="A1119" s="146"/>
      <c r="B1119" s="146" t="str">
        <f>'Product Ratings'!B1057</f>
        <v/>
      </c>
      <c r="C1119" s="146"/>
      <c r="D1119" s="146"/>
      <c r="E1119" s="146">
        <f>'Product Ratings'!C1057</f>
        <v>3</v>
      </c>
      <c r="F1119" s="305">
        <f>'Product Ratings'!D1057</f>
        <v>25.96</v>
      </c>
      <c r="G1119" s="305">
        <f>'Product Ratings'!E1057</f>
        <v>13.77</v>
      </c>
      <c r="H1119" s="134">
        <f>'Product Ratings'!F1057</f>
        <v>0.5306</v>
      </c>
      <c r="I1119" s="146"/>
      <c r="J1119" s="305">
        <f>'Product Ratings'!J1057</f>
        <v>8.653333333</v>
      </c>
      <c r="K1119" s="146" t="str">
        <f>'Product Ratings'!K1057</f>
        <v/>
      </c>
      <c r="L1119" s="305">
        <f>'Product Ratings'!L1057</f>
        <v>5.65355634</v>
      </c>
      <c r="M1119" s="134">
        <f>'Product Ratings'!M1057</f>
        <v>0.67</v>
      </c>
      <c r="N1119" s="146"/>
      <c r="O1119" s="139">
        <f>'Product Ratings'!O1057</f>
        <v>3</v>
      </c>
      <c r="P1119" s="139">
        <f>'Product Ratings'!P1057</f>
        <v>1</v>
      </c>
      <c r="Q1119" s="139">
        <f>'Product Ratings'!Q1057</f>
        <v>5</v>
      </c>
      <c r="R1119" s="139">
        <f>'Product Ratings'!R1057</f>
        <v>0</v>
      </c>
      <c r="S1119" s="306">
        <f>'Product Ratings'!S1057</f>
        <v>5</v>
      </c>
      <c r="T1119" s="307">
        <f>'Product Ratings'!T1057</f>
        <v>14</v>
      </c>
      <c r="U1119" s="146"/>
      <c r="V1119" s="146"/>
      <c r="W1119" s="146"/>
    </row>
    <row r="1120" ht="12.75" customHeight="1">
      <c r="A1120" s="146"/>
      <c r="B1120" s="146" t="str">
        <f>'Product Ratings'!B1058</f>
        <v/>
      </c>
      <c r="C1120" s="146"/>
      <c r="D1120" s="146"/>
      <c r="E1120" s="146">
        <f>'Product Ratings'!C1058</f>
        <v>6</v>
      </c>
      <c r="F1120" s="305">
        <f>'Product Ratings'!D1058</f>
        <v>234.78</v>
      </c>
      <c r="G1120" s="305">
        <f>'Product Ratings'!E1058</f>
        <v>124.57</v>
      </c>
      <c r="H1120" s="134">
        <f>'Product Ratings'!F1058</f>
        <v>0.5306</v>
      </c>
      <c r="I1120" s="146"/>
      <c r="J1120" s="305">
        <f>'Product Ratings'!J1058</f>
        <v>39.13</v>
      </c>
      <c r="K1120" s="146" t="str">
        <f>'Product Ratings'!K1058</f>
        <v/>
      </c>
      <c r="L1120" s="305">
        <f>'Product Ratings'!L1058</f>
        <v>25.56513785</v>
      </c>
      <c r="M1120" s="134">
        <f>'Product Ratings'!M1058</f>
        <v>0.71</v>
      </c>
      <c r="N1120" s="146"/>
      <c r="O1120" s="139">
        <f>'Product Ratings'!O1058</f>
        <v>3</v>
      </c>
      <c r="P1120" s="139">
        <f>'Product Ratings'!P1058</f>
        <v>2</v>
      </c>
      <c r="Q1120" s="127">
        <f>'Product Ratings'!Q1058</f>
        <v>25.56513785</v>
      </c>
      <c r="R1120" s="139">
        <f>'Product Ratings'!R1058</f>
        <v>0</v>
      </c>
      <c r="S1120" s="306">
        <f>'Product Ratings'!S1058</f>
        <v>5</v>
      </c>
      <c r="T1120" s="307">
        <f>'Product Ratings'!T1058</f>
        <v>35.56513785</v>
      </c>
      <c r="U1120" s="146"/>
      <c r="V1120" s="146"/>
      <c r="W1120" s="146"/>
    </row>
    <row r="1121" ht="12.75" customHeight="1">
      <c r="A1121" s="146"/>
      <c r="B1121" s="146" t="str">
        <f>'Product Ratings'!B1059</f>
        <v/>
      </c>
      <c r="C1121" s="146"/>
      <c r="D1121" s="146"/>
      <c r="E1121" s="146">
        <f>'Product Ratings'!C1059</f>
        <v>2</v>
      </c>
      <c r="F1121" s="305">
        <f>'Product Ratings'!D1059</f>
        <v>31.3</v>
      </c>
      <c r="G1121" s="305">
        <f>'Product Ratings'!E1059</f>
        <v>16.6</v>
      </c>
      <c r="H1121" s="134">
        <f>'Product Ratings'!F1059</f>
        <v>0.5304</v>
      </c>
      <c r="I1121" s="146"/>
      <c r="J1121" s="305">
        <f>'Product Ratings'!J1059</f>
        <v>15.65</v>
      </c>
      <c r="K1121" s="146" t="str">
        <f>'Product Ratings'!K1059</f>
        <v/>
      </c>
      <c r="L1121" s="305">
        <f>'Product Ratings'!L1059</f>
        <v>10.22608468</v>
      </c>
      <c r="M1121" s="134">
        <f>'Product Ratings'!M1059</f>
        <v>0.92</v>
      </c>
      <c r="N1121" s="146"/>
      <c r="O1121" s="139">
        <f>'Product Ratings'!O1059</f>
        <v>3</v>
      </c>
      <c r="P1121" s="139">
        <f>'Product Ratings'!P1059</f>
        <v>1</v>
      </c>
      <c r="Q1121" s="139">
        <f>'Product Ratings'!Q1059</f>
        <v>5</v>
      </c>
      <c r="R1121" s="139">
        <f>'Product Ratings'!R1059</f>
        <v>0</v>
      </c>
      <c r="S1121" s="306">
        <f>'Product Ratings'!S1059</f>
        <v>5</v>
      </c>
      <c r="T1121" s="307">
        <f>'Product Ratings'!T1059</f>
        <v>14</v>
      </c>
      <c r="U1121" s="146"/>
      <c r="V1121" s="146"/>
      <c r="W1121" s="146"/>
    </row>
    <row r="1122" ht="12.75" customHeight="1">
      <c r="A1122" s="146"/>
      <c r="B1122" s="146" t="str">
        <f>'Product Ratings'!B1061</f>
        <v/>
      </c>
      <c r="C1122" s="146"/>
      <c r="D1122" s="146"/>
      <c r="E1122" s="146">
        <f>'Product Ratings'!C1061</f>
        <v>13</v>
      </c>
      <c r="F1122" s="305">
        <f>'Product Ratings'!D1061</f>
        <v>131.48</v>
      </c>
      <c r="G1122" s="305">
        <f>'Product Ratings'!E1061</f>
        <v>69.73</v>
      </c>
      <c r="H1122" s="134">
        <f>'Product Ratings'!F1061</f>
        <v>0.5303</v>
      </c>
      <c r="I1122" s="146"/>
      <c r="J1122" s="305">
        <f>'Product Ratings'!J1061</f>
        <v>10.11384615</v>
      </c>
      <c r="K1122" s="146" t="str">
        <f>'Product Ratings'!K1061</f>
        <v/>
      </c>
      <c r="L1122" s="305">
        <f>'Product Ratings'!L1061</f>
        <v>6.609061069</v>
      </c>
      <c r="M1122" s="134">
        <f>'Product Ratings'!M1061</f>
        <v>0.15</v>
      </c>
      <c r="N1122" s="146"/>
      <c r="O1122" s="139">
        <f>'Product Ratings'!O1061</f>
        <v>3</v>
      </c>
      <c r="P1122" s="139">
        <f>'Product Ratings'!P1061</f>
        <v>3</v>
      </c>
      <c r="Q1122" s="139">
        <f>'Product Ratings'!Q1061</f>
        <v>5</v>
      </c>
      <c r="R1122" s="139">
        <f>'Product Ratings'!R1061</f>
        <v>0</v>
      </c>
      <c r="S1122" s="306">
        <f>'Product Ratings'!S1061</f>
        <v>3</v>
      </c>
      <c r="T1122" s="307">
        <f>'Product Ratings'!T1061</f>
        <v>14</v>
      </c>
      <c r="U1122" s="146"/>
      <c r="V1122" s="146"/>
      <c r="W1122" s="146"/>
    </row>
    <row r="1123" ht="12.75" customHeight="1">
      <c r="A1123" s="146"/>
      <c r="B1123" s="146" t="str">
        <f>'Product Ratings'!B1062</f>
        <v/>
      </c>
      <c r="C1123" s="146"/>
      <c r="D1123" s="146"/>
      <c r="E1123" s="146">
        <f>'Product Ratings'!C1062</f>
        <v>8</v>
      </c>
      <c r="F1123" s="305">
        <f>'Product Ratings'!D1062</f>
        <v>173.04</v>
      </c>
      <c r="G1123" s="305">
        <f>'Product Ratings'!E1062</f>
        <v>91.73</v>
      </c>
      <c r="H1123" s="134">
        <f>'Product Ratings'!F1062</f>
        <v>0.5301</v>
      </c>
      <c r="I1123" s="146"/>
      <c r="J1123" s="305">
        <f>'Product Ratings'!J1062</f>
        <v>21.63</v>
      </c>
      <c r="K1123" s="146" t="str">
        <f>'Product Ratings'!K1062</f>
        <v/>
      </c>
      <c r="L1123" s="305">
        <f>'Product Ratings'!L1062</f>
        <v>14.13633096</v>
      </c>
      <c r="M1123" s="134">
        <f>'Product Ratings'!M1062</f>
        <v>0.34</v>
      </c>
      <c r="N1123" s="146"/>
      <c r="O1123" s="139">
        <f>'Product Ratings'!O1062</f>
        <v>3</v>
      </c>
      <c r="P1123" s="139">
        <f>'Product Ratings'!P1062</f>
        <v>2</v>
      </c>
      <c r="Q1123" s="139">
        <f>'Product Ratings'!Q1062</f>
        <v>5</v>
      </c>
      <c r="R1123" s="139">
        <f>'Product Ratings'!R1062</f>
        <v>0</v>
      </c>
      <c r="S1123" s="306">
        <f>'Product Ratings'!S1062</f>
        <v>4</v>
      </c>
      <c r="T1123" s="307">
        <f>'Product Ratings'!T1062</f>
        <v>14</v>
      </c>
      <c r="U1123" s="146"/>
      <c r="V1123" s="146"/>
      <c r="W1123" s="146"/>
    </row>
    <row r="1124" ht="12.75" customHeight="1">
      <c r="A1124" s="146"/>
      <c r="B1124" s="146" t="str">
        <f>'Product Ratings'!B1067</f>
        <v/>
      </c>
      <c r="C1124" s="146"/>
      <c r="D1124" s="146"/>
      <c r="E1124" s="146">
        <f>'Product Ratings'!C1067</f>
        <v>5</v>
      </c>
      <c r="F1124" s="305">
        <f>'Product Ratings'!D1067</f>
        <v>126.09</v>
      </c>
      <c r="G1124" s="305">
        <f>'Product Ratings'!E1067</f>
        <v>66.78</v>
      </c>
      <c r="H1124" s="134">
        <f>'Product Ratings'!F1067</f>
        <v>0.5296</v>
      </c>
      <c r="I1124" s="146"/>
      <c r="J1124" s="305">
        <f>'Product Ratings'!J1067</f>
        <v>25.218</v>
      </c>
      <c r="K1124" s="146" t="str">
        <f>'Product Ratings'!K1067</f>
        <v/>
      </c>
      <c r="L1124" s="305">
        <f>'Product Ratings'!L1067</f>
        <v>16.48666318</v>
      </c>
      <c r="M1124" s="134">
        <f>'Product Ratings'!M1067</f>
        <v>0.65</v>
      </c>
      <c r="N1124" s="146"/>
      <c r="O1124" s="139">
        <f>'Product Ratings'!O1067</f>
        <v>3</v>
      </c>
      <c r="P1124" s="139">
        <f>'Product Ratings'!P1067</f>
        <v>1</v>
      </c>
      <c r="Q1124" s="139">
        <f>'Product Ratings'!Q1067</f>
        <v>5</v>
      </c>
      <c r="R1124" s="139">
        <f>'Product Ratings'!R1067</f>
        <v>0</v>
      </c>
      <c r="S1124" s="306">
        <f>'Product Ratings'!S1067</f>
        <v>5</v>
      </c>
      <c r="T1124" s="307">
        <f>'Product Ratings'!T1067</f>
        <v>14</v>
      </c>
      <c r="U1124" s="146"/>
      <c r="V1124" s="146"/>
      <c r="W1124" s="146"/>
    </row>
    <row r="1125" ht="12.75" customHeight="1">
      <c r="A1125" s="146"/>
      <c r="B1125" s="146" t="str">
        <f>'Product Ratings'!B1071</f>
        <v/>
      </c>
      <c r="C1125" s="146"/>
      <c r="D1125" s="146"/>
      <c r="E1125" s="146">
        <f>'Product Ratings'!C1071</f>
        <v>4</v>
      </c>
      <c r="F1125" s="305">
        <f>'Product Ratings'!D1071</f>
        <v>100.87</v>
      </c>
      <c r="G1125" s="305">
        <f>'Product Ratings'!E1071</f>
        <v>53.42</v>
      </c>
      <c r="H1125" s="134">
        <f>'Product Ratings'!F1071</f>
        <v>0.5296</v>
      </c>
      <c r="I1125" s="146"/>
      <c r="J1125" s="305">
        <f>'Product Ratings'!J1071</f>
        <v>25.2175</v>
      </c>
      <c r="K1125" s="146" t="str">
        <f>'Product Ratings'!K1071</f>
        <v/>
      </c>
      <c r="L1125" s="305">
        <f>'Product Ratings'!L1071</f>
        <v>16.4863363</v>
      </c>
      <c r="M1125" s="134">
        <f>'Product Ratings'!M1071</f>
        <v>0.87</v>
      </c>
      <c r="N1125" s="146"/>
      <c r="O1125" s="139">
        <f>'Product Ratings'!O1071</f>
        <v>3</v>
      </c>
      <c r="P1125" s="139">
        <f>'Product Ratings'!P1071</f>
        <v>1</v>
      </c>
      <c r="Q1125" s="139">
        <f>'Product Ratings'!Q1071</f>
        <v>5</v>
      </c>
      <c r="R1125" s="139">
        <f>'Product Ratings'!R1071</f>
        <v>0</v>
      </c>
      <c r="S1125" s="306">
        <f>'Product Ratings'!S1071</f>
        <v>5</v>
      </c>
      <c r="T1125" s="307">
        <f>'Product Ratings'!T1071</f>
        <v>14</v>
      </c>
      <c r="U1125" s="146"/>
      <c r="V1125" s="146"/>
      <c r="W1125" s="146"/>
    </row>
    <row r="1126" ht="12.75" customHeight="1">
      <c r="A1126" s="146"/>
      <c r="B1126" s="146" t="str">
        <f>'Product Ratings'!B1072</f>
        <v/>
      </c>
      <c r="C1126" s="146"/>
      <c r="D1126" s="146"/>
      <c r="E1126" s="146">
        <f>'Product Ratings'!C1072</f>
        <v>4</v>
      </c>
      <c r="F1126" s="305">
        <f>'Product Ratings'!D1072</f>
        <v>100.87</v>
      </c>
      <c r="G1126" s="305">
        <f>'Product Ratings'!E1072</f>
        <v>53.42</v>
      </c>
      <c r="H1126" s="134">
        <f>'Product Ratings'!F1072</f>
        <v>0.5296</v>
      </c>
      <c r="I1126" s="146"/>
      <c r="J1126" s="305">
        <f>'Product Ratings'!J1072</f>
        <v>25.2175</v>
      </c>
      <c r="K1126" s="146" t="str">
        <f>'Product Ratings'!K1072</f>
        <v/>
      </c>
      <c r="L1126" s="305">
        <f>'Product Ratings'!L1072</f>
        <v>16.4863363</v>
      </c>
      <c r="M1126" s="134">
        <f>'Product Ratings'!M1072</f>
        <v>0.89</v>
      </c>
      <c r="N1126" s="146"/>
      <c r="O1126" s="139">
        <f>'Product Ratings'!O1072</f>
        <v>3</v>
      </c>
      <c r="P1126" s="139">
        <f>'Product Ratings'!P1072</f>
        <v>1</v>
      </c>
      <c r="Q1126" s="139">
        <f>'Product Ratings'!Q1072</f>
        <v>5</v>
      </c>
      <c r="R1126" s="139">
        <f>'Product Ratings'!R1072</f>
        <v>0</v>
      </c>
      <c r="S1126" s="306">
        <f>'Product Ratings'!S1072</f>
        <v>5</v>
      </c>
      <c r="T1126" s="307">
        <f>'Product Ratings'!T1072</f>
        <v>14</v>
      </c>
      <c r="U1126" s="146"/>
      <c r="V1126" s="146"/>
      <c r="W1126" s="146"/>
    </row>
    <row r="1127" ht="12.75" customHeight="1">
      <c r="A1127" s="146"/>
      <c r="B1127" s="146" t="str">
        <f>'Product Ratings'!B1073</f>
        <v/>
      </c>
      <c r="C1127" s="146"/>
      <c r="D1127" s="146"/>
      <c r="E1127" s="146">
        <f>'Product Ratings'!C1073</f>
        <v>4</v>
      </c>
      <c r="F1127" s="305">
        <f>'Product Ratings'!D1073</f>
        <v>100.87</v>
      </c>
      <c r="G1127" s="305">
        <f>'Product Ratings'!E1073</f>
        <v>53.42</v>
      </c>
      <c r="H1127" s="134">
        <f>'Product Ratings'!F1073</f>
        <v>0.5296</v>
      </c>
      <c r="I1127" s="146"/>
      <c r="J1127" s="305">
        <f>'Product Ratings'!J1073</f>
        <v>25.2175</v>
      </c>
      <c r="K1127" s="146" t="str">
        <f>'Product Ratings'!K1073</f>
        <v/>
      </c>
      <c r="L1127" s="305">
        <f>'Product Ratings'!L1073</f>
        <v>16.4863363</v>
      </c>
      <c r="M1127" s="134">
        <f>'Product Ratings'!M1073</f>
        <v>0.65</v>
      </c>
      <c r="N1127" s="146"/>
      <c r="O1127" s="139">
        <f>'Product Ratings'!O1073</f>
        <v>3</v>
      </c>
      <c r="P1127" s="139">
        <f>'Product Ratings'!P1073</f>
        <v>1</v>
      </c>
      <c r="Q1127" s="139">
        <f>'Product Ratings'!Q1073</f>
        <v>5</v>
      </c>
      <c r="R1127" s="139">
        <f>'Product Ratings'!R1073</f>
        <v>0</v>
      </c>
      <c r="S1127" s="306">
        <f>'Product Ratings'!S1073</f>
        <v>5</v>
      </c>
      <c r="T1127" s="307">
        <f>'Product Ratings'!T1073</f>
        <v>14</v>
      </c>
      <c r="U1127" s="146"/>
      <c r="V1127" s="146"/>
      <c r="W1127" s="146"/>
    </row>
    <row r="1128" ht="12.75" customHeight="1">
      <c r="A1128" s="146"/>
      <c r="B1128" s="146" t="str">
        <f>'Product Ratings'!B1077</f>
        <v/>
      </c>
      <c r="C1128" s="146"/>
      <c r="D1128" s="146"/>
      <c r="E1128" s="146">
        <f>'Product Ratings'!C1077</f>
        <v>5</v>
      </c>
      <c r="F1128" s="305">
        <f>'Product Ratings'!D1077</f>
        <v>95.65</v>
      </c>
      <c r="G1128" s="305">
        <f>'Product Ratings'!E1077</f>
        <v>50.65</v>
      </c>
      <c r="H1128" s="134">
        <f>'Product Ratings'!F1077</f>
        <v>0.5295</v>
      </c>
      <c r="I1128" s="146"/>
      <c r="J1128" s="305">
        <f>'Product Ratings'!J1077</f>
        <v>19.13</v>
      </c>
      <c r="K1128" s="146" t="str">
        <f>'Product Ratings'!K1077</f>
        <v/>
      </c>
      <c r="L1128" s="305">
        <f>'Product Ratings'!L1077</f>
        <v>12.50735534</v>
      </c>
      <c r="M1128" s="134">
        <f>'Product Ratings'!M1077</f>
        <v>0.87</v>
      </c>
      <c r="N1128" s="146"/>
      <c r="O1128" s="139">
        <f>'Product Ratings'!O1077</f>
        <v>3</v>
      </c>
      <c r="P1128" s="139">
        <f>'Product Ratings'!P1077</f>
        <v>1</v>
      </c>
      <c r="Q1128" s="139">
        <f>'Product Ratings'!Q1077</f>
        <v>5</v>
      </c>
      <c r="R1128" s="139">
        <f>'Product Ratings'!R1077</f>
        <v>0</v>
      </c>
      <c r="S1128" s="306">
        <f>'Product Ratings'!S1077</f>
        <v>5</v>
      </c>
      <c r="T1128" s="307">
        <f>'Product Ratings'!T1077</f>
        <v>14</v>
      </c>
      <c r="U1128" s="146"/>
      <c r="V1128" s="146"/>
      <c r="W1128" s="146"/>
    </row>
    <row r="1129" ht="12.75" customHeight="1">
      <c r="A1129" s="146"/>
      <c r="B1129" s="146" t="str">
        <f>'Product Ratings'!B1089</f>
        <v/>
      </c>
      <c r="C1129" s="146"/>
      <c r="D1129" s="146"/>
      <c r="E1129" s="146">
        <f>'Product Ratings'!C1089</f>
        <v>11</v>
      </c>
      <c r="F1129" s="305">
        <f>'Product Ratings'!D1089</f>
        <v>91.25</v>
      </c>
      <c r="G1129" s="305">
        <f>'Product Ratings'!E1089</f>
        <v>48.26</v>
      </c>
      <c r="H1129" s="134">
        <f>'Product Ratings'!F1089</f>
        <v>0.5289</v>
      </c>
      <c r="I1129" s="146"/>
      <c r="J1129" s="305">
        <f>'Product Ratings'!J1089</f>
        <v>8.295454545</v>
      </c>
      <c r="K1129" s="146" t="str">
        <f>'Product Ratings'!K1089</f>
        <v/>
      </c>
      <c r="L1129" s="305">
        <f>'Product Ratings'!L1089</f>
        <v>5.425766594</v>
      </c>
      <c r="M1129" s="134">
        <f>'Product Ratings'!M1089</f>
        <v>0.15</v>
      </c>
      <c r="N1129" s="146"/>
      <c r="O1129" s="139">
        <f>'Product Ratings'!O1089</f>
        <v>3</v>
      </c>
      <c r="P1129" s="139">
        <f>'Product Ratings'!P1089</f>
        <v>3</v>
      </c>
      <c r="Q1129" s="139">
        <f>'Product Ratings'!Q1089</f>
        <v>5</v>
      </c>
      <c r="R1129" s="139">
        <f>'Product Ratings'!R1089</f>
        <v>0</v>
      </c>
      <c r="S1129" s="306">
        <f>'Product Ratings'!S1089</f>
        <v>3</v>
      </c>
      <c r="T1129" s="307">
        <f>'Product Ratings'!T1089</f>
        <v>14</v>
      </c>
      <c r="U1129" s="146"/>
      <c r="V1129" s="146"/>
      <c r="W1129" s="146"/>
    </row>
    <row r="1130" ht="12.75" customHeight="1">
      <c r="A1130" s="146"/>
      <c r="B1130" s="146" t="str">
        <f>'Product Ratings'!B1099</f>
        <v/>
      </c>
      <c r="C1130" s="146"/>
      <c r="D1130" s="146"/>
      <c r="E1130" s="146">
        <f>'Product Ratings'!C1099</f>
        <v>6</v>
      </c>
      <c r="F1130" s="305">
        <f>'Product Ratings'!D1099</f>
        <v>68.17</v>
      </c>
      <c r="G1130" s="305">
        <f>'Product Ratings'!E1099</f>
        <v>35.94</v>
      </c>
      <c r="H1130" s="134">
        <f>'Product Ratings'!F1099</f>
        <v>0.5272</v>
      </c>
      <c r="I1130" s="146"/>
      <c r="J1130" s="305">
        <f>'Product Ratings'!J1099</f>
        <v>11.36166667</v>
      </c>
      <c r="K1130" s="146" t="str">
        <f>'Product Ratings'!K1099</f>
        <v/>
      </c>
      <c r="L1130" s="305">
        <f>'Product Ratings'!L1099</f>
        <v>7.439540772</v>
      </c>
      <c r="M1130" s="134">
        <f>'Product Ratings'!M1099</f>
        <v>0.35</v>
      </c>
      <c r="N1130" s="146"/>
      <c r="O1130" s="139">
        <f>'Product Ratings'!O1099</f>
        <v>3</v>
      </c>
      <c r="P1130" s="139">
        <f>'Product Ratings'!P1099</f>
        <v>2</v>
      </c>
      <c r="Q1130" s="139">
        <f>'Product Ratings'!Q1099</f>
        <v>5</v>
      </c>
      <c r="R1130" s="139">
        <f>'Product Ratings'!R1099</f>
        <v>0</v>
      </c>
      <c r="S1130" s="306">
        <f>'Product Ratings'!S1099</f>
        <v>4</v>
      </c>
      <c r="T1130" s="307">
        <f>'Product Ratings'!T1099</f>
        <v>14</v>
      </c>
      <c r="U1130" s="146"/>
      <c r="V1130" s="146"/>
      <c r="W1130" s="146"/>
    </row>
    <row r="1131" ht="12.75" customHeight="1">
      <c r="A1131" s="146"/>
      <c r="B1131" s="146" t="str">
        <f>'Product Ratings'!B1106</f>
        <v/>
      </c>
      <c r="C1131" s="146"/>
      <c r="D1131" s="146"/>
      <c r="E1131" s="146">
        <f>'Product Ratings'!C1106</f>
        <v>6</v>
      </c>
      <c r="F1131" s="305">
        <f>'Product Ratings'!D1106</f>
        <v>50.36</v>
      </c>
      <c r="G1131" s="305">
        <f>'Product Ratings'!E1106</f>
        <v>26.5</v>
      </c>
      <c r="H1131" s="134">
        <f>'Product Ratings'!F1106</f>
        <v>0.5263</v>
      </c>
      <c r="I1131" s="146"/>
      <c r="J1131" s="305">
        <f>'Product Ratings'!J1106</f>
        <v>8.393333333</v>
      </c>
      <c r="K1131" s="146" t="str">
        <f>'Product Ratings'!K1106</f>
        <v/>
      </c>
      <c r="L1131" s="305">
        <f>'Product Ratings'!L1106</f>
        <v>5.499137347</v>
      </c>
      <c r="M1131" s="134">
        <f>'Product Ratings'!M1106</f>
        <v>0.53</v>
      </c>
      <c r="N1131" s="146"/>
      <c r="O1131" s="139">
        <f>'Product Ratings'!O1106</f>
        <v>3</v>
      </c>
      <c r="P1131" s="139">
        <f>'Product Ratings'!P1106</f>
        <v>2</v>
      </c>
      <c r="Q1131" s="139">
        <f>'Product Ratings'!Q1106</f>
        <v>5</v>
      </c>
      <c r="R1131" s="139">
        <f>'Product Ratings'!R1106</f>
        <v>0</v>
      </c>
      <c r="S1131" s="306">
        <f>'Product Ratings'!S1106</f>
        <v>4</v>
      </c>
      <c r="T1131" s="307">
        <f>'Product Ratings'!T1106</f>
        <v>14</v>
      </c>
      <c r="U1131" s="146"/>
      <c r="V1131" s="146"/>
      <c r="W1131" s="146"/>
    </row>
    <row r="1132" ht="12.75" customHeight="1">
      <c r="A1132" s="146"/>
      <c r="B1132" s="146" t="str">
        <f>'Product Ratings'!B1111</f>
        <v/>
      </c>
      <c r="C1132" s="146"/>
      <c r="D1132" s="146"/>
      <c r="E1132" s="146">
        <f>'Product Ratings'!C1111</f>
        <v>5</v>
      </c>
      <c r="F1132" s="305">
        <f>'Product Ratings'!D1111</f>
        <v>40.46</v>
      </c>
      <c r="G1132" s="305">
        <f>'Product Ratings'!E1111</f>
        <v>21.26</v>
      </c>
      <c r="H1132" s="134">
        <f>'Product Ratings'!F1111</f>
        <v>0.5254</v>
      </c>
      <c r="I1132" s="146"/>
      <c r="J1132" s="305">
        <f>'Product Ratings'!J1111</f>
        <v>8.092</v>
      </c>
      <c r="K1132" s="146" t="str">
        <f>'Product Ratings'!K1111</f>
        <v/>
      </c>
      <c r="L1132" s="305">
        <f>'Product Ratings'!L1111</f>
        <v>5.304838075</v>
      </c>
      <c r="M1132" s="134">
        <f>'Product Ratings'!M1111</f>
        <v>0.6</v>
      </c>
      <c r="N1132" s="146"/>
      <c r="O1132" s="139">
        <f>'Product Ratings'!O1111</f>
        <v>3</v>
      </c>
      <c r="P1132" s="139">
        <f>'Product Ratings'!P1111</f>
        <v>1</v>
      </c>
      <c r="Q1132" s="139">
        <f>'Product Ratings'!Q1111</f>
        <v>5</v>
      </c>
      <c r="R1132" s="139">
        <f>'Product Ratings'!R1111</f>
        <v>0</v>
      </c>
      <c r="S1132" s="306">
        <f>'Product Ratings'!S1111</f>
        <v>5</v>
      </c>
      <c r="T1132" s="307">
        <f>'Product Ratings'!T1111</f>
        <v>14</v>
      </c>
      <c r="U1132" s="146"/>
      <c r="V1132" s="146"/>
      <c r="W1132" s="146"/>
    </row>
    <row r="1133" ht="12.75" customHeight="1">
      <c r="A1133" s="146"/>
      <c r="B1133" s="146" t="str">
        <f>'Product Ratings'!B1116</f>
        <v/>
      </c>
      <c r="C1133" s="146"/>
      <c r="D1133" s="146"/>
      <c r="E1133" s="146">
        <f>'Product Ratings'!C1116</f>
        <v>4</v>
      </c>
      <c r="F1133" s="305">
        <f>'Product Ratings'!D1116</f>
        <v>40</v>
      </c>
      <c r="G1133" s="305">
        <f>'Product Ratings'!E1116</f>
        <v>21</v>
      </c>
      <c r="H1133" s="134">
        <f>'Product Ratings'!F1116</f>
        <v>0.525</v>
      </c>
      <c r="I1133" s="146"/>
      <c r="J1133" s="305">
        <f>'Product Ratings'!J1116</f>
        <v>10</v>
      </c>
      <c r="K1133" s="146" t="str">
        <f>'Product Ratings'!K1116</f>
        <v/>
      </c>
      <c r="L1133" s="305">
        <f>'Product Ratings'!L1116</f>
        <v>6.557377049</v>
      </c>
      <c r="M1133" s="134">
        <f>'Product Ratings'!M1116</f>
        <v>0.69</v>
      </c>
      <c r="N1133" s="146"/>
      <c r="O1133" s="139">
        <f>'Product Ratings'!O1116</f>
        <v>3</v>
      </c>
      <c r="P1133" s="139">
        <f>'Product Ratings'!P1116</f>
        <v>1</v>
      </c>
      <c r="Q1133" s="139">
        <f>'Product Ratings'!Q1116</f>
        <v>5</v>
      </c>
      <c r="R1133" s="139">
        <f>'Product Ratings'!R1116</f>
        <v>0</v>
      </c>
      <c r="S1133" s="306">
        <f>'Product Ratings'!S1116</f>
        <v>5</v>
      </c>
      <c r="T1133" s="307">
        <f>'Product Ratings'!T1116</f>
        <v>14</v>
      </c>
      <c r="U1133" s="146"/>
      <c r="V1133" s="146"/>
      <c r="W1133" s="146"/>
    </row>
    <row r="1134" ht="12.75" customHeight="1">
      <c r="A1134" s="146"/>
      <c r="B1134" s="146" t="str">
        <f>'Product Ratings'!B1117</f>
        <v/>
      </c>
      <c r="C1134" s="146"/>
      <c r="D1134" s="146"/>
      <c r="E1134" s="146">
        <f>'Product Ratings'!C1117</f>
        <v>4</v>
      </c>
      <c r="F1134" s="305">
        <f>'Product Ratings'!D1117</f>
        <v>40</v>
      </c>
      <c r="G1134" s="305">
        <f>'Product Ratings'!E1117</f>
        <v>21</v>
      </c>
      <c r="H1134" s="134">
        <f>'Product Ratings'!F1117</f>
        <v>0.525</v>
      </c>
      <c r="I1134" s="146"/>
      <c r="J1134" s="305">
        <f>'Product Ratings'!J1117</f>
        <v>10</v>
      </c>
      <c r="K1134" s="146" t="str">
        <f>'Product Ratings'!K1117</f>
        <v/>
      </c>
      <c r="L1134" s="305">
        <f>'Product Ratings'!L1117</f>
        <v>6.557377049</v>
      </c>
      <c r="M1134" s="134">
        <f>'Product Ratings'!M1117</f>
        <v>0.64</v>
      </c>
      <c r="N1134" s="146"/>
      <c r="O1134" s="139">
        <f>'Product Ratings'!O1117</f>
        <v>3</v>
      </c>
      <c r="P1134" s="139">
        <f>'Product Ratings'!P1117</f>
        <v>1</v>
      </c>
      <c r="Q1134" s="139">
        <f>'Product Ratings'!Q1117</f>
        <v>5</v>
      </c>
      <c r="R1134" s="139">
        <f>'Product Ratings'!R1117</f>
        <v>0</v>
      </c>
      <c r="S1134" s="306">
        <f>'Product Ratings'!S1117</f>
        <v>5</v>
      </c>
      <c r="T1134" s="307">
        <f>'Product Ratings'!T1117</f>
        <v>14</v>
      </c>
      <c r="U1134" s="146"/>
      <c r="V1134" s="146"/>
      <c r="W1134" s="146"/>
    </row>
    <row r="1135" ht="12.75" customHeight="1">
      <c r="A1135" s="146"/>
      <c r="B1135" s="146" t="str">
        <f>'Product Ratings'!B1121</f>
        <v/>
      </c>
      <c r="C1135" s="146"/>
      <c r="D1135" s="146"/>
      <c r="E1135" s="146">
        <f>'Product Ratings'!C1121</f>
        <v>1</v>
      </c>
      <c r="F1135" s="305">
        <f>'Product Ratings'!D1121</f>
        <v>13.04</v>
      </c>
      <c r="G1135" s="305">
        <f>'Product Ratings'!E1121</f>
        <v>6.84</v>
      </c>
      <c r="H1135" s="134">
        <f>'Product Ratings'!F1121</f>
        <v>0.5247</v>
      </c>
      <c r="I1135" s="146"/>
      <c r="J1135" s="305">
        <f>'Product Ratings'!J1121</f>
        <v>13.04</v>
      </c>
      <c r="K1135" s="146" t="str">
        <f>'Product Ratings'!K1121</f>
        <v/>
      </c>
      <c r="L1135" s="305">
        <f>'Product Ratings'!L1121</f>
        <v>8.552502132</v>
      </c>
      <c r="M1135" s="134">
        <f>'Product Ratings'!M1121</f>
        <v>0.88</v>
      </c>
      <c r="N1135" s="146"/>
      <c r="O1135" s="139">
        <f>'Product Ratings'!O1121</f>
        <v>3</v>
      </c>
      <c r="P1135" s="139">
        <f>'Product Ratings'!P1121</f>
        <v>1</v>
      </c>
      <c r="Q1135" s="139">
        <f>'Product Ratings'!Q1121</f>
        <v>5</v>
      </c>
      <c r="R1135" s="139">
        <f>'Product Ratings'!R1121</f>
        <v>0</v>
      </c>
      <c r="S1135" s="306">
        <f>'Product Ratings'!S1121</f>
        <v>5</v>
      </c>
      <c r="T1135" s="307">
        <f>'Product Ratings'!T1121</f>
        <v>14</v>
      </c>
      <c r="U1135" s="146"/>
      <c r="V1135" s="146"/>
      <c r="W1135" s="146"/>
    </row>
    <row r="1136" ht="12.75" customHeight="1">
      <c r="A1136" s="146"/>
      <c r="B1136" s="146" t="str">
        <f>'Product Ratings'!B1125</f>
        <v/>
      </c>
      <c r="C1136" s="146"/>
      <c r="D1136" s="146"/>
      <c r="E1136" s="146">
        <f>'Product Ratings'!C1125</f>
        <v>4</v>
      </c>
      <c r="F1136" s="305">
        <f>'Product Ratings'!D1125</f>
        <v>38.26</v>
      </c>
      <c r="G1136" s="305">
        <f>'Product Ratings'!E1125</f>
        <v>20.04</v>
      </c>
      <c r="H1136" s="134">
        <f>'Product Ratings'!F1125</f>
        <v>0.5239</v>
      </c>
      <c r="I1136" s="146"/>
      <c r="J1136" s="305">
        <f>'Product Ratings'!J1125</f>
        <v>9.565</v>
      </c>
      <c r="K1136" s="146" t="str">
        <f>'Product Ratings'!K1125</f>
        <v/>
      </c>
      <c r="L1136" s="305">
        <f>'Product Ratings'!L1125</f>
        <v>6.276658573</v>
      </c>
      <c r="M1136" s="134">
        <f>'Product Ratings'!M1125</f>
        <v>0.94</v>
      </c>
      <c r="N1136" s="146"/>
      <c r="O1136" s="139">
        <f>'Product Ratings'!O1125</f>
        <v>3</v>
      </c>
      <c r="P1136" s="139">
        <f>'Product Ratings'!P1125</f>
        <v>1</v>
      </c>
      <c r="Q1136" s="139">
        <f>'Product Ratings'!Q1125</f>
        <v>5</v>
      </c>
      <c r="R1136" s="139">
        <f>'Product Ratings'!R1125</f>
        <v>0</v>
      </c>
      <c r="S1136" s="306">
        <f>'Product Ratings'!S1125</f>
        <v>5</v>
      </c>
      <c r="T1136" s="307">
        <f>'Product Ratings'!T1125</f>
        <v>14</v>
      </c>
      <c r="U1136" s="146"/>
      <c r="V1136" s="146"/>
      <c r="W1136" s="146"/>
    </row>
    <row r="1137" ht="12.75" customHeight="1">
      <c r="A1137" s="146"/>
      <c r="B1137" s="146" t="str">
        <f>'Product Ratings'!B1132</f>
        <v/>
      </c>
      <c r="C1137" s="146"/>
      <c r="D1137" s="146"/>
      <c r="E1137" s="146">
        <f>'Product Ratings'!C1132</f>
        <v>2</v>
      </c>
      <c r="F1137" s="305">
        <f>'Product Ratings'!D1132</f>
        <v>17.3</v>
      </c>
      <c r="G1137" s="305">
        <f>'Product Ratings'!E1132</f>
        <v>9.06</v>
      </c>
      <c r="H1137" s="134">
        <f>'Product Ratings'!F1132</f>
        <v>0.5233</v>
      </c>
      <c r="I1137" s="146"/>
      <c r="J1137" s="305">
        <f>'Product Ratings'!J1132</f>
        <v>8.65</v>
      </c>
      <c r="K1137" s="146" t="str">
        <f>'Product Ratings'!K1132</f>
        <v/>
      </c>
      <c r="L1137" s="305">
        <f>'Product Ratings'!L1132</f>
        <v>5.678461235</v>
      </c>
      <c r="M1137" s="134">
        <f>'Product Ratings'!M1132</f>
        <v>0.65</v>
      </c>
      <c r="N1137" s="146"/>
      <c r="O1137" s="139">
        <f>'Product Ratings'!O1132</f>
        <v>3</v>
      </c>
      <c r="P1137" s="139">
        <f>'Product Ratings'!P1132</f>
        <v>1</v>
      </c>
      <c r="Q1137" s="139">
        <f>'Product Ratings'!Q1132</f>
        <v>5</v>
      </c>
      <c r="R1137" s="139">
        <f>'Product Ratings'!R1132</f>
        <v>0</v>
      </c>
      <c r="S1137" s="306">
        <f>'Product Ratings'!S1132</f>
        <v>5</v>
      </c>
      <c r="T1137" s="307">
        <f>'Product Ratings'!T1132</f>
        <v>14</v>
      </c>
      <c r="U1137" s="146"/>
      <c r="V1137" s="146"/>
      <c r="W1137" s="146"/>
    </row>
    <row r="1138" ht="12.75" customHeight="1">
      <c r="A1138" s="146"/>
      <c r="B1138" s="146" t="str">
        <f>'Product Ratings'!B1133</f>
        <v/>
      </c>
      <c r="C1138" s="146"/>
      <c r="D1138" s="146"/>
      <c r="E1138" s="146">
        <f>'Product Ratings'!C1133</f>
        <v>2</v>
      </c>
      <c r="F1138" s="305">
        <f>'Product Ratings'!D1133</f>
        <v>17.3</v>
      </c>
      <c r="G1138" s="305">
        <f>'Product Ratings'!E1133</f>
        <v>9.06</v>
      </c>
      <c r="H1138" s="134">
        <f>'Product Ratings'!F1133</f>
        <v>0.5233</v>
      </c>
      <c r="I1138" s="146"/>
      <c r="J1138" s="305">
        <f>'Product Ratings'!J1133</f>
        <v>8.65</v>
      </c>
      <c r="K1138" s="146" t="str">
        <f>'Product Ratings'!K1133</f>
        <v/>
      </c>
      <c r="L1138" s="305">
        <f>'Product Ratings'!L1133</f>
        <v>5.678461235</v>
      </c>
      <c r="M1138" s="134">
        <f>'Product Ratings'!M1133</f>
        <v>0.67</v>
      </c>
      <c r="N1138" s="146"/>
      <c r="O1138" s="139">
        <f>'Product Ratings'!O1133</f>
        <v>3</v>
      </c>
      <c r="P1138" s="139">
        <f>'Product Ratings'!P1133</f>
        <v>1</v>
      </c>
      <c r="Q1138" s="139">
        <f>'Product Ratings'!Q1133</f>
        <v>5</v>
      </c>
      <c r="R1138" s="139">
        <f>'Product Ratings'!R1133</f>
        <v>0</v>
      </c>
      <c r="S1138" s="306">
        <f>'Product Ratings'!S1133</f>
        <v>5</v>
      </c>
      <c r="T1138" s="307">
        <f>'Product Ratings'!T1133</f>
        <v>14</v>
      </c>
      <c r="U1138" s="146"/>
      <c r="V1138" s="146"/>
      <c r="W1138" s="146"/>
    </row>
    <row r="1139" ht="12.75" customHeight="1">
      <c r="A1139" s="146"/>
      <c r="B1139" s="146" t="str">
        <f>'Product Ratings'!B1134</f>
        <v/>
      </c>
      <c r="C1139" s="146"/>
      <c r="D1139" s="146"/>
      <c r="E1139" s="146">
        <f>'Product Ratings'!C1134</f>
        <v>1</v>
      </c>
      <c r="F1139" s="305">
        <f>'Product Ratings'!D1134</f>
        <v>8.65</v>
      </c>
      <c r="G1139" s="305">
        <f>'Product Ratings'!E1134</f>
        <v>4.53</v>
      </c>
      <c r="H1139" s="134">
        <f>'Product Ratings'!F1134</f>
        <v>0.5233</v>
      </c>
      <c r="I1139" s="146"/>
      <c r="J1139" s="305">
        <f>'Product Ratings'!J1134</f>
        <v>8.65</v>
      </c>
      <c r="K1139" s="146" t="str">
        <f>'Product Ratings'!K1134</f>
        <v/>
      </c>
      <c r="L1139" s="305">
        <f>'Product Ratings'!L1134</f>
        <v>5.678461235</v>
      </c>
      <c r="M1139" s="134">
        <f>'Product Ratings'!M1134</f>
        <v>0.71</v>
      </c>
      <c r="N1139" s="146"/>
      <c r="O1139" s="139">
        <f>'Product Ratings'!O1134</f>
        <v>3</v>
      </c>
      <c r="P1139" s="139">
        <f>'Product Ratings'!P1134</f>
        <v>1</v>
      </c>
      <c r="Q1139" s="139">
        <f>'Product Ratings'!Q1134</f>
        <v>5</v>
      </c>
      <c r="R1139" s="139">
        <f>'Product Ratings'!R1134</f>
        <v>0</v>
      </c>
      <c r="S1139" s="306">
        <f>'Product Ratings'!S1134</f>
        <v>5</v>
      </c>
      <c r="T1139" s="307">
        <f>'Product Ratings'!T1134</f>
        <v>14</v>
      </c>
      <c r="U1139" s="146"/>
      <c r="V1139" s="146"/>
      <c r="W1139" s="146"/>
    </row>
    <row r="1140" ht="12.75" customHeight="1">
      <c r="A1140" s="146"/>
      <c r="B1140" s="146" t="str">
        <f>'Product Ratings'!B1139</f>
        <v/>
      </c>
      <c r="C1140" s="146"/>
      <c r="D1140" s="146"/>
      <c r="E1140" s="146">
        <f>'Product Ratings'!C1139</f>
        <v>7</v>
      </c>
      <c r="F1140" s="305">
        <f>'Product Ratings'!D1139</f>
        <v>174</v>
      </c>
      <c r="G1140" s="305">
        <f>'Product Ratings'!E1139</f>
        <v>90.96</v>
      </c>
      <c r="H1140" s="134">
        <f>'Product Ratings'!F1139</f>
        <v>0.5228</v>
      </c>
      <c r="I1140" s="146"/>
      <c r="J1140" s="305">
        <f>'Product Ratings'!J1139</f>
        <v>24.85714286</v>
      </c>
      <c r="K1140" s="146" t="str">
        <f>'Product Ratings'!K1139</f>
        <v/>
      </c>
      <c r="L1140" s="305">
        <f>'Product Ratings'!L1139</f>
        <v>16.3233142</v>
      </c>
      <c r="M1140" s="134">
        <f>'Product Ratings'!M1139</f>
        <v>0.35</v>
      </c>
      <c r="N1140" s="146"/>
      <c r="O1140" s="139">
        <f>'Product Ratings'!O1139</f>
        <v>3</v>
      </c>
      <c r="P1140" s="139">
        <f>'Product Ratings'!P1139</f>
        <v>2</v>
      </c>
      <c r="Q1140" s="139">
        <f>'Product Ratings'!Q1139</f>
        <v>5</v>
      </c>
      <c r="R1140" s="139">
        <f>'Product Ratings'!R1139</f>
        <v>0</v>
      </c>
      <c r="S1140" s="306">
        <f>'Product Ratings'!S1139</f>
        <v>4</v>
      </c>
      <c r="T1140" s="307">
        <f>'Product Ratings'!T1139</f>
        <v>14</v>
      </c>
      <c r="U1140" s="146"/>
      <c r="V1140" s="146"/>
      <c r="W1140" s="146"/>
    </row>
    <row r="1141" ht="12.75" customHeight="1">
      <c r="A1141" s="146"/>
      <c r="B1141" s="146" t="str">
        <f>'Product Ratings'!B1154</f>
        <v/>
      </c>
      <c r="C1141" s="146"/>
      <c r="D1141" s="146"/>
      <c r="E1141" s="146">
        <f>'Product Ratings'!C1154</f>
        <v>3</v>
      </c>
      <c r="F1141" s="305">
        <f>'Product Ratings'!D1154</f>
        <v>49.57</v>
      </c>
      <c r="G1141" s="305">
        <f>'Product Ratings'!E1154</f>
        <v>25.87</v>
      </c>
      <c r="H1141" s="134">
        <f>'Product Ratings'!F1154</f>
        <v>0.5218</v>
      </c>
      <c r="I1141" s="146"/>
      <c r="J1141" s="305">
        <f>'Product Ratings'!J1154</f>
        <v>16.52333333</v>
      </c>
      <c r="K1141" s="146" t="str">
        <f>'Product Ratings'!K1154</f>
        <v/>
      </c>
      <c r="L1141" s="305">
        <f>'Product Ratings'!L1154</f>
        <v>10.85775617</v>
      </c>
      <c r="M1141" s="134">
        <f>'Product Ratings'!M1154</f>
        <v>0.89</v>
      </c>
      <c r="N1141" s="146"/>
      <c r="O1141" s="139">
        <f>'Product Ratings'!O1154</f>
        <v>3</v>
      </c>
      <c r="P1141" s="139">
        <f>'Product Ratings'!P1154</f>
        <v>1</v>
      </c>
      <c r="Q1141" s="139">
        <f>'Product Ratings'!Q1154</f>
        <v>5</v>
      </c>
      <c r="R1141" s="139">
        <f>'Product Ratings'!R1154</f>
        <v>0</v>
      </c>
      <c r="S1141" s="306">
        <f>'Product Ratings'!S1154</f>
        <v>5</v>
      </c>
      <c r="T1141" s="307">
        <f>'Product Ratings'!T1154</f>
        <v>14</v>
      </c>
      <c r="U1141" s="146"/>
      <c r="V1141" s="146"/>
      <c r="W1141" s="146"/>
    </row>
    <row r="1142" ht="12.75" customHeight="1">
      <c r="A1142" s="146"/>
      <c r="B1142" s="146" t="str">
        <f>'Product Ratings'!B1174</f>
        <v/>
      </c>
      <c r="C1142" s="146"/>
      <c r="D1142" s="146"/>
      <c r="E1142" s="146">
        <f>'Product Ratings'!C1174</f>
        <v>6</v>
      </c>
      <c r="F1142" s="305">
        <f>'Product Ratings'!D1174</f>
        <v>51.91</v>
      </c>
      <c r="G1142" s="305">
        <f>'Product Ratings'!E1174</f>
        <v>27.03</v>
      </c>
      <c r="H1142" s="134">
        <f>'Product Ratings'!F1174</f>
        <v>0.5207</v>
      </c>
      <c r="I1142" s="146"/>
      <c r="J1142" s="305">
        <f>'Product Ratings'!J1174</f>
        <v>8.651666667</v>
      </c>
      <c r="K1142" s="146" t="str">
        <f>'Product Ratings'!K1174</f>
        <v/>
      </c>
      <c r="L1142" s="305">
        <f>'Product Ratings'!L1174</f>
        <v>5.689265908</v>
      </c>
      <c r="M1142" s="134">
        <f>'Product Ratings'!M1174</f>
        <v>0.34</v>
      </c>
      <c r="N1142" s="146"/>
      <c r="O1142" s="139">
        <f>'Product Ratings'!O1174</f>
        <v>3</v>
      </c>
      <c r="P1142" s="139">
        <f>'Product Ratings'!P1174</f>
        <v>2</v>
      </c>
      <c r="Q1142" s="139">
        <f>'Product Ratings'!Q1174</f>
        <v>5</v>
      </c>
      <c r="R1142" s="139">
        <f>'Product Ratings'!R1174</f>
        <v>0</v>
      </c>
      <c r="S1142" s="306">
        <f>'Product Ratings'!S1174</f>
        <v>4</v>
      </c>
      <c r="T1142" s="307">
        <f>'Product Ratings'!T1174</f>
        <v>14</v>
      </c>
      <c r="U1142" s="146"/>
      <c r="V1142" s="146"/>
      <c r="W1142" s="146"/>
    </row>
    <row r="1143" ht="12.75" customHeight="1">
      <c r="A1143" s="146"/>
      <c r="B1143" s="146" t="str">
        <f>'Product Ratings'!B1181</f>
        <v/>
      </c>
      <c r="C1143" s="146"/>
      <c r="D1143" s="146"/>
      <c r="E1143" s="146">
        <f>'Product Ratings'!C1181</f>
        <v>9</v>
      </c>
      <c r="F1143" s="305">
        <f>'Product Ratings'!D1181</f>
        <v>282.09</v>
      </c>
      <c r="G1143" s="305">
        <f>'Product Ratings'!E1181</f>
        <v>146.73</v>
      </c>
      <c r="H1143" s="134">
        <f>'Product Ratings'!F1181</f>
        <v>0.5202</v>
      </c>
      <c r="I1143" s="146"/>
      <c r="J1143" s="305">
        <f>'Product Ratings'!J1181</f>
        <v>31.34333333</v>
      </c>
      <c r="K1143" s="146" t="str">
        <f>'Product Ratings'!K1181</f>
        <v/>
      </c>
      <c r="L1143" s="305">
        <f>'Product Ratings'!L1181</f>
        <v>20.61790115</v>
      </c>
      <c r="M1143" s="134">
        <f>'Product Ratings'!M1181</f>
        <v>0.56</v>
      </c>
      <c r="N1143" s="146"/>
      <c r="O1143" s="139">
        <f>'Product Ratings'!O1181</f>
        <v>3</v>
      </c>
      <c r="P1143" s="139">
        <f>'Product Ratings'!P1181</f>
        <v>2</v>
      </c>
      <c r="Q1143" s="139">
        <f>'Product Ratings'!Q1181</f>
        <v>5</v>
      </c>
      <c r="R1143" s="139">
        <f>'Product Ratings'!R1181</f>
        <v>0</v>
      </c>
      <c r="S1143" s="306">
        <f>'Product Ratings'!S1181</f>
        <v>4</v>
      </c>
      <c r="T1143" s="307">
        <f>'Product Ratings'!T1181</f>
        <v>14</v>
      </c>
      <c r="U1143" s="146"/>
      <c r="V1143" s="146"/>
      <c r="W1143" s="146"/>
    </row>
    <row r="1144" ht="12.75" customHeight="1">
      <c r="A1144" s="146"/>
      <c r="B1144" s="146" t="str">
        <f>'Product Ratings'!B1186</f>
        <v/>
      </c>
      <c r="C1144" s="146"/>
      <c r="D1144" s="146"/>
      <c r="E1144" s="146">
        <f>'Product Ratings'!C1186</f>
        <v>2</v>
      </c>
      <c r="F1144" s="305">
        <f>'Product Ratings'!D1186</f>
        <v>43.46</v>
      </c>
      <c r="G1144" s="305">
        <f>'Product Ratings'!E1186</f>
        <v>22.6</v>
      </c>
      <c r="H1144" s="134">
        <f>'Product Ratings'!F1186</f>
        <v>0.52</v>
      </c>
      <c r="I1144" s="146"/>
      <c r="J1144" s="305">
        <f>'Product Ratings'!J1186</f>
        <v>21.73</v>
      </c>
      <c r="K1144" s="146" t="str">
        <f>'Product Ratings'!K1186</f>
        <v/>
      </c>
      <c r="L1144" s="305">
        <f>'Product Ratings'!L1186</f>
        <v>14.29605263</v>
      </c>
      <c r="M1144" s="134">
        <f>'Product Ratings'!M1186</f>
        <v>0.59</v>
      </c>
      <c r="N1144" s="146"/>
      <c r="O1144" s="139">
        <f>'Product Ratings'!O1186</f>
        <v>3</v>
      </c>
      <c r="P1144" s="139">
        <f>'Product Ratings'!P1186</f>
        <v>1</v>
      </c>
      <c r="Q1144" s="139">
        <f>'Product Ratings'!Q1186</f>
        <v>5</v>
      </c>
      <c r="R1144" s="139">
        <f>'Product Ratings'!R1186</f>
        <v>0</v>
      </c>
      <c r="S1144" s="306">
        <f>'Product Ratings'!S1186</f>
        <v>5</v>
      </c>
      <c r="T1144" s="307">
        <f>'Product Ratings'!T1186</f>
        <v>14</v>
      </c>
      <c r="U1144" s="146"/>
      <c r="V1144" s="146"/>
      <c r="W1144" s="146"/>
    </row>
    <row r="1145" ht="12.75" customHeight="1">
      <c r="A1145" s="146"/>
      <c r="B1145" s="146" t="str">
        <f>'Product Ratings'!B1192</f>
        <v/>
      </c>
      <c r="C1145" s="146"/>
      <c r="D1145" s="146"/>
      <c r="E1145" s="146">
        <f>'Product Ratings'!C1192</f>
        <v>5</v>
      </c>
      <c r="F1145" s="305">
        <f>'Product Ratings'!D1192</f>
        <v>156.52</v>
      </c>
      <c r="G1145" s="305">
        <f>'Product Ratings'!E1192</f>
        <v>81.31</v>
      </c>
      <c r="H1145" s="134">
        <f>'Product Ratings'!F1192</f>
        <v>0.5195</v>
      </c>
      <c r="I1145" s="146"/>
      <c r="J1145" s="305">
        <f>'Product Ratings'!J1192</f>
        <v>31.304</v>
      </c>
      <c r="K1145" s="146" t="str">
        <f>'Product Ratings'!K1192</f>
        <v/>
      </c>
      <c r="L1145" s="305">
        <f>'Product Ratings'!L1192</f>
        <v>20.60151366</v>
      </c>
      <c r="M1145" s="134">
        <f>'Product Ratings'!M1192</f>
        <v>0.69</v>
      </c>
      <c r="N1145" s="146"/>
      <c r="O1145" s="139">
        <f>'Product Ratings'!O1192</f>
        <v>3</v>
      </c>
      <c r="P1145" s="139">
        <f>'Product Ratings'!P1192</f>
        <v>1</v>
      </c>
      <c r="Q1145" s="139">
        <f>'Product Ratings'!Q1192</f>
        <v>5</v>
      </c>
      <c r="R1145" s="139">
        <f>'Product Ratings'!R1192</f>
        <v>0</v>
      </c>
      <c r="S1145" s="306">
        <f>'Product Ratings'!S1192</f>
        <v>5</v>
      </c>
      <c r="T1145" s="307">
        <f>'Product Ratings'!T1192</f>
        <v>14</v>
      </c>
      <c r="U1145" s="146"/>
      <c r="V1145" s="146"/>
      <c r="W1145" s="146"/>
    </row>
    <row r="1146" ht="12.75" customHeight="1">
      <c r="A1146" s="146"/>
      <c r="B1146" s="146" t="str">
        <f>'Product Ratings'!B1193</f>
        <v/>
      </c>
      <c r="C1146" s="146"/>
      <c r="D1146" s="146"/>
      <c r="E1146" s="146">
        <f>'Product Ratings'!C1193</f>
        <v>9</v>
      </c>
      <c r="F1146" s="305">
        <f>'Product Ratings'!D1193</f>
        <v>365.22</v>
      </c>
      <c r="G1146" s="305">
        <f>'Product Ratings'!E1193</f>
        <v>189.72</v>
      </c>
      <c r="H1146" s="134">
        <f>'Product Ratings'!F1193</f>
        <v>0.5195</v>
      </c>
      <c r="I1146" s="146"/>
      <c r="J1146" s="305">
        <f>'Product Ratings'!J1193</f>
        <v>40.58</v>
      </c>
      <c r="K1146" s="146" t="str">
        <f>'Product Ratings'!K1193</f>
        <v/>
      </c>
      <c r="L1146" s="305">
        <f>'Product Ratings'!L1193</f>
        <v>26.70615334</v>
      </c>
      <c r="M1146" s="134">
        <f>'Product Ratings'!M1193</f>
        <v>0.64</v>
      </c>
      <c r="N1146" s="146"/>
      <c r="O1146" s="139">
        <f>'Product Ratings'!O1193</f>
        <v>3</v>
      </c>
      <c r="P1146" s="139">
        <f>'Product Ratings'!P1193</f>
        <v>2</v>
      </c>
      <c r="Q1146" s="139">
        <f>'Product Ratings'!Q1193</f>
        <v>4</v>
      </c>
      <c r="R1146" s="139">
        <f>'Product Ratings'!R1193</f>
        <v>0</v>
      </c>
      <c r="S1146" s="306">
        <f>'Product Ratings'!S1193</f>
        <v>5</v>
      </c>
      <c r="T1146" s="307">
        <f>'Product Ratings'!T1193</f>
        <v>14</v>
      </c>
      <c r="U1146" s="146"/>
      <c r="V1146" s="146"/>
      <c r="W1146" s="146"/>
    </row>
    <row r="1147" ht="12.75" customHeight="1">
      <c r="A1147" s="146"/>
      <c r="B1147" s="146" t="str">
        <f>'Product Ratings'!B1196</f>
        <v/>
      </c>
      <c r="C1147" s="146"/>
      <c r="D1147" s="146"/>
      <c r="E1147" s="146">
        <f>'Product Ratings'!C1196</f>
        <v>4</v>
      </c>
      <c r="F1147" s="305">
        <f>'Product Ratings'!D1196</f>
        <v>34.61</v>
      </c>
      <c r="G1147" s="305">
        <f>'Product Ratings'!E1196</f>
        <v>17.98</v>
      </c>
      <c r="H1147" s="134">
        <f>'Product Ratings'!F1196</f>
        <v>0.5194</v>
      </c>
      <c r="I1147" s="146"/>
      <c r="J1147" s="305">
        <f>'Product Ratings'!J1196</f>
        <v>8.6525</v>
      </c>
      <c r="K1147" s="146" t="str">
        <f>'Product Ratings'!K1196</f>
        <v/>
      </c>
      <c r="L1147" s="305">
        <f>'Product Ratings'!L1196</f>
        <v>5.694682111</v>
      </c>
      <c r="M1147" s="134">
        <f>'Product Ratings'!M1196</f>
        <v>0.87</v>
      </c>
      <c r="N1147" s="146"/>
      <c r="O1147" s="139">
        <f>'Product Ratings'!O1196</f>
        <v>3</v>
      </c>
      <c r="P1147" s="139">
        <f>'Product Ratings'!P1196</f>
        <v>1</v>
      </c>
      <c r="Q1147" s="139">
        <f>'Product Ratings'!Q1196</f>
        <v>5</v>
      </c>
      <c r="R1147" s="139">
        <f>'Product Ratings'!R1196</f>
        <v>0</v>
      </c>
      <c r="S1147" s="306">
        <f>'Product Ratings'!S1196</f>
        <v>5</v>
      </c>
      <c r="T1147" s="307">
        <f>'Product Ratings'!T1196</f>
        <v>14</v>
      </c>
      <c r="U1147" s="146"/>
      <c r="V1147" s="146"/>
      <c r="W1147" s="146"/>
    </row>
    <row r="1148" ht="12.75" customHeight="1">
      <c r="A1148" s="146"/>
      <c r="B1148" s="146" t="str">
        <f>'Product Ratings'!B1198</f>
        <v/>
      </c>
      <c r="C1148" s="146"/>
      <c r="D1148" s="146"/>
      <c r="E1148" s="146">
        <f>'Product Ratings'!C1198</f>
        <v>1</v>
      </c>
      <c r="F1148" s="305">
        <f>'Product Ratings'!D1198</f>
        <v>5.65</v>
      </c>
      <c r="G1148" s="305">
        <f>'Product Ratings'!E1198</f>
        <v>2.94</v>
      </c>
      <c r="H1148" s="134">
        <f>'Product Ratings'!F1198</f>
        <v>0.5193</v>
      </c>
      <c r="I1148" s="146"/>
      <c r="J1148" s="305">
        <f>'Product Ratings'!J1198</f>
        <v>5.65</v>
      </c>
      <c r="K1148" s="146" t="str">
        <f>'Product Ratings'!K1198</f>
        <v/>
      </c>
      <c r="L1148" s="305">
        <f>'Product Ratings'!L1198</f>
        <v>3.718817877</v>
      </c>
      <c r="M1148" s="134">
        <f>'Product Ratings'!M1198</f>
        <v>0.89</v>
      </c>
      <c r="N1148" s="146"/>
      <c r="O1148" s="139">
        <f>'Product Ratings'!O1198</f>
        <v>3</v>
      </c>
      <c r="P1148" s="139">
        <f>'Product Ratings'!P1198</f>
        <v>1</v>
      </c>
      <c r="Q1148" s="139">
        <f>'Product Ratings'!Q1198</f>
        <v>5</v>
      </c>
      <c r="R1148" s="139">
        <f>'Product Ratings'!R1198</f>
        <v>0</v>
      </c>
      <c r="S1148" s="306">
        <f>'Product Ratings'!S1198</f>
        <v>5</v>
      </c>
      <c r="T1148" s="307">
        <f>'Product Ratings'!T1198</f>
        <v>14</v>
      </c>
      <c r="U1148" s="146"/>
      <c r="V1148" s="146"/>
      <c r="W1148" s="146"/>
    </row>
    <row r="1149" ht="12.75" customHeight="1">
      <c r="A1149" s="146"/>
      <c r="B1149" s="146" t="str">
        <f>'Product Ratings'!B1199</f>
        <v/>
      </c>
      <c r="C1149" s="146"/>
      <c r="D1149" s="146"/>
      <c r="E1149" s="146">
        <f>'Product Ratings'!C1199</f>
        <v>6</v>
      </c>
      <c r="F1149" s="305">
        <f>'Product Ratings'!D1199</f>
        <v>281.74</v>
      </c>
      <c r="G1149" s="305">
        <f>'Product Ratings'!E1199</f>
        <v>146.28</v>
      </c>
      <c r="H1149" s="134">
        <f>'Product Ratings'!F1199</f>
        <v>0.5192</v>
      </c>
      <c r="I1149" s="146"/>
      <c r="J1149" s="305">
        <f>'Product Ratings'!J1199</f>
        <v>46.95666667</v>
      </c>
      <c r="K1149" s="146" t="str">
        <f>'Product Ratings'!K1199</f>
        <v/>
      </c>
      <c r="L1149" s="305">
        <f>'Product Ratings'!L1199</f>
        <v>30.90881166</v>
      </c>
      <c r="M1149" s="134">
        <f>'Product Ratings'!M1199</f>
        <v>0.9</v>
      </c>
      <c r="N1149" s="146"/>
      <c r="O1149" s="139">
        <f>'Product Ratings'!O1199</f>
        <v>3</v>
      </c>
      <c r="P1149" s="139">
        <f>'Product Ratings'!P1199</f>
        <v>2</v>
      </c>
      <c r="Q1149" s="139">
        <f>'Product Ratings'!Q1199</f>
        <v>4</v>
      </c>
      <c r="R1149" s="139">
        <f>'Product Ratings'!R1199</f>
        <v>0</v>
      </c>
      <c r="S1149" s="306">
        <f>'Product Ratings'!S1199</f>
        <v>5</v>
      </c>
      <c r="T1149" s="307">
        <f>'Product Ratings'!T1199</f>
        <v>14</v>
      </c>
      <c r="U1149" s="146"/>
      <c r="V1149" s="146"/>
      <c r="W1149" s="146"/>
    </row>
    <row r="1150" ht="12.75" customHeight="1">
      <c r="A1150" s="146"/>
      <c r="B1150" s="146" t="str">
        <f>'Product Ratings'!B1200</f>
        <v/>
      </c>
      <c r="C1150" s="146"/>
      <c r="D1150" s="146"/>
      <c r="E1150" s="146">
        <f>'Product Ratings'!C1200</f>
        <v>1</v>
      </c>
      <c r="F1150" s="305">
        <f>'Product Ratings'!D1200</f>
        <v>28.06</v>
      </c>
      <c r="G1150" s="305">
        <f>'Product Ratings'!E1200</f>
        <v>14.56</v>
      </c>
      <c r="H1150" s="134">
        <f>'Product Ratings'!F1200</f>
        <v>0.519</v>
      </c>
      <c r="I1150" s="146"/>
      <c r="J1150" s="305">
        <f>'Product Ratings'!J1200</f>
        <v>28.06</v>
      </c>
      <c r="K1150" s="146" t="str">
        <f>'Product Ratings'!K1200</f>
        <v/>
      </c>
      <c r="L1150" s="305">
        <f>'Product Ratings'!L1200</f>
        <v>18.47267939</v>
      </c>
      <c r="M1150" s="134">
        <f>'Product Ratings'!M1200</f>
        <v>0.91</v>
      </c>
      <c r="N1150" s="146"/>
      <c r="O1150" s="139">
        <f>'Product Ratings'!O1200</f>
        <v>3</v>
      </c>
      <c r="P1150" s="139">
        <f>'Product Ratings'!P1200</f>
        <v>1</v>
      </c>
      <c r="Q1150" s="139">
        <f>'Product Ratings'!Q1200</f>
        <v>5</v>
      </c>
      <c r="R1150" s="139">
        <f>'Product Ratings'!R1200</f>
        <v>0</v>
      </c>
      <c r="S1150" s="306">
        <f>'Product Ratings'!S1200</f>
        <v>5</v>
      </c>
      <c r="T1150" s="307">
        <f>'Product Ratings'!T1200</f>
        <v>14</v>
      </c>
      <c r="U1150" s="146"/>
      <c r="V1150" s="146"/>
      <c r="W1150" s="146"/>
    </row>
    <row r="1151" ht="12.75" customHeight="1">
      <c r="A1151" s="146"/>
      <c r="B1151" s="146" t="str">
        <f>'Product Ratings'!B1201</f>
        <v/>
      </c>
      <c r="C1151" s="146"/>
      <c r="D1151" s="146"/>
      <c r="E1151" s="146">
        <f>'Product Ratings'!C1201</f>
        <v>4</v>
      </c>
      <c r="F1151" s="305">
        <f>'Product Ratings'!D1201</f>
        <v>85.64</v>
      </c>
      <c r="G1151" s="305">
        <f>'Product Ratings'!E1201</f>
        <v>44.44</v>
      </c>
      <c r="H1151" s="134">
        <f>'Product Ratings'!F1201</f>
        <v>0.5189</v>
      </c>
      <c r="I1151" s="146"/>
      <c r="J1151" s="305">
        <f>'Product Ratings'!J1201</f>
        <v>21.41</v>
      </c>
      <c r="K1151" s="146" t="str">
        <f>'Product Ratings'!K1201</f>
        <v/>
      </c>
      <c r="L1151" s="305">
        <f>'Product Ratings'!L1201</f>
        <v>14.09572717</v>
      </c>
      <c r="M1151" s="134">
        <f>'Product Ratings'!M1201</f>
        <v>0.94</v>
      </c>
      <c r="N1151" s="146"/>
      <c r="O1151" s="139">
        <f>'Product Ratings'!O1201</f>
        <v>3</v>
      </c>
      <c r="P1151" s="139">
        <f>'Product Ratings'!P1201</f>
        <v>1</v>
      </c>
      <c r="Q1151" s="139">
        <f>'Product Ratings'!Q1201</f>
        <v>5</v>
      </c>
      <c r="R1151" s="139">
        <f>'Product Ratings'!R1201</f>
        <v>0</v>
      </c>
      <c r="S1151" s="306">
        <f>'Product Ratings'!S1201</f>
        <v>5</v>
      </c>
      <c r="T1151" s="307">
        <f>'Product Ratings'!T1201</f>
        <v>14</v>
      </c>
      <c r="U1151" s="146"/>
      <c r="V1151" s="146"/>
      <c r="W1151" s="146"/>
    </row>
    <row r="1152" ht="12.75" customHeight="1">
      <c r="A1152" s="146"/>
      <c r="B1152" s="146" t="str">
        <f>'Product Ratings'!B1226</f>
        <v/>
      </c>
      <c r="C1152" s="146"/>
      <c r="D1152" s="146"/>
      <c r="E1152" s="146">
        <f>'Product Ratings'!C1226</f>
        <v>14</v>
      </c>
      <c r="F1152" s="305">
        <f>'Product Ratings'!D1226</f>
        <v>183.84</v>
      </c>
      <c r="G1152" s="305">
        <f>'Product Ratings'!E1226</f>
        <v>94.94</v>
      </c>
      <c r="H1152" s="134">
        <f>'Product Ratings'!F1226</f>
        <v>0.5164</v>
      </c>
      <c r="I1152" s="146"/>
      <c r="J1152" s="305">
        <f>'Product Ratings'!J1226</f>
        <v>13.13142857</v>
      </c>
      <c r="K1152" s="146" t="str">
        <f>'Product Ratings'!K1226</f>
        <v/>
      </c>
      <c r="L1152" s="305">
        <f>'Product Ratings'!L1226</f>
        <v>8.659607341</v>
      </c>
      <c r="M1152" s="134">
        <f>'Product Ratings'!M1226</f>
        <v>0.23</v>
      </c>
      <c r="N1152" s="146"/>
      <c r="O1152" s="139">
        <f>'Product Ratings'!O1226</f>
        <v>3</v>
      </c>
      <c r="P1152" s="139">
        <f>'Product Ratings'!P1226</f>
        <v>3</v>
      </c>
      <c r="Q1152" s="139">
        <f>'Product Ratings'!Q1226</f>
        <v>5</v>
      </c>
      <c r="R1152" s="139">
        <f>'Product Ratings'!R1226</f>
        <v>0</v>
      </c>
      <c r="S1152" s="306">
        <f>'Product Ratings'!S1226</f>
        <v>3</v>
      </c>
      <c r="T1152" s="307">
        <f>'Product Ratings'!T1226</f>
        <v>14</v>
      </c>
      <c r="U1152" s="146"/>
      <c r="V1152" s="146"/>
      <c r="W1152" s="146"/>
    </row>
    <row r="1153" ht="12.75" customHeight="1">
      <c r="A1153" s="146"/>
      <c r="B1153" s="146" t="str">
        <f>'Product Ratings'!B1228</f>
        <v/>
      </c>
      <c r="C1153" s="146"/>
      <c r="D1153" s="146"/>
      <c r="E1153" s="146">
        <f>'Product Ratings'!C1228</f>
        <v>11</v>
      </c>
      <c r="F1153" s="305">
        <f>'Product Ratings'!D1228</f>
        <v>468.7</v>
      </c>
      <c r="G1153" s="305">
        <f>'Product Ratings'!E1228</f>
        <v>242.02</v>
      </c>
      <c r="H1153" s="134">
        <f>'Product Ratings'!F1228</f>
        <v>0.5164</v>
      </c>
      <c r="I1153" s="146"/>
      <c r="J1153" s="305">
        <f>'Product Ratings'!J1228</f>
        <v>42.60909091</v>
      </c>
      <c r="K1153" s="146" t="str">
        <f>'Product Ratings'!K1228</f>
        <v/>
      </c>
      <c r="L1153" s="305">
        <f>'Product Ratings'!L1228</f>
        <v>28.09884655</v>
      </c>
      <c r="M1153" s="134">
        <f>'Product Ratings'!M1228</f>
        <v>0.45</v>
      </c>
      <c r="N1153" s="146"/>
      <c r="O1153" s="139">
        <f>'Product Ratings'!O1228</f>
        <v>3</v>
      </c>
      <c r="P1153" s="139">
        <f>'Product Ratings'!P1228</f>
        <v>3</v>
      </c>
      <c r="Q1153" s="139">
        <f>'Product Ratings'!Q1228</f>
        <v>4</v>
      </c>
      <c r="R1153" s="139">
        <f>'Product Ratings'!R1228</f>
        <v>0</v>
      </c>
      <c r="S1153" s="306">
        <f>'Product Ratings'!S1228</f>
        <v>4</v>
      </c>
      <c r="T1153" s="307">
        <f>'Product Ratings'!T1228</f>
        <v>14</v>
      </c>
      <c r="U1153" s="146"/>
      <c r="V1153" s="146"/>
      <c r="W1153" s="146"/>
    </row>
    <row r="1154" ht="12.75" customHeight="1">
      <c r="A1154" s="146"/>
      <c r="B1154" s="146" t="str">
        <f>'Product Ratings'!B1245</f>
        <v/>
      </c>
      <c r="C1154" s="146"/>
      <c r="D1154" s="146"/>
      <c r="E1154" s="146">
        <f>'Product Ratings'!C1245</f>
        <v>17</v>
      </c>
      <c r="F1154" s="305">
        <f>'Product Ratings'!D1245</f>
        <v>915</v>
      </c>
      <c r="G1154" s="305">
        <f>'Product Ratings'!E1245</f>
        <v>470.92</v>
      </c>
      <c r="H1154" s="134">
        <f>'Product Ratings'!F1245</f>
        <v>0.5147</v>
      </c>
      <c r="I1154" s="146"/>
      <c r="J1154" s="305">
        <f>'Product Ratings'!J1245</f>
        <v>53.82352941</v>
      </c>
      <c r="K1154" s="146" t="str">
        <f>'Product Ratings'!K1245</f>
        <v/>
      </c>
      <c r="L1154" s="305">
        <f>'Product Ratings'!L1245</f>
        <v>35.53411858</v>
      </c>
      <c r="M1154" s="134">
        <f>'Product Ratings'!M1245</f>
        <v>0.28</v>
      </c>
      <c r="N1154" s="146"/>
      <c r="O1154" s="139">
        <f>'Product Ratings'!O1245</f>
        <v>3</v>
      </c>
      <c r="P1154" s="139">
        <f>'Product Ratings'!P1245</f>
        <v>4</v>
      </c>
      <c r="Q1154" s="139">
        <f>'Product Ratings'!Q1245</f>
        <v>4</v>
      </c>
      <c r="R1154" s="139">
        <f>'Product Ratings'!R1245</f>
        <v>0</v>
      </c>
      <c r="S1154" s="306">
        <f>'Product Ratings'!S1245</f>
        <v>3</v>
      </c>
      <c r="T1154" s="307">
        <f>'Product Ratings'!T1245</f>
        <v>14</v>
      </c>
      <c r="U1154" s="146"/>
      <c r="V1154" s="146"/>
      <c r="W1154" s="146"/>
    </row>
    <row r="1155" ht="12.75" customHeight="1">
      <c r="A1155" s="146"/>
      <c r="B1155" s="146" t="str">
        <f>'Product Ratings'!B1252</f>
        <v/>
      </c>
      <c r="C1155" s="146"/>
      <c r="D1155" s="146"/>
      <c r="E1155" s="146">
        <f>'Product Ratings'!C1252</f>
        <v>10</v>
      </c>
      <c r="F1155" s="305">
        <f>'Product Ratings'!D1252</f>
        <v>81.35</v>
      </c>
      <c r="G1155" s="305">
        <f>'Product Ratings'!E1252</f>
        <v>41.83</v>
      </c>
      <c r="H1155" s="134">
        <f>'Product Ratings'!F1252</f>
        <v>0.5142</v>
      </c>
      <c r="I1155" s="146"/>
      <c r="J1155" s="305">
        <f>'Product Ratings'!J1252</f>
        <v>8.135</v>
      </c>
      <c r="K1155" s="146" t="str">
        <f>'Product Ratings'!K1252</f>
        <v/>
      </c>
      <c r="L1155" s="305">
        <f>'Product Ratings'!L1252</f>
        <v>5.372473914</v>
      </c>
      <c r="M1155" s="134">
        <f>'Product Ratings'!M1252</f>
        <v>0.45</v>
      </c>
      <c r="N1155" s="146"/>
      <c r="O1155" s="139">
        <f>'Product Ratings'!O1252</f>
        <v>3</v>
      </c>
      <c r="P1155" s="139">
        <f>'Product Ratings'!P1252</f>
        <v>2</v>
      </c>
      <c r="Q1155" s="139">
        <f>'Product Ratings'!Q1252</f>
        <v>5</v>
      </c>
      <c r="R1155" s="139">
        <f>'Product Ratings'!R1252</f>
        <v>0</v>
      </c>
      <c r="S1155" s="306">
        <f>'Product Ratings'!S1252</f>
        <v>4</v>
      </c>
      <c r="T1155" s="307">
        <f>'Product Ratings'!T1252</f>
        <v>14</v>
      </c>
      <c r="U1155" s="146"/>
      <c r="V1155" s="146"/>
      <c r="W1155" s="146"/>
    </row>
    <row r="1156" ht="12.75" customHeight="1">
      <c r="A1156" s="146"/>
      <c r="B1156" s="146" t="str">
        <f>'Product Ratings'!B1260</f>
        <v/>
      </c>
      <c r="C1156" s="146"/>
      <c r="D1156" s="146"/>
      <c r="E1156" s="146">
        <f>'Product Ratings'!C1260</f>
        <v>9</v>
      </c>
      <c r="F1156" s="305">
        <f>'Product Ratings'!D1260</f>
        <v>240.87</v>
      </c>
      <c r="G1156" s="305">
        <f>'Product Ratings'!E1260</f>
        <v>123.69</v>
      </c>
      <c r="H1156" s="134">
        <f>'Product Ratings'!F1260</f>
        <v>0.5135</v>
      </c>
      <c r="I1156" s="146"/>
      <c r="J1156" s="305">
        <f>'Product Ratings'!J1260</f>
        <v>26.76333333</v>
      </c>
      <c r="K1156" s="146" t="str">
        <f>'Product Ratings'!K1260</f>
        <v/>
      </c>
      <c r="L1156" s="305">
        <f>'Product Ratings'!L1260</f>
        <v>17.68307455</v>
      </c>
      <c r="M1156" s="134">
        <f>'Product Ratings'!M1260</f>
        <v>0.57</v>
      </c>
      <c r="N1156" s="146"/>
      <c r="O1156" s="139">
        <f>'Product Ratings'!O1260</f>
        <v>3</v>
      </c>
      <c r="P1156" s="139">
        <f>'Product Ratings'!P1260</f>
        <v>2</v>
      </c>
      <c r="Q1156" s="139">
        <f>'Product Ratings'!Q1260</f>
        <v>5</v>
      </c>
      <c r="R1156" s="139">
        <f>'Product Ratings'!R1260</f>
        <v>0</v>
      </c>
      <c r="S1156" s="306">
        <f>'Product Ratings'!S1260</f>
        <v>4</v>
      </c>
      <c r="T1156" s="307">
        <f>'Product Ratings'!T1260</f>
        <v>14</v>
      </c>
      <c r="U1156" s="146"/>
      <c r="V1156" s="146"/>
      <c r="W1156" s="146"/>
    </row>
    <row r="1157" ht="12.75" customHeight="1">
      <c r="A1157" s="146"/>
      <c r="B1157" s="146" t="str">
        <f>'Product Ratings'!B1262</f>
        <v/>
      </c>
      <c r="C1157" s="146"/>
      <c r="D1157" s="146"/>
      <c r="E1157" s="146">
        <f>'Product Ratings'!C1262</f>
        <v>3</v>
      </c>
      <c r="F1157" s="305">
        <f>'Product Ratings'!D1262</f>
        <v>73.13</v>
      </c>
      <c r="G1157" s="305">
        <f>'Product Ratings'!E1262</f>
        <v>37.54</v>
      </c>
      <c r="H1157" s="134">
        <f>'Product Ratings'!F1262</f>
        <v>0.5134</v>
      </c>
      <c r="I1157" s="146"/>
      <c r="J1157" s="305">
        <f>'Product Ratings'!J1262</f>
        <v>24.37666667</v>
      </c>
      <c r="K1157" s="146" t="str">
        <f>'Product Ratings'!K1262</f>
        <v/>
      </c>
      <c r="L1157" s="305">
        <f>'Product Ratings'!L1262</f>
        <v>16.10721995</v>
      </c>
      <c r="M1157" s="134">
        <f>'Product Ratings'!M1262</f>
        <v>0.59</v>
      </c>
      <c r="N1157" s="146"/>
      <c r="O1157" s="139">
        <f>'Product Ratings'!O1262</f>
        <v>3</v>
      </c>
      <c r="P1157" s="139">
        <f>'Product Ratings'!P1262</f>
        <v>1</v>
      </c>
      <c r="Q1157" s="139">
        <f>'Product Ratings'!Q1262</f>
        <v>5</v>
      </c>
      <c r="R1157" s="139">
        <f>'Product Ratings'!R1262</f>
        <v>0</v>
      </c>
      <c r="S1157" s="306">
        <f>'Product Ratings'!S1262</f>
        <v>5</v>
      </c>
      <c r="T1157" s="307">
        <f>'Product Ratings'!T1262</f>
        <v>14</v>
      </c>
      <c r="U1157" s="146"/>
      <c r="V1157" s="146"/>
      <c r="W1157" s="146"/>
    </row>
    <row r="1158" ht="12.75" customHeight="1">
      <c r="A1158" s="146"/>
      <c r="B1158" s="146" t="str">
        <f>'Product Ratings'!B1263</f>
        <v/>
      </c>
      <c r="C1158" s="146"/>
      <c r="D1158" s="146"/>
      <c r="E1158" s="146">
        <f>'Product Ratings'!C1263</f>
        <v>2</v>
      </c>
      <c r="F1158" s="305">
        <f>'Product Ratings'!D1263</f>
        <v>59.13</v>
      </c>
      <c r="G1158" s="305">
        <f>'Product Ratings'!E1263</f>
        <v>30.36</v>
      </c>
      <c r="H1158" s="134">
        <f>'Product Ratings'!F1263</f>
        <v>0.5134</v>
      </c>
      <c r="I1158" s="146"/>
      <c r="J1158" s="305">
        <f>'Product Ratings'!J1263</f>
        <v>29.565</v>
      </c>
      <c r="K1158" s="146" t="str">
        <f>'Product Ratings'!K1263</f>
        <v/>
      </c>
      <c r="L1158" s="305">
        <f>'Product Ratings'!L1263</f>
        <v>19.53548302</v>
      </c>
      <c r="M1158" s="134">
        <f>'Product Ratings'!M1263</f>
        <v>0.6</v>
      </c>
      <c r="N1158" s="146"/>
      <c r="O1158" s="139">
        <f>'Product Ratings'!O1263</f>
        <v>3</v>
      </c>
      <c r="P1158" s="139">
        <f>'Product Ratings'!P1263</f>
        <v>1</v>
      </c>
      <c r="Q1158" s="139">
        <f>'Product Ratings'!Q1263</f>
        <v>5</v>
      </c>
      <c r="R1158" s="139">
        <f>'Product Ratings'!R1263</f>
        <v>0</v>
      </c>
      <c r="S1158" s="306">
        <f>'Product Ratings'!S1263</f>
        <v>5</v>
      </c>
      <c r="T1158" s="307">
        <f>'Product Ratings'!T1263</f>
        <v>14</v>
      </c>
      <c r="U1158" s="146"/>
      <c r="V1158" s="146"/>
      <c r="W1158" s="146"/>
    </row>
    <row r="1159" ht="12.75" customHeight="1">
      <c r="A1159" s="146"/>
      <c r="B1159" s="146" t="str">
        <f>'Product Ratings'!B1264</f>
        <v/>
      </c>
      <c r="C1159" s="146"/>
      <c r="D1159" s="146"/>
      <c r="E1159" s="146">
        <f>'Product Ratings'!C1264</f>
        <v>5</v>
      </c>
      <c r="F1159" s="305">
        <f>'Product Ratings'!D1264</f>
        <v>57.42</v>
      </c>
      <c r="G1159" s="305">
        <f>'Product Ratings'!E1264</f>
        <v>29.45</v>
      </c>
      <c r="H1159" s="134">
        <f>'Product Ratings'!F1264</f>
        <v>0.5129</v>
      </c>
      <c r="I1159" s="146"/>
      <c r="J1159" s="305">
        <f>'Product Ratings'!J1264</f>
        <v>11.484</v>
      </c>
      <c r="K1159" s="146" t="str">
        <f>'Product Ratings'!K1264</f>
        <v/>
      </c>
      <c r="L1159" s="305">
        <f>'Product Ratings'!L1264</f>
        <v>7.59071981</v>
      </c>
      <c r="M1159" s="134">
        <f>'Product Ratings'!M1264</f>
        <v>0.64</v>
      </c>
      <c r="N1159" s="146"/>
      <c r="O1159" s="139">
        <f>'Product Ratings'!O1264</f>
        <v>3</v>
      </c>
      <c r="P1159" s="139">
        <f>'Product Ratings'!P1264</f>
        <v>1</v>
      </c>
      <c r="Q1159" s="139">
        <f>'Product Ratings'!Q1264</f>
        <v>5</v>
      </c>
      <c r="R1159" s="139">
        <f>'Product Ratings'!R1264</f>
        <v>0</v>
      </c>
      <c r="S1159" s="306">
        <f>'Product Ratings'!S1264</f>
        <v>5</v>
      </c>
      <c r="T1159" s="307">
        <f>'Product Ratings'!T1264</f>
        <v>14</v>
      </c>
      <c r="U1159" s="146"/>
      <c r="V1159" s="146"/>
      <c r="W1159" s="146"/>
    </row>
    <row r="1160" ht="12.75" customHeight="1">
      <c r="A1160" s="146"/>
      <c r="B1160" s="146" t="str">
        <f>'Product Ratings'!B1269</f>
        <v/>
      </c>
      <c r="C1160" s="146"/>
      <c r="D1160" s="146"/>
      <c r="E1160" s="146">
        <f>'Product Ratings'!C1269</f>
        <v>4</v>
      </c>
      <c r="F1160" s="305">
        <f>'Product Ratings'!D1269</f>
        <v>142.26</v>
      </c>
      <c r="G1160" s="305">
        <f>'Product Ratings'!E1269</f>
        <v>72.86</v>
      </c>
      <c r="H1160" s="134">
        <f>'Product Ratings'!F1269</f>
        <v>0.5122</v>
      </c>
      <c r="I1160" s="146"/>
      <c r="J1160" s="305">
        <f>'Product Ratings'!J1269</f>
        <v>35.565</v>
      </c>
      <c r="K1160" s="146" t="str">
        <f>'Product Ratings'!K1269</f>
        <v/>
      </c>
      <c r="L1160" s="305">
        <f>'Product Ratings'!L1269</f>
        <v>23.51871446</v>
      </c>
      <c r="M1160" s="134">
        <f>'Product Ratings'!M1269</f>
        <v>0.64</v>
      </c>
      <c r="N1160" s="146"/>
      <c r="O1160" s="139">
        <f>'Product Ratings'!O1269</f>
        <v>3</v>
      </c>
      <c r="P1160" s="139">
        <f>'Product Ratings'!P1269</f>
        <v>1</v>
      </c>
      <c r="Q1160" s="139">
        <f>'Product Ratings'!Q1269</f>
        <v>5</v>
      </c>
      <c r="R1160" s="139">
        <f>'Product Ratings'!R1269</f>
        <v>0</v>
      </c>
      <c r="S1160" s="306">
        <f>'Product Ratings'!S1269</f>
        <v>5</v>
      </c>
      <c r="T1160" s="307">
        <f>'Product Ratings'!T1269</f>
        <v>14</v>
      </c>
      <c r="U1160" s="146"/>
      <c r="V1160" s="146"/>
      <c r="W1160" s="146"/>
    </row>
    <row r="1161" ht="12.75" customHeight="1">
      <c r="A1161" s="146"/>
      <c r="B1161" s="146" t="str">
        <f>'Product Ratings'!B1274</f>
        <v/>
      </c>
      <c r="C1161" s="146"/>
      <c r="D1161" s="146"/>
      <c r="E1161" s="146">
        <f>'Product Ratings'!C1274</f>
        <v>8</v>
      </c>
      <c r="F1161" s="305">
        <f>'Product Ratings'!D1274</f>
        <v>340.87</v>
      </c>
      <c r="G1161" s="305">
        <f>'Product Ratings'!E1274</f>
        <v>174.38</v>
      </c>
      <c r="H1161" s="134">
        <f>'Product Ratings'!F1274</f>
        <v>0.5116</v>
      </c>
      <c r="I1161" s="146"/>
      <c r="J1161" s="305">
        <f>'Product Ratings'!J1274</f>
        <v>42.60875</v>
      </c>
      <c r="K1161" s="146" t="str">
        <f>'Product Ratings'!K1274</f>
        <v/>
      </c>
      <c r="L1161" s="305">
        <f>'Product Ratings'!L1274</f>
        <v>28.18784731</v>
      </c>
      <c r="M1161" s="134">
        <f>'Product Ratings'!M1274</f>
        <v>0.89</v>
      </c>
      <c r="N1161" s="146"/>
      <c r="O1161" s="139">
        <f>'Product Ratings'!O1274</f>
        <v>3</v>
      </c>
      <c r="P1161" s="139">
        <f>'Product Ratings'!P1274</f>
        <v>2</v>
      </c>
      <c r="Q1161" s="139">
        <f>'Product Ratings'!Q1274</f>
        <v>4</v>
      </c>
      <c r="R1161" s="139">
        <f>'Product Ratings'!R1274</f>
        <v>0</v>
      </c>
      <c r="S1161" s="306">
        <f>'Product Ratings'!S1274</f>
        <v>5</v>
      </c>
      <c r="T1161" s="307">
        <f>'Product Ratings'!T1274</f>
        <v>14</v>
      </c>
      <c r="U1161" s="146"/>
      <c r="V1161" s="146"/>
      <c r="W1161" s="146"/>
    </row>
    <row r="1162" ht="12.75" customHeight="1">
      <c r="A1162" s="146"/>
      <c r="B1162" s="146" t="str">
        <f>'Product Ratings'!B1276</f>
        <v/>
      </c>
      <c r="C1162" s="146"/>
      <c r="D1162" s="146"/>
      <c r="E1162" s="146">
        <f>'Product Ratings'!C1276</f>
        <v>3</v>
      </c>
      <c r="F1162" s="305">
        <f>'Product Ratings'!D1276</f>
        <v>52.17</v>
      </c>
      <c r="G1162" s="305">
        <f>'Product Ratings'!E1276</f>
        <v>26.68</v>
      </c>
      <c r="H1162" s="134">
        <f>'Product Ratings'!F1276</f>
        <v>0.5114</v>
      </c>
      <c r="I1162" s="146"/>
      <c r="J1162" s="305">
        <f>'Product Ratings'!J1276</f>
        <v>17.39</v>
      </c>
      <c r="K1162" s="146" t="str">
        <f>'Product Ratings'!K1276</f>
        <v/>
      </c>
      <c r="L1162" s="305">
        <f>'Product Ratings'!L1276</f>
        <v>11.50588858</v>
      </c>
      <c r="M1162" s="134">
        <f>'Product Ratings'!M1276</f>
        <v>0.91</v>
      </c>
      <c r="N1162" s="146"/>
      <c r="O1162" s="139">
        <f>'Product Ratings'!O1276</f>
        <v>3</v>
      </c>
      <c r="P1162" s="139">
        <f>'Product Ratings'!P1276</f>
        <v>1</v>
      </c>
      <c r="Q1162" s="139">
        <f>'Product Ratings'!Q1276</f>
        <v>5</v>
      </c>
      <c r="R1162" s="139">
        <f>'Product Ratings'!R1276</f>
        <v>0</v>
      </c>
      <c r="S1162" s="306">
        <f>'Product Ratings'!S1276</f>
        <v>5</v>
      </c>
      <c r="T1162" s="307">
        <f>'Product Ratings'!T1276</f>
        <v>14</v>
      </c>
      <c r="U1162" s="146"/>
      <c r="V1162" s="146"/>
      <c r="W1162" s="146"/>
    </row>
    <row r="1163" ht="12.75" customHeight="1">
      <c r="A1163" s="146"/>
      <c r="B1163" s="146" t="str">
        <f>'Product Ratings'!B1284</f>
        <v/>
      </c>
      <c r="C1163" s="146"/>
      <c r="D1163" s="146"/>
      <c r="E1163" s="146">
        <f>'Product Ratings'!C1284</f>
        <v>12</v>
      </c>
      <c r="F1163" s="305">
        <f>'Product Ratings'!D1284</f>
        <v>927.39</v>
      </c>
      <c r="G1163" s="305">
        <f>'Product Ratings'!E1284</f>
        <v>473.07</v>
      </c>
      <c r="H1163" s="134">
        <f>'Product Ratings'!F1284</f>
        <v>0.5101</v>
      </c>
      <c r="I1163" s="146"/>
      <c r="J1163" s="305">
        <f>'Product Ratings'!J1284</f>
        <v>77.2825</v>
      </c>
      <c r="K1163" s="146" t="str">
        <f>'Product Ratings'!K1284</f>
        <v/>
      </c>
      <c r="L1163" s="305">
        <f>'Product Ratings'!L1284</f>
        <v>51.17707437</v>
      </c>
      <c r="M1163" s="134">
        <f>'Product Ratings'!M1284</f>
        <v>0.65</v>
      </c>
      <c r="N1163" s="146"/>
      <c r="O1163" s="139">
        <f>'Product Ratings'!O1284</f>
        <v>3</v>
      </c>
      <c r="P1163" s="139">
        <f>'Product Ratings'!P1284</f>
        <v>3</v>
      </c>
      <c r="Q1163" s="139">
        <f>'Product Ratings'!Q1284</f>
        <v>3</v>
      </c>
      <c r="R1163" s="139">
        <f>'Product Ratings'!R1284</f>
        <v>0</v>
      </c>
      <c r="S1163" s="306">
        <f>'Product Ratings'!S1284</f>
        <v>5</v>
      </c>
      <c r="T1163" s="307">
        <f>'Product Ratings'!T1284</f>
        <v>14</v>
      </c>
      <c r="U1163" s="146"/>
      <c r="V1163" s="146"/>
      <c r="W1163" s="146"/>
    </row>
    <row r="1164" ht="12.75" customHeight="1">
      <c r="A1164" s="146"/>
      <c r="B1164" s="146" t="str">
        <f>'Product Ratings'!B1294</f>
        <v/>
      </c>
      <c r="C1164" s="146"/>
      <c r="D1164" s="146"/>
      <c r="E1164" s="146">
        <f>'Product Ratings'!C1294</f>
        <v>28</v>
      </c>
      <c r="F1164" s="305">
        <f>'Product Ratings'!D1294</f>
        <v>1632</v>
      </c>
      <c r="G1164" s="305">
        <f>'Product Ratings'!E1294</f>
        <v>830.01</v>
      </c>
      <c r="H1164" s="134">
        <f>'Product Ratings'!F1294</f>
        <v>0.5086</v>
      </c>
      <c r="I1164" s="146"/>
      <c r="J1164" s="305">
        <f>'Product Ratings'!J1294</f>
        <v>58.28571429</v>
      </c>
      <c r="K1164" s="146" t="str">
        <f>'Product Ratings'!K1294</f>
        <v/>
      </c>
      <c r="L1164" s="305">
        <f>'Product Ratings'!L1294</f>
        <v>38.6356319</v>
      </c>
      <c r="M1164" s="134">
        <f>'Product Ratings'!M1294</f>
        <v>0.12</v>
      </c>
      <c r="N1164" s="146"/>
      <c r="O1164" s="139">
        <f>'Product Ratings'!O1294</f>
        <v>3</v>
      </c>
      <c r="P1164" s="139">
        <f>'Product Ratings'!P1294</f>
        <v>5</v>
      </c>
      <c r="Q1164" s="139">
        <f>'Product Ratings'!Q1294</f>
        <v>4</v>
      </c>
      <c r="R1164" s="139">
        <f>'Product Ratings'!R1294</f>
        <v>0</v>
      </c>
      <c r="S1164" s="306">
        <f>'Product Ratings'!S1294</f>
        <v>2</v>
      </c>
      <c r="T1164" s="307">
        <f>'Product Ratings'!T1294</f>
        <v>14</v>
      </c>
      <c r="U1164" s="146"/>
      <c r="V1164" s="146"/>
      <c r="W1164" s="146"/>
    </row>
    <row r="1165" ht="12.75" customHeight="1">
      <c r="A1165" s="146"/>
      <c r="B1165" s="146" t="str">
        <f>'Product Ratings'!B1297</f>
        <v/>
      </c>
      <c r="C1165" s="146"/>
      <c r="D1165" s="146"/>
      <c r="E1165" s="146">
        <f>'Product Ratings'!C1297</f>
        <v>13</v>
      </c>
      <c r="F1165" s="305">
        <f>'Product Ratings'!D1297</f>
        <v>569.74</v>
      </c>
      <c r="G1165" s="305">
        <f>'Product Ratings'!E1297</f>
        <v>289.59</v>
      </c>
      <c r="H1165" s="134">
        <f>'Product Ratings'!F1297</f>
        <v>0.5083</v>
      </c>
      <c r="I1165" s="146"/>
      <c r="J1165" s="305">
        <f>'Product Ratings'!J1297</f>
        <v>43.82615385</v>
      </c>
      <c r="K1165" s="146" t="str">
        <f>'Product Ratings'!K1297</f>
        <v/>
      </c>
      <c r="L1165" s="305">
        <f>'Product Ratings'!L1297</f>
        <v>29.05665574</v>
      </c>
      <c r="M1165" s="134">
        <f>'Product Ratings'!M1297</f>
        <v>0.45</v>
      </c>
      <c r="N1165" s="146"/>
      <c r="O1165" s="139">
        <f>'Product Ratings'!O1297</f>
        <v>3</v>
      </c>
      <c r="P1165" s="139">
        <f>'Product Ratings'!P1297</f>
        <v>3</v>
      </c>
      <c r="Q1165" s="139">
        <f>'Product Ratings'!Q1297</f>
        <v>4</v>
      </c>
      <c r="R1165" s="139">
        <f>'Product Ratings'!R1297</f>
        <v>0</v>
      </c>
      <c r="S1165" s="306">
        <f>'Product Ratings'!S1297</f>
        <v>4</v>
      </c>
      <c r="T1165" s="307">
        <f>'Product Ratings'!T1297</f>
        <v>14</v>
      </c>
      <c r="U1165" s="146"/>
      <c r="V1165" s="146"/>
      <c r="W1165" s="146"/>
    </row>
    <row r="1166" ht="12.75" customHeight="1">
      <c r="A1166" s="146"/>
      <c r="B1166" s="146" t="str">
        <f>'Product Ratings'!B1301</f>
        <v/>
      </c>
      <c r="C1166" s="146"/>
      <c r="D1166" s="146"/>
      <c r="E1166" s="146">
        <f>'Product Ratings'!C1301</f>
        <v>2</v>
      </c>
      <c r="F1166" s="305">
        <f>'Product Ratings'!D1301</f>
        <v>17.3</v>
      </c>
      <c r="G1166" s="305">
        <f>'Product Ratings'!E1301</f>
        <v>8.79</v>
      </c>
      <c r="H1166" s="134">
        <f>'Product Ratings'!F1301</f>
        <v>0.5079</v>
      </c>
      <c r="I1166" s="146"/>
      <c r="J1166" s="305">
        <f>'Product Ratings'!J1301</f>
        <v>8.65</v>
      </c>
      <c r="K1166" s="146" t="str">
        <f>'Product Ratings'!K1301</f>
        <v/>
      </c>
      <c r="L1166" s="305">
        <f>'Product Ratings'!L1301</f>
        <v>5.736454672</v>
      </c>
      <c r="M1166" s="134">
        <f>'Product Ratings'!M1301</f>
        <v>0.65</v>
      </c>
      <c r="N1166" s="146"/>
      <c r="O1166" s="139">
        <f>'Product Ratings'!O1301</f>
        <v>3</v>
      </c>
      <c r="P1166" s="139">
        <f>'Product Ratings'!P1301</f>
        <v>1</v>
      </c>
      <c r="Q1166" s="139">
        <f>'Product Ratings'!Q1301</f>
        <v>5</v>
      </c>
      <c r="R1166" s="139">
        <f>'Product Ratings'!R1301</f>
        <v>0</v>
      </c>
      <c r="S1166" s="306">
        <f>'Product Ratings'!S1301</f>
        <v>5</v>
      </c>
      <c r="T1166" s="307">
        <f>'Product Ratings'!T1301</f>
        <v>14</v>
      </c>
      <c r="U1166" s="146"/>
      <c r="V1166" s="146"/>
      <c r="W1166" s="146"/>
    </row>
    <row r="1167" ht="12.75" customHeight="1">
      <c r="A1167" s="146"/>
      <c r="B1167" s="146" t="str">
        <f>'Product Ratings'!B1305</f>
        <v/>
      </c>
      <c r="C1167" s="146"/>
      <c r="D1167" s="146"/>
      <c r="E1167" s="146">
        <f>'Product Ratings'!C1305</f>
        <v>4</v>
      </c>
      <c r="F1167" s="305">
        <f>'Product Ratings'!D1305</f>
        <v>52</v>
      </c>
      <c r="G1167" s="305">
        <f>'Product Ratings'!E1305</f>
        <v>26.4</v>
      </c>
      <c r="H1167" s="134">
        <f>'Product Ratings'!F1305</f>
        <v>0.5077</v>
      </c>
      <c r="I1167" s="146"/>
      <c r="J1167" s="305">
        <f>'Product Ratings'!J1305</f>
        <v>13</v>
      </c>
      <c r="K1167" s="146" t="str">
        <f>'Product Ratings'!K1305</f>
        <v/>
      </c>
      <c r="L1167" s="305">
        <f>'Product Ratings'!L1305</f>
        <v>8.622404988</v>
      </c>
      <c r="M1167" s="134">
        <f>'Product Ratings'!M1305</f>
        <v>0.87</v>
      </c>
      <c r="N1167" s="146"/>
      <c r="O1167" s="139">
        <f>'Product Ratings'!O1305</f>
        <v>3</v>
      </c>
      <c r="P1167" s="139">
        <f>'Product Ratings'!P1305</f>
        <v>1</v>
      </c>
      <c r="Q1167" s="139">
        <f>'Product Ratings'!Q1305</f>
        <v>5</v>
      </c>
      <c r="R1167" s="139">
        <f>'Product Ratings'!R1305</f>
        <v>0</v>
      </c>
      <c r="S1167" s="306">
        <f>'Product Ratings'!S1305</f>
        <v>5</v>
      </c>
      <c r="T1167" s="307">
        <f>'Product Ratings'!T1305</f>
        <v>14</v>
      </c>
      <c r="U1167" s="146"/>
      <c r="V1167" s="146"/>
      <c r="W1167" s="146"/>
    </row>
    <row r="1168" ht="12.75" customHeight="1">
      <c r="A1168" s="146"/>
      <c r="B1168" s="146" t="str">
        <f>'Product Ratings'!B1318</f>
        <v/>
      </c>
      <c r="C1168" s="146"/>
      <c r="D1168" s="146"/>
      <c r="E1168" s="146">
        <f>'Product Ratings'!C1318</f>
        <v>14</v>
      </c>
      <c r="F1168" s="305">
        <f>'Product Ratings'!D1318</f>
        <v>466.43</v>
      </c>
      <c r="G1168" s="305">
        <f>'Product Ratings'!E1318</f>
        <v>236.17</v>
      </c>
      <c r="H1168" s="134">
        <f>'Product Ratings'!F1318</f>
        <v>0.5063</v>
      </c>
      <c r="I1168" s="146"/>
      <c r="J1168" s="305">
        <f>'Product Ratings'!J1318</f>
        <v>33.31642857</v>
      </c>
      <c r="K1168" s="146" t="str">
        <f>'Product Ratings'!K1318</f>
        <v/>
      </c>
      <c r="L1168" s="305">
        <f>'Product Ratings'!L1318</f>
        <v>22.11805654</v>
      </c>
      <c r="M1168" s="134">
        <f>'Product Ratings'!M1318</f>
        <v>0.18</v>
      </c>
      <c r="N1168" s="146"/>
      <c r="O1168" s="139">
        <f>'Product Ratings'!O1318</f>
        <v>3</v>
      </c>
      <c r="P1168" s="139">
        <f>'Product Ratings'!P1318</f>
        <v>3</v>
      </c>
      <c r="Q1168" s="139">
        <f>'Product Ratings'!Q1318</f>
        <v>5</v>
      </c>
      <c r="R1168" s="139">
        <f>'Product Ratings'!R1318</f>
        <v>0</v>
      </c>
      <c r="S1168" s="306">
        <f>'Product Ratings'!S1318</f>
        <v>3</v>
      </c>
      <c r="T1168" s="307">
        <f>'Product Ratings'!T1318</f>
        <v>14</v>
      </c>
      <c r="U1168" s="146"/>
      <c r="V1168" s="146"/>
      <c r="W1168" s="146"/>
    </row>
    <row r="1169" ht="12.75" customHeight="1">
      <c r="A1169" s="146"/>
      <c r="B1169" s="146" t="str">
        <f>'Product Ratings'!B1330</f>
        <v/>
      </c>
      <c r="C1169" s="146"/>
      <c r="D1169" s="146"/>
      <c r="E1169" s="146">
        <f>'Product Ratings'!C1330</f>
        <v>15</v>
      </c>
      <c r="F1169" s="305">
        <f>'Product Ratings'!D1330</f>
        <v>583.12</v>
      </c>
      <c r="G1169" s="305">
        <f>'Product Ratings'!E1330</f>
        <v>294.31</v>
      </c>
      <c r="H1169" s="134">
        <f>'Product Ratings'!F1330</f>
        <v>0.5047</v>
      </c>
      <c r="I1169" s="146"/>
      <c r="J1169" s="305">
        <f>'Product Ratings'!J1330</f>
        <v>38.87466667</v>
      </c>
      <c r="K1169" s="146" t="str">
        <f>'Product Ratings'!K1330</f>
        <v/>
      </c>
      <c r="L1169" s="305">
        <f>'Product Ratings'!L1330</f>
        <v>25.83549323</v>
      </c>
      <c r="M1169" s="134">
        <f>'Product Ratings'!M1330</f>
        <v>0.48</v>
      </c>
      <c r="N1169" s="146"/>
      <c r="O1169" s="139">
        <f>'Product Ratings'!O1330</f>
        <v>3</v>
      </c>
      <c r="P1169" s="139">
        <f>'Product Ratings'!P1330</f>
        <v>3</v>
      </c>
      <c r="Q1169" s="127">
        <f>'Product Ratings'!Q1330</f>
        <v>25.83549323</v>
      </c>
      <c r="R1169" s="139">
        <f>'Product Ratings'!R1330</f>
        <v>0</v>
      </c>
      <c r="S1169" s="306">
        <f>'Product Ratings'!S1330</f>
        <v>4</v>
      </c>
      <c r="T1169" s="307">
        <f>'Product Ratings'!T1330</f>
        <v>35.83549323</v>
      </c>
      <c r="U1169" s="146"/>
      <c r="V1169" s="146"/>
      <c r="W1169" s="146"/>
    </row>
    <row r="1170" ht="12.75" customHeight="1">
      <c r="A1170" s="146"/>
      <c r="B1170" s="146" t="str">
        <f>'Product Ratings'!B1333</f>
        <v/>
      </c>
      <c r="C1170" s="146"/>
      <c r="D1170" s="146"/>
      <c r="E1170" s="146">
        <f>'Product Ratings'!C1333</f>
        <v>6</v>
      </c>
      <c r="F1170" s="305">
        <f>'Product Ratings'!D1333</f>
        <v>130.38</v>
      </c>
      <c r="G1170" s="305">
        <f>'Product Ratings'!E1333</f>
        <v>65.75</v>
      </c>
      <c r="H1170" s="134">
        <f>'Product Ratings'!F1333</f>
        <v>0.5043</v>
      </c>
      <c r="I1170" s="146"/>
      <c r="J1170" s="305">
        <f>'Product Ratings'!J1333</f>
        <v>21.73</v>
      </c>
      <c r="K1170" s="146" t="str">
        <f>'Product Ratings'!K1333</f>
        <v/>
      </c>
      <c r="L1170" s="305">
        <f>'Product Ratings'!L1333</f>
        <v>14.44525693</v>
      </c>
      <c r="M1170" s="134">
        <f>'Product Ratings'!M1333</f>
        <v>0.56</v>
      </c>
      <c r="N1170" s="146"/>
      <c r="O1170" s="139">
        <f>'Product Ratings'!O1333</f>
        <v>3</v>
      </c>
      <c r="P1170" s="139">
        <f>'Product Ratings'!P1333</f>
        <v>2</v>
      </c>
      <c r="Q1170" s="139">
        <f>'Product Ratings'!Q1333</f>
        <v>5</v>
      </c>
      <c r="R1170" s="139">
        <f>'Product Ratings'!R1333</f>
        <v>0</v>
      </c>
      <c r="S1170" s="306">
        <f>'Product Ratings'!S1333</f>
        <v>4</v>
      </c>
      <c r="T1170" s="307">
        <f>'Product Ratings'!T1333</f>
        <v>14</v>
      </c>
      <c r="U1170" s="146"/>
      <c r="V1170" s="146"/>
      <c r="W1170" s="146"/>
    </row>
    <row r="1171" ht="12.75" customHeight="1">
      <c r="A1171" s="146"/>
      <c r="B1171" s="146" t="str">
        <f>'Product Ratings'!B1335</f>
        <v/>
      </c>
      <c r="C1171" s="146"/>
      <c r="D1171" s="146"/>
      <c r="E1171" s="146">
        <f>'Product Ratings'!C1335</f>
        <v>9</v>
      </c>
      <c r="F1171" s="305">
        <f>'Product Ratings'!D1335</f>
        <v>209.4</v>
      </c>
      <c r="G1171" s="305">
        <f>'Product Ratings'!E1335</f>
        <v>105.61</v>
      </c>
      <c r="H1171" s="134">
        <f>'Product Ratings'!F1335</f>
        <v>0.5043</v>
      </c>
      <c r="I1171" s="146"/>
      <c r="J1171" s="305">
        <f>'Product Ratings'!J1335</f>
        <v>23.26666667</v>
      </c>
      <c r="K1171" s="146" t="str">
        <f>'Product Ratings'!K1335</f>
        <v/>
      </c>
      <c r="L1171" s="305">
        <f>'Product Ratings'!L1335</f>
        <v>15.46677303</v>
      </c>
      <c r="M1171" s="134">
        <f>'Product Ratings'!M1335</f>
        <v>0.51</v>
      </c>
      <c r="N1171" s="146"/>
      <c r="O1171" s="139">
        <f>'Product Ratings'!O1335</f>
        <v>3</v>
      </c>
      <c r="P1171" s="139">
        <f>'Product Ratings'!P1335</f>
        <v>2</v>
      </c>
      <c r="Q1171" s="139">
        <f>'Product Ratings'!Q1335</f>
        <v>5</v>
      </c>
      <c r="R1171" s="139">
        <f>'Product Ratings'!R1335</f>
        <v>0</v>
      </c>
      <c r="S1171" s="306">
        <f>'Product Ratings'!S1335</f>
        <v>4</v>
      </c>
      <c r="T1171" s="307">
        <f>'Product Ratings'!T1335</f>
        <v>14</v>
      </c>
      <c r="U1171" s="146"/>
      <c r="V1171" s="146"/>
      <c r="W1171" s="146"/>
    </row>
    <row r="1172" ht="12.75" customHeight="1">
      <c r="A1172" s="146"/>
      <c r="B1172" s="146" t="str">
        <f>'Product Ratings'!B1339</f>
        <v/>
      </c>
      <c r="C1172" s="146"/>
      <c r="D1172" s="146"/>
      <c r="E1172" s="146">
        <f>'Product Ratings'!C1339</f>
        <v>4</v>
      </c>
      <c r="F1172" s="305">
        <f>'Product Ratings'!D1339</f>
        <v>85.22</v>
      </c>
      <c r="G1172" s="305">
        <f>'Product Ratings'!E1339</f>
        <v>42.95</v>
      </c>
      <c r="H1172" s="134">
        <f>'Product Ratings'!F1339</f>
        <v>0.504</v>
      </c>
      <c r="I1172" s="146"/>
      <c r="J1172" s="305">
        <f>'Product Ratings'!J1339</f>
        <v>21.305</v>
      </c>
      <c r="K1172" s="146" t="str">
        <f>'Product Ratings'!K1339</f>
        <v/>
      </c>
      <c r="L1172" s="305">
        <f>'Product Ratings'!L1339</f>
        <v>14.16555851</v>
      </c>
      <c r="M1172" s="134">
        <f>'Product Ratings'!M1339</f>
        <v>0.6</v>
      </c>
      <c r="N1172" s="146"/>
      <c r="O1172" s="139">
        <f>'Product Ratings'!O1339</f>
        <v>3</v>
      </c>
      <c r="P1172" s="139">
        <f>'Product Ratings'!P1339</f>
        <v>1</v>
      </c>
      <c r="Q1172" s="139">
        <f>'Product Ratings'!Q1339</f>
        <v>5</v>
      </c>
      <c r="R1172" s="139">
        <f>'Product Ratings'!R1339</f>
        <v>0</v>
      </c>
      <c r="S1172" s="306">
        <f>'Product Ratings'!S1339</f>
        <v>5</v>
      </c>
      <c r="T1172" s="307">
        <f>'Product Ratings'!T1339</f>
        <v>14</v>
      </c>
      <c r="U1172" s="146"/>
      <c r="V1172" s="146"/>
      <c r="W1172" s="146"/>
    </row>
    <row r="1173" ht="12.75" customHeight="1">
      <c r="A1173" s="146"/>
      <c r="B1173" s="146" t="str">
        <f>'Product Ratings'!B1343</f>
        <v/>
      </c>
      <c r="C1173" s="146"/>
      <c r="D1173" s="146"/>
      <c r="E1173" s="146">
        <f>'Product Ratings'!C1343</f>
        <v>4</v>
      </c>
      <c r="F1173" s="305">
        <f>'Product Ratings'!D1343</f>
        <v>140.87</v>
      </c>
      <c r="G1173" s="305">
        <f>'Product Ratings'!E1343</f>
        <v>70.87</v>
      </c>
      <c r="H1173" s="134">
        <f>'Product Ratings'!F1343</f>
        <v>0.5031</v>
      </c>
      <c r="I1173" s="146"/>
      <c r="J1173" s="305">
        <f>'Product Ratings'!J1343</f>
        <v>35.2175</v>
      </c>
      <c r="K1173" s="146" t="str">
        <f>'Product Ratings'!K1343</f>
        <v/>
      </c>
      <c r="L1173" s="305">
        <f>'Product Ratings'!L1343</f>
        <v>23.42991152</v>
      </c>
      <c r="M1173" s="134">
        <f>'Product Ratings'!M1343</f>
        <v>0.62</v>
      </c>
      <c r="N1173" s="146"/>
      <c r="O1173" s="139">
        <f>'Product Ratings'!O1343</f>
        <v>3</v>
      </c>
      <c r="P1173" s="139">
        <f>'Product Ratings'!P1343</f>
        <v>1</v>
      </c>
      <c r="Q1173" s="139">
        <f>'Product Ratings'!Q1343</f>
        <v>5</v>
      </c>
      <c r="R1173" s="139">
        <f>'Product Ratings'!R1343</f>
        <v>0</v>
      </c>
      <c r="S1173" s="306">
        <f>'Product Ratings'!S1343</f>
        <v>5</v>
      </c>
      <c r="T1173" s="307">
        <f>'Product Ratings'!T1343</f>
        <v>14</v>
      </c>
      <c r="U1173" s="146"/>
      <c r="V1173" s="146"/>
      <c r="W1173" s="146"/>
    </row>
    <row r="1174" ht="12.75" customHeight="1">
      <c r="A1174" s="146"/>
      <c r="B1174" s="146" t="str">
        <f>'Product Ratings'!B1345</f>
        <v/>
      </c>
      <c r="C1174" s="146"/>
      <c r="D1174" s="146"/>
      <c r="E1174" s="146">
        <f>'Product Ratings'!C1345</f>
        <v>5</v>
      </c>
      <c r="F1174" s="305">
        <f>'Product Ratings'!D1345</f>
        <v>79.57</v>
      </c>
      <c r="G1174" s="305">
        <f>'Product Ratings'!E1345</f>
        <v>39.98</v>
      </c>
      <c r="H1174" s="134">
        <f>'Product Ratings'!F1345</f>
        <v>0.5025</v>
      </c>
      <c r="I1174" s="146"/>
      <c r="J1174" s="305">
        <f>'Product Ratings'!J1345</f>
        <v>15.914</v>
      </c>
      <c r="K1174" s="146" t="str">
        <f>'Product Ratings'!K1345</f>
        <v/>
      </c>
      <c r="L1174" s="305">
        <f>'Product Ratings'!L1345</f>
        <v>10.59168053</v>
      </c>
      <c r="M1174" s="134">
        <f>'Product Ratings'!M1345</f>
        <v>0.64</v>
      </c>
      <c r="N1174" s="146"/>
      <c r="O1174" s="139">
        <f>'Product Ratings'!O1345</f>
        <v>3</v>
      </c>
      <c r="P1174" s="139">
        <f>'Product Ratings'!P1345</f>
        <v>1</v>
      </c>
      <c r="Q1174" s="139">
        <f>'Product Ratings'!Q1345</f>
        <v>5</v>
      </c>
      <c r="R1174" s="139">
        <f>'Product Ratings'!R1345</f>
        <v>0</v>
      </c>
      <c r="S1174" s="306">
        <f>'Product Ratings'!S1345</f>
        <v>5</v>
      </c>
      <c r="T1174" s="307">
        <f>'Product Ratings'!T1345</f>
        <v>14</v>
      </c>
      <c r="U1174" s="146"/>
      <c r="V1174" s="146"/>
      <c r="W1174" s="146"/>
    </row>
    <row r="1175" ht="12.75" customHeight="1">
      <c r="A1175" s="146"/>
      <c r="B1175" s="146" t="str">
        <f>'Product Ratings'!B1347</f>
        <v/>
      </c>
      <c r="C1175" s="146"/>
      <c r="D1175" s="146"/>
      <c r="E1175" s="146">
        <f>'Product Ratings'!C1347</f>
        <v>1</v>
      </c>
      <c r="F1175" s="305">
        <f>'Product Ratings'!D1347</f>
        <v>13.04</v>
      </c>
      <c r="G1175" s="305">
        <f>'Product Ratings'!E1347</f>
        <v>6.54</v>
      </c>
      <c r="H1175" s="134">
        <f>'Product Ratings'!F1347</f>
        <v>0.5017</v>
      </c>
      <c r="I1175" s="146"/>
      <c r="J1175" s="305">
        <f>'Product Ratings'!J1347</f>
        <v>13.04</v>
      </c>
      <c r="K1175" s="146" t="str">
        <f>'Product Ratings'!K1347</f>
        <v/>
      </c>
      <c r="L1175" s="305">
        <f>'Product Ratings'!L1347</f>
        <v>8.683492042</v>
      </c>
      <c r="M1175" s="134">
        <f>'Product Ratings'!M1347</f>
        <v>0.85</v>
      </c>
      <c r="N1175" s="146"/>
      <c r="O1175" s="139">
        <f>'Product Ratings'!O1347</f>
        <v>3</v>
      </c>
      <c r="P1175" s="139">
        <f>'Product Ratings'!P1347</f>
        <v>1</v>
      </c>
      <c r="Q1175" s="139">
        <f>'Product Ratings'!Q1347</f>
        <v>5</v>
      </c>
      <c r="R1175" s="139">
        <f>'Product Ratings'!R1347</f>
        <v>0</v>
      </c>
      <c r="S1175" s="306">
        <f>'Product Ratings'!S1347</f>
        <v>5</v>
      </c>
      <c r="T1175" s="307">
        <f>'Product Ratings'!T1347</f>
        <v>14</v>
      </c>
      <c r="U1175" s="146"/>
      <c r="V1175" s="146"/>
      <c r="W1175" s="146"/>
    </row>
    <row r="1176" ht="12.75" customHeight="1">
      <c r="A1176" s="146"/>
      <c r="B1176" s="146" t="str">
        <f>'Product Ratings'!B1349</f>
        <v/>
      </c>
      <c r="C1176" s="146"/>
      <c r="D1176" s="146"/>
      <c r="E1176" s="146">
        <f>'Product Ratings'!C1349</f>
        <v>13</v>
      </c>
      <c r="F1176" s="305">
        <f>'Product Ratings'!D1349</f>
        <v>858.7</v>
      </c>
      <c r="G1176" s="305">
        <f>'Product Ratings'!E1349</f>
        <v>430.35</v>
      </c>
      <c r="H1176" s="134">
        <f>'Product Ratings'!F1349</f>
        <v>0.5012</v>
      </c>
      <c r="I1176" s="146"/>
      <c r="J1176" s="305">
        <f>'Product Ratings'!J1349</f>
        <v>66.05384615</v>
      </c>
      <c r="K1176" s="146" t="str">
        <f>'Product Ratings'!K1349</f>
        <v/>
      </c>
      <c r="L1176" s="305">
        <f>'Product Ratings'!L1349</f>
        <v>44.00069688</v>
      </c>
      <c r="M1176" s="134">
        <f>'Product Ratings'!M1349</f>
        <v>0.88</v>
      </c>
      <c r="N1176" s="146"/>
      <c r="O1176" s="139">
        <f>'Product Ratings'!O1349</f>
        <v>3</v>
      </c>
      <c r="P1176" s="139">
        <f>'Product Ratings'!P1349</f>
        <v>3</v>
      </c>
      <c r="Q1176" s="139">
        <f>'Product Ratings'!Q1349</f>
        <v>3</v>
      </c>
      <c r="R1176" s="139">
        <f>'Product Ratings'!R1349</f>
        <v>0</v>
      </c>
      <c r="S1176" s="306">
        <f>'Product Ratings'!S1349</f>
        <v>5</v>
      </c>
      <c r="T1176" s="307">
        <f>'Product Ratings'!T1349</f>
        <v>14</v>
      </c>
      <c r="U1176" s="146"/>
      <c r="V1176" s="146"/>
      <c r="W1176" s="146"/>
    </row>
    <row r="1177" ht="12.75" customHeight="1">
      <c r="A1177" s="146"/>
      <c r="B1177" s="146" t="str">
        <f>'Product Ratings'!B1350</f>
        <v/>
      </c>
      <c r="C1177" s="146"/>
      <c r="D1177" s="146"/>
      <c r="E1177" s="146">
        <f>'Product Ratings'!C1350</f>
        <v>2</v>
      </c>
      <c r="F1177" s="305">
        <f>'Product Ratings'!D1350</f>
        <v>72.87</v>
      </c>
      <c r="G1177" s="305">
        <f>'Product Ratings'!E1350</f>
        <v>36.52</v>
      </c>
      <c r="H1177" s="134">
        <f>'Product Ratings'!F1350</f>
        <v>0.5012</v>
      </c>
      <c r="I1177" s="146"/>
      <c r="J1177" s="305">
        <f>'Product Ratings'!J1350</f>
        <v>36.435</v>
      </c>
      <c r="K1177" s="146" t="str">
        <f>'Product Ratings'!K1350</f>
        <v/>
      </c>
      <c r="L1177" s="305">
        <f>'Product Ratings'!L1350</f>
        <v>24.27058353</v>
      </c>
      <c r="M1177" s="134">
        <f>'Product Ratings'!M1350</f>
        <v>0.89</v>
      </c>
      <c r="N1177" s="146"/>
      <c r="O1177" s="139">
        <f>'Product Ratings'!O1350</f>
        <v>3</v>
      </c>
      <c r="P1177" s="139">
        <f>'Product Ratings'!P1350</f>
        <v>1</v>
      </c>
      <c r="Q1177" s="139">
        <f>'Product Ratings'!Q1350</f>
        <v>5</v>
      </c>
      <c r="R1177" s="139">
        <f>'Product Ratings'!R1350</f>
        <v>0</v>
      </c>
      <c r="S1177" s="306">
        <f>'Product Ratings'!S1350</f>
        <v>5</v>
      </c>
      <c r="T1177" s="307">
        <f>'Product Ratings'!T1350</f>
        <v>14</v>
      </c>
      <c r="U1177" s="146"/>
      <c r="V1177" s="146"/>
      <c r="W1177" s="146"/>
    </row>
    <row r="1178" ht="12.75" customHeight="1">
      <c r="A1178" s="146"/>
      <c r="B1178" s="146" t="str">
        <f>'Product Ratings'!B1351</f>
        <v/>
      </c>
      <c r="C1178" s="146"/>
      <c r="D1178" s="146"/>
      <c r="E1178" s="146">
        <f>'Product Ratings'!C1351</f>
        <v>3</v>
      </c>
      <c r="F1178" s="305">
        <f>'Product Ratings'!D1351</f>
        <v>65.22</v>
      </c>
      <c r="G1178" s="305">
        <f>'Product Ratings'!E1351</f>
        <v>32.67</v>
      </c>
      <c r="H1178" s="134">
        <f>'Product Ratings'!F1351</f>
        <v>0.5009</v>
      </c>
      <c r="I1178" s="146"/>
      <c r="J1178" s="305">
        <f>'Product Ratings'!J1351</f>
        <v>21.74</v>
      </c>
      <c r="K1178" s="146" t="str">
        <f>'Product Ratings'!K1351</f>
        <v/>
      </c>
      <c r="L1178" s="305">
        <f>'Product Ratings'!L1351</f>
        <v>14.48464255</v>
      </c>
      <c r="M1178" s="134">
        <f>'Product Ratings'!M1351</f>
        <v>0.9</v>
      </c>
      <c r="N1178" s="146"/>
      <c r="O1178" s="139">
        <f>'Product Ratings'!O1351</f>
        <v>3</v>
      </c>
      <c r="P1178" s="139">
        <f>'Product Ratings'!P1351</f>
        <v>1</v>
      </c>
      <c r="Q1178" s="139">
        <f>'Product Ratings'!Q1351</f>
        <v>5</v>
      </c>
      <c r="R1178" s="139">
        <f>'Product Ratings'!R1351</f>
        <v>0</v>
      </c>
      <c r="S1178" s="306">
        <f>'Product Ratings'!S1351</f>
        <v>5</v>
      </c>
      <c r="T1178" s="307">
        <f>'Product Ratings'!T1351</f>
        <v>14</v>
      </c>
      <c r="U1178" s="146"/>
      <c r="V1178" s="146"/>
      <c r="W1178" s="146"/>
    </row>
    <row r="1179" ht="12.75" customHeight="1">
      <c r="A1179" s="146"/>
      <c r="B1179" s="146" t="str">
        <f>'Product Ratings'!B1354</f>
        <v/>
      </c>
      <c r="C1179" s="146"/>
      <c r="D1179" s="146"/>
      <c r="E1179" s="146">
        <f>'Product Ratings'!C1354</f>
        <v>5</v>
      </c>
      <c r="F1179" s="305">
        <f>'Product Ratings'!D1354</f>
        <v>49.57</v>
      </c>
      <c r="G1179" s="305">
        <f>'Product Ratings'!E1354</f>
        <v>24.82</v>
      </c>
      <c r="H1179" s="134">
        <f>'Product Ratings'!F1354</f>
        <v>0.5007</v>
      </c>
      <c r="I1179" s="146"/>
      <c r="J1179" s="305">
        <f>'Product Ratings'!J1354</f>
        <v>9.914</v>
      </c>
      <c r="K1179" s="146" t="str">
        <f>'Product Ratings'!K1354</f>
        <v/>
      </c>
      <c r="L1179" s="305">
        <f>'Product Ratings'!L1354</f>
        <v>6.606250416</v>
      </c>
      <c r="M1179" s="134">
        <f>'Product Ratings'!M1354</f>
        <v>0.97</v>
      </c>
      <c r="N1179" s="146"/>
      <c r="O1179" s="139">
        <f>'Product Ratings'!O1354</f>
        <v>3</v>
      </c>
      <c r="P1179" s="139">
        <f>'Product Ratings'!P1354</f>
        <v>1</v>
      </c>
      <c r="Q1179" s="139">
        <f>'Product Ratings'!Q1354</f>
        <v>5</v>
      </c>
      <c r="R1179" s="139">
        <f>'Product Ratings'!R1354</f>
        <v>0</v>
      </c>
      <c r="S1179" s="306">
        <f>'Product Ratings'!S1354</f>
        <v>5</v>
      </c>
      <c r="T1179" s="307">
        <f>'Product Ratings'!T1354</f>
        <v>14</v>
      </c>
      <c r="U1179" s="146"/>
      <c r="V1179" s="146"/>
      <c r="W1179" s="146"/>
    </row>
    <row r="1180" ht="12.75" customHeight="1">
      <c r="A1180" s="146"/>
      <c r="B1180" s="146" t="str">
        <f>'Product Ratings'!B1355</f>
        <v/>
      </c>
      <c r="C1180" s="146"/>
      <c r="D1180" s="146"/>
      <c r="E1180" s="146">
        <f>'Product Ratings'!C1355</f>
        <v>1</v>
      </c>
      <c r="F1180" s="305">
        <f>'Product Ratings'!D1355</f>
        <v>33.04</v>
      </c>
      <c r="G1180" s="305">
        <f>'Product Ratings'!E1355</f>
        <v>16.54</v>
      </c>
      <c r="H1180" s="134">
        <f>'Product Ratings'!F1355</f>
        <v>0.5007</v>
      </c>
      <c r="I1180" s="146"/>
      <c r="J1180" s="305">
        <f>'Product Ratings'!J1355</f>
        <v>33.04</v>
      </c>
      <c r="K1180" s="146" t="str">
        <f>'Product Ratings'!K1355</f>
        <v/>
      </c>
      <c r="L1180" s="305">
        <f>'Product Ratings'!L1355</f>
        <v>22.01639235</v>
      </c>
      <c r="M1180" s="134">
        <f>'Product Ratings'!M1355</f>
        <v>0.93</v>
      </c>
      <c r="N1180" s="146"/>
      <c r="O1180" s="139">
        <f>'Product Ratings'!O1355</f>
        <v>3</v>
      </c>
      <c r="P1180" s="139">
        <f>'Product Ratings'!P1355</f>
        <v>1</v>
      </c>
      <c r="Q1180" s="139">
        <f>'Product Ratings'!Q1355</f>
        <v>5</v>
      </c>
      <c r="R1180" s="139">
        <f>'Product Ratings'!R1355</f>
        <v>0</v>
      </c>
      <c r="S1180" s="306">
        <f>'Product Ratings'!S1355</f>
        <v>5</v>
      </c>
      <c r="T1180" s="307">
        <f>'Product Ratings'!T1355</f>
        <v>14</v>
      </c>
      <c r="U1180" s="146"/>
      <c r="V1180" s="146"/>
      <c r="W1180" s="146"/>
    </row>
    <row r="1181" ht="12.75" customHeight="1">
      <c r="A1181" s="146"/>
      <c r="B1181" s="146" t="str">
        <f>'Product Ratings'!B1356</f>
        <v/>
      </c>
      <c r="C1181" s="146"/>
      <c r="D1181" s="146"/>
      <c r="E1181" s="146">
        <f>'Product Ratings'!C1356</f>
        <v>1</v>
      </c>
      <c r="F1181" s="305">
        <f>'Product Ratings'!D1356</f>
        <v>33.04</v>
      </c>
      <c r="G1181" s="305">
        <f>'Product Ratings'!E1356</f>
        <v>16.54</v>
      </c>
      <c r="H1181" s="134">
        <f>'Product Ratings'!F1356</f>
        <v>0.5007</v>
      </c>
      <c r="I1181" s="146"/>
      <c r="J1181" s="305">
        <f>'Product Ratings'!J1356</f>
        <v>33.04</v>
      </c>
      <c r="K1181" s="146" t="str">
        <f>'Product Ratings'!K1356</f>
        <v/>
      </c>
      <c r="L1181" s="305">
        <f>'Product Ratings'!L1356</f>
        <v>22.01639235</v>
      </c>
      <c r="M1181" s="134">
        <f>'Product Ratings'!M1356</f>
        <v>0.65</v>
      </c>
      <c r="N1181" s="146"/>
      <c r="O1181" s="139">
        <f>'Product Ratings'!O1356</f>
        <v>3</v>
      </c>
      <c r="P1181" s="139">
        <f>'Product Ratings'!P1356</f>
        <v>1</v>
      </c>
      <c r="Q1181" s="139">
        <f>'Product Ratings'!Q1356</f>
        <v>5</v>
      </c>
      <c r="R1181" s="139">
        <f>'Product Ratings'!R1356</f>
        <v>0</v>
      </c>
      <c r="S1181" s="306">
        <f>'Product Ratings'!S1356</f>
        <v>5</v>
      </c>
      <c r="T1181" s="307">
        <f>'Product Ratings'!T1356</f>
        <v>14</v>
      </c>
      <c r="U1181" s="146"/>
      <c r="V1181" s="146"/>
      <c r="W1181" s="146"/>
    </row>
    <row r="1182" ht="12.75" customHeight="1">
      <c r="A1182" s="146"/>
      <c r="B1182" s="146" t="str">
        <f>'Product Ratings'!B1360</f>
        <v/>
      </c>
      <c r="C1182" s="146"/>
      <c r="D1182" s="146"/>
      <c r="E1182" s="146">
        <f>'Product Ratings'!C1360</f>
        <v>1</v>
      </c>
      <c r="F1182" s="305">
        <f>'Product Ratings'!D1360</f>
        <v>10.35</v>
      </c>
      <c r="G1182" s="305">
        <f>'Product Ratings'!E1360</f>
        <v>5.18</v>
      </c>
      <c r="H1182" s="134">
        <f>'Product Ratings'!F1360</f>
        <v>0.5004</v>
      </c>
      <c r="I1182" s="146"/>
      <c r="J1182" s="305">
        <f>'Product Ratings'!J1360</f>
        <v>10.35</v>
      </c>
      <c r="K1182" s="146" t="str">
        <f>'Product Ratings'!K1360</f>
        <v/>
      </c>
      <c r="L1182" s="305">
        <f>'Product Ratings'!L1360</f>
        <v>6.898160491</v>
      </c>
      <c r="M1182" s="134">
        <f>'Product Ratings'!M1360</f>
        <v>0.65</v>
      </c>
      <c r="N1182" s="146"/>
      <c r="O1182" s="139">
        <f>'Product Ratings'!O1360</f>
        <v>3</v>
      </c>
      <c r="P1182" s="139">
        <f>'Product Ratings'!P1360</f>
        <v>1</v>
      </c>
      <c r="Q1182" s="139">
        <f>'Product Ratings'!Q1360</f>
        <v>5</v>
      </c>
      <c r="R1182" s="139">
        <f>'Product Ratings'!R1360</f>
        <v>0</v>
      </c>
      <c r="S1182" s="306">
        <f>'Product Ratings'!S1360</f>
        <v>5</v>
      </c>
      <c r="T1182" s="307">
        <f>'Product Ratings'!T1360</f>
        <v>14</v>
      </c>
      <c r="U1182" s="146"/>
      <c r="V1182" s="146"/>
      <c r="W1182" s="146"/>
    </row>
    <row r="1183" ht="12.75" customHeight="1">
      <c r="A1183" s="146"/>
      <c r="B1183" s="146" t="str">
        <f>'Product Ratings'!B1363</f>
        <v/>
      </c>
      <c r="C1183" s="146"/>
      <c r="D1183" s="146"/>
      <c r="E1183" s="146">
        <f>'Product Ratings'!C1363</f>
        <v>4</v>
      </c>
      <c r="F1183" s="305">
        <f>'Product Ratings'!D1363</f>
        <v>34.75</v>
      </c>
      <c r="G1183" s="305">
        <f>'Product Ratings'!E1363</f>
        <v>17.39</v>
      </c>
      <c r="H1183" s="134">
        <f>'Product Ratings'!F1363</f>
        <v>0.5004</v>
      </c>
      <c r="I1183" s="146"/>
      <c r="J1183" s="305">
        <f>'Product Ratings'!J1363</f>
        <v>8.6875</v>
      </c>
      <c r="K1183" s="146" t="str">
        <f>'Product Ratings'!K1363</f>
        <v/>
      </c>
      <c r="L1183" s="305">
        <f>'Product Ratings'!L1363</f>
        <v>5.790122634</v>
      </c>
      <c r="M1183" s="134">
        <f>'Product Ratings'!M1363</f>
        <v>0.92</v>
      </c>
      <c r="N1183" s="146"/>
      <c r="O1183" s="139">
        <f>'Product Ratings'!O1363</f>
        <v>3</v>
      </c>
      <c r="P1183" s="139">
        <f>'Product Ratings'!P1363</f>
        <v>1</v>
      </c>
      <c r="Q1183" s="139">
        <f>'Product Ratings'!Q1363</f>
        <v>5</v>
      </c>
      <c r="R1183" s="139">
        <f>'Product Ratings'!R1363</f>
        <v>0</v>
      </c>
      <c r="S1183" s="306">
        <f>'Product Ratings'!S1363</f>
        <v>5</v>
      </c>
      <c r="T1183" s="307">
        <f>'Product Ratings'!T1363</f>
        <v>14</v>
      </c>
      <c r="U1183" s="146"/>
      <c r="V1183" s="146"/>
      <c r="W1183" s="146"/>
    </row>
    <row r="1184" ht="12.75" customHeight="1">
      <c r="A1184" s="146"/>
      <c r="B1184" s="146" t="str">
        <f>'Product Ratings'!B1376</f>
        <v/>
      </c>
      <c r="C1184" s="146"/>
      <c r="D1184" s="146"/>
      <c r="E1184" s="146">
        <f>'Product Ratings'!C1376</f>
        <v>3</v>
      </c>
      <c r="F1184" s="305">
        <f>'Product Ratings'!D1376</f>
        <v>107.57</v>
      </c>
      <c r="G1184" s="305">
        <f>'Product Ratings'!E1376</f>
        <v>53.78</v>
      </c>
      <c r="H1184" s="134">
        <f>'Product Ratings'!F1376</f>
        <v>0.5</v>
      </c>
      <c r="I1184" s="146"/>
      <c r="J1184" s="305">
        <f>'Product Ratings'!J1376</f>
        <v>35.85666667</v>
      </c>
      <c r="K1184" s="146" t="str">
        <f>'Product Ratings'!K1376</f>
        <v/>
      </c>
      <c r="L1184" s="305">
        <f>'Product Ratings'!L1376</f>
        <v>23.90444444</v>
      </c>
      <c r="M1184" s="134">
        <f>'Product Ratings'!M1376</f>
        <v>0.89</v>
      </c>
      <c r="N1184" s="146"/>
      <c r="O1184" s="139">
        <f>'Product Ratings'!O1376</f>
        <v>3</v>
      </c>
      <c r="P1184" s="139">
        <f>'Product Ratings'!P1376</f>
        <v>1</v>
      </c>
      <c r="Q1184" s="139">
        <f>'Product Ratings'!Q1376</f>
        <v>5</v>
      </c>
      <c r="R1184" s="139">
        <f>'Product Ratings'!R1376</f>
        <v>0</v>
      </c>
      <c r="S1184" s="306">
        <f>'Product Ratings'!S1376</f>
        <v>5</v>
      </c>
      <c r="T1184" s="307">
        <f>'Product Ratings'!T1376</f>
        <v>14</v>
      </c>
      <c r="U1184" s="146"/>
      <c r="V1184" s="146"/>
      <c r="W1184" s="146"/>
    </row>
    <row r="1185" ht="12.75" customHeight="1">
      <c r="A1185" s="146"/>
      <c r="B1185" s="146" t="str">
        <f>'Product Ratings'!B1397</f>
        <v/>
      </c>
      <c r="C1185" s="146"/>
      <c r="D1185" s="146"/>
      <c r="E1185" s="146">
        <f>'Product Ratings'!C1397</f>
        <v>15</v>
      </c>
      <c r="F1185" s="305">
        <f>'Product Ratings'!D1397</f>
        <v>169.44</v>
      </c>
      <c r="G1185" s="305">
        <f>'Product Ratings'!E1397</f>
        <v>84.69</v>
      </c>
      <c r="H1185" s="134">
        <f>'Product Ratings'!F1397</f>
        <v>0.4998</v>
      </c>
      <c r="I1185" s="146"/>
      <c r="J1185" s="305">
        <f>'Product Ratings'!J1397</f>
        <v>11.296</v>
      </c>
      <c r="K1185" s="146" t="str">
        <f>'Product Ratings'!K1397</f>
        <v/>
      </c>
      <c r="L1185" s="305">
        <f>'Product Ratings'!L1397</f>
        <v>7.531670889</v>
      </c>
      <c r="M1185" s="134">
        <f>'Product Ratings'!M1397</f>
        <v>0.28</v>
      </c>
      <c r="N1185" s="146"/>
      <c r="O1185" s="139">
        <f>'Product Ratings'!O1397</f>
        <v>3</v>
      </c>
      <c r="P1185" s="139">
        <f>'Product Ratings'!P1397</f>
        <v>3</v>
      </c>
      <c r="Q1185" s="139">
        <f>'Product Ratings'!Q1397</f>
        <v>5</v>
      </c>
      <c r="R1185" s="139">
        <f>'Product Ratings'!R1397</f>
        <v>0</v>
      </c>
      <c r="S1185" s="306">
        <f>'Product Ratings'!S1397</f>
        <v>3</v>
      </c>
      <c r="T1185" s="307">
        <f>'Product Ratings'!T1397</f>
        <v>14</v>
      </c>
      <c r="U1185" s="146"/>
      <c r="V1185" s="146"/>
      <c r="W1185" s="146"/>
    </row>
    <row r="1186" ht="12.75" customHeight="1">
      <c r="A1186" s="146"/>
      <c r="B1186" s="146" t="str">
        <f>'Product Ratings'!B1398</f>
        <v/>
      </c>
      <c r="C1186" s="146"/>
      <c r="D1186" s="146"/>
      <c r="E1186" s="146">
        <f>'Product Ratings'!C1398</f>
        <v>12</v>
      </c>
      <c r="F1186" s="305">
        <f>'Product Ratings'!D1398</f>
        <v>135.55</v>
      </c>
      <c r="G1186" s="305">
        <f>'Product Ratings'!E1398</f>
        <v>67.75</v>
      </c>
      <c r="H1186" s="134">
        <f>'Product Ratings'!F1398</f>
        <v>0.4998</v>
      </c>
      <c r="I1186" s="146"/>
      <c r="J1186" s="305">
        <f>'Product Ratings'!J1398</f>
        <v>11.29583333</v>
      </c>
      <c r="K1186" s="146" t="str">
        <f>'Product Ratings'!K1398</f>
        <v/>
      </c>
      <c r="L1186" s="305">
        <f>'Product Ratings'!L1398</f>
        <v>7.531559764</v>
      </c>
      <c r="M1186" s="134">
        <f>'Product Ratings'!M1398</f>
        <v>0.3</v>
      </c>
      <c r="N1186" s="146"/>
      <c r="O1186" s="139">
        <f>'Product Ratings'!O1398</f>
        <v>3</v>
      </c>
      <c r="P1186" s="139">
        <f>'Product Ratings'!P1398</f>
        <v>3</v>
      </c>
      <c r="Q1186" s="139">
        <f>'Product Ratings'!Q1398</f>
        <v>5</v>
      </c>
      <c r="R1186" s="139">
        <f>'Product Ratings'!R1398</f>
        <v>0</v>
      </c>
      <c r="S1186" s="306">
        <f>'Product Ratings'!S1398</f>
        <v>3</v>
      </c>
      <c r="T1186" s="307">
        <f>'Product Ratings'!T1398</f>
        <v>14</v>
      </c>
      <c r="U1186" s="146"/>
      <c r="V1186" s="146"/>
      <c r="W1186" s="146"/>
    </row>
    <row r="1187" ht="12.75" customHeight="1">
      <c r="A1187" s="146"/>
      <c r="B1187" s="146" t="str">
        <f>'Product Ratings'!B1402</f>
        <v/>
      </c>
      <c r="C1187" s="146"/>
      <c r="D1187" s="146"/>
      <c r="E1187" s="146">
        <f>'Product Ratings'!C1402</f>
        <v>7</v>
      </c>
      <c r="F1187" s="305">
        <f>'Product Ratings'!D1402</f>
        <v>79.07</v>
      </c>
      <c r="G1187" s="305">
        <f>'Product Ratings'!E1402</f>
        <v>39.52</v>
      </c>
      <c r="H1187" s="134">
        <f>'Product Ratings'!F1402</f>
        <v>0.4998</v>
      </c>
      <c r="I1187" s="146"/>
      <c r="J1187" s="305">
        <f>'Product Ratings'!J1402</f>
        <v>11.29571429</v>
      </c>
      <c r="K1187" s="146" t="str">
        <f>'Product Ratings'!K1402</f>
        <v/>
      </c>
      <c r="L1187" s="305">
        <f>'Product Ratings'!L1402</f>
        <v>7.531480388</v>
      </c>
      <c r="M1187" s="134">
        <f>'Product Ratings'!M1402</f>
        <v>0.34</v>
      </c>
      <c r="N1187" s="146"/>
      <c r="O1187" s="139">
        <f>'Product Ratings'!O1402</f>
        <v>3</v>
      </c>
      <c r="P1187" s="139">
        <f>'Product Ratings'!P1402</f>
        <v>2</v>
      </c>
      <c r="Q1187" s="139">
        <f>'Product Ratings'!Q1402</f>
        <v>5</v>
      </c>
      <c r="R1187" s="139">
        <f>'Product Ratings'!R1402</f>
        <v>0</v>
      </c>
      <c r="S1187" s="306">
        <f>'Product Ratings'!S1402</f>
        <v>4</v>
      </c>
      <c r="T1187" s="307">
        <f>'Product Ratings'!T1402</f>
        <v>14</v>
      </c>
      <c r="U1187" s="146"/>
      <c r="V1187" s="146"/>
      <c r="W1187" s="146"/>
    </row>
    <row r="1188" ht="12.75" customHeight="1">
      <c r="A1188" s="146"/>
      <c r="B1188" s="146" t="str">
        <f>'Product Ratings'!B1403</f>
        <v/>
      </c>
      <c r="C1188" s="146"/>
      <c r="D1188" s="146"/>
      <c r="E1188" s="146">
        <f>'Product Ratings'!C1403</f>
        <v>6</v>
      </c>
      <c r="F1188" s="305">
        <f>'Product Ratings'!D1403</f>
        <v>67.77</v>
      </c>
      <c r="G1188" s="305">
        <f>'Product Ratings'!E1403</f>
        <v>33.87</v>
      </c>
      <c r="H1188" s="134">
        <f>'Product Ratings'!F1403</f>
        <v>0.4998</v>
      </c>
      <c r="I1188" s="146"/>
      <c r="J1188" s="305">
        <f>'Product Ratings'!J1403</f>
        <v>11.295</v>
      </c>
      <c r="K1188" s="146" t="str">
        <f>'Product Ratings'!K1403</f>
        <v/>
      </c>
      <c r="L1188" s="305">
        <f>'Product Ratings'!L1403</f>
        <v>7.531004134</v>
      </c>
      <c r="M1188" s="134">
        <f>'Product Ratings'!M1403</f>
        <v>0.35</v>
      </c>
      <c r="N1188" s="146"/>
      <c r="O1188" s="139">
        <f>'Product Ratings'!O1403</f>
        <v>3</v>
      </c>
      <c r="P1188" s="139">
        <f>'Product Ratings'!P1403</f>
        <v>2</v>
      </c>
      <c r="Q1188" s="139">
        <f>'Product Ratings'!Q1403</f>
        <v>5</v>
      </c>
      <c r="R1188" s="139">
        <f>'Product Ratings'!R1403</f>
        <v>0</v>
      </c>
      <c r="S1188" s="306">
        <f>'Product Ratings'!S1403</f>
        <v>4</v>
      </c>
      <c r="T1188" s="307">
        <f>'Product Ratings'!T1403</f>
        <v>14</v>
      </c>
      <c r="U1188" s="146"/>
      <c r="V1188" s="146"/>
      <c r="W1188" s="146"/>
    </row>
    <row r="1189" ht="12.75" customHeight="1">
      <c r="A1189" s="146"/>
      <c r="B1189" s="146" t="str">
        <f>'Product Ratings'!B1411</f>
        <v/>
      </c>
      <c r="C1189" s="146"/>
      <c r="D1189" s="146"/>
      <c r="E1189" s="146">
        <f>'Product Ratings'!C1411</f>
        <v>10</v>
      </c>
      <c r="F1189" s="305">
        <f>'Product Ratings'!D1411</f>
        <v>358.52</v>
      </c>
      <c r="G1189" s="305">
        <f>'Product Ratings'!E1411</f>
        <v>179.04</v>
      </c>
      <c r="H1189" s="134">
        <f>'Product Ratings'!F1411</f>
        <v>0.4994</v>
      </c>
      <c r="I1189" s="146"/>
      <c r="J1189" s="305">
        <f>'Product Ratings'!J1411</f>
        <v>35.852</v>
      </c>
      <c r="K1189" s="146" t="str">
        <f>'Product Ratings'!K1411</f>
        <v/>
      </c>
      <c r="L1189" s="305">
        <f>'Product Ratings'!L1411</f>
        <v>23.91089769</v>
      </c>
      <c r="M1189" s="134">
        <f>'Product Ratings'!M1411</f>
        <v>0.51</v>
      </c>
      <c r="N1189" s="146"/>
      <c r="O1189" s="139">
        <f>'Product Ratings'!O1411</f>
        <v>3</v>
      </c>
      <c r="P1189" s="139">
        <f>'Product Ratings'!P1411</f>
        <v>2</v>
      </c>
      <c r="Q1189" s="139">
        <f>'Product Ratings'!Q1411</f>
        <v>5</v>
      </c>
      <c r="R1189" s="139">
        <f>'Product Ratings'!R1411</f>
        <v>0</v>
      </c>
      <c r="S1189" s="306">
        <f>'Product Ratings'!S1411</f>
        <v>4</v>
      </c>
      <c r="T1189" s="307">
        <f>'Product Ratings'!T1411</f>
        <v>14</v>
      </c>
      <c r="U1189" s="146"/>
      <c r="V1189" s="146"/>
      <c r="W1189" s="146"/>
    </row>
    <row r="1190" ht="12.75" customHeight="1">
      <c r="A1190" s="146"/>
      <c r="B1190" s="146" t="str">
        <f>'Product Ratings'!B1412</f>
        <v/>
      </c>
      <c r="C1190" s="146"/>
      <c r="D1190" s="146"/>
      <c r="E1190" s="146">
        <f>'Product Ratings'!C1412</f>
        <v>10</v>
      </c>
      <c r="F1190" s="305">
        <f>'Product Ratings'!D1412</f>
        <v>271.3</v>
      </c>
      <c r="G1190" s="305">
        <f>'Product Ratings'!E1412</f>
        <v>135.48</v>
      </c>
      <c r="H1190" s="134">
        <f>'Product Ratings'!F1412</f>
        <v>0.4994</v>
      </c>
      <c r="I1190" s="146"/>
      <c r="J1190" s="305">
        <f>'Product Ratings'!J1412</f>
        <v>27.13</v>
      </c>
      <c r="K1190" s="146" t="str">
        <f>'Product Ratings'!K1412</f>
        <v/>
      </c>
      <c r="L1190" s="305">
        <f>'Product Ratings'!L1412</f>
        <v>18.09390423</v>
      </c>
      <c r="M1190" s="134">
        <f>'Product Ratings'!M1412</f>
        <v>0.57</v>
      </c>
      <c r="N1190" s="146"/>
      <c r="O1190" s="139">
        <f>'Product Ratings'!O1412</f>
        <v>3</v>
      </c>
      <c r="P1190" s="139">
        <f>'Product Ratings'!P1412</f>
        <v>2</v>
      </c>
      <c r="Q1190" s="139">
        <f>'Product Ratings'!Q1412</f>
        <v>5</v>
      </c>
      <c r="R1190" s="139">
        <f>'Product Ratings'!R1412</f>
        <v>0</v>
      </c>
      <c r="S1190" s="306">
        <f>'Product Ratings'!S1412</f>
        <v>4</v>
      </c>
      <c r="T1190" s="307">
        <f>'Product Ratings'!T1412</f>
        <v>14</v>
      </c>
      <c r="U1190" s="146"/>
      <c r="V1190" s="146"/>
      <c r="W1190" s="146"/>
    </row>
    <row r="1191" ht="12.75" customHeight="1">
      <c r="A1191" s="146"/>
      <c r="B1191" s="146" t="str">
        <f>'Product Ratings'!B1438</f>
        <v/>
      </c>
      <c r="C1191" s="146"/>
      <c r="D1191" s="146"/>
      <c r="E1191" s="146">
        <f>'Product Ratings'!C1438</f>
        <v>9</v>
      </c>
      <c r="F1191" s="305">
        <f>'Product Ratings'!D1438</f>
        <v>430.43</v>
      </c>
      <c r="G1191" s="305">
        <f>'Product Ratings'!E1438</f>
        <v>214.69</v>
      </c>
      <c r="H1191" s="134">
        <f>'Product Ratings'!F1438</f>
        <v>0.4988</v>
      </c>
      <c r="I1191" s="146"/>
      <c r="J1191" s="305">
        <f>'Product Ratings'!J1438</f>
        <v>47.82555556</v>
      </c>
      <c r="K1191" s="146" t="str">
        <f>'Product Ratings'!K1438</f>
        <v/>
      </c>
      <c r="L1191" s="305">
        <f>'Product Ratings'!L1438</f>
        <v>31.90923109</v>
      </c>
      <c r="M1191" s="134">
        <f>'Product Ratings'!M1438</f>
        <v>0.71</v>
      </c>
      <c r="N1191" s="146"/>
      <c r="O1191" s="139">
        <f>'Product Ratings'!O1438</f>
        <v>3</v>
      </c>
      <c r="P1191" s="139">
        <f>'Product Ratings'!P1438</f>
        <v>2</v>
      </c>
      <c r="Q1191" s="139">
        <f>'Product Ratings'!Q1438</f>
        <v>4</v>
      </c>
      <c r="R1191" s="139">
        <f>'Product Ratings'!R1438</f>
        <v>0</v>
      </c>
      <c r="S1191" s="306">
        <f>'Product Ratings'!S1438</f>
        <v>5</v>
      </c>
      <c r="T1191" s="307">
        <f>'Product Ratings'!T1438</f>
        <v>14</v>
      </c>
      <c r="U1191" s="146"/>
      <c r="V1191" s="146"/>
      <c r="W1191" s="146"/>
    </row>
    <row r="1192" ht="12.75" customHeight="1">
      <c r="A1192" s="146"/>
      <c r="B1192" s="146" t="str">
        <f>'Product Ratings'!B1442</f>
        <v/>
      </c>
      <c r="C1192" s="146"/>
      <c r="D1192" s="146"/>
      <c r="E1192" s="146">
        <f>'Product Ratings'!C1442</f>
        <v>20</v>
      </c>
      <c r="F1192" s="305">
        <f>'Product Ratings'!D1442</f>
        <v>1435.63</v>
      </c>
      <c r="G1192" s="305">
        <f>'Product Ratings'!E1442</f>
        <v>715.83</v>
      </c>
      <c r="H1192" s="134">
        <f>'Product Ratings'!F1442</f>
        <v>0.4986</v>
      </c>
      <c r="I1192" s="146"/>
      <c r="J1192" s="305">
        <f>'Product Ratings'!J1442</f>
        <v>71.7815</v>
      </c>
      <c r="K1192" s="146" t="str">
        <f>'Product Ratings'!K1442</f>
        <v/>
      </c>
      <c r="L1192" s="305">
        <f>'Product Ratings'!L1442</f>
        <v>47.8990391</v>
      </c>
      <c r="M1192" s="134">
        <f>'Product Ratings'!M1442</f>
        <v>0.34</v>
      </c>
      <c r="N1192" s="146"/>
      <c r="O1192" s="139">
        <f>'Product Ratings'!O1442</f>
        <v>3</v>
      </c>
      <c r="P1192" s="139">
        <f>'Product Ratings'!P1442</f>
        <v>4</v>
      </c>
      <c r="Q1192" s="139">
        <f>'Product Ratings'!Q1442</f>
        <v>3</v>
      </c>
      <c r="R1192" s="139">
        <f>'Product Ratings'!R1442</f>
        <v>0</v>
      </c>
      <c r="S1192" s="306">
        <f>'Product Ratings'!S1442</f>
        <v>4</v>
      </c>
      <c r="T1192" s="307">
        <f>'Product Ratings'!T1442</f>
        <v>14</v>
      </c>
      <c r="U1192" s="146"/>
      <c r="V1192" s="146"/>
      <c r="W1192" s="146"/>
    </row>
    <row r="1193" ht="12.75" customHeight="1">
      <c r="A1193" s="146"/>
      <c r="B1193" s="146" t="str">
        <f>'Product Ratings'!B1468</f>
        <v/>
      </c>
      <c r="C1193" s="146"/>
      <c r="D1193" s="146"/>
      <c r="E1193" s="146">
        <f>'Product Ratings'!C1468</f>
        <v>19</v>
      </c>
      <c r="F1193" s="305">
        <f>'Product Ratings'!D1468</f>
        <v>226.48</v>
      </c>
      <c r="G1193" s="305">
        <f>'Product Ratings'!E1468</f>
        <v>112.48</v>
      </c>
      <c r="H1193" s="134">
        <f>'Product Ratings'!F1468</f>
        <v>0.4967</v>
      </c>
      <c r="I1193" s="146"/>
      <c r="J1193" s="305">
        <f>'Product Ratings'!J1468</f>
        <v>11.92</v>
      </c>
      <c r="K1193" s="146" t="str">
        <f>'Product Ratings'!K1468</f>
        <v/>
      </c>
      <c r="L1193" s="305">
        <f>'Product Ratings'!L1468</f>
        <v>7.96418788</v>
      </c>
      <c r="M1193" s="134">
        <f>'Product Ratings'!M1468</f>
        <v>0.125</v>
      </c>
      <c r="N1193" s="146"/>
      <c r="O1193" s="139">
        <f>'Product Ratings'!O1468</f>
        <v>3</v>
      </c>
      <c r="P1193" s="139">
        <f>'Product Ratings'!P1468</f>
        <v>4</v>
      </c>
      <c r="Q1193" s="139">
        <f>'Product Ratings'!Q1468</f>
        <v>5</v>
      </c>
      <c r="R1193" s="139">
        <f>'Product Ratings'!R1468</f>
        <v>0</v>
      </c>
      <c r="S1193" s="306">
        <f>'Product Ratings'!S1468</f>
        <v>2</v>
      </c>
      <c r="T1193" s="307">
        <f>'Product Ratings'!T1468</f>
        <v>14</v>
      </c>
      <c r="U1193" s="146"/>
      <c r="V1193" s="146"/>
      <c r="W1193" s="146"/>
    </row>
    <row r="1194" ht="12.75" customHeight="1">
      <c r="A1194" s="146"/>
      <c r="B1194" s="146" t="str">
        <f>'Product Ratings'!B1493</f>
        <v/>
      </c>
      <c r="C1194" s="146"/>
      <c r="D1194" s="146"/>
      <c r="E1194" s="146">
        <f>'Product Ratings'!C1493</f>
        <v>9</v>
      </c>
      <c r="F1194" s="305">
        <f>'Product Ratings'!D1493</f>
        <v>344</v>
      </c>
      <c r="G1194" s="305">
        <f>'Product Ratings'!E1493</f>
        <v>170.27</v>
      </c>
      <c r="H1194" s="134">
        <f>'Product Ratings'!F1493</f>
        <v>0.495</v>
      </c>
      <c r="I1194" s="146"/>
      <c r="J1194" s="305">
        <f>'Product Ratings'!J1493</f>
        <v>38.22222222</v>
      </c>
      <c r="K1194" s="146" t="str">
        <f>'Product Ratings'!K1493</f>
        <v/>
      </c>
      <c r="L1194" s="305">
        <f>'Product Ratings'!L1493</f>
        <v>25.56670383</v>
      </c>
      <c r="M1194" s="134">
        <f>'Product Ratings'!M1493</f>
        <v>0.67</v>
      </c>
      <c r="N1194" s="146"/>
      <c r="O1194" s="139">
        <f>'Product Ratings'!O1493</f>
        <v>3</v>
      </c>
      <c r="P1194" s="139">
        <f>'Product Ratings'!P1493</f>
        <v>2</v>
      </c>
      <c r="Q1194" s="127">
        <f>'Product Ratings'!Q1493</f>
        <v>25.56670383</v>
      </c>
      <c r="R1194" s="139">
        <f>'Product Ratings'!R1493</f>
        <v>0</v>
      </c>
      <c r="S1194" s="306">
        <f>'Product Ratings'!S1493</f>
        <v>5</v>
      </c>
      <c r="T1194" s="307">
        <f>'Product Ratings'!T1493</f>
        <v>35.56670383</v>
      </c>
      <c r="U1194" s="146"/>
      <c r="V1194" s="146"/>
      <c r="W1194" s="146"/>
    </row>
    <row r="1195" ht="12.75" customHeight="1">
      <c r="A1195" s="146"/>
      <c r="B1195" s="146" t="str">
        <f>'Product Ratings'!B1502</f>
        <v/>
      </c>
      <c r="C1195" s="146"/>
      <c r="D1195" s="146"/>
      <c r="E1195" s="146">
        <f>'Product Ratings'!C1502</f>
        <v>5</v>
      </c>
      <c r="F1195" s="305">
        <f>'Product Ratings'!D1502</f>
        <v>183.31</v>
      </c>
      <c r="G1195" s="305">
        <f>'Product Ratings'!E1502</f>
        <v>90.56</v>
      </c>
      <c r="H1195" s="134">
        <f>'Product Ratings'!F1502</f>
        <v>0.494</v>
      </c>
      <c r="I1195" s="146"/>
      <c r="J1195" s="305">
        <f>'Product Ratings'!J1502</f>
        <v>36.662</v>
      </c>
      <c r="K1195" s="146" t="str">
        <f>'Product Ratings'!K1502</f>
        <v/>
      </c>
      <c r="L1195" s="305">
        <f>'Product Ratings'!L1502</f>
        <v>24.5394913</v>
      </c>
      <c r="M1195" s="134">
        <f>'Product Ratings'!M1502</f>
        <v>0.89</v>
      </c>
      <c r="N1195" s="146"/>
      <c r="O1195" s="139">
        <f>'Product Ratings'!O1502</f>
        <v>3</v>
      </c>
      <c r="P1195" s="139">
        <f>'Product Ratings'!P1502</f>
        <v>1</v>
      </c>
      <c r="Q1195" s="139">
        <f>'Product Ratings'!Q1502</f>
        <v>5</v>
      </c>
      <c r="R1195" s="139">
        <f>'Product Ratings'!R1502</f>
        <v>0</v>
      </c>
      <c r="S1195" s="306">
        <f>'Product Ratings'!S1502</f>
        <v>5</v>
      </c>
      <c r="T1195" s="307">
        <f>'Product Ratings'!T1502</f>
        <v>14</v>
      </c>
      <c r="U1195" s="146"/>
      <c r="V1195" s="146"/>
      <c r="W1195" s="146"/>
    </row>
    <row r="1196" ht="12.75" customHeight="1">
      <c r="A1196" s="146"/>
      <c r="B1196" s="146" t="str">
        <f>'Product Ratings'!B1503</f>
        <v/>
      </c>
      <c r="C1196" s="146"/>
      <c r="D1196" s="146"/>
      <c r="E1196" s="146">
        <f>'Product Ratings'!C1503</f>
        <v>5</v>
      </c>
      <c r="F1196" s="305">
        <f>'Product Ratings'!D1503</f>
        <v>121.04</v>
      </c>
      <c r="G1196" s="305">
        <f>'Product Ratings'!E1503</f>
        <v>59.79</v>
      </c>
      <c r="H1196" s="134">
        <f>'Product Ratings'!F1503</f>
        <v>0.494</v>
      </c>
      <c r="I1196" s="146"/>
      <c r="J1196" s="305">
        <f>'Product Ratings'!J1503</f>
        <v>24.208</v>
      </c>
      <c r="K1196" s="146" t="str">
        <f>'Product Ratings'!K1503</f>
        <v/>
      </c>
      <c r="L1196" s="305">
        <f>'Product Ratings'!L1503</f>
        <v>16.20348059</v>
      </c>
      <c r="M1196" s="134">
        <f>'Product Ratings'!M1503</f>
        <v>0.9</v>
      </c>
      <c r="N1196" s="146"/>
      <c r="O1196" s="139">
        <f>'Product Ratings'!O1503</f>
        <v>3</v>
      </c>
      <c r="P1196" s="139">
        <f>'Product Ratings'!P1503</f>
        <v>1</v>
      </c>
      <c r="Q1196" s="139">
        <f>'Product Ratings'!Q1503</f>
        <v>5</v>
      </c>
      <c r="R1196" s="139">
        <f>'Product Ratings'!R1503</f>
        <v>0</v>
      </c>
      <c r="S1196" s="306">
        <f>'Product Ratings'!S1503</f>
        <v>5</v>
      </c>
      <c r="T1196" s="307">
        <f>'Product Ratings'!T1503</f>
        <v>14</v>
      </c>
      <c r="U1196" s="146"/>
      <c r="V1196" s="146"/>
      <c r="W1196" s="146"/>
    </row>
    <row r="1197" ht="12.75" customHeight="1">
      <c r="A1197" s="146"/>
      <c r="B1197" s="146" t="str">
        <f>'Product Ratings'!B1505</f>
        <v/>
      </c>
      <c r="C1197" s="146"/>
      <c r="D1197" s="146"/>
      <c r="E1197" s="146">
        <f>'Product Ratings'!C1505</f>
        <v>4</v>
      </c>
      <c r="F1197" s="305">
        <f>'Product Ratings'!D1505</f>
        <v>83.48</v>
      </c>
      <c r="G1197" s="305">
        <f>'Product Ratings'!E1505</f>
        <v>41.21</v>
      </c>
      <c r="H1197" s="134">
        <f>'Product Ratings'!F1505</f>
        <v>0.4937</v>
      </c>
      <c r="I1197" s="146"/>
      <c r="J1197" s="305">
        <f>'Product Ratings'!J1505</f>
        <v>20.87</v>
      </c>
      <c r="K1197" s="146" t="str">
        <f>'Product Ratings'!K1505</f>
        <v/>
      </c>
      <c r="L1197" s="305">
        <f>'Product Ratings'!L1505</f>
        <v>13.9720158</v>
      </c>
      <c r="M1197" s="134">
        <f>'Product Ratings'!M1505</f>
        <v>0.94</v>
      </c>
      <c r="N1197" s="146"/>
      <c r="O1197" s="139">
        <f>'Product Ratings'!O1505</f>
        <v>3</v>
      </c>
      <c r="P1197" s="139">
        <f>'Product Ratings'!P1505</f>
        <v>1</v>
      </c>
      <c r="Q1197" s="139">
        <f>'Product Ratings'!Q1505</f>
        <v>5</v>
      </c>
      <c r="R1197" s="139">
        <f>'Product Ratings'!R1505</f>
        <v>0</v>
      </c>
      <c r="S1197" s="306">
        <f>'Product Ratings'!S1505</f>
        <v>5</v>
      </c>
      <c r="T1197" s="307">
        <f>'Product Ratings'!T1505</f>
        <v>14</v>
      </c>
      <c r="U1197" s="146"/>
      <c r="V1197" s="146"/>
      <c r="W1197" s="146"/>
    </row>
    <row r="1198" ht="12.75" customHeight="1">
      <c r="A1198" s="146"/>
      <c r="B1198" s="146" t="str">
        <f>'Product Ratings'!B1508</f>
        <v/>
      </c>
      <c r="C1198" s="146"/>
      <c r="D1198" s="146"/>
      <c r="E1198" s="146">
        <f>'Product Ratings'!C1508</f>
        <v>2</v>
      </c>
      <c r="F1198" s="305">
        <f>'Product Ratings'!D1508</f>
        <v>41.74</v>
      </c>
      <c r="G1198" s="305">
        <f>'Product Ratings'!E1508</f>
        <v>20.61</v>
      </c>
      <c r="H1198" s="134">
        <f>'Product Ratings'!F1508</f>
        <v>0.4937</v>
      </c>
      <c r="I1198" s="146"/>
      <c r="J1198" s="305">
        <f>'Product Ratings'!J1508</f>
        <v>20.87</v>
      </c>
      <c r="K1198" s="146" t="str">
        <f>'Product Ratings'!K1508</f>
        <v/>
      </c>
      <c r="L1198" s="305">
        <f>'Product Ratings'!L1508</f>
        <v>13.9720158</v>
      </c>
      <c r="M1198" s="134">
        <f>'Product Ratings'!M1508</f>
        <v>0.65</v>
      </c>
      <c r="N1198" s="146"/>
      <c r="O1198" s="139">
        <f>'Product Ratings'!O1508</f>
        <v>3</v>
      </c>
      <c r="P1198" s="139">
        <f>'Product Ratings'!P1508</f>
        <v>1</v>
      </c>
      <c r="Q1198" s="139">
        <f>'Product Ratings'!Q1508</f>
        <v>5</v>
      </c>
      <c r="R1198" s="139">
        <f>'Product Ratings'!R1508</f>
        <v>0</v>
      </c>
      <c r="S1198" s="306">
        <f>'Product Ratings'!S1508</f>
        <v>5</v>
      </c>
      <c r="T1198" s="307">
        <f>'Product Ratings'!T1508</f>
        <v>14</v>
      </c>
      <c r="U1198" s="146"/>
      <c r="V1198" s="146"/>
      <c r="W1198" s="146"/>
    </row>
    <row r="1199" ht="12.75" customHeight="1">
      <c r="A1199" s="146"/>
      <c r="B1199" s="146" t="str">
        <f>'Product Ratings'!B1513</f>
        <v/>
      </c>
      <c r="C1199" s="146"/>
      <c r="D1199" s="146"/>
      <c r="E1199" s="146">
        <f>'Product Ratings'!C1513</f>
        <v>4</v>
      </c>
      <c r="F1199" s="305">
        <f>'Product Ratings'!D1513</f>
        <v>146.09</v>
      </c>
      <c r="G1199" s="305">
        <f>'Product Ratings'!E1513</f>
        <v>72.09</v>
      </c>
      <c r="H1199" s="134">
        <f>'Product Ratings'!F1513</f>
        <v>0.4935</v>
      </c>
      <c r="I1199" s="146"/>
      <c r="J1199" s="305">
        <f>'Product Ratings'!J1513</f>
        <v>36.5225</v>
      </c>
      <c r="K1199" s="146" t="str">
        <f>'Product Ratings'!K1513</f>
        <v/>
      </c>
      <c r="L1199" s="305">
        <f>'Product Ratings'!L1513</f>
        <v>24.45430198</v>
      </c>
      <c r="M1199" s="134">
        <f>'Product Ratings'!M1513</f>
        <v>0.67</v>
      </c>
      <c r="N1199" s="146"/>
      <c r="O1199" s="139">
        <f>'Product Ratings'!O1513</f>
        <v>3</v>
      </c>
      <c r="P1199" s="139">
        <f>'Product Ratings'!P1513</f>
        <v>1</v>
      </c>
      <c r="Q1199" s="139">
        <f>'Product Ratings'!Q1513</f>
        <v>5</v>
      </c>
      <c r="R1199" s="139">
        <f>'Product Ratings'!R1513</f>
        <v>0</v>
      </c>
      <c r="S1199" s="306">
        <f>'Product Ratings'!S1513</f>
        <v>5</v>
      </c>
      <c r="T1199" s="307">
        <f>'Product Ratings'!T1513</f>
        <v>14</v>
      </c>
      <c r="U1199" s="146"/>
      <c r="V1199" s="146"/>
      <c r="W1199" s="146"/>
    </row>
    <row r="1200" ht="12.75" customHeight="1">
      <c r="A1200" s="146"/>
      <c r="B1200" s="146" t="str">
        <f>'Product Ratings'!B1519</f>
        <v/>
      </c>
      <c r="C1200" s="146"/>
      <c r="D1200" s="146"/>
      <c r="E1200" s="146">
        <f>'Product Ratings'!C1519</f>
        <v>18</v>
      </c>
      <c r="F1200" s="305">
        <f>'Product Ratings'!D1519</f>
        <v>1720.17</v>
      </c>
      <c r="G1200" s="305">
        <f>'Product Ratings'!E1519</f>
        <v>847.06</v>
      </c>
      <c r="H1200" s="134">
        <f>'Product Ratings'!F1519</f>
        <v>0.4924</v>
      </c>
      <c r="I1200" s="146"/>
      <c r="J1200" s="305">
        <f>'Product Ratings'!J1519</f>
        <v>95.565</v>
      </c>
      <c r="K1200" s="146" t="str">
        <f>'Product Ratings'!K1519</f>
        <v/>
      </c>
      <c r="L1200" s="305">
        <f>'Product Ratings'!L1519</f>
        <v>64.03444117</v>
      </c>
      <c r="M1200" s="134">
        <f>'Product Ratings'!M1519</f>
        <v>0.35</v>
      </c>
      <c r="N1200" s="146"/>
      <c r="O1200" s="139">
        <f>'Product Ratings'!O1519</f>
        <v>3</v>
      </c>
      <c r="P1200" s="139">
        <f>'Product Ratings'!P1519</f>
        <v>4</v>
      </c>
      <c r="Q1200" s="139">
        <f>'Product Ratings'!Q1519</f>
        <v>3</v>
      </c>
      <c r="R1200" s="139">
        <f>'Product Ratings'!R1519</f>
        <v>0</v>
      </c>
      <c r="S1200" s="306">
        <f>'Product Ratings'!S1519</f>
        <v>4</v>
      </c>
      <c r="T1200" s="307">
        <f>'Product Ratings'!T1519</f>
        <v>14</v>
      </c>
      <c r="U1200" s="146"/>
      <c r="V1200" s="146"/>
      <c r="W1200" s="146"/>
    </row>
    <row r="1201" ht="12.75" customHeight="1">
      <c r="A1201" s="146"/>
      <c r="B1201" s="146" t="str">
        <f>'Product Ratings'!B1523</f>
        <v/>
      </c>
      <c r="C1201" s="146"/>
      <c r="D1201" s="146"/>
      <c r="E1201" s="146">
        <f>'Product Ratings'!C1523</f>
        <v>7</v>
      </c>
      <c r="F1201" s="305">
        <f>'Product Ratings'!D1523</f>
        <v>396</v>
      </c>
      <c r="G1201" s="305">
        <f>'Product Ratings'!E1523</f>
        <v>194.75</v>
      </c>
      <c r="H1201" s="134">
        <f>'Product Ratings'!F1523</f>
        <v>0.4918</v>
      </c>
      <c r="I1201" s="146"/>
      <c r="J1201" s="305">
        <f>'Product Ratings'!J1523</f>
        <v>56.57142857</v>
      </c>
      <c r="K1201" s="146" t="str">
        <f>'Product Ratings'!K1523</f>
        <v/>
      </c>
      <c r="L1201" s="305">
        <f>'Product Ratings'!L1523</f>
        <v>37.92159041</v>
      </c>
      <c r="M1201" s="134">
        <f>'Product Ratings'!M1523</f>
        <v>0.65</v>
      </c>
      <c r="N1201" s="146"/>
      <c r="O1201" s="139">
        <f>'Product Ratings'!O1523</f>
        <v>3</v>
      </c>
      <c r="P1201" s="139">
        <f>'Product Ratings'!P1523</f>
        <v>2</v>
      </c>
      <c r="Q1201" s="139">
        <f>'Product Ratings'!Q1523</f>
        <v>4</v>
      </c>
      <c r="R1201" s="139">
        <f>'Product Ratings'!R1523</f>
        <v>0</v>
      </c>
      <c r="S1201" s="306">
        <f>'Product Ratings'!S1523</f>
        <v>5</v>
      </c>
      <c r="T1201" s="307">
        <f>'Product Ratings'!T1523</f>
        <v>14</v>
      </c>
      <c r="U1201" s="146"/>
      <c r="V1201" s="146"/>
      <c r="W1201" s="146"/>
    </row>
    <row r="1202" ht="12.75" customHeight="1">
      <c r="A1202" s="146"/>
      <c r="B1202" s="146" t="str">
        <f>'Product Ratings'!B1528</f>
        <v/>
      </c>
      <c r="C1202" s="146"/>
      <c r="D1202" s="146"/>
      <c r="E1202" s="146">
        <f>'Product Ratings'!C1528</f>
        <v>3</v>
      </c>
      <c r="F1202" s="305">
        <f>'Product Ratings'!D1528</f>
        <v>72.65</v>
      </c>
      <c r="G1202" s="305">
        <f>'Product Ratings'!E1528</f>
        <v>35.71</v>
      </c>
      <c r="H1202" s="134">
        <f>'Product Ratings'!F1528</f>
        <v>0.4915</v>
      </c>
      <c r="I1202" s="146"/>
      <c r="J1202" s="305">
        <f>'Product Ratings'!J1528</f>
        <v>24.21666667</v>
      </c>
      <c r="K1202" s="146" t="str">
        <f>'Product Ratings'!K1528</f>
        <v/>
      </c>
      <c r="L1202" s="305">
        <f>'Product Ratings'!L1528</f>
        <v>16.236451</v>
      </c>
      <c r="M1202" s="134">
        <f>'Product Ratings'!M1528</f>
        <v>0.89</v>
      </c>
      <c r="N1202" s="146"/>
      <c r="O1202" s="139">
        <f>'Product Ratings'!O1528</f>
        <v>3</v>
      </c>
      <c r="P1202" s="139">
        <f>'Product Ratings'!P1528</f>
        <v>1</v>
      </c>
      <c r="Q1202" s="139">
        <f>'Product Ratings'!Q1528</f>
        <v>5</v>
      </c>
      <c r="R1202" s="139">
        <f>'Product Ratings'!R1528</f>
        <v>0</v>
      </c>
      <c r="S1202" s="306">
        <f>'Product Ratings'!S1528</f>
        <v>5</v>
      </c>
      <c r="T1202" s="307">
        <f>'Product Ratings'!T1528</f>
        <v>14</v>
      </c>
      <c r="U1202" s="146"/>
      <c r="V1202" s="146"/>
      <c r="W1202" s="146"/>
    </row>
    <row r="1203" ht="12.75" customHeight="1">
      <c r="A1203" s="146"/>
      <c r="B1203" s="146" t="str">
        <f>'Product Ratings'!B1533</f>
        <v/>
      </c>
      <c r="C1203" s="146"/>
      <c r="D1203" s="146"/>
      <c r="E1203" s="146">
        <f>'Product Ratings'!C1533</f>
        <v>6</v>
      </c>
      <c r="F1203" s="305">
        <f>'Product Ratings'!D1533</f>
        <v>255.65</v>
      </c>
      <c r="G1203" s="305">
        <f>'Product Ratings'!E1533</f>
        <v>125.58</v>
      </c>
      <c r="H1203" s="134">
        <f>'Product Ratings'!F1533</f>
        <v>0.4912</v>
      </c>
      <c r="I1203" s="146"/>
      <c r="J1203" s="305">
        <f>'Product Ratings'!J1533</f>
        <v>42.60833333</v>
      </c>
      <c r="K1203" s="146" t="str">
        <f>'Product Ratings'!K1533</f>
        <v/>
      </c>
      <c r="L1203" s="305">
        <f>'Product Ratings'!L1533</f>
        <v>28.57318491</v>
      </c>
      <c r="M1203" s="134">
        <f>'Product Ratings'!M1533</f>
        <v>0.87</v>
      </c>
      <c r="N1203" s="146"/>
      <c r="O1203" s="139">
        <f>'Product Ratings'!O1533</f>
        <v>3</v>
      </c>
      <c r="P1203" s="139">
        <f>'Product Ratings'!P1533</f>
        <v>2</v>
      </c>
      <c r="Q1203" s="139">
        <f>'Product Ratings'!Q1533</f>
        <v>4</v>
      </c>
      <c r="R1203" s="139">
        <f>'Product Ratings'!R1533</f>
        <v>0</v>
      </c>
      <c r="S1203" s="306">
        <f>'Product Ratings'!S1533</f>
        <v>5</v>
      </c>
      <c r="T1203" s="307">
        <f>'Product Ratings'!T1533</f>
        <v>14</v>
      </c>
      <c r="U1203" s="146"/>
      <c r="V1203" s="146"/>
      <c r="W1203" s="146"/>
    </row>
    <row r="1204" ht="12.75" customHeight="1">
      <c r="A1204" s="146"/>
      <c r="B1204" s="146" t="str">
        <f>'Product Ratings'!B1534</f>
        <v/>
      </c>
      <c r="C1204" s="146"/>
      <c r="D1204" s="146"/>
      <c r="E1204" s="146">
        <f>'Product Ratings'!C1534</f>
        <v>5</v>
      </c>
      <c r="F1204" s="305">
        <f>'Product Ratings'!D1534</f>
        <v>73.7</v>
      </c>
      <c r="G1204" s="305">
        <f>'Product Ratings'!E1534</f>
        <v>36.19</v>
      </c>
      <c r="H1204" s="134">
        <f>'Product Ratings'!F1534</f>
        <v>0.4911</v>
      </c>
      <c r="I1204" s="146"/>
      <c r="J1204" s="305">
        <f>'Product Ratings'!J1534</f>
        <v>14.74</v>
      </c>
      <c r="K1204" s="146" t="str">
        <f>'Product Ratings'!K1534</f>
        <v/>
      </c>
      <c r="L1204" s="305">
        <f>'Product Ratings'!L1534</f>
        <v>9.885319563</v>
      </c>
      <c r="M1204" s="134">
        <f>'Product Ratings'!M1534</f>
        <v>0.89</v>
      </c>
      <c r="N1204" s="146"/>
      <c r="O1204" s="139">
        <f>'Product Ratings'!O1534</f>
        <v>3</v>
      </c>
      <c r="P1204" s="139">
        <f>'Product Ratings'!P1534</f>
        <v>1</v>
      </c>
      <c r="Q1204" s="139">
        <f>'Product Ratings'!Q1534</f>
        <v>5</v>
      </c>
      <c r="R1204" s="139">
        <f>'Product Ratings'!R1534</f>
        <v>0</v>
      </c>
      <c r="S1204" s="306">
        <f>'Product Ratings'!S1534</f>
        <v>5</v>
      </c>
      <c r="T1204" s="307">
        <f>'Product Ratings'!T1534</f>
        <v>14</v>
      </c>
      <c r="U1204" s="146"/>
      <c r="V1204" s="146"/>
      <c r="W1204" s="146"/>
    </row>
    <row r="1205" ht="12.75" customHeight="1">
      <c r="A1205" s="146"/>
      <c r="B1205" s="146" t="str">
        <f>'Product Ratings'!B1544</f>
        <v/>
      </c>
      <c r="C1205" s="146"/>
      <c r="D1205" s="146"/>
      <c r="E1205" s="146">
        <f>'Product Ratings'!C1544</f>
        <v>22</v>
      </c>
      <c r="F1205" s="305">
        <f>'Product Ratings'!D1544</f>
        <v>735.92</v>
      </c>
      <c r="G1205" s="305">
        <f>'Product Ratings'!E1544</f>
        <v>360.79</v>
      </c>
      <c r="H1205" s="134">
        <f>'Product Ratings'!F1544</f>
        <v>0.4903</v>
      </c>
      <c r="I1205" s="146"/>
      <c r="J1205" s="305">
        <f>'Product Ratings'!J1544</f>
        <v>33.45090909</v>
      </c>
      <c r="K1205" s="146" t="str">
        <f>'Product Ratings'!K1544</f>
        <v/>
      </c>
      <c r="L1205" s="305">
        <f>'Product Ratings'!L1544</f>
        <v>22.44575528</v>
      </c>
      <c r="M1205" s="134">
        <f>'Product Ratings'!M1544</f>
        <v>0.125</v>
      </c>
      <c r="N1205" s="146"/>
      <c r="O1205" s="139">
        <f>'Product Ratings'!O1544</f>
        <v>3</v>
      </c>
      <c r="P1205" s="139">
        <f>'Product Ratings'!P1544</f>
        <v>4</v>
      </c>
      <c r="Q1205" s="139">
        <f>'Product Ratings'!Q1544</f>
        <v>5</v>
      </c>
      <c r="R1205" s="139">
        <f>'Product Ratings'!R1544</f>
        <v>0</v>
      </c>
      <c r="S1205" s="306">
        <f>'Product Ratings'!S1544</f>
        <v>2</v>
      </c>
      <c r="T1205" s="307">
        <f>'Product Ratings'!T1544</f>
        <v>14</v>
      </c>
      <c r="U1205" s="146"/>
      <c r="V1205" s="146"/>
      <c r="W1205" s="146"/>
    </row>
    <row r="1206" ht="12.75" customHeight="1">
      <c r="A1206" s="146"/>
      <c r="B1206" s="146" t="str">
        <f>'Product Ratings'!B1551</f>
        <v/>
      </c>
      <c r="C1206" s="146"/>
      <c r="D1206" s="146"/>
      <c r="E1206" s="146">
        <f>'Product Ratings'!C1551</f>
        <v>12</v>
      </c>
      <c r="F1206" s="305">
        <f>'Product Ratings'!D1551</f>
        <v>408.59</v>
      </c>
      <c r="G1206" s="305">
        <f>'Product Ratings'!E1551</f>
        <v>199.95</v>
      </c>
      <c r="H1206" s="134">
        <f>'Product Ratings'!F1551</f>
        <v>0.4894</v>
      </c>
      <c r="I1206" s="146"/>
      <c r="J1206" s="305">
        <f>'Product Ratings'!J1551</f>
        <v>34.04916667</v>
      </c>
      <c r="K1206" s="146" t="str">
        <f>'Product Ratings'!K1551</f>
        <v/>
      </c>
      <c r="L1206" s="305">
        <f>'Product Ratings'!L1551</f>
        <v>22.86099548</v>
      </c>
      <c r="M1206" s="134">
        <f>'Product Ratings'!M1551</f>
        <v>0.31</v>
      </c>
      <c r="N1206" s="146"/>
      <c r="O1206" s="139">
        <f>'Product Ratings'!O1551</f>
        <v>3</v>
      </c>
      <c r="P1206" s="139">
        <f>'Product Ratings'!P1551</f>
        <v>3</v>
      </c>
      <c r="Q1206" s="139">
        <f>'Product Ratings'!Q1551</f>
        <v>5</v>
      </c>
      <c r="R1206" s="139">
        <f>'Product Ratings'!R1551</f>
        <v>0</v>
      </c>
      <c r="S1206" s="306">
        <f>'Product Ratings'!S1551</f>
        <v>3</v>
      </c>
      <c r="T1206" s="307">
        <f>'Product Ratings'!T1551</f>
        <v>14</v>
      </c>
      <c r="U1206" s="146"/>
      <c r="V1206" s="146"/>
      <c r="W1206" s="146"/>
    </row>
    <row r="1207" ht="12.75" customHeight="1">
      <c r="A1207" s="146"/>
      <c r="B1207" s="146" t="str">
        <f>'Product Ratings'!B1556</f>
        <v/>
      </c>
      <c r="C1207" s="146"/>
      <c r="D1207" s="146"/>
      <c r="E1207" s="146">
        <f>'Product Ratings'!C1556</f>
        <v>8</v>
      </c>
      <c r="F1207" s="305">
        <f>'Product Ratings'!D1556</f>
        <v>251.13</v>
      </c>
      <c r="G1207" s="305">
        <f>'Product Ratings'!E1556</f>
        <v>122.77</v>
      </c>
      <c r="H1207" s="134">
        <f>'Product Ratings'!F1556</f>
        <v>0.4889</v>
      </c>
      <c r="I1207" s="146"/>
      <c r="J1207" s="305">
        <f>'Product Ratings'!J1556</f>
        <v>31.39125</v>
      </c>
      <c r="K1207" s="146" t="str">
        <f>'Product Ratings'!K1556</f>
        <v/>
      </c>
      <c r="L1207" s="305">
        <f>'Product Ratings'!L1556</f>
        <v>21.08351803</v>
      </c>
      <c r="M1207" s="134">
        <f>'Product Ratings'!M1556</f>
        <v>0.45</v>
      </c>
      <c r="N1207" s="146"/>
      <c r="O1207" s="139">
        <f>'Product Ratings'!O1556</f>
        <v>3</v>
      </c>
      <c r="P1207" s="139">
        <f>'Product Ratings'!P1556</f>
        <v>2</v>
      </c>
      <c r="Q1207" s="139">
        <f>'Product Ratings'!Q1556</f>
        <v>5</v>
      </c>
      <c r="R1207" s="139">
        <f>'Product Ratings'!R1556</f>
        <v>0</v>
      </c>
      <c r="S1207" s="306">
        <f>'Product Ratings'!S1556</f>
        <v>4</v>
      </c>
      <c r="T1207" s="307">
        <f>'Product Ratings'!T1556</f>
        <v>14</v>
      </c>
      <c r="U1207" s="146"/>
      <c r="V1207" s="146"/>
      <c r="W1207" s="146"/>
    </row>
    <row r="1208" ht="12.75" customHeight="1">
      <c r="A1208" s="146"/>
      <c r="B1208" s="146" t="str">
        <f>'Product Ratings'!B1557</f>
        <v/>
      </c>
      <c r="C1208" s="146"/>
      <c r="D1208" s="146"/>
      <c r="E1208" s="146">
        <f>'Product Ratings'!C1557</f>
        <v>11</v>
      </c>
      <c r="F1208" s="305">
        <f>'Product Ratings'!D1557</f>
        <v>535.65</v>
      </c>
      <c r="G1208" s="305">
        <f>'Product Ratings'!E1557</f>
        <v>261.77</v>
      </c>
      <c r="H1208" s="134">
        <f>'Product Ratings'!F1557</f>
        <v>0.4887</v>
      </c>
      <c r="I1208" s="146"/>
      <c r="J1208" s="305">
        <f>'Product Ratings'!J1557</f>
        <v>48.69545455</v>
      </c>
      <c r="K1208" s="146" t="str">
        <f>'Product Ratings'!K1557</f>
        <v/>
      </c>
      <c r="L1208" s="305">
        <f>'Product Ratings'!L1557</f>
        <v>32.71005209</v>
      </c>
      <c r="M1208" s="134">
        <f>'Product Ratings'!M1557</f>
        <v>0.46</v>
      </c>
      <c r="N1208" s="146"/>
      <c r="O1208" s="139">
        <f>'Product Ratings'!O1557</f>
        <v>3</v>
      </c>
      <c r="P1208" s="139">
        <f>'Product Ratings'!P1557</f>
        <v>3</v>
      </c>
      <c r="Q1208" s="139">
        <f>'Product Ratings'!Q1557</f>
        <v>4</v>
      </c>
      <c r="R1208" s="139">
        <f>'Product Ratings'!R1557</f>
        <v>0</v>
      </c>
      <c r="S1208" s="306">
        <f>'Product Ratings'!S1557</f>
        <v>4</v>
      </c>
      <c r="T1208" s="307">
        <f>'Product Ratings'!T1557</f>
        <v>14</v>
      </c>
      <c r="U1208" s="146"/>
      <c r="V1208" s="146"/>
      <c r="W1208" s="146"/>
    </row>
    <row r="1209" ht="12.75" customHeight="1">
      <c r="A1209" s="146"/>
      <c r="B1209" s="146" t="str">
        <f>'Product Ratings'!B1565</f>
        <v/>
      </c>
      <c r="C1209" s="146"/>
      <c r="D1209" s="146"/>
      <c r="E1209" s="146">
        <f>'Product Ratings'!C1565</f>
        <v>7</v>
      </c>
      <c r="F1209" s="305">
        <f>'Product Ratings'!D1565</f>
        <v>176.52</v>
      </c>
      <c r="G1209" s="305">
        <f>'Product Ratings'!E1565</f>
        <v>86.14</v>
      </c>
      <c r="H1209" s="134">
        <f>'Product Ratings'!F1565</f>
        <v>0.488</v>
      </c>
      <c r="I1209" s="146"/>
      <c r="J1209" s="305">
        <f>'Product Ratings'!J1565</f>
        <v>25.21714286</v>
      </c>
      <c r="K1209" s="146" t="str">
        <f>'Product Ratings'!K1565</f>
        <v/>
      </c>
      <c r="L1209" s="305">
        <f>'Product Ratings'!L1565</f>
        <v>16.94700461</v>
      </c>
      <c r="M1209" s="134">
        <f>'Product Ratings'!M1565</f>
        <v>0.58</v>
      </c>
      <c r="N1209" s="146"/>
      <c r="O1209" s="139">
        <f>'Product Ratings'!O1565</f>
        <v>3</v>
      </c>
      <c r="P1209" s="139">
        <f>'Product Ratings'!P1565</f>
        <v>2</v>
      </c>
      <c r="Q1209" s="139">
        <f>'Product Ratings'!Q1565</f>
        <v>5</v>
      </c>
      <c r="R1209" s="139">
        <f>'Product Ratings'!R1565</f>
        <v>0</v>
      </c>
      <c r="S1209" s="306">
        <f>'Product Ratings'!S1565</f>
        <v>4</v>
      </c>
      <c r="T1209" s="307">
        <f>'Product Ratings'!T1565</f>
        <v>14</v>
      </c>
      <c r="U1209" s="146"/>
      <c r="V1209" s="146"/>
      <c r="W1209" s="146"/>
    </row>
    <row r="1210" ht="12.75" customHeight="1">
      <c r="A1210" s="146"/>
      <c r="B1210" s="146" t="str">
        <f>'Product Ratings'!B1566</f>
        <v/>
      </c>
      <c r="C1210" s="146"/>
      <c r="D1210" s="146"/>
      <c r="E1210" s="146">
        <f>'Product Ratings'!C1566</f>
        <v>12</v>
      </c>
      <c r="F1210" s="305">
        <f>'Product Ratings'!D1566</f>
        <v>1021.74</v>
      </c>
      <c r="G1210" s="305">
        <f>'Product Ratings'!E1566</f>
        <v>498.63</v>
      </c>
      <c r="H1210" s="134">
        <f>'Product Ratings'!F1566</f>
        <v>0.488</v>
      </c>
      <c r="I1210" s="146"/>
      <c r="J1210" s="305">
        <f>'Product Ratings'!J1566</f>
        <v>85.145</v>
      </c>
      <c r="K1210" s="146" t="str">
        <f>'Product Ratings'!K1566</f>
        <v/>
      </c>
      <c r="L1210" s="305">
        <f>'Product Ratings'!L1566</f>
        <v>57.22110215</v>
      </c>
      <c r="M1210" s="134">
        <f>'Product Ratings'!M1566</f>
        <v>0.59</v>
      </c>
      <c r="N1210" s="146"/>
      <c r="O1210" s="139">
        <f>'Product Ratings'!O1566</f>
        <v>3</v>
      </c>
      <c r="P1210" s="139">
        <f>'Product Ratings'!P1566</f>
        <v>3</v>
      </c>
      <c r="Q1210" s="139">
        <f>'Product Ratings'!Q1566</f>
        <v>3</v>
      </c>
      <c r="R1210" s="139">
        <f>'Product Ratings'!R1566</f>
        <v>0</v>
      </c>
      <c r="S1210" s="306">
        <f>'Product Ratings'!S1566</f>
        <v>5</v>
      </c>
      <c r="T1210" s="307">
        <f>'Product Ratings'!T1566</f>
        <v>14</v>
      </c>
      <c r="U1210" s="146"/>
      <c r="V1210" s="146"/>
      <c r="W1210" s="146"/>
    </row>
    <row r="1211" ht="12.75" customHeight="1">
      <c r="A1211" s="146"/>
      <c r="B1211" s="146" t="str">
        <f>'Product Ratings'!B1567</f>
        <v/>
      </c>
      <c r="C1211" s="146"/>
      <c r="D1211" s="146"/>
      <c r="E1211" s="146">
        <f>'Product Ratings'!C1567</f>
        <v>3</v>
      </c>
      <c r="F1211" s="305">
        <f>'Product Ratings'!D1567</f>
        <v>75.65</v>
      </c>
      <c r="G1211" s="305">
        <f>'Product Ratings'!E1567</f>
        <v>36.91</v>
      </c>
      <c r="H1211" s="134">
        <f>'Product Ratings'!F1567</f>
        <v>0.4879</v>
      </c>
      <c r="I1211" s="146"/>
      <c r="J1211" s="305">
        <f>'Product Ratings'!J1567</f>
        <v>25.21666667</v>
      </c>
      <c r="K1211" s="146" t="str">
        <f>'Product Ratings'!K1567</f>
        <v/>
      </c>
      <c r="L1211" s="305">
        <f>'Product Ratings'!L1567</f>
        <v>16.94782355</v>
      </c>
      <c r="M1211" s="134">
        <f>'Product Ratings'!M1567</f>
        <v>0.6</v>
      </c>
      <c r="N1211" s="146"/>
      <c r="O1211" s="139">
        <f>'Product Ratings'!O1567</f>
        <v>3</v>
      </c>
      <c r="P1211" s="139">
        <f>'Product Ratings'!P1567</f>
        <v>1</v>
      </c>
      <c r="Q1211" s="139">
        <f>'Product Ratings'!Q1567</f>
        <v>5</v>
      </c>
      <c r="R1211" s="139">
        <f>'Product Ratings'!R1567</f>
        <v>0</v>
      </c>
      <c r="S1211" s="306">
        <f>'Product Ratings'!S1567</f>
        <v>5</v>
      </c>
      <c r="T1211" s="307">
        <f>'Product Ratings'!T1567</f>
        <v>14</v>
      </c>
      <c r="U1211" s="146"/>
      <c r="V1211" s="146"/>
      <c r="W1211" s="146"/>
    </row>
    <row r="1212" ht="12.75" customHeight="1">
      <c r="A1212" s="146"/>
      <c r="B1212" s="146" t="str">
        <f>'Product Ratings'!B1568</f>
        <v/>
      </c>
      <c r="C1212" s="146"/>
      <c r="D1212" s="146"/>
      <c r="E1212" s="146">
        <f>'Product Ratings'!C1568</f>
        <v>3</v>
      </c>
      <c r="F1212" s="305">
        <f>'Product Ratings'!D1568</f>
        <v>75.65</v>
      </c>
      <c r="G1212" s="305">
        <f>'Product Ratings'!E1568</f>
        <v>36.91</v>
      </c>
      <c r="H1212" s="134">
        <f>'Product Ratings'!F1568</f>
        <v>0.4879</v>
      </c>
      <c r="I1212" s="146"/>
      <c r="J1212" s="305">
        <f>'Product Ratings'!J1568</f>
        <v>25.21666667</v>
      </c>
      <c r="K1212" s="146" t="str">
        <f>'Product Ratings'!K1568</f>
        <v/>
      </c>
      <c r="L1212" s="305">
        <f>'Product Ratings'!L1568</f>
        <v>16.94782355</v>
      </c>
      <c r="M1212" s="134">
        <f>'Product Ratings'!M1568</f>
        <v>0.64</v>
      </c>
      <c r="N1212" s="146"/>
      <c r="O1212" s="139">
        <f>'Product Ratings'!O1568</f>
        <v>3</v>
      </c>
      <c r="P1212" s="139">
        <f>'Product Ratings'!P1568</f>
        <v>1</v>
      </c>
      <c r="Q1212" s="139">
        <f>'Product Ratings'!Q1568</f>
        <v>5</v>
      </c>
      <c r="R1212" s="139">
        <f>'Product Ratings'!R1568</f>
        <v>0</v>
      </c>
      <c r="S1212" s="306">
        <f>'Product Ratings'!S1568</f>
        <v>5</v>
      </c>
      <c r="T1212" s="307">
        <f>'Product Ratings'!T1568</f>
        <v>14</v>
      </c>
      <c r="U1212" s="146"/>
      <c r="V1212" s="146"/>
      <c r="W1212" s="146"/>
    </row>
    <row r="1213" ht="12.75" customHeight="1">
      <c r="A1213" s="146"/>
      <c r="B1213" s="146" t="str">
        <f>'Product Ratings'!B1569</f>
        <v/>
      </c>
      <c r="C1213" s="146"/>
      <c r="D1213" s="146"/>
      <c r="E1213" s="146">
        <f>'Product Ratings'!C1569</f>
        <v>1</v>
      </c>
      <c r="F1213" s="305">
        <f>'Product Ratings'!D1569</f>
        <v>25.22</v>
      </c>
      <c r="G1213" s="305">
        <f>'Product Ratings'!E1569</f>
        <v>12.3</v>
      </c>
      <c r="H1213" s="134">
        <f>'Product Ratings'!F1569</f>
        <v>0.4879</v>
      </c>
      <c r="I1213" s="146"/>
      <c r="J1213" s="305">
        <f>'Product Ratings'!J1569</f>
        <v>25.22</v>
      </c>
      <c r="K1213" s="146" t="str">
        <f>'Product Ratings'!K1569</f>
        <v/>
      </c>
      <c r="L1213" s="305">
        <f>'Product Ratings'!L1569</f>
        <v>16.95006385</v>
      </c>
      <c r="M1213" s="134">
        <f>'Product Ratings'!M1569</f>
        <v>0.67</v>
      </c>
      <c r="N1213" s="146"/>
      <c r="O1213" s="139">
        <f>'Product Ratings'!O1569</f>
        <v>3</v>
      </c>
      <c r="P1213" s="139">
        <f>'Product Ratings'!P1569</f>
        <v>1</v>
      </c>
      <c r="Q1213" s="139">
        <f>'Product Ratings'!Q1569</f>
        <v>5</v>
      </c>
      <c r="R1213" s="139">
        <f>'Product Ratings'!R1569</f>
        <v>0</v>
      </c>
      <c r="S1213" s="306">
        <f>'Product Ratings'!S1569</f>
        <v>5</v>
      </c>
      <c r="T1213" s="307">
        <f>'Product Ratings'!T1569</f>
        <v>14</v>
      </c>
      <c r="U1213" s="146"/>
      <c r="V1213" s="146"/>
      <c r="W1213" s="146"/>
    </row>
    <row r="1214" ht="12.75" customHeight="1">
      <c r="A1214" s="146"/>
      <c r="B1214" s="146" t="str">
        <f>'Product Ratings'!B1575</f>
        <v/>
      </c>
      <c r="C1214" s="146"/>
      <c r="D1214" s="146"/>
      <c r="E1214" s="146">
        <f>'Product Ratings'!C1575</f>
        <v>7</v>
      </c>
      <c r="F1214" s="305">
        <f>'Product Ratings'!D1575</f>
        <v>340.87</v>
      </c>
      <c r="G1214" s="305">
        <f>'Product Ratings'!E1575</f>
        <v>166.02</v>
      </c>
      <c r="H1214" s="134">
        <f>'Product Ratings'!F1575</f>
        <v>0.4871</v>
      </c>
      <c r="I1214" s="146"/>
      <c r="J1214" s="305">
        <f>'Product Ratings'!J1575</f>
        <v>48.69571429</v>
      </c>
      <c r="K1214" s="146" t="str">
        <f>'Product Ratings'!K1575</f>
        <v/>
      </c>
      <c r="L1214" s="305">
        <f>'Product Ratings'!L1575</f>
        <v>32.74542014</v>
      </c>
      <c r="M1214" s="134">
        <f>'Product Ratings'!M1575</f>
        <v>0.85</v>
      </c>
      <c r="N1214" s="146"/>
      <c r="O1214" s="139">
        <f>'Product Ratings'!O1575</f>
        <v>3</v>
      </c>
      <c r="P1214" s="139">
        <f>'Product Ratings'!P1575</f>
        <v>2</v>
      </c>
      <c r="Q1214" s="139">
        <f>'Product Ratings'!Q1575</f>
        <v>4</v>
      </c>
      <c r="R1214" s="139">
        <f>'Product Ratings'!R1575</f>
        <v>0</v>
      </c>
      <c r="S1214" s="306">
        <f>'Product Ratings'!S1575</f>
        <v>5</v>
      </c>
      <c r="T1214" s="307">
        <f>'Product Ratings'!T1575</f>
        <v>14</v>
      </c>
      <c r="U1214" s="146"/>
      <c r="V1214" s="146"/>
      <c r="W1214" s="146"/>
    </row>
    <row r="1215" ht="12.75" customHeight="1">
      <c r="A1215" s="146"/>
      <c r="B1215" s="146" t="str">
        <f>'Product Ratings'!B1581</f>
        <v/>
      </c>
      <c r="C1215" s="146"/>
      <c r="D1215" s="146"/>
      <c r="E1215" s="146">
        <f>'Product Ratings'!C1581</f>
        <v>6</v>
      </c>
      <c r="F1215" s="305">
        <f>'Product Ratings'!D1581</f>
        <v>255.65</v>
      </c>
      <c r="G1215" s="305">
        <f>'Product Ratings'!E1581</f>
        <v>124.25</v>
      </c>
      <c r="H1215" s="134">
        <f>'Product Ratings'!F1581</f>
        <v>0.486</v>
      </c>
      <c r="I1215" s="146"/>
      <c r="J1215" s="305">
        <f>'Product Ratings'!J1581</f>
        <v>42.60833333</v>
      </c>
      <c r="K1215" s="146" t="str">
        <f>'Product Ratings'!K1581</f>
        <v/>
      </c>
      <c r="L1215" s="305">
        <f>'Product Ratings'!L1581</f>
        <v>28.67317183</v>
      </c>
      <c r="M1215" s="134">
        <f>'Product Ratings'!M1581</f>
        <v>0.94</v>
      </c>
      <c r="N1215" s="146"/>
      <c r="O1215" s="139">
        <f>'Product Ratings'!O1581</f>
        <v>3</v>
      </c>
      <c r="P1215" s="139">
        <f>'Product Ratings'!P1581</f>
        <v>2</v>
      </c>
      <c r="Q1215" s="139">
        <f>'Product Ratings'!Q1581</f>
        <v>4</v>
      </c>
      <c r="R1215" s="139">
        <f>'Product Ratings'!R1581</f>
        <v>0</v>
      </c>
      <c r="S1215" s="306">
        <f>'Product Ratings'!S1581</f>
        <v>5</v>
      </c>
      <c r="T1215" s="307">
        <f>'Product Ratings'!T1581</f>
        <v>14</v>
      </c>
      <c r="U1215" s="146"/>
      <c r="V1215" s="146"/>
      <c r="W1215" s="146"/>
    </row>
    <row r="1216" ht="12.75" customHeight="1">
      <c r="A1216" s="146"/>
      <c r="B1216" s="146" t="str">
        <f>'Product Ratings'!B1583</f>
        <v/>
      </c>
      <c r="C1216" s="146"/>
      <c r="D1216" s="146"/>
      <c r="E1216" s="146">
        <f>'Product Ratings'!C1583</f>
        <v>13</v>
      </c>
      <c r="F1216" s="305">
        <f>'Product Ratings'!D1583</f>
        <v>954.78</v>
      </c>
      <c r="G1216" s="305">
        <f>'Product Ratings'!E1583</f>
        <v>463.6</v>
      </c>
      <c r="H1216" s="134">
        <f>'Product Ratings'!F1583</f>
        <v>0.4856</v>
      </c>
      <c r="I1216" s="146"/>
      <c r="J1216" s="305">
        <f>'Product Ratings'!J1583</f>
        <v>73.44461538</v>
      </c>
      <c r="K1216" s="146" t="str">
        <f>'Product Ratings'!K1583</f>
        <v/>
      </c>
      <c r="L1216" s="305">
        <f>'Product Ratings'!L1583</f>
        <v>49.43767864</v>
      </c>
      <c r="M1216" s="134">
        <f>'Product Ratings'!M1583</f>
        <v>0.93</v>
      </c>
      <c r="N1216" s="146"/>
      <c r="O1216" s="139">
        <f>'Product Ratings'!O1583</f>
        <v>3</v>
      </c>
      <c r="P1216" s="139">
        <f>'Product Ratings'!P1583</f>
        <v>3</v>
      </c>
      <c r="Q1216" s="139">
        <f>'Product Ratings'!Q1583</f>
        <v>3</v>
      </c>
      <c r="R1216" s="139">
        <f>'Product Ratings'!R1583</f>
        <v>0</v>
      </c>
      <c r="S1216" s="306">
        <f>'Product Ratings'!S1583</f>
        <v>5</v>
      </c>
      <c r="T1216" s="307">
        <f>'Product Ratings'!T1583</f>
        <v>14</v>
      </c>
      <c r="U1216" s="146"/>
      <c r="V1216" s="146"/>
      <c r="W1216" s="146"/>
    </row>
    <row r="1217" ht="12.75" customHeight="1">
      <c r="A1217" s="146"/>
      <c r="B1217" s="146" t="str">
        <f>'Product Ratings'!B1584</f>
        <v/>
      </c>
      <c r="C1217" s="146"/>
      <c r="D1217" s="146"/>
      <c r="E1217" s="146">
        <f>'Product Ratings'!C1584</f>
        <v>1</v>
      </c>
      <c r="F1217" s="305">
        <f>'Product Ratings'!D1584</f>
        <v>16.52</v>
      </c>
      <c r="G1217" s="305">
        <f>'Product Ratings'!E1584</f>
        <v>8.02</v>
      </c>
      <c r="H1217" s="134">
        <f>'Product Ratings'!F1584</f>
        <v>0.4855</v>
      </c>
      <c r="I1217" s="146"/>
      <c r="J1217" s="305">
        <f>'Product Ratings'!J1584</f>
        <v>16.52</v>
      </c>
      <c r="K1217" s="146" t="str">
        <f>'Product Ratings'!K1584</f>
        <v/>
      </c>
      <c r="L1217" s="305">
        <f>'Product Ratings'!L1584</f>
        <v>11.12083474</v>
      </c>
      <c r="M1217" s="134">
        <f>'Product Ratings'!M1584</f>
        <v>0.65</v>
      </c>
      <c r="N1217" s="146"/>
      <c r="O1217" s="139">
        <f>'Product Ratings'!O1584</f>
        <v>3</v>
      </c>
      <c r="P1217" s="139">
        <f>'Product Ratings'!P1584</f>
        <v>1</v>
      </c>
      <c r="Q1217" s="139">
        <f>'Product Ratings'!Q1584</f>
        <v>5</v>
      </c>
      <c r="R1217" s="139">
        <f>'Product Ratings'!R1584</f>
        <v>0</v>
      </c>
      <c r="S1217" s="306">
        <f>'Product Ratings'!S1584</f>
        <v>5</v>
      </c>
      <c r="T1217" s="307">
        <f>'Product Ratings'!T1584</f>
        <v>14</v>
      </c>
      <c r="U1217" s="146"/>
      <c r="V1217" s="146"/>
      <c r="W1217" s="146"/>
    </row>
    <row r="1218" ht="12.75" customHeight="1">
      <c r="A1218" s="146"/>
      <c r="B1218" s="146" t="str">
        <f>'Product Ratings'!B1588</f>
        <v/>
      </c>
      <c r="C1218" s="146"/>
      <c r="D1218" s="146"/>
      <c r="E1218" s="146">
        <f>'Product Ratings'!C1588</f>
        <v>4</v>
      </c>
      <c r="F1218" s="305">
        <f>'Product Ratings'!D1588</f>
        <v>136</v>
      </c>
      <c r="G1218" s="305">
        <f>'Product Ratings'!E1588</f>
        <v>66</v>
      </c>
      <c r="H1218" s="134">
        <f>'Product Ratings'!F1588</f>
        <v>0.4853</v>
      </c>
      <c r="I1218" s="146"/>
      <c r="J1218" s="305">
        <f>'Product Ratings'!J1588</f>
        <v>34</v>
      </c>
      <c r="K1218" s="146" t="str">
        <f>'Product Ratings'!K1588</f>
        <v/>
      </c>
      <c r="L1218" s="305">
        <f>'Product Ratings'!L1588</f>
        <v>22.89099845</v>
      </c>
      <c r="M1218" s="134">
        <f>'Product Ratings'!M1588</f>
        <v>0.65</v>
      </c>
      <c r="N1218" s="146"/>
      <c r="O1218" s="139">
        <f>'Product Ratings'!O1588</f>
        <v>3</v>
      </c>
      <c r="P1218" s="139">
        <f>'Product Ratings'!P1588</f>
        <v>1</v>
      </c>
      <c r="Q1218" s="139">
        <f>'Product Ratings'!Q1588</f>
        <v>5</v>
      </c>
      <c r="R1218" s="139">
        <f>'Product Ratings'!R1588</f>
        <v>0</v>
      </c>
      <c r="S1218" s="306">
        <f>'Product Ratings'!S1588</f>
        <v>5</v>
      </c>
      <c r="T1218" s="307">
        <f>'Product Ratings'!T1588</f>
        <v>14</v>
      </c>
      <c r="U1218" s="146"/>
      <c r="V1218" s="146"/>
      <c r="W1218" s="146"/>
    </row>
    <row r="1219" ht="12.75" customHeight="1">
      <c r="A1219" s="146"/>
      <c r="B1219" s="146" t="str">
        <f>'Product Ratings'!B1594</f>
        <v/>
      </c>
      <c r="C1219" s="146"/>
      <c r="D1219" s="146"/>
      <c r="E1219" s="146">
        <f>'Product Ratings'!C1594</f>
        <v>11</v>
      </c>
      <c r="F1219" s="305">
        <f>'Product Ratings'!D1594</f>
        <v>530.78</v>
      </c>
      <c r="G1219" s="305">
        <f>'Product Ratings'!E1594</f>
        <v>257.12</v>
      </c>
      <c r="H1219" s="134">
        <f>'Product Ratings'!F1594</f>
        <v>0.4844</v>
      </c>
      <c r="I1219" s="146"/>
      <c r="J1219" s="305">
        <f>'Product Ratings'!J1594</f>
        <v>48.25272727</v>
      </c>
      <c r="K1219" s="146" t="str">
        <f>'Product Ratings'!K1594</f>
        <v/>
      </c>
      <c r="L1219" s="305">
        <f>'Product Ratings'!L1594</f>
        <v>32.506553</v>
      </c>
      <c r="M1219" s="134">
        <f>'Product Ratings'!M1594</f>
        <v>0.34</v>
      </c>
      <c r="N1219" s="146"/>
      <c r="O1219" s="139">
        <f>'Product Ratings'!O1594</f>
        <v>3</v>
      </c>
      <c r="P1219" s="139">
        <f>'Product Ratings'!P1594</f>
        <v>3</v>
      </c>
      <c r="Q1219" s="139">
        <f>'Product Ratings'!Q1594</f>
        <v>4</v>
      </c>
      <c r="R1219" s="139">
        <f>'Product Ratings'!R1594</f>
        <v>0</v>
      </c>
      <c r="S1219" s="306">
        <f>'Product Ratings'!S1594</f>
        <v>4</v>
      </c>
      <c r="T1219" s="307">
        <f>'Product Ratings'!T1594</f>
        <v>14</v>
      </c>
      <c r="U1219" s="146"/>
      <c r="V1219" s="146"/>
      <c r="W1219" s="146"/>
    </row>
    <row r="1220" ht="12.75" customHeight="1">
      <c r="A1220" s="146"/>
      <c r="B1220" s="146" t="str">
        <f>'Product Ratings'!B1604</f>
        <v/>
      </c>
      <c r="C1220" s="146"/>
      <c r="D1220" s="146"/>
      <c r="E1220" s="146">
        <f>'Product Ratings'!C1604</f>
        <v>2</v>
      </c>
      <c r="F1220" s="305">
        <f>'Product Ratings'!D1604</f>
        <v>17.3</v>
      </c>
      <c r="G1220" s="305">
        <f>'Product Ratings'!E1604</f>
        <v>8.37</v>
      </c>
      <c r="H1220" s="134">
        <f>'Product Ratings'!F1604</f>
        <v>0.4836</v>
      </c>
      <c r="I1220" s="146"/>
      <c r="J1220" s="305">
        <f>'Product Ratings'!J1604</f>
        <v>8.65</v>
      </c>
      <c r="K1220" s="146" t="str">
        <f>'Product Ratings'!K1604</f>
        <v/>
      </c>
      <c r="L1220" s="305">
        <f>'Product Ratings'!L1604</f>
        <v>5.83041251</v>
      </c>
      <c r="M1220" s="134">
        <f>'Product Ratings'!M1604</f>
        <v>0.89</v>
      </c>
      <c r="N1220" s="146"/>
      <c r="O1220" s="139">
        <f>'Product Ratings'!O1604</f>
        <v>3</v>
      </c>
      <c r="P1220" s="139">
        <f>'Product Ratings'!P1604</f>
        <v>1</v>
      </c>
      <c r="Q1220" s="139">
        <f>'Product Ratings'!Q1604</f>
        <v>5</v>
      </c>
      <c r="R1220" s="139">
        <f>'Product Ratings'!R1604</f>
        <v>0</v>
      </c>
      <c r="S1220" s="306">
        <f>'Product Ratings'!S1604</f>
        <v>5</v>
      </c>
      <c r="T1220" s="307">
        <f>'Product Ratings'!T1604</f>
        <v>14</v>
      </c>
      <c r="U1220" s="146"/>
      <c r="V1220" s="146"/>
      <c r="W1220" s="146"/>
    </row>
    <row r="1221" ht="12.75" customHeight="1">
      <c r="A1221" s="146"/>
      <c r="B1221" s="146" t="str">
        <f>'Product Ratings'!B1605</f>
        <v/>
      </c>
      <c r="C1221" s="146"/>
      <c r="D1221" s="146"/>
      <c r="E1221" s="146">
        <f>'Product Ratings'!C1605</f>
        <v>1</v>
      </c>
      <c r="F1221" s="305">
        <f>'Product Ratings'!D1605</f>
        <v>8.65</v>
      </c>
      <c r="G1221" s="305">
        <f>'Product Ratings'!E1605</f>
        <v>4.18</v>
      </c>
      <c r="H1221" s="134">
        <f>'Product Ratings'!F1605</f>
        <v>0.4836</v>
      </c>
      <c r="I1221" s="146"/>
      <c r="J1221" s="305">
        <f>'Product Ratings'!J1605</f>
        <v>8.65</v>
      </c>
      <c r="K1221" s="146" t="str">
        <f>'Product Ratings'!K1605</f>
        <v/>
      </c>
      <c r="L1221" s="305">
        <f>'Product Ratings'!L1605</f>
        <v>5.83041251</v>
      </c>
      <c r="M1221" s="134">
        <f>'Product Ratings'!M1605</f>
        <v>0.65</v>
      </c>
      <c r="N1221" s="146"/>
      <c r="O1221" s="139">
        <f>'Product Ratings'!O1605</f>
        <v>3</v>
      </c>
      <c r="P1221" s="139">
        <f>'Product Ratings'!P1605</f>
        <v>1</v>
      </c>
      <c r="Q1221" s="139">
        <f>'Product Ratings'!Q1605</f>
        <v>5</v>
      </c>
      <c r="R1221" s="139">
        <f>'Product Ratings'!R1605</f>
        <v>0</v>
      </c>
      <c r="S1221" s="306">
        <f>'Product Ratings'!S1605</f>
        <v>5</v>
      </c>
      <c r="T1221" s="307">
        <f>'Product Ratings'!T1605</f>
        <v>14</v>
      </c>
      <c r="U1221" s="146"/>
      <c r="V1221" s="146"/>
      <c r="W1221" s="146"/>
    </row>
    <row r="1222" ht="12.75" customHeight="1">
      <c r="A1222" s="146"/>
      <c r="B1222" s="146" t="str">
        <f>'Product Ratings'!B1640</f>
        <v/>
      </c>
      <c r="C1222" s="146"/>
      <c r="D1222" s="146"/>
      <c r="E1222" s="146">
        <f>'Product Ratings'!C1640</f>
        <v>6</v>
      </c>
      <c r="F1222" s="305">
        <f>'Product Ratings'!D1640</f>
        <v>200.87</v>
      </c>
      <c r="G1222" s="305">
        <f>'Product Ratings'!E1640</f>
        <v>96.47</v>
      </c>
      <c r="H1222" s="134">
        <f>'Product Ratings'!F1640</f>
        <v>0.4802</v>
      </c>
      <c r="I1222" s="146"/>
      <c r="J1222" s="305">
        <f>'Product Ratings'!J1640</f>
        <v>33.47833333</v>
      </c>
      <c r="K1222" s="146" t="str">
        <f>'Product Ratings'!K1640</f>
        <v/>
      </c>
      <c r="L1222" s="305">
        <f>'Product Ratings'!L1640</f>
        <v>22.61743908</v>
      </c>
      <c r="M1222" s="134">
        <f>'Product Ratings'!M1640</f>
        <v>0.57</v>
      </c>
      <c r="N1222" s="146"/>
      <c r="O1222" s="139">
        <f>'Product Ratings'!O1640</f>
        <v>3</v>
      </c>
      <c r="P1222" s="139">
        <f>'Product Ratings'!P1640</f>
        <v>2</v>
      </c>
      <c r="Q1222" s="139">
        <f>'Product Ratings'!Q1640</f>
        <v>5</v>
      </c>
      <c r="R1222" s="139">
        <f>'Product Ratings'!R1640</f>
        <v>0</v>
      </c>
      <c r="S1222" s="306">
        <f>'Product Ratings'!S1640</f>
        <v>4</v>
      </c>
      <c r="T1222" s="307">
        <f>'Product Ratings'!T1640</f>
        <v>14</v>
      </c>
      <c r="U1222" s="146"/>
      <c r="V1222" s="146"/>
      <c r="W1222" s="146"/>
    </row>
    <row r="1223" ht="12.75" customHeight="1">
      <c r="A1223" s="146"/>
      <c r="B1223" s="146" t="str">
        <f>'Product Ratings'!B1652</f>
        <v/>
      </c>
      <c r="C1223" s="146"/>
      <c r="D1223" s="146"/>
      <c r="E1223" s="146">
        <f>'Product Ratings'!C1652</f>
        <v>5</v>
      </c>
      <c r="F1223" s="305">
        <f>'Product Ratings'!D1652</f>
        <v>139.13</v>
      </c>
      <c r="G1223" s="305">
        <f>'Product Ratings'!E1652</f>
        <v>66.63</v>
      </c>
      <c r="H1223" s="134">
        <f>'Product Ratings'!F1652</f>
        <v>0.4789</v>
      </c>
      <c r="I1223" s="146"/>
      <c r="J1223" s="305">
        <f>'Product Ratings'!J1652</f>
        <v>27.826</v>
      </c>
      <c r="K1223" s="146" t="str">
        <f>'Product Ratings'!K1652</f>
        <v/>
      </c>
      <c r="L1223" s="305">
        <f>'Product Ratings'!L1652</f>
        <v>18.81533572</v>
      </c>
      <c r="M1223" s="134">
        <f>'Product Ratings'!M1652</f>
        <v>0.87</v>
      </c>
      <c r="N1223" s="146"/>
      <c r="O1223" s="139">
        <f>'Product Ratings'!O1652</f>
        <v>3</v>
      </c>
      <c r="P1223" s="139">
        <f>'Product Ratings'!P1652</f>
        <v>1</v>
      </c>
      <c r="Q1223" s="139">
        <f>'Product Ratings'!Q1652</f>
        <v>5</v>
      </c>
      <c r="R1223" s="139">
        <f>'Product Ratings'!R1652</f>
        <v>0</v>
      </c>
      <c r="S1223" s="306">
        <f>'Product Ratings'!S1652</f>
        <v>5</v>
      </c>
      <c r="T1223" s="307">
        <f>'Product Ratings'!T1652</f>
        <v>14</v>
      </c>
      <c r="U1223" s="146"/>
      <c r="V1223" s="146"/>
      <c r="W1223" s="146"/>
    </row>
    <row r="1224" ht="12.75" customHeight="1">
      <c r="A1224" s="146"/>
      <c r="B1224" s="146" t="str">
        <f>'Product Ratings'!B1654</f>
        <v/>
      </c>
      <c r="C1224" s="146"/>
      <c r="D1224" s="146"/>
      <c r="E1224" s="146">
        <f>'Product Ratings'!C1654</f>
        <v>1</v>
      </c>
      <c r="F1224" s="305">
        <f>'Product Ratings'!D1654</f>
        <v>27.83</v>
      </c>
      <c r="G1224" s="305">
        <f>'Product Ratings'!E1654</f>
        <v>13.33</v>
      </c>
      <c r="H1224" s="134">
        <f>'Product Ratings'!F1654</f>
        <v>0.4789</v>
      </c>
      <c r="I1224" s="146"/>
      <c r="J1224" s="305">
        <f>'Product Ratings'!J1654</f>
        <v>27.83</v>
      </c>
      <c r="K1224" s="146" t="str">
        <f>'Product Ratings'!K1654</f>
        <v/>
      </c>
      <c r="L1224" s="305">
        <f>'Product Ratings'!L1654</f>
        <v>18.81804044</v>
      </c>
      <c r="M1224" s="134">
        <f>'Product Ratings'!M1654</f>
        <v>0.89</v>
      </c>
      <c r="N1224" s="146"/>
      <c r="O1224" s="139">
        <f>'Product Ratings'!O1654</f>
        <v>3</v>
      </c>
      <c r="P1224" s="139">
        <f>'Product Ratings'!P1654</f>
        <v>1</v>
      </c>
      <c r="Q1224" s="139">
        <f>'Product Ratings'!Q1654</f>
        <v>5</v>
      </c>
      <c r="R1224" s="139">
        <f>'Product Ratings'!R1654</f>
        <v>0</v>
      </c>
      <c r="S1224" s="306">
        <f>'Product Ratings'!S1654</f>
        <v>5</v>
      </c>
      <c r="T1224" s="307">
        <f>'Product Ratings'!T1654</f>
        <v>14</v>
      </c>
      <c r="U1224" s="146"/>
      <c r="V1224" s="146"/>
      <c r="W1224" s="146"/>
    </row>
    <row r="1225" ht="12.75" customHeight="1">
      <c r="A1225" s="146"/>
      <c r="B1225" s="146" t="str">
        <f>'Product Ratings'!B1658</f>
        <v/>
      </c>
      <c r="C1225" s="146"/>
      <c r="D1225" s="146"/>
      <c r="E1225" s="146">
        <f>'Product Ratings'!C1658</f>
        <v>5</v>
      </c>
      <c r="F1225" s="305">
        <f>'Product Ratings'!D1658</f>
        <v>106.52</v>
      </c>
      <c r="G1225" s="305">
        <f>'Product Ratings'!E1658</f>
        <v>50.87</v>
      </c>
      <c r="H1225" s="134">
        <f>'Product Ratings'!F1658</f>
        <v>0.4776</v>
      </c>
      <c r="I1225" s="146"/>
      <c r="J1225" s="305">
        <f>'Product Ratings'!J1658</f>
        <v>21.304</v>
      </c>
      <c r="K1225" s="146" t="str">
        <f>'Product Ratings'!K1658</f>
        <v/>
      </c>
      <c r="L1225" s="305">
        <f>'Product Ratings'!L1658</f>
        <v>14.41797509</v>
      </c>
      <c r="M1225" s="134">
        <f>'Product Ratings'!M1658</f>
        <v>0.97</v>
      </c>
      <c r="N1225" s="146"/>
      <c r="O1225" s="139">
        <f>'Product Ratings'!O1658</f>
        <v>3</v>
      </c>
      <c r="P1225" s="139">
        <f>'Product Ratings'!P1658</f>
        <v>1</v>
      </c>
      <c r="Q1225" s="139">
        <f>'Product Ratings'!Q1658</f>
        <v>5</v>
      </c>
      <c r="R1225" s="139">
        <f>'Product Ratings'!R1658</f>
        <v>0</v>
      </c>
      <c r="S1225" s="306">
        <f>'Product Ratings'!S1658</f>
        <v>5</v>
      </c>
      <c r="T1225" s="307">
        <f>'Product Ratings'!T1658</f>
        <v>14</v>
      </c>
      <c r="U1225" s="146"/>
      <c r="V1225" s="146"/>
      <c r="W1225" s="146"/>
    </row>
    <row r="1226" ht="12.75" customHeight="1">
      <c r="A1226" s="146"/>
      <c r="B1226" s="146" t="str">
        <f>'Product Ratings'!B1659</f>
        <v/>
      </c>
      <c r="C1226" s="146"/>
      <c r="D1226" s="146"/>
      <c r="E1226" s="146">
        <f>'Product Ratings'!C1659</f>
        <v>1</v>
      </c>
      <c r="F1226" s="305">
        <f>'Product Ratings'!D1659</f>
        <v>30.43</v>
      </c>
      <c r="G1226" s="305">
        <f>'Product Ratings'!E1659</f>
        <v>14.53</v>
      </c>
      <c r="H1226" s="134">
        <f>'Product Ratings'!F1659</f>
        <v>0.4776</v>
      </c>
      <c r="I1226" s="146"/>
      <c r="J1226" s="305">
        <f>'Product Ratings'!J1659</f>
        <v>30.43</v>
      </c>
      <c r="K1226" s="146" t="str">
        <f>'Product Ratings'!K1659</f>
        <v/>
      </c>
      <c r="L1226" s="305">
        <f>'Product Ratings'!L1659</f>
        <v>20.59420682</v>
      </c>
      <c r="M1226" s="134">
        <f>'Product Ratings'!M1659</f>
        <v>0.93</v>
      </c>
      <c r="N1226" s="146"/>
      <c r="O1226" s="139">
        <f>'Product Ratings'!O1659</f>
        <v>3</v>
      </c>
      <c r="P1226" s="139">
        <f>'Product Ratings'!P1659</f>
        <v>1</v>
      </c>
      <c r="Q1226" s="139">
        <f>'Product Ratings'!Q1659</f>
        <v>5</v>
      </c>
      <c r="R1226" s="139">
        <f>'Product Ratings'!R1659</f>
        <v>0</v>
      </c>
      <c r="S1226" s="306">
        <f>'Product Ratings'!S1659</f>
        <v>5</v>
      </c>
      <c r="T1226" s="307">
        <f>'Product Ratings'!T1659</f>
        <v>14</v>
      </c>
      <c r="U1226" s="146"/>
      <c r="V1226" s="146"/>
      <c r="W1226" s="146"/>
    </row>
    <row r="1227" ht="12.75" customHeight="1">
      <c r="A1227" s="146"/>
      <c r="B1227" s="146" t="str">
        <f>'Product Ratings'!B1660</f>
        <v/>
      </c>
      <c r="C1227" s="146"/>
      <c r="D1227" s="146"/>
      <c r="E1227" s="146">
        <f>'Product Ratings'!C1660</f>
        <v>1</v>
      </c>
      <c r="F1227" s="305">
        <f>'Product Ratings'!D1660</f>
        <v>21.3</v>
      </c>
      <c r="G1227" s="305">
        <f>'Product Ratings'!E1660</f>
        <v>10.17</v>
      </c>
      <c r="H1227" s="134">
        <f>'Product Ratings'!F1660</f>
        <v>0.4776</v>
      </c>
      <c r="I1227" s="146"/>
      <c r="J1227" s="305">
        <f>'Product Ratings'!J1660</f>
        <v>21.3</v>
      </c>
      <c r="K1227" s="146" t="str">
        <f>'Product Ratings'!K1660</f>
        <v/>
      </c>
      <c r="L1227" s="305">
        <f>'Product Ratings'!L1660</f>
        <v>14.415268</v>
      </c>
      <c r="M1227" s="134">
        <f>'Product Ratings'!M1660</f>
        <v>0.65</v>
      </c>
      <c r="N1227" s="146"/>
      <c r="O1227" s="139">
        <f>'Product Ratings'!O1660</f>
        <v>3</v>
      </c>
      <c r="P1227" s="139">
        <f>'Product Ratings'!P1660</f>
        <v>1</v>
      </c>
      <c r="Q1227" s="139">
        <f>'Product Ratings'!Q1660</f>
        <v>5</v>
      </c>
      <c r="R1227" s="139">
        <f>'Product Ratings'!R1660</f>
        <v>0</v>
      </c>
      <c r="S1227" s="306">
        <f>'Product Ratings'!S1660</f>
        <v>5</v>
      </c>
      <c r="T1227" s="307">
        <f>'Product Ratings'!T1660</f>
        <v>14</v>
      </c>
      <c r="U1227" s="146"/>
      <c r="V1227" s="146"/>
      <c r="W1227" s="146"/>
    </row>
    <row r="1228" ht="12.75" customHeight="1">
      <c r="A1228" s="146"/>
      <c r="B1228" s="146" t="str">
        <f>'Product Ratings'!B1667</f>
        <v/>
      </c>
      <c r="C1228" s="146"/>
      <c r="D1228" s="146"/>
      <c r="E1228" s="146">
        <f>'Product Ratings'!C1667</f>
        <v>13</v>
      </c>
      <c r="F1228" s="305">
        <f>'Product Ratings'!D1667</f>
        <v>1071.78</v>
      </c>
      <c r="G1228" s="305">
        <f>'Product Ratings'!E1667</f>
        <v>511.19</v>
      </c>
      <c r="H1228" s="134">
        <f>'Product Ratings'!F1667</f>
        <v>0.477</v>
      </c>
      <c r="I1228" s="146"/>
      <c r="J1228" s="305">
        <f>'Product Ratings'!J1667</f>
        <v>82.44461538</v>
      </c>
      <c r="K1228" s="146" t="str">
        <f>'Product Ratings'!K1667</f>
        <v/>
      </c>
      <c r="L1228" s="305">
        <f>'Product Ratings'!L1667</f>
        <v>55.81896776</v>
      </c>
      <c r="M1228" s="134">
        <f>'Product Ratings'!M1667</f>
        <v>0.92</v>
      </c>
      <c r="N1228" s="146"/>
      <c r="O1228" s="139">
        <f>'Product Ratings'!O1667</f>
        <v>3</v>
      </c>
      <c r="P1228" s="139">
        <f>'Product Ratings'!P1667</f>
        <v>3</v>
      </c>
      <c r="Q1228" s="139">
        <f>'Product Ratings'!Q1667</f>
        <v>3</v>
      </c>
      <c r="R1228" s="139">
        <f>'Product Ratings'!R1667</f>
        <v>0</v>
      </c>
      <c r="S1228" s="306">
        <f>'Product Ratings'!S1667</f>
        <v>5</v>
      </c>
      <c r="T1228" s="307">
        <f>'Product Ratings'!T1667</f>
        <v>14</v>
      </c>
      <c r="U1228" s="146"/>
      <c r="V1228" s="146"/>
      <c r="W1228" s="146"/>
    </row>
    <row r="1229" ht="12.75" customHeight="1">
      <c r="A1229" s="146"/>
      <c r="B1229" s="146" t="str">
        <f>'Product Ratings'!B1673</f>
        <v/>
      </c>
      <c r="C1229" s="146"/>
      <c r="D1229" s="146"/>
      <c r="E1229" s="146">
        <f>'Product Ratings'!C1673</f>
        <v>8</v>
      </c>
      <c r="F1229" s="305">
        <f>'Product Ratings'!D1673</f>
        <v>172.88</v>
      </c>
      <c r="G1229" s="305">
        <f>'Product Ratings'!E1673</f>
        <v>82.29</v>
      </c>
      <c r="H1229" s="134">
        <f>'Product Ratings'!F1673</f>
        <v>0.476</v>
      </c>
      <c r="I1229" s="146"/>
      <c r="J1229" s="305">
        <f>'Product Ratings'!J1673</f>
        <v>21.61</v>
      </c>
      <c r="K1229" s="146" t="str">
        <f>'Product Ratings'!K1673</f>
        <v/>
      </c>
      <c r="L1229" s="305">
        <f>'Product Ratings'!L1673</f>
        <v>14.64092141</v>
      </c>
      <c r="M1229" s="134">
        <f>'Product Ratings'!M1673</f>
        <v>0.45</v>
      </c>
      <c r="N1229" s="146"/>
      <c r="O1229" s="139">
        <f>'Product Ratings'!O1673</f>
        <v>3</v>
      </c>
      <c r="P1229" s="139">
        <f>'Product Ratings'!P1673</f>
        <v>2</v>
      </c>
      <c r="Q1229" s="139">
        <f>'Product Ratings'!Q1673</f>
        <v>5</v>
      </c>
      <c r="R1229" s="139">
        <f>'Product Ratings'!R1673</f>
        <v>0</v>
      </c>
      <c r="S1229" s="306">
        <f>'Product Ratings'!S1673</f>
        <v>4</v>
      </c>
      <c r="T1229" s="307">
        <f>'Product Ratings'!T1673</f>
        <v>14</v>
      </c>
      <c r="U1229" s="146"/>
      <c r="V1229" s="146"/>
      <c r="W1229" s="146"/>
    </row>
    <row r="1230" ht="12.75" customHeight="1">
      <c r="A1230" s="146"/>
      <c r="B1230" s="146" t="str">
        <f>'Product Ratings'!B1696</f>
        <v/>
      </c>
      <c r="C1230" s="146"/>
      <c r="D1230" s="146"/>
      <c r="E1230" s="146">
        <f>'Product Ratings'!C1696</f>
        <v>23</v>
      </c>
      <c r="F1230" s="305">
        <f>'Product Ratings'!D1696</f>
        <v>774.91</v>
      </c>
      <c r="G1230" s="305">
        <f>'Product Ratings'!E1696</f>
        <v>366.56</v>
      </c>
      <c r="H1230" s="134">
        <f>'Product Ratings'!F1696</f>
        <v>0.473</v>
      </c>
      <c r="I1230" s="146"/>
      <c r="J1230" s="305">
        <f>'Product Ratings'!J1696</f>
        <v>33.69173913</v>
      </c>
      <c r="K1230" s="146" t="str">
        <f>'Product Ratings'!K1696</f>
        <v/>
      </c>
      <c r="L1230" s="305">
        <f>'Product Ratings'!L1696</f>
        <v>22.8728711</v>
      </c>
      <c r="M1230" s="134">
        <f>'Product Ratings'!M1696</f>
        <v>0.125</v>
      </c>
      <c r="N1230" s="146"/>
      <c r="O1230" s="139">
        <f>'Product Ratings'!O1696</f>
        <v>3</v>
      </c>
      <c r="P1230" s="139">
        <f>'Product Ratings'!P1696</f>
        <v>4</v>
      </c>
      <c r="Q1230" s="139">
        <f>'Product Ratings'!Q1696</f>
        <v>5</v>
      </c>
      <c r="R1230" s="139">
        <f>'Product Ratings'!R1696</f>
        <v>0</v>
      </c>
      <c r="S1230" s="306">
        <f>'Product Ratings'!S1696</f>
        <v>2</v>
      </c>
      <c r="T1230" s="307">
        <f>'Product Ratings'!T1696</f>
        <v>14</v>
      </c>
      <c r="U1230" s="146"/>
      <c r="V1230" s="146"/>
      <c r="W1230" s="146"/>
    </row>
    <row r="1231" ht="12.75" customHeight="1">
      <c r="A1231" s="146"/>
      <c r="B1231" s="146" t="str">
        <f>'Product Ratings'!B1702</f>
        <v/>
      </c>
      <c r="C1231" s="146"/>
      <c r="D1231" s="146"/>
      <c r="E1231" s="146">
        <f>'Product Ratings'!C1702</f>
        <v>13</v>
      </c>
      <c r="F1231" s="305">
        <f>'Product Ratings'!D1702</f>
        <v>313.04</v>
      </c>
      <c r="G1231" s="305">
        <f>'Product Ratings'!E1702</f>
        <v>147.84</v>
      </c>
      <c r="H1231" s="134">
        <f>'Product Ratings'!F1702</f>
        <v>0.4723</v>
      </c>
      <c r="I1231" s="146"/>
      <c r="J1231" s="305">
        <f>'Product Ratings'!J1702</f>
        <v>24.08</v>
      </c>
      <c r="K1231" s="146" t="str">
        <f>'Product Ratings'!K1702</f>
        <v/>
      </c>
      <c r="L1231" s="305">
        <f>'Product Ratings'!L1702</f>
        <v>16.35536236</v>
      </c>
      <c r="M1231" s="134">
        <f>'Product Ratings'!M1702</f>
        <v>0.3</v>
      </c>
      <c r="N1231" s="146"/>
      <c r="O1231" s="139">
        <f>'Product Ratings'!O1702</f>
        <v>3</v>
      </c>
      <c r="P1231" s="139">
        <f>'Product Ratings'!P1702</f>
        <v>3</v>
      </c>
      <c r="Q1231" s="139">
        <f>'Product Ratings'!Q1702</f>
        <v>5</v>
      </c>
      <c r="R1231" s="139">
        <f>'Product Ratings'!R1702</f>
        <v>0</v>
      </c>
      <c r="S1231" s="306">
        <f>'Product Ratings'!S1702</f>
        <v>3</v>
      </c>
      <c r="T1231" s="307">
        <f>'Product Ratings'!T1702</f>
        <v>14</v>
      </c>
      <c r="U1231" s="146"/>
      <c r="V1231" s="146"/>
      <c r="W1231" s="146"/>
    </row>
    <row r="1232" ht="12.75" customHeight="1">
      <c r="A1232" s="146"/>
      <c r="B1232" s="146" t="str">
        <f>'Product Ratings'!B1709</f>
        <v/>
      </c>
      <c r="C1232" s="146"/>
      <c r="D1232" s="146"/>
      <c r="E1232" s="146">
        <f>'Product Ratings'!C1709</f>
        <v>18</v>
      </c>
      <c r="F1232" s="305">
        <f>'Product Ratings'!D1709</f>
        <v>1399.31</v>
      </c>
      <c r="G1232" s="305">
        <f>'Product Ratings'!E1709</f>
        <v>659.99</v>
      </c>
      <c r="H1232" s="134">
        <f>'Product Ratings'!F1709</f>
        <v>0.4717</v>
      </c>
      <c r="I1232" s="146"/>
      <c r="J1232" s="305">
        <f>'Product Ratings'!J1709</f>
        <v>77.73944444</v>
      </c>
      <c r="K1232" s="146" t="str">
        <f>'Product Ratings'!K1709</f>
        <v/>
      </c>
      <c r="L1232" s="305">
        <f>'Product Ratings'!L1709</f>
        <v>52.82288812</v>
      </c>
      <c r="M1232" s="134">
        <f>'Product Ratings'!M1709</f>
        <v>0.46</v>
      </c>
      <c r="N1232" s="146"/>
      <c r="O1232" s="139">
        <f>'Product Ratings'!O1709</f>
        <v>3</v>
      </c>
      <c r="P1232" s="139">
        <f>'Product Ratings'!P1709</f>
        <v>4</v>
      </c>
      <c r="Q1232" s="139">
        <f>'Product Ratings'!Q1709</f>
        <v>3</v>
      </c>
      <c r="R1232" s="139">
        <f>'Product Ratings'!R1709</f>
        <v>0</v>
      </c>
      <c r="S1232" s="306">
        <f>'Product Ratings'!S1709</f>
        <v>4</v>
      </c>
      <c r="T1232" s="307">
        <f>'Product Ratings'!T1709</f>
        <v>14</v>
      </c>
      <c r="U1232" s="146"/>
      <c r="V1232" s="146"/>
      <c r="W1232" s="146"/>
    </row>
    <row r="1233" ht="12.75" customHeight="1">
      <c r="A1233" s="146"/>
      <c r="B1233" s="146" t="str">
        <f>'Product Ratings'!B1710</f>
        <v/>
      </c>
      <c r="C1233" s="146"/>
      <c r="D1233" s="146"/>
      <c r="E1233" s="146">
        <f>'Product Ratings'!C1710</f>
        <v>16</v>
      </c>
      <c r="F1233" s="305">
        <f>'Product Ratings'!D1710</f>
        <v>1389.91</v>
      </c>
      <c r="G1233" s="305">
        <f>'Product Ratings'!E1710</f>
        <v>655.49</v>
      </c>
      <c r="H1233" s="134">
        <f>'Product Ratings'!F1710</f>
        <v>0.4716</v>
      </c>
      <c r="I1233" s="146"/>
      <c r="J1233" s="305">
        <f>'Product Ratings'!J1710</f>
        <v>86.869375</v>
      </c>
      <c r="K1233" s="146" t="str">
        <f>'Product Ratings'!K1710</f>
        <v/>
      </c>
      <c r="L1233" s="305">
        <f>'Product Ratings'!L1710</f>
        <v>59.03056197</v>
      </c>
      <c r="M1233" s="134">
        <f>'Product Ratings'!M1710</f>
        <v>0.48</v>
      </c>
      <c r="N1233" s="146"/>
      <c r="O1233" s="139">
        <f>'Product Ratings'!O1710</f>
        <v>3</v>
      </c>
      <c r="P1233" s="139">
        <f>'Product Ratings'!P1710</f>
        <v>4</v>
      </c>
      <c r="Q1233" s="139">
        <f>'Product Ratings'!Q1710</f>
        <v>3</v>
      </c>
      <c r="R1233" s="139">
        <f>'Product Ratings'!R1710</f>
        <v>0</v>
      </c>
      <c r="S1233" s="306">
        <f>'Product Ratings'!S1710</f>
        <v>4</v>
      </c>
      <c r="T1233" s="307">
        <f>'Product Ratings'!T1710</f>
        <v>14</v>
      </c>
      <c r="U1233" s="146"/>
      <c r="V1233" s="146"/>
      <c r="W1233" s="146"/>
    </row>
    <row r="1234" ht="12.75" customHeight="1">
      <c r="A1234" s="146"/>
      <c r="B1234" s="146" t="str">
        <f>'Product Ratings'!B1713</f>
        <v/>
      </c>
      <c r="C1234" s="146"/>
      <c r="D1234" s="146"/>
      <c r="E1234" s="146">
        <f>'Product Ratings'!C1713</f>
        <v>6</v>
      </c>
      <c r="F1234" s="305">
        <f>'Product Ratings'!D1713</f>
        <v>90.5</v>
      </c>
      <c r="G1234" s="305">
        <f>'Product Ratings'!E1713</f>
        <v>42.64</v>
      </c>
      <c r="H1234" s="134">
        <f>'Product Ratings'!F1713</f>
        <v>0.4711</v>
      </c>
      <c r="I1234" s="146"/>
      <c r="J1234" s="305">
        <f>'Product Ratings'!J1713</f>
        <v>15.08333333</v>
      </c>
      <c r="K1234" s="146" t="str">
        <f>'Product Ratings'!K1713</f>
        <v/>
      </c>
      <c r="L1234" s="305">
        <f>'Product Ratings'!L1713</f>
        <v>10.25309859</v>
      </c>
      <c r="M1234" s="134">
        <f>'Product Ratings'!M1713</f>
        <v>0.56</v>
      </c>
      <c r="N1234" s="146"/>
      <c r="O1234" s="139">
        <f>'Product Ratings'!O1713</f>
        <v>3</v>
      </c>
      <c r="P1234" s="139">
        <f>'Product Ratings'!P1713</f>
        <v>2</v>
      </c>
      <c r="Q1234" s="139">
        <f>'Product Ratings'!Q1713</f>
        <v>5</v>
      </c>
      <c r="R1234" s="139">
        <f>'Product Ratings'!R1713</f>
        <v>0</v>
      </c>
      <c r="S1234" s="306">
        <f>'Product Ratings'!S1713</f>
        <v>4</v>
      </c>
      <c r="T1234" s="307">
        <f>'Product Ratings'!T1713</f>
        <v>14</v>
      </c>
      <c r="U1234" s="146"/>
      <c r="V1234" s="146"/>
      <c r="W1234" s="146"/>
    </row>
    <row r="1235" ht="12.75" customHeight="1">
      <c r="A1235" s="146"/>
      <c r="B1235" s="146" t="str">
        <f>'Product Ratings'!B1714</f>
        <v/>
      </c>
      <c r="C1235" s="146"/>
      <c r="D1235" s="146"/>
      <c r="E1235" s="146">
        <f>'Product Ratings'!C1714</f>
        <v>14</v>
      </c>
      <c r="F1235" s="305">
        <f>'Product Ratings'!D1714</f>
        <v>713.13</v>
      </c>
      <c r="G1235" s="305">
        <f>'Product Ratings'!E1714</f>
        <v>335.9</v>
      </c>
      <c r="H1235" s="134">
        <f>'Product Ratings'!F1714</f>
        <v>0.471</v>
      </c>
      <c r="I1235" s="146"/>
      <c r="J1235" s="305">
        <f>'Product Ratings'!J1714</f>
        <v>50.93785714</v>
      </c>
      <c r="K1235" s="146" t="str">
        <f>'Product Ratings'!K1714</f>
        <v/>
      </c>
      <c r="L1235" s="305">
        <f>'Product Ratings'!L1714</f>
        <v>34.628047</v>
      </c>
      <c r="M1235" s="134">
        <f>'Product Ratings'!M1714</f>
        <v>0.53</v>
      </c>
      <c r="N1235" s="146"/>
      <c r="O1235" s="139">
        <f>'Product Ratings'!O1714</f>
        <v>3</v>
      </c>
      <c r="P1235" s="139">
        <f>'Product Ratings'!P1714</f>
        <v>3</v>
      </c>
      <c r="Q1235" s="139">
        <f>'Product Ratings'!Q1714</f>
        <v>4</v>
      </c>
      <c r="R1235" s="139">
        <f>'Product Ratings'!R1714</f>
        <v>0</v>
      </c>
      <c r="S1235" s="306">
        <f>'Product Ratings'!S1714</f>
        <v>4</v>
      </c>
      <c r="T1235" s="307">
        <f>'Product Ratings'!T1714</f>
        <v>14</v>
      </c>
      <c r="U1235" s="146"/>
      <c r="V1235" s="146"/>
      <c r="W1235" s="146"/>
    </row>
    <row r="1236" ht="12.75" customHeight="1">
      <c r="A1236" s="146"/>
      <c r="B1236" s="146" t="str">
        <f>'Product Ratings'!B1718</f>
        <v/>
      </c>
      <c r="C1236" s="146"/>
      <c r="D1236" s="146"/>
      <c r="E1236" s="146">
        <f>'Product Ratings'!C1718</f>
        <v>4</v>
      </c>
      <c r="F1236" s="305">
        <f>'Product Ratings'!D1718</f>
        <v>132.26</v>
      </c>
      <c r="G1236" s="305">
        <f>'Product Ratings'!E1718</f>
        <v>62.26</v>
      </c>
      <c r="H1236" s="134">
        <f>'Product Ratings'!F1718</f>
        <v>0.4707</v>
      </c>
      <c r="I1236" s="146"/>
      <c r="J1236" s="305">
        <f>'Product Ratings'!J1718</f>
        <v>33.065</v>
      </c>
      <c r="K1236" s="146" t="str">
        <f>'Product Ratings'!K1718</f>
        <v/>
      </c>
      <c r="L1236" s="305">
        <f>'Product Ratings'!L1718</f>
        <v>22.48249133</v>
      </c>
      <c r="M1236" s="134">
        <f>'Product Ratings'!M1718</f>
        <v>0.59</v>
      </c>
      <c r="N1236" s="146"/>
      <c r="O1236" s="139">
        <f>'Product Ratings'!O1718</f>
        <v>3</v>
      </c>
      <c r="P1236" s="139">
        <f>'Product Ratings'!P1718</f>
        <v>1</v>
      </c>
      <c r="Q1236" s="139">
        <f>'Product Ratings'!Q1718</f>
        <v>5</v>
      </c>
      <c r="R1236" s="139">
        <f>'Product Ratings'!R1718</f>
        <v>0</v>
      </c>
      <c r="S1236" s="306">
        <f>'Product Ratings'!S1718</f>
        <v>5</v>
      </c>
      <c r="T1236" s="307">
        <f>'Product Ratings'!T1718</f>
        <v>14</v>
      </c>
      <c r="U1236" s="146"/>
      <c r="V1236" s="146"/>
      <c r="W1236" s="146"/>
    </row>
    <row r="1237" ht="12.75" customHeight="1">
      <c r="A1237" s="146"/>
      <c r="B1237" s="146" t="str">
        <f>'Product Ratings'!B1722</f>
        <v/>
      </c>
      <c r="C1237" s="146"/>
      <c r="D1237" s="146"/>
      <c r="E1237" s="146">
        <f>'Product Ratings'!C1722</f>
        <v>7</v>
      </c>
      <c r="F1237" s="305">
        <f>'Product Ratings'!D1722</f>
        <v>286.79</v>
      </c>
      <c r="G1237" s="305">
        <f>'Product Ratings'!E1722</f>
        <v>134.89</v>
      </c>
      <c r="H1237" s="134">
        <f>'Product Ratings'!F1722</f>
        <v>0.4704</v>
      </c>
      <c r="I1237" s="146"/>
      <c r="J1237" s="305">
        <f>'Product Ratings'!J1722</f>
        <v>40.97</v>
      </c>
      <c r="K1237" s="146" t="str">
        <f>'Product Ratings'!K1722</f>
        <v/>
      </c>
      <c r="L1237" s="305">
        <f>'Product Ratings'!L1722</f>
        <v>27.86316649</v>
      </c>
      <c r="M1237" s="134">
        <f>'Product Ratings'!M1722</f>
        <v>0.68</v>
      </c>
      <c r="N1237" s="146"/>
      <c r="O1237" s="139">
        <f>'Product Ratings'!O1722</f>
        <v>3</v>
      </c>
      <c r="P1237" s="139">
        <f>'Product Ratings'!P1722</f>
        <v>2</v>
      </c>
      <c r="Q1237" s="139">
        <f>'Product Ratings'!Q1722</f>
        <v>4</v>
      </c>
      <c r="R1237" s="139">
        <f>'Product Ratings'!R1722</f>
        <v>0</v>
      </c>
      <c r="S1237" s="306">
        <f>'Product Ratings'!S1722</f>
        <v>5</v>
      </c>
      <c r="T1237" s="307">
        <f>'Product Ratings'!T1722</f>
        <v>14</v>
      </c>
      <c r="U1237" s="146"/>
      <c r="V1237" s="146"/>
      <c r="W1237" s="146"/>
    </row>
    <row r="1238" ht="12.75" customHeight="1">
      <c r="A1238" s="146"/>
      <c r="B1238" s="146" t="str">
        <f>'Product Ratings'!B1726</f>
        <v/>
      </c>
      <c r="C1238" s="146"/>
      <c r="D1238" s="146"/>
      <c r="E1238" s="146">
        <f>'Product Ratings'!C1726</f>
        <v>15</v>
      </c>
      <c r="F1238" s="305">
        <f>'Product Ratings'!D1726</f>
        <v>413.3</v>
      </c>
      <c r="G1238" s="305">
        <f>'Product Ratings'!E1726</f>
        <v>194.18</v>
      </c>
      <c r="H1238" s="134">
        <f>'Product Ratings'!F1726</f>
        <v>0.4698</v>
      </c>
      <c r="I1238" s="146"/>
      <c r="J1238" s="305">
        <f>'Product Ratings'!J1726</f>
        <v>27.55333333</v>
      </c>
      <c r="K1238" s="146" t="str">
        <f>'Product Ratings'!K1726</f>
        <v/>
      </c>
      <c r="L1238" s="305">
        <f>'Product Ratings'!L1726</f>
        <v>18.74631469</v>
      </c>
      <c r="M1238" s="134">
        <f>'Product Ratings'!M1726</f>
        <v>0.15</v>
      </c>
      <c r="N1238" s="146"/>
      <c r="O1238" s="139">
        <f>'Product Ratings'!O1726</f>
        <v>3</v>
      </c>
      <c r="P1238" s="139">
        <f>'Product Ratings'!P1726</f>
        <v>3</v>
      </c>
      <c r="Q1238" s="139">
        <f>'Product Ratings'!Q1726</f>
        <v>5</v>
      </c>
      <c r="R1238" s="139">
        <f>'Product Ratings'!R1726</f>
        <v>0</v>
      </c>
      <c r="S1238" s="306">
        <f>'Product Ratings'!S1726</f>
        <v>3</v>
      </c>
      <c r="T1238" s="307">
        <f>'Product Ratings'!T1726</f>
        <v>14</v>
      </c>
      <c r="U1238" s="146"/>
      <c r="V1238" s="146"/>
      <c r="W1238" s="146"/>
    </row>
    <row r="1239" ht="12.75" customHeight="1">
      <c r="A1239" s="146"/>
      <c r="B1239" s="146" t="str">
        <f>'Product Ratings'!B1727</f>
        <v/>
      </c>
      <c r="C1239" s="146"/>
      <c r="D1239" s="146"/>
      <c r="E1239" s="146">
        <f>'Product Ratings'!C1727</f>
        <v>5</v>
      </c>
      <c r="F1239" s="305">
        <f>'Product Ratings'!D1727</f>
        <v>41.3</v>
      </c>
      <c r="G1239" s="305">
        <f>'Product Ratings'!E1727</f>
        <v>19.4</v>
      </c>
      <c r="H1239" s="134">
        <f>'Product Ratings'!F1727</f>
        <v>0.4698</v>
      </c>
      <c r="I1239" s="146"/>
      <c r="J1239" s="305">
        <f>'Product Ratings'!J1727</f>
        <v>8.26</v>
      </c>
      <c r="K1239" s="146" t="str">
        <f>'Product Ratings'!K1727</f>
        <v/>
      </c>
      <c r="L1239" s="305">
        <f>'Product Ratings'!L1727</f>
        <v>5.619812219</v>
      </c>
      <c r="M1239" s="134">
        <f>'Product Ratings'!M1727</f>
        <v>0.85</v>
      </c>
      <c r="N1239" s="146"/>
      <c r="O1239" s="139">
        <f>'Product Ratings'!O1727</f>
        <v>3</v>
      </c>
      <c r="P1239" s="139">
        <f>'Product Ratings'!P1727</f>
        <v>1</v>
      </c>
      <c r="Q1239" s="139">
        <f>'Product Ratings'!Q1727</f>
        <v>5</v>
      </c>
      <c r="R1239" s="139">
        <f>'Product Ratings'!R1727</f>
        <v>0</v>
      </c>
      <c r="S1239" s="306">
        <f>'Product Ratings'!S1727</f>
        <v>5</v>
      </c>
      <c r="T1239" s="307">
        <f>'Product Ratings'!T1727</f>
        <v>14</v>
      </c>
      <c r="U1239" s="146"/>
      <c r="V1239" s="146"/>
      <c r="W1239" s="146"/>
    </row>
    <row r="1240" ht="12.75" customHeight="1">
      <c r="A1240" s="146"/>
      <c r="B1240" s="146" t="str">
        <f>'Product Ratings'!B1728</f>
        <v/>
      </c>
      <c r="C1240" s="146"/>
      <c r="D1240" s="146"/>
      <c r="E1240" s="146">
        <f>'Product Ratings'!C1728</f>
        <v>3</v>
      </c>
      <c r="F1240" s="305">
        <f>'Product Ratings'!D1728</f>
        <v>24.78</v>
      </c>
      <c r="G1240" s="305">
        <f>'Product Ratings'!E1728</f>
        <v>11.64</v>
      </c>
      <c r="H1240" s="134">
        <f>'Product Ratings'!F1728</f>
        <v>0.4698</v>
      </c>
      <c r="I1240" s="146"/>
      <c r="J1240" s="305">
        <f>'Product Ratings'!J1728</f>
        <v>8.26</v>
      </c>
      <c r="K1240" s="146" t="str">
        <f>'Product Ratings'!K1728</f>
        <v/>
      </c>
      <c r="L1240" s="305">
        <f>'Product Ratings'!L1728</f>
        <v>5.619812219</v>
      </c>
      <c r="M1240" s="134">
        <f>'Product Ratings'!M1728</f>
        <v>0.87</v>
      </c>
      <c r="N1240" s="146"/>
      <c r="O1240" s="139">
        <f>'Product Ratings'!O1728</f>
        <v>3</v>
      </c>
      <c r="P1240" s="139">
        <f>'Product Ratings'!P1728</f>
        <v>1</v>
      </c>
      <c r="Q1240" s="139">
        <f>'Product Ratings'!Q1728</f>
        <v>5</v>
      </c>
      <c r="R1240" s="139">
        <f>'Product Ratings'!R1728</f>
        <v>0</v>
      </c>
      <c r="S1240" s="306">
        <f>'Product Ratings'!S1728</f>
        <v>5</v>
      </c>
      <c r="T1240" s="307">
        <f>'Product Ratings'!T1728</f>
        <v>14</v>
      </c>
      <c r="U1240" s="146"/>
      <c r="V1240" s="146"/>
      <c r="W1240" s="146"/>
    </row>
    <row r="1241" ht="12.75" customHeight="1">
      <c r="A1241" s="146"/>
      <c r="B1241" s="146" t="str">
        <f>'Product Ratings'!B1729</f>
        <v/>
      </c>
      <c r="C1241" s="146"/>
      <c r="D1241" s="146"/>
      <c r="E1241" s="146">
        <f>'Product Ratings'!C1729</f>
        <v>3</v>
      </c>
      <c r="F1241" s="305">
        <f>'Product Ratings'!D1729</f>
        <v>24.78</v>
      </c>
      <c r="G1241" s="305">
        <f>'Product Ratings'!E1729</f>
        <v>11.64</v>
      </c>
      <c r="H1241" s="134">
        <f>'Product Ratings'!F1729</f>
        <v>0.4698</v>
      </c>
      <c r="I1241" s="146"/>
      <c r="J1241" s="305">
        <f>'Product Ratings'!J1729</f>
        <v>8.26</v>
      </c>
      <c r="K1241" s="146" t="str">
        <f>'Product Ratings'!K1729</f>
        <v/>
      </c>
      <c r="L1241" s="305">
        <f>'Product Ratings'!L1729</f>
        <v>5.619812219</v>
      </c>
      <c r="M1241" s="134">
        <f>'Product Ratings'!M1729</f>
        <v>0.88</v>
      </c>
      <c r="N1241" s="146"/>
      <c r="O1241" s="139">
        <f>'Product Ratings'!O1729</f>
        <v>3</v>
      </c>
      <c r="P1241" s="139">
        <f>'Product Ratings'!P1729</f>
        <v>1</v>
      </c>
      <c r="Q1241" s="139">
        <f>'Product Ratings'!Q1729</f>
        <v>5</v>
      </c>
      <c r="R1241" s="139">
        <f>'Product Ratings'!R1729</f>
        <v>0</v>
      </c>
      <c r="S1241" s="306">
        <f>'Product Ratings'!S1729</f>
        <v>5</v>
      </c>
      <c r="T1241" s="307">
        <f>'Product Ratings'!T1729</f>
        <v>14</v>
      </c>
      <c r="U1241" s="146"/>
      <c r="V1241" s="146"/>
      <c r="W1241" s="146"/>
    </row>
    <row r="1242" ht="12.75" customHeight="1">
      <c r="A1242" s="146"/>
      <c r="B1242" s="146" t="str">
        <f>'Product Ratings'!B1740</f>
        <v/>
      </c>
      <c r="C1242" s="146"/>
      <c r="D1242" s="146"/>
      <c r="E1242" s="146">
        <f>'Product Ratings'!C1740</f>
        <v>4</v>
      </c>
      <c r="F1242" s="305">
        <f>'Product Ratings'!D1740</f>
        <v>90.43</v>
      </c>
      <c r="G1242" s="305">
        <f>'Product Ratings'!E1740</f>
        <v>42.43</v>
      </c>
      <c r="H1242" s="134">
        <f>'Product Ratings'!F1740</f>
        <v>0.4692</v>
      </c>
      <c r="I1242" s="146"/>
      <c r="J1242" s="305">
        <f>'Product Ratings'!J1740</f>
        <v>22.6075</v>
      </c>
      <c r="K1242" s="146" t="str">
        <f>'Product Ratings'!K1740</f>
        <v/>
      </c>
      <c r="L1242" s="305">
        <f>'Product Ratings'!L1740</f>
        <v>15.38762592</v>
      </c>
      <c r="M1242" s="134">
        <f>'Product Ratings'!M1740</f>
        <v>0.65</v>
      </c>
      <c r="N1242" s="146"/>
      <c r="O1242" s="139">
        <f>'Product Ratings'!O1740</f>
        <v>3</v>
      </c>
      <c r="P1242" s="139">
        <f>'Product Ratings'!P1740</f>
        <v>1</v>
      </c>
      <c r="Q1242" s="139">
        <f>'Product Ratings'!Q1740</f>
        <v>5</v>
      </c>
      <c r="R1242" s="139">
        <f>'Product Ratings'!R1740</f>
        <v>0</v>
      </c>
      <c r="S1242" s="306">
        <f>'Product Ratings'!S1740</f>
        <v>5</v>
      </c>
      <c r="T1242" s="307">
        <f>'Product Ratings'!T1740</f>
        <v>14</v>
      </c>
      <c r="U1242" s="146"/>
      <c r="V1242" s="146"/>
      <c r="W1242" s="146"/>
    </row>
    <row r="1243" ht="12.75" customHeight="1">
      <c r="A1243" s="146"/>
      <c r="B1243" s="146" t="str">
        <f>'Product Ratings'!B1741</f>
        <v/>
      </c>
      <c r="C1243" s="146"/>
      <c r="D1243" s="146"/>
      <c r="E1243" s="146">
        <f>'Product Ratings'!C1741</f>
        <v>3</v>
      </c>
      <c r="F1243" s="305">
        <f>'Product Ratings'!D1741</f>
        <v>67.83</v>
      </c>
      <c r="G1243" s="305">
        <f>'Product Ratings'!E1741</f>
        <v>31.83</v>
      </c>
      <c r="H1243" s="134">
        <f>'Product Ratings'!F1741</f>
        <v>0.4692</v>
      </c>
      <c r="I1243" s="146"/>
      <c r="J1243" s="305">
        <f>'Product Ratings'!J1741</f>
        <v>22.61</v>
      </c>
      <c r="K1243" s="146" t="str">
        <f>'Product Ratings'!K1741</f>
        <v/>
      </c>
      <c r="L1243" s="305">
        <f>'Product Ratings'!L1741</f>
        <v>15.38932753</v>
      </c>
      <c r="M1243" s="134">
        <f>'Product Ratings'!M1741</f>
        <v>0.67</v>
      </c>
      <c r="N1243" s="146"/>
      <c r="O1243" s="139">
        <f>'Product Ratings'!O1741</f>
        <v>3</v>
      </c>
      <c r="P1243" s="139">
        <f>'Product Ratings'!P1741</f>
        <v>1</v>
      </c>
      <c r="Q1243" s="139">
        <f>'Product Ratings'!Q1741</f>
        <v>5</v>
      </c>
      <c r="R1243" s="139">
        <f>'Product Ratings'!R1741</f>
        <v>0</v>
      </c>
      <c r="S1243" s="306">
        <f>'Product Ratings'!S1741</f>
        <v>5</v>
      </c>
      <c r="T1243" s="307">
        <f>'Product Ratings'!T1741</f>
        <v>14</v>
      </c>
      <c r="U1243" s="146"/>
      <c r="V1243" s="146"/>
      <c r="W1243" s="146"/>
    </row>
    <row r="1244" ht="12.75" customHeight="1">
      <c r="A1244" s="146"/>
      <c r="B1244" s="146" t="str">
        <f>'Product Ratings'!B1742</f>
        <v/>
      </c>
      <c r="C1244" s="146"/>
      <c r="D1244" s="146"/>
      <c r="E1244" s="146">
        <f>'Product Ratings'!C1742</f>
        <v>3</v>
      </c>
      <c r="F1244" s="305">
        <f>'Product Ratings'!D1742</f>
        <v>67.83</v>
      </c>
      <c r="G1244" s="305">
        <f>'Product Ratings'!E1742</f>
        <v>31.83</v>
      </c>
      <c r="H1244" s="134">
        <f>'Product Ratings'!F1742</f>
        <v>0.4692</v>
      </c>
      <c r="I1244" s="146"/>
      <c r="J1244" s="305">
        <f>'Product Ratings'!J1742</f>
        <v>22.61</v>
      </c>
      <c r="K1244" s="146" t="str">
        <f>'Product Ratings'!K1742</f>
        <v/>
      </c>
      <c r="L1244" s="305">
        <f>'Product Ratings'!L1742</f>
        <v>15.38932753</v>
      </c>
      <c r="M1244" s="134">
        <f>'Product Ratings'!M1742</f>
        <v>0.71</v>
      </c>
      <c r="N1244" s="146"/>
      <c r="O1244" s="139">
        <f>'Product Ratings'!O1742</f>
        <v>3</v>
      </c>
      <c r="P1244" s="139">
        <f>'Product Ratings'!P1742</f>
        <v>1</v>
      </c>
      <c r="Q1244" s="139">
        <f>'Product Ratings'!Q1742</f>
        <v>5</v>
      </c>
      <c r="R1244" s="139">
        <f>'Product Ratings'!R1742</f>
        <v>0</v>
      </c>
      <c r="S1244" s="306">
        <f>'Product Ratings'!S1742</f>
        <v>5</v>
      </c>
      <c r="T1244" s="307">
        <f>'Product Ratings'!T1742</f>
        <v>14</v>
      </c>
      <c r="U1244" s="146"/>
      <c r="V1244" s="146"/>
      <c r="W1244" s="146"/>
    </row>
    <row r="1245" ht="12.75" customHeight="1">
      <c r="A1245" s="146"/>
      <c r="B1245" s="146" t="str">
        <f>'Product Ratings'!B1743</f>
        <v/>
      </c>
      <c r="C1245" s="146"/>
      <c r="D1245" s="146"/>
      <c r="E1245" s="146">
        <f>'Product Ratings'!C1743</f>
        <v>2</v>
      </c>
      <c r="F1245" s="305">
        <f>'Product Ratings'!D1743</f>
        <v>45.22</v>
      </c>
      <c r="G1245" s="305">
        <f>'Product Ratings'!E1743</f>
        <v>21.22</v>
      </c>
      <c r="H1245" s="134">
        <f>'Product Ratings'!F1743</f>
        <v>0.4692</v>
      </c>
      <c r="I1245" s="146"/>
      <c r="J1245" s="305">
        <f>'Product Ratings'!J1743</f>
        <v>22.61</v>
      </c>
      <c r="K1245" s="146" t="str">
        <f>'Product Ratings'!K1743</f>
        <v/>
      </c>
      <c r="L1245" s="305">
        <f>'Product Ratings'!L1743</f>
        <v>15.38932753</v>
      </c>
      <c r="M1245" s="134">
        <f>'Product Ratings'!M1743</f>
        <v>0.92</v>
      </c>
      <c r="N1245" s="146"/>
      <c r="O1245" s="139">
        <f>'Product Ratings'!O1743</f>
        <v>3</v>
      </c>
      <c r="P1245" s="139">
        <f>'Product Ratings'!P1743</f>
        <v>1</v>
      </c>
      <c r="Q1245" s="139">
        <f>'Product Ratings'!Q1743</f>
        <v>5</v>
      </c>
      <c r="R1245" s="139">
        <f>'Product Ratings'!R1743</f>
        <v>0</v>
      </c>
      <c r="S1245" s="306">
        <f>'Product Ratings'!S1743</f>
        <v>5</v>
      </c>
      <c r="T1245" s="307">
        <f>'Product Ratings'!T1743</f>
        <v>14</v>
      </c>
      <c r="U1245" s="146"/>
      <c r="V1245" s="146"/>
      <c r="W1245" s="146"/>
    </row>
    <row r="1246" ht="12.75" customHeight="1">
      <c r="A1246" s="146"/>
      <c r="B1246" s="146" t="str">
        <f>'Product Ratings'!B1750</f>
        <v/>
      </c>
      <c r="C1246" s="146"/>
      <c r="D1246" s="146"/>
      <c r="E1246" s="146">
        <f>'Product Ratings'!C1750</f>
        <v>24</v>
      </c>
      <c r="F1246" s="305">
        <f>'Product Ratings'!D1750</f>
        <v>795.26</v>
      </c>
      <c r="G1246" s="305">
        <f>'Product Ratings'!E1750</f>
        <v>372.47</v>
      </c>
      <c r="H1246" s="134">
        <f>'Product Ratings'!F1750</f>
        <v>0.4684</v>
      </c>
      <c r="I1246" s="146"/>
      <c r="J1246" s="305">
        <f>'Product Ratings'!J1750</f>
        <v>33.13583333</v>
      </c>
      <c r="K1246" s="146" t="str">
        <f>'Product Ratings'!K1750</f>
        <v/>
      </c>
      <c r="L1246" s="305">
        <f>'Product Ratings'!L1750</f>
        <v>22.56594479</v>
      </c>
      <c r="M1246" s="134">
        <f>'Product Ratings'!M1750</f>
        <v>0.12</v>
      </c>
      <c r="N1246" s="146"/>
      <c r="O1246" s="139">
        <f>'Product Ratings'!O1750</f>
        <v>3</v>
      </c>
      <c r="P1246" s="139">
        <f>'Product Ratings'!P1750</f>
        <v>4</v>
      </c>
      <c r="Q1246" s="139">
        <f>'Product Ratings'!Q1750</f>
        <v>5</v>
      </c>
      <c r="R1246" s="139">
        <f>'Product Ratings'!R1750</f>
        <v>0</v>
      </c>
      <c r="S1246" s="306">
        <f>'Product Ratings'!S1750</f>
        <v>2</v>
      </c>
      <c r="T1246" s="307">
        <f>'Product Ratings'!T1750</f>
        <v>14</v>
      </c>
      <c r="U1246" s="146"/>
      <c r="V1246" s="146"/>
      <c r="W1246" s="146"/>
    </row>
    <row r="1247" ht="12.75" customHeight="1">
      <c r="A1247" s="146"/>
      <c r="B1247" s="146" t="str">
        <f>'Product Ratings'!B1755</f>
        <v/>
      </c>
      <c r="C1247" s="146"/>
      <c r="D1247" s="146"/>
      <c r="E1247" s="146">
        <f>'Product Ratings'!C1755</f>
        <v>2</v>
      </c>
      <c r="F1247" s="305">
        <f>'Product Ratings'!D1755</f>
        <v>29.74</v>
      </c>
      <c r="G1247" s="305">
        <f>'Product Ratings'!E1755</f>
        <v>13.91</v>
      </c>
      <c r="H1247" s="134">
        <f>'Product Ratings'!F1755</f>
        <v>0.4676</v>
      </c>
      <c r="I1247" s="146"/>
      <c r="J1247" s="305">
        <f>'Product Ratings'!J1755</f>
        <v>14.87</v>
      </c>
      <c r="K1247" s="146" t="str">
        <f>'Product Ratings'!K1755</f>
        <v/>
      </c>
      <c r="L1247" s="305">
        <f>'Product Ratings'!L1755</f>
        <v>10.13218861</v>
      </c>
      <c r="M1247" s="134">
        <f>'Product Ratings'!M1755</f>
        <v>0.87</v>
      </c>
      <c r="N1247" s="146"/>
      <c r="O1247" s="139">
        <f>'Product Ratings'!O1755</f>
        <v>3</v>
      </c>
      <c r="P1247" s="139">
        <f>'Product Ratings'!P1755</f>
        <v>1</v>
      </c>
      <c r="Q1247" s="139">
        <f>'Product Ratings'!Q1755</f>
        <v>5</v>
      </c>
      <c r="R1247" s="139">
        <f>'Product Ratings'!R1755</f>
        <v>0</v>
      </c>
      <c r="S1247" s="306">
        <f>'Product Ratings'!S1755</f>
        <v>5</v>
      </c>
      <c r="T1247" s="307">
        <f>'Product Ratings'!T1755</f>
        <v>14</v>
      </c>
      <c r="U1247" s="146"/>
      <c r="V1247" s="146"/>
      <c r="W1247" s="146"/>
    </row>
    <row r="1248" ht="12.75" customHeight="1">
      <c r="A1248" s="146"/>
      <c r="B1248" s="146" t="str">
        <f>'Product Ratings'!B1761</f>
        <v/>
      </c>
      <c r="C1248" s="146"/>
      <c r="D1248" s="146"/>
      <c r="E1248" s="146">
        <f>'Product Ratings'!C1761</f>
        <v>2</v>
      </c>
      <c r="F1248" s="305">
        <f>'Product Ratings'!D1761</f>
        <v>66.96</v>
      </c>
      <c r="G1248" s="305">
        <f>'Product Ratings'!E1761</f>
        <v>31.25</v>
      </c>
      <c r="H1248" s="134">
        <f>'Product Ratings'!F1761</f>
        <v>0.4668</v>
      </c>
      <c r="I1248" s="146"/>
      <c r="J1248" s="305">
        <f>'Product Ratings'!J1761</f>
        <v>33.48</v>
      </c>
      <c r="K1248" s="146" t="str">
        <f>'Product Ratings'!K1761</f>
        <v/>
      </c>
      <c r="L1248" s="305">
        <f>'Product Ratings'!L1761</f>
        <v>22.82519771</v>
      </c>
      <c r="M1248" s="134">
        <f>'Product Ratings'!M1761</f>
        <v>0.87</v>
      </c>
      <c r="N1248" s="146"/>
      <c r="O1248" s="139">
        <f>'Product Ratings'!O1761</f>
        <v>3</v>
      </c>
      <c r="P1248" s="139">
        <f>'Product Ratings'!P1761</f>
        <v>1</v>
      </c>
      <c r="Q1248" s="139">
        <f>'Product Ratings'!Q1761</f>
        <v>5</v>
      </c>
      <c r="R1248" s="139">
        <f>'Product Ratings'!R1761</f>
        <v>0</v>
      </c>
      <c r="S1248" s="306">
        <f>'Product Ratings'!S1761</f>
        <v>5</v>
      </c>
      <c r="T1248" s="307">
        <f>'Product Ratings'!T1761</f>
        <v>14</v>
      </c>
      <c r="U1248" s="146"/>
      <c r="V1248" s="146"/>
      <c r="W1248" s="146"/>
    </row>
    <row r="1249" ht="12.75" customHeight="1">
      <c r="A1249" s="146"/>
      <c r="B1249" s="146" t="str">
        <f>'Product Ratings'!B1762</f>
        <v/>
      </c>
      <c r="C1249" s="146"/>
      <c r="D1249" s="146"/>
      <c r="E1249" s="146">
        <f>'Product Ratings'!C1762</f>
        <v>10</v>
      </c>
      <c r="F1249" s="305">
        <f>'Product Ratings'!D1762</f>
        <v>505.35</v>
      </c>
      <c r="G1249" s="305">
        <f>'Product Ratings'!E1762</f>
        <v>235.88</v>
      </c>
      <c r="H1249" s="134">
        <f>'Product Ratings'!F1762</f>
        <v>0.4668</v>
      </c>
      <c r="I1249" s="146"/>
      <c r="J1249" s="305">
        <f>'Product Ratings'!J1762</f>
        <v>50.535</v>
      </c>
      <c r="K1249" s="146" t="str">
        <f>'Product Ratings'!K1762</f>
        <v/>
      </c>
      <c r="L1249" s="305">
        <f>'Product Ratings'!L1762</f>
        <v>34.45254977</v>
      </c>
      <c r="M1249" s="134">
        <f>'Product Ratings'!M1762</f>
        <v>0.89</v>
      </c>
      <c r="N1249" s="146"/>
      <c r="O1249" s="139">
        <f>'Product Ratings'!O1762</f>
        <v>3</v>
      </c>
      <c r="P1249" s="139">
        <f>'Product Ratings'!P1762</f>
        <v>2</v>
      </c>
      <c r="Q1249" s="139">
        <f>'Product Ratings'!Q1762</f>
        <v>4</v>
      </c>
      <c r="R1249" s="139">
        <f>'Product Ratings'!R1762</f>
        <v>0</v>
      </c>
      <c r="S1249" s="306">
        <f>'Product Ratings'!S1762</f>
        <v>5</v>
      </c>
      <c r="T1249" s="307">
        <f>'Product Ratings'!T1762</f>
        <v>14</v>
      </c>
      <c r="U1249" s="146"/>
      <c r="V1249" s="146"/>
      <c r="W1249" s="146"/>
    </row>
    <row r="1250" ht="12.75" customHeight="1">
      <c r="A1250" s="146"/>
      <c r="B1250" s="146" t="str">
        <f>'Product Ratings'!B1765</f>
        <v/>
      </c>
      <c r="C1250" s="146"/>
      <c r="D1250" s="146"/>
      <c r="E1250" s="146">
        <f>'Product Ratings'!C1765</f>
        <v>113</v>
      </c>
      <c r="F1250" s="305">
        <f>'Product Ratings'!D1765</f>
        <v>286.96</v>
      </c>
      <c r="G1250" s="305">
        <f>'Product Ratings'!E1765</f>
        <v>133.9</v>
      </c>
      <c r="H1250" s="134">
        <f>'Product Ratings'!F1765</f>
        <v>0.4666</v>
      </c>
      <c r="I1250" s="146"/>
      <c r="J1250" s="305">
        <f>'Product Ratings'!J1765</f>
        <v>2.539469027</v>
      </c>
      <c r="K1250" s="146" t="str">
        <f>'Product Ratings'!K1765</f>
        <v/>
      </c>
      <c r="L1250" s="305">
        <f>'Product Ratings'!L1765</f>
        <v>1.731534861</v>
      </c>
      <c r="M1250" s="134">
        <f>'Product Ratings'!M1765</f>
        <v>0.05</v>
      </c>
      <c r="N1250" s="146"/>
      <c r="O1250" s="139">
        <f>'Product Ratings'!O1765</f>
        <v>3</v>
      </c>
      <c r="P1250" s="139">
        <f>'Product Ratings'!P1765</f>
        <v>5</v>
      </c>
      <c r="Q1250" s="139">
        <f>'Product Ratings'!Q1765</f>
        <v>5</v>
      </c>
      <c r="R1250" s="139">
        <f>'Product Ratings'!R1765</f>
        <v>0</v>
      </c>
      <c r="S1250" s="306">
        <f>'Product Ratings'!S1765</f>
        <v>1</v>
      </c>
      <c r="T1250" s="307">
        <f>'Product Ratings'!T1765</f>
        <v>14</v>
      </c>
      <c r="U1250" s="146"/>
      <c r="V1250" s="146"/>
      <c r="W1250" s="146"/>
    </row>
    <row r="1251" ht="12.75" customHeight="1">
      <c r="A1251" s="146"/>
      <c r="B1251" s="146" t="str">
        <f>'Product Ratings'!B1778</f>
        <v/>
      </c>
      <c r="C1251" s="146"/>
      <c r="D1251" s="146"/>
      <c r="E1251" s="146">
        <f>'Product Ratings'!C1778</f>
        <v>15</v>
      </c>
      <c r="F1251" s="305">
        <f>'Product Ratings'!D1778</f>
        <v>129.13</v>
      </c>
      <c r="G1251" s="305">
        <f>'Product Ratings'!E1778</f>
        <v>60.13</v>
      </c>
      <c r="H1251" s="134">
        <f>'Product Ratings'!F1778</f>
        <v>0.4657</v>
      </c>
      <c r="I1251" s="146"/>
      <c r="J1251" s="305">
        <f>'Product Ratings'!J1778</f>
        <v>8.608666667</v>
      </c>
      <c r="K1251" s="146" t="str">
        <f>'Product Ratings'!K1778</f>
        <v/>
      </c>
      <c r="L1251" s="305">
        <f>'Product Ratings'!L1778</f>
        <v>5.87341657</v>
      </c>
      <c r="M1251" s="134">
        <f>'Product Ratings'!M1778</f>
        <v>0.3</v>
      </c>
      <c r="N1251" s="146"/>
      <c r="O1251" s="139">
        <f>'Product Ratings'!O1778</f>
        <v>3</v>
      </c>
      <c r="P1251" s="139">
        <f>'Product Ratings'!P1778</f>
        <v>3</v>
      </c>
      <c r="Q1251" s="139">
        <f>'Product Ratings'!Q1778</f>
        <v>5</v>
      </c>
      <c r="R1251" s="139">
        <f>'Product Ratings'!R1778</f>
        <v>0</v>
      </c>
      <c r="S1251" s="306">
        <f>'Product Ratings'!S1778</f>
        <v>3</v>
      </c>
      <c r="T1251" s="307">
        <f>'Product Ratings'!T1778</f>
        <v>14</v>
      </c>
      <c r="U1251" s="146"/>
      <c r="V1251" s="146"/>
      <c r="W1251" s="146"/>
    </row>
    <row r="1252" ht="12.75" customHeight="1">
      <c r="A1252" s="146"/>
      <c r="B1252" s="146" t="str">
        <f>'Product Ratings'!B1779</f>
        <v/>
      </c>
      <c r="C1252" s="146"/>
      <c r="D1252" s="146"/>
      <c r="E1252" s="146">
        <f>'Product Ratings'!C1779</f>
        <v>14</v>
      </c>
      <c r="F1252" s="305">
        <f>'Product Ratings'!D1779</f>
        <v>120.52</v>
      </c>
      <c r="G1252" s="305">
        <f>'Product Ratings'!E1779</f>
        <v>56.12</v>
      </c>
      <c r="H1252" s="134">
        <f>'Product Ratings'!F1779</f>
        <v>0.4657</v>
      </c>
      <c r="I1252" s="146"/>
      <c r="J1252" s="305">
        <f>'Product Ratings'!J1779</f>
        <v>8.608571429</v>
      </c>
      <c r="K1252" s="146" t="str">
        <f>'Product Ratings'!K1779</f>
        <v/>
      </c>
      <c r="L1252" s="305">
        <f>'Product Ratings'!L1779</f>
        <v>5.873351592</v>
      </c>
      <c r="M1252" s="134">
        <f>'Product Ratings'!M1779</f>
        <v>0.31</v>
      </c>
      <c r="N1252" s="146"/>
      <c r="O1252" s="139">
        <f>'Product Ratings'!O1779</f>
        <v>3</v>
      </c>
      <c r="P1252" s="139">
        <f>'Product Ratings'!P1779</f>
        <v>3</v>
      </c>
      <c r="Q1252" s="139">
        <f>'Product Ratings'!Q1779</f>
        <v>5</v>
      </c>
      <c r="R1252" s="139">
        <f>'Product Ratings'!R1779</f>
        <v>0</v>
      </c>
      <c r="S1252" s="306">
        <f>'Product Ratings'!S1779</f>
        <v>3</v>
      </c>
      <c r="T1252" s="307">
        <f>'Product Ratings'!T1779</f>
        <v>14</v>
      </c>
      <c r="U1252" s="146"/>
      <c r="V1252" s="146"/>
      <c r="W1252" s="146"/>
    </row>
    <row r="1253" ht="12.75" customHeight="1">
      <c r="A1253" s="146"/>
      <c r="B1253" s="146" t="str">
        <f>'Product Ratings'!B1780</f>
        <v/>
      </c>
      <c r="C1253" s="146"/>
      <c r="D1253" s="146"/>
      <c r="E1253" s="146">
        <f>'Product Ratings'!C1780</f>
        <v>14</v>
      </c>
      <c r="F1253" s="305">
        <f>'Product Ratings'!D1780</f>
        <v>120.52</v>
      </c>
      <c r="G1253" s="305">
        <f>'Product Ratings'!E1780</f>
        <v>56.12</v>
      </c>
      <c r="H1253" s="134">
        <f>'Product Ratings'!F1780</f>
        <v>0.4657</v>
      </c>
      <c r="I1253" s="146"/>
      <c r="J1253" s="305">
        <f>'Product Ratings'!J1780</f>
        <v>8.608571429</v>
      </c>
      <c r="K1253" s="146" t="str">
        <f>'Product Ratings'!K1780</f>
        <v/>
      </c>
      <c r="L1253" s="305">
        <f>'Product Ratings'!L1780</f>
        <v>5.873351592</v>
      </c>
      <c r="M1253" s="134">
        <f>'Product Ratings'!M1780</f>
        <v>0.32</v>
      </c>
      <c r="N1253" s="146"/>
      <c r="O1253" s="139">
        <f>'Product Ratings'!O1780</f>
        <v>3</v>
      </c>
      <c r="P1253" s="139">
        <f>'Product Ratings'!P1780</f>
        <v>3</v>
      </c>
      <c r="Q1253" s="139">
        <f>'Product Ratings'!Q1780</f>
        <v>5</v>
      </c>
      <c r="R1253" s="139">
        <f>'Product Ratings'!R1780</f>
        <v>0</v>
      </c>
      <c r="S1253" s="306">
        <f>'Product Ratings'!S1780</f>
        <v>3</v>
      </c>
      <c r="T1253" s="307">
        <f>'Product Ratings'!T1780</f>
        <v>14</v>
      </c>
      <c r="U1253" s="146"/>
      <c r="V1253" s="146"/>
      <c r="W1253" s="146"/>
    </row>
    <row r="1254" ht="12.75" customHeight="1">
      <c r="A1254" s="146"/>
      <c r="B1254" s="146" t="str">
        <f>'Product Ratings'!B1781</f>
        <v/>
      </c>
      <c r="C1254" s="146"/>
      <c r="D1254" s="146"/>
      <c r="E1254" s="146">
        <f>'Product Ratings'!C1781</f>
        <v>13</v>
      </c>
      <c r="F1254" s="305">
        <f>'Product Ratings'!D1781</f>
        <v>111.91</v>
      </c>
      <c r="G1254" s="305">
        <f>'Product Ratings'!E1781</f>
        <v>52.11</v>
      </c>
      <c r="H1254" s="134">
        <f>'Product Ratings'!F1781</f>
        <v>0.4657</v>
      </c>
      <c r="I1254" s="146"/>
      <c r="J1254" s="305">
        <f>'Product Ratings'!J1781</f>
        <v>8.608461538</v>
      </c>
      <c r="K1254" s="146" t="str">
        <f>'Product Ratings'!K1781</f>
        <v/>
      </c>
      <c r="L1254" s="305">
        <f>'Product Ratings'!L1781</f>
        <v>5.873276618</v>
      </c>
      <c r="M1254" s="134">
        <f>'Product Ratings'!M1781</f>
        <v>0.33</v>
      </c>
      <c r="N1254" s="146"/>
      <c r="O1254" s="139">
        <f>'Product Ratings'!O1781</f>
        <v>3</v>
      </c>
      <c r="P1254" s="139">
        <f>'Product Ratings'!P1781</f>
        <v>3</v>
      </c>
      <c r="Q1254" s="139">
        <f>'Product Ratings'!Q1781</f>
        <v>5</v>
      </c>
      <c r="R1254" s="139">
        <f>'Product Ratings'!R1781</f>
        <v>0</v>
      </c>
      <c r="S1254" s="306">
        <f>'Product Ratings'!S1781</f>
        <v>3</v>
      </c>
      <c r="T1254" s="307">
        <f>'Product Ratings'!T1781</f>
        <v>14</v>
      </c>
      <c r="U1254" s="146"/>
      <c r="V1254" s="146"/>
      <c r="W1254" s="146"/>
    </row>
    <row r="1255" ht="12.75" customHeight="1">
      <c r="A1255" s="146"/>
      <c r="B1255" s="146" t="str">
        <f>'Product Ratings'!B1785</f>
        <v/>
      </c>
      <c r="C1255" s="146"/>
      <c r="D1255" s="146"/>
      <c r="E1255" s="146">
        <f>'Product Ratings'!C1785</f>
        <v>10</v>
      </c>
      <c r="F1255" s="305">
        <f>'Product Ratings'!D1785</f>
        <v>86.09</v>
      </c>
      <c r="G1255" s="305">
        <f>'Product Ratings'!E1785</f>
        <v>40.09</v>
      </c>
      <c r="H1255" s="134">
        <f>'Product Ratings'!F1785</f>
        <v>0.4657</v>
      </c>
      <c r="I1255" s="146"/>
      <c r="J1255" s="305">
        <f>'Product Ratings'!J1785</f>
        <v>8.609</v>
      </c>
      <c r="K1255" s="146" t="str">
        <f>'Product Ratings'!K1785</f>
        <v/>
      </c>
      <c r="L1255" s="305">
        <f>'Product Ratings'!L1785</f>
        <v>5.873643993</v>
      </c>
      <c r="M1255" s="134">
        <f>'Product Ratings'!M1785</f>
        <v>0.46</v>
      </c>
      <c r="N1255" s="146"/>
      <c r="O1255" s="139">
        <f>'Product Ratings'!O1785</f>
        <v>3</v>
      </c>
      <c r="P1255" s="139">
        <f>'Product Ratings'!P1785</f>
        <v>2</v>
      </c>
      <c r="Q1255" s="139">
        <f>'Product Ratings'!Q1785</f>
        <v>5</v>
      </c>
      <c r="R1255" s="139">
        <f>'Product Ratings'!R1785</f>
        <v>0</v>
      </c>
      <c r="S1255" s="306">
        <f>'Product Ratings'!S1785</f>
        <v>4</v>
      </c>
      <c r="T1255" s="307">
        <f>'Product Ratings'!T1785</f>
        <v>14</v>
      </c>
      <c r="U1255" s="146"/>
      <c r="V1255" s="146"/>
      <c r="W1255" s="146"/>
    </row>
    <row r="1256" ht="12.75" customHeight="1">
      <c r="A1256" s="146"/>
      <c r="B1256" s="146" t="str">
        <f>'Product Ratings'!B1786</f>
        <v/>
      </c>
      <c r="C1256" s="146"/>
      <c r="D1256" s="146"/>
      <c r="E1256" s="146">
        <f>'Product Ratings'!C1786</f>
        <v>9</v>
      </c>
      <c r="F1256" s="305">
        <f>'Product Ratings'!D1786</f>
        <v>77.48</v>
      </c>
      <c r="G1256" s="305">
        <f>'Product Ratings'!E1786</f>
        <v>36.08</v>
      </c>
      <c r="H1256" s="134">
        <f>'Product Ratings'!F1786</f>
        <v>0.4657</v>
      </c>
      <c r="I1256" s="146"/>
      <c r="J1256" s="305">
        <f>'Product Ratings'!J1786</f>
        <v>8.608888889</v>
      </c>
      <c r="K1256" s="146" t="str">
        <f>'Product Ratings'!K1786</f>
        <v/>
      </c>
      <c r="L1256" s="305">
        <f>'Product Ratings'!L1786</f>
        <v>5.873568185</v>
      </c>
      <c r="M1256" s="134">
        <f>'Product Ratings'!M1786</f>
        <v>0.48</v>
      </c>
      <c r="N1256" s="146"/>
      <c r="O1256" s="139">
        <f>'Product Ratings'!O1786</f>
        <v>3</v>
      </c>
      <c r="P1256" s="139">
        <f>'Product Ratings'!P1786</f>
        <v>2</v>
      </c>
      <c r="Q1256" s="139">
        <f>'Product Ratings'!Q1786</f>
        <v>5</v>
      </c>
      <c r="R1256" s="139">
        <f>'Product Ratings'!R1786</f>
        <v>0</v>
      </c>
      <c r="S1256" s="306">
        <f>'Product Ratings'!S1786</f>
        <v>4</v>
      </c>
      <c r="T1256" s="307">
        <f>'Product Ratings'!T1786</f>
        <v>14</v>
      </c>
      <c r="U1256" s="146"/>
      <c r="V1256" s="146"/>
      <c r="W1256" s="146"/>
    </row>
    <row r="1257" ht="12.75" customHeight="1">
      <c r="A1257" s="146"/>
      <c r="B1257" s="146" t="str">
        <f>'Product Ratings'!B1787</f>
        <v/>
      </c>
      <c r="C1257" s="146"/>
      <c r="D1257" s="146"/>
      <c r="E1257" s="146">
        <f>'Product Ratings'!C1787</f>
        <v>6</v>
      </c>
      <c r="F1257" s="305">
        <f>'Product Ratings'!D1787</f>
        <v>51.65</v>
      </c>
      <c r="G1257" s="305">
        <f>'Product Ratings'!E1787</f>
        <v>24.05</v>
      </c>
      <c r="H1257" s="134">
        <f>'Product Ratings'!F1787</f>
        <v>0.4657</v>
      </c>
      <c r="I1257" s="146"/>
      <c r="J1257" s="305">
        <f>'Product Ratings'!J1787</f>
        <v>8.608333333</v>
      </c>
      <c r="K1257" s="146" t="str">
        <f>'Product Ratings'!K1787</f>
        <v/>
      </c>
      <c r="L1257" s="305">
        <f>'Product Ratings'!L1787</f>
        <v>5.873189147</v>
      </c>
      <c r="M1257" s="134">
        <f>'Product Ratings'!M1787</f>
        <v>0.5</v>
      </c>
      <c r="N1257" s="146"/>
      <c r="O1257" s="139">
        <f>'Product Ratings'!O1787</f>
        <v>3</v>
      </c>
      <c r="P1257" s="139">
        <f>'Product Ratings'!P1787</f>
        <v>2</v>
      </c>
      <c r="Q1257" s="139">
        <f>'Product Ratings'!Q1787</f>
        <v>5</v>
      </c>
      <c r="R1257" s="139">
        <f>'Product Ratings'!R1787</f>
        <v>0</v>
      </c>
      <c r="S1257" s="306">
        <f>'Product Ratings'!S1787</f>
        <v>4</v>
      </c>
      <c r="T1257" s="307">
        <f>'Product Ratings'!T1787</f>
        <v>14</v>
      </c>
      <c r="U1257" s="146"/>
      <c r="V1257" s="146"/>
      <c r="W1257" s="146"/>
    </row>
    <row r="1258" ht="12.75" customHeight="1">
      <c r="A1258" s="146"/>
      <c r="B1258" s="146" t="str">
        <f>'Product Ratings'!B1788</f>
        <v/>
      </c>
      <c r="C1258" s="146"/>
      <c r="D1258" s="146"/>
      <c r="E1258" s="146">
        <f>'Product Ratings'!C1788</f>
        <v>6</v>
      </c>
      <c r="F1258" s="305">
        <f>'Product Ratings'!D1788</f>
        <v>65.22</v>
      </c>
      <c r="G1258" s="305">
        <f>'Product Ratings'!E1788</f>
        <v>30.37</v>
      </c>
      <c r="H1258" s="134">
        <f>'Product Ratings'!F1788</f>
        <v>0.4656</v>
      </c>
      <c r="I1258" s="146"/>
      <c r="J1258" s="305">
        <f>'Product Ratings'!J1788</f>
        <v>10.87</v>
      </c>
      <c r="K1258" s="146" t="str">
        <f>'Product Ratings'!K1788</f>
        <v/>
      </c>
      <c r="L1258" s="305">
        <f>'Product Ratings'!L1788</f>
        <v>7.416757642</v>
      </c>
      <c r="M1258" s="134">
        <f>'Product Ratings'!M1788</f>
        <v>0.52</v>
      </c>
      <c r="N1258" s="146"/>
      <c r="O1258" s="139">
        <f>'Product Ratings'!O1788</f>
        <v>3</v>
      </c>
      <c r="P1258" s="139">
        <f>'Product Ratings'!P1788</f>
        <v>2</v>
      </c>
      <c r="Q1258" s="139">
        <f>'Product Ratings'!Q1788</f>
        <v>5</v>
      </c>
      <c r="R1258" s="139">
        <f>'Product Ratings'!R1788</f>
        <v>0</v>
      </c>
      <c r="S1258" s="306">
        <f>'Product Ratings'!S1788</f>
        <v>4</v>
      </c>
      <c r="T1258" s="307">
        <f>'Product Ratings'!T1788</f>
        <v>14</v>
      </c>
      <c r="U1258" s="146"/>
      <c r="V1258" s="146"/>
      <c r="W1258" s="146"/>
    </row>
    <row r="1259" ht="12.75" customHeight="1">
      <c r="A1259" s="146"/>
      <c r="B1259" s="146" t="str">
        <f>'Product Ratings'!B1803</f>
        <v/>
      </c>
      <c r="C1259" s="146"/>
      <c r="D1259" s="146"/>
      <c r="E1259" s="146">
        <f>'Product Ratings'!C1803</f>
        <v>2</v>
      </c>
      <c r="F1259" s="305">
        <f>'Product Ratings'!D1803</f>
        <v>67.83</v>
      </c>
      <c r="G1259" s="305">
        <f>'Product Ratings'!E1803</f>
        <v>31.55</v>
      </c>
      <c r="H1259" s="134">
        <f>'Product Ratings'!F1803</f>
        <v>0.4651</v>
      </c>
      <c r="I1259" s="146"/>
      <c r="J1259" s="305">
        <f>'Product Ratings'!J1803</f>
        <v>33.915</v>
      </c>
      <c r="K1259" s="146" t="str">
        <f>'Product Ratings'!K1803</f>
        <v/>
      </c>
      <c r="L1259" s="305">
        <f>'Product Ratings'!L1803</f>
        <v>23.14859054</v>
      </c>
      <c r="M1259" s="134">
        <f>'Product Ratings'!M1803</f>
        <v>0.85</v>
      </c>
      <c r="N1259" s="146"/>
      <c r="O1259" s="139">
        <f>'Product Ratings'!O1803</f>
        <v>3</v>
      </c>
      <c r="P1259" s="139">
        <f>'Product Ratings'!P1803</f>
        <v>1</v>
      </c>
      <c r="Q1259" s="139">
        <f>'Product Ratings'!Q1803</f>
        <v>5</v>
      </c>
      <c r="R1259" s="139">
        <f>'Product Ratings'!R1803</f>
        <v>0</v>
      </c>
      <c r="S1259" s="306">
        <f>'Product Ratings'!S1803</f>
        <v>5</v>
      </c>
      <c r="T1259" s="307">
        <f>'Product Ratings'!T1803</f>
        <v>14</v>
      </c>
      <c r="U1259" s="146"/>
      <c r="V1259" s="146"/>
      <c r="W1259" s="146"/>
    </row>
    <row r="1260" ht="12.75" customHeight="1">
      <c r="A1260" s="146"/>
      <c r="B1260" s="146" t="str">
        <f>'Product Ratings'!B1805</f>
        <v/>
      </c>
      <c r="C1260" s="146"/>
      <c r="D1260" s="146"/>
      <c r="E1260" s="146">
        <f>'Product Ratings'!C1805</f>
        <v>3</v>
      </c>
      <c r="F1260" s="305">
        <f>'Product Ratings'!D1805</f>
        <v>39.13</v>
      </c>
      <c r="G1260" s="305">
        <f>'Product Ratings'!E1805</f>
        <v>18.19</v>
      </c>
      <c r="H1260" s="134">
        <f>'Product Ratings'!F1805</f>
        <v>0.4649</v>
      </c>
      <c r="I1260" s="146"/>
      <c r="J1260" s="305">
        <f>'Product Ratings'!J1805</f>
        <v>13.04333333</v>
      </c>
      <c r="K1260" s="146" t="str">
        <f>'Product Ratings'!K1805</f>
        <v/>
      </c>
      <c r="L1260" s="305">
        <f>'Product Ratings'!L1805</f>
        <v>8.903906979</v>
      </c>
      <c r="M1260" s="134">
        <f>'Product Ratings'!M1805</f>
        <v>0.88</v>
      </c>
      <c r="N1260" s="146"/>
      <c r="O1260" s="139">
        <f>'Product Ratings'!O1805</f>
        <v>3</v>
      </c>
      <c r="P1260" s="139">
        <f>'Product Ratings'!P1805</f>
        <v>1</v>
      </c>
      <c r="Q1260" s="139">
        <f>'Product Ratings'!Q1805</f>
        <v>5</v>
      </c>
      <c r="R1260" s="139">
        <f>'Product Ratings'!R1805</f>
        <v>0</v>
      </c>
      <c r="S1260" s="306">
        <f>'Product Ratings'!S1805</f>
        <v>5</v>
      </c>
      <c r="T1260" s="307">
        <f>'Product Ratings'!T1805</f>
        <v>14</v>
      </c>
      <c r="U1260" s="146"/>
      <c r="V1260" s="146"/>
      <c r="W1260" s="146"/>
    </row>
    <row r="1261" ht="12.75" customHeight="1">
      <c r="A1261" s="146"/>
      <c r="B1261" s="146" t="str">
        <f>'Product Ratings'!B1806</f>
        <v/>
      </c>
      <c r="C1261" s="146"/>
      <c r="D1261" s="146"/>
      <c r="E1261" s="146">
        <f>'Product Ratings'!C1806</f>
        <v>3</v>
      </c>
      <c r="F1261" s="305">
        <f>'Product Ratings'!D1806</f>
        <v>91.28</v>
      </c>
      <c r="G1261" s="305">
        <f>'Product Ratings'!E1806</f>
        <v>42.43</v>
      </c>
      <c r="H1261" s="134">
        <f>'Product Ratings'!F1806</f>
        <v>0.4648</v>
      </c>
      <c r="I1261" s="146"/>
      <c r="J1261" s="305">
        <f>'Product Ratings'!J1806</f>
        <v>30.42666667</v>
      </c>
      <c r="K1261" s="146" t="str">
        <f>'Product Ratings'!K1806</f>
        <v/>
      </c>
      <c r="L1261" s="305">
        <f>'Product Ratings'!L1806</f>
        <v>20.7718915</v>
      </c>
      <c r="M1261" s="134">
        <f>'Product Ratings'!M1806</f>
        <v>0.89</v>
      </c>
      <c r="N1261" s="146"/>
      <c r="O1261" s="139">
        <f>'Product Ratings'!O1806</f>
        <v>3</v>
      </c>
      <c r="P1261" s="139">
        <f>'Product Ratings'!P1806</f>
        <v>1</v>
      </c>
      <c r="Q1261" s="139">
        <f>'Product Ratings'!Q1806</f>
        <v>5</v>
      </c>
      <c r="R1261" s="139">
        <f>'Product Ratings'!R1806</f>
        <v>0</v>
      </c>
      <c r="S1261" s="306">
        <f>'Product Ratings'!S1806</f>
        <v>5</v>
      </c>
      <c r="T1261" s="307">
        <f>'Product Ratings'!T1806</f>
        <v>14</v>
      </c>
      <c r="U1261" s="146"/>
      <c r="V1261" s="146"/>
      <c r="W1261" s="146"/>
    </row>
    <row r="1262" ht="12.75" customHeight="1">
      <c r="A1262" s="146"/>
      <c r="B1262" s="146" t="str">
        <f>'Product Ratings'!B1807</f>
        <v/>
      </c>
      <c r="C1262" s="146"/>
      <c r="D1262" s="146"/>
      <c r="E1262" s="146">
        <f>'Product Ratings'!C1807</f>
        <v>3</v>
      </c>
      <c r="F1262" s="305">
        <f>'Product Ratings'!D1807</f>
        <v>75.65</v>
      </c>
      <c r="G1262" s="305">
        <f>'Product Ratings'!E1807</f>
        <v>35.15</v>
      </c>
      <c r="H1262" s="134">
        <f>'Product Ratings'!F1807</f>
        <v>0.4647</v>
      </c>
      <c r="I1262" s="146"/>
      <c r="J1262" s="305">
        <f>'Product Ratings'!J1807</f>
        <v>25.21666667</v>
      </c>
      <c r="K1262" s="146" t="str">
        <f>'Product Ratings'!K1807</f>
        <v/>
      </c>
      <c r="L1262" s="305">
        <f>'Product Ratings'!L1807</f>
        <v>17.21626727</v>
      </c>
      <c r="M1262" s="134">
        <f>'Product Ratings'!M1807</f>
        <v>0.9</v>
      </c>
      <c r="N1262" s="146"/>
      <c r="O1262" s="139">
        <f>'Product Ratings'!O1807</f>
        <v>3</v>
      </c>
      <c r="P1262" s="139">
        <f>'Product Ratings'!P1807</f>
        <v>1</v>
      </c>
      <c r="Q1262" s="139">
        <f>'Product Ratings'!Q1807</f>
        <v>5</v>
      </c>
      <c r="R1262" s="139">
        <f>'Product Ratings'!R1807</f>
        <v>0</v>
      </c>
      <c r="S1262" s="306">
        <f>'Product Ratings'!S1807</f>
        <v>5</v>
      </c>
      <c r="T1262" s="307">
        <f>'Product Ratings'!T1807</f>
        <v>14</v>
      </c>
      <c r="U1262" s="146"/>
      <c r="V1262" s="146"/>
      <c r="W1262" s="146"/>
    </row>
    <row r="1263" ht="12.75" customHeight="1">
      <c r="A1263" s="146"/>
      <c r="B1263" s="146" t="str">
        <f>'Product Ratings'!B1808</f>
        <v/>
      </c>
      <c r="C1263" s="146"/>
      <c r="D1263" s="146"/>
      <c r="E1263" s="146">
        <f>'Product Ratings'!C1808</f>
        <v>3</v>
      </c>
      <c r="F1263" s="305">
        <f>'Product Ratings'!D1808</f>
        <v>75.65</v>
      </c>
      <c r="G1263" s="305">
        <f>'Product Ratings'!E1808</f>
        <v>35.15</v>
      </c>
      <c r="H1263" s="134">
        <f>'Product Ratings'!F1808</f>
        <v>0.4647</v>
      </c>
      <c r="I1263" s="146"/>
      <c r="J1263" s="305">
        <f>'Product Ratings'!J1808</f>
        <v>25.21666667</v>
      </c>
      <c r="K1263" s="146" t="str">
        <f>'Product Ratings'!K1808</f>
        <v/>
      </c>
      <c r="L1263" s="305">
        <f>'Product Ratings'!L1808</f>
        <v>17.21626727</v>
      </c>
      <c r="M1263" s="134">
        <f>'Product Ratings'!M1808</f>
        <v>0.91</v>
      </c>
      <c r="N1263" s="146"/>
      <c r="O1263" s="139">
        <f>'Product Ratings'!O1808</f>
        <v>3</v>
      </c>
      <c r="P1263" s="139">
        <f>'Product Ratings'!P1808</f>
        <v>1</v>
      </c>
      <c r="Q1263" s="139">
        <f>'Product Ratings'!Q1808</f>
        <v>5</v>
      </c>
      <c r="R1263" s="139">
        <f>'Product Ratings'!R1808</f>
        <v>0</v>
      </c>
      <c r="S1263" s="306">
        <f>'Product Ratings'!S1808</f>
        <v>5</v>
      </c>
      <c r="T1263" s="307">
        <f>'Product Ratings'!T1808</f>
        <v>14</v>
      </c>
      <c r="U1263" s="146"/>
      <c r="V1263" s="146"/>
      <c r="W1263" s="146"/>
    </row>
    <row r="1264" ht="12.75" customHeight="1">
      <c r="A1264" s="146"/>
      <c r="B1264" s="146" t="str">
        <f>'Product Ratings'!B1809</f>
        <v/>
      </c>
      <c r="C1264" s="146"/>
      <c r="D1264" s="146"/>
      <c r="E1264" s="146">
        <f>'Product Ratings'!C1809</f>
        <v>3</v>
      </c>
      <c r="F1264" s="305">
        <f>'Product Ratings'!D1809</f>
        <v>75.65</v>
      </c>
      <c r="G1264" s="305">
        <f>'Product Ratings'!E1809</f>
        <v>35.15</v>
      </c>
      <c r="H1264" s="134">
        <f>'Product Ratings'!F1809</f>
        <v>0.4647</v>
      </c>
      <c r="I1264" s="146"/>
      <c r="J1264" s="305">
        <f>'Product Ratings'!J1809</f>
        <v>25.21666667</v>
      </c>
      <c r="K1264" s="146" t="str">
        <f>'Product Ratings'!K1809</f>
        <v/>
      </c>
      <c r="L1264" s="305">
        <f>'Product Ratings'!L1809</f>
        <v>17.21626727</v>
      </c>
      <c r="M1264" s="134">
        <f>'Product Ratings'!M1809</f>
        <v>0.94</v>
      </c>
      <c r="N1264" s="146"/>
      <c r="O1264" s="139">
        <f>'Product Ratings'!O1809</f>
        <v>3</v>
      </c>
      <c r="P1264" s="139">
        <f>'Product Ratings'!P1809</f>
        <v>1</v>
      </c>
      <c r="Q1264" s="139">
        <f>'Product Ratings'!Q1809</f>
        <v>5</v>
      </c>
      <c r="R1264" s="139">
        <f>'Product Ratings'!R1809</f>
        <v>0</v>
      </c>
      <c r="S1264" s="306">
        <f>'Product Ratings'!S1809</f>
        <v>5</v>
      </c>
      <c r="T1264" s="307">
        <f>'Product Ratings'!T1809</f>
        <v>14</v>
      </c>
      <c r="U1264" s="146"/>
      <c r="V1264" s="146"/>
      <c r="W1264" s="146"/>
    </row>
    <row r="1265" ht="12.75" customHeight="1">
      <c r="A1265" s="146"/>
      <c r="B1265" s="146" t="str">
        <f>'Product Ratings'!B1810</f>
        <v/>
      </c>
      <c r="C1265" s="146"/>
      <c r="D1265" s="146"/>
      <c r="E1265" s="146">
        <f>'Product Ratings'!C1810</f>
        <v>2</v>
      </c>
      <c r="F1265" s="305">
        <f>'Product Ratings'!D1810</f>
        <v>50.43</v>
      </c>
      <c r="G1265" s="305">
        <f>'Product Ratings'!E1810</f>
        <v>23.43</v>
      </c>
      <c r="H1265" s="134">
        <f>'Product Ratings'!F1810</f>
        <v>0.4647</v>
      </c>
      <c r="I1265" s="146"/>
      <c r="J1265" s="305">
        <f>'Product Ratings'!J1810</f>
        <v>25.215</v>
      </c>
      <c r="K1265" s="146" t="str">
        <f>'Product Ratings'!K1810</f>
        <v/>
      </c>
      <c r="L1265" s="305">
        <f>'Product Ratings'!L1810</f>
        <v>17.21512938</v>
      </c>
      <c r="M1265" s="134">
        <f>'Product Ratings'!M1810</f>
        <v>0.97</v>
      </c>
      <c r="N1265" s="146"/>
      <c r="O1265" s="139">
        <f>'Product Ratings'!O1810</f>
        <v>3</v>
      </c>
      <c r="P1265" s="139">
        <f>'Product Ratings'!P1810</f>
        <v>1</v>
      </c>
      <c r="Q1265" s="139">
        <f>'Product Ratings'!Q1810</f>
        <v>5</v>
      </c>
      <c r="R1265" s="139">
        <f>'Product Ratings'!R1810</f>
        <v>0</v>
      </c>
      <c r="S1265" s="306">
        <f>'Product Ratings'!S1810</f>
        <v>5</v>
      </c>
      <c r="T1265" s="307">
        <f>'Product Ratings'!T1810</f>
        <v>14</v>
      </c>
      <c r="U1265" s="146"/>
      <c r="V1265" s="146"/>
      <c r="W1265" s="146"/>
    </row>
    <row r="1266" ht="12.75" customHeight="1">
      <c r="A1266" s="146"/>
      <c r="B1266" s="146" t="str">
        <f>'Product Ratings'!B1814</f>
        <v/>
      </c>
      <c r="C1266" s="146"/>
      <c r="D1266" s="146"/>
      <c r="E1266" s="146">
        <f>'Product Ratings'!C1814</f>
        <v>9</v>
      </c>
      <c r="F1266" s="305">
        <f>'Product Ratings'!D1814</f>
        <v>312.26</v>
      </c>
      <c r="G1266" s="305">
        <f>'Product Ratings'!E1814</f>
        <v>144.97</v>
      </c>
      <c r="H1266" s="134">
        <f>'Product Ratings'!F1814</f>
        <v>0.4643</v>
      </c>
      <c r="I1266" s="146"/>
      <c r="J1266" s="305">
        <f>'Product Ratings'!J1814</f>
        <v>34.69555556</v>
      </c>
      <c r="K1266" s="146" t="str">
        <f>'Product Ratings'!K1814</f>
        <v/>
      </c>
      <c r="L1266" s="305">
        <f>'Product Ratings'!L1814</f>
        <v>23.69429458</v>
      </c>
      <c r="M1266" s="134">
        <f>'Product Ratings'!M1814</f>
        <v>0.48</v>
      </c>
      <c r="N1266" s="146"/>
      <c r="O1266" s="139">
        <f>'Product Ratings'!O1814</f>
        <v>3</v>
      </c>
      <c r="P1266" s="139">
        <f>'Product Ratings'!P1814</f>
        <v>2</v>
      </c>
      <c r="Q1266" s="139">
        <f>'Product Ratings'!Q1814</f>
        <v>5</v>
      </c>
      <c r="R1266" s="139">
        <f>'Product Ratings'!R1814</f>
        <v>0</v>
      </c>
      <c r="S1266" s="306">
        <f>'Product Ratings'!S1814</f>
        <v>4</v>
      </c>
      <c r="T1266" s="307">
        <f>'Product Ratings'!T1814</f>
        <v>14</v>
      </c>
      <c r="U1266" s="146"/>
      <c r="V1266" s="146"/>
      <c r="W1266" s="146"/>
    </row>
    <row r="1267" ht="12.75" customHeight="1">
      <c r="A1267" s="146"/>
      <c r="B1267" s="146" t="str">
        <f>'Product Ratings'!B1815</f>
        <v/>
      </c>
      <c r="C1267" s="146"/>
      <c r="D1267" s="146"/>
      <c r="E1267" s="146">
        <f>'Product Ratings'!C1815</f>
        <v>8</v>
      </c>
      <c r="F1267" s="305">
        <f>'Product Ratings'!D1815</f>
        <v>124.52</v>
      </c>
      <c r="G1267" s="305">
        <f>'Product Ratings'!E1815</f>
        <v>57.81</v>
      </c>
      <c r="H1267" s="134">
        <f>'Product Ratings'!F1815</f>
        <v>0.4642</v>
      </c>
      <c r="I1267" s="146"/>
      <c r="J1267" s="305">
        <f>'Product Ratings'!J1815</f>
        <v>15.565</v>
      </c>
      <c r="K1267" s="146" t="str">
        <f>'Product Ratings'!K1815</f>
        <v/>
      </c>
      <c r="L1267" s="305">
        <f>'Product Ratings'!L1815</f>
        <v>10.63037836</v>
      </c>
      <c r="M1267" s="134">
        <f>'Product Ratings'!M1815</f>
        <v>0.43</v>
      </c>
      <c r="N1267" s="146"/>
      <c r="O1267" s="139">
        <f>'Product Ratings'!O1815</f>
        <v>3</v>
      </c>
      <c r="P1267" s="139">
        <f>'Product Ratings'!P1815</f>
        <v>2</v>
      </c>
      <c r="Q1267" s="139">
        <f>'Product Ratings'!Q1815</f>
        <v>5</v>
      </c>
      <c r="R1267" s="139">
        <f>'Product Ratings'!R1815</f>
        <v>0</v>
      </c>
      <c r="S1267" s="306">
        <f>'Product Ratings'!S1815</f>
        <v>4</v>
      </c>
      <c r="T1267" s="307">
        <f>'Product Ratings'!T1815</f>
        <v>14</v>
      </c>
      <c r="U1267" s="146"/>
      <c r="V1267" s="146"/>
      <c r="W1267" s="146"/>
    </row>
    <row r="1268" ht="12.75" customHeight="1">
      <c r="A1268" s="146"/>
      <c r="B1268" s="146" t="str">
        <f>'Product Ratings'!B1822</f>
        <v/>
      </c>
      <c r="C1268" s="146"/>
      <c r="D1268" s="146"/>
      <c r="E1268" s="146">
        <f>'Product Ratings'!C1822</f>
        <v>7</v>
      </c>
      <c r="F1268" s="305">
        <f>'Product Ratings'!D1822</f>
        <v>139.39</v>
      </c>
      <c r="G1268" s="305">
        <f>'Product Ratings'!E1822</f>
        <v>64.6</v>
      </c>
      <c r="H1268" s="134">
        <f>'Product Ratings'!F1822</f>
        <v>0.4635</v>
      </c>
      <c r="I1268" s="146"/>
      <c r="J1268" s="305">
        <f>'Product Ratings'!J1822</f>
        <v>19.91285714</v>
      </c>
      <c r="K1268" s="146" t="str">
        <f>'Product Ratings'!K1822</f>
        <v/>
      </c>
      <c r="L1268" s="305">
        <f>'Product Ratings'!L1822</f>
        <v>13.60632535</v>
      </c>
      <c r="M1268" s="134">
        <f>'Product Ratings'!M1822</f>
        <v>0.34</v>
      </c>
      <c r="N1268" s="146"/>
      <c r="O1268" s="139">
        <f>'Product Ratings'!O1822</f>
        <v>3</v>
      </c>
      <c r="P1268" s="139">
        <f>'Product Ratings'!P1822</f>
        <v>2</v>
      </c>
      <c r="Q1268" s="139">
        <f>'Product Ratings'!Q1822</f>
        <v>5</v>
      </c>
      <c r="R1268" s="139">
        <f>'Product Ratings'!R1822</f>
        <v>0</v>
      </c>
      <c r="S1268" s="306">
        <f>'Product Ratings'!S1822</f>
        <v>4</v>
      </c>
      <c r="T1268" s="307">
        <f>'Product Ratings'!T1822</f>
        <v>14</v>
      </c>
      <c r="U1268" s="146"/>
      <c r="V1268" s="146"/>
      <c r="W1268" s="146"/>
    </row>
    <row r="1269" ht="12.75" customHeight="1">
      <c r="A1269" s="146"/>
      <c r="B1269" s="146" t="str">
        <f>'Product Ratings'!B1824</f>
        <v/>
      </c>
      <c r="C1269" s="146"/>
      <c r="D1269" s="146"/>
      <c r="E1269" s="146">
        <f>'Product Ratings'!C1824</f>
        <v>4</v>
      </c>
      <c r="F1269" s="305">
        <f>'Product Ratings'!D1824</f>
        <v>79.65</v>
      </c>
      <c r="G1269" s="305">
        <f>'Product Ratings'!E1824</f>
        <v>36.92</v>
      </c>
      <c r="H1269" s="134">
        <f>'Product Ratings'!F1824</f>
        <v>0.4635</v>
      </c>
      <c r="I1269" s="146"/>
      <c r="J1269" s="305">
        <f>'Product Ratings'!J1824</f>
        <v>19.9125</v>
      </c>
      <c r="K1269" s="146" t="str">
        <f>'Product Ratings'!K1824</f>
        <v/>
      </c>
      <c r="L1269" s="305">
        <f>'Product Ratings'!L1824</f>
        <v>13.60608131</v>
      </c>
      <c r="M1269" s="134">
        <f>'Product Ratings'!M1824</f>
        <v>0.65</v>
      </c>
      <c r="N1269" s="146"/>
      <c r="O1269" s="139">
        <f>'Product Ratings'!O1824</f>
        <v>3</v>
      </c>
      <c r="P1269" s="139">
        <f>'Product Ratings'!P1824</f>
        <v>1</v>
      </c>
      <c r="Q1269" s="139">
        <f>'Product Ratings'!Q1824</f>
        <v>5</v>
      </c>
      <c r="R1269" s="139">
        <f>'Product Ratings'!R1824</f>
        <v>0</v>
      </c>
      <c r="S1269" s="306">
        <f>'Product Ratings'!S1824</f>
        <v>5</v>
      </c>
      <c r="T1269" s="307">
        <f>'Product Ratings'!T1824</f>
        <v>14</v>
      </c>
      <c r="U1269" s="146"/>
      <c r="V1269" s="146"/>
      <c r="W1269" s="146"/>
    </row>
    <row r="1270" ht="12.75" customHeight="1">
      <c r="A1270" s="146"/>
      <c r="B1270" s="146" t="str">
        <f>'Product Ratings'!B1832</f>
        <v/>
      </c>
      <c r="C1270" s="146"/>
      <c r="D1270" s="146"/>
      <c r="E1270" s="146">
        <f>'Product Ratings'!C1832</f>
        <v>12</v>
      </c>
      <c r="F1270" s="305">
        <f>'Product Ratings'!D1832</f>
        <v>973.91</v>
      </c>
      <c r="G1270" s="305">
        <f>'Product Ratings'!E1832</f>
        <v>450.81</v>
      </c>
      <c r="H1270" s="134">
        <f>'Product Ratings'!F1832</f>
        <v>0.4629</v>
      </c>
      <c r="I1270" s="146"/>
      <c r="J1270" s="305">
        <f>'Product Ratings'!J1832</f>
        <v>81.15916667</v>
      </c>
      <c r="K1270" s="146" t="str">
        <f>'Product Ratings'!K1832</f>
        <v/>
      </c>
      <c r="L1270" s="305">
        <f>'Product Ratings'!L1832</f>
        <v>55.47827375</v>
      </c>
      <c r="M1270" s="134">
        <f>'Product Ratings'!M1832</f>
        <v>0.89</v>
      </c>
      <c r="N1270" s="146"/>
      <c r="O1270" s="139">
        <f>'Product Ratings'!O1832</f>
        <v>3</v>
      </c>
      <c r="P1270" s="139">
        <f>'Product Ratings'!P1832</f>
        <v>3</v>
      </c>
      <c r="Q1270" s="139">
        <f>'Product Ratings'!Q1832</f>
        <v>3</v>
      </c>
      <c r="R1270" s="139">
        <f>'Product Ratings'!R1832</f>
        <v>0</v>
      </c>
      <c r="S1270" s="306">
        <f>'Product Ratings'!S1832</f>
        <v>5</v>
      </c>
      <c r="T1270" s="307">
        <f>'Product Ratings'!T1832</f>
        <v>14</v>
      </c>
      <c r="U1270" s="146"/>
      <c r="V1270" s="146"/>
      <c r="W1270" s="146"/>
    </row>
    <row r="1271" ht="12.75" customHeight="1">
      <c r="A1271" s="146"/>
      <c r="B1271" s="146" t="str">
        <f>'Product Ratings'!B1833</f>
        <v/>
      </c>
      <c r="C1271" s="146"/>
      <c r="D1271" s="146"/>
      <c r="E1271" s="146">
        <f>'Product Ratings'!C1833</f>
        <v>3</v>
      </c>
      <c r="F1271" s="305">
        <f>'Product Ratings'!D1833</f>
        <v>91.3</v>
      </c>
      <c r="G1271" s="305">
        <f>'Product Ratings'!E1833</f>
        <v>42.25</v>
      </c>
      <c r="H1271" s="134">
        <f>'Product Ratings'!F1833</f>
        <v>0.4628</v>
      </c>
      <c r="I1271" s="146"/>
      <c r="J1271" s="305">
        <f>'Product Ratings'!J1833</f>
        <v>30.43333333</v>
      </c>
      <c r="K1271" s="146" t="str">
        <f>'Product Ratings'!K1833</f>
        <v/>
      </c>
      <c r="L1271" s="305">
        <f>'Product Ratings'!L1833</f>
        <v>20.80484915</v>
      </c>
      <c r="M1271" s="134">
        <f>'Product Ratings'!M1833</f>
        <v>0.65</v>
      </c>
      <c r="N1271" s="146"/>
      <c r="O1271" s="139">
        <f>'Product Ratings'!O1833</f>
        <v>3</v>
      </c>
      <c r="P1271" s="139">
        <f>'Product Ratings'!P1833</f>
        <v>1</v>
      </c>
      <c r="Q1271" s="139">
        <f>'Product Ratings'!Q1833</f>
        <v>5</v>
      </c>
      <c r="R1271" s="139">
        <f>'Product Ratings'!R1833</f>
        <v>0</v>
      </c>
      <c r="S1271" s="306">
        <f>'Product Ratings'!S1833</f>
        <v>5</v>
      </c>
      <c r="T1271" s="307">
        <f>'Product Ratings'!T1833</f>
        <v>14</v>
      </c>
      <c r="U1271" s="146"/>
      <c r="V1271" s="146"/>
      <c r="W1271" s="146"/>
    </row>
    <row r="1272" ht="12.75" customHeight="1">
      <c r="A1272" s="146"/>
      <c r="B1272" s="146" t="str">
        <f>'Product Ratings'!B1838</f>
        <v/>
      </c>
      <c r="C1272" s="146"/>
      <c r="D1272" s="146"/>
      <c r="E1272" s="146">
        <f>'Product Ratings'!C1838</f>
        <v>5</v>
      </c>
      <c r="F1272" s="305">
        <f>'Product Ratings'!D1838</f>
        <v>21.74</v>
      </c>
      <c r="G1272" s="305">
        <f>'Product Ratings'!E1838</f>
        <v>10.04</v>
      </c>
      <c r="H1272" s="134">
        <f>'Product Ratings'!F1838</f>
        <v>0.4619</v>
      </c>
      <c r="I1272" s="146"/>
      <c r="J1272" s="305">
        <f>'Product Ratings'!J1838</f>
        <v>4.348</v>
      </c>
      <c r="K1272" s="146" t="str">
        <f>'Product Ratings'!K1838</f>
        <v/>
      </c>
      <c r="L1272" s="305">
        <f>'Product Ratings'!L1838</f>
        <v>2.974211642</v>
      </c>
      <c r="M1272" s="134">
        <f>'Product Ratings'!M1838</f>
        <v>0.89</v>
      </c>
      <c r="N1272" s="146"/>
      <c r="O1272" s="139">
        <f>'Product Ratings'!O1838</f>
        <v>3</v>
      </c>
      <c r="P1272" s="139">
        <f>'Product Ratings'!P1838</f>
        <v>1</v>
      </c>
      <c r="Q1272" s="139">
        <f>'Product Ratings'!Q1838</f>
        <v>5</v>
      </c>
      <c r="R1272" s="139">
        <f>'Product Ratings'!R1838</f>
        <v>0</v>
      </c>
      <c r="S1272" s="306">
        <f>'Product Ratings'!S1838</f>
        <v>5</v>
      </c>
      <c r="T1272" s="307">
        <f>'Product Ratings'!T1838</f>
        <v>14</v>
      </c>
      <c r="U1272" s="146"/>
      <c r="V1272" s="146"/>
      <c r="W1272" s="146"/>
    </row>
    <row r="1273" ht="12.75" customHeight="1">
      <c r="A1273" s="146"/>
      <c r="B1273" s="146" t="str">
        <f>'Product Ratings'!B30</f>
        <v>Widget 16</v>
      </c>
      <c r="C1273" s="146"/>
      <c r="D1273" s="146"/>
      <c r="E1273" s="146">
        <f>'Product Ratings'!C30</f>
        <v>1</v>
      </c>
      <c r="F1273" s="305">
        <f>'Product Ratings'!D30</f>
        <v>434.78</v>
      </c>
      <c r="G1273" s="305">
        <f>'Product Ratings'!E30</f>
        <v>434.78</v>
      </c>
      <c r="H1273" s="134" t="str">
        <f>'Product Ratings'!F30</f>
        <v/>
      </c>
      <c r="I1273" s="146"/>
      <c r="J1273" s="305">
        <f>'Product Ratings'!J30</f>
        <v>434.78</v>
      </c>
      <c r="K1273" s="146">
        <f>'Product Ratings'!K30</f>
        <v>34</v>
      </c>
      <c r="L1273" s="305">
        <f>'Product Ratings'!L30</f>
        <v>434.78</v>
      </c>
      <c r="M1273" s="134">
        <f>'Product Ratings'!M30</f>
        <v>0.3</v>
      </c>
      <c r="N1273" s="146"/>
      <c r="O1273" s="139">
        <f>'Product Ratings'!O30</f>
        <v>1</v>
      </c>
      <c r="P1273" s="139">
        <f>'Product Ratings'!P30</f>
        <v>1</v>
      </c>
      <c r="Q1273" s="139">
        <f>'Product Ratings'!Q30</f>
        <v>1</v>
      </c>
      <c r="R1273" s="139">
        <f>'Product Ratings'!R30</f>
        <v>3</v>
      </c>
      <c r="S1273" s="306">
        <f>'Product Ratings'!S30</f>
        <v>3</v>
      </c>
      <c r="T1273" s="307">
        <f>'Product Ratings'!T30</f>
        <v>9</v>
      </c>
      <c r="U1273" s="146"/>
      <c r="V1273" s="146"/>
      <c r="W1273" s="146"/>
    </row>
    <row r="1274" ht="12.75" customHeight="1">
      <c r="A1274" s="146"/>
      <c r="B1274" s="146" t="str">
        <f>'Product Ratings'!B105</f>
        <v>Widget 94</v>
      </c>
      <c r="C1274" s="146"/>
      <c r="D1274" s="146"/>
      <c r="E1274" s="146">
        <f>'Product Ratings'!C105</f>
        <v>2</v>
      </c>
      <c r="F1274" s="305">
        <f>'Product Ratings'!D105</f>
        <v>608.7</v>
      </c>
      <c r="G1274" s="305">
        <f>'Product Ratings'!E105</f>
        <v>441.53</v>
      </c>
      <c r="H1274" s="134">
        <f>'Product Ratings'!F105</f>
        <v>0.534</v>
      </c>
      <c r="I1274" s="146"/>
      <c r="J1274" s="305">
        <f>'Product Ratings'!J105</f>
        <v>304.35</v>
      </c>
      <c r="K1274" s="146">
        <f>'Product Ratings'!K105</f>
        <v>46</v>
      </c>
      <c r="L1274" s="305">
        <f>'Product Ratings'!L105</f>
        <v>198.4028683</v>
      </c>
      <c r="M1274" s="134">
        <f>'Product Ratings'!M105</f>
        <v>0.28</v>
      </c>
      <c r="N1274" s="146"/>
      <c r="O1274" s="139">
        <f>'Product Ratings'!O105</f>
        <v>3</v>
      </c>
      <c r="P1274" s="139">
        <f>'Product Ratings'!P105</f>
        <v>1</v>
      </c>
      <c r="Q1274" s="139">
        <f>'Product Ratings'!Q105</f>
        <v>1</v>
      </c>
      <c r="R1274" s="139">
        <f>'Product Ratings'!R105</f>
        <v>2</v>
      </c>
      <c r="S1274" s="306">
        <f>'Product Ratings'!S105</f>
        <v>3</v>
      </c>
      <c r="T1274" s="307">
        <f>'Product Ratings'!T105</f>
        <v>10</v>
      </c>
      <c r="U1274" s="146"/>
      <c r="V1274" s="146"/>
      <c r="W1274" s="146"/>
    </row>
    <row r="1275" ht="12.75" customHeight="1">
      <c r="A1275" s="146"/>
      <c r="B1275" s="146" t="str">
        <f>'Product Ratings'!B107</f>
        <v>Widget 96</v>
      </c>
      <c r="C1275" s="146"/>
      <c r="D1275" s="146"/>
      <c r="E1275" s="146">
        <f>'Product Ratings'!C107</f>
        <v>4</v>
      </c>
      <c r="F1275" s="305">
        <f>'Product Ratings'!D107</f>
        <v>421.6</v>
      </c>
      <c r="G1275" s="305">
        <f>'Product Ratings'!E107</f>
        <v>304.44</v>
      </c>
      <c r="H1275" s="134">
        <f>'Product Ratings'!F107</f>
        <v>0.534</v>
      </c>
      <c r="I1275" s="146"/>
      <c r="J1275" s="305">
        <f>'Product Ratings'!J107</f>
        <v>105.4</v>
      </c>
      <c r="K1275" s="146">
        <f>'Product Ratings'!K107</f>
        <v>95</v>
      </c>
      <c r="L1275" s="305">
        <f>'Product Ratings'!L107</f>
        <v>68.70925684</v>
      </c>
      <c r="M1275" s="134">
        <f>'Product Ratings'!M107</f>
        <v>0.31</v>
      </c>
      <c r="N1275" s="146"/>
      <c r="O1275" s="139">
        <f>'Product Ratings'!O107</f>
        <v>3</v>
      </c>
      <c r="P1275" s="139">
        <f>'Product Ratings'!P107</f>
        <v>1</v>
      </c>
      <c r="Q1275" s="139">
        <f>'Product Ratings'!Q107</f>
        <v>3</v>
      </c>
      <c r="R1275" s="139">
        <f>'Product Ratings'!R107</f>
        <v>1</v>
      </c>
      <c r="S1275" s="306">
        <f>'Product Ratings'!S107</f>
        <v>3</v>
      </c>
      <c r="T1275" s="307">
        <f>'Product Ratings'!T107</f>
        <v>11</v>
      </c>
      <c r="U1275" s="146"/>
      <c r="V1275" s="146"/>
      <c r="W1275" s="146"/>
    </row>
    <row r="1276" ht="12.75" customHeight="1">
      <c r="A1276" s="146"/>
      <c r="B1276" s="146" t="str">
        <f>'Product Ratings'!B108</f>
        <v>Widget 97</v>
      </c>
      <c r="C1276" s="146"/>
      <c r="D1276" s="146"/>
      <c r="E1276" s="146">
        <f>'Product Ratings'!C108</f>
        <v>1</v>
      </c>
      <c r="F1276" s="305">
        <f>'Product Ratings'!D108</f>
        <v>890.65</v>
      </c>
      <c r="G1276" s="305">
        <f>'Product Ratings'!E108</f>
        <v>642.75</v>
      </c>
      <c r="H1276" s="134">
        <f>'Product Ratings'!F108</f>
        <v>0.534</v>
      </c>
      <c r="I1276" s="146"/>
      <c r="J1276" s="305">
        <f>'Product Ratings'!J108</f>
        <v>890.65</v>
      </c>
      <c r="K1276" s="146">
        <f>'Product Ratings'!K108</f>
        <v>34</v>
      </c>
      <c r="L1276" s="305">
        <f>'Product Ratings'!L108</f>
        <v>580.6062581</v>
      </c>
      <c r="M1276" s="134">
        <f>'Product Ratings'!M108</f>
        <v>0.32</v>
      </c>
      <c r="N1276" s="146"/>
      <c r="O1276" s="139">
        <f>'Product Ratings'!O108</f>
        <v>3</v>
      </c>
      <c r="P1276" s="139">
        <f>'Product Ratings'!P108</f>
        <v>1</v>
      </c>
      <c r="Q1276" s="139">
        <f>'Product Ratings'!Q108</f>
        <v>1</v>
      </c>
      <c r="R1276" s="139">
        <f>'Product Ratings'!R108</f>
        <v>3</v>
      </c>
      <c r="S1276" s="306">
        <f>'Product Ratings'!S108</f>
        <v>3</v>
      </c>
      <c r="T1276" s="307">
        <f>'Product Ratings'!T108</f>
        <v>11</v>
      </c>
      <c r="U1276" s="146"/>
      <c r="V1276" s="146"/>
      <c r="W1276" s="146"/>
    </row>
    <row r="1277" ht="12.75" customHeight="1">
      <c r="A1277" s="146"/>
      <c r="B1277" s="146" t="str">
        <f>'Product Ratings'!B167</f>
        <v>Widget 159</v>
      </c>
      <c r="C1277" s="146"/>
      <c r="D1277" s="146"/>
      <c r="E1277" s="146">
        <f>'Product Ratings'!C167</f>
        <v>2</v>
      </c>
      <c r="F1277" s="305">
        <f>'Product Ratings'!D167</f>
        <v>113.04</v>
      </c>
      <c r="G1277" s="305">
        <f>'Product Ratings'!E167</f>
        <v>78.84</v>
      </c>
      <c r="H1277" s="134">
        <f>'Product Ratings'!F167</f>
        <v>0.534</v>
      </c>
      <c r="I1277" s="146"/>
      <c r="J1277" s="305">
        <f>'Product Ratings'!J167</f>
        <v>56.52</v>
      </c>
      <c r="K1277" s="146">
        <f>'Product Ratings'!K167</f>
        <v>62</v>
      </c>
      <c r="L1277" s="305">
        <f>'Product Ratings'!L167</f>
        <v>36.84485007</v>
      </c>
      <c r="M1277" s="134">
        <f>'Product Ratings'!M167</f>
        <v>0.03</v>
      </c>
      <c r="N1277" s="146"/>
      <c r="O1277" s="139">
        <f>'Product Ratings'!O167</f>
        <v>3</v>
      </c>
      <c r="P1277" s="139">
        <f>'Product Ratings'!P167</f>
        <v>1</v>
      </c>
      <c r="Q1277" s="139">
        <f>'Product Ratings'!Q167</f>
        <v>4</v>
      </c>
      <c r="R1277" s="139">
        <f>'Product Ratings'!R167</f>
        <v>2</v>
      </c>
      <c r="S1277" s="306">
        <f>'Product Ratings'!S167</f>
        <v>1</v>
      </c>
      <c r="T1277" s="307">
        <f>'Product Ratings'!T167</f>
        <v>11</v>
      </c>
      <c r="U1277" s="146"/>
      <c r="V1277" s="146"/>
      <c r="W1277" s="146"/>
    </row>
    <row r="1278" ht="12.75" customHeight="1">
      <c r="A1278" s="146"/>
      <c r="B1278" s="146" t="str">
        <f>'Product Ratings'!B218</f>
        <v>Widget 212</v>
      </c>
      <c r="C1278" s="146"/>
      <c r="D1278" s="146"/>
      <c r="E1278" s="146">
        <f>'Product Ratings'!C218</f>
        <v>3</v>
      </c>
      <c r="F1278" s="305">
        <f>'Product Ratings'!D218</f>
        <v>597.39</v>
      </c>
      <c r="G1278" s="305">
        <f>'Product Ratings'!E218</f>
        <v>404.52</v>
      </c>
      <c r="H1278" s="134">
        <f>'Product Ratings'!F218</f>
        <v>0.534</v>
      </c>
      <c r="I1278" s="146"/>
      <c r="J1278" s="305">
        <f>'Product Ratings'!J218</f>
        <v>199.13</v>
      </c>
      <c r="K1278" s="146">
        <f>'Product Ratings'!K218</f>
        <v>75</v>
      </c>
      <c r="L1278" s="305">
        <f>'Product Ratings'!L218</f>
        <v>129.8109518</v>
      </c>
      <c r="M1278" s="134">
        <f>'Product Ratings'!M218</f>
        <v>0.48</v>
      </c>
      <c r="N1278" s="146"/>
      <c r="O1278" s="139">
        <f>'Product Ratings'!O218</f>
        <v>3</v>
      </c>
      <c r="P1278" s="139">
        <f>'Product Ratings'!P218</f>
        <v>1</v>
      </c>
      <c r="Q1278" s="139">
        <f>'Product Ratings'!Q218</f>
        <v>2</v>
      </c>
      <c r="R1278" s="139">
        <f>'Product Ratings'!R218</f>
        <v>1</v>
      </c>
      <c r="S1278" s="306">
        <f>'Product Ratings'!S218</f>
        <v>4</v>
      </c>
      <c r="T1278" s="307">
        <f>'Product Ratings'!T218</f>
        <v>11</v>
      </c>
      <c r="U1278" s="146"/>
      <c r="V1278" s="146"/>
      <c r="W1278" s="146"/>
    </row>
    <row r="1279" ht="12.75" customHeight="1">
      <c r="A1279" s="146"/>
      <c r="B1279" s="146" t="str">
        <f>'Product Ratings'!B253</f>
        <v>Widget 248</v>
      </c>
      <c r="C1279" s="146"/>
      <c r="D1279" s="146"/>
      <c r="E1279" s="146">
        <f>'Product Ratings'!C253</f>
        <v>1</v>
      </c>
      <c r="F1279" s="305">
        <f>'Product Ratings'!D253</f>
        <v>86.09</v>
      </c>
      <c r="G1279" s="305">
        <f>'Product Ratings'!E253</f>
        <v>57.48</v>
      </c>
      <c r="H1279" s="134">
        <f>'Product Ratings'!F253</f>
        <v>0.534</v>
      </c>
      <c r="I1279" s="146"/>
      <c r="J1279" s="305">
        <f>'Product Ratings'!J253</f>
        <v>86.09</v>
      </c>
      <c r="K1279" s="146">
        <f>'Product Ratings'!K253</f>
        <v>875</v>
      </c>
      <c r="L1279" s="305">
        <f>'Product Ratings'!L253</f>
        <v>56.12125163</v>
      </c>
      <c r="M1279" s="134">
        <f>'Product Ratings'!M253</f>
        <v>0.15</v>
      </c>
      <c r="N1279" s="146"/>
      <c r="O1279" s="139">
        <f>'Product Ratings'!O253</f>
        <v>3</v>
      </c>
      <c r="P1279" s="139">
        <f>'Product Ratings'!P253</f>
        <v>1</v>
      </c>
      <c r="Q1279" s="139">
        <f>'Product Ratings'!Q253</f>
        <v>3</v>
      </c>
      <c r="R1279" s="139">
        <f>'Product Ratings'!R253</f>
        <v>1</v>
      </c>
      <c r="S1279" s="306">
        <f>'Product Ratings'!S253</f>
        <v>3</v>
      </c>
      <c r="T1279" s="307">
        <f>'Product Ratings'!T253</f>
        <v>11</v>
      </c>
      <c r="U1279" s="146"/>
      <c r="V1279" s="146"/>
      <c r="W1279" s="146"/>
    </row>
    <row r="1280" ht="12.75" customHeight="1">
      <c r="A1280" s="146"/>
      <c r="B1280" s="146" t="str">
        <f>'Product Ratings'!B268</f>
        <v>Widget 264</v>
      </c>
      <c r="C1280" s="146"/>
      <c r="D1280" s="146"/>
      <c r="E1280" s="146">
        <f>'Product Ratings'!C268</f>
        <v>1</v>
      </c>
      <c r="F1280" s="305">
        <f>'Product Ratings'!D268</f>
        <v>416.52</v>
      </c>
      <c r="G1280" s="305">
        <f>'Product Ratings'!E268</f>
        <v>276.96</v>
      </c>
      <c r="H1280" s="134">
        <f>'Product Ratings'!F268</f>
        <v>0.534</v>
      </c>
      <c r="I1280" s="146"/>
      <c r="J1280" s="305">
        <f>'Product Ratings'!J268</f>
        <v>416.52</v>
      </c>
      <c r="K1280" s="146">
        <f>'Product Ratings'!K268</f>
        <v>65</v>
      </c>
      <c r="L1280" s="305">
        <f>'Product Ratings'!L268</f>
        <v>271.5254237</v>
      </c>
      <c r="M1280" s="134">
        <f>'Product Ratings'!M268</f>
        <v>0.52</v>
      </c>
      <c r="N1280" s="146"/>
      <c r="O1280" s="139">
        <f>'Product Ratings'!O268</f>
        <v>3</v>
      </c>
      <c r="P1280" s="139">
        <f>'Product Ratings'!P268</f>
        <v>1</v>
      </c>
      <c r="Q1280" s="139">
        <f>'Product Ratings'!Q268</f>
        <v>1</v>
      </c>
      <c r="R1280" s="139">
        <f>'Product Ratings'!R268</f>
        <v>2</v>
      </c>
      <c r="S1280" s="306">
        <f>'Product Ratings'!S268</f>
        <v>4</v>
      </c>
      <c r="T1280" s="307">
        <f>'Product Ratings'!T268</f>
        <v>11</v>
      </c>
      <c r="U1280" s="146"/>
      <c r="V1280" s="146"/>
      <c r="W1280" s="146"/>
    </row>
    <row r="1281" ht="12.75" customHeight="1">
      <c r="A1281" s="146"/>
      <c r="B1281" s="146" t="str">
        <f>'Product Ratings'!B274</f>
        <v>Widget 270</v>
      </c>
      <c r="C1281" s="146"/>
      <c r="D1281" s="146"/>
      <c r="E1281" s="146">
        <f>'Product Ratings'!C274</f>
        <v>1</v>
      </c>
      <c r="F1281" s="305">
        <f>'Product Ratings'!D274</f>
        <v>460</v>
      </c>
      <c r="G1281" s="305">
        <f>'Product Ratings'!E274</f>
        <v>305.38</v>
      </c>
      <c r="H1281" s="134">
        <f>'Product Ratings'!F274</f>
        <v>0.534</v>
      </c>
      <c r="I1281" s="146"/>
      <c r="J1281" s="305">
        <f>'Product Ratings'!J274</f>
        <v>460</v>
      </c>
      <c r="K1281" s="146">
        <f>'Product Ratings'!K274</f>
        <v>84</v>
      </c>
      <c r="L1281" s="305">
        <f>'Product Ratings'!L274</f>
        <v>299.8696219</v>
      </c>
      <c r="M1281" s="134">
        <f>'Product Ratings'!M274</f>
        <v>0.59</v>
      </c>
      <c r="N1281" s="146"/>
      <c r="O1281" s="139">
        <f>'Product Ratings'!O274</f>
        <v>3</v>
      </c>
      <c r="P1281" s="139">
        <f>'Product Ratings'!P274</f>
        <v>1</v>
      </c>
      <c r="Q1281" s="139">
        <f>'Product Ratings'!Q274</f>
        <v>1</v>
      </c>
      <c r="R1281" s="139">
        <f>'Product Ratings'!R274</f>
        <v>1</v>
      </c>
      <c r="S1281" s="306">
        <f>'Product Ratings'!S274</f>
        <v>5</v>
      </c>
      <c r="T1281" s="307">
        <f>'Product Ratings'!T274</f>
        <v>11</v>
      </c>
      <c r="U1281" s="146"/>
      <c r="V1281" s="146"/>
      <c r="W1281" s="146"/>
    </row>
    <row r="1282" ht="12.75" customHeight="1">
      <c r="A1282" s="146"/>
      <c r="B1282" s="146" t="str">
        <f>'Product Ratings'!B282</f>
        <v>Widget 278</v>
      </c>
      <c r="C1282" s="146"/>
      <c r="D1282" s="146"/>
      <c r="E1282" s="146">
        <f>'Product Ratings'!C282</f>
        <v>1</v>
      </c>
      <c r="F1282" s="305">
        <f>'Product Ratings'!D282</f>
        <v>460</v>
      </c>
      <c r="G1282" s="305">
        <f>'Product Ratings'!E282</f>
        <v>304.34</v>
      </c>
      <c r="H1282" s="134">
        <f>'Product Ratings'!F282</f>
        <v>0.534</v>
      </c>
      <c r="I1282" s="146"/>
      <c r="J1282" s="305">
        <f>'Product Ratings'!J282</f>
        <v>460</v>
      </c>
      <c r="K1282" s="146">
        <f>'Product Ratings'!K282</f>
        <v>34</v>
      </c>
      <c r="L1282" s="305">
        <f>'Product Ratings'!L282</f>
        <v>299.8696219</v>
      </c>
      <c r="M1282" s="134">
        <f>'Product Ratings'!M282</f>
        <v>0.15</v>
      </c>
      <c r="N1282" s="146"/>
      <c r="O1282" s="139">
        <f>'Product Ratings'!O282</f>
        <v>3</v>
      </c>
      <c r="P1282" s="139">
        <f>'Product Ratings'!P282</f>
        <v>1</v>
      </c>
      <c r="Q1282" s="139">
        <f>'Product Ratings'!Q282</f>
        <v>1</v>
      </c>
      <c r="R1282" s="139">
        <f>'Product Ratings'!R282</f>
        <v>3</v>
      </c>
      <c r="S1282" s="306">
        <f>'Product Ratings'!S282</f>
        <v>3</v>
      </c>
      <c r="T1282" s="307">
        <f>'Product Ratings'!T282</f>
        <v>11</v>
      </c>
      <c r="U1282" s="146"/>
      <c r="V1282" s="146"/>
      <c r="W1282" s="146"/>
    </row>
    <row r="1283" ht="12.75" customHeight="1">
      <c r="A1283" s="146"/>
      <c r="B1283" s="146" t="str">
        <f>'Product Ratings'!B319</f>
        <v>Widget 317</v>
      </c>
      <c r="C1283" s="146"/>
      <c r="D1283" s="146"/>
      <c r="E1283" s="146">
        <f>'Product Ratings'!C319</f>
        <v>1</v>
      </c>
      <c r="F1283" s="305">
        <f>'Product Ratings'!D319</f>
        <v>89.74</v>
      </c>
      <c r="G1283" s="305">
        <f>'Product Ratings'!E319</f>
        <v>58.38</v>
      </c>
      <c r="H1283" s="134">
        <f>'Product Ratings'!F319</f>
        <v>0.534</v>
      </c>
      <c r="I1283" s="146"/>
      <c r="J1283" s="305">
        <f>'Product Ratings'!J319</f>
        <v>89.74</v>
      </c>
      <c r="K1283" s="146">
        <f>'Product Ratings'!K319</f>
        <v>34</v>
      </c>
      <c r="L1283" s="305">
        <f>'Product Ratings'!L319</f>
        <v>58.50065189</v>
      </c>
      <c r="M1283" s="134">
        <f>'Product Ratings'!M319</f>
        <v>0.03</v>
      </c>
      <c r="N1283" s="146"/>
      <c r="O1283" s="139">
        <f>'Product Ratings'!O319</f>
        <v>3</v>
      </c>
      <c r="P1283" s="139">
        <f>'Product Ratings'!P319</f>
        <v>1</v>
      </c>
      <c r="Q1283" s="139">
        <f>'Product Ratings'!Q319</f>
        <v>3</v>
      </c>
      <c r="R1283" s="139">
        <f>'Product Ratings'!R319</f>
        <v>3</v>
      </c>
      <c r="S1283" s="306">
        <f>'Product Ratings'!S319</f>
        <v>1</v>
      </c>
      <c r="T1283" s="307">
        <f>'Product Ratings'!T319</f>
        <v>11</v>
      </c>
      <c r="U1283" s="146"/>
      <c r="V1283" s="146"/>
      <c r="W1283" s="146"/>
    </row>
    <row r="1284" ht="12.75" customHeight="1">
      <c r="A1284" s="146"/>
      <c r="B1284" s="146" t="str">
        <f>'Product Ratings'!B321</f>
        <v>Widget 319</v>
      </c>
      <c r="C1284" s="146"/>
      <c r="D1284" s="146"/>
      <c r="E1284" s="146">
        <f>'Product Ratings'!C321</f>
        <v>4</v>
      </c>
      <c r="F1284" s="305">
        <f>'Product Ratings'!D321</f>
        <v>828.87</v>
      </c>
      <c r="G1284" s="305">
        <f>'Product Ratings'!E321</f>
        <v>538.86</v>
      </c>
      <c r="H1284" s="134">
        <f>'Product Ratings'!F321</f>
        <v>0.534</v>
      </c>
      <c r="I1284" s="146"/>
      <c r="J1284" s="305">
        <f>'Product Ratings'!J321</f>
        <v>207.2175</v>
      </c>
      <c r="K1284" s="146">
        <f>'Product Ratings'!K321</f>
        <v>25</v>
      </c>
      <c r="L1284" s="305">
        <f>'Product Ratings'!L321</f>
        <v>135.083116</v>
      </c>
      <c r="M1284" s="134">
        <f>'Product Ratings'!M321</f>
        <v>0.05</v>
      </c>
      <c r="N1284" s="146"/>
      <c r="O1284" s="139">
        <f>'Product Ratings'!O321</f>
        <v>3</v>
      </c>
      <c r="P1284" s="139">
        <f>'Product Ratings'!P321</f>
        <v>1</v>
      </c>
      <c r="Q1284" s="139">
        <f>'Product Ratings'!Q321</f>
        <v>2</v>
      </c>
      <c r="R1284" s="139">
        <f>'Product Ratings'!R321</f>
        <v>4</v>
      </c>
      <c r="S1284" s="306">
        <f>'Product Ratings'!S321</f>
        <v>1</v>
      </c>
      <c r="T1284" s="307">
        <f>'Product Ratings'!T321</f>
        <v>11</v>
      </c>
      <c r="U1284" s="146"/>
      <c r="V1284" s="146"/>
      <c r="W1284" s="146"/>
    </row>
    <row r="1285" ht="12.75" customHeight="1">
      <c r="A1285" s="146"/>
      <c r="B1285" s="146" t="str">
        <f>'Product Ratings'!B348</f>
        <v>Widget 346</v>
      </c>
      <c r="C1285" s="146"/>
      <c r="D1285" s="146"/>
      <c r="E1285" s="146">
        <f>'Product Ratings'!C348</f>
        <v>2</v>
      </c>
      <c r="F1285" s="305">
        <f>'Product Ratings'!D348</f>
        <v>1998.26</v>
      </c>
      <c r="G1285" s="305">
        <f>'Product Ratings'!E348</f>
        <v>1287.58</v>
      </c>
      <c r="H1285" s="134">
        <f>'Product Ratings'!F348</f>
        <v>0.534</v>
      </c>
      <c r="I1285" s="146"/>
      <c r="J1285" s="305">
        <f>'Product Ratings'!J348</f>
        <v>999.13</v>
      </c>
      <c r="K1285" s="146">
        <f>'Product Ratings'!K348</f>
        <v>47</v>
      </c>
      <c r="L1285" s="305">
        <f>'Product Ratings'!L348</f>
        <v>651.3233377</v>
      </c>
      <c r="M1285" s="134">
        <f>'Product Ratings'!M348</f>
        <v>0.57</v>
      </c>
      <c r="N1285" s="146"/>
      <c r="O1285" s="139">
        <f>'Product Ratings'!O348</f>
        <v>3</v>
      </c>
      <c r="P1285" s="139">
        <f>'Product Ratings'!P348</f>
        <v>1</v>
      </c>
      <c r="Q1285" s="139">
        <f>'Product Ratings'!Q348</f>
        <v>1</v>
      </c>
      <c r="R1285" s="139">
        <f>'Product Ratings'!R348</f>
        <v>2</v>
      </c>
      <c r="S1285" s="306">
        <f>'Product Ratings'!S348</f>
        <v>4</v>
      </c>
      <c r="T1285" s="307">
        <f>'Product Ratings'!T348</f>
        <v>11</v>
      </c>
      <c r="U1285" s="146"/>
      <c r="V1285" s="146"/>
      <c r="W1285" s="146"/>
    </row>
    <row r="1286" ht="12.75" customHeight="1">
      <c r="A1286" s="146"/>
      <c r="B1286" s="146" t="str">
        <f>'Product Ratings'!B400</f>
        <v>Widget 400</v>
      </c>
      <c r="C1286" s="146"/>
      <c r="D1286" s="146"/>
      <c r="E1286" s="146">
        <f>'Product Ratings'!C400</f>
        <v>1</v>
      </c>
      <c r="F1286" s="305">
        <f>'Product Ratings'!D400</f>
        <v>143.48</v>
      </c>
      <c r="G1286" s="305">
        <f>'Product Ratings'!E400</f>
        <v>91.2</v>
      </c>
      <c r="H1286" s="134">
        <f>'Product Ratings'!F400</f>
        <v>0.534</v>
      </c>
      <c r="I1286" s="146"/>
      <c r="J1286" s="305">
        <f>'Product Ratings'!J400</f>
        <v>143.48</v>
      </c>
      <c r="K1286" s="146">
        <f>'Product Ratings'!K400</f>
        <v>47</v>
      </c>
      <c r="L1286" s="305">
        <f>'Product Ratings'!L400</f>
        <v>93.53324641</v>
      </c>
      <c r="M1286" s="134">
        <f>'Product Ratings'!M400</f>
        <v>0.08</v>
      </c>
      <c r="N1286" s="146"/>
      <c r="O1286" s="139">
        <f>'Product Ratings'!O400</f>
        <v>3</v>
      </c>
      <c r="P1286" s="139">
        <f>'Product Ratings'!P400</f>
        <v>1</v>
      </c>
      <c r="Q1286" s="139">
        <f>'Product Ratings'!Q400</f>
        <v>2</v>
      </c>
      <c r="R1286" s="139">
        <f>'Product Ratings'!R400</f>
        <v>2</v>
      </c>
      <c r="S1286" s="306">
        <f>'Product Ratings'!S400</f>
        <v>2</v>
      </c>
      <c r="T1286" s="307">
        <f>'Product Ratings'!T400</f>
        <v>10</v>
      </c>
      <c r="U1286" s="146"/>
      <c r="V1286" s="146"/>
      <c r="W1286" s="146"/>
    </row>
    <row r="1287" ht="12.75" customHeight="1">
      <c r="A1287" s="146"/>
      <c r="B1287" s="146" t="str">
        <f>'Product Ratings'!B409</f>
        <v>Widget 410</v>
      </c>
      <c r="C1287" s="146"/>
      <c r="D1287" s="146"/>
      <c r="E1287" s="146">
        <f>'Product Ratings'!C409</f>
        <v>1</v>
      </c>
      <c r="F1287" s="305">
        <f>'Product Ratings'!D409</f>
        <v>82.61</v>
      </c>
      <c r="G1287" s="305">
        <f>'Product Ratings'!E409</f>
        <v>52.33</v>
      </c>
      <c r="H1287" s="134">
        <f>'Product Ratings'!F409</f>
        <v>0.534</v>
      </c>
      <c r="I1287" s="146"/>
      <c r="J1287" s="305">
        <f>'Product Ratings'!J409</f>
        <v>82.61</v>
      </c>
      <c r="K1287" s="146">
        <f>'Product Ratings'!K409</f>
        <v>875</v>
      </c>
      <c r="L1287" s="305">
        <f>'Product Ratings'!L409</f>
        <v>53.85267275</v>
      </c>
      <c r="M1287" s="134">
        <f>'Product Ratings'!M409</f>
        <v>0.28</v>
      </c>
      <c r="N1287" s="146"/>
      <c r="O1287" s="139">
        <f>'Product Ratings'!O409</f>
        <v>3</v>
      </c>
      <c r="P1287" s="139">
        <f>'Product Ratings'!P409</f>
        <v>1</v>
      </c>
      <c r="Q1287" s="139">
        <f>'Product Ratings'!Q409</f>
        <v>3</v>
      </c>
      <c r="R1287" s="139">
        <f>'Product Ratings'!R409</f>
        <v>1</v>
      </c>
      <c r="S1287" s="306">
        <f>'Product Ratings'!S409</f>
        <v>3</v>
      </c>
      <c r="T1287" s="307">
        <f>'Product Ratings'!T409</f>
        <v>11</v>
      </c>
      <c r="U1287" s="146"/>
      <c r="V1287" s="146"/>
      <c r="W1287" s="146"/>
    </row>
    <row r="1288" ht="12.75" customHeight="1">
      <c r="A1288" s="146"/>
      <c r="B1288" s="146" t="str">
        <f>'Product Ratings'!B417</f>
        <v>Widget 418</v>
      </c>
      <c r="C1288" s="146"/>
      <c r="D1288" s="146"/>
      <c r="E1288" s="146">
        <f>'Product Ratings'!C417</f>
        <v>2</v>
      </c>
      <c r="F1288" s="305">
        <f>'Product Ratings'!D417</f>
        <v>965.22</v>
      </c>
      <c r="G1288" s="305">
        <f>'Product Ratings'!E417</f>
        <v>610.51</v>
      </c>
      <c r="H1288" s="134">
        <f>'Product Ratings'!F417</f>
        <v>0.534</v>
      </c>
      <c r="I1288" s="146"/>
      <c r="J1288" s="305">
        <f>'Product Ratings'!J417</f>
        <v>482.61</v>
      </c>
      <c r="K1288" s="146">
        <f>'Product Ratings'!K417</f>
        <v>46</v>
      </c>
      <c r="L1288" s="305">
        <f>'Product Ratings'!L417</f>
        <v>314.6088657</v>
      </c>
      <c r="M1288" s="134">
        <f>'Product Ratings'!M417</f>
        <v>0.46</v>
      </c>
      <c r="N1288" s="146"/>
      <c r="O1288" s="139">
        <f>'Product Ratings'!O417</f>
        <v>3</v>
      </c>
      <c r="P1288" s="139">
        <f>'Product Ratings'!P417</f>
        <v>1</v>
      </c>
      <c r="Q1288" s="139">
        <f>'Product Ratings'!Q417</f>
        <v>1</v>
      </c>
      <c r="R1288" s="139">
        <f>'Product Ratings'!R417</f>
        <v>2</v>
      </c>
      <c r="S1288" s="306">
        <f>'Product Ratings'!S417</f>
        <v>4</v>
      </c>
      <c r="T1288" s="307">
        <f>'Product Ratings'!T417</f>
        <v>11</v>
      </c>
      <c r="U1288" s="146"/>
      <c r="V1288" s="146"/>
      <c r="W1288" s="146"/>
    </row>
    <row r="1289" ht="12.75" customHeight="1">
      <c r="A1289" s="146"/>
      <c r="B1289" s="146" t="str">
        <f>'Product Ratings'!B559</f>
        <v>Widget 566</v>
      </c>
      <c r="C1289" s="146"/>
      <c r="D1289" s="146"/>
      <c r="E1289" s="146">
        <f>'Product Ratings'!C559</f>
        <v>2</v>
      </c>
      <c r="F1289" s="305">
        <f>'Product Ratings'!D559</f>
        <v>189.57</v>
      </c>
      <c r="G1289" s="305">
        <f>'Product Ratings'!E559</f>
        <v>114.8</v>
      </c>
      <c r="H1289" s="134">
        <f>'Product Ratings'!F559</f>
        <v>0.534</v>
      </c>
      <c r="I1289" s="146"/>
      <c r="J1289" s="305">
        <f>'Product Ratings'!J559</f>
        <v>94.785</v>
      </c>
      <c r="K1289" s="146">
        <f>'Product Ratings'!K559</f>
        <v>95</v>
      </c>
      <c r="L1289" s="305">
        <f>'Product Ratings'!L559</f>
        <v>61.78943937</v>
      </c>
      <c r="M1289" s="134">
        <f>'Product Ratings'!M559</f>
        <v>0.22</v>
      </c>
      <c r="N1289" s="146"/>
      <c r="O1289" s="139">
        <f>'Product Ratings'!O559</f>
        <v>3</v>
      </c>
      <c r="P1289" s="139">
        <f>'Product Ratings'!P559</f>
        <v>1</v>
      </c>
      <c r="Q1289" s="139">
        <f>'Product Ratings'!Q559</f>
        <v>3</v>
      </c>
      <c r="R1289" s="139">
        <f>'Product Ratings'!R559</f>
        <v>1</v>
      </c>
      <c r="S1289" s="306">
        <f>'Product Ratings'!S559</f>
        <v>3</v>
      </c>
      <c r="T1289" s="307">
        <f>'Product Ratings'!T559</f>
        <v>11</v>
      </c>
      <c r="U1289" s="146"/>
      <c r="V1289" s="146"/>
      <c r="W1289" s="146"/>
    </row>
    <row r="1290" ht="12.75" customHeight="1">
      <c r="A1290" s="146"/>
      <c r="B1290" s="146" t="str">
        <f>'Product Ratings'!B570</f>
        <v>Widget 578</v>
      </c>
      <c r="C1290" s="146"/>
      <c r="D1290" s="146"/>
      <c r="E1290" s="146">
        <f>'Product Ratings'!C570</f>
        <v>2</v>
      </c>
      <c r="F1290" s="305">
        <f>'Product Ratings'!D570</f>
        <v>378.91</v>
      </c>
      <c r="G1290" s="305">
        <f>'Product Ratings'!E570</f>
        <v>228.97</v>
      </c>
      <c r="H1290" s="134">
        <f>'Product Ratings'!F570</f>
        <v>0.534</v>
      </c>
      <c r="I1290" s="146"/>
      <c r="J1290" s="305">
        <f>'Product Ratings'!J570</f>
        <v>189.455</v>
      </c>
      <c r="K1290" s="146">
        <f>'Product Ratings'!K570</f>
        <v>84</v>
      </c>
      <c r="L1290" s="305">
        <f>'Product Ratings'!L570</f>
        <v>123.5039113</v>
      </c>
      <c r="M1290" s="134">
        <f>'Product Ratings'!M570</f>
        <v>0.48</v>
      </c>
      <c r="N1290" s="146"/>
      <c r="O1290" s="139">
        <f>'Product Ratings'!O570</f>
        <v>3</v>
      </c>
      <c r="P1290" s="139">
        <f>'Product Ratings'!P570</f>
        <v>1</v>
      </c>
      <c r="Q1290" s="139">
        <f>'Product Ratings'!Q570</f>
        <v>2</v>
      </c>
      <c r="R1290" s="139">
        <f>'Product Ratings'!R570</f>
        <v>1</v>
      </c>
      <c r="S1290" s="306">
        <f>'Product Ratings'!S570</f>
        <v>4</v>
      </c>
      <c r="T1290" s="307">
        <f>'Product Ratings'!T570</f>
        <v>11</v>
      </c>
      <c r="U1290" s="146"/>
      <c r="V1290" s="146"/>
      <c r="W1290" s="146"/>
    </row>
    <row r="1291" ht="12.75" customHeight="1">
      <c r="A1291" s="146"/>
      <c r="B1291" s="146" t="str">
        <f>'Product Ratings'!B618</f>
        <v>Widget 628</v>
      </c>
      <c r="C1291" s="146"/>
      <c r="D1291" s="146"/>
      <c r="E1291" s="146">
        <f>'Product Ratings'!C618</f>
        <v>1</v>
      </c>
      <c r="F1291" s="305">
        <f>'Product Ratings'!D618</f>
        <v>100.96</v>
      </c>
      <c r="G1291" s="305">
        <f>'Product Ratings'!E618</f>
        <v>59.97</v>
      </c>
      <c r="H1291" s="134">
        <f>'Product Ratings'!F618</f>
        <v>0.534</v>
      </c>
      <c r="I1291" s="146"/>
      <c r="J1291" s="305">
        <f>'Product Ratings'!J618</f>
        <v>100.96</v>
      </c>
      <c r="K1291" s="146">
        <f>'Product Ratings'!K618</f>
        <v>75</v>
      </c>
      <c r="L1291" s="305">
        <f>'Product Ratings'!L618</f>
        <v>65.8148631</v>
      </c>
      <c r="M1291" s="134">
        <f>'Product Ratings'!M618</f>
        <v>0.23</v>
      </c>
      <c r="N1291" s="146"/>
      <c r="O1291" s="139">
        <f>'Product Ratings'!O618</f>
        <v>3</v>
      </c>
      <c r="P1291" s="139">
        <f>'Product Ratings'!P618</f>
        <v>1</v>
      </c>
      <c r="Q1291" s="139">
        <f>'Product Ratings'!Q618</f>
        <v>3</v>
      </c>
      <c r="R1291" s="139">
        <f>'Product Ratings'!R618</f>
        <v>1</v>
      </c>
      <c r="S1291" s="306">
        <f>'Product Ratings'!S618</f>
        <v>3</v>
      </c>
      <c r="T1291" s="307">
        <f>'Product Ratings'!T618</f>
        <v>11</v>
      </c>
      <c r="U1291" s="146"/>
      <c r="V1291" s="146"/>
      <c r="W1291" s="146"/>
    </row>
    <row r="1292" ht="12.75" customHeight="1">
      <c r="A1292" s="146"/>
      <c r="B1292" s="146" t="str">
        <f>'Product Ratings'!B623</f>
        <v>Widget 633</v>
      </c>
      <c r="C1292" s="146"/>
      <c r="D1292" s="146"/>
      <c r="E1292" s="146">
        <f>'Product Ratings'!C623</f>
        <v>3</v>
      </c>
      <c r="F1292" s="305">
        <f>'Product Ratings'!D623</f>
        <v>780</v>
      </c>
      <c r="G1292" s="305">
        <f>'Product Ratings'!E623</f>
        <v>462.84</v>
      </c>
      <c r="H1292" s="134">
        <f>'Product Ratings'!F623</f>
        <v>0.534</v>
      </c>
      <c r="I1292" s="146"/>
      <c r="J1292" s="305">
        <f>'Product Ratings'!J623</f>
        <v>260</v>
      </c>
      <c r="K1292" s="146">
        <f>'Product Ratings'!K623</f>
        <v>16</v>
      </c>
      <c r="L1292" s="305">
        <f>'Product Ratings'!L623</f>
        <v>169.4915254</v>
      </c>
      <c r="M1292" s="134">
        <f>'Product Ratings'!M623</f>
        <v>0.03</v>
      </c>
      <c r="N1292" s="146"/>
      <c r="O1292" s="139">
        <f>'Product Ratings'!O623</f>
        <v>3</v>
      </c>
      <c r="P1292" s="139">
        <f>'Product Ratings'!P623</f>
        <v>1</v>
      </c>
      <c r="Q1292" s="139">
        <f>'Product Ratings'!Q623</f>
        <v>2</v>
      </c>
      <c r="R1292" s="139">
        <f>'Product Ratings'!R623</f>
        <v>4</v>
      </c>
      <c r="S1292" s="306">
        <f>'Product Ratings'!S623</f>
        <v>1</v>
      </c>
      <c r="T1292" s="307">
        <f>'Product Ratings'!T623</f>
        <v>11</v>
      </c>
      <c r="U1292" s="146"/>
      <c r="V1292" s="146"/>
      <c r="W1292" s="146"/>
    </row>
    <row r="1293" ht="12.75" customHeight="1">
      <c r="A1293" s="146"/>
      <c r="B1293" s="146" t="str">
        <f>'Product Ratings'!B629</f>
        <v>Widget 639</v>
      </c>
      <c r="C1293" s="146"/>
      <c r="D1293" s="146"/>
      <c r="E1293" s="146">
        <f>'Product Ratings'!C629</f>
        <v>4</v>
      </c>
      <c r="F1293" s="305">
        <f>'Product Ratings'!D629</f>
        <v>1623.13</v>
      </c>
      <c r="G1293" s="305">
        <f>'Product Ratings'!E629</f>
        <v>959.77</v>
      </c>
      <c r="H1293" s="134">
        <f>'Product Ratings'!F629</f>
        <v>0.534</v>
      </c>
      <c r="I1293" s="146"/>
      <c r="J1293" s="305">
        <f>'Product Ratings'!J629</f>
        <v>405.7825</v>
      </c>
      <c r="K1293" s="146">
        <f>'Product Ratings'!K629</f>
        <v>25</v>
      </c>
      <c r="L1293" s="305">
        <f>'Product Ratings'!L629</f>
        <v>264.5257497</v>
      </c>
      <c r="M1293" s="134">
        <f>'Product Ratings'!M629</f>
        <v>0.09</v>
      </c>
      <c r="N1293" s="146"/>
      <c r="O1293" s="139">
        <f>'Product Ratings'!O629</f>
        <v>3</v>
      </c>
      <c r="P1293" s="139">
        <f>'Product Ratings'!P629</f>
        <v>1</v>
      </c>
      <c r="Q1293" s="139">
        <f>'Product Ratings'!Q629</f>
        <v>1</v>
      </c>
      <c r="R1293" s="139">
        <f>'Product Ratings'!R629</f>
        <v>4</v>
      </c>
      <c r="S1293" s="306">
        <f>'Product Ratings'!S629</f>
        <v>2</v>
      </c>
      <c r="T1293" s="307">
        <f>'Product Ratings'!T629</f>
        <v>11</v>
      </c>
      <c r="U1293" s="146"/>
      <c r="V1293" s="146"/>
      <c r="W1293" s="146"/>
    </row>
    <row r="1294" ht="12.75" customHeight="1">
      <c r="A1294" s="146"/>
      <c r="B1294" s="146" t="str">
        <f>'Product Ratings'!B674</f>
        <v>Widget 686</v>
      </c>
      <c r="C1294" s="146"/>
      <c r="D1294" s="146"/>
      <c r="E1294" s="146">
        <f>'Product Ratings'!C674</f>
        <v>3</v>
      </c>
      <c r="F1294" s="305">
        <f>'Product Ratings'!D674</f>
        <v>736.7</v>
      </c>
      <c r="G1294" s="305">
        <f>'Product Ratings'!E674</f>
        <v>429.43</v>
      </c>
      <c r="H1294" s="134">
        <f>'Product Ratings'!F674</f>
        <v>0.534</v>
      </c>
      <c r="I1294" s="146"/>
      <c r="J1294" s="305">
        <f>'Product Ratings'!J674</f>
        <v>245.5666667</v>
      </c>
      <c r="K1294" s="146">
        <f>'Product Ratings'!K674</f>
        <v>84</v>
      </c>
      <c r="L1294" s="305">
        <f>'Product Ratings'!L674</f>
        <v>160.0825728</v>
      </c>
      <c r="M1294" s="134">
        <f>'Product Ratings'!M674</f>
        <v>0.48</v>
      </c>
      <c r="N1294" s="146"/>
      <c r="O1294" s="139">
        <f>'Product Ratings'!O674</f>
        <v>3</v>
      </c>
      <c r="P1294" s="139">
        <f>'Product Ratings'!P674</f>
        <v>1</v>
      </c>
      <c r="Q1294" s="139">
        <f>'Product Ratings'!Q674</f>
        <v>2</v>
      </c>
      <c r="R1294" s="139">
        <f>'Product Ratings'!R674</f>
        <v>1</v>
      </c>
      <c r="S1294" s="306">
        <f>'Product Ratings'!S674</f>
        <v>4</v>
      </c>
      <c r="T1294" s="307">
        <f>'Product Ratings'!T674</f>
        <v>11</v>
      </c>
      <c r="U1294" s="146"/>
      <c r="V1294" s="146"/>
      <c r="W1294" s="146"/>
    </row>
    <row r="1295" ht="12.75" customHeight="1">
      <c r="A1295" s="146"/>
      <c r="B1295" s="146" t="str">
        <f>'Product Ratings'!B703</f>
        <v>Widget 715</v>
      </c>
      <c r="C1295" s="146"/>
      <c r="D1295" s="146"/>
      <c r="E1295" s="146">
        <f>'Product Ratings'!C703</f>
        <v>1</v>
      </c>
      <c r="F1295" s="305">
        <f>'Product Ratings'!D703</f>
        <v>86.09</v>
      </c>
      <c r="G1295" s="305">
        <f>'Product Ratings'!E703</f>
        <v>49.7</v>
      </c>
      <c r="H1295" s="134">
        <f>'Product Ratings'!F703</f>
        <v>0.534</v>
      </c>
      <c r="I1295" s="146"/>
      <c r="J1295" s="305">
        <f>'Product Ratings'!J703</f>
        <v>86.09</v>
      </c>
      <c r="K1295" s="146">
        <f>'Product Ratings'!K703</f>
        <v>69</v>
      </c>
      <c r="L1295" s="305">
        <f>'Product Ratings'!L703</f>
        <v>56.12125163</v>
      </c>
      <c r="M1295" s="134">
        <f>'Product Ratings'!M703</f>
        <v>0.07</v>
      </c>
      <c r="N1295" s="146"/>
      <c r="O1295" s="139">
        <f>'Product Ratings'!O703</f>
        <v>3</v>
      </c>
      <c r="P1295" s="139">
        <f>'Product Ratings'!P703</f>
        <v>1</v>
      </c>
      <c r="Q1295" s="139">
        <f>'Product Ratings'!Q703</f>
        <v>3</v>
      </c>
      <c r="R1295" s="139">
        <f>'Product Ratings'!R703</f>
        <v>2</v>
      </c>
      <c r="S1295" s="306">
        <f>'Product Ratings'!S703</f>
        <v>2</v>
      </c>
      <c r="T1295" s="307">
        <f>'Product Ratings'!T703</f>
        <v>11</v>
      </c>
      <c r="U1295" s="146"/>
      <c r="V1295" s="146"/>
      <c r="W1295" s="146"/>
    </row>
    <row r="1296" ht="12.75" customHeight="1">
      <c r="A1296" s="146"/>
      <c r="B1296" s="146" t="str">
        <f>'Product Ratings'!B722</f>
        <v>Widget 734</v>
      </c>
      <c r="C1296" s="146"/>
      <c r="D1296" s="146"/>
      <c r="E1296" s="146">
        <f>'Product Ratings'!C722</f>
        <v>2</v>
      </c>
      <c r="F1296" s="305">
        <f>'Product Ratings'!D722</f>
        <v>418</v>
      </c>
      <c r="G1296" s="305">
        <f>'Product Ratings'!E722</f>
        <v>239.43</v>
      </c>
      <c r="H1296" s="134">
        <f>'Product Ratings'!F722</f>
        <v>0.534</v>
      </c>
      <c r="I1296" s="146"/>
      <c r="J1296" s="305">
        <f>'Product Ratings'!J722</f>
        <v>209</v>
      </c>
      <c r="K1296" s="146">
        <f>'Product Ratings'!K722</f>
        <v>75</v>
      </c>
      <c r="L1296" s="305">
        <f>'Product Ratings'!L722</f>
        <v>136.2451108</v>
      </c>
      <c r="M1296" s="134">
        <f>'Product Ratings'!M722</f>
        <v>0.48</v>
      </c>
      <c r="N1296" s="146"/>
      <c r="O1296" s="139">
        <f>'Product Ratings'!O722</f>
        <v>3</v>
      </c>
      <c r="P1296" s="139">
        <f>'Product Ratings'!P722</f>
        <v>1</v>
      </c>
      <c r="Q1296" s="139">
        <f>'Product Ratings'!Q722</f>
        <v>2</v>
      </c>
      <c r="R1296" s="139">
        <f>'Product Ratings'!R722</f>
        <v>1</v>
      </c>
      <c r="S1296" s="306">
        <f>'Product Ratings'!S722</f>
        <v>4</v>
      </c>
      <c r="T1296" s="307">
        <f>'Product Ratings'!T722</f>
        <v>11</v>
      </c>
      <c r="U1296" s="146"/>
      <c r="V1296" s="146"/>
      <c r="W1296" s="146"/>
    </row>
    <row r="1297" ht="12.75" customHeight="1">
      <c r="A1297" s="146"/>
      <c r="B1297" s="146" t="str">
        <f>'Product Ratings'!B748</f>
        <v>Widget 760</v>
      </c>
      <c r="C1297" s="146"/>
      <c r="D1297" s="146"/>
      <c r="E1297" s="146">
        <f>'Product Ratings'!C748</f>
        <v>1</v>
      </c>
      <c r="F1297" s="305">
        <f>'Product Ratings'!D748</f>
        <v>173.83</v>
      </c>
      <c r="G1297" s="305">
        <f>'Product Ratings'!E748</f>
        <v>98.87</v>
      </c>
      <c r="H1297" s="134">
        <f>'Product Ratings'!F748</f>
        <v>0.534</v>
      </c>
      <c r="I1297" s="146"/>
      <c r="J1297" s="305">
        <f>'Product Ratings'!J748</f>
        <v>173.83</v>
      </c>
      <c r="K1297" s="146" t="str">
        <f>'Product Ratings'!K748</f>
        <v/>
      </c>
      <c r="L1297" s="305">
        <f>'Product Ratings'!L748</f>
        <v>113.3181226</v>
      </c>
      <c r="M1297" s="134">
        <f>'Product Ratings'!M748</f>
        <v>0.65</v>
      </c>
      <c r="N1297" s="146"/>
      <c r="O1297" s="139">
        <f>'Product Ratings'!O748</f>
        <v>3</v>
      </c>
      <c r="P1297" s="139">
        <f>'Product Ratings'!P748</f>
        <v>1</v>
      </c>
      <c r="Q1297" s="139">
        <f>'Product Ratings'!Q748</f>
        <v>2</v>
      </c>
      <c r="R1297" s="139">
        <f>'Product Ratings'!R748</f>
        <v>0</v>
      </c>
      <c r="S1297" s="306">
        <f>'Product Ratings'!S748</f>
        <v>5</v>
      </c>
      <c r="T1297" s="307">
        <f>'Product Ratings'!T748</f>
        <v>11</v>
      </c>
      <c r="U1297" s="146"/>
      <c r="V1297" s="146"/>
      <c r="W1297" s="146"/>
    </row>
    <row r="1298" ht="12.75" customHeight="1">
      <c r="A1298" s="146"/>
      <c r="B1298" s="146" t="str">
        <f>'Product Ratings'!B756</f>
        <v>Widget 768</v>
      </c>
      <c r="C1298" s="146"/>
      <c r="D1298" s="146"/>
      <c r="E1298" s="146">
        <f>'Product Ratings'!C756</f>
        <v>7</v>
      </c>
      <c r="F1298" s="305">
        <f>'Product Ratings'!D756</f>
        <v>589.7</v>
      </c>
      <c r="G1298" s="305">
        <f>'Product Ratings'!E756</f>
        <v>334.79</v>
      </c>
      <c r="H1298" s="134">
        <f>'Product Ratings'!F756</f>
        <v>0.534</v>
      </c>
      <c r="I1298" s="146"/>
      <c r="J1298" s="305">
        <f>'Product Ratings'!J756</f>
        <v>84.24285714</v>
      </c>
      <c r="K1298" s="146" t="str">
        <f>'Product Ratings'!K756</f>
        <v/>
      </c>
      <c r="L1298" s="305">
        <f>'Product Ratings'!L756</f>
        <v>54.91711678</v>
      </c>
      <c r="M1298" s="134">
        <f>'Product Ratings'!M756</f>
        <v>0.26</v>
      </c>
      <c r="N1298" s="146"/>
      <c r="O1298" s="139">
        <f>'Product Ratings'!O756</f>
        <v>3</v>
      </c>
      <c r="P1298" s="139">
        <f>'Product Ratings'!P756</f>
        <v>2</v>
      </c>
      <c r="Q1298" s="139">
        <f>'Product Ratings'!Q756</f>
        <v>3</v>
      </c>
      <c r="R1298" s="139">
        <f>'Product Ratings'!R756</f>
        <v>0</v>
      </c>
      <c r="S1298" s="306">
        <f>'Product Ratings'!S756</f>
        <v>3</v>
      </c>
      <c r="T1298" s="307">
        <f>'Product Ratings'!T756</f>
        <v>11</v>
      </c>
      <c r="U1298" s="146"/>
      <c r="V1298" s="146"/>
      <c r="W1298" s="146"/>
    </row>
    <row r="1299" ht="12.75" customHeight="1">
      <c r="A1299" s="146"/>
      <c r="B1299" s="146" t="str">
        <f>'Product Ratings'!B762</f>
        <v>Widget 774</v>
      </c>
      <c r="C1299" s="146"/>
      <c r="D1299" s="146"/>
      <c r="E1299" s="146">
        <f>'Product Ratings'!C762</f>
        <v>3</v>
      </c>
      <c r="F1299" s="305">
        <f>'Product Ratings'!D762</f>
        <v>45.42</v>
      </c>
      <c r="G1299" s="305">
        <f>'Product Ratings'!E762</f>
        <v>25.76</v>
      </c>
      <c r="H1299" s="134">
        <f>'Product Ratings'!F762</f>
        <v>0.534</v>
      </c>
      <c r="I1299" s="146"/>
      <c r="J1299" s="305">
        <f>'Product Ratings'!J762</f>
        <v>15.14</v>
      </c>
      <c r="K1299" s="146" t="str">
        <f>'Product Ratings'!K762</f>
        <v/>
      </c>
      <c r="L1299" s="305">
        <f>'Product Ratings'!L762</f>
        <v>9.869621904</v>
      </c>
      <c r="M1299" s="134">
        <f>'Product Ratings'!M762</f>
        <v>0.12</v>
      </c>
      <c r="N1299" s="146"/>
      <c r="O1299" s="139">
        <f>'Product Ratings'!O762</f>
        <v>3</v>
      </c>
      <c r="P1299" s="139">
        <f>'Product Ratings'!P762</f>
        <v>1</v>
      </c>
      <c r="Q1299" s="139">
        <f>'Product Ratings'!Q762</f>
        <v>5</v>
      </c>
      <c r="R1299" s="139">
        <f>'Product Ratings'!R762</f>
        <v>0</v>
      </c>
      <c r="S1299" s="306">
        <f>'Product Ratings'!S762</f>
        <v>2</v>
      </c>
      <c r="T1299" s="307">
        <f>'Product Ratings'!T762</f>
        <v>11</v>
      </c>
      <c r="U1299" s="146"/>
      <c r="V1299" s="146"/>
      <c r="W1299" s="146"/>
    </row>
    <row r="1300" ht="12.75" customHeight="1">
      <c r="A1300" s="146"/>
      <c r="B1300" s="146" t="str">
        <f>'Product Ratings'!B770</f>
        <v>Widget 782</v>
      </c>
      <c r="C1300" s="146"/>
      <c r="D1300" s="146"/>
      <c r="E1300" s="146">
        <f>'Product Ratings'!C770</f>
        <v>5</v>
      </c>
      <c r="F1300" s="305">
        <f>'Product Ratings'!D770</f>
        <v>300</v>
      </c>
      <c r="G1300" s="305">
        <f>'Product Ratings'!E770</f>
        <v>169.88</v>
      </c>
      <c r="H1300" s="134">
        <f>'Product Ratings'!F770</f>
        <v>0.534</v>
      </c>
      <c r="I1300" s="146"/>
      <c r="J1300" s="305">
        <f>'Product Ratings'!J770</f>
        <v>60</v>
      </c>
      <c r="K1300" s="146" t="str">
        <f>'Product Ratings'!K770</f>
        <v/>
      </c>
      <c r="L1300" s="305">
        <f>'Product Ratings'!L770</f>
        <v>39.11342894</v>
      </c>
      <c r="M1300" s="134">
        <f>'Product Ratings'!M770</f>
        <v>0.23</v>
      </c>
      <c r="N1300" s="146"/>
      <c r="O1300" s="139">
        <f>'Product Ratings'!O770</f>
        <v>3</v>
      </c>
      <c r="P1300" s="139">
        <f>'Product Ratings'!P770</f>
        <v>1</v>
      </c>
      <c r="Q1300" s="139">
        <f>'Product Ratings'!Q770</f>
        <v>4</v>
      </c>
      <c r="R1300" s="139">
        <f>'Product Ratings'!R770</f>
        <v>0</v>
      </c>
      <c r="S1300" s="306">
        <f>'Product Ratings'!S770</f>
        <v>3</v>
      </c>
      <c r="T1300" s="307">
        <f>'Product Ratings'!T770</f>
        <v>11</v>
      </c>
      <c r="U1300" s="146"/>
      <c r="V1300" s="146"/>
      <c r="W1300" s="146"/>
    </row>
    <row r="1301" ht="12.75" customHeight="1">
      <c r="A1301" s="146"/>
      <c r="B1301" s="146" t="str">
        <f>'Product Ratings'!B780</f>
        <v>Widget 792</v>
      </c>
      <c r="C1301" s="146"/>
      <c r="D1301" s="146"/>
      <c r="E1301" s="146">
        <f>'Product Ratings'!C780</f>
        <v>10</v>
      </c>
      <c r="F1301" s="305">
        <f>'Product Ratings'!D780</f>
        <v>676.65</v>
      </c>
      <c r="G1301" s="305">
        <f>'Product Ratings'!E780</f>
        <v>381.23</v>
      </c>
      <c r="H1301" s="134">
        <f>'Product Ratings'!F780</f>
        <v>0.534</v>
      </c>
      <c r="I1301" s="146"/>
      <c r="J1301" s="305">
        <f>'Product Ratings'!J780</f>
        <v>67.665</v>
      </c>
      <c r="K1301" s="146" t="str">
        <f>'Product Ratings'!K780</f>
        <v/>
      </c>
      <c r="L1301" s="305">
        <f>'Product Ratings'!L780</f>
        <v>44.11016949</v>
      </c>
      <c r="M1301" s="134">
        <f>'Product Ratings'!M780</f>
        <v>0.08</v>
      </c>
      <c r="N1301" s="146"/>
      <c r="O1301" s="139">
        <f>'Product Ratings'!O780</f>
        <v>3</v>
      </c>
      <c r="P1301" s="139">
        <f>'Product Ratings'!P780</f>
        <v>2</v>
      </c>
      <c r="Q1301" s="139">
        <f>'Product Ratings'!Q780</f>
        <v>3</v>
      </c>
      <c r="R1301" s="139">
        <f>'Product Ratings'!R780</f>
        <v>0</v>
      </c>
      <c r="S1301" s="306">
        <f>'Product Ratings'!S780</f>
        <v>2</v>
      </c>
      <c r="T1301" s="307">
        <f>'Product Ratings'!T780</f>
        <v>10</v>
      </c>
      <c r="U1301" s="146"/>
      <c r="V1301" s="146"/>
      <c r="W1301" s="146"/>
    </row>
    <row r="1302" ht="12.75" customHeight="1">
      <c r="A1302" s="146"/>
      <c r="B1302" s="146" t="str">
        <f>'Product Ratings'!B781</f>
        <v>Widget 793</v>
      </c>
      <c r="C1302" s="146"/>
      <c r="D1302" s="146"/>
      <c r="E1302" s="146">
        <f>'Product Ratings'!C781</f>
        <v>2</v>
      </c>
      <c r="F1302" s="305">
        <f>'Product Ratings'!D781</f>
        <v>17.99</v>
      </c>
      <c r="G1302" s="305">
        <f>'Product Ratings'!E781</f>
        <v>10.13</v>
      </c>
      <c r="H1302" s="134">
        <f>'Product Ratings'!F781</f>
        <v>0.534</v>
      </c>
      <c r="I1302" s="146"/>
      <c r="J1302" s="305">
        <f>'Product Ratings'!J781</f>
        <v>8.995</v>
      </c>
      <c r="K1302" s="146" t="str">
        <f>'Product Ratings'!K781</f>
        <v/>
      </c>
      <c r="L1302" s="305">
        <f>'Product Ratings'!L781</f>
        <v>5.863754889</v>
      </c>
      <c r="M1302" s="134">
        <f>'Product Ratings'!M781</f>
        <v>0.09</v>
      </c>
      <c r="N1302" s="146"/>
      <c r="O1302" s="139">
        <f>'Product Ratings'!O781</f>
        <v>3</v>
      </c>
      <c r="P1302" s="139">
        <f>'Product Ratings'!P781</f>
        <v>1</v>
      </c>
      <c r="Q1302" s="139">
        <f>'Product Ratings'!Q781</f>
        <v>5</v>
      </c>
      <c r="R1302" s="139">
        <f>'Product Ratings'!R781</f>
        <v>0</v>
      </c>
      <c r="S1302" s="306">
        <f>'Product Ratings'!S781</f>
        <v>2</v>
      </c>
      <c r="T1302" s="307">
        <f>'Product Ratings'!T781</f>
        <v>11</v>
      </c>
      <c r="U1302" s="146"/>
      <c r="V1302" s="146"/>
      <c r="W1302" s="146"/>
    </row>
    <row r="1303" ht="12.75" customHeight="1">
      <c r="A1303" s="146"/>
      <c r="B1303" s="146" t="str">
        <f>'Product Ratings'!B782</f>
        <v>Widget 794</v>
      </c>
      <c r="C1303" s="146"/>
      <c r="D1303" s="146"/>
      <c r="E1303" s="146">
        <f>'Product Ratings'!C782</f>
        <v>2</v>
      </c>
      <c r="F1303" s="305">
        <f>'Product Ratings'!D782</f>
        <v>17.22</v>
      </c>
      <c r="G1303" s="305">
        <f>'Product Ratings'!E782</f>
        <v>9.7</v>
      </c>
      <c r="H1303" s="134">
        <f>'Product Ratings'!F782</f>
        <v>0.534</v>
      </c>
      <c r="I1303" s="146"/>
      <c r="J1303" s="305">
        <f>'Product Ratings'!J782</f>
        <v>8.61</v>
      </c>
      <c r="K1303" s="146" t="str">
        <f>'Product Ratings'!K782</f>
        <v/>
      </c>
      <c r="L1303" s="305">
        <f>'Product Ratings'!L782</f>
        <v>5.612777053</v>
      </c>
      <c r="M1303" s="134">
        <f>'Product Ratings'!M782</f>
        <v>0.12</v>
      </c>
      <c r="N1303" s="146"/>
      <c r="O1303" s="139">
        <f>'Product Ratings'!O782</f>
        <v>3</v>
      </c>
      <c r="P1303" s="139">
        <f>'Product Ratings'!P782</f>
        <v>1</v>
      </c>
      <c r="Q1303" s="139">
        <f>'Product Ratings'!Q782</f>
        <v>5</v>
      </c>
      <c r="R1303" s="139">
        <f>'Product Ratings'!R782</f>
        <v>0</v>
      </c>
      <c r="S1303" s="306">
        <f>'Product Ratings'!S782</f>
        <v>2</v>
      </c>
      <c r="T1303" s="307">
        <f>'Product Ratings'!T782</f>
        <v>11</v>
      </c>
      <c r="U1303" s="146"/>
      <c r="V1303" s="146"/>
      <c r="W1303" s="146"/>
    </row>
    <row r="1304" ht="12.75" customHeight="1">
      <c r="A1304" s="146"/>
      <c r="B1304" s="146" t="str">
        <f>'Product Ratings'!B784</f>
        <v>Widget 796</v>
      </c>
      <c r="C1304" s="146"/>
      <c r="D1304" s="146"/>
      <c r="E1304" s="146">
        <f>'Product Ratings'!C784</f>
        <v>2</v>
      </c>
      <c r="F1304" s="305">
        <f>'Product Ratings'!D784</f>
        <v>17.3</v>
      </c>
      <c r="G1304" s="305">
        <f>'Product Ratings'!E784</f>
        <v>9.74</v>
      </c>
      <c r="H1304" s="134">
        <f>'Product Ratings'!F784</f>
        <v>0.534</v>
      </c>
      <c r="I1304" s="146"/>
      <c r="J1304" s="305">
        <f>'Product Ratings'!J784</f>
        <v>8.65</v>
      </c>
      <c r="K1304" s="146" t="str">
        <f>'Product Ratings'!K784</f>
        <v/>
      </c>
      <c r="L1304" s="305">
        <f>'Product Ratings'!L784</f>
        <v>5.638852673</v>
      </c>
      <c r="M1304" s="134">
        <f>'Product Ratings'!M784</f>
        <v>0.125</v>
      </c>
      <c r="N1304" s="146"/>
      <c r="O1304" s="139">
        <f>'Product Ratings'!O784</f>
        <v>3</v>
      </c>
      <c r="P1304" s="139">
        <f>'Product Ratings'!P784</f>
        <v>1</v>
      </c>
      <c r="Q1304" s="139">
        <f>'Product Ratings'!Q784</f>
        <v>5</v>
      </c>
      <c r="R1304" s="139">
        <f>'Product Ratings'!R784</f>
        <v>0</v>
      </c>
      <c r="S1304" s="306">
        <f>'Product Ratings'!S784</f>
        <v>2</v>
      </c>
      <c r="T1304" s="307">
        <f>'Product Ratings'!T784</f>
        <v>11</v>
      </c>
      <c r="U1304" s="146"/>
      <c r="V1304" s="146"/>
      <c r="W1304" s="146"/>
    </row>
    <row r="1305" ht="12.75" customHeight="1">
      <c r="A1305" s="146"/>
      <c r="B1305" s="146" t="str">
        <f>'Product Ratings'!B792</f>
        <v>Widget 804</v>
      </c>
      <c r="C1305" s="146"/>
      <c r="D1305" s="146"/>
      <c r="E1305" s="146">
        <f>'Product Ratings'!C792</f>
        <v>5</v>
      </c>
      <c r="F1305" s="305">
        <f>'Product Ratings'!D792</f>
        <v>396</v>
      </c>
      <c r="G1305" s="305">
        <f>'Product Ratings'!E792</f>
        <v>222.5</v>
      </c>
      <c r="H1305" s="134">
        <f>'Product Ratings'!F792</f>
        <v>0.534</v>
      </c>
      <c r="I1305" s="146"/>
      <c r="J1305" s="305">
        <f>'Product Ratings'!J792</f>
        <v>79.2</v>
      </c>
      <c r="K1305" s="146" t="str">
        <f>'Product Ratings'!K792</f>
        <v/>
      </c>
      <c r="L1305" s="305">
        <f>'Product Ratings'!L792</f>
        <v>51.62972621</v>
      </c>
      <c r="M1305" s="134">
        <f>'Product Ratings'!M792</f>
        <v>0.32</v>
      </c>
      <c r="N1305" s="146"/>
      <c r="O1305" s="139">
        <f>'Product Ratings'!O792</f>
        <v>3</v>
      </c>
      <c r="P1305" s="139">
        <f>'Product Ratings'!P792</f>
        <v>1</v>
      </c>
      <c r="Q1305" s="139">
        <f>'Product Ratings'!Q792</f>
        <v>3</v>
      </c>
      <c r="R1305" s="139">
        <f>'Product Ratings'!R792</f>
        <v>0</v>
      </c>
      <c r="S1305" s="306">
        <f>'Product Ratings'!S792</f>
        <v>3</v>
      </c>
      <c r="T1305" s="307">
        <f>'Product Ratings'!T792</f>
        <v>10</v>
      </c>
      <c r="U1305" s="146"/>
      <c r="V1305" s="146"/>
      <c r="W1305" s="146"/>
    </row>
    <row r="1306" ht="12.75" customHeight="1">
      <c r="A1306" s="146"/>
      <c r="B1306" s="146" t="str">
        <f>'Product Ratings'!B801</f>
        <v>Widget 813</v>
      </c>
      <c r="C1306" s="146"/>
      <c r="D1306" s="146"/>
      <c r="E1306" s="146">
        <f>'Product Ratings'!C801</f>
        <v>4</v>
      </c>
      <c r="F1306" s="305">
        <f>'Product Ratings'!D801</f>
        <v>331.13</v>
      </c>
      <c r="G1306" s="305">
        <f>'Product Ratings'!E801</f>
        <v>185.52</v>
      </c>
      <c r="H1306" s="134">
        <f>'Product Ratings'!F801</f>
        <v>0.534</v>
      </c>
      <c r="I1306" s="146"/>
      <c r="J1306" s="305">
        <f>'Product Ratings'!J801</f>
        <v>82.7825</v>
      </c>
      <c r="K1306" s="146" t="str">
        <f>'Product Ratings'!K801</f>
        <v/>
      </c>
      <c r="L1306" s="305">
        <f>'Product Ratings'!L801</f>
        <v>53.96512386</v>
      </c>
      <c r="M1306" s="134">
        <f>'Product Ratings'!M801</f>
        <v>0.56</v>
      </c>
      <c r="N1306" s="146"/>
      <c r="O1306" s="139">
        <f>'Product Ratings'!O801</f>
        <v>3</v>
      </c>
      <c r="P1306" s="139">
        <f>'Product Ratings'!P801</f>
        <v>1</v>
      </c>
      <c r="Q1306" s="139">
        <f>'Product Ratings'!Q801</f>
        <v>3</v>
      </c>
      <c r="R1306" s="139">
        <f>'Product Ratings'!R801</f>
        <v>0</v>
      </c>
      <c r="S1306" s="306">
        <f>'Product Ratings'!S801</f>
        <v>4</v>
      </c>
      <c r="T1306" s="307">
        <f>'Product Ratings'!T801</f>
        <v>11</v>
      </c>
      <c r="U1306" s="146"/>
      <c r="V1306" s="146"/>
      <c r="W1306" s="146"/>
    </row>
    <row r="1307" ht="12.75" customHeight="1">
      <c r="A1307" s="146"/>
      <c r="B1307" s="146" t="str">
        <f>'Product Ratings'!B802</f>
        <v>Widget 814</v>
      </c>
      <c r="C1307" s="146"/>
      <c r="D1307" s="146"/>
      <c r="E1307" s="146">
        <f>'Product Ratings'!C802</f>
        <v>1</v>
      </c>
      <c r="F1307" s="305">
        <f>'Product Ratings'!D802</f>
        <v>109.13</v>
      </c>
      <c r="G1307" s="305">
        <f>'Product Ratings'!E802</f>
        <v>61.13</v>
      </c>
      <c r="H1307" s="134">
        <f>'Product Ratings'!F802</f>
        <v>0.534</v>
      </c>
      <c r="I1307" s="146"/>
      <c r="J1307" s="305">
        <f>'Product Ratings'!J802</f>
        <v>109.13</v>
      </c>
      <c r="K1307" s="146" t="str">
        <f>'Product Ratings'!K802</f>
        <v/>
      </c>
      <c r="L1307" s="305">
        <f>'Product Ratings'!L802</f>
        <v>71.14080834</v>
      </c>
      <c r="M1307" s="134">
        <f>'Product Ratings'!M802</f>
        <v>0.53</v>
      </c>
      <c r="N1307" s="146"/>
      <c r="O1307" s="139">
        <f>'Product Ratings'!O802</f>
        <v>3</v>
      </c>
      <c r="P1307" s="139">
        <f>'Product Ratings'!P802</f>
        <v>1</v>
      </c>
      <c r="Q1307" s="139">
        <f>'Product Ratings'!Q802</f>
        <v>3</v>
      </c>
      <c r="R1307" s="139">
        <f>'Product Ratings'!R802</f>
        <v>0</v>
      </c>
      <c r="S1307" s="306">
        <f>'Product Ratings'!S802</f>
        <v>4</v>
      </c>
      <c r="T1307" s="307">
        <f>'Product Ratings'!T802</f>
        <v>11</v>
      </c>
      <c r="U1307" s="146"/>
      <c r="V1307" s="146"/>
      <c r="W1307" s="146"/>
    </row>
    <row r="1308" ht="12.75" customHeight="1">
      <c r="A1308" s="146"/>
      <c r="B1308" s="146" t="str">
        <f>'Product Ratings'!B807</f>
        <v>Widget 819</v>
      </c>
      <c r="C1308" s="146"/>
      <c r="D1308" s="146"/>
      <c r="E1308" s="146">
        <f>'Product Ratings'!C807</f>
        <v>2</v>
      </c>
      <c r="F1308" s="305">
        <f>'Product Ratings'!D807</f>
        <v>313.04</v>
      </c>
      <c r="G1308" s="305">
        <f>'Product Ratings'!E807</f>
        <v>175.23</v>
      </c>
      <c r="H1308" s="134">
        <f>'Product Ratings'!F807</f>
        <v>0.534</v>
      </c>
      <c r="I1308" s="146"/>
      <c r="J1308" s="305">
        <f>'Product Ratings'!J807</f>
        <v>156.52</v>
      </c>
      <c r="K1308" s="146" t="str">
        <f>'Product Ratings'!K807</f>
        <v/>
      </c>
      <c r="L1308" s="305">
        <f>'Product Ratings'!L807</f>
        <v>102.0338983</v>
      </c>
      <c r="M1308" s="134">
        <f>'Product Ratings'!M807</f>
        <v>0.6</v>
      </c>
      <c r="N1308" s="146"/>
      <c r="O1308" s="139">
        <f>'Product Ratings'!O807</f>
        <v>3</v>
      </c>
      <c r="P1308" s="139">
        <f>'Product Ratings'!P807</f>
        <v>1</v>
      </c>
      <c r="Q1308" s="139">
        <f>'Product Ratings'!Q807</f>
        <v>2</v>
      </c>
      <c r="R1308" s="139">
        <f>'Product Ratings'!R807</f>
        <v>0</v>
      </c>
      <c r="S1308" s="306">
        <f>'Product Ratings'!S807</f>
        <v>5</v>
      </c>
      <c r="T1308" s="307">
        <f>'Product Ratings'!T807</f>
        <v>11</v>
      </c>
      <c r="U1308" s="146"/>
      <c r="V1308" s="146"/>
      <c r="W1308" s="146"/>
    </row>
    <row r="1309" ht="12.75" customHeight="1">
      <c r="A1309" s="146"/>
      <c r="B1309" s="146" t="str">
        <f>'Product Ratings'!B821</f>
        <v>Widget 833</v>
      </c>
      <c r="C1309" s="146"/>
      <c r="D1309" s="146"/>
      <c r="E1309" s="146">
        <f>'Product Ratings'!C821</f>
        <v>3</v>
      </c>
      <c r="F1309" s="305">
        <f>'Product Ratings'!D821</f>
        <v>706.09</v>
      </c>
      <c r="G1309" s="305">
        <f>'Product Ratings'!E821</f>
        <v>393.38</v>
      </c>
      <c r="H1309" s="134">
        <f>'Product Ratings'!F821</f>
        <v>0.534</v>
      </c>
      <c r="I1309" s="146"/>
      <c r="J1309" s="305">
        <f>'Product Ratings'!J821</f>
        <v>235.3633333</v>
      </c>
      <c r="K1309" s="146" t="str">
        <f>'Product Ratings'!K821</f>
        <v/>
      </c>
      <c r="L1309" s="305">
        <f>'Product Ratings'!L821</f>
        <v>153.4311169</v>
      </c>
      <c r="M1309" s="134">
        <f>'Product Ratings'!M821</f>
        <v>0.94</v>
      </c>
      <c r="N1309" s="146"/>
      <c r="O1309" s="139">
        <f>'Product Ratings'!O821</f>
        <v>3</v>
      </c>
      <c r="P1309" s="139">
        <f>'Product Ratings'!P821</f>
        <v>1</v>
      </c>
      <c r="Q1309" s="139">
        <f>'Product Ratings'!Q821</f>
        <v>2</v>
      </c>
      <c r="R1309" s="139">
        <f>'Product Ratings'!R821</f>
        <v>0</v>
      </c>
      <c r="S1309" s="306">
        <f>'Product Ratings'!S821</f>
        <v>5</v>
      </c>
      <c r="T1309" s="307">
        <f>'Product Ratings'!T821</f>
        <v>11</v>
      </c>
      <c r="U1309" s="146"/>
      <c r="V1309" s="146"/>
      <c r="W1309" s="146"/>
    </row>
    <row r="1310" ht="12.75" customHeight="1">
      <c r="A1310" s="146"/>
      <c r="B1310" s="146" t="str">
        <f>'Product Ratings'!B827</f>
        <v>Widget 839</v>
      </c>
      <c r="C1310" s="146"/>
      <c r="D1310" s="146"/>
      <c r="E1310" s="146">
        <f>'Product Ratings'!C827</f>
        <v>2</v>
      </c>
      <c r="F1310" s="305">
        <f>'Product Ratings'!D827</f>
        <v>252.17</v>
      </c>
      <c r="G1310" s="305">
        <f>'Product Ratings'!E827</f>
        <v>140.17</v>
      </c>
      <c r="H1310" s="134">
        <f>'Product Ratings'!F827</f>
        <v>0.534</v>
      </c>
      <c r="I1310" s="146"/>
      <c r="J1310" s="305">
        <f>'Product Ratings'!J827</f>
        <v>126.085</v>
      </c>
      <c r="K1310" s="146" t="str">
        <f>'Product Ratings'!K827</f>
        <v/>
      </c>
      <c r="L1310" s="305">
        <f>'Product Ratings'!L827</f>
        <v>82.19361147</v>
      </c>
      <c r="M1310" s="134">
        <f>'Product Ratings'!M827</f>
        <v>0.43</v>
      </c>
      <c r="N1310" s="146"/>
      <c r="O1310" s="139">
        <f>'Product Ratings'!O827</f>
        <v>3</v>
      </c>
      <c r="P1310" s="139">
        <f>'Product Ratings'!P827</f>
        <v>1</v>
      </c>
      <c r="Q1310" s="139">
        <f>'Product Ratings'!Q827</f>
        <v>2</v>
      </c>
      <c r="R1310" s="139">
        <f>'Product Ratings'!R827</f>
        <v>0</v>
      </c>
      <c r="S1310" s="306">
        <f>'Product Ratings'!S827</f>
        <v>4</v>
      </c>
      <c r="T1310" s="307">
        <f>'Product Ratings'!T827</f>
        <v>10</v>
      </c>
      <c r="U1310" s="146"/>
      <c r="V1310" s="146"/>
      <c r="W1310" s="146"/>
    </row>
    <row r="1311" ht="12.75" customHeight="1">
      <c r="A1311" s="146"/>
      <c r="B1311" s="146" t="str">
        <f>'Product Ratings'!B854</f>
        <v>Widget 866</v>
      </c>
      <c r="C1311" s="146"/>
      <c r="D1311" s="146"/>
      <c r="E1311" s="146">
        <f>'Product Ratings'!C854</f>
        <v>5</v>
      </c>
      <c r="F1311" s="305">
        <f>'Product Ratings'!D854</f>
        <v>213.04</v>
      </c>
      <c r="G1311" s="305">
        <f>'Product Ratings'!E854</f>
        <v>118.22</v>
      </c>
      <c r="H1311" s="134">
        <f>'Product Ratings'!F854</f>
        <v>0.534</v>
      </c>
      <c r="I1311" s="146"/>
      <c r="J1311" s="305">
        <f>'Product Ratings'!J854</f>
        <v>42.608</v>
      </c>
      <c r="K1311" s="146" t="str">
        <f>'Product Ratings'!K854</f>
        <v/>
      </c>
      <c r="L1311" s="305">
        <f>'Product Ratings'!L854</f>
        <v>27.77574967</v>
      </c>
      <c r="M1311" s="134">
        <f>'Product Ratings'!M854</f>
        <v>0.06</v>
      </c>
      <c r="N1311" s="146"/>
      <c r="O1311" s="139">
        <f>'Product Ratings'!O854</f>
        <v>3</v>
      </c>
      <c r="P1311" s="139">
        <f>'Product Ratings'!P854</f>
        <v>1</v>
      </c>
      <c r="Q1311" s="139">
        <f>'Product Ratings'!Q854</f>
        <v>4</v>
      </c>
      <c r="R1311" s="139">
        <f>'Product Ratings'!R854</f>
        <v>0</v>
      </c>
      <c r="S1311" s="306">
        <f>'Product Ratings'!S854</f>
        <v>2</v>
      </c>
      <c r="T1311" s="307">
        <f>'Product Ratings'!T854</f>
        <v>10</v>
      </c>
      <c r="U1311" s="146"/>
      <c r="V1311" s="146"/>
      <c r="W1311" s="146"/>
    </row>
    <row r="1312" ht="12.75" customHeight="1">
      <c r="A1312" s="146"/>
      <c r="B1312" s="146" t="str">
        <f>'Product Ratings'!B857</f>
        <v>Widget 869</v>
      </c>
      <c r="C1312" s="146"/>
      <c r="D1312" s="146"/>
      <c r="E1312" s="146">
        <f>'Product Ratings'!C857</f>
        <v>3</v>
      </c>
      <c r="F1312" s="305">
        <f>'Product Ratings'!D857</f>
        <v>127.83</v>
      </c>
      <c r="G1312" s="305">
        <f>'Product Ratings'!E857</f>
        <v>70.83</v>
      </c>
      <c r="H1312" s="134">
        <f>'Product Ratings'!F857</f>
        <v>0.534</v>
      </c>
      <c r="I1312" s="146"/>
      <c r="J1312" s="305">
        <f>'Product Ratings'!J857</f>
        <v>42.61</v>
      </c>
      <c r="K1312" s="146" t="str">
        <f>'Product Ratings'!K857</f>
        <v/>
      </c>
      <c r="L1312" s="305">
        <f>'Product Ratings'!L857</f>
        <v>27.77705346</v>
      </c>
      <c r="M1312" s="134">
        <f>'Product Ratings'!M857</f>
        <v>0.09</v>
      </c>
      <c r="N1312" s="146"/>
      <c r="O1312" s="139">
        <f>'Product Ratings'!O857</f>
        <v>3</v>
      </c>
      <c r="P1312" s="139">
        <f>'Product Ratings'!P857</f>
        <v>1</v>
      </c>
      <c r="Q1312" s="139">
        <f>'Product Ratings'!Q857</f>
        <v>4</v>
      </c>
      <c r="R1312" s="139">
        <f>'Product Ratings'!R857</f>
        <v>0</v>
      </c>
      <c r="S1312" s="306">
        <f>'Product Ratings'!S857</f>
        <v>2</v>
      </c>
      <c r="T1312" s="307">
        <f>'Product Ratings'!T857</f>
        <v>10</v>
      </c>
      <c r="U1312" s="146"/>
      <c r="V1312" s="146"/>
      <c r="W1312" s="146"/>
    </row>
    <row r="1313" ht="12.75" customHeight="1">
      <c r="A1313" s="146"/>
      <c r="B1313" s="146" t="str">
        <f>'Product Ratings'!B858</f>
        <v>Widget 870</v>
      </c>
      <c r="C1313" s="146"/>
      <c r="D1313" s="146"/>
      <c r="E1313" s="146">
        <f>'Product Ratings'!C858</f>
        <v>2</v>
      </c>
      <c r="F1313" s="305">
        <f>'Product Ratings'!D858</f>
        <v>85.22</v>
      </c>
      <c r="G1313" s="305">
        <f>'Product Ratings'!E858</f>
        <v>47.22</v>
      </c>
      <c r="H1313" s="134">
        <f>'Product Ratings'!F858</f>
        <v>0.534</v>
      </c>
      <c r="I1313" s="146"/>
      <c r="J1313" s="305">
        <f>'Product Ratings'!J858</f>
        <v>42.61</v>
      </c>
      <c r="K1313" s="146" t="str">
        <f>'Product Ratings'!K858</f>
        <v/>
      </c>
      <c r="L1313" s="305">
        <f>'Product Ratings'!L858</f>
        <v>27.77705346</v>
      </c>
      <c r="M1313" s="134">
        <f>'Product Ratings'!M858</f>
        <v>0.12</v>
      </c>
      <c r="N1313" s="146"/>
      <c r="O1313" s="139">
        <f>'Product Ratings'!O858</f>
        <v>3</v>
      </c>
      <c r="P1313" s="139">
        <f>'Product Ratings'!P858</f>
        <v>1</v>
      </c>
      <c r="Q1313" s="139">
        <f>'Product Ratings'!Q858</f>
        <v>4</v>
      </c>
      <c r="R1313" s="139">
        <f>'Product Ratings'!R858</f>
        <v>0</v>
      </c>
      <c r="S1313" s="306">
        <f>'Product Ratings'!S858</f>
        <v>2</v>
      </c>
      <c r="T1313" s="307">
        <f>'Product Ratings'!T858</f>
        <v>10</v>
      </c>
      <c r="U1313" s="146"/>
      <c r="V1313" s="146"/>
      <c r="W1313" s="146"/>
    </row>
    <row r="1314" ht="12.75" customHeight="1">
      <c r="A1314" s="146"/>
      <c r="B1314" s="146" t="str">
        <f>'Product Ratings'!B859</f>
        <v>Widget 871</v>
      </c>
      <c r="C1314" s="146"/>
      <c r="D1314" s="146"/>
      <c r="E1314" s="146">
        <f>'Product Ratings'!C859</f>
        <v>1</v>
      </c>
      <c r="F1314" s="305">
        <f>'Product Ratings'!D859</f>
        <v>69.48</v>
      </c>
      <c r="G1314" s="305">
        <f>'Product Ratings'!E859</f>
        <v>38.5</v>
      </c>
      <c r="H1314" s="134">
        <f>'Product Ratings'!F859</f>
        <v>0.534</v>
      </c>
      <c r="I1314" s="146"/>
      <c r="J1314" s="305">
        <f>'Product Ratings'!J859</f>
        <v>69.48</v>
      </c>
      <c r="K1314" s="146" t="str">
        <f>'Product Ratings'!K859</f>
        <v/>
      </c>
      <c r="L1314" s="305">
        <f>'Product Ratings'!L859</f>
        <v>45.29335072</v>
      </c>
      <c r="M1314" s="134">
        <f>'Product Ratings'!M859</f>
        <v>0.13</v>
      </c>
      <c r="N1314" s="146"/>
      <c r="O1314" s="139">
        <f>'Product Ratings'!O859</f>
        <v>3</v>
      </c>
      <c r="P1314" s="139">
        <f>'Product Ratings'!P859</f>
        <v>1</v>
      </c>
      <c r="Q1314" s="139">
        <f>'Product Ratings'!Q859</f>
        <v>3</v>
      </c>
      <c r="R1314" s="139">
        <f>'Product Ratings'!R859</f>
        <v>0</v>
      </c>
      <c r="S1314" s="306">
        <f>'Product Ratings'!S859</f>
        <v>0.13</v>
      </c>
      <c r="T1314" s="307">
        <f>'Product Ratings'!T859</f>
        <v>7.13</v>
      </c>
      <c r="U1314" s="146"/>
      <c r="V1314" s="146"/>
      <c r="W1314" s="146"/>
    </row>
    <row r="1315" ht="12.75" customHeight="1">
      <c r="A1315" s="146"/>
      <c r="B1315" s="146" t="str">
        <f>'Product Ratings'!B860</f>
        <v>Widget 872</v>
      </c>
      <c r="C1315" s="146"/>
      <c r="D1315" s="146"/>
      <c r="E1315" s="146">
        <f>'Product Ratings'!C860</f>
        <v>2</v>
      </c>
      <c r="F1315" s="305">
        <f>'Product Ratings'!D860</f>
        <v>17.22</v>
      </c>
      <c r="G1315" s="305">
        <f>'Product Ratings'!E860</f>
        <v>9.54</v>
      </c>
      <c r="H1315" s="134">
        <f>'Product Ratings'!F860</f>
        <v>0.534</v>
      </c>
      <c r="I1315" s="146"/>
      <c r="J1315" s="305">
        <f>'Product Ratings'!J860</f>
        <v>8.61</v>
      </c>
      <c r="K1315" s="146" t="str">
        <f>'Product Ratings'!K860</f>
        <v/>
      </c>
      <c r="L1315" s="305">
        <f>'Product Ratings'!L860</f>
        <v>5.612777053</v>
      </c>
      <c r="M1315" s="134">
        <f>'Product Ratings'!M860</f>
        <v>0.125</v>
      </c>
      <c r="N1315" s="146"/>
      <c r="O1315" s="139">
        <f>'Product Ratings'!O860</f>
        <v>3</v>
      </c>
      <c r="P1315" s="139">
        <f>'Product Ratings'!P860</f>
        <v>1</v>
      </c>
      <c r="Q1315" s="139">
        <f>'Product Ratings'!Q860</f>
        <v>5</v>
      </c>
      <c r="R1315" s="139">
        <f>'Product Ratings'!R860</f>
        <v>0</v>
      </c>
      <c r="S1315" s="306">
        <f>'Product Ratings'!S860</f>
        <v>2</v>
      </c>
      <c r="T1315" s="307">
        <f>'Product Ratings'!T860</f>
        <v>11</v>
      </c>
      <c r="U1315" s="146"/>
      <c r="V1315" s="146"/>
      <c r="W1315" s="146"/>
    </row>
    <row r="1316" ht="12.75" customHeight="1">
      <c r="A1316" s="146"/>
      <c r="B1316" s="146" t="str">
        <f>'Product Ratings'!B877</f>
        <v>Widget 889</v>
      </c>
      <c r="C1316" s="146"/>
      <c r="D1316" s="146"/>
      <c r="E1316" s="146">
        <f>'Product Ratings'!C877</f>
        <v>3</v>
      </c>
      <c r="F1316" s="305">
        <f>'Product Ratings'!D877</f>
        <v>310.43</v>
      </c>
      <c r="G1316" s="305">
        <f>'Product Ratings'!E877</f>
        <v>171.92</v>
      </c>
      <c r="H1316" s="134">
        <f>'Product Ratings'!F877</f>
        <v>0.534</v>
      </c>
      <c r="I1316" s="146"/>
      <c r="J1316" s="305">
        <f>'Product Ratings'!J877</f>
        <v>103.4766667</v>
      </c>
      <c r="K1316" s="146" t="str">
        <f>'Product Ratings'!K877</f>
        <v/>
      </c>
      <c r="L1316" s="305">
        <f>'Product Ratings'!L877</f>
        <v>67.45545415</v>
      </c>
      <c r="M1316" s="134">
        <f>'Product Ratings'!M877</f>
        <v>0.56</v>
      </c>
      <c r="N1316" s="146"/>
      <c r="O1316" s="139">
        <f>'Product Ratings'!O877</f>
        <v>3</v>
      </c>
      <c r="P1316" s="139">
        <f>'Product Ratings'!P877</f>
        <v>1</v>
      </c>
      <c r="Q1316" s="139">
        <f>'Product Ratings'!Q877</f>
        <v>3</v>
      </c>
      <c r="R1316" s="139">
        <f>'Product Ratings'!R877</f>
        <v>0</v>
      </c>
      <c r="S1316" s="306">
        <f>'Product Ratings'!S877</f>
        <v>4</v>
      </c>
      <c r="T1316" s="307">
        <f>'Product Ratings'!T877</f>
        <v>11</v>
      </c>
      <c r="U1316" s="146"/>
      <c r="V1316" s="146"/>
      <c r="W1316" s="146"/>
    </row>
    <row r="1317" ht="12.75" customHeight="1">
      <c r="A1317" s="146"/>
      <c r="B1317" s="146" t="str">
        <f>'Product Ratings'!B918</f>
        <v>Widget 930</v>
      </c>
      <c r="C1317" s="146"/>
      <c r="D1317" s="146"/>
      <c r="E1317" s="146">
        <f>'Product Ratings'!C918</f>
        <v>3</v>
      </c>
      <c r="F1317" s="305">
        <f>'Product Ratings'!D918</f>
        <v>75.65</v>
      </c>
      <c r="G1317" s="305">
        <f>'Product Ratings'!E918</f>
        <v>41.53</v>
      </c>
      <c r="H1317" s="134">
        <f>'Product Ratings'!F918</f>
        <v>0.534</v>
      </c>
      <c r="I1317" s="146"/>
      <c r="J1317" s="305">
        <f>'Product Ratings'!J918</f>
        <v>25.21666667</v>
      </c>
      <c r="K1317" s="146" t="str">
        <f>'Product Ratings'!K918</f>
        <v/>
      </c>
      <c r="L1317" s="305">
        <f>'Product Ratings'!L918</f>
        <v>16.438505</v>
      </c>
      <c r="M1317" s="134">
        <f>'Product Ratings'!M918</f>
        <v>0.12</v>
      </c>
      <c r="N1317" s="146"/>
      <c r="O1317" s="139">
        <f>'Product Ratings'!O918</f>
        <v>3</v>
      </c>
      <c r="P1317" s="139">
        <f>'Product Ratings'!P918</f>
        <v>1</v>
      </c>
      <c r="Q1317" s="139">
        <f>'Product Ratings'!Q918</f>
        <v>5</v>
      </c>
      <c r="R1317" s="139">
        <f>'Product Ratings'!R918</f>
        <v>0</v>
      </c>
      <c r="S1317" s="306">
        <f>'Product Ratings'!S918</f>
        <v>2</v>
      </c>
      <c r="T1317" s="307">
        <f>'Product Ratings'!T918</f>
        <v>11</v>
      </c>
      <c r="U1317" s="146"/>
      <c r="V1317" s="146"/>
      <c r="W1317" s="146"/>
    </row>
    <row r="1318" ht="12.75" customHeight="1">
      <c r="A1318" s="146"/>
      <c r="B1318" s="146" t="str">
        <f>'Product Ratings'!B933</f>
        <v>Widget 945</v>
      </c>
      <c r="C1318" s="146"/>
      <c r="D1318" s="146"/>
      <c r="E1318" s="146">
        <f>'Product Ratings'!C933</f>
        <v>2</v>
      </c>
      <c r="F1318" s="305">
        <f>'Product Ratings'!D933</f>
        <v>19.57</v>
      </c>
      <c r="G1318" s="305">
        <f>'Product Ratings'!E933</f>
        <v>10.72</v>
      </c>
      <c r="H1318" s="134">
        <f>'Product Ratings'!F933</f>
        <v>0.534</v>
      </c>
      <c r="I1318" s="146"/>
      <c r="J1318" s="305">
        <f>'Product Ratings'!J933</f>
        <v>9.785</v>
      </c>
      <c r="K1318" s="146" t="str">
        <f>'Product Ratings'!K933</f>
        <v/>
      </c>
      <c r="L1318" s="305">
        <f>'Product Ratings'!L933</f>
        <v>6.37874837</v>
      </c>
      <c r="M1318" s="134">
        <f>'Product Ratings'!M933</f>
        <v>0.09</v>
      </c>
      <c r="N1318" s="146"/>
      <c r="O1318" s="139">
        <f>'Product Ratings'!O933</f>
        <v>3</v>
      </c>
      <c r="P1318" s="139">
        <f>'Product Ratings'!P933</f>
        <v>1</v>
      </c>
      <c r="Q1318" s="139">
        <f>'Product Ratings'!Q933</f>
        <v>5</v>
      </c>
      <c r="R1318" s="139">
        <f>'Product Ratings'!R933</f>
        <v>0</v>
      </c>
      <c r="S1318" s="306">
        <f>'Product Ratings'!S933</f>
        <v>2</v>
      </c>
      <c r="T1318" s="307">
        <f>'Product Ratings'!T933</f>
        <v>11</v>
      </c>
      <c r="U1318" s="146"/>
      <c r="V1318" s="146"/>
      <c r="W1318" s="146"/>
    </row>
    <row r="1319" ht="12.75" customHeight="1">
      <c r="A1319" s="146"/>
      <c r="B1319" s="146" t="str">
        <f>'Product Ratings'!B950</f>
        <v>Widget 962</v>
      </c>
      <c r="C1319" s="146"/>
      <c r="D1319" s="146"/>
      <c r="E1319" s="146">
        <f>'Product Ratings'!C950</f>
        <v>2</v>
      </c>
      <c r="F1319" s="305">
        <f>'Product Ratings'!D950</f>
        <v>264.52</v>
      </c>
      <c r="G1319" s="305">
        <f>'Product Ratings'!E950</f>
        <v>144.52</v>
      </c>
      <c r="H1319" s="134">
        <f>'Product Ratings'!F950</f>
        <v>0.534</v>
      </c>
      <c r="I1319" s="146"/>
      <c r="J1319" s="305">
        <f>'Product Ratings'!J950</f>
        <v>132.26</v>
      </c>
      <c r="K1319" s="146" t="str">
        <f>'Product Ratings'!K950</f>
        <v/>
      </c>
      <c r="L1319" s="305">
        <f>'Product Ratings'!L950</f>
        <v>86.2190352</v>
      </c>
      <c r="M1319" s="134">
        <f>'Product Ratings'!M950</f>
        <v>0.48</v>
      </c>
      <c r="N1319" s="146"/>
      <c r="O1319" s="139">
        <f>'Product Ratings'!O950</f>
        <v>3</v>
      </c>
      <c r="P1319" s="139">
        <f>'Product Ratings'!P950</f>
        <v>1</v>
      </c>
      <c r="Q1319" s="139">
        <f>'Product Ratings'!Q950</f>
        <v>2</v>
      </c>
      <c r="R1319" s="139">
        <f>'Product Ratings'!R950</f>
        <v>0</v>
      </c>
      <c r="S1319" s="306">
        <f>'Product Ratings'!S950</f>
        <v>4</v>
      </c>
      <c r="T1319" s="307">
        <f>'Product Ratings'!T950</f>
        <v>10</v>
      </c>
      <c r="U1319" s="146"/>
      <c r="V1319" s="146"/>
      <c r="W1319" s="146"/>
    </row>
    <row r="1320" ht="12.75" customHeight="1">
      <c r="A1320" s="146"/>
      <c r="B1320" s="146" t="str">
        <f>'Product Ratings'!B983</f>
        <v>Widget 995</v>
      </c>
      <c r="C1320" s="146"/>
      <c r="D1320" s="146"/>
      <c r="E1320" s="146">
        <f>'Product Ratings'!C983</f>
        <v>2</v>
      </c>
      <c r="F1320" s="305">
        <f>'Product Ratings'!D983</f>
        <v>363.48</v>
      </c>
      <c r="G1320" s="305">
        <f>'Product Ratings'!E983</f>
        <v>196.85</v>
      </c>
      <c r="H1320" s="134">
        <f>'Product Ratings'!F983</f>
        <v>0.534</v>
      </c>
      <c r="I1320" s="146"/>
      <c r="J1320" s="305">
        <f>'Product Ratings'!J983</f>
        <v>181.74</v>
      </c>
      <c r="K1320" s="146" t="str">
        <f>'Product Ratings'!K983</f>
        <v/>
      </c>
      <c r="L1320" s="305">
        <f>'Product Ratings'!L983</f>
        <v>118.4745763</v>
      </c>
      <c r="M1320" s="134">
        <f>'Product Ratings'!M983</f>
        <v>0.92</v>
      </c>
      <c r="N1320" s="146"/>
      <c r="O1320" s="139">
        <f>'Product Ratings'!O983</f>
        <v>3</v>
      </c>
      <c r="P1320" s="139">
        <f>'Product Ratings'!P983</f>
        <v>1</v>
      </c>
      <c r="Q1320" s="139">
        <f>'Product Ratings'!Q983</f>
        <v>2</v>
      </c>
      <c r="R1320" s="139">
        <f>'Product Ratings'!R983</f>
        <v>0</v>
      </c>
      <c r="S1320" s="306">
        <f>'Product Ratings'!S983</f>
        <v>5</v>
      </c>
      <c r="T1320" s="307">
        <f>'Product Ratings'!T983</f>
        <v>11</v>
      </c>
      <c r="U1320" s="146"/>
      <c r="V1320" s="146"/>
      <c r="W1320" s="146"/>
    </row>
    <row r="1321" ht="12.75" customHeight="1">
      <c r="A1321" s="146"/>
      <c r="B1321" s="146" t="str">
        <f>'Product Ratings'!B994</f>
        <v/>
      </c>
      <c r="C1321" s="146"/>
      <c r="D1321" s="146"/>
      <c r="E1321" s="146">
        <f>'Product Ratings'!C994</f>
        <v>1</v>
      </c>
      <c r="F1321" s="305">
        <f>'Product Ratings'!D994</f>
        <v>30.43</v>
      </c>
      <c r="G1321" s="305">
        <f>'Product Ratings'!E994</f>
        <v>16.45</v>
      </c>
      <c r="H1321" s="134">
        <f>'Product Ratings'!F994</f>
        <v>0.534</v>
      </c>
      <c r="I1321" s="146"/>
      <c r="J1321" s="305">
        <f>'Product Ratings'!J994</f>
        <v>30.43</v>
      </c>
      <c r="K1321" s="146" t="str">
        <f>'Product Ratings'!K994</f>
        <v/>
      </c>
      <c r="L1321" s="305">
        <f>'Product Ratings'!L994</f>
        <v>19.83702738</v>
      </c>
      <c r="M1321" s="134">
        <f>'Product Ratings'!M994</f>
        <v>0.12</v>
      </c>
      <c r="N1321" s="146"/>
      <c r="O1321" s="139">
        <f>'Product Ratings'!O994</f>
        <v>3</v>
      </c>
      <c r="P1321" s="139">
        <f>'Product Ratings'!P994</f>
        <v>1</v>
      </c>
      <c r="Q1321" s="139">
        <f>'Product Ratings'!Q994</f>
        <v>5</v>
      </c>
      <c r="R1321" s="139">
        <f>'Product Ratings'!R994</f>
        <v>0</v>
      </c>
      <c r="S1321" s="306">
        <f>'Product Ratings'!S994</f>
        <v>2</v>
      </c>
      <c r="T1321" s="307">
        <f>'Product Ratings'!T994</f>
        <v>11</v>
      </c>
      <c r="U1321" s="146"/>
      <c r="V1321" s="146"/>
      <c r="W1321" s="146"/>
    </row>
    <row r="1322" ht="12.75" customHeight="1">
      <c r="A1322" s="146"/>
      <c r="B1322" s="146" t="str">
        <f>'Product Ratings'!B1001</f>
        <v/>
      </c>
      <c r="C1322" s="146"/>
      <c r="D1322" s="146"/>
      <c r="E1322" s="146">
        <f>'Product Ratings'!C1001</f>
        <v>1</v>
      </c>
      <c r="F1322" s="305">
        <f>'Product Ratings'!D1001</f>
        <v>346.96</v>
      </c>
      <c r="G1322" s="305">
        <f>'Product Ratings'!E1001</f>
        <v>186.96</v>
      </c>
      <c r="H1322" s="134">
        <f>'Product Ratings'!F1001</f>
        <v>0.534</v>
      </c>
      <c r="I1322" s="146"/>
      <c r="J1322" s="305">
        <f>'Product Ratings'!J1001</f>
        <v>346.96</v>
      </c>
      <c r="K1322" s="146" t="str">
        <f>'Product Ratings'!K1001</f>
        <v/>
      </c>
      <c r="L1322" s="305">
        <f>'Product Ratings'!L1001</f>
        <v>226.1799218</v>
      </c>
      <c r="M1322" s="134">
        <f>'Product Ratings'!M1001</f>
        <v>0.87</v>
      </c>
      <c r="N1322" s="146"/>
      <c r="O1322" s="139">
        <f>'Product Ratings'!O1001</f>
        <v>3</v>
      </c>
      <c r="P1322" s="139">
        <f>'Product Ratings'!P1001</f>
        <v>1</v>
      </c>
      <c r="Q1322" s="139">
        <f>'Product Ratings'!Q1001</f>
        <v>1</v>
      </c>
      <c r="R1322" s="139">
        <f>'Product Ratings'!R1001</f>
        <v>0</v>
      </c>
      <c r="S1322" s="306">
        <f>'Product Ratings'!S1001</f>
        <v>5</v>
      </c>
      <c r="T1322" s="307">
        <f>'Product Ratings'!T1001</f>
        <v>10</v>
      </c>
      <c r="U1322" s="146"/>
      <c r="V1322" s="146"/>
      <c r="W1322" s="146"/>
    </row>
    <row r="1323" ht="12.75" customHeight="1">
      <c r="A1323" s="146"/>
      <c r="B1323" s="146" t="str">
        <f>'Product Ratings'!B1002</f>
        <v/>
      </c>
      <c r="C1323" s="146"/>
      <c r="D1323" s="146"/>
      <c r="E1323" s="146">
        <f>'Product Ratings'!C1002</f>
        <v>1</v>
      </c>
      <c r="F1323" s="305">
        <f>'Product Ratings'!D1002</f>
        <v>152.17</v>
      </c>
      <c r="G1323" s="305">
        <f>'Product Ratings'!E1002</f>
        <v>81.95</v>
      </c>
      <c r="H1323" s="134">
        <f>'Product Ratings'!F1002</f>
        <v>0.534</v>
      </c>
      <c r="I1323" s="146"/>
      <c r="J1323" s="305">
        <f>'Product Ratings'!J1002</f>
        <v>152.17</v>
      </c>
      <c r="K1323" s="146" t="str">
        <f>'Product Ratings'!K1002</f>
        <v/>
      </c>
      <c r="L1323" s="305">
        <f>'Product Ratings'!L1002</f>
        <v>99.19817471</v>
      </c>
      <c r="M1323" s="134">
        <f>'Product Ratings'!M1002</f>
        <v>0.89</v>
      </c>
      <c r="N1323" s="146"/>
      <c r="O1323" s="139">
        <f>'Product Ratings'!O1002</f>
        <v>3</v>
      </c>
      <c r="P1323" s="139">
        <f>'Product Ratings'!P1002</f>
        <v>1</v>
      </c>
      <c r="Q1323" s="139">
        <f>'Product Ratings'!Q1002</f>
        <v>2</v>
      </c>
      <c r="R1323" s="139">
        <f>'Product Ratings'!R1002</f>
        <v>0</v>
      </c>
      <c r="S1323" s="306">
        <f>'Product Ratings'!S1002</f>
        <v>5</v>
      </c>
      <c r="T1323" s="307">
        <f>'Product Ratings'!T1002</f>
        <v>11</v>
      </c>
      <c r="U1323" s="146"/>
      <c r="V1323" s="146"/>
      <c r="W1323" s="146"/>
    </row>
    <row r="1324" ht="12.75" customHeight="1">
      <c r="A1324" s="146"/>
      <c r="B1324" s="146" t="str">
        <f>'Product Ratings'!B1004</f>
        <v/>
      </c>
      <c r="C1324" s="146"/>
      <c r="D1324" s="146"/>
      <c r="E1324" s="146">
        <f>'Product Ratings'!C1004</f>
        <v>8</v>
      </c>
      <c r="F1324" s="305">
        <f>'Product Ratings'!D1004</f>
        <v>68.87</v>
      </c>
      <c r="G1324" s="305">
        <f>'Product Ratings'!E1004</f>
        <v>37.06</v>
      </c>
      <c r="H1324" s="134">
        <f>'Product Ratings'!F1004</f>
        <v>0.534</v>
      </c>
      <c r="I1324" s="146"/>
      <c r="J1324" s="305">
        <f>'Product Ratings'!J1004</f>
        <v>8.60875</v>
      </c>
      <c r="K1324" s="146" t="str">
        <f>'Product Ratings'!K1004</f>
        <v/>
      </c>
      <c r="L1324" s="305">
        <f>'Product Ratings'!L1004</f>
        <v>5.61196219</v>
      </c>
      <c r="M1324" s="134">
        <f>'Product Ratings'!M1004</f>
        <v>0.04</v>
      </c>
      <c r="N1324" s="146"/>
      <c r="O1324" s="139">
        <f>'Product Ratings'!O1004</f>
        <v>3</v>
      </c>
      <c r="P1324" s="139">
        <f>'Product Ratings'!P1004</f>
        <v>2</v>
      </c>
      <c r="Q1324" s="139">
        <f>'Product Ratings'!Q1004</f>
        <v>5</v>
      </c>
      <c r="R1324" s="139">
        <f>'Product Ratings'!R1004</f>
        <v>0</v>
      </c>
      <c r="S1324" s="306">
        <f>'Product Ratings'!S1004</f>
        <v>1</v>
      </c>
      <c r="T1324" s="307">
        <f>'Product Ratings'!T1004</f>
        <v>11</v>
      </c>
      <c r="U1324" s="146"/>
      <c r="V1324" s="146"/>
      <c r="W1324" s="146"/>
    </row>
    <row r="1325" ht="12.75" customHeight="1">
      <c r="A1325" s="146"/>
      <c r="B1325" s="146" t="str">
        <f>'Product Ratings'!B1005</f>
        <v/>
      </c>
      <c r="C1325" s="146"/>
      <c r="D1325" s="146"/>
      <c r="E1325" s="146">
        <f>'Product Ratings'!C1005</f>
        <v>7</v>
      </c>
      <c r="F1325" s="305">
        <f>'Product Ratings'!D1005</f>
        <v>60.26</v>
      </c>
      <c r="G1325" s="305">
        <f>'Product Ratings'!E1005</f>
        <v>32.43</v>
      </c>
      <c r="H1325" s="134">
        <f>'Product Ratings'!F1005</f>
        <v>0.534</v>
      </c>
      <c r="I1325" s="146"/>
      <c r="J1325" s="305">
        <f>'Product Ratings'!J1005</f>
        <v>8.608571429</v>
      </c>
      <c r="K1325" s="146" t="str">
        <f>'Product Ratings'!K1005</f>
        <v/>
      </c>
      <c r="L1325" s="305">
        <f>'Product Ratings'!L1005</f>
        <v>5.611845781</v>
      </c>
      <c r="M1325" s="134">
        <f>'Product Ratings'!M1005</f>
        <v>0.05</v>
      </c>
      <c r="N1325" s="146"/>
      <c r="O1325" s="139">
        <f>'Product Ratings'!O1005</f>
        <v>3</v>
      </c>
      <c r="P1325" s="139">
        <f>'Product Ratings'!P1005</f>
        <v>2</v>
      </c>
      <c r="Q1325" s="139">
        <f>'Product Ratings'!Q1005</f>
        <v>5</v>
      </c>
      <c r="R1325" s="139">
        <f>'Product Ratings'!R1005</f>
        <v>0</v>
      </c>
      <c r="S1325" s="306">
        <f>'Product Ratings'!S1005</f>
        <v>1</v>
      </c>
      <c r="T1325" s="307">
        <f>'Product Ratings'!T1005</f>
        <v>11</v>
      </c>
      <c r="U1325" s="146"/>
      <c r="V1325" s="146"/>
      <c r="W1325" s="146"/>
    </row>
    <row r="1326" ht="12.75" customHeight="1">
      <c r="A1326" s="146"/>
      <c r="B1326" s="146" t="str">
        <f>'Product Ratings'!B1007</f>
        <v/>
      </c>
      <c r="C1326" s="146"/>
      <c r="D1326" s="146"/>
      <c r="E1326" s="146">
        <f>'Product Ratings'!C1007</f>
        <v>3</v>
      </c>
      <c r="F1326" s="305">
        <f>'Product Ratings'!D1007</f>
        <v>25.83</v>
      </c>
      <c r="G1326" s="305">
        <f>'Product Ratings'!E1007</f>
        <v>13.9</v>
      </c>
      <c r="H1326" s="134">
        <f>'Product Ratings'!F1007</f>
        <v>0.534</v>
      </c>
      <c r="I1326" s="146"/>
      <c r="J1326" s="305">
        <f>'Product Ratings'!J1007</f>
        <v>8.61</v>
      </c>
      <c r="K1326" s="146" t="str">
        <f>'Product Ratings'!K1007</f>
        <v/>
      </c>
      <c r="L1326" s="305">
        <f>'Product Ratings'!L1007</f>
        <v>5.612777053</v>
      </c>
      <c r="M1326" s="134">
        <f>'Product Ratings'!M1007</f>
        <v>0.07</v>
      </c>
      <c r="N1326" s="146"/>
      <c r="O1326" s="139">
        <f>'Product Ratings'!O1007</f>
        <v>3</v>
      </c>
      <c r="P1326" s="139">
        <f>'Product Ratings'!P1007</f>
        <v>1</v>
      </c>
      <c r="Q1326" s="139">
        <f>'Product Ratings'!Q1007</f>
        <v>5</v>
      </c>
      <c r="R1326" s="139">
        <f>'Product Ratings'!R1007</f>
        <v>0</v>
      </c>
      <c r="S1326" s="306">
        <f>'Product Ratings'!S1007</f>
        <v>2</v>
      </c>
      <c r="T1326" s="307">
        <f>'Product Ratings'!T1007</f>
        <v>11</v>
      </c>
      <c r="U1326" s="146"/>
      <c r="V1326" s="146"/>
      <c r="W1326" s="146"/>
    </row>
    <row r="1327" ht="12.75" customHeight="1">
      <c r="A1327" s="146"/>
      <c r="B1327" s="146" t="str">
        <f>'Product Ratings'!B1010</f>
        <v/>
      </c>
      <c r="C1327" s="146"/>
      <c r="D1327" s="146"/>
      <c r="E1327" s="146">
        <f>'Product Ratings'!C1010</f>
        <v>2</v>
      </c>
      <c r="F1327" s="305">
        <f>'Product Ratings'!D1010</f>
        <v>73.04</v>
      </c>
      <c r="G1327" s="305">
        <f>'Product Ratings'!E1010</f>
        <v>39.24</v>
      </c>
      <c r="H1327" s="134">
        <f>'Product Ratings'!F1010</f>
        <v>0.534</v>
      </c>
      <c r="I1327" s="146"/>
      <c r="J1327" s="305">
        <f>'Product Ratings'!J1010</f>
        <v>36.52</v>
      </c>
      <c r="K1327" s="146" t="str">
        <f>'Product Ratings'!K1010</f>
        <v/>
      </c>
      <c r="L1327" s="305">
        <f>'Product Ratings'!L1010</f>
        <v>23.80704042</v>
      </c>
      <c r="M1327" s="134">
        <f>'Product Ratings'!M1010</f>
        <v>0.12</v>
      </c>
      <c r="N1327" s="146"/>
      <c r="O1327" s="139">
        <f>'Product Ratings'!O1010</f>
        <v>3</v>
      </c>
      <c r="P1327" s="139">
        <f>'Product Ratings'!P1010</f>
        <v>1</v>
      </c>
      <c r="Q1327" s="139">
        <f>'Product Ratings'!Q1010</f>
        <v>5</v>
      </c>
      <c r="R1327" s="139">
        <f>'Product Ratings'!R1010</f>
        <v>0</v>
      </c>
      <c r="S1327" s="306">
        <f>'Product Ratings'!S1010</f>
        <v>2</v>
      </c>
      <c r="T1327" s="307">
        <f>'Product Ratings'!T1010</f>
        <v>11</v>
      </c>
      <c r="U1327" s="146"/>
      <c r="V1327" s="146"/>
      <c r="W1327" s="146"/>
    </row>
    <row r="1328" ht="12.75" customHeight="1">
      <c r="A1328" s="146"/>
      <c r="B1328" s="146" t="str">
        <f>'Product Ratings'!B1015</f>
        <v/>
      </c>
      <c r="C1328" s="146"/>
      <c r="D1328" s="146"/>
      <c r="E1328" s="146">
        <f>'Product Ratings'!C1015</f>
        <v>10</v>
      </c>
      <c r="F1328" s="305">
        <f>'Product Ratings'!D1015</f>
        <v>801.39</v>
      </c>
      <c r="G1328" s="305">
        <f>'Product Ratings'!E1015</f>
        <v>428.96</v>
      </c>
      <c r="H1328" s="134">
        <f>'Product Ratings'!F1015</f>
        <v>0.534</v>
      </c>
      <c r="I1328" s="146"/>
      <c r="J1328" s="305">
        <f>'Product Ratings'!J1015</f>
        <v>80.139</v>
      </c>
      <c r="K1328" s="146" t="str">
        <f>'Product Ratings'!K1015</f>
        <v/>
      </c>
      <c r="L1328" s="305">
        <f>'Product Ratings'!L1015</f>
        <v>52.24185137</v>
      </c>
      <c r="M1328" s="134">
        <f>'Product Ratings'!M1015</f>
        <v>0.22</v>
      </c>
      <c r="N1328" s="146"/>
      <c r="O1328" s="139">
        <f>'Product Ratings'!O1015</f>
        <v>3</v>
      </c>
      <c r="P1328" s="139">
        <f>'Product Ratings'!P1015</f>
        <v>2</v>
      </c>
      <c r="Q1328" s="139">
        <f>'Product Ratings'!Q1015</f>
        <v>3</v>
      </c>
      <c r="R1328" s="139">
        <f>'Product Ratings'!R1015</f>
        <v>0</v>
      </c>
      <c r="S1328" s="306">
        <f>'Product Ratings'!S1015</f>
        <v>3</v>
      </c>
      <c r="T1328" s="307">
        <f>'Product Ratings'!T1015</f>
        <v>11</v>
      </c>
      <c r="U1328" s="146"/>
      <c r="V1328" s="146"/>
      <c r="W1328" s="146"/>
    </row>
    <row r="1329" ht="12.75" customHeight="1">
      <c r="A1329" s="146"/>
      <c r="B1329" s="146" t="str">
        <f>'Product Ratings'!B1040</f>
        <v/>
      </c>
      <c r="C1329" s="146"/>
      <c r="D1329" s="146"/>
      <c r="E1329" s="146">
        <f>'Product Ratings'!C1040</f>
        <v>2</v>
      </c>
      <c r="F1329" s="305">
        <f>'Product Ratings'!D1040</f>
        <v>85.22</v>
      </c>
      <c r="G1329" s="305">
        <f>'Product Ratings'!E1040</f>
        <v>45.42</v>
      </c>
      <c r="H1329" s="134">
        <f>'Product Ratings'!F1040</f>
        <v>0.5329</v>
      </c>
      <c r="I1329" s="146"/>
      <c r="J1329" s="305">
        <f>'Product Ratings'!J1040</f>
        <v>42.61</v>
      </c>
      <c r="K1329" s="146" t="str">
        <f>'Product Ratings'!K1040</f>
        <v/>
      </c>
      <c r="L1329" s="305">
        <f>'Product Ratings'!L1040</f>
        <v>27.7969861</v>
      </c>
      <c r="M1329" s="134">
        <f>'Product Ratings'!M1040</f>
        <v>0.69</v>
      </c>
      <c r="N1329" s="146"/>
      <c r="O1329" s="139">
        <f>'Product Ratings'!O1040</f>
        <v>3</v>
      </c>
      <c r="P1329" s="139">
        <f>'Product Ratings'!P1040</f>
        <v>1</v>
      </c>
      <c r="Q1329" s="139">
        <f>'Product Ratings'!Q1040</f>
        <v>4</v>
      </c>
      <c r="R1329" s="139">
        <f>'Product Ratings'!R1040</f>
        <v>0</v>
      </c>
      <c r="S1329" s="306">
        <f>'Product Ratings'!S1040</f>
        <v>5</v>
      </c>
      <c r="T1329" s="307">
        <f>'Product Ratings'!T1040</f>
        <v>13</v>
      </c>
      <c r="U1329" s="146"/>
      <c r="V1329" s="146"/>
      <c r="W1329" s="146"/>
    </row>
    <row r="1330" ht="12.75" customHeight="1">
      <c r="A1330" s="146"/>
      <c r="B1330" s="146" t="str">
        <f>'Product Ratings'!B1049</f>
        <v/>
      </c>
      <c r="C1330" s="146"/>
      <c r="D1330" s="146"/>
      <c r="E1330" s="146">
        <f>'Product Ratings'!C1049</f>
        <v>1</v>
      </c>
      <c r="F1330" s="305">
        <f>'Product Ratings'!D1049</f>
        <v>42.61</v>
      </c>
      <c r="G1330" s="305">
        <f>'Product Ratings'!E1049</f>
        <v>22.65</v>
      </c>
      <c r="H1330" s="134">
        <f>'Product Ratings'!F1049</f>
        <v>0.5316</v>
      </c>
      <c r="I1330" s="146"/>
      <c r="J1330" s="305">
        <f>'Product Ratings'!J1049</f>
        <v>42.61</v>
      </c>
      <c r="K1330" s="146" t="str">
        <f>'Product Ratings'!K1049</f>
        <v/>
      </c>
      <c r="L1330" s="305">
        <f>'Product Ratings'!L1049</f>
        <v>27.82057979</v>
      </c>
      <c r="M1330" s="134">
        <f>'Product Ratings'!M1049</f>
        <v>0.94</v>
      </c>
      <c r="N1330" s="146"/>
      <c r="O1330" s="139">
        <f>'Product Ratings'!O1049</f>
        <v>3</v>
      </c>
      <c r="P1330" s="139">
        <f>'Product Ratings'!P1049</f>
        <v>1</v>
      </c>
      <c r="Q1330" s="139">
        <f>'Product Ratings'!Q1049</f>
        <v>4</v>
      </c>
      <c r="R1330" s="139">
        <f>'Product Ratings'!R1049</f>
        <v>0</v>
      </c>
      <c r="S1330" s="306">
        <f>'Product Ratings'!S1049</f>
        <v>5</v>
      </c>
      <c r="T1330" s="307">
        <f>'Product Ratings'!T1049</f>
        <v>13</v>
      </c>
      <c r="U1330" s="146"/>
      <c r="V1330" s="146"/>
      <c r="W1330" s="146"/>
    </row>
    <row r="1331" ht="12.75" customHeight="1">
      <c r="A1331" s="146"/>
      <c r="B1331" s="146" t="str">
        <f>'Product Ratings'!B1051</f>
        <v/>
      </c>
      <c r="C1331" s="146"/>
      <c r="D1331" s="146"/>
      <c r="E1331" s="146">
        <f>'Product Ratings'!C1051</f>
        <v>7</v>
      </c>
      <c r="F1331" s="305">
        <f>'Product Ratings'!D1051</f>
        <v>662.26</v>
      </c>
      <c r="G1331" s="305">
        <f>'Product Ratings'!E1051</f>
        <v>351.95</v>
      </c>
      <c r="H1331" s="134">
        <f>'Product Ratings'!F1051</f>
        <v>0.5314</v>
      </c>
      <c r="I1331" s="146"/>
      <c r="J1331" s="305">
        <f>'Product Ratings'!J1051</f>
        <v>94.60857143</v>
      </c>
      <c r="K1331" s="146" t="str">
        <f>'Product Ratings'!K1051</f>
        <v/>
      </c>
      <c r="L1331" s="305">
        <f>'Product Ratings'!L1051</f>
        <v>61.77913767</v>
      </c>
      <c r="M1331" s="134">
        <f>'Product Ratings'!M1051</f>
        <v>0.93</v>
      </c>
      <c r="N1331" s="146"/>
      <c r="O1331" s="139">
        <f>'Product Ratings'!O1051</f>
        <v>3</v>
      </c>
      <c r="P1331" s="139">
        <f>'Product Ratings'!P1051</f>
        <v>2</v>
      </c>
      <c r="Q1331" s="139">
        <f>'Product Ratings'!Q1051</f>
        <v>3</v>
      </c>
      <c r="R1331" s="139">
        <f>'Product Ratings'!R1051</f>
        <v>0</v>
      </c>
      <c r="S1331" s="306">
        <f>'Product Ratings'!S1051</f>
        <v>5</v>
      </c>
      <c r="T1331" s="307">
        <f>'Product Ratings'!T1051</f>
        <v>13</v>
      </c>
      <c r="U1331" s="146"/>
      <c r="V1331" s="146"/>
      <c r="W1331" s="146"/>
    </row>
    <row r="1332" ht="12.75" customHeight="1">
      <c r="A1332" s="146"/>
      <c r="B1332" s="146" t="str">
        <f>'Product Ratings'!B1063</f>
        <v/>
      </c>
      <c r="C1332" s="146"/>
      <c r="D1332" s="146"/>
      <c r="E1332" s="146">
        <f>'Product Ratings'!C1063</f>
        <v>8</v>
      </c>
      <c r="F1332" s="305">
        <f>'Product Ratings'!D1063</f>
        <v>350.36</v>
      </c>
      <c r="G1332" s="305">
        <f>'Product Ratings'!E1063</f>
        <v>185.72</v>
      </c>
      <c r="H1332" s="134">
        <f>'Product Ratings'!F1063</f>
        <v>0.5301</v>
      </c>
      <c r="I1332" s="146"/>
      <c r="J1332" s="305">
        <f>'Product Ratings'!J1063</f>
        <v>43.795</v>
      </c>
      <c r="K1332" s="146" t="str">
        <f>'Product Ratings'!K1063</f>
        <v/>
      </c>
      <c r="L1332" s="305">
        <f>'Product Ratings'!L1063</f>
        <v>28.62231227</v>
      </c>
      <c r="M1332" s="134">
        <f>'Product Ratings'!M1063</f>
        <v>0.35</v>
      </c>
      <c r="N1332" s="146"/>
      <c r="O1332" s="139">
        <f>'Product Ratings'!O1063</f>
        <v>3</v>
      </c>
      <c r="P1332" s="139">
        <f>'Product Ratings'!P1063</f>
        <v>2</v>
      </c>
      <c r="Q1332" s="139">
        <f>'Product Ratings'!Q1063</f>
        <v>4</v>
      </c>
      <c r="R1332" s="139">
        <f>'Product Ratings'!R1063</f>
        <v>0</v>
      </c>
      <c r="S1332" s="306">
        <f>'Product Ratings'!S1063</f>
        <v>4</v>
      </c>
      <c r="T1332" s="307">
        <f>'Product Ratings'!T1063</f>
        <v>13</v>
      </c>
      <c r="U1332" s="146"/>
      <c r="V1332" s="146"/>
      <c r="W1332" s="146"/>
    </row>
    <row r="1333" ht="12.75" customHeight="1">
      <c r="A1333" s="146"/>
      <c r="B1333" s="146" t="str">
        <f>'Product Ratings'!B1069</f>
        <v/>
      </c>
      <c r="C1333" s="146"/>
      <c r="D1333" s="146"/>
      <c r="E1333" s="146">
        <f>'Product Ratings'!C1069</f>
        <v>5</v>
      </c>
      <c r="F1333" s="305">
        <f>'Product Ratings'!D1069</f>
        <v>126.09</v>
      </c>
      <c r="G1333" s="305">
        <f>'Product Ratings'!E1069</f>
        <v>66.78</v>
      </c>
      <c r="H1333" s="134">
        <f>'Product Ratings'!F1069</f>
        <v>0.5296</v>
      </c>
      <c r="I1333" s="146"/>
      <c r="J1333" s="305">
        <f>'Product Ratings'!J1069</f>
        <v>25.218</v>
      </c>
      <c r="K1333" s="146" t="str">
        <f>'Product Ratings'!K1069</f>
        <v/>
      </c>
      <c r="L1333" s="305">
        <f>'Product Ratings'!L1069</f>
        <v>16.48666318</v>
      </c>
      <c r="M1333" s="134">
        <f>'Product Ratings'!M1069</f>
        <v>0.45</v>
      </c>
      <c r="N1333" s="146"/>
      <c r="O1333" s="139">
        <f>'Product Ratings'!O1069</f>
        <v>3</v>
      </c>
      <c r="P1333" s="139">
        <f>'Product Ratings'!P1069</f>
        <v>1</v>
      </c>
      <c r="Q1333" s="139">
        <f>'Product Ratings'!Q1069</f>
        <v>5</v>
      </c>
      <c r="R1333" s="139">
        <f>'Product Ratings'!R1069</f>
        <v>0</v>
      </c>
      <c r="S1333" s="306">
        <f>'Product Ratings'!S1069</f>
        <v>4</v>
      </c>
      <c r="T1333" s="307">
        <f>'Product Ratings'!T1069</f>
        <v>13</v>
      </c>
      <c r="U1333" s="146"/>
      <c r="V1333" s="146"/>
      <c r="W1333" s="146"/>
    </row>
    <row r="1334" ht="12.75" customHeight="1">
      <c r="A1334" s="146"/>
      <c r="B1334" s="146" t="str">
        <f>'Product Ratings'!B1098</f>
        <v/>
      </c>
      <c r="C1334" s="146"/>
      <c r="D1334" s="146"/>
      <c r="E1334" s="146">
        <f>'Product Ratings'!C1098</f>
        <v>11</v>
      </c>
      <c r="F1334" s="305">
        <f>'Product Ratings'!D1098</f>
        <v>765.96</v>
      </c>
      <c r="G1334" s="305">
        <f>'Product Ratings'!E1098</f>
        <v>403.84</v>
      </c>
      <c r="H1334" s="134">
        <f>'Product Ratings'!F1098</f>
        <v>0.5272</v>
      </c>
      <c r="I1334" s="146"/>
      <c r="J1334" s="305">
        <f>'Product Ratings'!J1098</f>
        <v>69.63272727</v>
      </c>
      <c r="K1334" s="146" t="str">
        <f>'Product Ratings'!K1098</f>
        <v/>
      </c>
      <c r="L1334" s="305">
        <f>'Product Ratings'!L1098</f>
        <v>45.59502833</v>
      </c>
      <c r="M1334" s="134">
        <f>'Product Ratings'!M1098</f>
        <v>0.34</v>
      </c>
      <c r="N1334" s="146"/>
      <c r="O1334" s="139">
        <f>'Product Ratings'!O1098</f>
        <v>3</v>
      </c>
      <c r="P1334" s="139">
        <f>'Product Ratings'!P1098</f>
        <v>3</v>
      </c>
      <c r="Q1334" s="139">
        <f>'Product Ratings'!Q1098</f>
        <v>3</v>
      </c>
      <c r="R1334" s="139">
        <f>'Product Ratings'!R1098</f>
        <v>0</v>
      </c>
      <c r="S1334" s="306">
        <f>'Product Ratings'!S1098</f>
        <v>4</v>
      </c>
      <c r="T1334" s="307">
        <f>'Product Ratings'!T1098</f>
        <v>13</v>
      </c>
      <c r="U1334" s="146"/>
      <c r="V1334" s="146"/>
      <c r="W1334" s="146"/>
    </row>
    <row r="1335" ht="12.75" customHeight="1">
      <c r="A1335" s="146"/>
      <c r="B1335" s="146" t="str">
        <f>'Product Ratings'!B1100</f>
        <v/>
      </c>
      <c r="C1335" s="146"/>
      <c r="D1335" s="146"/>
      <c r="E1335" s="146">
        <f>'Product Ratings'!C1100</f>
        <v>1</v>
      </c>
      <c r="F1335" s="305">
        <f>'Product Ratings'!D1100</f>
        <v>22.83</v>
      </c>
      <c r="G1335" s="305">
        <f>'Product Ratings'!E1100</f>
        <v>12.02</v>
      </c>
      <c r="H1335" s="134">
        <f>'Product Ratings'!F1100</f>
        <v>0.5267</v>
      </c>
      <c r="I1335" s="146"/>
      <c r="J1335" s="305">
        <f>'Product Ratings'!J1100</f>
        <v>22.83</v>
      </c>
      <c r="K1335" s="146" t="str">
        <f>'Product Ratings'!K1100</f>
        <v/>
      </c>
      <c r="L1335" s="305">
        <f>'Product Ratings'!L1100</f>
        <v>14.95382197</v>
      </c>
      <c r="M1335" s="134">
        <f>'Product Ratings'!M1100</f>
        <v>0.45</v>
      </c>
      <c r="N1335" s="146"/>
      <c r="O1335" s="139">
        <f>'Product Ratings'!O1100</f>
        <v>3</v>
      </c>
      <c r="P1335" s="139">
        <f>'Product Ratings'!P1100</f>
        <v>1</v>
      </c>
      <c r="Q1335" s="139">
        <f>'Product Ratings'!Q1100</f>
        <v>5</v>
      </c>
      <c r="R1335" s="139">
        <f>'Product Ratings'!R1100</f>
        <v>0</v>
      </c>
      <c r="S1335" s="306">
        <f>'Product Ratings'!S1100</f>
        <v>4</v>
      </c>
      <c r="T1335" s="307">
        <f>'Product Ratings'!T1100</f>
        <v>13</v>
      </c>
      <c r="U1335" s="146"/>
      <c r="V1335" s="146"/>
      <c r="W1335" s="146"/>
    </row>
    <row r="1336" ht="12.75" customHeight="1">
      <c r="A1336" s="146"/>
      <c r="B1336" s="146" t="str">
        <f>'Product Ratings'!B1102</f>
        <v/>
      </c>
      <c r="C1336" s="146"/>
      <c r="D1336" s="146"/>
      <c r="E1336" s="146">
        <f>'Product Ratings'!C1102</f>
        <v>5</v>
      </c>
      <c r="F1336" s="305">
        <f>'Product Ratings'!D1102</f>
        <v>147.13</v>
      </c>
      <c r="G1336" s="305">
        <f>'Product Ratings'!E1102</f>
        <v>77.48</v>
      </c>
      <c r="H1336" s="134">
        <f>'Product Ratings'!F1102</f>
        <v>0.5266</v>
      </c>
      <c r="I1336" s="146"/>
      <c r="J1336" s="305">
        <f>'Product Ratings'!J1102</f>
        <v>29.426</v>
      </c>
      <c r="K1336" s="146" t="str">
        <f>'Product Ratings'!K1102</f>
        <v/>
      </c>
      <c r="L1336" s="305">
        <f>'Product Ratings'!L1102</f>
        <v>19.27551421</v>
      </c>
      <c r="M1336" s="134">
        <f>'Product Ratings'!M1102</f>
        <v>0.48</v>
      </c>
      <c r="N1336" s="146"/>
      <c r="O1336" s="139">
        <f>'Product Ratings'!O1102</f>
        <v>3</v>
      </c>
      <c r="P1336" s="139">
        <f>'Product Ratings'!P1102</f>
        <v>1</v>
      </c>
      <c r="Q1336" s="139">
        <f>'Product Ratings'!Q1102</f>
        <v>5</v>
      </c>
      <c r="R1336" s="139">
        <f>'Product Ratings'!R1102</f>
        <v>0</v>
      </c>
      <c r="S1336" s="306">
        <f>'Product Ratings'!S1102</f>
        <v>4</v>
      </c>
      <c r="T1336" s="307">
        <f>'Product Ratings'!T1102</f>
        <v>13</v>
      </c>
      <c r="U1336" s="146"/>
      <c r="V1336" s="146"/>
      <c r="W1336" s="146"/>
    </row>
    <row r="1337" ht="12.75" customHeight="1">
      <c r="A1337" s="146"/>
      <c r="B1337" s="146" t="str">
        <f>'Product Ratings'!B1107</f>
        <v/>
      </c>
      <c r="C1337" s="146"/>
      <c r="D1337" s="146"/>
      <c r="E1337" s="146">
        <f>'Product Ratings'!C1107</f>
        <v>3</v>
      </c>
      <c r="F1337" s="305">
        <f>'Product Ratings'!D1107</f>
        <v>93.91</v>
      </c>
      <c r="G1337" s="305">
        <f>'Product Ratings'!E1107</f>
        <v>49.39</v>
      </c>
      <c r="H1337" s="134">
        <f>'Product Ratings'!F1107</f>
        <v>0.5259</v>
      </c>
      <c r="I1337" s="146"/>
      <c r="J1337" s="305">
        <f>'Product Ratings'!J1107</f>
        <v>31.30333333</v>
      </c>
      <c r="K1337" s="146" t="str">
        <f>'Product Ratings'!K1107</f>
        <v/>
      </c>
      <c r="L1337" s="305">
        <f>'Product Ratings'!L1107</f>
        <v>20.51466894</v>
      </c>
      <c r="M1337" s="134">
        <f>'Product Ratings'!M1107</f>
        <v>0.51</v>
      </c>
      <c r="N1337" s="146"/>
      <c r="O1337" s="139">
        <f>'Product Ratings'!O1107</f>
        <v>3</v>
      </c>
      <c r="P1337" s="139">
        <f>'Product Ratings'!P1107</f>
        <v>1</v>
      </c>
      <c r="Q1337" s="139">
        <f>'Product Ratings'!Q1107</f>
        <v>5</v>
      </c>
      <c r="R1337" s="139">
        <f>'Product Ratings'!R1107</f>
        <v>0</v>
      </c>
      <c r="S1337" s="306">
        <f>'Product Ratings'!S1107</f>
        <v>4</v>
      </c>
      <c r="T1337" s="307">
        <f>'Product Ratings'!T1107</f>
        <v>13</v>
      </c>
      <c r="U1337" s="146"/>
      <c r="V1337" s="146"/>
      <c r="W1337" s="146"/>
    </row>
    <row r="1338" ht="12.75" customHeight="1">
      <c r="A1338" s="146"/>
      <c r="B1338" s="146" t="str">
        <f>'Product Ratings'!B1109</f>
        <v/>
      </c>
      <c r="C1338" s="146"/>
      <c r="D1338" s="146"/>
      <c r="E1338" s="146">
        <f>'Product Ratings'!C1109</f>
        <v>2</v>
      </c>
      <c r="F1338" s="305">
        <f>'Product Ratings'!D1109</f>
        <v>28.7</v>
      </c>
      <c r="G1338" s="305">
        <f>'Product Ratings'!E1109</f>
        <v>15.08</v>
      </c>
      <c r="H1338" s="134">
        <f>'Product Ratings'!F1109</f>
        <v>0.5255</v>
      </c>
      <c r="I1338" s="146"/>
      <c r="J1338" s="305">
        <f>'Product Ratings'!J1109</f>
        <v>14.35</v>
      </c>
      <c r="K1338" s="146" t="str">
        <f>'Product Ratings'!K1109</f>
        <v/>
      </c>
      <c r="L1338" s="305">
        <f>'Product Ratings'!L1109</f>
        <v>9.406751885</v>
      </c>
      <c r="M1338" s="134">
        <f>'Product Ratings'!M1109</f>
        <v>0.58</v>
      </c>
      <c r="N1338" s="146"/>
      <c r="O1338" s="139">
        <f>'Product Ratings'!O1109</f>
        <v>3</v>
      </c>
      <c r="P1338" s="139">
        <f>'Product Ratings'!P1109</f>
        <v>1</v>
      </c>
      <c r="Q1338" s="139">
        <f>'Product Ratings'!Q1109</f>
        <v>5</v>
      </c>
      <c r="R1338" s="139">
        <f>'Product Ratings'!R1109</f>
        <v>0</v>
      </c>
      <c r="S1338" s="306">
        <f>'Product Ratings'!S1109</f>
        <v>4</v>
      </c>
      <c r="T1338" s="307">
        <f>'Product Ratings'!T1109</f>
        <v>13</v>
      </c>
      <c r="U1338" s="146"/>
      <c r="V1338" s="146"/>
      <c r="W1338" s="146"/>
    </row>
    <row r="1339" ht="12.75" customHeight="1">
      <c r="A1339" s="146"/>
      <c r="B1339" s="146" t="str">
        <f>'Product Ratings'!B1114</f>
        <v/>
      </c>
      <c r="C1339" s="146"/>
      <c r="D1339" s="146"/>
      <c r="E1339" s="146">
        <f>'Product Ratings'!C1114</f>
        <v>9</v>
      </c>
      <c r="F1339" s="305">
        <f>'Product Ratings'!D1114</f>
        <v>682.04</v>
      </c>
      <c r="G1339" s="305">
        <f>'Product Ratings'!E1114</f>
        <v>358.04</v>
      </c>
      <c r="H1339" s="134">
        <f>'Product Ratings'!F1114</f>
        <v>0.525</v>
      </c>
      <c r="I1339" s="146"/>
      <c r="J1339" s="305">
        <f>'Product Ratings'!J1114</f>
        <v>75.78222222</v>
      </c>
      <c r="K1339" s="146" t="str">
        <f>'Product Ratings'!K1114</f>
        <v/>
      </c>
      <c r="L1339" s="305">
        <f>'Product Ratings'!L1114</f>
        <v>49.69326047</v>
      </c>
      <c r="M1339" s="134">
        <f>'Product Ratings'!M1114</f>
        <v>0.68</v>
      </c>
      <c r="N1339" s="146"/>
      <c r="O1339" s="139">
        <f>'Product Ratings'!O1114</f>
        <v>3</v>
      </c>
      <c r="P1339" s="139">
        <f>'Product Ratings'!P1114</f>
        <v>2</v>
      </c>
      <c r="Q1339" s="139">
        <f>'Product Ratings'!Q1114</f>
        <v>3</v>
      </c>
      <c r="R1339" s="139">
        <f>'Product Ratings'!R1114</f>
        <v>0</v>
      </c>
      <c r="S1339" s="306">
        <f>'Product Ratings'!S1114</f>
        <v>5</v>
      </c>
      <c r="T1339" s="307">
        <f>'Product Ratings'!T1114</f>
        <v>13</v>
      </c>
      <c r="U1339" s="146"/>
      <c r="V1339" s="146"/>
      <c r="W1339" s="146"/>
    </row>
    <row r="1340" ht="12.75" customHeight="1">
      <c r="A1340" s="146"/>
      <c r="B1340" s="146" t="str">
        <f>'Product Ratings'!B1115</f>
        <v/>
      </c>
      <c r="C1340" s="146"/>
      <c r="D1340" s="146"/>
      <c r="E1340" s="146">
        <f>'Product Ratings'!C1115</f>
        <v>7</v>
      </c>
      <c r="F1340" s="305">
        <f>'Product Ratings'!D1115</f>
        <v>668.96</v>
      </c>
      <c r="G1340" s="305">
        <f>'Product Ratings'!E1115</f>
        <v>351.23</v>
      </c>
      <c r="H1340" s="134">
        <f>'Product Ratings'!F1115</f>
        <v>0.525</v>
      </c>
      <c r="I1340" s="146"/>
      <c r="J1340" s="305">
        <f>'Product Ratings'!J1115</f>
        <v>95.56571429</v>
      </c>
      <c r="K1340" s="146" t="str">
        <f>'Product Ratings'!K1115</f>
        <v/>
      </c>
      <c r="L1340" s="305">
        <f>'Product Ratings'!L1115</f>
        <v>62.66604215</v>
      </c>
      <c r="M1340" s="134">
        <f>'Product Ratings'!M1115</f>
        <v>0.62</v>
      </c>
      <c r="N1340" s="146"/>
      <c r="O1340" s="139">
        <f>'Product Ratings'!O1115</f>
        <v>3</v>
      </c>
      <c r="P1340" s="139">
        <f>'Product Ratings'!P1115</f>
        <v>2</v>
      </c>
      <c r="Q1340" s="139">
        <f>'Product Ratings'!Q1115</f>
        <v>3</v>
      </c>
      <c r="R1340" s="139">
        <f>'Product Ratings'!R1115</f>
        <v>0</v>
      </c>
      <c r="S1340" s="306">
        <f>'Product Ratings'!S1115</f>
        <v>5</v>
      </c>
      <c r="T1340" s="307">
        <f>'Product Ratings'!T1115</f>
        <v>13</v>
      </c>
      <c r="U1340" s="146"/>
      <c r="V1340" s="146"/>
      <c r="W1340" s="146"/>
    </row>
    <row r="1341" ht="12.75" customHeight="1">
      <c r="A1341" s="146"/>
      <c r="B1341" s="146" t="str">
        <f>'Product Ratings'!B1129</f>
        <v/>
      </c>
      <c r="C1341" s="146"/>
      <c r="D1341" s="146"/>
      <c r="E1341" s="146">
        <f>'Product Ratings'!C1129</f>
        <v>5</v>
      </c>
      <c r="F1341" s="305">
        <f>'Product Ratings'!D1129</f>
        <v>126.09</v>
      </c>
      <c r="G1341" s="305">
        <f>'Product Ratings'!E1129</f>
        <v>65.99</v>
      </c>
      <c r="H1341" s="134">
        <f>'Product Ratings'!F1129</f>
        <v>0.5234</v>
      </c>
      <c r="I1341" s="146"/>
      <c r="J1341" s="305">
        <f>'Product Ratings'!J1129</f>
        <v>25.218</v>
      </c>
      <c r="K1341" s="146" t="str">
        <f>'Product Ratings'!K1129</f>
        <v/>
      </c>
      <c r="L1341" s="305">
        <f>'Product Ratings'!L1129</f>
        <v>16.55376132</v>
      </c>
      <c r="M1341" s="134">
        <f>'Product Ratings'!M1129</f>
        <v>0.45</v>
      </c>
      <c r="N1341" s="146"/>
      <c r="O1341" s="139">
        <f>'Product Ratings'!O1129</f>
        <v>3</v>
      </c>
      <c r="P1341" s="139">
        <f>'Product Ratings'!P1129</f>
        <v>1</v>
      </c>
      <c r="Q1341" s="139">
        <f>'Product Ratings'!Q1129</f>
        <v>5</v>
      </c>
      <c r="R1341" s="139">
        <f>'Product Ratings'!R1129</f>
        <v>0</v>
      </c>
      <c r="S1341" s="306">
        <f>'Product Ratings'!S1129</f>
        <v>4</v>
      </c>
      <c r="T1341" s="307">
        <f>'Product Ratings'!T1129</f>
        <v>13</v>
      </c>
      <c r="U1341" s="146"/>
      <c r="V1341" s="146"/>
      <c r="W1341" s="146"/>
    </row>
    <row r="1342" ht="12.75" customHeight="1">
      <c r="A1342" s="146"/>
      <c r="B1342" s="146" t="str">
        <f>'Product Ratings'!B1131</f>
        <v/>
      </c>
      <c r="C1342" s="146"/>
      <c r="D1342" s="146"/>
      <c r="E1342" s="146">
        <f>'Product Ratings'!C1131</f>
        <v>2</v>
      </c>
      <c r="F1342" s="305">
        <f>'Product Ratings'!D1131</f>
        <v>17.3</v>
      </c>
      <c r="G1342" s="305">
        <f>'Product Ratings'!E1131</f>
        <v>9.06</v>
      </c>
      <c r="H1342" s="134">
        <f>'Product Ratings'!F1131</f>
        <v>0.5233</v>
      </c>
      <c r="I1342" s="146"/>
      <c r="J1342" s="305">
        <f>'Product Ratings'!J1131</f>
        <v>8.65</v>
      </c>
      <c r="K1342" s="146" t="str">
        <f>'Product Ratings'!K1131</f>
        <v/>
      </c>
      <c r="L1342" s="305">
        <f>'Product Ratings'!L1131</f>
        <v>5.678461235</v>
      </c>
      <c r="M1342" s="134">
        <f>'Product Ratings'!M1131</f>
        <v>0.43</v>
      </c>
      <c r="N1342" s="146"/>
      <c r="O1342" s="139">
        <f>'Product Ratings'!O1131</f>
        <v>3</v>
      </c>
      <c r="P1342" s="139">
        <f>'Product Ratings'!P1131</f>
        <v>1</v>
      </c>
      <c r="Q1342" s="139">
        <f>'Product Ratings'!Q1131</f>
        <v>5</v>
      </c>
      <c r="R1342" s="139">
        <f>'Product Ratings'!R1131</f>
        <v>0</v>
      </c>
      <c r="S1342" s="306">
        <f>'Product Ratings'!S1131</f>
        <v>4</v>
      </c>
      <c r="T1342" s="307">
        <f>'Product Ratings'!T1131</f>
        <v>13</v>
      </c>
      <c r="U1342" s="146"/>
      <c r="V1342" s="146"/>
      <c r="W1342" s="146"/>
    </row>
    <row r="1343" ht="12.75" customHeight="1">
      <c r="A1343" s="146"/>
      <c r="B1343" s="146" t="str">
        <f>'Product Ratings'!B1137</f>
        <v/>
      </c>
      <c r="C1343" s="146"/>
      <c r="D1343" s="146"/>
      <c r="E1343" s="146">
        <f>'Product Ratings'!C1137</f>
        <v>6</v>
      </c>
      <c r="F1343" s="305">
        <f>'Product Ratings'!D1137</f>
        <v>71.1</v>
      </c>
      <c r="G1343" s="305">
        <f>'Product Ratings'!E1137</f>
        <v>37.2</v>
      </c>
      <c r="H1343" s="134">
        <f>'Product Ratings'!F1137</f>
        <v>0.5232</v>
      </c>
      <c r="I1343" s="146"/>
      <c r="J1343" s="305">
        <f>'Product Ratings'!J1137</f>
        <v>11.85</v>
      </c>
      <c r="K1343" s="146" t="str">
        <f>'Product Ratings'!K1137</f>
        <v/>
      </c>
      <c r="L1343" s="305">
        <f>'Product Ratings'!L1137</f>
        <v>7.77967437</v>
      </c>
      <c r="M1343" s="134">
        <f>'Product Ratings'!M1137</f>
        <v>0.15</v>
      </c>
      <c r="N1343" s="146"/>
      <c r="O1343" s="139">
        <f>'Product Ratings'!O1137</f>
        <v>3</v>
      </c>
      <c r="P1343" s="139">
        <f>'Product Ratings'!P1137</f>
        <v>2</v>
      </c>
      <c r="Q1343" s="139">
        <f>'Product Ratings'!Q1137</f>
        <v>5</v>
      </c>
      <c r="R1343" s="139">
        <f>'Product Ratings'!R1137</f>
        <v>0</v>
      </c>
      <c r="S1343" s="306">
        <f>'Product Ratings'!S1137</f>
        <v>3</v>
      </c>
      <c r="T1343" s="307">
        <f>'Product Ratings'!T1137</f>
        <v>13</v>
      </c>
      <c r="U1343" s="146"/>
      <c r="V1343" s="146"/>
      <c r="W1343" s="146"/>
    </row>
    <row r="1344" ht="12.75" customHeight="1">
      <c r="A1344" s="146"/>
      <c r="B1344" s="146" t="str">
        <f>'Product Ratings'!B1141</f>
        <v/>
      </c>
      <c r="C1344" s="146"/>
      <c r="D1344" s="146"/>
      <c r="E1344" s="146">
        <f>'Product Ratings'!C1141</f>
        <v>3</v>
      </c>
      <c r="F1344" s="305">
        <f>'Product Ratings'!D1141</f>
        <v>23.48</v>
      </c>
      <c r="G1344" s="305">
        <f>'Product Ratings'!E1141</f>
        <v>12.27</v>
      </c>
      <c r="H1344" s="134">
        <f>'Product Ratings'!F1141</f>
        <v>0.5228</v>
      </c>
      <c r="I1344" s="146"/>
      <c r="J1344" s="305">
        <f>'Product Ratings'!J1141</f>
        <v>7.826666667</v>
      </c>
      <c r="K1344" s="146" t="str">
        <f>'Product Ratings'!K1141</f>
        <v/>
      </c>
      <c r="L1344" s="305">
        <f>'Product Ratings'!L1141</f>
        <v>5.139655021</v>
      </c>
      <c r="M1344" s="134">
        <f>'Product Ratings'!M1141</f>
        <v>0.45</v>
      </c>
      <c r="N1344" s="146"/>
      <c r="O1344" s="139">
        <f>'Product Ratings'!O1141</f>
        <v>3</v>
      </c>
      <c r="P1344" s="139">
        <f>'Product Ratings'!P1141</f>
        <v>1</v>
      </c>
      <c r="Q1344" s="139">
        <f>'Product Ratings'!Q1141</f>
        <v>5</v>
      </c>
      <c r="R1344" s="139">
        <f>'Product Ratings'!R1141</f>
        <v>0</v>
      </c>
      <c r="S1344" s="306">
        <f>'Product Ratings'!S1141</f>
        <v>4</v>
      </c>
      <c r="T1344" s="307">
        <f>'Product Ratings'!T1141</f>
        <v>13</v>
      </c>
      <c r="U1344" s="146"/>
      <c r="V1344" s="146"/>
      <c r="W1344" s="146"/>
    </row>
    <row r="1345" ht="12.75" customHeight="1">
      <c r="A1345" s="146"/>
      <c r="B1345" s="146" t="str">
        <f>'Product Ratings'!B1145</f>
        <v/>
      </c>
      <c r="C1345" s="146"/>
      <c r="D1345" s="146"/>
      <c r="E1345" s="146">
        <f>'Product Ratings'!C1145</f>
        <v>4</v>
      </c>
      <c r="F1345" s="305">
        <f>'Product Ratings'!D1145</f>
        <v>130.57</v>
      </c>
      <c r="G1345" s="305">
        <f>'Product Ratings'!E1145</f>
        <v>68.24</v>
      </c>
      <c r="H1345" s="134">
        <f>'Product Ratings'!F1145</f>
        <v>0.5226</v>
      </c>
      <c r="I1345" s="146"/>
      <c r="J1345" s="305">
        <f>'Product Ratings'!J1145</f>
        <v>32.6425</v>
      </c>
      <c r="K1345" s="146" t="str">
        <f>'Product Ratings'!K1145</f>
        <v/>
      </c>
      <c r="L1345" s="305">
        <f>'Product Ratings'!L1145</f>
        <v>21.43865756</v>
      </c>
      <c r="M1345" s="134">
        <f>'Product Ratings'!M1145</f>
        <v>0.45</v>
      </c>
      <c r="N1345" s="146"/>
      <c r="O1345" s="139">
        <f>'Product Ratings'!O1145</f>
        <v>3</v>
      </c>
      <c r="P1345" s="139">
        <f>'Product Ratings'!P1145</f>
        <v>1</v>
      </c>
      <c r="Q1345" s="139">
        <f>'Product Ratings'!Q1145</f>
        <v>5</v>
      </c>
      <c r="R1345" s="139">
        <f>'Product Ratings'!R1145</f>
        <v>0</v>
      </c>
      <c r="S1345" s="306">
        <f>'Product Ratings'!S1145</f>
        <v>4</v>
      </c>
      <c r="T1345" s="307">
        <f>'Product Ratings'!T1145</f>
        <v>13</v>
      </c>
      <c r="U1345" s="146"/>
      <c r="V1345" s="146"/>
      <c r="W1345" s="146"/>
    </row>
    <row r="1346" ht="12.75" customHeight="1">
      <c r="A1346" s="146"/>
      <c r="B1346" s="146" t="str">
        <f>'Product Ratings'!B1148</f>
        <v/>
      </c>
      <c r="C1346" s="146"/>
      <c r="D1346" s="146"/>
      <c r="E1346" s="146">
        <f>'Product Ratings'!C1148</f>
        <v>1</v>
      </c>
      <c r="F1346" s="305">
        <f>'Product Ratings'!D1148</f>
        <v>47.83</v>
      </c>
      <c r="G1346" s="305">
        <f>'Product Ratings'!E1148</f>
        <v>24.98</v>
      </c>
      <c r="H1346" s="134">
        <f>'Product Ratings'!F1148</f>
        <v>0.5222</v>
      </c>
      <c r="I1346" s="146"/>
      <c r="J1346" s="305">
        <f>'Product Ratings'!J1148</f>
        <v>47.83</v>
      </c>
      <c r="K1346" s="146" t="str">
        <f>'Product Ratings'!K1148</f>
        <v/>
      </c>
      <c r="L1346" s="305">
        <f>'Product Ratings'!L1148</f>
        <v>31.42162659</v>
      </c>
      <c r="M1346" s="134">
        <f>'Product Ratings'!M1148</f>
        <v>0.89</v>
      </c>
      <c r="N1346" s="146"/>
      <c r="O1346" s="139">
        <f>'Product Ratings'!O1148</f>
        <v>3</v>
      </c>
      <c r="P1346" s="139">
        <f>'Product Ratings'!P1148</f>
        <v>1</v>
      </c>
      <c r="Q1346" s="139">
        <f>'Product Ratings'!Q1148</f>
        <v>4</v>
      </c>
      <c r="R1346" s="139">
        <f>'Product Ratings'!R1148</f>
        <v>0</v>
      </c>
      <c r="S1346" s="306">
        <f>'Product Ratings'!S1148</f>
        <v>5</v>
      </c>
      <c r="T1346" s="307">
        <f>'Product Ratings'!T1148</f>
        <v>13</v>
      </c>
      <c r="U1346" s="146"/>
      <c r="V1346" s="146"/>
      <c r="W1346" s="146"/>
    </row>
    <row r="1347" ht="12.75" customHeight="1">
      <c r="A1347" s="146"/>
      <c r="B1347" s="146" t="str">
        <f>'Product Ratings'!B1151</f>
        <v/>
      </c>
      <c r="C1347" s="146"/>
      <c r="D1347" s="146"/>
      <c r="E1347" s="146">
        <f>'Product Ratings'!C1151</f>
        <v>18</v>
      </c>
      <c r="F1347" s="305">
        <f>'Product Ratings'!D1151</f>
        <v>1105.02</v>
      </c>
      <c r="G1347" s="305">
        <f>'Product Ratings'!E1151</f>
        <v>576.83</v>
      </c>
      <c r="H1347" s="134">
        <f>'Product Ratings'!F1151</f>
        <v>0.522</v>
      </c>
      <c r="I1347" s="146"/>
      <c r="J1347" s="305">
        <f>'Product Ratings'!J1151</f>
        <v>61.39</v>
      </c>
      <c r="K1347" s="146" t="str">
        <f>'Product Ratings'!K1151</f>
        <v/>
      </c>
      <c r="L1347" s="305">
        <f>'Product Ratings'!L1151</f>
        <v>40.33508541</v>
      </c>
      <c r="M1347" s="134">
        <f>'Product Ratings'!M1151</f>
        <v>0.21</v>
      </c>
      <c r="N1347" s="146"/>
      <c r="O1347" s="139">
        <f>'Product Ratings'!O1151</f>
        <v>3</v>
      </c>
      <c r="P1347" s="139">
        <f>'Product Ratings'!P1151</f>
        <v>4</v>
      </c>
      <c r="Q1347" s="127">
        <f>'Product Ratings'!Q1151</f>
        <v>40.33508541</v>
      </c>
      <c r="R1347" s="139">
        <f>'Product Ratings'!R1151</f>
        <v>0</v>
      </c>
      <c r="S1347" s="306">
        <f>'Product Ratings'!S1151</f>
        <v>3</v>
      </c>
      <c r="T1347" s="307">
        <f>'Product Ratings'!T1151</f>
        <v>50.33508541</v>
      </c>
      <c r="U1347" s="146"/>
      <c r="V1347" s="146"/>
      <c r="W1347" s="146"/>
    </row>
    <row r="1348" ht="12.75" customHeight="1">
      <c r="A1348" s="146"/>
      <c r="B1348" s="146" t="str">
        <f>'Product Ratings'!B1152</f>
        <v/>
      </c>
      <c r="C1348" s="146"/>
      <c r="D1348" s="146"/>
      <c r="E1348" s="146">
        <f>'Product Ratings'!C1152</f>
        <v>1</v>
      </c>
      <c r="F1348" s="305">
        <f>'Product Ratings'!D1152</f>
        <v>9.62</v>
      </c>
      <c r="G1348" s="305">
        <f>'Product Ratings'!E1152</f>
        <v>5.02</v>
      </c>
      <c r="H1348" s="134">
        <f>'Product Ratings'!F1152</f>
        <v>0.522</v>
      </c>
      <c r="I1348" s="146"/>
      <c r="J1348" s="305">
        <f>'Product Ratings'!J1152</f>
        <v>9.62</v>
      </c>
      <c r="K1348" s="146" t="str">
        <f>'Product Ratings'!K1152</f>
        <v/>
      </c>
      <c r="L1348" s="305">
        <f>'Product Ratings'!L1152</f>
        <v>6.320630749</v>
      </c>
      <c r="M1348" s="134">
        <f>'Product Ratings'!M1152</f>
        <v>0.45</v>
      </c>
      <c r="N1348" s="146"/>
      <c r="O1348" s="139">
        <f>'Product Ratings'!O1152</f>
        <v>3</v>
      </c>
      <c r="P1348" s="139">
        <f>'Product Ratings'!P1152</f>
        <v>1</v>
      </c>
      <c r="Q1348" s="139">
        <f>'Product Ratings'!Q1152</f>
        <v>5</v>
      </c>
      <c r="R1348" s="139">
        <f>'Product Ratings'!R1152</f>
        <v>0</v>
      </c>
      <c r="S1348" s="306">
        <f>'Product Ratings'!S1152</f>
        <v>4</v>
      </c>
      <c r="T1348" s="307">
        <f>'Product Ratings'!T1152</f>
        <v>13</v>
      </c>
      <c r="U1348" s="146"/>
      <c r="V1348" s="146"/>
      <c r="W1348" s="146"/>
    </row>
    <row r="1349" ht="12.75" customHeight="1">
      <c r="A1349" s="146"/>
      <c r="B1349" s="146" t="str">
        <f>'Product Ratings'!B1157</f>
        <v/>
      </c>
      <c r="C1349" s="146"/>
      <c r="D1349" s="146"/>
      <c r="E1349" s="146">
        <f>'Product Ratings'!C1157</f>
        <v>17</v>
      </c>
      <c r="F1349" s="305">
        <f>'Product Ratings'!D1157</f>
        <v>137.3</v>
      </c>
      <c r="G1349" s="305">
        <f>'Product Ratings'!E1157</f>
        <v>71.6</v>
      </c>
      <c r="H1349" s="134">
        <f>'Product Ratings'!F1157</f>
        <v>0.5215</v>
      </c>
      <c r="I1349" s="146"/>
      <c r="J1349" s="305">
        <f>'Product Ratings'!J1157</f>
        <v>8.076470588</v>
      </c>
      <c r="K1349" s="146" t="str">
        <f>'Product Ratings'!K1157</f>
        <v/>
      </c>
      <c r="L1349" s="305">
        <f>'Product Ratings'!L1157</f>
        <v>5.308229108</v>
      </c>
      <c r="M1349" s="134">
        <f>'Product Ratings'!M1157</f>
        <v>0.05</v>
      </c>
      <c r="N1349" s="146"/>
      <c r="O1349" s="139">
        <f>'Product Ratings'!O1157</f>
        <v>3</v>
      </c>
      <c r="P1349" s="139">
        <f>'Product Ratings'!P1157</f>
        <v>4</v>
      </c>
      <c r="Q1349" s="139">
        <f>'Product Ratings'!Q1157</f>
        <v>5</v>
      </c>
      <c r="R1349" s="139">
        <f>'Product Ratings'!R1157</f>
        <v>0</v>
      </c>
      <c r="S1349" s="306">
        <f>'Product Ratings'!S1157</f>
        <v>1</v>
      </c>
      <c r="T1349" s="307">
        <f>'Product Ratings'!T1157</f>
        <v>13</v>
      </c>
      <c r="U1349" s="146"/>
      <c r="V1349" s="146"/>
      <c r="W1349" s="146"/>
    </row>
    <row r="1350" ht="12.75" customHeight="1">
      <c r="A1350" s="146"/>
      <c r="B1350" s="146" t="str">
        <f>'Product Ratings'!B1163</f>
        <v/>
      </c>
      <c r="C1350" s="146"/>
      <c r="D1350" s="146"/>
      <c r="E1350" s="146">
        <f>'Product Ratings'!C1163</f>
        <v>10</v>
      </c>
      <c r="F1350" s="305">
        <f>'Product Ratings'!D1163</f>
        <v>130.44</v>
      </c>
      <c r="G1350" s="305">
        <f>'Product Ratings'!E1163</f>
        <v>67.94</v>
      </c>
      <c r="H1350" s="134">
        <f>'Product Ratings'!F1163</f>
        <v>0.5208</v>
      </c>
      <c r="I1350" s="146"/>
      <c r="J1350" s="305">
        <f>'Product Ratings'!J1163</f>
        <v>13.044</v>
      </c>
      <c r="K1350" s="146" t="str">
        <f>'Product Ratings'!K1163</f>
        <v/>
      </c>
      <c r="L1350" s="305">
        <f>'Product Ratings'!L1163</f>
        <v>8.577064703</v>
      </c>
      <c r="M1350" s="134">
        <f>'Product Ratings'!M1163</f>
        <v>0.13</v>
      </c>
      <c r="N1350" s="146"/>
      <c r="O1350" s="139">
        <f>'Product Ratings'!O1163</f>
        <v>3</v>
      </c>
      <c r="P1350" s="139">
        <f>'Product Ratings'!P1163</f>
        <v>2</v>
      </c>
      <c r="Q1350" s="139">
        <f>'Product Ratings'!Q1163</f>
        <v>5</v>
      </c>
      <c r="R1350" s="139">
        <f>'Product Ratings'!R1163</f>
        <v>0</v>
      </c>
      <c r="S1350" s="306">
        <f>'Product Ratings'!S1163</f>
        <v>0.13</v>
      </c>
      <c r="T1350" s="307">
        <f>'Product Ratings'!T1163</f>
        <v>10.13</v>
      </c>
      <c r="U1350" s="146"/>
      <c r="V1350" s="146"/>
      <c r="W1350" s="146"/>
    </row>
    <row r="1351" ht="12.75" customHeight="1">
      <c r="A1351" s="146"/>
      <c r="B1351" s="146" t="str">
        <f>'Product Ratings'!B1166</f>
        <v/>
      </c>
      <c r="C1351" s="146"/>
      <c r="D1351" s="146"/>
      <c r="E1351" s="146">
        <f>'Product Ratings'!C1166</f>
        <v>10</v>
      </c>
      <c r="F1351" s="305">
        <f>'Product Ratings'!D1166</f>
        <v>78.26</v>
      </c>
      <c r="G1351" s="305">
        <f>'Product Ratings'!E1166</f>
        <v>40.76</v>
      </c>
      <c r="H1351" s="134">
        <f>'Product Ratings'!F1166</f>
        <v>0.5208</v>
      </c>
      <c r="I1351" s="146"/>
      <c r="J1351" s="305">
        <f>'Product Ratings'!J1166</f>
        <v>7.826</v>
      </c>
      <c r="K1351" s="146" t="str">
        <f>'Product Ratings'!K1166</f>
        <v/>
      </c>
      <c r="L1351" s="305">
        <f>'Product Ratings'!L1166</f>
        <v>5.145975802</v>
      </c>
      <c r="M1351" s="134">
        <f>'Product Ratings'!M1166</f>
        <v>0.18</v>
      </c>
      <c r="N1351" s="146"/>
      <c r="O1351" s="139">
        <f>'Product Ratings'!O1166</f>
        <v>3</v>
      </c>
      <c r="P1351" s="139">
        <f>'Product Ratings'!P1166</f>
        <v>2</v>
      </c>
      <c r="Q1351" s="139">
        <f>'Product Ratings'!Q1166</f>
        <v>5</v>
      </c>
      <c r="R1351" s="139">
        <f>'Product Ratings'!R1166</f>
        <v>0</v>
      </c>
      <c r="S1351" s="306">
        <f>'Product Ratings'!S1166</f>
        <v>3</v>
      </c>
      <c r="T1351" s="307">
        <f>'Product Ratings'!T1166</f>
        <v>13</v>
      </c>
      <c r="U1351" s="146"/>
      <c r="V1351" s="146"/>
      <c r="W1351" s="146"/>
    </row>
    <row r="1352" ht="12.75" customHeight="1">
      <c r="A1352" s="146"/>
      <c r="B1352" s="146" t="str">
        <f>'Product Ratings'!B1167</f>
        <v/>
      </c>
      <c r="C1352" s="146"/>
      <c r="D1352" s="146"/>
      <c r="E1352" s="146">
        <f>'Product Ratings'!C1167</f>
        <v>11</v>
      </c>
      <c r="F1352" s="305">
        <f>'Product Ratings'!D1167</f>
        <v>660</v>
      </c>
      <c r="G1352" s="305">
        <f>'Product Ratings'!E1167</f>
        <v>343.75</v>
      </c>
      <c r="H1352" s="134">
        <f>'Product Ratings'!F1167</f>
        <v>0.5208</v>
      </c>
      <c r="I1352" s="146"/>
      <c r="J1352" s="305">
        <f>'Product Ratings'!J1167</f>
        <v>60</v>
      </c>
      <c r="K1352" s="146" t="str">
        <f>'Product Ratings'!K1167</f>
        <v/>
      </c>
      <c r="L1352" s="305">
        <f>'Product Ratings'!L1167</f>
        <v>39.45291952</v>
      </c>
      <c r="M1352" s="134">
        <f>'Product Ratings'!M1167</f>
        <v>0.22</v>
      </c>
      <c r="N1352" s="146"/>
      <c r="O1352" s="139">
        <f>'Product Ratings'!O1167</f>
        <v>3</v>
      </c>
      <c r="P1352" s="139">
        <f>'Product Ratings'!P1167</f>
        <v>3</v>
      </c>
      <c r="Q1352" s="139">
        <f>'Product Ratings'!Q1167</f>
        <v>4</v>
      </c>
      <c r="R1352" s="139">
        <f>'Product Ratings'!R1167</f>
        <v>0</v>
      </c>
      <c r="S1352" s="306">
        <f>'Product Ratings'!S1167</f>
        <v>3</v>
      </c>
      <c r="T1352" s="307">
        <f>'Product Ratings'!T1167</f>
        <v>13</v>
      </c>
      <c r="U1352" s="146"/>
      <c r="V1352" s="146"/>
      <c r="W1352" s="146"/>
    </row>
    <row r="1353" ht="12.75" customHeight="1">
      <c r="A1353" s="146"/>
      <c r="B1353" s="146" t="str">
        <f>'Product Ratings'!B1169</f>
        <v/>
      </c>
      <c r="C1353" s="146"/>
      <c r="D1353" s="146"/>
      <c r="E1353" s="146">
        <f>'Product Ratings'!C1169</f>
        <v>6</v>
      </c>
      <c r="F1353" s="305">
        <f>'Product Ratings'!D1169</f>
        <v>46.96</v>
      </c>
      <c r="G1353" s="305">
        <f>'Product Ratings'!E1169</f>
        <v>24.46</v>
      </c>
      <c r="H1353" s="134">
        <f>'Product Ratings'!F1169</f>
        <v>0.5208</v>
      </c>
      <c r="I1353" s="146"/>
      <c r="J1353" s="305">
        <f>'Product Ratings'!J1169</f>
        <v>7.826666667</v>
      </c>
      <c r="K1353" s="146" t="str">
        <f>'Product Ratings'!K1169</f>
        <v/>
      </c>
      <c r="L1353" s="305">
        <f>'Product Ratings'!L1169</f>
        <v>5.146414168</v>
      </c>
      <c r="M1353" s="134">
        <f>'Product Ratings'!M1169</f>
        <v>0.28</v>
      </c>
      <c r="N1353" s="146"/>
      <c r="O1353" s="139">
        <f>'Product Ratings'!O1169</f>
        <v>3</v>
      </c>
      <c r="P1353" s="139">
        <f>'Product Ratings'!P1169</f>
        <v>2</v>
      </c>
      <c r="Q1353" s="139">
        <f>'Product Ratings'!Q1169</f>
        <v>5</v>
      </c>
      <c r="R1353" s="139">
        <f>'Product Ratings'!R1169</f>
        <v>0</v>
      </c>
      <c r="S1353" s="306">
        <f>'Product Ratings'!S1169</f>
        <v>3</v>
      </c>
      <c r="T1353" s="307">
        <f>'Product Ratings'!T1169</f>
        <v>13</v>
      </c>
      <c r="U1353" s="146"/>
      <c r="V1353" s="146"/>
      <c r="W1353" s="146"/>
    </row>
    <row r="1354" ht="12.75" customHeight="1">
      <c r="A1354" s="146"/>
      <c r="B1354" s="146" t="str">
        <f>'Product Ratings'!B1175</f>
        <v/>
      </c>
      <c r="C1354" s="146"/>
      <c r="D1354" s="146"/>
      <c r="E1354" s="146">
        <f>'Product Ratings'!C1175</f>
        <v>8</v>
      </c>
      <c r="F1354" s="305">
        <f>'Product Ratings'!D1175</f>
        <v>480</v>
      </c>
      <c r="G1354" s="305">
        <f>'Product Ratings'!E1175</f>
        <v>249.95</v>
      </c>
      <c r="H1354" s="134">
        <f>'Product Ratings'!F1175</f>
        <v>0.5207</v>
      </c>
      <c r="I1354" s="146"/>
      <c r="J1354" s="305">
        <f>'Product Ratings'!J1175</f>
        <v>60</v>
      </c>
      <c r="K1354" s="146" t="str">
        <f>'Product Ratings'!K1175</f>
        <v/>
      </c>
      <c r="L1354" s="305">
        <f>'Product Ratings'!L1175</f>
        <v>39.45551391</v>
      </c>
      <c r="M1354" s="134">
        <f>'Product Ratings'!M1175</f>
        <v>0.35</v>
      </c>
      <c r="N1354" s="146"/>
      <c r="O1354" s="139">
        <f>'Product Ratings'!O1175</f>
        <v>3</v>
      </c>
      <c r="P1354" s="139">
        <f>'Product Ratings'!P1175</f>
        <v>2</v>
      </c>
      <c r="Q1354" s="139">
        <f>'Product Ratings'!Q1175</f>
        <v>4</v>
      </c>
      <c r="R1354" s="139">
        <f>'Product Ratings'!R1175</f>
        <v>0</v>
      </c>
      <c r="S1354" s="306">
        <f>'Product Ratings'!S1175</f>
        <v>4</v>
      </c>
      <c r="T1354" s="307">
        <f>'Product Ratings'!T1175</f>
        <v>13</v>
      </c>
      <c r="U1354" s="146"/>
      <c r="V1354" s="146"/>
      <c r="W1354" s="146"/>
    </row>
    <row r="1355" ht="12.75" customHeight="1">
      <c r="A1355" s="146"/>
      <c r="B1355" s="146" t="str">
        <f>'Product Ratings'!B1176</f>
        <v/>
      </c>
      <c r="C1355" s="146"/>
      <c r="D1355" s="146"/>
      <c r="E1355" s="146">
        <f>'Product Ratings'!C1176</f>
        <v>1</v>
      </c>
      <c r="F1355" s="305">
        <f>'Product Ratings'!D1176</f>
        <v>34.7</v>
      </c>
      <c r="G1355" s="305">
        <f>'Product Ratings'!E1176</f>
        <v>18.07</v>
      </c>
      <c r="H1355" s="134">
        <f>'Product Ratings'!F1176</f>
        <v>0.5207</v>
      </c>
      <c r="I1355" s="146"/>
      <c r="J1355" s="305">
        <f>'Product Ratings'!J1176</f>
        <v>34.7</v>
      </c>
      <c r="K1355" s="146" t="str">
        <f>'Product Ratings'!K1176</f>
        <v/>
      </c>
      <c r="L1355" s="305">
        <f>'Product Ratings'!L1176</f>
        <v>22.81843888</v>
      </c>
      <c r="M1355" s="134">
        <f>'Product Ratings'!M1176</f>
        <v>0.45</v>
      </c>
      <c r="N1355" s="146"/>
      <c r="O1355" s="139">
        <f>'Product Ratings'!O1176</f>
        <v>3</v>
      </c>
      <c r="P1355" s="139">
        <f>'Product Ratings'!P1176</f>
        <v>1</v>
      </c>
      <c r="Q1355" s="139">
        <f>'Product Ratings'!Q1176</f>
        <v>5</v>
      </c>
      <c r="R1355" s="139">
        <f>'Product Ratings'!R1176</f>
        <v>0</v>
      </c>
      <c r="S1355" s="306">
        <f>'Product Ratings'!S1176</f>
        <v>4</v>
      </c>
      <c r="T1355" s="307">
        <f>'Product Ratings'!T1176</f>
        <v>13</v>
      </c>
      <c r="U1355" s="146"/>
      <c r="V1355" s="146"/>
      <c r="W1355" s="146"/>
    </row>
    <row r="1356" ht="12.75" customHeight="1">
      <c r="A1356" s="146"/>
      <c r="B1356" s="146" t="str">
        <f>'Product Ratings'!B1179</f>
        <v/>
      </c>
      <c r="C1356" s="146"/>
      <c r="D1356" s="146"/>
      <c r="E1356" s="146">
        <f>'Product Ratings'!C1179</f>
        <v>8</v>
      </c>
      <c r="F1356" s="305">
        <f>'Product Ratings'!D1179</f>
        <v>400.01</v>
      </c>
      <c r="G1356" s="305">
        <f>'Product Ratings'!E1179</f>
        <v>208.15</v>
      </c>
      <c r="H1356" s="134">
        <f>'Product Ratings'!F1179</f>
        <v>0.5204</v>
      </c>
      <c r="I1356" s="146"/>
      <c r="J1356" s="305">
        <f>'Product Ratings'!J1179</f>
        <v>50.00125</v>
      </c>
      <c r="K1356" s="146" t="str">
        <f>'Product Ratings'!K1179</f>
        <v/>
      </c>
      <c r="L1356" s="305">
        <f>'Product Ratings'!L1179</f>
        <v>32.88690476</v>
      </c>
      <c r="M1356" s="134">
        <f>'Product Ratings'!M1179</f>
        <v>0.5</v>
      </c>
      <c r="N1356" s="146"/>
      <c r="O1356" s="139">
        <f>'Product Ratings'!O1179</f>
        <v>3</v>
      </c>
      <c r="P1356" s="139">
        <f>'Product Ratings'!P1179</f>
        <v>2</v>
      </c>
      <c r="Q1356" s="139">
        <f>'Product Ratings'!Q1179</f>
        <v>4</v>
      </c>
      <c r="R1356" s="139">
        <f>'Product Ratings'!R1179</f>
        <v>0</v>
      </c>
      <c r="S1356" s="306">
        <f>'Product Ratings'!S1179</f>
        <v>4</v>
      </c>
      <c r="T1356" s="307">
        <f>'Product Ratings'!T1179</f>
        <v>13</v>
      </c>
      <c r="U1356" s="146"/>
      <c r="V1356" s="146"/>
      <c r="W1356" s="146"/>
    </row>
    <row r="1357" ht="12.75" customHeight="1">
      <c r="A1357" s="146"/>
      <c r="B1357" s="146" t="str">
        <f>'Product Ratings'!B1184</f>
        <v/>
      </c>
      <c r="C1357" s="146"/>
      <c r="D1357" s="146"/>
      <c r="E1357" s="146">
        <f>'Product Ratings'!C1184</f>
        <v>5</v>
      </c>
      <c r="F1357" s="305">
        <f>'Product Ratings'!D1184</f>
        <v>123.57</v>
      </c>
      <c r="G1357" s="305">
        <f>'Product Ratings'!E1184</f>
        <v>64.25</v>
      </c>
      <c r="H1357" s="134">
        <f>'Product Ratings'!F1184</f>
        <v>0.52</v>
      </c>
      <c r="I1357" s="146"/>
      <c r="J1357" s="305">
        <f>'Product Ratings'!J1184</f>
        <v>24.714</v>
      </c>
      <c r="K1357" s="146" t="str">
        <f>'Product Ratings'!K1184</f>
        <v/>
      </c>
      <c r="L1357" s="305">
        <f>'Product Ratings'!L1184</f>
        <v>16.25921053</v>
      </c>
      <c r="M1357" s="134">
        <f>'Product Ratings'!M1184</f>
        <v>0.57</v>
      </c>
      <c r="N1357" s="146"/>
      <c r="O1357" s="139">
        <f>'Product Ratings'!O1184</f>
        <v>3</v>
      </c>
      <c r="P1357" s="139">
        <f>'Product Ratings'!P1184</f>
        <v>1</v>
      </c>
      <c r="Q1357" s="139">
        <f>'Product Ratings'!Q1184</f>
        <v>5</v>
      </c>
      <c r="R1357" s="139">
        <f>'Product Ratings'!R1184</f>
        <v>0</v>
      </c>
      <c r="S1357" s="306">
        <f>'Product Ratings'!S1184</f>
        <v>4</v>
      </c>
      <c r="T1357" s="307">
        <f>'Product Ratings'!T1184</f>
        <v>13</v>
      </c>
      <c r="U1357" s="146"/>
      <c r="V1357" s="146"/>
      <c r="W1357" s="146"/>
    </row>
    <row r="1358" ht="12.75" customHeight="1">
      <c r="A1358" s="146"/>
      <c r="B1358" s="146" t="str">
        <f>'Product Ratings'!B1185</f>
        <v/>
      </c>
      <c r="C1358" s="146"/>
      <c r="D1358" s="146"/>
      <c r="E1358" s="146">
        <f>'Product Ratings'!C1185</f>
        <v>3</v>
      </c>
      <c r="F1358" s="305">
        <f>'Product Ratings'!D1185</f>
        <v>63</v>
      </c>
      <c r="G1358" s="305">
        <f>'Product Ratings'!E1185</f>
        <v>32.76</v>
      </c>
      <c r="H1358" s="134">
        <f>'Product Ratings'!F1185</f>
        <v>0.52</v>
      </c>
      <c r="I1358" s="146"/>
      <c r="J1358" s="305">
        <f>'Product Ratings'!J1185</f>
        <v>21</v>
      </c>
      <c r="K1358" s="146" t="str">
        <f>'Product Ratings'!K1185</f>
        <v/>
      </c>
      <c r="L1358" s="305">
        <f>'Product Ratings'!L1185</f>
        <v>13.81578947</v>
      </c>
      <c r="M1358" s="134">
        <f>'Product Ratings'!M1185</f>
        <v>0.58</v>
      </c>
      <c r="N1358" s="146"/>
      <c r="O1358" s="139">
        <f>'Product Ratings'!O1185</f>
        <v>3</v>
      </c>
      <c r="P1358" s="139">
        <f>'Product Ratings'!P1185</f>
        <v>1</v>
      </c>
      <c r="Q1358" s="139">
        <f>'Product Ratings'!Q1185</f>
        <v>5</v>
      </c>
      <c r="R1358" s="139">
        <f>'Product Ratings'!R1185</f>
        <v>0</v>
      </c>
      <c r="S1358" s="306">
        <f>'Product Ratings'!S1185</f>
        <v>4</v>
      </c>
      <c r="T1358" s="307">
        <f>'Product Ratings'!T1185</f>
        <v>13</v>
      </c>
      <c r="U1358" s="146"/>
      <c r="V1358" s="146"/>
      <c r="W1358" s="146"/>
    </row>
    <row r="1359" ht="12.75" customHeight="1">
      <c r="A1359" s="146"/>
      <c r="B1359" s="146" t="str">
        <f>'Product Ratings'!B1187</f>
        <v/>
      </c>
      <c r="C1359" s="146"/>
      <c r="D1359" s="146"/>
      <c r="E1359" s="146">
        <f>'Product Ratings'!C1187</f>
        <v>2</v>
      </c>
      <c r="F1359" s="305">
        <f>'Product Ratings'!D1187</f>
        <v>120</v>
      </c>
      <c r="G1359" s="305">
        <f>'Product Ratings'!E1187</f>
        <v>62.39</v>
      </c>
      <c r="H1359" s="134">
        <f>'Product Ratings'!F1187</f>
        <v>0.5199</v>
      </c>
      <c r="I1359" s="146"/>
      <c r="J1359" s="305">
        <f>'Product Ratings'!J1187</f>
        <v>60</v>
      </c>
      <c r="K1359" s="146" t="str">
        <f>'Product Ratings'!K1187</f>
        <v/>
      </c>
      <c r="L1359" s="305">
        <f>'Product Ratings'!L1187</f>
        <v>39.47628133</v>
      </c>
      <c r="M1359" s="134">
        <f>'Product Ratings'!M1187</f>
        <v>0.6</v>
      </c>
      <c r="N1359" s="146"/>
      <c r="O1359" s="139">
        <f>'Product Ratings'!O1187</f>
        <v>3</v>
      </c>
      <c r="P1359" s="139">
        <f>'Product Ratings'!P1187</f>
        <v>1</v>
      </c>
      <c r="Q1359" s="139">
        <f>'Product Ratings'!Q1187</f>
        <v>4</v>
      </c>
      <c r="R1359" s="139">
        <f>'Product Ratings'!R1187</f>
        <v>0</v>
      </c>
      <c r="S1359" s="306">
        <f>'Product Ratings'!S1187</f>
        <v>5</v>
      </c>
      <c r="T1359" s="307">
        <f>'Product Ratings'!T1187</f>
        <v>13</v>
      </c>
      <c r="U1359" s="146"/>
      <c r="V1359" s="146"/>
      <c r="W1359" s="146"/>
    </row>
    <row r="1360" ht="12.75" customHeight="1">
      <c r="A1360" s="146"/>
      <c r="B1360" s="146" t="str">
        <f>'Product Ratings'!B1194</f>
        <v/>
      </c>
      <c r="C1360" s="146"/>
      <c r="D1360" s="146"/>
      <c r="E1360" s="146">
        <f>'Product Ratings'!C1194</f>
        <v>6</v>
      </c>
      <c r="F1360" s="305">
        <f>'Product Ratings'!D1194</f>
        <v>56.01</v>
      </c>
      <c r="G1360" s="305">
        <f>'Product Ratings'!E1194</f>
        <v>29.09</v>
      </c>
      <c r="H1360" s="134">
        <f>'Product Ratings'!F1194</f>
        <v>0.5194</v>
      </c>
      <c r="I1360" s="146"/>
      <c r="J1360" s="305">
        <f>'Product Ratings'!J1194</f>
        <v>9.335</v>
      </c>
      <c r="K1360" s="146" t="str">
        <f>'Product Ratings'!K1194</f>
        <v/>
      </c>
      <c r="L1360" s="305">
        <f>'Product Ratings'!L1194</f>
        <v>6.143872581</v>
      </c>
      <c r="M1360" s="134">
        <f>'Product Ratings'!M1194</f>
        <v>0.15</v>
      </c>
      <c r="N1360" s="146"/>
      <c r="O1360" s="139">
        <f>'Product Ratings'!O1194</f>
        <v>3</v>
      </c>
      <c r="P1360" s="139">
        <f>'Product Ratings'!P1194</f>
        <v>2</v>
      </c>
      <c r="Q1360" s="139">
        <f>'Product Ratings'!Q1194</f>
        <v>5</v>
      </c>
      <c r="R1360" s="139">
        <f>'Product Ratings'!R1194</f>
        <v>0</v>
      </c>
      <c r="S1360" s="306">
        <f>'Product Ratings'!S1194</f>
        <v>3</v>
      </c>
      <c r="T1360" s="307">
        <f>'Product Ratings'!T1194</f>
        <v>13</v>
      </c>
      <c r="U1360" s="146"/>
      <c r="V1360" s="146"/>
      <c r="W1360" s="146"/>
    </row>
    <row r="1361" ht="12.75" customHeight="1">
      <c r="A1361" s="146"/>
      <c r="B1361" s="146" t="str">
        <f>'Product Ratings'!B1220</f>
        <v/>
      </c>
      <c r="C1361" s="146"/>
      <c r="D1361" s="146"/>
      <c r="E1361" s="146">
        <f>'Product Ratings'!C1220</f>
        <v>6</v>
      </c>
      <c r="F1361" s="305">
        <f>'Product Ratings'!D1220</f>
        <v>152.91</v>
      </c>
      <c r="G1361" s="305">
        <f>'Product Ratings'!E1220</f>
        <v>79.03</v>
      </c>
      <c r="H1361" s="134">
        <f>'Product Ratings'!F1220</f>
        <v>0.5168</v>
      </c>
      <c r="I1361" s="146"/>
      <c r="J1361" s="305">
        <f>'Product Ratings'!J1220</f>
        <v>25.485</v>
      </c>
      <c r="K1361" s="146" t="str">
        <f>'Product Ratings'!K1220</f>
        <v/>
      </c>
      <c r="L1361" s="305">
        <f>'Product Ratings'!L1220</f>
        <v>16.80181962</v>
      </c>
      <c r="M1361" s="134">
        <f>'Product Ratings'!M1220</f>
        <v>0.32</v>
      </c>
      <c r="N1361" s="146"/>
      <c r="O1361" s="139">
        <f>'Product Ratings'!O1220</f>
        <v>3</v>
      </c>
      <c r="P1361" s="139">
        <f>'Product Ratings'!P1220</f>
        <v>2</v>
      </c>
      <c r="Q1361" s="139">
        <f>'Product Ratings'!Q1220</f>
        <v>5</v>
      </c>
      <c r="R1361" s="139">
        <f>'Product Ratings'!R1220</f>
        <v>0</v>
      </c>
      <c r="S1361" s="306">
        <f>'Product Ratings'!S1220</f>
        <v>3</v>
      </c>
      <c r="T1361" s="307">
        <f>'Product Ratings'!T1220</f>
        <v>13</v>
      </c>
      <c r="U1361" s="146"/>
      <c r="V1361" s="146"/>
      <c r="W1361" s="146"/>
    </row>
    <row r="1362" ht="12.75" customHeight="1">
      <c r="A1362" s="146"/>
      <c r="B1362" s="146" t="str">
        <f>'Product Ratings'!B1221</f>
        <v/>
      </c>
      <c r="C1362" s="146"/>
      <c r="D1362" s="146"/>
      <c r="E1362" s="146">
        <f>'Product Ratings'!C1221</f>
        <v>5</v>
      </c>
      <c r="F1362" s="305">
        <f>'Product Ratings'!D1221</f>
        <v>39.6</v>
      </c>
      <c r="G1362" s="305">
        <f>'Product Ratings'!E1221</f>
        <v>20.47</v>
      </c>
      <c r="H1362" s="134">
        <f>'Product Ratings'!F1221</f>
        <v>0.5168</v>
      </c>
      <c r="I1362" s="146"/>
      <c r="J1362" s="305">
        <f>'Product Ratings'!J1221</f>
        <v>7.92</v>
      </c>
      <c r="K1362" s="146" t="str">
        <f>'Product Ratings'!K1221</f>
        <v/>
      </c>
      <c r="L1362" s="305">
        <f>'Product Ratings'!L1221</f>
        <v>5.221518987</v>
      </c>
      <c r="M1362" s="134">
        <f>'Product Ratings'!M1221</f>
        <v>0.45</v>
      </c>
      <c r="N1362" s="146"/>
      <c r="O1362" s="139">
        <f>'Product Ratings'!O1221</f>
        <v>3</v>
      </c>
      <c r="P1362" s="139">
        <f>'Product Ratings'!P1221</f>
        <v>1</v>
      </c>
      <c r="Q1362" s="139">
        <f>'Product Ratings'!Q1221</f>
        <v>5</v>
      </c>
      <c r="R1362" s="139">
        <f>'Product Ratings'!R1221</f>
        <v>0</v>
      </c>
      <c r="S1362" s="306">
        <f>'Product Ratings'!S1221</f>
        <v>4</v>
      </c>
      <c r="T1362" s="307">
        <f>'Product Ratings'!T1221</f>
        <v>13</v>
      </c>
      <c r="U1362" s="146"/>
      <c r="V1362" s="146"/>
      <c r="W1362" s="146"/>
    </row>
    <row r="1363" ht="12.75" customHeight="1">
      <c r="A1363" s="146"/>
      <c r="B1363" s="146" t="str">
        <f>'Product Ratings'!B1233</f>
        <v/>
      </c>
      <c r="C1363" s="146"/>
      <c r="D1363" s="146"/>
      <c r="E1363" s="146">
        <f>'Product Ratings'!C1233</f>
        <v>18</v>
      </c>
      <c r="F1363" s="305">
        <f>'Product Ratings'!D1233</f>
        <v>447.61</v>
      </c>
      <c r="G1363" s="305">
        <f>'Product Ratings'!E1233</f>
        <v>231.06</v>
      </c>
      <c r="H1363" s="134">
        <f>'Product Ratings'!F1233</f>
        <v>0.5162</v>
      </c>
      <c r="I1363" s="146"/>
      <c r="J1363" s="305">
        <f>'Product Ratings'!J1233</f>
        <v>24.86722222</v>
      </c>
      <c r="K1363" s="146" t="str">
        <f>'Product Ratings'!K1233</f>
        <v/>
      </c>
      <c r="L1363" s="305">
        <f>'Product Ratings'!L1233</f>
        <v>16.40101716</v>
      </c>
      <c r="M1363" s="134">
        <f>'Product Ratings'!M1233</f>
        <v>0.05</v>
      </c>
      <c r="N1363" s="146"/>
      <c r="O1363" s="139">
        <f>'Product Ratings'!O1233</f>
        <v>3</v>
      </c>
      <c r="P1363" s="139">
        <f>'Product Ratings'!P1233</f>
        <v>4</v>
      </c>
      <c r="Q1363" s="139">
        <f>'Product Ratings'!Q1233</f>
        <v>5</v>
      </c>
      <c r="R1363" s="139">
        <f>'Product Ratings'!R1233</f>
        <v>0</v>
      </c>
      <c r="S1363" s="306">
        <f>'Product Ratings'!S1233</f>
        <v>1</v>
      </c>
      <c r="T1363" s="307">
        <f>'Product Ratings'!T1233</f>
        <v>13</v>
      </c>
      <c r="U1363" s="146"/>
      <c r="V1363" s="146"/>
      <c r="W1363" s="146"/>
    </row>
    <row r="1364" ht="12.75" customHeight="1">
      <c r="A1364" s="146"/>
      <c r="B1364" s="146" t="str">
        <f>'Product Ratings'!B1246</f>
        <v/>
      </c>
      <c r="C1364" s="146"/>
      <c r="D1364" s="146"/>
      <c r="E1364" s="146">
        <f>'Product Ratings'!C1246</f>
        <v>8</v>
      </c>
      <c r="F1364" s="305">
        <f>'Product Ratings'!D1246</f>
        <v>264.35</v>
      </c>
      <c r="G1364" s="305">
        <f>'Product Ratings'!E1246</f>
        <v>136.07</v>
      </c>
      <c r="H1364" s="134">
        <f>'Product Ratings'!F1246</f>
        <v>0.5147</v>
      </c>
      <c r="I1364" s="146"/>
      <c r="J1364" s="305">
        <f>'Product Ratings'!J1246</f>
        <v>33.04375</v>
      </c>
      <c r="K1364" s="146" t="str">
        <f>'Product Ratings'!K1246</f>
        <v/>
      </c>
      <c r="L1364" s="305">
        <f>'Product Ratings'!L1246</f>
        <v>21.81537598</v>
      </c>
      <c r="M1364" s="134">
        <f>'Product Ratings'!M1246</f>
        <v>0.3</v>
      </c>
      <c r="N1364" s="146"/>
      <c r="O1364" s="139">
        <f>'Product Ratings'!O1246</f>
        <v>3</v>
      </c>
      <c r="P1364" s="139">
        <f>'Product Ratings'!P1246</f>
        <v>2</v>
      </c>
      <c r="Q1364" s="139">
        <f>'Product Ratings'!Q1246</f>
        <v>5</v>
      </c>
      <c r="R1364" s="139">
        <f>'Product Ratings'!R1246</f>
        <v>0</v>
      </c>
      <c r="S1364" s="306">
        <f>'Product Ratings'!S1246</f>
        <v>3</v>
      </c>
      <c r="T1364" s="307">
        <f>'Product Ratings'!T1246</f>
        <v>13</v>
      </c>
      <c r="U1364" s="146"/>
      <c r="V1364" s="146"/>
      <c r="W1364" s="146"/>
    </row>
    <row r="1365" ht="12.75" customHeight="1">
      <c r="A1365" s="146"/>
      <c r="B1365" s="146" t="str">
        <f>'Product Ratings'!B1247</f>
        <v/>
      </c>
      <c r="C1365" s="146"/>
      <c r="D1365" s="146"/>
      <c r="E1365" s="146">
        <f>'Product Ratings'!C1247</f>
        <v>10</v>
      </c>
      <c r="F1365" s="305">
        <f>'Product Ratings'!D1247</f>
        <v>330.44</v>
      </c>
      <c r="G1365" s="305">
        <f>'Product Ratings'!E1247</f>
        <v>170.06</v>
      </c>
      <c r="H1365" s="134">
        <f>'Product Ratings'!F1247</f>
        <v>0.5146</v>
      </c>
      <c r="I1365" s="146"/>
      <c r="J1365" s="305">
        <f>'Product Ratings'!J1247</f>
        <v>33.044</v>
      </c>
      <c r="K1365" s="146" t="str">
        <f>'Product Ratings'!K1247</f>
        <v/>
      </c>
      <c r="L1365" s="305">
        <f>'Product Ratings'!L1247</f>
        <v>21.81698138</v>
      </c>
      <c r="M1365" s="134">
        <f>'Product Ratings'!M1247</f>
        <v>0.31</v>
      </c>
      <c r="N1365" s="146"/>
      <c r="O1365" s="139">
        <f>'Product Ratings'!O1247</f>
        <v>3</v>
      </c>
      <c r="P1365" s="139">
        <f>'Product Ratings'!P1247</f>
        <v>2</v>
      </c>
      <c r="Q1365" s="139">
        <f>'Product Ratings'!Q1247</f>
        <v>5</v>
      </c>
      <c r="R1365" s="139">
        <f>'Product Ratings'!R1247</f>
        <v>0</v>
      </c>
      <c r="S1365" s="306">
        <f>'Product Ratings'!S1247</f>
        <v>3</v>
      </c>
      <c r="T1365" s="307">
        <f>'Product Ratings'!T1247</f>
        <v>13</v>
      </c>
      <c r="U1365" s="146"/>
      <c r="V1365" s="146"/>
      <c r="W1365" s="146"/>
    </row>
    <row r="1366" ht="12.75" customHeight="1">
      <c r="A1366" s="146"/>
      <c r="B1366" s="146" t="str">
        <f>'Product Ratings'!B1253</f>
        <v/>
      </c>
      <c r="C1366" s="146"/>
      <c r="D1366" s="146"/>
      <c r="E1366" s="146">
        <f>'Product Ratings'!C1253</f>
        <v>3</v>
      </c>
      <c r="F1366" s="305">
        <f>'Product Ratings'!D1253</f>
        <v>75.65</v>
      </c>
      <c r="G1366" s="305">
        <f>'Product Ratings'!E1253</f>
        <v>38.9</v>
      </c>
      <c r="H1366" s="134">
        <f>'Product Ratings'!F1253</f>
        <v>0.5142</v>
      </c>
      <c r="I1366" s="146"/>
      <c r="J1366" s="305">
        <f>'Product Ratings'!J1253</f>
        <v>25.21666667</v>
      </c>
      <c r="K1366" s="146" t="str">
        <f>'Product Ratings'!K1253</f>
        <v/>
      </c>
      <c r="L1366" s="305">
        <f>'Product Ratings'!L1253</f>
        <v>16.65345837</v>
      </c>
      <c r="M1366" s="134">
        <f>'Product Ratings'!M1253</f>
        <v>0.46</v>
      </c>
      <c r="N1366" s="146"/>
      <c r="O1366" s="139">
        <f>'Product Ratings'!O1253</f>
        <v>3</v>
      </c>
      <c r="P1366" s="139">
        <f>'Product Ratings'!P1253</f>
        <v>1</v>
      </c>
      <c r="Q1366" s="139">
        <f>'Product Ratings'!Q1253</f>
        <v>5</v>
      </c>
      <c r="R1366" s="139">
        <f>'Product Ratings'!R1253</f>
        <v>0</v>
      </c>
      <c r="S1366" s="306">
        <f>'Product Ratings'!S1253</f>
        <v>4</v>
      </c>
      <c r="T1366" s="307">
        <f>'Product Ratings'!T1253</f>
        <v>13</v>
      </c>
      <c r="U1366" s="146"/>
      <c r="V1366" s="146"/>
      <c r="W1366" s="146"/>
    </row>
    <row r="1367" ht="12.75" customHeight="1">
      <c r="A1367" s="146"/>
      <c r="B1367" s="146" t="str">
        <f>'Product Ratings'!B1254</f>
        <v/>
      </c>
      <c r="C1367" s="146"/>
      <c r="D1367" s="146"/>
      <c r="E1367" s="146">
        <f>'Product Ratings'!C1254</f>
        <v>2</v>
      </c>
      <c r="F1367" s="305">
        <f>'Product Ratings'!D1254</f>
        <v>50.43</v>
      </c>
      <c r="G1367" s="305">
        <f>'Product Ratings'!E1254</f>
        <v>25.93</v>
      </c>
      <c r="H1367" s="134">
        <f>'Product Ratings'!F1254</f>
        <v>0.5142</v>
      </c>
      <c r="I1367" s="146"/>
      <c r="J1367" s="305">
        <f>'Product Ratings'!J1254</f>
        <v>25.215</v>
      </c>
      <c r="K1367" s="146" t="str">
        <f>'Product Ratings'!K1254</f>
        <v/>
      </c>
      <c r="L1367" s="305">
        <f>'Product Ratings'!L1254</f>
        <v>16.65235768</v>
      </c>
      <c r="M1367" s="134">
        <f>'Product Ratings'!M1254</f>
        <v>0.48</v>
      </c>
      <c r="N1367" s="146"/>
      <c r="O1367" s="139">
        <f>'Product Ratings'!O1254</f>
        <v>3</v>
      </c>
      <c r="P1367" s="139">
        <f>'Product Ratings'!P1254</f>
        <v>1</v>
      </c>
      <c r="Q1367" s="139">
        <f>'Product Ratings'!Q1254</f>
        <v>5</v>
      </c>
      <c r="R1367" s="139">
        <f>'Product Ratings'!R1254</f>
        <v>0</v>
      </c>
      <c r="S1367" s="306">
        <f>'Product Ratings'!S1254</f>
        <v>4</v>
      </c>
      <c r="T1367" s="307">
        <f>'Product Ratings'!T1254</f>
        <v>13</v>
      </c>
      <c r="U1367" s="146"/>
      <c r="V1367" s="146"/>
      <c r="W1367" s="146"/>
    </row>
    <row r="1368" ht="12.75" customHeight="1">
      <c r="A1368" s="146"/>
      <c r="B1368" s="146" t="str">
        <f>'Product Ratings'!B1256</f>
        <v/>
      </c>
      <c r="C1368" s="146"/>
      <c r="D1368" s="146"/>
      <c r="E1368" s="146">
        <f>'Product Ratings'!C1256</f>
        <v>8</v>
      </c>
      <c r="F1368" s="305">
        <f>'Product Ratings'!D1256</f>
        <v>460.76</v>
      </c>
      <c r="G1368" s="305">
        <f>'Product Ratings'!E1256</f>
        <v>236.76</v>
      </c>
      <c r="H1368" s="134">
        <f>'Product Ratings'!F1256</f>
        <v>0.5138</v>
      </c>
      <c r="I1368" s="146"/>
      <c r="J1368" s="305">
        <f>'Product Ratings'!J1256</f>
        <v>57.595</v>
      </c>
      <c r="K1368" s="146" t="str">
        <f>'Product Ratings'!K1256</f>
        <v/>
      </c>
      <c r="L1368" s="305">
        <f>'Product Ratings'!L1256</f>
        <v>38.0466376</v>
      </c>
      <c r="M1368" s="134">
        <f>'Product Ratings'!M1256</f>
        <v>0.52</v>
      </c>
      <c r="N1368" s="146"/>
      <c r="O1368" s="139">
        <f>'Product Ratings'!O1256</f>
        <v>3</v>
      </c>
      <c r="P1368" s="139">
        <f>'Product Ratings'!P1256</f>
        <v>2</v>
      </c>
      <c r="Q1368" s="139">
        <f>'Product Ratings'!Q1256</f>
        <v>4</v>
      </c>
      <c r="R1368" s="139">
        <f>'Product Ratings'!R1256</f>
        <v>0</v>
      </c>
      <c r="S1368" s="306">
        <f>'Product Ratings'!S1256</f>
        <v>4</v>
      </c>
      <c r="T1368" s="307">
        <f>'Product Ratings'!T1256</f>
        <v>13</v>
      </c>
      <c r="U1368" s="146"/>
      <c r="V1368" s="146"/>
      <c r="W1368" s="146"/>
    </row>
    <row r="1369" ht="12.75" customHeight="1">
      <c r="A1369" s="146"/>
      <c r="B1369" s="146" t="str">
        <f>'Product Ratings'!B1257</f>
        <v/>
      </c>
      <c r="C1369" s="146"/>
      <c r="D1369" s="146"/>
      <c r="E1369" s="146">
        <f>'Product Ratings'!C1257</f>
        <v>5</v>
      </c>
      <c r="F1369" s="305">
        <f>'Product Ratings'!D1257</f>
        <v>39.13</v>
      </c>
      <c r="G1369" s="305">
        <f>'Product Ratings'!E1257</f>
        <v>20.1</v>
      </c>
      <c r="H1369" s="134">
        <f>'Product Ratings'!F1257</f>
        <v>0.5137</v>
      </c>
      <c r="I1369" s="146"/>
      <c r="J1369" s="305">
        <f>'Product Ratings'!J1257</f>
        <v>7.826</v>
      </c>
      <c r="K1369" s="146" t="str">
        <f>'Product Ratings'!K1257</f>
        <v/>
      </c>
      <c r="L1369" s="305">
        <f>'Product Ratings'!L1257</f>
        <v>5.170112968</v>
      </c>
      <c r="M1369" s="134">
        <f>'Product Ratings'!M1257</f>
        <v>0.56</v>
      </c>
      <c r="N1369" s="146"/>
      <c r="O1369" s="139">
        <f>'Product Ratings'!O1257</f>
        <v>3</v>
      </c>
      <c r="P1369" s="139">
        <f>'Product Ratings'!P1257</f>
        <v>1</v>
      </c>
      <c r="Q1369" s="139">
        <f>'Product Ratings'!Q1257</f>
        <v>5</v>
      </c>
      <c r="R1369" s="139">
        <f>'Product Ratings'!R1257</f>
        <v>0</v>
      </c>
      <c r="S1369" s="306">
        <f>'Product Ratings'!S1257</f>
        <v>4</v>
      </c>
      <c r="T1369" s="307">
        <f>'Product Ratings'!T1257</f>
        <v>13</v>
      </c>
      <c r="U1369" s="146"/>
      <c r="V1369" s="146"/>
      <c r="W1369" s="146"/>
    </row>
    <row r="1370" ht="12.75" customHeight="1">
      <c r="A1370" s="146"/>
      <c r="B1370" s="146" t="str">
        <f>'Product Ratings'!B1258</f>
        <v/>
      </c>
      <c r="C1370" s="146"/>
      <c r="D1370" s="146"/>
      <c r="E1370" s="146">
        <f>'Product Ratings'!C1258</f>
        <v>13</v>
      </c>
      <c r="F1370" s="305">
        <f>'Product Ratings'!D1258</f>
        <v>1446.96</v>
      </c>
      <c r="G1370" s="305">
        <f>'Product Ratings'!E1258</f>
        <v>743.22</v>
      </c>
      <c r="H1370" s="134">
        <f>'Product Ratings'!F1258</f>
        <v>0.5136</v>
      </c>
      <c r="I1370" s="146"/>
      <c r="J1370" s="305">
        <f>'Product Ratings'!J1258</f>
        <v>111.3046154</v>
      </c>
      <c r="K1370" s="146" t="str">
        <f>'Product Ratings'!K1258</f>
        <v/>
      </c>
      <c r="L1370" s="305">
        <f>'Product Ratings'!L1258</f>
        <v>73.53634737</v>
      </c>
      <c r="M1370" s="134">
        <f>'Product Ratings'!M1258</f>
        <v>0.53</v>
      </c>
      <c r="N1370" s="146"/>
      <c r="O1370" s="139">
        <f>'Product Ratings'!O1258</f>
        <v>3</v>
      </c>
      <c r="P1370" s="139">
        <f>'Product Ratings'!P1258</f>
        <v>3</v>
      </c>
      <c r="Q1370" s="139">
        <f>'Product Ratings'!Q1258</f>
        <v>3</v>
      </c>
      <c r="R1370" s="139">
        <f>'Product Ratings'!R1258</f>
        <v>0</v>
      </c>
      <c r="S1370" s="306">
        <f>'Product Ratings'!S1258</f>
        <v>4</v>
      </c>
      <c r="T1370" s="307">
        <f>'Product Ratings'!T1258</f>
        <v>13</v>
      </c>
      <c r="U1370" s="146"/>
      <c r="V1370" s="146"/>
      <c r="W1370" s="146"/>
    </row>
    <row r="1371" ht="12.75" customHeight="1">
      <c r="A1371" s="146"/>
      <c r="B1371" s="146" t="str">
        <f>'Product Ratings'!B1259</f>
        <v/>
      </c>
      <c r="C1371" s="146"/>
      <c r="D1371" s="146"/>
      <c r="E1371" s="146">
        <f>'Product Ratings'!C1259</f>
        <v>4</v>
      </c>
      <c r="F1371" s="305">
        <f>'Product Ratings'!D1259</f>
        <v>144.87</v>
      </c>
      <c r="G1371" s="305">
        <f>'Product Ratings'!E1259</f>
        <v>74.4</v>
      </c>
      <c r="H1371" s="134">
        <f>'Product Ratings'!F1259</f>
        <v>0.5136</v>
      </c>
      <c r="I1371" s="146"/>
      <c r="J1371" s="305">
        <f>'Product Ratings'!J1259</f>
        <v>36.2175</v>
      </c>
      <c r="K1371" s="146" t="str">
        <f>'Product Ratings'!K1259</f>
        <v/>
      </c>
      <c r="L1371" s="305">
        <f>'Product Ratings'!L1259</f>
        <v>23.92805233</v>
      </c>
      <c r="M1371" s="134">
        <f>'Product Ratings'!M1259</f>
        <v>0.51</v>
      </c>
      <c r="N1371" s="146"/>
      <c r="O1371" s="139">
        <f>'Product Ratings'!O1259</f>
        <v>3</v>
      </c>
      <c r="P1371" s="139">
        <f>'Product Ratings'!P1259</f>
        <v>1</v>
      </c>
      <c r="Q1371" s="139">
        <f>'Product Ratings'!Q1259</f>
        <v>5</v>
      </c>
      <c r="R1371" s="139">
        <f>'Product Ratings'!R1259</f>
        <v>0</v>
      </c>
      <c r="S1371" s="306">
        <f>'Product Ratings'!S1259</f>
        <v>4</v>
      </c>
      <c r="T1371" s="307">
        <f>'Product Ratings'!T1259</f>
        <v>13</v>
      </c>
      <c r="U1371" s="146"/>
      <c r="V1371" s="146"/>
      <c r="W1371" s="146"/>
    </row>
    <row r="1372" ht="12.75" customHeight="1">
      <c r="A1372" s="146"/>
      <c r="B1372" s="146" t="str">
        <f>'Product Ratings'!B1261</f>
        <v/>
      </c>
      <c r="C1372" s="146"/>
      <c r="D1372" s="146"/>
      <c r="E1372" s="146">
        <f>'Product Ratings'!C1261</f>
        <v>3</v>
      </c>
      <c r="F1372" s="305">
        <f>'Product Ratings'!D1261</f>
        <v>73.13</v>
      </c>
      <c r="G1372" s="305">
        <f>'Product Ratings'!E1261</f>
        <v>37.54</v>
      </c>
      <c r="H1372" s="134">
        <f>'Product Ratings'!F1261</f>
        <v>0.5134</v>
      </c>
      <c r="I1372" s="146"/>
      <c r="J1372" s="305">
        <f>'Product Ratings'!J1261</f>
        <v>24.37666667</v>
      </c>
      <c r="K1372" s="146" t="str">
        <f>'Product Ratings'!K1261</f>
        <v/>
      </c>
      <c r="L1372" s="305">
        <f>'Product Ratings'!L1261</f>
        <v>16.10721995</v>
      </c>
      <c r="M1372" s="134">
        <f>'Product Ratings'!M1261</f>
        <v>0.58</v>
      </c>
      <c r="N1372" s="146"/>
      <c r="O1372" s="139">
        <f>'Product Ratings'!O1261</f>
        <v>3</v>
      </c>
      <c r="P1372" s="139">
        <f>'Product Ratings'!P1261</f>
        <v>1</v>
      </c>
      <c r="Q1372" s="139">
        <f>'Product Ratings'!Q1261</f>
        <v>5</v>
      </c>
      <c r="R1372" s="139">
        <f>'Product Ratings'!R1261</f>
        <v>0</v>
      </c>
      <c r="S1372" s="306">
        <f>'Product Ratings'!S1261</f>
        <v>4</v>
      </c>
      <c r="T1372" s="307">
        <f>'Product Ratings'!T1261</f>
        <v>13</v>
      </c>
      <c r="U1372" s="146"/>
      <c r="V1372" s="146"/>
      <c r="W1372" s="146"/>
    </row>
    <row r="1373" ht="12.75" customHeight="1">
      <c r="A1373" s="146"/>
      <c r="B1373" s="146" t="str">
        <f>'Product Ratings'!B1275</f>
        <v/>
      </c>
      <c r="C1373" s="146"/>
      <c r="D1373" s="146"/>
      <c r="E1373" s="146">
        <f>'Product Ratings'!C1275</f>
        <v>1</v>
      </c>
      <c r="F1373" s="305">
        <f>'Product Ratings'!D1275</f>
        <v>55.43</v>
      </c>
      <c r="G1373" s="305">
        <f>'Product Ratings'!E1275</f>
        <v>28.35</v>
      </c>
      <c r="H1373" s="134">
        <f>'Product Ratings'!F1275</f>
        <v>0.5115</v>
      </c>
      <c r="I1373" s="146"/>
      <c r="J1373" s="305">
        <f>'Product Ratings'!J1275</f>
        <v>55.43</v>
      </c>
      <c r="K1373" s="146" t="str">
        <f>'Product Ratings'!K1275</f>
        <v/>
      </c>
      <c r="L1373" s="305">
        <f>'Product Ratings'!L1275</f>
        <v>36.67217995</v>
      </c>
      <c r="M1373" s="134">
        <f>'Product Ratings'!M1275</f>
        <v>0.9</v>
      </c>
      <c r="N1373" s="146"/>
      <c r="O1373" s="139">
        <f>'Product Ratings'!O1275</f>
        <v>3</v>
      </c>
      <c r="P1373" s="139">
        <f>'Product Ratings'!P1275</f>
        <v>1</v>
      </c>
      <c r="Q1373" s="139">
        <f>'Product Ratings'!Q1275</f>
        <v>4</v>
      </c>
      <c r="R1373" s="139">
        <f>'Product Ratings'!R1275</f>
        <v>0</v>
      </c>
      <c r="S1373" s="306">
        <f>'Product Ratings'!S1275</f>
        <v>5</v>
      </c>
      <c r="T1373" s="307">
        <f>'Product Ratings'!T1275</f>
        <v>13</v>
      </c>
      <c r="U1373" s="146"/>
      <c r="V1373" s="146"/>
      <c r="W1373" s="146"/>
    </row>
    <row r="1374" ht="12.75" customHeight="1">
      <c r="A1374" s="146"/>
      <c r="B1374" s="146" t="str">
        <f>'Product Ratings'!B1279</f>
        <v/>
      </c>
      <c r="C1374" s="146"/>
      <c r="D1374" s="146"/>
      <c r="E1374" s="146">
        <f>'Product Ratings'!C1279</f>
        <v>3</v>
      </c>
      <c r="F1374" s="305">
        <f>'Product Ratings'!D1279</f>
        <v>114.78</v>
      </c>
      <c r="G1374" s="305">
        <f>'Product Ratings'!E1279</f>
        <v>58.62</v>
      </c>
      <c r="H1374" s="134">
        <f>'Product Ratings'!F1279</f>
        <v>0.5107</v>
      </c>
      <c r="I1374" s="146"/>
      <c r="J1374" s="305">
        <f>'Product Ratings'!J1279</f>
        <v>38.26</v>
      </c>
      <c r="K1374" s="146" t="str">
        <f>'Product Ratings'!K1279</f>
        <v/>
      </c>
      <c r="L1374" s="305">
        <f>'Product Ratings'!L1279</f>
        <v>25.32600781</v>
      </c>
      <c r="M1374" s="134">
        <f>'Product Ratings'!M1279</f>
        <v>0.93</v>
      </c>
      <c r="N1374" s="146"/>
      <c r="O1374" s="139">
        <f>'Product Ratings'!O1279</f>
        <v>3</v>
      </c>
      <c r="P1374" s="139">
        <f>'Product Ratings'!P1279</f>
        <v>1</v>
      </c>
      <c r="Q1374" s="127">
        <f>'Product Ratings'!Q1279</f>
        <v>25.32600781</v>
      </c>
      <c r="R1374" s="139">
        <f>'Product Ratings'!R1279</f>
        <v>0</v>
      </c>
      <c r="S1374" s="306">
        <f>'Product Ratings'!S1279</f>
        <v>5</v>
      </c>
      <c r="T1374" s="307">
        <f>'Product Ratings'!T1279</f>
        <v>34.32600781</v>
      </c>
      <c r="U1374" s="146"/>
      <c r="V1374" s="146"/>
      <c r="W1374" s="146"/>
    </row>
    <row r="1375" ht="12.75" customHeight="1">
      <c r="A1375" s="146"/>
      <c r="B1375" s="146" t="str">
        <f>'Product Ratings'!B1291</f>
        <v/>
      </c>
      <c r="C1375" s="146"/>
      <c r="D1375" s="146"/>
      <c r="E1375" s="146">
        <f>'Product Ratings'!C1291</f>
        <v>1</v>
      </c>
      <c r="F1375" s="305">
        <f>'Product Ratings'!D1291</f>
        <v>10.39</v>
      </c>
      <c r="G1375" s="305">
        <f>'Product Ratings'!E1291</f>
        <v>5.29</v>
      </c>
      <c r="H1375" s="134">
        <f>'Product Ratings'!F1291</f>
        <v>0.5092</v>
      </c>
      <c r="I1375" s="146"/>
      <c r="J1375" s="305">
        <f>'Product Ratings'!J1291</f>
        <v>10.39</v>
      </c>
      <c r="K1375" s="146" t="str">
        <f>'Product Ratings'!K1291</f>
        <v/>
      </c>
      <c r="L1375" s="305">
        <f>'Product Ratings'!L1291</f>
        <v>6.884442089</v>
      </c>
      <c r="M1375" s="134">
        <f>'Product Ratings'!M1291</f>
        <v>0.35</v>
      </c>
      <c r="N1375" s="146"/>
      <c r="O1375" s="139">
        <f>'Product Ratings'!O1291</f>
        <v>3</v>
      </c>
      <c r="P1375" s="139">
        <f>'Product Ratings'!P1291</f>
        <v>1</v>
      </c>
      <c r="Q1375" s="139">
        <f>'Product Ratings'!Q1291</f>
        <v>5</v>
      </c>
      <c r="R1375" s="139">
        <f>'Product Ratings'!R1291</f>
        <v>0</v>
      </c>
      <c r="S1375" s="306">
        <f>'Product Ratings'!S1291</f>
        <v>4</v>
      </c>
      <c r="T1375" s="307">
        <f>'Product Ratings'!T1291</f>
        <v>13</v>
      </c>
      <c r="U1375" s="146"/>
      <c r="V1375" s="146"/>
      <c r="W1375" s="146"/>
    </row>
    <row r="1376" ht="12.75" customHeight="1">
      <c r="A1376" s="146"/>
      <c r="B1376" s="146" t="str">
        <f>'Product Ratings'!B1295</f>
        <v/>
      </c>
      <c r="C1376" s="146"/>
      <c r="D1376" s="146"/>
      <c r="E1376" s="146">
        <f>'Product Ratings'!C1295</f>
        <v>5</v>
      </c>
      <c r="F1376" s="305">
        <f>'Product Ratings'!D1295</f>
        <v>239.13</v>
      </c>
      <c r="G1376" s="305">
        <f>'Product Ratings'!E1295</f>
        <v>121.63</v>
      </c>
      <c r="H1376" s="134">
        <f>'Product Ratings'!F1295</f>
        <v>0.5086</v>
      </c>
      <c r="I1376" s="146"/>
      <c r="J1376" s="305">
        <f>'Product Ratings'!J1295</f>
        <v>47.826</v>
      </c>
      <c r="K1376" s="146" t="str">
        <f>'Product Ratings'!K1295</f>
        <v/>
      </c>
      <c r="L1376" s="305">
        <f>'Product Ratings'!L1295</f>
        <v>31.70224049</v>
      </c>
      <c r="M1376" s="134">
        <f>'Product Ratings'!M1295</f>
        <v>0.65</v>
      </c>
      <c r="N1376" s="146"/>
      <c r="O1376" s="139">
        <f>'Product Ratings'!O1295</f>
        <v>3</v>
      </c>
      <c r="P1376" s="139">
        <f>'Product Ratings'!P1295</f>
        <v>1</v>
      </c>
      <c r="Q1376" s="139">
        <f>'Product Ratings'!Q1295</f>
        <v>4</v>
      </c>
      <c r="R1376" s="139">
        <f>'Product Ratings'!R1295</f>
        <v>0</v>
      </c>
      <c r="S1376" s="306">
        <f>'Product Ratings'!S1295</f>
        <v>5</v>
      </c>
      <c r="T1376" s="307">
        <f>'Product Ratings'!T1295</f>
        <v>13</v>
      </c>
      <c r="U1376" s="146"/>
      <c r="V1376" s="146"/>
      <c r="W1376" s="146"/>
    </row>
    <row r="1377" ht="12.75" customHeight="1">
      <c r="A1377" s="146"/>
      <c r="B1377" s="146" t="str">
        <f>'Product Ratings'!B1303</f>
        <v/>
      </c>
      <c r="C1377" s="146"/>
      <c r="D1377" s="146"/>
      <c r="E1377" s="146">
        <f>'Product Ratings'!C1303</f>
        <v>7</v>
      </c>
      <c r="F1377" s="305">
        <f>'Product Ratings'!D1303</f>
        <v>91</v>
      </c>
      <c r="G1377" s="305">
        <f>'Product Ratings'!E1303</f>
        <v>46.2</v>
      </c>
      <c r="H1377" s="134">
        <f>'Product Ratings'!F1303</f>
        <v>0.5077</v>
      </c>
      <c r="I1377" s="146"/>
      <c r="J1377" s="305">
        <f>'Product Ratings'!J1303</f>
        <v>13</v>
      </c>
      <c r="K1377" s="146" t="str">
        <f>'Product Ratings'!K1303</f>
        <v/>
      </c>
      <c r="L1377" s="305">
        <f>'Product Ratings'!L1303</f>
        <v>8.622404988</v>
      </c>
      <c r="M1377" s="134">
        <f>'Product Ratings'!M1303</f>
        <v>0.21</v>
      </c>
      <c r="N1377" s="146"/>
      <c r="O1377" s="139">
        <f>'Product Ratings'!O1303</f>
        <v>3</v>
      </c>
      <c r="P1377" s="139">
        <f>'Product Ratings'!P1303</f>
        <v>2</v>
      </c>
      <c r="Q1377" s="139">
        <f>'Product Ratings'!Q1303</f>
        <v>5</v>
      </c>
      <c r="R1377" s="139">
        <f>'Product Ratings'!R1303</f>
        <v>0</v>
      </c>
      <c r="S1377" s="306">
        <f>'Product Ratings'!S1303</f>
        <v>3</v>
      </c>
      <c r="T1377" s="307">
        <f>'Product Ratings'!T1303</f>
        <v>13</v>
      </c>
      <c r="U1377" s="146"/>
      <c r="V1377" s="146"/>
      <c r="W1377" s="146"/>
    </row>
    <row r="1378" ht="12.75" customHeight="1">
      <c r="A1378" s="146"/>
      <c r="B1378" s="146" t="str">
        <f>'Product Ratings'!B1304</f>
        <v/>
      </c>
      <c r="C1378" s="146"/>
      <c r="D1378" s="146"/>
      <c r="E1378" s="146">
        <f>'Product Ratings'!C1304</f>
        <v>5</v>
      </c>
      <c r="F1378" s="305">
        <f>'Product Ratings'!D1304</f>
        <v>65</v>
      </c>
      <c r="G1378" s="305">
        <f>'Product Ratings'!E1304</f>
        <v>33</v>
      </c>
      <c r="H1378" s="134">
        <f>'Product Ratings'!F1304</f>
        <v>0.5077</v>
      </c>
      <c r="I1378" s="146"/>
      <c r="J1378" s="305">
        <f>'Product Ratings'!J1304</f>
        <v>13</v>
      </c>
      <c r="K1378" s="146" t="str">
        <f>'Product Ratings'!K1304</f>
        <v/>
      </c>
      <c r="L1378" s="305">
        <f>'Product Ratings'!L1304</f>
        <v>8.622404988</v>
      </c>
      <c r="M1378" s="134">
        <f>'Product Ratings'!M1304</f>
        <v>0.45</v>
      </c>
      <c r="N1378" s="146"/>
      <c r="O1378" s="139">
        <f>'Product Ratings'!O1304</f>
        <v>3</v>
      </c>
      <c r="P1378" s="139">
        <f>'Product Ratings'!P1304</f>
        <v>1</v>
      </c>
      <c r="Q1378" s="139">
        <f>'Product Ratings'!Q1304</f>
        <v>5</v>
      </c>
      <c r="R1378" s="139">
        <f>'Product Ratings'!R1304</f>
        <v>0</v>
      </c>
      <c r="S1378" s="306">
        <f>'Product Ratings'!S1304</f>
        <v>4</v>
      </c>
      <c r="T1378" s="307">
        <f>'Product Ratings'!T1304</f>
        <v>13</v>
      </c>
      <c r="U1378" s="146"/>
      <c r="V1378" s="146"/>
      <c r="W1378" s="146"/>
    </row>
    <row r="1379" ht="12.75" customHeight="1">
      <c r="A1379" s="146"/>
      <c r="B1379" s="146" t="str">
        <f>'Product Ratings'!B1306</f>
        <v/>
      </c>
      <c r="C1379" s="146"/>
      <c r="D1379" s="146"/>
      <c r="E1379" s="146">
        <f>'Product Ratings'!C1306</f>
        <v>3</v>
      </c>
      <c r="F1379" s="305">
        <f>'Product Ratings'!D1306</f>
        <v>127.83</v>
      </c>
      <c r="G1379" s="305">
        <f>'Product Ratings'!E1306</f>
        <v>64.85</v>
      </c>
      <c r="H1379" s="134">
        <f>'Product Ratings'!F1306</f>
        <v>0.5073</v>
      </c>
      <c r="I1379" s="146"/>
      <c r="J1379" s="305">
        <f>'Product Ratings'!J1306</f>
        <v>42.61</v>
      </c>
      <c r="K1379" s="146" t="str">
        <f>'Product Ratings'!K1306</f>
        <v/>
      </c>
      <c r="L1379" s="305">
        <f>'Product Ratings'!L1306</f>
        <v>28.26909043</v>
      </c>
      <c r="M1379" s="134">
        <f>'Product Ratings'!M1306</f>
        <v>0.89</v>
      </c>
      <c r="N1379" s="146"/>
      <c r="O1379" s="139">
        <f>'Product Ratings'!O1306</f>
        <v>3</v>
      </c>
      <c r="P1379" s="139">
        <f>'Product Ratings'!P1306</f>
        <v>1</v>
      </c>
      <c r="Q1379" s="139">
        <f>'Product Ratings'!Q1306</f>
        <v>4</v>
      </c>
      <c r="R1379" s="139">
        <f>'Product Ratings'!R1306</f>
        <v>0</v>
      </c>
      <c r="S1379" s="306">
        <f>'Product Ratings'!S1306</f>
        <v>5</v>
      </c>
      <c r="T1379" s="307">
        <f>'Product Ratings'!T1306</f>
        <v>13</v>
      </c>
      <c r="U1379" s="146"/>
      <c r="V1379" s="146"/>
      <c r="W1379" s="146"/>
    </row>
    <row r="1380" ht="12.75" customHeight="1">
      <c r="A1380" s="146"/>
      <c r="B1380" s="146" t="str">
        <f>'Product Ratings'!B1311</f>
        <v/>
      </c>
      <c r="C1380" s="146"/>
      <c r="D1380" s="146"/>
      <c r="E1380" s="146">
        <f>'Product Ratings'!C1311</f>
        <v>13</v>
      </c>
      <c r="F1380" s="305">
        <f>'Product Ratings'!D1311</f>
        <v>169.45</v>
      </c>
      <c r="G1380" s="305">
        <f>'Product Ratings'!E1311</f>
        <v>85.88</v>
      </c>
      <c r="H1380" s="134">
        <f>'Product Ratings'!F1311</f>
        <v>0.5068</v>
      </c>
      <c r="I1380" s="146"/>
      <c r="J1380" s="305">
        <f>'Product Ratings'!J1311</f>
        <v>13.03461538</v>
      </c>
      <c r="K1380" s="146" t="str">
        <f>'Product Ratings'!K1311</f>
        <v/>
      </c>
      <c r="L1380" s="305">
        <f>'Product Ratings'!L1311</f>
        <v>8.650527863</v>
      </c>
      <c r="M1380" s="134">
        <f>'Product Ratings'!M1311</f>
        <v>0.07</v>
      </c>
      <c r="N1380" s="146"/>
      <c r="O1380" s="139">
        <f>'Product Ratings'!O1311</f>
        <v>3</v>
      </c>
      <c r="P1380" s="139">
        <f>'Product Ratings'!P1311</f>
        <v>3</v>
      </c>
      <c r="Q1380" s="139">
        <f>'Product Ratings'!Q1311</f>
        <v>5</v>
      </c>
      <c r="R1380" s="139">
        <f>'Product Ratings'!R1311</f>
        <v>0</v>
      </c>
      <c r="S1380" s="306">
        <f>'Product Ratings'!S1311</f>
        <v>2</v>
      </c>
      <c r="T1380" s="307">
        <f>'Product Ratings'!T1311</f>
        <v>13</v>
      </c>
      <c r="U1380" s="146"/>
      <c r="V1380" s="146"/>
      <c r="W1380" s="146"/>
    </row>
    <row r="1381" ht="12.75" customHeight="1">
      <c r="A1381" s="146"/>
      <c r="B1381" s="146" t="str">
        <f>'Product Ratings'!B1322</f>
        <v/>
      </c>
      <c r="C1381" s="146"/>
      <c r="D1381" s="146"/>
      <c r="E1381" s="146">
        <f>'Product Ratings'!C1322</f>
        <v>9</v>
      </c>
      <c r="F1381" s="305">
        <f>'Product Ratings'!D1322</f>
        <v>117.32</v>
      </c>
      <c r="G1381" s="305">
        <f>'Product Ratings'!E1322</f>
        <v>59.32</v>
      </c>
      <c r="H1381" s="134">
        <f>'Product Ratings'!F1322</f>
        <v>0.5056</v>
      </c>
      <c r="I1381" s="146"/>
      <c r="J1381" s="305">
        <f>'Product Ratings'!J1322</f>
        <v>13.03555556</v>
      </c>
      <c r="K1381" s="146" t="str">
        <f>'Product Ratings'!K1322</f>
        <v/>
      </c>
      <c r="L1381" s="305">
        <f>'Product Ratings'!L1322</f>
        <v>8.658046995</v>
      </c>
      <c r="M1381" s="134">
        <f>'Product Ratings'!M1322</f>
        <v>0.3</v>
      </c>
      <c r="N1381" s="146"/>
      <c r="O1381" s="139">
        <f>'Product Ratings'!O1322</f>
        <v>3</v>
      </c>
      <c r="P1381" s="139">
        <f>'Product Ratings'!P1322</f>
        <v>2</v>
      </c>
      <c r="Q1381" s="139">
        <f>'Product Ratings'!Q1322</f>
        <v>5</v>
      </c>
      <c r="R1381" s="139">
        <f>'Product Ratings'!R1322</f>
        <v>0</v>
      </c>
      <c r="S1381" s="306">
        <f>'Product Ratings'!S1322</f>
        <v>3</v>
      </c>
      <c r="T1381" s="307">
        <f>'Product Ratings'!T1322</f>
        <v>13</v>
      </c>
      <c r="U1381" s="146"/>
      <c r="V1381" s="146"/>
      <c r="W1381" s="146"/>
    </row>
    <row r="1382" ht="12.75" customHeight="1">
      <c r="A1382" s="146"/>
      <c r="B1382" s="146" t="str">
        <f>'Product Ratings'!B1328</f>
        <v/>
      </c>
      <c r="C1382" s="146"/>
      <c r="D1382" s="146"/>
      <c r="E1382" s="146">
        <f>'Product Ratings'!C1328</f>
        <v>5</v>
      </c>
      <c r="F1382" s="305">
        <f>'Product Ratings'!D1328</f>
        <v>151.83</v>
      </c>
      <c r="G1382" s="305">
        <f>'Product Ratings'!E1328</f>
        <v>76.66</v>
      </c>
      <c r="H1382" s="134">
        <f>'Product Ratings'!F1328</f>
        <v>0.5049</v>
      </c>
      <c r="I1382" s="146"/>
      <c r="J1382" s="305">
        <f>'Product Ratings'!J1328</f>
        <v>30.366</v>
      </c>
      <c r="K1382" s="146" t="str">
        <f>'Product Ratings'!K1328</f>
        <v/>
      </c>
      <c r="L1382" s="305">
        <f>'Product Ratings'!L1328</f>
        <v>20.17808492</v>
      </c>
      <c r="M1382" s="134">
        <f>'Product Ratings'!M1328</f>
        <v>0.45</v>
      </c>
      <c r="N1382" s="146"/>
      <c r="O1382" s="139">
        <f>'Product Ratings'!O1328</f>
        <v>3</v>
      </c>
      <c r="P1382" s="139">
        <f>'Product Ratings'!P1328</f>
        <v>1</v>
      </c>
      <c r="Q1382" s="139">
        <f>'Product Ratings'!Q1328</f>
        <v>5</v>
      </c>
      <c r="R1382" s="139">
        <f>'Product Ratings'!R1328</f>
        <v>0</v>
      </c>
      <c r="S1382" s="306">
        <f>'Product Ratings'!S1328</f>
        <v>4</v>
      </c>
      <c r="T1382" s="307">
        <f>'Product Ratings'!T1328</f>
        <v>13</v>
      </c>
      <c r="U1382" s="146"/>
      <c r="V1382" s="146"/>
      <c r="W1382" s="146"/>
    </row>
    <row r="1383" ht="12.75" customHeight="1">
      <c r="A1383" s="146"/>
      <c r="B1383" s="146" t="str">
        <f>'Product Ratings'!B1331</f>
        <v/>
      </c>
      <c r="C1383" s="146"/>
      <c r="D1383" s="146"/>
      <c r="E1383" s="146">
        <f>'Product Ratings'!C1331</f>
        <v>2</v>
      </c>
      <c r="F1383" s="305">
        <f>'Product Ratings'!D1331</f>
        <v>11.3</v>
      </c>
      <c r="G1383" s="305">
        <f>'Product Ratings'!E1331</f>
        <v>5.7</v>
      </c>
      <c r="H1383" s="134">
        <f>'Product Ratings'!F1331</f>
        <v>0.5046</v>
      </c>
      <c r="I1383" s="146"/>
      <c r="J1383" s="305">
        <f>'Product Ratings'!J1331</f>
        <v>5.65</v>
      </c>
      <c r="K1383" s="146" t="str">
        <f>'Product Ratings'!K1331</f>
        <v/>
      </c>
      <c r="L1383" s="305">
        <f>'Product Ratings'!L1331</f>
        <v>3.755150871</v>
      </c>
      <c r="M1383" s="134">
        <f>'Product Ratings'!M1331</f>
        <v>0.5</v>
      </c>
      <c r="N1383" s="146"/>
      <c r="O1383" s="139">
        <f>'Product Ratings'!O1331</f>
        <v>3</v>
      </c>
      <c r="P1383" s="139">
        <f>'Product Ratings'!P1331</f>
        <v>1</v>
      </c>
      <c r="Q1383" s="139">
        <f>'Product Ratings'!Q1331</f>
        <v>5</v>
      </c>
      <c r="R1383" s="139">
        <f>'Product Ratings'!R1331</f>
        <v>0</v>
      </c>
      <c r="S1383" s="306">
        <f>'Product Ratings'!S1331</f>
        <v>4</v>
      </c>
      <c r="T1383" s="307">
        <f>'Product Ratings'!T1331</f>
        <v>13</v>
      </c>
      <c r="U1383" s="146"/>
      <c r="V1383" s="146"/>
      <c r="W1383" s="146"/>
    </row>
    <row r="1384" ht="12.75" customHeight="1">
      <c r="A1384" s="146"/>
      <c r="B1384" s="146" t="str">
        <f>'Product Ratings'!B1332</f>
        <v/>
      </c>
      <c r="C1384" s="146"/>
      <c r="D1384" s="146"/>
      <c r="E1384" s="146">
        <f>'Product Ratings'!C1332</f>
        <v>6</v>
      </c>
      <c r="F1384" s="305">
        <f>'Product Ratings'!D1332</f>
        <v>275.85</v>
      </c>
      <c r="G1384" s="305">
        <f>'Product Ratings'!E1332</f>
        <v>139.17</v>
      </c>
      <c r="H1384" s="134">
        <f>'Product Ratings'!F1332</f>
        <v>0.5045</v>
      </c>
      <c r="I1384" s="146"/>
      <c r="J1384" s="305">
        <f>'Product Ratings'!J1332</f>
        <v>45.975</v>
      </c>
      <c r="K1384" s="146" t="str">
        <f>'Product Ratings'!K1332</f>
        <v/>
      </c>
      <c r="L1384" s="305">
        <f>'Product Ratings'!L1332</f>
        <v>30.55832502</v>
      </c>
      <c r="M1384" s="134">
        <f>'Product Ratings'!M1332</f>
        <v>0.52</v>
      </c>
      <c r="N1384" s="146"/>
      <c r="O1384" s="139">
        <f>'Product Ratings'!O1332</f>
        <v>3</v>
      </c>
      <c r="P1384" s="139">
        <f>'Product Ratings'!P1332</f>
        <v>2</v>
      </c>
      <c r="Q1384" s="139">
        <f>'Product Ratings'!Q1332</f>
        <v>4</v>
      </c>
      <c r="R1384" s="139">
        <f>'Product Ratings'!R1332</f>
        <v>0</v>
      </c>
      <c r="S1384" s="306">
        <f>'Product Ratings'!S1332</f>
        <v>4</v>
      </c>
      <c r="T1384" s="307">
        <f>'Product Ratings'!T1332</f>
        <v>13</v>
      </c>
      <c r="U1384" s="146"/>
      <c r="V1384" s="146"/>
      <c r="W1384" s="146"/>
    </row>
    <row r="1385" ht="12.75" customHeight="1">
      <c r="A1385" s="146"/>
      <c r="B1385" s="146" t="str">
        <f>'Product Ratings'!B1334</f>
        <v/>
      </c>
      <c r="C1385" s="146"/>
      <c r="D1385" s="146"/>
      <c r="E1385" s="146">
        <f>'Product Ratings'!C1334</f>
        <v>2</v>
      </c>
      <c r="F1385" s="305">
        <f>'Product Ratings'!D1334</f>
        <v>50.43</v>
      </c>
      <c r="G1385" s="305">
        <f>'Product Ratings'!E1334</f>
        <v>25.43</v>
      </c>
      <c r="H1385" s="134">
        <f>'Product Ratings'!F1334</f>
        <v>0.5043</v>
      </c>
      <c r="I1385" s="146"/>
      <c r="J1385" s="305">
        <f>'Product Ratings'!J1334</f>
        <v>25.215</v>
      </c>
      <c r="K1385" s="146" t="str">
        <f>'Product Ratings'!K1334</f>
        <v/>
      </c>
      <c r="L1385" s="305">
        <f>'Product Ratings'!L1334</f>
        <v>16.76194908</v>
      </c>
      <c r="M1385" s="134">
        <f>'Product Ratings'!M1334</f>
        <v>0.53</v>
      </c>
      <c r="N1385" s="146"/>
      <c r="O1385" s="139">
        <f>'Product Ratings'!O1334</f>
        <v>3</v>
      </c>
      <c r="P1385" s="139">
        <f>'Product Ratings'!P1334</f>
        <v>1</v>
      </c>
      <c r="Q1385" s="139">
        <f>'Product Ratings'!Q1334</f>
        <v>5</v>
      </c>
      <c r="R1385" s="139">
        <f>'Product Ratings'!R1334</f>
        <v>0</v>
      </c>
      <c r="S1385" s="306">
        <f>'Product Ratings'!S1334</f>
        <v>4</v>
      </c>
      <c r="T1385" s="307">
        <f>'Product Ratings'!T1334</f>
        <v>13</v>
      </c>
      <c r="U1385" s="146"/>
      <c r="V1385" s="146"/>
      <c r="W1385" s="146"/>
    </row>
    <row r="1386" ht="12.75" customHeight="1">
      <c r="A1386" s="146"/>
      <c r="B1386" s="146" t="str">
        <f>'Product Ratings'!B1336</f>
        <v/>
      </c>
      <c r="C1386" s="146"/>
      <c r="D1386" s="146"/>
      <c r="E1386" s="146">
        <f>'Product Ratings'!C1336</f>
        <v>1</v>
      </c>
      <c r="F1386" s="305">
        <f>'Product Ratings'!D1336</f>
        <v>21.73</v>
      </c>
      <c r="G1386" s="305">
        <f>'Product Ratings'!E1336</f>
        <v>10.96</v>
      </c>
      <c r="H1386" s="134">
        <f>'Product Ratings'!F1336</f>
        <v>0.5043</v>
      </c>
      <c r="I1386" s="146"/>
      <c r="J1386" s="305">
        <f>'Product Ratings'!J1336</f>
        <v>21.73</v>
      </c>
      <c r="K1386" s="146" t="str">
        <f>'Product Ratings'!K1336</f>
        <v/>
      </c>
      <c r="L1386" s="305">
        <f>'Product Ratings'!L1336</f>
        <v>14.44525693</v>
      </c>
      <c r="M1386" s="134">
        <f>'Product Ratings'!M1336</f>
        <v>0.57</v>
      </c>
      <c r="N1386" s="146"/>
      <c r="O1386" s="139">
        <f>'Product Ratings'!O1336</f>
        <v>3</v>
      </c>
      <c r="P1386" s="139">
        <f>'Product Ratings'!P1336</f>
        <v>1</v>
      </c>
      <c r="Q1386" s="139">
        <f>'Product Ratings'!Q1336</f>
        <v>5</v>
      </c>
      <c r="R1386" s="139">
        <f>'Product Ratings'!R1336</f>
        <v>0</v>
      </c>
      <c r="S1386" s="306">
        <f>'Product Ratings'!S1336</f>
        <v>4</v>
      </c>
      <c r="T1386" s="307">
        <f>'Product Ratings'!T1336</f>
        <v>13</v>
      </c>
      <c r="U1386" s="146"/>
      <c r="V1386" s="146"/>
      <c r="W1386" s="146"/>
    </row>
    <row r="1387" ht="12.75" customHeight="1">
      <c r="A1387" s="146"/>
      <c r="B1387" s="146" t="str">
        <f>'Product Ratings'!B1348</f>
        <v/>
      </c>
      <c r="C1387" s="146"/>
      <c r="D1387" s="146"/>
      <c r="E1387" s="146">
        <f>'Product Ratings'!C1348</f>
        <v>2</v>
      </c>
      <c r="F1387" s="305">
        <f>'Product Ratings'!D1348</f>
        <v>78.26</v>
      </c>
      <c r="G1387" s="305">
        <f>'Product Ratings'!E1348</f>
        <v>39.26</v>
      </c>
      <c r="H1387" s="134">
        <f>'Product Ratings'!F1348</f>
        <v>0.5017</v>
      </c>
      <c r="I1387" s="146"/>
      <c r="J1387" s="305">
        <f>'Product Ratings'!J1348</f>
        <v>39.13</v>
      </c>
      <c r="K1387" s="146" t="str">
        <f>'Product Ratings'!K1348</f>
        <v/>
      </c>
      <c r="L1387" s="305">
        <f>'Product Ratings'!L1348</f>
        <v>26.05713525</v>
      </c>
      <c r="M1387" s="134">
        <f>'Product Ratings'!M1348</f>
        <v>0.87</v>
      </c>
      <c r="N1387" s="146"/>
      <c r="O1387" s="139">
        <f>'Product Ratings'!O1348</f>
        <v>3</v>
      </c>
      <c r="P1387" s="139">
        <f>'Product Ratings'!P1348</f>
        <v>1</v>
      </c>
      <c r="Q1387" s="139">
        <f>'Product Ratings'!Q1348</f>
        <v>4</v>
      </c>
      <c r="R1387" s="139">
        <f>'Product Ratings'!R1348</f>
        <v>0</v>
      </c>
      <c r="S1387" s="306">
        <f>'Product Ratings'!S1348</f>
        <v>5</v>
      </c>
      <c r="T1387" s="307">
        <f>'Product Ratings'!T1348</f>
        <v>13</v>
      </c>
      <c r="U1387" s="146"/>
      <c r="V1387" s="146"/>
      <c r="W1387" s="146"/>
    </row>
    <row r="1388" ht="12.75" customHeight="1">
      <c r="A1388" s="146"/>
      <c r="B1388" s="146" t="str">
        <f>'Product Ratings'!B1357</f>
        <v/>
      </c>
      <c r="C1388" s="146"/>
      <c r="D1388" s="146"/>
      <c r="E1388" s="146">
        <f>'Product Ratings'!C1357</f>
        <v>5</v>
      </c>
      <c r="F1388" s="305">
        <f>'Product Ratings'!D1357</f>
        <v>38.3</v>
      </c>
      <c r="G1388" s="305">
        <f>'Product Ratings'!E1357</f>
        <v>19.17</v>
      </c>
      <c r="H1388" s="134">
        <f>'Product Ratings'!F1357</f>
        <v>0.5005</v>
      </c>
      <c r="I1388" s="146"/>
      <c r="J1388" s="305">
        <f>'Product Ratings'!J1357</f>
        <v>7.66</v>
      </c>
      <c r="K1388" s="146" t="str">
        <f>'Product Ratings'!K1357</f>
        <v/>
      </c>
      <c r="L1388" s="305">
        <f>'Product Ratings'!L1357</f>
        <v>5.104965012</v>
      </c>
      <c r="M1388" s="134">
        <f>'Product Ratings'!M1357</f>
        <v>0.45</v>
      </c>
      <c r="N1388" s="146"/>
      <c r="O1388" s="139">
        <f>'Product Ratings'!O1357</f>
        <v>3</v>
      </c>
      <c r="P1388" s="139">
        <f>'Product Ratings'!P1357</f>
        <v>1</v>
      </c>
      <c r="Q1388" s="139">
        <f>'Product Ratings'!Q1357</f>
        <v>5</v>
      </c>
      <c r="R1388" s="139">
        <f>'Product Ratings'!R1357</f>
        <v>0</v>
      </c>
      <c r="S1388" s="306">
        <f>'Product Ratings'!S1357</f>
        <v>4</v>
      </c>
      <c r="T1388" s="307">
        <f>'Product Ratings'!T1357</f>
        <v>13</v>
      </c>
      <c r="U1388" s="146"/>
      <c r="V1388" s="146"/>
      <c r="W1388" s="146"/>
    </row>
    <row r="1389" ht="12.75" customHeight="1">
      <c r="A1389" s="146"/>
      <c r="B1389" s="146" t="str">
        <f>'Product Ratings'!B1359</f>
        <v/>
      </c>
      <c r="C1389" s="146"/>
      <c r="D1389" s="146"/>
      <c r="E1389" s="146">
        <f>'Product Ratings'!C1359</f>
        <v>2</v>
      </c>
      <c r="F1389" s="305">
        <f>'Product Ratings'!D1359</f>
        <v>17.37</v>
      </c>
      <c r="G1389" s="305">
        <f>'Product Ratings'!E1359</f>
        <v>8.69</v>
      </c>
      <c r="H1389" s="134">
        <f>'Product Ratings'!F1359</f>
        <v>0.5004</v>
      </c>
      <c r="I1389" s="146"/>
      <c r="J1389" s="305">
        <f>'Product Ratings'!J1359</f>
        <v>8.685</v>
      </c>
      <c r="K1389" s="146" t="str">
        <f>'Product Ratings'!K1359</f>
        <v/>
      </c>
      <c r="L1389" s="305">
        <f>'Product Ratings'!L1359</f>
        <v>5.788456412</v>
      </c>
      <c r="M1389" s="134">
        <f>'Product Ratings'!M1359</f>
        <v>0.43</v>
      </c>
      <c r="N1389" s="146"/>
      <c r="O1389" s="139">
        <f>'Product Ratings'!O1359</f>
        <v>3</v>
      </c>
      <c r="P1389" s="139">
        <f>'Product Ratings'!P1359</f>
        <v>1</v>
      </c>
      <c r="Q1389" s="139">
        <f>'Product Ratings'!Q1359</f>
        <v>5</v>
      </c>
      <c r="R1389" s="139">
        <f>'Product Ratings'!R1359</f>
        <v>0</v>
      </c>
      <c r="S1389" s="306">
        <f>'Product Ratings'!S1359</f>
        <v>4</v>
      </c>
      <c r="T1389" s="307">
        <f>'Product Ratings'!T1359</f>
        <v>13</v>
      </c>
      <c r="U1389" s="146"/>
      <c r="V1389" s="146"/>
      <c r="W1389" s="146"/>
    </row>
    <row r="1390" ht="12.75" customHeight="1">
      <c r="A1390" s="146"/>
      <c r="B1390" s="146" t="str">
        <f>'Product Ratings'!B1374</f>
        <v/>
      </c>
      <c r="C1390" s="146"/>
      <c r="D1390" s="146"/>
      <c r="E1390" s="146">
        <f>'Product Ratings'!C1374</f>
        <v>12</v>
      </c>
      <c r="F1390" s="305">
        <f>'Product Ratings'!D1374</f>
        <v>156.52</v>
      </c>
      <c r="G1390" s="305">
        <f>'Product Ratings'!E1374</f>
        <v>78.26</v>
      </c>
      <c r="H1390" s="134">
        <f>'Product Ratings'!F1374</f>
        <v>0.5</v>
      </c>
      <c r="I1390" s="146"/>
      <c r="J1390" s="305">
        <f>'Product Ratings'!J1374</f>
        <v>13.04333333</v>
      </c>
      <c r="K1390" s="146" t="str">
        <f>'Product Ratings'!K1374</f>
        <v/>
      </c>
      <c r="L1390" s="305">
        <f>'Product Ratings'!L1374</f>
        <v>8.695555556</v>
      </c>
      <c r="M1390" s="134">
        <f>'Product Ratings'!M1374</f>
        <v>0.12</v>
      </c>
      <c r="N1390" s="146"/>
      <c r="O1390" s="139">
        <f>'Product Ratings'!O1374</f>
        <v>3</v>
      </c>
      <c r="P1390" s="139">
        <f>'Product Ratings'!P1374</f>
        <v>3</v>
      </c>
      <c r="Q1390" s="139">
        <f>'Product Ratings'!Q1374</f>
        <v>5</v>
      </c>
      <c r="R1390" s="139">
        <f>'Product Ratings'!R1374</f>
        <v>0</v>
      </c>
      <c r="S1390" s="306">
        <f>'Product Ratings'!S1374</f>
        <v>2</v>
      </c>
      <c r="T1390" s="307">
        <f>'Product Ratings'!T1374</f>
        <v>13</v>
      </c>
      <c r="U1390" s="146"/>
      <c r="V1390" s="146"/>
      <c r="W1390" s="146"/>
    </row>
    <row r="1391" ht="12.75" customHeight="1">
      <c r="A1391" s="146"/>
      <c r="B1391" s="146" t="str">
        <f>'Product Ratings'!B1377</f>
        <v/>
      </c>
      <c r="C1391" s="146"/>
      <c r="D1391" s="146"/>
      <c r="E1391" s="146">
        <f>'Product Ratings'!C1377</f>
        <v>2</v>
      </c>
      <c r="F1391" s="305">
        <f>'Product Ratings'!D1377</f>
        <v>104.33</v>
      </c>
      <c r="G1391" s="305">
        <f>'Product Ratings'!E1377</f>
        <v>52.17</v>
      </c>
      <c r="H1391" s="134">
        <f>'Product Ratings'!F1377</f>
        <v>0.5</v>
      </c>
      <c r="I1391" s="146"/>
      <c r="J1391" s="305">
        <f>'Product Ratings'!J1377</f>
        <v>52.165</v>
      </c>
      <c r="K1391" s="146" t="str">
        <f>'Product Ratings'!K1377</f>
        <v/>
      </c>
      <c r="L1391" s="305">
        <f>'Product Ratings'!L1377</f>
        <v>34.77666667</v>
      </c>
      <c r="M1391" s="134">
        <f>'Product Ratings'!M1377</f>
        <v>0.65</v>
      </c>
      <c r="N1391" s="146"/>
      <c r="O1391" s="139">
        <f>'Product Ratings'!O1377</f>
        <v>3</v>
      </c>
      <c r="P1391" s="139">
        <f>'Product Ratings'!P1377</f>
        <v>1</v>
      </c>
      <c r="Q1391" s="139">
        <f>'Product Ratings'!Q1377</f>
        <v>4</v>
      </c>
      <c r="R1391" s="139">
        <f>'Product Ratings'!R1377</f>
        <v>0</v>
      </c>
      <c r="S1391" s="306">
        <f>'Product Ratings'!S1377</f>
        <v>5</v>
      </c>
      <c r="T1391" s="307">
        <f>'Product Ratings'!T1377</f>
        <v>13</v>
      </c>
      <c r="U1391" s="146"/>
      <c r="V1391" s="146"/>
      <c r="W1391" s="146"/>
    </row>
    <row r="1392" ht="12.75" customHeight="1">
      <c r="A1392" s="146"/>
      <c r="B1392" s="146" t="str">
        <f>'Product Ratings'!B1399</f>
        <v/>
      </c>
      <c r="C1392" s="146"/>
      <c r="D1392" s="146"/>
      <c r="E1392" s="146">
        <f>'Product Ratings'!C1399</f>
        <v>10</v>
      </c>
      <c r="F1392" s="305">
        <f>'Product Ratings'!D1399</f>
        <v>112.96</v>
      </c>
      <c r="G1392" s="305">
        <f>'Product Ratings'!E1399</f>
        <v>56.46</v>
      </c>
      <c r="H1392" s="134">
        <f>'Product Ratings'!F1399</f>
        <v>0.4998</v>
      </c>
      <c r="I1392" s="146"/>
      <c r="J1392" s="305">
        <f>'Product Ratings'!J1399</f>
        <v>11.296</v>
      </c>
      <c r="K1392" s="146" t="str">
        <f>'Product Ratings'!K1399</f>
        <v/>
      </c>
      <c r="L1392" s="305">
        <f>'Product Ratings'!L1399</f>
        <v>7.531670889</v>
      </c>
      <c r="M1392" s="134">
        <f>'Product Ratings'!M1399</f>
        <v>0.31</v>
      </c>
      <c r="N1392" s="146"/>
      <c r="O1392" s="139">
        <f>'Product Ratings'!O1399</f>
        <v>3</v>
      </c>
      <c r="P1392" s="139">
        <f>'Product Ratings'!P1399</f>
        <v>2</v>
      </c>
      <c r="Q1392" s="139">
        <f>'Product Ratings'!Q1399</f>
        <v>5</v>
      </c>
      <c r="R1392" s="139">
        <f>'Product Ratings'!R1399</f>
        <v>0</v>
      </c>
      <c r="S1392" s="306">
        <f>'Product Ratings'!S1399</f>
        <v>3</v>
      </c>
      <c r="T1392" s="307">
        <f>'Product Ratings'!T1399</f>
        <v>13</v>
      </c>
      <c r="U1392" s="146"/>
      <c r="V1392" s="146"/>
      <c r="W1392" s="146"/>
    </row>
    <row r="1393" ht="12.75" customHeight="1">
      <c r="A1393" s="146"/>
      <c r="B1393" s="146" t="str">
        <f>'Product Ratings'!B1400</f>
        <v/>
      </c>
      <c r="C1393" s="146"/>
      <c r="D1393" s="146"/>
      <c r="E1393" s="146">
        <f>'Product Ratings'!C1400</f>
        <v>8</v>
      </c>
      <c r="F1393" s="305">
        <f>'Product Ratings'!D1400</f>
        <v>90.37</v>
      </c>
      <c r="G1393" s="305">
        <f>'Product Ratings'!E1400</f>
        <v>45.17</v>
      </c>
      <c r="H1393" s="134">
        <f>'Product Ratings'!F1400</f>
        <v>0.4998</v>
      </c>
      <c r="I1393" s="146"/>
      <c r="J1393" s="305">
        <f>'Product Ratings'!J1400</f>
        <v>11.29625</v>
      </c>
      <c r="K1393" s="146" t="str">
        <f>'Product Ratings'!K1400</f>
        <v/>
      </c>
      <c r="L1393" s="305">
        <f>'Product Ratings'!L1400</f>
        <v>7.531837578</v>
      </c>
      <c r="M1393" s="134">
        <f>'Product Ratings'!M1400</f>
        <v>0.32</v>
      </c>
      <c r="N1393" s="146"/>
      <c r="O1393" s="139">
        <f>'Product Ratings'!O1400</f>
        <v>3</v>
      </c>
      <c r="P1393" s="139">
        <f>'Product Ratings'!P1400</f>
        <v>2</v>
      </c>
      <c r="Q1393" s="139">
        <f>'Product Ratings'!Q1400</f>
        <v>5</v>
      </c>
      <c r="R1393" s="139">
        <f>'Product Ratings'!R1400</f>
        <v>0</v>
      </c>
      <c r="S1393" s="306">
        <f>'Product Ratings'!S1400</f>
        <v>3</v>
      </c>
      <c r="T1393" s="307">
        <f>'Product Ratings'!T1400</f>
        <v>13</v>
      </c>
      <c r="U1393" s="146"/>
      <c r="V1393" s="146"/>
      <c r="W1393" s="146"/>
    </row>
    <row r="1394" ht="12.75" customHeight="1">
      <c r="A1394" s="146"/>
      <c r="B1394" s="146" t="str">
        <f>'Product Ratings'!B1401</f>
        <v/>
      </c>
      <c r="C1394" s="146"/>
      <c r="D1394" s="146"/>
      <c r="E1394" s="146">
        <f>'Product Ratings'!C1401</f>
        <v>8</v>
      </c>
      <c r="F1394" s="305">
        <f>'Product Ratings'!D1401</f>
        <v>90.37</v>
      </c>
      <c r="G1394" s="305">
        <f>'Product Ratings'!E1401</f>
        <v>45.17</v>
      </c>
      <c r="H1394" s="134">
        <f>'Product Ratings'!F1401</f>
        <v>0.4998</v>
      </c>
      <c r="I1394" s="146"/>
      <c r="J1394" s="305">
        <f>'Product Ratings'!J1401</f>
        <v>11.29625</v>
      </c>
      <c r="K1394" s="146" t="str">
        <f>'Product Ratings'!K1401</f>
        <v/>
      </c>
      <c r="L1394" s="305">
        <f>'Product Ratings'!L1401</f>
        <v>7.531837578</v>
      </c>
      <c r="M1394" s="134">
        <f>'Product Ratings'!M1401</f>
        <v>0.33</v>
      </c>
      <c r="N1394" s="146"/>
      <c r="O1394" s="139">
        <f>'Product Ratings'!O1401</f>
        <v>3</v>
      </c>
      <c r="P1394" s="139">
        <f>'Product Ratings'!P1401</f>
        <v>2</v>
      </c>
      <c r="Q1394" s="139">
        <f>'Product Ratings'!Q1401</f>
        <v>5</v>
      </c>
      <c r="R1394" s="139">
        <f>'Product Ratings'!R1401</f>
        <v>0</v>
      </c>
      <c r="S1394" s="306">
        <f>'Product Ratings'!S1401</f>
        <v>3</v>
      </c>
      <c r="T1394" s="307">
        <f>'Product Ratings'!T1401</f>
        <v>13</v>
      </c>
      <c r="U1394" s="146"/>
      <c r="V1394" s="146"/>
      <c r="W1394" s="146"/>
    </row>
    <row r="1395" ht="12.75" customHeight="1">
      <c r="A1395" s="146"/>
      <c r="B1395" s="146" t="str">
        <f>'Product Ratings'!B1405</f>
        <v/>
      </c>
      <c r="C1395" s="146"/>
      <c r="D1395" s="146"/>
      <c r="E1395" s="146">
        <f>'Product Ratings'!C1405</f>
        <v>5</v>
      </c>
      <c r="F1395" s="305">
        <f>'Product Ratings'!D1405</f>
        <v>34.78</v>
      </c>
      <c r="G1395" s="305">
        <f>'Product Ratings'!E1405</f>
        <v>17.38</v>
      </c>
      <c r="H1395" s="134">
        <f>'Product Ratings'!F1405</f>
        <v>0.4997</v>
      </c>
      <c r="I1395" s="146"/>
      <c r="J1395" s="305">
        <f>'Product Ratings'!J1405</f>
        <v>6.956</v>
      </c>
      <c r="K1395" s="146" t="str">
        <f>'Product Ratings'!K1405</f>
        <v/>
      </c>
      <c r="L1395" s="305">
        <f>'Product Ratings'!L1405</f>
        <v>4.638260986</v>
      </c>
      <c r="M1395" s="134">
        <f>'Product Ratings'!M1405</f>
        <v>0.46</v>
      </c>
      <c r="N1395" s="146"/>
      <c r="O1395" s="139">
        <f>'Product Ratings'!O1405</f>
        <v>3</v>
      </c>
      <c r="P1395" s="139">
        <f>'Product Ratings'!P1405</f>
        <v>1</v>
      </c>
      <c r="Q1395" s="139">
        <f>'Product Ratings'!Q1405</f>
        <v>5</v>
      </c>
      <c r="R1395" s="139">
        <f>'Product Ratings'!R1405</f>
        <v>0</v>
      </c>
      <c r="S1395" s="306">
        <f>'Product Ratings'!S1405</f>
        <v>4</v>
      </c>
      <c r="T1395" s="307">
        <f>'Product Ratings'!T1405</f>
        <v>13</v>
      </c>
      <c r="U1395" s="146"/>
      <c r="V1395" s="146"/>
      <c r="W1395" s="146"/>
    </row>
    <row r="1396" ht="12.75" customHeight="1">
      <c r="A1396" s="146"/>
      <c r="B1396" s="146" t="str">
        <f>'Product Ratings'!B1409</f>
        <v/>
      </c>
      <c r="C1396" s="146"/>
      <c r="D1396" s="146"/>
      <c r="E1396" s="146">
        <f>'Product Ratings'!C1409</f>
        <v>6</v>
      </c>
      <c r="F1396" s="305">
        <f>'Product Ratings'!D1409</f>
        <v>225.63</v>
      </c>
      <c r="G1396" s="305">
        <f>'Product Ratings'!E1409</f>
        <v>112.73</v>
      </c>
      <c r="H1396" s="134">
        <f>'Product Ratings'!F1409</f>
        <v>0.4996</v>
      </c>
      <c r="I1396" s="146"/>
      <c r="J1396" s="305">
        <f>'Product Ratings'!J1409</f>
        <v>37.605</v>
      </c>
      <c r="K1396" s="146" t="str">
        <f>'Product Ratings'!K1409</f>
        <v/>
      </c>
      <c r="L1396" s="305">
        <f>'Product Ratings'!L1409</f>
        <v>25.07668712</v>
      </c>
      <c r="M1396" s="134">
        <f>'Product Ratings'!M1409</f>
        <v>0.56</v>
      </c>
      <c r="N1396" s="146"/>
      <c r="O1396" s="139">
        <f>'Product Ratings'!O1409</f>
        <v>3</v>
      </c>
      <c r="P1396" s="139">
        <f>'Product Ratings'!P1409</f>
        <v>2</v>
      </c>
      <c r="Q1396" s="127">
        <f>'Product Ratings'!Q1409</f>
        <v>25.07668712</v>
      </c>
      <c r="R1396" s="139">
        <f>'Product Ratings'!R1409</f>
        <v>0</v>
      </c>
      <c r="S1396" s="306">
        <f>'Product Ratings'!S1409</f>
        <v>4</v>
      </c>
      <c r="T1396" s="307">
        <f>'Product Ratings'!T1409</f>
        <v>34.07668712</v>
      </c>
      <c r="U1396" s="146"/>
      <c r="V1396" s="146"/>
      <c r="W1396" s="146"/>
    </row>
    <row r="1397" ht="12.75" customHeight="1">
      <c r="A1397" s="146"/>
      <c r="B1397" s="146" t="str">
        <f>'Product Ratings'!B1436</f>
        <v/>
      </c>
      <c r="C1397" s="146"/>
      <c r="D1397" s="146"/>
      <c r="E1397" s="146">
        <f>'Product Ratings'!C1436</f>
        <v>9</v>
      </c>
      <c r="F1397" s="305">
        <f>'Product Ratings'!D1436</f>
        <v>939.13</v>
      </c>
      <c r="G1397" s="305">
        <f>'Product Ratings'!E1436</f>
        <v>468.39</v>
      </c>
      <c r="H1397" s="134">
        <f>'Product Ratings'!F1436</f>
        <v>0.4988</v>
      </c>
      <c r="I1397" s="146"/>
      <c r="J1397" s="305">
        <f>'Product Ratings'!J1436</f>
        <v>104.3477778</v>
      </c>
      <c r="K1397" s="146" t="str">
        <f>'Product Ratings'!K1436</f>
        <v/>
      </c>
      <c r="L1397" s="305">
        <f>'Product Ratings'!L1436</f>
        <v>69.62088189</v>
      </c>
      <c r="M1397" s="134">
        <f>'Product Ratings'!M1436</f>
        <v>0.65</v>
      </c>
      <c r="N1397" s="146"/>
      <c r="O1397" s="139">
        <f>'Product Ratings'!O1436</f>
        <v>3</v>
      </c>
      <c r="P1397" s="139">
        <f>'Product Ratings'!P1436</f>
        <v>2</v>
      </c>
      <c r="Q1397" s="139">
        <f>'Product Ratings'!Q1436</f>
        <v>3</v>
      </c>
      <c r="R1397" s="139">
        <f>'Product Ratings'!R1436</f>
        <v>0</v>
      </c>
      <c r="S1397" s="306">
        <f>'Product Ratings'!S1436</f>
        <v>5</v>
      </c>
      <c r="T1397" s="307">
        <f>'Product Ratings'!T1436</f>
        <v>13</v>
      </c>
      <c r="U1397" s="146"/>
      <c r="V1397" s="146"/>
      <c r="W1397" s="146"/>
    </row>
    <row r="1398" ht="12.75" customHeight="1">
      <c r="A1398" s="146"/>
      <c r="B1398" s="146" t="str">
        <f>'Product Ratings'!B1439</f>
        <v/>
      </c>
      <c r="C1398" s="146"/>
      <c r="D1398" s="146"/>
      <c r="E1398" s="146">
        <f>'Product Ratings'!C1439</f>
        <v>7</v>
      </c>
      <c r="F1398" s="305">
        <f>'Product Ratings'!D1439</f>
        <v>608.7</v>
      </c>
      <c r="G1398" s="305">
        <f>'Product Ratings'!E1439</f>
        <v>303.56</v>
      </c>
      <c r="H1398" s="134">
        <f>'Product Ratings'!F1439</f>
        <v>0.4987</v>
      </c>
      <c r="I1398" s="146"/>
      <c r="J1398" s="305">
        <f>'Product Ratings'!J1439</f>
        <v>86.95714286</v>
      </c>
      <c r="K1398" s="146" t="str">
        <f>'Product Ratings'!K1439</f>
        <v/>
      </c>
      <c r="L1398" s="305">
        <f>'Product Ratings'!L1439</f>
        <v>58.02171406</v>
      </c>
      <c r="M1398" s="134">
        <f>'Product Ratings'!M1439</f>
        <v>0.92</v>
      </c>
      <c r="N1398" s="146"/>
      <c r="O1398" s="139">
        <f>'Product Ratings'!O1439</f>
        <v>3</v>
      </c>
      <c r="P1398" s="139">
        <f>'Product Ratings'!P1439</f>
        <v>2</v>
      </c>
      <c r="Q1398" s="139">
        <f>'Product Ratings'!Q1439</f>
        <v>3</v>
      </c>
      <c r="R1398" s="139">
        <f>'Product Ratings'!R1439</f>
        <v>0</v>
      </c>
      <c r="S1398" s="306">
        <f>'Product Ratings'!S1439</f>
        <v>5</v>
      </c>
      <c r="T1398" s="307">
        <f>'Product Ratings'!T1439</f>
        <v>13</v>
      </c>
      <c r="U1398" s="146"/>
      <c r="V1398" s="146"/>
      <c r="W1398" s="146"/>
    </row>
    <row r="1399" ht="12.75" customHeight="1">
      <c r="A1399" s="146"/>
      <c r="B1399" s="146" t="str">
        <f>'Product Ratings'!B1443</f>
        <v/>
      </c>
      <c r="C1399" s="146"/>
      <c r="D1399" s="146"/>
      <c r="E1399" s="146">
        <f>'Product Ratings'!C1443</f>
        <v>9</v>
      </c>
      <c r="F1399" s="305">
        <f>'Product Ratings'!D1443</f>
        <v>516</v>
      </c>
      <c r="G1399" s="305">
        <f>'Product Ratings'!E1443</f>
        <v>257.25</v>
      </c>
      <c r="H1399" s="134">
        <f>'Product Ratings'!F1443</f>
        <v>0.4985</v>
      </c>
      <c r="I1399" s="146"/>
      <c r="J1399" s="305">
        <f>'Product Ratings'!J1443</f>
        <v>57.33333333</v>
      </c>
      <c r="K1399" s="146" t="str">
        <f>'Product Ratings'!K1443</f>
        <v/>
      </c>
      <c r="L1399" s="305">
        <f>'Product Ratings'!L1443</f>
        <v>38.2604827</v>
      </c>
      <c r="M1399" s="134">
        <f>'Product Ratings'!M1443</f>
        <v>0.35</v>
      </c>
      <c r="N1399" s="146"/>
      <c r="O1399" s="139">
        <f>'Product Ratings'!O1443</f>
        <v>3</v>
      </c>
      <c r="P1399" s="139">
        <f>'Product Ratings'!P1443</f>
        <v>2</v>
      </c>
      <c r="Q1399" s="139">
        <f>'Product Ratings'!Q1443</f>
        <v>4</v>
      </c>
      <c r="R1399" s="139">
        <f>'Product Ratings'!R1443</f>
        <v>0</v>
      </c>
      <c r="S1399" s="306">
        <f>'Product Ratings'!S1443</f>
        <v>4</v>
      </c>
      <c r="T1399" s="307">
        <f>'Product Ratings'!T1443</f>
        <v>13</v>
      </c>
      <c r="U1399" s="146"/>
      <c r="V1399" s="146"/>
      <c r="W1399" s="146"/>
    </row>
    <row r="1400" ht="12.75" customHeight="1">
      <c r="A1400" s="146"/>
      <c r="B1400" s="146" t="str">
        <f>'Product Ratings'!B1464</f>
        <v/>
      </c>
      <c r="C1400" s="146"/>
      <c r="D1400" s="146"/>
      <c r="E1400" s="146">
        <f>'Product Ratings'!C1464</f>
        <v>14</v>
      </c>
      <c r="F1400" s="305">
        <f>'Product Ratings'!D1464</f>
        <v>182</v>
      </c>
      <c r="G1400" s="305">
        <f>'Product Ratings'!E1464</f>
        <v>90.48</v>
      </c>
      <c r="H1400" s="134">
        <f>'Product Ratings'!F1464</f>
        <v>0.4971</v>
      </c>
      <c r="I1400" s="146"/>
      <c r="J1400" s="305">
        <f>'Product Ratings'!J1464</f>
        <v>13</v>
      </c>
      <c r="K1400" s="146" t="str">
        <f>'Product Ratings'!K1464</f>
        <v/>
      </c>
      <c r="L1400" s="305">
        <f>'Product Ratings'!L1464</f>
        <v>8.683454679</v>
      </c>
      <c r="M1400" s="134">
        <f>'Product Ratings'!M1464</f>
        <v>0.08</v>
      </c>
      <c r="N1400" s="146"/>
      <c r="O1400" s="139">
        <f>'Product Ratings'!O1464</f>
        <v>3</v>
      </c>
      <c r="P1400" s="139">
        <f>'Product Ratings'!P1464</f>
        <v>3</v>
      </c>
      <c r="Q1400" s="139">
        <f>'Product Ratings'!Q1464</f>
        <v>5</v>
      </c>
      <c r="R1400" s="139">
        <f>'Product Ratings'!R1464</f>
        <v>0</v>
      </c>
      <c r="S1400" s="306">
        <f>'Product Ratings'!S1464</f>
        <v>2</v>
      </c>
      <c r="T1400" s="307">
        <f>'Product Ratings'!T1464</f>
        <v>13</v>
      </c>
      <c r="U1400" s="146"/>
      <c r="V1400" s="146"/>
      <c r="W1400" s="146"/>
    </row>
    <row r="1401" ht="12.75" customHeight="1">
      <c r="A1401" s="146"/>
      <c r="B1401" s="146" t="str">
        <f>'Product Ratings'!B1467</f>
        <v/>
      </c>
      <c r="C1401" s="146"/>
      <c r="D1401" s="146"/>
      <c r="E1401" s="146">
        <f>'Product Ratings'!C1467</f>
        <v>8</v>
      </c>
      <c r="F1401" s="305">
        <f>'Product Ratings'!D1467</f>
        <v>61.43</v>
      </c>
      <c r="G1401" s="305">
        <f>'Product Ratings'!E1467</f>
        <v>30.52</v>
      </c>
      <c r="H1401" s="134">
        <f>'Product Ratings'!F1467</f>
        <v>0.4967</v>
      </c>
      <c r="I1401" s="146"/>
      <c r="J1401" s="305">
        <f>'Product Ratings'!J1467</f>
        <v>7.67875</v>
      </c>
      <c r="K1401" s="146" t="str">
        <f>'Product Ratings'!K1467</f>
        <v/>
      </c>
      <c r="L1401" s="305">
        <f>'Product Ratings'!L1467</f>
        <v>5.130453665</v>
      </c>
      <c r="M1401" s="134">
        <f>'Product Ratings'!M1467</f>
        <v>0.13</v>
      </c>
      <c r="N1401" s="146"/>
      <c r="O1401" s="139">
        <f>'Product Ratings'!O1467</f>
        <v>3</v>
      </c>
      <c r="P1401" s="139">
        <f>'Product Ratings'!P1467</f>
        <v>2</v>
      </c>
      <c r="Q1401" s="139">
        <f>'Product Ratings'!Q1467</f>
        <v>5</v>
      </c>
      <c r="R1401" s="139">
        <f>'Product Ratings'!R1467</f>
        <v>0</v>
      </c>
      <c r="S1401" s="306">
        <f>'Product Ratings'!S1467</f>
        <v>0.13</v>
      </c>
      <c r="T1401" s="307">
        <f>'Product Ratings'!T1467</f>
        <v>10.13</v>
      </c>
      <c r="U1401" s="146"/>
      <c r="V1401" s="146"/>
      <c r="W1401" s="146"/>
    </row>
    <row r="1402" ht="12.75" customHeight="1">
      <c r="A1402" s="146"/>
      <c r="B1402" s="146" t="str">
        <f>'Product Ratings'!B1472</f>
        <v/>
      </c>
      <c r="C1402" s="146"/>
      <c r="D1402" s="146"/>
      <c r="E1402" s="146">
        <f>'Product Ratings'!C1472</f>
        <v>8</v>
      </c>
      <c r="F1402" s="305">
        <f>'Product Ratings'!D1472</f>
        <v>199.13</v>
      </c>
      <c r="G1402" s="305">
        <f>'Product Ratings'!E1472</f>
        <v>98.8</v>
      </c>
      <c r="H1402" s="134">
        <f>'Product Ratings'!F1472</f>
        <v>0.4962</v>
      </c>
      <c r="I1402" s="146"/>
      <c r="J1402" s="305">
        <f>'Product Ratings'!J1472</f>
        <v>24.89125</v>
      </c>
      <c r="K1402" s="146" t="str">
        <f>'Product Ratings'!K1472</f>
        <v/>
      </c>
      <c r="L1402" s="305">
        <f>'Product Ratings'!L1472</f>
        <v>16.63631199</v>
      </c>
      <c r="M1402" s="134">
        <f>'Product Ratings'!M1472</f>
        <v>0.26</v>
      </c>
      <c r="N1402" s="146"/>
      <c r="O1402" s="139">
        <f>'Product Ratings'!O1472</f>
        <v>3</v>
      </c>
      <c r="P1402" s="139">
        <f>'Product Ratings'!P1472</f>
        <v>2</v>
      </c>
      <c r="Q1402" s="139">
        <f>'Product Ratings'!Q1472</f>
        <v>5</v>
      </c>
      <c r="R1402" s="139">
        <f>'Product Ratings'!R1472</f>
        <v>0</v>
      </c>
      <c r="S1402" s="306">
        <f>'Product Ratings'!S1472</f>
        <v>3</v>
      </c>
      <c r="T1402" s="307">
        <f>'Product Ratings'!T1472</f>
        <v>13</v>
      </c>
      <c r="U1402" s="146"/>
      <c r="V1402" s="146"/>
      <c r="W1402" s="146"/>
    </row>
    <row r="1403" ht="12.75" customHeight="1">
      <c r="A1403" s="146"/>
      <c r="B1403" s="146" t="str">
        <f>'Product Ratings'!B1480</f>
        <v/>
      </c>
      <c r="C1403" s="146"/>
      <c r="D1403" s="146"/>
      <c r="E1403" s="146">
        <f>'Product Ratings'!C1480</f>
        <v>11</v>
      </c>
      <c r="F1403" s="305">
        <f>'Product Ratings'!D1480</f>
        <v>717.87</v>
      </c>
      <c r="G1403" s="305">
        <f>'Product Ratings'!E1480</f>
        <v>355.75</v>
      </c>
      <c r="H1403" s="134">
        <f>'Product Ratings'!F1480</f>
        <v>0.4956</v>
      </c>
      <c r="I1403" s="146"/>
      <c r="J1403" s="305">
        <f>'Product Ratings'!J1480</f>
        <v>65.26090909</v>
      </c>
      <c r="K1403" s="146" t="str">
        <f>'Product Ratings'!K1480</f>
        <v/>
      </c>
      <c r="L1403" s="305">
        <f>'Product Ratings'!L1480</f>
        <v>43.63526952</v>
      </c>
      <c r="M1403" s="134">
        <f>'Product Ratings'!M1480</f>
        <v>0.45</v>
      </c>
      <c r="N1403" s="146"/>
      <c r="O1403" s="139">
        <f>'Product Ratings'!O1480</f>
        <v>3</v>
      </c>
      <c r="P1403" s="139">
        <f>'Product Ratings'!P1480</f>
        <v>3</v>
      </c>
      <c r="Q1403" s="139">
        <f>'Product Ratings'!Q1480</f>
        <v>3</v>
      </c>
      <c r="R1403" s="139">
        <f>'Product Ratings'!R1480</f>
        <v>0</v>
      </c>
      <c r="S1403" s="306">
        <f>'Product Ratings'!S1480</f>
        <v>4</v>
      </c>
      <c r="T1403" s="307">
        <f>'Product Ratings'!T1480</f>
        <v>13</v>
      </c>
      <c r="U1403" s="146"/>
      <c r="V1403" s="146"/>
      <c r="W1403" s="146"/>
    </row>
    <row r="1404" ht="12.75" customHeight="1">
      <c r="A1404" s="146"/>
      <c r="B1404" s="146" t="str">
        <f>'Product Ratings'!B1509</f>
        <v/>
      </c>
      <c r="C1404" s="146"/>
      <c r="D1404" s="146"/>
      <c r="E1404" s="146">
        <f>'Product Ratings'!C1509</f>
        <v>2</v>
      </c>
      <c r="F1404" s="305">
        <f>'Product Ratings'!D1509</f>
        <v>41.74</v>
      </c>
      <c r="G1404" s="305">
        <f>'Product Ratings'!E1509</f>
        <v>20.61</v>
      </c>
      <c r="H1404" s="134">
        <f>'Product Ratings'!F1509</f>
        <v>0.4937</v>
      </c>
      <c r="I1404" s="146"/>
      <c r="J1404" s="305">
        <f>'Product Ratings'!J1509</f>
        <v>20.87</v>
      </c>
      <c r="K1404" s="146" t="str">
        <f>'Product Ratings'!K1509</f>
        <v/>
      </c>
      <c r="L1404" s="305">
        <f>'Product Ratings'!L1509</f>
        <v>13.9720158</v>
      </c>
      <c r="M1404" s="134">
        <f>'Product Ratings'!M1509</f>
        <v>0.45</v>
      </c>
      <c r="N1404" s="146"/>
      <c r="O1404" s="139">
        <f>'Product Ratings'!O1509</f>
        <v>3</v>
      </c>
      <c r="P1404" s="139">
        <f>'Product Ratings'!P1509</f>
        <v>1</v>
      </c>
      <c r="Q1404" s="139">
        <f>'Product Ratings'!Q1509</f>
        <v>5</v>
      </c>
      <c r="R1404" s="139">
        <f>'Product Ratings'!R1509</f>
        <v>0</v>
      </c>
      <c r="S1404" s="306">
        <f>'Product Ratings'!S1509</f>
        <v>4</v>
      </c>
      <c r="T1404" s="307">
        <f>'Product Ratings'!T1509</f>
        <v>13</v>
      </c>
      <c r="U1404" s="146"/>
      <c r="V1404" s="146"/>
      <c r="W1404" s="146"/>
    </row>
    <row r="1405" ht="12.75" customHeight="1">
      <c r="A1405" s="146"/>
      <c r="B1405" s="146" t="str">
        <f>'Product Ratings'!B1515</f>
        <v/>
      </c>
      <c r="C1405" s="146"/>
      <c r="D1405" s="146"/>
      <c r="E1405" s="146">
        <f>'Product Ratings'!C1515</f>
        <v>5</v>
      </c>
      <c r="F1405" s="305">
        <f>'Product Ratings'!D1515</f>
        <v>189.99</v>
      </c>
      <c r="G1405" s="305">
        <f>'Product Ratings'!E1515</f>
        <v>93.74</v>
      </c>
      <c r="H1405" s="134">
        <f>'Product Ratings'!F1515</f>
        <v>0.4934</v>
      </c>
      <c r="I1405" s="146"/>
      <c r="J1405" s="305">
        <f>'Product Ratings'!J1515</f>
        <v>37.998</v>
      </c>
      <c r="K1405" s="146" t="str">
        <f>'Product Ratings'!K1515</f>
        <v/>
      </c>
      <c r="L1405" s="305">
        <f>'Product Ratings'!L1515</f>
        <v>25.44395339</v>
      </c>
      <c r="M1405" s="134">
        <f>'Product Ratings'!M1515</f>
        <v>0.92</v>
      </c>
      <c r="N1405" s="146"/>
      <c r="O1405" s="139">
        <f>'Product Ratings'!O1515</f>
        <v>3</v>
      </c>
      <c r="P1405" s="139">
        <f>'Product Ratings'!P1515</f>
        <v>1</v>
      </c>
      <c r="Q1405" s="127">
        <f>'Product Ratings'!Q1515</f>
        <v>25.44395339</v>
      </c>
      <c r="R1405" s="139">
        <f>'Product Ratings'!R1515</f>
        <v>0</v>
      </c>
      <c r="S1405" s="306">
        <f>'Product Ratings'!S1515</f>
        <v>5</v>
      </c>
      <c r="T1405" s="307">
        <f>'Product Ratings'!T1515</f>
        <v>34.44395339</v>
      </c>
      <c r="U1405" s="146"/>
      <c r="V1405" s="146"/>
      <c r="W1405" s="146"/>
    </row>
    <row r="1406" ht="12.75" customHeight="1">
      <c r="A1406" s="146"/>
      <c r="B1406" s="146" t="str">
        <f>'Product Ratings'!B1521</f>
        <v/>
      </c>
      <c r="C1406" s="146"/>
      <c r="D1406" s="146"/>
      <c r="E1406" s="146">
        <f>'Product Ratings'!C1521</f>
        <v>6</v>
      </c>
      <c r="F1406" s="305">
        <f>'Product Ratings'!D1521</f>
        <v>313.04</v>
      </c>
      <c r="G1406" s="305">
        <f>'Product Ratings'!E1521</f>
        <v>154.04</v>
      </c>
      <c r="H1406" s="134">
        <f>'Product Ratings'!F1521</f>
        <v>0.4921</v>
      </c>
      <c r="I1406" s="146"/>
      <c r="J1406" s="305">
        <f>'Product Ratings'!J1521</f>
        <v>52.17333333</v>
      </c>
      <c r="K1406" s="146" t="str">
        <f>'Product Ratings'!K1521</f>
        <v/>
      </c>
      <c r="L1406" s="305">
        <f>'Product Ratings'!L1521</f>
        <v>34.96637848</v>
      </c>
      <c r="M1406" s="134">
        <f>'Product Ratings'!M1521</f>
        <v>0.45</v>
      </c>
      <c r="N1406" s="146"/>
      <c r="O1406" s="139">
        <f>'Product Ratings'!O1521</f>
        <v>3</v>
      </c>
      <c r="P1406" s="139">
        <f>'Product Ratings'!P1521</f>
        <v>2</v>
      </c>
      <c r="Q1406" s="139">
        <f>'Product Ratings'!Q1521</f>
        <v>4</v>
      </c>
      <c r="R1406" s="139">
        <f>'Product Ratings'!R1521</f>
        <v>0</v>
      </c>
      <c r="S1406" s="306">
        <f>'Product Ratings'!S1521</f>
        <v>4</v>
      </c>
      <c r="T1406" s="307">
        <f>'Product Ratings'!T1521</f>
        <v>13</v>
      </c>
      <c r="U1406" s="146"/>
      <c r="V1406" s="146"/>
      <c r="W1406" s="146"/>
    </row>
    <row r="1407" ht="12.75" customHeight="1">
      <c r="A1407" s="146"/>
      <c r="B1407" s="146" t="str">
        <f>'Product Ratings'!B1532</f>
        <v/>
      </c>
      <c r="C1407" s="146"/>
      <c r="D1407" s="146"/>
      <c r="E1407" s="146">
        <f>'Product Ratings'!C1532</f>
        <v>9</v>
      </c>
      <c r="F1407" s="305">
        <f>'Product Ratings'!D1532</f>
        <v>383.48</v>
      </c>
      <c r="G1407" s="305">
        <f>'Product Ratings'!E1532</f>
        <v>188.37</v>
      </c>
      <c r="H1407" s="134">
        <f>'Product Ratings'!F1532</f>
        <v>0.4912</v>
      </c>
      <c r="I1407" s="146"/>
      <c r="J1407" s="305">
        <f>'Product Ratings'!J1532</f>
        <v>42.60888889</v>
      </c>
      <c r="K1407" s="146" t="str">
        <f>'Product Ratings'!K1532</f>
        <v/>
      </c>
      <c r="L1407" s="305">
        <f>'Product Ratings'!L1532</f>
        <v>28.57355746</v>
      </c>
      <c r="M1407" s="134">
        <f>'Product Ratings'!M1532</f>
        <v>0.45</v>
      </c>
      <c r="N1407" s="146"/>
      <c r="O1407" s="139">
        <f>'Product Ratings'!O1532</f>
        <v>3</v>
      </c>
      <c r="P1407" s="139">
        <f>'Product Ratings'!P1532</f>
        <v>2</v>
      </c>
      <c r="Q1407" s="139">
        <f>'Product Ratings'!Q1532</f>
        <v>4</v>
      </c>
      <c r="R1407" s="139">
        <f>'Product Ratings'!R1532</f>
        <v>0</v>
      </c>
      <c r="S1407" s="306">
        <f>'Product Ratings'!S1532</f>
        <v>4</v>
      </c>
      <c r="T1407" s="307">
        <f>'Product Ratings'!T1532</f>
        <v>13</v>
      </c>
      <c r="U1407" s="146"/>
      <c r="V1407" s="146"/>
      <c r="W1407" s="146"/>
    </row>
    <row r="1408" ht="12.75" customHeight="1">
      <c r="A1408" s="146"/>
      <c r="B1408" s="146" t="str">
        <f>'Product Ratings'!B1535</f>
        <v/>
      </c>
      <c r="C1408" s="146"/>
      <c r="D1408" s="146"/>
      <c r="E1408" s="146">
        <f>'Product Ratings'!C1535</f>
        <v>25</v>
      </c>
      <c r="F1408" s="305">
        <f>'Product Ratings'!D1535</f>
        <v>56.48</v>
      </c>
      <c r="G1408" s="305">
        <f>'Product Ratings'!E1535</f>
        <v>27.74</v>
      </c>
      <c r="H1408" s="134">
        <f>'Product Ratings'!F1535</f>
        <v>0.4911</v>
      </c>
      <c r="I1408" s="146"/>
      <c r="J1408" s="305">
        <f>'Product Ratings'!J1535</f>
        <v>2.2592</v>
      </c>
      <c r="K1408" s="146" t="str">
        <f>'Product Ratings'!K1535</f>
        <v/>
      </c>
      <c r="L1408" s="305">
        <f>'Product Ratings'!L1535</f>
        <v>1.515123064</v>
      </c>
      <c r="M1408" s="134">
        <f>'Product Ratings'!M1535</f>
        <v>0.03</v>
      </c>
      <c r="N1408" s="146"/>
      <c r="O1408" s="139">
        <f>'Product Ratings'!O1535</f>
        <v>3</v>
      </c>
      <c r="P1408" s="139">
        <f>'Product Ratings'!P1535</f>
        <v>4</v>
      </c>
      <c r="Q1408" s="139">
        <f>'Product Ratings'!Q1535</f>
        <v>5</v>
      </c>
      <c r="R1408" s="139">
        <f>'Product Ratings'!R1535</f>
        <v>0</v>
      </c>
      <c r="S1408" s="306">
        <f>'Product Ratings'!S1535</f>
        <v>1</v>
      </c>
      <c r="T1408" s="307">
        <f>'Product Ratings'!T1535</f>
        <v>13</v>
      </c>
      <c r="U1408" s="146"/>
      <c r="V1408" s="146"/>
      <c r="W1408" s="146"/>
    </row>
    <row r="1409" ht="12.75" customHeight="1">
      <c r="A1409" s="146"/>
      <c r="B1409" s="146" t="str">
        <f>'Product Ratings'!B1536</f>
        <v/>
      </c>
      <c r="C1409" s="146"/>
      <c r="D1409" s="146"/>
      <c r="E1409" s="146">
        <f>'Product Ratings'!C1536</f>
        <v>19</v>
      </c>
      <c r="F1409" s="305">
        <f>'Product Ratings'!D1536</f>
        <v>264.35</v>
      </c>
      <c r="G1409" s="305">
        <f>'Product Ratings'!E1536</f>
        <v>129.82</v>
      </c>
      <c r="H1409" s="134">
        <f>'Product Ratings'!F1536</f>
        <v>0.4911</v>
      </c>
      <c r="I1409" s="146"/>
      <c r="J1409" s="305">
        <f>'Product Ratings'!J1536</f>
        <v>13.91315789</v>
      </c>
      <c r="K1409" s="146" t="str">
        <f>'Product Ratings'!K1536</f>
        <v/>
      </c>
      <c r="L1409" s="305">
        <f>'Product Ratings'!L1536</f>
        <v>9.330801351</v>
      </c>
      <c r="M1409" s="134">
        <f>'Product Ratings'!M1536</f>
        <v>0.04</v>
      </c>
      <c r="N1409" s="146"/>
      <c r="O1409" s="139">
        <f>'Product Ratings'!O1536</f>
        <v>3</v>
      </c>
      <c r="P1409" s="139">
        <f>'Product Ratings'!P1536</f>
        <v>4</v>
      </c>
      <c r="Q1409" s="139">
        <f>'Product Ratings'!Q1536</f>
        <v>5</v>
      </c>
      <c r="R1409" s="139">
        <f>'Product Ratings'!R1536</f>
        <v>0</v>
      </c>
      <c r="S1409" s="306">
        <f>'Product Ratings'!S1536</f>
        <v>1</v>
      </c>
      <c r="T1409" s="307">
        <f>'Product Ratings'!T1536</f>
        <v>13</v>
      </c>
      <c r="U1409" s="146"/>
      <c r="V1409" s="146"/>
      <c r="W1409" s="146"/>
    </row>
    <row r="1410" ht="12.75" customHeight="1">
      <c r="A1410" s="146"/>
      <c r="B1410" s="146" t="str">
        <f>'Product Ratings'!B1538</f>
        <v/>
      </c>
      <c r="C1410" s="146"/>
      <c r="D1410" s="146"/>
      <c r="E1410" s="146">
        <f>'Product Ratings'!C1538</f>
        <v>15</v>
      </c>
      <c r="F1410" s="305">
        <f>'Product Ratings'!D1538</f>
        <v>428.6</v>
      </c>
      <c r="G1410" s="305">
        <f>'Product Ratings'!E1538</f>
        <v>210.38</v>
      </c>
      <c r="H1410" s="134">
        <f>'Product Ratings'!F1538</f>
        <v>0.4909</v>
      </c>
      <c r="I1410" s="146"/>
      <c r="J1410" s="305">
        <f>'Product Ratings'!J1538</f>
        <v>28.57333333</v>
      </c>
      <c r="K1410" s="146" t="str">
        <f>'Product Ratings'!K1538</f>
        <v/>
      </c>
      <c r="L1410" s="305">
        <f>'Product Ratings'!L1538</f>
        <v>19.16515751</v>
      </c>
      <c r="M1410" s="134">
        <f>'Product Ratings'!M1538</f>
        <v>0.06</v>
      </c>
      <c r="N1410" s="146"/>
      <c r="O1410" s="139">
        <f>'Product Ratings'!O1538</f>
        <v>3</v>
      </c>
      <c r="P1410" s="139">
        <f>'Product Ratings'!P1538</f>
        <v>3</v>
      </c>
      <c r="Q1410" s="139">
        <f>'Product Ratings'!Q1538</f>
        <v>5</v>
      </c>
      <c r="R1410" s="139">
        <f>'Product Ratings'!R1538</f>
        <v>0</v>
      </c>
      <c r="S1410" s="306">
        <f>'Product Ratings'!S1538</f>
        <v>2</v>
      </c>
      <c r="T1410" s="307">
        <f>'Product Ratings'!T1538</f>
        <v>13</v>
      </c>
      <c r="U1410" s="146"/>
      <c r="V1410" s="146"/>
      <c r="W1410" s="146"/>
    </row>
    <row r="1411" ht="12.75" customHeight="1">
      <c r="A1411" s="146"/>
      <c r="B1411" s="146" t="str">
        <f>'Product Ratings'!B1539</f>
        <v/>
      </c>
      <c r="C1411" s="146"/>
      <c r="D1411" s="146"/>
      <c r="E1411" s="146">
        <f>'Product Ratings'!C1539</f>
        <v>14</v>
      </c>
      <c r="F1411" s="305">
        <f>'Product Ratings'!D1539</f>
        <v>350.52</v>
      </c>
      <c r="G1411" s="305">
        <f>'Product Ratings'!E1539</f>
        <v>172.07</v>
      </c>
      <c r="H1411" s="134">
        <f>'Product Ratings'!F1539</f>
        <v>0.4909</v>
      </c>
      <c r="I1411" s="146"/>
      <c r="J1411" s="305">
        <f>'Product Ratings'!J1539</f>
        <v>25.03714286</v>
      </c>
      <c r="K1411" s="146" t="str">
        <f>'Product Ratings'!K1539</f>
        <v/>
      </c>
      <c r="L1411" s="305">
        <f>'Product Ratings'!L1539</f>
        <v>16.79330797</v>
      </c>
      <c r="M1411" s="134">
        <f>'Product Ratings'!M1539</f>
        <v>0.07</v>
      </c>
      <c r="N1411" s="146"/>
      <c r="O1411" s="139">
        <f>'Product Ratings'!O1539</f>
        <v>3</v>
      </c>
      <c r="P1411" s="139">
        <f>'Product Ratings'!P1539</f>
        <v>3</v>
      </c>
      <c r="Q1411" s="139">
        <f>'Product Ratings'!Q1539</f>
        <v>5</v>
      </c>
      <c r="R1411" s="139">
        <f>'Product Ratings'!R1539</f>
        <v>0</v>
      </c>
      <c r="S1411" s="306">
        <f>'Product Ratings'!S1539</f>
        <v>2</v>
      </c>
      <c r="T1411" s="307">
        <f>'Product Ratings'!T1539</f>
        <v>13</v>
      </c>
      <c r="U1411" s="146"/>
      <c r="V1411" s="146"/>
      <c r="W1411" s="146"/>
    </row>
    <row r="1412" ht="12.75" customHeight="1">
      <c r="A1412" s="146"/>
      <c r="B1412" s="146" t="str">
        <f>'Product Ratings'!B1540</f>
        <v/>
      </c>
      <c r="C1412" s="146"/>
      <c r="D1412" s="146"/>
      <c r="E1412" s="146">
        <f>'Product Ratings'!C1540</f>
        <v>11</v>
      </c>
      <c r="F1412" s="305">
        <f>'Product Ratings'!D1540</f>
        <v>334.78</v>
      </c>
      <c r="G1412" s="305">
        <f>'Product Ratings'!E1540</f>
        <v>164.28</v>
      </c>
      <c r="H1412" s="134">
        <f>'Product Ratings'!F1540</f>
        <v>0.4907</v>
      </c>
      <c r="I1412" s="146"/>
      <c r="J1412" s="305">
        <f>'Product Ratings'!J1540</f>
        <v>30.43454545</v>
      </c>
      <c r="K1412" s="146" t="str">
        <f>'Product Ratings'!K1540</f>
        <v/>
      </c>
      <c r="L1412" s="305">
        <f>'Product Ratings'!L1540</f>
        <v>20.41627789</v>
      </c>
      <c r="M1412" s="134">
        <f>'Product Ratings'!M1540</f>
        <v>0.08</v>
      </c>
      <c r="N1412" s="146"/>
      <c r="O1412" s="139">
        <f>'Product Ratings'!O1540</f>
        <v>3</v>
      </c>
      <c r="P1412" s="139">
        <f>'Product Ratings'!P1540</f>
        <v>3</v>
      </c>
      <c r="Q1412" s="139">
        <f>'Product Ratings'!Q1540</f>
        <v>5</v>
      </c>
      <c r="R1412" s="139">
        <f>'Product Ratings'!R1540</f>
        <v>0</v>
      </c>
      <c r="S1412" s="306">
        <f>'Product Ratings'!S1540</f>
        <v>2</v>
      </c>
      <c r="T1412" s="307">
        <f>'Product Ratings'!T1540</f>
        <v>13</v>
      </c>
      <c r="U1412" s="146"/>
      <c r="V1412" s="146"/>
      <c r="W1412" s="146"/>
    </row>
    <row r="1413" ht="12.75" customHeight="1">
      <c r="A1413" s="146"/>
      <c r="B1413" s="146" t="str">
        <f>'Product Ratings'!B1542</f>
        <v/>
      </c>
      <c r="C1413" s="146"/>
      <c r="D1413" s="146"/>
      <c r="E1413" s="146">
        <f>'Product Ratings'!C1542</f>
        <v>14</v>
      </c>
      <c r="F1413" s="305">
        <f>'Product Ratings'!D1542</f>
        <v>354.26</v>
      </c>
      <c r="G1413" s="305">
        <f>'Product Ratings'!E1542</f>
        <v>173.77</v>
      </c>
      <c r="H1413" s="134">
        <f>'Product Ratings'!F1542</f>
        <v>0.4905</v>
      </c>
      <c r="I1413" s="146"/>
      <c r="J1413" s="305">
        <f>'Product Ratings'!J1542</f>
        <v>25.30428571</v>
      </c>
      <c r="K1413" s="146" t="str">
        <f>'Product Ratings'!K1542</f>
        <v/>
      </c>
      <c r="L1413" s="305">
        <f>'Product Ratings'!L1542</f>
        <v>16.9770451</v>
      </c>
      <c r="M1413" s="134">
        <f>'Product Ratings'!M1542</f>
        <v>0.12</v>
      </c>
      <c r="N1413" s="146"/>
      <c r="O1413" s="139">
        <f>'Product Ratings'!O1542</f>
        <v>3</v>
      </c>
      <c r="P1413" s="139">
        <f>'Product Ratings'!P1542</f>
        <v>3</v>
      </c>
      <c r="Q1413" s="139">
        <f>'Product Ratings'!Q1542</f>
        <v>5</v>
      </c>
      <c r="R1413" s="139">
        <f>'Product Ratings'!R1542</f>
        <v>0</v>
      </c>
      <c r="S1413" s="306">
        <f>'Product Ratings'!S1542</f>
        <v>2</v>
      </c>
      <c r="T1413" s="307">
        <f>'Product Ratings'!T1542</f>
        <v>13</v>
      </c>
      <c r="U1413" s="146"/>
      <c r="V1413" s="146"/>
      <c r="W1413" s="146"/>
    </row>
    <row r="1414" ht="12.75" customHeight="1">
      <c r="A1414" s="146"/>
      <c r="B1414" s="146" t="str">
        <f>'Product Ratings'!B1550</f>
        <v/>
      </c>
      <c r="C1414" s="146"/>
      <c r="D1414" s="146"/>
      <c r="E1414" s="146">
        <f>'Product Ratings'!C1550</f>
        <v>6</v>
      </c>
      <c r="F1414" s="305">
        <f>'Product Ratings'!D1550</f>
        <v>151.3</v>
      </c>
      <c r="G1414" s="305">
        <f>'Product Ratings'!E1550</f>
        <v>74.04</v>
      </c>
      <c r="H1414" s="134">
        <f>'Product Ratings'!F1550</f>
        <v>0.4894</v>
      </c>
      <c r="I1414" s="146"/>
      <c r="J1414" s="305">
        <f>'Product Ratings'!J1550</f>
        <v>25.21666667</v>
      </c>
      <c r="K1414" s="146" t="str">
        <f>'Product Ratings'!K1550</f>
        <v/>
      </c>
      <c r="L1414" s="305">
        <f>'Product Ratings'!L1550</f>
        <v>16.93075511</v>
      </c>
      <c r="M1414" s="134">
        <f>'Product Ratings'!M1550</f>
        <v>0.3</v>
      </c>
      <c r="N1414" s="146"/>
      <c r="O1414" s="139">
        <f>'Product Ratings'!O1550</f>
        <v>3</v>
      </c>
      <c r="P1414" s="139">
        <f>'Product Ratings'!P1550</f>
        <v>2</v>
      </c>
      <c r="Q1414" s="139">
        <f>'Product Ratings'!Q1550</f>
        <v>5</v>
      </c>
      <c r="R1414" s="139">
        <f>'Product Ratings'!R1550</f>
        <v>0</v>
      </c>
      <c r="S1414" s="306">
        <f>'Product Ratings'!S1550</f>
        <v>3</v>
      </c>
      <c r="T1414" s="307">
        <f>'Product Ratings'!T1550</f>
        <v>13</v>
      </c>
      <c r="U1414" s="146"/>
      <c r="V1414" s="146"/>
      <c r="W1414" s="146"/>
    </row>
    <row r="1415" ht="12.75" customHeight="1">
      <c r="A1415" s="146"/>
      <c r="B1415" s="146" t="str">
        <f>'Product Ratings'!B1553</f>
        <v/>
      </c>
      <c r="C1415" s="146"/>
      <c r="D1415" s="146"/>
      <c r="E1415" s="146">
        <f>'Product Ratings'!C1553</f>
        <v>7</v>
      </c>
      <c r="F1415" s="305">
        <f>'Product Ratings'!D1553</f>
        <v>176.52</v>
      </c>
      <c r="G1415" s="305">
        <f>'Product Ratings'!E1553</f>
        <v>86.35</v>
      </c>
      <c r="H1415" s="134">
        <f>'Product Ratings'!F1553</f>
        <v>0.4892</v>
      </c>
      <c r="I1415" s="146"/>
      <c r="J1415" s="305">
        <f>'Product Ratings'!J1553</f>
        <v>25.21714286</v>
      </c>
      <c r="K1415" s="146" t="str">
        <f>'Product Ratings'!K1553</f>
        <v/>
      </c>
      <c r="L1415" s="305">
        <f>'Product Ratings'!L1553</f>
        <v>16.93334868</v>
      </c>
      <c r="M1415" s="134">
        <f>'Product Ratings'!M1553</f>
        <v>0.33</v>
      </c>
      <c r="N1415" s="146"/>
      <c r="O1415" s="139">
        <f>'Product Ratings'!O1553</f>
        <v>3</v>
      </c>
      <c r="P1415" s="139">
        <f>'Product Ratings'!P1553</f>
        <v>2</v>
      </c>
      <c r="Q1415" s="139">
        <f>'Product Ratings'!Q1553</f>
        <v>5</v>
      </c>
      <c r="R1415" s="139">
        <f>'Product Ratings'!R1553</f>
        <v>0</v>
      </c>
      <c r="S1415" s="306">
        <f>'Product Ratings'!S1553</f>
        <v>3</v>
      </c>
      <c r="T1415" s="307">
        <f>'Product Ratings'!T1553</f>
        <v>13</v>
      </c>
      <c r="U1415" s="146"/>
      <c r="V1415" s="146"/>
      <c r="W1415" s="146"/>
    </row>
    <row r="1416" ht="12.75" customHeight="1">
      <c r="A1416" s="146"/>
      <c r="B1416" s="146" t="str">
        <f>'Product Ratings'!B1555</f>
        <v/>
      </c>
      <c r="C1416" s="146"/>
      <c r="D1416" s="146"/>
      <c r="E1416" s="146">
        <f>'Product Ratings'!C1555</f>
        <v>3</v>
      </c>
      <c r="F1416" s="305">
        <f>'Product Ratings'!D1555</f>
        <v>46.83</v>
      </c>
      <c r="G1416" s="305">
        <f>'Product Ratings'!E1555</f>
        <v>22.89</v>
      </c>
      <c r="H1416" s="134">
        <f>'Product Ratings'!F1555</f>
        <v>0.4889</v>
      </c>
      <c r="I1416" s="146"/>
      <c r="J1416" s="305">
        <f>'Product Ratings'!J1555</f>
        <v>15.61</v>
      </c>
      <c r="K1416" s="146" t="str">
        <f>'Product Ratings'!K1555</f>
        <v/>
      </c>
      <c r="L1416" s="305">
        <f>'Product Ratings'!L1555</f>
        <v>10.48425012</v>
      </c>
      <c r="M1416" s="134">
        <f>'Product Ratings'!M1555</f>
        <v>0.35</v>
      </c>
      <c r="N1416" s="146"/>
      <c r="O1416" s="139">
        <f>'Product Ratings'!O1555</f>
        <v>3</v>
      </c>
      <c r="P1416" s="139">
        <f>'Product Ratings'!P1555</f>
        <v>1</v>
      </c>
      <c r="Q1416" s="139">
        <f>'Product Ratings'!Q1555</f>
        <v>5</v>
      </c>
      <c r="R1416" s="139">
        <f>'Product Ratings'!R1555</f>
        <v>0</v>
      </c>
      <c r="S1416" s="306">
        <f>'Product Ratings'!S1555</f>
        <v>4</v>
      </c>
      <c r="T1416" s="307">
        <f>'Product Ratings'!T1555</f>
        <v>13</v>
      </c>
      <c r="U1416" s="146"/>
      <c r="V1416" s="146"/>
      <c r="W1416" s="146"/>
    </row>
    <row r="1417" ht="12.75" customHeight="1">
      <c r="A1417" s="146"/>
      <c r="B1417" s="146" t="str">
        <f>'Product Ratings'!B1558</f>
        <v/>
      </c>
      <c r="C1417" s="146"/>
      <c r="D1417" s="146"/>
      <c r="E1417" s="146">
        <f>'Product Ratings'!C1558</f>
        <v>1</v>
      </c>
      <c r="F1417" s="305">
        <f>'Product Ratings'!D1558</f>
        <v>16.52</v>
      </c>
      <c r="G1417" s="305">
        <f>'Product Ratings'!E1558</f>
        <v>8.07</v>
      </c>
      <c r="H1417" s="134">
        <f>'Product Ratings'!F1558</f>
        <v>0.4886</v>
      </c>
      <c r="I1417" s="146"/>
      <c r="J1417" s="305">
        <f>'Product Ratings'!J1558</f>
        <v>16.52</v>
      </c>
      <c r="K1417" s="146" t="str">
        <f>'Product Ratings'!K1558</f>
        <v/>
      </c>
      <c r="L1417" s="305">
        <f>'Product Ratings'!L1558</f>
        <v>11.09767567</v>
      </c>
      <c r="M1417" s="134">
        <f>'Product Ratings'!M1558</f>
        <v>0.48</v>
      </c>
      <c r="N1417" s="146"/>
      <c r="O1417" s="139">
        <f>'Product Ratings'!O1558</f>
        <v>3</v>
      </c>
      <c r="P1417" s="139">
        <f>'Product Ratings'!P1558</f>
        <v>1</v>
      </c>
      <c r="Q1417" s="139">
        <f>'Product Ratings'!Q1558</f>
        <v>5</v>
      </c>
      <c r="R1417" s="139">
        <f>'Product Ratings'!R1558</f>
        <v>0</v>
      </c>
      <c r="S1417" s="306">
        <f>'Product Ratings'!S1558</f>
        <v>4</v>
      </c>
      <c r="T1417" s="307">
        <f>'Product Ratings'!T1558</f>
        <v>13</v>
      </c>
      <c r="U1417" s="146"/>
      <c r="V1417" s="146"/>
      <c r="W1417" s="146"/>
    </row>
    <row r="1418" ht="12.75" customHeight="1">
      <c r="A1418" s="146"/>
      <c r="B1418" s="146" t="str">
        <f>'Product Ratings'!B1559</f>
        <v/>
      </c>
      <c r="C1418" s="146"/>
      <c r="D1418" s="146"/>
      <c r="E1418" s="146">
        <f>'Product Ratings'!C1559</f>
        <v>4</v>
      </c>
      <c r="F1418" s="305">
        <f>'Product Ratings'!D1559</f>
        <v>66.09</v>
      </c>
      <c r="G1418" s="305">
        <f>'Product Ratings'!E1559</f>
        <v>32.29</v>
      </c>
      <c r="H1418" s="134">
        <f>'Product Ratings'!F1559</f>
        <v>0.4886</v>
      </c>
      <c r="I1418" s="146"/>
      <c r="J1418" s="305">
        <f>'Product Ratings'!J1559</f>
        <v>16.5225</v>
      </c>
      <c r="K1418" s="146" t="str">
        <f>'Product Ratings'!K1559</f>
        <v/>
      </c>
      <c r="L1418" s="305">
        <f>'Product Ratings'!L1559</f>
        <v>11.0993551</v>
      </c>
      <c r="M1418" s="134">
        <f>'Product Ratings'!M1559</f>
        <v>0.5</v>
      </c>
      <c r="N1418" s="146"/>
      <c r="O1418" s="139">
        <f>'Product Ratings'!O1559</f>
        <v>3</v>
      </c>
      <c r="P1418" s="139">
        <f>'Product Ratings'!P1559</f>
        <v>1</v>
      </c>
      <c r="Q1418" s="139">
        <f>'Product Ratings'!Q1559</f>
        <v>5</v>
      </c>
      <c r="R1418" s="139">
        <f>'Product Ratings'!R1559</f>
        <v>0</v>
      </c>
      <c r="S1418" s="306">
        <f>'Product Ratings'!S1559</f>
        <v>4</v>
      </c>
      <c r="T1418" s="307">
        <f>'Product Ratings'!T1559</f>
        <v>13</v>
      </c>
      <c r="U1418" s="146"/>
      <c r="V1418" s="146"/>
      <c r="W1418" s="146"/>
    </row>
    <row r="1419" ht="12.75" customHeight="1">
      <c r="A1419" s="146"/>
      <c r="B1419" s="146" t="str">
        <f>'Product Ratings'!B1560</f>
        <v/>
      </c>
      <c r="C1419" s="146"/>
      <c r="D1419" s="146"/>
      <c r="E1419" s="146">
        <f>'Product Ratings'!C1560</f>
        <v>3</v>
      </c>
      <c r="F1419" s="305">
        <f>'Product Ratings'!D1560</f>
        <v>49.57</v>
      </c>
      <c r="G1419" s="305">
        <f>'Product Ratings'!E1560</f>
        <v>24.22</v>
      </c>
      <c r="H1419" s="134">
        <f>'Product Ratings'!F1560</f>
        <v>0.4886</v>
      </c>
      <c r="I1419" s="146"/>
      <c r="J1419" s="305">
        <f>'Product Ratings'!J1560</f>
        <v>16.52333333</v>
      </c>
      <c r="K1419" s="146" t="str">
        <f>'Product Ratings'!K1560</f>
        <v/>
      </c>
      <c r="L1419" s="305">
        <f>'Product Ratings'!L1560</f>
        <v>11.09991491</v>
      </c>
      <c r="M1419" s="134">
        <f>'Product Ratings'!M1560</f>
        <v>0.52</v>
      </c>
      <c r="N1419" s="146"/>
      <c r="O1419" s="139">
        <f>'Product Ratings'!O1560</f>
        <v>3</v>
      </c>
      <c r="P1419" s="139">
        <f>'Product Ratings'!P1560</f>
        <v>1</v>
      </c>
      <c r="Q1419" s="139">
        <f>'Product Ratings'!Q1560</f>
        <v>5</v>
      </c>
      <c r="R1419" s="139">
        <f>'Product Ratings'!R1560</f>
        <v>0</v>
      </c>
      <c r="S1419" s="306">
        <f>'Product Ratings'!S1560</f>
        <v>4</v>
      </c>
      <c r="T1419" s="307">
        <f>'Product Ratings'!T1560</f>
        <v>13</v>
      </c>
      <c r="U1419" s="146"/>
      <c r="V1419" s="146"/>
      <c r="W1419" s="146"/>
    </row>
    <row r="1420" ht="12.75" customHeight="1">
      <c r="A1420" s="146"/>
      <c r="B1420" s="146" t="str">
        <f>'Product Ratings'!B1561</f>
        <v/>
      </c>
      <c r="C1420" s="146"/>
      <c r="D1420" s="146"/>
      <c r="E1420" s="146">
        <f>'Product Ratings'!C1561</f>
        <v>11</v>
      </c>
      <c r="F1420" s="305">
        <f>'Product Ratings'!D1561</f>
        <v>934.04</v>
      </c>
      <c r="G1420" s="305">
        <f>'Product Ratings'!E1561</f>
        <v>456.31</v>
      </c>
      <c r="H1420" s="134">
        <f>'Product Ratings'!F1561</f>
        <v>0.4885</v>
      </c>
      <c r="I1420" s="146"/>
      <c r="J1420" s="305">
        <f>'Product Ratings'!J1561</f>
        <v>84.91272727</v>
      </c>
      <c r="K1420" s="146" t="str">
        <f>'Product Ratings'!K1561</f>
        <v/>
      </c>
      <c r="L1420" s="305">
        <f>'Product Ratings'!L1561</f>
        <v>57.04583626</v>
      </c>
      <c r="M1420" s="134">
        <f>'Product Ratings'!M1561</f>
        <v>0.56</v>
      </c>
      <c r="N1420" s="146"/>
      <c r="O1420" s="139">
        <f>'Product Ratings'!O1561</f>
        <v>3</v>
      </c>
      <c r="P1420" s="139">
        <f>'Product Ratings'!P1561</f>
        <v>3</v>
      </c>
      <c r="Q1420" s="139">
        <f>'Product Ratings'!Q1561</f>
        <v>3</v>
      </c>
      <c r="R1420" s="139">
        <f>'Product Ratings'!R1561</f>
        <v>0</v>
      </c>
      <c r="S1420" s="306">
        <f>'Product Ratings'!S1561</f>
        <v>4</v>
      </c>
      <c r="T1420" s="307">
        <f>'Product Ratings'!T1561</f>
        <v>13</v>
      </c>
      <c r="U1420" s="146"/>
      <c r="V1420" s="146"/>
      <c r="W1420" s="146"/>
    </row>
    <row r="1421" ht="12.75" customHeight="1">
      <c r="A1421" s="146"/>
      <c r="B1421" s="146" t="str">
        <f>'Product Ratings'!B1562</f>
        <v/>
      </c>
      <c r="C1421" s="146"/>
      <c r="D1421" s="146"/>
      <c r="E1421" s="146">
        <f>'Product Ratings'!C1562</f>
        <v>1</v>
      </c>
      <c r="F1421" s="305">
        <f>'Product Ratings'!D1562</f>
        <v>25.22</v>
      </c>
      <c r="G1421" s="305">
        <f>'Product Ratings'!E1562</f>
        <v>12.32</v>
      </c>
      <c r="H1421" s="134">
        <f>'Product Ratings'!F1562</f>
        <v>0.4884</v>
      </c>
      <c r="I1421" s="146"/>
      <c r="J1421" s="305">
        <f>'Product Ratings'!J1562</f>
        <v>25.22</v>
      </c>
      <c r="K1421" s="146" t="str">
        <f>'Product Ratings'!K1562</f>
        <v/>
      </c>
      <c r="L1421" s="305">
        <f>'Product Ratings'!L1562</f>
        <v>16.94436979</v>
      </c>
      <c r="M1421" s="134">
        <f>'Product Ratings'!M1562</f>
        <v>0.53</v>
      </c>
      <c r="N1421" s="146"/>
      <c r="O1421" s="139">
        <f>'Product Ratings'!O1562</f>
        <v>3</v>
      </c>
      <c r="P1421" s="139">
        <f>'Product Ratings'!P1562</f>
        <v>1</v>
      </c>
      <c r="Q1421" s="139">
        <f>'Product Ratings'!Q1562</f>
        <v>5</v>
      </c>
      <c r="R1421" s="139">
        <f>'Product Ratings'!R1562</f>
        <v>0</v>
      </c>
      <c r="S1421" s="306">
        <f>'Product Ratings'!S1562</f>
        <v>4</v>
      </c>
      <c r="T1421" s="307">
        <f>'Product Ratings'!T1562</f>
        <v>13</v>
      </c>
      <c r="U1421" s="146"/>
      <c r="V1421" s="146"/>
      <c r="W1421" s="146"/>
    </row>
    <row r="1422" ht="12.75" customHeight="1">
      <c r="A1422" s="146"/>
      <c r="B1422" s="146" t="str">
        <f>'Product Ratings'!B1564</f>
        <v/>
      </c>
      <c r="C1422" s="146"/>
      <c r="D1422" s="146"/>
      <c r="E1422" s="146">
        <f>'Product Ratings'!C1564</f>
        <v>23</v>
      </c>
      <c r="F1422" s="305">
        <f>'Product Ratings'!D1564</f>
        <v>4913.04</v>
      </c>
      <c r="G1422" s="305">
        <f>'Product Ratings'!E1564</f>
        <v>2398.12</v>
      </c>
      <c r="H1422" s="134">
        <f>'Product Ratings'!F1564</f>
        <v>0.4881</v>
      </c>
      <c r="I1422" s="146"/>
      <c r="J1422" s="305">
        <f>'Product Ratings'!J1564</f>
        <v>213.6104348</v>
      </c>
      <c r="K1422" s="146" t="str">
        <f>'Product Ratings'!K1564</f>
        <v/>
      </c>
      <c r="L1422" s="305">
        <f>'Product Ratings'!L1564</f>
        <v>143.5457528</v>
      </c>
      <c r="M1422" s="134">
        <f>'Product Ratings'!M1564</f>
        <v>0.57</v>
      </c>
      <c r="N1422" s="146"/>
      <c r="O1422" s="139">
        <f>'Product Ratings'!O1564</f>
        <v>3</v>
      </c>
      <c r="P1422" s="139">
        <f>'Product Ratings'!P1564</f>
        <v>4</v>
      </c>
      <c r="Q1422" s="139">
        <f>'Product Ratings'!Q1564</f>
        <v>2</v>
      </c>
      <c r="R1422" s="139">
        <f>'Product Ratings'!R1564</f>
        <v>0</v>
      </c>
      <c r="S1422" s="306">
        <f>'Product Ratings'!S1564</f>
        <v>4</v>
      </c>
      <c r="T1422" s="307">
        <f>'Product Ratings'!T1564</f>
        <v>13</v>
      </c>
      <c r="U1422" s="146"/>
      <c r="V1422" s="146"/>
      <c r="W1422" s="146"/>
    </row>
    <row r="1423" ht="12.75" customHeight="1">
      <c r="A1423" s="146"/>
      <c r="B1423" s="146" t="str">
        <f>'Product Ratings'!B1579</f>
        <v/>
      </c>
      <c r="C1423" s="146"/>
      <c r="D1423" s="146"/>
      <c r="E1423" s="146">
        <f>'Product Ratings'!C1579</f>
        <v>5</v>
      </c>
      <c r="F1423" s="305">
        <f>'Product Ratings'!D1579</f>
        <v>243.48</v>
      </c>
      <c r="G1423" s="305">
        <f>'Product Ratings'!E1579</f>
        <v>118.42</v>
      </c>
      <c r="H1423" s="134">
        <f>'Product Ratings'!F1579</f>
        <v>0.4864</v>
      </c>
      <c r="I1423" s="146"/>
      <c r="J1423" s="305">
        <f>'Product Ratings'!J1579</f>
        <v>48.696</v>
      </c>
      <c r="K1423" s="146" t="str">
        <f>'Product Ratings'!K1579</f>
        <v/>
      </c>
      <c r="L1423" s="305">
        <f>'Product Ratings'!L1579</f>
        <v>32.76103337</v>
      </c>
      <c r="M1423" s="134">
        <f>'Product Ratings'!M1579</f>
        <v>0.9</v>
      </c>
      <c r="N1423" s="146"/>
      <c r="O1423" s="139">
        <f>'Product Ratings'!O1579</f>
        <v>3</v>
      </c>
      <c r="P1423" s="139">
        <f>'Product Ratings'!P1579</f>
        <v>1</v>
      </c>
      <c r="Q1423" s="139">
        <f>'Product Ratings'!Q1579</f>
        <v>4</v>
      </c>
      <c r="R1423" s="139">
        <f>'Product Ratings'!R1579</f>
        <v>0</v>
      </c>
      <c r="S1423" s="306">
        <f>'Product Ratings'!S1579</f>
        <v>5</v>
      </c>
      <c r="T1423" s="307">
        <f>'Product Ratings'!T1579</f>
        <v>13</v>
      </c>
      <c r="U1423" s="146"/>
      <c r="V1423" s="146"/>
      <c r="W1423" s="146"/>
    </row>
    <row r="1424" ht="12.75" customHeight="1">
      <c r="A1424" s="146"/>
      <c r="B1424" s="146" t="str">
        <f>'Product Ratings'!B1582</f>
        <v/>
      </c>
      <c r="C1424" s="146"/>
      <c r="D1424" s="146"/>
      <c r="E1424" s="146">
        <f>'Product Ratings'!C1582</f>
        <v>3</v>
      </c>
      <c r="F1424" s="305">
        <f>'Product Ratings'!D1582</f>
        <v>134.22</v>
      </c>
      <c r="G1424" s="305">
        <f>'Product Ratings'!E1582</f>
        <v>65.22</v>
      </c>
      <c r="H1424" s="134">
        <f>'Product Ratings'!F1582</f>
        <v>0.4859</v>
      </c>
      <c r="I1424" s="146"/>
      <c r="J1424" s="305">
        <f>'Product Ratings'!J1582</f>
        <v>44.74</v>
      </c>
      <c r="K1424" s="146" t="str">
        <f>'Product Ratings'!K1582</f>
        <v/>
      </c>
      <c r="L1424" s="305">
        <f>'Product Ratings'!L1582</f>
        <v>30.10969783</v>
      </c>
      <c r="M1424" s="134">
        <f>'Product Ratings'!M1582</f>
        <v>0.97</v>
      </c>
      <c r="N1424" s="146"/>
      <c r="O1424" s="139">
        <f>'Product Ratings'!O1582</f>
        <v>3</v>
      </c>
      <c r="P1424" s="139">
        <f>'Product Ratings'!P1582</f>
        <v>1</v>
      </c>
      <c r="Q1424" s="139">
        <f>'Product Ratings'!Q1582</f>
        <v>4</v>
      </c>
      <c r="R1424" s="139">
        <f>'Product Ratings'!R1582</f>
        <v>0</v>
      </c>
      <c r="S1424" s="306">
        <f>'Product Ratings'!S1582</f>
        <v>5</v>
      </c>
      <c r="T1424" s="307">
        <f>'Product Ratings'!T1582</f>
        <v>13</v>
      </c>
      <c r="U1424" s="146"/>
      <c r="V1424" s="146"/>
      <c r="W1424" s="146"/>
    </row>
    <row r="1425" ht="12.75" customHeight="1">
      <c r="A1425" s="146"/>
      <c r="B1425" s="146" t="str">
        <f>'Product Ratings'!B1587</f>
        <v/>
      </c>
      <c r="C1425" s="146"/>
      <c r="D1425" s="146"/>
      <c r="E1425" s="146">
        <f>'Product Ratings'!C1587</f>
        <v>4</v>
      </c>
      <c r="F1425" s="305">
        <f>'Product Ratings'!D1587</f>
        <v>66.09</v>
      </c>
      <c r="G1425" s="305">
        <f>'Product Ratings'!E1587</f>
        <v>32.09</v>
      </c>
      <c r="H1425" s="134">
        <f>'Product Ratings'!F1587</f>
        <v>0.4855</v>
      </c>
      <c r="I1425" s="146"/>
      <c r="J1425" s="305">
        <f>'Product Ratings'!J1587</f>
        <v>16.5225</v>
      </c>
      <c r="K1425" s="146" t="str">
        <f>'Product Ratings'!K1587</f>
        <v/>
      </c>
      <c r="L1425" s="305">
        <f>'Product Ratings'!L1587</f>
        <v>11.12251767</v>
      </c>
      <c r="M1425" s="134">
        <f>'Product Ratings'!M1587</f>
        <v>0.43</v>
      </c>
      <c r="N1425" s="146"/>
      <c r="O1425" s="139">
        <f>'Product Ratings'!O1587</f>
        <v>3</v>
      </c>
      <c r="P1425" s="139">
        <f>'Product Ratings'!P1587</f>
        <v>1</v>
      </c>
      <c r="Q1425" s="139">
        <f>'Product Ratings'!Q1587</f>
        <v>5</v>
      </c>
      <c r="R1425" s="139">
        <f>'Product Ratings'!R1587</f>
        <v>0</v>
      </c>
      <c r="S1425" s="306">
        <f>'Product Ratings'!S1587</f>
        <v>4</v>
      </c>
      <c r="T1425" s="307">
        <f>'Product Ratings'!T1587</f>
        <v>13</v>
      </c>
      <c r="U1425" s="146"/>
      <c r="V1425" s="146"/>
      <c r="W1425" s="146"/>
    </row>
    <row r="1426" ht="12.75" customHeight="1">
      <c r="A1426" s="146"/>
      <c r="B1426" s="146" t="str">
        <f>'Product Ratings'!B1589</f>
        <v/>
      </c>
      <c r="C1426" s="146"/>
      <c r="D1426" s="146"/>
      <c r="E1426" s="146">
        <f>'Product Ratings'!C1589</f>
        <v>3</v>
      </c>
      <c r="F1426" s="305">
        <f>'Product Ratings'!D1589</f>
        <v>140.17</v>
      </c>
      <c r="G1426" s="305">
        <f>'Product Ratings'!E1589</f>
        <v>67.97</v>
      </c>
      <c r="H1426" s="134">
        <f>'Product Ratings'!F1589</f>
        <v>0.4849</v>
      </c>
      <c r="I1426" s="146"/>
      <c r="J1426" s="305">
        <f>'Product Ratings'!J1589</f>
        <v>46.72333333</v>
      </c>
      <c r="K1426" s="146" t="str">
        <f>'Product Ratings'!K1589</f>
        <v/>
      </c>
      <c r="L1426" s="305">
        <f>'Product Ratings'!L1589</f>
        <v>31.46564303</v>
      </c>
      <c r="M1426" s="134">
        <f>'Product Ratings'!M1589</f>
        <v>0.67</v>
      </c>
      <c r="N1426" s="146"/>
      <c r="O1426" s="139">
        <f>'Product Ratings'!O1589</f>
        <v>3</v>
      </c>
      <c r="P1426" s="139">
        <f>'Product Ratings'!P1589</f>
        <v>1</v>
      </c>
      <c r="Q1426" s="139">
        <f>'Product Ratings'!Q1589</f>
        <v>4</v>
      </c>
      <c r="R1426" s="139">
        <f>'Product Ratings'!R1589</f>
        <v>0</v>
      </c>
      <c r="S1426" s="306">
        <f>'Product Ratings'!S1589</f>
        <v>5</v>
      </c>
      <c r="T1426" s="307">
        <f>'Product Ratings'!T1589</f>
        <v>13</v>
      </c>
      <c r="U1426" s="146"/>
      <c r="V1426" s="146"/>
      <c r="W1426" s="146"/>
    </row>
    <row r="1427" ht="12.75" customHeight="1">
      <c r="A1427" s="146"/>
      <c r="B1427" s="146" t="str">
        <f>'Product Ratings'!B1593</f>
        <v/>
      </c>
      <c r="C1427" s="146"/>
      <c r="D1427" s="146"/>
      <c r="E1427" s="146">
        <f>'Product Ratings'!C1593</f>
        <v>14</v>
      </c>
      <c r="F1427" s="305">
        <f>'Product Ratings'!D1593</f>
        <v>763.04</v>
      </c>
      <c r="G1427" s="305">
        <f>'Product Ratings'!E1593</f>
        <v>369.64</v>
      </c>
      <c r="H1427" s="134">
        <f>'Product Ratings'!F1593</f>
        <v>0.4844</v>
      </c>
      <c r="I1427" s="146"/>
      <c r="J1427" s="305">
        <f>'Product Ratings'!J1593</f>
        <v>54.50285714</v>
      </c>
      <c r="K1427" s="146" t="str">
        <f>'Product Ratings'!K1593</f>
        <v/>
      </c>
      <c r="L1427" s="305">
        <f>'Product Ratings'!L1593</f>
        <v>36.71709589</v>
      </c>
      <c r="M1427" s="134">
        <f>'Product Ratings'!M1593</f>
        <v>0.15</v>
      </c>
      <c r="N1427" s="146"/>
      <c r="O1427" s="139">
        <f>'Product Ratings'!O1593</f>
        <v>3</v>
      </c>
      <c r="P1427" s="139">
        <f>'Product Ratings'!P1593</f>
        <v>3</v>
      </c>
      <c r="Q1427" s="139">
        <f>'Product Ratings'!Q1593</f>
        <v>4</v>
      </c>
      <c r="R1427" s="139">
        <f>'Product Ratings'!R1593</f>
        <v>0</v>
      </c>
      <c r="S1427" s="306">
        <f>'Product Ratings'!S1593</f>
        <v>3</v>
      </c>
      <c r="T1427" s="307">
        <f>'Product Ratings'!T1593</f>
        <v>13</v>
      </c>
      <c r="U1427" s="146"/>
      <c r="V1427" s="146"/>
      <c r="W1427" s="146"/>
    </row>
    <row r="1428" ht="12.75" customHeight="1">
      <c r="A1428" s="146"/>
      <c r="B1428" s="146" t="str">
        <f>'Product Ratings'!B1601</f>
        <v/>
      </c>
      <c r="C1428" s="146"/>
      <c r="D1428" s="146"/>
      <c r="E1428" s="146">
        <f>'Product Ratings'!C1601</f>
        <v>1</v>
      </c>
      <c r="F1428" s="305">
        <f>'Product Ratings'!D1601</f>
        <v>33.91</v>
      </c>
      <c r="G1428" s="305">
        <f>'Product Ratings'!E1601</f>
        <v>16.41</v>
      </c>
      <c r="H1428" s="134">
        <f>'Product Ratings'!F1601</f>
        <v>0.484</v>
      </c>
      <c r="I1428" s="146"/>
      <c r="J1428" s="305">
        <f>'Product Ratings'!J1601</f>
        <v>33.91</v>
      </c>
      <c r="K1428" s="146" t="str">
        <f>'Product Ratings'!K1601</f>
        <v/>
      </c>
      <c r="L1428" s="305">
        <f>'Product Ratings'!L1601</f>
        <v>22.85040431</v>
      </c>
      <c r="M1428" s="134">
        <f>'Product Ratings'!M1601</f>
        <v>0.45</v>
      </c>
      <c r="N1428" s="146"/>
      <c r="O1428" s="139">
        <f>'Product Ratings'!O1601</f>
        <v>3</v>
      </c>
      <c r="P1428" s="139">
        <f>'Product Ratings'!P1601</f>
        <v>1</v>
      </c>
      <c r="Q1428" s="139">
        <f>'Product Ratings'!Q1601</f>
        <v>5</v>
      </c>
      <c r="R1428" s="139">
        <f>'Product Ratings'!R1601</f>
        <v>0</v>
      </c>
      <c r="S1428" s="306">
        <f>'Product Ratings'!S1601</f>
        <v>4</v>
      </c>
      <c r="T1428" s="307">
        <f>'Product Ratings'!T1601</f>
        <v>13</v>
      </c>
      <c r="U1428" s="146"/>
      <c r="V1428" s="146"/>
      <c r="W1428" s="146"/>
    </row>
    <row r="1429" ht="12.75" customHeight="1">
      <c r="A1429" s="146"/>
      <c r="B1429" s="146" t="str">
        <f>'Product Ratings'!B1622</f>
        <v/>
      </c>
      <c r="C1429" s="146"/>
      <c r="D1429" s="146"/>
      <c r="E1429" s="146">
        <f>'Product Ratings'!C1622</f>
        <v>12</v>
      </c>
      <c r="F1429" s="305">
        <f>'Product Ratings'!D1622</f>
        <v>643.91</v>
      </c>
      <c r="G1429" s="305">
        <f>'Product Ratings'!E1622</f>
        <v>310.31</v>
      </c>
      <c r="H1429" s="134">
        <f>'Product Ratings'!F1622</f>
        <v>0.4819</v>
      </c>
      <c r="I1429" s="146"/>
      <c r="J1429" s="305">
        <f>'Product Ratings'!J1622</f>
        <v>53.65916667</v>
      </c>
      <c r="K1429" s="146" t="str">
        <f>'Product Ratings'!K1622</f>
        <v/>
      </c>
      <c r="L1429" s="305">
        <f>'Product Ratings'!L1622</f>
        <v>36.20970826</v>
      </c>
      <c r="M1429" s="134">
        <f>'Product Ratings'!M1622</f>
        <v>0.18</v>
      </c>
      <c r="N1429" s="146"/>
      <c r="O1429" s="139">
        <f>'Product Ratings'!O1622</f>
        <v>3</v>
      </c>
      <c r="P1429" s="139">
        <f>'Product Ratings'!P1622</f>
        <v>3</v>
      </c>
      <c r="Q1429" s="139">
        <f>'Product Ratings'!Q1622</f>
        <v>4</v>
      </c>
      <c r="R1429" s="139">
        <f>'Product Ratings'!R1622</f>
        <v>0</v>
      </c>
      <c r="S1429" s="306">
        <f>'Product Ratings'!S1622</f>
        <v>3</v>
      </c>
      <c r="T1429" s="307">
        <f>'Product Ratings'!T1622</f>
        <v>13</v>
      </c>
      <c r="U1429" s="146"/>
      <c r="V1429" s="146"/>
      <c r="W1429" s="146"/>
    </row>
    <row r="1430" ht="12.75" customHeight="1">
      <c r="A1430" s="146"/>
      <c r="B1430" s="146" t="str">
        <f>'Product Ratings'!B1627</f>
        <v/>
      </c>
      <c r="C1430" s="146"/>
      <c r="D1430" s="146"/>
      <c r="E1430" s="146">
        <f>'Product Ratings'!C1627</f>
        <v>7</v>
      </c>
      <c r="F1430" s="305">
        <f>'Product Ratings'!D1627</f>
        <v>173.48</v>
      </c>
      <c r="G1430" s="305">
        <f>'Product Ratings'!E1627</f>
        <v>83.47</v>
      </c>
      <c r="H1430" s="134">
        <f>'Product Ratings'!F1627</f>
        <v>0.4811</v>
      </c>
      <c r="I1430" s="146"/>
      <c r="J1430" s="305">
        <f>'Product Ratings'!J1627</f>
        <v>24.78285714</v>
      </c>
      <c r="K1430" s="146" t="str">
        <f>'Product Ratings'!K1627</f>
        <v/>
      </c>
      <c r="L1430" s="305">
        <f>'Product Ratings'!L1627</f>
        <v>16.73273725</v>
      </c>
      <c r="M1430" s="134">
        <f>'Product Ratings'!M1627</f>
        <v>0.31</v>
      </c>
      <c r="N1430" s="146"/>
      <c r="O1430" s="139">
        <f>'Product Ratings'!O1627</f>
        <v>3</v>
      </c>
      <c r="P1430" s="139">
        <f>'Product Ratings'!P1627</f>
        <v>2</v>
      </c>
      <c r="Q1430" s="139">
        <f>'Product Ratings'!Q1627</f>
        <v>5</v>
      </c>
      <c r="R1430" s="139">
        <f>'Product Ratings'!R1627</f>
        <v>0</v>
      </c>
      <c r="S1430" s="306">
        <f>'Product Ratings'!S1627</f>
        <v>3</v>
      </c>
      <c r="T1430" s="307">
        <f>'Product Ratings'!T1627</f>
        <v>13</v>
      </c>
      <c r="U1430" s="146"/>
      <c r="V1430" s="146"/>
      <c r="W1430" s="146"/>
    </row>
    <row r="1431" ht="12.75" customHeight="1">
      <c r="A1431" s="146"/>
      <c r="B1431" s="146" t="str">
        <f>'Product Ratings'!B1630</f>
        <v/>
      </c>
      <c r="C1431" s="146"/>
      <c r="D1431" s="146"/>
      <c r="E1431" s="146">
        <f>'Product Ratings'!C1630</f>
        <v>5</v>
      </c>
      <c r="F1431" s="305">
        <f>'Product Ratings'!D1630</f>
        <v>69.57</v>
      </c>
      <c r="G1431" s="305">
        <f>'Product Ratings'!E1630</f>
        <v>33.47</v>
      </c>
      <c r="H1431" s="134">
        <f>'Product Ratings'!F1630</f>
        <v>0.4811</v>
      </c>
      <c r="I1431" s="146"/>
      <c r="J1431" s="305">
        <f>'Product Ratings'!J1630</f>
        <v>13.914</v>
      </c>
      <c r="K1431" s="146" t="str">
        <f>'Product Ratings'!K1630</f>
        <v/>
      </c>
      <c r="L1431" s="305">
        <f>'Product Ratings'!L1630</f>
        <v>9.39436905</v>
      </c>
      <c r="M1431" s="134">
        <f>'Product Ratings'!M1630</f>
        <v>0.34</v>
      </c>
      <c r="N1431" s="146"/>
      <c r="O1431" s="139">
        <f>'Product Ratings'!O1630</f>
        <v>3</v>
      </c>
      <c r="P1431" s="139">
        <f>'Product Ratings'!P1630</f>
        <v>1</v>
      </c>
      <c r="Q1431" s="139">
        <f>'Product Ratings'!Q1630</f>
        <v>5</v>
      </c>
      <c r="R1431" s="139">
        <f>'Product Ratings'!R1630</f>
        <v>0</v>
      </c>
      <c r="S1431" s="306">
        <f>'Product Ratings'!S1630</f>
        <v>4</v>
      </c>
      <c r="T1431" s="307">
        <f>'Product Ratings'!T1630</f>
        <v>13</v>
      </c>
      <c r="U1431" s="146"/>
      <c r="V1431" s="146"/>
      <c r="W1431" s="146"/>
    </row>
    <row r="1432" ht="12.75" customHeight="1">
      <c r="A1432" s="146"/>
      <c r="B1432" s="146" t="str">
        <f>'Product Ratings'!B1633</f>
        <v/>
      </c>
      <c r="C1432" s="146"/>
      <c r="D1432" s="146"/>
      <c r="E1432" s="146">
        <f>'Product Ratings'!C1633</f>
        <v>3</v>
      </c>
      <c r="F1432" s="305">
        <f>'Product Ratings'!D1633</f>
        <v>70.78</v>
      </c>
      <c r="G1432" s="305">
        <f>'Product Ratings'!E1633</f>
        <v>34.04</v>
      </c>
      <c r="H1432" s="134">
        <f>'Product Ratings'!F1633</f>
        <v>0.4809</v>
      </c>
      <c r="I1432" s="146"/>
      <c r="J1432" s="305">
        <f>'Product Ratings'!J1633</f>
        <v>23.59333333</v>
      </c>
      <c r="K1432" s="146" t="str">
        <f>'Product Ratings'!K1633</f>
        <v/>
      </c>
      <c r="L1432" s="305">
        <f>'Product Ratings'!L1633</f>
        <v>15.93175321</v>
      </c>
      <c r="M1432" s="134">
        <f>'Product Ratings'!M1633</f>
        <v>0.46</v>
      </c>
      <c r="N1432" s="146"/>
      <c r="O1432" s="139">
        <f>'Product Ratings'!O1633</f>
        <v>3</v>
      </c>
      <c r="P1432" s="139">
        <f>'Product Ratings'!P1633</f>
        <v>1</v>
      </c>
      <c r="Q1432" s="139">
        <f>'Product Ratings'!Q1633</f>
        <v>5</v>
      </c>
      <c r="R1432" s="139">
        <f>'Product Ratings'!R1633</f>
        <v>0</v>
      </c>
      <c r="S1432" s="306">
        <f>'Product Ratings'!S1633</f>
        <v>4</v>
      </c>
      <c r="T1432" s="307">
        <f>'Product Ratings'!T1633</f>
        <v>13</v>
      </c>
      <c r="U1432" s="146"/>
      <c r="V1432" s="146"/>
      <c r="W1432" s="146"/>
    </row>
    <row r="1433" ht="12.75" customHeight="1">
      <c r="A1433" s="146"/>
      <c r="B1433" s="146" t="str">
        <f>'Product Ratings'!B1638</f>
        <v/>
      </c>
      <c r="C1433" s="146"/>
      <c r="D1433" s="146"/>
      <c r="E1433" s="146">
        <f>'Product Ratings'!C1638</f>
        <v>2</v>
      </c>
      <c r="F1433" s="305">
        <f>'Product Ratings'!D1638</f>
        <v>49.57</v>
      </c>
      <c r="G1433" s="305">
        <f>'Product Ratings'!E1638</f>
        <v>23.82</v>
      </c>
      <c r="H1433" s="134">
        <f>'Product Ratings'!F1638</f>
        <v>0.4806</v>
      </c>
      <c r="I1433" s="146"/>
      <c r="J1433" s="305">
        <f>'Product Ratings'!J1638</f>
        <v>24.785</v>
      </c>
      <c r="K1433" s="146" t="str">
        <f>'Product Ratings'!K1638</f>
        <v/>
      </c>
      <c r="L1433" s="305">
        <f>'Product Ratings'!L1638</f>
        <v>16.7398352</v>
      </c>
      <c r="M1433" s="134">
        <f>'Product Ratings'!M1638</f>
        <v>0.53</v>
      </c>
      <c r="N1433" s="146"/>
      <c r="O1433" s="139">
        <f>'Product Ratings'!O1638</f>
        <v>3</v>
      </c>
      <c r="P1433" s="139">
        <f>'Product Ratings'!P1638</f>
        <v>1</v>
      </c>
      <c r="Q1433" s="139">
        <f>'Product Ratings'!Q1638</f>
        <v>5</v>
      </c>
      <c r="R1433" s="139">
        <f>'Product Ratings'!R1638</f>
        <v>0</v>
      </c>
      <c r="S1433" s="306">
        <f>'Product Ratings'!S1638</f>
        <v>4</v>
      </c>
      <c r="T1433" s="307">
        <f>'Product Ratings'!T1638</f>
        <v>13</v>
      </c>
      <c r="U1433" s="146"/>
      <c r="V1433" s="146"/>
      <c r="W1433" s="146"/>
    </row>
    <row r="1434" ht="12.75" customHeight="1">
      <c r="A1434" s="146"/>
      <c r="B1434" s="146" t="str">
        <f>'Product Ratings'!B1643</f>
        <v/>
      </c>
      <c r="C1434" s="146"/>
      <c r="D1434" s="146"/>
      <c r="E1434" s="146">
        <f>'Product Ratings'!C1643</f>
        <v>2</v>
      </c>
      <c r="F1434" s="305">
        <f>'Product Ratings'!D1643</f>
        <v>78.26</v>
      </c>
      <c r="G1434" s="305">
        <f>'Product Ratings'!E1643</f>
        <v>37.56</v>
      </c>
      <c r="H1434" s="134">
        <f>'Product Ratings'!F1643</f>
        <v>0.4799</v>
      </c>
      <c r="I1434" s="146"/>
      <c r="J1434" s="305">
        <f>'Product Ratings'!J1643</f>
        <v>39.13</v>
      </c>
      <c r="K1434" s="146" t="str">
        <f>'Product Ratings'!K1643</f>
        <v/>
      </c>
      <c r="L1434" s="305">
        <f>'Product Ratings'!L1643</f>
        <v>26.44097574</v>
      </c>
      <c r="M1434" s="134">
        <f>'Product Ratings'!M1643</f>
        <v>0.6</v>
      </c>
      <c r="N1434" s="146"/>
      <c r="O1434" s="139">
        <f>'Product Ratings'!O1643</f>
        <v>3</v>
      </c>
      <c r="P1434" s="139">
        <f>'Product Ratings'!P1643</f>
        <v>1</v>
      </c>
      <c r="Q1434" s="139">
        <f>'Product Ratings'!Q1643</f>
        <v>4</v>
      </c>
      <c r="R1434" s="139">
        <f>'Product Ratings'!R1643</f>
        <v>0</v>
      </c>
      <c r="S1434" s="306">
        <f>'Product Ratings'!S1643</f>
        <v>5</v>
      </c>
      <c r="T1434" s="307">
        <f>'Product Ratings'!T1643</f>
        <v>13</v>
      </c>
      <c r="U1434" s="146"/>
      <c r="V1434" s="146"/>
      <c r="W1434" s="146"/>
    </row>
    <row r="1435" ht="12.75" customHeight="1">
      <c r="A1435" s="146"/>
      <c r="B1435" s="146" t="str">
        <f>'Product Ratings'!B1661</f>
        <v/>
      </c>
      <c r="C1435" s="146"/>
      <c r="D1435" s="146"/>
      <c r="E1435" s="146">
        <f>'Product Ratings'!C1661</f>
        <v>3</v>
      </c>
      <c r="F1435" s="305">
        <f>'Product Ratings'!D1661</f>
        <v>100.43</v>
      </c>
      <c r="G1435" s="305">
        <f>'Product Ratings'!E1661</f>
        <v>47.95</v>
      </c>
      <c r="H1435" s="134">
        <f>'Product Ratings'!F1661</f>
        <v>0.4775</v>
      </c>
      <c r="I1435" s="146"/>
      <c r="J1435" s="305">
        <f>'Product Ratings'!J1661</f>
        <v>33.47666667</v>
      </c>
      <c r="K1435" s="146" t="str">
        <f>'Product Ratings'!K1661</f>
        <v/>
      </c>
      <c r="L1435" s="305">
        <f>'Product Ratings'!L1661</f>
        <v>22.65764241</v>
      </c>
      <c r="M1435" s="134">
        <f>'Product Ratings'!M1661</f>
        <v>0.45</v>
      </c>
      <c r="N1435" s="146"/>
      <c r="O1435" s="139">
        <f>'Product Ratings'!O1661</f>
        <v>3</v>
      </c>
      <c r="P1435" s="139">
        <f>'Product Ratings'!P1661</f>
        <v>1</v>
      </c>
      <c r="Q1435" s="139">
        <f>'Product Ratings'!Q1661</f>
        <v>5</v>
      </c>
      <c r="R1435" s="139">
        <f>'Product Ratings'!R1661</f>
        <v>0</v>
      </c>
      <c r="S1435" s="306">
        <f>'Product Ratings'!S1661</f>
        <v>4</v>
      </c>
      <c r="T1435" s="307">
        <f>'Product Ratings'!T1661</f>
        <v>13</v>
      </c>
      <c r="U1435" s="146"/>
      <c r="V1435" s="146"/>
      <c r="W1435" s="146"/>
    </row>
    <row r="1436" ht="12.75" customHeight="1">
      <c r="A1436" s="146"/>
      <c r="B1436" s="146" t="str">
        <f>'Product Ratings'!B1662</f>
        <v/>
      </c>
      <c r="C1436" s="146"/>
      <c r="D1436" s="146"/>
      <c r="E1436" s="146">
        <f>'Product Ratings'!C1662</f>
        <v>1</v>
      </c>
      <c r="F1436" s="305">
        <f>'Product Ratings'!D1662</f>
        <v>33.48</v>
      </c>
      <c r="G1436" s="305">
        <f>'Product Ratings'!E1662</f>
        <v>15.98</v>
      </c>
      <c r="H1436" s="134">
        <f>'Product Ratings'!F1662</f>
        <v>0.4775</v>
      </c>
      <c r="I1436" s="146"/>
      <c r="J1436" s="305">
        <f>'Product Ratings'!J1662</f>
        <v>33.48</v>
      </c>
      <c r="K1436" s="146" t="str">
        <f>'Product Ratings'!K1662</f>
        <v/>
      </c>
      <c r="L1436" s="305">
        <f>'Product Ratings'!L1662</f>
        <v>22.65989848</v>
      </c>
      <c r="M1436" s="134">
        <f>'Product Ratings'!M1662</f>
        <v>0.48</v>
      </c>
      <c r="N1436" s="146"/>
      <c r="O1436" s="139">
        <f>'Product Ratings'!O1662</f>
        <v>3</v>
      </c>
      <c r="P1436" s="139">
        <f>'Product Ratings'!P1662</f>
        <v>1</v>
      </c>
      <c r="Q1436" s="139">
        <f>'Product Ratings'!Q1662</f>
        <v>5</v>
      </c>
      <c r="R1436" s="139">
        <f>'Product Ratings'!R1662</f>
        <v>0</v>
      </c>
      <c r="S1436" s="306">
        <f>'Product Ratings'!S1662</f>
        <v>4</v>
      </c>
      <c r="T1436" s="307">
        <f>'Product Ratings'!T1662</f>
        <v>13</v>
      </c>
      <c r="U1436" s="146"/>
      <c r="V1436" s="146"/>
      <c r="W1436" s="146"/>
    </row>
    <row r="1437" ht="12.75" customHeight="1">
      <c r="A1437" s="146"/>
      <c r="B1437" s="146" t="str">
        <f>'Product Ratings'!B1665</f>
        <v/>
      </c>
      <c r="C1437" s="146"/>
      <c r="D1437" s="146"/>
      <c r="E1437" s="146">
        <f>'Product Ratings'!C1665</f>
        <v>6</v>
      </c>
      <c r="F1437" s="305">
        <f>'Product Ratings'!D1665</f>
        <v>364.96</v>
      </c>
      <c r="G1437" s="305">
        <f>'Product Ratings'!E1665</f>
        <v>174.16</v>
      </c>
      <c r="H1437" s="134">
        <f>'Product Ratings'!F1665</f>
        <v>0.4772</v>
      </c>
      <c r="I1437" s="146"/>
      <c r="J1437" s="305">
        <f>'Product Ratings'!J1665</f>
        <v>60.82666667</v>
      </c>
      <c r="K1437" s="146" t="str">
        <f>'Product Ratings'!K1665</f>
        <v/>
      </c>
      <c r="L1437" s="305">
        <f>'Product Ratings'!L1665</f>
        <v>41.17700153</v>
      </c>
      <c r="M1437" s="134">
        <f>'Product Ratings'!M1665</f>
        <v>0.67</v>
      </c>
      <c r="N1437" s="146"/>
      <c r="O1437" s="139">
        <f>'Product Ratings'!O1665</f>
        <v>3</v>
      </c>
      <c r="P1437" s="139">
        <f>'Product Ratings'!P1665</f>
        <v>2</v>
      </c>
      <c r="Q1437" s="139">
        <f>'Product Ratings'!Q1665</f>
        <v>3</v>
      </c>
      <c r="R1437" s="139">
        <f>'Product Ratings'!R1665</f>
        <v>0</v>
      </c>
      <c r="S1437" s="306">
        <f>'Product Ratings'!S1665</f>
        <v>5</v>
      </c>
      <c r="T1437" s="307">
        <f>'Product Ratings'!T1665</f>
        <v>13</v>
      </c>
      <c r="U1437" s="146"/>
      <c r="V1437" s="146"/>
      <c r="W1437" s="146"/>
    </row>
    <row r="1438" ht="12.75" customHeight="1">
      <c r="A1438" s="146"/>
      <c r="B1438" s="146" t="str">
        <f>'Product Ratings'!B1670</f>
        <v/>
      </c>
      <c r="C1438" s="146"/>
      <c r="D1438" s="146"/>
      <c r="E1438" s="146">
        <f>'Product Ratings'!C1670</f>
        <v>5</v>
      </c>
      <c r="F1438" s="305">
        <f>'Product Ratings'!D1670</f>
        <v>166.17</v>
      </c>
      <c r="G1438" s="305">
        <f>'Product Ratings'!E1670</f>
        <v>79.12</v>
      </c>
      <c r="H1438" s="134">
        <f>'Product Ratings'!F1670</f>
        <v>0.4762</v>
      </c>
      <c r="I1438" s="146"/>
      <c r="J1438" s="305">
        <f>'Product Ratings'!J1670</f>
        <v>33.234</v>
      </c>
      <c r="K1438" s="146" t="str">
        <f>'Product Ratings'!K1670</f>
        <v/>
      </c>
      <c r="L1438" s="305">
        <f>'Product Ratings'!L1670</f>
        <v>22.51320959</v>
      </c>
      <c r="M1438" s="134">
        <f>'Product Ratings'!M1670</f>
        <v>0.34</v>
      </c>
      <c r="N1438" s="146"/>
      <c r="O1438" s="139">
        <f>'Product Ratings'!O1670</f>
        <v>3</v>
      </c>
      <c r="P1438" s="139">
        <f>'Product Ratings'!P1670</f>
        <v>1</v>
      </c>
      <c r="Q1438" s="139">
        <f>'Product Ratings'!Q1670</f>
        <v>5</v>
      </c>
      <c r="R1438" s="139">
        <f>'Product Ratings'!R1670</f>
        <v>0</v>
      </c>
      <c r="S1438" s="306">
        <f>'Product Ratings'!S1670</f>
        <v>4</v>
      </c>
      <c r="T1438" s="307">
        <f>'Product Ratings'!T1670</f>
        <v>13</v>
      </c>
      <c r="U1438" s="146"/>
      <c r="V1438" s="146"/>
      <c r="W1438" s="146"/>
    </row>
    <row r="1439" ht="12.75" customHeight="1">
      <c r="A1439" s="146"/>
      <c r="B1439" s="146" t="str">
        <f>'Product Ratings'!B1677</f>
        <v/>
      </c>
      <c r="C1439" s="146"/>
      <c r="D1439" s="146"/>
      <c r="E1439" s="146">
        <f>'Product Ratings'!C1677</f>
        <v>6</v>
      </c>
      <c r="F1439" s="305">
        <f>'Product Ratings'!D1677</f>
        <v>260.61</v>
      </c>
      <c r="G1439" s="305">
        <f>'Product Ratings'!E1677</f>
        <v>123.87</v>
      </c>
      <c r="H1439" s="134">
        <f>'Product Ratings'!F1677</f>
        <v>0.4753</v>
      </c>
      <c r="I1439" s="146"/>
      <c r="J1439" s="305">
        <f>'Product Ratings'!J1677</f>
        <v>43.435</v>
      </c>
      <c r="K1439" s="146" t="str">
        <f>'Product Ratings'!K1677</f>
        <v/>
      </c>
      <c r="L1439" s="305">
        <f>'Product Ratings'!L1677</f>
        <v>29.44146953</v>
      </c>
      <c r="M1439" s="134">
        <f>'Product Ratings'!M1677</f>
        <v>0.45</v>
      </c>
      <c r="N1439" s="146"/>
      <c r="O1439" s="139">
        <f>'Product Ratings'!O1677</f>
        <v>3</v>
      </c>
      <c r="P1439" s="139">
        <f>'Product Ratings'!P1677</f>
        <v>2</v>
      </c>
      <c r="Q1439" s="139">
        <f>'Product Ratings'!Q1677</f>
        <v>4</v>
      </c>
      <c r="R1439" s="139">
        <f>'Product Ratings'!R1677</f>
        <v>0</v>
      </c>
      <c r="S1439" s="306">
        <f>'Product Ratings'!S1677</f>
        <v>4</v>
      </c>
      <c r="T1439" s="307">
        <f>'Product Ratings'!T1677</f>
        <v>13</v>
      </c>
      <c r="U1439" s="146"/>
      <c r="V1439" s="146"/>
      <c r="W1439" s="146"/>
    </row>
    <row r="1440" ht="12.75" customHeight="1">
      <c r="A1440" s="146"/>
      <c r="B1440" s="146" t="str">
        <f>'Product Ratings'!B1684</f>
        <v/>
      </c>
      <c r="C1440" s="146"/>
      <c r="D1440" s="146"/>
      <c r="E1440" s="146">
        <f>'Product Ratings'!C1684</f>
        <v>2</v>
      </c>
      <c r="F1440" s="305">
        <f>'Product Ratings'!D1684</f>
        <v>50.43</v>
      </c>
      <c r="G1440" s="305">
        <f>'Product Ratings'!E1684</f>
        <v>23.93</v>
      </c>
      <c r="H1440" s="134">
        <f>'Product Ratings'!F1684</f>
        <v>0.4746</v>
      </c>
      <c r="I1440" s="146"/>
      <c r="J1440" s="305">
        <f>'Product Ratings'!J1684</f>
        <v>25.215</v>
      </c>
      <c r="K1440" s="146" t="str">
        <f>'Product Ratings'!K1684</f>
        <v/>
      </c>
      <c r="L1440" s="305">
        <f>'Product Ratings'!L1684</f>
        <v>17.09955242</v>
      </c>
      <c r="M1440" s="134">
        <f>'Product Ratings'!M1684</f>
        <v>0.45</v>
      </c>
      <c r="N1440" s="146"/>
      <c r="O1440" s="139">
        <f>'Product Ratings'!O1684</f>
        <v>3</v>
      </c>
      <c r="P1440" s="139">
        <f>'Product Ratings'!P1684</f>
        <v>1</v>
      </c>
      <c r="Q1440" s="139">
        <f>'Product Ratings'!Q1684</f>
        <v>5</v>
      </c>
      <c r="R1440" s="139">
        <f>'Product Ratings'!R1684</f>
        <v>0</v>
      </c>
      <c r="S1440" s="306">
        <f>'Product Ratings'!S1684</f>
        <v>4</v>
      </c>
      <c r="T1440" s="307">
        <f>'Product Ratings'!T1684</f>
        <v>13</v>
      </c>
      <c r="U1440" s="146"/>
      <c r="V1440" s="146"/>
      <c r="W1440" s="146"/>
    </row>
    <row r="1441" ht="12.75" customHeight="1">
      <c r="A1441" s="146"/>
      <c r="B1441" s="146" t="str">
        <f>'Product Ratings'!B1695</f>
        <v/>
      </c>
      <c r="C1441" s="146"/>
      <c r="D1441" s="146"/>
      <c r="E1441" s="146">
        <f>'Product Ratings'!C1695</f>
        <v>11</v>
      </c>
      <c r="F1441" s="305">
        <f>'Product Ratings'!D1695</f>
        <v>452.79</v>
      </c>
      <c r="G1441" s="305">
        <f>'Product Ratings'!E1695</f>
        <v>214.32</v>
      </c>
      <c r="H1441" s="134">
        <f>'Product Ratings'!F1695</f>
        <v>0.4733</v>
      </c>
      <c r="I1441" s="146"/>
      <c r="J1441" s="305">
        <f>'Product Ratings'!J1695</f>
        <v>41.16272727</v>
      </c>
      <c r="K1441" s="146" t="str">
        <f>'Product Ratings'!K1695</f>
        <v/>
      </c>
      <c r="L1441" s="305">
        <f>'Product Ratings'!L1695</f>
        <v>27.93913478</v>
      </c>
      <c r="M1441" s="134">
        <f>'Product Ratings'!M1695</f>
        <v>0.13</v>
      </c>
      <c r="N1441" s="146"/>
      <c r="O1441" s="139">
        <f>'Product Ratings'!O1695</f>
        <v>3</v>
      </c>
      <c r="P1441" s="139">
        <f>'Product Ratings'!P1695</f>
        <v>3</v>
      </c>
      <c r="Q1441" s="139">
        <f>'Product Ratings'!Q1695</f>
        <v>4</v>
      </c>
      <c r="R1441" s="139">
        <f>'Product Ratings'!R1695</f>
        <v>0</v>
      </c>
      <c r="S1441" s="306">
        <f>'Product Ratings'!S1695</f>
        <v>0.13</v>
      </c>
      <c r="T1441" s="307">
        <f>'Product Ratings'!T1695</f>
        <v>10.13</v>
      </c>
      <c r="U1441" s="146"/>
      <c r="V1441" s="146"/>
      <c r="W1441" s="146"/>
    </row>
    <row r="1442" ht="12.75" customHeight="1">
      <c r="A1442" s="146"/>
      <c r="B1442" s="146" t="str">
        <f>'Product Ratings'!B1698</f>
        <v/>
      </c>
      <c r="C1442" s="146"/>
      <c r="D1442" s="146"/>
      <c r="E1442" s="146">
        <f>'Product Ratings'!C1698</f>
        <v>8</v>
      </c>
      <c r="F1442" s="305">
        <f>'Product Ratings'!D1698</f>
        <v>38.99</v>
      </c>
      <c r="G1442" s="305">
        <f>'Product Ratings'!E1698</f>
        <v>18.43</v>
      </c>
      <c r="H1442" s="134">
        <f>'Product Ratings'!F1698</f>
        <v>0.4727</v>
      </c>
      <c r="I1442" s="146"/>
      <c r="J1442" s="305">
        <f>'Product Ratings'!J1698</f>
        <v>4.87375</v>
      </c>
      <c r="K1442" s="146" t="str">
        <f>'Product Ratings'!K1698</f>
        <v/>
      </c>
      <c r="L1442" s="305">
        <f>'Product Ratings'!L1698</f>
        <v>3.309397705</v>
      </c>
      <c r="M1442" s="134">
        <f>'Product Ratings'!M1698</f>
        <v>0.18</v>
      </c>
      <c r="N1442" s="146"/>
      <c r="O1442" s="139">
        <f>'Product Ratings'!O1698</f>
        <v>3</v>
      </c>
      <c r="P1442" s="139">
        <f>'Product Ratings'!P1698</f>
        <v>2</v>
      </c>
      <c r="Q1442" s="139">
        <f>'Product Ratings'!Q1698</f>
        <v>5</v>
      </c>
      <c r="R1442" s="139">
        <f>'Product Ratings'!R1698</f>
        <v>0</v>
      </c>
      <c r="S1442" s="306">
        <f>'Product Ratings'!S1698</f>
        <v>3</v>
      </c>
      <c r="T1442" s="307">
        <f>'Product Ratings'!T1698</f>
        <v>13</v>
      </c>
      <c r="U1442" s="146"/>
      <c r="V1442" s="146"/>
      <c r="W1442" s="146"/>
    </row>
    <row r="1443" ht="12.75" customHeight="1">
      <c r="A1443" s="146"/>
      <c r="B1443" s="146" t="str">
        <f>'Product Ratings'!B1703</f>
        <v/>
      </c>
      <c r="C1443" s="146"/>
      <c r="D1443" s="146"/>
      <c r="E1443" s="146">
        <f>'Product Ratings'!C1703</f>
        <v>9</v>
      </c>
      <c r="F1443" s="305">
        <f>'Product Ratings'!D1703</f>
        <v>311.23</v>
      </c>
      <c r="G1443" s="305">
        <f>'Product Ratings'!E1703</f>
        <v>146.92</v>
      </c>
      <c r="H1443" s="134">
        <f>'Product Ratings'!F1703</f>
        <v>0.4721</v>
      </c>
      <c r="I1443" s="146"/>
      <c r="J1443" s="305">
        <f>'Product Ratings'!J1703</f>
        <v>34.58111111</v>
      </c>
      <c r="K1443" s="146" t="str">
        <f>'Product Ratings'!K1703</f>
        <v/>
      </c>
      <c r="L1443" s="305">
        <f>'Product Ratings'!L1703</f>
        <v>23.4910068</v>
      </c>
      <c r="M1443" s="134">
        <f>'Product Ratings'!M1703</f>
        <v>0.31</v>
      </c>
      <c r="N1443" s="146"/>
      <c r="O1443" s="139">
        <f>'Product Ratings'!O1703</f>
        <v>3</v>
      </c>
      <c r="P1443" s="139">
        <f>'Product Ratings'!P1703</f>
        <v>2</v>
      </c>
      <c r="Q1443" s="139">
        <f>'Product Ratings'!Q1703</f>
        <v>5</v>
      </c>
      <c r="R1443" s="139">
        <f>'Product Ratings'!R1703</f>
        <v>0</v>
      </c>
      <c r="S1443" s="306">
        <f>'Product Ratings'!S1703</f>
        <v>3</v>
      </c>
      <c r="T1443" s="307">
        <f>'Product Ratings'!T1703</f>
        <v>13</v>
      </c>
      <c r="U1443" s="146"/>
      <c r="V1443" s="146"/>
      <c r="W1443" s="146"/>
    </row>
    <row r="1444" ht="12.75" customHeight="1">
      <c r="A1444" s="146"/>
      <c r="B1444" s="146" t="str">
        <f>'Product Ratings'!B1706</f>
        <v/>
      </c>
      <c r="C1444" s="146"/>
      <c r="D1444" s="146"/>
      <c r="E1444" s="146">
        <f>'Product Ratings'!C1706</f>
        <v>5</v>
      </c>
      <c r="F1444" s="305">
        <f>'Product Ratings'!D1706</f>
        <v>95.65</v>
      </c>
      <c r="G1444" s="305">
        <f>'Product Ratings'!E1706</f>
        <v>45.15</v>
      </c>
      <c r="H1444" s="134">
        <f>'Product Ratings'!F1706</f>
        <v>0.472</v>
      </c>
      <c r="I1444" s="146"/>
      <c r="J1444" s="305">
        <f>'Product Ratings'!J1706</f>
        <v>19.13</v>
      </c>
      <c r="K1444" s="146" t="str">
        <f>'Product Ratings'!K1706</f>
        <v/>
      </c>
      <c r="L1444" s="305">
        <f>'Product Ratings'!L1706</f>
        <v>12.99592391</v>
      </c>
      <c r="M1444" s="134">
        <f>'Product Ratings'!M1706</f>
        <v>0.34</v>
      </c>
      <c r="N1444" s="146"/>
      <c r="O1444" s="139">
        <f>'Product Ratings'!O1706</f>
        <v>3</v>
      </c>
      <c r="P1444" s="139">
        <f>'Product Ratings'!P1706</f>
        <v>1</v>
      </c>
      <c r="Q1444" s="139">
        <f>'Product Ratings'!Q1706</f>
        <v>5</v>
      </c>
      <c r="R1444" s="139">
        <f>'Product Ratings'!R1706</f>
        <v>0</v>
      </c>
      <c r="S1444" s="306">
        <f>'Product Ratings'!S1706</f>
        <v>4</v>
      </c>
      <c r="T1444" s="307">
        <f>'Product Ratings'!T1706</f>
        <v>13</v>
      </c>
      <c r="U1444" s="146"/>
      <c r="V1444" s="146"/>
      <c r="W1444" s="146"/>
    </row>
    <row r="1445" ht="12.75" customHeight="1">
      <c r="A1445" s="146"/>
      <c r="B1445" s="146" t="str">
        <f>'Product Ratings'!B1707</f>
        <v/>
      </c>
      <c r="C1445" s="146"/>
      <c r="D1445" s="146"/>
      <c r="E1445" s="146">
        <f>'Product Ratings'!C1707</f>
        <v>8</v>
      </c>
      <c r="F1445" s="305">
        <f>'Product Ratings'!D1707</f>
        <v>315.3</v>
      </c>
      <c r="G1445" s="305">
        <f>'Product Ratings'!E1707</f>
        <v>148.81</v>
      </c>
      <c r="H1445" s="134">
        <f>'Product Ratings'!F1707</f>
        <v>0.472</v>
      </c>
      <c r="I1445" s="146"/>
      <c r="J1445" s="305">
        <f>'Product Ratings'!J1707</f>
        <v>39.4125</v>
      </c>
      <c r="K1445" s="146" t="str">
        <f>'Product Ratings'!K1707</f>
        <v/>
      </c>
      <c r="L1445" s="305">
        <f>'Product Ratings'!L1707</f>
        <v>26.7747962</v>
      </c>
      <c r="M1445" s="134">
        <f>'Product Ratings'!M1707</f>
        <v>0.35</v>
      </c>
      <c r="N1445" s="146"/>
      <c r="O1445" s="139">
        <f>'Product Ratings'!O1707</f>
        <v>3</v>
      </c>
      <c r="P1445" s="139">
        <f>'Product Ratings'!P1707</f>
        <v>2</v>
      </c>
      <c r="Q1445" s="139">
        <f>'Product Ratings'!Q1707</f>
        <v>4</v>
      </c>
      <c r="R1445" s="139">
        <f>'Product Ratings'!R1707</f>
        <v>0</v>
      </c>
      <c r="S1445" s="306">
        <f>'Product Ratings'!S1707</f>
        <v>4</v>
      </c>
      <c r="T1445" s="307">
        <f>'Product Ratings'!T1707</f>
        <v>13</v>
      </c>
      <c r="U1445" s="146"/>
      <c r="V1445" s="146"/>
      <c r="W1445" s="146"/>
    </row>
    <row r="1446" ht="12.75" customHeight="1">
      <c r="A1446" s="146"/>
      <c r="B1446" s="146" t="str">
        <f>'Product Ratings'!B1715</f>
        <v/>
      </c>
      <c r="C1446" s="146"/>
      <c r="D1446" s="146"/>
      <c r="E1446" s="146">
        <f>'Product Ratings'!C1715</f>
        <v>1</v>
      </c>
      <c r="F1446" s="305">
        <f>'Product Ratings'!D1715</f>
        <v>21.74</v>
      </c>
      <c r="G1446" s="305">
        <f>'Product Ratings'!E1715</f>
        <v>10.24</v>
      </c>
      <c r="H1446" s="134">
        <f>'Product Ratings'!F1715</f>
        <v>0.471</v>
      </c>
      <c r="I1446" s="146"/>
      <c r="J1446" s="305">
        <f>'Product Ratings'!J1715</f>
        <v>21.74</v>
      </c>
      <c r="K1446" s="146" t="str">
        <f>'Product Ratings'!K1715</f>
        <v/>
      </c>
      <c r="L1446" s="305">
        <f>'Product Ratings'!L1715</f>
        <v>14.77906186</v>
      </c>
      <c r="M1446" s="134">
        <f>'Product Ratings'!M1715</f>
        <v>0.51</v>
      </c>
      <c r="N1446" s="146"/>
      <c r="O1446" s="139">
        <f>'Product Ratings'!O1715</f>
        <v>3</v>
      </c>
      <c r="P1446" s="139">
        <f>'Product Ratings'!P1715</f>
        <v>1</v>
      </c>
      <c r="Q1446" s="139">
        <f>'Product Ratings'!Q1715</f>
        <v>5</v>
      </c>
      <c r="R1446" s="139">
        <f>'Product Ratings'!R1715</f>
        <v>0</v>
      </c>
      <c r="S1446" s="306">
        <f>'Product Ratings'!S1715</f>
        <v>4</v>
      </c>
      <c r="T1446" s="307">
        <f>'Product Ratings'!T1715</f>
        <v>13</v>
      </c>
      <c r="U1446" s="146"/>
      <c r="V1446" s="146"/>
      <c r="W1446" s="146"/>
    </row>
    <row r="1447" ht="12.75" customHeight="1">
      <c r="A1447" s="146"/>
      <c r="B1447" s="146" t="str">
        <f>'Product Ratings'!B1719</f>
        <v/>
      </c>
      <c r="C1447" s="146"/>
      <c r="D1447" s="146"/>
      <c r="E1447" s="146">
        <f>'Product Ratings'!C1719</f>
        <v>2</v>
      </c>
      <c r="F1447" s="305">
        <f>'Product Ratings'!D1719</f>
        <v>107.88</v>
      </c>
      <c r="G1447" s="305">
        <f>'Product Ratings'!E1719</f>
        <v>50.76</v>
      </c>
      <c r="H1447" s="134">
        <f>'Product Ratings'!F1719</f>
        <v>0.4705</v>
      </c>
      <c r="I1447" s="146"/>
      <c r="J1447" s="305">
        <f>'Product Ratings'!J1719</f>
        <v>53.94</v>
      </c>
      <c r="K1447" s="146" t="str">
        <f>'Product Ratings'!K1719</f>
        <v/>
      </c>
      <c r="L1447" s="305">
        <f>'Product Ratings'!L1719</f>
        <v>36.68140088</v>
      </c>
      <c r="M1447" s="134">
        <f>'Product Ratings'!M1719</f>
        <v>0.6</v>
      </c>
      <c r="N1447" s="146"/>
      <c r="O1447" s="139">
        <f>'Product Ratings'!O1719</f>
        <v>3</v>
      </c>
      <c r="P1447" s="139">
        <f>'Product Ratings'!P1719</f>
        <v>1</v>
      </c>
      <c r="Q1447" s="139">
        <f>'Product Ratings'!Q1719</f>
        <v>4</v>
      </c>
      <c r="R1447" s="139">
        <f>'Product Ratings'!R1719</f>
        <v>0</v>
      </c>
      <c r="S1447" s="306">
        <f>'Product Ratings'!S1719</f>
        <v>5</v>
      </c>
      <c r="T1447" s="307">
        <f>'Product Ratings'!T1719</f>
        <v>13</v>
      </c>
      <c r="U1447" s="146"/>
      <c r="V1447" s="146"/>
      <c r="W1447" s="146"/>
    </row>
    <row r="1448" ht="12.75" customHeight="1">
      <c r="A1448" s="146"/>
      <c r="B1448" s="146" t="str">
        <f>'Product Ratings'!B1738</f>
        <v/>
      </c>
      <c r="C1448" s="146"/>
      <c r="D1448" s="146"/>
      <c r="E1448" s="146">
        <f>'Product Ratings'!C1738</f>
        <v>5</v>
      </c>
      <c r="F1448" s="305">
        <f>'Product Ratings'!D1738</f>
        <v>113.04</v>
      </c>
      <c r="G1448" s="305">
        <f>'Product Ratings'!E1738</f>
        <v>53.04</v>
      </c>
      <c r="H1448" s="134">
        <f>'Product Ratings'!F1738</f>
        <v>0.4692</v>
      </c>
      <c r="I1448" s="146"/>
      <c r="J1448" s="305">
        <f>'Product Ratings'!J1738</f>
        <v>22.608</v>
      </c>
      <c r="K1448" s="146" t="str">
        <f>'Product Ratings'!K1738</f>
        <v/>
      </c>
      <c r="L1448" s="305">
        <f>'Product Ratings'!L1738</f>
        <v>15.38796624</v>
      </c>
      <c r="M1448" s="134">
        <f>'Product Ratings'!M1738</f>
        <v>0.48</v>
      </c>
      <c r="N1448" s="146"/>
      <c r="O1448" s="139">
        <f>'Product Ratings'!O1738</f>
        <v>3</v>
      </c>
      <c r="P1448" s="139">
        <f>'Product Ratings'!P1738</f>
        <v>1</v>
      </c>
      <c r="Q1448" s="139">
        <f>'Product Ratings'!Q1738</f>
        <v>5</v>
      </c>
      <c r="R1448" s="139">
        <f>'Product Ratings'!R1738</f>
        <v>0</v>
      </c>
      <c r="S1448" s="306">
        <f>'Product Ratings'!S1738</f>
        <v>4</v>
      </c>
      <c r="T1448" s="307">
        <f>'Product Ratings'!T1738</f>
        <v>13</v>
      </c>
      <c r="U1448" s="146"/>
      <c r="V1448" s="146"/>
      <c r="W1448" s="146"/>
    </row>
    <row r="1449" ht="12.75" customHeight="1">
      <c r="A1449" s="146"/>
      <c r="B1449" s="146" t="str">
        <f>'Product Ratings'!B1739</f>
        <v/>
      </c>
      <c r="C1449" s="146"/>
      <c r="D1449" s="146"/>
      <c r="E1449" s="146">
        <f>'Product Ratings'!C1739</f>
        <v>5</v>
      </c>
      <c r="F1449" s="305">
        <f>'Product Ratings'!D1739</f>
        <v>113.04</v>
      </c>
      <c r="G1449" s="305">
        <f>'Product Ratings'!E1739</f>
        <v>53.04</v>
      </c>
      <c r="H1449" s="134">
        <f>'Product Ratings'!F1739</f>
        <v>0.4692</v>
      </c>
      <c r="I1449" s="146"/>
      <c r="J1449" s="305">
        <f>'Product Ratings'!J1739</f>
        <v>22.608</v>
      </c>
      <c r="K1449" s="146" t="str">
        <f>'Product Ratings'!K1739</f>
        <v/>
      </c>
      <c r="L1449" s="305">
        <f>'Product Ratings'!L1739</f>
        <v>15.38796624</v>
      </c>
      <c r="M1449" s="134">
        <f>'Product Ratings'!M1739</f>
        <v>0.43</v>
      </c>
      <c r="N1449" s="146"/>
      <c r="O1449" s="139">
        <f>'Product Ratings'!O1739</f>
        <v>3</v>
      </c>
      <c r="P1449" s="139">
        <f>'Product Ratings'!P1739</f>
        <v>1</v>
      </c>
      <c r="Q1449" s="139">
        <f>'Product Ratings'!Q1739</f>
        <v>5</v>
      </c>
      <c r="R1449" s="139">
        <f>'Product Ratings'!R1739</f>
        <v>0</v>
      </c>
      <c r="S1449" s="306">
        <f>'Product Ratings'!S1739</f>
        <v>4</v>
      </c>
      <c r="T1449" s="307">
        <f>'Product Ratings'!T1739</f>
        <v>13</v>
      </c>
      <c r="U1449" s="146"/>
      <c r="V1449" s="146"/>
      <c r="W1449" s="146"/>
    </row>
    <row r="1450" ht="12.75" customHeight="1">
      <c r="A1450" s="146"/>
      <c r="B1450" s="146" t="str">
        <f>'Product Ratings'!B1756</f>
        <v/>
      </c>
      <c r="C1450" s="146"/>
      <c r="D1450" s="146"/>
      <c r="E1450" s="146">
        <f>'Product Ratings'!C1756</f>
        <v>7</v>
      </c>
      <c r="F1450" s="305">
        <f>'Product Ratings'!D1756</f>
        <v>479.7</v>
      </c>
      <c r="G1450" s="305">
        <f>'Product Ratings'!E1756</f>
        <v>224.27</v>
      </c>
      <c r="H1450" s="134">
        <f>'Product Ratings'!F1756</f>
        <v>0.4675</v>
      </c>
      <c r="I1450" s="146"/>
      <c r="J1450" s="305">
        <f>'Product Ratings'!J1756</f>
        <v>68.52857143</v>
      </c>
      <c r="K1450" s="146" t="str">
        <f>'Product Ratings'!K1756</f>
        <v/>
      </c>
      <c r="L1450" s="305">
        <f>'Product Ratings'!L1756</f>
        <v>46.69749331</v>
      </c>
      <c r="M1450" s="134">
        <f>'Product Ratings'!M1756</f>
        <v>0.89</v>
      </c>
      <c r="N1450" s="146"/>
      <c r="O1450" s="139">
        <f>'Product Ratings'!O1756</f>
        <v>3</v>
      </c>
      <c r="P1450" s="139">
        <f>'Product Ratings'!P1756</f>
        <v>2</v>
      </c>
      <c r="Q1450" s="139">
        <f>'Product Ratings'!Q1756</f>
        <v>3</v>
      </c>
      <c r="R1450" s="139">
        <f>'Product Ratings'!R1756</f>
        <v>0</v>
      </c>
      <c r="S1450" s="306">
        <f>'Product Ratings'!S1756</f>
        <v>5</v>
      </c>
      <c r="T1450" s="307">
        <f>'Product Ratings'!T1756</f>
        <v>13</v>
      </c>
      <c r="U1450" s="146"/>
      <c r="V1450" s="146"/>
      <c r="W1450" s="146"/>
    </row>
    <row r="1451" ht="12.75" customHeight="1">
      <c r="A1451" s="146"/>
      <c r="B1451" s="146" t="str">
        <f>'Product Ratings'!B1759</f>
        <v/>
      </c>
      <c r="C1451" s="146"/>
      <c r="D1451" s="146"/>
      <c r="E1451" s="146">
        <f>'Product Ratings'!C1759</f>
        <v>6</v>
      </c>
      <c r="F1451" s="305">
        <f>'Product Ratings'!D1759</f>
        <v>133.48</v>
      </c>
      <c r="G1451" s="305">
        <f>'Product Ratings'!E1759</f>
        <v>62.3</v>
      </c>
      <c r="H1451" s="134">
        <f>'Product Ratings'!F1759</f>
        <v>0.4668</v>
      </c>
      <c r="I1451" s="146"/>
      <c r="J1451" s="305">
        <f>'Product Ratings'!J1759</f>
        <v>22.24666667</v>
      </c>
      <c r="K1451" s="146" t="str">
        <f>'Product Ratings'!K1759</f>
        <v/>
      </c>
      <c r="L1451" s="305">
        <f>'Product Ratings'!L1759</f>
        <v>15.16680302</v>
      </c>
      <c r="M1451" s="134">
        <f>'Product Ratings'!M1759</f>
        <v>0.21</v>
      </c>
      <c r="N1451" s="146"/>
      <c r="O1451" s="139">
        <f>'Product Ratings'!O1759</f>
        <v>3</v>
      </c>
      <c r="P1451" s="139">
        <f>'Product Ratings'!P1759</f>
        <v>2</v>
      </c>
      <c r="Q1451" s="139">
        <f>'Product Ratings'!Q1759</f>
        <v>5</v>
      </c>
      <c r="R1451" s="139">
        <f>'Product Ratings'!R1759</f>
        <v>0</v>
      </c>
      <c r="S1451" s="306">
        <f>'Product Ratings'!S1759</f>
        <v>3</v>
      </c>
      <c r="T1451" s="307">
        <f>'Product Ratings'!T1759</f>
        <v>13</v>
      </c>
      <c r="U1451" s="146"/>
      <c r="V1451" s="146"/>
      <c r="W1451" s="146"/>
    </row>
    <row r="1452" ht="12.75" customHeight="1">
      <c r="A1452" s="146"/>
      <c r="B1452" s="146" t="str">
        <f>'Product Ratings'!B1771</f>
        <v/>
      </c>
      <c r="C1452" s="146"/>
      <c r="D1452" s="146"/>
      <c r="E1452" s="146">
        <f>'Product Ratings'!C1771</f>
        <v>6</v>
      </c>
      <c r="F1452" s="305">
        <f>'Product Ratings'!D1771</f>
        <v>20.83</v>
      </c>
      <c r="G1452" s="305">
        <f>'Product Ratings'!E1771</f>
        <v>9.7</v>
      </c>
      <c r="H1452" s="134">
        <f>'Product Ratings'!F1771</f>
        <v>0.4658</v>
      </c>
      <c r="I1452" s="146"/>
      <c r="J1452" s="305">
        <f>'Product Ratings'!J1771</f>
        <v>3.471666667</v>
      </c>
      <c r="K1452" s="146" t="str">
        <f>'Product Ratings'!K1771</f>
        <v/>
      </c>
      <c r="L1452" s="305">
        <f>'Product Ratings'!L1771</f>
        <v>2.36844499</v>
      </c>
      <c r="M1452" s="134">
        <f>'Product Ratings'!M1771</f>
        <v>0.13</v>
      </c>
      <c r="N1452" s="146"/>
      <c r="O1452" s="139">
        <f>'Product Ratings'!O1771</f>
        <v>3</v>
      </c>
      <c r="P1452" s="139">
        <f>'Product Ratings'!P1771</f>
        <v>2</v>
      </c>
      <c r="Q1452" s="139">
        <f>'Product Ratings'!Q1771</f>
        <v>5</v>
      </c>
      <c r="R1452" s="139">
        <f>'Product Ratings'!R1771</f>
        <v>0</v>
      </c>
      <c r="S1452" s="306">
        <f>'Product Ratings'!S1771</f>
        <v>0.13</v>
      </c>
      <c r="T1452" s="307">
        <f>'Product Ratings'!T1771</f>
        <v>10.13</v>
      </c>
      <c r="U1452" s="146"/>
      <c r="V1452" s="146"/>
      <c r="W1452" s="146"/>
    </row>
    <row r="1453" ht="12.75" customHeight="1">
      <c r="A1453" s="146"/>
      <c r="B1453" s="146" t="str">
        <f>'Product Ratings'!B1791</f>
        <v/>
      </c>
      <c r="C1453" s="146"/>
      <c r="D1453" s="146"/>
      <c r="E1453" s="146">
        <f>'Product Ratings'!C1791</f>
        <v>3</v>
      </c>
      <c r="F1453" s="305">
        <f>'Product Ratings'!D1791</f>
        <v>10.43</v>
      </c>
      <c r="G1453" s="305">
        <f>'Product Ratings'!E1791</f>
        <v>4.85</v>
      </c>
      <c r="H1453" s="134">
        <f>'Product Ratings'!F1791</f>
        <v>0.4653</v>
      </c>
      <c r="I1453" s="146"/>
      <c r="J1453" s="305">
        <f>'Product Ratings'!J1791</f>
        <v>3.476666667</v>
      </c>
      <c r="K1453" s="146" t="str">
        <f>'Product Ratings'!K1791</f>
        <v/>
      </c>
      <c r="L1453" s="305">
        <f>'Product Ratings'!L1791</f>
        <v>2.372665438</v>
      </c>
      <c r="M1453" s="134">
        <f>'Product Ratings'!M1791</f>
        <v>0.51</v>
      </c>
      <c r="N1453" s="146"/>
      <c r="O1453" s="139">
        <f>'Product Ratings'!O1791</f>
        <v>3</v>
      </c>
      <c r="P1453" s="139">
        <f>'Product Ratings'!P1791</f>
        <v>1</v>
      </c>
      <c r="Q1453" s="139">
        <f>'Product Ratings'!Q1791</f>
        <v>5</v>
      </c>
      <c r="R1453" s="139">
        <f>'Product Ratings'!R1791</f>
        <v>0</v>
      </c>
      <c r="S1453" s="306">
        <f>'Product Ratings'!S1791</f>
        <v>4</v>
      </c>
      <c r="T1453" s="307">
        <f>'Product Ratings'!T1791</f>
        <v>13</v>
      </c>
      <c r="U1453" s="146"/>
      <c r="V1453" s="146"/>
      <c r="W1453" s="146"/>
    </row>
    <row r="1454" ht="12.75" customHeight="1">
      <c r="A1454" s="146"/>
      <c r="B1454" s="146" t="str">
        <f>'Product Ratings'!B1829</f>
        <v/>
      </c>
      <c r="C1454" s="146"/>
      <c r="D1454" s="146"/>
      <c r="E1454" s="146">
        <f>'Product Ratings'!C1829</f>
        <v>4</v>
      </c>
      <c r="F1454" s="305">
        <f>'Product Ratings'!D1829</f>
        <v>62.26</v>
      </c>
      <c r="G1454" s="305">
        <f>'Product Ratings'!E1829</f>
        <v>28.84</v>
      </c>
      <c r="H1454" s="134">
        <f>'Product Ratings'!F1829</f>
        <v>0.4633</v>
      </c>
      <c r="I1454" s="146"/>
      <c r="J1454" s="305">
        <f>'Product Ratings'!J1829</f>
        <v>15.565</v>
      </c>
      <c r="K1454" s="146" t="str">
        <f>'Product Ratings'!K1829</f>
        <v/>
      </c>
      <c r="L1454" s="305">
        <f>'Product Ratings'!L1829</f>
        <v>10.63691656</v>
      </c>
      <c r="M1454" s="134">
        <f>'Product Ratings'!M1829</f>
        <v>0.45</v>
      </c>
      <c r="N1454" s="146"/>
      <c r="O1454" s="139">
        <f>'Product Ratings'!O1829</f>
        <v>3</v>
      </c>
      <c r="P1454" s="139">
        <f>'Product Ratings'!P1829</f>
        <v>1</v>
      </c>
      <c r="Q1454" s="139">
        <f>'Product Ratings'!Q1829</f>
        <v>5</v>
      </c>
      <c r="R1454" s="139">
        <f>'Product Ratings'!R1829</f>
        <v>0</v>
      </c>
      <c r="S1454" s="306">
        <f>'Product Ratings'!S1829</f>
        <v>4</v>
      </c>
      <c r="T1454" s="307">
        <f>'Product Ratings'!T1829</f>
        <v>13</v>
      </c>
      <c r="U1454" s="146"/>
      <c r="V1454" s="146"/>
      <c r="W1454" s="146"/>
    </row>
    <row r="1455" ht="12.75" customHeight="1">
      <c r="A1455" s="146"/>
      <c r="B1455" s="146" t="str">
        <f>'Product Ratings'!B1835</f>
        <v/>
      </c>
      <c r="C1455" s="146"/>
      <c r="D1455" s="146"/>
      <c r="E1455" s="146">
        <f>'Product Ratings'!C1835</f>
        <v>7</v>
      </c>
      <c r="F1455" s="305">
        <f>'Product Ratings'!D1835</f>
        <v>229.32</v>
      </c>
      <c r="G1455" s="305">
        <f>'Product Ratings'!E1835</f>
        <v>106.08</v>
      </c>
      <c r="H1455" s="134">
        <f>'Product Ratings'!F1835</f>
        <v>0.4626</v>
      </c>
      <c r="I1455" s="146"/>
      <c r="J1455" s="305">
        <f>'Product Ratings'!J1835</f>
        <v>32.76</v>
      </c>
      <c r="K1455" s="146" t="str">
        <f>'Product Ratings'!K1835</f>
        <v/>
      </c>
      <c r="L1455" s="305">
        <f>'Product Ratings'!L1835</f>
        <v>22.39846848</v>
      </c>
      <c r="M1455" s="134">
        <f>'Product Ratings'!M1835</f>
        <v>0.21</v>
      </c>
      <c r="N1455" s="146"/>
      <c r="O1455" s="139">
        <f>'Product Ratings'!O1835</f>
        <v>3</v>
      </c>
      <c r="P1455" s="139">
        <f>'Product Ratings'!P1835</f>
        <v>2</v>
      </c>
      <c r="Q1455" s="139">
        <f>'Product Ratings'!Q1835</f>
        <v>5</v>
      </c>
      <c r="R1455" s="139">
        <f>'Product Ratings'!R1835</f>
        <v>0</v>
      </c>
      <c r="S1455" s="306">
        <f>'Product Ratings'!S1835</f>
        <v>3</v>
      </c>
      <c r="T1455" s="307">
        <f>'Product Ratings'!T1835</f>
        <v>13</v>
      </c>
      <c r="U1455" s="146"/>
      <c r="V1455" s="146"/>
      <c r="W1455" s="146"/>
    </row>
    <row r="1456" ht="12.75" customHeight="1">
      <c r="A1456" s="146"/>
      <c r="B1456" s="146" t="str">
        <f>'Product Ratings'!B1851</f>
        <v/>
      </c>
      <c r="C1456" s="146"/>
      <c r="D1456" s="146"/>
      <c r="E1456" s="146">
        <f>'Product Ratings'!C1851</f>
        <v>29</v>
      </c>
      <c r="F1456" s="305">
        <f>'Product Ratings'!D1851</f>
        <v>187.83</v>
      </c>
      <c r="G1456" s="305">
        <f>'Product Ratings'!E1851</f>
        <v>86.33</v>
      </c>
      <c r="H1456" s="134">
        <f>'Product Ratings'!F1851</f>
        <v>0.4596</v>
      </c>
      <c r="I1456" s="146"/>
      <c r="J1456" s="305">
        <f>'Product Ratings'!J1851</f>
        <v>6.476896552</v>
      </c>
      <c r="K1456" s="146" t="str">
        <f>'Product Ratings'!K1851</f>
        <v/>
      </c>
      <c r="L1456" s="305">
        <f>'Product Ratings'!L1851</f>
        <v>4.437446254</v>
      </c>
      <c r="M1456" s="134" t="str">
        <f>'Product Ratings'!M1851</f>
        <v/>
      </c>
      <c r="N1456" s="146"/>
      <c r="O1456" s="139">
        <f>'Product Ratings'!O1851</f>
        <v>3</v>
      </c>
      <c r="P1456" s="139">
        <f>'Product Ratings'!P1851</f>
        <v>5</v>
      </c>
      <c r="Q1456" s="139">
        <f>'Product Ratings'!Q1851</f>
        <v>5</v>
      </c>
      <c r="R1456" s="139">
        <f>'Product Ratings'!R1851</f>
        <v>0</v>
      </c>
      <c r="S1456" s="306">
        <f>'Product Ratings'!S1851</f>
        <v>0</v>
      </c>
      <c r="T1456" s="307">
        <f>'Product Ratings'!T1851</f>
        <v>13</v>
      </c>
      <c r="U1456" s="146"/>
      <c r="V1456" s="146"/>
      <c r="W1456" s="146"/>
    </row>
    <row r="1457" ht="12.75" customHeight="1">
      <c r="A1457" s="146"/>
      <c r="B1457" s="146" t="str">
        <f>'Product Ratings'!B1857</f>
        <v/>
      </c>
      <c r="C1457" s="146"/>
      <c r="D1457" s="146"/>
      <c r="E1457" s="146">
        <f>'Product Ratings'!C1857</f>
        <v>38</v>
      </c>
      <c r="F1457" s="305">
        <f>'Product Ratings'!D1857</f>
        <v>1263.39</v>
      </c>
      <c r="G1457" s="305">
        <f>'Product Ratings'!E1857</f>
        <v>579.39</v>
      </c>
      <c r="H1457" s="134">
        <f>'Product Ratings'!F1857</f>
        <v>0.4586</v>
      </c>
      <c r="I1457" s="146"/>
      <c r="J1457" s="305">
        <f>'Product Ratings'!J1857</f>
        <v>33.24710526</v>
      </c>
      <c r="K1457" s="146" t="str">
        <f>'Product Ratings'!K1857</f>
        <v/>
      </c>
      <c r="L1457" s="305">
        <f>'Product Ratings'!L1857</f>
        <v>22.79384702</v>
      </c>
      <c r="M1457" s="134" t="str">
        <f>'Product Ratings'!M1857</f>
        <v/>
      </c>
      <c r="N1457" s="146"/>
      <c r="O1457" s="139">
        <f>'Product Ratings'!O1857</f>
        <v>3</v>
      </c>
      <c r="P1457" s="139">
        <f>'Product Ratings'!P1857</f>
        <v>5</v>
      </c>
      <c r="Q1457" s="139">
        <f>'Product Ratings'!Q1857</f>
        <v>5</v>
      </c>
      <c r="R1457" s="139">
        <f>'Product Ratings'!R1857</f>
        <v>0</v>
      </c>
      <c r="S1457" s="306">
        <f>'Product Ratings'!S1857</f>
        <v>0</v>
      </c>
      <c r="T1457" s="307">
        <f>'Product Ratings'!T1857</f>
        <v>13</v>
      </c>
      <c r="U1457" s="146"/>
      <c r="V1457" s="146"/>
      <c r="W1457" s="146"/>
    </row>
    <row r="1458" ht="12.75" customHeight="1">
      <c r="A1458" s="146"/>
      <c r="B1458" s="146" t="str">
        <f>'Product Ratings'!B1863</f>
        <v/>
      </c>
      <c r="C1458" s="146"/>
      <c r="D1458" s="146"/>
      <c r="E1458" s="146">
        <f>'Product Ratings'!C1863</f>
        <v>52</v>
      </c>
      <c r="F1458" s="305">
        <f>'Product Ratings'!D1863</f>
        <v>440.77</v>
      </c>
      <c r="G1458" s="305">
        <f>'Product Ratings'!E1863</f>
        <v>201.57</v>
      </c>
      <c r="H1458" s="134">
        <f>'Product Ratings'!F1863</f>
        <v>0.4573</v>
      </c>
      <c r="I1458" s="146"/>
      <c r="J1458" s="305">
        <f>'Product Ratings'!J1863</f>
        <v>8.476346154</v>
      </c>
      <c r="K1458" s="146" t="str">
        <f>'Product Ratings'!K1863</f>
        <v/>
      </c>
      <c r="L1458" s="305">
        <f>'Product Ratings'!L1863</f>
        <v>5.816473035</v>
      </c>
      <c r="M1458" s="134" t="str">
        <f>'Product Ratings'!M1863</f>
        <v/>
      </c>
      <c r="N1458" s="146"/>
      <c r="O1458" s="139">
        <f>'Product Ratings'!O1863</f>
        <v>3</v>
      </c>
      <c r="P1458" s="139">
        <f>'Product Ratings'!P1863</f>
        <v>5</v>
      </c>
      <c r="Q1458" s="139">
        <f>'Product Ratings'!Q1863</f>
        <v>5</v>
      </c>
      <c r="R1458" s="139">
        <f>'Product Ratings'!R1863</f>
        <v>0</v>
      </c>
      <c r="S1458" s="306">
        <f>'Product Ratings'!S1863</f>
        <v>0</v>
      </c>
      <c r="T1458" s="307">
        <f>'Product Ratings'!T1863</f>
        <v>13</v>
      </c>
      <c r="U1458" s="146"/>
      <c r="V1458" s="146"/>
      <c r="W1458" s="146"/>
    </row>
    <row r="1459" ht="12.75" customHeight="1">
      <c r="A1459" s="146"/>
      <c r="B1459" s="146" t="str">
        <f>'Product Ratings'!B1916</f>
        <v/>
      </c>
      <c r="C1459" s="146"/>
      <c r="D1459" s="146"/>
      <c r="E1459" s="146">
        <f>'Product Ratings'!C1916</f>
        <v>62</v>
      </c>
      <c r="F1459" s="305">
        <f>'Product Ratings'!D1916</f>
        <v>652.55</v>
      </c>
      <c r="G1459" s="305">
        <f>'Product Ratings'!E1916</f>
        <v>292.95</v>
      </c>
      <c r="H1459" s="134">
        <f>'Product Ratings'!F1916</f>
        <v>0.4489</v>
      </c>
      <c r="I1459" s="146"/>
      <c r="J1459" s="305">
        <f>'Product Ratings'!J1916</f>
        <v>10.525</v>
      </c>
      <c r="K1459" s="146" t="str">
        <f>'Product Ratings'!K1916</f>
        <v/>
      </c>
      <c r="L1459" s="305">
        <f>'Product Ratings'!L1916</f>
        <v>7.26413141</v>
      </c>
      <c r="M1459" s="134" t="str">
        <f>'Product Ratings'!M1916</f>
        <v/>
      </c>
      <c r="N1459" s="146"/>
      <c r="O1459" s="139">
        <f>'Product Ratings'!O1916</f>
        <v>3</v>
      </c>
      <c r="P1459" s="139">
        <f>'Product Ratings'!P1916</f>
        <v>5</v>
      </c>
      <c r="Q1459" s="139">
        <f>'Product Ratings'!Q1916</f>
        <v>5</v>
      </c>
      <c r="R1459" s="139">
        <f>'Product Ratings'!R1916</f>
        <v>0</v>
      </c>
      <c r="S1459" s="306">
        <f>'Product Ratings'!S1916</f>
        <v>0</v>
      </c>
      <c r="T1459" s="307">
        <f>'Product Ratings'!T1916</f>
        <v>13</v>
      </c>
      <c r="U1459" s="146"/>
      <c r="V1459" s="146"/>
      <c r="W1459" s="146"/>
    </row>
    <row r="1460" ht="12.75" customHeight="1">
      <c r="A1460" s="146"/>
      <c r="B1460" s="146" t="str">
        <f>'Product Ratings'!B1925</f>
        <v/>
      </c>
      <c r="C1460" s="146"/>
      <c r="D1460" s="146"/>
      <c r="E1460" s="146">
        <f>'Product Ratings'!C1925</f>
        <v>27</v>
      </c>
      <c r="F1460" s="305">
        <f>'Product Ratings'!D1925</f>
        <v>867.21</v>
      </c>
      <c r="G1460" s="305">
        <f>'Product Ratings'!E1925</f>
        <v>387.77</v>
      </c>
      <c r="H1460" s="134">
        <f>'Product Ratings'!F1925</f>
        <v>0.4471</v>
      </c>
      <c r="I1460" s="146"/>
      <c r="J1460" s="305">
        <f>'Product Ratings'!J1925</f>
        <v>32.11888889</v>
      </c>
      <c r="K1460" s="146" t="str">
        <f>'Product Ratings'!K1925</f>
        <v/>
      </c>
      <c r="L1460" s="305">
        <f>'Product Ratings'!L1925</f>
        <v>22.19534855</v>
      </c>
      <c r="M1460" s="134" t="str">
        <f>'Product Ratings'!M1925</f>
        <v/>
      </c>
      <c r="N1460" s="146"/>
      <c r="O1460" s="139">
        <f>'Product Ratings'!O1925</f>
        <v>3</v>
      </c>
      <c r="P1460" s="139">
        <f>'Product Ratings'!P1925</f>
        <v>5</v>
      </c>
      <c r="Q1460" s="139">
        <f>'Product Ratings'!Q1925</f>
        <v>5</v>
      </c>
      <c r="R1460" s="139">
        <f>'Product Ratings'!R1925</f>
        <v>0</v>
      </c>
      <c r="S1460" s="306">
        <f>'Product Ratings'!S1925</f>
        <v>0</v>
      </c>
      <c r="T1460" s="307">
        <f>'Product Ratings'!T1925</f>
        <v>13</v>
      </c>
      <c r="U1460" s="146"/>
      <c r="V1460" s="146"/>
      <c r="W1460" s="146"/>
    </row>
    <row r="1461" ht="12.75" customHeight="1">
      <c r="A1461" s="146"/>
      <c r="B1461" s="146" t="str">
        <f>'Product Ratings'!B1935</f>
        <v/>
      </c>
      <c r="C1461" s="146"/>
      <c r="D1461" s="146"/>
      <c r="E1461" s="146">
        <f>'Product Ratings'!C1935</f>
        <v>28</v>
      </c>
      <c r="F1461" s="305">
        <f>'Product Ratings'!D1935</f>
        <v>479.32</v>
      </c>
      <c r="G1461" s="305">
        <f>'Product Ratings'!E1935</f>
        <v>213.88</v>
      </c>
      <c r="H1461" s="134">
        <f>'Product Ratings'!F1935</f>
        <v>0.4462</v>
      </c>
      <c r="I1461" s="146"/>
      <c r="J1461" s="305">
        <f>'Product Ratings'!J1935</f>
        <v>17.11857143</v>
      </c>
      <c r="K1461" s="146" t="str">
        <f>'Product Ratings'!K1935</f>
        <v/>
      </c>
      <c r="L1461" s="305">
        <f>'Product Ratings'!L1935</f>
        <v>11.83693226</v>
      </c>
      <c r="M1461" s="134" t="str">
        <f>'Product Ratings'!M1935</f>
        <v/>
      </c>
      <c r="N1461" s="146"/>
      <c r="O1461" s="139">
        <f>'Product Ratings'!O1935</f>
        <v>3</v>
      </c>
      <c r="P1461" s="139">
        <f>'Product Ratings'!P1935</f>
        <v>5</v>
      </c>
      <c r="Q1461" s="139">
        <f>'Product Ratings'!Q1935</f>
        <v>5</v>
      </c>
      <c r="R1461" s="139">
        <f>'Product Ratings'!R1935</f>
        <v>0</v>
      </c>
      <c r="S1461" s="306">
        <f>'Product Ratings'!S1935</f>
        <v>0</v>
      </c>
      <c r="T1461" s="307">
        <f>'Product Ratings'!T1935</f>
        <v>13</v>
      </c>
      <c r="U1461" s="146"/>
      <c r="V1461" s="146"/>
      <c r="W1461" s="146"/>
    </row>
    <row r="1462" ht="12.75" customHeight="1">
      <c r="A1462" s="146"/>
      <c r="B1462" s="146" t="str">
        <f>'Product Ratings'!B1975</f>
        <v/>
      </c>
      <c r="C1462" s="146"/>
      <c r="D1462" s="146"/>
      <c r="E1462" s="146">
        <f>'Product Ratings'!C1975</f>
        <v>42</v>
      </c>
      <c r="F1462" s="305">
        <f>'Product Ratings'!D1975</f>
        <v>342.63</v>
      </c>
      <c r="G1462" s="305">
        <f>'Product Ratings'!E1975</f>
        <v>149.43</v>
      </c>
      <c r="H1462" s="134">
        <f>'Product Ratings'!F1975</f>
        <v>0.4361</v>
      </c>
      <c r="I1462" s="146"/>
      <c r="J1462" s="305">
        <f>'Product Ratings'!J1975</f>
        <v>8.157857143</v>
      </c>
      <c r="K1462" s="146" t="str">
        <f>'Product Ratings'!K1975</f>
        <v/>
      </c>
      <c r="L1462" s="305">
        <f>'Product Ratings'!L1975</f>
        <v>5.680563431</v>
      </c>
      <c r="M1462" s="134" t="str">
        <f>'Product Ratings'!M1975</f>
        <v/>
      </c>
      <c r="N1462" s="146"/>
      <c r="O1462" s="139">
        <f>'Product Ratings'!O1975</f>
        <v>3</v>
      </c>
      <c r="P1462" s="139">
        <f>'Product Ratings'!P1975</f>
        <v>5</v>
      </c>
      <c r="Q1462" s="139">
        <f>'Product Ratings'!Q1975</f>
        <v>5</v>
      </c>
      <c r="R1462" s="139">
        <f>'Product Ratings'!R1975</f>
        <v>0</v>
      </c>
      <c r="S1462" s="306">
        <f>'Product Ratings'!S1975</f>
        <v>0</v>
      </c>
      <c r="T1462" s="307">
        <f>'Product Ratings'!T1975</f>
        <v>13</v>
      </c>
      <c r="U1462" s="146"/>
      <c r="V1462" s="146"/>
      <c r="W1462" s="146"/>
    </row>
    <row r="1463" ht="12.75" customHeight="1">
      <c r="A1463" s="146"/>
      <c r="B1463" s="146" t="str">
        <f>'Product Ratings'!B1986</f>
        <v/>
      </c>
      <c r="C1463" s="146"/>
      <c r="D1463" s="146"/>
      <c r="E1463" s="146">
        <f>'Product Ratings'!C1986</f>
        <v>27</v>
      </c>
      <c r="F1463" s="305">
        <f>'Product Ratings'!D1986</f>
        <v>103.84</v>
      </c>
      <c r="G1463" s="305">
        <f>'Product Ratings'!E1986</f>
        <v>44.89</v>
      </c>
      <c r="H1463" s="134">
        <f>'Product Ratings'!F1986</f>
        <v>0.4323</v>
      </c>
      <c r="I1463" s="146"/>
      <c r="J1463" s="305">
        <f>'Product Ratings'!J1986</f>
        <v>3.845925926</v>
      </c>
      <c r="K1463" s="146" t="str">
        <f>'Product Ratings'!K1986</f>
        <v/>
      </c>
      <c r="L1463" s="305">
        <f>'Product Ratings'!L1986</f>
        <v>2.685139933</v>
      </c>
      <c r="M1463" s="134" t="str">
        <f>'Product Ratings'!M1986</f>
        <v/>
      </c>
      <c r="N1463" s="146"/>
      <c r="O1463" s="139">
        <f>'Product Ratings'!O1986</f>
        <v>3</v>
      </c>
      <c r="P1463" s="139">
        <f>'Product Ratings'!P1986</f>
        <v>5</v>
      </c>
      <c r="Q1463" s="139">
        <f>'Product Ratings'!Q1986</f>
        <v>5</v>
      </c>
      <c r="R1463" s="139">
        <f>'Product Ratings'!R1986</f>
        <v>0</v>
      </c>
      <c r="S1463" s="306">
        <f>'Product Ratings'!S1986</f>
        <v>0</v>
      </c>
      <c r="T1463" s="307">
        <f>'Product Ratings'!T1986</f>
        <v>13</v>
      </c>
      <c r="U1463" s="146"/>
      <c r="V1463" s="146"/>
      <c r="W1463" s="146"/>
    </row>
    <row r="1464" ht="12.75" customHeight="1">
      <c r="A1464" s="146"/>
      <c r="B1464" s="146" t="str">
        <f>'Product Ratings'!B1990</f>
        <v/>
      </c>
      <c r="C1464" s="146"/>
      <c r="D1464" s="146"/>
      <c r="E1464" s="146">
        <f>'Product Ratings'!C1990</f>
        <v>29</v>
      </c>
      <c r="F1464" s="305">
        <f>'Product Ratings'!D1990</f>
        <v>627.01</v>
      </c>
      <c r="G1464" s="305">
        <f>'Product Ratings'!E1990</f>
        <v>270.51</v>
      </c>
      <c r="H1464" s="134">
        <f>'Product Ratings'!F1990</f>
        <v>0.4314</v>
      </c>
      <c r="I1464" s="146"/>
      <c r="J1464" s="305">
        <f>'Product Ratings'!J1990</f>
        <v>21.62103448</v>
      </c>
      <c r="K1464" s="146" t="str">
        <f>'Product Ratings'!K1990</f>
        <v/>
      </c>
      <c r="L1464" s="305">
        <f>'Product Ratings'!L1990</f>
        <v>15.1048166</v>
      </c>
      <c r="M1464" s="134" t="str">
        <f>'Product Ratings'!M1990</f>
        <v/>
      </c>
      <c r="N1464" s="146"/>
      <c r="O1464" s="139">
        <f>'Product Ratings'!O1990</f>
        <v>3</v>
      </c>
      <c r="P1464" s="139">
        <f>'Product Ratings'!P1990</f>
        <v>5</v>
      </c>
      <c r="Q1464" s="139">
        <f>'Product Ratings'!Q1990</f>
        <v>5</v>
      </c>
      <c r="R1464" s="139">
        <f>'Product Ratings'!R1990</f>
        <v>0</v>
      </c>
      <c r="S1464" s="306">
        <f>'Product Ratings'!S1990</f>
        <v>0</v>
      </c>
      <c r="T1464" s="307">
        <f>'Product Ratings'!T1990</f>
        <v>13</v>
      </c>
      <c r="U1464" s="146"/>
      <c r="V1464" s="146"/>
      <c r="W1464" s="146"/>
    </row>
    <row r="1465" ht="12.75" customHeight="1">
      <c r="A1465" s="146"/>
      <c r="B1465" s="146" t="str">
        <f>'Product Ratings'!B2021</f>
        <v/>
      </c>
      <c r="C1465" s="146"/>
      <c r="D1465" s="146"/>
      <c r="E1465" s="146">
        <f>'Product Ratings'!C2021</f>
        <v>27</v>
      </c>
      <c r="F1465" s="305">
        <f>'Product Ratings'!D2021</f>
        <v>655.36</v>
      </c>
      <c r="G1465" s="305">
        <f>'Product Ratings'!E2021</f>
        <v>278.35</v>
      </c>
      <c r="H1465" s="134">
        <f>'Product Ratings'!F2021</f>
        <v>0.4247</v>
      </c>
      <c r="I1465" s="146"/>
      <c r="J1465" s="305">
        <f>'Product Ratings'!J2021</f>
        <v>24.27259259</v>
      </c>
      <c r="K1465" s="146" t="str">
        <f>'Product Ratings'!K2021</f>
        <v/>
      </c>
      <c r="L1465" s="305">
        <f>'Product Ratings'!L2021</f>
        <v>17.03698504</v>
      </c>
      <c r="M1465" s="134" t="str">
        <f>'Product Ratings'!M2021</f>
        <v/>
      </c>
      <c r="N1465" s="146"/>
      <c r="O1465" s="139">
        <f>'Product Ratings'!O2021</f>
        <v>3</v>
      </c>
      <c r="P1465" s="139">
        <f>'Product Ratings'!P2021</f>
        <v>5</v>
      </c>
      <c r="Q1465" s="139">
        <f>'Product Ratings'!Q2021</f>
        <v>5</v>
      </c>
      <c r="R1465" s="139">
        <f>'Product Ratings'!R2021</f>
        <v>0</v>
      </c>
      <c r="S1465" s="306">
        <f>'Product Ratings'!S2021</f>
        <v>0</v>
      </c>
      <c r="T1465" s="307">
        <f>'Product Ratings'!T2021</f>
        <v>13</v>
      </c>
      <c r="U1465" s="146"/>
      <c r="V1465" s="146"/>
      <c r="W1465" s="146"/>
    </row>
    <row r="1466" ht="12.75" customHeight="1">
      <c r="A1466" s="146"/>
      <c r="B1466" s="146" t="str">
        <f>'Product Ratings'!B2038</f>
        <v/>
      </c>
      <c r="C1466" s="146"/>
      <c r="D1466" s="146"/>
      <c r="E1466" s="146">
        <f>'Product Ratings'!C2038</f>
        <v>60</v>
      </c>
      <c r="F1466" s="305">
        <f>'Product Ratings'!D2038</f>
        <v>373.15</v>
      </c>
      <c r="G1466" s="305">
        <f>'Product Ratings'!E2038</f>
        <v>155.69</v>
      </c>
      <c r="H1466" s="134">
        <f>'Product Ratings'!F2038</f>
        <v>0.4172</v>
      </c>
      <c r="I1466" s="146"/>
      <c r="J1466" s="305">
        <f>'Product Ratings'!J2038</f>
        <v>6.219166667</v>
      </c>
      <c r="K1466" s="146" t="str">
        <f>'Product Ratings'!K2038</f>
        <v/>
      </c>
      <c r="L1466" s="305">
        <f>'Product Ratings'!L2038</f>
        <v>4.388347916</v>
      </c>
      <c r="M1466" s="134" t="str">
        <f>'Product Ratings'!M2038</f>
        <v/>
      </c>
      <c r="N1466" s="146"/>
      <c r="O1466" s="139">
        <f>'Product Ratings'!O2038</f>
        <v>3</v>
      </c>
      <c r="P1466" s="139">
        <f>'Product Ratings'!P2038</f>
        <v>5</v>
      </c>
      <c r="Q1466" s="139">
        <f>'Product Ratings'!Q2038</f>
        <v>5</v>
      </c>
      <c r="R1466" s="139">
        <f>'Product Ratings'!R2038</f>
        <v>0</v>
      </c>
      <c r="S1466" s="306">
        <f>'Product Ratings'!S2038</f>
        <v>0</v>
      </c>
      <c r="T1466" s="307">
        <f>'Product Ratings'!T2038</f>
        <v>13</v>
      </c>
      <c r="U1466" s="146"/>
      <c r="V1466" s="146"/>
      <c r="W1466" s="146"/>
    </row>
    <row r="1467" ht="12.75" customHeight="1">
      <c r="A1467" s="146"/>
      <c r="B1467" s="146" t="str">
        <f>'Product Ratings'!B2050</f>
        <v/>
      </c>
      <c r="C1467" s="146"/>
      <c r="D1467" s="146"/>
      <c r="E1467" s="146">
        <f>'Product Ratings'!C2050</f>
        <v>29</v>
      </c>
      <c r="F1467" s="305">
        <f>'Product Ratings'!D2050</f>
        <v>736.64</v>
      </c>
      <c r="G1467" s="305">
        <f>'Product Ratings'!E2050</f>
        <v>303.5</v>
      </c>
      <c r="H1467" s="134">
        <f>'Product Ratings'!F2050</f>
        <v>0.412</v>
      </c>
      <c r="I1467" s="146"/>
      <c r="J1467" s="305">
        <f>'Product Ratings'!J2050</f>
        <v>25.40137931</v>
      </c>
      <c r="K1467" s="146" t="str">
        <f>'Product Ratings'!K2050</f>
        <v/>
      </c>
      <c r="L1467" s="305">
        <f>'Product Ratings'!L2050</f>
        <v>17.9896454</v>
      </c>
      <c r="M1467" s="134" t="str">
        <f>'Product Ratings'!M2050</f>
        <v/>
      </c>
      <c r="N1467" s="146"/>
      <c r="O1467" s="139">
        <f>'Product Ratings'!O2050</f>
        <v>3</v>
      </c>
      <c r="P1467" s="139">
        <f>'Product Ratings'!P2050</f>
        <v>5</v>
      </c>
      <c r="Q1467" s="139">
        <f>'Product Ratings'!Q2050</f>
        <v>5</v>
      </c>
      <c r="R1467" s="139">
        <f>'Product Ratings'!R2050</f>
        <v>0</v>
      </c>
      <c r="S1467" s="306">
        <f>'Product Ratings'!S2050</f>
        <v>0</v>
      </c>
      <c r="T1467" s="307">
        <f>'Product Ratings'!T2050</f>
        <v>13</v>
      </c>
      <c r="U1467" s="146"/>
      <c r="V1467" s="146"/>
      <c r="W1467" s="146"/>
    </row>
    <row r="1468" ht="12.75" customHeight="1">
      <c r="A1468" s="146"/>
      <c r="B1468" s="146" t="str">
        <f>'Product Ratings'!B2052</f>
        <v/>
      </c>
      <c r="C1468" s="146"/>
      <c r="D1468" s="146"/>
      <c r="E1468" s="146">
        <f>'Product Ratings'!C2052</f>
        <v>36</v>
      </c>
      <c r="F1468" s="305">
        <f>'Product Ratings'!D2052</f>
        <v>912.83</v>
      </c>
      <c r="G1468" s="305">
        <f>'Product Ratings'!E2052</f>
        <v>375.8</v>
      </c>
      <c r="H1468" s="134">
        <f>'Product Ratings'!F2052</f>
        <v>0.4117</v>
      </c>
      <c r="I1468" s="146"/>
      <c r="J1468" s="305">
        <f>'Product Ratings'!J2052</f>
        <v>25.35638889</v>
      </c>
      <c r="K1468" s="146" t="str">
        <f>'Product Ratings'!K2052</f>
        <v/>
      </c>
      <c r="L1468" s="305">
        <f>'Product Ratings'!L2052</f>
        <v>17.9615987</v>
      </c>
      <c r="M1468" s="134" t="str">
        <f>'Product Ratings'!M2052</f>
        <v/>
      </c>
      <c r="N1468" s="146"/>
      <c r="O1468" s="139">
        <f>'Product Ratings'!O2052</f>
        <v>3</v>
      </c>
      <c r="P1468" s="139">
        <f>'Product Ratings'!P2052</f>
        <v>5</v>
      </c>
      <c r="Q1468" s="139">
        <f>'Product Ratings'!Q2052</f>
        <v>5</v>
      </c>
      <c r="R1468" s="139">
        <f>'Product Ratings'!R2052</f>
        <v>0</v>
      </c>
      <c r="S1468" s="306">
        <f>'Product Ratings'!S2052</f>
        <v>0</v>
      </c>
      <c r="T1468" s="307">
        <f>'Product Ratings'!T2052</f>
        <v>13</v>
      </c>
      <c r="U1468" s="146"/>
      <c r="V1468" s="146"/>
      <c r="W1468" s="146"/>
    </row>
    <row r="1469" ht="12.75" customHeight="1">
      <c r="A1469" s="146"/>
      <c r="B1469" s="146" t="str">
        <f>'Product Ratings'!B2069</f>
        <v/>
      </c>
      <c r="C1469" s="146"/>
      <c r="D1469" s="146"/>
      <c r="E1469" s="146">
        <f>'Product Ratings'!C2069</f>
        <v>30</v>
      </c>
      <c r="F1469" s="305">
        <f>'Product Ratings'!D2069</f>
        <v>110.15</v>
      </c>
      <c r="G1469" s="305">
        <f>'Product Ratings'!E2069</f>
        <v>44.64</v>
      </c>
      <c r="H1469" s="134">
        <f>'Product Ratings'!F2069</f>
        <v>0.4053</v>
      </c>
      <c r="I1469" s="146"/>
      <c r="J1469" s="305">
        <f>'Product Ratings'!J2069</f>
        <v>3.671666667</v>
      </c>
      <c r="K1469" s="146" t="str">
        <f>'Product Ratings'!K2069</f>
        <v/>
      </c>
      <c r="L1469" s="305">
        <f>'Product Ratings'!L2069</f>
        <v>2.612728006</v>
      </c>
      <c r="M1469" s="134" t="str">
        <f>'Product Ratings'!M2069</f>
        <v/>
      </c>
      <c r="N1469" s="146"/>
      <c r="O1469" s="139" t="b">
        <f>'Product Ratings'!O2069</f>
        <v>0</v>
      </c>
      <c r="P1469" s="139">
        <f>'Product Ratings'!P2069</f>
        <v>5</v>
      </c>
      <c r="Q1469" s="139">
        <f>'Product Ratings'!Q2069</f>
        <v>5</v>
      </c>
      <c r="R1469" s="139">
        <f>'Product Ratings'!R2069</f>
        <v>0</v>
      </c>
      <c r="S1469" s="306">
        <f>'Product Ratings'!S2069</f>
        <v>0</v>
      </c>
      <c r="T1469" s="307">
        <f>'Product Ratings'!T2069</f>
        <v>10</v>
      </c>
      <c r="U1469" s="146"/>
      <c r="V1469" s="146"/>
      <c r="W1469" s="146"/>
    </row>
    <row r="1470" ht="12.75" customHeight="1">
      <c r="A1470" s="146"/>
      <c r="B1470" s="146" t="str">
        <f>'Product Ratings'!B91</f>
        <v>Widget 79</v>
      </c>
      <c r="C1470" s="146"/>
      <c r="D1470" s="146"/>
      <c r="E1470" s="146">
        <f>'Product Ratings'!C91</f>
        <v>1</v>
      </c>
      <c r="F1470" s="305">
        <f>'Product Ratings'!D91</f>
        <v>300</v>
      </c>
      <c r="G1470" s="305">
        <f>'Product Ratings'!E91</f>
        <v>220.03</v>
      </c>
      <c r="H1470" s="134">
        <f>'Product Ratings'!F91</f>
        <v>0.534</v>
      </c>
      <c r="I1470" s="146"/>
      <c r="J1470" s="305">
        <f>'Product Ratings'!J91</f>
        <v>300</v>
      </c>
      <c r="K1470" s="146">
        <f>'Product Ratings'!K91</f>
        <v>42</v>
      </c>
      <c r="L1470" s="305">
        <f>'Product Ratings'!L91</f>
        <v>195.5671447</v>
      </c>
      <c r="M1470" s="134">
        <f>'Product Ratings'!M91</f>
        <v>0.03</v>
      </c>
      <c r="N1470" s="146"/>
      <c r="O1470" s="139">
        <f>'Product Ratings'!O91</f>
        <v>3</v>
      </c>
      <c r="P1470" s="139">
        <f>'Product Ratings'!P91</f>
        <v>1</v>
      </c>
      <c r="Q1470" s="139">
        <f>'Product Ratings'!Q91</f>
        <v>1</v>
      </c>
      <c r="R1470" s="139">
        <f>'Product Ratings'!R91</f>
        <v>3</v>
      </c>
      <c r="S1470" s="306">
        <f>'Product Ratings'!S91</f>
        <v>1</v>
      </c>
      <c r="T1470" s="307">
        <f>'Product Ratings'!T91</f>
        <v>9</v>
      </c>
      <c r="U1470" s="146"/>
      <c r="V1470" s="146"/>
      <c r="W1470" s="146"/>
    </row>
    <row r="1471" ht="12.75" customHeight="1">
      <c r="A1471" s="146"/>
      <c r="B1471" s="146" t="str">
        <f>'Product Ratings'!B96</f>
        <v>Widget 84</v>
      </c>
      <c r="C1471" s="146"/>
      <c r="D1471" s="146"/>
      <c r="E1471" s="146">
        <f>'Product Ratings'!C96</f>
        <v>1</v>
      </c>
      <c r="F1471" s="305">
        <f>'Product Ratings'!D96</f>
        <v>346.13</v>
      </c>
      <c r="G1471" s="305">
        <f>'Product Ratings'!E96</f>
        <v>253.26</v>
      </c>
      <c r="H1471" s="134">
        <f>'Product Ratings'!F96</f>
        <v>0.534</v>
      </c>
      <c r="I1471" s="146"/>
      <c r="J1471" s="305">
        <f>'Product Ratings'!J96</f>
        <v>346.13</v>
      </c>
      <c r="K1471" s="146">
        <f>'Product Ratings'!K96</f>
        <v>61</v>
      </c>
      <c r="L1471" s="305">
        <f>'Product Ratings'!L96</f>
        <v>225.6388527</v>
      </c>
      <c r="M1471" s="134">
        <f>'Product Ratings'!M96</f>
        <v>0.08</v>
      </c>
      <c r="N1471" s="146"/>
      <c r="O1471" s="139">
        <f>'Product Ratings'!O96</f>
        <v>3</v>
      </c>
      <c r="P1471" s="139">
        <f>'Product Ratings'!P96</f>
        <v>1</v>
      </c>
      <c r="Q1471" s="139">
        <f>'Product Ratings'!Q96</f>
        <v>1</v>
      </c>
      <c r="R1471" s="139">
        <f>'Product Ratings'!R96</f>
        <v>2</v>
      </c>
      <c r="S1471" s="306">
        <f>'Product Ratings'!S96</f>
        <v>2</v>
      </c>
      <c r="T1471" s="307">
        <f>'Product Ratings'!T96</f>
        <v>9</v>
      </c>
      <c r="U1471" s="146"/>
      <c r="V1471" s="146"/>
      <c r="W1471" s="146"/>
    </row>
    <row r="1472" ht="12.75" customHeight="1">
      <c r="A1472" s="146"/>
      <c r="B1472" s="146" t="str">
        <f>'Product Ratings'!B169</f>
        <v>Widget 161</v>
      </c>
      <c r="C1472" s="146"/>
      <c r="D1472" s="146"/>
      <c r="E1472" s="146">
        <f>'Product Ratings'!C169</f>
        <v>1</v>
      </c>
      <c r="F1472" s="305">
        <f>'Product Ratings'!D169</f>
        <v>268.7</v>
      </c>
      <c r="G1472" s="305">
        <f>'Product Ratings'!E169</f>
        <v>187.05</v>
      </c>
      <c r="H1472" s="134">
        <f>'Product Ratings'!F169</f>
        <v>0.534</v>
      </c>
      <c r="I1472" s="146"/>
      <c r="J1472" s="305">
        <f>'Product Ratings'!J169</f>
        <v>268.7</v>
      </c>
      <c r="K1472" s="146">
        <f>'Product Ratings'!K169</f>
        <v>36</v>
      </c>
      <c r="L1472" s="305">
        <f>'Product Ratings'!L169</f>
        <v>175.1629726</v>
      </c>
      <c r="M1472" s="134">
        <f>'Product Ratings'!M169</f>
        <v>0.05</v>
      </c>
      <c r="N1472" s="146"/>
      <c r="O1472" s="139">
        <f>'Product Ratings'!O169</f>
        <v>3</v>
      </c>
      <c r="P1472" s="139">
        <f>'Product Ratings'!P169</f>
        <v>1</v>
      </c>
      <c r="Q1472" s="127">
        <f>'Product Ratings'!Q169</f>
        <v>175.1629726</v>
      </c>
      <c r="R1472" s="139">
        <f>'Product Ratings'!R169</f>
        <v>3</v>
      </c>
      <c r="S1472" s="306">
        <f>'Product Ratings'!S169</f>
        <v>1</v>
      </c>
      <c r="T1472" s="307">
        <f>'Product Ratings'!T169</f>
        <v>183.1629726</v>
      </c>
      <c r="U1472" s="146"/>
      <c r="V1472" s="146"/>
      <c r="W1472" s="146"/>
    </row>
    <row r="1473" ht="12.75" customHeight="1">
      <c r="A1473" s="146"/>
      <c r="B1473" s="146" t="str">
        <f>'Product Ratings'!B306</f>
        <v>Widget 303</v>
      </c>
      <c r="C1473" s="146"/>
      <c r="D1473" s="146"/>
      <c r="E1473" s="146">
        <f>'Product Ratings'!C306</f>
        <v>1</v>
      </c>
      <c r="F1473" s="305">
        <f>'Product Ratings'!D306</f>
        <v>477.39</v>
      </c>
      <c r="G1473" s="305">
        <f>'Product Ratings'!E306</f>
        <v>312.11</v>
      </c>
      <c r="H1473" s="134">
        <f>'Product Ratings'!F306</f>
        <v>0.534</v>
      </c>
      <c r="I1473" s="146"/>
      <c r="J1473" s="305">
        <f>'Product Ratings'!J306</f>
        <v>477.39</v>
      </c>
      <c r="K1473" s="146">
        <f>'Product Ratings'!K306</f>
        <v>35</v>
      </c>
      <c r="L1473" s="305">
        <f>'Product Ratings'!L306</f>
        <v>311.2059974</v>
      </c>
      <c r="M1473" s="134">
        <f>'Product Ratings'!M306</f>
        <v>0.12</v>
      </c>
      <c r="N1473" s="146"/>
      <c r="O1473" s="139">
        <f>'Product Ratings'!O306</f>
        <v>3</v>
      </c>
      <c r="P1473" s="139">
        <f>'Product Ratings'!P306</f>
        <v>1</v>
      </c>
      <c r="Q1473" s="139">
        <f>'Product Ratings'!Q306</f>
        <v>1</v>
      </c>
      <c r="R1473" s="139">
        <f>'Product Ratings'!R306</f>
        <v>3</v>
      </c>
      <c r="S1473" s="306">
        <f>'Product Ratings'!S306</f>
        <v>2</v>
      </c>
      <c r="T1473" s="307">
        <f>'Product Ratings'!T306</f>
        <v>10</v>
      </c>
      <c r="U1473" s="146"/>
      <c r="V1473" s="146"/>
      <c r="W1473" s="146"/>
    </row>
    <row r="1474" ht="12.75" customHeight="1">
      <c r="A1474" s="146"/>
      <c r="B1474" s="146" t="str">
        <f>'Product Ratings'!B482</f>
        <v>Widget 486</v>
      </c>
      <c r="C1474" s="146"/>
      <c r="D1474" s="146"/>
      <c r="E1474" s="146">
        <f>'Product Ratings'!C482</f>
        <v>2</v>
      </c>
      <c r="F1474" s="305">
        <f>'Product Ratings'!D482</f>
        <v>450.43</v>
      </c>
      <c r="G1474" s="305">
        <f>'Product Ratings'!E482</f>
        <v>280.53</v>
      </c>
      <c r="H1474" s="134">
        <f>'Product Ratings'!F482</f>
        <v>0.534</v>
      </c>
      <c r="I1474" s="146"/>
      <c r="J1474" s="305">
        <f>'Product Ratings'!J482</f>
        <v>225.215</v>
      </c>
      <c r="K1474" s="146">
        <f>'Product Ratings'!K482</f>
        <v>84</v>
      </c>
      <c r="L1474" s="305">
        <f>'Product Ratings'!L482</f>
        <v>146.815515</v>
      </c>
      <c r="M1474" s="134">
        <f>'Product Ratings'!M482</f>
        <v>0.18</v>
      </c>
      <c r="N1474" s="146"/>
      <c r="O1474" s="139">
        <f>'Product Ratings'!O482</f>
        <v>3</v>
      </c>
      <c r="P1474" s="139">
        <f>'Product Ratings'!P482</f>
        <v>1</v>
      </c>
      <c r="Q1474" s="139">
        <f>'Product Ratings'!Q482</f>
        <v>2</v>
      </c>
      <c r="R1474" s="139">
        <f>'Product Ratings'!R482</f>
        <v>1</v>
      </c>
      <c r="S1474" s="306">
        <f>'Product Ratings'!S482</f>
        <v>3</v>
      </c>
      <c r="T1474" s="307">
        <f>'Product Ratings'!T482</f>
        <v>10</v>
      </c>
      <c r="U1474" s="146"/>
      <c r="V1474" s="146"/>
      <c r="W1474" s="146"/>
    </row>
    <row r="1475" ht="12.75" customHeight="1">
      <c r="A1475" s="146"/>
      <c r="B1475" s="146" t="str">
        <f>'Product Ratings'!B549</f>
        <v>Widget 556</v>
      </c>
      <c r="C1475" s="146"/>
      <c r="D1475" s="146"/>
      <c r="E1475" s="146">
        <f>'Product Ratings'!C549</f>
        <v>8</v>
      </c>
      <c r="F1475" s="305">
        <f>'Product Ratings'!D549</f>
        <v>702.61</v>
      </c>
      <c r="G1475" s="305">
        <f>'Product Ratings'!E549</f>
        <v>426.51</v>
      </c>
      <c r="H1475" s="134">
        <f>'Product Ratings'!F549</f>
        <v>0.534</v>
      </c>
      <c r="I1475" s="146"/>
      <c r="J1475" s="305">
        <f>'Product Ratings'!J549</f>
        <v>87.82625</v>
      </c>
      <c r="K1475" s="146">
        <f>'Product Ratings'!K549</f>
        <v>875</v>
      </c>
      <c r="L1475" s="305">
        <f>'Product Ratings'!L549</f>
        <v>57.25309648</v>
      </c>
      <c r="M1475" s="134">
        <f>'Product Ratings'!M549</f>
        <v>0.05</v>
      </c>
      <c r="N1475" s="146"/>
      <c r="O1475" s="139">
        <f>'Product Ratings'!O549</f>
        <v>3</v>
      </c>
      <c r="P1475" s="139">
        <f>'Product Ratings'!P549</f>
        <v>2</v>
      </c>
      <c r="Q1475" s="139">
        <f>'Product Ratings'!Q549</f>
        <v>3</v>
      </c>
      <c r="R1475" s="139">
        <f>'Product Ratings'!R549</f>
        <v>1</v>
      </c>
      <c r="S1475" s="306">
        <f>'Product Ratings'!S549</f>
        <v>1</v>
      </c>
      <c r="T1475" s="307">
        <f>'Product Ratings'!T549</f>
        <v>10</v>
      </c>
      <c r="U1475" s="146"/>
      <c r="V1475" s="146"/>
      <c r="W1475" s="146"/>
    </row>
    <row r="1476" ht="12.75" customHeight="1">
      <c r="A1476" s="146"/>
      <c r="B1476" s="146" t="str">
        <f>'Product Ratings'!B624</f>
        <v>Widget 634</v>
      </c>
      <c r="C1476" s="146"/>
      <c r="D1476" s="146"/>
      <c r="E1476" s="146">
        <f>'Product Ratings'!C624</f>
        <v>2</v>
      </c>
      <c r="F1476" s="305">
        <f>'Product Ratings'!D624</f>
        <v>811.57</v>
      </c>
      <c r="G1476" s="305">
        <f>'Product Ratings'!E624</f>
        <v>481</v>
      </c>
      <c r="H1476" s="134">
        <f>'Product Ratings'!F624</f>
        <v>0.534</v>
      </c>
      <c r="I1476" s="146"/>
      <c r="J1476" s="305">
        <f>'Product Ratings'!J624</f>
        <v>405.785</v>
      </c>
      <c r="K1476" s="146">
        <f>'Product Ratings'!K624</f>
        <v>25</v>
      </c>
      <c r="L1476" s="305">
        <f>'Product Ratings'!L624</f>
        <v>264.5273794</v>
      </c>
      <c r="M1476" s="134">
        <f>'Product Ratings'!M624</f>
        <v>0.04</v>
      </c>
      <c r="N1476" s="146"/>
      <c r="O1476" s="139">
        <f>'Product Ratings'!O624</f>
        <v>3</v>
      </c>
      <c r="P1476" s="139">
        <f>'Product Ratings'!P624</f>
        <v>1</v>
      </c>
      <c r="Q1476" s="139">
        <f>'Product Ratings'!Q624</f>
        <v>1</v>
      </c>
      <c r="R1476" s="139">
        <f>'Product Ratings'!R624</f>
        <v>4</v>
      </c>
      <c r="S1476" s="306">
        <f>'Product Ratings'!S624</f>
        <v>1</v>
      </c>
      <c r="T1476" s="307">
        <f>'Product Ratings'!T624</f>
        <v>10</v>
      </c>
      <c r="U1476" s="146"/>
      <c r="V1476" s="146"/>
      <c r="W1476" s="146"/>
    </row>
    <row r="1477" ht="12.75" customHeight="1">
      <c r="A1477" s="146"/>
      <c r="B1477" s="146" t="str">
        <f>'Product Ratings'!B777</f>
        <v>Widget 789</v>
      </c>
      <c r="C1477" s="146"/>
      <c r="D1477" s="146"/>
      <c r="E1477" s="146">
        <f>'Product Ratings'!C777</f>
        <v>8</v>
      </c>
      <c r="F1477" s="305">
        <f>'Product Ratings'!D777</f>
        <v>559.87</v>
      </c>
      <c r="G1477" s="305">
        <f>'Product Ratings'!E777</f>
        <v>315.73</v>
      </c>
      <c r="H1477" s="134">
        <f>'Product Ratings'!F777</f>
        <v>0.534</v>
      </c>
      <c r="I1477" s="146"/>
      <c r="J1477" s="305">
        <f>'Product Ratings'!J777</f>
        <v>69.98375</v>
      </c>
      <c r="K1477" s="146" t="str">
        <f>'Product Ratings'!K777</f>
        <v/>
      </c>
      <c r="L1477" s="305">
        <f>'Product Ratings'!L777</f>
        <v>45.62174055</v>
      </c>
      <c r="M1477" s="134">
        <f>'Product Ratings'!M777</f>
        <v>0.05</v>
      </c>
      <c r="N1477" s="146"/>
      <c r="O1477" s="139">
        <f>'Product Ratings'!O777</f>
        <v>3</v>
      </c>
      <c r="P1477" s="139">
        <f>'Product Ratings'!P777</f>
        <v>2</v>
      </c>
      <c r="Q1477" s="139">
        <f>'Product Ratings'!Q777</f>
        <v>3</v>
      </c>
      <c r="R1477" s="139">
        <f>'Product Ratings'!R777</f>
        <v>0</v>
      </c>
      <c r="S1477" s="306">
        <f>'Product Ratings'!S777</f>
        <v>1</v>
      </c>
      <c r="T1477" s="307">
        <f>'Product Ratings'!T777</f>
        <v>9</v>
      </c>
      <c r="U1477" s="146"/>
      <c r="V1477" s="146"/>
      <c r="W1477" s="146"/>
    </row>
    <row r="1478" ht="12.75" customHeight="1">
      <c r="A1478" s="146"/>
      <c r="B1478" s="146" t="str">
        <f>'Product Ratings'!B786</f>
        <v>Widget 798</v>
      </c>
      <c r="C1478" s="146"/>
      <c r="D1478" s="146"/>
      <c r="E1478" s="146">
        <f>'Product Ratings'!C786</f>
        <v>5</v>
      </c>
      <c r="F1478" s="305">
        <f>'Product Ratings'!D786</f>
        <v>400.87</v>
      </c>
      <c r="G1478" s="305">
        <f>'Product Ratings'!E786</f>
        <v>225.71</v>
      </c>
      <c r="H1478" s="134">
        <f>'Product Ratings'!F786</f>
        <v>0.534</v>
      </c>
      <c r="I1478" s="146"/>
      <c r="J1478" s="305">
        <f>'Product Ratings'!J786</f>
        <v>80.174</v>
      </c>
      <c r="K1478" s="146" t="str">
        <f>'Product Ratings'!K786</f>
        <v/>
      </c>
      <c r="L1478" s="305">
        <f>'Product Ratings'!L786</f>
        <v>52.26466754</v>
      </c>
      <c r="M1478" s="134">
        <f>'Product Ratings'!M786</f>
        <v>0.18</v>
      </c>
      <c r="N1478" s="146"/>
      <c r="O1478" s="139">
        <f>'Product Ratings'!O786</f>
        <v>3</v>
      </c>
      <c r="P1478" s="139">
        <f>'Product Ratings'!P786</f>
        <v>1</v>
      </c>
      <c r="Q1478" s="139">
        <f>'Product Ratings'!Q786</f>
        <v>3</v>
      </c>
      <c r="R1478" s="139">
        <f>'Product Ratings'!R786</f>
        <v>0</v>
      </c>
      <c r="S1478" s="306">
        <f>'Product Ratings'!S786</f>
        <v>3</v>
      </c>
      <c r="T1478" s="307">
        <f>'Product Ratings'!T786</f>
        <v>10</v>
      </c>
      <c r="U1478" s="146"/>
      <c r="V1478" s="146"/>
      <c r="W1478" s="146"/>
    </row>
    <row r="1479" ht="12.75" customHeight="1">
      <c r="A1479" s="146"/>
      <c r="B1479" s="146" t="str">
        <f>'Product Ratings'!B810</f>
        <v>Widget 822</v>
      </c>
      <c r="C1479" s="146"/>
      <c r="D1479" s="146"/>
      <c r="E1479" s="146">
        <f>'Product Ratings'!C810</f>
        <v>1</v>
      </c>
      <c r="F1479" s="305">
        <f>'Product Ratings'!D810</f>
        <v>826.09</v>
      </c>
      <c r="G1479" s="305">
        <f>'Product Ratings'!E810</f>
        <v>462.01</v>
      </c>
      <c r="H1479" s="134">
        <f>'Product Ratings'!F810</f>
        <v>0.534</v>
      </c>
      <c r="I1479" s="146"/>
      <c r="J1479" s="305">
        <f>'Product Ratings'!J810</f>
        <v>826.09</v>
      </c>
      <c r="K1479" s="146" t="str">
        <f>'Product Ratings'!K810</f>
        <v/>
      </c>
      <c r="L1479" s="305">
        <f>'Product Ratings'!L810</f>
        <v>538.5202086</v>
      </c>
      <c r="M1479" s="134">
        <f>'Product Ratings'!M810</f>
        <v>0.68</v>
      </c>
      <c r="N1479" s="146"/>
      <c r="O1479" s="139">
        <f>'Product Ratings'!O810</f>
        <v>3</v>
      </c>
      <c r="P1479" s="139">
        <f>'Product Ratings'!P810</f>
        <v>1</v>
      </c>
      <c r="Q1479" s="139">
        <f>'Product Ratings'!Q810</f>
        <v>1</v>
      </c>
      <c r="R1479" s="139">
        <f>'Product Ratings'!R810</f>
        <v>0</v>
      </c>
      <c r="S1479" s="306">
        <f>'Product Ratings'!S810</f>
        <v>5</v>
      </c>
      <c r="T1479" s="307">
        <f>'Product Ratings'!T810</f>
        <v>10</v>
      </c>
      <c r="U1479" s="146"/>
      <c r="V1479" s="146"/>
      <c r="W1479" s="146"/>
    </row>
    <row r="1480" ht="12.75" customHeight="1">
      <c r="A1480" s="146"/>
      <c r="B1480" s="146" t="str">
        <f>'Product Ratings'!B851</f>
        <v>Widget 863</v>
      </c>
      <c r="C1480" s="146"/>
      <c r="D1480" s="146"/>
      <c r="E1480" s="146">
        <f>'Product Ratings'!C851</f>
        <v>1</v>
      </c>
      <c r="F1480" s="305">
        <f>'Product Ratings'!D851</f>
        <v>45.22</v>
      </c>
      <c r="G1480" s="305">
        <f>'Product Ratings'!E851</f>
        <v>25.1</v>
      </c>
      <c r="H1480" s="134">
        <f>'Product Ratings'!F851</f>
        <v>0.534</v>
      </c>
      <c r="I1480" s="146"/>
      <c r="J1480" s="305">
        <f>'Product Ratings'!J851</f>
        <v>45.22</v>
      </c>
      <c r="K1480" s="146" t="str">
        <f>'Product Ratings'!K851</f>
        <v/>
      </c>
      <c r="L1480" s="305">
        <f>'Product Ratings'!L851</f>
        <v>29.47848761</v>
      </c>
      <c r="M1480" s="134">
        <f>'Product Ratings'!M851</f>
        <v>0.03</v>
      </c>
      <c r="N1480" s="146"/>
      <c r="O1480" s="139">
        <f>'Product Ratings'!O851</f>
        <v>3</v>
      </c>
      <c r="P1480" s="139">
        <f>'Product Ratings'!P851</f>
        <v>1</v>
      </c>
      <c r="Q1480" s="139">
        <f>'Product Ratings'!Q851</f>
        <v>4</v>
      </c>
      <c r="R1480" s="139">
        <f>'Product Ratings'!R851</f>
        <v>0</v>
      </c>
      <c r="S1480" s="306">
        <f>'Product Ratings'!S851</f>
        <v>1</v>
      </c>
      <c r="T1480" s="307">
        <f>'Product Ratings'!T851</f>
        <v>9</v>
      </c>
      <c r="U1480" s="146"/>
      <c r="V1480" s="146"/>
      <c r="W1480" s="146"/>
    </row>
    <row r="1481" ht="12.75" customHeight="1">
      <c r="A1481" s="146"/>
      <c r="B1481" s="146" t="str">
        <f>'Product Ratings'!B878</f>
        <v>Widget 890</v>
      </c>
      <c r="C1481" s="146"/>
      <c r="D1481" s="146"/>
      <c r="E1481" s="146">
        <f>'Product Ratings'!C878</f>
        <v>2</v>
      </c>
      <c r="F1481" s="305">
        <f>'Product Ratings'!D878</f>
        <v>416.09</v>
      </c>
      <c r="G1481" s="305">
        <f>'Product Ratings'!E878</f>
        <v>230.36</v>
      </c>
      <c r="H1481" s="134">
        <f>'Product Ratings'!F878</f>
        <v>0.534</v>
      </c>
      <c r="I1481" s="146"/>
      <c r="J1481" s="305">
        <f>'Product Ratings'!J878</f>
        <v>208.045</v>
      </c>
      <c r="K1481" s="146" t="str">
        <f>'Product Ratings'!K878</f>
        <v/>
      </c>
      <c r="L1481" s="305">
        <f>'Product Ratings'!L878</f>
        <v>135.6225554</v>
      </c>
      <c r="M1481" s="134">
        <f>'Product Ratings'!M878</f>
        <v>0.53</v>
      </c>
      <c r="N1481" s="146"/>
      <c r="O1481" s="139">
        <f>'Product Ratings'!O878</f>
        <v>3</v>
      </c>
      <c r="P1481" s="139">
        <f>'Product Ratings'!P878</f>
        <v>1</v>
      </c>
      <c r="Q1481" s="139">
        <f>'Product Ratings'!Q878</f>
        <v>2</v>
      </c>
      <c r="R1481" s="139">
        <f>'Product Ratings'!R878</f>
        <v>0</v>
      </c>
      <c r="S1481" s="306">
        <f>'Product Ratings'!S878</f>
        <v>4</v>
      </c>
      <c r="T1481" s="307">
        <f>'Product Ratings'!T878</f>
        <v>10</v>
      </c>
      <c r="U1481" s="146"/>
      <c r="V1481" s="146"/>
      <c r="W1481" s="146"/>
    </row>
    <row r="1482" ht="12.75" customHeight="1">
      <c r="A1482" s="146"/>
      <c r="B1482" s="146" t="str">
        <f>'Product Ratings'!B932</f>
        <v>Widget 944</v>
      </c>
      <c r="C1482" s="146"/>
      <c r="D1482" s="146"/>
      <c r="E1482" s="146">
        <f>'Product Ratings'!C932</f>
        <v>2</v>
      </c>
      <c r="F1482" s="305">
        <f>'Product Ratings'!D932</f>
        <v>130.43</v>
      </c>
      <c r="G1482" s="305">
        <f>'Product Ratings'!E932</f>
        <v>71.43</v>
      </c>
      <c r="H1482" s="134">
        <f>'Product Ratings'!F932</f>
        <v>0.534</v>
      </c>
      <c r="I1482" s="146"/>
      <c r="J1482" s="305">
        <f>'Product Ratings'!J932</f>
        <v>65.215</v>
      </c>
      <c r="K1482" s="146" t="str">
        <f>'Product Ratings'!K932</f>
        <v/>
      </c>
      <c r="L1482" s="305">
        <f>'Product Ratings'!L932</f>
        <v>42.51303781</v>
      </c>
      <c r="M1482" s="134">
        <f>'Product Ratings'!M932</f>
        <v>0.08</v>
      </c>
      <c r="N1482" s="146"/>
      <c r="O1482" s="139">
        <f>'Product Ratings'!O932</f>
        <v>3</v>
      </c>
      <c r="P1482" s="139">
        <f>'Product Ratings'!P932</f>
        <v>1</v>
      </c>
      <c r="Q1482" s="139">
        <f>'Product Ratings'!Q932</f>
        <v>3</v>
      </c>
      <c r="R1482" s="139">
        <f>'Product Ratings'!R932</f>
        <v>0</v>
      </c>
      <c r="S1482" s="306">
        <f>'Product Ratings'!S932</f>
        <v>2</v>
      </c>
      <c r="T1482" s="307">
        <f>'Product Ratings'!T932</f>
        <v>9</v>
      </c>
      <c r="U1482" s="146"/>
      <c r="V1482" s="146"/>
      <c r="W1482" s="146"/>
    </row>
    <row r="1483" ht="12.75" customHeight="1">
      <c r="A1483" s="146"/>
      <c r="B1483" s="146" t="str">
        <f>'Product Ratings'!B936</f>
        <v>Widget 948</v>
      </c>
      <c r="C1483" s="146"/>
      <c r="D1483" s="146"/>
      <c r="E1483" s="146">
        <f>'Product Ratings'!C936</f>
        <v>2</v>
      </c>
      <c r="F1483" s="305">
        <f>'Product Ratings'!D936</f>
        <v>130.26</v>
      </c>
      <c r="G1483" s="305">
        <f>'Product Ratings'!E936</f>
        <v>71.29</v>
      </c>
      <c r="H1483" s="134">
        <f>'Product Ratings'!F936</f>
        <v>0.534</v>
      </c>
      <c r="I1483" s="146"/>
      <c r="J1483" s="305">
        <f>'Product Ratings'!J936</f>
        <v>65.13</v>
      </c>
      <c r="K1483" s="146" t="str">
        <f>'Product Ratings'!K936</f>
        <v/>
      </c>
      <c r="L1483" s="305">
        <f>'Product Ratings'!L936</f>
        <v>42.45762712</v>
      </c>
      <c r="M1483" s="134">
        <f>'Product Ratings'!M936</f>
        <v>0.125</v>
      </c>
      <c r="N1483" s="146"/>
      <c r="O1483" s="139">
        <f>'Product Ratings'!O936</f>
        <v>3</v>
      </c>
      <c r="P1483" s="139">
        <f>'Product Ratings'!P936</f>
        <v>1</v>
      </c>
      <c r="Q1483" s="139">
        <f>'Product Ratings'!Q936</f>
        <v>3</v>
      </c>
      <c r="R1483" s="139">
        <f>'Product Ratings'!R936</f>
        <v>0</v>
      </c>
      <c r="S1483" s="306">
        <f>'Product Ratings'!S936</f>
        <v>2</v>
      </c>
      <c r="T1483" s="307">
        <f>'Product Ratings'!T936</f>
        <v>9</v>
      </c>
      <c r="U1483" s="146"/>
      <c r="V1483" s="146"/>
      <c r="W1483" s="146"/>
    </row>
    <row r="1484" ht="12.75" customHeight="1">
      <c r="A1484" s="146"/>
      <c r="B1484" s="146" t="str">
        <f>'Product Ratings'!B953</f>
        <v>Widget 965</v>
      </c>
      <c r="C1484" s="146"/>
      <c r="D1484" s="146"/>
      <c r="E1484" s="146">
        <f>'Product Ratings'!C953</f>
        <v>1</v>
      </c>
      <c r="F1484" s="305">
        <f>'Product Ratings'!D953</f>
        <v>286.09</v>
      </c>
      <c r="G1484" s="305">
        <f>'Product Ratings'!E953</f>
        <v>156.09</v>
      </c>
      <c r="H1484" s="134">
        <f>'Product Ratings'!F953</f>
        <v>0.534</v>
      </c>
      <c r="I1484" s="146"/>
      <c r="J1484" s="305">
        <f>'Product Ratings'!J953</f>
        <v>286.09</v>
      </c>
      <c r="K1484" s="146" t="str">
        <f>'Product Ratings'!K953</f>
        <v/>
      </c>
      <c r="L1484" s="305">
        <f>'Product Ratings'!L953</f>
        <v>186.4993481</v>
      </c>
      <c r="M1484" s="134">
        <f>'Product Ratings'!M953</f>
        <v>0.56</v>
      </c>
      <c r="N1484" s="146"/>
      <c r="O1484" s="139">
        <f>'Product Ratings'!O953</f>
        <v>3</v>
      </c>
      <c r="P1484" s="139">
        <f>'Product Ratings'!P953</f>
        <v>1</v>
      </c>
      <c r="Q1484" s="139">
        <f>'Product Ratings'!Q953</f>
        <v>1</v>
      </c>
      <c r="R1484" s="139">
        <f>'Product Ratings'!R953</f>
        <v>0</v>
      </c>
      <c r="S1484" s="306">
        <f>'Product Ratings'!S953</f>
        <v>4</v>
      </c>
      <c r="T1484" s="307">
        <f>'Product Ratings'!T953</f>
        <v>9</v>
      </c>
      <c r="U1484" s="146"/>
      <c r="V1484" s="146"/>
      <c r="W1484" s="146"/>
    </row>
    <row r="1485" ht="12.75" customHeight="1">
      <c r="A1485" s="146"/>
      <c r="B1485" s="146" t="str">
        <f>'Product Ratings'!B1003</f>
        <v/>
      </c>
      <c r="C1485" s="146"/>
      <c r="D1485" s="146"/>
      <c r="E1485" s="146">
        <f>'Product Ratings'!C1003</f>
        <v>1</v>
      </c>
      <c r="F1485" s="305">
        <f>'Product Ratings'!D1003</f>
        <v>8.61</v>
      </c>
      <c r="G1485" s="305">
        <f>'Product Ratings'!E1003</f>
        <v>4.63</v>
      </c>
      <c r="H1485" s="134">
        <f>'Product Ratings'!F1003</f>
        <v>0.534</v>
      </c>
      <c r="I1485" s="146"/>
      <c r="J1485" s="305">
        <f>'Product Ratings'!J1003</f>
        <v>8.61</v>
      </c>
      <c r="K1485" s="146" t="str">
        <f>'Product Ratings'!K1003</f>
        <v/>
      </c>
      <c r="L1485" s="305">
        <f>'Product Ratings'!L1003</f>
        <v>5.612777053</v>
      </c>
      <c r="M1485" s="134">
        <f>'Product Ratings'!M1003</f>
        <v>0.03</v>
      </c>
      <c r="N1485" s="146"/>
      <c r="O1485" s="139">
        <f>'Product Ratings'!O1003</f>
        <v>3</v>
      </c>
      <c r="P1485" s="139">
        <f>'Product Ratings'!P1003</f>
        <v>1</v>
      </c>
      <c r="Q1485" s="139">
        <f>'Product Ratings'!Q1003</f>
        <v>5</v>
      </c>
      <c r="R1485" s="139">
        <f>'Product Ratings'!R1003</f>
        <v>0</v>
      </c>
      <c r="S1485" s="306">
        <f>'Product Ratings'!S1003</f>
        <v>1</v>
      </c>
      <c r="T1485" s="307">
        <f>'Product Ratings'!T1003</f>
        <v>10</v>
      </c>
      <c r="U1485" s="146"/>
      <c r="V1485" s="146"/>
      <c r="W1485" s="146"/>
    </row>
    <row r="1486" ht="12.75" customHeight="1">
      <c r="A1486" s="146"/>
      <c r="B1486" s="146" t="str">
        <f>'Product Ratings'!B1012</f>
        <v/>
      </c>
      <c r="C1486" s="146"/>
      <c r="D1486" s="146"/>
      <c r="E1486" s="146">
        <f>'Product Ratings'!C1012</f>
        <v>9</v>
      </c>
      <c r="F1486" s="305">
        <f>'Product Ratings'!D1012</f>
        <v>785.22</v>
      </c>
      <c r="G1486" s="305">
        <f>'Product Ratings'!E1012</f>
        <v>421.29</v>
      </c>
      <c r="H1486" s="134">
        <f>'Product Ratings'!F1012</f>
        <v>0.534</v>
      </c>
      <c r="I1486" s="146"/>
      <c r="J1486" s="305">
        <f>'Product Ratings'!J1012</f>
        <v>87.24666667</v>
      </c>
      <c r="K1486" s="146" t="str">
        <f>'Product Ratings'!K1012</f>
        <v/>
      </c>
      <c r="L1486" s="305">
        <f>'Product Ratings'!L1012</f>
        <v>56.87527162</v>
      </c>
      <c r="M1486" s="134">
        <f>'Product Ratings'!M1012</f>
        <v>0.125</v>
      </c>
      <c r="N1486" s="146"/>
      <c r="O1486" s="139">
        <f>'Product Ratings'!O1012</f>
        <v>3</v>
      </c>
      <c r="P1486" s="139">
        <f>'Product Ratings'!P1012</f>
        <v>2</v>
      </c>
      <c r="Q1486" s="139">
        <f>'Product Ratings'!Q1012</f>
        <v>3</v>
      </c>
      <c r="R1486" s="139">
        <f>'Product Ratings'!R1012</f>
        <v>0</v>
      </c>
      <c r="S1486" s="306">
        <f>'Product Ratings'!S1012</f>
        <v>2</v>
      </c>
      <c r="T1486" s="307">
        <f>'Product Ratings'!T1012</f>
        <v>10</v>
      </c>
      <c r="U1486" s="146"/>
      <c r="V1486" s="146"/>
      <c r="W1486" s="146"/>
    </row>
    <row r="1487" ht="12.75" customHeight="1">
      <c r="A1487" s="146"/>
      <c r="B1487" s="146" t="str">
        <f>'Product Ratings'!B1028</f>
        <v/>
      </c>
      <c r="C1487" s="146"/>
      <c r="D1487" s="146"/>
      <c r="E1487" s="146">
        <f>'Product Ratings'!C1028</f>
        <v>2</v>
      </c>
      <c r="F1487" s="305">
        <f>'Product Ratings'!D1028</f>
        <v>363.48</v>
      </c>
      <c r="G1487" s="305">
        <f>'Product Ratings'!E1028</f>
        <v>194.2</v>
      </c>
      <c r="H1487" s="134">
        <f>'Product Ratings'!F1028</f>
        <v>0.534</v>
      </c>
      <c r="I1487" s="146"/>
      <c r="J1487" s="305">
        <f>'Product Ratings'!J1028</f>
        <v>181.74</v>
      </c>
      <c r="K1487" s="146" t="str">
        <f>'Product Ratings'!K1028</f>
        <v/>
      </c>
      <c r="L1487" s="305">
        <f>'Product Ratings'!L1028</f>
        <v>118.4745763</v>
      </c>
      <c r="M1487" s="134">
        <f>'Product Ratings'!M1028</f>
        <v>0.52</v>
      </c>
      <c r="N1487" s="146"/>
      <c r="O1487" s="139">
        <f>'Product Ratings'!O1028</f>
        <v>3</v>
      </c>
      <c r="P1487" s="139">
        <f>'Product Ratings'!P1028</f>
        <v>1</v>
      </c>
      <c r="Q1487" s="139">
        <f>'Product Ratings'!Q1028</f>
        <v>2</v>
      </c>
      <c r="R1487" s="139">
        <f>'Product Ratings'!R1028</f>
        <v>0</v>
      </c>
      <c r="S1487" s="306">
        <f>'Product Ratings'!S1028</f>
        <v>4</v>
      </c>
      <c r="T1487" s="307">
        <f>'Product Ratings'!T1028</f>
        <v>10</v>
      </c>
      <c r="U1487" s="146"/>
      <c r="V1487" s="146"/>
      <c r="W1487" s="146"/>
    </row>
    <row r="1488" ht="12.75" customHeight="1">
      <c r="A1488" s="146"/>
      <c r="B1488" s="146" t="str">
        <f>'Product Ratings'!B1035</f>
        <v/>
      </c>
      <c r="C1488" s="146"/>
      <c r="D1488" s="146"/>
      <c r="E1488" s="146">
        <f>'Product Ratings'!C1035</f>
        <v>4</v>
      </c>
      <c r="F1488" s="305">
        <f>'Product Ratings'!D1035</f>
        <v>246.96</v>
      </c>
      <c r="G1488" s="305">
        <f>'Product Ratings'!E1035</f>
        <v>131.77</v>
      </c>
      <c r="H1488" s="134">
        <f>'Product Ratings'!F1035</f>
        <v>0.5336</v>
      </c>
      <c r="I1488" s="146"/>
      <c r="J1488" s="305">
        <f>'Product Ratings'!J1035</f>
        <v>61.74</v>
      </c>
      <c r="K1488" s="146" t="str">
        <f>'Product Ratings'!K1035</f>
        <v/>
      </c>
      <c r="L1488" s="305">
        <f>'Product Ratings'!L1035</f>
        <v>40.25821596</v>
      </c>
      <c r="M1488" s="134">
        <f>'Product Ratings'!M1035</f>
        <v>0.6</v>
      </c>
      <c r="N1488" s="146"/>
      <c r="O1488" s="139">
        <f>'Product Ratings'!O1035</f>
        <v>3</v>
      </c>
      <c r="P1488" s="139">
        <f>'Product Ratings'!P1035</f>
        <v>1</v>
      </c>
      <c r="Q1488" s="127">
        <f>'Product Ratings'!Q1035</f>
        <v>40.25821596</v>
      </c>
      <c r="R1488" s="139">
        <f>'Product Ratings'!R1035</f>
        <v>0</v>
      </c>
      <c r="S1488" s="306">
        <f>'Product Ratings'!S1035</f>
        <v>5</v>
      </c>
      <c r="T1488" s="307">
        <f>'Product Ratings'!T1035</f>
        <v>49.25821596</v>
      </c>
      <c r="U1488" s="146"/>
      <c r="V1488" s="146"/>
      <c r="W1488" s="146"/>
    </row>
    <row r="1489" ht="12.75" customHeight="1">
      <c r="A1489" s="146"/>
      <c r="B1489" s="146" t="str">
        <f>'Product Ratings'!B1060</f>
        <v/>
      </c>
      <c r="C1489" s="146"/>
      <c r="D1489" s="146"/>
      <c r="E1489" s="146">
        <f>'Product Ratings'!C1060</f>
        <v>1</v>
      </c>
      <c r="F1489" s="305">
        <f>'Product Ratings'!D1060</f>
        <v>20.87</v>
      </c>
      <c r="G1489" s="305">
        <f>'Product Ratings'!E1060</f>
        <v>11.07</v>
      </c>
      <c r="H1489" s="134">
        <f>'Product Ratings'!F1060</f>
        <v>0.5304</v>
      </c>
      <c r="I1489" s="146"/>
      <c r="J1489" s="305">
        <f>'Product Ratings'!J1060</f>
        <v>20.87</v>
      </c>
      <c r="K1489" s="146" t="str">
        <f>'Product Ratings'!K1060</f>
        <v/>
      </c>
      <c r="L1489" s="305">
        <f>'Product Ratings'!L1060</f>
        <v>13.63695766</v>
      </c>
      <c r="M1489" s="134">
        <f>'Product Ratings'!M1060</f>
        <v>0.26</v>
      </c>
      <c r="N1489" s="146"/>
      <c r="O1489" s="139">
        <f>'Product Ratings'!O1060</f>
        <v>3</v>
      </c>
      <c r="P1489" s="139">
        <f>'Product Ratings'!P1060</f>
        <v>1</v>
      </c>
      <c r="Q1489" s="139">
        <f>'Product Ratings'!Q1060</f>
        <v>5</v>
      </c>
      <c r="R1489" s="139">
        <f>'Product Ratings'!R1060</f>
        <v>0</v>
      </c>
      <c r="S1489" s="306">
        <f>'Product Ratings'!S1060</f>
        <v>3</v>
      </c>
      <c r="T1489" s="307">
        <f>'Product Ratings'!T1060</f>
        <v>12</v>
      </c>
      <c r="U1489" s="146"/>
      <c r="V1489" s="146"/>
      <c r="W1489" s="146"/>
    </row>
    <row r="1490" ht="12.75" customHeight="1">
      <c r="A1490" s="146"/>
      <c r="B1490" s="146" t="str">
        <f>'Product Ratings'!B1066</f>
        <v/>
      </c>
      <c r="C1490" s="146"/>
      <c r="D1490" s="146"/>
      <c r="E1490" s="146">
        <f>'Product Ratings'!C1066</f>
        <v>6</v>
      </c>
      <c r="F1490" s="305">
        <f>'Product Ratings'!D1066</f>
        <v>151.3</v>
      </c>
      <c r="G1490" s="305">
        <f>'Product Ratings'!E1066</f>
        <v>80.13</v>
      </c>
      <c r="H1490" s="134">
        <f>'Product Ratings'!F1066</f>
        <v>0.5296</v>
      </c>
      <c r="I1490" s="146"/>
      <c r="J1490" s="305">
        <f>'Product Ratings'!J1066</f>
        <v>25.21666667</v>
      </c>
      <c r="K1490" s="146" t="str">
        <f>'Product Ratings'!K1066</f>
        <v/>
      </c>
      <c r="L1490" s="305">
        <f>'Product Ratings'!L1066</f>
        <v>16.48579149</v>
      </c>
      <c r="M1490" s="134">
        <f>'Product Ratings'!M1066</f>
        <v>0.12</v>
      </c>
      <c r="N1490" s="146"/>
      <c r="O1490" s="139">
        <f>'Product Ratings'!O1066</f>
        <v>3</v>
      </c>
      <c r="P1490" s="139">
        <f>'Product Ratings'!P1066</f>
        <v>2</v>
      </c>
      <c r="Q1490" s="139">
        <f>'Product Ratings'!Q1066</f>
        <v>5</v>
      </c>
      <c r="R1490" s="139">
        <f>'Product Ratings'!R1066</f>
        <v>0</v>
      </c>
      <c r="S1490" s="306">
        <f>'Product Ratings'!S1066</f>
        <v>2</v>
      </c>
      <c r="T1490" s="307">
        <f>'Product Ratings'!T1066</f>
        <v>12</v>
      </c>
      <c r="U1490" s="146"/>
      <c r="V1490" s="146"/>
      <c r="W1490" s="146"/>
    </row>
    <row r="1491" ht="12.75" customHeight="1">
      <c r="A1491" s="146"/>
      <c r="B1491" s="146" t="str">
        <f>'Product Ratings'!B1068</f>
        <v/>
      </c>
      <c r="C1491" s="146"/>
      <c r="D1491" s="146"/>
      <c r="E1491" s="146">
        <f>'Product Ratings'!C1068</f>
        <v>5</v>
      </c>
      <c r="F1491" s="305">
        <f>'Product Ratings'!D1068</f>
        <v>126.09</v>
      </c>
      <c r="G1491" s="305">
        <f>'Product Ratings'!E1068</f>
        <v>66.78</v>
      </c>
      <c r="H1491" s="134">
        <f>'Product Ratings'!F1068</f>
        <v>0.5296</v>
      </c>
      <c r="I1491" s="146"/>
      <c r="J1491" s="305">
        <f>'Product Ratings'!J1068</f>
        <v>25.218</v>
      </c>
      <c r="K1491" s="146" t="str">
        <f>'Product Ratings'!K1068</f>
        <v/>
      </c>
      <c r="L1491" s="305">
        <f>'Product Ratings'!L1068</f>
        <v>16.48666318</v>
      </c>
      <c r="M1491" s="134">
        <f>'Product Ratings'!M1068</f>
        <v>0.32</v>
      </c>
      <c r="N1491" s="146"/>
      <c r="O1491" s="139">
        <f>'Product Ratings'!O1068</f>
        <v>3</v>
      </c>
      <c r="P1491" s="139">
        <f>'Product Ratings'!P1068</f>
        <v>1</v>
      </c>
      <c r="Q1491" s="139">
        <f>'Product Ratings'!Q1068</f>
        <v>5</v>
      </c>
      <c r="R1491" s="139">
        <f>'Product Ratings'!R1068</f>
        <v>0</v>
      </c>
      <c r="S1491" s="306">
        <f>'Product Ratings'!S1068</f>
        <v>3</v>
      </c>
      <c r="T1491" s="307">
        <f>'Product Ratings'!T1068</f>
        <v>12</v>
      </c>
      <c r="U1491" s="146"/>
      <c r="V1491" s="146"/>
      <c r="W1491" s="146"/>
    </row>
    <row r="1492" ht="12.75" customHeight="1">
      <c r="A1492" s="146"/>
      <c r="B1492" s="146" t="str">
        <f>'Product Ratings'!B1074</f>
        <v/>
      </c>
      <c r="C1492" s="146"/>
      <c r="D1492" s="146"/>
      <c r="E1492" s="146">
        <f>'Product Ratings'!C1074</f>
        <v>3</v>
      </c>
      <c r="F1492" s="305">
        <f>'Product Ratings'!D1074</f>
        <v>75.65</v>
      </c>
      <c r="G1492" s="305">
        <f>'Product Ratings'!E1074</f>
        <v>40.07</v>
      </c>
      <c r="H1492" s="134">
        <f>'Product Ratings'!F1074</f>
        <v>0.5296</v>
      </c>
      <c r="I1492" s="146"/>
      <c r="J1492" s="305">
        <f>'Product Ratings'!J1074</f>
        <v>25.21666667</v>
      </c>
      <c r="K1492" s="146" t="str">
        <f>'Product Ratings'!K1074</f>
        <v/>
      </c>
      <c r="L1492" s="305">
        <f>'Product Ratings'!L1074</f>
        <v>16.48579149</v>
      </c>
      <c r="M1492" s="134">
        <f>'Product Ratings'!M1074</f>
        <v>0.23</v>
      </c>
      <c r="N1492" s="146"/>
      <c r="O1492" s="139">
        <f>'Product Ratings'!O1074</f>
        <v>3</v>
      </c>
      <c r="P1492" s="139">
        <f>'Product Ratings'!P1074</f>
        <v>1</v>
      </c>
      <c r="Q1492" s="139">
        <f>'Product Ratings'!Q1074</f>
        <v>5</v>
      </c>
      <c r="R1492" s="139">
        <f>'Product Ratings'!R1074</f>
        <v>0</v>
      </c>
      <c r="S1492" s="306">
        <f>'Product Ratings'!S1074</f>
        <v>3</v>
      </c>
      <c r="T1492" s="307">
        <f>'Product Ratings'!T1074</f>
        <v>12</v>
      </c>
      <c r="U1492" s="146"/>
      <c r="V1492" s="146"/>
      <c r="W1492" s="146"/>
    </row>
    <row r="1493" ht="12.75" customHeight="1">
      <c r="A1493" s="146"/>
      <c r="B1493" s="146" t="str">
        <f>'Product Ratings'!B1075</f>
        <v/>
      </c>
      <c r="C1493" s="146"/>
      <c r="D1493" s="146"/>
      <c r="E1493" s="146">
        <f>'Product Ratings'!C1075</f>
        <v>3</v>
      </c>
      <c r="F1493" s="305">
        <f>'Product Ratings'!D1075</f>
        <v>75.65</v>
      </c>
      <c r="G1493" s="305">
        <f>'Product Ratings'!E1075</f>
        <v>40.07</v>
      </c>
      <c r="H1493" s="134">
        <f>'Product Ratings'!F1075</f>
        <v>0.5296</v>
      </c>
      <c r="I1493" s="146"/>
      <c r="J1493" s="305">
        <f>'Product Ratings'!J1075</f>
        <v>25.21666667</v>
      </c>
      <c r="K1493" s="146" t="str">
        <f>'Product Ratings'!K1075</f>
        <v/>
      </c>
      <c r="L1493" s="305">
        <f>'Product Ratings'!L1075</f>
        <v>16.48579149</v>
      </c>
      <c r="M1493" s="134">
        <f>'Product Ratings'!M1075</f>
        <v>0.21</v>
      </c>
      <c r="N1493" s="146"/>
      <c r="O1493" s="139">
        <f>'Product Ratings'!O1075</f>
        <v>3</v>
      </c>
      <c r="P1493" s="139">
        <f>'Product Ratings'!P1075</f>
        <v>1</v>
      </c>
      <c r="Q1493" s="139">
        <f>'Product Ratings'!Q1075</f>
        <v>5</v>
      </c>
      <c r="R1493" s="139">
        <f>'Product Ratings'!R1075</f>
        <v>0</v>
      </c>
      <c r="S1493" s="306">
        <f>'Product Ratings'!S1075</f>
        <v>3</v>
      </c>
      <c r="T1493" s="307">
        <f>'Product Ratings'!T1075</f>
        <v>12</v>
      </c>
      <c r="U1493" s="146"/>
      <c r="V1493" s="146"/>
      <c r="W1493" s="146"/>
    </row>
    <row r="1494" ht="12.75" customHeight="1">
      <c r="A1494" s="146"/>
      <c r="B1494" s="146" t="str">
        <f>'Product Ratings'!B1076</f>
        <v/>
      </c>
      <c r="C1494" s="146"/>
      <c r="D1494" s="146"/>
      <c r="E1494" s="146">
        <f>'Product Ratings'!C1076</f>
        <v>1</v>
      </c>
      <c r="F1494" s="305">
        <f>'Product Ratings'!D1076</f>
        <v>56.52</v>
      </c>
      <c r="G1494" s="305">
        <f>'Product Ratings'!E1076</f>
        <v>29.93</v>
      </c>
      <c r="H1494" s="134">
        <f>'Product Ratings'!F1076</f>
        <v>0.5296</v>
      </c>
      <c r="I1494" s="146"/>
      <c r="J1494" s="305">
        <f>'Product Ratings'!J1076</f>
        <v>56.52</v>
      </c>
      <c r="K1494" s="146" t="str">
        <f>'Product Ratings'!K1076</f>
        <v/>
      </c>
      <c r="L1494" s="305">
        <f>'Product Ratings'!L1076</f>
        <v>36.95083682</v>
      </c>
      <c r="M1494" s="134">
        <f>'Product Ratings'!M1076</f>
        <v>0.45</v>
      </c>
      <c r="N1494" s="146"/>
      <c r="O1494" s="139">
        <f>'Product Ratings'!O1076</f>
        <v>3</v>
      </c>
      <c r="P1494" s="139">
        <f>'Product Ratings'!P1076</f>
        <v>1</v>
      </c>
      <c r="Q1494" s="139">
        <f>'Product Ratings'!Q1076</f>
        <v>4</v>
      </c>
      <c r="R1494" s="139">
        <f>'Product Ratings'!R1076</f>
        <v>0</v>
      </c>
      <c r="S1494" s="306">
        <f>'Product Ratings'!S1076</f>
        <v>4</v>
      </c>
      <c r="T1494" s="307">
        <f>'Product Ratings'!T1076</f>
        <v>12</v>
      </c>
      <c r="U1494" s="146"/>
      <c r="V1494" s="146"/>
      <c r="W1494" s="146"/>
    </row>
    <row r="1495" ht="12.75" customHeight="1">
      <c r="A1495" s="146"/>
      <c r="B1495" s="146" t="str">
        <f>'Product Ratings'!B1079</f>
        <v/>
      </c>
      <c r="C1495" s="146"/>
      <c r="D1495" s="146"/>
      <c r="E1495" s="146">
        <f>'Product Ratings'!C1079</f>
        <v>12</v>
      </c>
      <c r="F1495" s="305">
        <f>'Product Ratings'!D1079</f>
        <v>180.17</v>
      </c>
      <c r="G1495" s="305">
        <f>'Product Ratings'!E1079</f>
        <v>95.33</v>
      </c>
      <c r="H1495" s="134">
        <f>'Product Ratings'!F1079</f>
        <v>0.5291</v>
      </c>
      <c r="I1495" s="146"/>
      <c r="J1495" s="305">
        <f>'Product Ratings'!J1079</f>
        <v>15.01416667</v>
      </c>
      <c r="K1495" s="146" t="str">
        <f>'Product Ratings'!K1079</f>
        <v/>
      </c>
      <c r="L1495" s="305">
        <f>'Product Ratings'!L1079</f>
        <v>9.818956685</v>
      </c>
      <c r="M1495" s="134">
        <f>'Product Ratings'!M1079</f>
        <v>0.03</v>
      </c>
      <c r="N1495" s="146"/>
      <c r="O1495" s="139">
        <f>'Product Ratings'!O1079</f>
        <v>3</v>
      </c>
      <c r="P1495" s="139">
        <f>'Product Ratings'!P1079</f>
        <v>3</v>
      </c>
      <c r="Q1495" s="139">
        <f>'Product Ratings'!Q1079</f>
        <v>5</v>
      </c>
      <c r="R1495" s="139">
        <f>'Product Ratings'!R1079</f>
        <v>0</v>
      </c>
      <c r="S1495" s="306">
        <f>'Product Ratings'!S1079</f>
        <v>1</v>
      </c>
      <c r="T1495" s="307">
        <f>'Product Ratings'!T1079</f>
        <v>12</v>
      </c>
      <c r="U1495" s="146"/>
      <c r="V1495" s="146"/>
      <c r="W1495" s="146"/>
    </row>
    <row r="1496" ht="12.75" customHeight="1">
      <c r="A1496" s="146"/>
      <c r="B1496" s="146" t="str">
        <f>'Product Ratings'!B1087</f>
        <v/>
      </c>
      <c r="C1496" s="146"/>
      <c r="D1496" s="146"/>
      <c r="E1496" s="146">
        <f>'Product Ratings'!C1087</f>
        <v>1</v>
      </c>
      <c r="F1496" s="305">
        <f>'Product Ratings'!D1087</f>
        <v>6</v>
      </c>
      <c r="G1496" s="305">
        <f>'Product Ratings'!E1087</f>
        <v>3.17</v>
      </c>
      <c r="H1496" s="134">
        <f>'Product Ratings'!F1087</f>
        <v>0.5291</v>
      </c>
      <c r="I1496" s="146"/>
      <c r="J1496" s="305">
        <f>'Product Ratings'!J1087</f>
        <v>6</v>
      </c>
      <c r="K1496" s="146" t="str">
        <f>'Product Ratings'!K1087</f>
        <v/>
      </c>
      <c r="L1496" s="305">
        <f>'Product Ratings'!L1087</f>
        <v>3.92387679</v>
      </c>
      <c r="M1496" s="134">
        <f>'Product Ratings'!M1087</f>
        <v>0.13</v>
      </c>
      <c r="N1496" s="146"/>
      <c r="O1496" s="139">
        <f>'Product Ratings'!O1087</f>
        <v>3</v>
      </c>
      <c r="P1496" s="139">
        <f>'Product Ratings'!P1087</f>
        <v>1</v>
      </c>
      <c r="Q1496" s="139">
        <f>'Product Ratings'!Q1087</f>
        <v>5</v>
      </c>
      <c r="R1496" s="139">
        <f>'Product Ratings'!R1087</f>
        <v>0</v>
      </c>
      <c r="S1496" s="306">
        <f>'Product Ratings'!S1087</f>
        <v>0.13</v>
      </c>
      <c r="T1496" s="307">
        <f>'Product Ratings'!T1087</f>
        <v>9.13</v>
      </c>
      <c r="U1496" s="146"/>
      <c r="V1496" s="146"/>
      <c r="W1496" s="146"/>
    </row>
    <row r="1497" ht="12.75" customHeight="1">
      <c r="A1497" s="146"/>
      <c r="B1497" s="146" t="str">
        <f>'Product Ratings'!B1088</f>
        <v/>
      </c>
      <c r="C1497" s="146"/>
      <c r="D1497" s="146"/>
      <c r="E1497" s="146">
        <f>'Product Ratings'!C1088</f>
        <v>7</v>
      </c>
      <c r="F1497" s="305">
        <f>'Product Ratings'!D1088</f>
        <v>42</v>
      </c>
      <c r="G1497" s="305">
        <f>'Product Ratings'!E1088</f>
        <v>22.22</v>
      </c>
      <c r="H1497" s="134">
        <f>'Product Ratings'!F1088</f>
        <v>0.5291</v>
      </c>
      <c r="I1497" s="146"/>
      <c r="J1497" s="305">
        <f>'Product Ratings'!J1088</f>
        <v>6</v>
      </c>
      <c r="K1497" s="146" t="str">
        <f>'Product Ratings'!K1088</f>
        <v/>
      </c>
      <c r="L1497" s="305">
        <f>'Product Ratings'!L1088</f>
        <v>3.92387679</v>
      </c>
      <c r="M1497" s="134">
        <f>'Product Ratings'!M1088</f>
        <v>0.125</v>
      </c>
      <c r="N1497" s="146"/>
      <c r="O1497" s="139">
        <f>'Product Ratings'!O1088</f>
        <v>3</v>
      </c>
      <c r="P1497" s="139">
        <f>'Product Ratings'!P1088</f>
        <v>2</v>
      </c>
      <c r="Q1497" s="139">
        <f>'Product Ratings'!Q1088</f>
        <v>5</v>
      </c>
      <c r="R1497" s="139">
        <f>'Product Ratings'!R1088</f>
        <v>0</v>
      </c>
      <c r="S1497" s="306">
        <f>'Product Ratings'!S1088</f>
        <v>2</v>
      </c>
      <c r="T1497" s="307">
        <f>'Product Ratings'!T1088</f>
        <v>12</v>
      </c>
      <c r="U1497" s="146"/>
      <c r="V1497" s="146"/>
      <c r="W1497" s="146"/>
    </row>
    <row r="1498" ht="12.75" customHeight="1">
      <c r="A1498" s="146"/>
      <c r="B1498" s="146" t="str">
        <f>'Product Ratings'!B1091</f>
        <v/>
      </c>
      <c r="C1498" s="146"/>
      <c r="D1498" s="146"/>
      <c r="E1498" s="146">
        <f>'Product Ratings'!C1091</f>
        <v>1</v>
      </c>
      <c r="F1498" s="305">
        <f>'Product Ratings'!D1091</f>
        <v>14.74</v>
      </c>
      <c r="G1498" s="305">
        <f>'Product Ratings'!E1091</f>
        <v>7.79</v>
      </c>
      <c r="H1498" s="134">
        <f>'Product Ratings'!F1091</f>
        <v>0.5285</v>
      </c>
      <c r="I1498" s="146"/>
      <c r="J1498" s="305">
        <f>'Product Ratings'!J1091</f>
        <v>14.74</v>
      </c>
      <c r="K1498" s="146" t="str">
        <f>'Product Ratings'!K1091</f>
        <v/>
      </c>
      <c r="L1498" s="305">
        <f>'Product Ratings'!L1091</f>
        <v>9.643441282</v>
      </c>
      <c r="M1498" s="134">
        <f>'Product Ratings'!M1091</f>
        <v>0.22</v>
      </c>
      <c r="N1498" s="146"/>
      <c r="O1498" s="139">
        <f>'Product Ratings'!O1091</f>
        <v>3</v>
      </c>
      <c r="P1498" s="139">
        <f>'Product Ratings'!P1091</f>
        <v>1</v>
      </c>
      <c r="Q1498" s="139">
        <f>'Product Ratings'!Q1091</f>
        <v>5</v>
      </c>
      <c r="R1498" s="139">
        <f>'Product Ratings'!R1091</f>
        <v>0</v>
      </c>
      <c r="S1498" s="306">
        <f>'Product Ratings'!S1091</f>
        <v>3</v>
      </c>
      <c r="T1498" s="307">
        <f>'Product Ratings'!T1091</f>
        <v>12</v>
      </c>
      <c r="U1498" s="146"/>
      <c r="V1498" s="146"/>
      <c r="W1498" s="146"/>
    </row>
    <row r="1499" ht="12.75" customHeight="1">
      <c r="A1499" s="146"/>
      <c r="B1499" s="146" t="str">
        <f>'Product Ratings'!B1094</f>
        <v/>
      </c>
      <c r="C1499" s="146"/>
      <c r="D1499" s="146"/>
      <c r="E1499" s="146">
        <f>'Product Ratings'!C1094</f>
        <v>3</v>
      </c>
      <c r="F1499" s="305">
        <f>'Product Ratings'!D1094</f>
        <v>63.17</v>
      </c>
      <c r="G1499" s="305">
        <f>'Product Ratings'!E1094</f>
        <v>33.32</v>
      </c>
      <c r="H1499" s="134">
        <f>'Product Ratings'!F1094</f>
        <v>0.5274</v>
      </c>
      <c r="I1499" s="146"/>
      <c r="J1499" s="305">
        <f>'Product Ratings'!J1094</f>
        <v>21.05666667</v>
      </c>
      <c r="K1499" s="146" t="str">
        <f>'Product Ratings'!K1094</f>
        <v/>
      </c>
      <c r="L1499" s="305">
        <f>'Product Ratings'!L1094</f>
        <v>13.78595435</v>
      </c>
      <c r="M1499" s="134">
        <f>'Product Ratings'!M1094</f>
        <v>0.3</v>
      </c>
      <c r="N1499" s="146"/>
      <c r="O1499" s="139">
        <f>'Product Ratings'!O1094</f>
        <v>3</v>
      </c>
      <c r="P1499" s="139">
        <f>'Product Ratings'!P1094</f>
        <v>1</v>
      </c>
      <c r="Q1499" s="139">
        <f>'Product Ratings'!Q1094</f>
        <v>5</v>
      </c>
      <c r="R1499" s="139">
        <f>'Product Ratings'!R1094</f>
        <v>0</v>
      </c>
      <c r="S1499" s="306">
        <f>'Product Ratings'!S1094</f>
        <v>3</v>
      </c>
      <c r="T1499" s="307">
        <f>'Product Ratings'!T1094</f>
        <v>12</v>
      </c>
      <c r="U1499" s="146"/>
      <c r="V1499" s="146"/>
      <c r="W1499" s="146"/>
    </row>
    <row r="1500" ht="12.75" customHeight="1">
      <c r="A1500" s="146"/>
      <c r="B1500" s="146" t="str">
        <f>'Product Ratings'!B1097</f>
        <v/>
      </c>
      <c r="C1500" s="146"/>
      <c r="D1500" s="146"/>
      <c r="E1500" s="146">
        <f>'Product Ratings'!C1097</f>
        <v>11</v>
      </c>
      <c r="F1500" s="305">
        <f>'Product Ratings'!D1097</f>
        <v>765.96</v>
      </c>
      <c r="G1500" s="305">
        <f>'Product Ratings'!E1097</f>
        <v>403.84</v>
      </c>
      <c r="H1500" s="134">
        <f>'Product Ratings'!F1097</f>
        <v>0.5272</v>
      </c>
      <c r="I1500" s="146"/>
      <c r="J1500" s="305">
        <f>'Product Ratings'!J1097</f>
        <v>69.63272727</v>
      </c>
      <c r="K1500" s="146" t="str">
        <f>'Product Ratings'!K1097</f>
        <v/>
      </c>
      <c r="L1500" s="305">
        <f>'Product Ratings'!L1097</f>
        <v>45.59502833</v>
      </c>
      <c r="M1500" s="134">
        <f>'Product Ratings'!M1097</f>
        <v>0.33</v>
      </c>
      <c r="N1500" s="146"/>
      <c r="O1500" s="139">
        <f>'Product Ratings'!O1097</f>
        <v>3</v>
      </c>
      <c r="P1500" s="139">
        <f>'Product Ratings'!P1097</f>
        <v>3</v>
      </c>
      <c r="Q1500" s="139">
        <f>'Product Ratings'!Q1097</f>
        <v>3</v>
      </c>
      <c r="R1500" s="139">
        <f>'Product Ratings'!R1097</f>
        <v>0</v>
      </c>
      <c r="S1500" s="306">
        <f>'Product Ratings'!S1097</f>
        <v>3</v>
      </c>
      <c r="T1500" s="307">
        <f>'Product Ratings'!T1097</f>
        <v>12</v>
      </c>
      <c r="U1500" s="146"/>
      <c r="V1500" s="146"/>
      <c r="W1500" s="146"/>
    </row>
    <row r="1501" ht="12.75" customHeight="1">
      <c r="A1501" s="146"/>
      <c r="B1501" s="146" t="str">
        <f>'Product Ratings'!B1104</f>
        <v/>
      </c>
      <c r="C1501" s="146"/>
      <c r="D1501" s="146"/>
      <c r="E1501" s="146">
        <f>'Product Ratings'!C1104</f>
        <v>2</v>
      </c>
      <c r="F1501" s="305">
        <f>'Product Ratings'!D1104</f>
        <v>85.22</v>
      </c>
      <c r="G1501" s="305">
        <f>'Product Ratings'!E1104</f>
        <v>44.86</v>
      </c>
      <c r="H1501" s="134">
        <f>'Product Ratings'!F1104</f>
        <v>0.5264</v>
      </c>
      <c r="I1501" s="146"/>
      <c r="J1501" s="305">
        <f>'Product Ratings'!J1104</f>
        <v>42.61</v>
      </c>
      <c r="K1501" s="146" t="str">
        <f>'Product Ratings'!K1104</f>
        <v/>
      </c>
      <c r="L1501" s="305">
        <f>'Product Ratings'!L1104</f>
        <v>27.91535639</v>
      </c>
      <c r="M1501" s="134">
        <f>'Product Ratings'!M1104</f>
        <v>0.52</v>
      </c>
      <c r="N1501" s="146"/>
      <c r="O1501" s="139">
        <f>'Product Ratings'!O1104</f>
        <v>3</v>
      </c>
      <c r="P1501" s="139">
        <f>'Product Ratings'!P1104</f>
        <v>1</v>
      </c>
      <c r="Q1501" s="139">
        <f>'Product Ratings'!Q1104</f>
        <v>4</v>
      </c>
      <c r="R1501" s="139">
        <f>'Product Ratings'!R1104</f>
        <v>0</v>
      </c>
      <c r="S1501" s="306">
        <f>'Product Ratings'!S1104</f>
        <v>4</v>
      </c>
      <c r="T1501" s="307">
        <f>'Product Ratings'!T1104</f>
        <v>12</v>
      </c>
      <c r="U1501" s="146"/>
      <c r="V1501" s="146"/>
      <c r="W1501" s="146"/>
    </row>
    <row r="1502" ht="12.75" customHeight="1">
      <c r="A1502" s="146"/>
      <c r="B1502" s="146" t="str">
        <f>'Product Ratings'!B1105</f>
        <v/>
      </c>
      <c r="C1502" s="146"/>
      <c r="D1502" s="146"/>
      <c r="E1502" s="146">
        <f>'Product Ratings'!C1105</f>
        <v>9</v>
      </c>
      <c r="F1502" s="305">
        <f>'Product Ratings'!D1105</f>
        <v>813.04</v>
      </c>
      <c r="G1502" s="305">
        <f>'Product Ratings'!E1105</f>
        <v>428.02</v>
      </c>
      <c r="H1502" s="134">
        <f>'Product Ratings'!F1105</f>
        <v>0.5264</v>
      </c>
      <c r="I1502" s="146"/>
      <c r="J1502" s="305">
        <f>'Product Ratings'!J1105</f>
        <v>90.33777778</v>
      </c>
      <c r="K1502" s="146" t="str">
        <f>'Product Ratings'!K1105</f>
        <v/>
      </c>
      <c r="L1502" s="305">
        <f>'Product Ratings'!L1105</f>
        <v>59.18355462</v>
      </c>
      <c r="M1502" s="134">
        <f>'Product Ratings'!M1105</f>
        <v>0.56</v>
      </c>
      <c r="N1502" s="146"/>
      <c r="O1502" s="139">
        <f>'Product Ratings'!O1105</f>
        <v>3</v>
      </c>
      <c r="P1502" s="139">
        <f>'Product Ratings'!P1105</f>
        <v>2</v>
      </c>
      <c r="Q1502" s="139">
        <f>'Product Ratings'!Q1105</f>
        <v>3</v>
      </c>
      <c r="R1502" s="139">
        <f>'Product Ratings'!R1105</f>
        <v>0</v>
      </c>
      <c r="S1502" s="306">
        <f>'Product Ratings'!S1105</f>
        <v>4</v>
      </c>
      <c r="T1502" s="307">
        <f>'Product Ratings'!T1105</f>
        <v>12</v>
      </c>
      <c r="U1502" s="146"/>
      <c r="V1502" s="146"/>
      <c r="W1502" s="146"/>
    </row>
    <row r="1503" ht="12.75" customHeight="1">
      <c r="A1503" s="146"/>
      <c r="B1503" s="146" t="str">
        <f>'Product Ratings'!B1108</f>
        <v/>
      </c>
      <c r="C1503" s="146"/>
      <c r="D1503" s="146"/>
      <c r="E1503" s="146">
        <f>'Product Ratings'!C1108</f>
        <v>4</v>
      </c>
      <c r="F1503" s="305">
        <f>'Product Ratings'!D1108</f>
        <v>191.3</v>
      </c>
      <c r="G1503" s="305">
        <f>'Product Ratings'!E1108</f>
        <v>100.54</v>
      </c>
      <c r="H1503" s="134">
        <f>'Product Ratings'!F1108</f>
        <v>0.5256</v>
      </c>
      <c r="I1503" s="146"/>
      <c r="J1503" s="305">
        <f>'Product Ratings'!J1108</f>
        <v>47.825</v>
      </c>
      <c r="K1503" s="146" t="str">
        <f>'Product Ratings'!K1108</f>
        <v/>
      </c>
      <c r="L1503" s="305">
        <f>'Product Ratings'!L1108</f>
        <v>31.34832197</v>
      </c>
      <c r="M1503" s="134">
        <f>'Product Ratings'!M1108</f>
        <v>0.57</v>
      </c>
      <c r="N1503" s="146"/>
      <c r="O1503" s="139">
        <f>'Product Ratings'!O1108</f>
        <v>3</v>
      </c>
      <c r="P1503" s="139">
        <f>'Product Ratings'!P1108</f>
        <v>1</v>
      </c>
      <c r="Q1503" s="139">
        <f>'Product Ratings'!Q1108</f>
        <v>4</v>
      </c>
      <c r="R1503" s="139">
        <f>'Product Ratings'!R1108</f>
        <v>0</v>
      </c>
      <c r="S1503" s="306">
        <f>'Product Ratings'!S1108</f>
        <v>4</v>
      </c>
      <c r="T1503" s="307">
        <f>'Product Ratings'!T1108</f>
        <v>12</v>
      </c>
      <c r="U1503" s="146"/>
      <c r="V1503" s="146"/>
      <c r="W1503" s="146"/>
    </row>
    <row r="1504" ht="12.75" customHeight="1">
      <c r="A1504" s="146"/>
      <c r="B1504" s="146" t="str">
        <f>'Product Ratings'!B1118</f>
        <v/>
      </c>
      <c r="C1504" s="146"/>
      <c r="D1504" s="146"/>
      <c r="E1504" s="146">
        <f>'Product Ratings'!C1118</f>
        <v>2</v>
      </c>
      <c r="F1504" s="305">
        <f>'Product Ratings'!D1118</f>
        <v>20</v>
      </c>
      <c r="G1504" s="305">
        <f>'Product Ratings'!E1118</f>
        <v>10.5</v>
      </c>
      <c r="H1504" s="134">
        <f>'Product Ratings'!F1118</f>
        <v>0.525</v>
      </c>
      <c r="I1504" s="146"/>
      <c r="J1504" s="305">
        <f>'Product Ratings'!J1118</f>
        <v>10</v>
      </c>
      <c r="K1504" s="146" t="str">
        <f>'Product Ratings'!K1118</f>
        <v/>
      </c>
      <c r="L1504" s="305">
        <f>'Product Ratings'!L1118</f>
        <v>6.557377049</v>
      </c>
      <c r="M1504" s="134">
        <f>'Product Ratings'!M1118</f>
        <v>0.15</v>
      </c>
      <c r="N1504" s="146"/>
      <c r="O1504" s="139">
        <f>'Product Ratings'!O1118</f>
        <v>3</v>
      </c>
      <c r="P1504" s="139">
        <f>'Product Ratings'!P1118</f>
        <v>1</v>
      </c>
      <c r="Q1504" s="139">
        <f>'Product Ratings'!Q1118</f>
        <v>5</v>
      </c>
      <c r="R1504" s="139">
        <f>'Product Ratings'!R1118</f>
        <v>0</v>
      </c>
      <c r="S1504" s="306">
        <f>'Product Ratings'!S1118</f>
        <v>3</v>
      </c>
      <c r="T1504" s="307">
        <f>'Product Ratings'!T1118</f>
        <v>12</v>
      </c>
      <c r="U1504" s="146"/>
      <c r="V1504" s="146"/>
      <c r="W1504" s="146"/>
    </row>
    <row r="1505" ht="12.75" customHeight="1">
      <c r="A1505" s="146"/>
      <c r="B1505" s="146" t="str">
        <f>'Product Ratings'!B1130</f>
        <v/>
      </c>
      <c r="C1505" s="146"/>
      <c r="D1505" s="146"/>
      <c r="E1505" s="146">
        <f>'Product Ratings'!C1130</f>
        <v>4</v>
      </c>
      <c r="F1505" s="305">
        <f>'Product Ratings'!D1130</f>
        <v>180.87</v>
      </c>
      <c r="G1505" s="305">
        <f>'Product Ratings'!E1130</f>
        <v>94.65</v>
      </c>
      <c r="H1505" s="134">
        <f>'Product Ratings'!F1130</f>
        <v>0.5233</v>
      </c>
      <c r="I1505" s="146"/>
      <c r="J1505" s="305">
        <f>'Product Ratings'!J1130</f>
        <v>45.2175</v>
      </c>
      <c r="K1505" s="146" t="str">
        <f>'Product Ratings'!K1130</f>
        <v/>
      </c>
      <c r="L1505" s="305">
        <f>'Product Ratings'!L1130</f>
        <v>29.68390993</v>
      </c>
      <c r="M1505" s="134">
        <f>'Product Ratings'!M1130</f>
        <v>0.48</v>
      </c>
      <c r="N1505" s="146"/>
      <c r="O1505" s="139">
        <f>'Product Ratings'!O1130</f>
        <v>3</v>
      </c>
      <c r="P1505" s="139">
        <f>'Product Ratings'!P1130</f>
        <v>1</v>
      </c>
      <c r="Q1505" s="139">
        <f>'Product Ratings'!Q1130</f>
        <v>4</v>
      </c>
      <c r="R1505" s="139">
        <f>'Product Ratings'!R1130</f>
        <v>0</v>
      </c>
      <c r="S1505" s="306">
        <f>'Product Ratings'!S1130</f>
        <v>4</v>
      </c>
      <c r="T1505" s="307">
        <f>'Product Ratings'!T1130</f>
        <v>12</v>
      </c>
      <c r="U1505" s="146"/>
      <c r="V1505" s="146"/>
      <c r="W1505" s="146"/>
    </row>
    <row r="1506" ht="12.75" customHeight="1">
      <c r="A1506" s="146"/>
      <c r="B1506" s="146" t="str">
        <f>'Product Ratings'!B1136</f>
        <v/>
      </c>
      <c r="C1506" s="146"/>
      <c r="D1506" s="146"/>
      <c r="E1506" s="146">
        <f>'Product Ratings'!C1136</f>
        <v>3</v>
      </c>
      <c r="F1506" s="305">
        <f>'Product Ratings'!D1136</f>
        <v>25.96</v>
      </c>
      <c r="G1506" s="305">
        <f>'Product Ratings'!E1136</f>
        <v>13.58</v>
      </c>
      <c r="H1506" s="134">
        <f>'Product Ratings'!F1136</f>
        <v>0.5233</v>
      </c>
      <c r="I1506" s="146"/>
      <c r="J1506" s="305">
        <f>'Product Ratings'!J1136</f>
        <v>8.653333333</v>
      </c>
      <c r="K1506" s="146" t="str">
        <f>'Product Ratings'!K1136</f>
        <v/>
      </c>
      <c r="L1506" s="305">
        <f>'Product Ratings'!L1136</f>
        <v>5.680649467</v>
      </c>
      <c r="M1506" s="134">
        <f>'Product Ratings'!M1136</f>
        <v>0.26</v>
      </c>
      <c r="N1506" s="146"/>
      <c r="O1506" s="139">
        <f>'Product Ratings'!O1136</f>
        <v>3</v>
      </c>
      <c r="P1506" s="139">
        <f>'Product Ratings'!P1136</f>
        <v>1</v>
      </c>
      <c r="Q1506" s="139">
        <f>'Product Ratings'!Q1136</f>
        <v>5</v>
      </c>
      <c r="R1506" s="139">
        <f>'Product Ratings'!R1136</f>
        <v>0</v>
      </c>
      <c r="S1506" s="306">
        <f>'Product Ratings'!S1136</f>
        <v>3</v>
      </c>
      <c r="T1506" s="307">
        <f>'Product Ratings'!T1136</f>
        <v>12</v>
      </c>
      <c r="U1506" s="146"/>
      <c r="V1506" s="146"/>
      <c r="W1506" s="146"/>
    </row>
    <row r="1507" ht="12.75" customHeight="1">
      <c r="A1507" s="146"/>
      <c r="B1507" s="146" t="str">
        <f>'Product Ratings'!B1143</f>
        <v/>
      </c>
      <c r="C1507" s="146"/>
      <c r="D1507" s="146"/>
      <c r="E1507" s="146">
        <f>'Product Ratings'!C1143</f>
        <v>1</v>
      </c>
      <c r="F1507" s="305">
        <f>'Product Ratings'!D1143</f>
        <v>66</v>
      </c>
      <c r="G1507" s="305">
        <f>'Product Ratings'!E1143</f>
        <v>34.5</v>
      </c>
      <c r="H1507" s="134">
        <f>'Product Ratings'!F1143</f>
        <v>0.5227</v>
      </c>
      <c r="I1507" s="146"/>
      <c r="J1507" s="305">
        <f>'Product Ratings'!J1143</f>
        <v>66</v>
      </c>
      <c r="K1507" s="146" t="str">
        <f>'Product Ratings'!K1143</f>
        <v/>
      </c>
      <c r="L1507" s="305">
        <f>'Product Ratings'!L1143</f>
        <v>43.34405989</v>
      </c>
      <c r="M1507" s="134">
        <f>'Product Ratings'!M1143</f>
        <v>0.65</v>
      </c>
      <c r="N1507" s="146"/>
      <c r="O1507" s="139">
        <f>'Product Ratings'!O1143</f>
        <v>3</v>
      </c>
      <c r="P1507" s="139">
        <f>'Product Ratings'!P1143</f>
        <v>1</v>
      </c>
      <c r="Q1507" s="139">
        <f>'Product Ratings'!Q1143</f>
        <v>3</v>
      </c>
      <c r="R1507" s="139">
        <f>'Product Ratings'!R1143</f>
        <v>0</v>
      </c>
      <c r="S1507" s="306">
        <f>'Product Ratings'!S1143</f>
        <v>5</v>
      </c>
      <c r="T1507" s="307">
        <f>'Product Ratings'!T1143</f>
        <v>12</v>
      </c>
      <c r="U1507" s="146"/>
      <c r="V1507" s="146"/>
      <c r="W1507" s="146"/>
    </row>
    <row r="1508" ht="12.75" customHeight="1">
      <c r="A1508" s="146"/>
      <c r="B1508" s="146" t="str">
        <f>'Product Ratings'!B1149</f>
        <v/>
      </c>
      <c r="C1508" s="146"/>
      <c r="D1508" s="146"/>
      <c r="E1508" s="146">
        <f>'Product Ratings'!C1149</f>
        <v>1</v>
      </c>
      <c r="F1508" s="305">
        <f>'Product Ratings'!D1149</f>
        <v>66.96</v>
      </c>
      <c r="G1508" s="305">
        <f>'Product Ratings'!E1149</f>
        <v>34.96</v>
      </c>
      <c r="H1508" s="134">
        <f>'Product Ratings'!F1149</f>
        <v>0.5221</v>
      </c>
      <c r="I1508" s="146"/>
      <c r="J1508" s="305">
        <f>'Product Ratings'!J1149</f>
        <v>66.96</v>
      </c>
      <c r="K1508" s="146" t="str">
        <f>'Product Ratings'!K1149</f>
        <v/>
      </c>
      <c r="L1508" s="305">
        <f>'Product Ratings'!L1149</f>
        <v>43.99185336</v>
      </c>
      <c r="M1508" s="134">
        <f>'Product Ratings'!M1149</f>
        <v>0.65</v>
      </c>
      <c r="N1508" s="146"/>
      <c r="O1508" s="139">
        <f>'Product Ratings'!O1149</f>
        <v>3</v>
      </c>
      <c r="P1508" s="139">
        <f>'Product Ratings'!P1149</f>
        <v>1</v>
      </c>
      <c r="Q1508" s="139">
        <f>'Product Ratings'!Q1149</f>
        <v>3</v>
      </c>
      <c r="R1508" s="139">
        <f>'Product Ratings'!R1149</f>
        <v>0</v>
      </c>
      <c r="S1508" s="306">
        <f>'Product Ratings'!S1149</f>
        <v>5</v>
      </c>
      <c r="T1508" s="307">
        <f>'Product Ratings'!T1149</f>
        <v>12</v>
      </c>
      <c r="U1508" s="146"/>
      <c r="V1508" s="146"/>
      <c r="W1508" s="146"/>
    </row>
    <row r="1509" ht="12.75" customHeight="1">
      <c r="A1509" s="146"/>
      <c r="B1509" s="146" t="str">
        <f>'Product Ratings'!B1159</f>
        <v/>
      </c>
      <c r="C1509" s="146"/>
      <c r="D1509" s="146"/>
      <c r="E1509" s="146">
        <f>'Product Ratings'!C1159</f>
        <v>23</v>
      </c>
      <c r="F1509" s="305">
        <f>'Product Ratings'!D1159</f>
        <v>1452.26</v>
      </c>
      <c r="G1509" s="305">
        <f>'Product Ratings'!E1159</f>
        <v>756.71</v>
      </c>
      <c r="H1509" s="134">
        <f>'Product Ratings'!F1159</f>
        <v>0.5211</v>
      </c>
      <c r="I1509" s="146"/>
      <c r="J1509" s="305">
        <f>'Product Ratings'!J1159</f>
        <v>63.14173913</v>
      </c>
      <c r="K1509" s="146" t="str">
        <f>'Product Ratings'!K1159</f>
        <v/>
      </c>
      <c r="L1509" s="305">
        <f>'Product Ratings'!L1159</f>
        <v>41.5105773</v>
      </c>
      <c r="M1509" s="134">
        <f>'Product Ratings'!M1159</f>
        <v>0.07</v>
      </c>
      <c r="N1509" s="146"/>
      <c r="O1509" s="139">
        <f>'Product Ratings'!O1159</f>
        <v>3</v>
      </c>
      <c r="P1509" s="139">
        <f>'Product Ratings'!P1159</f>
        <v>4</v>
      </c>
      <c r="Q1509" s="139">
        <f>'Product Ratings'!Q1159</f>
        <v>3</v>
      </c>
      <c r="R1509" s="139">
        <f>'Product Ratings'!R1159</f>
        <v>0</v>
      </c>
      <c r="S1509" s="306">
        <f>'Product Ratings'!S1159</f>
        <v>2</v>
      </c>
      <c r="T1509" s="307">
        <f>'Product Ratings'!T1159</f>
        <v>12</v>
      </c>
      <c r="U1509" s="146"/>
      <c r="V1509" s="146"/>
      <c r="W1509" s="146"/>
    </row>
    <row r="1510" ht="12.75" customHeight="1">
      <c r="A1510" s="146"/>
      <c r="B1510" s="146" t="str">
        <f>'Product Ratings'!B1168</f>
        <v/>
      </c>
      <c r="C1510" s="146"/>
      <c r="D1510" s="146"/>
      <c r="E1510" s="146">
        <f>'Product Ratings'!C1168</f>
        <v>10</v>
      </c>
      <c r="F1510" s="305">
        <f>'Product Ratings'!D1168</f>
        <v>600</v>
      </c>
      <c r="G1510" s="305">
        <f>'Product Ratings'!E1168</f>
        <v>312.5</v>
      </c>
      <c r="H1510" s="134">
        <f>'Product Ratings'!F1168</f>
        <v>0.5208</v>
      </c>
      <c r="I1510" s="146"/>
      <c r="J1510" s="305">
        <f>'Product Ratings'!J1168</f>
        <v>60</v>
      </c>
      <c r="K1510" s="146" t="str">
        <f>'Product Ratings'!K1168</f>
        <v/>
      </c>
      <c r="L1510" s="305">
        <f>'Product Ratings'!L1168</f>
        <v>39.45291952</v>
      </c>
      <c r="M1510" s="134">
        <f>'Product Ratings'!M1168</f>
        <v>0.26</v>
      </c>
      <c r="N1510" s="146"/>
      <c r="O1510" s="139">
        <f>'Product Ratings'!O1168</f>
        <v>3</v>
      </c>
      <c r="P1510" s="139">
        <f>'Product Ratings'!P1168</f>
        <v>2</v>
      </c>
      <c r="Q1510" s="139">
        <f>'Product Ratings'!Q1168</f>
        <v>4</v>
      </c>
      <c r="R1510" s="139">
        <f>'Product Ratings'!R1168</f>
        <v>0</v>
      </c>
      <c r="S1510" s="306">
        <f>'Product Ratings'!S1168</f>
        <v>3</v>
      </c>
      <c r="T1510" s="307">
        <f>'Product Ratings'!T1168</f>
        <v>12</v>
      </c>
      <c r="U1510" s="146"/>
      <c r="V1510" s="146"/>
      <c r="W1510" s="146"/>
    </row>
    <row r="1511" ht="12.75" customHeight="1">
      <c r="A1511" s="146"/>
      <c r="B1511" s="146" t="str">
        <f>'Product Ratings'!B1178</f>
        <v/>
      </c>
      <c r="C1511" s="146"/>
      <c r="D1511" s="146"/>
      <c r="E1511" s="146">
        <f>'Product Ratings'!C1178</f>
        <v>1</v>
      </c>
      <c r="F1511" s="305">
        <f>'Product Ratings'!D1178</f>
        <v>44.35</v>
      </c>
      <c r="G1511" s="305">
        <f>'Product Ratings'!E1178</f>
        <v>23.08</v>
      </c>
      <c r="H1511" s="134">
        <f>'Product Ratings'!F1178</f>
        <v>0.5205</v>
      </c>
      <c r="I1511" s="146"/>
      <c r="J1511" s="305">
        <f>'Product Ratings'!J1178</f>
        <v>44.35</v>
      </c>
      <c r="K1511" s="146" t="str">
        <f>'Product Ratings'!K1178</f>
        <v/>
      </c>
      <c r="L1511" s="305">
        <f>'Product Ratings'!L1178</f>
        <v>29.16803683</v>
      </c>
      <c r="M1511" s="134">
        <f>'Product Ratings'!M1178</f>
        <v>0.48</v>
      </c>
      <c r="N1511" s="146"/>
      <c r="O1511" s="139">
        <f>'Product Ratings'!O1178</f>
        <v>3</v>
      </c>
      <c r="P1511" s="139">
        <f>'Product Ratings'!P1178</f>
        <v>1</v>
      </c>
      <c r="Q1511" s="139">
        <f>'Product Ratings'!Q1178</f>
        <v>4</v>
      </c>
      <c r="R1511" s="139">
        <f>'Product Ratings'!R1178</f>
        <v>0</v>
      </c>
      <c r="S1511" s="306">
        <f>'Product Ratings'!S1178</f>
        <v>4</v>
      </c>
      <c r="T1511" s="307">
        <f>'Product Ratings'!T1178</f>
        <v>12</v>
      </c>
      <c r="U1511" s="146"/>
      <c r="V1511" s="146"/>
      <c r="W1511" s="146"/>
    </row>
    <row r="1512" ht="12.75" customHeight="1">
      <c r="A1512" s="146"/>
      <c r="B1512" s="146" t="str">
        <f>'Product Ratings'!B1209</f>
        <v/>
      </c>
      <c r="C1512" s="146"/>
      <c r="D1512" s="146"/>
      <c r="E1512" s="146">
        <f>'Product Ratings'!C1209</f>
        <v>3</v>
      </c>
      <c r="F1512" s="305">
        <f>'Product Ratings'!D1209</f>
        <v>326.09</v>
      </c>
      <c r="G1512" s="305">
        <f>'Product Ratings'!E1209</f>
        <v>168.96</v>
      </c>
      <c r="H1512" s="134">
        <f>'Product Ratings'!F1209</f>
        <v>0.5181</v>
      </c>
      <c r="I1512" s="146"/>
      <c r="J1512" s="305">
        <f>'Product Ratings'!J1209</f>
        <v>108.6966667</v>
      </c>
      <c r="K1512" s="146" t="str">
        <f>'Product Ratings'!K1209</f>
        <v/>
      </c>
      <c r="L1512" s="305">
        <f>'Product Ratings'!L1209</f>
        <v>71.60046549</v>
      </c>
      <c r="M1512" s="134">
        <f>'Product Ratings'!M1209</f>
        <v>0.67</v>
      </c>
      <c r="N1512" s="146"/>
      <c r="O1512" s="139">
        <f>'Product Ratings'!O1209</f>
        <v>3</v>
      </c>
      <c r="P1512" s="139">
        <f>'Product Ratings'!P1209</f>
        <v>1</v>
      </c>
      <c r="Q1512" s="139">
        <f>'Product Ratings'!Q1209</f>
        <v>3</v>
      </c>
      <c r="R1512" s="139">
        <f>'Product Ratings'!R1209</f>
        <v>0</v>
      </c>
      <c r="S1512" s="306">
        <f>'Product Ratings'!S1209</f>
        <v>5</v>
      </c>
      <c r="T1512" s="307">
        <f>'Product Ratings'!T1209</f>
        <v>12</v>
      </c>
      <c r="U1512" s="146"/>
      <c r="V1512" s="146"/>
      <c r="W1512" s="146"/>
    </row>
    <row r="1513" ht="12.75" customHeight="1">
      <c r="A1513" s="146"/>
      <c r="B1513" s="146" t="str">
        <f>'Product Ratings'!B1213</f>
        <v/>
      </c>
      <c r="C1513" s="146"/>
      <c r="D1513" s="146"/>
      <c r="E1513" s="146">
        <f>'Product Ratings'!C1213</f>
        <v>4</v>
      </c>
      <c r="F1513" s="305">
        <f>'Product Ratings'!D1213</f>
        <v>98.35</v>
      </c>
      <c r="G1513" s="305">
        <f>'Product Ratings'!E1213</f>
        <v>50.9</v>
      </c>
      <c r="H1513" s="134">
        <f>'Product Ratings'!F1213</f>
        <v>0.5175</v>
      </c>
      <c r="I1513" s="146"/>
      <c r="J1513" s="305">
        <f>'Product Ratings'!J1213</f>
        <v>24.5875</v>
      </c>
      <c r="K1513" s="146" t="str">
        <f>'Product Ratings'!K1213</f>
        <v/>
      </c>
      <c r="L1513" s="305">
        <f>'Product Ratings'!L1213</f>
        <v>16.20263591</v>
      </c>
      <c r="M1513" s="134">
        <f>'Product Ratings'!M1213</f>
        <v>0.15</v>
      </c>
      <c r="N1513" s="146"/>
      <c r="O1513" s="139">
        <f>'Product Ratings'!O1213</f>
        <v>3</v>
      </c>
      <c r="P1513" s="139">
        <f>'Product Ratings'!P1213</f>
        <v>1</v>
      </c>
      <c r="Q1513" s="139">
        <f>'Product Ratings'!Q1213</f>
        <v>5</v>
      </c>
      <c r="R1513" s="139">
        <f>'Product Ratings'!R1213</f>
        <v>0</v>
      </c>
      <c r="S1513" s="306">
        <f>'Product Ratings'!S1213</f>
        <v>3</v>
      </c>
      <c r="T1513" s="307">
        <f>'Product Ratings'!T1213</f>
        <v>12</v>
      </c>
      <c r="U1513" s="146"/>
      <c r="V1513" s="146"/>
      <c r="W1513" s="146"/>
    </row>
    <row r="1514" ht="12.75" customHeight="1">
      <c r="A1514" s="146"/>
      <c r="B1514" s="146" t="str">
        <f>'Product Ratings'!B1223</f>
        <v/>
      </c>
      <c r="C1514" s="146"/>
      <c r="D1514" s="146"/>
      <c r="E1514" s="146">
        <f>'Product Ratings'!C1223</f>
        <v>2</v>
      </c>
      <c r="F1514" s="305">
        <f>'Product Ratings'!D1223</f>
        <v>217.39</v>
      </c>
      <c r="G1514" s="305">
        <f>'Product Ratings'!E1223</f>
        <v>112.32</v>
      </c>
      <c r="H1514" s="134">
        <f>'Product Ratings'!F1223</f>
        <v>0.5167</v>
      </c>
      <c r="I1514" s="146"/>
      <c r="J1514" s="305">
        <f>'Product Ratings'!J1223</f>
        <v>108.695</v>
      </c>
      <c r="K1514" s="146" t="str">
        <f>'Product Ratings'!K1223</f>
        <v/>
      </c>
      <c r="L1514" s="305">
        <f>'Product Ratings'!L1223</f>
        <v>71.6654579</v>
      </c>
      <c r="M1514" s="134">
        <f>'Product Ratings'!M1223</f>
        <v>0.87</v>
      </c>
      <c r="N1514" s="146"/>
      <c r="O1514" s="139">
        <f>'Product Ratings'!O1223</f>
        <v>3</v>
      </c>
      <c r="P1514" s="139">
        <f>'Product Ratings'!P1223</f>
        <v>1</v>
      </c>
      <c r="Q1514" s="139">
        <f>'Product Ratings'!Q1223</f>
        <v>3</v>
      </c>
      <c r="R1514" s="139">
        <f>'Product Ratings'!R1223</f>
        <v>0</v>
      </c>
      <c r="S1514" s="306">
        <f>'Product Ratings'!S1223</f>
        <v>5</v>
      </c>
      <c r="T1514" s="307">
        <f>'Product Ratings'!T1223</f>
        <v>12</v>
      </c>
      <c r="U1514" s="146"/>
      <c r="V1514" s="146"/>
      <c r="W1514" s="146"/>
    </row>
    <row r="1515" ht="12.75" customHeight="1">
      <c r="A1515" s="146"/>
      <c r="B1515" s="146" t="str">
        <f>'Product Ratings'!B1243</f>
        <v/>
      </c>
      <c r="C1515" s="146"/>
      <c r="D1515" s="146"/>
      <c r="E1515" s="146">
        <f>'Product Ratings'!C1243</f>
        <v>2</v>
      </c>
      <c r="F1515" s="305">
        <f>'Product Ratings'!D1243</f>
        <v>20.87</v>
      </c>
      <c r="G1515" s="305">
        <f>'Product Ratings'!E1243</f>
        <v>10.75</v>
      </c>
      <c r="H1515" s="134">
        <f>'Product Ratings'!F1243</f>
        <v>0.5152</v>
      </c>
      <c r="I1515" s="146"/>
      <c r="J1515" s="305">
        <f>'Product Ratings'!J1243</f>
        <v>10.435</v>
      </c>
      <c r="K1515" s="146" t="str">
        <f>'Product Ratings'!K1243</f>
        <v/>
      </c>
      <c r="L1515" s="305">
        <f>'Product Ratings'!L1243</f>
        <v>6.88687962</v>
      </c>
      <c r="M1515" s="134">
        <f>'Product Ratings'!M1243</f>
        <v>0.22</v>
      </c>
      <c r="N1515" s="146"/>
      <c r="O1515" s="139">
        <f>'Product Ratings'!O1243</f>
        <v>3</v>
      </c>
      <c r="P1515" s="139">
        <f>'Product Ratings'!P1243</f>
        <v>1</v>
      </c>
      <c r="Q1515" s="139">
        <f>'Product Ratings'!Q1243</f>
        <v>5</v>
      </c>
      <c r="R1515" s="139">
        <f>'Product Ratings'!R1243</f>
        <v>0</v>
      </c>
      <c r="S1515" s="306">
        <f>'Product Ratings'!S1243</f>
        <v>3</v>
      </c>
      <c r="T1515" s="307">
        <f>'Product Ratings'!T1243</f>
        <v>12</v>
      </c>
      <c r="U1515" s="146"/>
      <c r="V1515" s="146"/>
      <c r="W1515" s="146"/>
    </row>
    <row r="1516" ht="12.75" customHeight="1">
      <c r="A1516" s="146"/>
      <c r="B1516" s="146" t="str">
        <f>'Product Ratings'!B1244</f>
        <v/>
      </c>
      <c r="C1516" s="146"/>
      <c r="D1516" s="146"/>
      <c r="E1516" s="146">
        <f>'Product Ratings'!C1244</f>
        <v>4</v>
      </c>
      <c r="F1516" s="305">
        <f>'Product Ratings'!D1244</f>
        <v>132.17</v>
      </c>
      <c r="G1516" s="305">
        <f>'Product Ratings'!E1244</f>
        <v>68.05</v>
      </c>
      <c r="H1516" s="134">
        <f>'Product Ratings'!F1244</f>
        <v>0.5149</v>
      </c>
      <c r="I1516" s="146"/>
      <c r="J1516" s="305">
        <f>'Product Ratings'!J1244</f>
        <v>33.0425</v>
      </c>
      <c r="K1516" s="146" t="str">
        <f>'Product Ratings'!K1244</f>
        <v/>
      </c>
      <c r="L1516" s="305">
        <f>'Product Ratings'!L1244</f>
        <v>21.81167074</v>
      </c>
      <c r="M1516" s="134">
        <f>'Product Ratings'!M1244</f>
        <v>0.26</v>
      </c>
      <c r="N1516" s="146"/>
      <c r="O1516" s="139">
        <f>'Product Ratings'!O1244</f>
        <v>3</v>
      </c>
      <c r="P1516" s="139">
        <f>'Product Ratings'!P1244</f>
        <v>1</v>
      </c>
      <c r="Q1516" s="139">
        <f>'Product Ratings'!Q1244</f>
        <v>5</v>
      </c>
      <c r="R1516" s="139">
        <f>'Product Ratings'!R1244</f>
        <v>0</v>
      </c>
      <c r="S1516" s="306">
        <f>'Product Ratings'!S1244</f>
        <v>3</v>
      </c>
      <c r="T1516" s="307">
        <f>'Product Ratings'!T1244</f>
        <v>12</v>
      </c>
      <c r="U1516" s="146"/>
      <c r="V1516" s="146"/>
      <c r="W1516" s="146"/>
    </row>
    <row r="1517" ht="12.75" customHeight="1">
      <c r="A1517" s="146"/>
      <c r="B1517" s="146" t="str">
        <f>'Product Ratings'!B1248</f>
        <v/>
      </c>
      <c r="C1517" s="146"/>
      <c r="D1517" s="146"/>
      <c r="E1517" s="146">
        <f>'Product Ratings'!C1248</f>
        <v>2</v>
      </c>
      <c r="F1517" s="305">
        <f>'Product Ratings'!D1248</f>
        <v>46.65</v>
      </c>
      <c r="G1517" s="305">
        <f>'Product Ratings'!E1248</f>
        <v>24</v>
      </c>
      <c r="H1517" s="134">
        <f>'Product Ratings'!F1248</f>
        <v>0.5145</v>
      </c>
      <c r="I1517" s="146"/>
      <c r="J1517" s="305">
        <f>'Product Ratings'!J1248</f>
        <v>23.325</v>
      </c>
      <c r="K1517" s="146" t="str">
        <f>'Product Ratings'!K1248</f>
        <v/>
      </c>
      <c r="L1517" s="305">
        <f>'Product Ratings'!L1248</f>
        <v>15.40112248</v>
      </c>
      <c r="M1517" s="134">
        <f>'Product Ratings'!M1248</f>
        <v>0.32</v>
      </c>
      <c r="N1517" s="146"/>
      <c r="O1517" s="139">
        <f>'Product Ratings'!O1248</f>
        <v>3</v>
      </c>
      <c r="P1517" s="139">
        <f>'Product Ratings'!P1248</f>
        <v>1</v>
      </c>
      <c r="Q1517" s="139">
        <f>'Product Ratings'!Q1248</f>
        <v>5</v>
      </c>
      <c r="R1517" s="139">
        <f>'Product Ratings'!R1248</f>
        <v>0</v>
      </c>
      <c r="S1517" s="306">
        <f>'Product Ratings'!S1248</f>
        <v>3</v>
      </c>
      <c r="T1517" s="307">
        <f>'Product Ratings'!T1248</f>
        <v>12</v>
      </c>
      <c r="U1517" s="146"/>
      <c r="V1517" s="146"/>
      <c r="W1517" s="146"/>
    </row>
    <row r="1518" ht="12.75" customHeight="1">
      <c r="A1518" s="146"/>
      <c r="B1518" s="146" t="str">
        <f>'Product Ratings'!B1270</f>
        <v/>
      </c>
      <c r="C1518" s="146"/>
      <c r="D1518" s="146"/>
      <c r="E1518" s="146">
        <f>'Product Ratings'!C1270</f>
        <v>4</v>
      </c>
      <c r="F1518" s="305">
        <f>'Product Ratings'!D1270</f>
        <v>121.74</v>
      </c>
      <c r="G1518" s="305">
        <f>'Product Ratings'!E1270</f>
        <v>62.34</v>
      </c>
      <c r="H1518" s="134">
        <f>'Product Ratings'!F1270</f>
        <v>0.5121</v>
      </c>
      <c r="I1518" s="146"/>
      <c r="J1518" s="305">
        <f>'Product Ratings'!J1270</f>
        <v>30.435</v>
      </c>
      <c r="K1518" s="146" t="str">
        <f>'Product Ratings'!K1270</f>
        <v/>
      </c>
      <c r="L1518" s="305">
        <f>'Product Ratings'!L1270</f>
        <v>20.12763706</v>
      </c>
      <c r="M1518" s="134">
        <f>'Product Ratings'!M1270</f>
        <v>0.15</v>
      </c>
      <c r="N1518" s="146"/>
      <c r="O1518" s="139">
        <f>'Product Ratings'!O1270</f>
        <v>3</v>
      </c>
      <c r="P1518" s="139">
        <f>'Product Ratings'!P1270</f>
        <v>1</v>
      </c>
      <c r="Q1518" s="139">
        <f>'Product Ratings'!Q1270</f>
        <v>5</v>
      </c>
      <c r="R1518" s="139">
        <f>'Product Ratings'!R1270</f>
        <v>0</v>
      </c>
      <c r="S1518" s="306">
        <f>'Product Ratings'!S1270</f>
        <v>3</v>
      </c>
      <c r="T1518" s="307">
        <f>'Product Ratings'!T1270</f>
        <v>12</v>
      </c>
      <c r="U1518" s="146"/>
      <c r="V1518" s="146"/>
      <c r="W1518" s="146"/>
    </row>
    <row r="1519" ht="12.75" customHeight="1">
      <c r="A1519" s="146"/>
      <c r="B1519" s="146" t="str">
        <f>'Product Ratings'!B1277</f>
        <v/>
      </c>
      <c r="C1519" s="146"/>
      <c r="D1519" s="146"/>
      <c r="E1519" s="146">
        <f>'Product Ratings'!C1277</f>
        <v>4</v>
      </c>
      <c r="F1519" s="305">
        <f>'Product Ratings'!D1277</f>
        <v>274.78</v>
      </c>
      <c r="G1519" s="305">
        <f>'Product Ratings'!E1277</f>
        <v>140.46</v>
      </c>
      <c r="H1519" s="134">
        <f>'Product Ratings'!F1277</f>
        <v>0.5112</v>
      </c>
      <c r="I1519" s="146"/>
      <c r="J1519" s="305">
        <f>'Product Ratings'!J1277</f>
        <v>68.695</v>
      </c>
      <c r="K1519" s="146" t="str">
        <f>'Product Ratings'!K1277</f>
        <v/>
      </c>
      <c r="L1519" s="305">
        <f>'Product Ratings'!L1277</f>
        <v>45.45725251</v>
      </c>
      <c r="M1519" s="134">
        <f>'Product Ratings'!M1277</f>
        <v>0.94</v>
      </c>
      <c r="N1519" s="146"/>
      <c r="O1519" s="139">
        <f>'Product Ratings'!O1277</f>
        <v>3</v>
      </c>
      <c r="P1519" s="139">
        <f>'Product Ratings'!P1277</f>
        <v>1</v>
      </c>
      <c r="Q1519" s="139">
        <f>'Product Ratings'!Q1277</f>
        <v>3</v>
      </c>
      <c r="R1519" s="139">
        <f>'Product Ratings'!R1277</f>
        <v>0</v>
      </c>
      <c r="S1519" s="306">
        <f>'Product Ratings'!S1277</f>
        <v>5</v>
      </c>
      <c r="T1519" s="307">
        <f>'Product Ratings'!T1277</f>
        <v>12</v>
      </c>
      <c r="U1519" s="146"/>
      <c r="V1519" s="146"/>
      <c r="W1519" s="146"/>
    </row>
    <row r="1520" ht="12.75" customHeight="1">
      <c r="A1520" s="146"/>
      <c r="B1520" s="146" t="str">
        <f>'Product Ratings'!B1283</f>
        <v/>
      </c>
      <c r="C1520" s="146"/>
      <c r="D1520" s="146"/>
      <c r="E1520" s="146">
        <f>'Product Ratings'!C1283</f>
        <v>1</v>
      </c>
      <c r="F1520" s="305">
        <f>'Product Ratings'!D1283</f>
        <v>45.22</v>
      </c>
      <c r="G1520" s="305">
        <f>'Product Ratings'!E1283</f>
        <v>23.07</v>
      </c>
      <c r="H1520" s="134">
        <f>'Product Ratings'!F1283</f>
        <v>0.5102</v>
      </c>
      <c r="I1520" s="146"/>
      <c r="J1520" s="305">
        <f>'Product Ratings'!J1283</f>
        <v>45.22</v>
      </c>
      <c r="K1520" s="146" t="str">
        <f>'Product Ratings'!K1283</f>
        <v/>
      </c>
      <c r="L1520" s="305">
        <f>'Product Ratings'!L1283</f>
        <v>29.9430539</v>
      </c>
      <c r="M1520" s="134">
        <f>'Product Ratings'!M1283</f>
        <v>0.43</v>
      </c>
      <c r="N1520" s="146"/>
      <c r="O1520" s="139">
        <f>'Product Ratings'!O1283</f>
        <v>3</v>
      </c>
      <c r="P1520" s="139">
        <f>'Product Ratings'!P1283</f>
        <v>1</v>
      </c>
      <c r="Q1520" s="139">
        <f>'Product Ratings'!Q1283</f>
        <v>4</v>
      </c>
      <c r="R1520" s="139">
        <f>'Product Ratings'!R1283</f>
        <v>0</v>
      </c>
      <c r="S1520" s="306">
        <f>'Product Ratings'!S1283</f>
        <v>4</v>
      </c>
      <c r="T1520" s="307">
        <f>'Product Ratings'!T1283</f>
        <v>12</v>
      </c>
      <c r="U1520" s="146"/>
      <c r="V1520" s="146"/>
      <c r="W1520" s="146"/>
    </row>
    <row r="1521" ht="12.75" customHeight="1">
      <c r="A1521" s="146"/>
      <c r="B1521" s="146" t="str">
        <f>'Product Ratings'!B1302</f>
        <v/>
      </c>
      <c r="C1521" s="146"/>
      <c r="D1521" s="146"/>
      <c r="E1521" s="146">
        <f>'Product Ratings'!C1302</f>
        <v>4</v>
      </c>
      <c r="F1521" s="305">
        <f>'Product Ratings'!D1302</f>
        <v>34.61</v>
      </c>
      <c r="G1521" s="305">
        <f>'Product Ratings'!E1302</f>
        <v>17.58</v>
      </c>
      <c r="H1521" s="134">
        <f>'Product Ratings'!F1302</f>
        <v>0.5079</v>
      </c>
      <c r="I1521" s="146"/>
      <c r="J1521" s="305">
        <f>'Product Ratings'!J1302</f>
        <v>8.6525</v>
      </c>
      <c r="K1521" s="146" t="str">
        <f>'Product Ratings'!K1302</f>
        <v/>
      </c>
      <c r="L1521" s="305">
        <f>'Product Ratings'!L1302</f>
        <v>5.738112607</v>
      </c>
      <c r="M1521" s="134">
        <f>'Product Ratings'!M1302</f>
        <v>0.23</v>
      </c>
      <c r="N1521" s="146"/>
      <c r="O1521" s="139">
        <f>'Product Ratings'!O1302</f>
        <v>3</v>
      </c>
      <c r="P1521" s="139">
        <f>'Product Ratings'!P1302</f>
        <v>1</v>
      </c>
      <c r="Q1521" s="139">
        <f>'Product Ratings'!Q1302</f>
        <v>5</v>
      </c>
      <c r="R1521" s="139">
        <f>'Product Ratings'!R1302</f>
        <v>0</v>
      </c>
      <c r="S1521" s="306">
        <f>'Product Ratings'!S1302</f>
        <v>3</v>
      </c>
      <c r="T1521" s="307">
        <f>'Product Ratings'!T1302</f>
        <v>12</v>
      </c>
      <c r="U1521" s="146"/>
      <c r="V1521" s="146"/>
      <c r="W1521" s="146"/>
    </row>
    <row r="1522" ht="12.75" customHeight="1">
      <c r="A1522" s="146"/>
      <c r="B1522" s="146" t="str">
        <f>'Product Ratings'!B1312</f>
        <v/>
      </c>
      <c r="C1522" s="146"/>
      <c r="D1522" s="146"/>
      <c r="E1522" s="146">
        <f>'Product Ratings'!C1312</f>
        <v>7</v>
      </c>
      <c r="F1522" s="305">
        <f>'Product Ratings'!D1312</f>
        <v>97.39</v>
      </c>
      <c r="G1522" s="305">
        <f>'Product Ratings'!E1312</f>
        <v>49.32</v>
      </c>
      <c r="H1522" s="134">
        <f>'Product Ratings'!F1312</f>
        <v>0.5065</v>
      </c>
      <c r="I1522" s="146"/>
      <c r="J1522" s="305">
        <f>'Product Ratings'!J1312</f>
        <v>13.91285714</v>
      </c>
      <c r="K1522" s="146" t="str">
        <f>'Product Ratings'!K1312</f>
        <v/>
      </c>
      <c r="L1522" s="305">
        <f>'Product Ratings'!L1312</f>
        <v>9.235218814</v>
      </c>
      <c r="M1522" s="134">
        <f>'Product Ratings'!M1312</f>
        <v>0.08</v>
      </c>
      <c r="N1522" s="146"/>
      <c r="O1522" s="139">
        <f>'Product Ratings'!O1312</f>
        <v>3</v>
      </c>
      <c r="P1522" s="139">
        <f>'Product Ratings'!P1312</f>
        <v>2</v>
      </c>
      <c r="Q1522" s="139">
        <f>'Product Ratings'!Q1312</f>
        <v>5</v>
      </c>
      <c r="R1522" s="139">
        <f>'Product Ratings'!R1312</f>
        <v>0</v>
      </c>
      <c r="S1522" s="306">
        <f>'Product Ratings'!S1312</f>
        <v>2</v>
      </c>
      <c r="T1522" s="307">
        <f>'Product Ratings'!T1312</f>
        <v>12</v>
      </c>
      <c r="U1522" s="146"/>
      <c r="V1522" s="146"/>
      <c r="W1522" s="146"/>
    </row>
    <row r="1523" ht="12.75" customHeight="1">
      <c r="A1523" s="146"/>
      <c r="B1523" s="146" t="str">
        <f>'Product Ratings'!B1315</f>
        <v/>
      </c>
      <c r="C1523" s="146"/>
      <c r="D1523" s="146"/>
      <c r="E1523" s="146">
        <f>'Product Ratings'!C1315</f>
        <v>3</v>
      </c>
      <c r="F1523" s="305">
        <f>'Product Ratings'!D1315</f>
        <v>16.96</v>
      </c>
      <c r="G1523" s="305">
        <f>'Product Ratings'!E1315</f>
        <v>8.59</v>
      </c>
      <c r="H1523" s="134">
        <f>'Product Ratings'!F1315</f>
        <v>0.5064</v>
      </c>
      <c r="I1523" s="146"/>
      <c r="J1523" s="305">
        <f>'Product Ratings'!J1315</f>
        <v>5.653333333</v>
      </c>
      <c r="K1523" s="146" t="str">
        <f>'Product Ratings'!K1315</f>
        <v/>
      </c>
      <c r="L1523" s="305">
        <f>'Product Ratings'!L1315</f>
        <v>3.752876615</v>
      </c>
      <c r="M1523" s="134">
        <f>'Product Ratings'!M1315</f>
        <v>0.13</v>
      </c>
      <c r="N1523" s="146"/>
      <c r="O1523" s="139">
        <f>'Product Ratings'!O1315</f>
        <v>3</v>
      </c>
      <c r="P1523" s="139">
        <f>'Product Ratings'!P1315</f>
        <v>1</v>
      </c>
      <c r="Q1523" s="139">
        <f>'Product Ratings'!Q1315</f>
        <v>5</v>
      </c>
      <c r="R1523" s="139">
        <f>'Product Ratings'!R1315</f>
        <v>0</v>
      </c>
      <c r="S1523" s="306">
        <f>'Product Ratings'!S1315</f>
        <v>0.13</v>
      </c>
      <c r="T1523" s="307">
        <f>'Product Ratings'!T1315</f>
        <v>9.13</v>
      </c>
      <c r="U1523" s="146"/>
      <c r="V1523" s="146"/>
      <c r="W1523" s="146"/>
    </row>
    <row r="1524" ht="12.75" customHeight="1">
      <c r="A1524" s="146"/>
      <c r="B1524" s="146" t="str">
        <f>'Product Ratings'!B1319</f>
        <v/>
      </c>
      <c r="C1524" s="146"/>
      <c r="D1524" s="146"/>
      <c r="E1524" s="146">
        <f>'Product Ratings'!C1319</f>
        <v>7</v>
      </c>
      <c r="F1524" s="305">
        <f>'Product Ratings'!D1319</f>
        <v>420</v>
      </c>
      <c r="G1524" s="305">
        <f>'Product Ratings'!E1319</f>
        <v>212.63</v>
      </c>
      <c r="H1524" s="134">
        <f>'Product Ratings'!F1319</f>
        <v>0.5063</v>
      </c>
      <c r="I1524" s="146"/>
      <c r="J1524" s="305">
        <f>'Product Ratings'!J1319</f>
        <v>60</v>
      </c>
      <c r="K1524" s="146" t="str">
        <f>'Product Ratings'!K1319</f>
        <v/>
      </c>
      <c r="L1524" s="305">
        <f>'Product Ratings'!L1319</f>
        <v>39.83270265</v>
      </c>
      <c r="M1524" s="134">
        <f>'Product Ratings'!M1319</f>
        <v>0.22</v>
      </c>
      <c r="N1524" s="146"/>
      <c r="O1524" s="139">
        <f>'Product Ratings'!O1319</f>
        <v>3</v>
      </c>
      <c r="P1524" s="139">
        <f>'Product Ratings'!P1319</f>
        <v>2</v>
      </c>
      <c r="Q1524" s="139">
        <f>'Product Ratings'!Q1319</f>
        <v>4</v>
      </c>
      <c r="R1524" s="139">
        <f>'Product Ratings'!R1319</f>
        <v>0</v>
      </c>
      <c r="S1524" s="306">
        <f>'Product Ratings'!S1319</f>
        <v>3</v>
      </c>
      <c r="T1524" s="307">
        <f>'Product Ratings'!T1319</f>
        <v>12</v>
      </c>
      <c r="U1524" s="146"/>
      <c r="V1524" s="146"/>
      <c r="W1524" s="146"/>
    </row>
    <row r="1525" ht="12.75" customHeight="1">
      <c r="A1525" s="146"/>
      <c r="B1525" s="146" t="str">
        <f>'Product Ratings'!B1320</f>
        <v/>
      </c>
      <c r="C1525" s="146"/>
      <c r="D1525" s="146"/>
      <c r="E1525" s="146">
        <f>'Product Ratings'!C1320</f>
        <v>4</v>
      </c>
      <c r="F1525" s="305">
        <f>'Product Ratings'!D1320</f>
        <v>30.99</v>
      </c>
      <c r="G1525" s="305">
        <f>'Product Ratings'!E1320</f>
        <v>15.68</v>
      </c>
      <c r="H1525" s="134">
        <f>'Product Ratings'!F1320</f>
        <v>0.5061</v>
      </c>
      <c r="I1525" s="146"/>
      <c r="J1525" s="305">
        <f>'Product Ratings'!J1320</f>
        <v>7.7475</v>
      </c>
      <c r="K1525" s="146" t="str">
        <f>'Product Ratings'!K1320</f>
        <v/>
      </c>
      <c r="L1525" s="305">
        <f>'Product Ratings'!L1320</f>
        <v>5.144080738</v>
      </c>
      <c r="M1525" s="134">
        <f>'Product Ratings'!M1320</f>
        <v>0.26</v>
      </c>
      <c r="N1525" s="146"/>
      <c r="O1525" s="139">
        <f>'Product Ratings'!O1320</f>
        <v>3</v>
      </c>
      <c r="P1525" s="139">
        <f>'Product Ratings'!P1320</f>
        <v>1</v>
      </c>
      <c r="Q1525" s="139">
        <f>'Product Ratings'!Q1320</f>
        <v>5</v>
      </c>
      <c r="R1525" s="139">
        <f>'Product Ratings'!R1320</f>
        <v>0</v>
      </c>
      <c r="S1525" s="306">
        <f>'Product Ratings'!S1320</f>
        <v>3</v>
      </c>
      <c r="T1525" s="307">
        <f>'Product Ratings'!T1320</f>
        <v>12</v>
      </c>
      <c r="U1525" s="146"/>
      <c r="V1525" s="146"/>
      <c r="W1525" s="146"/>
    </row>
    <row r="1526" ht="12.75" customHeight="1">
      <c r="A1526" s="146"/>
      <c r="B1526" s="146" t="str">
        <f>'Product Ratings'!B1324</f>
        <v/>
      </c>
      <c r="C1526" s="146"/>
      <c r="D1526" s="146"/>
      <c r="E1526" s="146">
        <f>'Product Ratings'!C1324</f>
        <v>7</v>
      </c>
      <c r="F1526" s="305">
        <f>'Product Ratings'!D1324</f>
        <v>306.96</v>
      </c>
      <c r="G1526" s="305">
        <f>'Product Ratings'!E1324</f>
        <v>155.21</v>
      </c>
      <c r="H1526" s="134">
        <f>'Product Ratings'!F1324</f>
        <v>0.5056</v>
      </c>
      <c r="I1526" s="146"/>
      <c r="J1526" s="305">
        <f>'Product Ratings'!J1324</f>
        <v>43.85142857</v>
      </c>
      <c r="K1526" s="146" t="str">
        <f>'Product Ratings'!K1324</f>
        <v/>
      </c>
      <c r="L1526" s="305">
        <f>'Product Ratings'!L1324</f>
        <v>29.12555033</v>
      </c>
      <c r="M1526" s="134">
        <f>'Product Ratings'!M1324</f>
        <v>0.32</v>
      </c>
      <c r="N1526" s="146"/>
      <c r="O1526" s="139">
        <f>'Product Ratings'!O1324</f>
        <v>3</v>
      </c>
      <c r="P1526" s="139">
        <f>'Product Ratings'!P1324</f>
        <v>2</v>
      </c>
      <c r="Q1526" s="139">
        <f>'Product Ratings'!Q1324</f>
        <v>4</v>
      </c>
      <c r="R1526" s="139">
        <f>'Product Ratings'!R1324</f>
        <v>0</v>
      </c>
      <c r="S1526" s="306">
        <f>'Product Ratings'!S1324</f>
        <v>3</v>
      </c>
      <c r="T1526" s="307">
        <f>'Product Ratings'!T1324</f>
        <v>12</v>
      </c>
      <c r="U1526" s="146"/>
      <c r="V1526" s="146"/>
      <c r="W1526" s="146"/>
    </row>
    <row r="1527" ht="12.75" customHeight="1">
      <c r="A1527" s="146"/>
      <c r="B1527" s="146" t="str">
        <f>'Product Ratings'!B1325</f>
        <v/>
      </c>
      <c r="C1527" s="146"/>
      <c r="D1527" s="146"/>
      <c r="E1527" s="146">
        <f>'Product Ratings'!C1325</f>
        <v>2</v>
      </c>
      <c r="F1527" s="305">
        <f>'Product Ratings'!D1325</f>
        <v>11.3</v>
      </c>
      <c r="G1527" s="305">
        <f>'Product Ratings'!E1325</f>
        <v>5.71</v>
      </c>
      <c r="H1527" s="134">
        <f>'Product Ratings'!F1325</f>
        <v>0.5055</v>
      </c>
      <c r="I1527" s="146"/>
      <c r="J1527" s="305">
        <f>'Product Ratings'!J1325</f>
        <v>5.65</v>
      </c>
      <c r="K1527" s="146" t="str">
        <f>'Product Ratings'!K1325</f>
        <v/>
      </c>
      <c r="L1527" s="305">
        <f>'Product Ratings'!L1325</f>
        <v>3.752906011</v>
      </c>
      <c r="M1527" s="134">
        <f>'Product Ratings'!M1325</f>
        <v>0.33</v>
      </c>
      <c r="N1527" s="146"/>
      <c r="O1527" s="139">
        <f>'Product Ratings'!O1325</f>
        <v>3</v>
      </c>
      <c r="P1527" s="139">
        <f>'Product Ratings'!P1325</f>
        <v>1</v>
      </c>
      <c r="Q1527" s="139">
        <f>'Product Ratings'!Q1325</f>
        <v>5</v>
      </c>
      <c r="R1527" s="139">
        <f>'Product Ratings'!R1325</f>
        <v>0</v>
      </c>
      <c r="S1527" s="306">
        <f>'Product Ratings'!S1325</f>
        <v>3</v>
      </c>
      <c r="T1527" s="307">
        <f>'Product Ratings'!T1325</f>
        <v>12</v>
      </c>
      <c r="U1527" s="146"/>
      <c r="V1527" s="146"/>
      <c r="W1527" s="146"/>
    </row>
    <row r="1528" ht="12.75" customHeight="1">
      <c r="A1528" s="146"/>
      <c r="B1528" s="146" t="str">
        <f>'Product Ratings'!B1327</f>
        <v/>
      </c>
      <c r="C1528" s="146"/>
      <c r="D1528" s="146"/>
      <c r="E1528" s="146">
        <f>'Product Ratings'!C1327</f>
        <v>11</v>
      </c>
      <c r="F1528" s="305">
        <f>'Product Ratings'!D1327</f>
        <v>2644.43</v>
      </c>
      <c r="G1528" s="305">
        <f>'Product Ratings'!E1327</f>
        <v>1335.43</v>
      </c>
      <c r="H1528" s="134">
        <f>'Product Ratings'!F1327</f>
        <v>0.505</v>
      </c>
      <c r="I1528" s="146"/>
      <c r="J1528" s="305">
        <f>'Product Ratings'!J1327</f>
        <v>240.4027273</v>
      </c>
      <c r="K1528" s="146" t="str">
        <f>'Product Ratings'!K1327</f>
        <v/>
      </c>
      <c r="L1528" s="305">
        <f>'Product Ratings'!L1327</f>
        <v>159.7360314</v>
      </c>
      <c r="M1528" s="134">
        <f>'Product Ratings'!M1327</f>
        <v>0.35</v>
      </c>
      <c r="N1528" s="146"/>
      <c r="O1528" s="139">
        <f>'Product Ratings'!O1327</f>
        <v>3</v>
      </c>
      <c r="P1528" s="139">
        <f>'Product Ratings'!P1327</f>
        <v>3</v>
      </c>
      <c r="Q1528" s="139">
        <f>'Product Ratings'!Q1327</f>
        <v>2</v>
      </c>
      <c r="R1528" s="139">
        <f>'Product Ratings'!R1327</f>
        <v>0</v>
      </c>
      <c r="S1528" s="306">
        <f>'Product Ratings'!S1327</f>
        <v>4</v>
      </c>
      <c r="T1528" s="307">
        <f>'Product Ratings'!T1327</f>
        <v>12</v>
      </c>
      <c r="U1528" s="146"/>
      <c r="V1528" s="146"/>
      <c r="W1528" s="146"/>
    </row>
    <row r="1529" ht="12.75" customHeight="1">
      <c r="A1529" s="146"/>
      <c r="B1529" s="146" t="str">
        <f>'Product Ratings'!B1346</f>
        <v/>
      </c>
      <c r="C1529" s="146"/>
      <c r="D1529" s="146"/>
      <c r="E1529" s="146">
        <f>'Product Ratings'!C1346</f>
        <v>1</v>
      </c>
      <c r="F1529" s="305">
        <f>'Product Ratings'!D1346</f>
        <v>13.04</v>
      </c>
      <c r="G1529" s="305">
        <f>'Product Ratings'!E1346</f>
        <v>6.54</v>
      </c>
      <c r="H1529" s="134">
        <f>'Product Ratings'!F1346</f>
        <v>0.5017</v>
      </c>
      <c r="I1529" s="146"/>
      <c r="J1529" s="305">
        <f>'Product Ratings'!J1346</f>
        <v>13.04</v>
      </c>
      <c r="K1529" s="146" t="str">
        <f>'Product Ratings'!K1346</f>
        <v/>
      </c>
      <c r="L1529" s="305">
        <f>'Product Ratings'!L1346</f>
        <v>8.683492042</v>
      </c>
      <c r="M1529" s="134">
        <f>'Product Ratings'!M1346</f>
        <v>0.15</v>
      </c>
      <c r="N1529" s="146"/>
      <c r="O1529" s="139">
        <f>'Product Ratings'!O1346</f>
        <v>3</v>
      </c>
      <c r="P1529" s="139">
        <f>'Product Ratings'!P1346</f>
        <v>1</v>
      </c>
      <c r="Q1529" s="139">
        <f>'Product Ratings'!Q1346</f>
        <v>5</v>
      </c>
      <c r="R1529" s="139">
        <f>'Product Ratings'!R1346</f>
        <v>0</v>
      </c>
      <c r="S1529" s="306">
        <f>'Product Ratings'!S1346</f>
        <v>3</v>
      </c>
      <c r="T1529" s="307">
        <f>'Product Ratings'!T1346</f>
        <v>12</v>
      </c>
      <c r="U1529" s="146"/>
      <c r="V1529" s="146"/>
      <c r="W1529" s="146"/>
    </row>
    <row r="1530" ht="12.75" customHeight="1">
      <c r="A1530" s="146"/>
      <c r="B1530" s="146" t="str">
        <f>'Product Ratings'!B1361</f>
        <v/>
      </c>
      <c r="C1530" s="146"/>
      <c r="D1530" s="146"/>
      <c r="E1530" s="146">
        <f>'Product Ratings'!C1361</f>
        <v>6</v>
      </c>
      <c r="F1530" s="305">
        <f>'Product Ratings'!D1361</f>
        <v>829.57</v>
      </c>
      <c r="G1530" s="305">
        <f>'Product Ratings'!E1361</f>
        <v>415.13</v>
      </c>
      <c r="H1530" s="134">
        <f>'Product Ratings'!F1361</f>
        <v>0.5004</v>
      </c>
      <c r="I1530" s="146"/>
      <c r="J1530" s="305">
        <f>'Product Ratings'!J1361</f>
        <v>138.2616667</v>
      </c>
      <c r="K1530" s="146" t="str">
        <f>'Product Ratings'!K1361</f>
        <v/>
      </c>
      <c r="L1530" s="305">
        <f>'Product Ratings'!L1361</f>
        <v>92.14987115</v>
      </c>
      <c r="M1530" s="134">
        <f>'Product Ratings'!M1361</f>
        <v>0.67</v>
      </c>
      <c r="N1530" s="146"/>
      <c r="O1530" s="139">
        <f>'Product Ratings'!O1361</f>
        <v>3</v>
      </c>
      <c r="P1530" s="139">
        <f>'Product Ratings'!P1361</f>
        <v>2</v>
      </c>
      <c r="Q1530" s="139">
        <f>'Product Ratings'!Q1361</f>
        <v>2</v>
      </c>
      <c r="R1530" s="139">
        <f>'Product Ratings'!R1361</f>
        <v>0</v>
      </c>
      <c r="S1530" s="306">
        <f>'Product Ratings'!S1361</f>
        <v>5</v>
      </c>
      <c r="T1530" s="307">
        <f>'Product Ratings'!T1361</f>
        <v>12</v>
      </c>
      <c r="U1530" s="146"/>
      <c r="V1530" s="146"/>
      <c r="W1530" s="146"/>
    </row>
    <row r="1531" ht="12.75" customHeight="1">
      <c r="A1531" s="146"/>
      <c r="B1531" s="146" t="str">
        <f>'Product Ratings'!B1373</f>
        <v/>
      </c>
      <c r="C1531" s="146"/>
      <c r="D1531" s="146"/>
      <c r="E1531" s="146">
        <f>'Product Ratings'!C1373</f>
        <v>1</v>
      </c>
      <c r="F1531" s="305">
        <f>'Product Ratings'!D1373</f>
        <v>56.43</v>
      </c>
      <c r="G1531" s="305">
        <f>'Product Ratings'!E1373</f>
        <v>28.22</v>
      </c>
      <c r="H1531" s="134">
        <f>'Product Ratings'!F1373</f>
        <v>0.5001</v>
      </c>
      <c r="I1531" s="146"/>
      <c r="J1531" s="305">
        <f>'Product Ratings'!J1373</f>
        <v>56.43</v>
      </c>
      <c r="K1531" s="146" t="str">
        <f>'Product Ratings'!K1373</f>
        <v/>
      </c>
      <c r="L1531" s="305">
        <f>'Product Ratings'!L1373</f>
        <v>37.61749217</v>
      </c>
      <c r="M1531" s="134">
        <f>'Product Ratings'!M1373</f>
        <v>0.45</v>
      </c>
      <c r="N1531" s="146"/>
      <c r="O1531" s="139">
        <f>'Product Ratings'!O1373</f>
        <v>3</v>
      </c>
      <c r="P1531" s="139">
        <f>'Product Ratings'!P1373</f>
        <v>1</v>
      </c>
      <c r="Q1531" s="139">
        <f>'Product Ratings'!Q1373</f>
        <v>4</v>
      </c>
      <c r="R1531" s="139">
        <f>'Product Ratings'!R1373</f>
        <v>0</v>
      </c>
      <c r="S1531" s="306">
        <f>'Product Ratings'!S1373</f>
        <v>4</v>
      </c>
      <c r="T1531" s="307">
        <f>'Product Ratings'!T1373</f>
        <v>12</v>
      </c>
      <c r="U1531" s="146"/>
      <c r="V1531" s="146"/>
      <c r="W1531" s="146"/>
    </row>
    <row r="1532" ht="12.75" customHeight="1">
      <c r="A1532" s="146"/>
      <c r="B1532" s="146" t="str">
        <f>'Product Ratings'!B1381</f>
        <v/>
      </c>
      <c r="C1532" s="146"/>
      <c r="D1532" s="146"/>
      <c r="E1532" s="146">
        <f>'Product Ratings'!C1381</f>
        <v>1</v>
      </c>
      <c r="F1532" s="305">
        <f>'Product Ratings'!D1381</f>
        <v>100</v>
      </c>
      <c r="G1532" s="305">
        <f>'Product Ratings'!E1381</f>
        <v>50</v>
      </c>
      <c r="H1532" s="134">
        <f>'Product Ratings'!F1381</f>
        <v>0.5</v>
      </c>
      <c r="I1532" s="146"/>
      <c r="J1532" s="305">
        <f>'Product Ratings'!J1381</f>
        <v>100</v>
      </c>
      <c r="K1532" s="146" t="str">
        <f>'Product Ratings'!K1381</f>
        <v/>
      </c>
      <c r="L1532" s="305">
        <f>'Product Ratings'!L1381</f>
        <v>66.66666667</v>
      </c>
      <c r="M1532" s="134">
        <f>'Product Ratings'!M1381</f>
        <v>0.87</v>
      </c>
      <c r="N1532" s="146"/>
      <c r="O1532" s="139">
        <f>'Product Ratings'!O1381</f>
        <v>3</v>
      </c>
      <c r="P1532" s="139">
        <f>'Product Ratings'!P1381</f>
        <v>1</v>
      </c>
      <c r="Q1532" s="139">
        <f>'Product Ratings'!Q1381</f>
        <v>3</v>
      </c>
      <c r="R1532" s="139">
        <f>'Product Ratings'!R1381</f>
        <v>0</v>
      </c>
      <c r="S1532" s="306">
        <f>'Product Ratings'!S1381</f>
        <v>5</v>
      </c>
      <c r="T1532" s="307">
        <f>'Product Ratings'!T1381</f>
        <v>12</v>
      </c>
      <c r="U1532" s="146"/>
      <c r="V1532" s="146"/>
      <c r="W1532" s="146"/>
    </row>
    <row r="1533" ht="12.75" customHeight="1">
      <c r="A1533" s="146"/>
      <c r="B1533" s="146" t="str">
        <f>'Product Ratings'!B1382</f>
        <v/>
      </c>
      <c r="C1533" s="146"/>
      <c r="D1533" s="146"/>
      <c r="E1533" s="146">
        <f>'Product Ratings'!C1382</f>
        <v>1</v>
      </c>
      <c r="F1533" s="305">
        <f>'Product Ratings'!D1382</f>
        <v>100</v>
      </c>
      <c r="G1533" s="305">
        <f>'Product Ratings'!E1382</f>
        <v>50</v>
      </c>
      <c r="H1533" s="134">
        <f>'Product Ratings'!F1382</f>
        <v>0.5</v>
      </c>
      <c r="I1533" s="146"/>
      <c r="J1533" s="305">
        <f>'Product Ratings'!J1382</f>
        <v>100</v>
      </c>
      <c r="K1533" s="146" t="str">
        <f>'Product Ratings'!K1382</f>
        <v/>
      </c>
      <c r="L1533" s="305">
        <f>'Product Ratings'!L1382</f>
        <v>66.66666667</v>
      </c>
      <c r="M1533" s="134">
        <f>'Product Ratings'!M1382</f>
        <v>0.89</v>
      </c>
      <c r="N1533" s="146"/>
      <c r="O1533" s="139">
        <f>'Product Ratings'!O1382</f>
        <v>3</v>
      </c>
      <c r="P1533" s="139">
        <f>'Product Ratings'!P1382</f>
        <v>1</v>
      </c>
      <c r="Q1533" s="139">
        <f>'Product Ratings'!Q1382</f>
        <v>3</v>
      </c>
      <c r="R1533" s="139">
        <f>'Product Ratings'!R1382</f>
        <v>0</v>
      </c>
      <c r="S1533" s="306">
        <f>'Product Ratings'!S1382</f>
        <v>5</v>
      </c>
      <c r="T1533" s="307">
        <f>'Product Ratings'!T1382</f>
        <v>12</v>
      </c>
      <c r="U1533" s="146"/>
      <c r="V1533" s="146"/>
      <c r="W1533" s="146"/>
    </row>
    <row r="1534" ht="12.75" customHeight="1">
      <c r="A1534" s="146"/>
      <c r="B1534" s="146" t="str">
        <f>'Product Ratings'!B1386</f>
        <v/>
      </c>
      <c r="C1534" s="146"/>
      <c r="D1534" s="146"/>
      <c r="E1534" s="146">
        <f>'Product Ratings'!C1386</f>
        <v>13</v>
      </c>
      <c r="F1534" s="305">
        <f>'Product Ratings'!D1386</f>
        <v>565.11</v>
      </c>
      <c r="G1534" s="305">
        <f>'Product Ratings'!E1386</f>
        <v>282.55</v>
      </c>
      <c r="H1534" s="134">
        <f>'Product Ratings'!F1386</f>
        <v>0.5</v>
      </c>
      <c r="I1534" s="146"/>
      <c r="J1534" s="305">
        <f>'Product Ratings'!J1386</f>
        <v>43.47</v>
      </c>
      <c r="K1534" s="146" t="str">
        <f>'Product Ratings'!K1386</f>
        <v/>
      </c>
      <c r="L1534" s="305">
        <f>'Product Ratings'!L1386</f>
        <v>28.98</v>
      </c>
      <c r="M1534" s="134">
        <f>'Product Ratings'!M1386</f>
        <v>0.06</v>
      </c>
      <c r="N1534" s="146"/>
      <c r="O1534" s="139">
        <f>'Product Ratings'!O1386</f>
        <v>3</v>
      </c>
      <c r="P1534" s="139">
        <f>'Product Ratings'!P1386</f>
        <v>3</v>
      </c>
      <c r="Q1534" s="139">
        <f>'Product Ratings'!Q1386</f>
        <v>4</v>
      </c>
      <c r="R1534" s="139">
        <f>'Product Ratings'!R1386</f>
        <v>0</v>
      </c>
      <c r="S1534" s="306">
        <f>'Product Ratings'!S1386</f>
        <v>2</v>
      </c>
      <c r="T1534" s="307">
        <f>'Product Ratings'!T1386</f>
        <v>12</v>
      </c>
      <c r="U1534" s="146"/>
      <c r="V1534" s="146"/>
      <c r="W1534" s="146"/>
    </row>
    <row r="1535" ht="12.75" customHeight="1">
      <c r="A1535" s="146"/>
      <c r="B1535" s="146" t="str">
        <f>'Product Ratings'!B1389</f>
        <v/>
      </c>
      <c r="C1535" s="146"/>
      <c r="D1535" s="146"/>
      <c r="E1535" s="146">
        <f>'Product Ratings'!C1389</f>
        <v>9</v>
      </c>
      <c r="F1535" s="305">
        <f>'Product Ratings'!D1389</f>
        <v>312.97</v>
      </c>
      <c r="G1535" s="305">
        <f>'Product Ratings'!E1389</f>
        <v>156.48</v>
      </c>
      <c r="H1535" s="134">
        <f>'Product Ratings'!F1389</f>
        <v>0.5</v>
      </c>
      <c r="I1535" s="146"/>
      <c r="J1535" s="305">
        <f>'Product Ratings'!J1389</f>
        <v>34.77444444</v>
      </c>
      <c r="K1535" s="146" t="str">
        <f>'Product Ratings'!K1389</f>
        <v/>
      </c>
      <c r="L1535" s="305">
        <f>'Product Ratings'!L1389</f>
        <v>23.18296296</v>
      </c>
      <c r="M1535" s="134">
        <f>'Product Ratings'!M1389</f>
        <v>0.09</v>
      </c>
      <c r="N1535" s="146"/>
      <c r="O1535" s="139">
        <f>'Product Ratings'!O1389</f>
        <v>3</v>
      </c>
      <c r="P1535" s="139">
        <f>'Product Ratings'!P1389</f>
        <v>2</v>
      </c>
      <c r="Q1535" s="139">
        <f>'Product Ratings'!Q1389</f>
        <v>5</v>
      </c>
      <c r="R1535" s="139">
        <f>'Product Ratings'!R1389</f>
        <v>0</v>
      </c>
      <c r="S1535" s="306">
        <f>'Product Ratings'!S1389</f>
        <v>2</v>
      </c>
      <c r="T1535" s="307">
        <f>'Product Ratings'!T1389</f>
        <v>12</v>
      </c>
      <c r="U1535" s="146"/>
      <c r="V1535" s="146"/>
      <c r="W1535" s="146"/>
    </row>
    <row r="1536" ht="12.75" customHeight="1">
      <c r="A1536" s="146"/>
      <c r="B1536" s="146" t="str">
        <f>'Product Ratings'!B1395</f>
        <v/>
      </c>
      <c r="C1536" s="146"/>
      <c r="D1536" s="146"/>
      <c r="E1536" s="146">
        <f>'Product Ratings'!C1395</f>
        <v>3</v>
      </c>
      <c r="F1536" s="305">
        <f>'Product Ratings'!D1395</f>
        <v>75.65</v>
      </c>
      <c r="G1536" s="305">
        <f>'Product Ratings'!E1395</f>
        <v>37.82</v>
      </c>
      <c r="H1536" s="134">
        <f>'Product Ratings'!F1395</f>
        <v>0.4999</v>
      </c>
      <c r="I1536" s="146"/>
      <c r="J1536" s="305">
        <f>'Product Ratings'!J1395</f>
        <v>25.21666667</v>
      </c>
      <c r="K1536" s="146" t="str">
        <f>'Product Ratings'!K1395</f>
        <v/>
      </c>
      <c r="L1536" s="305">
        <f>'Product Ratings'!L1395</f>
        <v>16.81223193</v>
      </c>
      <c r="M1536" s="134">
        <f>'Product Ratings'!M1395</f>
        <v>0.22</v>
      </c>
      <c r="N1536" s="146"/>
      <c r="O1536" s="139">
        <f>'Product Ratings'!O1395</f>
        <v>3</v>
      </c>
      <c r="P1536" s="139">
        <f>'Product Ratings'!P1395</f>
        <v>1</v>
      </c>
      <c r="Q1536" s="139">
        <f>'Product Ratings'!Q1395</f>
        <v>5</v>
      </c>
      <c r="R1536" s="139">
        <f>'Product Ratings'!R1395</f>
        <v>0</v>
      </c>
      <c r="S1536" s="306">
        <f>'Product Ratings'!S1395</f>
        <v>3</v>
      </c>
      <c r="T1536" s="307">
        <f>'Product Ratings'!T1395</f>
        <v>12</v>
      </c>
      <c r="U1536" s="146"/>
      <c r="V1536" s="146"/>
      <c r="W1536" s="146"/>
    </row>
    <row r="1537" ht="12.75" customHeight="1">
      <c r="A1537" s="146"/>
      <c r="B1537" s="146" t="str">
        <f>'Product Ratings'!B1396</f>
        <v/>
      </c>
      <c r="C1537" s="146"/>
      <c r="D1537" s="146"/>
      <c r="E1537" s="146">
        <f>'Product Ratings'!C1396</f>
        <v>1</v>
      </c>
      <c r="F1537" s="305">
        <f>'Product Ratings'!D1396</f>
        <v>33.04</v>
      </c>
      <c r="G1537" s="305">
        <f>'Product Ratings'!E1396</f>
        <v>16.52</v>
      </c>
      <c r="H1537" s="134">
        <f>'Product Ratings'!F1396</f>
        <v>0.4999</v>
      </c>
      <c r="I1537" s="146"/>
      <c r="J1537" s="305">
        <f>'Product Ratings'!J1396</f>
        <v>33.04</v>
      </c>
      <c r="K1537" s="146" t="str">
        <f>'Product Ratings'!K1396</f>
        <v/>
      </c>
      <c r="L1537" s="305">
        <f>'Product Ratings'!L1396</f>
        <v>22.02813521</v>
      </c>
      <c r="M1537" s="134">
        <f>'Product Ratings'!M1396</f>
        <v>0.26</v>
      </c>
      <c r="N1537" s="146"/>
      <c r="O1537" s="139">
        <f>'Product Ratings'!O1396</f>
        <v>3</v>
      </c>
      <c r="P1537" s="139">
        <f>'Product Ratings'!P1396</f>
        <v>1</v>
      </c>
      <c r="Q1537" s="139">
        <f>'Product Ratings'!Q1396</f>
        <v>5</v>
      </c>
      <c r="R1537" s="139">
        <f>'Product Ratings'!R1396</f>
        <v>0</v>
      </c>
      <c r="S1537" s="306">
        <f>'Product Ratings'!S1396</f>
        <v>3</v>
      </c>
      <c r="T1537" s="307">
        <f>'Product Ratings'!T1396</f>
        <v>12</v>
      </c>
      <c r="U1537" s="146"/>
      <c r="V1537" s="146"/>
      <c r="W1537" s="146"/>
    </row>
    <row r="1538" ht="12.75" customHeight="1">
      <c r="A1538" s="146"/>
      <c r="B1538" s="146" t="str">
        <f>'Product Ratings'!B1416</f>
        <v/>
      </c>
      <c r="C1538" s="146"/>
      <c r="D1538" s="146"/>
      <c r="E1538" s="146">
        <f>'Product Ratings'!C1416</f>
        <v>2</v>
      </c>
      <c r="F1538" s="305">
        <f>'Product Ratings'!D1416</f>
        <v>200</v>
      </c>
      <c r="G1538" s="305">
        <f>'Product Ratings'!E1416</f>
        <v>99.84</v>
      </c>
      <c r="H1538" s="134">
        <f>'Product Ratings'!F1416</f>
        <v>0.4992</v>
      </c>
      <c r="I1538" s="146"/>
      <c r="J1538" s="305">
        <f>'Product Ratings'!J1416</f>
        <v>100</v>
      </c>
      <c r="K1538" s="146" t="str">
        <f>'Product Ratings'!K1416</f>
        <v/>
      </c>
      <c r="L1538" s="305">
        <f>'Product Ratings'!L1416</f>
        <v>66.7022412</v>
      </c>
      <c r="M1538" s="134">
        <f>'Product Ratings'!M1416</f>
        <v>0.64</v>
      </c>
      <c r="N1538" s="146"/>
      <c r="O1538" s="139">
        <f>'Product Ratings'!O1416</f>
        <v>3</v>
      </c>
      <c r="P1538" s="139">
        <f>'Product Ratings'!P1416</f>
        <v>1</v>
      </c>
      <c r="Q1538" s="139">
        <f>'Product Ratings'!Q1416</f>
        <v>3</v>
      </c>
      <c r="R1538" s="139">
        <f>'Product Ratings'!R1416</f>
        <v>0</v>
      </c>
      <c r="S1538" s="306">
        <f>'Product Ratings'!S1416</f>
        <v>5</v>
      </c>
      <c r="T1538" s="307">
        <f>'Product Ratings'!T1416</f>
        <v>12</v>
      </c>
      <c r="U1538" s="146"/>
      <c r="V1538" s="146"/>
      <c r="W1538" s="146"/>
    </row>
    <row r="1539" ht="12.75" customHeight="1">
      <c r="A1539" s="146"/>
      <c r="B1539" s="146" t="str">
        <f>'Product Ratings'!B1420</f>
        <v/>
      </c>
      <c r="C1539" s="146"/>
      <c r="D1539" s="146"/>
      <c r="E1539" s="146">
        <f>'Product Ratings'!C1420</f>
        <v>1</v>
      </c>
      <c r="F1539" s="305">
        <f>'Product Ratings'!D1420</f>
        <v>86.87</v>
      </c>
      <c r="G1539" s="305">
        <f>'Product Ratings'!E1420</f>
        <v>43.37</v>
      </c>
      <c r="H1539" s="134">
        <f>'Product Ratings'!F1420</f>
        <v>0.4992</v>
      </c>
      <c r="I1539" s="146"/>
      <c r="J1539" s="305">
        <f>'Product Ratings'!J1420</f>
        <v>86.87</v>
      </c>
      <c r="K1539" s="146" t="str">
        <f>'Product Ratings'!K1420</f>
        <v/>
      </c>
      <c r="L1539" s="305">
        <f>'Product Ratings'!L1420</f>
        <v>57.94423693</v>
      </c>
      <c r="M1539" s="134">
        <f>'Product Ratings'!M1420</f>
        <v>0.69</v>
      </c>
      <c r="N1539" s="146"/>
      <c r="O1539" s="139">
        <f>'Product Ratings'!O1420</f>
        <v>3</v>
      </c>
      <c r="P1539" s="139">
        <f>'Product Ratings'!P1420</f>
        <v>1</v>
      </c>
      <c r="Q1539" s="139">
        <f>'Product Ratings'!Q1420</f>
        <v>3</v>
      </c>
      <c r="R1539" s="139">
        <f>'Product Ratings'!R1420</f>
        <v>0</v>
      </c>
      <c r="S1539" s="306">
        <f>'Product Ratings'!S1420</f>
        <v>5</v>
      </c>
      <c r="T1539" s="307">
        <f>'Product Ratings'!T1420</f>
        <v>12</v>
      </c>
      <c r="U1539" s="146"/>
      <c r="V1539" s="146"/>
      <c r="W1539" s="146"/>
    </row>
    <row r="1540" ht="12.75" customHeight="1">
      <c r="A1540" s="146"/>
      <c r="B1540" s="146" t="str">
        <f>'Product Ratings'!B1425</f>
        <v/>
      </c>
      <c r="C1540" s="146"/>
      <c r="D1540" s="146"/>
      <c r="E1540" s="146">
        <f>'Product Ratings'!C1425</f>
        <v>3</v>
      </c>
      <c r="F1540" s="305">
        <f>'Product Ratings'!D1425</f>
        <v>300</v>
      </c>
      <c r="G1540" s="305">
        <f>'Product Ratings'!E1425</f>
        <v>149.74</v>
      </c>
      <c r="H1540" s="134">
        <f>'Product Ratings'!F1425</f>
        <v>0.4991</v>
      </c>
      <c r="I1540" s="146"/>
      <c r="J1540" s="305">
        <f>'Product Ratings'!J1425</f>
        <v>100</v>
      </c>
      <c r="K1540" s="146" t="str">
        <f>'Product Ratings'!K1425</f>
        <v/>
      </c>
      <c r="L1540" s="305">
        <f>'Product Ratings'!L1425</f>
        <v>66.70669068</v>
      </c>
      <c r="M1540" s="134">
        <f>'Product Ratings'!M1425</f>
        <v>0.88</v>
      </c>
      <c r="N1540" s="146"/>
      <c r="O1540" s="139">
        <f>'Product Ratings'!O1425</f>
        <v>3</v>
      </c>
      <c r="P1540" s="139">
        <f>'Product Ratings'!P1425</f>
        <v>1</v>
      </c>
      <c r="Q1540" s="139">
        <f>'Product Ratings'!Q1425</f>
        <v>3</v>
      </c>
      <c r="R1540" s="139">
        <f>'Product Ratings'!R1425</f>
        <v>0</v>
      </c>
      <c r="S1540" s="306">
        <f>'Product Ratings'!S1425</f>
        <v>5</v>
      </c>
      <c r="T1540" s="307">
        <f>'Product Ratings'!T1425</f>
        <v>12</v>
      </c>
      <c r="U1540" s="146"/>
      <c r="V1540" s="146"/>
      <c r="W1540" s="146"/>
    </row>
    <row r="1541" ht="12.75" customHeight="1">
      <c r="A1541" s="146"/>
      <c r="B1541" s="146" t="str">
        <f>'Product Ratings'!B1426</f>
        <v/>
      </c>
      <c r="C1541" s="146"/>
      <c r="D1541" s="146"/>
      <c r="E1541" s="146">
        <f>'Product Ratings'!C1426</f>
        <v>9</v>
      </c>
      <c r="F1541" s="305">
        <f>'Product Ratings'!D1426</f>
        <v>2155.58</v>
      </c>
      <c r="G1541" s="305">
        <f>'Product Ratings'!E1426</f>
        <v>1075.94</v>
      </c>
      <c r="H1541" s="134">
        <f>'Product Ratings'!F1426</f>
        <v>0.4991</v>
      </c>
      <c r="I1541" s="146"/>
      <c r="J1541" s="305">
        <f>'Product Ratings'!J1426</f>
        <v>239.5088889</v>
      </c>
      <c r="K1541" s="146" t="str">
        <f>'Product Ratings'!K1426</f>
        <v/>
      </c>
      <c r="L1541" s="305">
        <f>'Product Ratings'!L1426</f>
        <v>159.7684537</v>
      </c>
      <c r="M1541" s="134">
        <f>'Product Ratings'!M1426</f>
        <v>0.89</v>
      </c>
      <c r="N1541" s="146"/>
      <c r="O1541" s="139">
        <f>'Product Ratings'!O1426</f>
        <v>3</v>
      </c>
      <c r="P1541" s="139">
        <f>'Product Ratings'!P1426</f>
        <v>2</v>
      </c>
      <c r="Q1541" s="139">
        <f>'Product Ratings'!Q1426</f>
        <v>2</v>
      </c>
      <c r="R1541" s="139">
        <f>'Product Ratings'!R1426</f>
        <v>0</v>
      </c>
      <c r="S1541" s="306">
        <f>'Product Ratings'!S1426</f>
        <v>5</v>
      </c>
      <c r="T1541" s="307">
        <f>'Product Ratings'!T1426</f>
        <v>12</v>
      </c>
      <c r="U1541" s="146"/>
      <c r="V1541" s="146"/>
      <c r="W1541" s="146"/>
    </row>
    <row r="1542" ht="12.75" customHeight="1">
      <c r="A1542" s="146"/>
      <c r="B1542" s="146" t="str">
        <f>'Product Ratings'!B1427</f>
        <v/>
      </c>
      <c r="C1542" s="146"/>
      <c r="D1542" s="146"/>
      <c r="E1542" s="146">
        <f>'Product Ratings'!C1427</f>
        <v>2</v>
      </c>
      <c r="F1542" s="305">
        <f>'Product Ratings'!D1427</f>
        <v>147.83</v>
      </c>
      <c r="G1542" s="305">
        <f>'Product Ratings'!E1427</f>
        <v>73.76</v>
      </c>
      <c r="H1542" s="134">
        <f>'Product Ratings'!F1427</f>
        <v>0.499</v>
      </c>
      <c r="I1542" s="146"/>
      <c r="J1542" s="305">
        <f>'Product Ratings'!J1427</f>
        <v>73.915</v>
      </c>
      <c r="K1542" s="146" t="str">
        <f>'Product Ratings'!K1427</f>
        <v/>
      </c>
      <c r="L1542" s="305">
        <f>'Product Ratings'!L1427</f>
        <v>49.30953969</v>
      </c>
      <c r="M1542" s="134">
        <f>'Product Ratings'!M1427</f>
        <v>0.9</v>
      </c>
      <c r="N1542" s="146"/>
      <c r="O1542" s="139">
        <f>'Product Ratings'!O1427</f>
        <v>3</v>
      </c>
      <c r="P1542" s="139">
        <f>'Product Ratings'!P1427</f>
        <v>1</v>
      </c>
      <c r="Q1542" s="139">
        <f>'Product Ratings'!Q1427</f>
        <v>3</v>
      </c>
      <c r="R1542" s="139">
        <f>'Product Ratings'!R1427</f>
        <v>0</v>
      </c>
      <c r="S1542" s="306">
        <f>'Product Ratings'!S1427</f>
        <v>5</v>
      </c>
      <c r="T1542" s="307">
        <f>'Product Ratings'!T1427</f>
        <v>12</v>
      </c>
      <c r="U1542" s="146"/>
      <c r="V1542" s="146"/>
      <c r="W1542" s="146"/>
    </row>
    <row r="1543" ht="12.75" customHeight="1">
      <c r="A1543" s="146"/>
      <c r="B1543" s="146" t="str">
        <f>'Product Ratings'!B1430</f>
        <v/>
      </c>
      <c r="C1543" s="146"/>
      <c r="D1543" s="146"/>
      <c r="E1543" s="146">
        <f>'Product Ratings'!C1430</f>
        <v>1</v>
      </c>
      <c r="F1543" s="305">
        <f>'Product Ratings'!D1430</f>
        <v>100</v>
      </c>
      <c r="G1543" s="305">
        <f>'Product Ratings'!E1430</f>
        <v>49.9</v>
      </c>
      <c r="H1543" s="134">
        <f>'Product Ratings'!F1430</f>
        <v>0.499</v>
      </c>
      <c r="I1543" s="146"/>
      <c r="J1543" s="305">
        <f>'Product Ratings'!J1430</f>
        <v>100</v>
      </c>
      <c r="K1543" s="146" t="str">
        <f>'Product Ratings'!K1430</f>
        <v/>
      </c>
      <c r="L1543" s="305">
        <f>'Product Ratings'!L1430</f>
        <v>66.71114076</v>
      </c>
      <c r="M1543" s="134">
        <f>'Product Ratings'!M1430</f>
        <v>0.97</v>
      </c>
      <c r="N1543" s="146"/>
      <c r="O1543" s="139">
        <f>'Product Ratings'!O1430</f>
        <v>3</v>
      </c>
      <c r="P1543" s="139">
        <f>'Product Ratings'!P1430</f>
        <v>1</v>
      </c>
      <c r="Q1543" s="139">
        <f>'Product Ratings'!Q1430</f>
        <v>3</v>
      </c>
      <c r="R1543" s="139">
        <f>'Product Ratings'!R1430</f>
        <v>0</v>
      </c>
      <c r="S1543" s="306">
        <f>'Product Ratings'!S1430</f>
        <v>5</v>
      </c>
      <c r="T1543" s="307">
        <f>'Product Ratings'!T1430</f>
        <v>12</v>
      </c>
      <c r="U1543" s="146"/>
      <c r="V1543" s="146"/>
      <c r="W1543" s="146"/>
    </row>
    <row r="1544" ht="12.75" customHeight="1">
      <c r="A1544" s="146"/>
      <c r="B1544" s="146" t="str">
        <f>'Product Ratings'!B1434</f>
        <v/>
      </c>
      <c r="C1544" s="146"/>
      <c r="D1544" s="146"/>
      <c r="E1544" s="146">
        <f>'Product Ratings'!C1434</f>
        <v>4</v>
      </c>
      <c r="F1544" s="305">
        <f>'Product Ratings'!D1434</f>
        <v>191.3</v>
      </c>
      <c r="G1544" s="305">
        <f>'Product Ratings'!E1434</f>
        <v>95.42</v>
      </c>
      <c r="H1544" s="134">
        <f>'Product Ratings'!F1434</f>
        <v>0.4988</v>
      </c>
      <c r="I1544" s="146"/>
      <c r="J1544" s="305">
        <f>'Product Ratings'!J1434</f>
        <v>47.825</v>
      </c>
      <c r="K1544" s="146" t="str">
        <f>'Product Ratings'!K1434</f>
        <v/>
      </c>
      <c r="L1544" s="305">
        <f>'Product Ratings'!L1434</f>
        <v>31.90886042</v>
      </c>
      <c r="M1544" s="134">
        <f>'Product Ratings'!M1434</f>
        <v>0.48</v>
      </c>
      <c r="N1544" s="146"/>
      <c r="O1544" s="139">
        <f>'Product Ratings'!O1434</f>
        <v>3</v>
      </c>
      <c r="P1544" s="139">
        <f>'Product Ratings'!P1434</f>
        <v>1</v>
      </c>
      <c r="Q1544" s="139">
        <f>'Product Ratings'!Q1434</f>
        <v>4</v>
      </c>
      <c r="R1544" s="139">
        <f>'Product Ratings'!R1434</f>
        <v>0</v>
      </c>
      <c r="S1544" s="306">
        <f>'Product Ratings'!S1434</f>
        <v>4</v>
      </c>
      <c r="T1544" s="307">
        <f>'Product Ratings'!T1434</f>
        <v>12</v>
      </c>
      <c r="U1544" s="146"/>
      <c r="V1544" s="146"/>
      <c r="W1544" s="146"/>
    </row>
    <row r="1545" ht="12.75" customHeight="1">
      <c r="A1545" s="146"/>
      <c r="B1545" s="146" t="str">
        <f>'Product Ratings'!B1445</f>
        <v/>
      </c>
      <c r="C1545" s="146"/>
      <c r="D1545" s="146"/>
      <c r="E1545" s="146">
        <f>'Product Ratings'!C1445</f>
        <v>6</v>
      </c>
      <c r="F1545" s="305">
        <f>'Product Ratings'!D1445</f>
        <v>378.09</v>
      </c>
      <c r="G1545" s="305">
        <f>'Product Ratings'!E1445</f>
        <v>188.44</v>
      </c>
      <c r="H1545" s="134">
        <f>'Product Ratings'!F1445</f>
        <v>0.4984</v>
      </c>
      <c r="I1545" s="146"/>
      <c r="J1545" s="305">
        <f>'Product Ratings'!J1445</f>
        <v>63.015</v>
      </c>
      <c r="K1545" s="146" t="str">
        <f>'Product Ratings'!K1445</f>
        <v/>
      </c>
      <c r="L1545" s="305">
        <f>'Product Ratings'!L1445</f>
        <v>42.05485852</v>
      </c>
      <c r="M1545" s="134">
        <f>'Product Ratings'!M1445</f>
        <v>0.45</v>
      </c>
      <c r="N1545" s="146"/>
      <c r="O1545" s="139">
        <f>'Product Ratings'!O1445</f>
        <v>3</v>
      </c>
      <c r="P1545" s="139">
        <f>'Product Ratings'!P1445</f>
        <v>2</v>
      </c>
      <c r="Q1545" s="139">
        <f>'Product Ratings'!Q1445</f>
        <v>3</v>
      </c>
      <c r="R1545" s="139">
        <f>'Product Ratings'!R1445</f>
        <v>0</v>
      </c>
      <c r="S1545" s="306">
        <f>'Product Ratings'!S1445</f>
        <v>4</v>
      </c>
      <c r="T1545" s="307">
        <f>'Product Ratings'!T1445</f>
        <v>12</v>
      </c>
      <c r="U1545" s="146"/>
      <c r="V1545" s="146"/>
      <c r="W1545" s="146"/>
    </row>
    <row r="1546" ht="12.75" customHeight="1">
      <c r="A1546" s="146"/>
      <c r="B1546" s="146" t="str">
        <f>'Product Ratings'!B1447</f>
        <v/>
      </c>
      <c r="C1546" s="146"/>
      <c r="D1546" s="146"/>
      <c r="E1546" s="146">
        <f>'Product Ratings'!C1447</f>
        <v>2</v>
      </c>
      <c r="F1546" s="305">
        <f>'Product Ratings'!D1447</f>
        <v>125.22</v>
      </c>
      <c r="G1546" s="305">
        <f>'Product Ratings'!E1447</f>
        <v>62.38</v>
      </c>
      <c r="H1546" s="134">
        <f>'Product Ratings'!F1447</f>
        <v>0.4982</v>
      </c>
      <c r="I1546" s="146"/>
      <c r="J1546" s="305">
        <f>'Product Ratings'!J1447</f>
        <v>62.61</v>
      </c>
      <c r="K1546" s="146" t="str">
        <f>'Product Ratings'!K1447</f>
        <v/>
      </c>
      <c r="L1546" s="305">
        <f>'Product Ratings'!L1447</f>
        <v>41.79014818</v>
      </c>
      <c r="M1546" s="134">
        <f>'Product Ratings'!M1447</f>
        <v>0.65</v>
      </c>
      <c r="N1546" s="146"/>
      <c r="O1546" s="139">
        <f>'Product Ratings'!O1447</f>
        <v>3</v>
      </c>
      <c r="P1546" s="139">
        <f>'Product Ratings'!P1447</f>
        <v>1</v>
      </c>
      <c r="Q1546" s="139">
        <f>'Product Ratings'!Q1447</f>
        <v>3</v>
      </c>
      <c r="R1546" s="139">
        <f>'Product Ratings'!R1447</f>
        <v>0</v>
      </c>
      <c r="S1546" s="306">
        <f>'Product Ratings'!S1447</f>
        <v>5</v>
      </c>
      <c r="T1546" s="307">
        <f>'Product Ratings'!T1447</f>
        <v>12</v>
      </c>
      <c r="U1546" s="146"/>
      <c r="V1546" s="146"/>
      <c r="W1546" s="146"/>
    </row>
    <row r="1547" ht="12.75" customHeight="1">
      <c r="A1547" s="146"/>
      <c r="B1547" s="146" t="str">
        <f>'Product Ratings'!B1453</f>
        <v/>
      </c>
      <c r="C1547" s="146"/>
      <c r="D1547" s="146"/>
      <c r="E1547" s="146">
        <f>'Product Ratings'!C1453</f>
        <v>8</v>
      </c>
      <c r="F1547" s="305">
        <f>'Product Ratings'!D1453</f>
        <v>1732.17</v>
      </c>
      <c r="G1547" s="305">
        <f>'Product Ratings'!E1453</f>
        <v>862.53</v>
      </c>
      <c r="H1547" s="134">
        <f>'Product Ratings'!F1453</f>
        <v>0.4979</v>
      </c>
      <c r="I1547" s="146"/>
      <c r="J1547" s="305">
        <f>'Product Ratings'!J1453</f>
        <v>216.52125</v>
      </c>
      <c r="K1547" s="146" t="str">
        <f>'Product Ratings'!K1453</f>
        <v/>
      </c>
      <c r="L1547" s="305">
        <f>'Product Ratings'!L1453</f>
        <v>144.5498698</v>
      </c>
      <c r="M1547" s="134">
        <f>'Product Ratings'!M1453</f>
        <v>0.65</v>
      </c>
      <c r="N1547" s="146"/>
      <c r="O1547" s="139">
        <f>'Product Ratings'!O1453</f>
        <v>3</v>
      </c>
      <c r="P1547" s="139">
        <f>'Product Ratings'!P1453</f>
        <v>2</v>
      </c>
      <c r="Q1547" s="139">
        <f>'Product Ratings'!Q1453</f>
        <v>2</v>
      </c>
      <c r="R1547" s="139">
        <f>'Product Ratings'!R1453</f>
        <v>0</v>
      </c>
      <c r="S1547" s="306">
        <f>'Product Ratings'!S1453</f>
        <v>5</v>
      </c>
      <c r="T1547" s="307">
        <f>'Product Ratings'!T1453</f>
        <v>12</v>
      </c>
      <c r="U1547" s="146"/>
      <c r="V1547" s="146"/>
      <c r="W1547" s="146"/>
    </row>
    <row r="1548" ht="12.75" customHeight="1">
      <c r="A1548" s="146"/>
      <c r="B1548" s="146" t="str">
        <f>'Product Ratings'!B1455</f>
        <v/>
      </c>
      <c r="C1548" s="146"/>
      <c r="D1548" s="146"/>
      <c r="E1548" s="146">
        <f>'Product Ratings'!C1455</f>
        <v>2</v>
      </c>
      <c r="F1548" s="305">
        <f>'Product Ratings'!D1455</f>
        <v>56.71</v>
      </c>
      <c r="G1548" s="305">
        <f>'Product Ratings'!E1455</f>
        <v>28.23</v>
      </c>
      <c r="H1548" s="134">
        <f>'Product Ratings'!F1455</f>
        <v>0.4978</v>
      </c>
      <c r="I1548" s="146"/>
      <c r="J1548" s="305">
        <f>'Product Ratings'!J1455</f>
        <v>28.355</v>
      </c>
      <c r="K1548" s="146" t="str">
        <f>'Product Ratings'!K1455</f>
        <v/>
      </c>
      <c r="L1548" s="305">
        <f>'Product Ratings'!L1455</f>
        <v>18.93109895</v>
      </c>
      <c r="M1548" s="134">
        <f>'Product Ratings'!M1455</f>
        <v>0.21</v>
      </c>
      <c r="N1548" s="146"/>
      <c r="O1548" s="139">
        <f>'Product Ratings'!O1455</f>
        <v>3</v>
      </c>
      <c r="P1548" s="139">
        <f>'Product Ratings'!P1455</f>
        <v>1</v>
      </c>
      <c r="Q1548" s="139">
        <f>'Product Ratings'!Q1455</f>
        <v>5</v>
      </c>
      <c r="R1548" s="139">
        <f>'Product Ratings'!R1455</f>
        <v>0</v>
      </c>
      <c r="S1548" s="306">
        <f>'Product Ratings'!S1455</f>
        <v>3</v>
      </c>
      <c r="T1548" s="307">
        <f>'Product Ratings'!T1455</f>
        <v>12</v>
      </c>
      <c r="U1548" s="146"/>
      <c r="V1548" s="146"/>
      <c r="W1548" s="146"/>
    </row>
    <row r="1549" ht="12.75" customHeight="1">
      <c r="A1549" s="146"/>
      <c r="B1549" s="146" t="str">
        <f>'Product Ratings'!B1457</f>
        <v/>
      </c>
      <c r="C1549" s="146"/>
      <c r="D1549" s="146"/>
      <c r="E1549" s="146">
        <f>'Product Ratings'!C1457</f>
        <v>5</v>
      </c>
      <c r="F1549" s="305">
        <f>'Product Ratings'!D1457</f>
        <v>517.39</v>
      </c>
      <c r="G1549" s="305">
        <f>'Product Ratings'!E1457</f>
        <v>257.39</v>
      </c>
      <c r="H1549" s="134">
        <f>'Product Ratings'!F1457</f>
        <v>0.4975</v>
      </c>
      <c r="I1549" s="146"/>
      <c r="J1549" s="305">
        <f>'Product Ratings'!J1457</f>
        <v>103.478</v>
      </c>
      <c r="K1549" s="146" t="str">
        <f>'Product Ratings'!K1457</f>
        <v/>
      </c>
      <c r="L1549" s="305">
        <f>'Product Ratings'!L1457</f>
        <v>69.10050083</v>
      </c>
      <c r="M1549" s="134">
        <f>'Product Ratings'!M1457</f>
        <v>0.87</v>
      </c>
      <c r="N1549" s="146"/>
      <c r="O1549" s="139">
        <f>'Product Ratings'!O1457</f>
        <v>3</v>
      </c>
      <c r="P1549" s="139">
        <f>'Product Ratings'!P1457</f>
        <v>1</v>
      </c>
      <c r="Q1549" s="139">
        <f>'Product Ratings'!Q1457</f>
        <v>3</v>
      </c>
      <c r="R1549" s="139">
        <f>'Product Ratings'!R1457</f>
        <v>0</v>
      </c>
      <c r="S1549" s="306">
        <f>'Product Ratings'!S1457</f>
        <v>5</v>
      </c>
      <c r="T1549" s="307">
        <f>'Product Ratings'!T1457</f>
        <v>12</v>
      </c>
      <c r="U1549" s="146"/>
      <c r="V1549" s="146"/>
      <c r="W1549" s="146"/>
    </row>
    <row r="1550" ht="12.75" customHeight="1">
      <c r="A1550" s="146"/>
      <c r="B1550" s="146" t="str">
        <f>'Product Ratings'!B1458</f>
        <v/>
      </c>
      <c r="C1550" s="146"/>
      <c r="D1550" s="146"/>
      <c r="E1550" s="146">
        <f>'Product Ratings'!C1458</f>
        <v>4</v>
      </c>
      <c r="F1550" s="305">
        <f>'Product Ratings'!D1458</f>
        <v>413.91</v>
      </c>
      <c r="G1550" s="305">
        <f>'Product Ratings'!E1458</f>
        <v>205.91</v>
      </c>
      <c r="H1550" s="134">
        <f>'Product Ratings'!F1458</f>
        <v>0.4975</v>
      </c>
      <c r="I1550" s="146"/>
      <c r="J1550" s="305">
        <f>'Product Ratings'!J1458</f>
        <v>103.4775</v>
      </c>
      <c r="K1550" s="146" t="str">
        <f>'Product Ratings'!K1458</f>
        <v/>
      </c>
      <c r="L1550" s="305">
        <f>'Product Ratings'!L1458</f>
        <v>69.10016694</v>
      </c>
      <c r="M1550" s="134">
        <f>'Product Ratings'!M1458</f>
        <v>0.89</v>
      </c>
      <c r="N1550" s="146"/>
      <c r="O1550" s="139">
        <f>'Product Ratings'!O1458</f>
        <v>3</v>
      </c>
      <c r="P1550" s="139">
        <f>'Product Ratings'!P1458</f>
        <v>1</v>
      </c>
      <c r="Q1550" s="139">
        <f>'Product Ratings'!Q1458</f>
        <v>3</v>
      </c>
      <c r="R1550" s="139">
        <f>'Product Ratings'!R1458</f>
        <v>0</v>
      </c>
      <c r="S1550" s="306">
        <f>'Product Ratings'!S1458</f>
        <v>5</v>
      </c>
      <c r="T1550" s="307">
        <f>'Product Ratings'!T1458</f>
        <v>12</v>
      </c>
      <c r="U1550" s="146"/>
      <c r="V1550" s="146"/>
      <c r="W1550" s="146"/>
    </row>
    <row r="1551" ht="12.75" customHeight="1">
      <c r="A1551" s="146"/>
      <c r="B1551" s="146" t="str">
        <f>'Product Ratings'!B1473</f>
        <v/>
      </c>
      <c r="C1551" s="146"/>
      <c r="D1551" s="146"/>
      <c r="E1551" s="146">
        <f>'Product Ratings'!C1473</f>
        <v>4</v>
      </c>
      <c r="F1551" s="305">
        <f>'Product Ratings'!D1473</f>
        <v>100.87</v>
      </c>
      <c r="G1551" s="305">
        <f>'Product Ratings'!E1473</f>
        <v>50.05</v>
      </c>
      <c r="H1551" s="134">
        <f>'Product Ratings'!F1473</f>
        <v>0.4962</v>
      </c>
      <c r="I1551" s="146"/>
      <c r="J1551" s="305">
        <f>'Product Ratings'!J1473</f>
        <v>25.2175</v>
      </c>
      <c r="K1551" s="146" t="str">
        <f>'Product Ratings'!K1473</f>
        <v/>
      </c>
      <c r="L1551" s="305">
        <f>'Product Ratings'!L1473</f>
        <v>16.85436439</v>
      </c>
      <c r="M1551" s="134">
        <f>'Product Ratings'!M1473</f>
        <v>0.28</v>
      </c>
      <c r="N1551" s="146"/>
      <c r="O1551" s="139">
        <f>'Product Ratings'!O1473</f>
        <v>3</v>
      </c>
      <c r="P1551" s="139">
        <f>'Product Ratings'!P1473</f>
        <v>1</v>
      </c>
      <c r="Q1551" s="139">
        <f>'Product Ratings'!Q1473</f>
        <v>5</v>
      </c>
      <c r="R1551" s="139">
        <f>'Product Ratings'!R1473</f>
        <v>0</v>
      </c>
      <c r="S1551" s="306">
        <f>'Product Ratings'!S1473</f>
        <v>3</v>
      </c>
      <c r="T1551" s="307">
        <f>'Product Ratings'!T1473</f>
        <v>12</v>
      </c>
      <c r="U1551" s="146"/>
      <c r="V1551" s="146"/>
      <c r="W1551" s="146"/>
    </row>
    <row r="1552" ht="12.75" customHeight="1">
      <c r="A1552" s="146"/>
      <c r="B1552" s="146" t="str">
        <f>'Product Ratings'!B1476</f>
        <v/>
      </c>
      <c r="C1552" s="146"/>
      <c r="D1552" s="146"/>
      <c r="E1552" s="146">
        <f>'Product Ratings'!C1476</f>
        <v>5</v>
      </c>
      <c r="F1552" s="305">
        <f>'Product Ratings'!D1476</f>
        <v>84.32</v>
      </c>
      <c r="G1552" s="305">
        <f>'Product Ratings'!E1476</f>
        <v>41.82</v>
      </c>
      <c r="H1552" s="134">
        <f>'Product Ratings'!F1476</f>
        <v>0.496</v>
      </c>
      <c r="I1552" s="146"/>
      <c r="J1552" s="305">
        <f>'Product Ratings'!J1476</f>
        <v>16.864</v>
      </c>
      <c r="K1552" s="146" t="str">
        <f>'Product Ratings'!K1476</f>
        <v/>
      </c>
      <c r="L1552" s="305">
        <f>'Product Ratings'!L1476</f>
        <v>11.27272727</v>
      </c>
      <c r="M1552" s="134">
        <f>'Product Ratings'!M1476</f>
        <v>0.32</v>
      </c>
      <c r="N1552" s="146"/>
      <c r="O1552" s="139">
        <f>'Product Ratings'!O1476</f>
        <v>3</v>
      </c>
      <c r="P1552" s="139">
        <f>'Product Ratings'!P1476</f>
        <v>1</v>
      </c>
      <c r="Q1552" s="139">
        <f>'Product Ratings'!Q1476</f>
        <v>5</v>
      </c>
      <c r="R1552" s="139">
        <f>'Product Ratings'!R1476</f>
        <v>0</v>
      </c>
      <c r="S1552" s="306">
        <f>'Product Ratings'!S1476</f>
        <v>3</v>
      </c>
      <c r="T1552" s="307">
        <f>'Product Ratings'!T1476</f>
        <v>12</v>
      </c>
      <c r="U1552" s="146"/>
      <c r="V1552" s="146"/>
      <c r="W1552" s="146"/>
    </row>
    <row r="1553" ht="12.75" customHeight="1">
      <c r="A1553" s="146"/>
      <c r="B1553" s="146" t="str">
        <f>'Product Ratings'!B1482</f>
        <v/>
      </c>
      <c r="C1553" s="146"/>
      <c r="D1553" s="146"/>
      <c r="E1553" s="146">
        <f>'Product Ratings'!C1482</f>
        <v>2</v>
      </c>
      <c r="F1553" s="305">
        <f>'Product Ratings'!D1482</f>
        <v>111.3</v>
      </c>
      <c r="G1553" s="305">
        <f>'Product Ratings'!E1482</f>
        <v>55.14</v>
      </c>
      <c r="H1553" s="134">
        <f>'Product Ratings'!F1482</f>
        <v>0.4954</v>
      </c>
      <c r="I1553" s="146"/>
      <c r="J1553" s="305">
        <f>'Product Ratings'!J1482</f>
        <v>55.65</v>
      </c>
      <c r="K1553" s="146" t="str">
        <f>'Product Ratings'!K1482</f>
        <v/>
      </c>
      <c r="L1553" s="305">
        <f>'Product Ratings'!L1482</f>
        <v>37.21412331</v>
      </c>
      <c r="M1553" s="134">
        <f>'Product Ratings'!M1482</f>
        <v>0.48</v>
      </c>
      <c r="N1553" s="146"/>
      <c r="O1553" s="139">
        <f>'Product Ratings'!O1482</f>
        <v>3</v>
      </c>
      <c r="P1553" s="139">
        <f>'Product Ratings'!P1482</f>
        <v>1</v>
      </c>
      <c r="Q1553" s="139">
        <f>'Product Ratings'!Q1482</f>
        <v>4</v>
      </c>
      <c r="R1553" s="139">
        <f>'Product Ratings'!R1482</f>
        <v>0</v>
      </c>
      <c r="S1553" s="306">
        <f>'Product Ratings'!S1482</f>
        <v>4</v>
      </c>
      <c r="T1553" s="307">
        <f>'Product Ratings'!T1482</f>
        <v>12</v>
      </c>
      <c r="U1553" s="146"/>
      <c r="V1553" s="146"/>
      <c r="W1553" s="146"/>
    </row>
    <row r="1554" ht="12.75" customHeight="1">
      <c r="A1554" s="146"/>
      <c r="B1554" s="146" t="str">
        <f>'Product Ratings'!B1496</f>
        <v/>
      </c>
      <c r="C1554" s="146"/>
      <c r="D1554" s="146"/>
      <c r="E1554" s="146">
        <f>'Product Ratings'!C1496</f>
        <v>5</v>
      </c>
      <c r="F1554" s="305">
        <f>'Product Ratings'!D1496</f>
        <v>346.96</v>
      </c>
      <c r="G1554" s="305">
        <f>'Product Ratings'!E1496</f>
        <v>171.71</v>
      </c>
      <c r="H1554" s="134">
        <f>'Product Ratings'!F1496</f>
        <v>0.4949</v>
      </c>
      <c r="I1554" s="146"/>
      <c r="J1554" s="305">
        <f>'Product Ratings'!J1496</f>
        <v>69.392</v>
      </c>
      <c r="K1554" s="146" t="str">
        <f>'Product Ratings'!K1496</f>
        <v/>
      </c>
      <c r="L1554" s="305">
        <f>'Product Ratings'!L1496</f>
        <v>46.41915847</v>
      </c>
      <c r="M1554" s="134">
        <f>'Product Ratings'!M1496</f>
        <v>0.69</v>
      </c>
      <c r="N1554" s="146"/>
      <c r="O1554" s="139">
        <f>'Product Ratings'!O1496</f>
        <v>3</v>
      </c>
      <c r="P1554" s="139">
        <f>'Product Ratings'!P1496</f>
        <v>1</v>
      </c>
      <c r="Q1554" s="139">
        <f>'Product Ratings'!Q1496</f>
        <v>3</v>
      </c>
      <c r="R1554" s="139">
        <f>'Product Ratings'!R1496</f>
        <v>0</v>
      </c>
      <c r="S1554" s="306">
        <f>'Product Ratings'!S1496</f>
        <v>5</v>
      </c>
      <c r="T1554" s="307">
        <f>'Product Ratings'!T1496</f>
        <v>12</v>
      </c>
      <c r="U1554" s="146"/>
      <c r="V1554" s="146"/>
      <c r="W1554" s="146"/>
    </row>
    <row r="1555" ht="12.75" customHeight="1">
      <c r="A1555" s="146"/>
      <c r="B1555" s="146" t="str">
        <f>'Product Ratings'!B1499</f>
        <v/>
      </c>
      <c r="C1555" s="146"/>
      <c r="D1555" s="146"/>
      <c r="E1555" s="146">
        <f>'Product Ratings'!C1499</f>
        <v>4</v>
      </c>
      <c r="F1555" s="305">
        <f>'Product Ratings'!D1499</f>
        <v>277.91</v>
      </c>
      <c r="G1555" s="305">
        <f>'Product Ratings'!E1499</f>
        <v>137.46</v>
      </c>
      <c r="H1555" s="134">
        <f>'Product Ratings'!F1499</f>
        <v>0.4946</v>
      </c>
      <c r="I1555" s="146"/>
      <c r="J1555" s="305">
        <f>'Product Ratings'!J1499</f>
        <v>69.4775</v>
      </c>
      <c r="K1555" s="146" t="str">
        <f>'Product Ratings'!K1499</f>
        <v/>
      </c>
      <c r="L1555" s="305">
        <f>'Product Ratings'!L1499</f>
        <v>46.48568179</v>
      </c>
      <c r="M1555" s="134">
        <f>'Product Ratings'!M1499</f>
        <v>0.85</v>
      </c>
      <c r="N1555" s="146"/>
      <c r="O1555" s="139">
        <f>'Product Ratings'!O1499</f>
        <v>3</v>
      </c>
      <c r="P1555" s="139">
        <f>'Product Ratings'!P1499</f>
        <v>1</v>
      </c>
      <c r="Q1555" s="139">
        <f>'Product Ratings'!Q1499</f>
        <v>3</v>
      </c>
      <c r="R1555" s="139">
        <f>'Product Ratings'!R1499</f>
        <v>0</v>
      </c>
      <c r="S1555" s="306">
        <f>'Product Ratings'!S1499</f>
        <v>5</v>
      </c>
      <c r="T1555" s="307">
        <f>'Product Ratings'!T1499</f>
        <v>12</v>
      </c>
      <c r="U1555" s="146"/>
      <c r="V1555" s="146"/>
      <c r="W1555" s="146"/>
    </row>
    <row r="1556" ht="12.75" customHeight="1">
      <c r="A1556" s="146"/>
      <c r="B1556" s="146" t="str">
        <f>'Product Ratings'!B1512</f>
        <v/>
      </c>
      <c r="C1556" s="146"/>
      <c r="D1556" s="146"/>
      <c r="E1556" s="146">
        <f>'Product Ratings'!C1512</f>
        <v>3</v>
      </c>
      <c r="F1556" s="305">
        <f>'Product Ratings'!D1512</f>
        <v>284.35</v>
      </c>
      <c r="G1556" s="305">
        <f>'Product Ratings'!E1512</f>
        <v>140.35</v>
      </c>
      <c r="H1556" s="134">
        <f>'Product Ratings'!F1512</f>
        <v>0.4936</v>
      </c>
      <c r="I1556" s="146"/>
      <c r="J1556" s="305">
        <f>'Product Ratings'!J1512</f>
        <v>94.78333333</v>
      </c>
      <c r="K1556" s="146" t="str">
        <f>'Product Ratings'!K1512</f>
        <v/>
      </c>
      <c r="L1556" s="305">
        <f>'Product Ratings'!L1512</f>
        <v>63.45965006</v>
      </c>
      <c r="M1556" s="134">
        <f>'Product Ratings'!M1512</f>
        <v>0.65</v>
      </c>
      <c r="N1556" s="146"/>
      <c r="O1556" s="139">
        <f>'Product Ratings'!O1512</f>
        <v>3</v>
      </c>
      <c r="P1556" s="139">
        <f>'Product Ratings'!P1512</f>
        <v>1</v>
      </c>
      <c r="Q1556" s="139">
        <f>'Product Ratings'!Q1512</f>
        <v>3</v>
      </c>
      <c r="R1556" s="139">
        <f>'Product Ratings'!R1512</f>
        <v>0</v>
      </c>
      <c r="S1556" s="306">
        <f>'Product Ratings'!S1512</f>
        <v>5</v>
      </c>
      <c r="T1556" s="307">
        <f>'Product Ratings'!T1512</f>
        <v>12</v>
      </c>
      <c r="U1556" s="146"/>
      <c r="V1556" s="146"/>
      <c r="W1556" s="146"/>
    </row>
    <row r="1557" ht="12.75" customHeight="1">
      <c r="A1557" s="146"/>
      <c r="B1557" s="146" t="str">
        <f>'Product Ratings'!B1520</f>
        <v/>
      </c>
      <c r="C1557" s="146"/>
      <c r="D1557" s="146"/>
      <c r="E1557" s="146">
        <f>'Product Ratings'!C1520</f>
        <v>2</v>
      </c>
      <c r="F1557" s="305">
        <f>'Product Ratings'!D1520</f>
        <v>120</v>
      </c>
      <c r="G1557" s="305">
        <f>'Product Ratings'!E1520</f>
        <v>59.06</v>
      </c>
      <c r="H1557" s="134">
        <f>'Product Ratings'!F1520</f>
        <v>0.4921</v>
      </c>
      <c r="I1557" s="146"/>
      <c r="J1557" s="305">
        <f>'Product Ratings'!J1520</f>
        <v>60</v>
      </c>
      <c r="K1557" s="146" t="str">
        <f>'Product Ratings'!K1520</f>
        <v/>
      </c>
      <c r="L1557" s="305">
        <f>'Product Ratings'!L1520</f>
        <v>40.21178205</v>
      </c>
      <c r="M1557" s="134">
        <f>'Product Ratings'!M1520</f>
        <v>0.65</v>
      </c>
      <c r="N1557" s="146"/>
      <c r="O1557" s="139">
        <f>'Product Ratings'!O1520</f>
        <v>3</v>
      </c>
      <c r="P1557" s="139">
        <f>'Product Ratings'!P1520</f>
        <v>1</v>
      </c>
      <c r="Q1557" s="127">
        <f>'Product Ratings'!Q1520</f>
        <v>40.21178205</v>
      </c>
      <c r="R1557" s="139">
        <f>'Product Ratings'!R1520</f>
        <v>0</v>
      </c>
      <c r="S1557" s="306">
        <f>'Product Ratings'!S1520</f>
        <v>5</v>
      </c>
      <c r="T1557" s="307">
        <f>'Product Ratings'!T1520</f>
        <v>49.21178205</v>
      </c>
      <c r="U1557" s="146"/>
      <c r="V1557" s="146"/>
      <c r="W1557" s="146"/>
    </row>
    <row r="1558" ht="12.75" customHeight="1">
      <c r="A1558" s="146"/>
      <c r="B1558" s="146" t="str">
        <f>'Product Ratings'!B1522</f>
        <v/>
      </c>
      <c r="C1558" s="146"/>
      <c r="D1558" s="146"/>
      <c r="E1558" s="146">
        <f>'Product Ratings'!C1522</f>
        <v>9</v>
      </c>
      <c r="F1558" s="305">
        <f>'Product Ratings'!D1522</f>
        <v>284.17</v>
      </c>
      <c r="G1558" s="305">
        <f>'Product Ratings'!E1522</f>
        <v>139.79</v>
      </c>
      <c r="H1558" s="134">
        <f>'Product Ratings'!F1522</f>
        <v>0.4919</v>
      </c>
      <c r="I1558" s="146"/>
      <c r="J1558" s="305">
        <f>'Product Ratings'!J1522</f>
        <v>31.57444444</v>
      </c>
      <c r="K1558" s="146" t="str">
        <f>'Product Ratings'!K1522</f>
        <v/>
      </c>
      <c r="L1558" s="305">
        <f>'Product Ratings'!L1522</f>
        <v>21.16391477</v>
      </c>
      <c r="M1558" s="134">
        <f>'Product Ratings'!M1522</f>
        <v>0.12</v>
      </c>
      <c r="N1558" s="146"/>
      <c r="O1558" s="139">
        <f>'Product Ratings'!O1522</f>
        <v>3</v>
      </c>
      <c r="P1558" s="139">
        <f>'Product Ratings'!P1522</f>
        <v>2</v>
      </c>
      <c r="Q1558" s="139">
        <f>'Product Ratings'!Q1522</f>
        <v>5</v>
      </c>
      <c r="R1558" s="139">
        <f>'Product Ratings'!R1522</f>
        <v>0</v>
      </c>
      <c r="S1558" s="306">
        <f>'Product Ratings'!S1522</f>
        <v>2</v>
      </c>
      <c r="T1558" s="307">
        <f>'Product Ratings'!T1522</f>
        <v>12</v>
      </c>
      <c r="U1558" s="146"/>
      <c r="V1558" s="146"/>
      <c r="W1558" s="146"/>
    </row>
    <row r="1559" ht="12.75" customHeight="1">
      <c r="A1559" s="146"/>
      <c r="B1559" s="146" t="str">
        <f>'Product Ratings'!B1524</f>
        <v/>
      </c>
      <c r="C1559" s="146"/>
      <c r="D1559" s="146"/>
      <c r="E1559" s="146">
        <f>'Product Ratings'!C1524</f>
        <v>8</v>
      </c>
      <c r="F1559" s="305">
        <f>'Product Ratings'!D1524</f>
        <v>410.43</v>
      </c>
      <c r="G1559" s="305">
        <f>'Product Ratings'!E1524</f>
        <v>201.8</v>
      </c>
      <c r="H1559" s="134">
        <f>'Product Ratings'!F1524</f>
        <v>0.4917</v>
      </c>
      <c r="I1559" s="146"/>
      <c r="J1559" s="305">
        <f>'Product Ratings'!J1524</f>
        <v>51.30375</v>
      </c>
      <c r="K1559" s="146" t="str">
        <f>'Product Ratings'!K1524</f>
        <v/>
      </c>
      <c r="L1559" s="305">
        <f>'Product Ratings'!L1524</f>
        <v>34.39280686</v>
      </c>
      <c r="M1559" s="134">
        <f>'Product Ratings'!M1524</f>
        <v>0.32</v>
      </c>
      <c r="N1559" s="146"/>
      <c r="O1559" s="139">
        <f>'Product Ratings'!O1524</f>
        <v>3</v>
      </c>
      <c r="P1559" s="139">
        <f>'Product Ratings'!P1524</f>
        <v>2</v>
      </c>
      <c r="Q1559" s="139">
        <f>'Product Ratings'!Q1524</f>
        <v>4</v>
      </c>
      <c r="R1559" s="139">
        <f>'Product Ratings'!R1524</f>
        <v>0</v>
      </c>
      <c r="S1559" s="306">
        <f>'Product Ratings'!S1524</f>
        <v>3</v>
      </c>
      <c r="T1559" s="307">
        <f>'Product Ratings'!T1524</f>
        <v>12</v>
      </c>
      <c r="U1559" s="146"/>
      <c r="V1559" s="146"/>
      <c r="W1559" s="146"/>
    </row>
    <row r="1560" ht="12.75" customHeight="1">
      <c r="A1560" s="146"/>
      <c r="B1560" s="146" t="str">
        <f>'Product Ratings'!B1526</f>
        <v/>
      </c>
      <c r="C1560" s="146"/>
      <c r="D1560" s="146"/>
      <c r="E1560" s="146">
        <f>'Product Ratings'!C1526</f>
        <v>9</v>
      </c>
      <c r="F1560" s="305">
        <f>'Product Ratings'!D1526</f>
        <v>192.39</v>
      </c>
      <c r="G1560" s="305">
        <f>'Product Ratings'!E1526</f>
        <v>94.56</v>
      </c>
      <c r="H1560" s="134">
        <f>'Product Ratings'!F1526</f>
        <v>0.4915</v>
      </c>
      <c r="I1560" s="146"/>
      <c r="J1560" s="305">
        <f>'Product Ratings'!J1526</f>
        <v>21.37666667</v>
      </c>
      <c r="K1560" s="146" t="str">
        <f>'Product Ratings'!K1526</f>
        <v/>
      </c>
      <c r="L1560" s="305">
        <f>'Product Ratings'!L1526</f>
        <v>14.33232763</v>
      </c>
      <c r="M1560" s="134">
        <f>'Product Ratings'!M1526</f>
        <v>0.12</v>
      </c>
      <c r="N1560" s="146"/>
      <c r="O1560" s="139">
        <f>'Product Ratings'!O1526</f>
        <v>3</v>
      </c>
      <c r="P1560" s="139">
        <f>'Product Ratings'!P1526</f>
        <v>2</v>
      </c>
      <c r="Q1560" s="139">
        <f>'Product Ratings'!Q1526</f>
        <v>5</v>
      </c>
      <c r="R1560" s="139">
        <f>'Product Ratings'!R1526</f>
        <v>0</v>
      </c>
      <c r="S1560" s="306">
        <f>'Product Ratings'!S1526</f>
        <v>2</v>
      </c>
      <c r="T1560" s="307">
        <f>'Product Ratings'!T1526</f>
        <v>12</v>
      </c>
      <c r="U1560" s="146"/>
      <c r="V1560" s="146"/>
      <c r="W1560" s="146"/>
    </row>
    <row r="1561" ht="12.75" customHeight="1">
      <c r="A1561" s="146"/>
      <c r="B1561" s="146" t="str">
        <f>'Product Ratings'!B1527</f>
        <v/>
      </c>
      <c r="C1561" s="146"/>
      <c r="D1561" s="146"/>
      <c r="E1561" s="146">
        <f>'Product Ratings'!C1527</f>
        <v>6</v>
      </c>
      <c r="F1561" s="305">
        <f>'Product Ratings'!D1527</f>
        <v>1000.43</v>
      </c>
      <c r="G1561" s="305">
        <f>'Product Ratings'!E1527</f>
        <v>491.75</v>
      </c>
      <c r="H1561" s="134">
        <f>'Product Ratings'!F1527</f>
        <v>0.4915</v>
      </c>
      <c r="I1561" s="146"/>
      <c r="J1561" s="305">
        <f>'Product Ratings'!J1527</f>
        <v>166.7383333</v>
      </c>
      <c r="K1561" s="146" t="str">
        <f>'Product Ratings'!K1527</f>
        <v/>
      </c>
      <c r="L1561" s="305">
        <f>'Product Ratings'!L1527</f>
        <v>111.792379</v>
      </c>
      <c r="M1561" s="134">
        <f>'Product Ratings'!M1527</f>
        <v>0.87</v>
      </c>
      <c r="N1561" s="146"/>
      <c r="O1561" s="139">
        <f>'Product Ratings'!O1527</f>
        <v>3</v>
      </c>
      <c r="P1561" s="139">
        <f>'Product Ratings'!P1527</f>
        <v>2</v>
      </c>
      <c r="Q1561" s="139">
        <f>'Product Ratings'!Q1527</f>
        <v>2</v>
      </c>
      <c r="R1561" s="139">
        <f>'Product Ratings'!R1527</f>
        <v>0</v>
      </c>
      <c r="S1561" s="306">
        <f>'Product Ratings'!S1527</f>
        <v>5</v>
      </c>
      <c r="T1561" s="307">
        <f>'Product Ratings'!T1527</f>
        <v>12</v>
      </c>
      <c r="U1561" s="146"/>
      <c r="V1561" s="146"/>
      <c r="W1561" s="146"/>
    </row>
    <row r="1562" ht="12.75" customHeight="1">
      <c r="A1562" s="146"/>
      <c r="B1562" s="146" t="str">
        <f>'Product Ratings'!B1530</f>
        <v/>
      </c>
      <c r="C1562" s="146"/>
      <c r="D1562" s="146"/>
      <c r="E1562" s="146">
        <f>'Product Ratings'!C1530</f>
        <v>3</v>
      </c>
      <c r="F1562" s="305">
        <f>'Product Ratings'!D1530</f>
        <v>67.83</v>
      </c>
      <c r="G1562" s="305">
        <f>'Product Ratings'!E1530</f>
        <v>33.33</v>
      </c>
      <c r="H1562" s="134">
        <f>'Product Ratings'!F1530</f>
        <v>0.4913</v>
      </c>
      <c r="I1562" s="146"/>
      <c r="J1562" s="305">
        <f>'Product Ratings'!J1530</f>
        <v>22.61</v>
      </c>
      <c r="K1562" s="146" t="str">
        <f>'Product Ratings'!K1530</f>
        <v/>
      </c>
      <c r="L1562" s="305">
        <f>'Product Ratings'!L1530</f>
        <v>15.16126869</v>
      </c>
      <c r="M1562" s="134">
        <f>'Product Ratings'!M1530</f>
        <v>0.23</v>
      </c>
      <c r="N1562" s="146"/>
      <c r="O1562" s="139">
        <f>'Product Ratings'!O1530</f>
        <v>3</v>
      </c>
      <c r="P1562" s="139">
        <f>'Product Ratings'!P1530</f>
        <v>1</v>
      </c>
      <c r="Q1562" s="139">
        <f>'Product Ratings'!Q1530</f>
        <v>5</v>
      </c>
      <c r="R1562" s="139">
        <f>'Product Ratings'!R1530</f>
        <v>0</v>
      </c>
      <c r="S1562" s="306">
        <f>'Product Ratings'!S1530</f>
        <v>3</v>
      </c>
      <c r="T1562" s="307">
        <f>'Product Ratings'!T1530</f>
        <v>12</v>
      </c>
      <c r="U1562" s="146"/>
      <c r="V1562" s="146"/>
      <c r="W1562" s="146"/>
    </row>
    <row r="1563" ht="12.75" customHeight="1">
      <c r="A1563" s="146"/>
      <c r="B1563" s="146" t="str">
        <f>'Product Ratings'!B1548</f>
        <v/>
      </c>
      <c r="C1563" s="146"/>
      <c r="D1563" s="146"/>
      <c r="E1563" s="146">
        <f>'Product Ratings'!C1548</f>
        <v>7</v>
      </c>
      <c r="F1563" s="305">
        <f>'Product Ratings'!D1548</f>
        <v>298.26</v>
      </c>
      <c r="G1563" s="305">
        <f>'Product Ratings'!E1548</f>
        <v>146.09</v>
      </c>
      <c r="H1563" s="134">
        <f>'Product Ratings'!F1548</f>
        <v>0.4898</v>
      </c>
      <c r="I1563" s="146"/>
      <c r="J1563" s="305">
        <f>'Product Ratings'!J1548</f>
        <v>42.60857143</v>
      </c>
      <c r="K1563" s="146" t="str">
        <f>'Product Ratings'!K1548</f>
        <v/>
      </c>
      <c r="L1563" s="305">
        <f>'Product Ratings'!L1548</f>
        <v>28.60019562</v>
      </c>
      <c r="M1563" s="134">
        <f>'Product Ratings'!M1548</f>
        <v>0.26</v>
      </c>
      <c r="N1563" s="146"/>
      <c r="O1563" s="139">
        <f>'Product Ratings'!O1548</f>
        <v>3</v>
      </c>
      <c r="P1563" s="139">
        <f>'Product Ratings'!P1548</f>
        <v>2</v>
      </c>
      <c r="Q1563" s="139">
        <f>'Product Ratings'!Q1548</f>
        <v>4</v>
      </c>
      <c r="R1563" s="139">
        <f>'Product Ratings'!R1548</f>
        <v>0</v>
      </c>
      <c r="S1563" s="306">
        <f>'Product Ratings'!S1548</f>
        <v>3</v>
      </c>
      <c r="T1563" s="307">
        <f>'Product Ratings'!T1548</f>
        <v>12</v>
      </c>
      <c r="U1563" s="146"/>
      <c r="V1563" s="146"/>
      <c r="W1563" s="146"/>
    </row>
    <row r="1564" ht="12.75" customHeight="1">
      <c r="A1564" s="146"/>
      <c r="B1564" s="146" t="str">
        <f>'Product Ratings'!B1549</f>
        <v/>
      </c>
      <c r="C1564" s="146"/>
      <c r="D1564" s="146"/>
      <c r="E1564" s="146">
        <f>'Product Ratings'!C1549</f>
        <v>1</v>
      </c>
      <c r="F1564" s="305">
        <f>'Product Ratings'!D1549</f>
        <v>25.22</v>
      </c>
      <c r="G1564" s="305">
        <f>'Product Ratings'!E1549</f>
        <v>12.34</v>
      </c>
      <c r="H1564" s="134">
        <f>'Product Ratings'!F1549</f>
        <v>0.4895</v>
      </c>
      <c r="I1564" s="146"/>
      <c r="J1564" s="305">
        <f>'Product Ratings'!J1549</f>
        <v>25.22</v>
      </c>
      <c r="K1564" s="146" t="str">
        <f>'Product Ratings'!K1549</f>
        <v/>
      </c>
      <c r="L1564" s="305">
        <f>'Product Ratings'!L1549</f>
        <v>16.93185633</v>
      </c>
      <c r="M1564" s="134">
        <f>'Product Ratings'!M1549</f>
        <v>0.28</v>
      </c>
      <c r="N1564" s="146"/>
      <c r="O1564" s="139">
        <f>'Product Ratings'!O1549</f>
        <v>3</v>
      </c>
      <c r="P1564" s="139">
        <f>'Product Ratings'!P1549</f>
        <v>1</v>
      </c>
      <c r="Q1564" s="139">
        <f>'Product Ratings'!Q1549</f>
        <v>5</v>
      </c>
      <c r="R1564" s="139">
        <f>'Product Ratings'!R1549</f>
        <v>0</v>
      </c>
      <c r="S1564" s="306">
        <f>'Product Ratings'!S1549</f>
        <v>3</v>
      </c>
      <c r="T1564" s="307">
        <f>'Product Ratings'!T1549</f>
        <v>12</v>
      </c>
      <c r="U1564" s="146"/>
      <c r="V1564" s="146"/>
      <c r="W1564" s="146"/>
    </row>
    <row r="1565" ht="12.75" customHeight="1">
      <c r="A1565" s="146"/>
      <c r="B1565" s="146" t="str">
        <f>'Product Ratings'!B1552</f>
        <v/>
      </c>
      <c r="C1565" s="146"/>
      <c r="D1565" s="146"/>
      <c r="E1565" s="146">
        <f>'Product Ratings'!C1552</f>
        <v>6</v>
      </c>
      <c r="F1565" s="305">
        <f>'Product Ratings'!D1552</f>
        <v>264.35</v>
      </c>
      <c r="G1565" s="305">
        <f>'Product Ratings'!E1552</f>
        <v>129.35</v>
      </c>
      <c r="H1565" s="134">
        <f>'Product Ratings'!F1552</f>
        <v>0.4893</v>
      </c>
      <c r="I1565" s="146"/>
      <c r="J1565" s="305">
        <f>'Product Ratings'!J1552</f>
        <v>44.05833333</v>
      </c>
      <c r="K1565" s="146" t="str">
        <f>'Product Ratings'!K1552</f>
        <v/>
      </c>
      <c r="L1565" s="305">
        <f>'Product Ratings'!L1552</f>
        <v>29.5832494</v>
      </c>
      <c r="M1565" s="134">
        <f>'Product Ratings'!M1552</f>
        <v>0.32</v>
      </c>
      <c r="N1565" s="146"/>
      <c r="O1565" s="139">
        <f>'Product Ratings'!O1552</f>
        <v>3</v>
      </c>
      <c r="P1565" s="139">
        <f>'Product Ratings'!P1552</f>
        <v>2</v>
      </c>
      <c r="Q1565" s="139">
        <f>'Product Ratings'!Q1552</f>
        <v>4</v>
      </c>
      <c r="R1565" s="139">
        <f>'Product Ratings'!R1552</f>
        <v>0</v>
      </c>
      <c r="S1565" s="306">
        <f>'Product Ratings'!S1552</f>
        <v>3</v>
      </c>
      <c r="T1565" s="307">
        <f>'Product Ratings'!T1552</f>
        <v>12</v>
      </c>
      <c r="U1565" s="146"/>
      <c r="V1565" s="146"/>
      <c r="W1565" s="146"/>
    </row>
    <row r="1566" ht="12.75" customHeight="1">
      <c r="A1566" s="146"/>
      <c r="B1566" s="146" t="str">
        <f>'Product Ratings'!B1572</f>
        <v/>
      </c>
      <c r="C1566" s="146"/>
      <c r="D1566" s="146"/>
      <c r="E1566" s="146">
        <f>'Product Ratings'!C1572</f>
        <v>5</v>
      </c>
      <c r="F1566" s="305">
        <f>'Product Ratings'!D1572</f>
        <v>413.04</v>
      </c>
      <c r="G1566" s="305">
        <f>'Product Ratings'!E1572</f>
        <v>201.29</v>
      </c>
      <c r="H1566" s="134">
        <f>'Product Ratings'!F1572</f>
        <v>0.4873</v>
      </c>
      <c r="I1566" s="146"/>
      <c r="J1566" s="305">
        <f>'Product Ratings'!J1572</f>
        <v>82.608</v>
      </c>
      <c r="K1566" s="146" t="str">
        <f>'Product Ratings'!K1572</f>
        <v/>
      </c>
      <c r="L1566" s="305">
        <f>'Product Ratings'!L1572</f>
        <v>55.54225778</v>
      </c>
      <c r="M1566" s="134">
        <f>'Product Ratings'!M1572</f>
        <v>0.69</v>
      </c>
      <c r="N1566" s="146"/>
      <c r="O1566" s="139">
        <f>'Product Ratings'!O1572</f>
        <v>3</v>
      </c>
      <c r="P1566" s="139">
        <f>'Product Ratings'!P1572</f>
        <v>1</v>
      </c>
      <c r="Q1566" s="139">
        <f>'Product Ratings'!Q1572</f>
        <v>3</v>
      </c>
      <c r="R1566" s="139">
        <f>'Product Ratings'!R1572</f>
        <v>0</v>
      </c>
      <c r="S1566" s="306">
        <f>'Product Ratings'!S1572</f>
        <v>5</v>
      </c>
      <c r="T1566" s="307">
        <f>'Product Ratings'!T1572</f>
        <v>12</v>
      </c>
      <c r="U1566" s="146"/>
      <c r="V1566" s="146"/>
      <c r="W1566" s="146"/>
    </row>
    <row r="1567" ht="12.75" customHeight="1">
      <c r="A1567" s="146"/>
      <c r="B1567" s="146" t="str">
        <f>'Product Ratings'!B1574</f>
        <v/>
      </c>
      <c r="C1567" s="146"/>
      <c r="D1567" s="146"/>
      <c r="E1567" s="146">
        <f>'Product Ratings'!C1574</f>
        <v>12</v>
      </c>
      <c r="F1567" s="305">
        <f>'Product Ratings'!D1574</f>
        <v>766.3</v>
      </c>
      <c r="G1567" s="305">
        <f>'Product Ratings'!E1574</f>
        <v>373.38</v>
      </c>
      <c r="H1567" s="134">
        <f>'Product Ratings'!F1574</f>
        <v>0.4872</v>
      </c>
      <c r="I1567" s="146"/>
      <c r="J1567" s="305">
        <f>'Product Ratings'!J1574</f>
        <v>63.85833333</v>
      </c>
      <c r="K1567" s="146" t="str">
        <f>'Product Ratings'!K1574</f>
        <v/>
      </c>
      <c r="L1567" s="305">
        <f>'Product Ratings'!L1574</f>
        <v>42.93863188</v>
      </c>
      <c r="M1567" s="134">
        <f>'Product Ratings'!M1574</f>
        <v>0.15</v>
      </c>
      <c r="N1567" s="146"/>
      <c r="O1567" s="139">
        <f>'Product Ratings'!O1574</f>
        <v>3</v>
      </c>
      <c r="P1567" s="139">
        <f>'Product Ratings'!P1574</f>
        <v>3</v>
      </c>
      <c r="Q1567" s="139">
        <f>'Product Ratings'!Q1574</f>
        <v>3</v>
      </c>
      <c r="R1567" s="139">
        <f>'Product Ratings'!R1574</f>
        <v>0</v>
      </c>
      <c r="S1567" s="306">
        <f>'Product Ratings'!S1574</f>
        <v>3</v>
      </c>
      <c r="T1567" s="307">
        <f>'Product Ratings'!T1574</f>
        <v>12</v>
      </c>
      <c r="U1567" s="146"/>
      <c r="V1567" s="146"/>
      <c r="W1567" s="146"/>
    </row>
    <row r="1568" ht="12.75" customHeight="1">
      <c r="A1568" s="146"/>
      <c r="B1568" s="146" t="str">
        <f>'Product Ratings'!B1576</f>
        <v/>
      </c>
      <c r="C1568" s="146"/>
      <c r="D1568" s="146"/>
      <c r="E1568" s="146">
        <f>'Product Ratings'!C1576</f>
        <v>2</v>
      </c>
      <c r="F1568" s="305">
        <f>'Product Ratings'!D1576</f>
        <v>130.43</v>
      </c>
      <c r="G1568" s="305">
        <f>'Product Ratings'!E1576</f>
        <v>63.52</v>
      </c>
      <c r="H1568" s="134">
        <f>'Product Ratings'!F1576</f>
        <v>0.487</v>
      </c>
      <c r="I1568" s="146"/>
      <c r="J1568" s="305">
        <f>'Product Ratings'!J1576</f>
        <v>65.215</v>
      </c>
      <c r="K1568" s="146" t="str">
        <f>'Product Ratings'!K1576</f>
        <v/>
      </c>
      <c r="L1568" s="305">
        <f>'Product Ratings'!L1576</f>
        <v>43.85675857</v>
      </c>
      <c r="M1568" s="134">
        <f>'Product Ratings'!M1576</f>
        <v>0.87</v>
      </c>
      <c r="N1568" s="146"/>
      <c r="O1568" s="139">
        <f>'Product Ratings'!O1576</f>
        <v>3</v>
      </c>
      <c r="P1568" s="139">
        <f>'Product Ratings'!P1576</f>
        <v>1</v>
      </c>
      <c r="Q1568" s="139">
        <f>'Product Ratings'!Q1576</f>
        <v>3</v>
      </c>
      <c r="R1568" s="139">
        <f>'Product Ratings'!R1576</f>
        <v>0</v>
      </c>
      <c r="S1568" s="306">
        <f>'Product Ratings'!S1576</f>
        <v>5</v>
      </c>
      <c r="T1568" s="307">
        <f>'Product Ratings'!T1576</f>
        <v>12</v>
      </c>
      <c r="U1568" s="146"/>
      <c r="V1568" s="146"/>
      <c r="W1568" s="146"/>
    </row>
    <row r="1569" ht="12.75" customHeight="1">
      <c r="A1569" s="146"/>
      <c r="B1569" s="146" t="str">
        <f>'Product Ratings'!B1590</f>
        <v/>
      </c>
      <c r="C1569" s="146"/>
      <c r="D1569" s="146"/>
      <c r="E1569" s="146">
        <f>'Product Ratings'!C1590</f>
        <v>8</v>
      </c>
      <c r="F1569" s="305">
        <f>'Product Ratings'!D1590</f>
        <v>1645.56</v>
      </c>
      <c r="G1569" s="305">
        <f>'Product Ratings'!E1590</f>
        <v>797.56</v>
      </c>
      <c r="H1569" s="134">
        <f>'Product Ratings'!F1590</f>
        <v>0.4847</v>
      </c>
      <c r="I1569" s="146"/>
      <c r="J1569" s="305">
        <f>'Product Ratings'!J1590</f>
        <v>205.695</v>
      </c>
      <c r="K1569" s="146" t="str">
        <f>'Product Ratings'!K1590</f>
        <v/>
      </c>
      <c r="L1569" s="305">
        <f>'Product Ratings'!L1590</f>
        <v>138.54314</v>
      </c>
      <c r="M1569" s="134">
        <f>'Product Ratings'!M1590</f>
        <v>0.71</v>
      </c>
      <c r="N1569" s="146"/>
      <c r="O1569" s="139">
        <f>'Product Ratings'!O1590</f>
        <v>3</v>
      </c>
      <c r="P1569" s="139">
        <f>'Product Ratings'!P1590</f>
        <v>2</v>
      </c>
      <c r="Q1569" s="139">
        <f>'Product Ratings'!Q1590</f>
        <v>2</v>
      </c>
      <c r="R1569" s="139">
        <f>'Product Ratings'!R1590</f>
        <v>0</v>
      </c>
      <c r="S1569" s="306">
        <f>'Product Ratings'!S1590</f>
        <v>5</v>
      </c>
      <c r="T1569" s="307">
        <f>'Product Ratings'!T1590</f>
        <v>12</v>
      </c>
      <c r="U1569" s="146"/>
      <c r="V1569" s="146"/>
      <c r="W1569" s="146"/>
    </row>
    <row r="1570" ht="12.75" customHeight="1">
      <c r="A1570" s="146"/>
      <c r="B1570" s="146" t="str">
        <f>'Product Ratings'!B1591</f>
        <v/>
      </c>
      <c r="C1570" s="146"/>
      <c r="D1570" s="146"/>
      <c r="E1570" s="146">
        <f>'Product Ratings'!C1591</f>
        <v>6</v>
      </c>
      <c r="F1570" s="305">
        <f>'Product Ratings'!D1591</f>
        <v>876.52</v>
      </c>
      <c r="G1570" s="305">
        <f>'Product Ratings'!E1591</f>
        <v>424.72</v>
      </c>
      <c r="H1570" s="134">
        <f>'Product Ratings'!F1591</f>
        <v>0.4846</v>
      </c>
      <c r="I1570" s="146"/>
      <c r="J1570" s="305">
        <f>'Product Ratings'!J1591</f>
        <v>146.0866667</v>
      </c>
      <c r="K1570" s="146" t="str">
        <f>'Product Ratings'!K1591</f>
        <v/>
      </c>
      <c r="L1570" s="305">
        <f>'Product Ratings'!L1591</f>
        <v>98.40136513</v>
      </c>
      <c r="M1570" s="134">
        <f>'Product Ratings'!M1591</f>
        <v>0.92</v>
      </c>
      <c r="N1570" s="146"/>
      <c r="O1570" s="139">
        <f>'Product Ratings'!O1591</f>
        <v>3</v>
      </c>
      <c r="P1570" s="139">
        <f>'Product Ratings'!P1591</f>
        <v>2</v>
      </c>
      <c r="Q1570" s="139">
        <f>'Product Ratings'!Q1591</f>
        <v>2</v>
      </c>
      <c r="R1570" s="139">
        <f>'Product Ratings'!R1591</f>
        <v>0</v>
      </c>
      <c r="S1570" s="306">
        <f>'Product Ratings'!S1591</f>
        <v>5</v>
      </c>
      <c r="T1570" s="307">
        <f>'Product Ratings'!T1591</f>
        <v>12</v>
      </c>
      <c r="U1570" s="146"/>
      <c r="V1570" s="146"/>
      <c r="W1570" s="146"/>
    </row>
    <row r="1571" ht="12.75" customHeight="1">
      <c r="A1571" s="146"/>
      <c r="B1571" s="146" t="str">
        <f>'Product Ratings'!B1595</f>
        <v/>
      </c>
      <c r="C1571" s="146"/>
      <c r="D1571" s="146"/>
      <c r="E1571" s="146">
        <f>'Product Ratings'!C1595</f>
        <v>2</v>
      </c>
      <c r="F1571" s="305">
        <f>'Product Ratings'!D1595</f>
        <v>113.04</v>
      </c>
      <c r="G1571" s="305">
        <f>'Product Ratings'!E1595</f>
        <v>54.74</v>
      </c>
      <c r="H1571" s="134">
        <f>'Product Ratings'!F1595</f>
        <v>0.4843</v>
      </c>
      <c r="I1571" s="146"/>
      <c r="J1571" s="305">
        <f>'Product Ratings'!J1595</f>
        <v>56.52</v>
      </c>
      <c r="K1571" s="146" t="str">
        <f>'Product Ratings'!K1595</f>
        <v/>
      </c>
      <c r="L1571" s="305">
        <f>'Product Ratings'!L1595</f>
        <v>38.07855555</v>
      </c>
      <c r="M1571" s="134">
        <f>'Product Ratings'!M1595</f>
        <v>0.35</v>
      </c>
      <c r="N1571" s="146"/>
      <c r="O1571" s="139">
        <f>'Product Ratings'!O1595</f>
        <v>3</v>
      </c>
      <c r="P1571" s="139">
        <f>'Product Ratings'!P1595</f>
        <v>1</v>
      </c>
      <c r="Q1571" s="139">
        <f>'Product Ratings'!Q1595</f>
        <v>4</v>
      </c>
      <c r="R1571" s="139">
        <f>'Product Ratings'!R1595</f>
        <v>0</v>
      </c>
      <c r="S1571" s="306">
        <f>'Product Ratings'!S1595</f>
        <v>4</v>
      </c>
      <c r="T1571" s="307">
        <f>'Product Ratings'!T1595</f>
        <v>12</v>
      </c>
      <c r="U1571" s="146"/>
      <c r="V1571" s="146"/>
      <c r="W1571" s="146"/>
    </row>
    <row r="1572" ht="12.75" customHeight="1">
      <c r="A1572" s="146"/>
      <c r="B1572" s="146" t="str">
        <f>'Product Ratings'!B1598</f>
        <v/>
      </c>
      <c r="C1572" s="146"/>
      <c r="D1572" s="146"/>
      <c r="E1572" s="146">
        <f>'Product Ratings'!C1598</f>
        <v>6</v>
      </c>
      <c r="F1572" s="305">
        <f>'Product Ratings'!D1598</f>
        <v>203.48</v>
      </c>
      <c r="G1572" s="305">
        <f>'Product Ratings'!E1598</f>
        <v>98.48</v>
      </c>
      <c r="H1572" s="134">
        <f>'Product Ratings'!F1598</f>
        <v>0.484</v>
      </c>
      <c r="I1572" s="146"/>
      <c r="J1572" s="305">
        <f>'Product Ratings'!J1598</f>
        <v>33.91333333</v>
      </c>
      <c r="K1572" s="146" t="str">
        <f>'Product Ratings'!K1598</f>
        <v/>
      </c>
      <c r="L1572" s="305">
        <f>'Product Ratings'!L1598</f>
        <v>22.85265049</v>
      </c>
      <c r="M1572" s="134">
        <f>'Product Ratings'!M1598</f>
        <v>0.12</v>
      </c>
      <c r="N1572" s="146"/>
      <c r="O1572" s="139">
        <f>'Product Ratings'!O1598</f>
        <v>3</v>
      </c>
      <c r="P1572" s="139">
        <f>'Product Ratings'!P1598</f>
        <v>2</v>
      </c>
      <c r="Q1572" s="139">
        <f>'Product Ratings'!Q1598</f>
        <v>5</v>
      </c>
      <c r="R1572" s="139">
        <f>'Product Ratings'!R1598</f>
        <v>0</v>
      </c>
      <c r="S1572" s="306">
        <f>'Product Ratings'!S1598</f>
        <v>2</v>
      </c>
      <c r="T1572" s="307">
        <f>'Product Ratings'!T1598</f>
        <v>12</v>
      </c>
      <c r="U1572" s="146"/>
      <c r="V1572" s="146"/>
      <c r="W1572" s="146"/>
    </row>
    <row r="1573" ht="12.75" customHeight="1">
      <c r="A1573" s="146"/>
      <c r="B1573" s="146" t="str">
        <f>'Product Ratings'!B1606</f>
        <v/>
      </c>
      <c r="C1573" s="146"/>
      <c r="D1573" s="146"/>
      <c r="E1573" s="146">
        <f>'Product Ratings'!C1606</f>
        <v>1</v>
      </c>
      <c r="F1573" s="305">
        <f>'Product Ratings'!D1606</f>
        <v>8.65</v>
      </c>
      <c r="G1573" s="305">
        <f>'Product Ratings'!E1606</f>
        <v>4.18</v>
      </c>
      <c r="H1573" s="134">
        <f>'Product Ratings'!F1606</f>
        <v>0.4836</v>
      </c>
      <c r="I1573" s="146"/>
      <c r="J1573" s="305">
        <f>'Product Ratings'!J1606</f>
        <v>8.65</v>
      </c>
      <c r="K1573" s="146" t="str">
        <f>'Product Ratings'!K1606</f>
        <v/>
      </c>
      <c r="L1573" s="305">
        <f>'Product Ratings'!L1606</f>
        <v>5.83041251</v>
      </c>
      <c r="M1573" s="134">
        <f>'Product Ratings'!M1606</f>
        <v>0.23</v>
      </c>
      <c r="N1573" s="146"/>
      <c r="O1573" s="139">
        <f>'Product Ratings'!O1606</f>
        <v>3</v>
      </c>
      <c r="P1573" s="139">
        <f>'Product Ratings'!P1606</f>
        <v>1</v>
      </c>
      <c r="Q1573" s="139">
        <f>'Product Ratings'!Q1606</f>
        <v>5</v>
      </c>
      <c r="R1573" s="139">
        <f>'Product Ratings'!R1606</f>
        <v>0</v>
      </c>
      <c r="S1573" s="306">
        <f>'Product Ratings'!S1606</f>
        <v>3</v>
      </c>
      <c r="T1573" s="307">
        <f>'Product Ratings'!T1606</f>
        <v>12</v>
      </c>
      <c r="U1573" s="146"/>
      <c r="V1573" s="146"/>
      <c r="W1573" s="146"/>
    </row>
    <row r="1574" ht="12.75" customHeight="1">
      <c r="A1574" s="146"/>
      <c r="B1574" s="146" t="str">
        <f>'Product Ratings'!B1607</f>
        <v/>
      </c>
      <c r="C1574" s="146"/>
      <c r="D1574" s="146"/>
      <c r="E1574" s="146">
        <f>'Product Ratings'!C1607</f>
        <v>4</v>
      </c>
      <c r="F1574" s="305">
        <f>'Product Ratings'!D1607</f>
        <v>34.61</v>
      </c>
      <c r="G1574" s="305">
        <f>'Product Ratings'!E1607</f>
        <v>16.74</v>
      </c>
      <c r="H1574" s="134">
        <f>'Product Ratings'!F1607</f>
        <v>0.4836</v>
      </c>
      <c r="I1574" s="146"/>
      <c r="J1574" s="305">
        <f>'Product Ratings'!J1607</f>
        <v>8.6525</v>
      </c>
      <c r="K1574" s="146" t="str">
        <f>'Product Ratings'!K1607</f>
        <v/>
      </c>
      <c r="L1574" s="305">
        <f>'Product Ratings'!L1607</f>
        <v>5.8320976</v>
      </c>
      <c r="M1574" s="134">
        <f>'Product Ratings'!M1607</f>
        <v>0.21</v>
      </c>
      <c r="N1574" s="146"/>
      <c r="O1574" s="139">
        <f>'Product Ratings'!O1607</f>
        <v>3</v>
      </c>
      <c r="P1574" s="139">
        <f>'Product Ratings'!P1607</f>
        <v>1</v>
      </c>
      <c r="Q1574" s="139">
        <f>'Product Ratings'!Q1607</f>
        <v>5</v>
      </c>
      <c r="R1574" s="139">
        <f>'Product Ratings'!R1607</f>
        <v>0</v>
      </c>
      <c r="S1574" s="306">
        <f>'Product Ratings'!S1607</f>
        <v>3</v>
      </c>
      <c r="T1574" s="307">
        <f>'Product Ratings'!T1607</f>
        <v>12</v>
      </c>
      <c r="U1574" s="146"/>
      <c r="V1574" s="146"/>
      <c r="W1574" s="146"/>
    </row>
    <row r="1575" ht="12.75" customHeight="1">
      <c r="A1575" s="146"/>
      <c r="B1575" s="146" t="str">
        <f>'Product Ratings'!B1620</f>
        <v/>
      </c>
      <c r="C1575" s="146"/>
      <c r="D1575" s="146"/>
      <c r="E1575" s="146">
        <f>'Product Ratings'!C1620</f>
        <v>14</v>
      </c>
      <c r="F1575" s="305">
        <f>'Product Ratings'!D1620</f>
        <v>535.59</v>
      </c>
      <c r="G1575" s="305">
        <f>'Product Ratings'!E1620</f>
        <v>258.3</v>
      </c>
      <c r="H1575" s="134">
        <f>'Product Ratings'!F1620</f>
        <v>0.4823</v>
      </c>
      <c r="I1575" s="146"/>
      <c r="J1575" s="305">
        <f>'Product Ratings'!J1620</f>
        <v>38.25642857</v>
      </c>
      <c r="K1575" s="146" t="str">
        <f>'Product Ratings'!K1620</f>
        <v/>
      </c>
      <c r="L1575" s="305">
        <f>'Product Ratings'!L1620</f>
        <v>25.80882991</v>
      </c>
      <c r="M1575" s="134">
        <f>'Product Ratings'!M1620</f>
        <v>0.125</v>
      </c>
      <c r="N1575" s="146"/>
      <c r="O1575" s="139">
        <f>'Product Ratings'!O1620</f>
        <v>3</v>
      </c>
      <c r="P1575" s="139">
        <f>'Product Ratings'!P1620</f>
        <v>3</v>
      </c>
      <c r="Q1575" s="127">
        <f>'Product Ratings'!Q1620</f>
        <v>25.80882991</v>
      </c>
      <c r="R1575" s="139">
        <f>'Product Ratings'!R1620</f>
        <v>0</v>
      </c>
      <c r="S1575" s="306">
        <f>'Product Ratings'!S1620</f>
        <v>2</v>
      </c>
      <c r="T1575" s="307">
        <f>'Product Ratings'!T1620</f>
        <v>33.80882991</v>
      </c>
      <c r="U1575" s="146"/>
      <c r="V1575" s="146"/>
      <c r="W1575" s="146"/>
    </row>
    <row r="1576" ht="12.75" customHeight="1">
      <c r="A1576" s="146"/>
      <c r="B1576" s="146" t="str">
        <f>'Product Ratings'!B1628</f>
        <v/>
      </c>
      <c r="C1576" s="146"/>
      <c r="D1576" s="146"/>
      <c r="E1576" s="146">
        <f>'Product Ratings'!C1628</f>
        <v>5</v>
      </c>
      <c r="F1576" s="305">
        <f>'Product Ratings'!D1628</f>
        <v>69.57</v>
      </c>
      <c r="G1576" s="305">
        <f>'Product Ratings'!E1628</f>
        <v>33.47</v>
      </c>
      <c r="H1576" s="134">
        <f>'Product Ratings'!F1628</f>
        <v>0.4811</v>
      </c>
      <c r="I1576" s="146"/>
      <c r="J1576" s="305">
        <f>'Product Ratings'!J1628</f>
        <v>13.914</v>
      </c>
      <c r="K1576" s="146" t="str">
        <f>'Product Ratings'!K1628</f>
        <v/>
      </c>
      <c r="L1576" s="305">
        <f>'Product Ratings'!L1628</f>
        <v>9.39436905</v>
      </c>
      <c r="M1576" s="134">
        <f>'Product Ratings'!M1628</f>
        <v>0.32</v>
      </c>
      <c r="N1576" s="146"/>
      <c r="O1576" s="139">
        <f>'Product Ratings'!O1628</f>
        <v>3</v>
      </c>
      <c r="P1576" s="139">
        <f>'Product Ratings'!P1628</f>
        <v>1</v>
      </c>
      <c r="Q1576" s="139">
        <f>'Product Ratings'!Q1628</f>
        <v>5</v>
      </c>
      <c r="R1576" s="139">
        <f>'Product Ratings'!R1628</f>
        <v>0</v>
      </c>
      <c r="S1576" s="306">
        <f>'Product Ratings'!S1628</f>
        <v>3</v>
      </c>
      <c r="T1576" s="307">
        <f>'Product Ratings'!T1628</f>
        <v>12</v>
      </c>
      <c r="U1576" s="146"/>
      <c r="V1576" s="146"/>
      <c r="W1576" s="146"/>
    </row>
    <row r="1577" ht="12.75" customHeight="1">
      <c r="A1577" s="146"/>
      <c r="B1577" s="146" t="str">
        <f>'Product Ratings'!B1629</f>
        <v/>
      </c>
      <c r="C1577" s="146"/>
      <c r="D1577" s="146"/>
      <c r="E1577" s="146">
        <f>'Product Ratings'!C1629</f>
        <v>5</v>
      </c>
      <c r="F1577" s="305">
        <f>'Product Ratings'!D1629</f>
        <v>69.57</v>
      </c>
      <c r="G1577" s="305">
        <f>'Product Ratings'!E1629</f>
        <v>33.47</v>
      </c>
      <c r="H1577" s="134">
        <f>'Product Ratings'!F1629</f>
        <v>0.4811</v>
      </c>
      <c r="I1577" s="146"/>
      <c r="J1577" s="305">
        <f>'Product Ratings'!J1629</f>
        <v>13.914</v>
      </c>
      <c r="K1577" s="146" t="str">
        <f>'Product Ratings'!K1629</f>
        <v/>
      </c>
      <c r="L1577" s="305">
        <f>'Product Ratings'!L1629</f>
        <v>9.39436905</v>
      </c>
      <c r="M1577" s="134">
        <f>'Product Ratings'!M1629</f>
        <v>0.33</v>
      </c>
      <c r="N1577" s="146"/>
      <c r="O1577" s="139">
        <f>'Product Ratings'!O1629</f>
        <v>3</v>
      </c>
      <c r="P1577" s="139">
        <f>'Product Ratings'!P1629</f>
        <v>1</v>
      </c>
      <c r="Q1577" s="139">
        <f>'Product Ratings'!Q1629</f>
        <v>5</v>
      </c>
      <c r="R1577" s="139">
        <f>'Product Ratings'!R1629</f>
        <v>0</v>
      </c>
      <c r="S1577" s="306">
        <f>'Product Ratings'!S1629</f>
        <v>3</v>
      </c>
      <c r="T1577" s="307">
        <f>'Product Ratings'!T1629</f>
        <v>12</v>
      </c>
      <c r="U1577" s="146"/>
      <c r="V1577" s="146"/>
      <c r="W1577" s="146"/>
    </row>
    <row r="1578" ht="12.75" customHeight="1">
      <c r="A1578" s="146"/>
      <c r="B1578" s="146" t="str">
        <f>'Product Ratings'!B1631</f>
        <v/>
      </c>
      <c r="C1578" s="146"/>
      <c r="D1578" s="146"/>
      <c r="E1578" s="146">
        <f>'Product Ratings'!C1631</f>
        <v>14</v>
      </c>
      <c r="F1578" s="305">
        <f>'Product Ratings'!D1631</f>
        <v>1794.48</v>
      </c>
      <c r="G1578" s="305">
        <f>'Product Ratings'!E1631</f>
        <v>863.09</v>
      </c>
      <c r="H1578" s="134">
        <f>'Product Ratings'!F1631</f>
        <v>0.481</v>
      </c>
      <c r="I1578" s="146"/>
      <c r="J1578" s="305">
        <f>'Product Ratings'!J1631</f>
        <v>128.1771429</v>
      </c>
      <c r="K1578" s="146" t="str">
        <f>'Product Ratings'!K1631</f>
        <v/>
      </c>
      <c r="L1578" s="305">
        <f>'Product Ratings'!L1631</f>
        <v>86.54769943</v>
      </c>
      <c r="M1578" s="134">
        <f>'Product Ratings'!M1631</f>
        <v>0.35</v>
      </c>
      <c r="N1578" s="146"/>
      <c r="O1578" s="139">
        <f>'Product Ratings'!O1631</f>
        <v>3</v>
      </c>
      <c r="P1578" s="139">
        <f>'Product Ratings'!P1631</f>
        <v>3</v>
      </c>
      <c r="Q1578" s="139">
        <f>'Product Ratings'!Q1631</f>
        <v>2</v>
      </c>
      <c r="R1578" s="139">
        <f>'Product Ratings'!R1631</f>
        <v>0</v>
      </c>
      <c r="S1578" s="306">
        <f>'Product Ratings'!S1631</f>
        <v>4</v>
      </c>
      <c r="T1578" s="307">
        <f>'Product Ratings'!T1631</f>
        <v>12</v>
      </c>
      <c r="U1578" s="146"/>
      <c r="V1578" s="146"/>
      <c r="W1578" s="146"/>
    </row>
    <row r="1579" ht="12.75" customHeight="1">
      <c r="A1579" s="146"/>
      <c r="B1579" s="146" t="str">
        <f>'Product Ratings'!B1634</f>
        <v/>
      </c>
      <c r="C1579" s="146"/>
      <c r="D1579" s="146"/>
      <c r="E1579" s="146">
        <f>'Product Ratings'!C1634</f>
        <v>8</v>
      </c>
      <c r="F1579" s="305">
        <f>'Product Ratings'!D1634</f>
        <v>652.61</v>
      </c>
      <c r="G1579" s="305">
        <f>'Product Ratings'!E1634</f>
        <v>313.81</v>
      </c>
      <c r="H1579" s="134">
        <f>'Product Ratings'!F1634</f>
        <v>0.4809</v>
      </c>
      <c r="I1579" s="146"/>
      <c r="J1579" s="305">
        <f>'Product Ratings'!J1634</f>
        <v>81.57625</v>
      </c>
      <c r="K1579" s="146" t="str">
        <f>'Product Ratings'!K1634</f>
        <v/>
      </c>
      <c r="L1579" s="305">
        <f>'Product Ratings'!L1634</f>
        <v>55.08558984</v>
      </c>
      <c r="M1579" s="134">
        <f>'Product Ratings'!M1634</f>
        <v>0.48</v>
      </c>
      <c r="N1579" s="146"/>
      <c r="O1579" s="139">
        <f>'Product Ratings'!O1634</f>
        <v>3</v>
      </c>
      <c r="P1579" s="139">
        <f>'Product Ratings'!P1634</f>
        <v>2</v>
      </c>
      <c r="Q1579" s="139">
        <f>'Product Ratings'!Q1634</f>
        <v>3</v>
      </c>
      <c r="R1579" s="139">
        <f>'Product Ratings'!R1634</f>
        <v>0</v>
      </c>
      <c r="S1579" s="306">
        <f>'Product Ratings'!S1634</f>
        <v>4</v>
      </c>
      <c r="T1579" s="307">
        <f>'Product Ratings'!T1634</f>
        <v>12</v>
      </c>
      <c r="U1579" s="146"/>
      <c r="V1579" s="146"/>
      <c r="W1579" s="146"/>
    </row>
    <row r="1580" ht="12.75" customHeight="1">
      <c r="A1580" s="146"/>
      <c r="B1580" s="146" t="str">
        <f>'Product Ratings'!B1636</f>
        <v/>
      </c>
      <c r="C1580" s="146"/>
      <c r="D1580" s="146"/>
      <c r="E1580" s="146">
        <f>'Product Ratings'!C1636</f>
        <v>4</v>
      </c>
      <c r="F1580" s="305">
        <f>'Product Ratings'!D1636</f>
        <v>182.99</v>
      </c>
      <c r="G1580" s="305">
        <f>'Product Ratings'!E1636</f>
        <v>87.96</v>
      </c>
      <c r="H1580" s="134">
        <f>'Product Ratings'!F1636</f>
        <v>0.4807</v>
      </c>
      <c r="I1580" s="146"/>
      <c r="J1580" s="305">
        <f>'Product Ratings'!J1636</f>
        <v>45.7475</v>
      </c>
      <c r="K1580" s="146" t="str">
        <f>'Product Ratings'!K1636</f>
        <v/>
      </c>
      <c r="L1580" s="305">
        <f>'Product Ratings'!L1636</f>
        <v>30.89586007</v>
      </c>
      <c r="M1580" s="134">
        <f>'Product Ratings'!M1636</f>
        <v>0.52</v>
      </c>
      <c r="N1580" s="146"/>
      <c r="O1580" s="139">
        <f>'Product Ratings'!O1636</f>
        <v>3</v>
      </c>
      <c r="P1580" s="139">
        <f>'Product Ratings'!P1636</f>
        <v>1</v>
      </c>
      <c r="Q1580" s="139">
        <f>'Product Ratings'!Q1636</f>
        <v>4</v>
      </c>
      <c r="R1580" s="139">
        <f>'Product Ratings'!R1636</f>
        <v>0</v>
      </c>
      <c r="S1580" s="306">
        <f>'Product Ratings'!S1636</f>
        <v>4</v>
      </c>
      <c r="T1580" s="307">
        <f>'Product Ratings'!T1636</f>
        <v>12</v>
      </c>
      <c r="U1580" s="146"/>
      <c r="V1580" s="146"/>
      <c r="W1580" s="146"/>
    </row>
    <row r="1581" ht="12.75" customHeight="1">
      <c r="A1581" s="146"/>
      <c r="B1581" s="146" t="str">
        <f>'Product Ratings'!B1651</f>
        <v/>
      </c>
      <c r="C1581" s="146"/>
      <c r="D1581" s="146"/>
      <c r="E1581" s="146">
        <f>'Product Ratings'!C1651</f>
        <v>8</v>
      </c>
      <c r="F1581" s="305">
        <f>'Product Ratings'!D1651</f>
        <v>936.74</v>
      </c>
      <c r="G1581" s="305">
        <f>'Product Ratings'!E1651</f>
        <v>448.74</v>
      </c>
      <c r="H1581" s="134">
        <f>'Product Ratings'!F1651</f>
        <v>0.479</v>
      </c>
      <c r="I1581" s="146"/>
      <c r="J1581" s="305">
        <f>'Product Ratings'!J1651</f>
        <v>117.0925</v>
      </c>
      <c r="K1581" s="146" t="str">
        <f>'Product Ratings'!K1651</f>
        <v/>
      </c>
      <c r="L1581" s="305">
        <f>'Product Ratings'!L1651</f>
        <v>79.17004733</v>
      </c>
      <c r="M1581" s="134">
        <f>'Product Ratings'!M1651</f>
        <v>0.85</v>
      </c>
      <c r="N1581" s="146"/>
      <c r="O1581" s="139">
        <f>'Product Ratings'!O1651</f>
        <v>3</v>
      </c>
      <c r="P1581" s="139">
        <f>'Product Ratings'!P1651</f>
        <v>2</v>
      </c>
      <c r="Q1581" s="139">
        <f>'Product Ratings'!Q1651</f>
        <v>2</v>
      </c>
      <c r="R1581" s="139">
        <f>'Product Ratings'!R1651</f>
        <v>0</v>
      </c>
      <c r="S1581" s="306">
        <f>'Product Ratings'!S1651</f>
        <v>5</v>
      </c>
      <c r="T1581" s="307">
        <f>'Product Ratings'!T1651</f>
        <v>12</v>
      </c>
      <c r="U1581" s="146"/>
      <c r="V1581" s="146"/>
      <c r="W1581" s="146"/>
    </row>
    <row r="1582" ht="12.75" customHeight="1">
      <c r="A1582" s="146"/>
      <c r="B1582" s="146" t="str">
        <f>'Product Ratings'!B1666</f>
        <v/>
      </c>
      <c r="C1582" s="146"/>
      <c r="D1582" s="146"/>
      <c r="E1582" s="146">
        <f>'Product Ratings'!C1666</f>
        <v>1</v>
      </c>
      <c r="F1582" s="305">
        <f>'Product Ratings'!D1666</f>
        <v>82.61</v>
      </c>
      <c r="G1582" s="305">
        <f>'Product Ratings'!E1666</f>
        <v>39.41</v>
      </c>
      <c r="H1582" s="134">
        <f>'Product Ratings'!F1666</f>
        <v>0.4771</v>
      </c>
      <c r="I1582" s="146"/>
      <c r="J1582" s="305">
        <f>'Product Ratings'!J1666</f>
        <v>82.61</v>
      </c>
      <c r="K1582" s="146" t="str">
        <f>'Product Ratings'!K1666</f>
        <v/>
      </c>
      <c r="L1582" s="305">
        <f>'Product Ratings'!L1666</f>
        <v>55.92715456</v>
      </c>
      <c r="M1582" s="134">
        <f>'Product Ratings'!M1666</f>
        <v>0.71</v>
      </c>
      <c r="N1582" s="146"/>
      <c r="O1582" s="139">
        <f>'Product Ratings'!O1666</f>
        <v>3</v>
      </c>
      <c r="P1582" s="139">
        <f>'Product Ratings'!P1666</f>
        <v>1</v>
      </c>
      <c r="Q1582" s="139">
        <f>'Product Ratings'!Q1666</f>
        <v>3</v>
      </c>
      <c r="R1582" s="139">
        <f>'Product Ratings'!R1666</f>
        <v>0</v>
      </c>
      <c r="S1582" s="306">
        <f>'Product Ratings'!S1666</f>
        <v>5</v>
      </c>
      <c r="T1582" s="307">
        <f>'Product Ratings'!T1666</f>
        <v>12</v>
      </c>
      <c r="U1582" s="146"/>
      <c r="V1582" s="146"/>
      <c r="W1582" s="146"/>
    </row>
    <row r="1583" ht="12.75" customHeight="1">
      <c r="A1583" s="146"/>
      <c r="B1583" s="146" t="str">
        <f>'Product Ratings'!B1671</f>
        <v/>
      </c>
      <c r="C1583" s="146"/>
      <c r="D1583" s="146"/>
      <c r="E1583" s="146">
        <f>'Product Ratings'!C1671</f>
        <v>2</v>
      </c>
      <c r="F1583" s="305">
        <f>'Product Ratings'!D1671</f>
        <v>111.3</v>
      </c>
      <c r="G1583" s="305">
        <f>'Product Ratings'!E1671</f>
        <v>53</v>
      </c>
      <c r="H1583" s="134">
        <f>'Product Ratings'!F1671</f>
        <v>0.4762</v>
      </c>
      <c r="I1583" s="146"/>
      <c r="J1583" s="305">
        <f>'Product Ratings'!J1671</f>
        <v>55.65</v>
      </c>
      <c r="K1583" s="146" t="str">
        <f>'Product Ratings'!K1671</f>
        <v/>
      </c>
      <c r="L1583" s="305">
        <f>'Product Ratings'!L1671</f>
        <v>37.69814388</v>
      </c>
      <c r="M1583" s="134">
        <f>'Product Ratings'!M1671</f>
        <v>0.35</v>
      </c>
      <c r="N1583" s="146"/>
      <c r="O1583" s="139">
        <f>'Product Ratings'!O1671</f>
        <v>3</v>
      </c>
      <c r="P1583" s="139">
        <f>'Product Ratings'!P1671</f>
        <v>1</v>
      </c>
      <c r="Q1583" s="139">
        <f>'Product Ratings'!Q1671</f>
        <v>4</v>
      </c>
      <c r="R1583" s="139">
        <f>'Product Ratings'!R1671</f>
        <v>0</v>
      </c>
      <c r="S1583" s="306">
        <f>'Product Ratings'!S1671</f>
        <v>4</v>
      </c>
      <c r="T1583" s="307">
        <f>'Product Ratings'!T1671</f>
        <v>12</v>
      </c>
      <c r="U1583" s="146"/>
      <c r="V1583" s="146"/>
      <c r="W1583" s="146"/>
    </row>
    <row r="1584" ht="12.75" customHeight="1">
      <c r="A1584" s="146"/>
      <c r="B1584" s="146" t="str">
        <f>'Product Ratings'!B1674</f>
        <v/>
      </c>
      <c r="C1584" s="146"/>
      <c r="D1584" s="146"/>
      <c r="E1584" s="146">
        <f>'Product Ratings'!C1674</f>
        <v>13</v>
      </c>
      <c r="F1584" s="305">
        <f>'Product Ratings'!D1674</f>
        <v>666.96</v>
      </c>
      <c r="G1584" s="305">
        <f>'Product Ratings'!E1674</f>
        <v>317.44</v>
      </c>
      <c r="H1584" s="134">
        <f>'Product Ratings'!F1674</f>
        <v>0.476</v>
      </c>
      <c r="I1584" s="146"/>
      <c r="J1584" s="305">
        <f>'Product Ratings'!J1674</f>
        <v>51.30461538</v>
      </c>
      <c r="K1584" s="146" t="str">
        <f>'Product Ratings'!K1674</f>
        <v/>
      </c>
      <c r="L1584" s="305">
        <f>'Product Ratings'!L1674</f>
        <v>34.75922452</v>
      </c>
      <c r="M1584" s="134">
        <f>'Product Ratings'!M1674</f>
        <v>0.12</v>
      </c>
      <c r="N1584" s="146"/>
      <c r="O1584" s="139">
        <f>'Product Ratings'!O1674</f>
        <v>3</v>
      </c>
      <c r="P1584" s="139">
        <f>'Product Ratings'!P1674</f>
        <v>3</v>
      </c>
      <c r="Q1584" s="139">
        <f>'Product Ratings'!Q1674</f>
        <v>4</v>
      </c>
      <c r="R1584" s="139">
        <f>'Product Ratings'!R1674</f>
        <v>0</v>
      </c>
      <c r="S1584" s="306">
        <f>'Product Ratings'!S1674</f>
        <v>2</v>
      </c>
      <c r="T1584" s="307">
        <f>'Product Ratings'!T1674</f>
        <v>12</v>
      </c>
      <c r="U1584" s="146"/>
      <c r="V1584" s="146"/>
      <c r="W1584" s="146"/>
    </row>
    <row r="1585" ht="12.75" customHeight="1">
      <c r="A1585" s="146"/>
      <c r="B1585" s="146" t="str">
        <f>'Product Ratings'!B1682</f>
        <v/>
      </c>
      <c r="C1585" s="146"/>
      <c r="D1585" s="146"/>
      <c r="E1585" s="146">
        <f>'Product Ratings'!C1682</f>
        <v>2</v>
      </c>
      <c r="F1585" s="305">
        <f>'Product Ratings'!D1682</f>
        <v>25.45</v>
      </c>
      <c r="G1585" s="305">
        <f>'Product Ratings'!E1682</f>
        <v>12.08</v>
      </c>
      <c r="H1585" s="134">
        <f>'Product Ratings'!F1682</f>
        <v>0.4748</v>
      </c>
      <c r="I1585" s="146"/>
      <c r="J1585" s="305">
        <f>'Product Ratings'!J1682</f>
        <v>12.725</v>
      </c>
      <c r="K1585" s="146" t="str">
        <f>'Product Ratings'!K1682</f>
        <v/>
      </c>
      <c r="L1585" s="305">
        <f>'Product Ratings'!L1682</f>
        <v>8.628288582</v>
      </c>
      <c r="M1585" s="134">
        <f>'Product Ratings'!M1682</f>
        <v>0.23</v>
      </c>
      <c r="N1585" s="146"/>
      <c r="O1585" s="139">
        <f>'Product Ratings'!O1682</f>
        <v>3</v>
      </c>
      <c r="P1585" s="139">
        <f>'Product Ratings'!P1682</f>
        <v>1</v>
      </c>
      <c r="Q1585" s="139">
        <f>'Product Ratings'!Q1682</f>
        <v>5</v>
      </c>
      <c r="R1585" s="139">
        <f>'Product Ratings'!R1682</f>
        <v>0</v>
      </c>
      <c r="S1585" s="306">
        <f>'Product Ratings'!S1682</f>
        <v>3</v>
      </c>
      <c r="T1585" s="307">
        <f>'Product Ratings'!T1682</f>
        <v>12</v>
      </c>
      <c r="U1585" s="146"/>
      <c r="V1585" s="146"/>
      <c r="W1585" s="146"/>
    </row>
    <row r="1586" ht="12.75" customHeight="1">
      <c r="A1586" s="146"/>
      <c r="B1586" s="146" t="str">
        <f>'Product Ratings'!B1708</f>
        <v/>
      </c>
      <c r="C1586" s="146"/>
      <c r="D1586" s="146"/>
      <c r="E1586" s="146">
        <f>'Product Ratings'!C1708</f>
        <v>3</v>
      </c>
      <c r="F1586" s="305">
        <f>'Product Ratings'!D1708</f>
        <v>127.83</v>
      </c>
      <c r="G1586" s="305">
        <f>'Product Ratings'!E1708</f>
        <v>60.33</v>
      </c>
      <c r="H1586" s="134">
        <f>'Product Ratings'!F1708</f>
        <v>0.4719</v>
      </c>
      <c r="I1586" s="146"/>
      <c r="J1586" s="305">
        <f>'Product Ratings'!J1708</f>
        <v>42.61</v>
      </c>
      <c r="K1586" s="146" t="str">
        <f>'Product Ratings'!K1708</f>
        <v/>
      </c>
      <c r="L1586" s="305">
        <f>'Product Ratings'!L1708</f>
        <v>28.94897751</v>
      </c>
      <c r="M1586" s="134">
        <f>'Product Ratings'!M1708</f>
        <v>0.45</v>
      </c>
      <c r="N1586" s="146"/>
      <c r="O1586" s="139">
        <f>'Product Ratings'!O1708</f>
        <v>3</v>
      </c>
      <c r="P1586" s="139">
        <f>'Product Ratings'!P1708</f>
        <v>1</v>
      </c>
      <c r="Q1586" s="139">
        <f>'Product Ratings'!Q1708</f>
        <v>4</v>
      </c>
      <c r="R1586" s="139">
        <f>'Product Ratings'!R1708</f>
        <v>0</v>
      </c>
      <c r="S1586" s="306">
        <f>'Product Ratings'!S1708</f>
        <v>4</v>
      </c>
      <c r="T1586" s="307">
        <f>'Product Ratings'!T1708</f>
        <v>12</v>
      </c>
      <c r="U1586" s="146"/>
      <c r="V1586" s="146"/>
      <c r="W1586" s="146"/>
    </row>
    <row r="1587" ht="12.75" customHeight="1">
      <c r="A1587" s="146"/>
      <c r="B1587" s="146" t="str">
        <f>'Product Ratings'!B1737</f>
        <v/>
      </c>
      <c r="C1587" s="146"/>
      <c r="D1587" s="146"/>
      <c r="E1587" s="146">
        <f>'Product Ratings'!C1737</f>
        <v>2</v>
      </c>
      <c r="F1587" s="305">
        <f>'Product Ratings'!D1737</f>
        <v>113.04</v>
      </c>
      <c r="G1587" s="305">
        <f>'Product Ratings'!E1737</f>
        <v>53.04</v>
      </c>
      <c r="H1587" s="134">
        <f>'Product Ratings'!F1737</f>
        <v>0.4692</v>
      </c>
      <c r="I1587" s="146"/>
      <c r="J1587" s="305">
        <f>'Product Ratings'!J1737</f>
        <v>56.52</v>
      </c>
      <c r="K1587" s="146" t="str">
        <f>'Product Ratings'!K1737</f>
        <v/>
      </c>
      <c r="L1587" s="305">
        <f>'Product Ratings'!L1737</f>
        <v>38.4699156</v>
      </c>
      <c r="M1587" s="134">
        <f>'Product Ratings'!M1737</f>
        <v>0.45</v>
      </c>
      <c r="N1587" s="146"/>
      <c r="O1587" s="139">
        <f>'Product Ratings'!O1737</f>
        <v>3</v>
      </c>
      <c r="P1587" s="139">
        <f>'Product Ratings'!P1737</f>
        <v>1</v>
      </c>
      <c r="Q1587" s="139">
        <f>'Product Ratings'!Q1737</f>
        <v>4</v>
      </c>
      <c r="R1587" s="139">
        <f>'Product Ratings'!R1737</f>
        <v>0</v>
      </c>
      <c r="S1587" s="306">
        <f>'Product Ratings'!S1737</f>
        <v>4</v>
      </c>
      <c r="T1587" s="307">
        <f>'Product Ratings'!T1737</f>
        <v>12</v>
      </c>
      <c r="U1587" s="146"/>
      <c r="V1587" s="146"/>
      <c r="W1587" s="146"/>
    </row>
    <row r="1588" ht="12.75" customHeight="1">
      <c r="A1588" s="146"/>
      <c r="B1588" s="146" t="str">
        <f>'Product Ratings'!B1744</f>
        <v/>
      </c>
      <c r="C1588" s="146"/>
      <c r="D1588" s="146"/>
      <c r="E1588" s="146">
        <f>'Product Ratings'!C1744</f>
        <v>2</v>
      </c>
      <c r="F1588" s="305">
        <f>'Product Ratings'!D1744</f>
        <v>45.22</v>
      </c>
      <c r="G1588" s="305">
        <f>'Product Ratings'!E1744</f>
        <v>21.22</v>
      </c>
      <c r="H1588" s="134">
        <f>'Product Ratings'!F1744</f>
        <v>0.4692</v>
      </c>
      <c r="I1588" s="146"/>
      <c r="J1588" s="305">
        <f>'Product Ratings'!J1744</f>
        <v>22.61</v>
      </c>
      <c r="K1588" s="146" t="str">
        <f>'Product Ratings'!K1744</f>
        <v/>
      </c>
      <c r="L1588" s="305">
        <f>'Product Ratings'!L1744</f>
        <v>15.38932753</v>
      </c>
      <c r="M1588" s="134">
        <f>'Product Ratings'!M1744</f>
        <v>0.26</v>
      </c>
      <c r="N1588" s="146"/>
      <c r="O1588" s="139">
        <f>'Product Ratings'!O1744</f>
        <v>3</v>
      </c>
      <c r="P1588" s="139">
        <f>'Product Ratings'!P1744</f>
        <v>1</v>
      </c>
      <c r="Q1588" s="139">
        <f>'Product Ratings'!Q1744</f>
        <v>5</v>
      </c>
      <c r="R1588" s="139">
        <f>'Product Ratings'!R1744</f>
        <v>0</v>
      </c>
      <c r="S1588" s="306">
        <f>'Product Ratings'!S1744</f>
        <v>3</v>
      </c>
      <c r="T1588" s="307">
        <f>'Product Ratings'!T1744</f>
        <v>12</v>
      </c>
      <c r="U1588" s="146"/>
      <c r="V1588" s="146"/>
      <c r="W1588" s="146"/>
    </row>
    <row r="1589" ht="12.75" customHeight="1">
      <c r="A1589" s="146"/>
      <c r="B1589" s="146" t="str">
        <f>'Product Ratings'!B1746</f>
        <v/>
      </c>
      <c r="C1589" s="146"/>
      <c r="D1589" s="146"/>
      <c r="E1589" s="146">
        <f>'Product Ratings'!C1746</f>
        <v>9</v>
      </c>
      <c r="F1589" s="305">
        <f>'Product Ratings'!D1746</f>
        <v>625.7</v>
      </c>
      <c r="G1589" s="305">
        <f>'Product Ratings'!E1746</f>
        <v>293.54</v>
      </c>
      <c r="H1589" s="134">
        <f>'Product Ratings'!F1746</f>
        <v>0.4691</v>
      </c>
      <c r="I1589" s="146"/>
      <c r="J1589" s="305">
        <f>'Product Ratings'!J1746</f>
        <v>69.52222222</v>
      </c>
      <c r="K1589" s="146" t="str">
        <f>'Product Ratings'!K1746</f>
        <v/>
      </c>
      <c r="L1589" s="305">
        <f>'Product Ratings'!L1746</f>
        <v>47.32300199</v>
      </c>
      <c r="M1589" s="134">
        <f>'Product Ratings'!M1746</f>
        <v>0.34</v>
      </c>
      <c r="N1589" s="146"/>
      <c r="O1589" s="139">
        <f>'Product Ratings'!O1746</f>
        <v>3</v>
      </c>
      <c r="P1589" s="139">
        <f>'Product Ratings'!P1746</f>
        <v>2</v>
      </c>
      <c r="Q1589" s="139">
        <f>'Product Ratings'!Q1746</f>
        <v>3</v>
      </c>
      <c r="R1589" s="139">
        <f>'Product Ratings'!R1746</f>
        <v>0</v>
      </c>
      <c r="S1589" s="306">
        <f>'Product Ratings'!S1746</f>
        <v>4</v>
      </c>
      <c r="T1589" s="307">
        <f>'Product Ratings'!T1746</f>
        <v>12</v>
      </c>
      <c r="U1589" s="146"/>
      <c r="V1589" s="146"/>
      <c r="W1589" s="146"/>
    </row>
    <row r="1590" ht="12.75" customHeight="1">
      <c r="A1590" s="146"/>
      <c r="B1590" s="146" t="str">
        <f>'Product Ratings'!B1747</f>
        <v/>
      </c>
      <c r="C1590" s="146"/>
      <c r="D1590" s="146"/>
      <c r="E1590" s="146">
        <f>'Product Ratings'!C1747</f>
        <v>9</v>
      </c>
      <c r="F1590" s="305">
        <f>'Product Ratings'!D1747</f>
        <v>625.7</v>
      </c>
      <c r="G1590" s="305">
        <f>'Product Ratings'!E1747</f>
        <v>293.54</v>
      </c>
      <c r="H1590" s="134">
        <f>'Product Ratings'!F1747</f>
        <v>0.4691</v>
      </c>
      <c r="I1590" s="146"/>
      <c r="J1590" s="305">
        <f>'Product Ratings'!J1747</f>
        <v>69.52222222</v>
      </c>
      <c r="K1590" s="146" t="str">
        <f>'Product Ratings'!K1747</f>
        <v/>
      </c>
      <c r="L1590" s="305">
        <f>'Product Ratings'!L1747</f>
        <v>47.32300199</v>
      </c>
      <c r="M1590" s="134">
        <f>'Product Ratings'!M1747</f>
        <v>0.35</v>
      </c>
      <c r="N1590" s="146"/>
      <c r="O1590" s="139">
        <f>'Product Ratings'!O1747</f>
        <v>3</v>
      </c>
      <c r="P1590" s="139">
        <f>'Product Ratings'!P1747</f>
        <v>2</v>
      </c>
      <c r="Q1590" s="139">
        <f>'Product Ratings'!Q1747</f>
        <v>3</v>
      </c>
      <c r="R1590" s="139">
        <f>'Product Ratings'!R1747</f>
        <v>0</v>
      </c>
      <c r="S1590" s="306">
        <f>'Product Ratings'!S1747</f>
        <v>4</v>
      </c>
      <c r="T1590" s="307">
        <f>'Product Ratings'!T1747</f>
        <v>12</v>
      </c>
      <c r="U1590" s="146"/>
      <c r="V1590" s="146"/>
      <c r="W1590" s="146"/>
    </row>
    <row r="1591" ht="12.75" customHeight="1">
      <c r="A1591" s="146"/>
      <c r="B1591" s="146" t="str">
        <f>'Product Ratings'!B1748</f>
        <v/>
      </c>
      <c r="C1591" s="146"/>
      <c r="D1591" s="146"/>
      <c r="E1591" s="146">
        <f>'Product Ratings'!C1748</f>
        <v>3</v>
      </c>
      <c r="F1591" s="305">
        <f>'Product Ratings'!D1748</f>
        <v>206.09</v>
      </c>
      <c r="G1591" s="305">
        <f>'Product Ratings'!E1748</f>
        <v>96.59</v>
      </c>
      <c r="H1591" s="134">
        <f>'Product Ratings'!F1748</f>
        <v>0.4687</v>
      </c>
      <c r="I1591" s="146"/>
      <c r="J1591" s="305">
        <f>'Product Ratings'!J1748</f>
        <v>68.69666667</v>
      </c>
      <c r="K1591" s="146" t="str">
        <f>'Product Ratings'!K1748</f>
        <v/>
      </c>
      <c r="L1591" s="305">
        <f>'Product Ratings'!L1748</f>
        <v>46.77379088</v>
      </c>
      <c r="M1591" s="134">
        <f>'Product Ratings'!M1748</f>
        <v>0.65</v>
      </c>
      <c r="N1591" s="146"/>
      <c r="O1591" s="139">
        <f>'Product Ratings'!O1748</f>
        <v>3</v>
      </c>
      <c r="P1591" s="139">
        <f>'Product Ratings'!P1748</f>
        <v>1</v>
      </c>
      <c r="Q1591" s="139">
        <f>'Product Ratings'!Q1748</f>
        <v>3</v>
      </c>
      <c r="R1591" s="139">
        <f>'Product Ratings'!R1748</f>
        <v>0</v>
      </c>
      <c r="S1591" s="306">
        <f>'Product Ratings'!S1748</f>
        <v>5</v>
      </c>
      <c r="T1591" s="307">
        <f>'Product Ratings'!T1748</f>
        <v>12</v>
      </c>
      <c r="U1591" s="146"/>
      <c r="V1591" s="146"/>
      <c r="W1591" s="146"/>
    </row>
    <row r="1592" ht="12.75" customHeight="1">
      <c r="A1592" s="146"/>
      <c r="B1592" s="146" t="str">
        <f>'Product Ratings'!B1752</f>
        <v/>
      </c>
      <c r="C1592" s="146"/>
      <c r="D1592" s="146"/>
      <c r="E1592" s="146">
        <f>'Product Ratings'!C1752</f>
        <v>5</v>
      </c>
      <c r="F1592" s="305">
        <f>'Product Ratings'!D1752</f>
        <v>164.48</v>
      </c>
      <c r="G1592" s="305">
        <f>'Product Ratings'!E1752</f>
        <v>76.98</v>
      </c>
      <c r="H1592" s="134">
        <f>'Product Ratings'!F1752</f>
        <v>0.468</v>
      </c>
      <c r="I1592" s="146"/>
      <c r="J1592" s="305">
        <f>'Product Ratings'!J1752</f>
        <v>32.896</v>
      </c>
      <c r="K1592" s="146" t="str">
        <f>'Product Ratings'!K1752</f>
        <v/>
      </c>
      <c r="L1592" s="305">
        <f>'Product Ratings'!L1752</f>
        <v>22.40871935</v>
      </c>
      <c r="M1592" s="134">
        <f>'Product Ratings'!M1752</f>
        <v>0.32</v>
      </c>
      <c r="N1592" s="146"/>
      <c r="O1592" s="139">
        <f>'Product Ratings'!O1752</f>
        <v>3</v>
      </c>
      <c r="P1592" s="139">
        <f>'Product Ratings'!P1752</f>
        <v>1</v>
      </c>
      <c r="Q1592" s="139">
        <f>'Product Ratings'!Q1752</f>
        <v>5</v>
      </c>
      <c r="R1592" s="139">
        <f>'Product Ratings'!R1752</f>
        <v>0</v>
      </c>
      <c r="S1592" s="306">
        <f>'Product Ratings'!S1752</f>
        <v>3</v>
      </c>
      <c r="T1592" s="307">
        <f>'Product Ratings'!T1752</f>
        <v>12</v>
      </c>
      <c r="U1592" s="146"/>
      <c r="V1592" s="146"/>
      <c r="W1592" s="146"/>
    </row>
    <row r="1593" ht="12.75" customHeight="1">
      <c r="A1593" s="146"/>
      <c r="B1593" s="146" t="str">
        <f>'Product Ratings'!B1758</f>
        <v/>
      </c>
      <c r="C1593" s="146"/>
      <c r="D1593" s="146"/>
      <c r="E1593" s="146">
        <f>'Product Ratings'!C1758</f>
        <v>3</v>
      </c>
      <c r="F1593" s="305">
        <f>'Product Ratings'!D1758</f>
        <v>25.96</v>
      </c>
      <c r="G1593" s="305">
        <f>'Product Ratings'!E1758</f>
        <v>12.12</v>
      </c>
      <c r="H1593" s="134">
        <f>'Product Ratings'!F1758</f>
        <v>0.4669</v>
      </c>
      <c r="I1593" s="146"/>
      <c r="J1593" s="305">
        <f>'Product Ratings'!J1758</f>
        <v>8.653333333</v>
      </c>
      <c r="K1593" s="146" t="str">
        <f>'Product Ratings'!K1758</f>
        <v/>
      </c>
      <c r="L1593" s="305">
        <f>'Product Ratings'!L1758</f>
        <v>5.899061513</v>
      </c>
      <c r="M1593" s="134">
        <f>'Product Ratings'!M1758</f>
        <v>0.23</v>
      </c>
      <c r="N1593" s="146"/>
      <c r="O1593" s="139">
        <f>'Product Ratings'!O1758</f>
        <v>3</v>
      </c>
      <c r="P1593" s="139">
        <f>'Product Ratings'!P1758</f>
        <v>1</v>
      </c>
      <c r="Q1593" s="139">
        <f>'Product Ratings'!Q1758</f>
        <v>5</v>
      </c>
      <c r="R1593" s="139">
        <f>'Product Ratings'!R1758</f>
        <v>0</v>
      </c>
      <c r="S1593" s="306">
        <f>'Product Ratings'!S1758</f>
        <v>3</v>
      </c>
      <c r="T1593" s="307">
        <f>'Product Ratings'!T1758</f>
        <v>12</v>
      </c>
      <c r="U1593" s="146"/>
      <c r="V1593" s="146"/>
      <c r="W1593" s="146"/>
    </row>
    <row r="1594" ht="12.75" customHeight="1">
      <c r="A1594" s="146"/>
      <c r="B1594" s="146" t="str">
        <f>'Product Ratings'!B1773</f>
        <v/>
      </c>
      <c r="C1594" s="146"/>
      <c r="D1594" s="146"/>
      <c r="E1594" s="146">
        <f>'Product Ratings'!C1773</f>
        <v>2</v>
      </c>
      <c r="F1594" s="305">
        <f>'Product Ratings'!D1773</f>
        <v>17.22</v>
      </c>
      <c r="G1594" s="305">
        <f>'Product Ratings'!E1773</f>
        <v>8.02</v>
      </c>
      <c r="H1594" s="134">
        <f>'Product Ratings'!F1773</f>
        <v>0.4657</v>
      </c>
      <c r="I1594" s="146"/>
      <c r="J1594" s="305">
        <f>'Product Ratings'!J1773</f>
        <v>8.61</v>
      </c>
      <c r="K1594" s="146" t="str">
        <f>'Product Ratings'!K1773</f>
        <v/>
      </c>
      <c r="L1594" s="305">
        <f>'Product Ratings'!L1773</f>
        <v>5.87432626</v>
      </c>
      <c r="M1594" s="134">
        <f>'Product Ratings'!M1773</f>
        <v>0.15</v>
      </c>
      <c r="N1594" s="146"/>
      <c r="O1594" s="139">
        <f>'Product Ratings'!O1773</f>
        <v>3</v>
      </c>
      <c r="P1594" s="139">
        <f>'Product Ratings'!P1773</f>
        <v>1</v>
      </c>
      <c r="Q1594" s="139">
        <f>'Product Ratings'!Q1773</f>
        <v>5</v>
      </c>
      <c r="R1594" s="139">
        <f>'Product Ratings'!R1773</f>
        <v>0</v>
      </c>
      <c r="S1594" s="306">
        <f>'Product Ratings'!S1773</f>
        <v>3</v>
      </c>
      <c r="T1594" s="307">
        <f>'Product Ratings'!T1773</f>
        <v>12</v>
      </c>
      <c r="U1594" s="146"/>
      <c r="V1594" s="146"/>
      <c r="W1594" s="146"/>
    </row>
    <row r="1595" ht="12.75" customHeight="1">
      <c r="A1595" s="146"/>
      <c r="B1595" s="146" t="str">
        <f>'Product Ratings'!B1774</f>
        <v/>
      </c>
      <c r="C1595" s="146"/>
      <c r="D1595" s="146"/>
      <c r="E1595" s="146">
        <f>'Product Ratings'!C1774</f>
        <v>2</v>
      </c>
      <c r="F1595" s="305">
        <f>'Product Ratings'!D1774</f>
        <v>17.22</v>
      </c>
      <c r="G1595" s="305">
        <f>'Product Ratings'!E1774</f>
        <v>8.02</v>
      </c>
      <c r="H1595" s="134">
        <f>'Product Ratings'!F1774</f>
        <v>0.4657</v>
      </c>
      <c r="I1595" s="146"/>
      <c r="J1595" s="305">
        <f>'Product Ratings'!J1774</f>
        <v>8.61</v>
      </c>
      <c r="K1595" s="146" t="str">
        <f>'Product Ratings'!K1774</f>
        <v/>
      </c>
      <c r="L1595" s="305">
        <f>'Product Ratings'!L1774</f>
        <v>5.87432626</v>
      </c>
      <c r="M1595" s="134">
        <f>'Product Ratings'!M1774</f>
        <v>0.18</v>
      </c>
      <c r="N1595" s="146"/>
      <c r="O1595" s="139">
        <f>'Product Ratings'!O1774</f>
        <v>3</v>
      </c>
      <c r="P1595" s="139">
        <f>'Product Ratings'!P1774</f>
        <v>1</v>
      </c>
      <c r="Q1595" s="139">
        <f>'Product Ratings'!Q1774</f>
        <v>5</v>
      </c>
      <c r="R1595" s="139">
        <f>'Product Ratings'!R1774</f>
        <v>0</v>
      </c>
      <c r="S1595" s="306">
        <f>'Product Ratings'!S1774</f>
        <v>3</v>
      </c>
      <c r="T1595" s="307">
        <f>'Product Ratings'!T1774</f>
        <v>12</v>
      </c>
      <c r="U1595" s="146"/>
      <c r="V1595" s="146"/>
      <c r="W1595" s="146"/>
    </row>
    <row r="1596" ht="12.75" customHeight="1">
      <c r="A1596" s="146"/>
      <c r="B1596" s="146" t="str">
        <f>'Product Ratings'!B1820</f>
        <v/>
      </c>
      <c r="C1596" s="146"/>
      <c r="D1596" s="146"/>
      <c r="E1596" s="146">
        <f>'Product Ratings'!C1820</f>
        <v>2</v>
      </c>
      <c r="F1596" s="305">
        <f>'Product Ratings'!D1820</f>
        <v>46.65</v>
      </c>
      <c r="G1596" s="305">
        <f>'Product Ratings'!E1820</f>
        <v>21.63</v>
      </c>
      <c r="H1596" s="134">
        <f>'Product Ratings'!F1820</f>
        <v>0.4637</v>
      </c>
      <c r="I1596" s="146"/>
      <c r="J1596" s="305">
        <f>'Product Ratings'!J1820</f>
        <v>23.325</v>
      </c>
      <c r="K1596" s="146" t="str">
        <f>'Product Ratings'!K1820</f>
        <v/>
      </c>
      <c r="L1596" s="305">
        <f>'Product Ratings'!L1820</f>
        <v>15.93564255</v>
      </c>
      <c r="M1596" s="134">
        <f>'Product Ratings'!M1820</f>
        <v>0.26</v>
      </c>
      <c r="N1596" s="146"/>
      <c r="O1596" s="139">
        <f>'Product Ratings'!O1820</f>
        <v>3</v>
      </c>
      <c r="P1596" s="139">
        <f>'Product Ratings'!P1820</f>
        <v>1</v>
      </c>
      <c r="Q1596" s="139">
        <f>'Product Ratings'!Q1820</f>
        <v>5</v>
      </c>
      <c r="R1596" s="139">
        <f>'Product Ratings'!R1820</f>
        <v>0</v>
      </c>
      <c r="S1596" s="306">
        <f>'Product Ratings'!S1820</f>
        <v>3</v>
      </c>
      <c r="T1596" s="307">
        <f>'Product Ratings'!T1820</f>
        <v>12</v>
      </c>
      <c r="U1596" s="146"/>
      <c r="V1596" s="146"/>
      <c r="W1596" s="146"/>
    </row>
    <row r="1597" ht="12.75" customHeight="1">
      <c r="A1597" s="146"/>
      <c r="B1597" s="146" t="str">
        <f>'Product Ratings'!B1830</f>
        <v/>
      </c>
      <c r="C1597" s="146"/>
      <c r="D1597" s="146"/>
      <c r="E1597" s="146">
        <f>'Product Ratings'!C1830</f>
        <v>6</v>
      </c>
      <c r="F1597" s="305">
        <f>'Product Ratings'!D1830</f>
        <v>28.73</v>
      </c>
      <c r="G1597" s="305">
        <f>'Product Ratings'!E1830</f>
        <v>13.31</v>
      </c>
      <c r="H1597" s="134">
        <f>'Product Ratings'!F1830</f>
        <v>0.4633</v>
      </c>
      <c r="I1597" s="146"/>
      <c r="J1597" s="305">
        <f>'Product Ratings'!J1830</f>
        <v>4.788333333</v>
      </c>
      <c r="K1597" s="146" t="str">
        <f>'Product Ratings'!K1830</f>
        <v/>
      </c>
      <c r="L1597" s="305">
        <f>'Product Ratings'!L1830</f>
        <v>3.272284107</v>
      </c>
      <c r="M1597" s="134">
        <f>'Product Ratings'!M1830</f>
        <v>0.12</v>
      </c>
      <c r="N1597" s="146"/>
      <c r="O1597" s="139">
        <f>'Product Ratings'!O1830</f>
        <v>3</v>
      </c>
      <c r="P1597" s="139">
        <f>'Product Ratings'!P1830</f>
        <v>2</v>
      </c>
      <c r="Q1597" s="139">
        <f>'Product Ratings'!Q1830</f>
        <v>5</v>
      </c>
      <c r="R1597" s="139">
        <f>'Product Ratings'!R1830</f>
        <v>0</v>
      </c>
      <c r="S1597" s="306">
        <f>'Product Ratings'!S1830</f>
        <v>2</v>
      </c>
      <c r="T1597" s="307">
        <f>'Product Ratings'!T1830</f>
        <v>12</v>
      </c>
      <c r="U1597" s="146"/>
      <c r="V1597" s="146"/>
      <c r="W1597" s="146"/>
    </row>
    <row r="1598" ht="12.75" customHeight="1">
      <c r="A1598" s="146"/>
      <c r="B1598" s="146" t="str">
        <f>'Product Ratings'!B1831</f>
        <v/>
      </c>
      <c r="C1598" s="146"/>
      <c r="D1598" s="146"/>
      <c r="E1598" s="146">
        <f>'Product Ratings'!C1831</f>
        <v>4</v>
      </c>
      <c r="F1598" s="305">
        <f>'Product Ratings'!D1831</f>
        <v>260.87</v>
      </c>
      <c r="G1598" s="305">
        <f>'Product Ratings'!E1831</f>
        <v>120.87</v>
      </c>
      <c r="H1598" s="134">
        <f>'Product Ratings'!F1831</f>
        <v>0.4633</v>
      </c>
      <c r="I1598" s="146"/>
      <c r="J1598" s="305">
        <f>'Product Ratings'!J1831</f>
        <v>65.2175</v>
      </c>
      <c r="K1598" s="146" t="str">
        <f>'Product Ratings'!K1831</f>
        <v/>
      </c>
      <c r="L1598" s="305">
        <f>'Product Ratings'!L1831</f>
        <v>44.56878289</v>
      </c>
      <c r="M1598" s="134">
        <f>'Product Ratings'!M1831</f>
        <v>0.87</v>
      </c>
      <c r="N1598" s="146"/>
      <c r="O1598" s="139">
        <f>'Product Ratings'!O1831</f>
        <v>3</v>
      </c>
      <c r="P1598" s="139">
        <f>'Product Ratings'!P1831</f>
        <v>1</v>
      </c>
      <c r="Q1598" s="139">
        <f>'Product Ratings'!Q1831</f>
        <v>3</v>
      </c>
      <c r="R1598" s="139">
        <f>'Product Ratings'!R1831</f>
        <v>0</v>
      </c>
      <c r="S1598" s="306">
        <f>'Product Ratings'!S1831</f>
        <v>5</v>
      </c>
      <c r="T1598" s="307">
        <f>'Product Ratings'!T1831</f>
        <v>12</v>
      </c>
      <c r="U1598" s="146"/>
      <c r="V1598" s="146"/>
      <c r="W1598" s="146"/>
    </row>
    <row r="1599" ht="12.75" customHeight="1">
      <c r="A1599" s="146"/>
      <c r="B1599" s="146" t="str">
        <f>'Product Ratings'!B1841</f>
        <v/>
      </c>
      <c r="C1599" s="146"/>
      <c r="D1599" s="146"/>
      <c r="E1599" s="146">
        <f>'Product Ratings'!C1841</f>
        <v>22</v>
      </c>
      <c r="F1599" s="305">
        <f>'Product Ratings'!D1841</f>
        <v>76</v>
      </c>
      <c r="G1599" s="305">
        <f>'Product Ratings'!E1841</f>
        <v>35.08</v>
      </c>
      <c r="H1599" s="134">
        <f>'Product Ratings'!F1841</f>
        <v>0.4616</v>
      </c>
      <c r="I1599" s="146"/>
      <c r="J1599" s="305">
        <f>'Product Ratings'!J1841</f>
        <v>3.454545455</v>
      </c>
      <c r="K1599" s="146" t="str">
        <f>'Product Ratings'!K1841</f>
        <v/>
      </c>
      <c r="L1599" s="305">
        <f>'Product Ratings'!L1841</f>
        <v>2.363536846</v>
      </c>
      <c r="M1599" s="134" t="str">
        <f>'Product Ratings'!M1841</f>
        <v/>
      </c>
      <c r="N1599" s="146"/>
      <c r="O1599" s="139">
        <f>'Product Ratings'!O1841</f>
        <v>3</v>
      </c>
      <c r="P1599" s="139">
        <f>'Product Ratings'!P1841</f>
        <v>4</v>
      </c>
      <c r="Q1599" s="139">
        <f>'Product Ratings'!Q1841</f>
        <v>5</v>
      </c>
      <c r="R1599" s="139">
        <f>'Product Ratings'!R1841</f>
        <v>0</v>
      </c>
      <c r="S1599" s="306">
        <f>'Product Ratings'!S1841</f>
        <v>0</v>
      </c>
      <c r="T1599" s="307">
        <f>'Product Ratings'!T1841</f>
        <v>12</v>
      </c>
      <c r="U1599" s="146"/>
      <c r="V1599" s="146"/>
      <c r="W1599" s="146"/>
    </row>
    <row r="1600" ht="12.75" customHeight="1">
      <c r="A1600" s="146"/>
      <c r="B1600" s="146" t="str">
        <f>'Product Ratings'!B1850</f>
        <v/>
      </c>
      <c r="C1600" s="146"/>
      <c r="D1600" s="146"/>
      <c r="E1600" s="146">
        <f>'Product Ratings'!C1850</f>
        <v>18</v>
      </c>
      <c r="F1600" s="305">
        <f>'Product Ratings'!D1850</f>
        <v>588.52</v>
      </c>
      <c r="G1600" s="305">
        <f>'Product Ratings'!E1850</f>
        <v>270.85</v>
      </c>
      <c r="H1600" s="134">
        <f>'Product Ratings'!F1850</f>
        <v>0.4602</v>
      </c>
      <c r="I1600" s="146"/>
      <c r="J1600" s="305">
        <f>'Product Ratings'!J1850</f>
        <v>32.69555556</v>
      </c>
      <c r="K1600" s="146" t="str">
        <f>'Product Ratings'!K1850</f>
        <v/>
      </c>
      <c r="L1600" s="305">
        <f>'Product Ratings'!L1850</f>
        <v>22.39114885</v>
      </c>
      <c r="M1600" s="134" t="str">
        <f>'Product Ratings'!M1850</f>
        <v/>
      </c>
      <c r="N1600" s="146"/>
      <c r="O1600" s="139">
        <f>'Product Ratings'!O1850</f>
        <v>3</v>
      </c>
      <c r="P1600" s="139">
        <f>'Product Ratings'!P1850</f>
        <v>4</v>
      </c>
      <c r="Q1600" s="139">
        <f>'Product Ratings'!Q1850</f>
        <v>5</v>
      </c>
      <c r="R1600" s="139">
        <f>'Product Ratings'!R1850</f>
        <v>0</v>
      </c>
      <c r="S1600" s="306">
        <f>'Product Ratings'!S1850</f>
        <v>0</v>
      </c>
      <c r="T1600" s="307">
        <f>'Product Ratings'!T1850</f>
        <v>12</v>
      </c>
      <c r="U1600" s="146"/>
      <c r="V1600" s="146"/>
      <c r="W1600" s="146"/>
    </row>
    <row r="1601" ht="12.75" customHeight="1">
      <c r="A1601" s="146"/>
      <c r="B1601" s="146" t="str">
        <f>'Product Ratings'!B1859</f>
        <v/>
      </c>
      <c r="C1601" s="146"/>
      <c r="D1601" s="146"/>
      <c r="E1601" s="146">
        <f>'Product Ratings'!C1859</f>
        <v>20</v>
      </c>
      <c r="F1601" s="305">
        <f>'Product Ratings'!D1859</f>
        <v>651.13</v>
      </c>
      <c r="G1601" s="305">
        <f>'Product Ratings'!E1859</f>
        <v>298.48</v>
      </c>
      <c r="H1601" s="134">
        <f>'Product Ratings'!F1859</f>
        <v>0.4584</v>
      </c>
      <c r="I1601" s="146"/>
      <c r="J1601" s="305">
        <f>'Product Ratings'!J1859</f>
        <v>32.5565</v>
      </c>
      <c r="K1601" s="146" t="str">
        <f>'Product Ratings'!K1859</f>
        <v/>
      </c>
      <c r="L1601" s="305">
        <f>'Product Ratings'!L1859</f>
        <v>22.32343664</v>
      </c>
      <c r="M1601" s="134" t="str">
        <f>'Product Ratings'!M1859</f>
        <v/>
      </c>
      <c r="N1601" s="146"/>
      <c r="O1601" s="139">
        <f>'Product Ratings'!O1859</f>
        <v>3</v>
      </c>
      <c r="P1601" s="139">
        <f>'Product Ratings'!P1859</f>
        <v>4</v>
      </c>
      <c r="Q1601" s="139">
        <f>'Product Ratings'!Q1859</f>
        <v>5</v>
      </c>
      <c r="R1601" s="139">
        <f>'Product Ratings'!R1859</f>
        <v>0</v>
      </c>
      <c r="S1601" s="306">
        <f>'Product Ratings'!S1859</f>
        <v>0</v>
      </c>
      <c r="T1601" s="307">
        <f>'Product Ratings'!T1859</f>
        <v>12</v>
      </c>
      <c r="U1601" s="146"/>
      <c r="V1601" s="146"/>
      <c r="W1601" s="146"/>
    </row>
    <row r="1602" ht="12.75" customHeight="1">
      <c r="A1602" s="146"/>
      <c r="B1602" s="146" t="str">
        <f>'Product Ratings'!B1865</f>
        <v/>
      </c>
      <c r="C1602" s="146"/>
      <c r="D1602" s="146"/>
      <c r="E1602" s="146">
        <f>'Product Ratings'!C1865</f>
        <v>17</v>
      </c>
      <c r="F1602" s="305">
        <f>'Product Ratings'!D1865</f>
        <v>266.09</v>
      </c>
      <c r="G1602" s="305">
        <f>'Product Ratings'!E1865</f>
        <v>121.59</v>
      </c>
      <c r="H1602" s="134">
        <f>'Product Ratings'!F1865</f>
        <v>0.4569</v>
      </c>
      <c r="I1602" s="146"/>
      <c r="J1602" s="305">
        <f>'Product Ratings'!J1865</f>
        <v>15.65235294</v>
      </c>
      <c r="K1602" s="146" t="str">
        <f>'Product Ratings'!K1865</f>
        <v/>
      </c>
      <c r="L1602" s="305">
        <f>'Product Ratings'!L1865</f>
        <v>10.74360144</v>
      </c>
      <c r="M1602" s="134" t="str">
        <f>'Product Ratings'!M1865</f>
        <v/>
      </c>
      <c r="N1602" s="146"/>
      <c r="O1602" s="139">
        <f>'Product Ratings'!O1865</f>
        <v>3</v>
      </c>
      <c r="P1602" s="139">
        <f>'Product Ratings'!P1865</f>
        <v>4</v>
      </c>
      <c r="Q1602" s="139">
        <f>'Product Ratings'!Q1865</f>
        <v>5</v>
      </c>
      <c r="R1602" s="139">
        <f>'Product Ratings'!R1865</f>
        <v>0</v>
      </c>
      <c r="S1602" s="306">
        <f>'Product Ratings'!S1865</f>
        <v>0</v>
      </c>
      <c r="T1602" s="307">
        <f>'Product Ratings'!T1865</f>
        <v>12</v>
      </c>
      <c r="U1602" s="146"/>
      <c r="V1602" s="146"/>
      <c r="W1602" s="146"/>
    </row>
    <row r="1603" ht="12.75" customHeight="1">
      <c r="A1603" s="146"/>
      <c r="B1603" s="146" t="str">
        <f>'Product Ratings'!B1870</f>
        <v/>
      </c>
      <c r="C1603" s="146"/>
      <c r="D1603" s="146"/>
      <c r="E1603" s="146">
        <f>'Product Ratings'!C1870</f>
        <v>20</v>
      </c>
      <c r="F1603" s="305">
        <f>'Product Ratings'!D1870</f>
        <v>320.14</v>
      </c>
      <c r="G1603" s="305">
        <f>'Product Ratings'!E1870</f>
        <v>146.14</v>
      </c>
      <c r="H1603" s="134">
        <f>'Product Ratings'!F1870</f>
        <v>0.4565</v>
      </c>
      <c r="I1603" s="146"/>
      <c r="J1603" s="305">
        <f>'Product Ratings'!J1870</f>
        <v>16.007</v>
      </c>
      <c r="K1603" s="146" t="str">
        <f>'Product Ratings'!K1870</f>
        <v/>
      </c>
      <c r="L1603" s="305">
        <f>'Product Ratings'!L1870</f>
        <v>10.99004463</v>
      </c>
      <c r="M1603" s="134" t="str">
        <f>'Product Ratings'!M1870</f>
        <v/>
      </c>
      <c r="N1603" s="146"/>
      <c r="O1603" s="139">
        <f>'Product Ratings'!O1870</f>
        <v>3</v>
      </c>
      <c r="P1603" s="139">
        <f>'Product Ratings'!P1870</f>
        <v>4</v>
      </c>
      <c r="Q1603" s="139">
        <f>'Product Ratings'!Q1870</f>
        <v>5</v>
      </c>
      <c r="R1603" s="139">
        <f>'Product Ratings'!R1870</f>
        <v>0</v>
      </c>
      <c r="S1603" s="306">
        <f>'Product Ratings'!S1870</f>
        <v>0</v>
      </c>
      <c r="T1603" s="307">
        <f>'Product Ratings'!T1870</f>
        <v>12</v>
      </c>
      <c r="U1603" s="146"/>
      <c r="V1603" s="146"/>
      <c r="W1603" s="146"/>
    </row>
    <row r="1604" ht="12.75" customHeight="1">
      <c r="A1604" s="146"/>
      <c r="B1604" s="146" t="str">
        <f>'Product Ratings'!B1873</f>
        <v/>
      </c>
      <c r="C1604" s="146"/>
      <c r="D1604" s="146"/>
      <c r="E1604" s="146">
        <f>'Product Ratings'!C1873</f>
        <v>28</v>
      </c>
      <c r="F1604" s="305">
        <f>'Product Ratings'!D1873</f>
        <v>1193.48</v>
      </c>
      <c r="G1604" s="305">
        <f>'Product Ratings'!E1873</f>
        <v>543.34</v>
      </c>
      <c r="H1604" s="134">
        <f>'Product Ratings'!F1873</f>
        <v>0.4553</v>
      </c>
      <c r="I1604" s="146"/>
      <c r="J1604" s="305">
        <f>'Product Ratings'!J1873</f>
        <v>42.62428571</v>
      </c>
      <c r="K1604" s="146" t="str">
        <f>'Product Ratings'!K1873</f>
        <v/>
      </c>
      <c r="L1604" s="305">
        <f>'Product Ratings'!L1873</f>
        <v>29.28900276</v>
      </c>
      <c r="M1604" s="134" t="str">
        <f>'Product Ratings'!M1873</f>
        <v/>
      </c>
      <c r="N1604" s="146"/>
      <c r="O1604" s="139">
        <f>'Product Ratings'!O1873</f>
        <v>3</v>
      </c>
      <c r="P1604" s="139">
        <f>'Product Ratings'!P1873</f>
        <v>5</v>
      </c>
      <c r="Q1604" s="139">
        <f>'Product Ratings'!Q1873</f>
        <v>4</v>
      </c>
      <c r="R1604" s="139">
        <f>'Product Ratings'!R1873</f>
        <v>0</v>
      </c>
      <c r="S1604" s="306">
        <f>'Product Ratings'!S1873</f>
        <v>0</v>
      </c>
      <c r="T1604" s="307">
        <f>'Product Ratings'!T1873</f>
        <v>12</v>
      </c>
      <c r="U1604" s="146"/>
      <c r="V1604" s="146"/>
      <c r="W1604" s="146"/>
    </row>
    <row r="1605" ht="12.75" customHeight="1">
      <c r="A1605" s="146"/>
      <c r="B1605" s="146" t="str">
        <f>'Product Ratings'!B1883</f>
        <v/>
      </c>
      <c r="C1605" s="146"/>
      <c r="D1605" s="146"/>
      <c r="E1605" s="146">
        <f>'Product Ratings'!C1883</f>
        <v>24</v>
      </c>
      <c r="F1605" s="305">
        <f>'Product Ratings'!D1883</f>
        <v>704.07</v>
      </c>
      <c r="G1605" s="305">
        <f>'Product Ratings'!E1883</f>
        <v>319.69</v>
      </c>
      <c r="H1605" s="134">
        <f>'Product Ratings'!F1883</f>
        <v>0.4541</v>
      </c>
      <c r="I1605" s="146"/>
      <c r="J1605" s="305">
        <f>'Product Ratings'!J1883</f>
        <v>29.33625</v>
      </c>
      <c r="K1605" s="146" t="str">
        <f>'Product Ratings'!K1883</f>
        <v/>
      </c>
      <c r="L1605" s="305">
        <f>'Product Ratings'!L1883</f>
        <v>20.17485042</v>
      </c>
      <c r="M1605" s="134" t="str">
        <f>'Product Ratings'!M1883</f>
        <v/>
      </c>
      <c r="N1605" s="146"/>
      <c r="O1605" s="139">
        <f>'Product Ratings'!O1883</f>
        <v>3</v>
      </c>
      <c r="P1605" s="139">
        <f>'Product Ratings'!P1883</f>
        <v>4</v>
      </c>
      <c r="Q1605" s="139">
        <f>'Product Ratings'!Q1883</f>
        <v>5</v>
      </c>
      <c r="R1605" s="139">
        <f>'Product Ratings'!R1883</f>
        <v>0</v>
      </c>
      <c r="S1605" s="306">
        <f>'Product Ratings'!S1883</f>
        <v>0</v>
      </c>
      <c r="T1605" s="307">
        <f>'Product Ratings'!T1883</f>
        <v>12</v>
      </c>
      <c r="U1605" s="146"/>
      <c r="V1605" s="146"/>
      <c r="W1605" s="146"/>
    </row>
    <row r="1606" ht="12.75" customHeight="1">
      <c r="A1606" s="146"/>
      <c r="B1606" s="146" t="str">
        <f>'Product Ratings'!B1887</f>
        <v/>
      </c>
      <c r="C1606" s="146"/>
      <c r="D1606" s="146"/>
      <c r="E1606" s="146">
        <f>'Product Ratings'!C1887</f>
        <v>18</v>
      </c>
      <c r="F1606" s="305">
        <f>'Product Ratings'!D1887</f>
        <v>151.51</v>
      </c>
      <c r="G1606" s="305">
        <f>'Product Ratings'!E1887</f>
        <v>68.71</v>
      </c>
      <c r="H1606" s="134">
        <f>'Product Ratings'!F1887</f>
        <v>0.4535</v>
      </c>
      <c r="I1606" s="146"/>
      <c r="J1606" s="305">
        <f>'Product Ratings'!J1887</f>
        <v>8.417222222</v>
      </c>
      <c r="K1606" s="146" t="str">
        <f>'Product Ratings'!K1887</f>
        <v/>
      </c>
      <c r="L1606" s="305">
        <f>'Product Ratings'!L1887</f>
        <v>5.791002561</v>
      </c>
      <c r="M1606" s="134" t="str">
        <f>'Product Ratings'!M1887</f>
        <v/>
      </c>
      <c r="N1606" s="146"/>
      <c r="O1606" s="139">
        <f>'Product Ratings'!O1887</f>
        <v>3</v>
      </c>
      <c r="P1606" s="139">
        <f>'Product Ratings'!P1887</f>
        <v>4</v>
      </c>
      <c r="Q1606" s="139">
        <f>'Product Ratings'!Q1887</f>
        <v>5</v>
      </c>
      <c r="R1606" s="139">
        <f>'Product Ratings'!R1887</f>
        <v>0</v>
      </c>
      <c r="S1606" s="306">
        <f>'Product Ratings'!S1887</f>
        <v>0</v>
      </c>
      <c r="T1606" s="307">
        <f>'Product Ratings'!T1887</f>
        <v>12</v>
      </c>
      <c r="U1606" s="146"/>
      <c r="V1606" s="146"/>
      <c r="W1606" s="146"/>
    </row>
    <row r="1607" ht="12.75" customHeight="1">
      <c r="A1607" s="146"/>
      <c r="B1607" s="146" t="str">
        <f>'Product Ratings'!B1908</f>
        <v/>
      </c>
      <c r="C1607" s="146"/>
      <c r="D1607" s="146"/>
      <c r="E1607" s="146">
        <f>'Product Ratings'!C1908</f>
        <v>17</v>
      </c>
      <c r="F1607" s="305">
        <f>'Product Ratings'!D1908</f>
        <v>300</v>
      </c>
      <c r="G1607" s="305">
        <f>'Product Ratings'!E1908</f>
        <v>135.1</v>
      </c>
      <c r="H1607" s="134">
        <f>'Product Ratings'!F1908</f>
        <v>0.4503</v>
      </c>
      <c r="I1607" s="146"/>
      <c r="J1607" s="305">
        <f>'Product Ratings'!J1908</f>
        <v>17.64705882</v>
      </c>
      <c r="K1607" s="146" t="str">
        <f>'Product Ratings'!K1908</f>
        <v/>
      </c>
      <c r="L1607" s="305">
        <f>'Product Ratings'!L1908</f>
        <v>12.16786791</v>
      </c>
      <c r="M1607" s="134" t="str">
        <f>'Product Ratings'!M1908</f>
        <v/>
      </c>
      <c r="N1607" s="146"/>
      <c r="O1607" s="139">
        <f>'Product Ratings'!O1908</f>
        <v>3</v>
      </c>
      <c r="P1607" s="139">
        <f>'Product Ratings'!P1908</f>
        <v>4</v>
      </c>
      <c r="Q1607" s="139">
        <f>'Product Ratings'!Q1908</f>
        <v>5</v>
      </c>
      <c r="R1607" s="139">
        <f>'Product Ratings'!R1908</f>
        <v>0</v>
      </c>
      <c r="S1607" s="306">
        <f>'Product Ratings'!S1908</f>
        <v>0</v>
      </c>
      <c r="T1607" s="307">
        <f>'Product Ratings'!T1908</f>
        <v>12</v>
      </c>
      <c r="U1607" s="146"/>
      <c r="V1607" s="146"/>
      <c r="W1607" s="146"/>
    </row>
    <row r="1608" ht="12.75" customHeight="1">
      <c r="A1608" s="146"/>
      <c r="B1608" s="146" t="str">
        <f>'Product Ratings'!B1976</f>
        <v/>
      </c>
      <c r="C1608" s="146"/>
      <c r="D1608" s="146"/>
      <c r="E1608" s="146">
        <f>'Product Ratings'!C1976</f>
        <v>20</v>
      </c>
      <c r="F1608" s="305">
        <f>'Product Ratings'!D1976</f>
        <v>256.54</v>
      </c>
      <c r="G1608" s="305">
        <f>'Product Ratings'!E1976</f>
        <v>111.89</v>
      </c>
      <c r="H1608" s="134">
        <f>'Product Ratings'!F1976</f>
        <v>0.4361</v>
      </c>
      <c r="I1608" s="146"/>
      <c r="J1608" s="305">
        <f>'Product Ratings'!J1976</f>
        <v>12.827</v>
      </c>
      <c r="K1608" s="146" t="str">
        <f>'Product Ratings'!K1976</f>
        <v/>
      </c>
      <c r="L1608" s="305">
        <f>'Product Ratings'!L1976</f>
        <v>8.93182926</v>
      </c>
      <c r="M1608" s="134" t="str">
        <f>'Product Ratings'!M1976</f>
        <v/>
      </c>
      <c r="N1608" s="146"/>
      <c r="O1608" s="139">
        <f>'Product Ratings'!O1976</f>
        <v>3</v>
      </c>
      <c r="P1608" s="139">
        <f>'Product Ratings'!P1976</f>
        <v>4</v>
      </c>
      <c r="Q1608" s="139">
        <f>'Product Ratings'!Q1976</f>
        <v>5</v>
      </c>
      <c r="R1608" s="139">
        <f>'Product Ratings'!R1976</f>
        <v>0</v>
      </c>
      <c r="S1608" s="306">
        <f>'Product Ratings'!S1976</f>
        <v>0</v>
      </c>
      <c r="T1608" s="307">
        <f>'Product Ratings'!T1976</f>
        <v>12</v>
      </c>
      <c r="U1608" s="146"/>
      <c r="V1608" s="146"/>
      <c r="W1608" s="146"/>
    </row>
    <row r="1609" ht="12.75" customHeight="1">
      <c r="A1609" s="146"/>
      <c r="B1609" s="146" t="str">
        <f>'Product Ratings'!B2013</f>
        <v/>
      </c>
      <c r="C1609" s="146"/>
      <c r="D1609" s="146"/>
      <c r="E1609" s="146">
        <f>'Product Ratings'!C2013</f>
        <v>25</v>
      </c>
      <c r="F1609" s="305">
        <f>'Product Ratings'!D2013</f>
        <v>198.37</v>
      </c>
      <c r="G1609" s="305">
        <f>'Product Ratings'!E2013</f>
        <v>84.52</v>
      </c>
      <c r="H1609" s="134">
        <f>'Product Ratings'!F2013</f>
        <v>0.4261</v>
      </c>
      <c r="I1609" s="146"/>
      <c r="J1609" s="305">
        <f>'Product Ratings'!J2013</f>
        <v>7.9348</v>
      </c>
      <c r="K1609" s="146" t="str">
        <f>'Product Ratings'!K2013</f>
        <v/>
      </c>
      <c r="L1609" s="305">
        <f>'Product Ratings'!L2013</f>
        <v>5.563985695</v>
      </c>
      <c r="M1609" s="134" t="str">
        <f>'Product Ratings'!M2013</f>
        <v/>
      </c>
      <c r="N1609" s="146"/>
      <c r="O1609" s="139">
        <f>'Product Ratings'!O2013</f>
        <v>3</v>
      </c>
      <c r="P1609" s="139">
        <f>'Product Ratings'!P2013</f>
        <v>4</v>
      </c>
      <c r="Q1609" s="139">
        <f>'Product Ratings'!Q2013</f>
        <v>5</v>
      </c>
      <c r="R1609" s="139">
        <f>'Product Ratings'!R2013</f>
        <v>0</v>
      </c>
      <c r="S1609" s="306">
        <f>'Product Ratings'!S2013</f>
        <v>0</v>
      </c>
      <c r="T1609" s="307">
        <f>'Product Ratings'!T2013</f>
        <v>12</v>
      </c>
      <c r="U1609" s="146"/>
      <c r="V1609" s="146"/>
      <c r="W1609" s="146"/>
    </row>
    <row r="1610" ht="12.75" customHeight="1">
      <c r="A1610" s="146"/>
      <c r="B1610" s="146" t="str">
        <f>'Product Ratings'!B2061</f>
        <v/>
      </c>
      <c r="C1610" s="146"/>
      <c r="D1610" s="146"/>
      <c r="E1610" s="146">
        <f>'Product Ratings'!C2061</f>
        <v>28</v>
      </c>
      <c r="F1610" s="305">
        <f>'Product Ratings'!D2061</f>
        <v>1099.57</v>
      </c>
      <c r="G1610" s="305">
        <f>'Product Ratings'!E2061</f>
        <v>447.78</v>
      </c>
      <c r="H1610" s="134">
        <f>'Product Ratings'!F2061</f>
        <v>0.4072</v>
      </c>
      <c r="I1610" s="146"/>
      <c r="J1610" s="305">
        <f>'Product Ratings'!J2061</f>
        <v>39.27035714</v>
      </c>
      <c r="K1610" s="146" t="str">
        <f>'Product Ratings'!K2061</f>
        <v/>
      </c>
      <c r="L1610" s="305">
        <f>'Product Ratings'!L2061</f>
        <v>27.90673475</v>
      </c>
      <c r="M1610" s="134" t="str">
        <f>'Product Ratings'!M2061</f>
        <v/>
      </c>
      <c r="N1610" s="146"/>
      <c r="O1610" s="139" t="b">
        <f>'Product Ratings'!O2061</f>
        <v>0</v>
      </c>
      <c r="P1610" s="139">
        <f>'Product Ratings'!P2061</f>
        <v>5</v>
      </c>
      <c r="Q1610" s="139">
        <f>'Product Ratings'!Q2061</f>
        <v>4</v>
      </c>
      <c r="R1610" s="139">
        <f>'Product Ratings'!R2061</f>
        <v>0</v>
      </c>
      <c r="S1610" s="306">
        <f>'Product Ratings'!S2061</f>
        <v>0</v>
      </c>
      <c r="T1610" s="307">
        <f>'Product Ratings'!T2061</f>
        <v>9</v>
      </c>
      <c r="U1610" s="146"/>
      <c r="V1610" s="146"/>
      <c r="W1610" s="146"/>
    </row>
    <row r="1611" ht="12.75" customHeight="1">
      <c r="A1611" s="146"/>
      <c r="B1611" s="146" t="str">
        <f>'Product Ratings'!B2158</f>
        <v/>
      </c>
      <c r="C1611" s="146"/>
      <c r="D1611" s="146"/>
      <c r="E1611" s="146">
        <f>'Product Ratings'!C2158</f>
        <v>32</v>
      </c>
      <c r="F1611" s="305">
        <f>'Product Ratings'!D2158</f>
        <v>221.22</v>
      </c>
      <c r="G1611" s="305">
        <f>'Product Ratings'!E2158</f>
        <v>85.36</v>
      </c>
      <c r="H1611" s="134">
        <f>'Product Ratings'!F2158</f>
        <v>0.3859</v>
      </c>
      <c r="I1611" s="146"/>
      <c r="J1611" s="305">
        <f>'Product Ratings'!J2158</f>
        <v>6.913125</v>
      </c>
      <c r="K1611" s="146" t="str">
        <f>'Product Ratings'!K2158</f>
        <v/>
      </c>
      <c r="L1611" s="305">
        <f>'Product Ratings'!L2158</f>
        <v>4.988184573</v>
      </c>
      <c r="M1611" s="134" t="str">
        <f>'Product Ratings'!M2158</f>
        <v/>
      </c>
      <c r="N1611" s="146"/>
      <c r="O1611" s="139">
        <f>'Product Ratings'!O2158</f>
        <v>2</v>
      </c>
      <c r="P1611" s="139">
        <f>'Product Ratings'!P2158</f>
        <v>5</v>
      </c>
      <c r="Q1611" s="139">
        <f>'Product Ratings'!Q2158</f>
        <v>5</v>
      </c>
      <c r="R1611" s="139">
        <f>'Product Ratings'!R2158</f>
        <v>0</v>
      </c>
      <c r="S1611" s="306">
        <f>'Product Ratings'!S2158</f>
        <v>0</v>
      </c>
      <c r="T1611" s="307">
        <f>'Product Ratings'!T2158</f>
        <v>12</v>
      </c>
      <c r="U1611" s="146"/>
      <c r="V1611" s="146"/>
      <c r="W1611" s="146"/>
    </row>
    <row r="1612" ht="12.75" customHeight="1">
      <c r="A1612" s="146"/>
      <c r="B1612" s="146" t="str">
        <f>'Product Ratings'!B2188</f>
        <v/>
      </c>
      <c r="C1612" s="146"/>
      <c r="D1612" s="146"/>
      <c r="E1612" s="146">
        <f>'Product Ratings'!C2188</f>
        <v>30</v>
      </c>
      <c r="F1612" s="305">
        <f>'Product Ratings'!D2188</f>
        <v>344.89</v>
      </c>
      <c r="G1612" s="305">
        <f>'Product Ratings'!E2188</f>
        <v>126.58</v>
      </c>
      <c r="H1612" s="134">
        <f>'Product Ratings'!F2188</f>
        <v>0.367</v>
      </c>
      <c r="I1612" s="146"/>
      <c r="J1612" s="305">
        <f>'Product Ratings'!J2188</f>
        <v>11.49633333</v>
      </c>
      <c r="K1612" s="146" t="str">
        <f>'Product Ratings'!K2188</f>
        <v/>
      </c>
      <c r="L1612" s="305">
        <f>'Product Ratings'!L2188</f>
        <v>8.409900024</v>
      </c>
      <c r="M1612" s="134" t="str">
        <f>'Product Ratings'!M2188</f>
        <v/>
      </c>
      <c r="N1612" s="146"/>
      <c r="O1612" s="139">
        <f>'Product Ratings'!O2188</f>
        <v>2</v>
      </c>
      <c r="P1612" s="139">
        <f>'Product Ratings'!P2188</f>
        <v>5</v>
      </c>
      <c r="Q1612" s="139">
        <f>'Product Ratings'!Q2188</f>
        <v>5</v>
      </c>
      <c r="R1612" s="139">
        <f>'Product Ratings'!R2188</f>
        <v>0</v>
      </c>
      <c r="S1612" s="306">
        <f>'Product Ratings'!S2188</f>
        <v>0</v>
      </c>
      <c r="T1612" s="307">
        <f>'Product Ratings'!T2188</f>
        <v>12</v>
      </c>
      <c r="U1612" s="146"/>
      <c r="V1612" s="146"/>
      <c r="W1612" s="146"/>
    </row>
    <row r="1613" ht="12.75" customHeight="1">
      <c r="A1613" s="146"/>
      <c r="B1613" s="146" t="str">
        <f>'Product Ratings'!B2207</f>
        <v/>
      </c>
      <c r="C1613" s="146"/>
      <c r="D1613" s="146"/>
      <c r="E1613" s="146">
        <f>'Product Ratings'!C2207</f>
        <v>27</v>
      </c>
      <c r="F1613" s="305">
        <f>'Product Ratings'!D2207</f>
        <v>91.73</v>
      </c>
      <c r="G1613" s="305">
        <f>'Product Ratings'!E2207</f>
        <v>32.78</v>
      </c>
      <c r="H1613" s="134">
        <f>'Product Ratings'!F2207</f>
        <v>0.3574</v>
      </c>
      <c r="I1613" s="146"/>
      <c r="J1613" s="305">
        <f>'Product Ratings'!J2207</f>
        <v>3.397407407</v>
      </c>
      <c r="K1613" s="146" t="str">
        <f>'Product Ratings'!K2207</f>
        <v/>
      </c>
      <c r="L1613" s="305">
        <f>'Product Ratings'!L2207</f>
        <v>2.502878597</v>
      </c>
      <c r="M1613" s="134" t="str">
        <f>'Product Ratings'!M2207</f>
        <v/>
      </c>
      <c r="N1613" s="146"/>
      <c r="O1613" s="139">
        <f>'Product Ratings'!O2207</f>
        <v>2</v>
      </c>
      <c r="P1613" s="139">
        <f>'Product Ratings'!P2207</f>
        <v>5</v>
      </c>
      <c r="Q1613" s="139">
        <f>'Product Ratings'!Q2207</f>
        <v>5</v>
      </c>
      <c r="R1613" s="139">
        <f>'Product Ratings'!R2207</f>
        <v>0</v>
      </c>
      <c r="S1613" s="306">
        <f>'Product Ratings'!S2207</f>
        <v>0</v>
      </c>
      <c r="T1613" s="307">
        <f>'Product Ratings'!T2207</f>
        <v>12</v>
      </c>
      <c r="U1613" s="146"/>
      <c r="V1613" s="146"/>
      <c r="W1613" s="146"/>
    </row>
    <row r="1614" ht="12.75" customHeight="1">
      <c r="A1614" s="146"/>
      <c r="B1614" s="146" t="str">
        <f>'Product Ratings'!B2218</f>
        <v/>
      </c>
      <c r="C1614" s="146"/>
      <c r="D1614" s="146"/>
      <c r="E1614" s="146">
        <f>'Product Ratings'!C2218</f>
        <v>29</v>
      </c>
      <c r="F1614" s="305">
        <f>'Product Ratings'!D2218</f>
        <v>975.33</v>
      </c>
      <c r="G1614" s="305">
        <f>'Product Ratings'!E2218</f>
        <v>339.71</v>
      </c>
      <c r="H1614" s="134">
        <f>'Product Ratings'!F2218</f>
        <v>0.3483</v>
      </c>
      <c r="I1614" s="146"/>
      <c r="J1614" s="305">
        <f>'Product Ratings'!J2218</f>
        <v>33.63206897</v>
      </c>
      <c r="K1614" s="146" t="str">
        <f>'Product Ratings'!K2218</f>
        <v/>
      </c>
      <c r="L1614" s="305">
        <f>'Product Ratings'!L2218</f>
        <v>24.94405471</v>
      </c>
      <c r="M1614" s="134" t="str">
        <f>'Product Ratings'!M2218</f>
        <v/>
      </c>
      <c r="N1614" s="146"/>
      <c r="O1614" s="139">
        <f>'Product Ratings'!O2218</f>
        <v>2</v>
      </c>
      <c r="P1614" s="139">
        <f>'Product Ratings'!P2218</f>
        <v>5</v>
      </c>
      <c r="Q1614" s="139">
        <f>'Product Ratings'!Q2218</f>
        <v>5</v>
      </c>
      <c r="R1614" s="139">
        <f>'Product Ratings'!R2218</f>
        <v>0</v>
      </c>
      <c r="S1614" s="306">
        <f>'Product Ratings'!S2218</f>
        <v>0</v>
      </c>
      <c r="T1614" s="307">
        <f>'Product Ratings'!T2218</f>
        <v>12</v>
      </c>
      <c r="U1614" s="146"/>
      <c r="V1614" s="146"/>
      <c r="W1614" s="146"/>
    </row>
    <row r="1615" ht="12.75" customHeight="1">
      <c r="A1615" s="146"/>
      <c r="B1615" s="146" t="str">
        <f>'Product Ratings'!B2219</f>
        <v/>
      </c>
      <c r="C1615" s="146"/>
      <c r="D1615" s="146"/>
      <c r="E1615" s="146">
        <f>'Product Ratings'!C2219</f>
        <v>32</v>
      </c>
      <c r="F1615" s="305">
        <f>'Product Ratings'!D2219</f>
        <v>1074.15</v>
      </c>
      <c r="G1615" s="305">
        <f>'Product Ratings'!E2219</f>
        <v>373.05</v>
      </c>
      <c r="H1615" s="134">
        <f>'Product Ratings'!F2219</f>
        <v>0.3473</v>
      </c>
      <c r="I1615" s="146"/>
      <c r="J1615" s="305">
        <f>'Product Ratings'!J2219</f>
        <v>33.5671875</v>
      </c>
      <c r="K1615" s="146" t="str">
        <f>'Product Ratings'!K2219</f>
        <v/>
      </c>
      <c r="L1615" s="305">
        <f>'Product Ratings'!L2219</f>
        <v>24.91441216</v>
      </c>
      <c r="M1615" s="134" t="str">
        <f>'Product Ratings'!M2219</f>
        <v/>
      </c>
      <c r="N1615" s="146"/>
      <c r="O1615" s="139">
        <f>'Product Ratings'!O2219</f>
        <v>2</v>
      </c>
      <c r="P1615" s="139">
        <f>'Product Ratings'!P2219</f>
        <v>5</v>
      </c>
      <c r="Q1615" s="139">
        <f>'Product Ratings'!Q2219</f>
        <v>5</v>
      </c>
      <c r="R1615" s="139">
        <f>'Product Ratings'!R2219</f>
        <v>0</v>
      </c>
      <c r="S1615" s="306">
        <f>'Product Ratings'!S2219</f>
        <v>0</v>
      </c>
      <c r="T1615" s="307">
        <f>'Product Ratings'!T2219</f>
        <v>12</v>
      </c>
      <c r="U1615" s="146"/>
      <c r="V1615" s="146"/>
      <c r="W1615" s="146"/>
    </row>
    <row r="1616" ht="12.75" customHeight="1">
      <c r="A1616" s="146"/>
      <c r="B1616" s="146" t="str">
        <f>'Product Ratings'!B2246</f>
        <v/>
      </c>
      <c r="C1616" s="146"/>
      <c r="D1616" s="146"/>
      <c r="E1616" s="146">
        <f>'Product Ratings'!C2246</f>
        <v>27</v>
      </c>
      <c r="F1616" s="305">
        <f>'Product Ratings'!D2246</f>
        <v>404.18</v>
      </c>
      <c r="G1616" s="305">
        <f>'Product Ratings'!E2246</f>
        <v>134.18</v>
      </c>
      <c r="H1616" s="134">
        <f>'Product Ratings'!F2246</f>
        <v>0.332</v>
      </c>
      <c r="I1616" s="146"/>
      <c r="J1616" s="305">
        <f>'Product Ratings'!J2246</f>
        <v>14.96962963</v>
      </c>
      <c r="K1616" s="146" t="str">
        <f>'Product Ratings'!K2246</f>
        <v/>
      </c>
      <c r="L1616" s="305">
        <f>'Product Ratings'!L2246</f>
        <v>11.23846068</v>
      </c>
      <c r="M1616" s="134" t="str">
        <f>'Product Ratings'!M2246</f>
        <v/>
      </c>
      <c r="N1616" s="146"/>
      <c r="O1616" s="139">
        <f>'Product Ratings'!O2246</f>
        <v>2</v>
      </c>
      <c r="P1616" s="139">
        <f>'Product Ratings'!P2246</f>
        <v>5</v>
      </c>
      <c r="Q1616" s="139">
        <f>'Product Ratings'!Q2246</f>
        <v>5</v>
      </c>
      <c r="R1616" s="139">
        <f>'Product Ratings'!R2246</f>
        <v>0</v>
      </c>
      <c r="S1616" s="306">
        <f>'Product Ratings'!S2246</f>
        <v>0</v>
      </c>
      <c r="T1616" s="307">
        <f>'Product Ratings'!T2246</f>
        <v>12</v>
      </c>
      <c r="U1616" s="146"/>
      <c r="V1616" s="146"/>
      <c r="W1616" s="146"/>
    </row>
    <row r="1617" ht="12.75" customHeight="1">
      <c r="A1617" s="146"/>
      <c r="B1617" s="146" t="str">
        <f>'Product Ratings'!B2359</f>
        <v/>
      </c>
      <c r="C1617" s="146"/>
      <c r="D1617" s="146"/>
      <c r="E1617" s="146">
        <f>'Product Ratings'!C2359</f>
        <v>33</v>
      </c>
      <c r="F1617" s="305">
        <f>'Product Ratings'!D2359</f>
        <v>575.48</v>
      </c>
      <c r="G1617" s="305">
        <f>'Product Ratings'!E2359</f>
        <v>121.73</v>
      </c>
      <c r="H1617" s="134">
        <f>'Product Ratings'!F2359</f>
        <v>0.2115</v>
      </c>
      <c r="I1617" s="146"/>
      <c r="J1617" s="305">
        <f>'Product Ratings'!J2359</f>
        <v>17.43878788</v>
      </c>
      <c r="K1617" s="146" t="str">
        <f>'Product Ratings'!K2359</f>
        <v/>
      </c>
      <c r="L1617" s="305">
        <f>'Product Ratings'!L2359</f>
        <v>14.39437712</v>
      </c>
      <c r="M1617" s="134" t="str">
        <f>'Product Ratings'!M2359</f>
        <v/>
      </c>
      <c r="N1617" s="146"/>
      <c r="O1617" s="139">
        <f>'Product Ratings'!O2359</f>
        <v>1</v>
      </c>
      <c r="P1617" s="139">
        <f>'Product Ratings'!P2359</f>
        <v>5</v>
      </c>
      <c r="Q1617" s="139">
        <f>'Product Ratings'!Q2359</f>
        <v>5</v>
      </c>
      <c r="R1617" s="139">
        <f>'Product Ratings'!R2359</f>
        <v>0</v>
      </c>
      <c r="S1617" s="306">
        <f>'Product Ratings'!S2359</f>
        <v>0</v>
      </c>
      <c r="T1617" s="307">
        <f>'Product Ratings'!T2359</f>
        <v>11</v>
      </c>
      <c r="U1617" s="146"/>
      <c r="V1617" s="146"/>
      <c r="W1617" s="146"/>
    </row>
    <row r="1618" ht="12.75" customHeight="1">
      <c r="A1618" s="146"/>
      <c r="B1618" s="146" t="str">
        <f>'Product Ratings'!B168</f>
        <v>Widget 160</v>
      </c>
      <c r="C1618" s="146"/>
      <c r="D1618" s="146"/>
      <c r="E1618" s="146">
        <f>'Product Ratings'!C168</f>
        <v>1</v>
      </c>
      <c r="F1618" s="305">
        <f>'Product Ratings'!D168</f>
        <v>268.7</v>
      </c>
      <c r="G1618" s="305">
        <f>'Product Ratings'!E168</f>
        <v>187.05</v>
      </c>
      <c r="H1618" s="134">
        <f>'Product Ratings'!F168</f>
        <v>0.534</v>
      </c>
      <c r="I1618" s="146"/>
      <c r="J1618" s="305">
        <f>'Product Ratings'!J168</f>
        <v>268.7</v>
      </c>
      <c r="K1618" s="146">
        <f>'Product Ratings'!K168</f>
        <v>48</v>
      </c>
      <c r="L1618" s="305">
        <f>'Product Ratings'!L168</f>
        <v>175.1629726</v>
      </c>
      <c r="M1618" s="134">
        <f>'Product Ratings'!M168</f>
        <v>0.04</v>
      </c>
      <c r="N1618" s="146"/>
      <c r="O1618" s="139">
        <f>'Product Ratings'!O168</f>
        <v>3</v>
      </c>
      <c r="P1618" s="139">
        <f>'Product Ratings'!P168</f>
        <v>1</v>
      </c>
      <c r="Q1618" s="127">
        <f>'Product Ratings'!Q168</f>
        <v>175.1629726</v>
      </c>
      <c r="R1618" s="139">
        <f>'Product Ratings'!R168</f>
        <v>2</v>
      </c>
      <c r="S1618" s="306">
        <f>'Product Ratings'!S168</f>
        <v>1</v>
      </c>
      <c r="T1618" s="307">
        <f>'Product Ratings'!T168</f>
        <v>182.1629726</v>
      </c>
      <c r="U1618" s="146"/>
      <c r="V1618" s="146"/>
      <c r="W1618" s="146"/>
    </row>
    <row r="1619" ht="12.75" customHeight="1">
      <c r="A1619" s="146"/>
      <c r="B1619" s="146" t="str">
        <f>'Product Ratings'!B243</f>
        <v>Widget 237</v>
      </c>
      <c r="C1619" s="146"/>
      <c r="D1619" s="146"/>
      <c r="E1619" s="146">
        <f>'Product Ratings'!C243</f>
        <v>1</v>
      </c>
      <c r="F1619" s="305">
        <f>'Product Ratings'!D243</f>
        <v>286.09</v>
      </c>
      <c r="G1619" s="305">
        <f>'Product Ratings'!E243</f>
        <v>191.59</v>
      </c>
      <c r="H1619" s="134">
        <f>'Product Ratings'!F243</f>
        <v>0.534</v>
      </c>
      <c r="I1619" s="146"/>
      <c r="J1619" s="305">
        <f>'Product Ratings'!J243</f>
        <v>286.09</v>
      </c>
      <c r="K1619" s="146">
        <f>'Product Ratings'!K243</f>
        <v>48</v>
      </c>
      <c r="L1619" s="305">
        <f>'Product Ratings'!L243</f>
        <v>186.4993481</v>
      </c>
      <c r="M1619" s="134">
        <f>'Product Ratings'!M243</f>
        <v>0.03</v>
      </c>
      <c r="N1619" s="146"/>
      <c r="O1619" s="139">
        <f>'Product Ratings'!O243</f>
        <v>3</v>
      </c>
      <c r="P1619" s="139">
        <f>'Product Ratings'!P243</f>
        <v>1</v>
      </c>
      <c r="Q1619" s="139">
        <f>'Product Ratings'!Q243</f>
        <v>1</v>
      </c>
      <c r="R1619" s="139">
        <f>'Product Ratings'!R243</f>
        <v>2</v>
      </c>
      <c r="S1619" s="306">
        <f>'Product Ratings'!S243</f>
        <v>1</v>
      </c>
      <c r="T1619" s="307">
        <f>'Product Ratings'!T243</f>
        <v>8</v>
      </c>
      <c r="U1619" s="146"/>
      <c r="V1619" s="146"/>
      <c r="W1619" s="146"/>
    </row>
    <row r="1620" ht="12.75" customHeight="1">
      <c r="A1620" s="146"/>
      <c r="B1620" s="146" t="str">
        <f>'Product Ratings'!B245</f>
        <v>Widget 239</v>
      </c>
      <c r="C1620" s="146"/>
      <c r="D1620" s="146"/>
      <c r="E1620" s="146">
        <f>'Product Ratings'!C245</f>
        <v>1</v>
      </c>
      <c r="F1620" s="305">
        <f>'Product Ratings'!D245</f>
        <v>247.83</v>
      </c>
      <c r="G1620" s="305">
        <f>'Product Ratings'!E245</f>
        <v>165.89</v>
      </c>
      <c r="H1620" s="134">
        <f>'Product Ratings'!F245</f>
        <v>0.534</v>
      </c>
      <c r="I1620" s="146"/>
      <c r="J1620" s="305">
        <f>'Product Ratings'!J245</f>
        <v>247.83</v>
      </c>
      <c r="K1620" s="146">
        <f>'Product Ratings'!K245</f>
        <v>49</v>
      </c>
      <c r="L1620" s="305">
        <f>'Product Ratings'!L245</f>
        <v>161.5580183</v>
      </c>
      <c r="M1620" s="134">
        <f>'Product Ratings'!M245</f>
        <v>0.05</v>
      </c>
      <c r="N1620" s="146"/>
      <c r="O1620" s="139">
        <f>'Product Ratings'!O245</f>
        <v>3</v>
      </c>
      <c r="P1620" s="139">
        <f>'Product Ratings'!P245</f>
        <v>1</v>
      </c>
      <c r="Q1620" s="139">
        <f>'Product Ratings'!Q245</f>
        <v>2</v>
      </c>
      <c r="R1620" s="139">
        <f>'Product Ratings'!R245</f>
        <v>2</v>
      </c>
      <c r="S1620" s="306">
        <f>'Product Ratings'!S245</f>
        <v>1</v>
      </c>
      <c r="T1620" s="307">
        <f>'Product Ratings'!T245</f>
        <v>9</v>
      </c>
      <c r="U1620" s="146"/>
      <c r="V1620" s="146"/>
      <c r="W1620" s="146"/>
    </row>
    <row r="1621" ht="12.75" customHeight="1">
      <c r="A1621" s="146"/>
      <c r="B1621" s="146" t="str">
        <f>'Product Ratings'!B326</f>
        <v>Widget 324</v>
      </c>
      <c r="C1621" s="146"/>
      <c r="D1621" s="146"/>
      <c r="E1621" s="146">
        <f>'Product Ratings'!C326</f>
        <v>1</v>
      </c>
      <c r="F1621" s="305">
        <f>'Product Ratings'!D326</f>
        <v>155.65</v>
      </c>
      <c r="G1621" s="305">
        <f>'Product Ratings'!E326</f>
        <v>101.05</v>
      </c>
      <c r="H1621" s="134">
        <f>'Product Ratings'!F326</f>
        <v>0.534</v>
      </c>
      <c r="I1621" s="146"/>
      <c r="J1621" s="305">
        <f>'Product Ratings'!J326</f>
        <v>155.65</v>
      </c>
      <c r="K1621" s="146">
        <f>'Product Ratings'!K326</f>
        <v>84</v>
      </c>
      <c r="L1621" s="305">
        <f>'Product Ratings'!L326</f>
        <v>101.4667536</v>
      </c>
      <c r="M1621" s="134">
        <f>'Product Ratings'!M326</f>
        <v>0.12</v>
      </c>
      <c r="N1621" s="146"/>
      <c r="O1621" s="139">
        <f>'Product Ratings'!O326</f>
        <v>3</v>
      </c>
      <c r="P1621" s="139">
        <f>'Product Ratings'!P326</f>
        <v>1</v>
      </c>
      <c r="Q1621" s="139">
        <f>'Product Ratings'!Q326</f>
        <v>2</v>
      </c>
      <c r="R1621" s="139">
        <f>'Product Ratings'!R326</f>
        <v>1</v>
      </c>
      <c r="S1621" s="306">
        <f>'Product Ratings'!S326</f>
        <v>2</v>
      </c>
      <c r="T1621" s="307">
        <f>'Product Ratings'!T326</f>
        <v>9</v>
      </c>
      <c r="U1621" s="146"/>
      <c r="V1621" s="146"/>
      <c r="W1621" s="146"/>
    </row>
    <row r="1622" ht="12.75" customHeight="1">
      <c r="A1622" s="146"/>
      <c r="B1622" s="146" t="str">
        <f>'Product Ratings'!B986</f>
        <v/>
      </c>
      <c r="C1622" s="146"/>
      <c r="D1622" s="146"/>
      <c r="E1622" s="146">
        <f>'Product Ratings'!C986</f>
        <v>3</v>
      </c>
      <c r="F1622" s="305">
        <f>'Product Ratings'!D986</f>
        <v>1275.07</v>
      </c>
      <c r="G1622" s="305">
        <f>'Product Ratings'!E986</f>
        <v>690.07</v>
      </c>
      <c r="H1622" s="134">
        <f>'Product Ratings'!F986</f>
        <v>0.534</v>
      </c>
      <c r="I1622" s="146"/>
      <c r="J1622" s="305">
        <f>'Product Ratings'!J986</f>
        <v>425.0233333</v>
      </c>
      <c r="K1622" s="146" t="str">
        <f>'Product Ratings'!K986</f>
        <v/>
      </c>
      <c r="L1622" s="305">
        <f>'Product Ratings'!L986</f>
        <v>277.0686658</v>
      </c>
      <c r="M1622" s="134">
        <f>'Product Ratings'!M986</f>
        <v>0.34</v>
      </c>
      <c r="N1622" s="146"/>
      <c r="O1622" s="139">
        <f>'Product Ratings'!O986</f>
        <v>3</v>
      </c>
      <c r="P1622" s="139">
        <f>'Product Ratings'!P986</f>
        <v>1</v>
      </c>
      <c r="Q1622" s="139">
        <f>'Product Ratings'!Q986</f>
        <v>1</v>
      </c>
      <c r="R1622" s="139">
        <f>'Product Ratings'!R986</f>
        <v>0</v>
      </c>
      <c r="S1622" s="306">
        <f>'Product Ratings'!S986</f>
        <v>4</v>
      </c>
      <c r="T1622" s="307">
        <f>'Product Ratings'!T986</f>
        <v>9</v>
      </c>
      <c r="U1622" s="146"/>
      <c r="V1622" s="146"/>
      <c r="W1622" s="146"/>
    </row>
    <row r="1623" ht="12.75" customHeight="1">
      <c r="A1623" s="146"/>
      <c r="B1623" s="146" t="str">
        <f>'Product Ratings'!B1016</f>
        <v/>
      </c>
      <c r="C1623" s="146"/>
      <c r="D1623" s="146"/>
      <c r="E1623" s="146">
        <f>'Product Ratings'!C1016</f>
        <v>2</v>
      </c>
      <c r="F1623" s="305">
        <f>'Product Ratings'!D1016</f>
        <v>340.87</v>
      </c>
      <c r="G1623" s="305">
        <f>'Product Ratings'!E1016</f>
        <v>182.47</v>
      </c>
      <c r="H1623" s="134">
        <f>'Product Ratings'!F1016</f>
        <v>0.534</v>
      </c>
      <c r="I1623" s="146"/>
      <c r="J1623" s="305">
        <f>'Product Ratings'!J1016</f>
        <v>170.435</v>
      </c>
      <c r="K1623" s="146" t="str">
        <f>'Product Ratings'!K1016</f>
        <v/>
      </c>
      <c r="L1623" s="305">
        <f>'Product Ratings'!L1016</f>
        <v>111.1049544</v>
      </c>
      <c r="M1623" s="134">
        <f>'Product Ratings'!M1016</f>
        <v>0.26</v>
      </c>
      <c r="N1623" s="146"/>
      <c r="O1623" s="139">
        <f>'Product Ratings'!O1016</f>
        <v>3</v>
      </c>
      <c r="P1623" s="139">
        <f>'Product Ratings'!P1016</f>
        <v>1</v>
      </c>
      <c r="Q1623" s="139">
        <f>'Product Ratings'!Q1016</f>
        <v>2</v>
      </c>
      <c r="R1623" s="139">
        <f>'Product Ratings'!R1016</f>
        <v>0</v>
      </c>
      <c r="S1623" s="306">
        <f>'Product Ratings'!S1016</f>
        <v>3</v>
      </c>
      <c r="T1623" s="307">
        <f>'Product Ratings'!T1016</f>
        <v>9</v>
      </c>
      <c r="U1623" s="146"/>
      <c r="V1623" s="146"/>
      <c r="W1623" s="146"/>
    </row>
    <row r="1624" ht="12.75" customHeight="1">
      <c r="A1624" s="146"/>
      <c r="B1624" s="146" t="str">
        <f>'Product Ratings'!B1020</f>
        <v/>
      </c>
      <c r="C1624" s="146"/>
      <c r="D1624" s="146"/>
      <c r="E1624" s="146">
        <f>'Product Ratings'!C1020</f>
        <v>4</v>
      </c>
      <c r="F1624" s="305">
        <f>'Product Ratings'!D1020</f>
        <v>817.39</v>
      </c>
      <c r="G1624" s="305">
        <f>'Product Ratings'!E1020</f>
        <v>437.39</v>
      </c>
      <c r="H1624" s="134">
        <f>'Product Ratings'!F1020</f>
        <v>0.534</v>
      </c>
      <c r="I1624" s="146"/>
      <c r="J1624" s="305">
        <f>'Product Ratings'!J1020</f>
        <v>204.3475</v>
      </c>
      <c r="K1624" s="146" t="str">
        <f>'Product Ratings'!K1020</f>
        <v/>
      </c>
      <c r="L1624" s="305">
        <f>'Product Ratings'!L1020</f>
        <v>133.2121904</v>
      </c>
      <c r="M1624" s="134">
        <f>'Product Ratings'!M1020</f>
        <v>0.32</v>
      </c>
      <c r="N1624" s="146"/>
      <c r="O1624" s="139">
        <f>'Product Ratings'!O1020</f>
        <v>3</v>
      </c>
      <c r="P1624" s="139">
        <f>'Product Ratings'!P1020</f>
        <v>1</v>
      </c>
      <c r="Q1624" s="139">
        <f>'Product Ratings'!Q1020</f>
        <v>2</v>
      </c>
      <c r="R1624" s="139">
        <f>'Product Ratings'!R1020</f>
        <v>0</v>
      </c>
      <c r="S1624" s="306">
        <f>'Product Ratings'!S1020</f>
        <v>3</v>
      </c>
      <c r="T1624" s="307">
        <f>'Product Ratings'!T1020</f>
        <v>9</v>
      </c>
      <c r="U1624" s="146"/>
      <c r="V1624" s="146"/>
      <c r="W1624" s="146"/>
    </row>
    <row r="1625" ht="12.75" customHeight="1">
      <c r="A1625" s="146"/>
      <c r="B1625" s="146" t="str">
        <f>'Product Ratings'!B1037</f>
        <v/>
      </c>
      <c r="C1625" s="146"/>
      <c r="D1625" s="146"/>
      <c r="E1625" s="146">
        <f>'Product Ratings'!C1037</f>
        <v>1</v>
      </c>
      <c r="F1625" s="305">
        <f>'Product Ratings'!D1037</f>
        <v>155.65</v>
      </c>
      <c r="G1625" s="305">
        <f>'Product Ratings'!E1037</f>
        <v>83.02</v>
      </c>
      <c r="H1625" s="134">
        <f>'Product Ratings'!F1037</f>
        <v>0.5334</v>
      </c>
      <c r="I1625" s="146"/>
      <c r="J1625" s="305">
        <f>'Product Ratings'!J1037</f>
        <v>155.65</v>
      </c>
      <c r="K1625" s="146" t="str">
        <f>'Product Ratings'!K1037</f>
        <v/>
      </c>
      <c r="L1625" s="305">
        <f>'Product Ratings'!L1037</f>
        <v>101.5064562</v>
      </c>
      <c r="M1625" s="134">
        <f>'Product Ratings'!M1037</f>
        <v>0.67</v>
      </c>
      <c r="N1625" s="146"/>
      <c r="O1625" s="139">
        <f>'Product Ratings'!O1037</f>
        <v>3</v>
      </c>
      <c r="P1625" s="139">
        <f>'Product Ratings'!P1037</f>
        <v>1</v>
      </c>
      <c r="Q1625" s="139">
        <f>'Product Ratings'!Q1037</f>
        <v>2</v>
      </c>
      <c r="R1625" s="139">
        <f>'Product Ratings'!R1037</f>
        <v>0</v>
      </c>
      <c r="S1625" s="306">
        <f>'Product Ratings'!S1037</f>
        <v>5</v>
      </c>
      <c r="T1625" s="307">
        <f>'Product Ratings'!T1037</f>
        <v>11</v>
      </c>
      <c r="U1625" s="146"/>
      <c r="V1625" s="146"/>
      <c r="W1625" s="146"/>
    </row>
    <row r="1626" ht="12.75" customHeight="1">
      <c r="A1626" s="146"/>
      <c r="B1626" s="146" t="str">
        <f>'Product Ratings'!B1070</f>
        <v/>
      </c>
      <c r="C1626" s="146"/>
      <c r="D1626" s="146"/>
      <c r="E1626" s="146">
        <f>'Product Ratings'!C1070</f>
        <v>5</v>
      </c>
      <c r="F1626" s="305">
        <f>'Product Ratings'!D1070</f>
        <v>126.09</v>
      </c>
      <c r="G1626" s="305">
        <f>'Product Ratings'!E1070</f>
        <v>66.78</v>
      </c>
      <c r="H1626" s="134">
        <f>'Product Ratings'!F1070</f>
        <v>0.5296</v>
      </c>
      <c r="I1626" s="146"/>
      <c r="J1626" s="305">
        <f>'Product Ratings'!J1070</f>
        <v>25.218</v>
      </c>
      <c r="K1626" s="146" t="str">
        <f>'Product Ratings'!K1070</f>
        <v/>
      </c>
      <c r="L1626" s="305">
        <f>'Product Ratings'!L1070</f>
        <v>16.48666318</v>
      </c>
      <c r="M1626" s="134">
        <f>'Product Ratings'!M1070</f>
        <v>0.12</v>
      </c>
      <c r="N1626" s="146"/>
      <c r="O1626" s="139">
        <f>'Product Ratings'!O1070</f>
        <v>3</v>
      </c>
      <c r="P1626" s="139">
        <f>'Product Ratings'!P1070</f>
        <v>1</v>
      </c>
      <c r="Q1626" s="139">
        <f>'Product Ratings'!Q1070</f>
        <v>5</v>
      </c>
      <c r="R1626" s="139">
        <f>'Product Ratings'!R1070</f>
        <v>0</v>
      </c>
      <c r="S1626" s="306">
        <f>'Product Ratings'!S1070</f>
        <v>2</v>
      </c>
      <c r="T1626" s="307">
        <f>'Product Ratings'!T1070</f>
        <v>11</v>
      </c>
      <c r="U1626" s="146"/>
      <c r="V1626" s="146"/>
      <c r="W1626" s="146"/>
    </row>
    <row r="1627" ht="12.75" customHeight="1">
      <c r="A1627" s="146"/>
      <c r="B1627" s="146" t="str">
        <f>'Product Ratings'!B1082</f>
        <v/>
      </c>
      <c r="C1627" s="146"/>
      <c r="D1627" s="146"/>
      <c r="E1627" s="146">
        <f>'Product Ratings'!C1082</f>
        <v>3</v>
      </c>
      <c r="F1627" s="305">
        <f>'Product Ratings'!D1082</f>
        <v>18</v>
      </c>
      <c r="G1627" s="305">
        <f>'Product Ratings'!E1082</f>
        <v>9.52</v>
      </c>
      <c r="H1627" s="134">
        <f>'Product Ratings'!F1082</f>
        <v>0.5291</v>
      </c>
      <c r="I1627" s="146"/>
      <c r="J1627" s="305">
        <f>'Product Ratings'!J1082</f>
        <v>6</v>
      </c>
      <c r="K1627" s="146" t="str">
        <f>'Product Ratings'!K1082</f>
        <v/>
      </c>
      <c r="L1627" s="305">
        <f>'Product Ratings'!L1082</f>
        <v>3.92387679</v>
      </c>
      <c r="M1627" s="134">
        <f>'Product Ratings'!M1082</f>
        <v>0.06</v>
      </c>
      <c r="N1627" s="146"/>
      <c r="O1627" s="139">
        <f>'Product Ratings'!O1082</f>
        <v>3</v>
      </c>
      <c r="P1627" s="139">
        <f>'Product Ratings'!P1082</f>
        <v>1</v>
      </c>
      <c r="Q1627" s="139">
        <f>'Product Ratings'!Q1082</f>
        <v>5</v>
      </c>
      <c r="R1627" s="139">
        <f>'Product Ratings'!R1082</f>
        <v>0</v>
      </c>
      <c r="S1627" s="306">
        <f>'Product Ratings'!S1082</f>
        <v>2</v>
      </c>
      <c r="T1627" s="307">
        <f>'Product Ratings'!T1082</f>
        <v>11</v>
      </c>
      <c r="U1627" s="146"/>
      <c r="V1627" s="146"/>
      <c r="W1627" s="146"/>
    </row>
    <row r="1628" ht="12.75" customHeight="1">
      <c r="A1628" s="146"/>
      <c r="B1628" s="146" t="str">
        <f>'Product Ratings'!B1083</f>
        <v/>
      </c>
      <c r="C1628" s="146"/>
      <c r="D1628" s="146"/>
      <c r="E1628" s="146">
        <f>'Product Ratings'!C1083</f>
        <v>2</v>
      </c>
      <c r="F1628" s="305">
        <f>'Product Ratings'!D1083</f>
        <v>12</v>
      </c>
      <c r="G1628" s="305">
        <f>'Product Ratings'!E1083</f>
        <v>6.35</v>
      </c>
      <c r="H1628" s="134">
        <f>'Product Ratings'!F1083</f>
        <v>0.5291</v>
      </c>
      <c r="I1628" s="146"/>
      <c r="J1628" s="305">
        <f>'Product Ratings'!J1083</f>
        <v>6</v>
      </c>
      <c r="K1628" s="146" t="str">
        <f>'Product Ratings'!K1083</f>
        <v/>
      </c>
      <c r="L1628" s="305">
        <f>'Product Ratings'!L1083</f>
        <v>3.92387679</v>
      </c>
      <c r="M1628" s="134">
        <f>'Product Ratings'!M1083</f>
        <v>0.07</v>
      </c>
      <c r="N1628" s="146"/>
      <c r="O1628" s="139">
        <f>'Product Ratings'!O1083</f>
        <v>3</v>
      </c>
      <c r="P1628" s="139">
        <f>'Product Ratings'!P1083</f>
        <v>1</v>
      </c>
      <c r="Q1628" s="139">
        <f>'Product Ratings'!Q1083</f>
        <v>5</v>
      </c>
      <c r="R1628" s="139">
        <f>'Product Ratings'!R1083</f>
        <v>0</v>
      </c>
      <c r="S1628" s="306">
        <f>'Product Ratings'!S1083</f>
        <v>2</v>
      </c>
      <c r="T1628" s="307">
        <f>'Product Ratings'!T1083</f>
        <v>11</v>
      </c>
      <c r="U1628" s="146"/>
      <c r="V1628" s="146"/>
      <c r="W1628" s="146"/>
    </row>
    <row r="1629" ht="12.75" customHeight="1">
      <c r="A1629" s="146"/>
      <c r="B1629" s="146" t="str">
        <f>'Product Ratings'!B1084</f>
        <v/>
      </c>
      <c r="C1629" s="146"/>
      <c r="D1629" s="146"/>
      <c r="E1629" s="146">
        <f>'Product Ratings'!C1084</f>
        <v>2</v>
      </c>
      <c r="F1629" s="305">
        <f>'Product Ratings'!D1084</f>
        <v>12</v>
      </c>
      <c r="G1629" s="305">
        <f>'Product Ratings'!E1084</f>
        <v>6.35</v>
      </c>
      <c r="H1629" s="134">
        <f>'Product Ratings'!F1084</f>
        <v>0.5291</v>
      </c>
      <c r="I1629" s="146"/>
      <c r="J1629" s="305">
        <f>'Product Ratings'!J1084</f>
        <v>6</v>
      </c>
      <c r="K1629" s="146" t="str">
        <f>'Product Ratings'!K1084</f>
        <v/>
      </c>
      <c r="L1629" s="305">
        <f>'Product Ratings'!L1084</f>
        <v>3.92387679</v>
      </c>
      <c r="M1629" s="134">
        <f>'Product Ratings'!M1084</f>
        <v>0.08</v>
      </c>
      <c r="N1629" s="146"/>
      <c r="O1629" s="139">
        <f>'Product Ratings'!O1084</f>
        <v>3</v>
      </c>
      <c r="P1629" s="139">
        <f>'Product Ratings'!P1084</f>
        <v>1</v>
      </c>
      <c r="Q1629" s="139">
        <f>'Product Ratings'!Q1084</f>
        <v>5</v>
      </c>
      <c r="R1629" s="139">
        <f>'Product Ratings'!R1084</f>
        <v>0</v>
      </c>
      <c r="S1629" s="306">
        <f>'Product Ratings'!S1084</f>
        <v>2</v>
      </c>
      <c r="T1629" s="307">
        <f>'Product Ratings'!T1084</f>
        <v>11</v>
      </c>
      <c r="U1629" s="146"/>
      <c r="V1629" s="146"/>
      <c r="W1629" s="146"/>
    </row>
    <row r="1630" ht="12.75" customHeight="1">
      <c r="A1630" s="146"/>
      <c r="B1630" s="146" t="str">
        <f>'Product Ratings'!B1085</f>
        <v/>
      </c>
      <c r="C1630" s="146"/>
      <c r="D1630" s="146"/>
      <c r="E1630" s="146">
        <f>'Product Ratings'!C1085</f>
        <v>1</v>
      </c>
      <c r="F1630" s="305">
        <f>'Product Ratings'!D1085</f>
        <v>6</v>
      </c>
      <c r="G1630" s="305">
        <f>'Product Ratings'!E1085</f>
        <v>3.17</v>
      </c>
      <c r="H1630" s="134">
        <f>'Product Ratings'!F1085</f>
        <v>0.5291</v>
      </c>
      <c r="I1630" s="146"/>
      <c r="J1630" s="305">
        <f>'Product Ratings'!J1085</f>
        <v>6</v>
      </c>
      <c r="K1630" s="146" t="str">
        <f>'Product Ratings'!K1085</f>
        <v/>
      </c>
      <c r="L1630" s="305">
        <f>'Product Ratings'!L1085</f>
        <v>3.92387679</v>
      </c>
      <c r="M1630" s="134">
        <f>'Product Ratings'!M1085</f>
        <v>0.09</v>
      </c>
      <c r="N1630" s="146"/>
      <c r="O1630" s="139">
        <f>'Product Ratings'!O1085</f>
        <v>3</v>
      </c>
      <c r="P1630" s="139">
        <f>'Product Ratings'!P1085</f>
        <v>1</v>
      </c>
      <c r="Q1630" s="139">
        <f>'Product Ratings'!Q1085</f>
        <v>5</v>
      </c>
      <c r="R1630" s="139">
        <f>'Product Ratings'!R1085</f>
        <v>0</v>
      </c>
      <c r="S1630" s="306">
        <f>'Product Ratings'!S1085</f>
        <v>2</v>
      </c>
      <c r="T1630" s="307">
        <f>'Product Ratings'!T1085</f>
        <v>11</v>
      </c>
      <c r="U1630" s="146"/>
      <c r="V1630" s="146"/>
      <c r="W1630" s="146"/>
    </row>
    <row r="1631" ht="12.75" customHeight="1">
      <c r="A1631" s="146"/>
      <c r="B1631" s="146" t="str">
        <f>'Product Ratings'!B1086</f>
        <v/>
      </c>
      <c r="C1631" s="146"/>
      <c r="D1631" s="146"/>
      <c r="E1631" s="146">
        <f>'Product Ratings'!C1086</f>
        <v>1</v>
      </c>
      <c r="F1631" s="305">
        <f>'Product Ratings'!D1086</f>
        <v>6</v>
      </c>
      <c r="G1631" s="305">
        <f>'Product Ratings'!E1086</f>
        <v>3.17</v>
      </c>
      <c r="H1631" s="134">
        <f>'Product Ratings'!F1086</f>
        <v>0.5291</v>
      </c>
      <c r="I1631" s="146"/>
      <c r="J1631" s="305">
        <f>'Product Ratings'!J1086</f>
        <v>6</v>
      </c>
      <c r="K1631" s="146" t="str">
        <f>'Product Ratings'!K1086</f>
        <v/>
      </c>
      <c r="L1631" s="305">
        <f>'Product Ratings'!L1086</f>
        <v>3.92387679</v>
      </c>
      <c r="M1631" s="134">
        <f>'Product Ratings'!M1086</f>
        <v>0.12</v>
      </c>
      <c r="N1631" s="146"/>
      <c r="O1631" s="139">
        <f>'Product Ratings'!O1086</f>
        <v>3</v>
      </c>
      <c r="P1631" s="139">
        <f>'Product Ratings'!P1086</f>
        <v>1</v>
      </c>
      <c r="Q1631" s="139">
        <f>'Product Ratings'!Q1086</f>
        <v>5</v>
      </c>
      <c r="R1631" s="139">
        <f>'Product Ratings'!R1086</f>
        <v>0</v>
      </c>
      <c r="S1631" s="306">
        <f>'Product Ratings'!S1086</f>
        <v>2</v>
      </c>
      <c r="T1631" s="307">
        <f>'Product Ratings'!T1086</f>
        <v>11</v>
      </c>
      <c r="U1631" s="146"/>
      <c r="V1631" s="146"/>
      <c r="W1631" s="146"/>
    </row>
    <row r="1632" ht="12.75" customHeight="1">
      <c r="A1632" s="146"/>
      <c r="B1632" s="146" t="str">
        <f>'Product Ratings'!B1090</f>
        <v/>
      </c>
      <c r="C1632" s="146"/>
      <c r="D1632" s="146"/>
      <c r="E1632" s="146">
        <f>'Product Ratings'!C1090</f>
        <v>10</v>
      </c>
      <c r="F1632" s="305">
        <f>'Product Ratings'!D1090</f>
        <v>764.22</v>
      </c>
      <c r="G1632" s="305">
        <f>'Product Ratings'!E1090</f>
        <v>404.22</v>
      </c>
      <c r="H1632" s="134">
        <f>'Product Ratings'!F1090</f>
        <v>0.5289</v>
      </c>
      <c r="I1632" s="146"/>
      <c r="J1632" s="305">
        <f>'Product Ratings'!J1090</f>
        <v>76.422</v>
      </c>
      <c r="K1632" s="146" t="str">
        <f>'Product Ratings'!K1090</f>
        <v/>
      </c>
      <c r="L1632" s="305">
        <f>'Product Ratings'!L1090</f>
        <v>49.9849565</v>
      </c>
      <c r="M1632" s="134">
        <f>'Product Ratings'!M1090</f>
        <v>0.18</v>
      </c>
      <c r="N1632" s="146"/>
      <c r="O1632" s="139">
        <f>'Product Ratings'!O1090</f>
        <v>3</v>
      </c>
      <c r="P1632" s="139">
        <f>'Product Ratings'!P1090</f>
        <v>2</v>
      </c>
      <c r="Q1632" s="139">
        <f>'Product Ratings'!Q1090</f>
        <v>3</v>
      </c>
      <c r="R1632" s="139">
        <f>'Product Ratings'!R1090</f>
        <v>0</v>
      </c>
      <c r="S1632" s="306">
        <f>'Product Ratings'!S1090</f>
        <v>3</v>
      </c>
      <c r="T1632" s="307">
        <f>'Product Ratings'!T1090</f>
        <v>11</v>
      </c>
      <c r="U1632" s="146"/>
      <c r="V1632" s="146"/>
      <c r="W1632" s="146"/>
    </row>
    <row r="1633" ht="12.75" customHeight="1">
      <c r="A1633" s="146"/>
      <c r="B1633" s="146" t="str">
        <f>'Product Ratings'!B1092</f>
        <v/>
      </c>
      <c r="C1633" s="146"/>
      <c r="D1633" s="146"/>
      <c r="E1633" s="146">
        <f>'Product Ratings'!C1092</f>
        <v>7</v>
      </c>
      <c r="F1633" s="305">
        <f>'Product Ratings'!D1092</f>
        <v>474.78</v>
      </c>
      <c r="G1633" s="305">
        <f>'Product Ratings'!E1092</f>
        <v>250.74</v>
      </c>
      <c r="H1633" s="134">
        <f>'Product Ratings'!F1092</f>
        <v>0.5281</v>
      </c>
      <c r="I1633" s="146"/>
      <c r="J1633" s="305">
        <f>'Product Ratings'!J1092</f>
        <v>67.82571429</v>
      </c>
      <c r="K1633" s="146" t="str">
        <f>'Product Ratings'!K1092</f>
        <v/>
      </c>
      <c r="L1633" s="305">
        <f>'Product Ratings'!L1092</f>
        <v>44.38565165</v>
      </c>
      <c r="M1633" s="134">
        <f>'Product Ratings'!M1092</f>
        <v>0.26</v>
      </c>
      <c r="N1633" s="146"/>
      <c r="O1633" s="139">
        <f>'Product Ratings'!O1092</f>
        <v>3</v>
      </c>
      <c r="P1633" s="139">
        <f>'Product Ratings'!P1092</f>
        <v>2</v>
      </c>
      <c r="Q1633" s="139">
        <f>'Product Ratings'!Q1092</f>
        <v>3</v>
      </c>
      <c r="R1633" s="139">
        <f>'Product Ratings'!R1092</f>
        <v>0</v>
      </c>
      <c r="S1633" s="306">
        <f>'Product Ratings'!S1092</f>
        <v>3</v>
      </c>
      <c r="T1633" s="307">
        <f>'Product Ratings'!T1092</f>
        <v>11</v>
      </c>
      <c r="U1633" s="146"/>
      <c r="V1633" s="146"/>
      <c r="W1633" s="146"/>
    </row>
    <row r="1634" ht="12.75" customHeight="1">
      <c r="A1634" s="146"/>
      <c r="B1634" s="146" t="str">
        <f>'Product Ratings'!B1095</f>
        <v/>
      </c>
      <c r="C1634" s="146"/>
      <c r="D1634" s="146"/>
      <c r="E1634" s="146">
        <f>'Product Ratings'!C1095</f>
        <v>9</v>
      </c>
      <c r="F1634" s="305">
        <f>'Product Ratings'!D1095</f>
        <v>705.91</v>
      </c>
      <c r="G1634" s="305">
        <f>'Product Ratings'!E1095</f>
        <v>372.23</v>
      </c>
      <c r="H1634" s="134">
        <f>'Product Ratings'!F1095</f>
        <v>0.5273</v>
      </c>
      <c r="I1634" s="146"/>
      <c r="J1634" s="305">
        <f>'Product Ratings'!J1095</f>
        <v>78.43444444</v>
      </c>
      <c r="K1634" s="146" t="str">
        <f>'Product Ratings'!K1095</f>
        <v/>
      </c>
      <c r="L1634" s="305">
        <f>'Product Ratings'!L1095</f>
        <v>51.35496919</v>
      </c>
      <c r="M1634" s="134">
        <f>'Product Ratings'!M1095</f>
        <v>0.31</v>
      </c>
      <c r="N1634" s="146"/>
      <c r="O1634" s="139">
        <f>'Product Ratings'!O1095</f>
        <v>3</v>
      </c>
      <c r="P1634" s="139">
        <f>'Product Ratings'!P1095</f>
        <v>2</v>
      </c>
      <c r="Q1634" s="139">
        <f>'Product Ratings'!Q1095</f>
        <v>3</v>
      </c>
      <c r="R1634" s="139">
        <f>'Product Ratings'!R1095</f>
        <v>0</v>
      </c>
      <c r="S1634" s="306">
        <f>'Product Ratings'!S1095</f>
        <v>3</v>
      </c>
      <c r="T1634" s="307">
        <f>'Product Ratings'!T1095</f>
        <v>11</v>
      </c>
      <c r="U1634" s="146"/>
      <c r="V1634" s="146"/>
      <c r="W1634" s="146"/>
    </row>
    <row r="1635" ht="12.75" customHeight="1">
      <c r="A1635" s="146"/>
      <c r="B1635" s="146" t="str">
        <f>'Product Ratings'!B1160</f>
        <v/>
      </c>
      <c r="C1635" s="146"/>
      <c r="D1635" s="146"/>
      <c r="E1635" s="146">
        <f>'Product Ratings'!C1160</f>
        <v>10</v>
      </c>
      <c r="F1635" s="305">
        <f>'Product Ratings'!D1160</f>
        <v>477.83</v>
      </c>
      <c r="G1635" s="305">
        <f>'Product Ratings'!E1160</f>
        <v>248.93</v>
      </c>
      <c r="H1635" s="134">
        <f>'Product Ratings'!F1160</f>
        <v>0.521</v>
      </c>
      <c r="I1635" s="146"/>
      <c r="J1635" s="305">
        <f>'Product Ratings'!J1160</f>
        <v>47.783</v>
      </c>
      <c r="K1635" s="146" t="str">
        <f>'Product Ratings'!K1160</f>
        <v/>
      </c>
      <c r="L1635" s="305">
        <f>'Product Ratings'!L1160</f>
        <v>31.41551611</v>
      </c>
      <c r="M1635" s="134">
        <f>'Product Ratings'!M1160</f>
        <v>0.08</v>
      </c>
      <c r="N1635" s="146"/>
      <c r="O1635" s="139">
        <f>'Product Ratings'!O1160</f>
        <v>3</v>
      </c>
      <c r="P1635" s="139">
        <f>'Product Ratings'!P1160</f>
        <v>2</v>
      </c>
      <c r="Q1635" s="139">
        <f>'Product Ratings'!Q1160</f>
        <v>4</v>
      </c>
      <c r="R1635" s="139">
        <f>'Product Ratings'!R1160</f>
        <v>0</v>
      </c>
      <c r="S1635" s="306">
        <f>'Product Ratings'!S1160</f>
        <v>2</v>
      </c>
      <c r="T1635" s="307">
        <f>'Product Ratings'!T1160</f>
        <v>11</v>
      </c>
      <c r="U1635" s="146"/>
      <c r="V1635" s="146"/>
      <c r="W1635" s="146"/>
    </row>
    <row r="1636" ht="12.75" customHeight="1">
      <c r="A1636" s="146"/>
      <c r="B1636" s="146" t="str">
        <f>'Product Ratings'!B1164</f>
        <v/>
      </c>
      <c r="C1636" s="146"/>
      <c r="D1636" s="146"/>
      <c r="E1636" s="146">
        <f>'Product Ratings'!C1164</f>
        <v>13</v>
      </c>
      <c r="F1636" s="305">
        <f>'Product Ratings'!D1164</f>
        <v>893.04</v>
      </c>
      <c r="G1636" s="305">
        <f>'Product Ratings'!E1164</f>
        <v>465.08</v>
      </c>
      <c r="H1636" s="134">
        <f>'Product Ratings'!F1164</f>
        <v>0.5208</v>
      </c>
      <c r="I1636" s="146"/>
      <c r="J1636" s="305">
        <f>'Product Ratings'!J1164</f>
        <v>68.69538462</v>
      </c>
      <c r="K1636" s="146" t="str">
        <f>'Product Ratings'!K1164</f>
        <v/>
      </c>
      <c r="L1636" s="305">
        <f>'Product Ratings'!L1164</f>
        <v>45.17055801</v>
      </c>
      <c r="M1636" s="134">
        <f>'Product Ratings'!M1164</f>
        <v>0.125</v>
      </c>
      <c r="N1636" s="146"/>
      <c r="O1636" s="139">
        <f>'Product Ratings'!O1164</f>
        <v>3</v>
      </c>
      <c r="P1636" s="139">
        <f>'Product Ratings'!P1164</f>
        <v>3</v>
      </c>
      <c r="Q1636" s="139">
        <f>'Product Ratings'!Q1164</f>
        <v>3</v>
      </c>
      <c r="R1636" s="139">
        <f>'Product Ratings'!R1164</f>
        <v>0</v>
      </c>
      <c r="S1636" s="306">
        <f>'Product Ratings'!S1164</f>
        <v>2</v>
      </c>
      <c r="T1636" s="307">
        <f>'Product Ratings'!T1164</f>
        <v>11</v>
      </c>
      <c r="U1636" s="146"/>
      <c r="V1636" s="146"/>
      <c r="W1636" s="146"/>
    </row>
    <row r="1637" ht="12.75" customHeight="1">
      <c r="A1637" s="146"/>
      <c r="B1637" s="146" t="str">
        <f>'Product Ratings'!B1170</f>
        <v/>
      </c>
      <c r="C1637" s="146"/>
      <c r="D1637" s="146"/>
      <c r="E1637" s="146">
        <f>'Product Ratings'!C1170</f>
        <v>6</v>
      </c>
      <c r="F1637" s="305">
        <f>'Product Ratings'!D1170</f>
        <v>412.17</v>
      </c>
      <c r="G1637" s="305">
        <f>'Product Ratings'!E1170</f>
        <v>214.65</v>
      </c>
      <c r="H1637" s="134">
        <f>'Product Ratings'!F1170</f>
        <v>0.5208</v>
      </c>
      <c r="I1637" s="146"/>
      <c r="J1637" s="305">
        <f>'Product Ratings'!J1170</f>
        <v>68.695</v>
      </c>
      <c r="K1637" s="146" t="str">
        <f>'Product Ratings'!K1170</f>
        <v/>
      </c>
      <c r="L1637" s="305">
        <f>'Product Ratings'!L1170</f>
        <v>45.1703051</v>
      </c>
      <c r="M1637" s="134">
        <f>'Product Ratings'!M1170</f>
        <v>0.3</v>
      </c>
      <c r="N1637" s="146"/>
      <c r="O1637" s="139">
        <f>'Product Ratings'!O1170</f>
        <v>3</v>
      </c>
      <c r="P1637" s="139">
        <f>'Product Ratings'!P1170</f>
        <v>2</v>
      </c>
      <c r="Q1637" s="139">
        <f>'Product Ratings'!Q1170</f>
        <v>3</v>
      </c>
      <c r="R1637" s="139">
        <f>'Product Ratings'!R1170</f>
        <v>0</v>
      </c>
      <c r="S1637" s="306">
        <f>'Product Ratings'!S1170</f>
        <v>3</v>
      </c>
      <c r="T1637" s="307">
        <f>'Product Ratings'!T1170</f>
        <v>11</v>
      </c>
      <c r="U1637" s="146"/>
      <c r="V1637" s="146"/>
      <c r="W1637" s="146"/>
    </row>
    <row r="1638" ht="12.75" customHeight="1">
      <c r="A1638" s="146"/>
      <c r="B1638" s="146" t="str">
        <f>'Product Ratings'!B1173</f>
        <v/>
      </c>
      <c r="C1638" s="146"/>
      <c r="D1638" s="146"/>
      <c r="E1638" s="146">
        <f>'Product Ratings'!C1173</f>
        <v>5</v>
      </c>
      <c r="F1638" s="305">
        <f>'Product Ratings'!D1173</f>
        <v>300</v>
      </c>
      <c r="G1638" s="305">
        <f>'Product Ratings'!E1173</f>
        <v>156.25</v>
      </c>
      <c r="H1638" s="134">
        <f>'Product Ratings'!F1173</f>
        <v>0.5208</v>
      </c>
      <c r="I1638" s="146"/>
      <c r="J1638" s="305">
        <f>'Product Ratings'!J1173</f>
        <v>60</v>
      </c>
      <c r="K1638" s="146" t="str">
        <f>'Product Ratings'!K1173</f>
        <v/>
      </c>
      <c r="L1638" s="305">
        <f>'Product Ratings'!L1173</f>
        <v>39.45291952</v>
      </c>
      <c r="M1638" s="134">
        <f>'Product Ratings'!M1173</f>
        <v>0.33</v>
      </c>
      <c r="N1638" s="146"/>
      <c r="O1638" s="139">
        <f>'Product Ratings'!O1173</f>
        <v>3</v>
      </c>
      <c r="P1638" s="139">
        <f>'Product Ratings'!P1173</f>
        <v>1</v>
      </c>
      <c r="Q1638" s="139">
        <f>'Product Ratings'!Q1173</f>
        <v>4</v>
      </c>
      <c r="R1638" s="139">
        <f>'Product Ratings'!R1173</f>
        <v>0</v>
      </c>
      <c r="S1638" s="306">
        <f>'Product Ratings'!S1173</f>
        <v>3</v>
      </c>
      <c r="T1638" s="307">
        <f>'Product Ratings'!T1173</f>
        <v>11</v>
      </c>
      <c r="U1638" s="146"/>
      <c r="V1638" s="146"/>
      <c r="W1638" s="146"/>
    </row>
    <row r="1639" ht="12.75" customHeight="1">
      <c r="A1639" s="146"/>
      <c r="B1639" s="146" t="str">
        <f>'Product Ratings'!B1190</f>
        <v/>
      </c>
      <c r="C1639" s="146"/>
      <c r="D1639" s="146"/>
      <c r="E1639" s="146">
        <f>'Product Ratings'!C1190</f>
        <v>5</v>
      </c>
      <c r="F1639" s="305">
        <f>'Product Ratings'!D1190</f>
        <v>1173.91</v>
      </c>
      <c r="G1639" s="305">
        <f>'Product Ratings'!E1190</f>
        <v>610.08</v>
      </c>
      <c r="H1639" s="134">
        <f>'Product Ratings'!F1190</f>
        <v>0.5197</v>
      </c>
      <c r="I1639" s="146"/>
      <c r="J1639" s="305">
        <f>'Product Ratings'!J1190</f>
        <v>234.782</v>
      </c>
      <c r="K1639" s="146" t="str">
        <f>'Product Ratings'!K1190</f>
        <v/>
      </c>
      <c r="L1639" s="305">
        <f>'Product Ratings'!L1190</f>
        <v>154.492334</v>
      </c>
      <c r="M1639" s="134">
        <f>'Product Ratings'!M1190</f>
        <v>0.68</v>
      </c>
      <c r="N1639" s="146"/>
      <c r="O1639" s="139">
        <f>'Product Ratings'!O1190</f>
        <v>3</v>
      </c>
      <c r="P1639" s="139">
        <f>'Product Ratings'!P1190</f>
        <v>1</v>
      </c>
      <c r="Q1639" s="139">
        <f>'Product Ratings'!Q1190</f>
        <v>2</v>
      </c>
      <c r="R1639" s="139">
        <f>'Product Ratings'!R1190</f>
        <v>0</v>
      </c>
      <c r="S1639" s="306">
        <f>'Product Ratings'!S1190</f>
        <v>5</v>
      </c>
      <c r="T1639" s="307">
        <f>'Product Ratings'!T1190</f>
        <v>11</v>
      </c>
      <c r="U1639" s="146"/>
      <c r="V1639" s="146"/>
      <c r="W1639" s="146"/>
    </row>
    <row r="1640" ht="12.75" customHeight="1">
      <c r="A1640" s="146"/>
      <c r="B1640" s="146" t="str">
        <f>'Product Ratings'!B1202</f>
        <v/>
      </c>
      <c r="C1640" s="146"/>
      <c r="D1640" s="146"/>
      <c r="E1640" s="146">
        <f>'Product Ratings'!C1202</f>
        <v>2</v>
      </c>
      <c r="F1640" s="305">
        <f>'Product Ratings'!D1202</f>
        <v>286.96</v>
      </c>
      <c r="G1640" s="305">
        <f>'Product Ratings'!E1202</f>
        <v>148.84</v>
      </c>
      <c r="H1640" s="134">
        <f>'Product Ratings'!F1202</f>
        <v>0.5187</v>
      </c>
      <c r="I1640" s="146"/>
      <c r="J1640" s="305">
        <f>'Product Ratings'!J1202</f>
        <v>143.48</v>
      </c>
      <c r="K1640" s="146" t="str">
        <f>'Product Ratings'!K1202</f>
        <v/>
      </c>
      <c r="L1640" s="305">
        <f>'Product Ratings'!L1202</f>
        <v>94.47553829</v>
      </c>
      <c r="M1640" s="134">
        <f>'Product Ratings'!M1202</f>
        <v>0.97</v>
      </c>
      <c r="N1640" s="146"/>
      <c r="O1640" s="139">
        <f>'Product Ratings'!O1202</f>
        <v>3</v>
      </c>
      <c r="P1640" s="139">
        <f>'Product Ratings'!P1202</f>
        <v>1</v>
      </c>
      <c r="Q1640" s="139">
        <f>'Product Ratings'!Q1202</f>
        <v>2</v>
      </c>
      <c r="R1640" s="139">
        <f>'Product Ratings'!R1202</f>
        <v>0</v>
      </c>
      <c r="S1640" s="306">
        <f>'Product Ratings'!S1202</f>
        <v>5</v>
      </c>
      <c r="T1640" s="307">
        <f>'Product Ratings'!T1202</f>
        <v>11</v>
      </c>
      <c r="U1640" s="146"/>
      <c r="V1640" s="146"/>
      <c r="W1640" s="146"/>
    </row>
    <row r="1641" ht="12.75" customHeight="1">
      <c r="A1641" s="146"/>
      <c r="B1641" s="146" t="str">
        <f>'Product Ratings'!B1203</f>
        <v/>
      </c>
      <c r="C1641" s="146"/>
      <c r="D1641" s="146"/>
      <c r="E1641" s="146">
        <f>'Product Ratings'!C1203</f>
        <v>3</v>
      </c>
      <c r="F1641" s="305">
        <f>'Product Ratings'!D1203</f>
        <v>430.43</v>
      </c>
      <c r="G1641" s="305">
        <f>'Product Ratings'!E1203</f>
        <v>223.24</v>
      </c>
      <c r="H1641" s="134">
        <f>'Product Ratings'!F1203</f>
        <v>0.5186</v>
      </c>
      <c r="I1641" s="146"/>
      <c r="J1641" s="305">
        <f>'Product Ratings'!J1203</f>
        <v>143.4766667</v>
      </c>
      <c r="K1641" s="146" t="str">
        <f>'Product Ratings'!K1203</f>
        <v/>
      </c>
      <c r="L1641" s="305">
        <f>'Product Ratings'!L1203</f>
        <v>94.47956451</v>
      </c>
      <c r="M1641" s="134">
        <f>'Product Ratings'!M1203</f>
        <v>0.93</v>
      </c>
      <c r="N1641" s="146"/>
      <c r="O1641" s="139">
        <f>'Product Ratings'!O1203</f>
        <v>3</v>
      </c>
      <c r="P1641" s="139">
        <f>'Product Ratings'!P1203</f>
        <v>1</v>
      </c>
      <c r="Q1641" s="139">
        <f>'Product Ratings'!Q1203</f>
        <v>2</v>
      </c>
      <c r="R1641" s="139">
        <f>'Product Ratings'!R1203</f>
        <v>0</v>
      </c>
      <c r="S1641" s="306">
        <f>'Product Ratings'!S1203</f>
        <v>5</v>
      </c>
      <c r="T1641" s="307">
        <f>'Product Ratings'!T1203</f>
        <v>11</v>
      </c>
      <c r="U1641" s="146"/>
      <c r="V1641" s="146"/>
      <c r="W1641" s="146"/>
    </row>
    <row r="1642" ht="12.75" customHeight="1">
      <c r="A1642" s="146"/>
      <c r="B1642" s="146" t="str">
        <f>'Product Ratings'!B1208</f>
        <v/>
      </c>
      <c r="C1642" s="146"/>
      <c r="D1642" s="146"/>
      <c r="E1642" s="146">
        <f>'Product Ratings'!C1208</f>
        <v>2</v>
      </c>
      <c r="F1642" s="305">
        <f>'Product Ratings'!D1208</f>
        <v>339.13</v>
      </c>
      <c r="G1642" s="305">
        <f>'Product Ratings'!E1208</f>
        <v>175.71</v>
      </c>
      <c r="H1642" s="134">
        <f>'Product Ratings'!F1208</f>
        <v>0.5181</v>
      </c>
      <c r="I1642" s="146"/>
      <c r="J1642" s="305">
        <f>'Product Ratings'!J1208</f>
        <v>169.565</v>
      </c>
      <c r="K1642" s="146" t="str">
        <f>'Product Ratings'!K1208</f>
        <v/>
      </c>
      <c r="L1642" s="305">
        <f>'Product Ratings'!L1208</f>
        <v>111.6955405</v>
      </c>
      <c r="M1642" s="134">
        <f>'Product Ratings'!M1208</f>
        <v>0.65</v>
      </c>
      <c r="N1642" s="146"/>
      <c r="O1642" s="139">
        <f>'Product Ratings'!O1208</f>
        <v>3</v>
      </c>
      <c r="P1642" s="139">
        <f>'Product Ratings'!P1208</f>
        <v>1</v>
      </c>
      <c r="Q1642" s="139">
        <f>'Product Ratings'!Q1208</f>
        <v>2</v>
      </c>
      <c r="R1642" s="139">
        <f>'Product Ratings'!R1208</f>
        <v>0</v>
      </c>
      <c r="S1642" s="306">
        <f>'Product Ratings'!S1208</f>
        <v>5</v>
      </c>
      <c r="T1642" s="307">
        <f>'Product Ratings'!T1208</f>
        <v>11</v>
      </c>
      <c r="U1642" s="146"/>
      <c r="V1642" s="146"/>
      <c r="W1642" s="146"/>
    </row>
    <row r="1643" ht="12.75" customHeight="1">
      <c r="A1643" s="146"/>
      <c r="B1643" s="146" t="str">
        <f>'Product Ratings'!B1210</f>
        <v/>
      </c>
      <c r="C1643" s="146"/>
      <c r="D1643" s="146"/>
      <c r="E1643" s="146">
        <f>'Product Ratings'!C1210</f>
        <v>1</v>
      </c>
      <c r="F1643" s="305">
        <f>'Product Ratings'!D1210</f>
        <v>156.52</v>
      </c>
      <c r="G1643" s="305">
        <f>'Product Ratings'!E1210</f>
        <v>81.07</v>
      </c>
      <c r="H1643" s="134">
        <f>'Product Ratings'!F1210</f>
        <v>0.518</v>
      </c>
      <c r="I1643" s="146"/>
      <c r="J1643" s="305">
        <f>'Product Ratings'!J1210</f>
        <v>156.52</v>
      </c>
      <c r="K1643" s="146" t="str">
        <f>'Product Ratings'!K1210</f>
        <v/>
      </c>
      <c r="L1643" s="305">
        <f>'Product Ratings'!L1210</f>
        <v>103.1093544</v>
      </c>
      <c r="M1643" s="134">
        <f>'Product Ratings'!M1210</f>
        <v>0.71</v>
      </c>
      <c r="N1643" s="146"/>
      <c r="O1643" s="139">
        <f>'Product Ratings'!O1210</f>
        <v>3</v>
      </c>
      <c r="P1643" s="139">
        <f>'Product Ratings'!P1210</f>
        <v>1</v>
      </c>
      <c r="Q1643" s="139">
        <f>'Product Ratings'!Q1210</f>
        <v>2</v>
      </c>
      <c r="R1643" s="139">
        <f>'Product Ratings'!R1210</f>
        <v>0</v>
      </c>
      <c r="S1643" s="306">
        <f>'Product Ratings'!S1210</f>
        <v>5</v>
      </c>
      <c r="T1643" s="307">
        <f>'Product Ratings'!T1210</f>
        <v>11</v>
      </c>
      <c r="U1643" s="146"/>
      <c r="V1643" s="146"/>
      <c r="W1643" s="146"/>
    </row>
    <row r="1644" ht="12.75" customHeight="1">
      <c r="A1644" s="146"/>
      <c r="B1644" s="146" t="str">
        <f>'Product Ratings'!B1211</f>
        <v/>
      </c>
      <c r="C1644" s="146"/>
      <c r="D1644" s="146"/>
      <c r="E1644" s="146">
        <f>'Product Ratings'!C1211</f>
        <v>4</v>
      </c>
      <c r="F1644" s="305">
        <f>'Product Ratings'!D1211</f>
        <v>954.13</v>
      </c>
      <c r="G1644" s="305">
        <f>'Product Ratings'!E1211</f>
        <v>494.13</v>
      </c>
      <c r="H1644" s="134">
        <f>'Product Ratings'!F1211</f>
        <v>0.5179</v>
      </c>
      <c r="I1644" s="146"/>
      <c r="J1644" s="305">
        <f>'Product Ratings'!J1211</f>
        <v>238.5325</v>
      </c>
      <c r="K1644" s="146" t="str">
        <f>'Product Ratings'!K1211</f>
        <v/>
      </c>
      <c r="L1644" s="305">
        <f>'Product Ratings'!L1211</f>
        <v>157.1463865</v>
      </c>
      <c r="M1644" s="134">
        <f>'Product Ratings'!M1211</f>
        <v>0.92</v>
      </c>
      <c r="N1644" s="146"/>
      <c r="O1644" s="139">
        <f>'Product Ratings'!O1211</f>
        <v>3</v>
      </c>
      <c r="P1644" s="139">
        <f>'Product Ratings'!P1211</f>
        <v>1</v>
      </c>
      <c r="Q1644" s="139">
        <f>'Product Ratings'!Q1211</f>
        <v>2</v>
      </c>
      <c r="R1644" s="139">
        <f>'Product Ratings'!R1211</f>
        <v>0</v>
      </c>
      <c r="S1644" s="306">
        <f>'Product Ratings'!S1211</f>
        <v>5</v>
      </c>
      <c r="T1644" s="307">
        <f>'Product Ratings'!T1211</f>
        <v>11</v>
      </c>
      <c r="U1644" s="146"/>
      <c r="V1644" s="146"/>
      <c r="W1644" s="146"/>
    </row>
    <row r="1645" ht="12.75" customHeight="1">
      <c r="A1645" s="146"/>
      <c r="B1645" s="146" t="str">
        <f>'Product Ratings'!B1216</f>
        <v/>
      </c>
      <c r="C1645" s="146"/>
      <c r="D1645" s="146"/>
      <c r="E1645" s="146">
        <f>'Product Ratings'!C1216</f>
        <v>4</v>
      </c>
      <c r="F1645" s="305">
        <f>'Product Ratings'!D1216</f>
        <v>834.78</v>
      </c>
      <c r="G1645" s="305">
        <f>'Product Ratings'!E1216</f>
        <v>431.87</v>
      </c>
      <c r="H1645" s="134">
        <f>'Product Ratings'!F1216</f>
        <v>0.5173</v>
      </c>
      <c r="I1645" s="146"/>
      <c r="J1645" s="305">
        <f>'Product Ratings'!J1216</f>
        <v>208.695</v>
      </c>
      <c r="K1645" s="146" t="str">
        <f>'Product Ratings'!K1216</f>
        <v/>
      </c>
      <c r="L1645" s="305">
        <f>'Product Ratings'!L1216</f>
        <v>137.5436631</v>
      </c>
      <c r="M1645" s="134">
        <f>'Product Ratings'!M1216</f>
        <v>0.65</v>
      </c>
      <c r="N1645" s="146"/>
      <c r="O1645" s="139">
        <f>'Product Ratings'!O1216</f>
        <v>3</v>
      </c>
      <c r="P1645" s="139">
        <f>'Product Ratings'!P1216</f>
        <v>1</v>
      </c>
      <c r="Q1645" s="139">
        <f>'Product Ratings'!Q1216</f>
        <v>2</v>
      </c>
      <c r="R1645" s="139">
        <f>'Product Ratings'!R1216</f>
        <v>0</v>
      </c>
      <c r="S1645" s="306">
        <f>'Product Ratings'!S1216</f>
        <v>5</v>
      </c>
      <c r="T1645" s="307">
        <f>'Product Ratings'!T1216</f>
        <v>11</v>
      </c>
      <c r="U1645" s="146"/>
      <c r="V1645" s="146"/>
      <c r="W1645" s="146"/>
    </row>
    <row r="1646" ht="12.75" customHeight="1">
      <c r="A1646" s="146"/>
      <c r="B1646" s="146" t="str">
        <f>'Product Ratings'!B1222</f>
        <v/>
      </c>
      <c r="C1646" s="146"/>
      <c r="D1646" s="146"/>
      <c r="E1646" s="146">
        <f>'Product Ratings'!C1222</f>
        <v>15</v>
      </c>
      <c r="F1646" s="305">
        <f>'Product Ratings'!D1222</f>
        <v>1108.7</v>
      </c>
      <c r="G1646" s="305">
        <f>'Product Ratings'!E1222</f>
        <v>572.9</v>
      </c>
      <c r="H1646" s="134">
        <f>'Product Ratings'!F1222</f>
        <v>0.5167</v>
      </c>
      <c r="I1646" s="146"/>
      <c r="J1646" s="305">
        <f>'Product Ratings'!J1222</f>
        <v>73.91333333</v>
      </c>
      <c r="K1646" s="146" t="str">
        <f>'Product Ratings'!K1222</f>
        <v/>
      </c>
      <c r="L1646" s="305">
        <f>'Product Ratings'!L1222</f>
        <v>48.73299488</v>
      </c>
      <c r="M1646" s="134">
        <f>'Product Ratings'!M1222</f>
        <v>0.12</v>
      </c>
      <c r="N1646" s="146"/>
      <c r="O1646" s="139">
        <f>'Product Ratings'!O1222</f>
        <v>3</v>
      </c>
      <c r="P1646" s="139">
        <f>'Product Ratings'!P1222</f>
        <v>3</v>
      </c>
      <c r="Q1646" s="139">
        <f>'Product Ratings'!Q1222</f>
        <v>3</v>
      </c>
      <c r="R1646" s="139">
        <f>'Product Ratings'!R1222</f>
        <v>0</v>
      </c>
      <c r="S1646" s="306">
        <f>'Product Ratings'!S1222</f>
        <v>2</v>
      </c>
      <c r="T1646" s="307">
        <f>'Product Ratings'!T1222</f>
        <v>11</v>
      </c>
      <c r="U1646" s="146"/>
      <c r="V1646" s="146"/>
      <c r="W1646" s="146"/>
    </row>
    <row r="1647" ht="12.75" customHeight="1">
      <c r="A1647" s="146"/>
      <c r="B1647" s="146" t="str">
        <f>'Product Ratings'!B1224</f>
        <v/>
      </c>
      <c r="C1647" s="146"/>
      <c r="D1647" s="146"/>
      <c r="E1647" s="146">
        <f>'Product Ratings'!C1224</f>
        <v>1</v>
      </c>
      <c r="F1647" s="305">
        <f>'Product Ratings'!D1224</f>
        <v>208.7</v>
      </c>
      <c r="G1647" s="305">
        <f>'Product Ratings'!E1224</f>
        <v>107.82</v>
      </c>
      <c r="H1647" s="134">
        <f>'Product Ratings'!F1224</f>
        <v>0.5166</v>
      </c>
      <c r="I1647" s="146"/>
      <c r="J1647" s="305">
        <f>'Product Ratings'!J1224</f>
        <v>208.7</v>
      </c>
      <c r="K1647" s="146" t="str">
        <f>'Product Ratings'!K1224</f>
        <v/>
      </c>
      <c r="L1647" s="305">
        <f>'Product Ratings'!L1224</f>
        <v>137.6104444</v>
      </c>
      <c r="M1647" s="134">
        <f>'Product Ratings'!M1224</f>
        <v>0.89</v>
      </c>
      <c r="N1647" s="146"/>
      <c r="O1647" s="139">
        <f>'Product Ratings'!O1224</f>
        <v>3</v>
      </c>
      <c r="P1647" s="139">
        <f>'Product Ratings'!P1224</f>
        <v>1</v>
      </c>
      <c r="Q1647" s="139">
        <f>'Product Ratings'!Q1224</f>
        <v>2</v>
      </c>
      <c r="R1647" s="139">
        <f>'Product Ratings'!R1224</f>
        <v>0</v>
      </c>
      <c r="S1647" s="306">
        <f>'Product Ratings'!S1224</f>
        <v>5</v>
      </c>
      <c r="T1647" s="307">
        <f>'Product Ratings'!T1224</f>
        <v>11</v>
      </c>
      <c r="U1647" s="146"/>
      <c r="V1647" s="146"/>
      <c r="W1647" s="146"/>
    </row>
    <row r="1648" ht="12.75" customHeight="1">
      <c r="A1648" s="146"/>
      <c r="B1648" s="146" t="str">
        <f>'Product Ratings'!B1225</f>
        <v/>
      </c>
      <c r="C1648" s="146"/>
      <c r="D1648" s="146"/>
      <c r="E1648" s="146">
        <f>'Product Ratings'!C1225</f>
        <v>2</v>
      </c>
      <c r="F1648" s="305">
        <f>'Product Ratings'!D1225</f>
        <v>269.57</v>
      </c>
      <c r="G1648" s="305">
        <f>'Product Ratings'!E1225</f>
        <v>139.24</v>
      </c>
      <c r="H1648" s="134">
        <f>'Product Ratings'!F1225</f>
        <v>0.5165</v>
      </c>
      <c r="I1648" s="146"/>
      <c r="J1648" s="305">
        <f>'Product Ratings'!J1225</f>
        <v>134.785</v>
      </c>
      <c r="K1648" s="146" t="str">
        <f>'Product Ratings'!K1225</f>
        <v/>
      </c>
      <c r="L1648" s="305">
        <f>'Product Ratings'!L1225</f>
        <v>88.87899769</v>
      </c>
      <c r="M1648" s="134">
        <f>'Product Ratings'!M1225</f>
        <v>0.65</v>
      </c>
      <c r="N1648" s="146"/>
      <c r="O1648" s="139">
        <f>'Product Ratings'!O1225</f>
        <v>3</v>
      </c>
      <c r="P1648" s="139">
        <f>'Product Ratings'!P1225</f>
        <v>1</v>
      </c>
      <c r="Q1648" s="139">
        <f>'Product Ratings'!Q1225</f>
        <v>2</v>
      </c>
      <c r="R1648" s="139">
        <f>'Product Ratings'!R1225</f>
        <v>0</v>
      </c>
      <c r="S1648" s="306">
        <f>'Product Ratings'!S1225</f>
        <v>5</v>
      </c>
      <c r="T1648" s="307">
        <f>'Product Ratings'!T1225</f>
        <v>11</v>
      </c>
      <c r="U1648" s="146"/>
      <c r="V1648" s="146"/>
      <c r="W1648" s="146"/>
    </row>
    <row r="1649" ht="12.75" customHeight="1">
      <c r="A1649" s="146"/>
      <c r="B1649" s="146" t="str">
        <f>'Product Ratings'!B1229</f>
        <v/>
      </c>
      <c r="C1649" s="146"/>
      <c r="D1649" s="146"/>
      <c r="E1649" s="146">
        <f>'Product Ratings'!C1229</f>
        <v>2</v>
      </c>
      <c r="F1649" s="305">
        <f>'Product Ratings'!D1229</f>
        <v>295.65</v>
      </c>
      <c r="G1649" s="305">
        <f>'Product Ratings'!E1229</f>
        <v>152.66</v>
      </c>
      <c r="H1649" s="134">
        <f>'Product Ratings'!F1229</f>
        <v>0.5164</v>
      </c>
      <c r="I1649" s="146"/>
      <c r="J1649" s="305">
        <f>'Product Ratings'!J1229</f>
        <v>147.825</v>
      </c>
      <c r="K1649" s="146" t="str">
        <f>'Product Ratings'!K1229</f>
        <v/>
      </c>
      <c r="L1649" s="305">
        <f>'Product Ratings'!L1229</f>
        <v>97.48417304</v>
      </c>
      <c r="M1649" s="134">
        <f>'Product Ratings'!M1229</f>
        <v>0.87</v>
      </c>
      <c r="N1649" s="146"/>
      <c r="O1649" s="139">
        <f>'Product Ratings'!O1229</f>
        <v>3</v>
      </c>
      <c r="P1649" s="139">
        <f>'Product Ratings'!P1229</f>
        <v>1</v>
      </c>
      <c r="Q1649" s="139">
        <f>'Product Ratings'!Q1229</f>
        <v>2</v>
      </c>
      <c r="R1649" s="139">
        <f>'Product Ratings'!R1229</f>
        <v>0</v>
      </c>
      <c r="S1649" s="306">
        <f>'Product Ratings'!S1229</f>
        <v>5</v>
      </c>
      <c r="T1649" s="307">
        <f>'Product Ratings'!T1229</f>
        <v>11</v>
      </c>
      <c r="U1649" s="146"/>
      <c r="V1649" s="146"/>
      <c r="W1649" s="146"/>
    </row>
    <row r="1650" ht="12.75" customHeight="1">
      <c r="A1650" s="146"/>
      <c r="B1650" s="146" t="str">
        <f>'Product Ratings'!B1230</f>
        <v/>
      </c>
      <c r="C1650" s="146"/>
      <c r="D1650" s="146"/>
      <c r="E1650" s="146">
        <f>'Product Ratings'!C1230</f>
        <v>2</v>
      </c>
      <c r="F1650" s="305">
        <f>'Product Ratings'!D1230</f>
        <v>521.74</v>
      </c>
      <c r="G1650" s="305">
        <f>'Product Ratings'!E1230</f>
        <v>269.39</v>
      </c>
      <c r="H1650" s="134">
        <f>'Product Ratings'!F1230</f>
        <v>0.5163</v>
      </c>
      <c r="I1650" s="146"/>
      <c r="J1650" s="305">
        <f>'Product Ratings'!J1230</f>
        <v>260.87</v>
      </c>
      <c r="K1650" s="146" t="str">
        <f>'Product Ratings'!K1230</f>
        <v/>
      </c>
      <c r="L1650" s="305">
        <f>'Product Ratings'!L1230</f>
        <v>172.0437908</v>
      </c>
      <c r="M1650" s="134">
        <f>'Product Ratings'!M1230</f>
        <v>0.89</v>
      </c>
      <c r="N1650" s="146"/>
      <c r="O1650" s="139">
        <f>'Product Ratings'!O1230</f>
        <v>3</v>
      </c>
      <c r="P1650" s="139">
        <f>'Product Ratings'!P1230</f>
        <v>1</v>
      </c>
      <c r="Q1650" s="139">
        <f>'Product Ratings'!Q1230</f>
        <v>2</v>
      </c>
      <c r="R1650" s="139">
        <f>'Product Ratings'!R1230</f>
        <v>0</v>
      </c>
      <c r="S1650" s="306">
        <f>'Product Ratings'!S1230</f>
        <v>5</v>
      </c>
      <c r="T1650" s="307">
        <f>'Product Ratings'!T1230</f>
        <v>11</v>
      </c>
      <c r="U1650" s="146"/>
      <c r="V1650" s="146"/>
      <c r="W1650" s="146"/>
    </row>
    <row r="1651" ht="12.75" customHeight="1">
      <c r="A1651" s="146"/>
      <c r="B1651" s="146" t="str">
        <f>'Product Ratings'!B1236</f>
        <v/>
      </c>
      <c r="C1651" s="146"/>
      <c r="D1651" s="146"/>
      <c r="E1651" s="146">
        <f>'Product Ratings'!C1236</f>
        <v>1</v>
      </c>
      <c r="F1651" s="305">
        <f>'Product Ratings'!D1236</f>
        <v>15.22</v>
      </c>
      <c r="G1651" s="305">
        <f>'Product Ratings'!E1236</f>
        <v>7.85</v>
      </c>
      <c r="H1651" s="134">
        <f>'Product Ratings'!F1236</f>
        <v>0.5157</v>
      </c>
      <c r="I1651" s="146"/>
      <c r="J1651" s="305">
        <f>'Product Ratings'!J1236</f>
        <v>15.22</v>
      </c>
      <c r="K1651" s="146" t="str">
        <f>'Product Ratings'!K1236</f>
        <v/>
      </c>
      <c r="L1651" s="305">
        <f>'Product Ratings'!L1236</f>
        <v>10.04156495</v>
      </c>
      <c r="M1651" s="134">
        <f>'Product Ratings'!M1236</f>
        <v>0.08</v>
      </c>
      <c r="N1651" s="146"/>
      <c r="O1651" s="139">
        <f>'Product Ratings'!O1236</f>
        <v>3</v>
      </c>
      <c r="P1651" s="139">
        <f>'Product Ratings'!P1236</f>
        <v>1</v>
      </c>
      <c r="Q1651" s="139">
        <f>'Product Ratings'!Q1236</f>
        <v>5</v>
      </c>
      <c r="R1651" s="139">
        <f>'Product Ratings'!R1236</f>
        <v>0</v>
      </c>
      <c r="S1651" s="306">
        <f>'Product Ratings'!S1236</f>
        <v>2</v>
      </c>
      <c r="T1651" s="307">
        <f>'Product Ratings'!T1236</f>
        <v>11</v>
      </c>
      <c r="U1651" s="146"/>
      <c r="V1651" s="146"/>
      <c r="W1651" s="146"/>
    </row>
    <row r="1652" ht="12.75" customHeight="1">
      <c r="A1652" s="146"/>
      <c r="B1652" s="146" t="str">
        <f>'Product Ratings'!B1238</f>
        <v/>
      </c>
      <c r="C1652" s="146"/>
      <c r="D1652" s="146"/>
      <c r="E1652" s="146">
        <f>'Product Ratings'!C1238</f>
        <v>2</v>
      </c>
      <c r="F1652" s="305">
        <f>'Product Ratings'!D1238</f>
        <v>17.3</v>
      </c>
      <c r="G1652" s="305">
        <f>'Product Ratings'!E1238</f>
        <v>8.92</v>
      </c>
      <c r="H1652" s="134">
        <f>'Product Ratings'!F1238</f>
        <v>0.5156</v>
      </c>
      <c r="I1652" s="146"/>
      <c r="J1652" s="305">
        <f>'Product Ratings'!J1238</f>
        <v>8.65</v>
      </c>
      <c r="K1652" s="146" t="str">
        <f>'Product Ratings'!K1238</f>
        <v/>
      </c>
      <c r="L1652" s="305">
        <f>'Product Ratings'!L1238</f>
        <v>5.707310636</v>
      </c>
      <c r="M1652" s="134">
        <f>'Product Ratings'!M1238</f>
        <v>0.12</v>
      </c>
      <c r="N1652" s="146"/>
      <c r="O1652" s="139">
        <f>'Product Ratings'!O1238</f>
        <v>3</v>
      </c>
      <c r="P1652" s="139">
        <f>'Product Ratings'!P1238</f>
        <v>1</v>
      </c>
      <c r="Q1652" s="139">
        <f>'Product Ratings'!Q1238</f>
        <v>5</v>
      </c>
      <c r="R1652" s="139">
        <f>'Product Ratings'!R1238</f>
        <v>0</v>
      </c>
      <c r="S1652" s="306">
        <f>'Product Ratings'!S1238</f>
        <v>2</v>
      </c>
      <c r="T1652" s="307">
        <f>'Product Ratings'!T1238</f>
        <v>11</v>
      </c>
      <c r="U1652" s="146"/>
      <c r="V1652" s="146"/>
      <c r="W1652" s="146"/>
    </row>
    <row r="1653" ht="12.75" customHeight="1">
      <c r="A1653" s="146"/>
      <c r="B1653" s="146" t="str">
        <f>'Product Ratings'!B1255</f>
        <v/>
      </c>
      <c r="C1653" s="146"/>
      <c r="D1653" s="146"/>
      <c r="E1653" s="146">
        <f>'Product Ratings'!C1255</f>
        <v>2</v>
      </c>
      <c r="F1653" s="305">
        <f>'Product Ratings'!D1255</f>
        <v>172.17</v>
      </c>
      <c r="G1653" s="305">
        <f>'Product Ratings'!E1255</f>
        <v>88.51</v>
      </c>
      <c r="H1653" s="134">
        <f>'Product Ratings'!F1255</f>
        <v>0.5141</v>
      </c>
      <c r="I1653" s="146"/>
      <c r="J1653" s="305">
        <f>'Product Ratings'!J1255</f>
        <v>86.085</v>
      </c>
      <c r="K1653" s="146" t="str">
        <f>'Product Ratings'!K1255</f>
        <v/>
      </c>
      <c r="L1653" s="305">
        <f>'Product Ratings'!L1255</f>
        <v>56.85555776</v>
      </c>
      <c r="M1653" s="134">
        <f>'Product Ratings'!M1255</f>
        <v>0.5</v>
      </c>
      <c r="N1653" s="146"/>
      <c r="O1653" s="139">
        <f>'Product Ratings'!O1255</f>
        <v>3</v>
      </c>
      <c r="P1653" s="139">
        <f>'Product Ratings'!P1255</f>
        <v>1</v>
      </c>
      <c r="Q1653" s="139">
        <f>'Product Ratings'!Q1255</f>
        <v>3</v>
      </c>
      <c r="R1653" s="139">
        <f>'Product Ratings'!R1255</f>
        <v>0</v>
      </c>
      <c r="S1653" s="306">
        <f>'Product Ratings'!S1255</f>
        <v>4</v>
      </c>
      <c r="T1653" s="307">
        <f>'Product Ratings'!T1255</f>
        <v>11</v>
      </c>
      <c r="U1653" s="146"/>
      <c r="V1653" s="146"/>
      <c r="W1653" s="146"/>
    </row>
    <row r="1654" ht="12.75" customHeight="1">
      <c r="A1654" s="146"/>
      <c r="B1654" s="146" t="str">
        <f>'Product Ratings'!B1271</f>
        <v/>
      </c>
      <c r="C1654" s="146"/>
      <c r="D1654" s="146"/>
      <c r="E1654" s="146">
        <f>'Product Ratings'!C1271</f>
        <v>2</v>
      </c>
      <c r="F1654" s="305">
        <f>'Product Ratings'!D1271</f>
        <v>450.43</v>
      </c>
      <c r="G1654" s="305">
        <f>'Product Ratings'!E1271</f>
        <v>230.68</v>
      </c>
      <c r="H1654" s="134">
        <f>'Product Ratings'!F1271</f>
        <v>0.5121</v>
      </c>
      <c r="I1654" s="146"/>
      <c r="J1654" s="305">
        <f>'Product Ratings'!J1271</f>
        <v>225.215</v>
      </c>
      <c r="K1654" s="146" t="str">
        <f>'Product Ratings'!K1271</f>
        <v/>
      </c>
      <c r="L1654" s="305">
        <f>'Product Ratings'!L1271</f>
        <v>148.9418689</v>
      </c>
      <c r="M1654" s="134">
        <f>'Product Ratings'!M1271</f>
        <v>0.85</v>
      </c>
      <c r="N1654" s="146"/>
      <c r="O1654" s="139">
        <f>'Product Ratings'!O1271</f>
        <v>3</v>
      </c>
      <c r="P1654" s="139">
        <f>'Product Ratings'!P1271</f>
        <v>1</v>
      </c>
      <c r="Q1654" s="139">
        <f>'Product Ratings'!Q1271</f>
        <v>2</v>
      </c>
      <c r="R1654" s="139">
        <f>'Product Ratings'!R1271</f>
        <v>0</v>
      </c>
      <c r="S1654" s="306">
        <f>'Product Ratings'!S1271</f>
        <v>5</v>
      </c>
      <c r="T1654" s="307">
        <f>'Product Ratings'!T1271</f>
        <v>11</v>
      </c>
      <c r="U1654" s="146"/>
      <c r="V1654" s="146"/>
      <c r="W1654" s="146"/>
    </row>
    <row r="1655" ht="12.75" customHeight="1">
      <c r="A1655" s="146"/>
      <c r="B1655" s="146" t="str">
        <f>'Product Ratings'!B1278</f>
        <v/>
      </c>
      <c r="C1655" s="146"/>
      <c r="D1655" s="146"/>
      <c r="E1655" s="146">
        <f>'Product Ratings'!C1278</f>
        <v>5</v>
      </c>
      <c r="F1655" s="305">
        <f>'Product Ratings'!D1278</f>
        <v>703.04</v>
      </c>
      <c r="G1655" s="305">
        <f>'Product Ratings'!E1278</f>
        <v>359.1</v>
      </c>
      <c r="H1655" s="134">
        <f>'Product Ratings'!F1278</f>
        <v>0.5108</v>
      </c>
      <c r="I1655" s="146"/>
      <c r="J1655" s="305">
        <f>'Product Ratings'!J1278</f>
        <v>140.608</v>
      </c>
      <c r="K1655" s="146" t="str">
        <f>'Product Ratings'!K1278</f>
        <v/>
      </c>
      <c r="L1655" s="305">
        <f>'Product Ratings'!L1278</f>
        <v>93.06857294</v>
      </c>
      <c r="M1655" s="134">
        <f>'Product Ratings'!M1278</f>
        <v>0.97</v>
      </c>
      <c r="N1655" s="146"/>
      <c r="O1655" s="139">
        <f>'Product Ratings'!O1278</f>
        <v>3</v>
      </c>
      <c r="P1655" s="139">
        <f>'Product Ratings'!P1278</f>
        <v>1</v>
      </c>
      <c r="Q1655" s="139">
        <f>'Product Ratings'!Q1278</f>
        <v>2</v>
      </c>
      <c r="R1655" s="139">
        <f>'Product Ratings'!R1278</f>
        <v>0</v>
      </c>
      <c r="S1655" s="306">
        <f>'Product Ratings'!S1278</f>
        <v>5</v>
      </c>
      <c r="T1655" s="307">
        <f>'Product Ratings'!T1278</f>
        <v>11</v>
      </c>
      <c r="U1655" s="146"/>
      <c r="V1655" s="146"/>
      <c r="W1655" s="146"/>
    </row>
    <row r="1656" ht="12.75" customHeight="1">
      <c r="A1656" s="146"/>
      <c r="B1656" s="146" t="str">
        <f>'Product Ratings'!B1287</f>
        <v/>
      </c>
      <c r="C1656" s="146"/>
      <c r="D1656" s="146"/>
      <c r="E1656" s="146">
        <f>'Product Ratings'!C1287</f>
        <v>4</v>
      </c>
      <c r="F1656" s="305">
        <f>'Product Ratings'!D1287</f>
        <v>970.43</v>
      </c>
      <c r="G1656" s="305">
        <f>'Product Ratings'!E1287</f>
        <v>494.43</v>
      </c>
      <c r="H1656" s="134">
        <f>'Product Ratings'!F1287</f>
        <v>0.5095</v>
      </c>
      <c r="I1656" s="146"/>
      <c r="J1656" s="305">
        <f>'Product Ratings'!J1287</f>
        <v>242.6075</v>
      </c>
      <c r="K1656" s="146" t="str">
        <f>'Product Ratings'!K1287</f>
        <v/>
      </c>
      <c r="L1656" s="305">
        <f>'Product Ratings'!L1287</f>
        <v>160.7204372</v>
      </c>
      <c r="M1656" s="134">
        <f>'Product Ratings'!M1287</f>
        <v>0.92</v>
      </c>
      <c r="N1656" s="146"/>
      <c r="O1656" s="139">
        <f>'Product Ratings'!O1287</f>
        <v>3</v>
      </c>
      <c r="P1656" s="139">
        <f>'Product Ratings'!P1287</f>
        <v>1</v>
      </c>
      <c r="Q1656" s="139">
        <f>'Product Ratings'!Q1287</f>
        <v>2</v>
      </c>
      <c r="R1656" s="139">
        <f>'Product Ratings'!R1287</f>
        <v>0</v>
      </c>
      <c r="S1656" s="306">
        <f>'Product Ratings'!S1287</f>
        <v>5</v>
      </c>
      <c r="T1656" s="307">
        <f>'Product Ratings'!T1287</f>
        <v>11</v>
      </c>
      <c r="U1656" s="146"/>
      <c r="V1656" s="146"/>
      <c r="W1656" s="146"/>
    </row>
    <row r="1657" ht="12.75" customHeight="1">
      <c r="A1657" s="146"/>
      <c r="B1657" s="146" t="str">
        <f>'Product Ratings'!B1289</f>
        <v/>
      </c>
      <c r="C1657" s="146"/>
      <c r="D1657" s="146"/>
      <c r="E1657" s="146">
        <f>'Product Ratings'!C1289</f>
        <v>4</v>
      </c>
      <c r="F1657" s="305">
        <f>'Product Ratings'!D1289</f>
        <v>153.39</v>
      </c>
      <c r="G1657" s="305">
        <f>'Product Ratings'!E1289</f>
        <v>78.13</v>
      </c>
      <c r="H1657" s="134">
        <f>'Product Ratings'!F1289</f>
        <v>0.5093</v>
      </c>
      <c r="I1657" s="146"/>
      <c r="J1657" s="305">
        <f>'Product Ratings'!J1289</f>
        <v>38.3475</v>
      </c>
      <c r="K1657" s="146" t="str">
        <f>'Product Ratings'!K1289</f>
        <v/>
      </c>
      <c r="L1657" s="305">
        <f>'Product Ratings'!L1289</f>
        <v>25.40747366</v>
      </c>
      <c r="M1657" s="134">
        <f>'Product Ratings'!M1289</f>
        <v>0.15</v>
      </c>
      <c r="N1657" s="146"/>
      <c r="O1657" s="139">
        <f>'Product Ratings'!O1289</f>
        <v>3</v>
      </c>
      <c r="P1657" s="139">
        <f>'Product Ratings'!P1289</f>
        <v>1</v>
      </c>
      <c r="Q1657" s="127">
        <f>'Product Ratings'!Q1289</f>
        <v>25.40747366</v>
      </c>
      <c r="R1657" s="139">
        <f>'Product Ratings'!R1289</f>
        <v>0</v>
      </c>
      <c r="S1657" s="306">
        <f>'Product Ratings'!S1289</f>
        <v>3</v>
      </c>
      <c r="T1657" s="307">
        <f>'Product Ratings'!T1289</f>
        <v>32.40747366</v>
      </c>
      <c r="U1657" s="146"/>
      <c r="V1657" s="146"/>
      <c r="W1657" s="146"/>
    </row>
    <row r="1658" ht="12.75" customHeight="1">
      <c r="A1658" s="146"/>
      <c r="B1658" s="146" t="str">
        <f>'Product Ratings'!B1290</f>
        <v/>
      </c>
      <c r="C1658" s="146"/>
      <c r="D1658" s="146"/>
      <c r="E1658" s="146">
        <f>'Product Ratings'!C1290</f>
        <v>6</v>
      </c>
      <c r="F1658" s="305">
        <f>'Product Ratings'!D1290</f>
        <v>1246.96</v>
      </c>
      <c r="G1658" s="305">
        <f>'Product Ratings'!E1290</f>
        <v>634.96</v>
      </c>
      <c r="H1658" s="134">
        <f>'Product Ratings'!F1290</f>
        <v>0.5092</v>
      </c>
      <c r="I1658" s="146"/>
      <c r="J1658" s="305">
        <f>'Product Ratings'!J1290</f>
        <v>207.8266667</v>
      </c>
      <c r="K1658" s="146" t="str">
        <f>'Product Ratings'!K1290</f>
        <v/>
      </c>
      <c r="L1658" s="305">
        <f>'Product Ratings'!L1290</f>
        <v>137.7065112</v>
      </c>
      <c r="M1658" s="134">
        <f>'Product Ratings'!M1290</f>
        <v>0.34</v>
      </c>
      <c r="N1658" s="146"/>
      <c r="O1658" s="139">
        <f>'Product Ratings'!O1290</f>
        <v>3</v>
      </c>
      <c r="P1658" s="139">
        <f>'Product Ratings'!P1290</f>
        <v>2</v>
      </c>
      <c r="Q1658" s="139">
        <f>'Product Ratings'!Q1290</f>
        <v>2</v>
      </c>
      <c r="R1658" s="139">
        <f>'Product Ratings'!R1290</f>
        <v>0</v>
      </c>
      <c r="S1658" s="306">
        <f>'Product Ratings'!S1290</f>
        <v>4</v>
      </c>
      <c r="T1658" s="307">
        <f>'Product Ratings'!T1290</f>
        <v>11</v>
      </c>
      <c r="U1658" s="146"/>
      <c r="V1658" s="146"/>
      <c r="W1658" s="146"/>
    </row>
    <row r="1659" ht="12.75" customHeight="1">
      <c r="A1659" s="146"/>
      <c r="B1659" s="146" t="str">
        <f>'Product Ratings'!B1292</f>
        <v/>
      </c>
      <c r="C1659" s="146"/>
      <c r="D1659" s="146"/>
      <c r="E1659" s="146">
        <f>'Product Ratings'!C1292</f>
        <v>1</v>
      </c>
      <c r="F1659" s="305">
        <f>'Product Ratings'!D1292</f>
        <v>207.83</v>
      </c>
      <c r="G1659" s="305">
        <f>'Product Ratings'!E1292</f>
        <v>105.83</v>
      </c>
      <c r="H1659" s="134">
        <f>'Product Ratings'!F1292</f>
        <v>0.5092</v>
      </c>
      <c r="I1659" s="146"/>
      <c r="J1659" s="305">
        <f>'Product Ratings'!J1292</f>
        <v>207.83</v>
      </c>
      <c r="K1659" s="146" t="str">
        <f>'Product Ratings'!K1292</f>
        <v/>
      </c>
      <c r="L1659" s="305">
        <f>'Product Ratings'!L1292</f>
        <v>137.7087199</v>
      </c>
      <c r="M1659" s="134">
        <f>'Product Ratings'!M1292</f>
        <v>0.65</v>
      </c>
      <c r="N1659" s="146"/>
      <c r="O1659" s="139">
        <f>'Product Ratings'!O1292</f>
        <v>3</v>
      </c>
      <c r="P1659" s="139">
        <f>'Product Ratings'!P1292</f>
        <v>1</v>
      </c>
      <c r="Q1659" s="139">
        <f>'Product Ratings'!Q1292</f>
        <v>2</v>
      </c>
      <c r="R1659" s="139">
        <f>'Product Ratings'!R1292</f>
        <v>0</v>
      </c>
      <c r="S1659" s="306">
        <f>'Product Ratings'!S1292</f>
        <v>5</v>
      </c>
      <c r="T1659" s="307">
        <f>'Product Ratings'!T1292</f>
        <v>11</v>
      </c>
      <c r="U1659" s="146"/>
      <c r="V1659" s="146"/>
      <c r="W1659" s="146"/>
    </row>
    <row r="1660" ht="12.75" customHeight="1">
      <c r="A1660" s="146"/>
      <c r="B1660" s="146" t="str">
        <f>'Product Ratings'!B1298</f>
        <v/>
      </c>
      <c r="C1660" s="146"/>
      <c r="D1660" s="146"/>
      <c r="E1660" s="146">
        <f>'Product Ratings'!C1298</f>
        <v>8</v>
      </c>
      <c r="F1660" s="305">
        <f>'Product Ratings'!D1298</f>
        <v>317.57</v>
      </c>
      <c r="G1660" s="305">
        <f>'Product Ratings'!E1298</f>
        <v>161.41</v>
      </c>
      <c r="H1660" s="134">
        <f>'Product Ratings'!F1298</f>
        <v>0.5083</v>
      </c>
      <c r="I1660" s="146"/>
      <c r="J1660" s="305">
        <f>'Product Ratings'!J1298</f>
        <v>39.69625</v>
      </c>
      <c r="K1660" s="146" t="str">
        <f>'Product Ratings'!K1298</f>
        <v/>
      </c>
      <c r="L1660" s="305">
        <f>'Product Ratings'!L1298</f>
        <v>26.31853743</v>
      </c>
      <c r="M1660" s="134">
        <f>'Product Ratings'!M1298</f>
        <v>0.12</v>
      </c>
      <c r="N1660" s="146"/>
      <c r="O1660" s="139">
        <f>'Product Ratings'!O1298</f>
        <v>3</v>
      </c>
      <c r="P1660" s="139">
        <f>'Product Ratings'!P1298</f>
        <v>2</v>
      </c>
      <c r="Q1660" s="139">
        <f>'Product Ratings'!Q1298</f>
        <v>4</v>
      </c>
      <c r="R1660" s="139">
        <f>'Product Ratings'!R1298</f>
        <v>0</v>
      </c>
      <c r="S1660" s="306">
        <f>'Product Ratings'!S1298</f>
        <v>2</v>
      </c>
      <c r="T1660" s="307">
        <f>'Product Ratings'!T1298</f>
        <v>11</v>
      </c>
      <c r="U1660" s="146"/>
      <c r="V1660" s="146"/>
      <c r="W1660" s="146"/>
    </row>
    <row r="1661" ht="12.75" customHeight="1">
      <c r="A1661" s="146"/>
      <c r="B1661" s="146" t="str">
        <f>'Product Ratings'!B1313</f>
        <v/>
      </c>
      <c r="C1661" s="146"/>
      <c r="D1661" s="146"/>
      <c r="E1661" s="146">
        <f>'Product Ratings'!C1313</f>
        <v>1</v>
      </c>
      <c r="F1661" s="305">
        <f>'Product Ratings'!D1313</f>
        <v>20.87</v>
      </c>
      <c r="G1661" s="305">
        <f>'Product Ratings'!E1313</f>
        <v>10.57</v>
      </c>
      <c r="H1661" s="134">
        <f>'Product Ratings'!F1313</f>
        <v>0.5065</v>
      </c>
      <c r="I1661" s="146"/>
      <c r="J1661" s="305">
        <f>'Product Ratings'!J1313</f>
        <v>20.87</v>
      </c>
      <c r="K1661" s="146" t="str">
        <f>'Product Ratings'!K1313</f>
        <v/>
      </c>
      <c r="L1661" s="305">
        <f>'Product Ratings'!L1313</f>
        <v>13.85330236</v>
      </c>
      <c r="M1661" s="134">
        <f>'Product Ratings'!M1313</f>
        <v>0.09</v>
      </c>
      <c r="N1661" s="146"/>
      <c r="O1661" s="139">
        <f>'Product Ratings'!O1313</f>
        <v>3</v>
      </c>
      <c r="P1661" s="139">
        <f>'Product Ratings'!P1313</f>
        <v>1</v>
      </c>
      <c r="Q1661" s="139">
        <f>'Product Ratings'!Q1313</f>
        <v>5</v>
      </c>
      <c r="R1661" s="139">
        <f>'Product Ratings'!R1313</f>
        <v>0</v>
      </c>
      <c r="S1661" s="306">
        <f>'Product Ratings'!S1313</f>
        <v>2</v>
      </c>
      <c r="T1661" s="307">
        <f>'Product Ratings'!T1313</f>
        <v>11</v>
      </c>
      <c r="U1661" s="146"/>
      <c r="V1661" s="146"/>
      <c r="W1661" s="146"/>
    </row>
    <row r="1662" ht="12.75" customHeight="1">
      <c r="A1662" s="146"/>
      <c r="B1662" s="146" t="str">
        <f>'Product Ratings'!B1314</f>
        <v/>
      </c>
      <c r="C1662" s="146"/>
      <c r="D1662" s="146"/>
      <c r="E1662" s="146">
        <f>'Product Ratings'!C1314</f>
        <v>3</v>
      </c>
      <c r="F1662" s="305">
        <f>'Product Ratings'!D1314</f>
        <v>16.96</v>
      </c>
      <c r="G1662" s="305">
        <f>'Product Ratings'!E1314</f>
        <v>8.59</v>
      </c>
      <c r="H1662" s="134">
        <f>'Product Ratings'!F1314</f>
        <v>0.5064</v>
      </c>
      <c r="I1662" s="146"/>
      <c r="J1662" s="305">
        <f>'Product Ratings'!J1314</f>
        <v>5.653333333</v>
      </c>
      <c r="K1662" s="146" t="str">
        <f>'Product Ratings'!K1314</f>
        <v/>
      </c>
      <c r="L1662" s="305">
        <f>'Product Ratings'!L1314</f>
        <v>3.752876615</v>
      </c>
      <c r="M1662" s="134">
        <f>'Product Ratings'!M1314</f>
        <v>0.12</v>
      </c>
      <c r="N1662" s="146"/>
      <c r="O1662" s="139">
        <f>'Product Ratings'!O1314</f>
        <v>3</v>
      </c>
      <c r="P1662" s="139">
        <f>'Product Ratings'!P1314</f>
        <v>1</v>
      </c>
      <c r="Q1662" s="139">
        <f>'Product Ratings'!Q1314</f>
        <v>5</v>
      </c>
      <c r="R1662" s="139">
        <f>'Product Ratings'!R1314</f>
        <v>0</v>
      </c>
      <c r="S1662" s="306">
        <f>'Product Ratings'!S1314</f>
        <v>2</v>
      </c>
      <c r="T1662" s="307">
        <f>'Product Ratings'!T1314</f>
        <v>11</v>
      </c>
      <c r="U1662" s="146"/>
      <c r="V1662" s="146"/>
      <c r="W1662" s="146"/>
    </row>
    <row r="1663" ht="12.75" customHeight="1">
      <c r="A1663" s="146"/>
      <c r="B1663" s="146" t="str">
        <f>'Product Ratings'!B1316</f>
        <v/>
      </c>
      <c r="C1663" s="146"/>
      <c r="D1663" s="146"/>
      <c r="E1663" s="146">
        <f>'Product Ratings'!C1316</f>
        <v>3</v>
      </c>
      <c r="F1663" s="305">
        <f>'Product Ratings'!D1316</f>
        <v>16.96</v>
      </c>
      <c r="G1663" s="305">
        <f>'Product Ratings'!E1316</f>
        <v>8.59</v>
      </c>
      <c r="H1663" s="134">
        <f>'Product Ratings'!F1316</f>
        <v>0.5064</v>
      </c>
      <c r="I1663" s="146"/>
      <c r="J1663" s="305">
        <f>'Product Ratings'!J1316</f>
        <v>5.653333333</v>
      </c>
      <c r="K1663" s="146" t="str">
        <f>'Product Ratings'!K1316</f>
        <v/>
      </c>
      <c r="L1663" s="305">
        <f>'Product Ratings'!L1316</f>
        <v>3.752876615</v>
      </c>
      <c r="M1663" s="134">
        <f>'Product Ratings'!M1316</f>
        <v>0.125</v>
      </c>
      <c r="N1663" s="146"/>
      <c r="O1663" s="139">
        <f>'Product Ratings'!O1316</f>
        <v>3</v>
      </c>
      <c r="P1663" s="139">
        <f>'Product Ratings'!P1316</f>
        <v>1</v>
      </c>
      <c r="Q1663" s="139">
        <f>'Product Ratings'!Q1316</f>
        <v>5</v>
      </c>
      <c r="R1663" s="139">
        <f>'Product Ratings'!R1316</f>
        <v>0</v>
      </c>
      <c r="S1663" s="306">
        <f>'Product Ratings'!S1316</f>
        <v>2</v>
      </c>
      <c r="T1663" s="307">
        <f>'Product Ratings'!T1316</f>
        <v>11</v>
      </c>
      <c r="U1663" s="146"/>
      <c r="V1663" s="146"/>
      <c r="W1663" s="146"/>
    </row>
    <row r="1664" ht="12.75" customHeight="1">
      <c r="A1664" s="146"/>
      <c r="B1664" s="146" t="str">
        <f>'Product Ratings'!B1352</f>
        <v/>
      </c>
      <c r="C1664" s="146"/>
      <c r="D1664" s="146"/>
      <c r="E1664" s="146">
        <f>'Product Ratings'!C1352</f>
        <v>2</v>
      </c>
      <c r="F1664" s="305">
        <f>'Product Ratings'!D1352</f>
        <v>233.26</v>
      </c>
      <c r="G1664" s="305">
        <f>'Product Ratings'!E1352</f>
        <v>116.83</v>
      </c>
      <c r="H1664" s="134">
        <f>'Product Ratings'!F1352</f>
        <v>0.5009</v>
      </c>
      <c r="I1664" s="146"/>
      <c r="J1664" s="305">
        <f>'Product Ratings'!J1352</f>
        <v>116.63</v>
      </c>
      <c r="K1664" s="146" t="str">
        <f>'Product Ratings'!K1352</f>
        <v/>
      </c>
      <c r="L1664" s="305">
        <f>'Product Ratings'!L1352</f>
        <v>77.70670931</v>
      </c>
      <c r="M1664" s="134">
        <f>'Product Ratings'!M1352</f>
        <v>0.91</v>
      </c>
      <c r="N1664" s="146"/>
      <c r="O1664" s="139">
        <f>'Product Ratings'!O1352</f>
        <v>3</v>
      </c>
      <c r="P1664" s="139">
        <f>'Product Ratings'!P1352</f>
        <v>1</v>
      </c>
      <c r="Q1664" s="139">
        <f>'Product Ratings'!Q1352</f>
        <v>2</v>
      </c>
      <c r="R1664" s="139">
        <f>'Product Ratings'!R1352</f>
        <v>0</v>
      </c>
      <c r="S1664" s="306">
        <f>'Product Ratings'!S1352</f>
        <v>5</v>
      </c>
      <c r="T1664" s="307">
        <f>'Product Ratings'!T1352</f>
        <v>11</v>
      </c>
      <c r="U1664" s="146"/>
      <c r="V1664" s="146"/>
      <c r="W1664" s="146"/>
    </row>
    <row r="1665" ht="12.75" customHeight="1">
      <c r="A1665" s="146"/>
      <c r="B1665" s="146" t="str">
        <f>'Product Ratings'!B1368</f>
        <v/>
      </c>
      <c r="C1665" s="146"/>
      <c r="D1665" s="146"/>
      <c r="E1665" s="146">
        <f>'Product Ratings'!C1368</f>
        <v>1</v>
      </c>
      <c r="F1665" s="305">
        <f>'Product Ratings'!D1368</f>
        <v>155.65</v>
      </c>
      <c r="G1665" s="305">
        <f>'Product Ratings'!E1368</f>
        <v>77.85</v>
      </c>
      <c r="H1665" s="134">
        <f>'Product Ratings'!F1368</f>
        <v>0.5002</v>
      </c>
      <c r="I1665" s="146"/>
      <c r="J1665" s="305">
        <f>'Product Ratings'!J1368</f>
        <v>155.65</v>
      </c>
      <c r="K1665" s="146" t="str">
        <f>'Product Ratings'!K1368</f>
        <v/>
      </c>
      <c r="L1665" s="305">
        <f>'Product Ratings'!L1368</f>
        <v>103.752833</v>
      </c>
      <c r="M1665" s="134">
        <f>'Product Ratings'!M1368</f>
        <v>0.65</v>
      </c>
      <c r="N1665" s="146"/>
      <c r="O1665" s="139">
        <f>'Product Ratings'!O1368</f>
        <v>3</v>
      </c>
      <c r="P1665" s="139">
        <f>'Product Ratings'!P1368</f>
        <v>1</v>
      </c>
      <c r="Q1665" s="139">
        <f>'Product Ratings'!Q1368</f>
        <v>2</v>
      </c>
      <c r="R1665" s="139">
        <f>'Product Ratings'!R1368</f>
        <v>0</v>
      </c>
      <c r="S1665" s="306">
        <f>'Product Ratings'!S1368</f>
        <v>5</v>
      </c>
      <c r="T1665" s="307">
        <f>'Product Ratings'!T1368</f>
        <v>11</v>
      </c>
      <c r="U1665" s="146"/>
      <c r="V1665" s="146"/>
      <c r="W1665" s="146"/>
    </row>
    <row r="1666" ht="12.75" customHeight="1">
      <c r="A1666" s="146"/>
      <c r="B1666" s="146" t="str">
        <f>'Product Ratings'!B1372</f>
        <v/>
      </c>
      <c r="C1666" s="146"/>
      <c r="D1666" s="146"/>
      <c r="E1666" s="146">
        <f>'Product Ratings'!C1372</f>
        <v>2</v>
      </c>
      <c r="F1666" s="305">
        <f>'Product Ratings'!D1372</f>
        <v>104.17</v>
      </c>
      <c r="G1666" s="305">
        <f>'Product Ratings'!E1372</f>
        <v>52.09</v>
      </c>
      <c r="H1666" s="134">
        <f>'Product Ratings'!F1372</f>
        <v>0.5001</v>
      </c>
      <c r="I1666" s="146"/>
      <c r="J1666" s="305">
        <f>'Product Ratings'!J1372</f>
        <v>52.085</v>
      </c>
      <c r="K1666" s="146" t="str">
        <f>'Product Ratings'!K1372</f>
        <v/>
      </c>
      <c r="L1666" s="305">
        <f>'Product Ratings'!L1372</f>
        <v>34.7210186</v>
      </c>
      <c r="M1666" s="134">
        <f>'Product Ratings'!M1372</f>
        <v>0.32</v>
      </c>
      <c r="N1666" s="146"/>
      <c r="O1666" s="139">
        <f>'Product Ratings'!O1372</f>
        <v>3</v>
      </c>
      <c r="P1666" s="139">
        <f>'Product Ratings'!P1372</f>
        <v>1</v>
      </c>
      <c r="Q1666" s="139">
        <f>'Product Ratings'!Q1372</f>
        <v>4</v>
      </c>
      <c r="R1666" s="139">
        <f>'Product Ratings'!R1372</f>
        <v>0</v>
      </c>
      <c r="S1666" s="306">
        <f>'Product Ratings'!S1372</f>
        <v>3</v>
      </c>
      <c r="T1666" s="307">
        <f>'Product Ratings'!T1372</f>
        <v>11</v>
      </c>
      <c r="U1666" s="146"/>
      <c r="V1666" s="146"/>
      <c r="W1666" s="146"/>
    </row>
    <row r="1667" ht="12.75" customHeight="1">
      <c r="A1667" s="146"/>
      <c r="B1667" s="146" t="str">
        <f>'Product Ratings'!B1375</f>
        <v/>
      </c>
      <c r="C1667" s="146"/>
      <c r="D1667" s="146"/>
      <c r="E1667" s="146">
        <f>'Product Ratings'!C1375</f>
        <v>1</v>
      </c>
      <c r="F1667" s="305">
        <f>'Product Ratings'!D1375</f>
        <v>112.96</v>
      </c>
      <c r="G1667" s="305">
        <f>'Product Ratings'!E1375</f>
        <v>56.48</v>
      </c>
      <c r="H1667" s="134">
        <f>'Product Ratings'!F1375</f>
        <v>0.5</v>
      </c>
      <c r="I1667" s="146"/>
      <c r="J1667" s="305">
        <f>'Product Ratings'!J1375</f>
        <v>112.96</v>
      </c>
      <c r="K1667" s="146" t="str">
        <f>'Product Ratings'!K1375</f>
        <v/>
      </c>
      <c r="L1667" s="305">
        <f>'Product Ratings'!L1375</f>
        <v>75.30666667</v>
      </c>
      <c r="M1667" s="134">
        <f>'Product Ratings'!M1375</f>
        <v>0.87</v>
      </c>
      <c r="N1667" s="146"/>
      <c r="O1667" s="139">
        <f>'Product Ratings'!O1375</f>
        <v>3</v>
      </c>
      <c r="P1667" s="139">
        <f>'Product Ratings'!P1375</f>
        <v>1</v>
      </c>
      <c r="Q1667" s="127">
        <f>'Product Ratings'!Q1375</f>
        <v>75.30666667</v>
      </c>
      <c r="R1667" s="139">
        <f>'Product Ratings'!R1375</f>
        <v>0</v>
      </c>
      <c r="S1667" s="306">
        <f>'Product Ratings'!S1375</f>
        <v>5</v>
      </c>
      <c r="T1667" s="307">
        <f>'Product Ratings'!T1375</f>
        <v>84.30666667</v>
      </c>
      <c r="U1667" s="146"/>
      <c r="V1667" s="146"/>
      <c r="W1667" s="146"/>
    </row>
    <row r="1668" ht="12.75" customHeight="1">
      <c r="A1668" s="146"/>
      <c r="B1668" s="146" t="str">
        <f>'Product Ratings'!B1380</f>
        <v/>
      </c>
      <c r="C1668" s="146"/>
      <c r="D1668" s="146"/>
      <c r="E1668" s="146">
        <f>'Product Ratings'!C1380</f>
        <v>1</v>
      </c>
      <c r="F1668" s="305">
        <f>'Product Ratings'!D1380</f>
        <v>100</v>
      </c>
      <c r="G1668" s="305">
        <f>'Product Ratings'!E1380</f>
        <v>50</v>
      </c>
      <c r="H1668" s="134">
        <f>'Product Ratings'!F1380</f>
        <v>0.5</v>
      </c>
      <c r="I1668" s="146"/>
      <c r="J1668" s="305">
        <f>'Product Ratings'!J1380</f>
        <v>100</v>
      </c>
      <c r="K1668" s="146" t="str">
        <f>'Product Ratings'!K1380</f>
        <v/>
      </c>
      <c r="L1668" s="305">
        <f>'Product Ratings'!L1380</f>
        <v>66.66666667</v>
      </c>
      <c r="M1668" s="134">
        <f>'Product Ratings'!M1380</f>
        <v>0.45</v>
      </c>
      <c r="N1668" s="146"/>
      <c r="O1668" s="139">
        <f>'Product Ratings'!O1380</f>
        <v>3</v>
      </c>
      <c r="P1668" s="139">
        <f>'Product Ratings'!P1380</f>
        <v>1</v>
      </c>
      <c r="Q1668" s="139">
        <f>'Product Ratings'!Q1380</f>
        <v>3</v>
      </c>
      <c r="R1668" s="139">
        <f>'Product Ratings'!R1380</f>
        <v>0</v>
      </c>
      <c r="S1668" s="306">
        <f>'Product Ratings'!S1380</f>
        <v>4</v>
      </c>
      <c r="T1668" s="307">
        <f>'Product Ratings'!T1380</f>
        <v>11</v>
      </c>
      <c r="U1668" s="146"/>
      <c r="V1668" s="146"/>
      <c r="W1668" s="146"/>
    </row>
    <row r="1669" ht="12.75" customHeight="1">
      <c r="A1669" s="146"/>
      <c r="B1669" s="146" t="str">
        <f>'Product Ratings'!B1394</f>
        <v/>
      </c>
      <c r="C1669" s="146"/>
      <c r="D1669" s="146"/>
      <c r="E1669" s="146">
        <f>'Product Ratings'!C1394</f>
        <v>3</v>
      </c>
      <c r="F1669" s="305">
        <f>'Product Ratings'!D1394</f>
        <v>117.39</v>
      </c>
      <c r="G1669" s="305">
        <f>'Product Ratings'!E1394</f>
        <v>58.68</v>
      </c>
      <c r="H1669" s="134">
        <f>'Product Ratings'!F1394</f>
        <v>0.4999</v>
      </c>
      <c r="I1669" s="146"/>
      <c r="J1669" s="305">
        <f>'Product Ratings'!J1394</f>
        <v>39.13</v>
      </c>
      <c r="K1669" s="146" t="str">
        <f>'Product Ratings'!K1394</f>
        <v/>
      </c>
      <c r="L1669" s="305">
        <f>'Product Ratings'!L1394</f>
        <v>26.08840589</v>
      </c>
      <c r="M1669" s="134">
        <f>'Product Ratings'!M1394</f>
        <v>0.18</v>
      </c>
      <c r="N1669" s="146"/>
      <c r="O1669" s="139">
        <f>'Product Ratings'!O1394</f>
        <v>3</v>
      </c>
      <c r="P1669" s="139">
        <f>'Product Ratings'!P1394</f>
        <v>1</v>
      </c>
      <c r="Q1669" s="139">
        <f>'Product Ratings'!Q1394</f>
        <v>4</v>
      </c>
      <c r="R1669" s="139">
        <f>'Product Ratings'!R1394</f>
        <v>0</v>
      </c>
      <c r="S1669" s="306">
        <f>'Product Ratings'!S1394</f>
        <v>3</v>
      </c>
      <c r="T1669" s="307">
        <f>'Product Ratings'!T1394</f>
        <v>11</v>
      </c>
      <c r="U1669" s="146"/>
      <c r="V1669" s="146"/>
      <c r="W1669" s="146"/>
    </row>
    <row r="1670" ht="12.75" customHeight="1">
      <c r="A1670" s="146"/>
      <c r="B1670" s="146" t="str">
        <f>'Product Ratings'!B1410</f>
        <v/>
      </c>
      <c r="C1670" s="146"/>
      <c r="D1670" s="146"/>
      <c r="E1670" s="146">
        <f>'Product Ratings'!C1410</f>
        <v>2</v>
      </c>
      <c r="F1670" s="305">
        <f>'Product Ratings'!D1410</f>
        <v>147.83</v>
      </c>
      <c r="G1670" s="305">
        <f>'Product Ratings'!E1410</f>
        <v>73.83</v>
      </c>
      <c r="H1670" s="134">
        <f>'Product Ratings'!F1410</f>
        <v>0.4994</v>
      </c>
      <c r="I1670" s="146"/>
      <c r="J1670" s="305">
        <f>'Product Ratings'!J1410</f>
        <v>73.915</v>
      </c>
      <c r="K1670" s="146" t="str">
        <f>'Product Ratings'!K1410</f>
        <v/>
      </c>
      <c r="L1670" s="305">
        <f>'Product Ratings'!L1410</f>
        <v>49.29638522</v>
      </c>
      <c r="M1670" s="134">
        <f>'Product Ratings'!M1410</f>
        <v>0.53</v>
      </c>
      <c r="N1670" s="146"/>
      <c r="O1670" s="139">
        <f>'Product Ratings'!O1410</f>
        <v>3</v>
      </c>
      <c r="P1670" s="139">
        <f>'Product Ratings'!P1410</f>
        <v>1</v>
      </c>
      <c r="Q1670" s="139">
        <f>'Product Ratings'!Q1410</f>
        <v>3</v>
      </c>
      <c r="R1670" s="139">
        <f>'Product Ratings'!R1410</f>
        <v>0</v>
      </c>
      <c r="S1670" s="306">
        <f>'Product Ratings'!S1410</f>
        <v>4</v>
      </c>
      <c r="T1670" s="307">
        <f>'Product Ratings'!T1410</f>
        <v>11</v>
      </c>
      <c r="U1670" s="146"/>
      <c r="V1670" s="146"/>
      <c r="W1670" s="146"/>
    </row>
    <row r="1671" ht="12.75" customHeight="1">
      <c r="A1671" s="146"/>
      <c r="B1671" s="146" t="str">
        <f>'Product Ratings'!B1413</f>
        <v/>
      </c>
      <c r="C1671" s="146"/>
      <c r="D1671" s="146"/>
      <c r="E1671" s="146">
        <f>'Product Ratings'!C1413</f>
        <v>1</v>
      </c>
      <c r="F1671" s="305">
        <f>'Product Ratings'!D1413</f>
        <v>100</v>
      </c>
      <c r="G1671" s="305">
        <f>'Product Ratings'!E1413</f>
        <v>49.93</v>
      </c>
      <c r="H1671" s="134">
        <f>'Product Ratings'!F1413</f>
        <v>0.4993</v>
      </c>
      <c r="I1671" s="146"/>
      <c r="J1671" s="305">
        <f>'Product Ratings'!J1413</f>
        <v>100</v>
      </c>
      <c r="K1671" s="146" t="str">
        <f>'Product Ratings'!K1413</f>
        <v/>
      </c>
      <c r="L1671" s="305">
        <f>'Product Ratings'!L1413</f>
        <v>66.6977923</v>
      </c>
      <c r="M1671" s="134">
        <f>'Product Ratings'!M1413</f>
        <v>0.58</v>
      </c>
      <c r="N1671" s="146"/>
      <c r="O1671" s="139">
        <f>'Product Ratings'!O1413</f>
        <v>3</v>
      </c>
      <c r="P1671" s="139">
        <f>'Product Ratings'!P1413</f>
        <v>1</v>
      </c>
      <c r="Q1671" s="139">
        <f>'Product Ratings'!Q1413</f>
        <v>3</v>
      </c>
      <c r="R1671" s="139">
        <f>'Product Ratings'!R1413</f>
        <v>0</v>
      </c>
      <c r="S1671" s="306">
        <f>'Product Ratings'!S1413</f>
        <v>4</v>
      </c>
      <c r="T1671" s="307">
        <f>'Product Ratings'!T1413</f>
        <v>11</v>
      </c>
      <c r="U1671" s="146"/>
      <c r="V1671" s="146"/>
      <c r="W1671" s="146"/>
    </row>
    <row r="1672" ht="12.75" customHeight="1">
      <c r="A1672" s="146"/>
      <c r="B1672" s="146" t="str">
        <f>'Product Ratings'!B1414</f>
        <v/>
      </c>
      <c r="C1672" s="146"/>
      <c r="D1672" s="146"/>
      <c r="E1672" s="146">
        <f>'Product Ratings'!C1414</f>
        <v>4</v>
      </c>
      <c r="F1672" s="305">
        <f>'Product Ratings'!D1414</f>
        <v>834.43</v>
      </c>
      <c r="G1672" s="305">
        <f>'Product Ratings'!E1414</f>
        <v>416.61</v>
      </c>
      <c r="H1672" s="134">
        <f>'Product Ratings'!F1414</f>
        <v>0.4993</v>
      </c>
      <c r="I1672" s="146"/>
      <c r="J1672" s="305">
        <f>'Product Ratings'!J1414</f>
        <v>208.6075</v>
      </c>
      <c r="K1672" s="146" t="str">
        <f>'Product Ratings'!K1414</f>
        <v/>
      </c>
      <c r="L1672" s="305">
        <f>'Product Ratings'!L1414</f>
        <v>139.1365971</v>
      </c>
      <c r="M1672" s="134">
        <f>'Product Ratings'!M1414</f>
        <v>0.59</v>
      </c>
      <c r="N1672" s="146"/>
      <c r="O1672" s="139">
        <f>'Product Ratings'!O1414</f>
        <v>3</v>
      </c>
      <c r="P1672" s="139">
        <f>'Product Ratings'!P1414</f>
        <v>1</v>
      </c>
      <c r="Q1672" s="139">
        <f>'Product Ratings'!Q1414</f>
        <v>2</v>
      </c>
      <c r="R1672" s="139">
        <f>'Product Ratings'!R1414</f>
        <v>0</v>
      </c>
      <c r="S1672" s="306">
        <f>'Product Ratings'!S1414</f>
        <v>5</v>
      </c>
      <c r="T1672" s="307">
        <f>'Product Ratings'!T1414</f>
        <v>11</v>
      </c>
      <c r="U1672" s="146"/>
      <c r="V1672" s="146"/>
      <c r="W1672" s="146"/>
    </row>
    <row r="1673" ht="12.75" customHeight="1">
      <c r="A1673" s="146"/>
      <c r="B1673" s="146" t="str">
        <f>'Product Ratings'!B1415</f>
        <v/>
      </c>
      <c r="C1673" s="146"/>
      <c r="D1673" s="146"/>
      <c r="E1673" s="146">
        <f>'Product Ratings'!C1415</f>
        <v>3</v>
      </c>
      <c r="F1673" s="305">
        <f>'Product Ratings'!D1415</f>
        <v>338.87</v>
      </c>
      <c r="G1673" s="305">
        <f>'Product Ratings'!E1415</f>
        <v>169.18</v>
      </c>
      <c r="H1673" s="134">
        <f>'Product Ratings'!F1415</f>
        <v>0.4993</v>
      </c>
      <c r="I1673" s="146"/>
      <c r="J1673" s="305">
        <f>'Product Ratings'!J1415</f>
        <v>112.9566667</v>
      </c>
      <c r="K1673" s="146" t="str">
        <f>'Product Ratings'!K1415</f>
        <v/>
      </c>
      <c r="L1673" s="305">
        <f>'Product Ratings'!L1415</f>
        <v>75.33960293</v>
      </c>
      <c r="M1673" s="134">
        <f>'Product Ratings'!M1415</f>
        <v>0.6</v>
      </c>
      <c r="N1673" s="146"/>
      <c r="O1673" s="139">
        <f>'Product Ratings'!O1415</f>
        <v>3</v>
      </c>
      <c r="P1673" s="139">
        <f>'Product Ratings'!P1415</f>
        <v>1</v>
      </c>
      <c r="Q1673" s="127">
        <f>'Product Ratings'!Q1415</f>
        <v>75.33960293</v>
      </c>
      <c r="R1673" s="139">
        <f>'Product Ratings'!R1415</f>
        <v>0</v>
      </c>
      <c r="S1673" s="306">
        <f>'Product Ratings'!S1415</f>
        <v>5</v>
      </c>
      <c r="T1673" s="307">
        <f>'Product Ratings'!T1415</f>
        <v>84.33960293</v>
      </c>
      <c r="U1673" s="146"/>
      <c r="V1673" s="146"/>
      <c r="W1673" s="146"/>
    </row>
    <row r="1674" ht="12.75" customHeight="1">
      <c r="A1674" s="146"/>
      <c r="B1674" s="146" t="str">
        <f>'Product Ratings'!B1417</f>
        <v/>
      </c>
      <c r="C1674" s="146"/>
      <c r="D1674" s="146"/>
      <c r="E1674" s="146">
        <f>'Product Ratings'!C1417</f>
        <v>1</v>
      </c>
      <c r="F1674" s="305">
        <f>'Product Ratings'!D1417</f>
        <v>152.17</v>
      </c>
      <c r="G1674" s="305">
        <f>'Product Ratings'!E1417</f>
        <v>75.97</v>
      </c>
      <c r="H1674" s="134">
        <f>'Product Ratings'!F1417</f>
        <v>0.4992</v>
      </c>
      <c r="I1674" s="146"/>
      <c r="J1674" s="305">
        <f>'Product Ratings'!J1417</f>
        <v>152.17</v>
      </c>
      <c r="K1674" s="146" t="str">
        <f>'Product Ratings'!K1417</f>
        <v/>
      </c>
      <c r="L1674" s="305">
        <f>'Product Ratings'!L1417</f>
        <v>101.5008004</v>
      </c>
      <c r="M1674" s="134">
        <f>'Product Ratings'!M1417</f>
        <v>0.67</v>
      </c>
      <c r="N1674" s="146"/>
      <c r="O1674" s="139">
        <f>'Product Ratings'!O1417</f>
        <v>3</v>
      </c>
      <c r="P1674" s="139">
        <f>'Product Ratings'!P1417</f>
        <v>1</v>
      </c>
      <c r="Q1674" s="139">
        <f>'Product Ratings'!Q1417</f>
        <v>2</v>
      </c>
      <c r="R1674" s="139">
        <f>'Product Ratings'!R1417</f>
        <v>0</v>
      </c>
      <c r="S1674" s="306">
        <f>'Product Ratings'!S1417</f>
        <v>5</v>
      </c>
      <c r="T1674" s="307">
        <f>'Product Ratings'!T1417</f>
        <v>11</v>
      </c>
      <c r="U1674" s="146"/>
      <c r="V1674" s="146"/>
      <c r="W1674" s="146"/>
    </row>
    <row r="1675" ht="12.75" customHeight="1">
      <c r="A1675" s="146"/>
      <c r="B1675" s="146" t="str">
        <f>'Product Ratings'!B1419</f>
        <v/>
      </c>
      <c r="C1675" s="146"/>
      <c r="D1675" s="146"/>
      <c r="E1675" s="146">
        <f>'Product Ratings'!C1419</f>
        <v>1</v>
      </c>
      <c r="F1675" s="305">
        <f>'Product Ratings'!D1419</f>
        <v>112.96</v>
      </c>
      <c r="G1675" s="305">
        <f>'Product Ratings'!E1419</f>
        <v>56.39</v>
      </c>
      <c r="H1675" s="134">
        <f>'Product Ratings'!F1419</f>
        <v>0.4992</v>
      </c>
      <c r="I1675" s="146"/>
      <c r="J1675" s="305">
        <f>'Product Ratings'!J1419</f>
        <v>112.96</v>
      </c>
      <c r="K1675" s="146" t="str">
        <f>'Product Ratings'!K1419</f>
        <v/>
      </c>
      <c r="L1675" s="305">
        <f>'Product Ratings'!L1419</f>
        <v>75.34685165</v>
      </c>
      <c r="M1675" s="134">
        <f>'Product Ratings'!M1419</f>
        <v>0.62</v>
      </c>
      <c r="N1675" s="146"/>
      <c r="O1675" s="139">
        <f>'Product Ratings'!O1419</f>
        <v>3</v>
      </c>
      <c r="P1675" s="139">
        <f>'Product Ratings'!P1419</f>
        <v>1</v>
      </c>
      <c r="Q1675" s="127">
        <f>'Product Ratings'!Q1419</f>
        <v>75.34685165</v>
      </c>
      <c r="R1675" s="139">
        <f>'Product Ratings'!R1419</f>
        <v>0</v>
      </c>
      <c r="S1675" s="306">
        <f>'Product Ratings'!S1419</f>
        <v>5</v>
      </c>
      <c r="T1675" s="307">
        <f>'Product Ratings'!T1419</f>
        <v>84.34685165</v>
      </c>
      <c r="U1675" s="146"/>
      <c r="V1675" s="146"/>
      <c r="W1675" s="146"/>
    </row>
    <row r="1676" ht="12.75" customHeight="1">
      <c r="A1676" s="146"/>
      <c r="B1676" s="146" t="str">
        <f>'Product Ratings'!B1421</f>
        <v/>
      </c>
      <c r="C1676" s="146"/>
      <c r="D1676" s="146"/>
      <c r="E1676" s="146">
        <f>'Product Ratings'!C1421</f>
        <v>2</v>
      </c>
      <c r="F1676" s="305">
        <f>'Product Ratings'!D1421</f>
        <v>243.3</v>
      </c>
      <c r="G1676" s="305">
        <f>'Product Ratings'!E1421</f>
        <v>121.45</v>
      </c>
      <c r="H1676" s="134">
        <f>'Product Ratings'!F1421</f>
        <v>0.4992</v>
      </c>
      <c r="I1676" s="146"/>
      <c r="J1676" s="305">
        <f>'Product Ratings'!J1421</f>
        <v>121.65</v>
      </c>
      <c r="K1676" s="146" t="str">
        <f>'Product Ratings'!K1421</f>
        <v/>
      </c>
      <c r="L1676" s="305">
        <f>'Product Ratings'!L1421</f>
        <v>81.14327641</v>
      </c>
      <c r="M1676" s="134">
        <f>'Product Ratings'!M1421</f>
        <v>0.64</v>
      </c>
      <c r="N1676" s="146"/>
      <c r="O1676" s="139">
        <f>'Product Ratings'!O1421</f>
        <v>3</v>
      </c>
      <c r="P1676" s="139">
        <f>'Product Ratings'!P1421</f>
        <v>1</v>
      </c>
      <c r="Q1676" s="139">
        <f>'Product Ratings'!Q1421</f>
        <v>2</v>
      </c>
      <c r="R1676" s="139">
        <f>'Product Ratings'!R1421</f>
        <v>0</v>
      </c>
      <c r="S1676" s="306">
        <f>'Product Ratings'!S1421</f>
        <v>5</v>
      </c>
      <c r="T1676" s="307">
        <f>'Product Ratings'!T1421</f>
        <v>11</v>
      </c>
      <c r="U1676" s="146"/>
      <c r="V1676" s="146"/>
      <c r="W1676" s="146"/>
    </row>
    <row r="1677" ht="12.75" customHeight="1">
      <c r="A1677" s="146"/>
      <c r="B1677" s="146" t="str">
        <f>'Product Ratings'!B1424</f>
        <v/>
      </c>
      <c r="C1677" s="146"/>
      <c r="D1677" s="146"/>
      <c r="E1677" s="146">
        <f>'Product Ratings'!C1424</f>
        <v>2</v>
      </c>
      <c r="F1677" s="305">
        <f>'Product Ratings'!D1424</f>
        <v>304.35</v>
      </c>
      <c r="G1677" s="305">
        <f>'Product Ratings'!E1424</f>
        <v>151.91</v>
      </c>
      <c r="H1677" s="134">
        <f>'Product Ratings'!F1424</f>
        <v>0.4991</v>
      </c>
      <c r="I1677" s="146"/>
      <c r="J1677" s="305">
        <f>'Product Ratings'!J1424</f>
        <v>152.175</v>
      </c>
      <c r="K1677" s="146" t="str">
        <f>'Product Ratings'!K1424</f>
        <v/>
      </c>
      <c r="L1677" s="305">
        <f>'Product Ratings'!L1424</f>
        <v>101.5109065</v>
      </c>
      <c r="M1677" s="134">
        <f>'Product Ratings'!M1424</f>
        <v>0.87</v>
      </c>
      <c r="N1677" s="146"/>
      <c r="O1677" s="139">
        <f>'Product Ratings'!O1424</f>
        <v>3</v>
      </c>
      <c r="P1677" s="139">
        <f>'Product Ratings'!P1424</f>
        <v>1</v>
      </c>
      <c r="Q1677" s="139">
        <f>'Product Ratings'!Q1424</f>
        <v>2</v>
      </c>
      <c r="R1677" s="139">
        <f>'Product Ratings'!R1424</f>
        <v>0</v>
      </c>
      <c r="S1677" s="306">
        <f>'Product Ratings'!S1424</f>
        <v>5</v>
      </c>
      <c r="T1677" s="307">
        <f>'Product Ratings'!T1424</f>
        <v>11</v>
      </c>
      <c r="U1677" s="146"/>
      <c r="V1677" s="146"/>
      <c r="W1677" s="146"/>
    </row>
    <row r="1678" ht="12.75" customHeight="1">
      <c r="A1678" s="146"/>
      <c r="B1678" s="146" t="str">
        <f>'Product Ratings'!B1428</f>
        <v/>
      </c>
      <c r="C1678" s="146"/>
      <c r="D1678" s="146"/>
      <c r="E1678" s="146">
        <f>'Product Ratings'!C1428</f>
        <v>1</v>
      </c>
      <c r="F1678" s="305">
        <f>'Product Ratings'!D1428</f>
        <v>147.74</v>
      </c>
      <c r="G1678" s="305">
        <f>'Product Ratings'!E1428</f>
        <v>73.72</v>
      </c>
      <c r="H1678" s="134">
        <f>'Product Ratings'!F1428</f>
        <v>0.499</v>
      </c>
      <c r="I1678" s="146"/>
      <c r="J1678" s="305">
        <f>'Product Ratings'!J1428</f>
        <v>147.74</v>
      </c>
      <c r="K1678" s="146" t="str">
        <f>'Product Ratings'!K1428</f>
        <v/>
      </c>
      <c r="L1678" s="305">
        <f>'Product Ratings'!L1428</f>
        <v>98.55903936</v>
      </c>
      <c r="M1678" s="134">
        <f>'Product Ratings'!M1428</f>
        <v>0.91</v>
      </c>
      <c r="N1678" s="146"/>
      <c r="O1678" s="139">
        <f>'Product Ratings'!O1428</f>
        <v>3</v>
      </c>
      <c r="P1678" s="139">
        <f>'Product Ratings'!P1428</f>
        <v>1</v>
      </c>
      <c r="Q1678" s="139">
        <f>'Product Ratings'!Q1428</f>
        <v>2</v>
      </c>
      <c r="R1678" s="139">
        <f>'Product Ratings'!R1428</f>
        <v>0</v>
      </c>
      <c r="S1678" s="306">
        <f>'Product Ratings'!S1428</f>
        <v>5</v>
      </c>
      <c r="T1678" s="307">
        <f>'Product Ratings'!T1428</f>
        <v>11</v>
      </c>
      <c r="U1678" s="146"/>
      <c r="V1678" s="146"/>
      <c r="W1678" s="146"/>
    </row>
    <row r="1679" ht="12.75" customHeight="1">
      <c r="A1679" s="146"/>
      <c r="B1679" s="146" t="str">
        <f>'Product Ratings'!B1429</f>
        <v/>
      </c>
      <c r="C1679" s="146"/>
      <c r="D1679" s="146"/>
      <c r="E1679" s="146">
        <f>'Product Ratings'!C1429</f>
        <v>1</v>
      </c>
      <c r="F1679" s="305">
        <f>'Product Ratings'!D1429</f>
        <v>112.96</v>
      </c>
      <c r="G1679" s="305">
        <f>'Product Ratings'!E1429</f>
        <v>56.37</v>
      </c>
      <c r="H1679" s="134">
        <f>'Product Ratings'!F1429</f>
        <v>0.499</v>
      </c>
      <c r="I1679" s="146"/>
      <c r="J1679" s="305">
        <f>'Product Ratings'!J1429</f>
        <v>112.96</v>
      </c>
      <c r="K1679" s="146" t="str">
        <f>'Product Ratings'!K1429</f>
        <v/>
      </c>
      <c r="L1679" s="305">
        <f>'Product Ratings'!L1429</f>
        <v>75.3569046</v>
      </c>
      <c r="M1679" s="134">
        <f>'Product Ratings'!M1429</f>
        <v>0.94</v>
      </c>
      <c r="N1679" s="146"/>
      <c r="O1679" s="139">
        <f>'Product Ratings'!O1429</f>
        <v>3</v>
      </c>
      <c r="P1679" s="139">
        <f>'Product Ratings'!P1429</f>
        <v>1</v>
      </c>
      <c r="Q1679" s="127">
        <f>'Product Ratings'!Q1429</f>
        <v>75.3569046</v>
      </c>
      <c r="R1679" s="139">
        <f>'Product Ratings'!R1429</f>
        <v>0</v>
      </c>
      <c r="S1679" s="306">
        <f>'Product Ratings'!S1429</f>
        <v>5</v>
      </c>
      <c r="T1679" s="307">
        <f>'Product Ratings'!T1429</f>
        <v>84.3569046</v>
      </c>
      <c r="U1679" s="146"/>
      <c r="V1679" s="146"/>
      <c r="W1679" s="146"/>
    </row>
    <row r="1680" ht="12.75" customHeight="1">
      <c r="A1680" s="146"/>
      <c r="B1680" s="146" t="str">
        <f>'Product Ratings'!B1431</f>
        <v/>
      </c>
      <c r="C1680" s="146"/>
      <c r="D1680" s="146"/>
      <c r="E1680" s="146">
        <f>'Product Ratings'!C1431</f>
        <v>2</v>
      </c>
      <c r="F1680" s="305">
        <f>'Product Ratings'!D1431</f>
        <v>417.22</v>
      </c>
      <c r="G1680" s="305">
        <f>'Product Ratings'!E1431</f>
        <v>208.21</v>
      </c>
      <c r="H1680" s="134">
        <f>'Product Ratings'!F1431</f>
        <v>0.499</v>
      </c>
      <c r="I1680" s="146"/>
      <c r="J1680" s="305">
        <f>'Product Ratings'!J1431</f>
        <v>208.61</v>
      </c>
      <c r="K1680" s="146" t="str">
        <f>'Product Ratings'!K1431</f>
        <v/>
      </c>
      <c r="L1680" s="305">
        <f>'Product Ratings'!L1431</f>
        <v>139.1661107</v>
      </c>
      <c r="M1680" s="134">
        <f>'Product Ratings'!M1431</f>
        <v>0.93</v>
      </c>
      <c r="N1680" s="146"/>
      <c r="O1680" s="139">
        <f>'Product Ratings'!O1431</f>
        <v>3</v>
      </c>
      <c r="P1680" s="139">
        <f>'Product Ratings'!P1431</f>
        <v>1</v>
      </c>
      <c r="Q1680" s="139">
        <f>'Product Ratings'!Q1431</f>
        <v>2</v>
      </c>
      <c r="R1680" s="139">
        <f>'Product Ratings'!R1431</f>
        <v>0</v>
      </c>
      <c r="S1680" s="306">
        <f>'Product Ratings'!S1431</f>
        <v>5</v>
      </c>
      <c r="T1680" s="307">
        <f>'Product Ratings'!T1431</f>
        <v>11</v>
      </c>
      <c r="U1680" s="146"/>
      <c r="V1680" s="146"/>
      <c r="W1680" s="146"/>
    </row>
    <row r="1681" ht="12.75" customHeight="1">
      <c r="A1681" s="146"/>
      <c r="B1681" s="146" t="str">
        <f>'Product Ratings'!B1432</f>
        <v/>
      </c>
      <c r="C1681" s="146"/>
      <c r="D1681" s="146"/>
      <c r="E1681" s="146">
        <f>'Product Ratings'!C1432</f>
        <v>1</v>
      </c>
      <c r="F1681" s="305">
        <f>'Product Ratings'!D1432</f>
        <v>147.74</v>
      </c>
      <c r="G1681" s="305">
        <f>'Product Ratings'!E1432</f>
        <v>73.71</v>
      </c>
      <c r="H1681" s="134">
        <f>'Product Ratings'!F1432</f>
        <v>0.4989</v>
      </c>
      <c r="I1681" s="146"/>
      <c r="J1681" s="305">
        <f>'Product Ratings'!J1432</f>
        <v>147.74</v>
      </c>
      <c r="K1681" s="146" t="str">
        <f>'Product Ratings'!K1432</f>
        <v/>
      </c>
      <c r="L1681" s="305">
        <f>'Product Ratings'!L1432</f>
        <v>98.56561478</v>
      </c>
      <c r="M1681" s="134">
        <f>'Product Ratings'!M1432</f>
        <v>0.65</v>
      </c>
      <c r="N1681" s="146"/>
      <c r="O1681" s="139">
        <f>'Product Ratings'!O1432</f>
        <v>3</v>
      </c>
      <c r="P1681" s="139">
        <f>'Product Ratings'!P1432</f>
        <v>1</v>
      </c>
      <c r="Q1681" s="139">
        <f>'Product Ratings'!Q1432</f>
        <v>2</v>
      </c>
      <c r="R1681" s="139">
        <f>'Product Ratings'!R1432</f>
        <v>0</v>
      </c>
      <c r="S1681" s="306">
        <f>'Product Ratings'!S1432</f>
        <v>5</v>
      </c>
      <c r="T1681" s="307">
        <f>'Product Ratings'!T1432</f>
        <v>11</v>
      </c>
      <c r="U1681" s="146"/>
      <c r="V1681" s="146"/>
      <c r="W1681" s="146"/>
    </row>
    <row r="1682" ht="12.75" customHeight="1">
      <c r="A1682" s="146"/>
      <c r="B1682" s="146" t="str">
        <f>'Product Ratings'!B1435</f>
        <v/>
      </c>
      <c r="C1682" s="146"/>
      <c r="D1682" s="146"/>
      <c r="E1682" s="146">
        <f>'Product Ratings'!C1435</f>
        <v>3</v>
      </c>
      <c r="F1682" s="305">
        <f>'Product Ratings'!D1435</f>
        <v>182.61</v>
      </c>
      <c r="G1682" s="305">
        <f>'Product Ratings'!E1435</f>
        <v>91.08</v>
      </c>
      <c r="H1682" s="134">
        <f>'Product Ratings'!F1435</f>
        <v>0.4988</v>
      </c>
      <c r="I1682" s="146"/>
      <c r="J1682" s="305">
        <f>'Product Ratings'!J1435</f>
        <v>60.87</v>
      </c>
      <c r="K1682" s="146" t="str">
        <f>'Product Ratings'!K1435</f>
        <v/>
      </c>
      <c r="L1682" s="305">
        <f>'Product Ratings'!L1435</f>
        <v>40.61248999</v>
      </c>
      <c r="M1682" s="134">
        <f>'Product Ratings'!M1435</f>
        <v>0.43</v>
      </c>
      <c r="N1682" s="146"/>
      <c r="O1682" s="139">
        <f>'Product Ratings'!O1435</f>
        <v>3</v>
      </c>
      <c r="P1682" s="139">
        <f>'Product Ratings'!P1435</f>
        <v>1</v>
      </c>
      <c r="Q1682" s="127">
        <f>'Product Ratings'!Q1435</f>
        <v>40.61248999</v>
      </c>
      <c r="R1682" s="139">
        <f>'Product Ratings'!R1435</f>
        <v>0</v>
      </c>
      <c r="S1682" s="306">
        <f>'Product Ratings'!S1435</f>
        <v>4</v>
      </c>
      <c r="T1682" s="307">
        <f>'Product Ratings'!T1435</f>
        <v>48.61248999</v>
      </c>
      <c r="U1682" s="146"/>
      <c r="V1682" s="146"/>
      <c r="W1682" s="146"/>
    </row>
    <row r="1683" ht="12.75" customHeight="1">
      <c r="A1683" s="146"/>
      <c r="B1683" s="146" t="str">
        <f>'Product Ratings'!B1446</f>
        <v/>
      </c>
      <c r="C1683" s="146"/>
      <c r="D1683" s="146"/>
      <c r="E1683" s="146">
        <f>'Product Ratings'!C1446</f>
        <v>2</v>
      </c>
      <c r="F1683" s="305">
        <f>'Product Ratings'!D1446</f>
        <v>29.9</v>
      </c>
      <c r="G1683" s="305">
        <f>'Product Ratings'!E1446</f>
        <v>14.9</v>
      </c>
      <c r="H1683" s="134">
        <f>'Product Ratings'!F1446</f>
        <v>0.4983</v>
      </c>
      <c r="I1683" s="146"/>
      <c r="J1683" s="305">
        <f>'Product Ratings'!J1446</f>
        <v>14.95</v>
      </c>
      <c r="K1683" s="146" t="str">
        <f>'Product Ratings'!K1446</f>
        <v/>
      </c>
      <c r="L1683" s="305">
        <f>'Product Ratings'!L1446</f>
        <v>9.977975038</v>
      </c>
      <c r="M1683" s="134">
        <f>'Product Ratings'!M1446</f>
        <v>0.12</v>
      </c>
      <c r="N1683" s="146"/>
      <c r="O1683" s="139">
        <f>'Product Ratings'!O1446</f>
        <v>3</v>
      </c>
      <c r="P1683" s="139">
        <f>'Product Ratings'!P1446</f>
        <v>1</v>
      </c>
      <c r="Q1683" s="139">
        <f>'Product Ratings'!Q1446</f>
        <v>5</v>
      </c>
      <c r="R1683" s="139">
        <f>'Product Ratings'!R1446</f>
        <v>0</v>
      </c>
      <c r="S1683" s="306">
        <f>'Product Ratings'!S1446</f>
        <v>2</v>
      </c>
      <c r="T1683" s="307">
        <f>'Product Ratings'!T1446</f>
        <v>11</v>
      </c>
      <c r="U1683" s="146"/>
      <c r="V1683" s="146"/>
      <c r="W1683" s="146"/>
    </row>
    <row r="1684" ht="12.75" customHeight="1">
      <c r="A1684" s="146"/>
      <c r="B1684" s="146" t="str">
        <f>'Product Ratings'!B1451</f>
        <v/>
      </c>
      <c r="C1684" s="146"/>
      <c r="D1684" s="146"/>
      <c r="E1684" s="146">
        <f>'Product Ratings'!C1451</f>
        <v>2</v>
      </c>
      <c r="F1684" s="305">
        <f>'Product Ratings'!D1451</f>
        <v>243.3</v>
      </c>
      <c r="G1684" s="305">
        <f>'Product Ratings'!E1451</f>
        <v>121.17</v>
      </c>
      <c r="H1684" s="134">
        <f>'Product Ratings'!F1451</f>
        <v>0.498</v>
      </c>
      <c r="I1684" s="146"/>
      <c r="J1684" s="305">
        <f>'Product Ratings'!J1451</f>
        <v>121.65</v>
      </c>
      <c r="K1684" s="146" t="str">
        <f>'Product Ratings'!K1451</f>
        <v/>
      </c>
      <c r="L1684" s="305">
        <f>'Product Ratings'!L1451</f>
        <v>81.2082777</v>
      </c>
      <c r="M1684" s="134">
        <f>'Product Ratings'!M1451</f>
        <v>0.87</v>
      </c>
      <c r="N1684" s="146"/>
      <c r="O1684" s="139">
        <f>'Product Ratings'!O1451</f>
        <v>3</v>
      </c>
      <c r="P1684" s="139">
        <f>'Product Ratings'!P1451</f>
        <v>1</v>
      </c>
      <c r="Q1684" s="139">
        <f>'Product Ratings'!Q1451</f>
        <v>2</v>
      </c>
      <c r="R1684" s="139">
        <f>'Product Ratings'!R1451</f>
        <v>0</v>
      </c>
      <c r="S1684" s="306">
        <f>'Product Ratings'!S1451</f>
        <v>5</v>
      </c>
      <c r="T1684" s="307">
        <f>'Product Ratings'!T1451</f>
        <v>11</v>
      </c>
      <c r="U1684" s="146"/>
      <c r="V1684" s="146"/>
      <c r="W1684" s="146"/>
    </row>
    <row r="1685" ht="12.75" customHeight="1">
      <c r="A1685" s="146"/>
      <c r="B1685" s="146" t="str">
        <f>'Product Ratings'!B1452</f>
        <v/>
      </c>
      <c r="C1685" s="146"/>
      <c r="D1685" s="146"/>
      <c r="E1685" s="146">
        <f>'Product Ratings'!C1452</f>
        <v>2</v>
      </c>
      <c r="F1685" s="305">
        <f>'Product Ratings'!D1452</f>
        <v>243.3</v>
      </c>
      <c r="G1685" s="305">
        <f>'Product Ratings'!E1452</f>
        <v>121.17</v>
      </c>
      <c r="H1685" s="134">
        <f>'Product Ratings'!F1452</f>
        <v>0.498</v>
      </c>
      <c r="I1685" s="146"/>
      <c r="J1685" s="305">
        <f>'Product Ratings'!J1452</f>
        <v>121.65</v>
      </c>
      <c r="K1685" s="146" t="str">
        <f>'Product Ratings'!K1452</f>
        <v/>
      </c>
      <c r="L1685" s="305">
        <f>'Product Ratings'!L1452</f>
        <v>81.2082777</v>
      </c>
      <c r="M1685" s="134">
        <f>'Product Ratings'!M1452</f>
        <v>0.89</v>
      </c>
      <c r="N1685" s="146"/>
      <c r="O1685" s="139">
        <f>'Product Ratings'!O1452</f>
        <v>3</v>
      </c>
      <c r="P1685" s="139">
        <f>'Product Ratings'!P1452</f>
        <v>1</v>
      </c>
      <c r="Q1685" s="139">
        <f>'Product Ratings'!Q1452</f>
        <v>2</v>
      </c>
      <c r="R1685" s="139">
        <f>'Product Ratings'!R1452</f>
        <v>0</v>
      </c>
      <c r="S1685" s="306">
        <f>'Product Ratings'!S1452</f>
        <v>5</v>
      </c>
      <c r="T1685" s="307">
        <f>'Product Ratings'!T1452</f>
        <v>11</v>
      </c>
      <c r="U1685" s="146"/>
      <c r="V1685" s="146"/>
      <c r="W1685" s="146"/>
    </row>
    <row r="1686" ht="12.75" customHeight="1">
      <c r="A1686" s="146"/>
      <c r="B1686" s="146" t="str">
        <f>'Product Ratings'!B1456</f>
        <v/>
      </c>
      <c r="C1686" s="146"/>
      <c r="D1686" s="146"/>
      <c r="E1686" s="146">
        <f>'Product Ratings'!C1456</f>
        <v>1</v>
      </c>
      <c r="F1686" s="305">
        <f>'Product Ratings'!D1456</f>
        <v>103.48</v>
      </c>
      <c r="G1686" s="305">
        <f>'Product Ratings'!E1456</f>
        <v>51.48</v>
      </c>
      <c r="H1686" s="134">
        <f>'Product Ratings'!F1456</f>
        <v>0.4975</v>
      </c>
      <c r="I1686" s="146"/>
      <c r="J1686" s="305">
        <f>'Product Ratings'!J1456</f>
        <v>103.48</v>
      </c>
      <c r="K1686" s="146" t="str">
        <f>'Product Ratings'!K1456</f>
        <v/>
      </c>
      <c r="L1686" s="305">
        <f>'Product Ratings'!L1456</f>
        <v>69.10183639</v>
      </c>
      <c r="M1686" s="134">
        <f>'Product Ratings'!M1456</f>
        <v>0.45</v>
      </c>
      <c r="N1686" s="146"/>
      <c r="O1686" s="139">
        <f>'Product Ratings'!O1456</f>
        <v>3</v>
      </c>
      <c r="P1686" s="139">
        <f>'Product Ratings'!P1456</f>
        <v>1</v>
      </c>
      <c r="Q1686" s="139">
        <f>'Product Ratings'!Q1456</f>
        <v>3</v>
      </c>
      <c r="R1686" s="139">
        <f>'Product Ratings'!R1456</f>
        <v>0</v>
      </c>
      <c r="S1686" s="306">
        <f>'Product Ratings'!S1456</f>
        <v>4</v>
      </c>
      <c r="T1686" s="307">
        <f>'Product Ratings'!T1456</f>
        <v>11</v>
      </c>
      <c r="U1686" s="146"/>
      <c r="V1686" s="146"/>
      <c r="W1686" s="146"/>
    </row>
    <row r="1687" ht="12.75" customHeight="1">
      <c r="A1687" s="146"/>
      <c r="B1687" s="146" t="str">
        <f>'Product Ratings'!B1466</f>
        <v/>
      </c>
      <c r="C1687" s="146"/>
      <c r="D1687" s="146"/>
      <c r="E1687" s="146">
        <f>'Product Ratings'!C1466</f>
        <v>8</v>
      </c>
      <c r="F1687" s="305">
        <f>'Product Ratings'!D1466</f>
        <v>385.74</v>
      </c>
      <c r="G1687" s="305">
        <f>'Product Ratings'!E1466</f>
        <v>191.63</v>
      </c>
      <c r="H1687" s="134">
        <f>'Product Ratings'!F1466</f>
        <v>0.4968</v>
      </c>
      <c r="I1687" s="146"/>
      <c r="J1687" s="305">
        <f>'Product Ratings'!J1466</f>
        <v>48.2175</v>
      </c>
      <c r="K1687" s="146" t="str">
        <f>'Product Ratings'!K1466</f>
        <v/>
      </c>
      <c r="L1687" s="305">
        <f>'Product Ratings'!L1466</f>
        <v>32.21372261</v>
      </c>
      <c r="M1687" s="134">
        <f>'Product Ratings'!M1466</f>
        <v>0.12</v>
      </c>
      <c r="N1687" s="146"/>
      <c r="O1687" s="139">
        <f>'Product Ratings'!O1466</f>
        <v>3</v>
      </c>
      <c r="P1687" s="139">
        <f>'Product Ratings'!P1466</f>
        <v>2</v>
      </c>
      <c r="Q1687" s="139">
        <f>'Product Ratings'!Q1466</f>
        <v>4</v>
      </c>
      <c r="R1687" s="139">
        <f>'Product Ratings'!R1466</f>
        <v>0</v>
      </c>
      <c r="S1687" s="306">
        <f>'Product Ratings'!S1466</f>
        <v>2</v>
      </c>
      <c r="T1687" s="307">
        <f>'Product Ratings'!T1466</f>
        <v>11</v>
      </c>
      <c r="U1687" s="146"/>
      <c r="V1687" s="146"/>
      <c r="W1687" s="146"/>
    </row>
    <row r="1688" ht="12.75" customHeight="1">
      <c r="A1688" s="146"/>
      <c r="B1688" s="146" t="str">
        <f>'Product Ratings'!B1470</f>
        <v/>
      </c>
      <c r="C1688" s="146"/>
      <c r="D1688" s="146"/>
      <c r="E1688" s="146">
        <f>'Product Ratings'!C1470</f>
        <v>3</v>
      </c>
      <c r="F1688" s="305">
        <f>'Product Ratings'!D1470</f>
        <v>174.78</v>
      </c>
      <c r="G1688" s="305">
        <f>'Product Ratings'!E1470</f>
        <v>86.75</v>
      </c>
      <c r="H1688" s="134">
        <f>'Product Ratings'!F1470</f>
        <v>0.4963</v>
      </c>
      <c r="I1688" s="146"/>
      <c r="J1688" s="305">
        <f>'Product Ratings'!J1470</f>
        <v>58.26</v>
      </c>
      <c r="K1688" s="146" t="str">
        <f>'Product Ratings'!K1470</f>
        <v/>
      </c>
      <c r="L1688" s="305">
        <f>'Product Ratings'!L1470</f>
        <v>38.93604224</v>
      </c>
      <c r="M1688" s="134">
        <f>'Product Ratings'!M1470</f>
        <v>0.18</v>
      </c>
      <c r="N1688" s="146"/>
      <c r="O1688" s="139">
        <f>'Product Ratings'!O1470</f>
        <v>3</v>
      </c>
      <c r="P1688" s="139">
        <f>'Product Ratings'!P1470</f>
        <v>1</v>
      </c>
      <c r="Q1688" s="139">
        <f>'Product Ratings'!Q1470</f>
        <v>4</v>
      </c>
      <c r="R1688" s="139">
        <f>'Product Ratings'!R1470</f>
        <v>0</v>
      </c>
      <c r="S1688" s="306">
        <f>'Product Ratings'!S1470</f>
        <v>3</v>
      </c>
      <c r="T1688" s="307">
        <f>'Product Ratings'!T1470</f>
        <v>11</v>
      </c>
      <c r="U1688" s="146"/>
      <c r="V1688" s="146"/>
      <c r="W1688" s="146"/>
    </row>
    <row r="1689" ht="12.75" customHeight="1">
      <c r="A1689" s="146"/>
      <c r="B1689" s="146" t="str">
        <f>'Product Ratings'!B1478</f>
        <v/>
      </c>
      <c r="C1689" s="146"/>
      <c r="D1689" s="146"/>
      <c r="E1689" s="146">
        <f>'Product Ratings'!C1478</f>
        <v>2</v>
      </c>
      <c r="F1689" s="305">
        <f>'Product Ratings'!D1478</f>
        <v>121.57</v>
      </c>
      <c r="G1689" s="305">
        <f>'Product Ratings'!E1478</f>
        <v>60.25</v>
      </c>
      <c r="H1689" s="134">
        <f>'Product Ratings'!F1478</f>
        <v>0.4956</v>
      </c>
      <c r="I1689" s="146"/>
      <c r="J1689" s="305">
        <f>'Product Ratings'!J1478</f>
        <v>60.785</v>
      </c>
      <c r="K1689" s="146" t="str">
        <f>'Product Ratings'!K1478</f>
        <v/>
      </c>
      <c r="L1689" s="305">
        <f>'Product Ratings'!L1478</f>
        <v>40.64255148</v>
      </c>
      <c r="M1689" s="134">
        <f>'Product Ratings'!M1478</f>
        <v>0.34</v>
      </c>
      <c r="N1689" s="146"/>
      <c r="O1689" s="139">
        <f>'Product Ratings'!O1478</f>
        <v>3</v>
      </c>
      <c r="P1689" s="139">
        <f>'Product Ratings'!P1478</f>
        <v>1</v>
      </c>
      <c r="Q1689" s="127">
        <f>'Product Ratings'!Q1478</f>
        <v>40.64255148</v>
      </c>
      <c r="R1689" s="139">
        <f>'Product Ratings'!R1478</f>
        <v>0</v>
      </c>
      <c r="S1689" s="306">
        <f>'Product Ratings'!S1478</f>
        <v>4</v>
      </c>
      <c r="T1689" s="307">
        <f>'Product Ratings'!T1478</f>
        <v>48.64255148</v>
      </c>
      <c r="U1689" s="146"/>
      <c r="V1689" s="146"/>
      <c r="W1689" s="146"/>
    </row>
    <row r="1690" ht="12.75" customHeight="1">
      <c r="A1690" s="146"/>
      <c r="B1690" s="146" t="str">
        <f>'Product Ratings'!B1479</f>
        <v/>
      </c>
      <c r="C1690" s="146"/>
      <c r="D1690" s="146"/>
      <c r="E1690" s="146">
        <f>'Product Ratings'!C1479</f>
        <v>1</v>
      </c>
      <c r="F1690" s="305">
        <f>'Product Ratings'!D1479</f>
        <v>100</v>
      </c>
      <c r="G1690" s="305">
        <f>'Product Ratings'!E1479</f>
        <v>49.56</v>
      </c>
      <c r="H1690" s="134">
        <f>'Product Ratings'!F1479</f>
        <v>0.4956</v>
      </c>
      <c r="I1690" s="146"/>
      <c r="J1690" s="305">
        <f>'Product Ratings'!J1479</f>
        <v>100</v>
      </c>
      <c r="K1690" s="146" t="str">
        <f>'Product Ratings'!K1479</f>
        <v/>
      </c>
      <c r="L1690" s="305">
        <f>'Product Ratings'!L1479</f>
        <v>66.86279754</v>
      </c>
      <c r="M1690" s="134">
        <f>'Product Ratings'!M1479</f>
        <v>0.35</v>
      </c>
      <c r="N1690" s="146"/>
      <c r="O1690" s="139">
        <f>'Product Ratings'!O1479</f>
        <v>3</v>
      </c>
      <c r="P1690" s="139">
        <f>'Product Ratings'!P1479</f>
        <v>1</v>
      </c>
      <c r="Q1690" s="139">
        <f>'Product Ratings'!Q1479</f>
        <v>3</v>
      </c>
      <c r="R1690" s="139">
        <f>'Product Ratings'!R1479</f>
        <v>0</v>
      </c>
      <c r="S1690" s="306">
        <f>'Product Ratings'!S1479</f>
        <v>4</v>
      </c>
      <c r="T1690" s="307">
        <f>'Product Ratings'!T1479</f>
        <v>11</v>
      </c>
      <c r="U1690" s="146"/>
      <c r="V1690" s="146"/>
      <c r="W1690" s="146"/>
    </row>
    <row r="1691" ht="12.75" customHeight="1">
      <c r="A1691" s="146"/>
      <c r="B1691" s="146" t="str">
        <f>'Product Ratings'!B1490</f>
        <v/>
      </c>
      <c r="C1691" s="146"/>
      <c r="D1691" s="146"/>
      <c r="E1691" s="146">
        <f>'Product Ratings'!C1490</f>
        <v>1</v>
      </c>
      <c r="F1691" s="305">
        <f>'Product Ratings'!D1490</f>
        <v>112.96</v>
      </c>
      <c r="G1691" s="305">
        <f>'Product Ratings'!E1490</f>
        <v>55.91</v>
      </c>
      <c r="H1691" s="134">
        <f>'Product Ratings'!F1490</f>
        <v>0.495</v>
      </c>
      <c r="I1691" s="146"/>
      <c r="J1691" s="305">
        <f>'Product Ratings'!J1490</f>
        <v>112.96</v>
      </c>
      <c r="K1691" s="146" t="str">
        <f>'Product Ratings'!K1490</f>
        <v/>
      </c>
      <c r="L1691" s="305">
        <f>'Product Ratings'!L1490</f>
        <v>75.55852843</v>
      </c>
      <c r="M1691" s="134">
        <f>'Product Ratings'!M1490</f>
        <v>0.59</v>
      </c>
      <c r="N1691" s="146"/>
      <c r="O1691" s="139">
        <f>'Product Ratings'!O1490</f>
        <v>3</v>
      </c>
      <c r="P1691" s="139">
        <f>'Product Ratings'!P1490</f>
        <v>1</v>
      </c>
      <c r="Q1691" s="127">
        <f>'Product Ratings'!Q1490</f>
        <v>75.55852843</v>
      </c>
      <c r="R1691" s="139">
        <f>'Product Ratings'!R1490</f>
        <v>0</v>
      </c>
      <c r="S1691" s="306">
        <f>'Product Ratings'!S1490</f>
        <v>5</v>
      </c>
      <c r="T1691" s="307">
        <f>'Product Ratings'!T1490</f>
        <v>84.55852843</v>
      </c>
      <c r="U1691" s="146"/>
      <c r="V1691" s="146"/>
      <c r="W1691" s="146"/>
    </row>
    <row r="1692" ht="12.75" customHeight="1">
      <c r="A1692" s="146"/>
      <c r="B1692" s="146" t="str">
        <f>'Product Ratings'!B1491</f>
        <v/>
      </c>
      <c r="C1692" s="146"/>
      <c r="D1692" s="146"/>
      <c r="E1692" s="146">
        <f>'Product Ratings'!C1491</f>
        <v>5</v>
      </c>
      <c r="F1692" s="305">
        <f>'Product Ratings'!D1491</f>
        <v>821.74</v>
      </c>
      <c r="G1692" s="305">
        <f>'Product Ratings'!E1491</f>
        <v>406.74</v>
      </c>
      <c r="H1692" s="134">
        <f>'Product Ratings'!F1491</f>
        <v>0.495</v>
      </c>
      <c r="I1692" s="146"/>
      <c r="J1692" s="305">
        <f>'Product Ratings'!J1491</f>
        <v>164.348</v>
      </c>
      <c r="K1692" s="146" t="str">
        <f>'Product Ratings'!K1491</f>
        <v/>
      </c>
      <c r="L1692" s="305">
        <f>'Product Ratings'!L1491</f>
        <v>109.9317726</v>
      </c>
      <c r="M1692" s="134">
        <f>'Product Ratings'!M1491</f>
        <v>0.6</v>
      </c>
      <c r="N1692" s="146"/>
      <c r="O1692" s="139">
        <f>'Product Ratings'!O1491</f>
        <v>3</v>
      </c>
      <c r="P1692" s="139">
        <f>'Product Ratings'!P1491</f>
        <v>1</v>
      </c>
      <c r="Q1692" s="139">
        <f>'Product Ratings'!Q1491</f>
        <v>2</v>
      </c>
      <c r="R1692" s="139">
        <f>'Product Ratings'!R1491</f>
        <v>0</v>
      </c>
      <c r="S1692" s="306">
        <f>'Product Ratings'!S1491</f>
        <v>5</v>
      </c>
      <c r="T1692" s="307">
        <f>'Product Ratings'!T1491</f>
        <v>11</v>
      </c>
      <c r="U1692" s="146"/>
      <c r="V1692" s="146"/>
      <c r="W1692" s="146"/>
    </row>
    <row r="1693" ht="12.75" customHeight="1">
      <c r="A1693" s="146"/>
      <c r="B1693" s="146" t="str">
        <f>'Product Ratings'!B1492</f>
        <v/>
      </c>
      <c r="C1693" s="146"/>
      <c r="D1693" s="146"/>
      <c r="E1693" s="146">
        <f>'Product Ratings'!C1492</f>
        <v>4</v>
      </c>
      <c r="F1693" s="305">
        <f>'Product Ratings'!D1492</f>
        <v>657.39</v>
      </c>
      <c r="G1693" s="305">
        <f>'Product Ratings'!E1492</f>
        <v>325.39</v>
      </c>
      <c r="H1693" s="134">
        <f>'Product Ratings'!F1492</f>
        <v>0.495</v>
      </c>
      <c r="I1693" s="146"/>
      <c r="J1693" s="305">
        <f>'Product Ratings'!J1492</f>
        <v>164.3475</v>
      </c>
      <c r="K1693" s="146" t="str">
        <f>'Product Ratings'!K1492</f>
        <v/>
      </c>
      <c r="L1693" s="305">
        <f>'Product Ratings'!L1492</f>
        <v>109.9314381</v>
      </c>
      <c r="M1693" s="134">
        <f>'Product Ratings'!M1492</f>
        <v>0.64</v>
      </c>
      <c r="N1693" s="146"/>
      <c r="O1693" s="139">
        <f>'Product Ratings'!O1492</f>
        <v>3</v>
      </c>
      <c r="P1693" s="139">
        <f>'Product Ratings'!P1492</f>
        <v>1</v>
      </c>
      <c r="Q1693" s="139">
        <f>'Product Ratings'!Q1492</f>
        <v>2</v>
      </c>
      <c r="R1693" s="139">
        <f>'Product Ratings'!R1492</f>
        <v>0</v>
      </c>
      <c r="S1693" s="306">
        <f>'Product Ratings'!S1492</f>
        <v>5</v>
      </c>
      <c r="T1693" s="307">
        <f>'Product Ratings'!T1492</f>
        <v>11</v>
      </c>
      <c r="U1693" s="146"/>
      <c r="V1693" s="146"/>
      <c r="W1693" s="146"/>
    </row>
    <row r="1694" ht="12.75" customHeight="1">
      <c r="A1694" s="146"/>
      <c r="B1694" s="146" t="str">
        <f>'Product Ratings'!B1494</f>
        <v/>
      </c>
      <c r="C1694" s="146"/>
      <c r="D1694" s="146"/>
      <c r="E1694" s="146">
        <f>'Product Ratings'!C1494</f>
        <v>2</v>
      </c>
      <c r="F1694" s="305">
        <f>'Product Ratings'!D1494</f>
        <v>328.7</v>
      </c>
      <c r="G1694" s="305">
        <f>'Product Ratings'!E1494</f>
        <v>162.7</v>
      </c>
      <c r="H1694" s="134">
        <f>'Product Ratings'!F1494</f>
        <v>0.495</v>
      </c>
      <c r="I1694" s="146"/>
      <c r="J1694" s="305">
        <f>'Product Ratings'!J1494</f>
        <v>164.35</v>
      </c>
      <c r="K1694" s="146" t="str">
        <f>'Product Ratings'!K1494</f>
        <v/>
      </c>
      <c r="L1694" s="305">
        <f>'Product Ratings'!L1494</f>
        <v>109.9331104</v>
      </c>
      <c r="M1694" s="134">
        <f>'Product Ratings'!M1494</f>
        <v>0.68</v>
      </c>
      <c r="N1694" s="146"/>
      <c r="O1694" s="139">
        <f>'Product Ratings'!O1494</f>
        <v>3</v>
      </c>
      <c r="P1694" s="139">
        <f>'Product Ratings'!P1494</f>
        <v>1</v>
      </c>
      <c r="Q1694" s="139">
        <f>'Product Ratings'!Q1494</f>
        <v>2</v>
      </c>
      <c r="R1694" s="139">
        <f>'Product Ratings'!R1494</f>
        <v>0</v>
      </c>
      <c r="S1694" s="306">
        <f>'Product Ratings'!S1494</f>
        <v>5</v>
      </c>
      <c r="T1694" s="307">
        <f>'Product Ratings'!T1494</f>
        <v>11</v>
      </c>
      <c r="U1694" s="146"/>
      <c r="V1694" s="146"/>
      <c r="W1694" s="146"/>
    </row>
    <row r="1695" ht="12.75" customHeight="1">
      <c r="A1695" s="146"/>
      <c r="B1695" s="146" t="str">
        <f>'Product Ratings'!B1497</f>
        <v/>
      </c>
      <c r="C1695" s="146"/>
      <c r="D1695" s="146"/>
      <c r="E1695" s="146">
        <f>'Product Ratings'!C1497</f>
        <v>1</v>
      </c>
      <c r="F1695" s="305">
        <f>'Product Ratings'!D1497</f>
        <v>256.52</v>
      </c>
      <c r="G1695" s="305">
        <f>'Product Ratings'!E1497</f>
        <v>126.92</v>
      </c>
      <c r="H1695" s="134">
        <f>'Product Ratings'!F1497</f>
        <v>0.4948</v>
      </c>
      <c r="I1695" s="146"/>
      <c r="J1695" s="305">
        <f>'Product Ratings'!J1497</f>
        <v>256.52</v>
      </c>
      <c r="K1695" s="146" t="str">
        <f>'Product Ratings'!K1497</f>
        <v/>
      </c>
      <c r="L1695" s="305">
        <f>'Product Ratings'!L1497</f>
        <v>171.6082419</v>
      </c>
      <c r="M1695" s="134">
        <f>'Product Ratings'!M1497</f>
        <v>0.64</v>
      </c>
      <c r="N1695" s="146"/>
      <c r="O1695" s="139">
        <f>'Product Ratings'!O1497</f>
        <v>3</v>
      </c>
      <c r="P1695" s="139">
        <f>'Product Ratings'!P1497</f>
        <v>1</v>
      </c>
      <c r="Q1695" s="139">
        <f>'Product Ratings'!Q1497</f>
        <v>2</v>
      </c>
      <c r="R1695" s="139">
        <f>'Product Ratings'!R1497</f>
        <v>0</v>
      </c>
      <c r="S1695" s="306">
        <f>'Product Ratings'!S1497</f>
        <v>5</v>
      </c>
      <c r="T1695" s="307">
        <f>'Product Ratings'!T1497</f>
        <v>11</v>
      </c>
      <c r="U1695" s="146"/>
      <c r="V1695" s="146"/>
      <c r="W1695" s="146"/>
    </row>
    <row r="1696" ht="12.75" customHeight="1">
      <c r="A1696" s="146"/>
      <c r="B1696" s="146" t="str">
        <f>'Product Ratings'!B1498</f>
        <v/>
      </c>
      <c r="C1696" s="146"/>
      <c r="D1696" s="146"/>
      <c r="E1696" s="146">
        <f>'Product Ratings'!C1498</f>
        <v>1</v>
      </c>
      <c r="F1696" s="305">
        <f>'Product Ratings'!D1498</f>
        <v>54</v>
      </c>
      <c r="G1696" s="305">
        <f>'Product Ratings'!E1498</f>
        <v>26.71</v>
      </c>
      <c r="H1696" s="134">
        <f>'Product Ratings'!F1498</f>
        <v>0.4946</v>
      </c>
      <c r="I1696" s="146"/>
      <c r="J1696" s="305">
        <f>'Product Ratings'!J1498</f>
        <v>54</v>
      </c>
      <c r="K1696" s="146" t="str">
        <f>'Product Ratings'!K1498</f>
        <v/>
      </c>
      <c r="L1696" s="305">
        <f>'Product Ratings'!L1498</f>
        <v>36.13006825</v>
      </c>
      <c r="M1696" s="134">
        <f>'Product Ratings'!M1498</f>
        <v>0.15</v>
      </c>
      <c r="N1696" s="146"/>
      <c r="O1696" s="139">
        <f>'Product Ratings'!O1498</f>
        <v>3</v>
      </c>
      <c r="P1696" s="139">
        <f>'Product Ratings'!P1498</f>
        <v>1</v>
      </c>
      <c r="Q1696" s="139">
        <f>'Product Ratings'!Q1498</f>
        <v>4</v>
      </c>
      <c r="R1696" s="139">
        <f>'Product Ratings'!R1498</f>
        <v>0</v>
      </c>
      <c r="S1696" s="306">
        <f>'Product Ratings'!S1498</f>
        <v>3</v>
      </c>
      <c r="T1696" s="307">
        <f>'Product Ratings'!T1498</f>
        <v>11</v>
      </c>
      <c r="U1696" s="146"/>
      <c r="V1696" s="146"/>
      <c r="W1696" s="146"/>
    </row>
    <row r="1697" ht="12.75" customHeight="1">
      <c r="A1697" s="146"/>
      <c r="B1697" s="146" t="str">
        <f>'Product Ratings'!B1510</f>
        <v/>
      </c>
      <c r="C1697" s="146"/>
      <c r="D1697" s="146"/>
      <c r="E1697" s="146">
        <f>'Product Ratings'!C1510</f>
        <v>4</v>
      </c>
      <c r="F1697" s="305">
        <f>'Product Ratings'!D1510</f>
        <v>276.52</v>
      </c>
      <c r="G1697" s="305">
        <f>'Product Ratings'!E1510</f>
        <v>136.52</v>
      </c>
      <c r="H1697" s="134">
        <f>'Product Ratings'!F1510</f>
        <v>0.4937</v>
      </c>
      <c r="I1697" s="146"/>
      <c r="J1697" s="305">
        <f>'Product Ratings'!J1510</f>
        <v>69.13</v>
      </c>
      <c r="K1697" s="146" t="str">
        <f>'Product Ratings'!K1510</f>
        <v/>
      </c>
      <c r="L1697" s="305">
        <f>'Product Ratings'!L1510</f>
        <v>46.28104706</v>
      </c>
      <c r="M1697" s="134">
        <f>'Product Ratings'!M1510</f>
        <v>0.48</v>
      </c>
      <c r="N1697" s="146"/>
      <c r="O1697" s="139">
        <f>'Product Ratings'!O1510</f>
        <v>3</v>
      </c>
      <c r="P1697" s="139">
        <f>'Product Ratings'!P1510</f>
        <v>1</v>
      </c>
      <c r="Q1697" s="139">
        <f>'Product Ratings'!Q1510</f>
        <v>3</v>
      </c>
      <c r="R1697" s="139">
        <f>'Product Ratings'!R1510</f>
        <v>0</v>
      </c>
      <c r="S1697" s="306">
        <f>'Product Ratings'!S1510</f>
        <v>4</v>
      </c>
      <c r="T1697" s="307">
        <f>'Product Ratings'!T1510</f>
        <v>11</v>
      </c>
      <c r="U1697" s="146"/>
      <c r="V1697" s="146"/>
      <c r="W1697" s="146"/>
    </row>
    <row r="1698" ht="12.75" customHeight="1">
      <c r="A1698" s="146"/>
      <c r="B1698" s="146" t="str">
        <f>'Product Ratings'!B1511</f>
        <v/>
      </c>
      <c r="C1698" s="146"/>
      <c r="D1698" s="146"/>
      <c r="E1698" s="146">
        <f>'Product Ratings'!C1511</f>
        <v>2</v>
      </c>
      <c r="F1698" s="305">
        <f>'Product Ratings'!D1511</f>
        <v>189.57</v>
      </c>
      <c r="G1698" s="305">
        <f>'Product Ratings'!E1511</f>
        <v>93.57</v>
      </c>
      <c r="H1698" s="134">
        <f>'Product Ratings'!F1511</f>
        <v>0.4936</v>
      </c>
      <c r="I1698" s="146"/>
      <c r="J1698" s="305">
        <f>'Product Ratings'!J1511</f>
        <v>94.785</v>
      </c>
      <c r="K1698" s="146" t="str">
        <f>'Product Ratings'!K1511</f>
        <v/>
      </c>
      <c r="L1698" s="305">
        <f>'Product Ratings'!L1511</f>
        <v>63.46076593</v>
      </c>
      <c r="M1698" s="134">
        <f>'Product Ratings'!M1511</f>
        <v>0.43</v>
      </c>
      <c r="N1698" s="146"/>
      <c r="O1698" s="139">
        <f>'Product Ratings'!O1511</f>
        <v>3</v>
      </c>
      <c r="P1698" s="139">
        <f>'Product Ratings'!P1511</f>
        <v>1</v>
      </c>
      <c r="Q1698" s="139">
        <f>'Product Ratings'!Q1511</f>
        <v>3</v>
      </c>
      <c r="R1698" s="139">
        <f>'Product Ratings'!R1511</f>
        <v>0</v>
      </c>
      <c r="S1698" s="306">
        <f>'Product Ratings'!S1511</f>
        <v>4</v>
      </c>
      <c r="T1698" s="307">
        <f>'Product Ratings'!T1511</f>
        <v>11</v>
      </c>
      <c r="U1698" s="146"/>
      <c r="V1698" s="146"/>
      <c r="W1698" s="146"/>
    </row>
    <row r="1699" ht="12.75" customHeight="1">
      <c r="A1699" s="146"/>
      <c r="B1699" s="146" t="str">
        <f>'Product Ratings'!B1518</f>
        <v/>
      </c>
      <c r="C1699" s="146"/>
      <c r="D1699" s="146"/>
      <c r="E1699" s="146">
        <f>'Product Ratings'!C1518</f>
        <v>2</v>
      </c>
      <c r="F1699" s="305">
        <f>'Product Ratings'!D1518</f>
        <v>147.83</v>
      </c>
      <c r="G1699" s="305">
        <f>'Product Ratings'!E1518</f>
        <v>72.83</v>
      </c>
      <c r="H1699" s="134">
        <f>'Product Ratings'!F1518</f>
        <v>0.4926</v>
      </c>
      <c r="I1699" s="146"/>
      <c r="J1699" s="305">
        <f>'Product Ratings'!J1518</f>
        <v>73.915</v>
      </c>
      <c r="K1699" s="146" t="str">
        <f>'Product Ratings'!K1518</f>
        <v/>
      </c>
      <c r="L1699" s="305">
        <f>'Product Ratings'!L1518</f>
        <v>49.52097012</v>
      </c>
      <c r="M1699" s="134">
        <f>'Product Ratings'!M1518</f>
        <v>0.34</v>
      </c>
      <c r="N1699" s="146"/>
      <c r="O1699" s="139">
        <f>'Product Ratings'!O1518</f>
        <v>3</v>
      </c>
      <c r="P1699" s="139">
        <f>'Product Ratings'!P1518</f>
        <v>1</v>
      </c>
      <c r="Q1699" s="139">
        <f>'Product Ratings'!Q1518</f>
        <v>3</v>
      </c>
      <c r="R1699" s="139">
        <f>'Product Ratings'!R1518</f>
        <v>0</v>
      </c>
      <c r="S1699" s="306">
        <f>'Product Ratings'!S1518</f>
        <v>4</v>
      </c>
      <c r="T1699" s="307">
        <f>'Product Ratings'!T1518</f>
        <v>11</v>
      </c>
      <c r="U1699" s="146"/>
      <c r="V1699" s="146"/>
      <c r="W1699" s="146"/>
    </row>
    <row r="1700" ht="12.75" customHeight="1">
      <c r="A1700" s="146"/>
      <c r="B1700" s="146" t="str">
        <f>'Product Ratings'!B1525</f>
        <v/>
      </c>
      <c r="C1700" s="146"/>
      <c r="D1700" s="146"/>
      <c r="E1700" s="146">
        <f>'Product Ratings'!C1525</f>
        <v>1</v>
      </c>
      <c r="F1700" s="305">
        <f>'Product Ratings'!D1525</f>
        <v>59.95</v>
      </c>
      <c r="G1700" s="305">
        <f>'Product Ratings'!E1525</f>
        <v>29.47</v>
      </c>
      <c r="H1700" s="134">
        <f>'Product Ratings'!F1525</f>
        <v>0.4916</v>
      </c>
      <c r="I1700" s="146"/>
      <c r="J1700" s="305">
        <f>'Product Ratings'!J1525</f>
        <v>59.95</v>
      </c>
      <c r="K1700" s="146" t="str">
        <f>'Product Ratings'!K1525</f>
        <v/>
      </c>
      <c r="L1700" s="305">
        <f>'Product Ratings'!L1525</f>
        <v>40.19174041</v>
      </c>
      <c r="M1700" s="134">
        <f>'Product Ratings'!M1525</f>
        <v>0.45</v>
      </c>
      <c r="N1700" s="146"/>
      <c r="O1700" s="139">
        <f>'Product Ratings'!O1525</f>
        <v>3</v>
      </c>
      <c r="P1700" s="139">
        <f>'Product Ratings'!P1525</f>
        <v>1</v>
      </c>
      <c r="Q1700" s="127">
        <f>'Product Ratings'!Q1525</f>
        <v>40.19174041</v>
      </c>
      <c r="R1700" s="139">
        <f>'Product Ratings'!R1525</f>
        <v>0</v>
      </c>
      <c r="S1700" s="306">
        <f>'Product Ratings'!S1525</f>
        <v>4</v>
      </c>
      <c r="T1700" s="307">
        <f>'Product Ratings'!T1525</f>
        <v>48.19174041</v>
      </c>
      <c r="U1700" s="146"/>
      <c r="V1700" s="146"/>
      <c r="W1700" s="146"/>
    </row>
    <row r="1701" ht="12.75" customHeight="1">
      <c r="A1701" s="146"/>
      <c r="B1701" s="146" t="str">
        <f>'Product Ratings'!B1531</f>
        <v/>
      </c>
      <c r="C1701" s="146"/>
      <c r="D1701" s="146"/>
      <c r="E1701" s="146">
        <f>'Product Ratings'!C1531</f>
        <v>2</v>
      </c>
      <c r="F1701" s="305">
        <f>'Product Ratings'!D1531</f>
        <v>85.22</v>
      </c>
      <c r="G1701" s="305">
        <f>'Product Ratings'!E1531</f>
        <v>41.86</v>
      </c>
      <c r="H1701" s="134">
        <f>'Product Ratings'!F1531</f>
        <v>0.4912</v>
      </c>
      <c r="I1701" s="146"/>
      <c r="J1701" s="305">
        <f>'Product Ratings'!J1531</f>
        <v>42.61</v>
      </c>
      <c r="K1701" s="146" t="str">
        <f>'Product Ratings'!K1531</f>
        <v/>
      </c>
      <c r="L1701" s="305">
        <f>'Product Ratings'!L1531</f>
        <v>28.57430258</v>
      </c>
      <c r="M1701" s="134">
        <f>'Product Ratings'!M1531</f>
        <v>0.21</v>
      </c>
      <c r="N1701" s="146"/>
      <c r="O1701" s="139">
        <f>'Product Ratings'!O1531</f>
        <v>3</v>
      </c>
      <c r="P1701" s="139">
        <f>'Product Ratings'!P1531</f>
        <v>1</v>
      </c>
      <c r="Q1701" s="139">
        <f>'Product Ratings'!Q1531</f>
        <v>4</v>
      </c>
      <c r="R1701" s="139">
        <f>'Product Ratings'!R1531</f>
        <v>0</v>
      </c>
      <c r="S1701" s="306">
        <f>'Product Ratings'!S1531</f>
        <v>3</v>
      </c>
      <c r="T1701" s="307">
        <f>'Product Ratings'!T1531</f>
        <v>11</v>
      </c>
      <c r="U1701" s="146"/>
      <c r="V1701" s="146"/>
      <c r="W1701" s="146"/>
    </row>
    <row r="1702" ht="12.75" customHeight="1">
      <c r="A1702" s="146"/>
      <c r="B1702" s="146" t="str">
        <f>'Product Ratings'!B1537</f>
        <v/>
      </c>
      <c r="C1702" s="146"/>
      <c r="D1702" s="146"/>
      <c r="E1702" s="146">
        <f>'Product Ratings'!C1537</f>
        <v>10</v>
      </c>
      <c r="F1702" s="305">
        <f>'Product Ratings'!D1537</f>
        <v>43.48</v>
      </c>
      <c r="G1702" s="305">
        <f>'Product Ratings'!E1537</f>
        <v>21.35</v>
      </c>
      <c r="H1702" s="134">
        <f>'Product Ratings'!F1537</f>
        <v>0.491</v>
      </c>
      <c r="I1702" s="146"/>
      <c r="J1702" s="305">
        <f>'Product Ratings'!J1537</f>
        <v>4.348</v>
      </c>
      <c r="K1702" s="146" t="str">
        <f>'Product Ratings'!K1537</f>
        <v/>
      </c>
      <c r="L1702" s="305">
        <f>'Product Ratings'!L1537</f>
        <v>2.916163649</v>
      </c>
      <c r="M1702" s="134">
        <f>'Product Ratings'!M1537</f>
        <v>0.05</v>
      </c>
      <c r="N1702" s="146"/>
      <c r="O1702" s="139">
        <f>'Product Ratings'!O1537</f>
        <v>3</v>
      </c>
      <c r="P1702" s="139">
        <f>'Product Ratings'!P1537</f>
        <v>2</v>
      </c>
      <c r="Q1702" s="139">
        <f>'Product Ratings'!Q1537</f>
        <v>5</v>
      </c>
      <c r="R1702" s="139">
        <f>'Product Ratings'!R1537</f>
        <v>0</v>
      </c>
      <c r="S1702" s="306">
        <f>'Product Ratings'!S1537</f>
        <v>1</v>
      </c>
      <c r="T1702" s="307">
        <f>'Product Ratings'!T1537</f>
        <v>11</v>
      </c>
      <c r="U1702" s="146"/>
      <c r="V1702" s="146"/>
      <c r="W1702" s="146"/>
    </row>
    <row r="1703" ht="12.75" customHeight="1">
      <c r="A1703" s="146"/>
      <c r="B1703" s="146" t="str">
        <f>'Product Ratings'!B1563</f>
        <v/>
      </c>
      <c r="C1703" s="146"/>
      <c r="D1703" s="146"/>
      <c r="E1703" s="146">
        <f>'Product Ratings'!C1563</f>
        <v>8</v>
      </c>
      <c r="F1703" s="305">
        <f>'Product Ratings'!D1563</f>
        <v>1399.39</v>
      </c>
      <c r="G1703" s="305">
        <f>'Product Ratings'!E1563</f>
        <v>683.37</v>
      </c>
      <c r="H1703" s="134">
        <f>'Product Ratings'!F1563</f>
        <v>0.4883</v>
      </c>
      <c r="I1703" s="146"/>
      <c r="J1703" s="305">
        <f>'Product Ratings'!J1563</f>
        <v>174.92375</v>
      </c>
      <c r="K1703" s="146" t="str">
        <f>'Product Ratings'!K1563</f>
        <v/>
      </c>
      <c r="L1703" s="305">
        <f>'Product Ratings'!L1563</f>
        <v>117.5325875</v>
      </c>
      <c r="M1703" s="134">
        <f>'Product Ratings'!M1563</f>
        <v>0.51</v>
      </c>
      <c r="N1703" s="146"/>
      <c r="O1703" s="139">
        <f>'Product Ratings'!O1563</f>
        <v>3</v>
      </c>
      <c r="P1703" s="139">
        <f>'Product Ratings'!P1563</f>
        <v>2</v>
      </c>
      <c r="Q1703" s="139">
        <f>'Product Ratings'!Q1563</f>
        <v>2</v>
      </c>
      <c r="R1703" s="139">
        <f>'Product Ratings'!R1563</f>
        <v>0</v>
      </c>
      <c r="S1703" s="306">
        <f>'Product Ratings'!S1563</f>
        <v>4</v>
      </c>
      <c r="T1703" s="307">
        <f>'Product Ratings'!T1563</f>
        <v>11</v>
      </c>
      <c r="U1703" s="146"/>
      <c r="V1703" s="146"/>
      <c r="W1703" s="146"/>
    </row>
    <row r="1704" ht="12.75" customHeight="1">
      <c r="A1704" s="146"/>
      <c r="B1704" s="146" t="str">
        <f>'Product Ratings'!B1570</f>
        <v/>
      </c>
      <c r="C1704" s="146"/>
      <c r="D1704" s="146"/>
      <c r="E1704" s="146">
        <f>'Product Ratings'!C1570</f>
        <v>1</v>
      </c>
      <c r="F1704" s="305">
        <f>'Product Ratings'!D1570</f>
        <v>112.17</v>
      </c>
      <c r="G1704" s="305">
        <f>'Product Ratings'!E1570</f>
        <v>54.67</v>
      </c>
      <c r="H1704" s="134">
        <f>'Product Ratings'!F1570</f>
        <v>0.4874</v>
      </c>
      <c r="I1704" s="146"/>
      <c r="J1704" s="305">
        <f>'Product Ratings'!J1570</f>
        <v>112.17</v>
      </c>
      <c r="K1704" s="146" t="str">
        <f>'Product Ratings'!K1570</f>
        <v/>
      </c>
      <c r="L1704" s="305">
        <f>'Product Ratings'!L1570</f>
        <v>75.41347317</v>
      </c>
      <c r="M1704" s="134">
        <f>'Product Ratings'!M1570</f>
        <v>0.68</v>
      </c>
      <c r="N1704" s="146"/>
      <c r="O1704" s="139">
        <f>'Product Ratings'!O1570</f>
        <v>3</v>
      </c>
      <c r="P1704" s="139">
        <f>'Product Ratings'!P1570</f>
        <v>1</v>
      </c>
      <c r="Q1704" s="127">
        <f>'Product Ratings'!Q1570</f>
        <v>75.41347317</v>
      </c>
      <c r="R1704" s="139">
        <f>'Product Ratings'!R1570</f>
        <v>0</v>
      </c>
      <c r="S1704" s="306">
        <f>'Product Ratings'!S1570</f>
        <v>5</v>
      </c>
      <c r="T1704" s="307">
        <f>'Product Ratings'!T1570</f>
        <v>84.41347317</v>
      </c>
      <c r="U1704" s="146"/>
      <c r="V1704" s="146"/>
      <c r="W1704" s="146"/>
    </row>
    <row r="1705" ht="12.75" customHeight="1">
      <c r="A1705" s="146"/>
      <c r="B1705" s="146" t="str">
        <f>'Product Ratings'!B1602</f>
        <v/>
      </c>
      <c r="C1705" s="146"/>
      <c r="D1705" s="146"/>
      <c r="E1705" s="146">
        <f>'Product Ratings'!C1602</f>
        <v>3</v>
      </c>
      <c r="F1705" s="305">
        <f>'Product Ratings'!D1602</f>
        <v>28.7</v>
      </c>
      <c r="G1705" s="305">
        <f>'Product Ratings'!E1602</f>
        <v>13.88</v>
      </c>
      <c r="H1705" s="134">
        <f>'Product Ratings'!F1602</f>
        <v>0.4839</v>
      </c>
      <c r="I1705" s="146"/>
      <c r="J1705" s="305">
        <f>'Product Ratings'!J1602</f>
        <v>9.566666667</v>
      </c>
      <c r="K1705" s="146" t="str">
        <f>'Product Ratings'!K1602</f>
        <v/>
      </c>
      <c r="L1705" s="305">
        <f>'Product Ratings'!L1602</f>
        <v>6.446975313</v>
      </c>
      <c r="M1705" s="134">
        <f>'Product Ratings'!M1602</f>
        <v>0.12</v>
      </c>
      <c r="N1705" s="146"/>
      <c r="O1705" s="139">
        <f>'Product Ratings'!O1602</f>
        <v>3</v>
      </c>
      <c r="P1705" s="139">
        <f>'Product Ratings'!P1602</f>
        <v>1</v>
      </c>
      <c r="Q1705" s="139">
        <f>'Product Ratings'!Q1602</f>
        <v>5</v>
      </c>
      <c r="R1705" s="139">
        <f>'Product Ratings'!R1602</f>
        <v>0</v>
      </c>
      <c r="S1705" s="306">
        <f>'Product Ratings'!S1602</f>
        <v>2</v>
      </c>
      <c r="T1705" s="307">
        <f>'Product Ratings'!T1602</f>
        <v>11</v>
      </c>
      <c r="U1705" s="146"/>
      <c r="V1705" s="146"/>
      <c r="W1705" s="146"/>
    </row>
    <row r="1706" ht="12.75" customHeight="1">
      <c r="A1706" s="146"/>
      <c r="B1706" s="146" t="str">
        <f>'Product Ratings'!B1611</f>
        <v/>
      </c>
      <c r="C1706" s="146"/>
      <c r="D1706" s="146"/>
      <c r="E1706" s="146">
        <f>'Product Ratings'!C1611</f>
        <v>9</v>
      </c>
      <c r="F1706" s="305">
        <f>'Product Ratings'!D1611</f>
        <v>306.33</v>
      </c>
      <c r="G1706" s="305">
        <f>'Product Ratings'!E1611</f>
        <v>148.01</v>
      </c>
      <c r="H1706" s="134">
        <f>'Product Ratings'!F1611</f>
        <v>0.4832</v>
      </c>
      <c r="I1706" s="146"/>
      <c r="J1706" s="305">
        <f>'Product Ratings'!J1611</f>
        <v>34.03666667</v>
      </c>
      <c r="K1706" s="146" t="str">
        <f>'Product Ratings'!K1611</f>
        <v/>
      </c>
      <c r="L1706" s="305">
        <f>'Product Ratings'!L1611</f>
        <v>22.94813017</v>
      </c>
      <c r="M1706" s="134">
        <f>'Product Ratings'!M1611</f>
        <v>0.03</v>
      </c>
      <c r="N1706" s="146"/>
      <c r="O1706" s="139">
        <f>'Product Ratings'!O1611</f>
        <v>3</v>
      </c>
      <c r="P1706" s="139">
        <f>'Product Ratings'!P1611</f>
        <v>2</v>
      </c>
      <c r="Q1706" s="139">
        <f>'Product Ratings'!Q1611</f>
        <v>5</v>
      </c>
      <c r="R1706" s="139">
        <f>'Product Ratings'!R1611</f>
        <v>0</v>
      </c>
      <c r="S1706" s="306">
        <f>'Product Ratings'!S1611</f>
        <v>1</v>
      </c>
      <c r="T1706" s="307">
        <f>'Product Ratings'!T1611</f>
        <v>11</v>
      </c>
      <c r="U1706" s="146"/>
      <c r="V1706" s="146"/>
      <c r="W1706" s="146"/>
    </row>
    <row r="1707" ht="12.75" customHeight="1">
      <c r="A1707" s="146"/>
      <c r="B1707" s="146" t="str">
        <f>'Product Ratings'!B1613</f>
        <v/>
      </c>
      <c r="C1707" s="146"/>
      <c r="D1707" s="146"/>
      <c r="E1707" s="146">
        <f>'Product Ratings'!C1613</f>
        <v>10</v>
      </c>
      <c r="F1707" s="305">
        <f>'Product Ratings'!D1613</f>
        <v>86.09</v>
      </c>
      <c r="G1707" s="305">
        <f>'Product Ratings'!E1613</f>
        <v>41.57</v>
      </c>
      <c r="H1707" s="134">
        <f>'Product Ratings'!F1613</f>
        <v>0.4828</v>
      </c>
      <c r="I1707" s="146"/>
      <c r="J1707" s="305">
        <f>'Product Ratings'!J1613</f>
        <v>8.609</v>
      </c>
      <c r="K1707" s="146" t="str">
        <f>'Product Ratings'!K1613</f>
        <v/>
      </c>
      <c r="L1707" s="305">
        <f>'Product Ratings'!L1613</f>
        <v>5.805907742</v>
      </c>
      <c r="M1707" s="134">
        <f>'Product Ratings'!M1613</f>
        <v>0.05</v>
      </c>
      <c r="N1707" s="146"/>
      <c r="O1707" s="139">
        <f>'Product Ratings'!O1613</f>
        <v>3</v>
      </c>
      <c r="P1707" s="139">
        <f>'Product Ratings'!P1613</f>
        <v>2</v>
      </c>
      <c r="Q1707" s="139">
        <f>'Product Ratings'!Q1613</f>
        <v>5</v>
      </c>
      <c r="R1707" s="139">
        <f>'Product Ratings'!R1613</f>
        <v>0</v>
      </c>
      <c r="S1707" s="306">
        <f>'Product Ratings'!S1613</f>
        <v>1</v>
      </c>
      <c r="T1707" s="307">
        <f>'Product Ratings'!T1613</f>
        <v>11</v>
      </c>
      <c r="U1707" s="146"/>
      <c r="V1707" s="146"/>
      <c r="W1707" s="146"/>
    </row>
    <row r="1708" ht="12.75" customHeight="1">
      <c r="A1708" s="146"/>
      <c r="B1708" s="146" t="str">
        <f>'Product Ratings'!B1615</f>
        <v/>
      </c>
      <c r="C1708" s="146"/>
      <c r="D1708" s="146"/>
      <c r="E1708" s="146">
        <f>'Product Ratings'!C1615</f>
        <v>9</v>
      </c>
      <c r="F1708" s="305">
        <f>'Product Ratings'!D1615</f>
        <v>379.57</v>
      </c>
      <c r="G1708" s="305">
        <f>'Product Ratings'!E1615</f>
        <v>183.19</v>
      </c>
      <c r="H1708" s="134">
        <f>'Product Ratings'!F1615</f>
        <v>0.4826</v>
      </c>
      <c r="I1708" s="146"/>
      <c r="J1708" s="305">
        <f>'Product Ratings'!J1615</f>
        <v>42.17444444</v>
      </c>
      <c r="K1708" s="146" t="str">
        <f>'Product Ratings'!K1615</f>
        <v/>
      </c>
      <c r="L1708" s="305">
        <f>'Product Ratings'!L1615</f>
        <v>28.44627306</v>
      </c>
      <c r="M1708" s="134">
        <f>'Product Ratings'!M1615</f>
        <v>0.07</v>
      </c>
      <c r="N1708" s="146"/>
      <c r="O1708" s="139">
        <f>'Product Ratings'!O1615</f>
        <v>3</v>
      </c>
      <c r="P1708" s="139">
        <f>'Product Ratings'!P1615</f>
        <v>2</v>
      </c>
      <c r="Q1708" s="139">
        <f>'Product Ratings'!Q1615</f>
        <v>4</v>
      </c>
      <c r="R1708" s="139">
        <f>'Product Ratings'!R1615</f>
        <v>0</v>
      </c>
      <c r="S1708" s="306">
        <f>'Product Ratings'!S1615</f>
        <v>2</v>
      </c>
      <c r="T1708" s="307">
        <f>'Product Ratings'!T1615</f>
        <v>11</v>
      </c>
      <c r="U1708" s="146"/>
      <c r="V1708" s="146"/>
      <c r="W1708" s="146"/>
    </row>
    <row r="1709" ht="12.75" customHeight="1">
      <c r="A1709" s="146"/>
      <c r="B1709" s="146" t="str">
        <f>'Product Ratings'!B1626</f>
        <v/>
      </c>
      <c r="C1709" s="146"/>
      <c r="D1709" s="146"/>
      <c r="E1709" s="146">
        <f>'Product Ratings'!C1626</f>
        <v>9</v>
      </c>
      <c r="F1709" s="305">
        <f>'Product Ratings'!D1626</f>
        <v>845.22</v>
      </c>
      <c r="G1709" s="305">
        <f>'Product Ratings'!E1626</f>
        <v>406.89</v>
      </c>
      <c r="H1709" s="134">
        <f>'Product Ratings'!F1626</f>
        <v>0.4814</v>
      </c>
      <c r="I1709" s="146"/>
      <c r="J1709" s="305">
        <f>'Product Ratings'!J1626</f>
        <v>93.91333333</v>
      </c>
      <c r="K1709" s="146" t="str">
        <f>'Product Ratings'!K1626</f>
        <v/>
      </c>
      <c r="L1709" s="305">
        <f>'Product Ratings'!L1626</f>
        <v>63.39498672</v>
      </c>
      <c r="M1709" s="134">
        <f>'Product Ratings'!M1626</f>
        <v>0.3</v>
      </c>
      <c r="N1709" s="146"/>
      <c r="O1709" s="139">
        <f>'Product Ratings'!O1626</f>
        <v>3</v>
      </c>
      <c r="P1709" s="139">
        <f>'Product Ratings'!P1626</f>
        <v>2</v>
      </c>
      <c r="Q1709" s="139">
        <f>'Product Ratings'!Q1626</f>
        <v>3</v>
      </c>
      <c r="R1709" s="139">
        <f>'Product Ratings'!R1626</f>
        <v>0</v>
      </c>
      <c r="S1709" s="306">
        <f>'Product Ratings'!S1626</f>
        <v>3</v>
      </c>
      <c r="T1709" s="307">
        <f>'Product Ratings'!T1626</f>
        <v>11</v>
      </c>
      <c r="U1709" s="146"/>
      <c r="V1709" s="146"/>
      <c r="W1709" s="146"/>
    </row>
    <row r="1710" ht="12.75" customHeight="1">
      <c r="A1710" s="146"/>
      <c r="B1710" s="146" t="str">
        <f>'Product Ratings'!B1639</f>
        <v/>
      </c>
      <c r="C1710" s="146"/>
      <c r="D1710" s="146"/>
      <c r="E1710" s="146">
        <f>'Product Ratings'!C1639</f>
        <v>5</v>
      </c>
      <c r="F1710" s="305">
        <f>'Product Ratings'!D1639</f>
        <v>343.48</v>
      </c>
      <c r="G1710" s="305">
        <f>'Product Ratings'!E1639</f>
        <v>165.08</v>
      </c>
      <c r="H1710" s="134">
        <f>'Product Ratings'!F1639</f>
        <v>0.4806</v>
      </c>
      <c r="I1710" s="146"/>
      <c r="J1710" s="305">
        <f>'Product Ratings'!J1639</f>
        <v>68.696</v>
      </c>
      <c r="K1710" s="146" t="str">
        <f>'Product Ratings'!K1639</f>
        <v/>
      </c>
      <c r="L1710" s="305">
        <f>'Product Ratings'!L1639</f>
        <v>46.39740646</v>
      </c>
      <c r="M1710" s="134">
        <f>'Product Ratings'!M1639</f>
        <v>0.51</v>
      </c>
      <c r="N1710" s="146"/>
      <c r="O1710" s="139">
        <f>'Product Ratings'!O1639</f>
        <v>3</v>
      </c>
      <c r="P1710" s="139">
        <f>'Product Ratings'!P1639</f>
        <v>1</v>
      </c>
      <c r="Q1710" s="139">
        <f>'Product Ratings'!Q1639</f>
        <v>3</v>
      </c>
      <c r="R1710" s="139">
        <f>'Product Ratings'!R1639</f>
        <v>0</v>
      </c>
      <c r="S1710" s="306">
        <f>'Product Ratings'!S1639</f>
        <v>4</v>
      </c>
      <c r="T1710" s="307">
        <f>'Product Ratings'!T1639</f>
        <v>11</v>
      </c>
      <c r="U1710" s="146"/>
      <c r="V1710" s="146"/>
      <c r="W1710" s="146"/>
    </row>
    <row r="1711" ht="12.75" customHeight="1">
      <c r="A1711" s="146"/>
      <c r="B1711" s="146" t="str">
        <f>'Product Ratings'!B1641</f>
        <v/>
      </c>
      <c r="C1711" s="146"/>
      <c r="D1711" s="146"/>
      <c r="E1711" s="146">
        <f>'Product Ratings'!C1641</f>
        <v>3</v>
      </c>
      <c r="F1711" s="305">
        <f>'Product Ratings'!D1641</f>
        <v>300.09</v>
      </c>
      <c r="G1711" s="305">
        <f>'Product Ratings'!E1641</f>
        <v>144.09</v>
      </c>
      <c r="H1711" s="134">
        <f>'Product Ratings'!F1641</f>
        <v>0.4802</v>
      </c>
      <c r="I1711" s="146"/>
      <c r="J1711" s="305">
        <f>'Product Ratings'!J1641</f>
        <v>100.03</v>
      </c>
      <c r="K1711" s="146" t="str">
        <f>'Product Ratings'!K1641</f>
        <v/>
      </c>
      <c r="L1711" s="305">
        <f>'Product Ratings'!L1641</f>
        <v>67.57870558</v>
      </c>
      <c r="M1711" s="134">
        <f>'Product Ratings'!M1641</f>
        <v>0.58</v>
      </c>
      <c r="N1711" s="146"/>
      <c r="O1711" s="139">
        <f>'Product Ratings'!O1641</f>
        <v>3</v>
      </c>
      <c r="P1711" s="139">
        <f>'Product Ratings'!P1641</f>
        <v>1</v>
      </c>
      <c r="Q1711" s="139">
        <f>'Product Ratings'!Q1641</f>
        <v>3</v>
      </c>
      <c r="R1711" s="139">
        <f>'Product Ratings'!R1641</f>
        <v>0</v>
      </c>
      <c r="S1711" s="306">
        <f>'Product Ratings'!S1641</f>
        <v>4</v>
      </c>
      <c r="T1711" s="307">
        <f>'Product Ratings'!T1641</f>
        <v>11</v>
      </c>
      <c r="U1711" s="146"/>
      <c r="V1711" s="146"/>
      <c r="W1711" s="146"/>
    </row>
    <row r="1712" ht="12.75" customHeight="1">
      <c r="A1712" s="146"/>
      <c r="B1712" s="146" t="str">
        <f>'Product Ratings'!B1653</f>
        <v/>
      </c>
      <c r="C1712" s="146"/>
      <c r="D1712" s="146"/>
      <c r="E1712" s="146">
        <f>'Product Ratings'!C1653</f>
        <v>2</v>
      </c>
      <c r="F1712" s="305">
        <f>'Product Ratings'!D1653</f>
        <v>312.26</v>
      </c>
      <c r="G1712" s="305">
        <f>'Product Ratings'!E1653</f>
        <v>149.56</v>
      </c>
      <c r="H1712" s="134">
        <f>'Product Ratings'!F1653</f>
        <v>0.4789</v>
      </c>
      <c r="I1712" s="146"/>
      <c r="J1712" s="305">
        <f>'Product Ratings'!J1653</f>
        <v>156.13</v>
      </c>
      <c r="K1712" s="146" t="str">
        <f>'Product Ratings'!K1653</f>
        <v/>
      </c>
      <c r="L1712" s="305">
        <f>'Product Ratings'!L1653</f>
        <v>105.5717087</v>
      </c>
      <c r="M1712" s="134">
        <f>'Product Ratings'!M1653</f>
        <v>0.88</v>
      </c>
      <c r="N1712" s="146"/>
      <c r="O1712" s="139">
        <f>'Product Ratings'!O1653</f>
        <v>3</v>
      </c>
      <c r="P1712" s="139">
        <f>'Product Ratings'!P1653</f>
        <v>1</v>
      </c>
      <c r="Q1712" s="139">
        <f>'Product Ratings'!Q1653</f>
        <v>2</v>
      </c>
      <c r="R1712" s="139">
        <f>'Product Ratings'!R1653</f>
        <v>0</v>
      </c>
      <c r="S1712" s="306">
        <f>'Product Ratings'!S1653</f>
        <v>5</v>
      </c>
      <c r="T1712" s="307">
        <f>'Product Ratings'!T1653</f>
        <v>11</v>
      </c>
      <c r="U1712" s="146"/>
      <c r="V1712" s="146"/>
      <c r="W1712" s="146"/>
    </row>
    <row r="1713" ht="12.75" customHeight="1">
      <c r="A1713" s="146"/>
      <c r="B1713" s="146" t="str">
        <f>'Product Ratings'!B1656</f>
        <v/>
      </c>
      <c r="C1713" s="146"/>
      <c r="D1713" s="146"/>
      <c r="E1713" s="146">
        <f>'Product Ratings'!C1656</f>
        <v>4</v>
      </c>
      <c r="F1713" s="305">
        <f>'Product Ratings'!D1656</f>
        <v>921.74</v>
      </c>
      <c r="G1713" s="305">
        <f>'Product Ratings'!E1656</f>
        <v>440.49</v>
      </c>
      <c r="H1713" s="134">
        <f>'Product Ratings'!F1656</f>
        <v>0.4779</v>
      </c>
      <c r="I1713" s="146"/>
      <c r="J1713" s="305">
        <f>'Product Ratings'!J1656</f>
        <v>230.435</v>
      </c>
      <c r="K1713" s="146" t="str">
        <f>'Product Ratings'!K1656</f>
        <v/>
      </c>
      <c r="L1713" s="305">
        <f>'Product Ratings'!L1656</f>
        <v>155.920563</v>
      </c>
      <c r="M1713" s="134">
        <f>'Product Ratings'!M1656</f>
        <v>0.91</v>
      </c>
      <c r="N1713" s="146"/>
      <c r="O1713" s="139">
        <f>'Product Ratings'!O1656</f>
        <v>3</v>
      </c>
      <c r="P1713" s="139">
        <f>'Product Ratings'!P1656</f>
        <v>1</v>
      </c>
      <c r="Q1713" s="139">
        <f>'Product Ratings'!Q1656</f>
        <v>2</v>
      </c>
      <c r="R1713" s="139">
        <f>'Product Ratings'!R1656</f>
        <v>0</v>
      </c>
      <c r="S1713" s="306">
        <f>'Product Ratings'!S1656</f>
        <v>5</v>
      </c>
      <c r="T1713" s="307">
        <f>'Product Ratings'!T1656</f>
        <v>11</v>
      </c>
      <c r="U1713" s="146"/>
      <c r="V1713" s="146"/>
      <c r="W1713" s="146"/>
    </row>
    <row r="1714" ht="12.75" customHeight="1">
      <c r="A1714" s="146"/>
      <c r="B1714" s="146" t="str">
        <f>'Product Ratings'!B1663</f>
        <v/>
      </c>
      <c r="C1714" s="146"/>
      <c r="D1714" s="146"/>
      <c r="E1714" s="146">
        <f>'Product Ratings'!C1663</f>
        <v>8</v>
      </c>
      <c r="F1714" s="305">
        <f>'Product Ratings'!D1663</f>
        <v>1774.35</v>
      </c>
      <c r="G1714" s="305">
        <f>'Product Ratings'!E1663</f>
        <v>846.87</v>
      </c>
      <c r="H1714" s="134">
        <f>'Product Ratings'!F1663</f>
        <v>0.4773</v>
      </c>
      <c r="I1714" s="146"/>
      <c r="J1714" s="305">
        <f>'Product Ratings'!J1663</f>
        <v>221.79375</v>
      </c>
      <c r="K1714" s="146" t="str">
        <f>'Product Ratings'!K1663</f>
        <v/>
      </c>
      <c r="L1714" s="305">
        <f>'Product Ratings'!L1663</f>
        <v>150.134536</v>
      </c>
      <c r="M1714" s="134">
        <f>'Product Ratings'!M1663</f>
        <v>0.43</v>
      </c>
      <c r="N1714" s="146"/>
      <c r="O1714" s="139">
        <f>'Product Ratings'!O1663</f>
        <v>3</v>
      </c>
      <c r="P1714" s="139">
        <f>'Product Ratings'!P1663</f>
        <v>2</v>
      </c>
      <c r="Q1714" s="139">
        <f>'Product Ratings'!Q1663</f>
        <v>2</v>
      </c>
      <c r="R1714" s="139">
        <f>'Product Ratings'!R1663</f>
        <v>0</v>
      </c>
      <c r="S1714" s="306">
        <f>'Product Ratings'!S1663</f>
        <v>4</v>
      </c>
      <c r="T1714" s="307">
        <f>'Product Ratings'!T1663</f>
        <v>11</v>
      </c>
      <c r="U1714" s="146"/>
      <c r="V1714" s="146"/>
      <c r="W1714" s="146"/>
    </row>
    <row r="1715" ht="12.75" customHeight="1">
      <c r="A1715" s="146"/>
      <c r="B1715" s="146" t="str">
        <f>'Product Ratings'!B1669</f>
        <v/>
      </c>
      <c r="C1715" s="146"/>
      <c r="D1715" s="146"/>
      <c r="E1715" s="146">
        <f>'Product Ratings'!C1669</f>
        <v>5</v>
      </c>
      <c r="F1715" s="305">
        <f>'Product Ratings'!D1669</f>
        <v>224.52</v>
      </c>
      <c r="G1715" s="305">
        <f>'Product Ratings'!E1669</f>
        <v>107.02</v>
      </c>
      <c r="H1715" s="134">
        <f>'Product Ratings'!F1669</f>
        <v>0.4767</v>
      </c>
      <c r="I1715" s="146"/>
      <c r="J1715" s="305">
        <f>'Product Ratings'!J1669</f>
        <v>44.904</v>
      </c>
      <c r="K1715" s="146" t="str">
        <f>'Product Ratings'!K1669</f>
        <v/>
      </c>
      <c r="L1715" s="305">
        <f>'Product Ratings'!L1669</f>
        <v>30.40834293</v>
      </c>
      <c r="M1715" s="134">
        <f>'Product Ratings'!M1669</f>
        <v>0.15</v>
      </c>
      <c r="N1715" s="146"/>
      <c r="O1715" s="139">
        <f>'Product Ratings'!O1669</f>
        <v>3</v>
      </c>
      <c r="P1715" s="139">
        <f>'Product Ratings'!P1669</f>
        <v>1</v>
      </c>
      <c r="Q1715" s="139">
        <f>'Product Ratings'!Q1669</f>
        <v>4</v>
      </c>
      <c r="R1715" s="139">
        <f>'Product Ratings'!R1669</f>
        <v>0</v>
      </c>
      <c r="S1715" s="306">
        <f>'Product Ratings'!S1669</f>
        <v>3</v>
      </c>
      <c r="T1715" s="307">
        <f>'Product Ratings'!T1669</f>
        <v>11</v>
      </c>
      <c r="U1715" s="146"/>
      <c r="V1715" s="146"/>
      <c r="W1715" s="146"/>
    </row>
    <row r="1716" ht="12.75" customHeight="1">
      <c r="A1716" s="146"/>
      <c r="B1716" s="146" t="str">
        <f>'Product Ratings'!B1676</f>
        <v/>
      </c>
      <c r="C1716" s="146"/>
      <c r="D1716" s="146"/>
      <c r="E1716" s="146">
        <f>'Product Ratings'!C1676</f>
        <v>3</v>
      </c>
      <c r="F1716" s="305">
        <f>'Product Ratings'!D1676</f>
        <v>130.3</v>
      </c>
      <c r="G1716" s="305">
        <f>'Product Ratings'!E1676</f>
        <v>61.94</v>
      </c>
      <c r="H1716" s="134">
        <f>'Product Ratings'!F1676</f>
        <v>0.4753</v>
      </c>
      <c r="I1716" s="146"/>
      <c r="J1716" s="305">
        <f>'Product Ratings'!J1676</f>
        <v>43.43333333</v>
      </c>
      <c r="K1716" s="146" t="str">
        <f>'Product Ratings'!K1676</f>
        <v/>
      </c>
      <c r="L1716" s="305">
        <f>'Product Ratings'!L1676</f>
        <v>29.44033982</v>
      </c>
      <c r="M1716" s="134">
        <f>'Product Ratings'!M1676</f>
        <v>0.32</v>
      </c>
      <c r="N1716" s="146"/>
      <c r="O1716" s="139">
        <f>'Product Ratings'!O1676</f>
        <v>3</v>
      </c>
      <c r="P1716" s="139">
        <f>'Product Ratings'!P1676</f>
        <v>1</v>
      </c>
      <c r="Q1716" s="139">
        <f>'Product Ratings'!Q1676</f>
        <v>4</v>
      </c>
      <c r="R1716" s="139">
        <f>'Product Ratings'!R1676</f>
        <v>0</v>
      </c>
      <c r="S1716" s="306">
        <f>'Product Ratings'!S1676</f>
        <v>3</v>
      </c>
      <c r="T1716" s="307">
        <f>'Product Ratings'!T1676</f>
        <v>11</v>
      </c>
      <c r="U1716" s="146"/>
      <c r="V1716" s="146"/>
      <c r="W1716" s="146"/>
    </row>
    <row r="1717" ht="12.75" customHeight="1">
      <c r="A1717" s="146"/>
      <c r="B1717" s="146" t="str">
        <f>'Product Ratings'!B1694</f>
        <v/>
      </c>
      <c r="C1717" s="146"/>
      <c r="D1717" s="146"/>
      <c r="E1717" s="146">
        <f>'Product Ratings'!C1694</f>
        <v>6</v>
      </c>
      <c r="F1717" s="305">
        <f>'Product Ratings'!D1694</f>
        <v>262.04</v>
      </c>
      <c r="G1717" s="305">
        <f>'Product Ratings'!E1694</f>
        <v>124.04</v>
      </c>
      <c r="H1717" s="134">
        <f>'Product Ratings'!F1694</f>
        <v>0.4734</v>
      </c>
      <c r="I1717" s="146"/>
      <c r="J1717" s="305">
        <f>'Product Ratings'!J1694</f>
        <v>43.67333333</v>
      </c>
      <c r="K1717" s="146" t="str">
        <f>'Product Ratings'!K1694</f>
        <v/>
      </c>
      <c r="L1717" s="305">
        <f>'Product Ratings'!L1694</f>
        <v>29.64119271</v>
      </c>
      <c r="M1717" s="134">
        <f>'Product Ratings'!M1694</f>
        <v>0.12</v>
      </c>
      <c r="N1717" s="146"/>
      <c r="O1717" s="139">
        <f>'Product Ratings'!O1694</f>
        <v>3</v>
      </c>
      <c r="P1717" s="139">
        <f>'Product Ratings'!P1694</f>
        <v>2</v>
      </c>
      <c r="Q1717" s="139">
        <f>'Product Ratings'!Q1694</f>
        <v>4</v>
      </c>
      <c r="R1717" s="139">
        <f>'Product Ratings'!R1694</f>
        <v>0</v>
      </c>
      <c r="S1717" s="306">
        <f>'Product Ratings'!S1694</f>
        <v>2</v>
      </c>
      <c r="T1717" s="307">
        <f>'Product Ratings'!T1694</f>
        <v>11</v>
      </c>
      <c r="U1717" s="146"/>
      <c r="V1717" s="146"/>
      <c r="W1717" s="146"/>
    </row>
    <row r="1718" ht="12.75" customHeight="1">
      <c r="A1718" s="146"/>
      <c r="B1718" s="146" t="str">
        <f>'Product Ratings'!B1697</f>
        <v/>
      </c>
      <c r="C1718" s="146"/>
      <c r="D1718" s="146"/>
      <c r="E1718" s="146">
        <f>'Product Ratings'!C1697</f>
        <v>15</v>
      </c>
      <c r="F1718" s="305">
        <f>'Product Ratings'!D1697</f>
        <v>3108.7</v>
      </c>
      <c r="G1718" s="305">
        <f>'Product Ratings'!E1697</f>
        <v>1469.78</v>
      </c>
      <c r="H1718" s="134">
        <f>'Product Ratings'!F1697</f>
        <v>0.4728</v>
      </c>
      <c r="I1718" s="146"/>
      <c r="J1718" s="305">
        <f>'Product Ratings'!J1697</f>
        <v>207.2466667</v>
      </c>
      <c r="K1718" s="146" t="str">
        <f>'Product Ratings'!K1697</f>
        <v/>
      </c>
      <c r="L1718" s="305">
        <f>'Product Ratings'!L1697</f>
        <v>140.7160963</v>
      </c>
      <c r="M1718" s="134">
        <f>'Product Ratings'!M1697</f>
        <v>0.15</v>
      </c>
      <c r="N1718" s="146"/>
      <c r="O1718" s="139">
        <f>'Product Ratings'!O1697</f>
        <v>3</v>
      </c>
      <c r="P1718" s="139">
        <f>'Product Ratings'!P1697</f>
        <v>3</v>
      </c>
      <c r="Q1718" s="139">
        <f>'Product Ratings'!Q1697</f>
        <v>2</v>
      </c>
      <c r="R1718" s="139">
        <f>'Product Ratings'!R1697</f>
        <v>0</v>
      </c>
      <c r="S1718" s="306">
        <f>'Product Ratings'!S1697</f>
        <v>3</v>
      </c>
      <c r="T1718" s="307">
        <f>'Product Ratings'!T1697</f>
        <v>11</v>
      </c>
      <c r="U1718" s="146"/>
      <c r="V1718" s="146"/>
      <c r="W1718" s="146"/>
    </row>
    <row r="1719" ht="12.75" customHeight="1">
      <c r="A1719" s="146"/>
      <c r="B1719" s="146" t="str">
        <f>'Product Ratings'!B1701</f>
        <v/>
      </c>
      <c r="C1719" s="146"/>
      <c r="D1719" s="146"/>
      <c r="E1719" s="146">
        <f>'Product Ratings'!C1701</f>
        <v>3</v>
      </c>
      <c r="F1719" s="305">
        <f>'Product Ratings'!D1701</f>
        <v>130.3</v>
      </c>
      <c r="G1719" s="305">
        <f>'Product Ratings'!E1701</f>
        <v>61.55</v>
      </c>
      <c r="H1719" s="134">
        <f>'Product Ratings'!F1701</f>
        <v>0.4723</v>
      </c>
      <c r="I1719" s="146"/>
      <c r="J1719" s="305">
        <f>'Product Ratings'!J1701</f>
        <v>43.43333333</v>
      </c>
      <c r="K1719" s="146" t="str">
        <f>'Product Ratings'!K1701</f>
        <v/>
      </c>
      <c r="L1719" s="305">
        <f>'Product Ratings'!L1701</f>
        <v>29.50032828</v>
      </c>
      <c r="M1719" s="134">
        <f>'Product Ratings'!M1701</f>
        <v>0.28</v>
      </c>
      <c r="N1719" s="146"/>
      <c r="O1719" s="139">
        <f>'Product Ratings'!O1701</f>
        <v>3</v>
      </c>
      <c r="P1719" s="139">
        <f>'Product Ratings'!P1701</f>
        <v>1</v>
      </c>
      <c r="Q1719" s="139">
        <f>'Product Ratings'!Q1701</f>
        <v>4</v>
      </c>
      <c r="R1719" s="139">
        <f>'Product Ratings'!R1701</f>
        <v>0</v>
      </c>
      <c r="S1719" s="306">
        <f>'Product Ratings'!S1701</f>
        <v>3</v>
      </c>
      <c r="T1719" s="307">
        <f>'Product Ratings'!T1701</f>
        <v>11</v>
      </c>
      <c r="U1719" s="146"/>
      <c r="V1719" s="146"/>
      <c r="W1719" s="146"/>
    </row>
    <row r="1720" ht="12.75" customHeight="1">
      <c r="A1720" s="146"/>
      <c r="B1720" s="146" t="str">
        <f>'Product Ratings'!B1717</f>
        <v/>
      </c>
      <c r="C1720" s="146"/>
      <c r="D1720" s="146"/>
      <c r="E1720" s="146">
        <f>'Product Ratings'!C1717</f>
        <v>8</v>
      </c>
      <c r="F1720" s="305">
        <f>'Product Ratings'!D1717</f>
        <v>1315.13</v>
      </c>
      <c r="G1720" s="305">
        <f>'Product Ratings'!E1717</f>
        <v>619.13</v>
      </c>
      <c r="H1720" s="134">
        <f>'Product Ratings'!F1717</f>
        <v>0.4708</v>
      </c>
      <c r="I1720" s="146"/>
      <c r="J1720" s="305">
        <f>'Product Ratings'!J1717</f>
        <v>164.39125</v>
      </c>
      <c r="K1720" s="146" t="str">
        <f>'Product Ratings'!K1717</f>
        <v/>
      </c>
      <c r="L1720" s="305">
        <f>'Product Ratings'!L1717</f>
        <v>111.7699551</v>
      </c>
      <c r="M1720" s="134">
        <f>'Product Ratings'!M1717</f>
        <v>0.58</v>
      </c>
      <c r="N1720" s="146"/>
      <c r="O1720" s="139">
        <f>'Product Ratings'!O1717</f>
        <v>3</v>
      </c>
      <c r="P1720" s="139">
        <f>'Product Ratings'!P1717</f>
        <v>2</v>
      </c>
      <c r="Q1720" s="139">
        <f>'Product Ratings'!Q1717</f>
        <v>2</v>
      </c>
      <c r="R1720" s="139">
        <f>'Product Ratings'!R1717</f>
        <v>0</v>
      </c>
      <c r="S1720" s="306">
        <f>'Product Ratings'!S1717</f>
        <v>4</v>
      </c>
      <c r="T1720" s="307">
        <f>'Product Ratings'!T1717</f>
        <v>11</v>
      </c>
      <c r="U1720" s="146"/>
      <c r="V1720" s="146"/>
      <c r="W1720" s="146"/>
    </row>
    <row r="1721" ht="12.75" customHeight="1">
      <c r="A1721" s="146"/>
      <c r="B1721" s="146" t="str">
        <f>'Product Ratings'!B1734</f>
        <v/>
      </c>
      <c r="C1721" s="146"/>
      <c r="D1721" s="146"/>
      <c r="E1721" s="146">
        <f>'Product Ratings'!C1734</f>
        <v>2</v>
      </c>
      <c r="F1721" s="305">
        <f>'Product Ratings'!D1734</f>
        <v>391.3</v>
      </c>
      <c r="G1721" s="305">
        <f>'Product Ratings'!E1734</f>
        <v>183.69</v>
      </c>
      <c r="H1721" s="134">
        <f>'Product Ratings'!F1734</f>
        <v>0.4694</v>
      </c>
      <c r="I1721" s="146"/>
      <c r="J1721" s="305">
        <f>'Product Ratings'!J1734</f>
        <v>195.65</v>
      </c>
      <c r="K1721" s="146" t="str">
        <f>'Product Ratings'!K1734</f>
        <v/>
      </c>
      <c r="L1721" s="305">
        <f>'Product Ratings'!L1734</f>
        <v>133.1495849</v>
      </c>
      <c r="M1721" s="134">
        <f>'Product Ratings'!M1734</f>
        <v>0.97</v>
      </c>
      <c r="N1721" s="146"/>
      <c r="O1721" s="139">
        <f>'Product Ratings'!O1734</f>
        <v>3</v>
      </c>
      <c r="P1721" s="139">
        <f>'Product Ratings'!P1734</f>
        <v>1</v>
      </c>
      <c r="Q1721" s="139">
        <f>'Product Ratings'!Q1734</f>
        <v>2</v>
      </c>
      <c r="R1721" s="139">
        <f>'Product Ratings'!R1734</f>
        <v>0</v>
      </c>
      <c r="S1721" s="306">
        <f>'Product Ratings'!S1734</f>
        <v>5</v>
      </c>
      <c r="T1721" s="307">
        <f>'Product Ratings'!T1734</f>
        <v>11</v>
      </c>
      <c r="U1721" s="146"/>
      <c r="V1721" s="146"/>
      <c r="W1721" s="146"/>
    </row>
    <row r="1722" ht="12.75" customHeight="1">
      <c r="A1722" s="146"/>
      <c r="B1722" s="146" t="str">
        <f>'Product Ratings'!B1760</f>
        <v/>
      </c>
      <c r="C1722" s="146"/>
      <c r="D1722" s="146"/>
      <c r="E1722" s="146">
        <f>'Product Ratings'!C1760</f>
        <v>8</v>
      </c>
      <c r="F1722" s="305">
        <f>'Product Ratings'!D1760</f>
        <v>1167.39</v>
      </c>
      <c r="G1722" s="305">
        <f>'Product Ratings'!E1760</f>
        <v>544.99</v>
      </c>
      <c r="H1722" s="134">
        <f>'Product Ratings'!F1760</f>
        <v>0.4668</v>
      </c>
      <c r="I1722" s="146"/>
      <c r="J1722" s="305">
        <f>'Product Ratings'!J1760</f>
        <v>145.92375</v>
      </c>
      <c r="K1722" s="146" t="str">
        <f>'Product Ratings'!K1760</f>
        <v/>
      </c>
      <c r="L1722" s="305">
        <f>'Product Ratings'!L1760</f>
        <v>99.48442187</v>
      </c>
      <c r="M1722" s="134">
        <f>'Product Ratings'!M1760</f>
        <v>0.45</v>
      </c>
      <c r="N1722" s="146"/>
      <c r="O1722" s="139">
        <f>'Product Ratings'!O1760</f>
        <v>3</v>
      </c>
      <c r="P1722" s="139">
        <f>'Product Ratings'!P1760</f>
        <v>2</v>
      </c>
      <c r="Q1722" s="139">
        <f>'Product Ratings'!Q1760</f>
        <v>2</v>
      </c>
      <c r="R1722" s="139">
        <f>'Product Ratings'!R1760</f>
        <v>0</v>
      </c>
      <c r="S1722" s="306">
        <f>'Product Ratings'!S1760</f>
        <v>4</v>
      </c>
      <c r="T1722" s="307">
        <f>'Product Ratings'!T1760</f>
        <v>11</v>
      </c>
      <c r="U1722" s="146"/>
      <c r="V1722" s="146"/>
      <c r="W1722" s="146"/>
    </row>
    <row r="1723" ht="12.75" customHeight="1">
      <c r="A1723" s="146"/>
      <c r="B1723" s="146" t="str">
        <f>'Product Ratings'!B1764</f>
        <v/>
      </c>
      <c r="C1723" s="146"/>
      <c r="D1723" s="146"/>
      <c r="E1723" s="146">
        <f>'Product Ratings'!C1764</f>
        <v>12</v>
      </c>
      <c r="F1723" s="305">
        <f>'Product Ratings'!D1764</f>
        <v>560</v>
      </c>
      <c r="G1723" s="305">
        <f>'Product Ratings'!E1764</f>
        <v>261.32</v>
      </c>
      <c r="H1723" s="134">
        <f>'Product Ratings'!F1764</f>
        <v>0.4666</v>
      </c>
      <c r="I1723" s="146"/>
      <c r="J1723" s="305">
        <f>'Product Ratings'!J1764</f>
        <v>46.66666667</v>
      </c>
      <c r="K1723" s="146" t="str">
        <f>'Product Ratings'!K1764</f>
        <v/>
      </c>
      <c r="L1723" s="305">
        <f>'Product Ratings'!L1764</f>
        <v>31.81962816</v>
      </c>
      <c r="M1723" s="134">
        <f>'Product Ratings'!M1764</f>
        <v>0.04</v>
      </c>
      <c r="N1723" s="146"/>
      <c r="O1723" s="139">
        <f>'Product Ratings'!O1764</f>
        <v>3</v>
      </c>
      <c r="P1723" s="139">
        <f>'Product Ratings'!P1764</f>
        <v>3</v>
      </c>
      <c r="Q1723" s="139">
        <f>'Product Ratings'!Q1764</f>
        <v>4</v>
      </c>
      <c r="R1723" s="139">
        <f>'Product Ratings'!R1764</f>
        <v>0</v>
      </c>
      <c r="S1723" s="306">
        <f>'Product Ratings'!S1764</f>
        <v>1</v>
      </c>
      <c r="T1723" s="307">
        <f>'Product Ratings'!T1764</f>
        <v>11</v>
      </c>
      <c r="U1723" s="146"/>
      <c r="V1723" s="146"/>
      <c r="W1723" s="146"/>
    </row>
    <row r="1724" ht="12.75" customHeight="1">
      <c r="A1724" s="146"/>
      <c r="B1724" s="146" t="str">
        <f>'Product Ratings'!B1767</f>
        <v/>
      </c>
      <c r="C1724" s="146"/>
      <c r="D1724" s="146"/>
      <c r="E1724" s="146">
        <f>'Product Ratings'!C1767</f>
        <v>12</v>
      </c>
      <c r="F1724" s="305">
        <f>'Product Ratings'!D1767</f>
        <v>1028.74</v>
      </c>
      <c r="G1724" s="305">
        <f>'Product Ratings'!E1767</f>
        <v>479.7</v>
      </c>
      <c r="H1724" s="134">
        <f>'Product Ratings'!F1767</f>
        <v>0.4663</v>
      </c>
      <c r="I1724" s="146"/>
      <c r="J1724" s="305">
        <f>'Product Ratings'!J1767</f>
        <v>85.72833333</v>
      </c>
      <c r="K1724" s="146" t="str">
        <f>'Product Ratings'!K1767</f>
        <v/>
      </c>
      <c r="L1724" s="305">
        <f>'Product Ratings'!L1767</f>
        <v>58.4657528</v>
      </c>
      <c r="M1724" s="134">
        <f>'Product Ratings'!M1767</f>
        <v>0.07</v>
      </c>
      <c r="N1724" s="146"/>
      <c r="O1724" s="139">
        <f>'Product Ratings'!O1767</f>
        <v>3</v>
      </c>
      <c r="P1724" s="139">
        <f>'Product Ratings'!P1767</f>
        <v>3</v>
      </c>
      <c r="Q1724" s="139">
        <f>'Product Ratings'!Q1767</f>
        <v>3</v>
      </c>
      <c r="R1724" s="139">
        <f>'Product Ratings'!R1767</f>
        <v>0</v>
      </c>
      <c r="S1724" s="306">
        <f>'Product Ratings'!S1767</f>
        <v>2</v>
      </c>
      <c r="T1724" s="307">
        <f>'Product Ratings'!T1767</f>
        <v>11</v>
      </c>
      <c r="U1724" s="146"/>
      <c r="V1724" s="146"/>
      <c r="W1724" s="146"/>
    </row>
    <row r="1725" ht="12.75" customHeight="1">
      <c r="A1725" s="146"/>
      <c r="B1725" s="146" t="str">
        <f>'Product Ratings'!B1768</f>
        <v/>
      </c>
      <c r="C1725" s="146"/>
      <c r="D1725" s="146"/>
      <c r="E1725" s="146">
        <f>'Product Ratings'!C1768</f>
        <v>12</v>
      </c>
      <c r="F1725" s="305">
        <f>'Product Ratings'!D1768</f>
        <v>717.75</v>
      </c>
      <c r="G1725" s="305">
        <f>'Product Ratings'!E1768</f>
        <v>334.58</v>
      </c>
      <c r="H1725" s="134">
        <f>'Product Ratings'!F1768</f>
        <v>0.4662</v>
      </c>
      <c r="I1725" s="146"/>
      <c r="J1725" s="305">
        <f>'Product Ratings'!J1768</f>
        <v>59.8125</v>
      </c>
      <c r="K1725" s="146" t="str">
        <f>'Product Ratings'!K1768</f>
        <v/>
      </c>
      <c r="L1725" s="305">
        <f>'Product Ratings'!L1768</f>
        <v>40.79422998</v>
      </c>
      <c r="M1725" s="134">
        <f>'Product Ratings'!M1768</f>
        <v>0.08</v>
      </c>
      <c r="N1725" s="146"/>
      <c r="O1725" s="139">
        <f>'Product Ratings'!O1768</f>
        <v>3</v>
      </c>
      <c r="P1725" s="139">
        <f>'Product Ratings'!P1768</f>
        <v>3</v>
      </c>
      <c r="Q1725" s="127">
        <f>'Product Ratings'!Q1768</f>
        <v>40.79422998</v>
      </c>
      <c r="R1725" s="139">
        <f>'Product Ratings'!R1768</f>
        <v>0</v>
      </c>
      <c r="S1725" s="306">
        <f>'Product Ratings'!S1768</f>
        <v>2</v>
      </c>
      <c r="T1725" s="307">
        <f>'Product Ratings'!T1768</f>
        <v>48.79422998</v>
      </c>
      <c r="U1725" s="146"/>
      <c r="V1725" s="146"/>
      <c r="W1725" s="146"/>
    </row>
    <row r="1726" ht="12.75" customHeight="1">
      <c r="A1726" s="146"/>
      <c r="B1726" s="146" t="str">
        <f>'Product Ratings'!B1769</f>
        <v/>
      </c>
      <c r="C1726" s="146"/>
      <c r="D1726" s="146"/>
      <c r="E1726" s="146">
        <f>'Product Ratings'!C1769</f>
        <v>6</v>
      </c>
      <c r="F1726" s="305">
        <f>'Product Ratings'!D1769</f>
        <v>258.54</v>
      </c>
      <c r="G1726" s="305">
        <f>'Product Ratings'!E1769</f>
        <v>120.54</v>
      </c>
      <c r="H1726" s="134">
        <f>'Product Ratings'!F1769</f>
        <v>0.4662</v>
      </c>
      <c r="I1726" s="146"/>
      <c r="J1726" s="305">
        <f>'Product Ratings'!J1769</f>
        <v>43.09</v>
      </c>
      <c r="K1726" s="146" t="str">
        <f>'Product Ratings'!K1769</f>
        <v/>
      </c>
      <c r="L1726" s="305">
        <f>'Product Ratings'!L1769</f>
        <v>29.38889647</v>
      </c>
      <c r="M1726" s="134">
        <f>'Product Ratings'!M1769</f>
        <v>0.09</v>
      </c>
      <c r="N1726" s="146"/>
      <c r="O1726" s="139">
        <f>'Product Ratings'!O1769</f>
        <v>3</v>
      </c>
      <c r="P1726" s="139">
        <f>'Product Ratings'!P1769</f>
        <v>2</v>
      </c>
      <c r="Q1726" s="139">
        <f>'Product Ratings'!Q1769</f>
        <v>4</v>
      </c>
      <c r="R1726" s="139">
        <f>'Product Ratings'!R1769</f>
        <v>0</v>
      </c>
      <c r="S1726" s="306">
        <f>'Product Ratings'!S1769</f>
        <v>2</v>
      </c>
      <c r="T1726" s="307">
        <f>'Product Ratings'!T1769</f>
        <v>11</v>
      </c>
      <c r="U1726" s="146"/>
      <c r="V1726" s="146"/>
      <c r="W1726" s="146"/>
    </row>
    <row r="1727" ht="12.75" customHeight="1">
      <c r="A1727" s="146"/>
      <c r="B1727" s="146" t="str">
        <f>'Product Ratings'!B1772</f>
        <v/>
      </c>
      <c r="C1727" s="146"/>
      <c r="D1727" s="146"/>
      <c r="E1727" s="146">
        <f>'Product Ratings'!C1772</f>
        <v>2</v>
      </c>
      <c r="F1727" s="305">
        <f>'Product Ratings'!D1772</f>
        <v>17.22</v>
      </c>
      <c r="G1727" s="305">
        <f>'Product Ratings'!E1772</f>
        <v>8.02</v>
      </c>
      <c r="H1727" s="134">
        <f>'Product Ratings'!F1772</f>
        <v>0.4657</v>
      </c>
      <c r="I1727" s="146"/>
      <c r="J1727" s="305">
        <f>'Product Ratings'!J1772</f>
        <v>8.61</v>
      </c>
      <c r="K1727" s="146" t="str">
        <f>'Product Ratings'!K1772</f>
        <v/>
      </c>
      <c r="L1727" s="305">
        <f>'Product Ratings'!L1772</f>
        <v>5.87432626</v>
      </c>
      <c r="M1727" s="134">
        <f>'Product Ratings'!M1772</f>
        <v>0.125</v>
      </c>
      <c r="N1727" s="146"/>
      <c r="O1727" s="139">
        <f>'Product Ratings'!O1772</f>
        <v>3</v>
      </c>
      <c r="P1727" s="139">
        <f>'Product Ratings'!P1772</f>
        <v>1</v>
      </c>
      <c r="Q1727" s="139">
        <f>'Product Ratings'!Q1772</f>
        <v>5</v>
      </c>
      <c r="R1727" s="139">
        <f>'Product Ratings'!R1772</f>
        <v>0</v>
      </c>
      <c r="S1727" s="306">
        <f>'Product Ratings'!S1772</f>
        <v>2</v>
      </c>
      <c r="T1727" s="307">
        <f>'Product Ratings'!T1772</f>
        <v>11</v>
      </c>
      <c r="U1727" s="146"/>
      <c r="V1727" s="146"/>
      <c r="W1727" s="146"/>
    </row>
    <row r="1728" ht="12.75" customHeight="1">
      <c r="A1728" s="146"/>
      <c r="B1728" s="146" t="str">
        <f>'Product Ratings'!B1789</f>
        <v/>
      </c>
      <c r="C1728" s="146"/>
      <c r="D1728" s="146"/>
      <c r="E1728" s="146">
        <f>'Product Ratings'!C1789</f>
        <v>1</v>
      </c>
      <c r="F1728" s="305">
        <f>'Product Ratings'!D1789</f>
        <v>86.87</v>
      </c>
      <c r="G1728" s="305">
        <f>'Product Ratings'!E1789</f>
        <v>40.44</v>
      </c>
      <c r="H1728" s="134">
        <f>'Product Ratings'!F1789</f>
        <v>0.4655</v>
      </c>
      <c r="I1728" s="146"/>
      <c r="J1728" s="305">
        <f>'Product Ratings'!J1789</f>
        <v>86.87</v>
      </c>
      <c r="K1728" s="146" t="str">
        <f>'Product Ratings'!K1789</f>
        <v/>
      </c>
      <c r="L1728" s="305">
        <f>'Product Ratings'!L1789</f>
        <v>59.27669737</v>
      </c>
      <c r="M1728" s="134">
        <f>'Product Ratings'!M1789</f>
        <v>0.56</v>
      </c>
      <c r="N1728" s="146"/>
      <c r="O1728" s="139">
        <f>'Product Ratings'!O1789</f>
        <v>3</v>
      </c>
      <c r="P1728" s="139">
        <f>'Product Ratings'!P1789</f>
        <v>1</v>
      </c>
      <c r="Q1728" s="139">
        <f>'Product Ratings'!Q1789</f>
        <v>3</v>
      </c>
      <c r="R1728" s="139">
        <f>'Product Ratings'!R1789</f>
        <v>0</v>
      </c>
      <c r="S1728" s="306">
        <f>'Product Ratings'!S1789</f>
        <v>4</v>
      </c>
      <c r="T1728" s="307">
        <f>'Product Ratings'!T1789</f>
        <v>11</v>
      </c>
      <c r="U1728" s="146"/>
      <c r="V1728" s="146"/>
      <c r="W1728" s="146"/>
    </row>
    <row r="1729" ht="12.75" customHeight="1">
      <c r="A1729" s="146"/>
      <c r="B1729" s="146" t="str">
        <f>'Product Ratings'!B1790</f>
        <v/>
      </c>
      <c r="C1729" s="146"/>
      <c r="D1729" s="146"/>
      <c r="E1729" s="146">
        <f>'Product Ratings'!C1790</f>
        <v>4</v>
      </c>
      <c r="F1729" s="305">
        <f>'Product Ratings'!D1790</f>
        <v>309.57</v>
      </c>
      <c r="G1729" s="305">
        <f>'Product Ratings'!E1790</f>
        <v>144.09</v>
      </c>
      <c r="H1729" s="134">
        <f>'Product Ratings'!F1790</f>
        <v>0.4655</v>
      </c>
      <c r="I1729" s="146"/>
      <c r="J1729" s="305">
        <f>'Product Ratings'!J1790</f>
        <v>77.3925</v>
      </c>
      <c r="K1729" s="146" t="str">
        <f>'Product Ratings'!K1790</f>
        <v/>
      </c>
      <c r="L1729" s="305">
        <f>'Product Ratings'!L1790</f>
        <v>52.80962129</v>
      </c>
      <c r="M1729" s="134">
        <f>'Product Ratings'!M1790</f>
        <v>0.53</v>
      </c>
      <c r="N1729" s="146"/>
      <c r="O1729" s="139">
        <f>'Product Ratings'!O1790</f>
        <v>3</v>
      </c>
      <c r="P1729" s="139">
        <f>'Product Ratings'!P1790</f>
        <v>1</v>
      </c>
      <c r="Q1729" s="139">
        <f>'Product Ratings'!Q1790</f>
        <v>3</v>
      </c>
      <c r="R1729" s="139">
        <f>'Product Ratings'!R1790</f>
        <v>0</v>
      </c>
      <c r="S1729" s="306">
        <f>'Product Ratings'!S1790</f>
        <v>4</v>
      </c>
      <c r="T1729" s="307">
        <f>'Product Ratings'!T1790</f>
        <v>11</v>
      </c>
      <c r="U1729" s="146"/>
      <c r="V1729" s="146"/>
      <c r="W1729" s="146"/>
    </row>
    <row r="1730" ht="12.75" customHeight="1">
      <c r="A1730" s="146"/>
      <c r="B1730" s="146" t="str">
        <f>'Product Ratings'!B1821</f>
        <v/>
      </c>
      <c r="C1730" s="146"/>
      <c r="D1730" s="146"/>
      <c r="E1730" s="146">
        <f>'Product Ratings'!C1821</f>
        <v>3</v>
      </c>
      <c r="F1730" s="305">
        <f>'Product Ratings'!D1821</f>
        <v>169.3</v>
      </c>
      <c r="G1730" s="305">
        <f>'Product Ratings'!E1821</f>
        <v>78.47</v>
      </c>
      <c r="H1730" s="134">
        <f>'Product Ratings'!F1821</f>
        <v>0.4635</v>
      </c>
      <c r="I1730" s="146"/>
      <c r="J1730" s="305">
        <f>'Product Ratings'!J1821</f>
        <v>56.43333333</v>
      </c>
      <c r="K1730" s="146" t="str">
        <f>'Product Ratings'!K1821</f>
        <v/>
      </c>
      <c r="L1730" s="305">
        <f>'Product Ratings'!L1821</f>
        <v>38.56052841</v>
      </c>
      <c r="M1730" s="134">
        <f>'Product Ratings'!M1821</f>
        <v>0.15</v>
      </c>
      <c r="N1730" s="146"/>
      <c r="O1730" s="139">
        <f>'Product Ratings'!O1821</f>
        <v>3</v>
      </c>
      <c r="P1730" s="139">
        <f>'Product Ratings'!P1821</f>
        <v>1</v>
      </c>
      <c r="Q1730" s="139">
        <f>'Product Ratings'!Q1821</f>
        <v>4</v>
      </c>
      <c r="R1730" s="139">
        <f>'Product Ratings'!R1821</f>
        <v>0</v>
      </c>
      <c r="S1730" s="306">
        <f>'Product Ratings'!S1821</f>
        <v>3</v>
      </c>
      <c r="T1730" s="307">
        <f>'Product Ratings'!T1821</f>
        <v>11</v>
      </c>
      <c r="U1730" s="146"/>
      <c r="V1730" s="146"/>
      <c r="W1730" s="146"/>
    </row>
    <row r="1731" ht="12.75" customHeight="1">
      <c r="A1731" s="146"/>
      <c r="B1731" s="146" t="str">
        <f>'Product Ratings'!B1823</f>
        <v/>
      </c>
      <c r="C1731" s="146"/>
      <c r="D1731" s="146"/>
      <c r="E1731" s="146">
        <f>'Product Ratings'!C1823</f>
        <v>2</v>
      </c>
      <c r="F1731" s="305">
        <f>'Product Ratings'!D1823</f>
        <v>138.96</v>
      </c>
      <c r="G1731" s="305">
        <f>'Product Ratings'!E1823</f>
        <v>64.4</v>
      </c>
      <c r="H1731" s="134">
        <f>'Product Ratings'!F1823</f>
        <v>0.4635</v>
      </c>
      <c r="I1731" s="146"/>
      <c r="J1731" s="305">
        <f>'Product Ratings'!J1823</f>
        <v>69.48</v>
      </c>
      <c r="K1731" s="146" t="str">
        <f>'Product Ratings'!K1823</f>
        <v/>
      </c>
      <c r="L1731" s="305">
        <f>'Product Ratings'!L1823</f>
        <v>47.47523061</v>
      </c>
      <c r="M1731" s="134">
        <f>'Product Ratings'!M1823</f>
        <v>0.35</v>
      </c>
      <c r="N1731" s="146"/>
      <c r="O1731" s="139">
        <f>'Product Ratings'!O1823</f>
        <v>3</v>
      </c>
      <c r="P1731" s="139">
        <f>'Product Ratings'!P1823</f>
        <v>1</v>
      </c>
      <c r="Q1731" s="139">
        <f>'Product Ratings'!Q1823</f>
        <v>3</v>
      </c>
      <c r="R1731" s="139">
        <f>'Product Ratings'!R1823</f>
        <v>0</v>
      </c>
      <c r="S1731" s="306">
        <f>'Product Ratings'!S1823</f>
        <v>4</v>
      </c>
      <c r="T1731" s="307">
        <f>'Product Ratings'!T1823</f>
        <v>11</v>
      </c>
      <c r="U1731" s="146"/>
      <c r="V1731" s="146"/>
      <c r="W1731" s="146"/>
    </row>
    <row r="1732" ht="12.75" customHeight="1">
      <c r="A1732" s="146"/>
      <c r="B1732" s="146" t="str">
        <f>'Product Ratings'!B1826</f>
        <v/>
      </c>
      <c r="C1732" s="146"/>
      <c r="D1732" s="146"/>
      <c r="E1732" s="146">
        <f>'Product Ratings'!C1826</f>
        <v>4</v>
      </c>
      <c r="F1732" s="305">
        <f>'Product Ratings'!D1826</f>
        <v>77.75</v>
      </c>
      <c r="G1732" s="305">
        <f>'Product Ratings'!E1826</f>
        <v>36.03</v>
      </c>
      <c r="H1732" s="134">
        <f>'Product Ratings'!F1826</f>
        <v>0.4634</v>
      </c>
      <c r="I1732" s="146"/>
      <c r="J1732" s="305">
        <f>'Product Ratings'!J1826</f>
        <v>19.4375</v>
      </c>
      <c r="K1732" s="146" t="str">
        <f>'Product Ratings'!K1826</f>
        <v/>
      </c>
      <c r="L1732" s="305">
        <f>'Product Ratings'!L1826</f>
        <v>13.28242449</v>
      </c>
      <c r="M1732" s="134">
        <f>'Product Ratings'!M1826</f>
        <v>0.12</v>
      </c>
      <c r="N1732" s="146"/>
      <c r="O1732" s="139">
        <f>'Product Ratings'!O1826</f>
        <v>3</v>
      </c>
      <c r="P1732" s="139">
        <f>'Product Ratings'!P1826</f>
        <v>1</v>
      </c>
      <c r="Q1732" s="139">
        <f>'Product Ratings'!Q1826</f>
        <v>5</v>
      </c>
      <c r="R1732" s="139">
        <f>'Product Ratings'!R1826</f>
        <v>0</v>
      </c>
      <c r="S1732" s="306">
        <f>'Product Ratings'!S1826</f>
        <v>2</v>
      </c>
      <c r="T1732" s="307">
        <f>'Product Ratings'!T1826</f>
        <v>11</v>
      </c>
      <c r="U1732" s="146"/>
      <c r="V1732" s="146"/>
      <c r="W1732" s="146"/>
    </row>
    <row r="1733" ht="12.75" customHeight="1">
      <c r="A1733" s="146"/>
      <c r="B1733" s="146" t="str">
        <f>'Product Ratings'!B1827</f>
        <v/>
      </c>
      <c r="C1733" s="146"/>
      <c r="D1733" s="146"/>
      <c r="E1733" s="146">
        <f>'Product Ratings'!C1827</f>
        <v>1</v>
      </c>
      <c r="F1733" s="305">
        <f>'Product Ratings'!D1827</f>
        <v>130.43</v>
      </c>
      <c r="G1733" s="305">
        <f>'Product Ratings'!E1827</f>
        <v>60.43</v>
      </c>
      <c r="H1733" s="134">
        <f>'Product Ratings'!F1827</f>
        <v>0.4633</v>
      </c>
      <c r="I1733" s="146"/>
      <c r="J1733" s="305">
        <f>'Product Ratings'!J1827</f>
        <v>130.43</v>
      </c>
      <c r="K1733" s="146" t="str">
        <f>'Product Ratings'!K1827</f>
        <v/>
      </c>
      <c r="L1733" s="305">
        <f>'Product Ratings'!L1827</f>
        <v>89.13414884</v>
      </c>
      <c r="M1733" s="134">
        <f>'Product Ratings'!M1827</f>
        <v>0.65</v>
      </c>
      <c r="N1733" s="146"/>
      <c r="O1733" s="139">
        <f>'Product Ratings'!O1827</f>
        <v>3</v>
      </c>
      <c r="P1733" s="139">
        <f>'Product Ratings'!P1827</f>
        <v>1</v>
      </c>
      <c r="Q1733" s="139">
        <f>'Product Ratings'!Q1827</f>
        <v>2</v>
      </c>
      <c r="R1733" s="139">
        <f>'Product Ratings'!R1827</f>
        <v>0</v>
      </c>
      <c r="S1733" s="306">
        <f>'Product Ratings'!S1827</f>
        <v>5</v>
      </c>
      <c r="T1733" s="307">
        <f>'Product Ratings'!T1827</f>
        <v>11</v>
      </c>
      <c r="U1733" s="146"/>
      <c r="V1733" s="146"/>
      <c r="W1733" s="146"/>
    </row>
    <row r="1734" ht="12.75" customHeight="1">
      <c r="A1734" s="146"/>
      <c r="B1734" s="146" t="str">
        <f>'Product Ratings'!B1828</f>
        <v/>
      </c>
      <c r="C1734" s="146"/>
      <c r="D1734" s="146"/>
      <c r="E1734" s="146">
        <f>'Product Ratings'!C1828</f>
        <v>6</v>
      </c>
      <c r="F1734" s="305">
        <f>'Product Ratings'!D1828</f>
        <v>626.09</v>
      </c>
      <c r="G1734" s="305">
        <f>'Product Ratings'!E1828</f>
        <v>290.09</v>
      </c>
      <c r="H1734" s="134">
        <f>'Product Ratings'!F1828</f>
        <v>0.4633</v>
      </c>
      <c r="I1734" s="146"/>
      <c r="J1734" s="305">
        <f>'Product Ratings'!J1828</f>
        <v>104.3483333</v>
      </c>
      <c r="K1734" s="146" t="str">
        <f>'Product Ratings'!K1828</f>
        <v/>
      </c>
      <c r="L1734" s="305">
        <f>'Product Ratings'!L1828</f>
        <v>71.31028042</v>
      </c>
      <c r="M1734" s="134">
        <f>'Product Ratings'!M1828</f>
        <v>0.32</v>
      </c>
      <c r="N1734" s="146"/>
      <c r="O1734" s="139">
        <f>'Product Ratings'!O1828</f>
        <v>3</v>
      </c>
      <c r="P1734" s="139">
        <f>'Product Ratings'!P1828</f>
        <v>2</v>
      </c>
      <c r="Q1734" s="139">
        <f>'Product Ratings'!Q1828</f>
        <v>3</v>
      </c>
      <c r="R1734" s="139">
        <f>'Product Ratings'!R1828</f>
        <v>0</v>
      </c>
      <c r="S1734" s="306">
        <f>'Product Ratings'!S1828</f>
        <v>3</v>
      </c>
      <c r="T1734" s="307">
        <f>'Product Ratings'!T1828</f>
        <v>11</v>
      </c>
      <c r="U1734" s="146"/>
      <c r="V1734" s="146"/>
      <c r="W1734" s="146"/>
    </row>
    <row r="1735" ht="12.75" customHeight="1">
      <c r="A1735" s="146"/>
      <c r="B1735" s="146" t="str">
        <f>'Product Ratings'!B1836</f>
        <v/>
      </c>
      <c r="C1735" s="146"/>
      <c r="D1735" s="146"/>
      <c r="E1735" s="146">
        <f>'Product Ratings'!C1836</f>
        <v>3</v>
      </c>
      <c r="F1735" s="305">
        <f>'Product Ratings'!D1836</f>
        <v>200.43</v>
      </c>
      <c r="G1735" s="305">
        <f>'Product Ratings'!E1836</f>
        <v>92.64</v>
      </c>
      <c r="H1735" s="134">
        <f>'Product Ratings'!F1836</f>
        <v>0.4622</v>
      </c>
      <c r="I1735" s="146"/>
      <c r="J1735" s="305">
        <f>'Product Ratings'!J1836</f>
        <v>66.81</v>
      </c>
      <c r="K1735" s="146" t="str">
        <f>'Product Ratings'!K1836</f>
        <v/>
      </c>
      <c r="L1735" s="305">
        <f>'Product Ratings'!L1836</f>
        <v>45.69142388</v>
      </c>
      <c r="M1735" s="134">
        <f>'Product Ratings'!M1836</f>
        <v>0.45</v>
      </c>
      <c r="N1735" s="146"/>
      <c r="O1735" s="139">
        <f>'Product Ratings'!O1836</f>
        <v>3</v>
      </c>
      <c r="P1735" s="139">
        <f>'Product Ratings'!P1836</f>
        <v>1</v>
      </c>
      <c r="Q1735" s="139">
        <f>'Product Ratings'!Q1836</f>
        <v>3</v>
      </c>
      <c r="R1735" s="139">
        <f>'Product Ratings'!R1836</f>
        <v>0</v>
      </c>
      <c r="S1735" s="306">
        <f>'Product Ratings'!S1836</f>
        <v>4</v>
      </c>
      <c r="T1735" s="307">
        <f>'Product Ratings'!T1836</f>
        <v>11</v>
      </c>
      <c r="U1735" s="146"/>
      <c r="V1735" s="146"/>
      <c r="W1735" s="146"/>
    </row>
    <row r="1736" ht="12.75" customHeight="1">
      <c r="A1736" s="146"/>
      <c r="B1736" s="146" t="str">
        <f>'Product Ratings'!B1843</f>
        <v/>
      </c>
      <c r="C1736" s="146"/>
      <c r="D1736" s="146"/>
      <c r="E1736" s="146">
        <f>'Product Ratings'!C1843</f>
        <v>12</v>
      </c>
      <c r="F1736" s="305">
        <f>'Product Ratings'!D1843</f>
        <v>102.44</v>
      </c>
      <c r="G1736" s="305">
        <f>'Product Ratings'!E1843</f>
        <v>47.24</v>
      </c>
      <c r="H1736" s="134">
        <f>'Product Ratings'!F1843</f>
        <v>0.4612</v>
      </c>
      <c r="I1736" s="146"/>
      <c r="J1736" s="305">
        <f>'Product Ratings'!J1843</f>
        <v>8.536666667</v>
      </c>
      <c r="K1736" s="146" t="str">
        <f>'Product Ratings'!K1843</f>
        <v/>
      </c>
      <c r="L1736" s="305">
        <f>'Product Ratings'!L1843</f>
        <v>5.84223013</v>
      </c>
      <c r="M1736" s="134" t="str">
        <f>'Product Ratings'!M1843</f>
        <v/>
      </c>
      <c r="N1736" s="146"/>
      <c r="O1736" s="139">
        <f>'Product Ratings'!O1843</f>
        <v>3</v>
      </c>
      <c r="P1736" s="139">
        <f>'Product Ratings'!P1843</f>
        <v>3</v>
      </c>
      <c r="Q1736" s="139">
        <f>'Product Ratings'!Q1843</f>
        <v>5</v>
      </c>
      <c r="R1736" s="139">
        <f>'Product Ratings'!R1843</f>
        <v>0</v>
      </c>
      <c r="S1736" s="306">
        <f>'Product Ratings'!S1843</f>
        <v>0</v>
      </c>
      <c r="T1736" s="307">
        <f>'Product Ratings'!T1843</f>
        <v>11</v>
      </c>
      <c r="U1736" s="146"/>
      <c r="V1736" s="146"/>
      <c r="W1736" s="146"/>
    </row>
    <row r="1737" ht="12.75" customHeight="1">
      <c r="A1737" s="146"/>
      <c r="B1737" s="146" t="str">
        <f>'Product Ratings'!B1849</f>
        <v/>
      </c>
      <c r="C1737" s="146"/>
      <c r="D1737" s="146"/>
      <c r="E1737" s="146">
        <f>'Product Ratings'!C1849</f>
        <v>15</v>
      </c>
      <c r="F1737" s="305">
        <f>'Product Ratings'!D1849</f>
        <v>127.83</v>
      </c>
      <c r="G1737" s="305">
        <f>'Product Ratings'!E1849</f>
        <v>58.83</v>
      </c>
      <c r="H1737" s="134">
        <f>'Product Ratings'!F1849</f>
        <v>0.4602</v>
      </c>
      <c r="I1737" s="146"/>
      <c r="J1737" s="305">
        <f>'Product Ratings'!J1849</f>
        <v>8.522</v>
      </c>
      <c r="K1737" s="146" t="str">
        <f>'Product Ratings'!K1849</f>
        <v/>
      </c>
      <c r="L1737" s="305">
        <f>'Product Ratings'!L1849</f>
        <v>5.836186824</v>
      </c>
      <c r="M1737" s="134" t="str">
        <f>'Product Ratings'!M1849</f>
        <v/>
      </c>
      <c r="N1737" s="146"/>
      <c r="O1737" s="139">
        <f>'Product Ratings'!O1849</f>
        <v>3</v>
      </c>
      <c r="P1737" s="139">
        <f>'Product Ratings'!P1849</f>
        <v>3</v>
      </c>
      <c r="Q1737" s="139">
        <f>'Product Ratings'!Q1849</f>
        <v>5</v>
      </c>
      <c r="R1737" s="139">
        <f>'Product Ratings'!R1849</f>
        <v>0</v>
      </c>
      <c r="S1737" s="306">
        <f>'Product Ratings'!S1849</f>
        <v>0</v>
      </c>
      <c r="T1737" s="307">
        <f>'Product Ratings'!T1849</f>
        <v>11</v>
      </c>
      <c r="U1737" s="146"/>
      <c r="V1737" s="146"/>
      <c r="W1737" s="146"/>
    </row>
    <row r="1738" ht="12.75" customHeight="1">
      <c r="A1738" s="146"/>
      <c r="B1738" s="146" t="str">
        <f>'Product Ratings'!B1854</f>
        <v/>
      </c>
      <c r="C1738" s="146"/>
      <c r="D1738" s="146"/>
      <c r="E1738" s="146">
        <f>'Product Ratings'!C1854</f>
        <v>14</v>
      </c>
      <c r="F1738" s="305">
        <f>'Product Ratings'!D1854</f>
        <v>155.29</v>
      </c>
      <c r="G1738" s="305">
        <f>'Product Ratings'!E1854</f>
        <v>71.29</v>
      </c>
      <c r="H1738" s="134">
        <f>'Product Ratings'!F1854</f>
        <v>0.4591</v>
      </c>
      <c r="I1738" s="146"/>
      <c r="J1738" s="305">
        <f>'Product Ratings'!J1854</f>
        <v>11.09214286</v>
      </c>
      <c r="K1738" s="146" t="str">
        <f>'Product Ratings'!K1854</f>
        <v/>
      </c>
      <c r="L1738" s="305">
        <f>'Product Ratings'!L1854</f>
        <v>7.602044313</v>
      </c>
      <c r="M1738" s="134" t="str">
        <f>'Product Ratings'!M1854</f>
        <v/>
      </c>
      <c r="N1738" s="146"/>
      <c r="O1738" s="139">
        <f>'Product Ratings'!O1854</f>
        <v>3</v>
      </c>
      <c r="P1738" s="139">
        <f>'Product Ratings'!P1854</f>
        <v>3</v>
      </c>
      <c r="Q1738" s="139">
        <f>'Product Ratings'!Q1854</f>
        <v>5</v>
      </c>
      <c r="R1738" s="139">
        <f>'Product Ratings'!R1854</f>
        <v>0</v>
      </c>
      <c r="S1738" s="306">
        <f>'Product Ratings'!S1854</f>
        <v>0</v>
      </c>
      <c r="T1738" s="307">
        <f>'Product Ratings'!T1854</f>
        <v>11</v>
      </c>
      <c r="U1738" s="146"/>
      <c r="V1738" s="146"/>
      <c r="W1738" s="146"/>
    </row>
    <row r="1739" ht="12.75" customHeight="1">
      <c r="A1739" s="146"/>
      <c r="B1739" s="146" t="str">
        <f>'Product Ratings'!B1855</f>
        <v/>
      </c>
      <c r="C1739" s="146"/>
      <c r="D1739" s="146"/>
      <c r="E1739" s="146">
        <f>'Product Ratings'!C1855</f>
        <v>12</v>
      </c>
      <c r="F1739" s="305">
        <f>'Product Ratings'!D1855</f>
        <v>388.35</v>
      </c>
      <c r="G1739" s="305">
        <f>'Product Ratings'!E1855</f>
        <v>178.29</v>
      </c>
      <c r="H1739" s="134">
        <f>'Product Ratings'!F1855</f>
        <v>0.4591</v>
      </c>
      <c r="I1739" s="146"/>
      <c r="J1739" s="305">
        <f>'Product Ratings'!J1855</f>
        <v>32.3625</v>
      </c>
      <c r="K1739" s="146" t="str">
        <f>'Product Ratings'!K1855</f>
        <v/>
      </c>
      <c r="L1739" s="305">
        <f>'Product Ratings'!L1855</f>
        <v>22.17976835</v>
      </c>
      <c r="M1739" s="134" t="str">
        <f>'Product Ratings'!M1855</f>
        <v/>
      </c>
      <c r="N1739" s="146"/>
      <c r="O1739" s="139">
        <f>'Product Ratings'!O1855</f>
        <v>3</v>
      </c>
      <c r="P1739" s="139">
        <f>'Product Ratings'!P1855</f>
        <v>3</v>
      </c>
      <c r="Q1739" s="139">
        <f>'Product Ratings'!Q1855</f>
        <v>5</v>
      </c>
      <c r="R1739" s="139">
        <f>'Product Ratings'!R1855</f>
        <v>0</v>
      </c>
      <c r="S1739" s="306">
        <f>'Product Ratings'!S1855</f>
        <v>0</v>
      </c>
      <c r="T1739" s="307">
        <f>'Product Ratings'!T1855</f>
        <v>11</v>
      </c>
      <c r="U1739" s="146"/>
      <c r="V1739" s="146"/>
      <c r="W1739" s="146"/>
    </row>
    <row r="1740" ht="12.75" customHeight="1">
      <c r="A1740" s="146"/>
      <c r="B1740" s="146" t="str">
        <f>'Product Ratings'!B1879</f>
        <v/>
      </c>
      <c r="C1740" s="146"/>
      <c r="D1740" s="146"/>
      <c r="E1740" s="146">
        <f>'Product Ratings'!C1879</f>
        <v>11</v>
      </c>
      <c r="F1740" s="305">
        <f>'Product Ratings'!D1879</f>
        <v>77.17</v>
      </c>
      <c r="G1740" s="305">
        <f>'Product Ratings'!E1879</f>
        <v>35.08</v>
      </c>
      <c r="H1740" s="134">
        <f>'Product Ratings'!F1879</f>
        <v>0.4545</v>
      </c>
      <c r="I1740" s="146"/>
      <c r="J1740" s="305">
        <f>'Product Ratings'!J1879</f>
        <v>7.015454545</v>
      </c>
      <c r="K1740" s="146" t="str">
        <f>'Product Ratings'!K1879</f>
        <v/>
      </c>
      <c r="L1740" s="305">
        <f>'Product Ratings'!L1879</f>
        <v>4.823275727</v>
      </c>
      <c r="M1740" s="134" t="str">
        <f>'Product Ratings'!M1879</f>
        <v/>
      </c>
      <c r="N1740" s="146"/>
      <c r="O1740" s="139">
        <f>'Product Ratings'!O1879</f>
        <v>3</v>
      </c>
      <c r="P1740" s="139">
        <f>'Product Ratings'!P1879</f>
        <v>3</v>
      </c>
      <c r="Q1740" s="139">
        <f>'Product Ratings'!Q1879</f>
        <v>5</v>
      </c>
      <c r="R1740" s="139">
        <f>'Product Ratings'!R1879</f>
        <v>0</v>
      </c>
      <c r="S1740" s="306">
        <f>'Product Ratings'!S1879</f>
        <v>0</v>
      </c>
      <c r="T1740" s="307">
        <f>'Product Ratings'!T1879</f>
        <v>11</v>
      </c>
      <c r="U1740" s="146"/>
      <c r="V1740" s="146"/>
      <c r="W1740" s="146"/>
    </row>
    <row r="1741" ht="12.75" customHeight="1">
      <c r="A1741" s="146"/>
      <c r="B1741" s="146" t="str">
        <f>'Product Ratings'!B1881</f>
        <v/>
      </c>
      <c r="C1741" s="146"/>
      <c r="D1741" s="146"/>
      <c r="E1741" s="146">
        <f>'Product Ratings'!C1881</f>
        <v>20</v>
      </c>
      <c r="F1741" s="305">
        <f>'Product Ratings'!D1881</f>
        <v>875.65</v>
      </c>
      <c r="G1741" s="305">
        <f>'Product Ratings'!E1881</f>
        <v>397.91</v>
      </c>
      <c r="H1741" s="134">
        <f>'Product Ratings'!F1881</f>
        <v>0.4544</v>
      </c>
      <c r="I1741" s="146"/>
      <c r="J1741" s="305">
        <f>'Product Ratings'!J1881</f>
        <v>43.7825</v>
      </c>
      <c r="K1741" s="146" t="str">
        <f>'Product Ratings'!K1881</f>
        <v/>
      </c>
      <c r="L1741" s="305">
        <f>'Product Ratings'!L1881</f>
        <v>30.1034791</v>
      </c>
      <c r="M1741" s="134" t="str">
        <f>'Product Ratings'!M1881</f>
        <v/>
      </c>
      <c r="N1741" s="146"/>
      <c r="O1741" s="139">
        <f>'Product Ratings'!O1881</f>
        <v>3</v>
      </c>
      <c r="P1741" s="139">
        <f>'Product Ratings'!P1881</f>
        <v>4</v>
      </c>
      <c r="Q1741" s="139">
        <f>'Product Ratings'!Q1881</f>
        <v>4</v>
      </c>
      <c r="R1741" s="139">
        <f>'Product Ratings'!R1881</f>
        <v>0</v>
      </c>
      <c r="S1741" s="306">
        <f>'Product Ratings'!S1881</f>
        <v>0</v>
      </c>
      <c r="T1741" s="307">
        <f>'Product Ratings'!T1881</f>
        <v>11</v>
      </c>
      <c r="U1741" s="146"/>
      <c r="V1741" s="146"/>
      <c r="W1741" s="146"/>
    </row>
    <row r="1742" ht="12.75" customHeight="1">
      <c r="A1742" s="146"/>
      <c r="B1742" s="146" t="str">
        <f>'Product Ratings'!B1884</f>
        <v/>
      </c>
      <c r="C1742" s="146"/>
      <c r="D1742" s="146"/>
      <c r="E1742" s="146">
        <f>'Product Ratings'!C1884</f>
        <v>13</v>
      </c>
      <c r="F1742" s="305">
        <f>'Product Ratings'!D1884</f>
        <v>56</v>
      </c>
      <c r="G1742" s="305">
        <f>'Product Ratings'!E1884</f>
        <v>25.43</v>
      </c>
      <c r="H1742" s="134">
        <f>'Product Ratings'!F1884</f>
        <v>0.454</v>
      </c>
      <c r="I1742" s="146"/>
      <c r="J1742" s="305">
        <f>'Product Ratings'!J1884</f>
        <v>4.307692308</v>
      </c>
      <c r="K1742" s="146" t="str">
        <f>'Product Ratings'!K1884</f>
        <v/>
      </c>
      <c r="L1742" s="305">
        <f>'Product Ratings'!L1884</f>
        <v>2.962649455</v>
      </c>
      <c r="M1742" s="134" t="str">
        <f>'Product Ratings'!M1884</f>
        <v/>
      </c>
      <c r="N1742" s="146"/>
      <c r="O1742" s="139">
        <f>'Product Ratings'!O1884</f>
        <v>3</v>
      </c>
      <c r="P1742" s="139">
        <f>'Product Ratings'!P1884</f>
        <v>3</v>
      </c>
      <c r="Q1742" s="139">
        <f>'Product Ratings'!Q1884</f>
        <v>5</v>
      </c>
      <c r="R1742" s="139">
        <f>'Product Ratings'!R1884</f>
        <v>0</v>
      </c>
      <c r="S1742" s="306">
        <f>'Product Ratings'!S1884</f>
        <v>0</v>
      </c>
      <c r="T1742" s="307">
        <f>'Product Ratings'!T1884</f>
        <v>11</v>
      </c>
      <c r="U1742" s="146"/>
      <c r="V1742" s="146"/>
      <c r="W1742" s="146"/>
    </row>
    <row r="1743" ht="12.75" customHeight="1">
      <c r="A1743" s="146"/>
      <c r="B1743" s="146" t="str">
        <f>'Product Ratings'!B1885</f>
        <v/>
      </c>
      <c r="C1743" s="146"/>
      <c r="D1743" s="146"/>
      <c r="E1743" s="146">
        <f>'Product Ratings'!C1885</f>
        <v>15</v>
      </c>
      <c r="F1743" s="305">
        <f>'Product Ratings'!D1885</f>
        <v>455.83</v>
      </c>
      <c r="G1743" s="305">
        <f>'Product Ratings'!E1885</f>
        <v>206.83</v>
      </c>
      <c r="H1743" s="134">
        <f>'Product Ratings'!F1885</f>
        <v>0.4537</v>
      </c>
      <c r="I1743" s="146"/>
      <c r="J1743" s="305">
        <f>'Product Ratings'!J1885</f>
        <v>30.38866667</v>
      </c>
      <c r="K1743" s="146" t="str">
        <f>'Product Ratings'!K1885</f>
        <v/>
      </c>
      <c r="L1743" s="305">
        <f>'Product Ratings'!L1885</f>
        <v>20.90435899</v>
      </c>
      <c r="M1743" s="134" t="str">
        <f>'Product Ratings'!M1885</f>
        <v/>
      </c>
      <c r="N1743" s="146"/>
      <c r="O1743" s="139">
        <f>'Product Ratings'!O1885</f>
        <v>3</v>
      </c>
      <c r="P1743" s="139">
        <f>'Product Ratings'!P1885</f>
        <v>3</v>
      </c>
      <c r="Q1743" s="139">
        <f>'Product Ratings'!Q1885</f>
        <v>5</v>
      </c>
      <c r="R1743" s="139">
        <f>'Product Ratings'!R1885</f>
        <v>0</v>
      </c>
      <c r="S1743" s="306">
        <f>'Product Ratings'!S1885</f>
        <v>0</v>
      </c>
      <c r="T1743" s="307">
        <f>'Product Ratings'!T1885</f>
        <v>11</v>
      </c>
      <c r="U1743" s="146"/>
      <c r="V1743" s="146"/>
      <c r="W1743" s="146"/>
    </row>
    <row r="1744" ht="12.75" customHeight="1">
      <c r="A1744" s="146"/>
      <c r="B1744" s="146" t="str">
        <f>'Product Ratings'!B1906</f>
        <v/>
      </c>
      <c r="C1744" s="146"/>
      <c r="D1744" s="146"/>
      <c r="E1744" s="146">
        <f>'Product Ratings'!C1906</f>
        <v>15</v>
      </c>
      <c r="F1744" s="305">
        <f>'Product Ratings'!D1906</f>
        <v>50.78</v>
      </c>
      <c r="G1744" s="305">
        <f>'Product Ratings'!E1906</f>
        <v>22.88</v>
      </c>
      <c r="H1744" s="134">
        <f>'Product Ratings'!F1906</f>
        <v>0.4506</v>
      </c>
      <c r="I1744" s="146"/>
      <c r="J1744" s="305">
        <f>'Product Ratings'!J1906</f>
        <v>3.385333333</v>
      </c>
      <c r="K1744" s="146" t="str">
        <f>'Product Ratings'!K1906</f>
        <v/>
      </c>
      <c r="L1744" s="305">
        <f>'Product Ratings'!L1906</f>
        <v>2.333746955</v>
      </c>
      <c r="M1744" s="134" t="str">
        <f>'Product Ratings'!M1906</f>
        <v/>
      </c>
      <c r="N1744" s="146"/>
      <c r="O1744" s="139">
        <f>'Product Ratings'!O1906</f>
        <v>3</v>
      </c>
      <c r="P1744" s="139">
        <f>'Product Ratings'!P1906</f>
        <v>3</v>
      </c>
      <c r="Q1744" s="139">
        <f>'Product Ratings'!Q1906</f>
        <v>5</v>
      </c>
      <c r="R1744" s="139">
        <f>'Product Ratings'!R1906</f>
        <v>0</v>
      </c>
      <c r="S1744" s="306">
        <f>'Product Ratings'!S1906</f>
        <v>0</v>
      </c>
      <c r="T1744" s="307">
        <f>'Product Ratings'!T1906</f>
        <v>11</v>
      </c>
      <c r="U1744" s="146"/>
      <c r="V1744" s="146"/>
      <c r="W1744" s="146"/>
    </row>
    <row r="1745" ht="12.75" customHeight="1">
      <c r="A1745" s="146"/>
      <c r="B1745" s="146" t="str">
        <f>'Product Ratings'!B1913</f>
        <v/>
      </c>
      <c r="C1745" s="146"/>
      <c r="D1745" s="146"/>
      <c r="E1745" s="146">
        <f>'Product Ratings'!C1913</f>
        <v>12</v>
      </c>
      <c r="F1745" s="305">
        <f>'Product Ratings'!D1913</f>
        <v>51.13</v>
      </c>
      <c r="G1745" s="305">
        <f>'Product Ratings'!E1913</f>
        <v>22.99</v>
      </c>
      <c r="H1745" s="134">
        <f>'Product Ratings'!F1913</f>
        <v>0.4497</v>
      </c>
      <c r="I1745" s="146"/>
      <c r="J1745" s="305">
        <f>'Product Ratings'!J1913</f>
        <v>4.260833333</v>
      </c>
      <c r="K1745" s="146" t="str">
        <f>'Product Ratings'!K1913</f>
        <v/>
      </c>
      <c r="L1745" s="305">
        <f>'Product Ratings'!L1913</f>
        <v>2.93911384</v>
      </c>
      <c r="M1745" s="134" t="str">
        <f>'Product Ratings'!M1913</f>
        <v/>
      </c>
      <c r="N1745" s="146"/>
      <c r="O1745" s="139">
        <f>'Product Ratings'!O1913</f>
        <v>3</v>
      </c>
      <c r="P1745" s="139">
        <f>'Product Ratings'!P1913</f>
        <v>3</v>
      </c>
      <c r="Q1745" s="139">
        <f>'Product Ratings'!Q1913</f>
        <v>5</v>
      </c>
      <c r="R1745" s="139">
        <f>'Product Ratings'!R1913</f>
        <v>0</v>
      </c>
      <c r="S1745" s="306">
        <f>'Product Ratings'!S1913</f>
        <v>0</v>
      </c>
      <c r="T1745" s="307">
        <f>'Product Ratings'!T1913</f>
        <v>11</v>
      </c>
      <c r="U1745" s="146"/>
      <c r="V1745" s="146"/>
      <c r="W1745" s="146"/>
    </row>
    <row r="1746" ht="12.75" customHeight="1">
      <c r="A1746" s="146"/>
      <c r="B1746" s="146" t="str">
        <f>'Product Ratings'!B1918</f>
        <v/>
      </c>
      <c r="C1746" s="146"/>
      <c r="D1746" s="146"/>
      <c r="E1746" s="146">
        <f>'Product Ratings'!C1918</f>
        <v>18</v>
      </c>
      <c r="F1746" s="305">
        <f>'Product Ratings'!D1918</f>
        <v>818.09</v>
      </c>
      <c r="G1746" s="305">
        <f>'Product Ratings'!E1918</f>
        <v>366.59</v>
      </c>
      <c r="H1746" s="134">
        <f>'Product Ratings'!F1918</f>
        <v>0.4481</v>
      </c>
      <c r="I1746" s="146"/>
      <c r="J1746" s="305">
        <f>'Product Ratings'!J1918</f>
        <v>45.44944444</v>
      </c>
      <c r="K1746" s="146" t="str">
        <f>'Product Ratings'!K1918</f>
        <v/>
      </c>
      <c r="L1746" s="305">
        <f>'Product Ratings'!L1918</f>
        <v>31.38557036</v>
      </c>
      <c r="M1746" s="134" t="str">
        <f>'Product Ratings'!M1918</f>
        <v/>
      </c>
      <c r="N1746" s="146"/>
      <c r="O1746" s="139">
        <f>'Product Ratings'!O1918</f>
        <v>3</v>
      </c>
      <c r="P1746" s="139">
        <f>'Product Ratings'!P1918</f>
        <v>4</v>
      </c>
      <c r="Q1746" s="139">
        <f>'Product Ratings'!Q1918</f>
        <v>4</v>
      </c>
      <c r="R1746" s="139">
        <f>'Product Ratings'!R1918</f>
        <v>0</v>
      </c>
      <c r="S1746" s="306">
        <f>'Product Ratings'!S1918</f>
        <v>0</v>
      </c>
      <c r="T1746" s="307">
        <f>'Product Ratings'!T1918</f>
        <v>11</v>
      </c>
      <c r="U1746" s="146"/>
      <c r="V1746" s="146"/>
      <c r="W1746" s="146"/>
    </row>
    <row r="1747" ht="12.75" customHeight="1">
      <c r="A1747" s="146"/>
      <c r="B1747" s="146" t="str">
        <f>'Product Ratings'!B1929</f>
        <v/>
      </c>
      <c r="C1747" s="146"/>
      <c r="D1747" s="146"/>
      <c r="E1747" s="146">
        <f>'Product Ratings'!C1929</f>
        <v>12</v>
      </c>
      <c r="F1747" s="305">
        <f>'Product Ratings'!D1929</f>
        <v>40.35</v>
      </c>
      <c r="G1747" s="305">
        <f>'Product Ratings'!E1929</f>
        <v>18.03</v>
      </c>
      <c r="H1747" s="134">
        <f>'Product Ratings'!F1929</f>
        <v>0.4468</v>
      </c>
      <c r="I1747" s="146"/>
      <c r="J1747" s="305">
        <f>'Product Ratings'!J1929</f>
        <v>3.3625</v>
      </c>
      <c r="K1747" s="146" t="str">
        <f>'Product Ratings'!K1929</f>
        <v/>
      </c>
      <c r="L1747" s="305">
        <f>'Product Ratings'!L1929</f>
        <v>2.324094553</v>
      </c>
      <c r="M1747" s="134" t="str">
        <f>'Product Ratings'!M1929</f>
        <v/>
      </c>
      <c r="N1747" s="146"/>
      <c r="O1747" s="139">
        <f>'Product Ratings'!O1929</f>
        <v>3</v>
      </c>
      <c r="P1747" s="139">
        <f>'Product Ratings'!P1929</f>
        <v>3</v>
      </c>
      <c r="Q1747" s="139">
        <f>'Product Ratings'!Q1929</f>
        <v>5</v>
      </c>
      <c r="R1747" s="139">
        <f>'Product Ratings'!R1929</f>
        <v>0</v>
      </c>
      <c r="S1747" s="306">
        <f>'Product Ratings'!S1929</f>
        <v>0</v>
      </c>
      <c r="T1747" s="307">
        <f>'Product Ratings'!T1929</f>
        <v>11</v>
      </c>
      <c r="U1747" s="146"/>
      <c r="V1747" s="146"/>
      <c r="W1747" s="146"/>
    </row>
    <row r="1748" ht="12.75" customHeight="1">
      <c r="A1748" s="146"/>
      <c r="B1748" s="146" t="str">
        <f>'Product Ratings'!B1931</f>
        <v/>
      </c>
      <c r="C1748" s="146"/>
      <c r="D1748" s="146"/>
      <c r="E1748" s="146">
        <f>'Product Ratings'!C1931</f>
        <v>15</v>
      </c>
      <c r="F1748" s="305">
        <f>'Product Ratings'!D1931</f>
        <v>63.91</v>
      </c>
      <c r="G1748" s="305">
        <f>'Product Ratings'!E1931</f>
        <v>28.55</v>
      </c>
      <c r="H1748" s="134">
        <f>'Product Ratings'!F1931</f>
        <v>0.4467</v>
      </c>
      <c r="I1748" s="146"/>
      <c r="J1748" s="305">
        <f>'Product Ratings'!J1931</f>
        <v>4.260666667</v>
      </c>
      <c r="K1748" s="146" t="str">
        <f>'Product Ratings'!K1931</f>
        <v/>
      </c>
      <c r="L1748" s="305">
        <f>'Product Ratings'!L1931</f>
        <v>2.945093431</v>
      </c>
      <c r="M1748" s="134" t="str">
        <f>'Product Ratings'!M1931</f>
        <v/>
      </c>
      <c r="N1748" s="146"/>
      <c r="O1748" s="139">
        <f>'Product Ratings'!O1931</f>
        <v>3</v>
      </c>
      <c r="P1748" s="139">
        <f>'Product Ratings'!P1931</f>
        <v>3</v>
      </c>
      <c r="Q1748" s="139">
        <f>'Product Ratings'!Q1931</f>
        <v>5</v>
      </c>
      <c r="R1748" s="139">
        <f>'Product Ratings'!R1931</f>
        <v>0</v>
      </c>
      <c r="S1748" s="306">
        <f>'Product Ratings'!S1931</f>
        <v>0</v>
      </c>
      <c r="T1748" s="307">
        <f>'Product Ratings'!T1931</f>
        <v>11</v>
      </c>
      <c r="U1748" s="146"/>
      <c r="V1748" s="146"/>
      <c r="W1748" s="146"/>
    </row>
    <row r="1749" ht="12.75" customHeight="1">
      <c r="A1749" s="146"/>
      <c r="B1749" s="146" t="str">
        <f>'Product Ratings'!B1939</f>
        <v/>
      </c>
      <c r="C1749" s="146"/>
      <c r="D1749" s="146"/>
      <c r="E1749" s="146">
        <f>'Product Ratings'!C1939</f>
        <v>11</v>
      </c>
      <c r="F1749" s="305">
        <f>'Product Ratings'!D1939</f>
        <v>116.66</v>
      </c>
      <c r="G1749" s="305">
        <f>'Product Ratings'!E1939</f>
        <v>51.98</v>
      </c>
      <c r="H1749" s="134">
        <f>'Product Ratings'!F1939</f>
        <v>0.4455</v>
      </c>
      <c r="I1749" s="146"/>
      <c r="J1749" s="305">
        <f>'Product Ratings'!J1939</f>
        <v>10.60545455</v>
      </c>
      <c r="K1749" s="146" t="str">
        <f>'Product Ratings'!K1939</f>
        <v/>
      </c>
      <c r="L1749" s="305">
        <f>'Product Ratings'!L1939</f>
        <v>7.336876199</v>
      </c>
      <c r="M1749" s="134" t="str">
        <f>'Product Ratings'!M1939</f>
        <v/>
      </c>
      <c r="N1749" s="146"/>
      <c r="O1749" s="139">
        <f>'Product Ratings'!O1939</f>
        <v>3</v>
      </c>
      <c r="P1749" s="139">
        <f>'Product Ratings'!P1939</f>
        <v>3</v>
      </c>
      <c r="Q1749" s="139">
        <f>'Product Ratings'!Q1939</f>
        <v>5</v>
      </c>
      <c r="R1749" s="139">
        <f>'Product Ratings'!R1939</f>
        <v>0</v>
      </c>
      <c r="S1749" s="306">
        <f>'Product Ratings'!S1939</f>
        <v>0</v>
      </c>
      <c r="T1749" s="307">
        <f>'Product Ratings'!T1939</f>
        <v>11</v>
      </c>
      <c r="U1749" s="146"/>
      <c r="V1749" s="146"/>
      <c r="W1749" s="146"/>
    </row>
    <row r="1750" ht="12.75" customHeight="1">
      <c r="A1750" s="146"/>
      <c r="B1750" s="146" t="str">
        <f>'Product Ratings'!B1944</f>
        <v/>
      </c>
      <c r="C1750" s="146"/>
      <c r="D1750" s="146"/>
      <c r="E1750" s="146">
        <f>'Product Ratings'!C1944</f>
        <v>13</v>
      </c>
      <c r="F1750" s="305">
        <f>'Product Ratings'!D1944</f>
        <v>89.3</v>
      </c>
      <c r="G1750" s="305">
        <f>'Product Ratings'!E1944</f>
        <v>39.69</v>
      </c>
      <c r="H1750" s="134">
        <f>'Product Ratings'!F1944</f>
        <v>0.4444</v>
      </c>
      <c r="I1750" s="146"/>
      <c r="J1750" s="305">
        <f>'Product Ratings'!J1944</f>
        <v>6.869230769</v>
      </c>
      <c r="K1750" s="146" t="str">
        <f>'Product Ratings'!K1944</f>
        <v/>
      </c>
      <c r="L1750" s="305">
        <f>'Product Ratings'!L1944</f>
        <v>4.755767633</v>
      </c>
      <c r="M1750" s="134" t="str">
        <f>'Product Ratings'!M1944</f>
        <v/>
      </c>
      <c r="N1750" s="146"/>
      <c r="O1750" s="139">
        <f>'Product Ratings'!O1944</f>
        <v>3</v>
      </c>
      <c r="P1750" s="139">
        <f>'Product Ratings'!P1944</f>
        <v>3</v>
      </c>
      <c r="Q1750" s="139">
        <f>'Product Ratings'!Q1944</f>
        <v>5</v>
      </c>
      <c r="R1750" s="139">
        <f>'Product Ratings'!R1944</f>
        <v>0</v>
      </c>
      <c r="S1750" s="306">
        <f>'Product Ratings'!S1944</f>
        <v>0</v>
      </c>
      <c r="T1750" s="307">
        <f>'Product Ratings'!T1944</f>
        <v>11</v>
      </c>
      <c r="U1750" s="146"/>
      <c r="V1750" s="146"/>
      <c r="W1750" s="146"/>
    </row>
    <row r="1751" ht="12.75" customHeight="1">
      <c r="A1751" s="146"/>
      <c r="B1751" s="146" t="str">
        <f>'Product Ratings'!B1949</f>
        <v/>
      </c>
      <c r="C1751" s="146"/>
      <c r="D1751" s="146"/>
      <c r="E1751" s="146">
        <f>'Product Ratings'!C1949</f>
        <v>12</v>
      </c>
      <c r="F1751" s="305">
        <f>'Product Ratings'!D1949</f>
        <v>82.44</v>
      </c>
      <c r="G1751" s="305">
        <f>'Product Ratings'!E1949</f>
        <v>36.51</v>
      </c>
      <c r="H1751" s="134">
        <f>'Product Ratings'!F1949</f>
        <v>0.443</v>
      </c>
      <c r="I1751" s="146"/>
      <c r="J1751" s="305">
        <f>'Product Ratings'!J1949</f>
        <v>6.87</v>
      </c>
      <c r="K1751" s="146" t="str">
        <f>'Product Ratings'!K1949</f>
        <v/>
      </c>
      <c r="L1751" s="305">
        <f>'Product Ratings'!L1949</f>
        <v>4.760914761</v>
      </c>
      <c r="M1751" s="134" t="str">
        <f>'Product Ratings'!M1949</f>
        <v/>
      </c>
      <c r="N1751" s="146"/>
      <c r="O1751" s="139">
        <f>'Product Ratings'!O1949</f>
        <v>3</v>
      </c>
      <c r="P1751" s="139">
        <f>'Product Ratings'!P1949</f>
        <v>3</v>
      </c>
      <c r="Q1751" s="139">
        <f>'Product Ratings'!Q1949</f>
        <v>5</v>
      </c>
      <c r="R1751" s="139">
        <f>'Product Ratings'!R1949</f>
        <v>0</v>
      </c>
      <c r="S1751" s="306">
        <f>'Product Ratings'!S1949</f>
        <v>0</v>
      </c>
      <c r="T1751" s="307">
        <f>'Product Ratings'!T1949</f>
        <v>11</v>
      </c>
      <c r="U1751" s="146"/>
      <c r="V1751" s="146"/>
      <c r="W1751" s="146"/>
    </row>
    <row r="1752" ht="12.75" customHeight="1">
      <c r="A1752" s="146"/>
      <c r="B1752" s="146" t="str">
        <f>'Product Ratings'!B1963</f>
        <v/>
      </c>
      <c r="C1752" s="146"/>
      <c r="D1752" s="146"/>
      <c r="E1752" s="146">
        <f>'Product Ratings'!C1963</f>
        <v>46</v>
      </c>
      <c r="F1752" s="305">
        <f>'Product Ratings'!D1963</f>
        <v>3815.31</v>
      </c>
      <c r="G1752" s="305">
        <f>'Product Ratings'!E1963</f>
        <v>1677.36</v>
      </c>
      <c r="H1752" s="134">
        <f>'Product Ratings'!F1963</f>
        <v>0.4396</v>
      </c>
      <c r="I1752" s="146"/>
      <c r="J1752" s="305">
        <f>'Product Ratings'!J1963</f>
        <v>82.94152174</v>
      </c>
      <c r="K1752" s="146" t="str">
        <f>'Product Ratings'!K1963</f>
        <v/>
      </c>
      <c r="L1752" s="305">
        <f>'Product Ratings'!L1963</f>
        <v>57.61428295</v>
      </c>
      <c r="M1752" s="134" t="str">
        <f>'Product Ratings'!M1963</f>
        <v/>
      </c>
      <c r="N1752" s="146"/>
      <c r="O1752" s="139">
        <f>'Product Ratings'!O1963</f>
        <v>3</v>
      </c>
      <c r="P1752" s="139">
        <f>'Product Ratings'!P1963</f>
        <v>5</v>
      </c>
      <c r="Q1752" s="139">
        <f>'Product Ratings'!Q1963</f>
        <v>3</v>
      </c>
      <c r="R1752" s="139">
        <f>'Product Ratings'!R1963</f>
        <v>0</v>
      </c>
      <c r="S1752" s="306">
        <f>'Product Ratings'!S1963</f>
        <v>0</v>
      </c>
      <c r="T1752" s="307">
        <f>'Product Ratings'!T1963</f>
        <v>11</v>
      </c>
      <c r="U1752" s="146"/>
      <c r="V1752" s="146"/>
      <c r="W1752" s="146"/>
    </row>
    <row r="1753" ht="12.75" customHeight="1">
      <c r="A1753" s="146"/>
      <c r="B1753" s="146" t="str">
        <f>'Product Ratings'!B1969</f>
        <v/>
      </c>
      <c r="C1753" s="146"/>
      <c r="D1753" s="146"/>
      <c r="E1753" s="146">
        <f>'Product Ratings'!C1969</f>
        <v>15</v>
      </c>
      <c r="F1753" s="305">
        <f>'Product Ratings'!D1969</f>
        <v>62.9</v>
      </c>
      <c r="G1753" s="305">
        <f>'Product Ratings'!E1969</f>
        <v>27.55</v>
      </c>
      <c r="H1753" s="134">
        <f>'Product Ratings'!F1969</f>
        <v>0.438</v>
      </c>
      <c r="I1753" s="146"/>
      <c r="J1753" s="305">
        <f>'Product Ratings'!J1969</f>
        <v>4.193333333</v>
      </c>
      <c r="K1753" s="146" t="str">
        <f>'Product Ratings'!K1969</f>
        <v/>
      </c>
      <c r="L1753" s="305">
        <f>'Product Ratings'!L1969</f>
        <v>2.916087158</v>
      </c>
      <c r="M1753" s="134" t="str">
        <f>'Product Ratings'!M1969</f>
        <v/>
      </c>
      <c r="N1753" s="146"/>
      <c r="O1753" s="139">
        <f>'Product Ratings'!O1969</f>
        <v>3</v>
      </c>
      <c r="P1753" s="139">
        <f>'Product Ratings'!P1969</f>
        <v>3</v>
      </c>
      <c r="Q1753" s="139">
        <f>'Product Ratings'!Q1969</f>
        <v>5</v>
      </c>
      <c r="R1753" s="139">
        <f>'Product Ratings'!R1969</f>
        <v>0</v>
      </c>
      <c r="S1753" s="306">
        <f>'Product Ratings'!S1969</f>
        <v>0</v>
      </c>
      <c r="T1753" s="307">
        <f>'Product Ratings'!T1969</f>
        <v>11</v>
      </c>
      <c r="U1753" s="146"/>
      <c r="V1753" s="146"/>
      <c r="W1753" s="146"/>
    </row>
    <row r="1754" ht="12.75" customHeight="1">
      <c r="A1754" s="146"/>
      <c r="B1754" s="146" t="str">
        <f>'Product Ratings'!B1977</f>
        <v/>
      </c>
      <c r="C1754" s="146"/>
      <c r="D1754" s="146"/>
      <c r="E1754" s="146">
        <f>'Product Ratings'!C1977</f>
        <v>14</v>
      </c>
      <c r="F1754" s="305">
        <f>'Product Ratings'!D1977</f>
        <v>397.56</v>
      </c>
      <c r="G1754" s="305">
        <f>'Product Ratings'!E1977</f>
        <v>173.17</v>
      </c>
      <c r="H1754" s="134">
        <f>'Product Ratings'!F1977</f>
        <v>0.4356</v>
      </c>
      <c r="I1754" s="146"/>
      <c r="J1754" s="305">
        <f>'Product Ratings'!J1977</f>
        <v>28.39714286</v>
      </c>
      <c r="K1754" s="146" t="str">
        <f>'Product Ratings'!K1977</f>
        <v/>
      </c>
      <c r="L1754" s="305">
        <f>'Product Ratings'!L1977</f>
        <v>19.78067906</v>
      </c>
      <c r="M1754" s="134" t="str">
        <f>'Product Ratings'!M1977</f>
        <v/>
      </c>
      <c r="N1754" s="146"/>
      <c r="O1754" s="139">
        <f>'Product Ratings'!O1977</f>
        <v>3</v>
      </c>
      <c r="P1754" s="139">
        <f>'Product Ratings'!P1977</f>
        <v>3</v>
      </c>
      <c r="Q1754" s="139">
        <f>'Product Ratings'!Q1977</f>
        <v>5</v>
      </c>
      <c r="R1754" s="139">
        <f>'Product Ratings'!R1977</f>
        <v>0</v>
      </c>
      <c r="S1754" s="306">
        <f>'Product Ratings'!S1977</f>
        <v>0</v>
      </c>
      <c r="T1754" s="307">
        <f>'Product Ratings'!T1977</f>
        <v>11</v>
      </c>
      <c r="U1754" s="146"/>
      <c r="V1754" s="146"/>
      <c r="W1754" s="146"/>
    </row>
    <row r="1755" ht="12.75" customHeight="1">
      <c r="A1755" s="146"/>
      <c r="B1755" s="146" t="str">
        <f>'Product Ratings'!B1984</f>
        <v/>
      </c>
      <c r="C1755" s="146"/>
      <c r="D1755" s="146"/>
      <c r="E1755" s="146">
        <f>'Product Ratings'!C1984</f>
        <v>12</v>
      </c>
      <c r="F1755" s="305">
        <f>'Product Ratings'!D1984</f>
        <v>49.87</v>
      </c>
      <c r="G1755" s="305">
        <f>'Product Ratings'!E1984</f>
        <v>21.61</v>
      </c>
      <c r="H1755" s="134">
        <f>'Product Ratings'!F1984</f>
        <v>0.4333</v>
      </c>
      <c r="I1755" s="146"/>
      <c r="J1755" s="305">
        <f>'Product Ratings'!J1984</f>
        <v>4.155833333</v>
      </c>
      <c r="K1755" s="146" t="str">
        <f>'Product Ratings'!K1984</f>
        <v/>
      </c>
      <c r="L1755" s="305">
        <f>'Product Ratings'!L1984</f>
        <v>2.899486035</v>
      </c>
      <c r="M1755" s="134" t="str">
        <f>'Product Ratings'!M1984</f>
        <v/>
      </c>
      <c r="N1755" s="146"/>
      <c r="O1755" s="139">
        <f>'Product Ratings'!O1984</f>
        <v>3</v>
      </c>
      <c r="P1755" s="139">
        <f>'Product Ratings'!P1984</f>
        <v>3</v>
      </c>
      <c r="Q1755" s="139">
        <f>'Product Ratings'!Q1984</f>
        <v>5</v>
      </c>
      <c r="R1755" s="139">
        <f>'Product Ratings'!R1984</f>
        <v>0</v>
      </c>
      <c r="S1755" s="306">
        <f>'Product Ratings'!S1984</f>
        <v>0</v>
      </c>
      <c r="T1755" s="307">
        <f>'Product Ratings'!T1984</f>
        <v>11</v>
      </c>
      <c r="U1755" s="146"/>
      <c r="V1755" s="146"/>
      <c r="W1755" s="146"/>
    </row>
    <row r="1756" ht="12.75" customHeight="1">
      <c r="A1756" s="146"/>
      <c r="B1756" s="146" t="str">
        <f>'Product Ratings'!B1994</f>
        <v/>
      </c>
      <c r="C1756" s="146"/>
      <c r="D1756" s="146"/>
      <c r="E1756" s="146">
        <f>'Product Ratings'!C1994</f>
        <v>11</v>
      </c>
      <c r="F1756" s="305">
        <f>'Product Ratings'!D1994</f>
        <v>338.13</v>
      </c>
      <c r="G1756" s="305">
        <f>'Product Ratings'!E1994</f>
        <v>145.7</v>
      </c>
      <c r="H1756" s="134">
        <f>'Product Ratings'!F1994</f>
        <v>0.4309</v>
      </c>
      <c r="I1756" s="146"/>
      <c r="J1756" s="305">
        <f>'Product Ratings'!J1994</f>
        <v>30.73909091</v>
      </c>
      <c r="K1756" s="146" t="str">
        <f>'Product Ratings'!K1994</f>
        <v/>
      </c>
      <c r="L1756" s="305">
        <f>'Product Ratings'!L1994</f>
        <v>21.48234741</v>
      </c>
      <c r="M1756" s="134" t="str">
        <f>'Product Ratings'!M1994</f>
        <v/>
      </c>
      <c r="N1756" s="146"/>
      <c r="O1756" s="139">
        <f>'Product Ratings'!O1994</f>
        <v>3</v>
      </c>
      <c r="P1756" s="139">
        <f>'Product Ratings'!P1994</f>
        <v>3</v>
      </c>
      <c r="Q1756" s="139">
        <f>'Product Ratings'!Q1994</f>
        <v>5</v>
      </c>
      <c r="R1756" s="139">
        <f>'Product Ratings'!R1994</f>
        <v>0</v>
      </c>
      <c r="S1756" s="306">
        <f>'Product Ratings'!S1994</f>
        <v>0</v>
      </c>
      <c r="T1756" s="307">
        <f>'Product Ratings'!T1994</f>
        <v>11</v>
      </c>
      <c r="U1756" s="146"/>
      <c r="V1756" s="146"/>
      <c r="W1756" s="146"/>
    </row>
    <row r="1757" ht="12.75" customHeight="1">
      <c r="A1757" s="146"/>
      <c r="B1757" s="146" t="str">
        <f>'Product Ratings'!B2020</f>
        <v/>
      </c>
      <c r="C1757" s="146"/>
      <c r="D1757" s="146"/>
      <c r="E1757" s="146">
        <f>'Product Ratings'!C2020</f>
        <v>16</v>
      </c>
      <c r="F1757" s="305">
        <f>'Product Ratings'!D2020</f>
        <v>572.96</v>
      </c>
      <c r="G1757" s="305">
        <f>'Product Ratings'!E2020</f>
        <v>243.4</v>
      </c>
      <c r="H1757" s="134">
        <f>'Product Ratings'!F2020</f>
        <v>0.4248</v>
      </c>
      <c r="I1757" s="146"/>
      <c r="J1757" s="305">
        <f>'Product Ratings'!J2020</f>
        <v>35.81</v>
      </c>
      <c r="K1757" s="146" t="str">
        <f>'Product Ratings'!K2020</f>
        <v/>
      </c>
      <c r="L1757" s="305">
        <f>'Product Ratings'!L2020</f>
        <v>25.13335205</v>
      </c>
      <c r="M1757" s="134" t="str">
        <f>'Product Ratings'!M2020</f>
        <v/>
      </c>
      <c r="N1757" s="146"/>
      <c r="O1757" s="139">
        <f>'Product Ratings'!O2020</f>
        <v>3</v>
      </c>
      <c r="P1757" s="139">
        <f>'Product Ratings'!P2020</f>
        <v>4</v>
      </c>
      <c r="Q1757" s="127">
        <f>'Product Ratings'!Q2020</f>
        <v>25.13335205</v>
      </c>
      <c r="R1757" s="139">
        <f>'Product Ratings'!R2020</f>
        <v>0</v>
      </c>
      <c r="S1757" s="306">
        <f>'Product Ratings'!S2020</f>
        <v>0</v>
      </c>
      <c r="T1757" s="307">
        <f>'Product Ratings'!T2020</f>
        <v>32.13335205</v>
      </c>
      <c r="U1757" s="146"/>
      <c r="V1757" s="146"/>
      <c r="W1757" s="146"/>
    </row>
    <row r="1758" ht="12.75" customHeight="1">
      <c r="A1758" s="146"/>
      <c r="B1758" s="146" t="str">
        <f>'Product Ratings'!B2029</f>
        <v/>
      </c>
      <c r="C1758" s="146"/>
      <c r="D1758" s="146"/>
      <c r="E1758" s="146">
        <f>'Product Ratings'!C2029</f>
        <v>15</v>
      </c>
      <c r="F1758" s="305">
        <f>'Product Ratings'!D2029</f>
        <v>166.02</v>
      </c>
      <c r="G1758" s="305">
        <f>'Product Ratings'!E2029</f>
        <v>69.96</v>
      </c>
      <c r="H1758" s="134">
        <f>'Product Ratings'!F2029</f>
        <v>0.4214</v>
      </c>
      <c r="I1758" s="146"/>
      <c r="J1758" s="305">
        <f>'Product Ratings'!J2029</f>
        <v>11.068</v>
      </c>
      <c r="K1758" s="146" t="str">
        <f>'Product Ratings'!K2029</f>
        <v/>
      </c>
      <c r="L1758" s="305">
        <f>'Product Ratings'!L2029</f>
        <v>7.78668918</v>
      </c>
      <c r="M1758" s="134" t="str">
        <f>'Product Ratings'!M2029</f>
        <v/>
      </c>
      <c r="N1758" s="146"/>
      <c r="O1758" s="139">
        <f>'Product Ratings'!O2029</f>
        <v>3</v>
      </c>
      <c r="P1758" s="139">
        <f>'Product Ratings'!P2029</f>
        <v>3</v>
      </c>
      <c r="Q1758" s="139">
        <f>'Product Ratings'!Q2029</f>
        <v>5</v>
      </c>
      <c r="R1758" s="139">
        <f>'Product Ratings'!R2029</f>
        <v>0</v>
      </c>
      <c r="S1758" s="306">
        <f>'Product Ratings'!S2029</f>
        <v>0</v>
      </c>
      <c r="T1758" s="307">
        <f>'Product Ratings'!T2029</f>
        <v>11</v>
      </c>
      <c r="U1758" s="146"/>
      <c r="V1758" s="146"/>
      <c r="W1758" s="146"/>
    </row>
    <row r="1759" ht="12.75" customHeight="1">
      <c r="A1759" s="146"/>
      <c r="B1759" s="146" t="str">
        <f>'Product Ratings'!B2032</f>
        <v/>
      </c>
      <c r="C1759" s="146"/>
      <c r="D1759" s="146"/>
      <c r="E1759" s="146">
        <f>'Product Ratings'!C2032</f>
        <v>15</v>
      </c>
      <c r="F1759" s="305">
        <f>'Product Ratings'!D2032</f>
        <v>258.81</v>
      </c>
      <c r="G1759" s="305">
        <f>'Product Ratings'!E2032</f>
        <v>108.81</v>
      </c>
      <c r="H1759" s="134">
        <f>'Product Ratings'!F2032</f>
        <v>0.4204</v>
      </c>
      <c r="I1759" s="146"/>
      <c r="J1759" s="305">
        <f>'Product Ratings'!J2032</f>
        <v>17.254</v>
      </c>
      <c r="K1759" s="146" t="str">
        <f>'Product Ratings'!K2032</f>
        <v/>
      </c>
      <c r="L1759" s="305">
        <f>'Product Ratings'!L2032</f>
        <v>12.14728246</v>
      </c>
      <c r="M1759" s="134" t="str">
        <f>'Product Ratings'!M2032</f>
        <v/>
      </c>
      <c r="N1759" s="146"/>
      <c r="O1759" s="139">
        <f>'Product Ratings'!O2032</f>
        <v>3</v>
      </c>
      <c r="P1759" s="139">
        <f>'Product Ratings'!P2032</f>
        <v>3</v>
      </c>
      <c r="Q1759" s="139">
        <f>'Product Ratings'!Q2032</f>
        <v>5</v>
      </c>
      <c r="R1759" s="139">
        <f>'Product Ratings'!R2032</f>
        <v>0</v>
      </c>
      <c r="S1759" s="306">
        <f>'Product Ratings'!S2032</f>
        <v>0</v>
      </c>
      <c r="T1759" s="307">
        <f>'Product Ratings'!T2032</f>
        <v>11</v>
      </c>
      <c r="U1759" s="146"/>
      <c r="V1759" s="146"/>
      <c r="W1759" s="146"/>
    </row>
    <row r="1760" ht="12.75" customHeight="1">
      <c r="A1760" s="146"/>
      <c r="B1760" s="146" t="str">
        <f>'Product Ratings'!B2035</f>
        <v/>
      </c>
      <c r="C1760" s="146"/>
      <c r="D1760" s="146"/>
      <c r="E1760" s="146">
        <f>'Product Ratings'!C2035</f>
        <v>14</v>
      </c>
      <c r="F1760" s="305">
        <f>'Product Ratings'!D2035</f>
        <v>120.52</v>
      </c>
      <c r="G1760" s="305">
        <f>'Product Ratings'!E2035</f>
        <v>50.52</v>
      </c>
      <c r="H1760" s="134">
        <f>'Product Ratings'!F2035</f>
        <v>0.4192</v>
      </c>
      <c r="I1760" s="146"/>
      <c r="J1760" s="305">
        <f>'Product Ratings'!J2035</f>
        <v>8.608571429</v>
      </c>
      <c r="K1760" s="146" t="str">
        <f>'Product Ratings'!K2035</f>
        <v/>
      </c>
      <c r="L1760" s="305">
        <f>'Product Ratings'!L2035</f>
        <v>6.065791593</v>
      </c>
      <c r="M1760" s="134" t="str">
        <f>'Product Ratings'!M2035</f>
        <v/>
      </c>
      <c r="N1760" s="146"/>
      <c r="O1760" s="139">
        <f>'Product Ratings'!O2035</f>
        <v>3</v>
      </c>
      <c r="P1760" s="139">
        <f>'Product Ratings'!P2035</f>
        <v>3</v>
      </c>
      <c r="Q1760" s="139">
        <f>'Product Ratings'!Q2035</f>
        <v>5</v>
      </c>
      <c r="R1760" s="139">
        <f>'Product Ratings'!R2035</f>
        <v>0</v>
      </c>
      <c r="S1760" s="306">
        <f>'Product Ratings'!S2035</f>
        <v>0</v>
      </c>
      <c r="T1760" s="307">
        <f>'Product Ratings'!T2035</f>
        <v>11</v>
      </c>
      <c r="U1760" s="146"/>
      <c r="V1760" s="146"/>
      <c r="W1760" s="146"/>
    </row>
    <row r="1761" ht="12.75" customHeight="1">
      <c r="A1761" s="146"/>
      <c r="B1761" s="146" t="str">
        <f>'Product Ratings'!B2042</f>
        <v/>
      </c>
      <c r="C1761" s="146"/>
      <c r="D1761" s="146"/>
      <c r="E1761" s="146">
        <f>'Product Ratings'!C2042</f>
        <v>15</v>
      </c>
      <c r="F1761" s="305">
        <f>'Product Ratings'!D2042</f>
        <v>168.26</v>
      </c>
      <c r="G1761" s="305">
        <f>'Product Ratings'!E2042</f>
        <v>70.07</v>
      </c>
      <c r="H1761" s="134">
        <f>'Product Ratings'!F2042</f>
        <v>0.4165</v>
      </c>
      <c r="I1761" s="146"/>
      <c r="J1761" s="305">
        <f>'Product Ratings'!J2042</f>
        <v>11.21733333</v>
      </c>
      <c r="K1761" s="146" t="str">
        <f>'Product Ratings'!K2042</f>
        <v/>
      </c>
      <c r="L1761" s="305">
        <f>'Product Ratings'!L2042</f>
        <v>7.9190493</v>
      </c>
      <c r="M1761" s="134" t="str">
        <f>'Product Ratings'!M2042</f>
        <v/>
      </c>
      <c r="N1761" s="146"/>
      <c r="O1761" s="139">
        <f>'Product Ratings'!O2042</f>
        <v>3</v>
      </c>
      <c r="P1761" s="139">
        <f>'Product Ratings'!P2042</f>
        <v>3</v>
      </c>
      <c r="Q1761" s="139">
        <f>'Product Ratings'!Q2042</f>
        <v>5</v>
      </c>
      <c r="R1761" s="139">
        <f>'Product Ratings'!R2042</f>
        <v>0</v>
      </c>
      <c r="S1761" s="306">
        <f>'Product Ratings'!S2042</f>
        <v>0</v>
      </c>
      <c r="T1761" s="307">
        <f>'Product Ratings'!T2042</f>
        <v>11</v>
      </c>
      <c r="U1761" s="146"/>
      <c r="V1761" s="146"/>
      <c r="W1761" s="146"/>
    </row>
    <row r="1762" ht="12.75" customHeight="1">
      <c r="A1762" s="146"/>
      <c r="B1762" s="146" t="str">
        <f>'Product Ratings'!B2051</f>
        <v/>
      </c>
      <c r="C1762" s="146"/>
      <c r="D1762" s="146"/>
      <c r="E1762" s="146">
        <f>'Product Ratings'!C2051</f>
        <v>12</v>
      </c>
      <c r="F1762" s="305">
        <f>'Product Ratings'!D2051</f>
        <v>78.65</v>
      </c>
      <c r="G1762" s="305">
        <f>'Product Ratings'!E2051</f>
        <v>32.39</v>
      </c>
      <c r="H1762" s="134">
        <f>'Product Ratings'!F2051</f>
        <v>0.4118</v>
      </c>
      <c r="I1762" s="146"/>
      <c r="J1762" s="305">
        <f>'Product Ratings'!J2051</f>
        <v>6.554166667</v>
      </c>
      <c r="K1762" s="146" t="str">
        <f>'Product Ratings'!K2051</f>
        <v/>
      </c>
      <c r="L1762" s="305">
        <f>'Product Ratings'!L2051</f>
        <v>4.642418662</v>
      </c>
      <c r="M1762" s="134" t="str">
        <f>'Product Ratings'!M2051</f>
        <v/>
      </c>
      <c r="N1762" s="146"/>
      <c r="O1762" s="139">
        <f>'Product Ratings'!O2051</f>
        <v>3</v>
      </c>
      <c r="P1762" s="139">
        <f>'Product Ratings'!P2051</f>
        <v>3</v>
      </c>
      <c r="Q1762" s="139">
        <f>'Product Ratings'!Q2051</f>
        <v>5</v>
      </c>
      <c r="R1762" s="139">
        <f>'Product Ratings'!R2051</f>
        <v>0</v>
      </c>
      <c r="S1762" s="306">
        <f>'Product Ratings'!S2051</f>
        <v>0</v>
      </c>
      <c r="T1762" s="307">
        <f>'Product Ratings'!T2051</f>
        <v>11</v>
      </c>
      <c r="U1762" s="146"/>
      <c r="V1762" s="146"/>
      <c r="W1762" s="146"/>
    </row>
    <row r="1763" ht="12.75" customHeight="1">
      <c r="A1763" s="146"/>
      <c r="B1763" s="146" t="str">
        <f>'Product Ratings'!B2054</f>
        <v/>
      </c>
      <c r="C1763" s="146"/>
      <c r="D1763" s="146"/>
      <c r="E1763" s="146">
        <f>'Product Ratings'!C2054</f>
        <v>11</v>
      </c>
      <c r="F1763" s="305">
        <f>'Product Ratings'!D2054</f>
        <v>28.7</v>
      </c>
      <c r="G1763" s="305">
        <f>'Product Ratings'!E2054</f>
        <v>11.76</v>
      </c>
      <c r="H1763" s="134">
        <f>'Product Ratings'!F2054</f>
        <v>0.4099</v>
      </c>
      <c r="I1763" s="146"/>
      <c r="J1763" s="305">
        <f>'Product Ratings'!J2054</f>
        <v>2.609090909</v>
      </c>
      <c r="K1763" s="146" t="str">
        <f>'Product Ratings'!K2054</f>
        <v/>
      </c>
      <c r="L1763" s="305">
        <f>'Product Ratings'!L2054</f>
        <v>1.850550329</v>
      </c>
      <c r="M1763" s="134" t="str">
        <f>'Product Ratings'!M2054</f>
        <v/>
      </c>
      <c r="N1763" s="146"/>
      <c r="O1763" s="139" t="b">
        <f>'Product Ratings'!O2054</f>
        <v>0</v>
      </c>
      <c r="P1763" s="139">
        <f>'Product Ratings'!P2054</f>
        <v>3</v>
      </c>
      <c r="Q1763" s="139">
        <f>'Product Ratings'!Q2054</f>
        <v>5</v>
      </c>
      <c r="R1763" s="139">
        <f>'Product Ratings'!R2054</f>
        <v>0</v>
      </c>
      <c r="S1763" s="306">
        <f>'Product Ratings'!S2054</f>
        <v>0</v>
      </c>
      <c r="T1763" s="307">
        <f>'Product Ratings'!T2054</f>
        <v>8</v>
      </c>
      <c r="U1763" s="146"/>
      <c r="V1763" s="146"/>
      <c r="W1763" s="146"/>
    </row>
    <row r="1764" ht="12.75" customHeight="1">
      <c r="A1764" s="146"/>
      <c r="B1764" s="146" t="str">
        <f>'Product Ratings'!B2055</f>
        <v/>
      </c>
      <c r="C1764" s="146"/>
      <c r="D1764" s="146"/>
      <c r="E1764" s="146">
        <f>'Product Ratings'!C2055</f>
        <v>13</v>
      </c>
      <c r="F1764" s="305">
        <f>'Product Ratings'!D2055</f>
        <v>267.13</v>
      </c>
      <c r="G1764" s="305">
        <f>'Product Ratings'!E2055</f>
        <v>109.44</v>
      </c>
      <c r="H1764" s="134">
        <f>'Product Ratings'!F2055</f>
        <v>0.4097</v>
      </c>
      <c r="I1764" s="146"/>
      <c r="J1764" s="305">
        <f>'Product Ratings'!J2055</f>
        <v>20.54846154</v>
      </c>
      <c r="K1764" s="146" t="str">
        <f>'Product Ratings'!K2055</f>
        <v/>
      </c>
      <c r="L1764" s="305">
        <f>'Product Ratings'!L2055</f>
        <v>14.57647836</v>
      </c>
      <c r="M1764" s="134" t="str">
        <f>'Product Ratings'!M2055</f>
        <v/>
      </c>
      <c r="N1764" s="146"/>
      <c r="O1764" s="139" t="b">
        <f>'Product Ratings'!O2055</f>
        <v>0</v>
      </c>
      <c r="P1764" s="139">
        <f>'Product Ratings'!P2055</f>
        <v>3</v>
      </c>
      <c r="Q1764" s="139">
        <f>'Product Ratings'!Q2055</f>
        <v>5</v>
      </c>
      <c r="R1764" s="139">
        <f>'Product Ratings'!R2055</f>
        <v>0</v>
      </c>
      <c r="S1764" s="306">
        <f>'Product Ratings'!S2055</f>
        <v>0</v>
      </c>
      <c r="T1764" s="307">
        <f>'Product Ratings'!T2055</f>
        <v>8</v>
      </c>
      <c r="U1764" s="146"/>
      <c r="V1764" s="146"/>
      <c r="W1764" s="146"/>
    </row>
    <row r="1765" ht="12.75" customHeight="1">
      <c r="A1765" s="146"/>
      <c r="B1765" s="146" t="str">
        <f>'Product Ratings'!B2062</f>
        <v/>
      </c>
      <c r="C1765" s="146"/>
      <c r="D1765" s="146"/>
      <c r="E1765" s="146">
        <f>'Product Ratings'!C2062</f>
        <v>12</v>
      </c>
      <c r="F1765" s="305">
        <f>'Product Ratings'!D2062</f>
        <v>237.18</v>
      </c>
      <c r="G1765" s="305">
        <f>'Product Ratings'!E2062</f>
        <v>96.51</v>
      </c>
      <c r="H1765" s="134">
        <f>'Product Ratings'!F2062</f>
        <v>0.4069</v>
      </c>
      <c r="I1765" s="146"/>
      <c r="J1765" s="305">
        <f>'Product Ratings'!J2062</f>
        <v>19.765</v>
      </c>
      <c r="K1765" s="146" t="str">
        <f>'Product Ratings'!K2062</f>
        <v/>
      </c>
      <c r="L1765" s="305">
        <f>'Product Ratings'!L2062</f>
        <v>14.04861753</v>
      </c>
      <c r="M1765" s="134" t="str">
        <f>'Product Ratings'!M2062</f>
        <v/>
      </c>
      <c r="N1765" s="146"/>
      <c r="O1765" s="139" t="b">
        <f>'Product Ratings'!O2062</f>
        <v>0</v>
      </c>
      <c r="P1765" s="139">
        <f>'Product Ratings'!P2062</f>
        <v>3</v>
      </c>
      <c r="Q1765" s="139">
        <f>'Product Ratings'!Q2062</f>
        <v>5</v>
      </c>
      <c r="R1765" s="139">
        <f>'Product Ratings'!R2062</f>
        <v>0</v>
      </c>
      <c r="S1765" s="306">
        <f>'Product Ratings'!S2062</f>
        <v>0</v>
      </c>
      <c r="T1765" s="307">
        <f>'Product Ratings'!T2062</f>
        <v>8</v>
      </c>
      <c r="U1765" s="146"/>
      <c r="V1765" s="146"/>
      <c r="W1765" s="146"/>
    </row>
    <row r="1766" ht="12.75" customHeight="1">
      <c r="A1766" s="146"/>
      <c r="B1766" s="146" t="str">
        <f>'Product Ratings'!B2081</f>
        <v/>
      </c>
      <c r="C1766" s="146"/>
      <c r="D1766" s="146"/>
      <c r="E1766" s="146">
        <f>'Product Ratings'!C2081</f>
        <v>14</v>
      </c>
      <c r="F1766" s="305">
        <f>'Product Ratings'!D2081</f>
        <v>154.8</v>
      </c>
      <c r="G1766" s="305">
        <f>'Product Ratings'!E2081</f>
        <v>62.22</v>
      </c>
      <c r="H1766" s="134">
        <f>'Product Ratings'!F2081</f>
        <v>0.4019</v>
      </c>
      <c r="I1766" s="146"/>
      <c r="J1766" s="305">
        <f>'Product Ratings'!J2081</f>
        <v>11.05714286</v>
      </c>
      <c r="K1766" s="146" t="str">
        <f>'Product Ratings'!K2081</f>
        <v/>
      </c>
      <c r="L1766" s="305">
        <f>'Product Ratings'!L2081</f>
        <v>7.887255052</v>
      </c>
      <c r="M1766" s="134" t="str">
        <f>'Product Ratings'!M2081</f>
        <v/>
      </c>
      <c r="N1766" s="146"/>
      <c r="O1766" s="139" t="b">
        <f>'Product Ratings'!O2081</f>
        <v>0</v>
      </c>
      <c r="P1766" s="139">
        <f>'Product Ratings'!P2081</f>
        <v>3</v>
      </c>
      <c r="Q1766" s="139">
        <f>'Product Ratings'!Q2081</f>
        <v>5</v>
      </c>
      <c r="R1766" s="139">
        <f>'Product Ratings'!R2081</f>
        <v>0</v>
      </c>
      <c r="S1766" s="306">
        <f>'Product Ratings'!S2081</f>
        <v>0</v>
      </c>
      <c r="T1766" s="307">
        <f>'Product Ratings'!T2081</f>
        <v>8</v>
      </c>
      <c r="U1766" s="146"/>
      <c r="V1766" s="146"/>
      <c r="W1766" s="146"/>
    </row>
    <row r="1767" ht="12.75" customHeight="1">
      <c r="A1767" s="146"/>
      <c r="B1767" s="146" t="str">
        <f>'Product Ratings'!B2085</f>
        <v/>
      </c>
      <c r="C1767" s="146"/>
      <c r="D1767" s="146"/>
      <c r="E1767" s="146">
        <f>'Product Ratings'!C2085</f>
        <v>12</v>
      </c>
      <c r="F1767" s="305">
        <f>'Product Ratings'!D2085</f>
        <v>72.06</v>
      </c>
      <c r="G1767" s="305">
        <f>'Product Ratings'!E2085</f>
        <v>28.86</v>
      </c>
      <c r="H1767" s="134">
        <f>'Product Ratings'!F2085</f>
        <v>0.4005</v>
      </c>
      <c r="I1767" s="146"/>
      <c r="J1767" s="305">
        <f>'Product Ratings'!J2085</f>
        <v>6.005</v>
      </c>
      <c r="K1767" s="146" t="str">
        <f>'Product Ratings'!K2085</f>
        <v/>
      </c>
      <c r="L1767" s="305">
        <f>'Product Ratings'!L2085</f>
        <v>4.287754373</v>
      </c>
      <c r="M1767" s="134" t="str">
        <f>'Product Ratings'!M2085</f>
        <v/>
      </c>
      <c r="N1767" s="146"/>
      <c r="O1767" s="139" t="b">
        <f>'Product Ratings'!O2085</f>
        <v>0</v>
      </c>
      <c r="P1767" s="139">
        <f>'Product Ratings'!P2085</f>
        <v>3</v>
      </c>
      <c r="Q1767" s="139">
        <f>'Product Ratings'!Q2085</f>
        <v>5</v>
      </c>
      <c r="R1767" s="139">
        <f>'Product Ratings'!R2085</f>
        <v>0</v>
      </c>
      <c r="S1767" s="306">
        <f>'Product Ratings'!S2085</f>
        <v>0</v>
      </c>
      <c r="T1767" s="307">
        <f>'Product Ratings'!T2085</f>
        <v>8</v>
      </c>
      <c r="U1767" s="146"/>
      <c r="V1767" s="146"/>
      <c r="W1767" s="146"/>
    </row>
    <row r="1768" ht="12.75" customHeight="1">
      <c r="A1768" s="146"/>
      <c r="B1768" s="146" t="str">
        <f>'Product Ratings'!B2086</f>
        <v/>
      </c>
      <c r="C1768" s="146"/>
      <c r="D1768" s="146"/>
      <c r="E1768" s="146">
        <f>'Product Ratings'!C2086</f>
        <v>14</v>
      </c>
      <c r="F1768" s="305">
        <f>'Product Ratings'!D2086</f>
        <v>239.3</v>
      </c>
      <c r="G1768" s="305">
        <f>'Product Ratings'!E2086</f>
        <v>95.8</v>
      </c>
      <c r="H1768" s="134">
        <f>'Product Ratings'!F2086</f>
        <v>0.4003</v>
      </c>
      <c r="I1768" s="146"/>
      <c r="J1768" s="305">
        <f>'Product Ratings'!J2086</f>
        <v>17.09285714</v>
      </c>
      <c r="K1768" s="146" t="str">
        <f>'Product Ratings'!K2086</f>
        <v/>
      </c>
      <c r="L1768" s="305">
        <f>'Product Ratings'!L2086</f>
        <v>12.20656798</v>
      </c>
      <c r="M1768" s="134" t="str">
        <f>'Product Ratings'!M2086</f>
        <v/>
      </c>
      <c r="N1768" s="146"/>
      <c r="O1768" s="139" t="b">
        <f>'Product Ratings'!O2086</f>
        <v>0</v>
      </c>
      <c r="P1768" s="139">
        <f>'Product Ratings'!P2086</f>
        <v>3</v>
      </c>
      <c r="Q1768" s="139">
        <f>'Product Ratings'!Q2086</f>
        <v>5</v>
      </c>
      <c r="R1768" s="139">
        <f>'Product Ratings'!R2086</f>
        <v>0</v>
      </c>
      <c r="S1768" s="306">
        <f>'Product Ratings'!S2086</f>
        <v>0</v>
      </c>
      <c r="T1768" s="307">
        <f>'Product Ratings'!T2086</f>
        <v>8</v>
      </c>
      <c r="U1768" s="146"/>
      <c r="V1768" s="146"/>
      <c r="W1768" s="146"/>
    </row>
    <row r="1769" ht="12.75" customHeight="1">
      <c r="A1769" s="146"/>
      <c r="B1769" s="146" t="str">
        <f>'Product Ratings'!B2087</f>
        <v/>
      </c>
      <c r="C1769" s="146"/>
      <c r="D1769" s="146"/>
      <c r="E1769" s="146">
        <f>'Product Ratings'!C2087</f>
        <v>31</v>
      </c>
      <c r="F1769" s="305">
        <f>'Product Ratings'!D2087</f>
        <v>1800</v>
      </c>
      <c r="G1769" s="305">
        <f>'Product Ratings'!E2087</f>
        <v>720.25</v>
      </c>
      <c r="H1769" s="134">
        <f>'Product Ratings'!F2087</f>
        <v>0.4001</v>
      </c>
      <c r="I1769" s="146"/>
      <c r="J1769" s="305">
        <f>'Product Ratings'!J2087</f>
        <v>58.06451613</v>
      </c>
      <c r="K1769" s="146" t="str">
        <f>'Product Ratings'!K2087</f>
        <v/>
      </c>
      <c r="L1769" s="305">
        <f>'Product Ratings'!L2087</f>
        <v>41.47169211</v>
      </c>
      <c r="M1769" s="134" t="str">
        <f>'Product Ratings'!M2087</f>
        <v/>
      </c>
      <c r="N1769" s="146"/>
      <c r="O1769" s="139" t="b">
        <f>'Product Ratings'!O2087</f>
        <v>0</v>
      </c>
      <c r="P1769" s="139">
        <f>'Product Ratings'!P2087</f>
        <v>5</v>
      </c>
      <c r="Q1769" s="139">
        <f>'Product Ratings'!Q2087</f>
        <v>3</v>
      </c>
      <c r="R1769" s="139">
        <f>'Product Ratings'!R2087</f>
        <v>0</v>
      </c>
      <c r="S1769" s="306">
        <f>'Product Ratings'!S2087</f>
        <v>0</v>
      </c>
      <c r="T1769" s="307">
        <f>'Product Ratings'!T2087</f>
        <v>8</v>
      </c>
      <c r="U1769" s="146"/>
      <c r="V1769" s="146"/>
      <c r="W1769" s="146"/>
    </row>
    <row r="1770" ht="12.75" customHeight="1">
      <c r="A1770" s="146"/>
      <c r="B1770" s="146" t="str">
        <f>'Product Ratings'!B2144</f>
        <v/>
      </c>
      <c r="C1770" s="146"/>
      <c r="D1770" s="146"/>
      <c r="E1770" s="146">
        <f>'Product Ratings'!C2144</f>
        <v>17</v>
      </c>
      <c r="F1770" s="305">
        <f>'Product Ratings'!D2144</f>
        <v>399.77</v>
      </c>
      <c r="G1770" s="305">
        <f>'Product Ratings'!E2144</f>
        <v>156.25</v>
      </c>
      <c r="H1770" s="134">
        <f>'Product Ratings'!F2144</f>
        <v>0.3908</v>
      </c>
      <c r="I1770" s="146"/>
      <c r="J1770" s="305">
        <f>'Product Ratings'!J2144</f>
        <v>23.51588235</v>
      </c>
      <c r="K1770" s="146" t="str">
        <f>'Product Ratings'!K2144</f>
        <v/>
      </c>
      <c r="L1770" s="305">
        <f>'Product Ratings'!L2144</f>
        <v>16.90816965</v>
      </c>
      <c r="M1770" s="134" t="str">
        <f>'Product Ratings'!M2144</f>
        <v/>
      </c>
      <c r="N1770" s="146"/>
      <c r="O1770" s="139">
        <f>'Product Ratings'!O2144</f>
        <v>2</v>
      </c>
      <c r="P1770" s="139">
        <f>'Product Ratings'!P2144</f>
        <v>4</v>
      </c>
      <c r="Q1770" s="139">
        <f>'Product Ratings'!Q2144</f>
        <v>5</v>
      </c>
      <c r="R1770" s="139">
        <f>'Product Ratings'!R2144</f>
        <v>0</v>
      </c>
      <c r="S1770" s="306">
        <f>'Product Ratings'!S2144</f>
        <v>0</v>
      </c>
      <c r="T1770" s="307">
        <f>'Product Ratings'!T2144</f>
        <v>11</v>
      </c>
      <c r="U1770" s="146"/>
      <c r="V1770" s="146"/>
      <c r="W1770" s="146"/>
    </row>
    <row r="1771" ht="12.75" customHeight="1">
      <c r="A1771" s="146"/>
      <c r="B1771" s="146" t="str">
        <f>'Product Ratings'!B2173</f>
        <v/>
      </c>
      <c r="C1771" s="146"/>
      <c r="D1771" s="146"/>
      <c r="E1771" s="146">
        <f>'Product Ratings'!C2173</f>
        <v>22</v>
      </c>
      <c r="F1771" s="305">
        <f>'Product Ratings'!D2173</f>
        <v>481.3</v>
      </c>
      <c r="G1771" s="305">
        <f>'Product Ratings'!E2173</f>
        <v>182.35</v>
      </c>
      <c r="H1771" s="134">
        <f>'Product Ratings'!F2173</f>
        <v>0.3789</v>
      </c>
      <c r="I1771" s="146"/>
      <c r="J1771" s="305">
        <f>'Product Ratings'!J2173</f>
        <v>21.87727273</v>
      </c>
      <c r="K1771" s="146" t="str">
        <f>'Product Ratings'!K2173</f>
        <v/>
      </c>
      <c r="L1771" s="305">
        <f>'Product Ratings'!L2173</f>
        <v>15.86574279</v>
      </c>
      <c r="M1771" s="134" t="str">
        <f>'Product Ratings'!M2173</f>
        <v/>
      </c>
      <c r="N1771" s="146"/>
      <c r="O1771" s="139">
        <f>'Product Ratings'!O2173</f>
        <v>2</v>
      </c>
      <c r="P1771" s="139">
        <f>'Product Ratings'!P2173</f>
        <v>4</v>
      </c>
      <c r="Q1771" s="139">
        <f>'Product Ratings'!Q2173</f>
        <v>5</v>
      </c>
      <c r="R1771" s="139">
        <f>'Product Ratings'!R2173</f>
        <v>0</v>
      </c>
      <c r="S1771" s="306">
        <f>'Product Ratings'!S2173</f>
        <v>0</v>
      </c>
      <c r="T1771" s="307">
        <f>'Product Ratings'!T2173</f>
        <v>11</v>
      </c>
      <c r="U1771" s="146"/>
      <c r="V1771" s="146"/>
      <c r="W1771" s="146"/>
    </row>
    <row r="1772" ht="12.75" customHeight="1">
      <c r="A1772" s="146"/>
      <c r="B1772" s="146" t="str">
        <f>'Product Ratings'!B2184</f>
        <v/>
      </c>
      <c r="C1772" s="146"/>
      <c r="D1772" s="146"/>
      <c r="E1772" s="146">
        <f>'Product Ratings'!C2184</f>
        <v>18</v>
      </c>
      <c r="F1772" s="305">
        <f>'Product Ratings'!D2184</f>
        <v>419.31</v>
      </c>
      <c r="G1772" s="305">
        <f>'Product Ratings'!E2184</f>
        <v>156.35</v>
      </c>
      <c r="H1772" s="134">
        <f>'Product Ratings'!F2184</f>
        <v>0.3729</v>
      </c>
      <c r="I1772" s="146"/>
      <c r="J1772" s="305">
        <f>'Product Ratings'!J2184</f>
        <v>23.295</v>
      </c>
      <c r="K1772" s="146" t="str">
        <f>'Product Ratings'!K2184</f>
        <v/>
      </c>
      <c r="L1772" s="305">
        <f>'Product Ratings'!L2184</f>
        <v>16.96773254</v>
      </c>
      <c r="M1772" s="134" t="str">
        <f>'Product Ratings'!M2184</f>
        <v/>
      </c>
      <c r="N1772" s="146"/>
      <c r="O1772" s="139">
        <f>'Product Ratings'!O2184</f>
        <v>2</v>
      </c>
      <c r="P1772" s="139">
        <f>'Product Ratings'!P2184</f>
        <v>4</v>
      </c>
      <c r="Q1772" s="139">
        <f>'Product Ratings'!Q2184</f>
        <v>5</v>
      </c>
      <c r="R1772" s="139">
        <f>'Product Ratings'!R2184</f>
        <v>0</v>
      </c>
      <c r="S1772" s="306">
        <f>'Product Ratings'!S2184</f>
        <v>0</v>
      </c>
      <c r="T1772" s="307">
        <f>'Product Ratings'!T2184</f>
        <v>11</v>
      </c>
      <c r="U1772" s="146"/>
      <c r="V1772" s="146"/>
      <c r="W1772" s="146"/>
    </row>
    <row r="1773" ht="12.75" customHeight="1">
      <c r="A1773" s="146"/>
      <c r="B1773" s="146" t="str">
        <f>'Product Ratings'!B2185</f>
        <v/>
      </c>
      <c r="C1773" s="146"/>
      <c r="D1773" s="146"/>
      <c r="E1773" s="146">
        <f>'Product Ratings'!C2185</f>
        <v>18</v>
      </c>
      <c r="F1773" s="305">
        <f>'Product Ratings'!D2185</f>
        <v>109.91</v>
      </c>
      <c r="G1773" s="305">
        <f>'Product Ratings'!E2185</f>
        <v>40.64</v>
      </c>
      <c r="H1773" s="134">
        <f>'Product Ratings'!F2185</f>
        <v>0.3698</v>
      </c>
      <c r="I1773" s="146"/>
      <c r="J1773" s="305">
        <f>'Product Ratings'!J2185</f>
        <v>6.106111111</v>
      </c>
      <c r="K1773" s="146" t="str">
        <f>'Product Ratings'!K2185</f>
        <v/>
      </c>
      <c r="L1773" s="305">
        <f>'Product Ratings'!L2185</f>
        <v>4.457666164</v>
      </c>
      <c r="M1773" s="134" t="str">
        <f>'Product Ratings'!M2185</f>
        <v/>
      </c>
      <c r="N1773" s="146"/>
      <c r="O1773" s="139">
        <f>'Product Ratings'!O2185</f>
        <v>2</v>
      </c>
      <c r="P1773" s="139">
        <f>'Product Ratings'!P2185</f>
        <v>4</v>
      </c>
      <c r="Q1773" s="139">
        <f>'Product Ratings'!Q2185</f>
        <v>5</v>
      </c>
      <c r="R1773" s="139">
        <f>'Product Ratings'!R2185</f>
        <v>0</v>
      </c>
      <c r="S1773" s="306">
        <f>'Product Ratings'!S2185</f>
        <v>0</v>
      </c>
      <c r="T1773" s="307">
        <f>'Product Ratings'!T2185</f>
        <v>11</v>
      </c>
      <c r="U1773" s="146"/>
      <c r="V1773" s="146"/>
      <c r="W1773" s="146"/>
    </row>
    <row r="1774" ht="12.75" customHeight="1">
      <c r="A1774" s="146"/>
      <c r="B1774" s="146" t="str">
        <f>'Product Ratings'!B2197</f>
        <v/>
      </c>
      <c r="C1774" s="146"/>
      <c r="D1774" s="146"/>
      <c r="E1774" s="146">
        <f>'Product Ratings'!C2197</f>
        <v>19</v>
      </c>
      <c r="F1774" s="305">
        <f>'Product Ratings'!D2197</f>
        <v>436.7</v>
      </c>
      <c r="G1774" s="305">
        <f>'Product Ratings'!E2197</f>
        <v>158.79</v>
      </c>
      <c r="H1774" s="134">
        <f>'Product Ratings'!F2197</f>
        <v>0.3636</v>
      </c>
      <c r="I1774" s="146"/>
      <c r="J1774" s="305">
        <f>'Product Ratings'!J2197</f>
        <v>22.98421053</v>
      </c>
      <c r="K1774" s="146" t="str">
        <f>'Product Ratings'!K2197</f>
        <v/>
      </c>
      <c r="L1774" s="305">
        <f>'Product Ratings'!L2197</f>
        <v>16.8555372</v>
      </c>
      <c r="M1774" s="134" t="str">
        <f>'Product Ratings'!M2197</f>
        <v/>
      </c>
      <c r="N1774" s="146"/>
      <c r="O1774" s="139">
        <f>'Product Ratings'!O2197</f>
        <v>2</v>
      </c>
      <c r="P1774" s="139">
        <f>'Product Ratings'!P2197</f>
        <v>4</v>
      </c>
      <c r="Q1774" s="139">
        <f>'Product Ratings'!Q2197</f>
        <v>5</v>
      </c>
      <c r="R1774" s="139">
        <f>'Product Ratings'!R2197</f>
        <v>0</v>
      </c>
      <c r="S1774" s="306">
        <f>'Product Ratings'!S2197</f>
        <v>0</v>
      </c>
      <c r="T1774" s="307">
        <f>'Product Ratings'!T2197</f>
        <v>11</v>
      </c>
      <c r="U1774" s="146"/>
      <c r="V1774" s="146"/>
      <c r="W1774" s="146"/>
    </row>
    <row r="1775" ht="12.75" customHeight="1">
      <c r="A1775" s="146"/>
      <c r="B1775" s="146" t="str">
        <f>'Product Ratings'!B2202</f>
        <v/>
      </c>
      <c r="C1775" s="146"/>
      <c r="D1775" s="146"/>
      <c r="E1775" s="146">
        <f>'Product Ratings'!C2202</f>
        <v>17</v>
      </c>
      <c r="F1775" s="305">
        <f>'Product Ratings'!D2202</f>
        <v>360.87</v>
      </c>
      <c r="G1775" s="305">
        <f>'Product Ratings'!E2202</f>
        <v>130.13</v>
      </c>
      <c r="H1775" s="134">
        <f>'Product Ratings'!F2202</f>
        <v>0.3606</v>
      </c>
      <c r="I1775" s="146"/>
      <c r="J1775" s="305">
        <f>'Product Ratings'!J2202</f>
        <v>21.22764706</v>
      </c>
      <c r="K1775" s="146" t="str">
        <f>'Product Ratings'!K2202</f>
        <v/>
      </c>
      <c r="L1775" s="305">
        <f>'Product Ratings'!L2202</f>
        <v>15.60168092</v>
      </c>
      <c r="M1775" s="134" t="str">
        <f>'Product Ratings'!M2202</f>
        <v/>
      </c>
      <c r="N1775" s="146"/>
      <c r="O1775" s="139">
        <f>'Product Ratings'!O2202</f>
        <v>2</v>
      </c>
      <c r="P1775" s="139">
        <f>'Product Ratings'!P2202</f>
        <v>4</v>
      </c>
      <c r="Q1775" s="139">
        <f>'Product Ratings'!Q2202</f>
        <v>5</v>
      </c>
      <c r="R1775" s="139">
        <f>'Product Ratings'!R2202</f>
        <v>0</v>
      </c>
      <c r="S1775" s="306">
        <f>'Product Ratings'!S2202</f>
        <v>0</v>
      </c>
      <c r="T1775" s="307">
        <f>'Product Ratings'!T2202</f>
        <v>11</v>
      </c>
      <c r="U1775" s="146"/>
      <c r="V1775" s="146"/>
      <c r="W1775" s="146"/>
    </row>
    <row r="1776" ht="12.75" customHeight="1">
      <c r="A1776" s="146"/>
      <c r="B1776" s="146" t="str">
        <f>'Product Ratings'!B2212</f>
        <v/>
      </c>
      <c r="C1776" s="146"/>
      <c r="D1776" s="146"/>
      <c r="E1776" s="146">
        <f>'Product Ratings'!C2212</f>
        <v>18</v>
      </c>
      <c r="F1776" s="305">
        <f>'Product Ratings'!D2212</f>
        <v>60.84</v>
      </c>
      <c r="G1776" s="305">
        <f>'Product Ratings'!E2212</f>
        <v>21.55</v>
      </c>
      <c r="H1776" s="134">
        <f>'Product Ratings'!F2212</f>
        <v>0.3541</v>
      </c>
      <c r="I1776" s="146"/>
      <c r="J1776" s="305">
        <f>'Product Ratings'!J2212</f>
        <v>3.38</v>
      </c>
      <c r="K1776" s="146" t="str">
        <f>'Product Ratings'!K2212</f>
        <v/>
      </c>
      <c r="L1776" s="305">
        <f>'Product Ratings'!L2212</f>
        <v>2.496122886</v>
      </c>
      <c r="M1776" s="134" t="str">
        <f>'Product Ratings'!M2212</f>
        <v/>
      </c>
      <c r="N1776" s="146"/>
      <c r="O1776" s="139">
        <f>'Product Ratings'!O2212</f>
        <v>2</v>
      </c>
      <c r="P1776" s="139">
        <f>'Product Ratings'!P2212</f>
        <v>4</v>
      </c>
      <c r="Q1776" s="139">
        <f>'Product Ratings'!Q2212</f>
        <v>5</v>
      </c>
      <c r="R1776" s="139">
        <f>'Product Ratings'!R2212</f>
        <v>0</v>
      </c>
      <c r="S1776" s="306">
        <f>'Product Ratings'!S2212</f>
        <v>0</v>
      </c>
      <c r="T1776" s="307">
        <f>'Product Ratings'!T2212</f>
        <v>11</v>
      </c>
      <c r="U1776" s="146"/>
      <c r="V1776" s="146"/>
      <c r="W1776" s="146"/>
    </row>
    <row r="1777" ht="12.75" customHeight="1">
      <c r="A1777" s="146"/>
      <c r="B1777" s="146" t="str">
        <f>'Product Ratings'!B2220</f>
        <v/>
      </c>
      <c r="C1777" s="146"/>
      <c r="D1777" s="146"/>
      <c r="E1777" s="146">
        <f>'Product Ratings'!C2220</f>
        <v>17</v>
      </c>
      <c r="F1777" s="305">
        <f>'Product Ratings'!D2220</f>
        <v>572.32</v>
      </c>
      <c r="G1777" s="305">
        <f>'Product Ratings'!E2220</f>
        <v>198.6</v>
      </c>
      <c r="H1777" s="134">
        <f>'Product Ratings'!F2220</f>
        <v>0.347</v>
      </c>
      <c r="I1777" s="146"/>
      <c r="J1777" s="305">
        <f>'Product Ratings'!J2220</f>
        <v>33.66588235</v>
      </c>
      <c r="K1777" s="146" t="str">
        <f>'Product Ratings'!K2220</f>
        <v/>
      </c>
      <c r="L1777" s="305">
        <f>'Product Ratings'!L2220</f>
        <v>24.99323115</v>
      </c>
      <c r="M1777" s="134" t="str">
        <f>'Product Ratings'!M2220</f>
        <v/>
      </c>
      <c r="N1777" s="146"/>
      <c r="O1777" s="139">
        <f>'Product Ratings'!O2220</f>
        <v>2</v>
      </c>
      <c r="P1777" s="139">
        <f>'Product Ratings'!P2220</f>
        <v>4</v>
      </c>
      <c r="Q1777" s="139">
        <f>'Product Ratings'!Q2220</f>
        <v>5</v>
      </c>
      <c r="R1777" s="139">
        <f>'Product Ratings'!R2220</f>
        <v>0</v>
      </c>
      <c r="S1777" s="306">
        <f>'Product Ratings'!S2220</f>
        <v>0</v>
      </c>
      <c r="T1777" s="307">
        <f>'Product Ratings'!T2220</f>
        <v>11</v>
      </c>
      <c r="U1777" s="146"/>
      <c r="V1777" s="146"/>
      <c r="W1777" s="146"/>
    </row>
    <row r="1778" ht="12.75" customHeight="1">
      <c r="A1778" s="146"/>
      <c r="B1778" s="146" t="str">
        <f>'Product Ratings'!B2232</f>
        <v/>
      </c>
      <c r="C1778" s="146"/>
      <c r="D1778" s="146"/>
      <c r="E1778" s="146">
        <f>'Product Ratings'!C2232</f>
        <v>25</v>
      </c>
      <c r="F1778" s="305">
        <f>'Product Ratings'!D2232</f>
        <v>185.34</v>
      </c>
      <c r="G1778" s="305">
        <f>'Product Ratings'!E2232</f>
        <v>63.38</v>
      </c>
      <c r="H1778" s="134">
        <f>'Product Ratings'!F2232</f>
        <v>0.342</v>
      </c>
      <c r="I1778" s="146"/>
      <c r="J1778" s="305">
        <f>'Product Ratings'!J2232</f>
        <v>7.4136</v>
      </c>
      <c r="K1778" s="146" t="str">
        <f>'Product Ratings'!K2232</f>
        <v/>
      </c>
      <c r="L1778" s="305">
        <f>'Product Ratings'!L2232</f>
        <v>5.524292101</v>
      </c>
      <c r="M1778" s="134" t="str">
        <f>'Product Ratings'!M2232</f>
        <v/>
      </c>
      <c r="N1778" s="146"/>
      <c r="O1778" s="139">
        <f>'Product Ratings'!O2232</f>
        <v>2</v>
      </c>
      <c r="P1778" s="139">
        <f>'Product Ratings'!P2232</f>
        <v>4</v>
      </c>
      <c r="Q1778" s="139">
        <f>'Product Ratings'!Q2232</f>
        <v>5</v>
      </c>
      <c r="R1778" s="139">
        <f>'Product Ratings'!R2232</f>
        <v>0</v>
      </c>
      <c r="S1778" s="306">
        <f>'Product Ratings'!S2232</f>
        <v>0</v>
      </c>
      <c r="T1778" s="307">
        <f>'Product Ratings'!T2232</f>
        <v>11</v>
      </c>
      <c r="U1778" s="146"/>
      <c r="V1778" s="146"/>
      <c r="W1778" s="146"/>
    </row>
    <row r="1779" ht="12.75" customHeight="1">
      <c r="A1779" s="146"/>
      <c r="B1779" s="146" t="str">
        <f>'Product Ratings'!B2251</f>
        <v/>
      </c>
      <c r="C1779" s="146"/>
      <c r="D1779" s="146"/>
      <c r="E1779" s="146">
        <f>'Product Ratings'!C2251</f>
        <v>16</v>
      </c>
      <c r="F1779" s="305">
        <f>'Product Ratings'!D2251</f>
        <v>480.29</v>
      </c>
      <c r="G1779" s="305">
        <f>'Product Ratings'!E2251</f>
        <v>157.49</v>
      </c>
      <c r="H1779" s="134">
        <f>'Product Ratings'!F2251</f>
        <v>0.3279</v>
      </c>
      <c r="I1779" s="146"/>
      <c r="J1779" s="305">
        <f>'Product Ratings'!J2251</f>
        <v>30.018125</v>
      </c>
      <c r="K1779" s="146" t="str">
        <f>'Product Ratings'!K2251</f>
        <v/>
      </c>
      <c r="L1779" s="305">
        <f>'Product Ratings'!L2251</f>
        <v>22.60571203</v>
      </c>
      <c r="M1779" s="134" t="str">
        <f>'Product Ratings'!M2251</f>
        <v/>
      </c>
      <c r="N1779" s="146"/>
      <c r="O1779" s="139">
        <f>'Product Ratings'!O2251</f>
        <v>2</v>
      </c>
      <c r="P1779" s="139">
        <f>'Product Ratings'!P2251</f>
        <v>4</v>
      </c>
      <c r="Q1779" s="139">
        <f>'Product Ratings'!Q2251</f>
        <v>5</v>
      </c>
      <c r="R1779" s="139">
        <f>'Product Ratings'!R2251</f>
        <v>0</v>
      </c>
      <c r="S1779" s="306">
        <f>'Product Ratings'!S2251</f>
        <v>0</v>
      </c>
      <c r="T1779" s="307">
        <f>'Product Ratings'!T2251</f>
        <v>11</v>
      </c>
      <c r="U1779" s="146"/>
      <c r="V1779" s="146"/>
      <c r="W1779" s="146"/>
    </row>
    <row r="1780" ht="12.75" customHeight="1">
      <c r="A1780" s="146"/>
      <c r="B1780" s="146" t="str">
        <f>'Product Ratings'!B2254</f>
        <v/>
      </c>
      <c r="C1780" s="146"/>
      <c r="D1780" s="146"/>
      <c r="E1780" s="146">
        <f>'Product Ratings'!C2254</f>
        <v>18</v>
      </c>
      <c r="F1780" s="305">
        <f>'Product Ratings'!D2254</f>
        <v>389.91</v>
      </c>
      <c r="G1780" s="305">
        <f>'Product Ratings'!E2254</f>
        <v>126.92</v>
      </c>
      <c r="H1780" s="134">
        <f>'Product Ratings'!F2254</f>
        <v>0.3255</v>
      </c>
      <c r="I1780" s="146"/>
      <c r="J1780" s="305">
        <f>'Product Ratings'!J2254</f>
        <v>21.66166667</v>
      </c>
      <c r="K1780" s="146" t="str">
        <f>'Product Ratings'!K2254</f>
        <v/>
      </c>
      <c r="L1780" s="305">
        <f>'Product Ratings'!L2254</f>
        <v>16.34226078</v>
      </c>
      <c r="M1780" s="134" t="str">
        <f>'Product Ratings'!M2254</f>
        <v/>
      </c>
      <c r="N1780" s="146"/>
      <c r="O1780" s="139">
        <f>'Product Ratings'!O2254</f>
        <v>2</v>
      </c>
      <c r="P1780" s="139">
        <f>'Product Ratings'!P2254</f>
        <v>4</v>
      </c>
      <c r="Q1780" s="139">
        <f>'Product Ratings'!Q2254</f>
        <v>5</v>
      </c>
      <c r="R1780" s="139">
        <f>'Product Ratings'!R2254</f>
        <v>0</v>
      </c>
      <c r="S1780" s="306">
        <f>'Product Ratings'!S2254</f>
        <v>0</v>
      </c>
      <c r="T1780" s="307">
        <f>'Product Ratings'!T2254</f>
        <v>11</v>
      </c>
      <c r="U1780" s="146"/>
      <c r="V1780" s="146"/>
      <c r="W1780" s="146"/>
    </row>
    <row r="1781" ht="12.75" customHeight="1">
      <c r="A1781" s="146"/>
      <c r="B1781" s="146" t="str">
        <f>'Product Ratings'!B2271</f>
        <v/>
      </c>
      <c r="C1781" s="146"/>
      <c r="D1781" s="146"/>
      <c r="E1781" s="146">
        <f>'Product Ratings'!C2271</f>
        <v>20</v>
      </c>
      <c r="F1781" s="305">
        <f>'Product Ratings'!D2271</f>
        <v>198.84</v>
      </c>
      <c r="G1781" s="305">
        <f>'Product Ratings'!E2271</f>
        <v>61.54</v>
      </c>
      <c r="H1781" s="134">
        <f>'Product Ratings'!F2271</f>
        <v>0.3095</v>
      </c>
      <c r="I1781" s="146"/>
      <c r="J1781" s="305">
        <f>'Product Ratings'!J2271</f>
        <v>9.942</v>
      </c>
      <c r="K1781" s="146" t="str">
        <f>'Product Ratings'!K2271</f>
        <v/>
      </c>
      <c r="L1781" s="305">
        <f>'Product Ratings'!L2271</f>
        <v>7.592210767</v>
      </c>
      <c r="M1781" s="134" t="str">
        <f>'Product Ratings'!M2271</f>
        <v/>
      </c>
      <c r="N1781" s="146"/>
      <c r="O1781" s="139">
        <f>'Product Ratings'!O2271</f>
        <v>2</v>
      </c>
      <c r="P1781" s="139">
        <f>'Product Ratings'!P2271</f>
        <v>4</v>
      </c>
      <c r="Q1781" s="139">
        <f>'Product Ratings'!Q2271</f>
        <v>5</v>
      </c>
      <c r="R1781" s="139">
        <f>'Product Ratings'!R2271</f>
        <v>0</v>
      </c>
      <c r="S1781" s="306">
        <f>'Product Ratings'!S2271</f>
        <v>0</v>
      </c>
      <c r="T1781" s="307">
        <f>'Product Ratings'!T2271</f>
        <v>11</v>
      </c>
      <c r="U1781" s="146"/>
      <c r="V1781" s="146"/>
      <c r="W1781" s="146"/>
    </row>
    <row r="1782" ht="12.75" customHeight="1">
      <c r="A1782" s="146"/>
      <c r="B1782" s="146" t="str">
        <f>'Product Ratings'!B2302</f>
        <v/>
      </c>
      <c r="C1782" s="146"/>
      <c r="D1782" s="146"/>
      <c r="E1782" s="146">
        <f>'Product Ratings'!C2302</f>
        <v>18</v>
      </c>
      <c r="F1782" s="305">
        <f>'Product Ratings'!D2302</f>
        <v>547.83</v>
      </c>
      <c r="G1782" s="305">
        <f>'Product Ratings'!E2302</f>
        <v>157.49</v>
      </c>
      <c r="H1782" s="134">
        <f>'Product Ratings'!F2302</f>
        <v>0.2875</v>
      </c>
      <c r="I1782" s="146"/>
      <c r="J1782" s="305">
        <f>'Product Ratings'!J2302</f>
        <v>30.435</v>
      </c>
      <c r="K1782" s="146" t="str">
        <f>'Product Ratings'!K2302</f>
        <v/>
      </c>
      <c r="L1782" s="305">
        <f>'Product Ratings'!L2302</f>
        <v>23.63883495</v>
      </c>
      <c r="M1782" s="134" t="str">
        <f>'Product Ratings'!M2302</f>
        <v/>
      </c>
      <c r="N1782" s="146"/>
      <c r="O1782" s="139">
        <f>'Product Ratings'!O2302</f>
        <v>2</v>
      </c>
      <c r="P1782" s="139">
        <f>'Product Ratings'!P2302</f>
        <v>4</v>
      </c>
      <c r="Q1782" s="139">
        <f>'Product Ratings'!Q2302</f>
        <v>5</v>
      </c>
      <c r="R1782" s="139">
        <f>'Product Ratings'!R2302</f>
        <v>0</v>
      </c>
      <c r="S1782" s="306">
        <f>'Product Ratings'!S2302</f>
        <v>0</v>
      </c>
      <c r="T1782" s="307">
        <f>'Product Ratings'!T2302</f>
        <v>11</v>
      </c>
      <c r="U1782" s="146"/>
      <c r="V1782" s="146"/>
      <c r="W1782" s="146"/>
    </row>
    <row r="1783" ht="12.75" customHeight="1">
      <c r="A1783" s="146"/>
      <c r="B1783" s="146" t="str">
        <f>'Product Ratings'!B2317</f>
        <v/>
      </c>
      <c r="C1783" s="146"/>
      <c r="D1783" s="146"/>
      <c r="E1783" s="146">
        <f>'Product Ratings'!C2317</f>
        <v>24</v>
      </c>
      <c r="F1783" s="305">
        <f>'Product Ratings'!D2317</f>
        <v>349.81</v>
      </c>
      <c r="G1783" s="305">
        <f>'Product Ratings'!E2317</f>
        <v>95.41</v>
      </c>
      <c r="H1783" s="134">
        <f>'Product Ratings'!F2317</f>
        <v>0.2727</v>
      </c>
      <c r="I1783" s="146"/>
      <c r="J1783" s="305">
        <f>'Product Ratings'!J2317</f>
        <v>14.57541667</v>
      </c>
      <c r="K1783" s="146" t="str">
        <f>'Product Ratings'!K2317</f>
        <v/>
      </c>
      <c r="L1783" s="305">
        <f>'Product Ratings'!L2317</f>
        <v>11.4523585</v>
      </c>
      <c r="M1783" s="134" t="str">
        <f>'Product Ratings'!M2317</f>
        <v/>
      </c>
      <c r="N1783" s="146"/>
      <c r="O1783" s="139">
        <f>'Product Ratings'!O2317</f>
        <v>2</v>
      </c>
      <c r="P1783" s="139">
        <f>'Product Ratings'!P2317</f>
        <v>4</v>
      </c>
      <c r="Q1783" s="139">
        <f>'Product Ratings'!Q2317</f>
        <v>5</v>
      </c>
      <c r="R1783" s="139">
        <f>'Product Ratings'!R2317</f>
        <v>0</v>
      </c>
      <c r="S1783" s="306">
        <f>'Product Ratings'!S2317</f>
        <v>0</v>
      </c>
      <c r="T1783" s="307">
        <f>'Product Ratings'!T2317</f>
        <v>11</v>
      </c>
      <c r="U1783" s="146"/>
      <c r="V1783" s="146"/>
      <c r="W1783" s="146"/>
    </row>
    <row r="1784" ht="12.75" customHeight="1">
      <c r="A1784" s="146"/>
      <c r="B1784" s="146" t="str">
        <f>'Product Ratings'!B2341</f>
        <v/>
      </c>
      <c r="C1784" s="146"/>
      <c r="D1784" s="146"/>
      <c r="E1784" s="146">
        <f>'Product Ratings'!C2341</f>
        <v>16</v>
      </c>
      <c r="F1784" s="305">
        <f>'Product Ratings'!D2341</f>
        <v>318.76</v>
      </c>
      <c r="G1784" s="305">
        <f>'Product Ratings'!E2341</f>
        <v>78.76</v>
      </c>
      <c r="H1784" s="134">
        <f>'Product Ratings'!F2341</f>
        <v>0.2471</v>
      </c>
      <c r="I1784" s="146"/>
      <c r="J1784" s="305">
        <f>'Product Ratings'!J2341</f>
        <v>19.9225</v>
      </c>
      <c r="K1784" s="146" t="str">
        <f>'Product Ratings'!K2341</f>
        <v/>
      </c>
      <c r="L1784" s="305">
        <f>'Product Ratings'!L2341</f>
        <v>15.97506214</v>
      </c>
      <c r="M1784" s="134" t="str">
        <f>'Product Ratings'!M2341</f>
        <v/>
      </c>
      <c r="N1784" s="146"/>
      <c r="O1784" s="139">
        <f>'Product Ratings'!O2341</f>
        <v>1</v>
      </c>
      <c r="P1784" s="139">
        <f>'Product Ratings'!P2341</f>
        <v>4</v>
      </c>
      <c r="Q1784" s="139">
        <f>'Product Ratings'!Q2341</f>
        <v>5</v>
      </c>
      <c r="R1784" s="139">
        <f>'Product Ratings'!R2341</f>
        <v>0</v>
      </c>
      <c r="S1784" s="306">
        <f>'Product Ratings'!S2341</f>
        <v>0</v>
      </c>
      <c r="T1784" s="307">
        <f>'Product Ratings'!T2341</f>
        <v>10</v>
      </c>
      <c r="U1784" s="146"/>
      <c r="V1784" s="146"/>
      <c r="W1784" s="146"/>
    </row>
    <row r="1785" ht="12.75" customHeight="1">
      <c r="A1785" s="146"/>
      <c r="B1785" s="146" t="str">
        <f>'Product Ratings'!B322</f>
        <v>Widget 320</v>
      </c>
      <c r="C1785" s="146"/>
      <c r="D1785" s="146"/>
      <c r="E1785" s="146">
        <f>'Product Ratings'!C322</f>
        <v>1</v>
      </c>
      <c r="F1785" s="305">
        <f>'Product Ratings'!D322</f>
        <v>520.87</v>
      </c>
      <c r="G1785" s="305">
        <f>'Product Ratings'!E322</f>
        <v>338.64</v>
      </c>
      <c r="H1785" s="134">
        <f>'Product Ratings'!F322</f>
        <v>0.534</v>
      </c>
      <c r="I1785" s="146"/>
      <c r="J1785" s="305">
        <f>'Product Ratings'!J322</f>
        <v>520.87</v>
      </c>
      <c r="K1785" s="146">
        <f>'Product Ratings'!K322</f>
        <v>75</v>
      </c>
      <c r="L1785" s="305">
        <f>'Product Ratings'!L322</f>
        <v>339.5501956</v>
      </c>
      <c r="M1785" s="134">
        <f>'Product Ratings'!M322</f>
        <v>0.06</v>
      </c>
      <c r="N1785" s="146"/>
      <c r="O1785" s="139">
        <f>'Product Ratings'!O322</f>
        <v>3</v>
      </c>
      <c r="P1785" s="139">
        <f>'Product Ratings'!P322</f>
        <v>1</v>
      </c>
      <c r="Q1785" s="139">
        <f>'Product Ratings'!Q322</f>
        <v>1</v>
      </c>
      <c r="R1785" s="139">
        <f>'Product Ratings'!R322</f>
        <v>1</v>
      </c>
      <c r="S1785" s="306">
        <f>'Product Ratings'!S322</f>
        <v>2</v>
      </c>
      <c r="T1785" s="307">
        <f>'Product Ratings'!T322</f>
        <v>8</v>
      </c>
      <c r="U1785" s="146"/>
      <c r="V1785" s="146"/>
      <c r="W1785" s="146"/>
    </row>
    <row r="1786" ht="12.75" customHeight="1">
      <c r="A1786" s="146"/>
      <c r="B1786" s="146" t="str">
        <f>'Product Ratings'!B625</f>
        <v>Widget 635</v>
      </c>
      <c r="C1786" s="146"/>
      <c r="D1786" s="146"/>
      <c r="E1786" s="146">
        <f>'Product Ratings'!C625</f>
        <v>2</v>
      </c>
      <c r="F1786" s="305">
        <f>'Product Ratings'!D625</f>
        <v>811.57</v>
      </c>
      <c r="G1786" s="305">
        <f>'Product Ratings'!E625</f>
        <v>481</v>
      </c>
      <c r="H1786" s="134">
        <f>'Product Ratings'!F625</f>
        <v>0.534</v>
      </c>
      <c r="I1786" s="146"/>
      <c r="J1786" s="305">
        <f>'Product Ratings'!J625</f>
        <v>405.785</v>
      </c>
      <c r="K1786" s="146">
        <f>'Product Ratings'!K625</f>
        <v>45</v>
      </c>
      <c r="L1786" s="305">
        <f>'Product Ratings'!L625</f>
        <v>264.5273794</v>
      </c>
      <c r="M1786" s="134">
        <f>'Product Ratings'!M625</f>
        <v>0.05</v>
      </c>
      <c r="N1786" s="146"/>
      <c r="O1786" s="139">
        <f>'Product Ratings'!O625</f>
        <v>3</v>
      </c>
      <c r="P1786" s="139">
        <f>'Product Ratings'!P625</f>
        <v>1</v>
      </c>
      <c r="Q1786" s="139">
        <f>'Product Ratings'!Q625</f>
        <v>1</v>
      </c>
      <c r="R1786" s="139">
        <f>'Product Ratings'!R625</f>
        <v>2</v>
      </c>
      <c r="S1786" s="306">
        <f>'Product Ratings'!S625</f>
        <v>1</v>
      </c>
      <c r="T1786" s="307">
        <f>'Product Ratings'!T625</f>
        <v>8</v>
      </c>
      <c r="U1786" s="146"/>
      <c r="V1786" s="146"/>
      <c r="W1786" s="146"/>
    </row>
    <row r="1787" ht="12.75" customHeight="1">
      <c r="A1787" s="146"/>
      <c r="B1787" s="146" t="str">
        <f>'Product Ratings'!B757</f>
        <v>Widget 769</v>
      </c>
      <c r="C1787" s="146"/>
      <c r="D1787" s="146"/>
      <c r="E1787" s="146">
        <f>'Product Ratings'!C757</f>
        <v>1</v>
      </c>
      <c r="F1787" s="305">
        <f>'Product Ratings'!D757</f>
        <v>390.43</v>
      </c>
      <c r="G1787" s="305">
        <f>'Product Ratings'!E757</f>
        <v>221.57</v>
      </c>
      <c r="H1787" s="134">
        <f>'Product Ratings'!F757</f>
        <v>0.534</v>
      </c>
      <c r="I1787" s="146"/>
      <c r="J1787" s="305">
        <f>'Product Ratings'!J757</f>
        <v>390.43</v>
      </c>
      <c r="K1787" s="146" t="str">
        <f>'Product Ratings'!K757</f>
        <v/>
      </c>
      <c r="L1787" s="305">
        <f>'Product Ratings'!L757</f>
        <v>254.517601</v>
      </c>
      <c r="M1787" s="134">
        <f>'Product Ratings'!M757</f>
        <v>0.15</v>
      </c>
      <c r="N1787" s="146"/>
      <c r="O1787" s="139">
        <f>'Product Ratings'!O757</f>
        <v>3</v>
      </c>
      <c r="P1787" s="139">
        <f>'Product Ratings'!P757</f>
        <v>1</v>
      </c>
      <c r="Q1787" s="139">
        <f>'Product Ratings'!Q757</f>
        <v>1</v>
      </c>
      <c r="R1787" s="139">
        <f>'Product Ratings'!R757</f>
        <v>0</v>
      </c>
      <c r="S1787" s="306">
        <f>'Product Ratings'!S757</f>
        <v>3</v>
      </c>
      <c r="T1787" s="307">
        <f>'Product Ratings'!T757</f>
        <v>8</v>
      </c>
      <c r="U1787" s="146"/>
      <c r="V1787" s="146"/>
      <c r="W1787" s="146"/>
    </row>
    <row r="1788" ht="12.75" customHeight="1">
      <c r="A1788" s="146"/>
      <c r="B1788" s="146" t="str">
        <f>'Product Ratings'!B853</f>
        <v>Widget 865</v>
      </c>
      <c r="C1788" s="146"/>
      <c r="D1788" s="146"/>
      <c r="E1788" s="146">
        <f>'Product Ratings'!C853</f>
        <v>4</v>
      </c>
      <c r="F1788" s="305">
        <f>'Product Ratings'!D853</f>
        <v>398.39</v>
      </c>
      <c r="G1788" s="305">
        <f>'Product Ratings'!E853</f>
        <v>221.07</v>
      </c>
      <c r="H1788" s="134">
        <f>'Product Ratings'!F853</f>
        <v>0.534</v>
      </c>
      <c r="I1788" s="146"/>
      <c r="J1788" s="305">
        <f>'Product Ratings'!J853</f>
        <v>99.5975</v>
      </c>
      <c r="K1788" s="146" t="str">
        <f>'Product Ratings'!K853</f>
        <v/>
      </c>
      <c r="L1788" s="305">
        <f>'Product Ratings'!L853</f>
        <v>64.92666232</v>
      </c>
      <c r="M1788" s="134">
        <f>'Product Ratings'!M853</f>
        <v>0.05</v>
      </c>
      <c r="N1788" s="146"/>
      <c r="O1788" s="139">
        <f>'Product Ratings'!O853</f>
        <v>3</v>
      </c>
      <c r="P1788" s="139">
        <f>'Product Ratings'!P853</f>
        <v>1</v>
      </c>
      <c r="Q1788" s="139">
        <f>'Product Ratings'!Q853</f>
        <v>3</v>
      </c>
      <c r="R1788" s="139">
        <f>'Product Ratings'!R853</f>
        <v>0</v>
      </c>
      <c r="S1788" s="306">
        <f>'Product Ratings'!S853</f>
        <v>1</v>
      </c>
      <c r="T1788" s="307">
        <f>'Product Ratings'!T853</f>
        <v>8</v>
      </c>
      <c r="U1788" s="146"/>
      <c r="V1788" s="146"/>
      <c r="W1788" s="146"/>
    </row>
    <row r="1789" ht="12.75" customHeight="1">
      <c r="A1789" s="146"/>
      <c r="B1789" s="146" t="str">
        <f>'Product Ratings'!B855</f>
        <v>Widget 867</v>
      </c>
      <c r="C1789" s="146"/>
      <c r="D1789" s="146"/>
      <c r="E1789" s="146">
        <f>'Product Ratings'!C855</f>
        <v>2</v>
      </c>
      <c r="F1789" s="305">
        <f>'Product Ratings'!D855</f>
        <v>398.26</v>
      </c>
      <c r="G1789" s="305">
        <f>'Product Ratings'!E855</f>
        <v>220.85</v>
      </c>
      <c r="H1789" s="134">
        <f>'Product Ratings'!F855</f>
        <v>0.534</v>
      </c>
      <c r="I1789" s="146"/>
      <c r="J1789" s="305">
        <f>'Product Ratings'!J855</f>
        <v>199.13</v>
      </c>
      <c r="K1789" s="146" t="str">
        <f>'Product Ratings'!K855</f>
        <v/>
      </c>
      <c r="L1789" s="305">
        <f>'Product Ratings'!L855</f>
        <v>129.8109518</v>
      </c>
      <c r="M1789" s="134">
        <f>'Product Ratings'!M855</f>
        <v>0.07</v>
      </c>
      <c r="N1789" s="146"/>
      <c r="O1789" s="139">
        <f>'Product Ratings'!O855</f>
        <v>3</v>
      </c>
      <c r="P1789" s="139">
        <f>'Product Ratings'!P855</f>
        <v>1</v>
      </c>
      <c r="Q1789" s="139">
        <f>'Product Ratings'!Q855</f>
        <v>2</v>
      </c>
      <c r="R1789" s="139">
        <f>'Product Ratings'!R855</f>
        <v>0</v>
      </c>
      <c r="S1789" s="306">
        <f>'Product Ratings'!S855</f>
        <v>2</v>
      </c>
      <c r="T1789" s="307">
        <f>'Product Ratings'!T855</f>
        <v>8</v>
      </c>
      <c r="U1789" s="146"/>
      <c r="V1789" s="146"/>
      <c r="W1789" s="146"/>
    </row>
    <row r="1790" ht="12.75" customHeight="1">
      <c r="A1790" s="146"/>
      <c r="B1790" s="146" t="str">
        <f>'Product Ratings'!B927</f>
        <v>Widget 939</v>
      </c>
      <c r="C1790" s="146"/>
      <c r="D1790" s="146"/>
      <c r="E1790" s="146">
        <f>'Product Ratings'!C927</f>
        <v>1</v>
      </c>
      <c r="F1790" s="305">
        <f>'Product Ratings'!D927</f>
        <v>91.3</v>
      </c>
      <c r="G1790" s="305">
        <f>'Product Ratings'!E927</f>
        <v>50.05</v>
      </c>
      <c r="H1790" s="134">
        <f>'Product Ratings'!F927</f>
        <v>0.534</v>
      </c>
      <c r="I1790" s="146"/>
      <c r="J1790" s="305">
        <f>'Product Ratings'!J927</f>
        <v>91.3</v>
      </c>
      <c r="K1790" s="146" t="str">
        <f>'Product Ratings'!K927</f>
        <v/>
      </c>
      <c r="L1790" s="305">
        <f>'Product Ratings'!L927</f>
        <v>59.51760104</v>
      </c>
      <c r="M1790" s="134">
        <f>'Product Ratings'!M927</f>
        <v>0.03</v>
      </c>
      <c r="N1790" s="146"/>
      <c r="O1790" s="139">
        <f>'Product Ratings'!O927</f>
        <v>3</v>
      </c>
      <c r="P1790" s="139">
        <f>'Product Ratings'!P927</f>
        <v>1</v>
      </c>
      <c r="Q1790" s="139">
        <f>'Product Ratings'!Q927</f>
        <v>3</v>
      </c>
      <c r="R1790" s="139">
        <f>'Product Ratings'!R927</f>
        <v>0</v>
      </c>
      <c r="S1790" s="306">
        <f>'Product Ratings'!S927</f>
        <v>1</v>
      </c>
      <c r="T1790" s="307">
        <f>'Product Ratings'!T927</f>
        <v>8</v>
      </c>
      <c r="U1790" s="146"/>
      <c r="V1790" s="146"/>
      <c r="W1790" s="146"/>
    </row>
    <row r="1791" ht="12.75" customHeight="1">
      <c r="A1791" s="146"/>
      <c r="B1791" s="146" t="str">
        <f>'Product Ratings'!B1065</f>
        <v/>
      </c>
      <c r="C1791" s="146"/>
      <c r="D1791" s="146"/>
      <c r="E1791" s="146">
        <f>'Product Ratings'!C1065</f>
        <v>5</v>
      </c>
      <c r="F1791" s="305">
        <f>'Product Ratings'!D1065</f>
        <v>761.3</v>
      </c>
      <c r="G1791" s="305">
        <f>'Product Ratings'!E1065</f>
        <v>403.24</v>
      </c>
      <c r="H1791" s="134">
        <f>'Product Ratings'!F1065</f>
        <v>0.5297</v>
      </c>
      <c r="I1791" s="146"/>
      <c r="J1791" s="305">
        <f>'Product Ratings'!J1065</f>
        <v>152.26</v>
      </c>
      <c r="K1791" s="146" t="str">
        <f>'Product Ratings'!K1065</f>
        <v/>
      </c>
      <c r="L1791" s="305">
        <f>'Product Ratings'!L1065</f>
        <v>99.5358567</v>
      </c>
      <c r="M1791" s="134">
        <f>'Product Ratings'!M1065</f>
        <v>0.45</v>
      </c>
      <c r="N1791" s="146"/>
      <c r="O1791" s="139">
        <f>'Product Ratings'!O1065</f>
        <v>3</v>
      </c>
      <c r="P1791" s="139">
        <f>'Product Ratings'!P1065</f>
        <v>1</v>
      </c>
      <c r="Q1791" s="139">
        <f>'Product Ratings'!Q1065</f>
        <v>2</v>
      </c>
      <c r="R1791" s="139">
        <f>'Product Ratings'!R1065</f>
        <v>0</v>
      </c>
      <c r="S1791" s="306">
        <f>'Product Ratings'!S1065</f>
        <v>4</v>
      </c>
      <c r="T1791" s="307">
        <f>'Product Ratings'!T1065</f>
        <v>10</v>
      </c>
      <c r="U1791" s="146"/>
      <c r="V1791" s="146"/>
      <c r="W1791" s="146"/>
    </row>
    <row r="1792" ht="12.75" customHeight="1">
      <c r="A1792" s="146"/>
      <c r="B1792" s="146" t="str">
        <f>'Product Ratings'!B1080</f>
        <v/>
      </c>
      <c r="C1792" s="146"/>
      <c r="D1792" s="146"/>
      <c r="E1792" s="146">
        <f>'Product Ratings'!C1080</f>
        <v>3</v>
      </c>
      <c r="F1792" s="305">
        <f>'Product Ratings'!D1080</f>
        <v>18</v>
      </c>
      <c r="G1792" s="305">
        <f>'Product Ratings'!E1080</f>
        <v>9.52</v>
      </c>
      <c r="H1792" s="134">
        <f>'Product Ratings'!F1080</f>
        <v>0.5291</v>
      </c>
      <c r="I1792" s="146"/>
      <c r="J1792" s="305">
        <f>'Product Ratings'!J1080</f>
        <v>6</v>
      </c>
      <c r="K1792" s="146" t="str">
        <f>'Product Ratings'!K1080</f>
        <v/>
      </c>
      <c r="L1792" s="305">
        <f>'Product Ratings'!L1080</f>
        <v>3.92387679</v>
      </c>
      <c r="M1792" s="134">
        <f>'Product Ratings'!M1080</f>
        <v>0.04</v>
      </c>
      <c r="N1792" s="146"/>
      <c r="O1792" s="139">
        <f>'Product Ratings'!O1080</f>
        <v>3</v>
      </c>
      <c r="P1792" s="139">
        <f>'Product Ratings'!P1080</f>
        <v>1</v>
      </c>
      <c r="Q1792" s="139">
        <f>'Product Ratings'!Q1080</f>
        <v>5</v>
      </c>
      <c r="R1792" s="139">
        <f>'Product Ratings'!R1080</f>
        <v>0</v>
      </c>
      <c r="S1792" s="306">
        <f>'Product Ratings'!S1080</f>
        <v>1</v>
      </c>
      <c r="T1792" s="307">
        <f>'Product Ratings'!T1080</f>
        <v>10</v>
      </c>
      <c r="U1792" s="146"/>
      <c r="V1792" s="146"/>
      <c r="W1792" s="146"/>
    </row>
    <row r="1793" ht="12.75" customHeight="1">
      <c r="A1793" s="146"/>
      <c r="B1793" s="146" t="str">
        <f>'Product Ratings'!B1081</f>
        <v/>
      </c>
      <c r="C1793" s="146"/>
      <c r="D1793" s="146"/>
      <c r="E1793" s="146">
        <f>'Product Ratings'!C1081</f>
        <v>3</v>
      </c>
      <c r="F1793" s="305">
        <f>'Product Ratings'!D1081</f>
        <v>18</v>
      </c>
      <c r="G1793" s="305">
        <f>'Product Ratings'!E1081</f>
        <v>9.52</v>
      </c>
      <c r="H1793" s="134">
        <f>'Product Ratings'!F1081</f>
        <v>0.5291</v>
      </c>
      <c r="I1793" s="146"/>
      <c r="J1793" s="305">
        <f>'Product Ratings'!J1081</f>
        <v>6</v>
      </c>
      <c r="K1793" s="146" t="str">
        <f>'Product Ratings'!K1081</f>
        <v/>
      </c>
      <c r="L1793" s="305">
        <f>'Product Ratings'!L1081</f>
        <v>3.92387679</v>
      </c>
      <c r="M1793" s="134">
        <f>'Product Ratings'!M1081</f>
        <v>0.05</v>
      </c>
      <c r="N1793" s="146"/>
      <c r="O1793" s="139">
        <f>'Product Ratings'!O1081</f>
        <v>3</v>
      </c>
      <c r="P1793" s="139">
        <f>'Product Ratings'!P1081</f>
        <v>1</v>
      </c>
      <c r="Q1793" s="139">
        <f>'Product Ratings'!Q1081</f>
        <v>5</v>
      </c>
      <c r="R1793" s="139">
        <f>'Product Ratings'!R1081</f>
        <v>0</v>
      </c>
      <c r="S1793" s="306">
        <f>'Product Ratings'!S1081</f>
        <v>1</v>
      </c>
      <c r="T1793" s="307">
        <f>'Product Ratings'!T1081</f>
        <v>10</v>
      </c>
      <c r="U1793" s="146"/>
      <c r="V1793" s="146"/>
      <c r="W1793" s="146"/>
    </row>
    <row r="1794" ht="12.75" customHeight="1">
      <c r="A1794" s="146"/>
      <c r="B1794" s="146" t="str">
        <f>'Product Ratings'!B1093</f>
        <v/>
      </c>
      <c r="C1794" s="146"/>
      <c r="D1794" s="146"/>
      <c r="E1794" s="146">
        <f>'Product Ratings'!C1093</f>
        <v>5</v>
      </c>
      <c r="F1794" s="305">
        <f>'Product Ratings'!D1093</f>
        <v>341.3</v>
      </c>
      <c r="G1794" s="305">
        <f>'Product Ratings'!E1093</f>
        <v>180.12</v>
      </c>
      <c r="H1794" s="134">
        <f>'Product Ratings'!F1093</f>
        <v>0.5277</v>
      </c>
      <c r="I1794" s="146"/>
      <c r="J1794" s="305">
        <f>'Product Ratings'!J1093</f>
        <v>68.26</v>
      </c>
      <c r="K1794" s="146" t="str">
        <f>'Product Ratings'!K1093</f>
        <v/>
      </c>
      <c r="L1794" s="305">
        <f>'Product Ratings'!L1093</f>
        <v>44.68154742</v>
      </c>
      <c r="M1794" s="134">
        <f>'Product Ratings'!M1093</f>
        <v>0.28</v>
      </c>
      <c r="N1794" s="146"/>
      <c r="O1794" s="139">
        <f>'Product Ratings'!O1093</f>
        <v>3</v>
      </c>
      <c r="P1794" s="139">
        <f>'Product Ratings'!P1093</f>
        <v>1</v>
      </c>
      <c r="Q1794" s="139">
        <f>'Product Ratings'!Q1093</f>
        <v>3</v>
      </c>
      <c r="R1794" s="139">
        <f>'Product Ratings'!R1093</f>
        <v>0</v>
      </c>
      <c r="S1794" s="306">
        <f>'Product Ratings'!S1093</f>
        <v>3</v>
      </c>
      <c r="T1794" s="307">
        <f>'Product Ratings'!T1093</f>
        <v>10</v>
      </c>
      <c r="U1794" s="146"/>
      <c r="V1794" s="146"/>
      <c r="W1794" s="146"/>
    </row>
    <row r="1795" ht="12.75" customHeight="1">
      <c r="A1795" s="146"/>
      <c r="B1795" s="146" t="str">
        <f>'Product Ratings'!B1144</f>
        <v/>
      </c>
      <c r="C1795" s="146"/>
      <c r="D1795" s="146"/>
      <c r="E1795" s="146">
        <f>'Product Ratings'!C1144</f>
        <v>1</v>
      </c>
      <c r="F1795" s="305">
        <f>'Product Ratings'!D1144</f>
        <v>66</v>
      </c>
      <c r="G1795" s="305">
        <f>'Product Ratings'!E1144</f>
        <v>34.5</v>
      </c>
      <c r="H1795" s="134">
        <f>'Product Ratings'!F1144</f>
        <v>0.5227</v>
      </c>
      <c r="I1795" s="146"/>
      <c r="J1795" s="305">
        <f>'Product Ratings'!J1144</f>
        <v>66</v>
      </c>
      <c r="K1795" s="146" t="str">
        <f>'Product Ratings'!K1144</f>
        <v/>
      </c>
      <c r="L1795" s="305">
        <f>'Product Ratings'!L1144</f>
        <v>43.34405989</v>
      </c>
      <c r="M1795" s="134">
        <f>'Product Ratings'!M1144</f>
        <v>0.32</v>
      </c>
      <c r="N1795" s="146"/>
      <c r="O1795" s="139">
        <f>'Product Ratings'!O1144</f>
        <v>3</v>
      </c>
      <c r="P1795" s="139">
        <f>'Product Ratings'!P1144</f>
        <v>1</v>
      </c>
      <c r="Q1795" s="139">
        <f>'Product Ratings'!Q1144</f>
        <v>3</v>
      </c>
      <c r="R1795" s="139">
        <f>'Product Ratings'!R1144</f>
        <v>0</v>
      </c>
      <c r="S1795" s="306">
        <f>'Product Ratings'!S1144</f>
        <v>3</v>
      </c>
      <c r="T1795" s="307">
        <f>'Product Ratings'!T1144</f>
        <v>10</v>
      </c>
      <c r="U1795" s="146"/>
      <c r="V1795" s="146"/>
      <c r="W1795" s="146"/>
    </row>
    <row r="1796" ht="12.75" customHeight="1">
      <c r="A1796" s="146"/>
      <c r="B1796" s="146" t="str">
        <f>'Product Ratings'!B1165</f>
        <v/>
      </c>
      <c r="C1796" s="146"/>
      <c r="D1796" s="146"/>
      <c r="E1796" s="146">
        <f>'Product Ratings'!C1165</f>
        <v>1</v>
      </c>
      <c r="F1796" s="305">
        <f>'Product Ratings'!D1165</f>
        <v>86.09</v>
      </c>
      <c r="G1796" s="305">
        <f>'Product Ratings'!E1165</f>
        <v>44.84</v>
      </c>
      <c r="H1796" s="134">
        <f>'Product Ratings'!F1165</f>
        <v>0.5208</v>
      </c>
      <c r="I1796" s="146"/>
      <c r="J1796" s="305">
        <f>'Product Ratings'!J1165</f>
        <v>86.09</v>
      </c>
      <c r="K1796" s="146" t="str">
        <f>'Product Ratings'!K1165</f>
        <v/>
      </c>
      <c r="L1796" s="305">
        <f>'Product Ratings'!L1165</f>
        <v>56.60836402</v>
      </c>
      <c r="M1796" s="134">
        <f>'Product Ratings'!M1165</f>
        <v>0.15</v>
      </c>
      <c r="N1796" s="146"/>
      <c r="O1796" s="139">
        <f>'Product Ratings'!O1165</f>
        <v>3</v>
      </c>
      <c r="P1796" s="139">
        <f>'Product Ratings'!P1165</f>
        <v>1</v>
      </c>
      <c r="Q1796" s="139">
        <f>'Product Ratings'!Q1165</f>
        <v>3</v>
      </c>
      <c r="R1796" s="139">
        <f>'Product Ratings'!R1165</f>
        <v>0</v>
      </c>
      <c r="S1796" s="306">
        <f>'Product Ratings'!S1165</f>
        <v>3</v>
      </c>
      <c r="T1796" s="307">
        <f>'Product Ratings'!T1165</f>
        <v>10</v>
      </c>
      <c r="U1796" s="146"/>
      <c r="V1796" s="146"/>
      <c r="W1796" s="146"/>
    </row>
    <row r="1797" ht="12.75" customHeight="1">
      <c r="A1797" s="146"/>
      <c r="B1797" s="146" t="str">
        <f>'Product Ratings'!B1171</f>
        <v/>
      </c>
      <c r="C1797" s="146"/>
      <c r="D1797" s="146"/>
      <c r="E1797" s="146">
        <f>'Product Ratings'!C1171</f>
        <v>5</v>
      </c>
      <c r="F1797" s="305">
        <f>'Product Ratings'!D1171</f>
        <v>343.48</v>
      </c>
      <c r="G1797" s="305">
        <f>'Product Ratings'!E1171</f>
        <v>178.88</v>
      </c>
      <c r="H1797" s="134">
        <f>'Product Ratings'!F1171</f>
        <v>0.5208</v>
      </c>
      <c r="I1797" s="146"/>
      <c r="J1797" s="305">
        <f>'Product Ratings'!J1171</f>
        <v>68.696</v>
      </c>
      <c r="K1797" s="146" t="str">
        <f>'Product Ratings'!K1171</f>
        <v/>
      </c>
      <c r="L1797" s="305">
        <f>'Product Ratings'!L1171</f>
        <v>45.17096265</v>
      </c>
      <c r="M1797" s="134">
        <f>'Product Ratings'!M1171</f>
        <v>0.31</v>
      </c>
      <c r="N1797" s="146"/>
      <c r="O1797" s="139">
        <f>'Product Ratings'!O1171</f>
        <v>3</v>
      </c>
      <c r="P1797" s="139">
        <f>'Product Ratings'!P1171</f>
        <v>1</v>
      </c>
      <c r="Q1797" s="139">
        <f>'Product Ratings'!Q1171</f>
        <v>3</v>
      </c>
      <c r="R1797" s="139">
        <f>'Product Ratings'!R1171</f>
        <v>0</v>
      </c>
      <c r="S1797" s="306">
        <f>'Product Ratings'!S1171</f>
        <v>3</v>
      </c>
      <c r="T1797" s="307">
        <f>'Product Ratings'!T1171</f>
        <v>10</v>
      </c>
      <c r="U1797" s="146"/>
      <c r="V1797" s="146"/>
      <c r="W1797" s="146"/>
    </row>
    <row r="1798" ht="12.75" customHeight="1">
      <c r="A1798" s="146"/>
      <c r="B1798" s="146" t="str">
        <f>'Product Ratings'!B1172</f>
        <v/>
      </c>
      <c r="C1798" s="146"/>
      <c r="D1798" s="146"/>
      <c r="E1798" s="146">
        <f>'Product Ratings'!C1172</f>
        <v>5</v>
      </c>
      <c r="F1798" s="305">
        <f>'Product Ratings'!D1172</f>
        <v>343.48</v>
      </c>
      <c r="G1798" s="305">
        <f>'Product Ratings'!E1172</f>
        <v>178.88</v>
      </c>
      <c r="H1798" s="134">
        <f>'Product Ratings'!F1172</f>
        <v>0.5208</v>
      </c>
      <c r="I1798" s="146"/>
      <c r="J1798" s="305">
        <f>'Product Ratings'!J1172</f>
        <v>68.696</v>
      </c>
      <c r="K1798" s="146" t="str">
        <f>'Product Ratings'!K1172</f>
        <v/>
      </c>
      <c r="L1798" s="305">
        <f>'Product Ratings'!L1172</f>
        <v>45.17096265</v>
      </c>
      <c r="M1798" s="134">
        <f>'Product Ratings'!M1172</f>
        <v>0.32</v>
      </c>
      <c r="N1798" s="146"/>
      <c r="O1798" s="139">
        <f>'Product Ratings'!O1172</f>
        <v>3</v>
      </c>
      <c r="P1798" s="139">
        <f>'Product Ratings'!P1172</f>
        <v>1</v>
      </c>
      <c r="Q1798" s="139">
        <f>'Product Ratings'!Q1172</f>
        <v>3</v>
      </c>
      <c r="R1798" s="139">
        <f>'Product Ratings'!R1172</f>
        <v>0</v>
      </c>
      <c r="S1798" s="306">
        <f>'Product Ratings'!S1172</f>
        <v>3</v>
      </c>
      <c r="T1798" s="307">
        <f>'Product Ratings'!T1172</f>
        <v>10</v>
      </c>
      <c r="U1798" s="146"/>
      <c r="V1798" s="146"/>
      <c r="W1798" s="146"/>
    </row>
    <row r="1799" ht="12.75" customHeight="1">
      <c r="A1799" s="146"/>
      <c r="B1799" s="146" t="str">
        <f>'Product Ratings'!B1177</f>
        <v/>
      </c>
      <c r="C1799" s="146"/>
      <c r="D1799" s="146"/>
      <c r="E1799" s="146">
        <f>'Product Ratings'!C1177</f>
        <v>2</v>
      </c>
      <c r="F1799" s="305">
        <f>'Product Ratings'!D1177</f>
        <v>241.74</v>
      </c>
      <c r="G1799" s="305">
        <f>'Product Ratings'!E1177</f>
        <v>125.84</v>
      </c>
      <c r="H1799" s="134">
        <f>'Product Ratings'!F1177</f>
        <v>0.5206</v>
      </c>
      <c r="I1799" s="146"/>
      <c r="J1799" s="305">
        <f>'Product Ratings'!J1177</f>
        <v>120.87</v>
      </c>
      <c r="K1799" s="146" t="str">
        <f>'Product Ratings'!K1177</f>
        <v/>
      </c>
      <c r="L1799" s="305">
        <f>'Product Ratings'!L1177</f>
        <v>79.48835986</v>
      </c>
      <c r="M1799" s="134">
        <f>'Product Ratings'!M1177</f>
        <v>0.46</v>
      </c>
      <c r="N1799" s="146"/>
      <c r="O1799" s="139">
        <f>'Product Ratings'!O1177</f>
        <v>3</v>
      </c>
      <c r="P1799" s="139">
        <f>'Product Ratings'!P1177</f>
        <v>1</v>
      </c>
      <c r="Q1799" s="139">
        <f>'Product Ratings'!Q1177</f>
        <v>2</v>
      </c>
      <c r="R1799" s="139">
        <f>'Product Ratings'!R1177</f>
        <v>0</v>
      </c>
      <c r="S1799" s="306">
        <f>'Product Ratings'!S1177</f>
        <v>4</v>
      </c>
      <c r="T1799" s="307">
        <f>'Product Ratings'!T1177</f>
        <v>10</v>
      </c>
      <c r="U1799" s="146"/>
      <c r="V1799" s="146"/>
      <c r="W1799" s="146"/>
    </row>
    <row r="1800" ht="12.75" customHeight="1">
      <c r="A1800" s="146"/>
      <c r="B1800" s="146" t="str">
        <f>'Product Ratings'!B1183</f>
        <v/>
      </c>
      <c r="C1800" s="146"/>
      <c r="D1800" s="146"/>
      <c r="E1800" s="146">
        <f>'Product Ratings'!C1183</f>
        <v>5</v>
      </c>
      <c r="F1800" s="305">
        <f>'Product Ratings'!D1183</f>
        <v>652.17</v>
      </c>
      <c r="G1800" s="305">
        <f>'Product Ratings'!E1183</f>
        <v>339.19</v>
      </c>
      <c r="H1800" s="134">
        <f>'Product Ratings'!F1183</f>
        <v>0.5201</v>
      </c>
      <c r="I1800" s="146"/>
      <c r="J1800" s="305">
        <f>'Product Ratings'!J1183</f>
        <v>130.434</v>
      </c>
      <c r="K1800" s="146" t="str">
        <f>'Product Ratings'!K1183</f>
        <v/>
      </c>
      <c r="L1800" s="305">
        <f>'Product Ratings'!L1183</f>
        <v>85.80619696</v>
      </c>
      <c r="M1800" s="134">
        <f>'Product Ratings'!M1183</f>
        <v>0.51</v>
      </c>
      <c r="N1800" s="146"/>
      <c r="O1800" s="139">
        <f>'Product Ratings'!O1183</f>
        <v>3</v>
      </c>
      <c r="P1800" s="139">
        <f>'Product Ratings'!P1183</f>
        <v>1</v>
      </c>
      <c r="Q1800" s="139">
        <f>'Product Ratings'!Q1183</f>
        <v>2</v>
      </c>
      <c r="R1800" s="139">
        <f>'Product Ratings'!R1183</f>
        <v>0</v>
      </c>
      <c r="S1800" s="306">
        <f>'Product Ratings'!S1183</f>
        <v>4</v>
      </c>
      <c r="T1800" s="307">
        <f>'Product Ratings'!T1183</f>
        <v>10</v>
      </c>
      <c r="U1800" s="146"/>
      <c r="V1800" s="146"/>
      <c r="W1800" s="146"/>
    </row>
    <row r="1801" ht="12.75" customHeight="1">
      <c r="A1801" s="146"/>
      <c r="B1801" s="146" t="str">
        <f>'Product Ratings'!B1189</f>
        <v/>
      </c>
      <c r="C1801" s="146"/>
      <c r="D1801" s="146"/>
      <c r="E1801" s="146">
        <f>'Product Ratings'!C1189</f>
        <v>1</v>
      </c>
      <c r="F1801" s="305">
        <f>'Product Ratings'!D1189</f>
        <v>322</v>
      </c>
      <c r="G1801" s="305">
        <f>'Product Ratings'!E1189</f>
        <v>167.38</v>
      </c>
      <c r="H1801" s="134">
        <f>'Product Ratings'!F1189</f>
        <v>0.5198</v>
      </c>
      <c r="I1801" s="146"/>
      <c r="J1801" s="305">
        <f>'Product Ratings'!J1189</f>
        <v>322</v>
      </c>
      <c r="K1801" s="146" t="str">
        <f>'Product Ratings'!K1189</f>
        <v/>
      </c>
      <c r="L1801" s="305">
        <f>'Product Ratings'!L1189</f>
        <v>211.8699829</v>
      </c>
      <c r="M1801" s="134">
        <f>'Product Ratings'!M1189</f>
        <v>0.67</v>
      </c>
      <c r="N1801" s="146"/>
      <c r="O1801" s="139">
        <f>'Product Ratings'!O1189</f>
        <v>3</v>
      </c>
      <c r="P1801" s="139">
        <f>'Product Ratings'!P1189</f>
        <v>1</v>
      </c>
      <c r="Q1801" s="139">
        <f>'Product Ratings'!Q1189</f>
        <v>1</v>
      </c>
      <c r="R1801" s="139">
        <f>'Product Ratings'!R1189</f>
        <v>0</v>
      </c>
      <c r="S1801" s="306">
        <f>'Product Ratings'!S1189</f>
        <v>5</v>
      </c>
      <c r="T1801" s="307">
        <f>'Product Ratings'!T1189</f>
        <v>10</v>
      </c>
      <c r="U1801" s="146"/>
      <c r="V1801" s="146"/>
      <c r="W1801" s="146"/>
    </row>
    <row r="1802" ht="12.75" customHeight="1">
      <c r="A1802" s="146"/>
      <c r="B1802" s="146" t="str">
        <f>'Product Ratings'!B1206</f>
        <v/>
      </c>
      <c r="C1802" s="146"/>
      <c r="D1802" s="146"/>
      <c r="E1802" s="146">
        <f>'Product Ratings'!C1206</f>
        <v>1</v>
      </c>
      <c r="F1802" s="305">
        <f>'Product Ratings'!D1206</f>
        <v>169.57</v>
      </c>
      <c r="G1802" s="305">
        <f>'Product Ratings'!E1206</f>
        <v>87.86</v>
      </c>
      <c r="H1802" s="134">
        <f>'Product Ratings'!F1206</f>
        <v>0.5181</v>
      </c>
      <c r="I1802" s="146"/>
      <c r="J1802" s="305">
        <f>'Product Ratings'!J1206</f>
        <v>169.57</v>
      </c>
      <c r="K1802" s="146" t="str">
        <f>'Product Ratings'!K1206</f>
        <v/>
      </c>
      <c r="L1802" s="305">
        <f>'Product Ratings'!L1206</f>
        <v>111.6988341</v>
      </c>
      <c r="M1802" s="134">
        <f>'Product Ratings'!M1206</f>
        <v>0.48</v>
      </c>
      <c r="N1802" s="146"/>
      <c r="O1802" s="139">
        <f>'Product Ratings'!O1206</f>
        <v>3</v>
      </c>
      <c r="P1802" s="139">
        <f>'Product Ratings'!P1206</f>
        <v>1</v>
      </c>
      <c r="Q1802" s="139">
        <f>'Product Ratings'!Q1206</f>
        <v>2</v>
      </c>
      <c r="R1802" s="139">
        <f>'Product Ratings'!R1206</f>
        <v>0</v>
      </c>
      <c r="S1802" s="306">
        <f>'Product Ratings'!S1206</f>
        <v>4</v>
      </c>
      <c r="T1802" s="307">
        <f>'Product Ratings'!T1206</f>
        <v>10</v>
      </c>
      <c r="U1802" s="146"/>
      <c r="V1802" s="146"/>
      <c r="W1802" s="146"/>
    </row>
    <row r="1803" ht="12.75" customHeight="1">
      <c r="A1803" s="146"/>
      <c r="B1803" s="146" t="str">
        <f>'Product Ratings'!B1207</f>
        <v/>
      </c>
      <c r="C1803" s="146"/>
      <c r="D1803" s="146"/>
      <c r="E1803" s="146">
        <f>'Product Ratings'!C1207</f>
        <v>1</v>
      </c>
      <c r="F1803" s="305">
        <f>'Product Ratings'!D1207</f>
        <v>169.57</v>
      </c>
      <c r="G1803" s="305">
        <f>'Product Ratings'!E1207</f>
        <v>87.86</v>
      </c>
      <c r="H1803" s="134">
        <f>'Product Ratings'!F1207</f>
        <v>0.5181</v>
      </c>
      <c r="I1803" s="146"/>
      <c r="J1803" s="305">
        <f>'Product Ratings'!J1207</f>
        <v>169.57</v>
      </c>
      <c r="K1803" s="146" t="str">
        <f>'Product Ratings'!K1207</f>
        <v/>
      </c>
      <c r="L1803" s="305">
        <f>'Product Ratings'!L1207</f>
        <v>111.6988341</v>
      </c>
      <c r="M1803" s="134">
        <f>'Product Ratings'!M1207</f>
        <v>0.43</v>
      </c>
      <c r="N1803" s="146"/>
      <c r="O1803" s="139">
        <f>'Product Ratings'!O1207</f>
        <v>3</v>
      </c>
      <c r="P1803" s="139">
        <f>'Product Ratings'!P1207</f>
        <v>1</v>
      </c>
      <c r="Q1803" s="139">
        <f>'Product Ratings'!Q1207</f>
        <v>2</v>
      </c>
      <c r="R1803" s="139">
        <f>'Product Ratings'!R1207</f>
        <v>0</v>
      </c>
      <c r="S1803" s="306">
        <f>'Product Ratings'!S1207</f>
        <v>4</v>
      </c>
      <c r="T1803" s="307">
        <f>'Product Ratings'!T1207</f>
        <v>10</v>
      </c>
      <c r="U1803" s="146"/>
      <c r="V1803" s="146"/>
      <c r="W1803" s="146"/>
    </row>
    <row r="1804" ht="12.75" customHeight="1">
      <c r="A1804" s="146"/>
      <c r="B1804" s="146" t="str">
        <f>'Product Ratings'!B1212</f>
        <v/>
      </c>
      <c r="C1804" s="146"/>
      <c r="D1804" s="146"/>
      <c r="E1804" s="146">
        <f>'Product Ratings'!C1212</f>
        <v>4</v>
      </c>
      <c r="F1804" s="305">
        <f>'Product Ratings'!D1212</f>
        <v>434.78</v>
      </c>
      <c r="G1804" s="305">
        <f>'Product Ratings'!E1212</f>
        <v>225.09</v>
      </c>
      <c r="H1804" s="134">
        <f>'Product Ratings'!F1212</f>
        <v>0.5177</v>
      </c>
      <c r="I1804" s="146"/>
      <c r="J1804" s="305">
        <f>'Product Ratings'!J1212</f>
        <v>108.695</v>
      </c>
      <c r="K1804" s="146" t="str">
        <f>'Product Ratings'!K1212</f>
        <v/>
      </c>
      <c r="L1804" s="305">
        <f>'Product Ratings'!L1212</f>
        <v>71.61823812</v>
      </c>
      <c r="M1804" s="134">
        <f>'Product Ratings'!M1212</f>
        <v>0.26</v>
      </c>
      <c r="N1804" s="146"/>
      <c r="O1804" s="139">
        <f>'Product Ratings'!O1212</f>
        <v>3</v>
      </c>
      <c r="P1804" s="139">
        <f>'Product Ratings'!P1212</f>
        <v>1</v>
      </c>
      <c r="Q1804" s="139">
        <f>'Product Ratings'!Q1212</f>
        <v>3</v>
      </c>
      <c r="R1804" s="139">
        <f>'Product Ratings'!R1212</f>
        <v>0</v>
      </c>
      <c r="S1804" s="306">
        <f>'Product Ratings'!S1212</f>
        <v>3</v>
      </c>
      <c r="T1804" s="307">
        <f>'Product Ratings'!T1212</f>
        <v>10</v>
      </c>
      <c r="U1804" s="146"/>
      <c r="V1804" s="146"/>
      <c r="W1804" s="146"/>
    </row>
    <row r="1805" ht="12.75" customHeight="1">
      <c r="A1805" s="146"/>
      <c r="B1805" s="146" t="str">
        <f>'Product Ratings'!B1214</f>
        <v/>
      </c>
      <c r="C1805" s="146"/>
      <c r="D1805" s="146"/>
      <c r="E1805" s="146">
        <f>'Product Ratings'!C1214</f>
        <v>2</v>
      </c>
      <c r="F1805" s="305">
        <f>'Product Ratings'!D1214</f>
        <v>339.13</v>
      </c>
      <c r="G1805" s="305">
        <f>'Product Ratings'!E1214</f>
        <v>175.46</v>
      </c>
      <c r="H1805" s="134">
        <f>'Product Ratings'!F1214</f>
        <v>0.5174</v>
      </c>
      <c r="I1805" s="146"/>
      <c r="J1805" s="305">
        <f>'Product Ratings'!J1214</f>
        <v>169.565</v>
      </c>
      <c r="K1805" s="146" t="str">
        <f>'Product Ratings'!K1214</f>
        <v/>
      </c>
      <c r="L1805" s="305">
        <f>'Product Ratings'!L1214</f>
        <v>111.7470674</v>
      </c>
      <c r="M1805" s="134">
        <f>'Product Ratings'!M1214</f>
        <v>0.34</v>
      </c>
      <c r="N1805" s="146"/>
      <c r="O1805" s="139">
        <f>'Product Ratings'!O1214</f>
        <v>3</v>
      </c>
      <c r="P1805" s="139">
        <f>'Product Ratings'!P1214</f>
        <v>1</v>
      </c>
      <c r="Q1805" s="139">
        <f>'Product Ratings'!Q1214</f>
        <v>2</v>
      </c>
      <c r="R1805" s="139">
        <f>'Product Ratings'!R1214</f>
        <v>0</v>
      </c>
      <c r="S1805" s="306">
        <f>'Product Ratings'!S1214</f>
        <v>4</v>
      </c>
      <c r="T1805" s="307">
        <f>'Product Ratings'!T1214</f>
        <v>10</v>
      </c>
      <c r="U1805" s="146"/>
      <c r="V1805" s="146"/>
      <c r="W1805" s="146"/>
    </row>
    <row r="1806" ht="12.75" customHeight="1">
      <c r="A1806" s="146"/>
      <c r="B1806" s="146" t="str">
        <f>'Product Ratings'!B1215</f>
        <v/>
      </c>
      <c r="C1806" s="146"/>
      <c r="D1806" s="146"/>
      <c r="E1806" s="146">
        <f>'Product Ratings'!C1215</f>
        <v>2</v>
      </c>
      <c r="F1806" s="305">
        <f>'Product Ratings'!D1215</f>
        <v>269.57</v>
      </c>
      <c r="G1806" s="305">
        <f>'Product Ratings'!E1215</f>
        <v>139.49</v>
      </c>
      <c r="H1806" s="134">
        <f>'Product Ratings'!F1215</f>
        <v>0.5174</v>
      </c>
      <c r="I1806" s="146"/>
      <c r="J1806" s="305">
        <f>'Product Ratings'!J1215</f>
        <v>134.785</v>
      </c>
      <c r="K1806" s="146" t="str">
        <f>'Product Ratings'!K1215</f>
        <v/>
      </c>
      <c r="L1806" s="305">
        <f>'Product Ratings'!L1215</f>
        <v>88.8262818</v>
      </c>
      <c r="M1806" s="134">
        <f>'Product Ratings'!M1215</f>
        <v>0.35</v>
      </c>
      <c r="N1806" s="146"/>
      <c r="O1806" s="139">
        <f>'Product Ratings'!O1215</f>
        <v>3</v>
      </c>
      <c r="P1806" s="139">
        <f>'Product Ratings'!P1215</f>
        <v>1</v>
      </c>
      <c r="Q1806" s="139">
        <f>'Product Ratings'!Q1215</f>
        <v>2</v>
      </c>
      <c r="R1806" s="139">
        <f>'Product Ratings'!R1215</f>
        <v>0</v>
      </c>
      <c r="S1806" s="306">
        <f>'Product Ratings'!S1215</f>
        <v>4</v>
      </c>
      <c r="T1806" s="307">
        <f>'Product Ratings'!T1215</f>
        <v>10</v>
      </c>
      <c r="U1806" s="146"/>
      <c r="V1806" s="146"/>
      <c r="W1806" s="146"/>
    </row>
    <row r="1807" ht="12.75" customHeight="1">
      <c r="A1807" s="146"/>
      <c r="B1807" s="146" t="str">
        <f>'Product Ratings'!B1217</f>
        <v/>
      </c>
      <c r="C1807" s="146"/>
      <c r="D1807" s="146"/>
      <c r="E1807" s="146">
        <f>'Product Ratings'!C1217</f>
        <v>4</v>
      </c>
      <c r="F1807" s="305">
        <f>'Product Ratings'!D1217</f>
        <v>834.78</v>
      </c>
      <c r="G1807" s="305">
        <f>'Product Ratings'!E1217</f>
        <v>431.64</v>
      </c>
      <c r="H1807" s="134">
        <f>'Product Ratings'!F1217</f>
        <v>0.5171</v>
      </c>
      <c r="I1807" s="146"/>
      <c r="J1807" s="305">
        <f>'Product Ratings'!J1217</f>
        <v>208.695</v>
      </c>
      <c r="K1807" s="146" t="str">
        <f>'Product Ratings'!K1217</f>
        <v/>
      </c>
      <c r="L1807" s="305">
        <f>'Product Ratings'!L1217</f>
        <v>137.5617955</v>
      </c>
      <c r="M1807" s="134">
        <f>'Product Ratings'!M1217</f>
        <v>0.45</v>
      </c>
      <c r="N1807" s="146"/>
      <c r="O1807" s="139">
        <f>'Product Ratings'!O1217</f>
        <v>3</v>
      </c>
      <c r="P1807" s="139">
        <f>'Product Ratings'!P1217</f>
        <v>1</v>
      </c>
      <c r="Q1807" s="139">
        <f>'Product Ratings'!Q1217</f>
        <v>2</v>
      </c>
      <c r="R1807" s="139">
        <f>'Product Ratings'!R1217</f>
        <v>0</v>
      </c>
      <c r="S1807" s="306">
        <f>'Product Ratings'!S1217</f>
        <v>4</v>
      </c>
      <c r="T1807" s="307">
        <f>'Product Ratings'!T1217</f>
        <v>10</v>
      </c>
      <c r="U1807" s="146"/>
      <c r="V1807" s="146"/>
      <c r="W1807" s="146"/>
    </row>
    <row r="1808" ht="12.75" customHeight="1">
      <c r="A1808" s="146"/>
      <c r="B1808" s="146" t="str">
        <f>'Product Ratings'!B1219</f>
        <v/>
      </c>
      <c r="C1808" s="146"/>
      <c r="D1808" s="146"/>
      <c r="E1808" s="146">
        <f>'Product Ratings'!C1219</f>
        <v>1</v>
      </c>
      <c r="F1808" s="305">
        <f>'Product Ratings'!D1219</f>
        <v>399.13</v>
      </c>
      <c r="G1808" s="305">
        <f>'Product Ratings'!E1219</f>
        <v>206.35</v>
      </c>
      <c r="H1808" s="134">
        <f>'Product Ratings'!F1219</f>
        <v>0.517</v>
      </c>
      <c r="I1808" s="146"/>
      <c r="J1808" s="305">
        <f>'Product Ratings'!J1219</f>
        <v>399.13</v>
      </c>
      <c r="K1808" s="146" t="str">
        <f>'Product Ratings'!K1219</f>
        <v/>
      </c>
      <c r="L1808" s="305">
        <f>'Product Ratings'!L1219</f>
        <v>263.1048121</v>
      </c>
      <c r="M1808" s="134">
        <f>'Product Ratings'!M1219</f>
        <v>0.65</v>
      </c>
      <c r="N1808" s="146"/>
      <c r="O1808" s="139">
        <f>'Product Ratings'!O1219</f>
        <v>3</v>
      </c>
      <c r="P1808" s="139">
        <f>'Product Ratings'!P1219</f>
        <v>1</v>
      </c>
      <c r="Q1808" s="139">
        <f>'Product Ratings'!Q1219</f>
        <v>1</v>
      </c>
      <c r="R1808" s="139">
        <f>'Product Ratings'!R1219</f>
        <v>0</v>
      </c>
      <c r="S1808" s="306">
        <f>'Product Ratings'!S1219</f>
        <v>5</v>
      </c>
      <c r="T1808" s="307">
        <f>'Product Ratings'!T1219</f>
        <v>10</v>
      </c>
      <c r="U1808" s="146"/>
      <c r="V1808" s="146"/>
      <c r="W1808" s="146"/>
    </row>
    <row r="1809" ht="12.75" customHeight="1">
      <c r="A1809" s="146"/>
      <c r="B1809" s="146" t="str">
        <f>'Product Ratings'!B1239</f>
        <v/>
      </c>
      <c r="C1809" s="146"/>
      <c r="D1809" s="146"/>
      <c r="E1809" s="146">
        <f>'Product Ratings'!C1239</f>
        <v>3</v>
      </c>
      <c r="F1809" s="305">
        <f>'Product Ratings'!D1239</f>
        <v>188.35</v>
      </c>
      <c r="G1809" s="305">
        <f>'Product Ratings'!E1239</f>
        <v>97.08</v>
      </c>
      <c r="H1809" s="134">
        <f>'Product Ratings'!F1239</f>
        <v>0.5154</v>
      </c>
      <c r="I1809" s="146"/>
      <c r="J1809" s="305">
        <f>'Product Ratings'!J1239</f>
        <v>62.78333333</v>
      </c>
      <c r="K1809" s="146" t="str">
        <f>'Product Ratings'!K1239</f>
        <v/>
      </c>
      <c r="L1809" s="305">
        <f>'Product Ratings'!L1239</f>
        <v>41.43020545</v>
      </c>
      <c r="M1809" s="134">
        <f>'Product Ratings'!M1239</f>
        <v>0.13</v>
      </c>
      <c r="N1809" s="146"/>
      <c r="O1809" s="139">
        <f>'Product Ratings'!O1239</f>
        <v>3</v>
      </c>
      <c r="P1809" s="139">
        <f>'Product Ratings'!P1239</f>
        <v>1</v>
      </c>
      <c r="Q1809" s="139">
        <f>'Product Ratings'!Q1239</f>
        <v>3</v>
      </c>
      <c r="R1809" s="139">
        <f>'Product Ratings'!R1239</f>
        <v>0</v>
      </c>
      <c r="S1809" s="306">
        <f>'Product Ratings'!S1239</f>
        <v>0.13</v>
      </c>
      <c r="T1809" s="307">
        <f>'Product Ratings'!T1239</f>
        <v>7.13</v>
      </c>
      <c r="U1809" s="146"/>
      <c r="V1809" s="146"/>
      <c r="W1809" s="146"/>
    </row>
    <row r="1810" ht="12.75" customHeight="1">
      <c r="A1810" s="146"/>
      <c r="B1810" s="146" t="str">
        <f>'Product Ratings'!B1240</f>
        <v/>
      </c>
      <c r="C1810" s="146"/>
      <c r="D1810" s="146"/>
      <c r="E1810" s="146">
        <f>'Product Ratings'!C1240</f>
        <v>9</v>
      </c>
      <c r="F1810" s="305">
        <f>'Product Ratings'!D1240</f>
        <v>611.39</v>
      </c>
      <c r="G1810" s="305">
        <f>'Product Ratings'!E1240</f>
        <v>315.11</v>
      </c>
      <c r="H1810" s="134">
        <f>'Product Ratings'!F1240</f>
        <v>0.5154</v>
      </c>
      <c r="I1810" s="146"/>
      <c r="J1810" s="305">
        <f>'Product Ratings'!J1240</f>
        <v>67.93222222</v>
      </c>
      <c r="K1810" s="146" t="str">
        <f>'Product Ratings'!K1240</f>
        <v/>
      </c>
      <c r="L1810" s="305">
        <f>'Product Ratings'!L1240</f>
        <v>44.82791489</v>
      </c>
      <c r="M1810" s="134">
        <f>'Product Ratings'!M1240</f>
        <v>0.125</v>
      </c>
      <c r="N1810" s="146"/>
      <c r="O1810" s="139">
        <f>'Product Ratings'!O1240</f>
        <v>3</v>
      </c>
      <c r="P1810" s="139">
        <f>'Product Ratings'!P1240</f>
        <v>2</v>
      </c>
      <c r="Q1810" s="139">
        <f>'Product Ratings'!Q1240</f>
        <v>3</v>
      </c>
      <c r="R1810" s="139">
        <f>'Product Ratings'!R1240</f>
        <v>0</v>
      </c>
      <c r="S1810" s="306">
        <f>'Product Ratings'!S1240</f>
        <v>2</v>
      </c>
      <c r="T1810" s="307">
        <f>'Product Ratings'!T1240</f>
        <v>10</v>
      </c>
      <c r="U1810" s="146"/>
      <c r="V1810" s="146"/>
      <c r="W1810" s="146"/>
    </row>
    <row r="1811" ht="12.75" customHeight="1">
      <c r="A1811" s="146"/>
      <c r="B1811" s="146" t="str">
        <f>'Product Ratings'!B1249</f>
        <v/>
      </c>
      <c r="C1811" s="146"/>
      <c r="D1811" s="146"/>
      <c r="E1811" s="146">
        <f>'Product Ratings'!C1249</f>
        <v>2</v>
      </c>
      <c r="F1811" s="305">
        <f>'Product Ratings'!D1249</f>
        <v>172.17</v>
      </c>
      <c r="G1811" s="305">
        <f>'Product Ratings'!E1249</f>
        <v>88.57</v>
      </c>
      <c r="H1811" s="134">
        <f>'Product Ratings'!F1249</f>
        <v>0.5144</v>
      </c>
      <c r="I1811" s="146"/>
      <c r="J1811" s="305">
        <f>'Product Ratings'!J1249</f>
        <v>86.085</v>
      </c>
      <c r="K1811" s="146" t="str">
        <f>'Product Ratings'!K1249</f>
        <v/>
      </c>
      <c r="L1811" s="305">
        <f>'Product Ratings'!L1249</f>
        <v>56.84429477</v>
      </c>
      <c r="M1811" s="134">
        <f>'Product Ratings'!M1249</f>
        <v>0.33</v>
      </c>
      <c r="N1811" s="146"/>
      <c r="O1811" s="139">
        <f>'Product Ratings'!O1249</f>
        <v>3</v>
      </c>
      <c r="P1811" s="139">
        <f>'Product Ratings'!P1249</f>
        <v>1</v>
      </c>
      <c r="Q1811" s="139">
        <f>'Product Ratings'!Q1249</f>
        <v>3</v>
      </c>
      <c r="R1811" s="139">
        <f>'Product Ratings'!R1249</f>
        <v>0</v>
      </c>
      <c r="S1811" s="306">
        <f>'Product Ratings'!S1249</f>
        <v>3</v>
      </c>
      <c r="T1811" s="307">
        <f>'Product Ratings'!T1249</f>
        <v>10</v>
      </c>
      <c r="U1811" s="146"/>
      <c r="V1811" s="146"/>
      <c r="W1811" s="146"/>
    </row>
    <row r="1812" ht="12.75" customHeight="1">
      <c r="A1812" s="146"/>
      <c r="B1812" s="146" t="str">
        <f>'Product Ratings'!B1280</f>
        <v/>
      </c>
      <c r="C1812" s="146"/>
      <c r="D1812" s="146"/>
      <c r="E1812" s="146">
        <f>'Product Ratings'!C1280</f>
        <v>1</v>
      </c>
      <c r="F1812" s="305">
        <f>'Product Ratings'!D1280</f>
        <v>346.96</v>
      </c>
      <c r="G1812" s="305">
        <f>'Product Ratings'!E1280</f>
        <v>177.12</v>
      </c>
      <c r="H1812" s="134">
        <f>'Product Ratings'!F1280</f>
        <v>0.5105</v>
      </c>
      <c r="I1812" s="146"/>
      <c r="J1812" s="305">
        <f>'Product Ratings'!J1280</f>
        <v>346.96</v>
      </c>
      <c r="K1812" s="146" t="str">
        <f>'Product Ratings'!K1280</f>
        <v/>
      </c>
      <c r="L1812" s="305">
        <f>'Product Ratings'!L1280</f>
        <v>229.6987752</v>
      </c>
      <c r="M1812" s="134">
        <f>'Product Ratings'!M1280</f>
        <v>0.65</v>
      </c>
      <c r="N1812" s="146"/>
      <c r="O1812" s="139">
        <f>'Product Ratings'!O1280</f>
        <v>3</v>
      </c>
      <c r="P1812" s="139">
        <f>'Product Ratings'!P1280</f>
        <v>1</v>
      </c>
      <c r="Q1812" s="139">
        <f>'Product Ratings'!Q1280</f>
        <v>1</v>
      </c>
      <c r="R1812" s="139">
        <f>'Product Ratings'!R1280</f>
        <v>0</v>
      </c>
      <c r="S1812" s="306">
        <f>'Product Ratings'!S1280</f>
        <v>5</v>
      </c>
      <c r="T1812" s="307">
        <f>'Product Ratings'!T1280</f>
        <v>10</v>
      </c>
      <c r="U1812" s="146"/>
      <c r="V1812" s="146"/>
      <c r="W1812" s="146"/>
    </row>
    <row r="1813" ht="12.75" customHeight="1">
      <c r="A1813" s="146"/>
      <c r="B1813" s="146" t="str">
        <f>'Product Ratings'!B1281</f>
        <v/>
      </c>
      <c r="C1813" s="146"/>
      <c r="D1813" s="146"/>
      <c r="E1813" s="146">
        <f>'Product Ratings'!C1281</f>
        <v>2</v>
      </c>
      <c r="F1813" s="305">
        <f>'Product Ratings'!D1281</f>
        <v>433.04</v>
      </c>
      <c r="G1813" s="305">
        <f>'Product Ratings'!E1281</f>
        <v>221.04</v>
      </c>
      <c r="H1813" s="134">
        <f>'Product Ratings'!F1281</f>
        <v>0.5104</v>
      </c>
      <c r="I1813" s="146"/>
      <c r="J1813" s="305">
        <f>'Product Ratings'!J1281</f>
        <v>216.52</v>
      </c>
      <c r="K1813" s="146" t="str">
        <f>'Product Ratings'!K1281</f>
        <v/>
      </c>
      <c r="L1813" s="305">
        <f>'Product Ratings'!L1281</f>
        <v>143.3527542</v>
      </c>
      <c r="M1813" s="134">
        <f>'Product Ratings'!M1281</f>
        <v>0.45</v>
      </c>
      <c r="N1813" s="146"/>
      <c r="O1813" s="139">
        <f>'Product Ratings'!O1281</f>
        <v>3</v>
      </c>
      <c r="P1813" s="139">
        <f>'Product Ratings'!P1281</f>
        <v>1</v>
      </c>
      <c r="Q1813" s="139">
        <f>'Product Ratings'!Q1281</f>
        <v>2</v>
      </c>
      <c r="R1813" s="139">
        <f>'Product Ratings'!R1281</f>
        <v>0</v>
      </c>
      <c r="S1813" s="306">
        <f>'Product Ratings'!S1281</f>
        <v>4</v>
      </c>
      <c r="T1813" s="307">
        <f>'Product Ratings'!T1281</f>
        <v>10</v>
      </c>
      <c r="U1813" s="146"/>
      <c r="V1813" s="146"/>
      <c r="W1813" s="146"/>
    </row>
    <row r="1814" ht="12.75" customHeight="1">
      <c r="A1814" s="146"/>
      <c r="B1814" s="146" t="str">
        <f>'Product Ratings'!B1282</f>
        <v/>
      </c>
      <c r="C1814" s="146"/>
      <c r="D1814" s="146"/>
      <c r="E1814" s="146">
        <f>'Product Ratings'!C1282</f>
        <v>2</v>
      </c>
      <c r="F1814" s="305">
        <f>'Product Ratings'!D1282</f>
        <v>433.04</v>
      </c>
      <c r="G1814" s="305">
        <f>'Product Ratings'!E1282</f>
        <v>221.04</v>
      </c>
      <c r="H1814" s="134">
        <f>'Product Ratings'!F1282</f>
        <v>0.5104</v>
      </c>
      <c r="I1814" s="146"/>
      <c r="J1814" s="305">
        <f>'Product Ratings'!J1282</f>
        <v>216.52</v>
      </c>
      <c r="K1814" s="146" t="str">
        <f>'Product Ratings'!K1282</f>
        <v/>
      </c>
      <c r="L1814" s="305">
        <f>'Product Ratings'!L1282</f>
        <v>143.3527542</v>
      </c>
      <c r="M1814" s="134">
        <f>'Product Ratings'!M1282</f>
        <v>0.48</v>
      </c>
      <c r="N1814" s="146"/>
      <c r="O1814" s="139">
        <f>'Product Ratings'!O1282</f>
        <v>3</v>
      </c>
      <c r="P1814" s="139">
        <f>'Product Ratings'!P1282</f>
        <v>1</v>
      </c>
      <c r="Q1814" s="139">
        <f>'Product Ratings'!Q1282</f>
        <v>2</v>
      </c>
      <c r="R1814" s="139">
        <f>'Product Ratings'!R1282</f>
        <v>0</v>
      </c>
      <c r="S1814" s="306">
        <f>'Product Ratings'!S1282</f>
        <v>4</v>
      </c>
      <c r="T1814" s="307">
        <f>'Product Ratings'!T1282</f>
        <v>10</v>
      </c>
      <c r="U1814" s="146"/>
      <c r="V1814" s="146"/>
      <c r="W1814" s="146"/>
    </row>
    <row r="1815" ht="12.75" customHeight="1">
      <c r="A1815" s="146"/>
      <c r="B1815" s="146" t="str">
        <f>'Product Ratings'!B1293</f>
        <v/>
      </c>
      <c r="C1815" s="146"/>
      <c r="D1815" s="146"/>
      <c r="E1815" s="146">
        <f>'Product Ratings'!C1293</f>
        <v>3</v>
      </c>
      <c r="F1815" s="305">
        <f>'Product Ratings'!D1293</f>
        <v>443.61</v>
      </c>
      <c r="G1815" s="305">
        <f>'Product Ratings'!E1293</f>
        <v>225.71</v>
      </c>
      <c r="H1815" s="134">
        <f>'Product Ratings'!F1293</f>
        <v>0.5088</v>
      </c>
      <c r="I1815" s="146"/>
      <c r="J1815" s="305">
        <f>'Product Ratings'!J1293</f>
        <v>147.87</v>
      </c>
      <c r="K1815" s="146" t="str">
        <f>'Product Ratings'!K1293</f>
        <v/>
      </c>
      <c r="L1815" s="305">
        <f>'Product Ratings'!L1293</f>
        <v>98.00503712</v>
      </c>
      <c r="M1815" s="134">
        <f>'Product Ratings'!M1293</f>
        <v>0.45</v>
      </c>
      <c r="N1815" s="146"/>
      <c r="O1815" s="139">
        <f>'Product Ratings'!O1293</f>
        <v>3</v>
      </c>
      <c r="P1815" s="139">
        <f>'Product Ratings'!P1293</f>
        <v>1</v>
      </c>
      <c r="Q1815" s="139">
        <f>'Product Ratings'!Q1293</f>
        <v>2</v>
      </c>
      <c r="R1815" s="139">
        <f>'Product Ratings'!R1293</f>
        <v>0</v>
      </c>
      <c r="S1815" s="306">
        <f>'Product Ratings'!S1293</f>
        <v>4</v>
      </c>
      <c r="T1815" s="307">
        <f>'Product Ratings'!T1293</f>
        <v>10</v>
      </c>
      <c r="U1815" s="146"/>
      <c r="V1815" s="146"/>
      <c r="W1815" s="146"/>
    </row>
    <row r="1816" ht="12.75" customHeight="1">
      <c r="A1816" s="146"/>
      <c r="B1816" s="146" t="str">
        <f>'Product Ratings'!B1308</f>
        <v/>
      </c>
      <c r="C1816" s="146"/>
      <c r="D1816" s="146"/>
      <c r="E1816" s="146">
        <f>'Product Ratings'!C1308</f>
        <v>3</v>
      </c>
      <c r="F1816" s="305">
        <f>'Product Ratings'!D1308</f>
        <v>15.65</v>
      </c>
      <c r="G1816" s="305">
        <f>'Product Ratings'!E1308</f>
        <v>7.94</v>
      </c>
      <c r="H1816" s="134">
        <f>'Product Ratings'!F1308</f>
        <v>0.5071</v>
      </c>
      <c r="I1816" s="146"/>
      <c r="J1816" s="305">
        <f>'Product Ratings'!J1308</f>
        <v>5.216666667</v>
      </c>
      <c r="K1816" s="146" t="str">
        <f>'Product Ratings'!K1308</f>
        <v/>
      </c>
      <c r="L1816" s="305">
        <f>'Product Ratings'!L1308</f>
        <v>3.461393847</v>
      </c>
      <c r="M1816" s="134">
        <f>'Product Ratings'!M1308</f>
        <v>0.04</v>
      </c>
      <c r="N1816" s="146"/>
      <c r="O1816" s="139">
        <f>'Product Ratings'!O1308</f>
        <v>3</v>
      </c>
      <c r="P1816" s="139">
        <f>'Product Ratings'!P1308</f>
        <v>1</v>
      </c>
      <c r="Q1816" s="139">
        <f>'Product Ratings'!Q1308</f>
        <v>5</v>
      </c>
      <c r="R1816" s="139">
        <f>'Product Ratings'!R1308</f>
        <v>0</v>
      </c>
      <c r="S1816" s="306">
        <f>'Product Ratings'!S1308</f>
        <v>1</v>
      </c>
      <c r="T1816" s="307">
        <f>'Product Ratings'!T1308</f>
        <v>10</v>
      </c>
      <c r="U1816" s="146"/>
      <c r="V1816" s="146"/>
      <c r="W1816" s="146"/>
    </row>
    <row r="1817" ht="12.75" customHeight="1">
      <c r="A1817" s="146"/>
      <c r="B1817" s="146" t="str">
        <f>'Product Ratings'!B1310</f>
        <v/>
      </c>
      <c r="C1817" s="146"/>
      <c r="D1817" s="146"/>
      <c r="E1817" s="146">
        <f>'Product Ratings'!C1310</f>
        <v>13</v>
      </c>
      <c r="F1817" s="305">
        <f>'Product Ratings'!D1310</f>
        <v>3179.14</v>
      </c>
      <c r="G1817" s="305">
        <f>'Product Ratings'!E1310</f>
        <v>1612</v>
      </c>
      <c r="H1817" s="134">
        <f>'Product Ratings'!F1310</f>
        <v>0.5071</v>
      </c>
      <c r="I1817" s="146"/>
      <c r="J1817" s="305">
        <f>'Product Ratings'!J1310</f>
        <v>244.5492308</v>
      </c>
      <c r="K1817" s="146" t="str">
        <f>'Product Ratings'!K1310</f>
        <v/>
      </c>
      <c r="L1817" s="305">
        <f>'Product Ratings'!L1310</f>
        <v>162.2647673</v>
      </c>
      <c r="M1817" s="134">
        <f>'Product Ratings'!M1310</f>
        <v>0.06</v>
      </c>
      <c r="N1817" s="146"/>
      <c r="O1817" s="139">
        <f>'Product Ratings'!O1310</f>
        <v>3</v>
      </c>
      <c r="P1817" s="139">
        <f>'Product Ratings'!P1310</f>
        <v>3</v>
      </c>
      <c r="Q1817" s="139">
        <f>'Product Ratings'!Q1310</f>
        <v>2</v>
      </c>
      <c r="R1817" s="139">
        <f>'Product Ratings'!R1310</f>
        <v>0</v>
      </c>
      <c r="S1817" s="306">
        <f>'Product Ratings'!S1310</f>
        <v>2</v>
      </c>
      <c r="T1817" s="307">
        <f>'Product Ratings'!T1310</f>
        <v>10</v>
      </c>
      <c r="U1817" s="146"/>
      <c r="V1817" s="146"/>
      <c r="W1817" s="146"/>
    </row>
    <row r="1818" ht="12.75" customHeight="1">
      <c r="A1818" s="146"/>
      <c r="B1818" s="146" t="str">
        <f>'Product Ratings'!B1317</f>
        <v/>
      </c>
      <c r="C1818" s="146"/>
      <c r="D1818" s="146"/>
      <c r="E1818" s="146">
        <f>'Product Ratings'!C1317</f>
        <v>1</v>
      </c>
      <c r="F1818" s="305">
        <f>'Product Ratings'!D1317</f>
        <v>86.09</v>
      </c>
      <c r="G1818" s="305">
        <f>'Product Ratings'!E1317</f>
        <v>43.59</v>
      </c>
      <c r="H1818" s="134">
        <f>'Product Ratings'!F1317</f>
        <v>0.5063</v>
      </c>
      <c r="I1818" s="146"/>
      <c r="J1818" s="305">
        <f>'Product Ratings'!J1317</f>
        <v>86.09</v>
      </c>
      <c r="K1818" s="146" t="str">
        <f>'Product Ratings'!K1317</f>
        <v/>
      </c>
      <c r="L1818" s="305">
        <f>'Product Ratings'!L1317</f>
        <v>57.15328952</v>
      </c>
      <c r="M1818" s="134">
        <f>'Product Ratings'!M1317</f>
        <v>0.15</v>
      </c>
      <c r="N1818" s="146"/>
      <c r="O1818" s="139">
        <f>'Product Ratings'!O1317</f>
        <v>3</v>
      </c>
      <c r="P1818" s="139">
        <f>'Product Ratings'!P1317</f>
        <v>1</v>
      </c>
      <c r="Q1818" s="139">
        <f>'Product Ratings'!Q1317</f>
        <v>3</v>
      </c>
      <c r="R1818" s="139">
        <f>'Product Ratings'!R1317</f>
        <v>0</v>
      </c>
      <c r="S1818" s="306">
        <f>'Product Ratings'!S1317</f>
        <v>3</v>
      </c>
      <c r="T1818" s="307">
        <f>'Product Ratings'!T1317</f>
        <v>10</v>
      </c>
      <c r="U1818" s="146"/>
      <c r="V1818" s="146"/>
      <c r="W1818" s="146"/>
    </row>
    <row r="1819" ht="12.75" customHeight="1">
      <c r="A1819" s="146"/>
      <c r="B1819" s="146" t="str">
        <f>'Product Ratings'!B1321</f>
        <v/>
      </c>
      <c r="C1819" s="146"/>
      <c r="D1819" s="146"/>
      <c r="E1819" s="146">
        <f>'Product Ratings'!C1321</f>
        <v>9</v>
      </c>
      <c r="F1819" s="305">
        <f>'Product Ratings'!D1321</f>
        <v>1110.94</v>
      </c>
      <c r="G1819" s="305">
        <f>'Product Ratings'!E1321</f>
        <v>561.94</v>
      </c>
      <c r="H1819" s="134">
        <f>'Product Ratings'!F1321</f>
        <v>0.5058</v>
      </c>
      <c r="I1819" s="146"/>
      <c r="J1819" s="305">
        <f>'Product Ratings'!J1321</f>
        <v>123.4377778</v>
      </c>
      <c r="K1819" s="146" t="str">
        <f>'Product Ratings'!K1321</f>
        <v/>
      </c>
      <c r="L1819" s="305">
        <f>'Product Ratings'!L1321</f>
        <v>81.97488231</v>
      </c>
      <c r="M1819" s="134">
        <f>'Product Ratings'!M1321</f>
        <v>0.28</v>
      </c>
      <c r="N1819" s="146"/>
      <c r="O1819" s="139">
        <f>'Product Ratings'!O1321</f>
        <v>3</v>
      </c>
      <c r="P1819" s="139">
        <f>'Product Ratings'!P1321</f>
        <v>2</v>
      </c>
      <c r="Q1819" s="139">
        <f>'Product Ratings'!Q1321</f>
        <v>2</v>
      </c>
      <c r="R1819" s="139">
        <f>'Product Ratings'!R1321</f>
        <v>0</v>
      </c>
      <c r="S1819" s="306">
        <f>'Product Ratings'!S1321</f>
        <v>3</v>
      </c>
      <c r="T1819" s="307">
        <f>'Product Ratings'!T1321</f>
        <v>10</v>
      </c>
      <c r="U1819" s="146"/>
      <c r="V1819" s="146"/>
      <c r="W1819" s="146"/>
    </row>
    <row r="1820" ht="12.75" customHeight="1">
      <c r="A1820" s="146"/>
      <c r="B1820" s="146" t="str">
        <f>'Product Ratings'!B1323</f>
        <v/>
      </c>
      <c r="C1820" s="146"/>
      <c r="D1820" s="146"/>
      <c r="E1820" s="146">
        <f>'Product Ratings'!C1323</f>
        <v>5</v>
      </c>
      <c r="F1820" s="305">
        <f>'Product Ratings'!D1323</f>
        <v>441.35</v>
      </c>
      <c r="G1820" s="305">
        <f>'Product Ratings'!E1323</f>
        <v>223.13</v>
      </c>
      <c r="H1820" s="134">
        <f>'Product Ratings'!F1323</f>
        <v>0.5056</v>
      </c>
      <c r="I1820" s="146"/>
      <c r="J1820" s="305">
        <f>'Product Ratings'!J1323</f>
        <v>88.27</v>
      </c>
      <c r="K1820" s="146" t="str">
        <f>'Product Ratings'!K1323</f>
        <v/>
      </c>
      <c r="L1820" s="305">
        <f>'Product Ratings'!L1323</f>
        <v>58.62778959</v>
      </c>
      <c r="M1820" s="134">
        <f>'Product Ratings'!M1323</f>
        <v>0.31</v>
      </c>
      <c r="N1820" s="146"/>
      <c r="O1820" s="139">
        <f>'Product Ratings'!O1323</f>
        <v>3</v>
      </c>
      <c r="P1820" s="139">
        <f>'Product Ratings'!P1323</f>
        <v>1</v>
      </c>
      <c r="Q1820" s="139">
        <f>'Product Ratings'!Q1323</f>
        <v>3</v>
      </c>
      <c r="R1820" s="139">
        <f>'Product Ratings'!R1323</f>
        <v>0</v>
      </c>
      <c r="S1820" s="306">
        <f>'Product Ratings'!S1323</f>
        <v>3</v>
      </c>
      <c r="T1820" s="307">
        <f>'Product Ratings'!T1323</f>
        <v>10</v>
      </c>
      <c r="U1820" s="146"/>
      <c r="V1820" s="146"/>
      <c r="W1820" s="146"/>
    </row>
    <row r="1821" ht="12.75" customHeight="1">
      <c r="A1821" s="146"/>
      <c r="B1821" s="146" t="str">
        <f>'Product Ratings'!B1366</f>
        <v/>
      </c>
      <c r="C1821" s="146"/>
      <c r="D1821" s="146"/>
      <c r="E1821" s="146">
        <f>'Product Ratings'!C1366</f>
        <v>1</v>
      </c>
      <c r="F1821" s="305">
        <f>'Product Ratings'!D1366</f>
        <v>155.65</v>
      </c>
      <c r="G1821" s="305">
        <f>'Product Ratings'!E1366</f>
        <v>77.85</v>
      </c>
      <c r="H1821" s="134">
        <f>'Product Ratings'!F1366</f>
        <v>0.5002</v>
      </c>
      <c r="I1821" s="146"/>
      <c r="J1821" s="305">
        <f>'Product Ratings'!J1366</f>
        <v>155.65</v>
      </c>
      <c r="K1821" s="146" t="str">
        <f>'Product Ratings'!K1366</f>
        <v/>
      </c>
      <c r="L1821" s="305">
        <f>'Product Ratings'!L1366</f>
        <v>103.752833</v>
      </c>
      <c r="M1821" s="134">
        <f>'Product Ratings'!M1366</f>
        <v>0.34</v>
      </c>
      <c r="N1821" s="146"/>
      <c r="O1821" s="139">
        <f>'Product Ratings'!O1366</f>
        <v>3</v>
      </c>
      <c r="P1821" s="139">
        <f>'Product Ratings'!P1366</f>
        <v>1</v>
      </c>
      <c r="Q1821" s="139">
        <f>'Product Ratings'!Q1366</f>
        <v>2</v>
      </c>
      <c r="R1821" s="139">
        <f>'Product Ratings'!R1366</f>
        <v>0</v>
      </c>
      <c r="S1821" s="306">
        <f>'Product Ratings'!S1366</f>
        <v>4</v>
      </c>
      <c r="T1821" s="307">
        <f>'Product Ratings'!T1366</f>
        <v>10</v>
      </c>
      <c r="U1821" s="146"/>
      <c r="V1821" s="146"/>
      <c r="W1821" s="146"/>
    </row>
    <row r="1822" ht="12.75" customHeight="1">
      <c r="A1822" s="146"/>
      <c r="B1822" s="146" t="str">
        <f>'Product Ratings'!B1367</f>
        <v/>
      </c>
      <c r="C1822" s="146"/>
      <c r="D1822" s="146"/>
      <c r="E1822" s="146">
        <f>'Product Ratings'!C1367</f>
        <v>1</v>
      </c>
      <c r="F1822" s="305">
        <f>'Product Ratings'!D1367</f>
        <v>155.65</v>
      </c>
      <c r="G1822" s="305">
        <f>'Product Ratings'!E1367</f>
        <v>77.85</v>
      </c>
      <c r="H1822" s="134">
        <f>'Product Ratings'!F1367</f>
        <v>0.5002</v>
      </c>
      <c r="I1822" s="146"/>
      <c r="J1822" s="305">
        <f>'Product Ratings'!J1367</f>
        <v>155.65</v>
      </c>
      <c r="K1822" s="146" t="str">
        <f>'Product Ratings'!K1367</f>
        <v/>
      </c>
      <c r="L1822" s="305">
        <f>'Product Ratings'!L1367</f>
        <v>103.752833</v>
      </c>
      <c r="M1822" s="134">
        <f>'Product Ratings'!M1367</f>
        <v>0.35</v>
      </c>
      <c r="N1822" s="146"/>
      <c r="O1822" s="139">
        <f>'Product Ratings'!O1367</f>
        <v>3</v>
      </c>
      <c r="P1822" s="139">
        <f>'Product Ratings'!P1367</f>
        <v>1</v>
      </c>
      <c r="Q1822" s="139">
        <f>'Product Ratings'!Q1367</f>
        <v>2</v>
      </c>
      <c r="R1822" s="139">
        <f>'Product Ratings'!R1367</f>
        <v>0</v>
      </c>
      <c r="S1822" s="306">
        <f>'Product Ratings'!S1367</f>
        <v>4</v>
      </c>
      <c r="T1822" s="307">
        <f>'Product Ratings'!T1367</f>
        <v>10</v>
      </c>
      <c r="U1822" s="146"/>
      <c r="V1822" s="146"/>
      <c r="W1822" s="146"/>
    </row>
    <row r="1823" ht="12.75" customHeight="1">
      <c r="A1823" s="146"/>
      <c r="B1823" s="146" t="str">
        <f>'Product Ratings'!B1369</f>
        <v/>
      </c>
      <c r="C1823" s="146"/>
      <c r="D1823" s="146"/>
      <c r="E1823" s="146">
        <f>'Product Ratings'!C1369</f>
        <v>2</v>
      </c>
      <c r="F1823" s="305">
        <f>'Product Ratings'!D1369</f>
        <v>311.3</v>
      </c>
      <c r="G1823" s="305">
        <f>'Product Ratings'!E1369</f>
        <v>155.7</v>
      </c>
      <c r="H1823" s="134">
        <f>'Product Ratings'!F1369</f>
        <v>0.5002</v>
      </c>
      <c r="I1823" s="146"/>
      <c r="J1823" s="305">
        <f>'Product Ratings'!J1369</f>
        <v>155.65</v>
      </c>
      <c r="K1823" s="146" t="str">
        <f>'Product Ratings'!K1369</f>
        <v/>
      </c>
      <c r="L1823" s="305">
        <f>'Product Ratings'!L1369</f>
        <v>103.752833</v>
      </c>
      <c r="M1823" s="134">
        <f>'Product Ratings'!M1369</f>
        <v>0.45</v>
      </c>
      <c r="N1823" s="146"/>
      <c r="O1823" s="139">
        <f>'Product Ratings'!O1369</f>
        <v>3</v>
      </c>
      <c r="P1823" s="139">
        <f>'Product Ratings'!P1369</f>
        <v>1</v>
      </c>
      <c r="Q1823" s="139">
        <f>'Product Ratings'!Q1369</f>
        <v>2</v>
      </c>
      <c r="R1823" s="139">
        <f>'Product Ratings'!R1369</f>
        <v>0</v>
      </c>
      <c r="S1823" s="306">
        <f>'Product Ratings'!S1369</f>
        <v>4</v>
      </c>
      <c r="T1823" s="307">
        <f>'Product Ratings'!T1369</f>
        <v>10</v>
      </c>
      <c r="U1823" s="146"/>
      <c r="V1823" s="146"/>
      <c r="W1823" s="146"/>
    </row>
    <row r="1824" ht="12.75" customHeight="1">
      <c r="A1824" s="146"/>
      <c r="B1824" s="146" t="str">
        <f>'Product Ratings'!B1378</f>
        <v/>
      </c>
      <c r="C1824" s="146"/>
      <c r="D1824" s="146"/>
      <c r="E1824" s="146">
        <f>'Product Ratings'!C1378</f>
        <v>1</v>
      </c>
      <c r="F1824" s="305">
        <f>'Product Ratings'!D1378</f>
        <v>100</v>
      </c>
      <c r="G1824" s="305">
        <f>'Product Ratings'!E1378</f>
        <v>50</v>
      </c>
      <c r="H1824" s="134">
        <f>'Product Ratings'!F1378</f>
        <v>0.5</v>
      </c>
      <c r="I1824" s="146"/>
      <c r="J1824" s="305">
        <f>'Product Ratings'!J1378</f>
        <v>100</v>
      </c>
      <c r="K1824" s="146" t="str">
        <f>'Product Ratings'!K1378</f>
        <v/>
      </c>
      <c r="L1824" s="305">
        <f>'Product Ratings'!L1378</f>
        <v>66.66666667</v>
      </c>
      <c r="M1824" s="134">
        <f>'Product Ratings'!M1378</f>
        <v>0.23</v>
      </c>
      <c r="N1824" s="146"/>
      <c r="O1824" s="139">
        <f>'Product Ratings'!O1378</f>
        <v>3</v>
      </c>
      <c r="P1824" s="139">
        <f>'Product Ratings'!P1378</f>
        <v>1</v>
      </c>
      <c r="Q1824" s="139">
        <f>'Product Ratings'!Q1378</f>
        <v>3</v>
      </c>
      <c r="R1824" s="139">
        <f>'Product Ratings'!R1378</f>
        <v>0</v>
      </c>
      <c r="S1824" s="306">
        <f>'Product Ratings'!S1378</f>
        <v>3</v>
      </c>
      <c r="T1824" s="307">
        <f>'Product Ratings'!T1378</f>
        <v>10</v>
      </c>
      <c r="U1824" s="146"/>
      <c r="V1824" s="146"/>
      <c r="W1824" s="146"/>
    </row>
    <row r="1825" ht="12.75" customHeight="1">
      <c r="A1825" s="146"/>
      <c r="B1825" s="146" t="str">
        <f>'Product Ratings'!B1379</f>
        <v/>
      </c>
      <c r="C1825" s="146"/>
      <c r="D1825" s="146"/>
      <c r="E1825" s="146">
        <f>'Product Ratings'!C1379</f>
        <v>1</v>
      </c>
      <c r="F1825" s="305">
        <f>'Product Ratings'!D1379</f>
        <v>100</v>
      </c>
      <c r="G1825" s="305">
        <f>'Product Ratings'!E1379</f>
        <v>50</v>
      </c>
      <c r="H1825" s="134">
        <f>'Product Ratings'!F1379</f>
        <v>0.5</v>
      </c>
      <c r="I1825" s="146"/>
      <c r="J1825" s="305">
        <f>'Product Ratings'!J1379</f>
        <v>100</v>
      </c>
      <c r="K1825" s="146" t="str">
        <f>'Product Ratings'!K1379</f>
        <v/>
      </c>
      <c r="L1825" s="305">
        <f>'Product Ratings'!L1379</f>
        <v>66.66666667</v>
      </c>
      <c r="M1825" s="134">
        <f>'Product Ratings'!M1379</f>
        <v>0.21</v>
      </c>
      <c r="N1825" s="146"/>
      <c r="O1825" s="139">
        <f>'Product Ratings'!O1379</f>
        <v>3</v>
      </c>
      <c r="P1825" s="139">
        <f>'Product Ratings'!P1379</f>
        <v>1</v>
      </c>
      <c r="Q1825" s="139">
        <f>'Product Ratings'!Q1379</f>
        <v>3</v>
      </c>
      <c r="R1825" s="139">
        <f>'Product Ratings'!R1379</f>
        <v>0</v>
      </c>
      <c r="S1825" s="306">
        <f>'Product Ratings'!S1379</f>
        <v>3</v>
      </c>
      <c r="T1825" s="307">
        <f>'Product Ratings'!T1379</f>
        <v>10</v>
      </c>
      <c r="U1825" s="146"/>
      <c r="V1825" s="146"/>
      <c r="W1825" s="146"/>
    </row>
    <row r="1826" ht="12.75" customHeight="1">
      <c r="A1826" s="146"/>
      <c r="B1826" s="146" t="str">
        <f>'Product Ratings'!B1391</f>
        <v/>
      </c>
      <c r="C1826" s="146"/>
      <c r="D1826" s="146"/>
      <c r="E1826" s="146">
        <f>'Product Ratings'!C1391</f>
        <v>2</v>
      </c>
      <c r="F1826" s="305">
        <f>'Product Ratings'!D1391</f>
        <v>200</v>
      </c>
      <c r="G1826" s="305">
        <f>'Product Ratings'!E1391</f>
        <v>100</v>
      </c>
      <c r="H1826" s="134">
        <f>'Product Ratings'!F1391</f>
        <v>0.5</v>
      </c>
      <c r="I1826" s="146"/>
      <c r="J1826" s="305">
        <f>'Product Ratings'!J1391</f>
        <v>100</v>
      </c>
      <c r="K1826" s="146" t="str">
        <f>'Product Ratings'!K1391</f>
        <v/>
      </c>
      <c r="L1826" s="305">
        <f>'Product Ratings'!L1391</f>
        <v>66.66666667</v>
      </c>
      <c r="M1826" s="134">
        <f>'Product Ratings'!M1391</f>
        <v>0.13</v>
      </c>
      <c r="N1826" s="146"/>
      <c r="O1826" s="139">
        <f>'Product Ratings'!O1391</f>
        <v>3</v>
      </c>
      <c r="P1826" s="139">
        <f>'Product Ratings'!P1391</f>
        <v>1</v>
      </c>
      <c r="Q1826" s="139">
        <f>'Product Ratings'!Q1391</f>
        <v>3</v>
      </c>
      <c r="R1826" s="139">
        <f>'Product Ratings'!R1391</f>
        <v>0</v>
      </c>
      <c r="S1826" s="306">
        <f>'Product Ratings'!S1391</f>
        <v>0.13</v>
      </c>
      <c r="T1826" s="307">
        <f>'Product Ratings'!T1391</f>
        <v>7.13</v>
      </c>
      <c r="U1826" s="146"/>
      <c r="V1826" s="146"/>
      <c r="W1826" s="146"/>
    </row>
    <row r="1827" ht="12.75" customHeight="1">
      <c r="A1827" s="146"/>
      <c r="B1827" s="146" t="str">
        <f>'Product Ratings'!B1393</f>
        <v/>
      </c>
      <c r="C1827" s="146"/>
      <c r="D1827" s="146"/>
      <c r="E1827" s="146">
        <f>'Product Ratings'!C1393</f>
        <v>2</v>
      </c>
      <c r="F1827" s="305">
        <f>'Product Ratings'!D1393</f>
        <v>200</v>
      </c>
      <c r="G1827" s="305">
        <f>'Product Ratings'!E1393</f>
        <v>100</v>
      </c>
      <c r="H1827" s="134">
        <f>'Product Ratings'!F1393</f>
        <v>0.5</v>
      </c>
      <c r="I1827" s="146"/>
      <c r="J1827" s="305">
        <f>'Product Ratings'!J1393</f>
        <v>100</v>
      </c>
      <c r="K1827" s="146" t="str">
        <f>'Product Ratings'!K1393</f>
        <v/>
      </c>
      <c r="L1827" s="305">
        <f>'Product Ratings'!L1393</f>
        <v>66.66666667</v>
      </c>
      <c r="M1827" s="134">
        <f>'Product Ratings'!M1393</f>
        <v>0.15</v>
      </c>
      <c r="N1827" s="146"/>
      <c r="O1827" s="139">
        <f>'Product Ratings'!O1393</f>
        <v>3</v>
      </c>
      <c r="P1827" s="139">
        <f>'Product Ratings'!P1393</f>
        <v>1</v>
      </c>
      <c r="Q1827" s="139">
        <f>'Product Ratings'!Q1393</f>
        <v>3</v>
      </c>
      <c r="R1827" s="139">
        <f>'Product Ratings'!R1393</f>
        <v>0</v>
      </c>
      <c r="S1827" s="306">
        <f>'Product Ratings'!S1393</f>
        <v>3</v>
      </c>
      <c r="T1827" s="307">
        <f>'Product Ratings'!T1393</f>
        <v>10</v>
      </c>
      <c r="U1827" s="146"/>
      <c r="V1827" s="146"/>
      <c r="W1827" s="146"/>
    </row>
    <row r="1828" ht="12.75" customHeight="1">
      <c r="A1828" s="146"/>
      <c r="B1828" s="146" t="str">
        <f>'Product Ratings'!B1406</f>
        <v/>
      </c>
      <c r="C1828" s="146"/>
      <c r="D1828" s="146"/>
      <c r="E1828" s="146">
        <f>'Product Ratings'!C1406</f>
        <v>3</v>
      </c>
      <c r="F1828" s="305">
        <f>'Product Ratings'!D1406</f>
        <v>501.83</v>
      </c>
      <c r="G1828" s="305">
        <f>'Product Ratings'!E1406</f>
        <v>250.71</v>
      </c>
      <c r="H1828" s="134">
        <f>'Product Ratings'!F1406</f>
        <v>0.4996</v>
      </c>
      <c r="I1828" s="146"/>
      <c r="J1828" s="305">
        <f>'Product Ratings'!J1406</f>
        <v>167.2766667</v>
      </c>
      <c r="K1828" s="146" t="str">
        <f>'Product Ratings'!K1406</f>
        <v/>
      </c>
      <c r="L1828" s="305">
        <f>'Product Ratings'!L1406</f>
        <v>111.5475238</v>
      </c>
      <c r="M1828" s="134">
        <f>'Product Ratings'!M1406</f>
        <v>0.48</v>
      </c>
      <c r="N1828" s="146"/>
      <c r="O1828" s="139">
        <f>'Product Ratings'!O1406</f>
        <v>3</v>
      </c>
      <c r="P1828" s="139">
        <f>'Product Ratings'!P1406</f>
        <v>1</v>
      </c>
      <c r="Q1828" s="139">
        <f>'Product Ratings'!Q1406</f>
        <v>2</v>
      </c>
      <c r="R1828" s="139">
        <f>'Product Ratings'!R1406</f>
        <v>0</v>
      </c>
      <c r="S1828" s="306">
        <f>'Product Ratings'!S1406</f>
        <v>4</v>
      </c>
      <c r="T1828" s="307">
        <f>'Product Ratings'!T1406</f>
        <v>10</v>
      </c>
      <c r="U1828" s="146"/>
      <c r="V1828" s="146"/>
      <c r="W1828" s="146"/>
    </row>
    <row r="1829" ht="12.75" customHeight="1">
      <c r="A1829" s="146"/>
      <c r="B1829" s="146" t="str">
        <f>'Product Ratings'!B1407</f>
        <v/>
      </c>
      <c r="C1829" s="146"/>
      <c r="D1829" s="146"/>
      <c r="E1829" s="146">
        <f>'Product Ratings'!C1407</f>
        <v>2</v>
      </c>
      <c r="F1829" s="305">
        <f>'Product Ratings'!D1407</f>
        <v>225.91</v>
      </c>
      <c r="G1829" s="305">
        <f>'Product Ratings'!E1407</f>
        <v>112.87</v>
      </c>
      <c r="H1829" s="134">
        <f>'Product Ratings'!F1407</f>
        <v>0.4996</v>
      </c>
      <c r="I1829" s="146"/>
      <c r="J1829" s="305">
        <f>'Product Ratings'!J1407</f>
        <v>112.955</v>
      </c>
      <c r="K1829" s="146" t="str">
        <f>'Product Ratings'!K1407</f>
        <v/>
      </c>
      <c r="L1829" s="305">
        <f>'Product Ratings'!L1407</f>
        <v>75.32341958</v>
      </c>
      <c r="M1829" s="134">
        <f>'Product Ratings'!M1407</f>
        <v>0.5</v>
      </c>
      <c r="N1829" s="146"/>
      <c r="O1829" s="139">
        <f>'Product Ratings'!O1407</f>
        <v>3</v>
      </c>
      <c r="P1829" s="139">
        <f>'Product Ratings'!P1407</f>
        <v>1</v>
      </c>
      <c r="Q1829" s="127">
        <f>'Product Ratings'!Q1407</f>
        <v>75.32341958</v>
      </c>
      <c r="R1829" s="139">
        <f>'Product Ratings'!R1407</f>
        <v>0</v>
      </c>
      <c r="S1829" s="306">
        <f>'Product Ratings'!S1407</f>
        <v>4</v>
      </c>
      <c r="T1829" s="307">
        <f>'Product Ratings'!T1407</f>
        <v>83.32341958</v>
      </c>
      <c r="U1829" s="146"/>
      <c r="V1829" s="146"/>
      <c r="W1829" s="146"/>
    </row>
    <row r="1830" ht="12.75" customHeight="1">
      <c r="A1830" s="146"/>
      <c r="B1830" s="146" t="str">
        <f>'Product Ratings'!B1408</f>
        <v/>
      </c>
      <c r="C1830" s="146"/>
      <c r="D1830" s="146"/>
      <c r="E1830" s="146">
        <f>'Product Ratings'!C1408</f>
        <v>2</v>
      </c>
      <c r="F1830" s="305">
        <f>'Product Ratings'!D1408</f>
        <v>225.91</v>
      </c>
      <c r="G1830" s="305">
        <f>'Product Ratings'!E1408</f>
        <v>112.86</v>
      </c>
      <c r="H1830" s="134">
        <f>'Product Ratings'!F1408</f>
        <v>0.4996</v>
      </c>
      <c r="I1830" s="146"/>
      <c r="J1830" s="305">
        <f>'Product Ratings'!J1408</f>
        <v>112.955</v>
      </c>
      <c r="K1830" s="146" t="str">
        <f>'Product Ratings'!K1408</f>
        <v/>
      </c>
      <c r="L1830" s="305">
        <f>'Product Ratings'!L1408</f>
        <v>75.32341958</v>
      </c>
      <c r="M1830" s="134">
        <f>'Product Ratings'!M1408</f>
        <v>0.52</v>
      </c>
      <c r="N1830" s="146"/>
      <c r="O1830" s="139">
        <f>'Product Ratings'!O1408</f>
        <v>3</v>
      </c>
      <c r="P1830" s="139">
        <f>'Product Ratings'!P1408</f>
        <v>1</v>
      </c>
      <c r="Q1830" s="127">
        <f>'Product Ratings'!Q1408</f>
        <v>75.32341958</v>
      </c>
      <c r="R1830" s="139">
        <f>'Product Ratings'!R1408</f>
        <v>0</v>
      </c>
      <c r="S1830" s="306">
        <f>'Product Ratings'!S1408</f>
        <v>4</v>
      </c>
      <c r="T1830" s="307">
        <f>'Product Ratings'!T1408</f>
        <v>83.32341958</v>
      </c>
      <c r="U1830" s="146"/>
      <c r="V1830" s="146"/>
      <c r="W1830" s="146"/>
    </row>
    <row r="1831" ht="12.75" customHeight="1">
      <c r="A1831" s="146"/>
      <c r="B1831" s="146" t="str">
        <f>'Product Ratings'!B1422</f>
        <v/>
      </c>
      <c r="C1831" s="146"/>
      <c r="D1831" s="146"/>
      <c r="E1831" s="146">
        <f>'Product Ratings'!C1422</f>
        <v>1</v>
      </c>
      <c r="F1831" s="305">
        <f>'Product Ratings'!D1422</f>
        <v>78.17</v>
      </c>
      <c r="G1831" s="305">
        <f>'Product Ratings'!E1422</f>
        <v>39.02</v>
      </c>
      <c r="H1831" s="134">
        <f>'Product Ratings'!F1422</f>
        <v>0.4991</v>
      </c>
      <c r="I1831" s="146"/>
      <c r="J1831" s="305">
        <f>'Product Ratings'!J1422</f>
        <v>78.17</v>
      </c>
      <c r="K1831" s="146" t="str">
        <f>'Product Ratings'!K1422</f>
        <v/>
      </c>
      <c r="L1831" s="305">
        <f>'Product Ratings'!L1422</f>
        <v>52.14462011</v>
      </c>
      <c r="M1831" s="134">
        <f>'Product Ratings'!M1422</f>
        <v>0.15</v>
      </c>
      <c r="N1831" s="146"/>
      <c r="O1831" s="139">
        <f>'Product Ratings'!O1422</f>
        <v>3</v>
      </c>
      <c r="P1831" s="139">
        <f>'Product Ratings'!P1422</f>
        <v>1</v>
      </c>
      <c r="Q1831" s="139">
        <f>'Product Ratings'!Q1422</f>
        <v>3</v>
      </c>
      <c r="R1831" s="139">
        <f>'Product Ratings'!R1422</f>
        <v>0</v>
      </c>
      <c r="S1831" s="306">
        <f>'Product Ratings'!S1422</f>
        <v>3</v>
      </c>
      <c r="T1831" s="307">
        <f>'Product Ratings'!T1422</f>
        <v>10</v>
      </c>
      <c r="U1831" s="146"/>
      <c r="V1831" s="146"/>
      <c r="W1831" s="146"/>
    </row>
    <row r="1832" ht="12.75" customHeight="1">
      <c r="A1832" s="146"/>
      <c r="B1832" s="146" t="str">
        <f>'Product Ratings'!B1423</f>
        <v/>
      </c>
      <c r="C1832" s="146"/>
      <c r="D1832" s="146"/>
      <c r="E1832" s="146">
        <f>'Product Ratings'!C1423</f>
        <v>1</v>
      </c>
      <c r="F1832" s="305">
        <f>'Product Ratings'!D1423</f>
        <v>425.22</v>
      </c>
      <c r="G1832" s="305">
        <f>'Product Ratings'!E1423</f>
        <v>212.22</v>
      </c>
      <c r="H1832" s="134">
        <f>'Product Ratings'!F1423</f>
        <v>0.4991</v>
      </c>
      <c r="I1832" s="146"/>
      <c r="J1832" s="305">
        <f>'Product Ratings'!J1423</f>
        <v>425.22</v>
      </c>
      <c r="K1832" s="146" t="str">
        <f>'Product Ratings'!K1423</f>
        <v/>
      </c>
      <c r="L1832" s="305">
        <f>'Product Ratings'!L1423</f>
        <v>283.6501901</v>
      </c>
      <c r="M1832" s="134">
        <f>'Product Ratings'!M1423</f>
        <v>0.85</v>
      </c>
      <c r="N1832" s="146"/>
      <c r="O1832" s="139">
        <f>'Product Ratings'!O1423</f>
        <v>3</v>
      </c>
      <c r="P1832" s="139">
        <f>'Product Ratings'!P1423</f>
        <v>1</v>
      </c>
      <c r="Q1832" s="139">
        <f>'Product Ratings'!Q1423</f>
        <v>1</v>
      </c>
      <c r="R1832" s="139">
        <f>'Product Ratings'!R1423</f>
        <v>0</v>
      </c>
      <c r="S1832" s="306">
        <f>'Product Ratings'!S1423</f>
        <v>5</v>
      </c>
      <c r="T1832" s="307">
        <f>'Product Ratings'!T1423</f>
        <v>10</v>
      </c>
      <c r="U1832" s="146"/>
      <c r="V1832" s="146"/>
      <c r="W1832" s="146"/>
    </row>
    <row r="1833" ht="12.75" customHeight="1">
      <c r="A1833" s="146"/>
      <c r="B1833" s="146" t="str">
        <f>'Product Ratings'!B1433</f>
        <v/>
      </c>
      <c r="C1833" s="146"/>
      <c r="D1833" s="146"/>
      <c r="E1833" s="146">
        <f>'Product Ratings'!C1433</f>
        <v>1</v>
      </c>
      <c r="F1833" s="305">
        <f>'Product Ratings'!D1433</f>
        <v>112.96</v>
      </c>
      <c r="G1833" s="305">
        <f>'Product Ratings'!E1433</f>
        <v>56.35</v>
      </c>
      <c r="H1833" s="134">
        <f>'Product Ratings'!F1433</f>
        <v>0.4989</v>
      </c>
      <c r="I1833" s="146"/>
      <c r="J1833" s="305">
        <f>'Product Ratings'!J1433</f>
        <v>112.96</v>
      </c>
      <c r="K1833" s="146" t="str">
        <f>'Product Ratings'!K1433</f>
        <v/>
      </c>
      <c r="L1833" s="305">
        <f>'Product Ratings'!L1433</f>
        <v>75.36193208</v>
      </c>
      <c r="M1833" s="134">
        <f>'Product Ratings'!M1433</f>
        <v>0.45</v>
      </c>
      <c r="N1833" s="146"/>
      <c r="O1833" s="139">
        <f>'Product Ratings'!O1433</f>
        <v>3</v>
      </c>
      <c r="P1833" s="139">
        <f>'Product Ratings'!P1433</f>
        <v>1</v>
      </c>
      <c r="Q1833" s="127">
        <f>'Product Ratings'!Q1433</f>
        <v>75.36193208</v>
      </c>
      <c r="R1833" s="139">
        <f>'Product Ratings'!R1433</f>
        <v>0</v>
      </c>
      <c r="S1833" s="306">
        <f>'Product Ratings'!S1433</f>
        <v>4</v>
      </c>
      <c r="T1833" s="307">
        <f>'Product Ratings'!T1433</f>
        <v>83.36193208</v>
      </c>
      <c r="U1833" s="146"/>
      <c r="V1833" s="146"/>
      <c r="W1833" s="146"/>
    </row>
    <row r="1834" ht="12.75" customHeight="1">
      <c r="A1834" s="146"/>
      <c r="B1834" s="146" t="str">
        <f>'Product Ratings'!B1440</f>
        <v/>
      </c>
      <c r="C1834" s="146"/>
      <c r="D1834" s="146"/>
      <c r="E1834" s="146">
        <f>'Product Ratings'!C1440</f>
        <v>5</v>
      </c>
      <c r="F1834" s="305">
        <f>'Product Ratings'!D1440</f>
        <v>434.78</v>
      </c>
      <c r="G1834" s="305">
        <f>'Product Ratings'!E1440</f>
        <v>216.82</v>
      </c>
      <c r="H1834" s="134">
        <f>'Product Ratings'!F1440</f>
        <v>0.4987</v>
      </c>
      <c r="I1834" s="146"/>
      <c r="J1834" s="305">
        <f>'Product Ratings'!J1440</f>
        <v>86.956</v>
      </c>
      <c r="K1834" s="146" t="str">
        <f>'Product Ratings'!K1440</f>
        <v/>
      </c>
      <c r="L1834" s="305">
        <f>'Product Ratings'!L1440</f>
        <v>58.02095149</v>
      </c>
      <c r="M1834" s="134">
        <f>'Product Ratings'!M1440</f>
        <v>0.26</v>
      </c>
      <c r="N1834" s="146"/>
      <c r="O1834" s="139">
        <f>'Product Ratings'!O1440</f>
        <v>3</v>
      </c>
      <c r="P1834" s="139">
        <f>'Product Ratings'!P1440</f>
        <v>1</v>
      </c>
      <c r="Q1834" s="139">
        <f>'Product Ratings'!Q1440</f>
        <v>3</v>
      </c>
      <c r="R1834" s="139">
        <f>'Product Ratings'!R1440</f>
        <v>0</v>
      </c>
      <c r="S1834" s="306">
        <f>'Product Ratings'!S1440</f>
        <v>3</v>
      </c>
      <c r="T1834" s="307">
        <f>'Product Ratings'!T1440</f>
        <v>10</v>
      </c>
      <c r="U1834" s="146"/>
      <c r="V1834" s="146"/>
      <c r="W1834" s="146"/>
    </row>
    <row r="1835" ht="12.75" customHeight="1">
      <c r="A1835" s="146"/>
      <c r="B1835" s="146" t="str">
        <f>'Product Ratings'!B1449</f>
        <v/>
      </c>
      <c r="C1835" s="146"/>
      <c r="D1835" s="146"/>
      <c r="E1835" s="146">
        <f>'Product Ratings'!C1449</f>
        <v>1</v>
      </c>
      <c r="F1835" s="305">
        <f>'Product Ratings'!D1449</f>
        <v>117.3</v>
      </c>
      <c r="G1835" s="305">
        <f>'Product Ratings'!E1449</f>
        <v>58.42</v>
      </c>
      <c r="H1835" s="134">
        <f>'Product Ratings'!F1449</f>
        <v>0.4981</v>
      </c>
      <c r="I1835" s="146"/>
      <c r="J1835" s="305">
        <f>'Product Ratings'!J1449</f>
        <v>117.3</v>
      </c>
      <c r="K1835" s="146" t="str">
        <f>'Product Ratings'!K1449</f>
        <v/>
      </c>
      <c r="L1835" s="305">
        <f>'Product Ratings'!L1449</f>
        <v>78.29917896</v>
      </c>
      <c r="M1835" s="134">
        <f>'Product Ratings'!M1449</f>
        <v>0.45</v>
      </c>
      <c r="N1835" s="146"/>
      <c r="O1835" s="139">
        <f>'Product Ratings'!O1449</f>
        <v>3</v>
      </c>
      <c r="P1835" s="139">
        <f>'Product Ratings'!P1449</f>
        <v>1</v>
      </c>
      <c r="Q1835" s="139">
        <f>'Product Ratings'!Q1449</f>
        <v>2</v>
      </c>
      <c r="R1835" s="139">
        <f>'Product Ratings'!R1449</f>
        <v>0</v>
      </c>
      <c r="S1835" s="306">
        <f>'Product Ratings'!S1449</f>
        <v>4</v>
      </c>
      <c r="T1835" s="307">
        <f>'Product Ratings'!T1449</f>
        <v>10</v>
      </c>
      <c r="U1835" s="146"/>
      <c r="V1835" s="146"/>
      <c r="W1835" s="146"/>
    </row>
    <row r="1836" ht="12.75" customHeight="1">
      <c r="A1836" s="146"/>
      <c r="B1836" s="146" t="str">
        <f>'Product Ratings'!B1450</f>
        <v/>
      </c>
      <c r="C1836" s="146"/>
      <c r="D1836" s="146"/>
      <c r="E1836" s="146">
        <f>'Product Ratings'!C1450</f>
        <v>4</v>
      </c>
      <c r="F1836" s="305">
        <f>'Product Ratings'!D1450</f>
        <v>193.69</v>
      </c>
      <c r="G1836" s="305">
        <f>'Product Ratings'!E1450</f>
        <v>96.46</v>
      </c>
      <c r="H1836" s="134">
        <f>'Product Ratings'!F1450</f>
        <v>0.498</v>
      </c>
      <c r="I1836" s="146"/>
      <c r="J1836" s="305">
        <f>'Product Ratings'!J1450</f>
        <v>48.4225</v>
      </c>
      <c r="K1836" s="146" t="str">
        <f>'Product Ratings'!K1450</f>
        <v/>
      </c>
      <c r="L1836" s="305">
        <f>'Product Ratings'!L1450</f>
        <v>32.32476636</v>
      </c>
      <c r="M1836" s="134">
        <f>'Product Ratings'!M1450</f>
        <v>0.12</v>
      </c>
      <c r="N1836" s="146"/>
      <c r="O1836" s="139">
        <f>'Product Ratings'!O1450</f>
        <v>3</v>
      </c>
      <c r="P1836" s="139">
        <f>'Product Ratings'!P1450</f>
        <v>1</v>
      </c>
      <c r="Q1836" s="139">
        <f>'Product Ratings'!Q1450</f>
        <v>4</v>
      </c>
      <c r="R1836" s="139">
        <f>'Product Ratings'!R1450</f>
        <v>0</v>
      </c>
      <c r="S1836" s="306">
        <f>'Product Ratings'!S1450</f>
        <v>2</v>
      </c>
      <c r="T1836" s="307">
        <f>'Product Ratings'!T1450</f>
        <v>10</v>
      </c>
      <c r="U1836" s="146"/>
      <c r="V1836" s="146"/>
      <c r="W1836" s="146"/>
    </row>
    <row r="1837" ht="12.75" customHeight="1">
      <c r="A1837" s="146"/>
      <c r="B1837" s="146" t="str">
        <f>'Product Ratings'!B1454</f>
        <v/>
      </c>
      <c r="C1837" s="146"/>
      <c r="D1837" s="146"/>
      <c r="E1837" s="146">
        <f>'Product Ratings'!C1454</f>
        <v>3</v>
      </c>
      <c r="F1837" s="305">
        <f>'Product Ratings'!D1454</f>
        <v>221.74</v>
      </c>
      <c r="G1837" s="305">
        <f>'Product Ratings'!E1454</f>
        <v>110.41</v>
      </c>
      <c r="H1837" s="134">
        <f>'Product Ratings'!F1454</f>
        <v>0.4979</v>
      </c>
      <c r="I1837" s="146"/>
      <c r="J1837" s="305">
        <f>'Product Ratings'!J1454</f>
        <v>73.91333333</v>
      </c>
      <c r="K1837" s="146" t="str">
        <f>'Product Ratings'!K1454</f>
        <v/>
      </c>
      <c r="L1837" s="305">
        <f>'Product Ratings'!L1454</f>
        <v>49.34463805</v>
      </c>
      <c r="M1837" s="134">
        <f>'Product Ratings'!M1454</f>
        <v>0.23</v>
      </c>
      <c r="N1837" s="146"/>
      <c r="O1837" s="139">
        <f>'Product Ratings'!O1454</f>
        <v>3</v>
      </c>
      <c r="P1837" s="139">
        <f>'Product Ratings'!P1454</f>
        <v>1</v>
      </c>
      <c r="Q1837" s="139">
        <f>'Product Ratings'!Q1454</f>
        <v>3</v>
      </c>
      <c r="R1837" s="139">
        <f>'Product Ratings'!R1454</f>
        <v>0</v>
      </c>
      <c r="S1837" s="306">
        <f>'Product Ratings'!S1454</f>
        <v>3</v>
      </c>
      <c r="T1837" s="307">
        <f>'Product Ratings'!T1454</f>
        <v>10</v>
      </c>
      <c r="U1837" s="146"/>
      <c r="V1837" s="146"/>
      <c r="W1837" s="146"/>
    </row>
    <row r="1838" ht="12.75" customHeight="1">
      <c r="A1838" s="146"/>
      <c r="B1838" s="146" t="str">
        <f>'Product Ratings'!B1471</f>
        <v/>
      </c>
      <c r="C1838" s="146"/>
      <c r="D1838" s="146"/>
      <c r="E1838" s="146">
        <f>'Product Ratings'!C1471</f>
        <v>3</v>
      </c>
      <c r="F1838" s="305">
        <f>'Product Ratings'!D1471</f>
        <v>234.52</v>
      </c>
      <c r="G1838" s="305">
        <f>'Product Ratings'!E1471</f>
        <v>116.4</v>
      </c>
      <c r="H1838" s="134">
        <f>'Product Ratings'!F1471</f>
        <v>0.4963</v>
      </c>
      <c r="I1838" s="146"/>
      <c r="J1838" s="305">
        <f>'Product Ratings'!J1471</f>
        <v>78.17333333</v>
      </c>
      <c r="K1838" s="146" t="str">
        <f>'Product Ratings'!K1471</f>
        <v/>
      </c>
      <c r="L1838" s="305">
        <f>'Product Ratings'!L1471</f>
        <v>52.24442514</v>
      </c>
      <c r="M1838" s="134">
        <f>'Product Ratings'!M1471</f>
        <v>0.22</v>
      </c>
      <c r="N1838" s="146"/>
      <c r="O1838" s="139">
        <f>'Product Ratings'!O1471</f>
        <v>3</v>
      </c>
      <c r="P1838" s="139">
        <f>'Product Ratings'!P1471</f>
        <v>1</v>
      </c>
      <c r="Q1838" s="139">
        <f>'Product Ratings'!Q1471</f>
        <v>3</v>
      </c>
      <c r="R1838" s="139">
        <f>'Product Ratings'!R1471</f>
        <v>0</v>
      </c>
      <c r="S1838" s="306">
        <f>'Product Ratings'!S1471</f>
        <v>3</v>
      </c>
      <c r="T1838" s="307">
        <f>'Product Ratings'!T1471</f>
        <v>10</v>
      </c>
      <c r="U1838" s="146"/>
      <c r="V1838" s="146"/>
      <c r="W1838" s="146"/>
    </row>
    <row r="1839" ht="12.75" customHeight="1">
      <c r="A1839" s="146"/>
      <c r="B1839" s="146" t="str">
        <f>'Product Ratings'!B1475</f>
        <v/>
      </c>
      <c r="C1839" s="146"/>
      <c r="D1839" s="146"/>
      <c r="E1839" s="146">
        <f>'Product Ratings'!C1475</f>
        <v>5</v>
      </c>
      <c r="F1839" s="305">
        <f>'Product Ratings'!D1475</f>
        <v>409.39</v>
      </c>
      <c r="G1839" s="305">
        <f>'Product Ratings'!E1475</f>
        <v>203.14</v>
      </c>
      <c r="H1839" s="134">
        <f>'Product Ratings'!F1475</f>
        <v>0.4962</v>
      </c>
      <c r="I1839" s="146"/>
      <c r="J1839" s="305">
        <f>'Product Ratings'!J1475</f>
        <v>81.878</v>
      </c>
      <c r="K1839" s="146" t="str">
        <f>'Product Ratings'!K1475</f>
        <v/>
      </c>
      <c r="L1839" s="305">
        <f>'Product Ratings'!L1475</f>
        <v>54.72396738</v>
      </c>
      <c r="M1839" s="134">
        <f>'Product Ratings'!M1475</f>
        <v>0.31</v>
      </c>
      <c r="N1839" s="146"/>
      <c r="O1839" s="139">
        <f>'Product Ratings'!O1475</f>
        <v>3</v>
      </c>
      <c r="P1839" s="139">
        <f>'Product Ratings'!P1475</f>
        <v>1</v>
      </c>
      <c r="Q1839" s="139">
        <f>'Product Ratings'!Q1475</f>
        <v>3</v>
      </c>
      <c r="R1839" s="139">
        <f>'Product Ratings'!R1475</f>
        <v>0</v>
      </c>
      <c r="S1839" s="306">
        <f>'Product Ratings'!S1475</f>
        <v>3</v>
      </c>
      <c r="T1839" s="307">
        <f>'Product Ratings'!T1475</f>
        <v>10</v>
      </c>
      <c r="U1839" s="146"/>
      <c r="V1839" s="146"/>
      <c r="W1839" s="146"/>
    </row>
    <row r="1840" ht="12.75" customHeight="1">
      <c r="A1840" s="146"/>
      <c r="B1840" s="146" t="str">
        <f>'Product Ratings'!B1483</f>
        <v/>
      </c>
      <c r="C1840" s="146"/>
      <c r="D1840" s="146"/>
      <c r="E1840" s="146">
        <f>'Product Ratings'!C1483</f>
        <v>3</v>
      </c>
      <c r="F1840" s="305">
        <f>'Product Ratings'!D1483</f>
        <v>617.83</v>
      </c>
      <c r="G1840" s="305">
        <f>'Product Ratings'!E1483</f>
        <v>306.05</v>
      </c>
      <c r="H1840" s="134">
        <f>'Product Ratings'!F1483</f>
        <v>0.4954</v>
      </c>
      <c r="I1840" s="146"/>
      <c r="J1840" s="305">
        <f>'Product Ratings'!J1483</f>
        <v>205.9433333</v>
      </c>
      <c r="K1840" s="146" t="str">
        <f>'Product Ratings'!K1483</f>
        <v/>
      </c>
      <c r="L1840" s="305">
        <f>'Product Ratings'!L1483</f>
        <v>137.7178904</v>
      </c>
      <c r="M1840" s="134">
        <f>'Product Ratings'!M1483</f>
        <v>0.5</v>
      </c>
      <c r="N1840" s="146"/>
      <c r="O1840" s="139">
        <f>'Product Ratings'!O1483</f>
        <v>3</v>
      </c>
      <c r="P1840" s="139">
        <f>'Product Ratings'!P1483</f>
        <v>1</v>
      </c>
      <c r="Q1840" s="139">
        <f>'Product Ratings'!Q1483</f>
        <v>2</v>
      </c>
      <c r="R1840" s="139">
        <f>'Product Ratings'!R1483</f>
        <v>0</v>
      </c>
      <c r="S1840" s="306">
        <f>'Product Ratings'!S1483</f>
        <v>4</v>
      </c>
      <c r="T1840" s="307">
        <f>'Product Ratings'!T1483</f>
        <v>10</v>
      </c>
      <c r="U1840" s="146"/>
      <c r="V1840" s="146"/>
      <c r="W1840" s="146"/>
    </row>
    <row r="1841" ht="12.75" customHeight="1">
      <c r="A1841" s="146"/>
      <c r="B1841" s="146" t="str">
        <f>'Product Ratings'!B1484</f>
        <v/>
      </c>
      <c r="C1841" s="146"/>
      <c r="D1841" s="146"/>
      <c r="E1841" s="146">
        <f>'Product Ratings'!C1484</f>
        <v>1</v>
      </c>
      <c r="F1841" s="305">
        <f>'Product Ratings'!D1484</f>
        <v>120.87</v>
      </c>
      <c r="G1841" s="305">
        <f>'Product Ratings'!E1484</f>
        <v>59.87</v>
      </c>
      <c r="H1841" s="134">
        <f>'Product Ratings'!F1484</f>
        <v>0.4953</v>
      </c>
      <c r="I1841" s="146"/>
      <c r="J1841" s="305">
        <f>'Product Ratings'!J1484</f>
        <v>120.87</v>
      </c>
      <c r="K1841" s="146" t="str">
        <f>'Product Ratings'!K1484</f>
        <v/>
      </c>
      <c r="L1841" s="305">
        <f>'Product Ratings'!L1484</f>
        <v>80.8332776</v>
      </c>
      <c r="M1841" s="134">
        <f>'Product Ratings'!M1484</f>
        <v>0.52</v>
      </c>
      <c r="N1841" s="146"/>
      <c r="O1841" s="139">
        <f>'Product Ratings'!O1484</f>
        <v>3</v>
      </c>
      <c r="P1841" s="139">
        <f>'Product Ratings'!P1484</f>
        <v>1</v>
      </c>
      <c r="Q1841" s="139">
        <f>'Product Ratings'!Q1484</f>
        <v>2</v>
      </c>
      <c r="R1841" s="139">
        <f>'Product Ratings'!R1484</f>
        <v>0</v>
      </c>
      <c r="S1841" s="306">
        <f>'Product Ratings'!S1484</f>
        <v>4</v>
      </c>
      <c r="T1841" s="307">
        <f>'Product Ratings'!T1484</f>
        <v>10</v>
      </c>
      <c r="U1841" s="146"/>
      <c r="V1841" s="146"/>
      <c r="W1841" s="146"/>
    </row>
    <row r="1842" ht="12.75" customHeight="1">
      <c r="A1842" s="146"/>
      <c r="B1842" s="146" t="str">
        <f>'Product Ratings'!B1485</f>
        <v/>
      </c>
      <c r="C1842" s="146"/>
      <c r="D1842" s="146"/>
      <c r="E1842" s="146">
        <f>'Product Ratings'!C1485</f>
        <v>1</v>
      </c>
      <c r="F1842" s="305">
        <f>'Product Ratings'!D1485</f>
        <v>120.87</v>
      </c>
      <c r="G1842" s="305">
        <f>'Product Ratings'!E1485</f>
        <v>59.87</v>
      </c>
      <c r="H1842" s="134">
        <f>'Product Ratings'!F1485</f>
        <v>0.4953</v>
      </c>
      <c r="I1842" s="146"/>
      <c r="J1842" s="305">
        <f>'Product Ratings'!J1485</f>
        <v>120.87</v>
      </c>
      <c r="K1842" s="146" t="str">
        <f>'Product Ratings'!K1485</f>
        <v/>
      </c>
      <c r="L1842" s="305">
        <f>'Product Ratings'!L1485</f>
        <v>80.8332776</v>
      </c>
      <c r="M1842" s="134">
        <f>'Product Ratings'!M1485</f>
        <v>0.56</v>
      </c>
      <c r="N1842" s="146"/>
      <c r="O1842" s="139">
        <f>'Product Ratings'!O1485</f>
        <v>3</v>
      </c>
      <c r="P1842" s="139">
        <f>'Product Ratings'!P1485</f>
        <v>1</v>
      </c>
      <c r="Q1842" s="139">
        <f>'Product Ratings'!Q1485</f>
        <v>2</v>
      </c>
      <c r="R1842" s="139">
        <f>'Product Ratings'!R1485</f>
        <v>0</v>
      </c>
      <c r="S1842" s="306">
        <f>'Product Ratings'!S1485</f>
        <v>4</v>
      </c>
      <c r="T1842" s="307">
        <f>'Product Ratings'!T1485</f>
        <v>10</v>
      </c>
      <c r="U1842" s="146"/>
      <c r="V1842" s="146"/>
      <c r="W1842" s="146"/>
    </row>
    <row r="1843" ht="12.75" customHeight="1">
      <c r="A1843" s="146"/>
      <c r="B1843" s="146" t="str">
        <f>'Product Ratings'!B1486</f>
        <v/>
      </c>
      <c r="C1843" s="146"/>
      <c r="D1843" s="146"/>
      <c r="E1843" s="146">
        <f>'Product Ratings'!C1486</f>
        <v>1</v>
      </c>
      <c r="F1843" s="305">
        <f>'Product Ratings'!D1486</f>
        <v>120.87</v>
      </c>
      <c r="G1843" s="305">
        <f>'Product Ratings'!E1486</f>
        <v>59.87</v>
      </c>
      <c r="H1843" s="134">
        <f>'Product Ratings'!F1486</f>
        <v>0.4953</v>
      </c>
      <c r="I1843" s="146"/>
      <c r="J1843" s="305">
        <f>'Product Ratings'!J1486</f>
        <v>120.87</v>
      </c>
      <c r="K1843" s="146" t="str">
        <f>'Product Ratings'!K1486</f>
        <v/>
      </c>
      <c r="L1843" s="305">
        <f>'Product Ratings'!L1486</f>
        <v>80.8332776</v>
      </c>
      <c r="M1843" s="134">
        <f>'Product Ratings'!M1486</f>
        <v>0.53</v>
      </c>
      <c r="N1843" s="146"/>
      <c r="O1843" s="139">
        <f>'Product Ratings'!O1486</f>
        <v>3</v>
      </c>
      <c r="P1843" s="139">
        <f>'Product Ratings'!P1486</f>
        <v>1</v>
      </c>
      <c r="Q1843" s="139">
        <f>'Product Ratings'!Q1486</f>
        <v>2</v>
      </c>
      <c r="R1843" s="139">
        <f>'Product Ratings'!R1486</f>
        <v>0</v>
      </c>
      <c r="S1843" s="306">
        <f>'Product Ratings'!S1486</f>
        <v>4</v>
      </c>
      <c r="T1843" s="307">
        <f>'Product Ratings'!T1486</f>
        <v>10</v>
      </c>
      <c r="U1843" s="146"/>
      <c r="V1843" s="146"/>
      <c r="W1843" s="146"/>
    </row>
    <row r="1844" ht="12.75" customHeight="1">
      <c r="A1844" s="146"/>
      <c r="B1844" s="146" t="str">
        <f>'Product Ratings'!B1487</f>
        <v/>
      </c>
      <c r="C1844" s="146"/>
      <c r="D1844" s="146"/>
      <c r="E1844" s="146">
        <f>'Product Ratings'!C1487</f>
        <v>2</v>
      </c>
      <c r="F1844" s="305">
        <f>'Product Ratings'!D1487</f>
        <v>241.74</v>
      </c>
      <c r="G1844" s="305">
        <f>'Product Ratings'!E1487</f>
        <v>119.74</v>
      </c>
      <c r="H1844" s="134">
        <f>'Product Ratings'!F1487</f>
        <v>0.4953</v>
      </c>
      <c r="I1844" s="146"/>
      <c r="J1844" s="305">
        <f>'Product Ratings'!J1487</f>
        <v>120.87</v>
      </c>
      <c r="K1844" s="146" t="str">
        <f>'Product Ratings'!K1487</f>
        <v/>
      </c>
      <c r="L1844" s="305">
        <f>'Product Ratings'!L1487</f>
        <v>80.8332776</v>
      </c>
      <c r="M1844" s="134">
        <f>'Product Ratings'!M1487</f>
        <v>0.51</v>
      </c>
      <c r="N1844" s="146"/>
      <c r="O1844" s="139">
        <f>'Product Ratings'!O1487</f>
        <v>3</v>
      </c>
      <c r="P1844" s="139">
        <f>'Product Ratings'!P1487</f>
        <v>1</v>
      </c>
      <c r="Q1844" s="139">
        <f>'Product Ratings'!Q1487</f>
        <v>2</v>
      </c>
      <c r="R1844" s="139">
        <f>'Product Ratings'!R1487</f>
        <v>0</v>
      </c>
      <c r="S1844" s="306">
        <f>'Product Ratings'!S1487</f>
        <v>4</v>
      </c>
      <c r="T1844" s="307">
        <f>'Product Ratings'!T1487</f>
        <v>10</v>
      </c>
      <c r="U1844" s="146"/>
      <c r="V1844" s="146"/>
      <c r="W1844" s="146"/>
    </row>
    <row r="1845" ht="12.75" customHeight="1">
      <c r="A1845" s="146"/>
      <c r="B1845" s="146" t="str">
        <f>'Product Ratings'!B1488</f>
        <v/>
      </c>
      <c r="C1845" s="146"/>
      <c r="D1845" s="146"/>
      <c r="E1845" s="146">
        <f>'Product Ratings'!C1488</f>
        <v>1</v>
      </c>
      <c r="F1845" s="305">
        <f>'Product Ratings'!D1488</f>
        <v>164.35</v>
      </c>
      <c r="G1845" s="305">
        <f>'Product Ratings'!E1488</f>
        <v>81.35</v>
      </c>
      <c r="H1845" s="134">
        <f>'Product Ratings'!F1488</f>
        <v>0.495</v>
      </c>
      <c r="I1845" s="146"/>
      <c r="J1845" s="305">
        <f>'Product Ratings'!J1488</f>
        <v>164.35</v>
      </c>
      <c r="K1845" s="146" t="str">
        <f>'Product Ratings'!K1488</f>
        <v/>
      </c>
      <c r="L1845" s="305">
        <f>'Product Ratings'!L1488</f>
        <v>109.9331104</v>
      </c>
      <c r="M1845" s="134">
        <f>'Product Ratings'!M1488</f>
        <v>0.57</v>
      </c>
      <c r="N1845" s="146"/>
      <c r="O1845" s="139">
        <f>'Product Ratings'!O1488</f>
        <v>3</v>
      </c>
      <c r="P1845" s="139">
        <f>'Product Ratings'!P1488</f>
        <v>1</v>
      </c>
      <c r="Q1845" s="139">
        <f>'Product Ratings'!Q1488</f>
        <v>2</v>
      </c>
      <c r="R1845" s="139">
        <f>'Product Ratings'!R1488</f>
        <v>0</v>
      </c>
      <c r="S1845" s="306">
        <f>'Product Ratings'!S1488</f>
        <v>4</v>
      </c>
      <c r="T1845" s="307">
        <f>'Product Ratings'!T1488</f>
        <v>10</v>
      </c>
      <c r="U1845" s="146"/>
      <c r="V1845" s="146"/>
      <c r="W1845" s="146"/>
    </row>
    <row r="1846" ht="12.75" customHeight="1">
      <c r="A1846" s="146"/>
      <c r="B1846" s="146" t="str">
        <f>'Product Ratings'!B1489</f>
        <v/>
      </c>
      <c r="C1846" s="146"/>
      <c r="D1846" s="146"/>
      <c r="E1846" s="146">
        <f>'Product Ratings'!C1489</f>
        <v>1</v>
      </c>
      <c r="F1846" s="305">
        <f>'Product Ratings'!D1489</f>
        <v>121.65</v>
      </c>
      <c r="G1846" s="305">
        <f>'Product Ratings'!E1489</f>
        <v>60.21</v>
      </c>
      <c r="H1846" s="134">
        <f>'Product Ratings'!F1489</f>
        <v>0.495</v>
      </c>
      <c r="I1846" s="146"/>
      <c r="J1846" s="305">
        <f>'Product Ratings'!J1489</f>
        <v>121.65</v>
      </c>
      <c r="K1846" s="146" t="str">
        <f>'Product Ratings'!K1489</f>
        <v/>
      </c>
      <c r="L1846" s="305">
        <f>'Product Ratings'!L1489</f>
        <v>81.37123746</v>
      </c>
      <c r="M1846" s="134">
        <f>'Product Ratings'!M1489</f>
        <v>0.58</v>
      </c>
      <c r="N1846" s="146"/>
      <c r="O1846" s="139">
        <f>'Product Ratings'!O1489</f>
        <v>3</v>
      </c>
      <c r="P1846" s="139">
        <f>'Product Ratings'!P1489</f>
        <v>1</v>
      </c>
      <c r="Q1846" s="139">
        <f>'Product Ratings'!Q1489</f>
        <v>2</v>
      </c>
      <c r="R1846" s="139">
        <f>'Product Ratings'!R1489</f>
        <v>0</v>
      </c>
      <c r="S1846" s="306">
        <f>'Product Ratings'!S1489</f>
        <v>4</v>
      </c>
      <c r="T1846" s="307">
        <f>'Product Ratings'!T1489</f>
        <v>10</v>
      </c>
      <c r="U1846" s="146"/>
      <c r="V1846" s="146"/>
      <c r="W1846" s="146"/>
    </row>
    <row r="1847" ht="12.75" customHeight="1">
      <c r="A1847" s="146"/>
      <c r="B1847" s="146" t="str">
        <f>'Product Ratings'!B1517</f>
        <v/>
      </c>
      <c r="C1847" s="146"/>
      <c r="D1847" s="146"/>
      <c r="E1847" s="146">
        <f>'Product Ratings'!C1517</f>
        <v>1</v>
      </c>
      <c r="F1847" s="305">
        <f>'Product Ratings'!D1517</f>
        <v>60</v>
      </c>
      <c r="G1847" s="305">
        <f>'Product Ratings'!E1517</f>
        <v>29.57</v>
      </c>
      <c r="H1847" s="134">
        <f>'Product Ratings'!F1517</f>
        <v>0.4928</v>
      </c>
      <c r="I1847" s="146"/>
      <c r="J1847" s="305">
        <f>'Product Ratings'!J1517</f>
        <v>60</v>
      </c>
      <c r="K1847" s="146" t="str">
        <f>'Product Ratings'!K1517</f>
        <v/>
      </c>
      <c r="L1847" s="305">
        <f>'Product Ratings'!L1517</f>
        <v>40.19292605</v>
      </c>
      <c r="M1847" s="134">
        <f>'Product Ratings'!M1517</f>
        <v>0.15</v>
      </c>
      <c r="N1847" s="146"/>
      <c r="O1847" s="139">
        <f>'Product Ratings'!O1517</f>
        <v>3</v>
      </c>
      <c r="P1847" s="139">
        <f>'Product Ratings'!P1517</f>
        <v>1</v>
      </c>
      <c r="Q1847" s="127">
        <f>'Product Ratings'!Q1517</f>
        <v>40.19292605</v>
      </c>
      <c r="R1847" s="139">
        <f>'Product Ratings'!R1517</f>
        <v>0</v>
      </c>
      <c r="S1847" s="306">
        <f>'Product Ratings'!S1517</f>
        <v>3</v>
      </c>
      <c r="T1847" s="307">
        <f>'Product Ratings'!T1517</f>
        <v>47.19292605</v>
      </c>
      <c r="U1847" s="146"/>
      <c r="V1847" s="146"/>
      <c r="W1847" s="146"/>
    </row>
    <row r="1848" ht="12.75" customHeight="1">
      <c r="A1848" s="146"/>
      <c r="B1848" s="146" t="str">
        <f>'Product Ratings'!B1545</f>
        <v/>
      </c>
      <c r="C1848" s="146"/>
      <c r="D1848" s="146"/>
      <c r="E1848" s="146">
        <f>'Product Ratings'!C1545</f>
        <v>3</v>
      </c>
      <c r="F1848" s="305">
        <f>'Product Ratings'!D1545</f>
        <v>229.57</v>
      </c>
      <c r="G1848" s="305">
        <f>'Product Ratings'!E1545</f>
        <v>112.55</v>
      </c>
      <c r="H1848" s="134">
        <f>'Product Ratings'!F1545</f>
        <v>0.4903</v>
      </c>
      <c r="I1848" s="146"/>
      <c r="J1848" s="305">
        <f>'Product Ratings'!J1545</f>
        <v>76.52333333</v>
      </c>
      <c r="K1848" s="146" t="str">
        <f>'Product Ratings'!K1545</f>
        <v/>
      </c>
      <c r="L1848" s="305">
        <f>'Product Ratings'!L1545</f>
        <v>51.34760339</v>
      </c>
      <c r="M1848" s="134">
        <f>'Product Ratings'!M1545</f>
        <v>0.15</v>
      </c>
      <c r="N1848" s="146"/>
      <c r="O1848" s="139">
        <f>'Product Ratings'!O1545</f>
        <v>3</v>
      </c>
      <c r="P1848" s="139">
        <f>'Product Ratings'!P1545</f>
        <v>1</v>
      </c>
      <c r="Q1848" s="139">
        <f>'Product Ratings'!Q1545</f>
        <v>3</v>
      </c>
      <c r="R1848" s="139">
        <f>'Product Ratings'!R1545</f>
        <v>0</v>
      </c>
      <c r="S1848" s="306">
        <f>'Product Ratings'!S1545</f>
        <v>3</v>
      </c>
      <c r="T1848" s="307">
        <f>'Product Ratings'!T1545</f>
        <v>10</v>
      </c>
      <c r="U1848" s="146"/>
      <c r="V1848" s="146"/>
      <c r="W1848" s="146"/>
    </row>
    <row r="1849" ht="12.75" customHeight="1">
      <c r="A1849" s="146"/>
      <c r="B1849" s="146" t="str">
        <f>'Product Ratings'!B1546</f>
        <v/>
      </c>
      <c r="C1849" s="146"/>
      <c r="D1849" s="146"/>
      <c r="E1849" s="146">
        <f>'Product Ratings'!C1546</f>
        <v>3</v>
      </c>
      <c r="F1849" s="305">
        <f>'Product Ratings'!D1546</f>
        <v>208.43</v>
      </c>
      <c r="G1849" s="305">
        <f>'Product Ratings'!E1546</f>
        <v>102.2</v>
      </c>
      <c r="H1849" s="134">
        <f>'Product Ratings'!F1546</f>
        <v>0.4903</v>
      </c>
      <c r="I1849" s="146"/>
      <c r="J1849" s="305">
        <f>'Product Ratings'!J1546</f>
        <v>69.47666667</v>
      </c>
      <c r="K1849" s="146" t="str">
        <f>'Product Ratings'!K1546</f>
        <v/>
      </c>
      <c r="L1849" s="305">
        <f>'Product Ratings'!L1546</f>
        <v>46.61924892</v>
      </c>
      <c r="M1849" s="134">
        <f>'Product Ratings'!M1546</f>
        <v>0.18</v>
      </c>
      <c r="N1849" s="146"/>
      <c r="O1849" s="139">
        <f>'Product Ratings'!O1546</f>
        <v>3</v>
      </c>
      <c r="P1849" s="139">
        <f>'Product Ratings'!P1546</f>
        <v>1</v>
      </c>
      <c r="Q1849" s="139">
        <f>'Product Ratings'!Q1546</f>
        <v>3</v>
      </c>
      <c r="R1849" s="139">
        <f>'Product Ratings'!R1546</f>
        <v>0</v>
      </c>
      <c r="S1849" s="306">
        <f>'Product Ratings'!S1546</f>
        <v>3</v>
      </c>
      <c r="T1849" s="307">
        <f>'Product Ratings'!T1546</f>
        <v>10</v>
      </c>
      <c r="U1849" s="146"/>
      <c r="V1849" s="146"/>
      <c r="W1849" s="146"/>
    </row>
    <row r="1850" ht="12.75" customHeight="1">
      <c r="A1850" s="146"/>
      <c r="B1850" s="146" t="str">
        <f>'Product Ratings'!B1608</f>
        <v/>
      </c>
      <c r="C1850" s="146"/>
      <c r="D1850" s="146"/>
      <c r="E1850" s="146">
        <f>'Product Ratings'!C1608</f>
        <v>2</v>
      </c>
      <c r="F1850" s="305">
        <f>'Product Ratings'!D1608</f>
        <v>285.22</v>
      </c>
      <c r="G1850" s="305">
        <f>'Product Ratings'!E1608</f>
        <v>137.92</v>
      </c>
      <c r="H1850" s="134">
        <f>'Product Ratings'!F1608</f>
        <v>0.4836</v>
      </c>
      <c r="I1850" s="146"/>
      <c r="J1850" s="305">
        <f>'Product Ratings'!J1608</f>
        <v>142.61</v>
      </c>
      <c r="K1850" s="146" t="str">
        <f>'Product Ratings'!K1608</f>
        <v/>
      </c>
      <c r="L1850" s="305">
        <f>'Product Ratings'!L1608</f>
        <v>96.12429226</v>
      </c>
      <c r="M1850" s="134">
        <f>'Product Ratings'!M1608</f>
        <v>0.45</v>
      </c>
      <c r="N1850" s="146"/>
      <c r="O1850" s="139">
        <f>'Product Ratings'!O1608</f>
        <v>3</v>
      </c>
      <c r="P1850" s="139">
        <f>'Product Ratings'!P1608</f>
        <v>1</v>
      </c>
      <c r="Q1850" s="139">
        <f>'Product Ratings'!Q1608</f>
        <v>2</v>
      </c>
      <c r="R1850" s="139">
        <f>'Product Ratings'!R1608</f>
        <v>0</v>
      </c>
      <c r="S1850" s="306">
        <f>'Product Ratings'!S1608</f>
        <v>4</v>
      </c>
      <c r="T1850" s="307">
        <f>'Product Ratings'!T1608</f>
        <v>10</v>
      </c>
      <c r="U1850" s="146"/>
      <c r="V1850" s="146"/>
      <c r="W1850" s="146"/>
    </row>
    <row r="1851" ht="12.75" customHeight="1">
      <c r="A1851" s="146"/>
      <c r="B1851" s="146" t="str">
        <f>'Product Ratings'!B1609</f>
        <v/>
      </c>
      <c r="C1851" s="146"/>
      <c r="D1851" s="146"/>
      <c r="E1851" s="146">
        <f>'Product Ratings'!C1609</f>
        <v>2</v>
      </c>
      <c r="F1851" s="305">
        <f>'Product Ratings'!D1609</f>
        <v>4104.35</v>
      </c>
      <c r="G1851" s="305">
        <f>'Product Ratings'!E1609</f>
        <v>1984.35</v>
      </c>
      <c r="H1851" s="134">
        <f>'Product Ratings'!F1609</f>
        <v>0.4835</v>
      </c>
      <c r="I1851" s="146"/>
      <c r="J1851" s="305">
        <f>'Product Ratings'!J1609</f>
        <v>2052.175</v>
      </c>
      <c r="K1851" s="146" t="str">
        <f>'Product Ratings'!K1609</f>
        <v/>
      </c>
      <c r="L1851" s="305">
        <f>'Product Ratings'!L1609</f>
        <v>1383.333333</v>
      </c>
      <c r="M1851" s="134">
        <f>'Product Ratings'!M1609</f>
        <v>0.87</v>
      </c>
      <c r="N1851" s="146"/>
      <c r="O1851" s="139">
        <f>'Product Ratings'!O1609</f>
        <v>3</v>
      </c>
      <c r="P1851" s="139">
        <f>'Product Ratings'!P1609</f>
        <v>1</v>
      </c>
      <c r="Q1851" s="139">
        <f>'Product Ratings'!Q1609</f>
        <v>1</v>
      </c>
      <c r="R1851" s="139">
        <f>'Product Ratings'!R1609</f>
        <v>0</v>
      </c>
      <c r="S1851" s="306">
        <f>'Product Ratings'!S1609</f>
        <v>5</v>
      </c>
      <c r="T1851" s="307">
        <f>'Product Ratings'!T1609</f>
        <v>10</v>
      </c>
      <c r="U1851" s="146"/>
      <c r="V1851" s="146"/>
      <c r="W1851" s="146"/>
    </row>
    <row r="1852" ht="12.75" customHeight="1">
      <c r="A1852" s="146"/>
      <c r="B1852" s="146" t="str">
        <f>'Product Ratings'!B1612</f>
        <v/>
      </c>
      <c r="C1852" s="146"/>
      <c r="D1852" s="146"/>
      <c r="E1852" s="146">
        <f>'Product Ratings'!C1612</f>
        <v>7</v>
      </c>
      <c r="F1852" s="305">
        <f>'Product Ratings'!D1612</f>
        <v>295.22</v>
      </c>
      <c r="G1852" s="305">
        <f>'Product Ratings'!E1612</f>
        <v>142.66</v>
      </c>
      <c r="H1852" s="134">
        <f>'Product Ratings'!F1612</f>
        <v>0.4832</v>
      </c>
      <c r="I1852" s="146"/>
      <c r="J1852" s="305">
        <f>'Product Ratings'!J1612</f>
        <v>42.17428571</v>
      </c>
      <c r="K1852" s="146" t="str">
        <f>'Product Ratings'!K1612</f>
        <v/>
      </c>
      <c r="L1852" s="305">
        <f>'Product Ratings'!L1612</f>
        <v>28.43465865</v>
      </c>
      <c r="M1852" s="134">
        <f>'Product Ratings'!M1612</f>
        <v>0.04</v>
      </c>
      <c r="N1852" s="146"/>
      <c r="O1852" s="139">
        <f>'Product Ratings'!O1612</f>
        <v>3</v>
      </c>
      <c r="P1852" s="139">
        <f>'Product Ratings'!P1612</f>
        <v>2</v>
      </c>
      <c r="Q1852" s="139">
        <f>'Product Ratings'!Q1612</f>
        <v>4</v>
      </c>
      <c r="R1852" s="139">
        <f>'Product Ratings'!R1612</f>
        <v>0</v>
      </c>
      <c r="S1852" s="306">
        <f>'Product Ratings'!S1612</f>
        <v>1</v>
      </c>
      <c r="T1852" s="307">
        <f>'Product Ratings'!T1612</f>
        <v>10</v>
      </c>
      <c r="U1852" s="146"/>
      <c r="V1852" s="146"/>
      <c r="W1852" s="146"/>
    </row>
    <row r="1853" ht="12.75" customHeight="1">
      <c r="A1853" s="146"/>
      <c r="B1853" s="146" t="str">
        <f>'Product Ratings'!B1617</f>
        <v/>
      </c>
      <c r="C1853" s="146"/>
      <c r="D1853" s="146"/>
      <c r="E1853" s="146">
        <f>'Product Ratings'!C1617</f>
        <v>2</v>
      </c>
      <c r="F1853" s="305">
        <f>'Product Ratings'!D1617</f>
        <v>86.96</v>
      </c>
      <c r="G1853" s="305">
        <f>'Product Ratings'!E1617</f>
        <v>41.96</v>
      </c>
      <c r="H1853" s="134">
        <f>'Product Ratings'!F1617</f>
        <v>0.4825</v>
      </c>
      <c r="I1853" s="146"/>
      <c r="J1853" s="305">
        <f>'Product Ratings'!J1617</f>
        <v>43.48</v>
      </c>
      <c r="K1853" s="146" t="str">
        <f>'Product Ratings'!K1617</f>
        <v/>
      </c>
      <c r="L1853" s="305">
        <f>'Product Ratings'!L1617</f>
        <v>29.32883642</v>
      </c>
      <c r="M1853" s="134">
        <f>'Product Ratings'!M1617</f>
        <v>0.09</v>
      </c>
      <c r="N1853" s="146"/>
      <c r="O1853" s="139">
        <f>'Product Ratings'!O1617</f>
        <v>3</v>
      </c>
      <c r="P1853" s="139">
        <f>'Product Ratings'!P1617</f>
        <v>1</v>
      </c>
      <c r="Q1853" s="139">
        <f>'Product Ratings'!Q1617</f>
        <v>4</v>
      </c>
      <c r="R1853" s="139">
        <f>'Product Ratings'!R1617</f>
        <v>0</v>
      </c>
      <c r="S1853" s="306">
        <f>'Product Ratings'!S1617</f>
        <v>2</v>
      </c>
      <c r="T1853" s="307">
        <f>'Product Ratings'!T1617</f>
        <v>10</v>
      </c>
      <c r="U1853" s="146"/>
      <c r="V1853" s="146"/>
      <c r="W1853" s="146"/>
    </row>
    <row r="1854" ht="12.75" customHeight="1">
      <c r="A1854" s="146"/>
      <c r="B1854" s="146" t="str">
        <f>'Product Ratings'!B1625</f>
        <v/>
      </c>
      <c r="C1854" s="146"/>
      <c r="D1854" s="146"/>
      <c r="E1854" s="146">
        <f>'Product Ratings'!C1625</f>
        <v>13</v>
      </c>
      <c r="F1854" s="305">
        <f>'Product Ratings'!D1625</f>
        <v>3927.6</v>
      </c>
      <c r="G1854" s="305">
        <f>'Product Ratings'!E1625</f>
        <v>1891.7</v>
      </c>
      <c r="H1854" s="134">
        <f>'Product Ratings'!F1625</f>
        <v>0.4816</v>
      </c>
      <c r="I1854" s="146"/>
      <c r="J1854" s="305">
        <f>'Product Ratings'!J1625</f>
        <v>302.1230769</v>
      </c>
      <c r="K1854" s="146" t="str">
        <f>'Product Ratings'!K1625</f>
        <v/>
      </c>
      <c r="L1854" s="305">
        <f>'Product Ratings'!L1625</f>
        <v>203.9167636</v>
      </c>
      <c r="M1854" s="134">
        <f>'Product Ratings'!M1625</f>
        <v>0.28</v>
      </c>
      <c r="N1854" s="146"/>
      <c r="O1854" s="139">
        <f>'Product Ratings'!O1625</f>
        <v>3</v>
      </c>
      <c r="P1854" s="139">
        <f>'Product Ratings'!P1625</f>
        <v>3</v>
      </c>
      <c r="Q1854" s="139">
        <f>'Product Ratings'!Q1625</f>
        <v>1</v>
      </c>
      <c r="R1854" s="139">
        <f>'Product Ratings'!R1625</f>
        <v>0</v>
      </c>
      <c r="S1854" s="306">
        <f>'Product Ratings'!S1625</f>
        <v>3</v>
      </c>
      <c r="T1854" s="307">
        <f>'Product Ratings'!T1625</f>
        <v>10</v>
      </c>
      <c r="U1854" s="146"/>
      <c r="V1854" s="146"/>
      <c r="W1854" s="146"/>
    </row>
    <row r="1855" ht="12.75" customHeight="1">
      <c r="A1855" s="146"/>
      <c r="B1855" s="146" t="str">
        <f>'Product Ratings'!B1632</f>
        <v/>
      </c>
      <c r="C1855" s="146"/>
      <c r="D1855" s="146"/>
      <c r="E1855" s="146">
        <f>'Product Ratings'!C1632</f>
        <v>1</v>
      </c>
      <c r="F1855" s="305">
        <f>'Product Ratings'!D1632</f>
        <v>138.26</v>
      </c>
      <c r="G1855" s="305">
        <f>'Product Ratings'!E1632</f>
        <v>66.5</v>
      </c>
      <c r="H1855" s="134">
        <f>'Product Ratings'!F1632</f>
        <v>0.481</v>
      </c>
      <c r="I1855" s="146"/>
      <c r="J1855" s="305">
        <f>'Product Ratings'!J1632</f>
        <v>138.26</v>
      </c>
      <c r="K1855" s="146" t="str">
        <f>'Product Ratings'!K1632</f>
        <v/>
      </c>
      <c r="L1855" s="305">
        <f>'Product Ratings'!L1632</f>
        <v>93.35584065</v>
      </c>
      <c r="M1855" s="134">
        <f>'Product Ratings'!M1632</f>
        <v>0.45</v>
      </c>
      <c r="N1855" s="146"/>
      <c r="O1855" s="139">
        <f>'Product Ratings'!O1632</f>
        <v>3</v>
      </c>
      <c r="P1855" s="139">
        <f>'Product Ratings'!P1632</f>
        <v>1</v>
      </c>
      <c r="Q1855" s="139">
        <f>'Product Ratings'!Q1632</f>
        <v>2</v>
      </c>
      <c r="R1855" s="139">
        <f>'Product Ratings'!R1632</f>
        <v>0</v>
      </c>
      <c r="S1855" s="306">
        <f>'Product Ratings'!S1632</f>
        <v>4</v>
      </c>
      <c r="T1855" s="307">
        <f>'Product Ratings'!T1632</f>
        <v>10</v>
      </c>
      <c r="U1855" s="146"/>
      <c r="V1855" s="146"/>
      <c r="W1855" s="146"/>
    </row>
    <row r="1856" ht="12.75" customHeight="1">
      <c r="A1856" s="146"/>
      <c r="B1856" s="146" t="str">
        <f>'Product Ratings'!B1688</f>
        <v/>
      </c>
      <c r="C1856" s="146"/>
      <c r="D1856" s="146"/>
      <c r="E1856" s="146">
        <f>'Product Ratings'!C1688</f>
        <v>11</v>
      </c>
      <c r="F1856" s="305">
        <f>'Product Ratings'!D1688</f>
        <v>690.39</v>
      </c>
      <c r="G1856" s="305">
        <f>'Product Ratings'!E1688</f>
        <v>327.13</v>
      </c>
      <c r="H1856" s="134">
        <f>'Product Ratings'!F1688</f>
        <v>0.4738</v>
      </c>
      <c r="I1856" s="146"/>
      <c r="J1856" s="305">
        <f>'Product Ratings'!J1688</f>
        <v>62.76272727</v>
      </c>
      <c r="K1856" s="146" t="str">
        <f>'Product Ratings'!K1688</f>
        <v/>
      </c>
      <c r="L1856" s="305">
        <f>'Product Ratings'!L1688</f>
        <v>42.58564749</v>
      </c>
      <c r="M1856" s="134">
        <f>'Product Ratings'!M1688</f>
        <v>0.04</v>
      </c>
      <c r="N1856" s="146"/>
      <c r="O1856" s="139">
        <f>'Product Ratings'!O1688</f>
        <v>3</v>
      </c>
      <c r="P1856" s="139">
        <f>'Product Ratings'!P1688</f>
        <v>3</v>
      </c>
      <c r="Q1856" s="139">
        <f>'Product Ratings'!Q1688</f>
        <v>3</v>
      </c>
      <c r="R1856" s="139">
        <f>'Product Ratings'!R1688</f>
        <v>0</v>
      </c>
      <c r="S1856" s="306">
        <f>'Product Ratings'!S1688</f>
        <v>1</v>
      </c>
      <c r="T1856" s="307">
        <f>'Product Ratings'!T1688</f>
        <v>10</v>
      </c>
      <c r="U1856" s="146"/>
      <c r="V1856" s="146"/>
      <c r="W1856" s="146"/>
    </row>
    <row r="1857" ht="12.75" customHeight="1">
      <c r="A1857" s="146"/>
      <c r="B1857" s="146" t="str">
        <f>'Product Ratings'!B1691</f>
        <v/>
      </c>
      <c r="C1857" s="146"/>
      <c r="D1857" s="146"/>
      <c r="E1857" s="146">
        <f>'Product Ratings'!C1691</f>
        <v>3</v>
      </c>
      <c r="F1857" s="305">
        <f>'Product Ratings'!D1691</f>
        <v>143.35</v>
      </c>
      <c r="G1857" s="305">
        <f>'Product Ratings'!E1691</f>
        <v>67.9</v>
      </c>
      <c r="H1857" s="134">
        <f>'Product Ratings'!F1691</f>
        <v>0.4737</v>
      </c>
      <c r="I1857" s="146"/>
      <c r="J1857" s="305">
        <f>'Product Ratings'!J1691</f>
        <v>47.78333333</v>
      </c>
      <c r="K1857" s="146" t="str">
        <f>'Product Ratings'!K1691</f>
        <v/>
      </c>
      <c r="L1857" s="305">
        <f>'Product Ratings'!L1691</f>
        <v>32.42405736</v>
      </c>
      <c r="M1857" s="134">
        <f>'Product Ratings'!M1691</f>
        <v>0.07</v>
      </c>
      <c r="N1857" s="146"/>
      <c r="O1857" s="139">
        <f>'Product Ratings'!O1691</f>
        <v>3</v>
      </c>
      <c r="P1857" s="139">
        <f>'Product Ratings'!P1691</f>
        <v>1</v>
      </c>
      <c r="Q1857" s="139">
        <f>'Product Ratings'!Q1691</f>
        <v>4</v>
      </c>
      <c r="R1857" s="139">
        <f>'Product Ratings'!R1691</f>
        <v>0</v>
      </c>
      <c r="S1857" s="306">
        <f>'Product Ratings'!S1691</f>
        <v>2</v>
      </c>
      <c r="T1857" s="307">
        <f>'Product Ratings'!T1691</f>
        <v>10</v>
      </c>
      <c r="U1857" s="146"/>
      <c r="V1857" s="146"/>
      <c r="W1857" s="146"/>
    </row>
    <row r="1858" ht="12.75" customHeight="1">
      <c r="A1858" s="146"/>
      <c r="B1858" s="146" t="str">
        <f>'Product Ratings'!B1692</f>
        <v/>
      </c>
      <c r="C1858" s="146"/>
      <c r="D1858" s="146"/>
      <c r="E1858" s="146">
        <f>'Product Ratings'!C1692</f>
        <v>7</v>
      </c>
      <c r="F1858" s="305">
        <f>'Product Ratings'!D1692</f>
        <v>433.68</v>
      </c>
      <c r="G1858" s="305">
        <f>'Product Ratings'!E1692</f>
        <v>205.41</v>
      </c>
      <c r="H1858" s="134">
        <f>'Product Ratings'!F1692</f>
        <v>0.4736</v>
      </c>
      <c r="I1858" s="146"/>
      <c r="J1858" s="305">
        <f>'Product Ratings'!J1692</f>
        <v>61.95428571</v>
      </c>
      <c r="K1858" s="146" t="str">
        <f>'Product Ratings'!K1692</f>
        <v/>
      </c>
      <c r="L1858" s="305">
        <f>'Product Ratings'!L1692</f>
        <v>42.04281061</v>
      </c>
      <c r="M1858" s="134">
        <f>'Product Ratings'!M1692</f>
        <v>0.08</v>
      </c>
      <c r="N1858" s="146"/>
      <c r="O1858" s="139">
        <f>'Product Ratings'!O1692</f>
        <v>3</v>
      </c>
      <c r="P1858" s="139">
        <f>'Product Ratings'!P1692</f>
        <v>2</v>
      </c>
      <c r="Q1858" s="139">
        <f>'Product Ratings'!Q1692</f>
        <v>3</v>
      </c>
      <c r="R1858" s="139">
        <f>'Product Ratings'!R1692</f>
        <v>0</v>
      </c>
      <c r="S1858" s="306">
        <f>'Product Ratings'!S1692</f>
        <v>2</v>
      </c>
      <c r="T1858" s="307">
        <f>'Product Ratings'!T1692</f>
        <v>10</v>
      </c>
      <c r="U1858" s="146"/>
      <c r="V1858" s="146"/>
      <c r="W1858" s="146"/>
    </row>
    <row r="1859" ht="12.75" customHeight="1">
      <c r="A1859" s="146"/>
      <c r="B1859" s="146" t="str">
        <f>'Product Ratings'!B1705</f>
        <v/>
      </c>
      <c r="C1859" s="146"/>
      <c r="D1859" s="146"/>
      <c r="E1859" s="146">
        <f>'Product Ratings'!C1705</f>
        <v>8</v>
      </c>
      <c r="F1859" s="305">
        <f>'Product Ratings'!D1705</f>
        <v>1198.52</v>
      </c>
      <c r="G1859" s="305">
        <f>'Product Ratings'!E1705</f>
        <v>565.65</v>
      </c>
      <c r="H1859" s="134">
        <f>'Product Ratings'!F1705</f>
        <v>0.472</v>
      </c>
      <c r="I1859" s="146"/>
      <c r="J1859" s="305">
        <f>'Product Ratings'!J1705</f>
        <v>149.815</v>
      </c>
      <c r="K1859" s="146" t="str">
        <f>'Product Ratings'!K1705</f>
        <v/>
      </c>
      <c r="L1859" s="305">
        <f>'Product Ratings'!L1705</f>
        <v>101.7764946</v>
      </c>
      <c r="M1859" s="134">
        <f>'Product Ratings'!M1705</f>
        <v>0.33</v>
      </c>
      <c r="N1859" s="146"/>
      <c r="O1859" s="139">
        <f>'Product Ratings'!O1705</f>
        <v>3</v>
      </c>
      <c r="P1859" s="139">
        <f>'Product Ratings'!P1705</f>
        <v>2</v>
      </c>
      <c r="Q1859" s="139">
        <f>'Product Ratings'!Q1705</f>
        <v>2</v>
      </c>
      <c r="R1859" s="139">
        <f>'Product Ratings'!R1705</f>
        <v>0</v>
      </c>
      <c r="S1859" s="306">
        <f>'Product Ratings'!S1705</f>
        <v>3</v>
      </c>
      <c r="T1859" s="307">
        <f>'Product Ratings'!T1705</f>
        <v>10</v>
      </c>
      <c r="U1859" s="146"/>
      <c r="V1859" s="146"/>
      <c r="W1859" s="146"/>
    </row>
    <row r="1860" ht="12.75" customHeight="1">
      <c r="A1860" s="146"/>
      <c r="B1860" s="146" t="str">
        <f>'Product Ratings'!B1711</f>
        <v/>
      </c>
      <c r="C1860" s="146"/>
      <c r="D1860" s="146"/>
      <c r="E1860" s="146">
        <f>'Product Ratings'!C1711</f>
        <v>2</v>
      </c>
      <c r="F1860" s="305">
        <f>'Product Ratings'!D1711</f>
        <v>231.14</v>
      </c>
      <c r="G1860" s="305">
        <f>'Product Ratings'!E1711</f>
        <v>109</v>
      </c>
      <c r="H1860" s="134">
        <f>'Product Ratings'!F1711</f>
        <v>0.4716</v>
      </c>
      <c r="I1860" s="146"/>
      <c r="J1860" s="305">
        <f>'Product Ratings'!J1711</f>
        <v>115.57</v>
      </c>
      <c r="K1860" s="146" t="str">
        <f>'Product Ratings'!K1711</f>
        <v/>
      </c>
      <c r="L1860" s="305">
        <f>'Product Ratings'!L1711</f>
        <v>78.5335689</v>
      </c>
      <c r="M1860" s="134">
        <f>'Product Ratings'!M1711</f>
        <v>0.5</v>
      </c>
      <c r="N1860" s="146"/>
      <c r="O1860" s="139">
        <f>'Product Ratings'!O1711</f>
        <v>3</v>
      </c>
      <c r="P1860" s="139">
        <f>'Product Ratings'!P1711</f>
        <v>1</v>
      </c>
      <c r="Q1860" s="139">
        <f>'Product Ratings'!Q1711</f>
        <v>2</v>
      </c>
      <c r="R1860" s="139">
        <f>'Product Ratings'!R1711</f>
        <v>0</v>
      </c>
      <c r="S1860" s="306">
        <f>'Product Ratings'!S1711</f>
        <v>4</v>
      </c>
      <c r="T1860" s="307">
        <f>'Product Ratings'!T1711</f>
        <v>10</v>
      </c>
      <c r="U1860" s="146"/>
      <c r="V1860" s="146"/>
      <c r="W1860" s="146"/>
    </row>
    <row r="1861" ht="12.75" customHeight="1">
      <c r="A1861" s="146"/>
      <c r="B1861" s="146" t="str">
        <f>'Product Ratings'!B1763</f>
        <v/>
      </c>
      <c r="C1861" s="146"/>
      <c r="D1861" s="146"/>
      <c r="E1861" s="146">
        <f>'Product Ratings'!C1763</f>
        <v>4</v>
      </c>
      <c r="F1861" s="305">
        <f>'Product Ratings'!D1763</f>
        <v>82.13</v>
      </c>
      <c r="G1861" s="305">
        <f>'Product Ratings'!E1763</f>
        <v>38.33</v>
      </c>
      <c r="H1861" s="134">
        <f>'Product Ratings'!F1763</f>
        <v>0.4667</v>
      </c>
      <c r="I1861" s="146"/>
      <c r="J1861" s="305">
        <f>'Product Ratings'!J1763</f>
        <v>20.5325</v>
      </c>
      <c r="K1861" s="146" t="str">
        <f>'Product Ratings'!K1763</f>
        <v/>
      </c>
      <c r="L1861" s="305">
        <f>'Product Ratings'!L1763</f>
        <v>13.99911366</v>
      </c>
      <c r="M1861" s="134">
        <f>'Product Ratings'!M1763</f>
        <v>0.03</v>
      </c>
      <c r="N1861" s="146"/>
      <c r="O1861" s="139">
        <f>'Product Ratings'!O1763</f>
        <v>3</v>
      </c>
      <c r="P1861" s="139">
        <f>'Product Ratings'!P1763</f>
        <v>1</v>
      </c>
      <c r="Q1861" s="139">
        <f>'Product Ratings'!Q1763</f>
        <v>5</v>
      </c>
      <c r="R1861" s="139">
        <f>'Product Ratings'!R1763</f>
        <v>0</v>
      </c>
      <c r="S1861" s="306">
        <f>'Product Ratings'!S1763</f>
        <v>1</v>
      </c>
      <c r="T1861" s="307">
        <f>'Product Ratings'!T1763</f>
        <v>10</v>
      </c>
      <c r="U1861" s="146"/>
      <c r="V1861" s="146"/>
      <c r="W1861" s="146"/>
    </row>
    <row r="1862" ht="12.75" customHeight="1">
      <c r="A1862" s="146"/>
      <c r="B1862" s="146" t="str">
        <f>'Product Ratings'!B1770</f>
        <v/>
      </c>
      <c r="C1862" s="146"/>
      <c r="D1862" s="146"/>
      <c r="E1862" s="146">
        <f>'Product Ratings'!C1770</f>
        <v>5</v>
      </c>
      <c r="F1862" s="305">
        <f>'Product Ratings'!D1770</f>
        <v>213.04</v>
      </c>
      <c r="G1862" s="305">
        <f>'Product Ratings'!E1770</f>
        <v>99.29</v>
      </c>
      <c r="H1862" s="134">
        <f>'Product Ratings'!F1770</f>
        <v>0.4661</v>
      </c>
      <c r="I1862" s="146"/>
      <c r="J1862" s="305">
        <f>'Product Ratings'!J1770</f>
        <v>42.608</v>
      </c>
      <c r="K1862" s="146" t="str">
        <f>'Product Ratings'!K1770</f>
        <v/>
      </c>
      <c r="L1862" s="305">
        <f>'Product Ratings'!L1770</f>
        <v>29.06213764</v>
      </c>
      <c r="M1862" s="134">
        <f>'Product Ratings'!M1770</f>
        <v>0.12</v>
      </c>
      <c r="N1862" s="146"/>
      <c r="O1862" s="139">
        <f>'Product Ratings'!O1770</f>
        <v>3</v>
      </c>
      <c r="P1862" s="139">
        <f>'Product Ratings'!P1770</f>
        <v>1</v>
      </c>
      <c r="Q1862" s="139">
        <f>'Product Ratings'!Q1770</f>
        <v>4</v>
      </c>
      <c r="R1862" s="139">
        <f>'Product Ratings'!R1770</f>
        <v>0</v>
      </c>
      <c r="S1862" s="306">
        <f>'Product Ratings'!S1770</f>
        <v>2</v>
      </c>
      <c r="T1862" s="307">
        <f>'Product Ratings'!T1770</f>
        <v>10</v>
      </c>
      <c r="U1862" s="146"/>
      <c r="V1862" s="146"/>
      <c r="W1862" s="146"/>
    </row>
    <row r="1863" ht="12.75" customHeight="1">
      <c r="A1863" s="146"/>
      <c r="B1863" s="146" t="str">
        <f>'Product Ratings'!B1825</f>
        <v/>
      </c>
      <c r="C1863" s="146"/>
      <c r="D1863" s="146"/>
      <c r="E1863" s="146">
        <f>'Product Ratings'!C1825</f>
        <v>9</v>
      </c>
      <c r="F1863" s="305">
        <f>'Product Ratings'!D1825</f>
        <v>2336.66</v>
      </c>
      <c r="G1863" s="305">
        <f>'Product Ratings'!E1825</f>
        <v>1083.07</v>
      </c>
      <c r="H1863" s="134">
        <f>'Product Ratings'!F1825</f>
        <v>0.4635</v>
      </c>
      <c r="I1863" s="146"/>
      <c r="J1863" s="305">
        <f>'Product Ratings'!J1825</f>
        <v>259.6288889</v>
      </c>
      <c r="K1863" s="146" t="str">
        <f>'Product Ratings'!K1825</f>
        <v/>
      </c>
      <c r="L1863" s="305">
        <f>'Product Ratings'!L1825</f>
        <v>177.4027256</v>
      </c>
      <c r="M1863" s="134">
        <f>'Product Ratings'!M1825</f>
        <v>0.45</v>
      </c>
      <c r="N1863" s="146"/>
      <c r="O1863" s="139">
        <f>'Product Ratings'!O1825</f>
        <v>3</v>
      </c>
      <c r="P1863" s="139">
        <f>'Product Ratings'!P1825</f>
        <v>2</v>
      </c>
      <c r="Q1863" s="139">
        <f>'Product Ratings'!Q1825</f>
        <v>1</v>
      </c>
      <c r="R1863" s="139">
        <f>'Product Ratings'!R1825</f>
        <v>0</v>
      </c>
      <c r="S1863" s="306">
        <f>'Product Ratings'!S1825</f>
        <v>4</v>
      </c>
      <c r="T1863" s="307">
        <f>'Product Ratings'!T1825</f>
        <v>10</v>
      </c>
      <c r="U1863" s="146"/>
      <c r="V1863" s="146"/>
      <c r="W1863" s="146"/>
    </row>
    <row r="1864" ht="12.75" customHeight="1">
      <c r="A1864" s="146"/>
      <c r="B1864" s="146" t="str">
        <f>'Product Ratings'!B1845</f>
        <v/>
      </c>
      <c r="C1864" s="146"/>
      <c r="D1864" s="146"/>
      <c r="E1864" s="146">
        <f>'Product Ratings'!C1845</f>
        <v>15</v>
      </c>
      <c r="F1864" s="305">
        <f>'Product Ratings'!D1845</f>
        <v>749.04</v>
      </c>
      <c r="G1864" s="305">
        <f>'Product Ratings'!E1845</f>
        <v>345.29</v>
      </c>
      <c r="H1864" s="134">
        <f>'Product Ratings'!F1845</f>
        <v>0.461</v>
      </c>
      <c r="I1864" s="146"/>
      <c r="J1864" s="305">
        <f>'Product Ratings'!J1845</f>
        <v>49.936</v>
      </c>
      <c r="K1864" s="146" t="str">
        <f>'Product Ratings'!K1845</f>
        <v/>
      </c>
      <c r="L1864" s="305">
        <f>'Product Ratings'!L1845</f>
        <v>34.17932923</v>
      </c>
      <c r="M1864" s="134" t="str">
        <f>'Product Ratings'!M1845</f>
        <v/>
      </c>
      <c r="N1864" s="146"/>
      <c r="O1864" s="139">
        <f>'Product Ratings'!O1845</f>
        <v>3</v>
      </c>
      <c r="P1864" s="139">
        <f>'Product Ratings'!P1845</f>
        <v>3</v>
      </c>
      <c r="Q1864" s="139">
        <f>'Product Ratings'!Q1845</f>
        <v>4</v>
      </c>
      <c r="R1864" s="139">
        <f>'Product Ratings'!R1845</f>
        <v>0</v>
      </c>
      <c r="S1864" s="306">
        <f>'Product Ratings'!S1845</f>
        <v>0</v>
      </c>
      <c r="T1864" s="307">
        <f>'Product Ratings'!T1845</f>
        <v>10</v>
      </c>
      <c r="U1864" s="146"/>
      <c r="V1864" s="146"/>
      <c r="W1864" s="146"/>
    </row>
    <row r="1865" ht="12.75" customHeight="1">
      <c r="A1865" s="146"/>
      <c r="B1865" s="146" t="str">
        <f>'Product Ratings'!B1847</f>
        <v/>
      </c>
      <c r="C1865" s="146"/>
      <c r="D1865" s="146"/>
      <c r="E1865" s="146">
        <f>'Product Ratings'!C1847</f>
        <v>9</v>
      </c>
      <c r="F1865" s="305">
        <f>'Product Ratings'!D1847</f>
        <v>101.74</v>
      </c>
      <c r="G1865" s="305">
        <f>'Product Ratings'!E1847</f>
        <v>46.84</v>
      </c>
      <c r="H1865" s="134">
        <f>'Product Ratings'!F1847</f>
        <v>0.4604</v>
      </c>
      <c r="I1865" s="146"/>
      <c r="J1865" s="305">
        <f>'Product Ratings'!J1847</f>
        <v>11.30444444</v>
      </c>
      <c r="K1865" s="146" t="str">
        <f>'Product Ratings'!K1847</f>
        <v/>
      </c>
      <c r="L1865" s="305">
        <f>'Product Ratings'!L1847</f>
        <v>7.740649442</v>
      </c>
      <c r="M1865" s="134" t="str">
        <f>'Product Ratings'!M1847</f>
        <v/>
      </c>
      <c r="N1865" s="146"/>
      <c r="O1865" s="139">
        <f>'Product Ratings'!O1847</f>
        <v>3</v>
      </c>
      <c r="P1865" s="139">
        <f>'Product Ratings'!P1847</f>
        <v>2</v>
      </c>
      <c r="Q1865" s="139">
        <f>'Product Ratings'!Q1847</f>
        <v>5</v>
      </c>
      <c r="R1865" s="139">
        <f>'Product Ratings'!R1847</f>
        <v>0</v>
      </c>
      <c r="S1865" s="306">
        <f>'Product Ratings'!S1847</f>
        <v>0</v>
      </c>
      <c r="T1865" s="307">
        <f>'Product Ratings'!T1847</f>
        <v>10</v>
      </c>
      <c r="U1865" s="146"/>
      <c r="V1865" s="146"/>
      <c r="W1865" s="146"/>
    </row>
    <row r="1866" ht="12.75" customHeight="1">
      <c r="A1866" s="146"/>
      <c r="B1866" s="146" t="str">
        <f>'Product Ratings'!B1861</f>
        <v/>
      </c>
      <c r="C1866" s="146"/>
      <c r="D1866" s="146"/>
      <c r="E1866" s="146">
        <f>'Product Ratings'!C1861</f>
        <v>7</v>
      </c>
      <c r="F1866" s="305">
        <f>'Product Ratings'!D1861</f>
        <v>88.7</v>
      </c>
      <c r="G1866" s="305">
        <f>'Product Ratings'!E1861</f>
        <v>40.63</v>
      </c>
      <c r="H1866" s="134">
        <f>'Product Ratings'!F1861</f>
        <v>0.4581</v>
      </c>
      <c r="I1866" s="146"/>
      <c r="J1866" s="305">
        <f>'Product Ratings'!J1861</f>
        <v>12.67142857</v>
      </c>
      <c r="K1866" s="146" t="str">
        <f>'Product Ratings'!K1861</f>
        <v/>
      </c>
      <c r="L1866" s="305">
        <f>'Product Ratings'!L1861</f>
        <v>8.690370051</v>
      </c>
      <c r="M1866" s="134" t="str">
        <f>'Product Ratings'!M1861</f>
        <v/>
      </c>
      <c r="N1866" s="146"/>
      <c r="O1866" s="139">
        <f>'Product Ratings'!O1861</f>
        <v>3</v>
      </c>
      <c r="P1866" s="139">
        <f>'Product Ratings'!P1861</f>
        <v>2</v>
      </c>
      <c r="Q1866" s="139">
        <f>'Product Ratings'!Q1861</f>
        <v>5</v>
      </c>
      <c r="R1866" s="139">
        <f>'Product Ratings'!R1861</f>
        <v>0</v>
      </c>
      <c r="S1866" s="306">
        <f>'Product Ratings'!S1861</f>
        <v>0</v>
      </c>
      <c r="T1866" s="307">
        <f>'Product Ratings'!T1861</f>
        <v>10</v>
      </c>
      <c r="U1866" s="146"/>
      <c r="V1866" s="146"/>
      <c r="W1866" s="146"/>
    </row>
    <row r="1867" ht="12.75" customHeight="1">
      <c r="A1867" s="146"/>
      <c r="B1867" s="146" t="str">
        <f>'Product Ratings'!B1866</f>
        <v/>
      </c>
      <c r="C1867" s="146"/>
      <c r="D1867" s="146"/>
      <c r="E1867" s="146">
        <f>'Product Ratings'!C1866</f>
        <v>10</v>
      </c>
      <c r="F1867" s="305">
        <f>'Product Ratings'!D1866</f>
        <v>115.65</v>
      </c>
      <c r="G1867" s="305">
        <f>'Product Ratings'!E1866</f>
        <v>52.82</v>
      </c>
      <c r="H1867" s="134">
        <f>'Product Ratings'!F1866</f>
        <v>0.4567</v>
      </c>
      <c r="I1867" s="146"/>
      <c r="J1867" s="305">
        <f>'Product Ratings'!J1866</f>
        <v>11.565</v>
      </c>
      <c r="K1867" s="146" t="str">
        <f>'Product Ratings'!K1866</f>
        <v/>
      </c>
      <c r="L1867" s="305">
        <f>'Product Ratings'!L1866</f>
        <v>7.939177593</v>
      </c>
      <c r="M1867" s="134" t="str">
        <f>'Product Ratings'!M1866</f>
        <v/>
      </c>
      <c r="N1867" s="146"/>
      <c r="O1867" s="139">
        <f>'Product Ratings'!O1866</f>
        <v>3</v>
      </c>
      <c r="P1867" s="139">
        <f>'Product Ratings'!P1866</f>
        <v>2</v>
      </c>
      <c r="Q1867" s="139">
        <f>'Product Ratings'!Q1866</f>
        <v>5</v>
      </c>
      <c r="R1867" s="139">
        <f>'Product Ratings'!R1866</f>
        <v>0</v>
      </c>
      <c r="S1867" s="306">
        <f>'Product Ratings'!S1866</f>
        <v>0</v>
      </c>
      <c r="T1867" s="307">
        <f>'Product Ratings'!T1866</f>
        <v>10</v>
      </c>
      <c r="U1867" s="146"/>
      <c r="V1867" s="146"/>
      <c r="W1867" s="146"/>
    </row>
    <row r="1868" ht="12.75" customHeight="1">
      <c r="A1868" s="146"/>
      <c r="B1868" s="146" t="str">
        <f>'Product Ratings'!B1867</f>
        <v/>
      </c>
      <c r="C1868" s="146"/>
      <c r="D1868" s="146"/>
      <c r="E1868" s="146">
        <f>'Product Ratings'!C1867</f>
        <v>12</v>
      </c>
      <c r="F1868" s="305">
        <f>'Product Ratings'!D1867</f>
        <v>595.13</v>
      </c>
      <c r="G1868" s="305">
        <f>'Product Ratings'!E1867</f>
        <v>271.82</v>
      </c>
      <c r="H1868" s="134">
        <f>'Product Ratings'!F1867</f>
        <v>0.4567</v>
      </c>
      <c r="I1868" s="146"/>
      <c r="J1868" s="305">
        <f>'Product Ratings'!J1867</f>
        <v>49.59416667</v>
      </c>
      <c r="K1868" s="146" t="str">
        <f>'Product Ratings'!K1867</f>
        <v/>
      </c>
      <c r="L1868" s="305">
        <f>'Product Ratings'!L1867</f>
        <v>34.0455596</v>
      </c>
      <c r="M1868" s="134" t="str">
        <f>'Product Ratings'!M1867</f>
        <v/>
      </c>
      <c r="N1868" s="146"/>
      <c r="O1868" s="139">
        <f>'Product Ratings'!O1867</f>
        <v>3</v>
      </c>
      <c r="P1868" s="139">
        <f>'Product Ratings'!P1867</f>
        <v>3</v>
      </c>
      <c r="Q1868" s="139">
        <f>'Product Ratings'!Q1867</f>
        <v>4</v>
      </c>
      <c r="R1868" s="139">
        <f>'Product Ratings'!R1867</f>
        <v>0</v>
      </c>
      <c r="S1868" s="306">
        <f>'Product Ratings'!S1867</f>
        <v>0</v>
      </c>
      <c r="T1868" s="307">
        <f>'Product Ratings'!T1867</f>
        <v>10</v>
      </c>
      <c r="U1868" s="146"/>
      <c r="V1868" s="146"/>
      <c r="W1868" s="146"/>
    </row>
    <row r="1869" ht="12.75" customHeight="1">
      <c r="A1869" s="146"/>
      <c r="B1869" s="146" t="str">
        <f>'Product Ratings'!B1880</f>
        <v/>
      </c>
      <c r="C1869" s="146"/>
      <c r="D1869" s="146"/>
      <c r="E1869" s="146">
        <f>'Product Ratings'!C1880</f>
        <v>6</v>
      </c>
      <c r="F1869" s="305">
        <f>'Product Ratings'!D1880</f>
        <v>51.3</v>
      </c>
      <c r="G1869" s="305">
        <f>'Product Ratings'!E1880</f>
        <v>23.32</v>
      </c>
      <c r="H1869" s="134">
        <f>'Product Ratings'!F1880</f>
        <v>0.4545</v>
      </c>
      <c r="I1869" s="146"/>
      <c r="J1869" s="305">
        <f>'Product Ratings'!J1880</f>
        <v>8.55</v>
      </c>
      <c r="K1869" s="146" t="str">
        <f>'Product Ratings'!K1880</f>
        <v/>
      </c>
      <c r="L1869" s="305">
        <f>'Product Ratings'!L1880</f>
        <v>5.878308697</v>
      </c>
      <c r="M1869" s="134" t="str">
        <f>'Product Ratings'!M1880</f>
        <v/>
      </c>
      <c r="N1869" s="146"/>
      <c r="O1869" s="139">
        <f>'Product Ratings'!O1880</f>
        <v>3</v>
      </c>
      <c r="P1869" s="139">
        <f>'Product Ratings'!P1880</f>
        <v>2</v>
      </c>
      <c r="Q1869" s="139">
        <f>'Product Ratings'!Q1880</f>
        <v>5</v>
      </c>
      <c r="R1869" s="139">
        <f>'Product Ratings'!R1880</f>
        <v>0</v>
      </c>
      <c r="S1869" s="306">
        <f>'Product Ratings'!S1880</f>
        <v>0</v>
      </c>
      <c r="T1869" s="307">
        <f>'Product Ratings'!T1880</f>
        <v>10</v>
      </c>
      <c r="U1869" s="146"/>
      <c r="V1869" s="146"/>
      <c r="W1869" s="146"/>
    </row>
    <row r="1870" ht="12.75" customHeight="1">
      <c r="A1870" s="146"/>
      <c r="B1870" s="146" t="str">
        <f>'Product Ratings'!B1882</f>
        <v/>
      </c>
      <c r="C1870" s="146"/>
      <c r="D1870" s="146"/>
      <c r="E1870" s="146">
        <f>'Product Ratings'!C1882</f>
        <v>6</v>
      </c>
      <c r="F1870" s="305">
        <f>'Product Ratings'!D1882</f>
        <v>170.19</v>
      </c>
      <c r="G1870" s="305">
        <f>'Product Ratings'!E1882</f>
        <v>77.32</v>
      </c>
      <c r="H1870" s="134">
        <f>'Product Ratings'!F1882</f>
        <v>0.4543</v>
      </c>
      <c r="I1870" s="146"/>
      <c r="J1870" s="305">
        <f>'Product Ratings'!J1882</f>
        <v>28.365</v>
      </c>
      <c r="K1870" s="146" t="str">
        <f>'Product Ratings'!K1882</f>
        <v/>
      </c>
      <c r="L1870" s="305">
        <f>'Product Ratings'!L1882</f>
        <v>19.50422884</v>
      </c>
      <c r="M1870" s="134" t="str">
        <f>'Product Ratings'!M1882</f>
        <v/>
      </c>
      <c r="N1870" s="146"/>
      <c r="O1870" s="139">
        <f>'Product Ratings'!O1882</f>
        <v>3</v>
      </c>
      <c r="P1870" s="139">
        <f>'Product Ratings'!P1882</f>
        <v>2</v>
      </c>
      <c r="Q1870" s="139">
        <f>'Product Ratings'!Q1882</f>
        <v>5</v>
      </c>
      <c r="R1870" s="139">
        <f>'Product Ratings'!R1882</f>
        <v>0</v>
      </c>
      <c r="S1870" s="306">
        <f>'Product Ratings'!S1882</f>
        <v>0</v>
      </c>
      <c r="T1870" s="307">
        <f>'Product Ratings'!T1882</f>
        <v>10</v>
      </c>
      <c r="U1870" s="146"/>
      <c r="V1870" s="146"/>
      <c r="W1870" s="146"/>
    </row>
    <row r="1871" ht="12.75" customHeight="1">
      <c r="A1871" s="146"/>
      <c r="B1871" s="146" t="str">
        <f>'Product Ratings'!B1891</f>
        <v/>
      </c>
      <c r="C1871" s="146"/>
      <c r="D1871" s="146"/>
      <c r="E1871" s="146">
        <f>'Product Ratings'!C1891</f>
        <v>7</v>
      </c>
      <c r="F1871" s="305">
        <f>'Product Ratings'!D1891</f>
        <v>57.68</v>
      </c>
      <c r="G1871" s="305">
        <f>'Product Ratings'!E1891</f>
        <v>26.13</v>
      </c>
      <c r="H1871" s="134">
        <f>'Product Ratings'!F1891</f>
        <v>0.4531</v>
      </c>
      <c r="I1871" s="146"/>
      <c r="J1871" s="305">
        <f>'Product Ratings'!J1891</f>
        <v>8.24</v>
      </c>
      <c r="K1871" s="146" t="str">
        <f>'Product Ratings'!K1891</f>
        <v/>
      </c>
      <c r="L1871" s="305">
        <f>'Product Ratings'!L1891</f>
        <v>5.670635194</v>
      </c>
      <c r="M1871" s="134" t="str">
        <f>'Product Ratings'!M1891</f>
        <v/>
      </c>
      <c r="N1871" s="146"/>
      <c r="O1871" s="139">
        <f>'Product Ratings'!O1891</f>
        <v>3</v>
      </c>
      <c r="P1871" s="139">
        <f>'Product Ratings'!P1891</f>
        <v>2</v>
      </c>
      <c r="Q1871" s="139">
        <f>'Product Ratings'!Q1891</f>
        <v>5</v>
      </c>
      <c r="R1871" s="139">
        <f>'Product Ratings'!R1891</f>
        <v>0</v>
      </c>
      <c r="S1871" s="306">
        <f>'Product Ratings'!S1891</f>
        <v>0</v>
      </c>
      <c r="T1871" s="307">
        <f>'Product Ratings'!T1891</f>
        <v>10</v>
      </c>
      <c r="U1871" s="146"/>
      <c r="V1871" s="146"/>
      <c r="W1871" s="146"/>
    </row>
    <row r="1872" ht="12.75" customHeight="1">
      <c r="A1872" s="146"/>
      <c r="B1872" s="146" t="str">
        <f>'Product Ratings'!B1893</f>
        <v/>
      </c>
      <c r="C1872" s="146"/>
      <c r="D1872" s="146"/>
      <c r="E1872" s="146">
        <f>'Product Ratings'!C1893</f>
        <v>8</v>
      </c>
      <c r="F1872" s="305">
        <f>'Product Ratings'!D1893</f>
        <v>227.13</v>
      </c>
      <c r="G1872" s="305">
        <f>'Product Ratings'!E1893</f>
        <v>102.82</v>
      </c>
      <c r="H1872" s="134">
        <f>'Product Ratings'!F1893</f>
        <v>0.4527</v>
      </c>
      <c r="I1872" s="146"/>
      <c r="J1872" s="305">
        <f>'Product Ratings'!J1893</f>
        <v>28.39125</v>
      </c>
      <c r="K1872" s="146" t="str">
        <f>'Product Ratings'!K1893</f>
        <v/>
      </c>
      <c r="L1872" s="305">
        <f>'Product Ratings'!L1893</f>
        <v>19.54378055</v>
      </c>
      <c r="M1872" s="134" t="str">
        <f>'Product Ratings'!M1893</f>
        <v/>
      </c>
      <c r="N1872" s="146"/>
      <c r="O1872" s="139">
        <f>'Product Ratings'!O1893</f>
        <v>3</v>
      </c>
      <c r="P1872" s="139">
        <f>'Product Ratings'!P1893</f>
        <v>2</v>
      </c>
      <c r="Q1872" s="139">
        <f>'Product Ratings'!Q1893</f>
        <v>5</v>
      </c>
      <c r="R1872" s="139">
        <f>'Product Ratings'!R1893</f>
        <v>0</v>
      </c>
      <c r="S1872" s="306">
        <f>'Product Ratings'!S1893</f>
        <v>0</v>
      </c>
      <c r="T1872" s="307">
        <f>'Product Ratings'!T1893</f>
        <v>10</v>
      </c>
      <c r="U1872" s="146"/>
      <c r="V1872" s="146"/>
      <c r="W1872" s="146"/>
    </row>
    <row r="1873" ht="12.75" customHeight="1">
      <c r="A1873" s="146"/>
      <c r="B1873" s="146" t="str">
        <f>'Product Ratings'!B1900</f>
        <v/>
      </c>
      <c r="C1873" s="146"/>
      <c r="D1873" s="146"/>
      <c r="E1873" s="146">
        <f>'Product Ratings'!C1900</f>
        <v>25</v>
      </c>
      <c r="F1873" s="305">
        <f>'Product Ratings'!D1900</f>
        <v>1493.28</v>
      </c>
      <c r="G1873" s="305">
        <f>'Product Ratings'!E1900</f>
        <v>674.72</v>
      </c>
      <c r="H1873" s="134">
        <f>'Product Ratings'!F1900</f>
        <v>0.4518</v>
      </c>
      <c r="I1873" s="146"/>
      <c r="J1873" s="305">
        <f>'Product Ratings'!J1900</f>
        <v>59.7312</v>
      </c>
      <c r="K1873" s="146" t="str">
        <f>'Product Ratings'!K1900</f>
        <v/>
      </c>
      <c r="L1873" s="305">
        <f>'Product Ratings'!L1900</f>
        <v>41.14285714</v>
      </c>
      <c r="M1873" s="134" t="str">
        <f>'Product Ratings'!M1900</f>
        <v/>
      </c>
      <c r="N1873" s="146"/>
      <c r="O1873" s="139">
        <f>'Product Ratings'!O1900</f>
        <v>3</v>
      </c>
      <c r="P1873" s="139">
        <f>'Product Ratings'!P1900</f>
        <v>4</v>
      </c>
      <c r="Q1873" s="139">
        <f>'Product Ratings'!Q1900</f>
        <v>3</v>
      </c>
      <c r="R1873" s="139">
        <f>'Product Ratings'!R1900</f>
        <v>0</v>
      </c>
      <c r="S1873" s="306">
        <f>'Product Ratings'!S1900</f>
        <v>0</v>
      </c>
      <c r="T1873" s="307">
        <f>'Product Ratings'!T1900</f>
        <v>10</v>
      </c>
      <c r="U1873" s="146"/>
      <c r="V1873" s="146"/>
      <c r="W1873" s="146"/>
    </row>
    <row r="1874" ht="12.75" customHeight="1">
      <c r="A1874" s="146"/>
      <c r="B1874" s="146" t="str">
        <f>'Product Ratings'!B1903</f>
        <v/>
      </c>
      <c r="C1874" s="146"/>
      <c r="D1874" s="146"/>
      <c r="E1874" s="146">
        <f>'Product Ratings'!C1903</f>
        <v>7</v>
      </c>
      <c r="F1874" s="305">
        <f>'Product Ratings'!D1903</f>
        <v>133.91</v>
      </c>
      <c r="G1874" s="305">
        <f>'Product Ratings'!E1903</f>
        <v>60.41</v>
      </c>
      <c r="H1874" s="134">
        <f>'Product Ratings'!F1903</f>
        <v>0.4511</v>
      </c>
      <c r="I1874" s="146"/>
      <c r="J1874" s="305">
        <f>'Product Ratings'!J1903</f>
        <v>19.13</v>
      </c>
      <c r="K1874" s="146" t="str">
        <f>'Product Ratings'!K1903</f>
        <v/>
      </c>
      <c r="L1874" s="305">
        <f>'Product Ratings'!L1903</f>
        <v>13.18310247</v>
      </c>
      <c r="M1874" s="134" t="str">
        <f>'Product Ratings'!M1903</f>
        <v/>
      </c>
      <c r="N1874" s="146"/>
      <c r="O1874" s="139">
        <f>'Product Ratings'!O1903</f>
        <v>3</v>
      </c>
      <c r="P1874" s="139">
        <f>'Product Ratings'!P1903</f>
        <v>2</v>
      </c>
      <c r="Q1874" s="139">
        <f>'Product Ratings'!Q1903</f>
        <v>5</v>
      </c>
      <c r="R1874" s="139">
        <f>'Product Ratings'!R1903</f>
        <v>0</v>
      </c>
      <c r="S1874" s="306">
        <f>'Product Ratings'!S1903</f>
        <v>0</v>
      </c>
      <c r="T1874" s="307">
        <f>'Product Ratings'!T1903</f>
        <v>10</v>
      </c>
      <c r="U1874" s="146"/>
      <c r="V1874" s="146"/>
      <c r="W1874" s="146"/>
    </row>
    <row r="1875" ht="12.75" customHeight="1">
      <c r="A1875" s="146"/>
      <c r="B1875" s="146" t="str">
        <f>'Product Ratings'!B1909</f>
        <v/>
      </c>
      <c r="C1875" s="146"/>
      <c r="D1875" s="146"/>
      <c r="E1875" s="146">
        <f>'Product Ratings'!C1909</f>
        <v>8</v>
      </c>
      <c r="F1875" s="305">
        <f>'Product Ratings'!D1909</f>
        <v>264.28</v>
      </c>
      <c r="G1875" s="305">
        <f>'Product Ratings'!E1909</f>
        <v>118.93</v>
      </c>
      <c r="H1875" s="134">
        <f>'Product Ratings'!F1909</f>
        <v>0.45</v>
      </c>
      <c r="I1875" s="146"/>
      <c r="J1875" s="305">
        <f>'Product Ratings'!J1909</f>
        <v>33.035</v>
      </c>
      <c r="K1875" s="146" t="str">
        <f>'Product Ratings'!K1909</f>
        <v/>
      </c>
      <c r="L1875" s="305">
        <f>'Product Ratings'!L1909</f>
        <v>22.78275862</v>
      </c>
      <c r="M1875" s="134" t="str">
        <f>'Product Ratings'!M1909</f>
        <v/>
      </c>
      <c r="N1875" s="146"/>
      <c r="O1875" s="139">
        <f>'Product Ratings'!O1909</f>
        <v>3</v>
      </c>
      <c r="P1875" s="139">
        <f>'Product Ratings'!P1909</f>
        <v>2</v>
      </c>
      <c r="Q1875" s="139">
        <f>'Product Ratings'!Q1909</f>
        <v>5</v>
      </c>
      <c r="R1875" s="139">
        <f>'Product Ratings'!R1909</f>
        <v>0</v>
      </c>
      <c r="S1875" s="306">
        <f>'Product Ratings'!S1909</f>
        <v>0</v>
      </c>
      <c r="T1875" s="307">
        <f>'Product Ratings'!T1909</f>
        <v>10</v>
      </c>
      <c r="U1875" s="146"/>
      <c r="V1875" s="146"/>
      <c r="W1875" s="146"/>
    </row>
    <row r="1876" ht="12.75" customHeight="1">
      <c r="A1876" s="146"/>
      <c r="B1876" s="146" t="str">
        <f>'Product Ratings'!B1910</f>
        <v/>
      </c>
      <c r="C1876" s="146"/>
      <c r="D1876" s="146"/>
      <c r="E1876" s="146">
        <f>'Product Ratings'!C1910</f>
        <v>8</v>
      </c>
      <c r="F1876" s="305">
        <f>'Product Ratings'!D1910</f>
        <v>264.28</v>
      </c>
      <c r="G1876" s="305">
        <f>'Product Ratings'!E1910</f>
        <v>118.93</v>
      </c>
      <c r="H1876" s="134">
        <f>'Product Ratings'!F1910</f>
        <v>0.45</v>
      </c>
      <c r="I1876" s="146"/>
      <c r="J1876" s="305">
        <f>'Product Ratings'!J1910</f>
        <v>33.035</v>
      </c>
      <c r="K1876" s="146" t="str">
        <f>'Product Ratings'!K1910</f>
        <v/>
      </c>
      <c r="L1876" s="305">
        <f>'Product Ratings'!L1910</f>
        <v>22.78275862</v>
      </c>
      <c r="M1876" s="134" t="str">
        <f>'Product Ratings'!M1910</f>
        <v/>
      </c>
      <c r="N1876" s="146"/>
      <c r="O1876" s="139">
        <f>'Product Ratings'!O1910</f>
        <v>3</v>
      </c>
      <c r="P1876" s="139">
        <f>'Product Ratings'!P1910</f>
        <v>2</v>
      </c>
      <c r="Q1876" s="139">
        <f>'Product Ratings'!Q1910</f>
        <v>5</v>
      </c>
      <c r="R1876" s="139">
        <f>'Product Ratings'!R1910</f>
        <v>0</v>
      </c>
      <c r="S1876" s="306">
        <f>'Product Ratings'!S1910</f>
        <v>0</v>
      </c>
      <c r="T1876" s="307">
        <f>'Product Ratings'!T1910</f>
        <v>10</v>
      </c>
      <c r="U1876" s="146"/>
      <c r="V1876" s="146"/>
      <c r="W1876" s="146"/>
    </row>
    <row r="1877" ht="12.75" customHeight="1">
      <c r="A1877" s="146"/>
      <c r="B1877" s="146" t="str">
        <f>'Product Ratings'!B1917</f>
        <v/>
      </c>
      <c r="C1877" s="146"/>
      <c r="D1877" s="146"/>
      <c r="E1877" s="146">
        <f>'Product Ratings'!C1917</f>
        <v>6</v>
      </c>
      <c r="F1877" s="305">
        <f>'Product Ratings'!D1917</f>
        <v>190.82</v>
      </c>
      <c r="G1877" s="305">
        <f>'Product Ratings'!E1917</f>
        <v>85.61</v>
      </c>
      <c r="H1877" s="134">
        <f>'Product Ratings'!F1917</f>
        <v>0.4486</v>
      </c>
      <c r="I1877" s="146"/>
      <c r="J1877" s="305">
        <f>'Product Ratings'!J1917</f>
        <v>31.80333333</v>
      </c>
      <c r="K1877" s="146" t="str">
        <f>'Product Ratings'!K1917</f>
        <v/>
      </c>
      <c r="L1877" s="305">
        <f>'Product Ratings'!L1917</f>
        <v>21.95453081</v>
      </c>
      <c r="M1877" s="134" t="str">
        <f>'Product Ratings'!M1917</f>
        <v/>
      </c>
      <c r="N1877" s="146"/>
      <c r="O1877" s="139">
        <f>'Product Ratings'!O1917</f>
        <v>3</v>
      </c>
      <c r="P1877" s="139">
        <f>'Product Ratings'!P1917</f>
        <v>2</v>
      </c>
      <c r="Q1877" s="139">
        <f>'Product Ratings'!Q1917</f>
        <v>5</v>
      </c>
      <c r="R1877" s="139">
        <f>'Product Ratings'!R1917</f>
        <v>0</v>
      </c>
      <c r="S1877" s="306">
        <f>'Product Ratings'!S1917</f>
        <v>0</v>
      </c>
      <c r="T1877" s="307">
        <f>'Product Ratings'!T1917</f>
        <v>10</v>
      </c>
      <c r="U1877" s="146"/>
      <c r="V1877" s="146"/>
      <c r="W1877" s="146"/>
    </row>
    <row r="1878" ht="12.75" customHeight="1">
      <c r="A1878" s="146"/>
      <c r="B1878" s="146" t="str">
        <f>'Product Ratings'!B1921</f>
        <v/>
      </c>
      <c r="C1878" s="146"/>
      <c r="D1878" s="146"/>
      <c r="E1878" s="146">
        <f>'Product Ratings'!C1921</f>
        <v>8</v>
      </c>
      <c r="F1878" s="305">
        <f>'Product Ratings'!D1921</f>
        <v>33.85</v>
      </c>
      <c r="G1878" s="305">
        <f>'Product Ratings'!E1921</f>
        <v>15.16</v>
      </c>
      <c r="H1878" s="134">
        <f>'Product Ratings'!F1921</f>
        <v>0.4478</v>
      </c>
      <c r="I1878" s="146"/>
      <c r="J1878" s="305">
        <f>'Product Ratings'!J1921</f>
        <v>4.23125</v>
      </c>
      <c r="K1878" s="146" t="str">
        <f>'Product Ratings'!K1921</f>
        <v/>
      </c>
      <c r="L1878" s="305">
        <f>'Product Ratings'!L1921</f>
        <v>2.922537643</v>
      </c>
      <c r="M1878" s="134" t="str">
        <f>'Product Ratings'!M1921</f>
        <v/>
      </c>
      <c r="N1878" s="146"/>
      <c r="O1878" s="139">
        <f>'Product Ratings'!O1921</f>
        <v>3</v>
      </c>
      <c r="P1878" s="139">
        <f>'Product Ratings'!P1921</f>
        <v>2</v>
      </c>
      <c r="Q1878" s="139">
        <f>'Product Ratings'!Q1921</f>
        <v>5</v>
      </c>
      <c r="R1878" s="139">
        <f>'Product Ratings'!R1921</f>
        <v>0</v>
      </c>
      <c r="S1878" s="306">
        <f>'Product Ratings'!S1921</f>
        <v>0</v>
      </c>
      <c r="T1878" s="307">
        <f>'Product Ratings'!T1921</f>
        <v>10</v>
      </c>
      <c r="U1878" s="146"/>
      <c r="V1878" s="146"/>
      <c r="W1878" s="146"/>
    </row>
    <row r="1879" ht="12.75" customHeight="1">
      <c r="A1879" s="146"/>
      <c r="B1879" s="146" t="str">
        <f>'Product Ratings'!B1926</f>
        <v/>
      </c>
      <c r="C1879" s="146"/>
      <c r="D1879" s="146"/>
      <c r="E1879" s="146">
        <f>'Product Ratings'!C1926</f>
        <v>8</v>
      </c>
      <c r="F1879" s="305">
        <f>'Product Ratings'!D1926</f>
        <v>254.44</v>
      </c>
      <c r="G1879" s="305">
        <f>'Product Ratings'!E1926</f>
        <v>113.75</v>
      </c>
      <c r="H1879" s="134">
        <f>'Product Ratings'!F1926</f>
        <v>0.4471</v>
      </c>
      <c r="I1879" s="146"/>
      <c r="J1879" s="305">
        <f>'Product Ratings'!J1926</f>
        <v>31.805</v>
      </c>
      <c r="K1879" s="146" t="str">
        <f>'Product Ratings'!K1926</f>
        <v/>
      </c>
      <c r="L1879" s="305">
        <f>'Product Ratings'!L1926</f>
        <v>21.97843964</v>
      </c>
      <c r="M1879" s="134" t="str">
        <f>'Product Ratings'!M1926</f>
        <v/>
      </c>
      <c r="N1879" s="146"/>
      <c r="O1879" s="139">
        <f>'Product Ratings'!O1926</f>
        <v>3</v>
      </c>
      <c r="P1879" s="139">
        <f>'Product Ratings'!P1926</f>
        <v>2</v>
      </c>
      <c r="Q1879" s="139">
        <f>'Product Ratings'!Q1926</f>
        <v>5</v>
      </c>
      <c r="R1879" s="139">
        <f>'Product Ratings'!R1926</f>
        <v>0</v>
      </c>
      <c r="S1879" s="306">
        <f>'Product Ratings'!S1926</f>
        <v>0</v>
      </c>
      <c r="T1879" s="307">
        <f>'Product Ratings'!T1926</f>
        <v>10</v>
      </c>
      <c r="U1879" s="146"/>
      <c r="V1879" s="146"/>
      <c r="W1879" s="146"/>
    </row>
    <row r="1880" ht="12.75" customHeight="1">
      <c r="A1880" s="146"/>
      <c r="B1880" s="146" t="str">
        <f>'Product Ratings'!B1927</f>
        <v/>
      </c>
      <c r="C1880" s="146"/>
      <c r="D1880" s="146"/>
      <c r="E1880" s="146">
        <f>'Product Ratings'!C1927</f>
        <v>6</v>
      </c>
      <c r="F1880" s="305">
        <f>'Product Ratings'!D1927</f>
        <v>36</v>
      </c>
      <c r="G1880" s="305">
        <f>'Product Ratings'!E1927</f>
        <v>16.09</v>
      </c>
      <c r="H1880" s="134">
        <f>'Product Ratings'!F1927</f>
        <v>0.447</v>
      </c>
      <c r="I1880" s="146"/>
      <c r="J1880" s="305">
        <f>'Product Ratings'!J1927</f>
        <v>6</v>
      </c>
      <c r="K1880" s="146" t="str">
        <f>'Product Ratings'!K1927</f>
        <v/>
      </c>
      <c r="L1880" s="305">
        <f>'Product Ratings'!L1927</f>
        <v>4.146510021</v>
      </c>
      <c r="M1880" s="134" t="str">
        <f>'Product Ratings'!M1927</f>
        <v/>
      </c>
      <c r="N1880" s="146"/>
      <c r="O1880" s="139">
        <f>'Product Ratings'!O1927</f>
        <v>3</v>
      </c>
      <c r="P1880" s="139">
        <f>'Product Ratings'!P1927</f>
        <v>2</v>
      </c>
      <c r="Q1880" s="139">
        <f>'Product Ratings'!Q1927</f>
        <v>5</v>
      </c>
      <c r="R1880" s="139">
        <f>'Product Ratings'!R1927</f>
        <v>0</v>
      </c>
      <c r="S1880" s="306">
        <f>'Product Ratings'!S1927</f>
        <v>0</v>
      </c>
      <c r="T1880" s="307">
        <f>'Product Ratings'!T1927</f>
        <v>10</v>
      </c>
      <c r="U1880" s="146"/>
      <c r="V1880" s="146"/>
      <c r="W1880" s="146"/>
    </row>
    <row r="1881" ht="12.75" customHeight="1">
      <c r="A1881" s="146"/>
      <c r="B1881" s="146" t="str">
        <f>'Product Ratings'!B1932</f>
        <v/>
      </c>
      <c r="C1881" s="146"/>
      <c r="D1881" s="146"/>
      <c r="E1881" s="146">
        <f>'Product Ratings'!C1932</f>
        <v>13</v>
      </c>
      <c r="F1881" s="305">
        <f>'Product Ratings'!D1932</f>
        <v>602.61</v>
      </c>
      <c r="G1881" s="305">
        <f>'Product Ratings'!E1932</f>
        <v>269.14</v>
      </c>
      <c r="H1881" s="134">
        <f>'Product Ratings'!F1932</f>
        <v>0.4466</v>
      </c>
      <c r="I1881" s="146"/>
      <c r="J1881" s="305">
        <f>'Product Ratings'!J1932</f>
        <v>46.35461538</v>
      </c>
      <c r="K1881" s="146" t="str">
        <f>'Product Ratings'!K1932</f>
        <v/>
      </c>
      <c r="L1881" s="305">
        <f>'Product Ratings'!L1932</f>
        <v>32.04383754</v>
      </c>
      <c r="M1881" s="134" t="str">
        <f>'Product Ratings'!M1932</f>
        <v/>
      </c>
      <c r="N1881" s="146"/>
      <c r="O1881" s="139">
        <f>'Product Ratings'!O1932</f>
        <v>3</v>
      </c>
      <c r="P1881" s="139">
        <f>'Product Ratings'!P1932</f>
        <v>3</v>
      </c>
      <c r="Q1881" s="139">
        <f>'Product Ratings'!Q1932</f>
        <v>4</v>
      </c>
      <c r="R1881" s="139">
        <f>'Product Ratings'!R1932</f>
        <v>0</v>
      </c>
      <c r="S1881" s="306">
        <f>'Product Ratings'!S1932</f>
        <v>0</v>
      </c>
      <c r="T1881" s="307">
        <f>'Product Ratings'!T1932</f>
        <v>10</v>
      </c>
      <c r="U1881" s="146"/>
      <c r="V1881" s="146"/>
      <c r="W1881" s="146"/>
    </row>
    <row r="1882" ht="12.75" customHeight="1">
      <c r="A1882" s="146"/>
      <c r="B1882" s="146" t="str">
        <f>'Product Ratings'!B1933</f>
        <v/>
      </c>
      <c r="C1882" s="146"/>
      <c r="D1882" s="146"/>
      <c r="E1882" s="146">
        <f>'Product Ratings'!C1933</f>
        <v>6</v>
      </c>
      <c r="F1882" s="305">
        <f>'Product Ratings'!D1933</f>
        <v>206.96</v>
      </c>
      <c r="G1882" s="305">
        <f>'Product Ratings'!E1933</f>
        <v>92.4</v>
      </c>
      <c r="H1882" s="134">
        <f>'Product Ratings'!F1933</f>
        <v>0.4465</v>
      </c>
      <c r="I1882" s="146"/>
      <c r="J1882" s="305">
        <f>'Product Ratings'!J1933</f>
        <v>34.49333333</v>
      </c>
      <c r="K1882" s="146" t="str">
        <f>'Product Ratings'!K1933</f>
        <v/>
      </c>
      <c r="L1882" s="305">
        <f>'Product Ratings'!L1933</f>
        <v>23.84606521</v>
      </c>
      <c r="M1882" s="134" t="str">
        <f>'Product Ratings'!M1933</f>
        <v/>
      </c>
      <c r="N1882" s="146"/>
      <c r="O1882" s="139">
        <f>'Product Ratings'!O1933</f>
        <v>3</v>
      </c>
      <c r="P1882" s="139">
        <f>'Product Ratings'!P1933</f>
        <v>2</v>
      </c>
      <c r="Q1882" s="139">
        <f>'Product Ratings'!Q1933</f>
        <v>5</v>
      </c>
      <c r="R1882" s="139">
        <f>'Product Ratings'!R1933</f>
        <v>0</v>
      </c>
      <c r="S1882" s="306">
        <f>'Product Ratings'!S1933</f>
        <v>0</v>
      </c>
      <c r="T1882" s="307">
        <f>'Product Ratings'!T1933</f>
        <v>10</v>
      </c>
      <c r="U1882" s="146"/>
      <c r="V1882" s="146"/>
      <c r="W1882" s="146"/>
    </row>
    <row r="1883" ht="12.75" customHeight="1">
      <c r="A1883" s="146"/>
      <c r="B1883" s="146" t="str">
        <f>'Product Ratings'!B1937</f>
        <v/>
      </c>
      <c r="C1883" s="146"/>
      <c r="D1883" s="146"/>
      <c r="E1883" s="146">
        <f>'Product Ratings'!C1937</f>
        <v>17</v>
      </c>
      <c r="F1883" s="305">
        <f>'Product Ratings'!D1937</f>
        <v>1119.28</v>
      </c>
      <c r="G1883" s="305">
        <f>'Product Ratings'!E1937</f>
        <v>498.97</v>
      </c>
      <c r="H1883" s="134">
        <f>'Product Ratings'!F1937</f>
        <v>0.4458</v>
      </c>
      <c r="I1883" s="146"/>
      <c r="J1883" s="305">
        <f>'Product Ratings'!J1937</f>
        <v>65.84</v>
      </c>
      <c r="K1883" s="146" t="str">
        <f>'Product Ratings'!K1937</f>
        <v/>
      </c>
      <c r="L1883" s="305">
        <f>'Product Ratings'!L1937</f>
        <v>45.53880205</v>
      </c>
      <c r="M1883" s="134" t="str">
        <f>'Product Ratings'!M1937</f>
        <v/>
      </c>
      <c r="N1883" s="146"/>
      <c r="O1883" s="139">
        <f>'Product Ratings'!O1937</f>
        <v>3</v>
      </c>
      <c r="P1883" s="139">
        <f>'Product Ratings'!P1937</f>
        <v>4</v>
      </c>
      <c r="Q1883" s="139">
        <f>'Product Ratings'!Q1937</f>
        <v>3</v>
      </c>
      <c r="R1883" s="139">
        <f>'Product Ratings'!R1937</f>
        <v>0</v>
      </c>
      <c r="S1883" s="306">
        <f>'Product Ratings'!S1937</f>
        <v>0</v>
      </c>
      <c r="T1883" s="307">
        <f>'Product Ratings'!T1937</f>
        <v>10</v>
      </c>
      <c r="U1883" s="146"/>
      <c r="V1883" s="146"/>
      <c r="W1883" s="146"/>
    </row>
    <row r="1884" ht="12.75" customHeight="1">
      <c r="A1884" s="146"/>
      <c r="B1884" s="146" t="str">
        <f>'Product Ratings'!B1950</f>
        <v/>
      </c>
      <c r="C1884" s="146"/>
      <c r="D1884" s="146"/>
      <c r="E1884" s="146">
        <f>'Product Ratings'!C1950</f>
        <v>8</v>
      </c>
      <c r="F1884" s="305">
        <f>'Product Ratings'!D1950</f>
        <v>54.96</v>
      </c>
      <c r="G1884" s="305">
        <f>'Product Ratings'!E1950</f>
        <v>24.34</v>
      </c>
      <c r="H1884" s="134">
        <f>'Product Ratings'!F1950</f>
        <v>0.443</v>
      </c>
      <c r="I1884" s="146"/>
      <c r="J1884" s="305">
        <f>'Product Ratings'!J1950</f>
        <v>6.87</v>
      </c>
      <c r="K1884" s="146" t="str">
        <f>'Product Ratings'!K1950</f>
        <v/>
      </c>
      <c r="L1884" s="305">
        <f>'Product Ratings'!L1950</f>
        <v>4.760914761</v>
      </c>
      <c r="M1884" s="134" t="str">
        <f>'Product Ratings'!M1950</f>
        <v/>
      </c>
      <c r="N1884" s="146"/>
      <c r="O1884" s="139">
        <f>'Product Ratings'!O1950</f>
        <v>3</v>
      </c>
      <c r="P1884" s="139">
        <f>'Product Ratings'!P1950</f>
        <v>2</v>
      </c>
      <c r="Q1884" s="139">
        <f>'Product Ratings'!Q1950</f>
        <v>5</v>
      </c>
      <c r="R1884" s="139">
        <f>'Product Ratings'!R1950</f>
        <v>0</v>
      </c>
      <c r="S1884" s="306">
        <f>'Product Ratings'!S1950</f>
        <v>0</v>
      </c>
      <c r="T1884" s="307">
        <f>'Product Ratings'!T1950</f>
        <v>10</v>
      </c>
      <c r="U1884" s="146"/>
      <c r="V1884" s="146"/>
      <c r="W1884" s="146"/>
    </row>
    <row r="1885" ht="12.75" customHeight="1">
      <c r="A1885" s="146"/>
      <c r="B1885" s="146" t="str">
        <f>'Product Ratings'!B1951</f>
        <v/>
      </c>
      <c r="C1885" s="146"/>
      <c r="D1885" s="146"/>
      <c r="E1885" s="146">
        <f>'Product Ratings'!C1951</f>
        <v>7</v>
      </c>
      <c r="F1885" s="305">
        <f>'Product Ratings'!D1951</f>
        <v>48.09</v>
      </c>
      <c r="G1885" s="305">
        <f>'Product Ratings'!E1951</f>
        <v>21.3</v>
      </c>
      <c r="H1885" s="134">
        <f>'Product Ratings'!F1951</f>
        <v>0.443</v>
      </c>
      <c r="I1885" s="146"/>
      <c r="J1885" s="305">
        <f>'Product Ratings'!J1951</f>
        <v>6.87</v>
      </c>
      <c r="K1885" s="146" t="str">
        <f>'Product Ratings'!K1951</f>
        <v/>
      </c>
      <c r="L1885" s="305">
        <f>'Product Ratings'!L1951</f>
        <v>4.760914761</v>
      </c>
      <c r="M1885" s="134" t="str">
        <f>'Product Ratings'!M1951</f>
        <v/>
      </c>
      <c r="N1885" s="146"/>
      <c r="O1885" s="139">
        <f>'Product Ratings'!O1951</f>
        <v>3</v>
      </c>
      <c r="P1885" s="139">
        <f>'Product Ratings'!P1951</f>
        <v>2</v>
      </c>
      <c r="Q1885" s="139">
        <f>'Product Ratings'!Q1951</f>
        <v>5</v>
      </c>
      <c r="R1885" s="139">
        <f>'Product Ratings'!R1951</f>
        <v>0</v>
      </c>
      <c r="S1885" s="306">
        <f>'Product Ratings'!S1951</f>
        <v>0</v>
      </c>
      <c r="T1885" s="307">
        <f>'Product Ratings'!T1951</f>
        <v>10</v>
      </c>
      <c r="U1885" s="146"/>
      <c r="V1885" s="146"/>
      <c r="W1885" s="146"/>
    </row>
    <row r="1886" ht="12.75" customHeight="1">
      <c r="A1886" s="146"/>
      <c r="B1886" s="146" t="str">
        <f>'Product Ratings'!B1952</f>
        <v/>
      </c>
      <c r="C1886" s="146"/>
      <c r="D1886" s="146"/>
      <c r="E1886" s="146">
        <f>'Product Ratings'!C1952</f>
        <v>8</v>
      </c>
      <c r="F1886" s="305">
        <f>'Product Ratings'!D1952</f>
        <v>34.13</v>
      </c>
      <c r="G1886" s="305">
        <f>'Product Ratings'!E1952</f>
        <v>15.12</v>
      </c>
      <c r="H1886" s="134">
        <f>'Product Ratings'!F1952</f>
        <v>0.443</v>
      </c>
      <c r="I1886" s="146"/>
      <c r="J1886" s="305">
        <f>'Product Ratings'!J1952</f>
        <v>4.26625</v>
      </c>
      <c r="K1886" s="146" t="str">
        <f>'Product Ratings'!K1952</f>
        <v/>
      </c>
      <c r="L1886" s="305">
        <f>'Product Ratings'!L1952</f>
        <v>2.956514207</v>
      </c>
      <c r="M1886" s="134" t="str">
        <f>'Product Ratings'!M1952</f>
        <v/>
      </c>
      <c r="N1886" s="146"/>
      <c r="O1886" s="139">
        <f>'Product Ratings'!O1952</f>
        <v>3</v>
      </c>
      <c r="P1886" s="139">
        <f>'Product Ratings'!P1952</f>
        <v>2</v>
      </c>
      <c r="Q1886" s="139">
        <f>'Product Ratings'!Q1952</f>
        <v>5</v>
      </c>
      <c r="R1886" s="139">
        <f>'Product Ratings'!R1952</f>
        <v>0</v>
      </c>
      <c r="S1886" s="306">
        <f>'Product Ratings'!S1952</f>
        <v>0</v>
      </c>
      <c r="T1886" s="307">
        <f>'Product Ratings'!T1952</f>
        <v>10</v>
      </c>
      <c r="U1886" s="146"/>
      <c r="V1886" s="146"/>
      <c r="W1886" s="146"/>
    </row>
    <row r="1887" ht="12.75" customHeight="1">
      <c r="A1887" s="146"/>
      <c r="B1887" s="146" t="str">
        <f>'Product Ratings'!B1953</f>
        <v/>
      </c>
      <c r="C1887" s="146"/>
      <c r="D1887" s="146"/>
      <c r="E1887" s="146">
        <f>'Product Ratings'!C1953</f>
        <v>9</v>
      </c>
      <c r="F1887" s="305">
        <f>'Product Ratings'!D1953</f>
        <v>278.09</v>
      </c>
      <c r="G1887" s="305">
        <f>'Product Ratings'!E1953</f>
        <v>123.2</v>
      </c>
      <c r="H1887" s="134">
        <f>'Product Ratings'!F1953</f>
        <v>0.443</v>
      </c>
      <c r="I1887" s="146"/>
      <c r="J1887" s="305">
        <f>'Product Ratings'!J1953</f>
        <v>30.89888889</v>
      </c>
      <c r="K1887" s="146" t="str">
        <f>'Product Ratings'!K1953</f>
        <v/>
      </c>
      <c r="L1887" s="305">
        <f>'Product Ratings'!L1953</f>
        <v>21.41295141</v>
      </c>
      <c r="M1887" s="134" t="str">
        <f>'Product Ratings'!M1953</f>
        <v/>
      </c>
      <c r="N1887" s="146"/>
      <c r="O1887" s="139">
        <f>'Product Ratings'!O1953</f>
        <v>3</v>
      </c>
      <c r="P1887" s="139">
        <f>'Product Ratings'!P1953</f>
        <v>2</v>
      </c>
      <c r="Q1887" s="139">
        <f>'Product Ratings'!Q1953</f>
        <v>5</v>
      </c>
      <c r="R1887" s="139">
        <f>'Product Ratings'!R1953</f>
        <v>0</v>
      </c>
      <c r="S1887" s="306">
        <f>'Product Ratings'!S1953</f>
        <v>0</v>
      </c>
      <c r="T1887" s="307">
        <f>'Product Ratings'!T1953</f>
        <v>10</v>
      </c>
      <c r="U1887" s="146"/>
      <c r="V1887" s="146"/>
      <c r="W1887" s="146"/>
    </row>
    <row r="1888" ht="12.75" customHeight="1">
      <c r="A1888" s="146"/>
      <c r="B1888" s="146" t="str">
        <f>'Product Ratings'!B1956</f>
        <v/>
      </c>
      <c r="C1888" s="146"/>
      <c r="D1888" s="146"/>
      <c r="E1888" s="146">
        <f>'Product Ratings'!C1956</f>
        <v>9</v>
      </c>
      <c r="F1888" s="305">
        <f>'Product Ratings'!D1956</f>
        <v>320.87</v>
      </c>
      <c r="G1888" s="305">
        <f>'Product Ratings'!E1956</f>
        <v>141.76</v>
      </c>
      <c r="H1888" s="134">
        <f>'Product Ratings'!F1956</f>
        <v>0.4418</v>
      </c>
      <c r="I1888" s="146"/>
      <c r="J1888" s="305">
        <f>'Product Ratings'!J1956</f>
        <v>35.65222222</v>
      </c>
      <c r="K1888" s="146" t="str">
        <f>'Product Ratings'!K1956</f>
        <v/>
      </c>
      <c r="L1888" s="305">
        <f>'Product Ratings'!L1956</f>
        <v>24.72757818</v>
      </c>
      <c r="M1888" s="134" t="str">
        <f>'Product Ratings'!M1956</f>
        <v/>
      </c>
      <c r="N1888" s="146"/>
      <c r="O1888" s="139">
        <f>'Product Ratings'!O1956</f>
        <v>3</v>
      </c>
      <c r="P1888" s="139">
        <f>'Product Ratings'!P1956</f>
        <v>2</v>
      </c>
      <c r="Q1888" s="139">
        <f>'Product Ratings'!Q1956</f>
        <v>5</v>
      </c>
      <c r="R1888" s="139">
        <f>'Product Ratings'!R1956</f>
        <v>0</v>
      </c>
      <c r="S1888" s="306">
        <f>'Product Ratings'!S1956</f>
        <v>0</v>
      </c>
      <c r="T1888" s="307">
        <f>'Product Ratings'!T1956</f>
        <v>10</v>
      </c>
      <c r="U1888" s="146"/>
      <c r="V1888" s="146"/>
      <c r="W1888" s="146"/>
    </row>
    <row r="1889" ht="12.75" customHeight="1">
      <c r="A1889" s="146"/>
      <c r="B1889" s="146" t="str">
        <f>'Product Ratings'!B1958</f>
        <v/>
      </c>
      <c r="C1889" s="146"/>
      <c r="D1889" s="146"/>
      <c r="E1889" s="146">
        <f>'Product Ratings'!C1958</f>
        <v>6</v>
      </c>
      <c r="F1889" s="305">
        <f>'Product Ratings'!D1958</f>
        <v>187.48</v>
      </c>
      <c r="G1889" s="305">
        <f>'Product Ratings'!E1958</f>
        <v>82.51</v>
      </c>
      <c r="H1889" s="134">
        <f>'Product Ratings'!F1958</f>
        <v>0.4401</v>
      </c>
      <c r="I1889" s="146"/>
      <c r="J1889" s="305">
        <f>'Product Ratings'!J1958</f>
        <v>31.24666667</v>
      </c>
      <c r="K1889" s="146" t="str">
        <f>'Product Ratings'!K1958</f>
        <v/>
      </c>
      <c r="L1889" s="305">
        <f>'Product Ratings'!L1958</f>
        <v>21.6975673</v>
      </c>
      <c r="M1889" s="134" t="str">
        <f>'Product Ratings'!M1958</f>
        <v/>
      </c>
      <c r="N1889" s="146"/>
      <c r="O1889" s="139">
        <f>'Product Ratings'!O1958</f>
        <v>3</v>
      </c>
      <c r="P1889" s="139">
        <f>'Product Ratings'!P1958</f>
        <v>2</v>
      </c>
      <c r="Q1889" s="139">
        <f>'Product Ratings'!Q1958</f>
        <v>5</v>
      </c>
      <c r="R1889" s="139">
        <f>'Product Ratings'!R1958</f>
        <v>0</v>
      </c>
      <c r="S1889" s="306">
        <f>'Product Ratings'!S1958</f>
        <v>0</v>
      </c>
      <c r="T1889" s="307">
        <f>'Product Ratings'!T1958</f>
        <v>10</v>
      </c>
      <c r="U1889" s="146"/>
      <c r="V1889" s="146"/>
      <c r="W1889" s="146"/>
    </row>
    <row r="1890" ht="12.75" customHeight="1">
      <c r="A1890" s="146"/>
      <c r="B1890" s="146" t="str">
        <f>'Product Ratings'!B1959</f>
        <v/>
      </c>
      <c r="C1890" s="146"/>
      <c r="D1890" s="146"/>
      <c r="E1890" s="146">
        <f>'Product Ratings'!C1959</f>
        <v>11</v>
      </c>
      <c r="F1890" s="305">
        <f>'Product Ratings'!D1959</f>
        <v>490.19</v>
      </c>
      <c r="G1890" s="305">
        <f>'Product Ratings'!E1959</f>
        <v>215.73</v>
      </c>
      <c r="H1890" s="134">
        <f>'Product Ratings'!F1959</f>
        <v>0.4401</v>
      </c>
      <c r="I1890" s="146"/>
      <c r="J1890" s="305">
        <f>'Product Ratings'!J1959</f>
        <v>44.56272727</v>
      </c>
      <c r="K1890" s="146" t="str">
        <f>'Product Ratings'!K1959</f>
        <v/>
      </c>
      <c r="L1890" s="305">
        <f>'Product Ratings'!L1959</f>
        <v>30.94418948</v>
      </c>
      <c r="M1890" s="134" t="str">
        <f>'Product Ratings'!M1959</f>
        <v/>
      </c>
      <c r="N1890" s="146"/>
      <c r="O1890" s="139">
        <f>'Product Ratings'!O1959</f>
        <v>3</v>
      </c>
      <c r="P1890" s="139">
        <f>'Product Ratings'!P1959</f>
        <v>3</v>
      </c>
      <c r="Q1890" s="139">
        <f>'Product Ratings'!Q1959</f>
        <v>4</v>
      </c>
      <c r="R1890" s="139">
        <f>'Product Ratings'!R1959</f>
        <v>0</v>
      </c>
      <c r="S1890" s="306">
        <f>'Product Ratings'!S1959</f>
        <v>0</v>
      </c>
      <c r="T1890" s="307">
        <f>'Product Ratings'!T1959</f>
        <v>10</v>
      </c>
      <c r="U1890" s="146"/>
      <c r="V1890" s="146"/>
      <c r="W1890" s="146"/>
    </row>
    <row r="1891" ht="12.75" customHeight="1">
      <c r="A1891" s="146"/>
      <c r="B1891" s="146" t="str">
        <f>'Product Ratings'!B1965</f>
        <v/>
      </c>
      <c r="C1891" s="146"/>
      <c r="D1891" s="146"/>
      <c r="E1891" s="146">
        <f>'Product Ratings'!C1965</f>
        <v>8</v>
      </c>
      <c r="F1891" s="305">
        <f>'Product Ratings'!D1965</f>
        <v>99.13</v>
      </c>
      <c r="G1891" s="305">
        <f>'Product Ratings'!E1965</f>
        <v>43.53</v>
      </c>
      <c r="H1891" s="134">
        <f>'Product Ratings'!F1965</f>
        <v>0.4391</v>
      </c>
      <c r="I1891" s="146"/>
      <c r="J1891" s="305">
        <f>'Product Ratings'!J1965</f>
        <v>12.39125</v>
      </c>
      <c r="K1891" s="146" t="str">
        <f>'Product Ratings'!K1965</f>
        <v/>
      </c>
      <c r="L1891" s="305">
        <f>'Product Ratings'!L1965</f>
        <v>8.610416232</v>
      </c>
      <c r="M1891" s="134" t="str">
        <f>'Product Ratings'!M1965</f>
        <v/>
      </c>
      <c r="N1891" s="146"/>
      <c r="O1891" s="139">
        <f>'Product Ratings'!O1965</f>
        <v>3</v>
      </c>
      <c r="P1891" s="139">
        <f>'Product Ratings'!P1965</f>
        <v>2</v>
      </c>
      <c r="Q1891" s="139">
        <f>'Product Ratings'!Q1965</f>
        <v>5</v>
      </c>
      <c r="R1891" s="139">
        <f>'Product Ratings'!R1965</f>
        <v>0</v>
      </c>
      <c r="S1891" s="306">
        <f>'Product Ratings'!S1965</f>
        <v>0</v>
      </c>
      <c r="T1891" s="307">
        <f>'Product Ratings'!T1965</f>
        <v>10</v>
      </c>
      <c r="U1891" s="146"/>
      <c r="V1891" s="146"/>
      <c r="W1891" s="146"/>
    </row>
    <row r="1892" ht="12.75" customHeight="1">
      <c r="A1892" s="146"/>
      <c r="B1892" s="146" t="str">
        <f>'Product Ratings'!B1970</f>
        <v/>
      </c>
      <c r="C1892" s="146"/>
      <c r="D1892" s="146"/>
      <c r="E1892" s="146">
        <f>'Product Ratings'!C1970</f>
        <v>15</v>
      </c>
      <c r="F1892" s="305">
        <f>'Product Ratings'!D1970</f>
        <v>608.09</v>
      </c>
      <c r="G1892" s="305">
        <f>'Product Ratings'!E1970</f>
        <v>266.2</v>
      </c>
      <c r="H1892" s="134">
        <f>'Product Ratings'!F1970</f>
        <v>0.4378</v>
      </c>
      <c r="I1892" s="146"/>
      <c r="J1892" s="305">
        <f>'Product Ratings'!J1970</f>
        <v>40.53933333</v>
      </c>
      <c r="K1892" s="146" t="str">
        <f>'Product Ratings'!K1970</f>
        <v/>
      </c>
      <c r="L1892" s="305">
        <f>'Product Ratings'!L1970</f>
        <v>28.19539111</v>
      </c>
      <c r="M1892" s="134" t="str">
        <f>'Product Ratings'!M1970</f>
        <v/>
      </c>
      <c r="N1892" s="146"/>
      <c r="O1892" s="139">
        <f>'Product Ratings'!O1970</f>
        <v>3</v>
      </c>
      <c r="P1892" s="139">
        <f>'Product Ratings'!P1970</f>
        <v>3</v>
      </c>
      <c r="Q1892" s="139">
        <f>'Product Ratings'!Q1970</f>
        <v>4</v>
      </c>
      <c r="R1892" s="139">
        <f>'Product Ratings'!R1970</f>
        <v>0</v>
      </c>
      <c r="S1892" s="306">
        <f>'Product Ratings'!S1970</f>
        <v>0</v>
      </c>
      <c r="T1892" s="307">
        <f>'Product Ratings'!T1970</f>
        <v>10</v>
      </c>
      <c r="U1892" s="146"/>
      <c r="V1892" s="146"/>
      <c r="W1892" s="146"/>
    </row>
    <row r="1893" ht="12.75" customHeight="1">
      <c r="A1893" s="146"/>
      <c r="B1893" s="146" t="str">
        <f>'Product Ratings'!B1971</f>
        <v/>
      </c>
      <c r="C1893" s="146"/>
      <c r="D1893" s="146"/>
      <c r="E1893" s="146">
        <f>'Product Ratings'!C1971</f>
        <v>7</v>
      </c>
      <c r="F1893" s="305">
        <f>'Product Ratings'!D1971</f>
        <v>78.52</v>
      </c>
      <c r="G1893" s="305">
        <f>'Product Ratings'!E1971</f>
        <v>34.36</v>
      </c>
      <c r="H1893" s="134">
        <f>'Product Ratings'!F1971</f>
        <v>0.4376</v>
      </c>
      <c r="I1893" s="146"/>
      <c r="J1893" s="305">
        <f>'Product Ratings'!J1971</f>
        <v>11.21714286</v>
      </c>
      <c r="K1893" s="146" t="str">
        <f>'Product Ratings'!K1971</f>
        <v/>
      </c>
      <c r="L1893" s="305">
        <f>'Product Ratings'!L1971</f>
        <v>7.802687018</v>
      </c>
      <c r="M1893" s="134" t="str">
        <f>'Product Ratings'!M1971</f>
        <v/>
      </c>
      <c r="N1893" s="146"/>
      <c r="O1893" s="139">
        <f>'Product Ratings'!O1971</f>
        <v>3</v>
      </c>
      <c r="P1893" s="139">
        <f>'Product Ratings'!P1971</f>
        <v>2</v>
      </c>
      <c r="Q1893" s="139">
        <f>'Product Ratings'!Q1971</f>
        <v>5</v>
      </c>
      <c r="R1893" s="139">
        <f>'Product Ratings'!R1971</f>
        <v>0</v>
      </c>
      <c r="S1893" s="306">
        <f>'Product Ratings'!S1971</f>
        <v>0</v>
      </c>
      <c r="T1893" s="307">
        <f>'Product Ratings'!T1971</f>
        <v>10</v>
      </c>
      <c r="U1893" s="146"/>
      <c r="V1893" s="146"/>
      <c r="W1893" s="146"/>
    </row>
    <row r="1894" ht="12.75" customHeight="1">
      <c r="A1894" s="146"/>
      <c r="B1894" s="146" t="str">
        <f>'Product Ratings'!B1973</f>
        <v/>
      </c>
      <c r="C1894" s="146"/>
      <c r="D1894" s="146"/>
      <c r="E1894" s="146">
        <f>'Product Ratings'!C1973</f>
        <v>10</v>
      </c>
      <c r="F1894" s="305">
        <f>'Product Ratings'!D1973</f>
        <v>67.97</v>
      </c>
      <c r="G1894" s="305">
        <f>'Product Ratings'!E1973</f>
        <v>29.7</v>
      </c>
      <c r="H1894" s="134">
        <f>'Product Ratings'!F1973</f>
        <v>0.437</v>
      </c>
      <c r="I1894" s="146"/>
      <c r="J1894" s="305">
        <f>'Product Ratings'!J1973</f>
        <v>6.797</v>
      </c>
      <c r="K1894" s="146" t="str">
        <f>'Product Ratings'!K1973</f>
        <v/>
      </c>
      <c r="L1894" s="305">
        <f>'Product Ratings'!L1973</f>
        <v>4.729993041</v>
      </c>
      <c r="M1894" s="134" t="str">
        <f>'Product Ratings'!M1973</f>
        <v/>
      </c>
      <c r="N1894" s="146"/>
      <c r="O1894" s="139">
        <f>'Product Ratings'!O1973</f>
        <v>3</v>
      </c>
      <c r="P1894" s="139">
        <f>'Product Ratings'!P1973</f>
        <v>2</v>
      </c>
      <c r="Q1894" s="139">
        <f>'Product Ratings'!Q1973</f>
        <v>5</v>
      </c>
      <c r="R1894" s="139">
        <f>'Product Ratings'!R1973</f>
        <v>0</v>
      </c>
      <c r="S1894" s="306">
        <f>'Product Ratings'!S1973</f>
        <v>0</v>
      </c>
      <c r="T1894" s="307">
        <f>'Product Ratings'!T1973</f>
        <v>10</v>
      </c>
      <c r="U1894" s="146"/>
      <c r="V1894" s="146"/>
      <c r="W1894" s="146"/>
    </row>
    <row r="1895" ht="12.75" customHeight="1">
      <c r="A1895" s="146"/>
      <c r="B1895" s="146" t="str">
        <f>'Product Ratings'!B1978</f>
        <v/>
      </c>
      <c r="C1895" s="146"/>
      <c r="D1895" s="146"/>
      <c r="E1895" s="146">
        <f>'Product Ratings'!C1978</f>
        <v>9</v>
      </c>
      <c r="F1895" s="305">
        <f>'Product Ratings'!D1978</f>
        <v>255.65</v>
      </c>
      <c r="G1895" s="305">
        <f>'Product Ratings'!E1978</f>
        <v>111.26</v>
      </c>
      <c r="H1895" s="134">
        <f>'Product Ratings'!F1978</f>
        <v>0.4352</v>
      </c>
      <c r="I1895" s="146"/>
      <c r="J1895" s="305">
        <f>'Product Ratings'!J1978</f>
        <v>28.40555556</v>
      </c>
      <c r="K1895" s="146" t="str">
        <f>'Product Ratings'!K1978</f>
        <v/>
      </c>
      <c r="L1895" s="305">
        <f>'Product Ratings'!L1978</f>
        <v>19.79205376</v>
      </c>
      <c r="M1895" s="134" t="str">
        <f>'Product Ratings'!M1978</f>
        <v/>
      </c>
      <c r="N1895" s="146"/>
      <c r="O1895" s="139">
        <f>'Product Ratings'!O1978</f>
        <v>3</v>
      </c>
      <c r="P1895" s="139">
        <f>'Product Ratings'!P1978</f>
        <v>2</v>
      </c>
      <c r="Q1895" s="139">
        <f>'Product Ratings'!Q1978</f>
        <v>5</v>
      </c>
      <c r="R1895" s="139">
        <f>'Product Ratings'!R1978</f>
        <v>0</v>
      </c>
      <c r="S1895" s="306">
        <f>'Product Ratings'!S1978</f>
        <v>0</v>
      </c>
      <c r="T1895" s="307">
        <f>'Product Ratings'!T1978</f>
        <v>10</v>
      </c>
      <c r="U1895" s="146"/>
      <c r="V1895" s="146"/>
      <c r="W1895" s="146"/>
    </row>
    <row r="1896" ht="12.75" customHeight="1">
      <c r="A1896" s="146"/>
      <c r="B1896" s="146" t="str">
        <f>'Product Ratings'!B1979</f>
        <v/>
      </c>
      <c r="C1896" s="146"/>
      <c r="D1896" s="146"/>
      <c r="E1896" s="146">
        <f>'Product Ratings'!C1979</f>
        <v>10</v>
      </c>
      <c r="F1896" s="305">
        <f>'Product Ratings'!D1979</f>
        <v>153.12</v>
      </c>
      <c r="G1896" s="305">
        <f>'Product Ratings'!E1979</f>
        <v>66.62</v>
      </c>
      <c r="H1896" s="134">
        <f>'Product Ratings'!F1979</f>
        <v>0.4351</v>
      </c>
      <c r="I1896" s="146"/>
      <c r="J1896" s="305">
        <f>'Product Ratings'!J1979</f>
        <v>15.312</v>
      </c>
      <c r="K1896" s="146" t="str">
        <f>'Product Ratings'!K1979</f>
        <v/>
      </c>
      <c r="L1896" s="305">
        <f>'Product Ratings'!L1979</f>
        <v>10.66963975</v>
      </c>
      <c r="M1896" s="134" t="str">
        <f>'Product Ratings'!M1979</f>
        <v/>
      </c>
      <c r="N1896" s="146"/>
      <c r="O1896" s="139">
        <f>'Product Ratings'!O1979</f>
        <v>3</v>
      </c>
      <c r="P1896" s="139">
        <f>'Product Ratings'!P1979</f>
        <v>2</v>
      </c>
      <c r="Q1896" s="139">
        <f>'Product Ratings'!Q1979</f>
        <v>5</v>
      </c>
      <c r="R1896" s="139">
        <f>'Product Ratings'!R1979</f>
        <v>0</v>
      </c>
      <c r="S1896" s="306">
        <f>'Product Ratings'!S1979</f>
        <v>0</v>
      </c>
      <c r="T1896" s="307">
        <f>'Product Ratings'!T1979</f>
        <v>10</v>
      </c>
      <c r="U1896" s="146"/>
      <c r="V1896" s="146"/>
      <c r="W1896" s="146"/>
    </row>
    <row r="1897" ht="12.75" customHeight="1">
      <c r="A1897" s="146"/>
      <c r="B1897" s="146" t="str">
        <f>'Product Ratings'!B1989</f>
        <v/>
      </c>
      <c r="C1897" s="146"/>
      <c r="D1897" s="146"/>
      <c r="E1897" s="146">
        <f>'Product Ratings'!C1989</f>
        <v>10</v>
      </c>
      <c r="F1897" s="305">
        <f>'Product Ratings'!D1989</f>
        <v>354.78</v>
      </c>
      <c r="G1897" s="305">
        <f>'Product Ratings'!E1989</f>
        <v>153.17</v>
      </c>
      <c r="H1897" s="134">
        <f>'Product Ratings'!F1989</f>
        <v>0.4317</v>
      </c>
      <c r="I1897" s="146"/>
      <c r="J1897" s="305">
        <f>'Product Ratings'!J1989</f>
        <v>35.478</v>
      </c>
      <c r="K1897" s="146" t="str">
        <f>'Product Ratings'!K1989</f>
        <v/>
      </c>
      <c r="L1897" s="305">
        <f>'Product Ratings'!L1989</f>
        <v>24.78033107</v>
      </c>
      <c r="M1897" s="134" t="str">
        <f>'Product Ratings'!M1989</f>
        <v/>
      </c>
      <c r="N1897" s="146"/>
      <c r="O1897" s="139">
        <f>'Product Ratings'!O1989</f>
        <v>3</v>
      </c>
      <c r="P1897" s="139">
        <f>'Product Ratings'!P1989</f>
        <v>2</v>
      </c>
      <c r="Q1897" s="139">
        <f>'Product Ratings'!Q1989</f>
        <v>5</v>
      </c>
      <c r="R1897" s="139">
        <f>'Product Ratings'!R1989</f>
        <v>0</v>
      </c>
      <c r="S1897" s="306">
        <f>'Product Ratings'!S1989</f>
        <v>0</v>
      </c>
      <c r="T1897" s="307">
        <f>'Product Ratings'!T1989</f>
        <v>10</v>
      </c>
      <c r="U1897" s="146"/>
      <c r="V1897" s="146"/>
      <c r="W1897" s="146"/>
    </row>
    <row r="1898" ht="12.75" customHeight="1">
      <c r="A1898" s="146"/>
      <c r="B1898" s="146" t="str">
        <f>'Product Ratings'!B1991</f>
        <v/>
      </c>
      <c r="C1898" s="146"/>
      <c r="D1898" s="146"/>
      <c r="E1898" s="146">
        <f>'Product Ratings'!C1991</f>
        <v>13</v>
      </c>
      <c r="F1898" s="305">
        <f>'Product Ratings'!D1991</f>
        <v>570.09</v>
      </c>
      <c r="G1898" s="305">
        <f>'Product Ratings'!E1991</f>
        <v>245.95</v>
      </c>
      <c r="H1898" s="134">
        <f>'Product Ratings'!F1991</f>
        <v>0.4314</v>
      </c>
      <c r="I1898" s="146"/>
      <c r="J1898" s="305">
        <f>'Product Ratings'!J1991</f>
        <v>43.85307692</v>
      </c>
      <c r="K1898" s="146" t="str">
        <f>'Product Ratings'!K1991</f>
        <v/>
      </c>
      <c r="L1898" s="305">
        <f>'Product Ratings'!L1991</f>
        <v>30.63649359</v>
      </c>
      <c r="M1898" s="134" t="str">
        <f>'Product Ratings'!M1991</f>
        <v/>
      </c>
      <c r="N1898" s="146"/>
      <c r="O1898" s="139">
        <f>'Product Ratings'!O1991</f>
        <v>3</v>
      </c>
      <c r="P1898" s="139">
        <f>'Product Ratings'!P1991</f>
        <v>3</v>
      </c>
      <c r="Q1898" s="139">
        <f>'Product Ratings'!Q1991</f>
        <v>4</v>
      </c>
      <c r="R1898" s="139">
        <f>'Product Ratings'!R1991</f>
        <v>0</v>
      </c>
      <c r="S1898" s="306">
        <f>'Product Ratings'!S1991</f>
        <v>0</v>
      </c>
      <c r="T1898" s="307">
        <f>'Product Ratings'!T1991</f>
        <v>10</v>
      </c>
      <c r="U1898" s="146"/>
      <c r="V1898" s="146"/>
      <c r="W1898" s="146"/>
    </row>
    <row r="1899" ht="12.75" customHeight="1">
      <c r="A1899" s="146"/>
      <c r="B1899" s="146" t="str">
        <f>'Product Ratings'!B1995</f>
        <v/>
      </c>
      <c r="C1899" s="146"/>
      <c r="D1899" s="146"/>
      <c r="E1899" s="146">
        <f>'Product Ratings'!C1995</f>
        <v>8</v>
      </c>
      <c r="F1899" s="305">
        <f>'Product Ratings'!D1995</f>
        <v>56.63</v>
      </c>
      <c r="G1899" s="305">
        <f>'Product Ratings'!E1995</f>
        <v>24.4</v>
      </c>
      <c r="H1899" s="134">
        <f>'Product Ratings'!F1995</f>
        <v>0.4308</v>
      </c>
      <c r="I1899" s="146"/>
      <c r="J1899" s="305">
        <f>'Product Ratings'!J1995</f>
        <v>7.07875</v>
      </c>
      <c r="K1899" s="146" t="str">
        <f>'Product Ratings'!K1995</f>
        <v/>
      </c>
      <c r="L1899" s="305">
        <f>'Product Ratings'!L1995</f>
        <v>4.947407045</v>
      </c>
      <c r="M1899" s="134" t="str">
        <f>'Product Ratings'!M1995</f>
        <v/>
      </c>
      <c r="N1899" s="146"/>
      <c r="O1899" s="139">
        <f>'Product Ratings'!O1995</f>
        <v>3</v>
      </c>
      <c r="P1899" s="139">
        <f>'Product Ratings'!P1995</f>
        <v>2</v>
      </c>
      <c r="Q1899" s="139">
        <f>'Product Ratings'!Q1995</f>
        <v>5</v>
      </c>
      <c r="R1899" s="139">
        <f>'Product Ratings'!R1995</f>
        <v>0</v>
      </c>
      <c r="S1899" s="306">
        <f>'Product Ratings'!S1995</f>
        <v>0</v>
      </c>
      <c r="T1899" s="307">
        <f>'Product Ratings'!T1995</f>
        <v>10</v>
      </c>
      <c r="U1899" s="146"/>
      <c r="V1899" s="146"/>
      <c r="W1899" s="146"/>
    </row>
    <row r="1900" ht="12.75" customHeight="1">
      <c r="A1900" s="146"/>
      <c r="B1900" s="146" t="str">
        <f>'Product Ratings'!B1997</f>
        <v/>
      </c>
      <c r="C1900" s="146"/>
      <c r="D1900" s="146"/>
      <c r="E1900" s="146">
        <f>'Product Ratings'!C1997</f>
        <v>20</v>
      </c>
      <c r="F1900" s="305">
        <f>'Product Ratings'!D1997</f>
        <v>2101.57</v>
      </c>
      <c r="G1900" s="305">
        <f>'Product Ratings'!E1997</f>
        <v>903.8</v>
      </c>
      <c r="H1900" s="134">
        <f>'Product Ratings'!F1997</f>
        <v>0.4301</v>
      </c>
      <c r="I1900" s="146"/>
      <c r="J1900" s="305">
        <f>'Product Ratings'!J1997</f>
        <v>105.0785</v>
      </c>
      <c r="K1900" s="146" t="str">
        <f>'Product Ratings'!K1997</f>
        <v/>
      </c>
      <c r="L1900" s="305">
        <f>'Product Ratings'!L1997</f>
        <v>73.47633033</v>
      </c>
      <c r="M1900" s="134" t="str">
        <f>'Product Ratings'!M1997</f>
        <v/>
      </c>
      <c r="N1900" s="146"/>
      <c r="O1900" s="139">
        <f>'Product Ratings'!O1997</f>
        <v>3</v>
      </c>
      <c r="P1900" s="139">
        <f>'Product Ratings'!P1997</f>
        <v>4</v>
      </c>
      <c r="Q1900" s="139">
        <f>'Product Ratings'!Q1997</f>
        <v>3</v>
      </c>
      <c r="R1900" s="139">
        <f>'Product Ratings'!R1997</f>
        <v>0</v>
      </c>
      <c r="S1900" s="306">
        <f>'Product Ratings'!S1997</f>
        <v>0</v>
      </c>
      <c r="T1900" s="307">
        <f>'Product Ratings'!T1997</f>
        <v>10</v>
      </c>
      <c r="U1900" s="146"/>
      <c r="V1900" s="146"/>
      <c r="W1900" s="146"/>
    </row>
    <row r="1901" ht="12.75" customHeight="1">
      <c r="A1901" s="146"/>
      <c r="B1901" s="146" t="str">
        <f>'Product Ratings'!B2003</f>
        <v/>
      </c>
      <c r="C1901" s="146"/>
      <c r="D1901" s="146"/>
      <c r="E1901" s="146">
        <f>'Product Ratings'!C2003</f>
        <v>7</v>
      </c>
      <c r="F1901" s="305">
        <f>'Product Ratings'!D2003</f>
        <v>146.91</v>
      </c>
      <c r="G1901" s="305">
        <f>'Product Ratings'!E2003</f>
        <v>63.03</v>
      </c>
      <c r="H1901" s="134">
        <f>'Product Ratings'!F2003</f>
        <v>0.4291</v>
      </c>
      <c r="I1901" s="146"/>
      <c r="J1901" s="305">
        <f>'Product Ratings'!J2003</f>
        <v>20.98714286</v>
      </c>
      <c r="K1901" s="146" t="str">
        <f>'Product Ratings'!K2003</f>
        <v/>
      </c>
      <c r="L1901" s="305">
        <f>'Product Ratings'!L2003</f>
        <v>14.68556634</v>
      </c>
      <c r="M1901" s="134" t="str">
        <f>'Product Ratings'!M2003</f>
        <v/>
      </c>
      <c r="N1901" s="146"/>
      <c r="O1901" s="139">
        <f>'Product Ratings'!O2003</f>
        <v>3</v>
      </c>
      <c r="P1901" s="139">
        <f>'Product Ratings'!P2003</f>
        <v>2</v>
      </c>
      <c r="Q1901" s="139">
        <f>'Product Ratings'!Q2003</f>
        <v>5</v>
      </c>
      <c r="R1901" s="139">
        <f>'Product Ratings'!R2003</f>
        <v>0</v>
      </c>
      <c r="S1901" s="306">
        <f>'Product Ratings'!S2003</f>
        <v>0</v>
      </c>
      <c r="T1901" s="307">
        <f>'Product Ratings'!T2003</f>
        <v>10</v>
      </c>
      <c r="U1901" s="146"/>
      <c r="V1901" s="146"/>
      <c r="W1901" s="146"/>
    </row>
    <row r="1902" ht="12.75" customHeight="1">
      <c r="A1902" s="146"/>
      <c r="B1902" s="146" t="str">
        <f>'Product Ratings'!B2006</f>
        <v/>
      </c>
      <c r="C1902" s="146"/>
      <c r="D1902" s="146"/>
      <c r="E1902" s="146">
        <f>'Product Ratings'!C2006</f>
        <v>10</v>
      </c>
      <c r="F1902" s="305">
        <f>'Product Ratings'!D2006</f>
        <v>284.35</v>
      </c>
      <c r="G1902" s="305">
        <f>'Product Ratings'!E2006</f>
        <v>121.72</v>
      </c>
      <c r="H1902" s="134">
        <f>'Product Ratings'!F2006</f>
        <v>0.4281</v>
      </c>
      <c r="I1902" s="146"/>
      <c r="J1902" s="305">
        <f>'Product Ratings'!J2006</f>
        <v>28.435</v>
      </c>
      <c r="K1902" s="146" t="str">
        <f>'Product Ratings'!K2006</f>
        <v/>
      </c>
      <c r="L1902" s="305">
        <f>'Product Ratings'!L2006</f>
        <v>19.91107065</v>
      </c>
      <c r="M1902" s="134" t="str">
        <f>'Product Ratings'!M2006</f>
        <v/>
      </c>
      <c r="N1902" s="146"/>
      <c r="O1902" s="139">
        <f>'Product Ratings'!O2006</f>
        <v>3</v>
      </c>
      <c r="P1902" s="139">
        <f>'Product Ratings'!P2006</f>
        <v>2</v>
      </c>
      <c r="Q1902" s="139">
        <f>'Product Ratings'!Q2006</f>
        <v>5</v>
      </c>
      <c r="R1902" s="139">
        <f>'Product Ratings'!R2006</f>
        <v>0</v>
      </c>
      <c r="S1902" s="306">
        <f>'Product Ratings'!S2006</f>
        <v>0</v>
      </c>
      <c r="T1902" s="307">
        <f>'Product Ratings'!T2006</f>
        <v>10</v>
      </c>
      <c r="U1902" s="146"/>
      <c r="V1902" s="146"/>
      <c r="W1902" s="146"/>
    </row>
    <row r="1903" ht="12.75" customHeight="1">
      <c r="A1903" s="146"/>
      <c r="B1903" s="146" t="str">
        <f>'Product Ratings'!B2008</f>
        <v/>
      </c>
      <c r="C1903" s="146"/>
      <c r="D1903" s="146"/>
      <c r="E1903" s="146">
        <f>'Product Ratings'!C2008</f>
        <v>6</v>
      </c>
      <c r="F1903" s="305">
        <f>'Product Ratings'!D2008</f>
        <v>48.21</v>
      </c>
      <c r="G1903" s="305">
        <f>'Product Ratings'!E2008</f>
        <v>20.61</v>
      </c>
      <c r="H1903" s="134">
        <f>'Product Ratings'!F2008</f>
        <v>0.4275</v>
      </c>
      <c r="I1903" s="146"/>
      <c r="J1903" s="305">
        <f>'Product Ratings'!J2008</f>
        <v>8.035</v>
      </c>
      <c r="K1903" s="146" t="str">
        <f>'Product Ratings'!K2008</f>
        <v/>
      </c>
      <c r="L1903" s="305">
        <f>'Product Ratings'!L2008</f>
        <v>5.628721541</v>
      </c>
      <c r="M1903" s="134" t="str">
        <f>'Product Ratings'!M2008</f>
        <v/>
      </c>
      <c r="N1903" s="146"/>
      <c r="O1903" s="139">
        <f>'Product Ratings'!O2008</f>
        <v>3</v>
      </c>
      <c r="P1903" s="139">
        <f>'Product Ratings'!P2008</f>
        <v>2</v>
      </c>
      <c r="Q1903" s="139">
        <f>'Product Ratings'!Q2008</f>
        <v>5</v>
      </c>
      <c r="R1903" s="139">
        <f>'Product Ratings'!R2008</f>
        <v>0</v>
      </c>
      <c r="S1903" s="306">
        <f>'Product Ratings'!S2008</f>
        <v>0</v>
      </c>
      <c r="T1903" s="307">
        <f>'Product Ratings'!T2008</f>
        <v>10</v>
      </c>
      <c r="U1903" s="146"/>
      <c r="V1903" s="146"/>
      <c r="W1903" s="146"/>
    </row>
    <row r="1904" ht="12.75" customHeight="1">
      <c r="A1904" s="146"/>
      <c r="B1904" s="146" t="str">
        <f>'Product Ratings'!B2009</f>
        <v/>
      </c>
      <c r="C1904" s="146"/>
      <c r="D1904" s="146"/>
      <c r="E1904" s="146">
        <f>'Product Ratings'!C2009</f>
        <v>15</v>
      </c>
      <c r="F1904" s="305">
        <f>'Product Ratings'!D2009</f>
        <v>543.91</v>
      </c>
      <c r="G1904" s="305">
        <f>'Product Ratings'!E2009</f>
        <v>232.47</v>
      </c>
      <c r="H1904" s="134">
        <f>'Product Ratings'!F2009</f>
        <v>0.4274</v>
      </c>
      <c r="I1904" s="146"/>
      <c r="J1904" s="305">
        <f>'Product Ratings'!J2009</f>
        <v>36.26066667</v>
      </c>
      <c r="K1904" s="146" t="str">
        <f>'Product Ratings'!K2009</f>
        <v/>
      </c>
      <c r="L1904" s="305">
        <f>'Product Ratings'!L2009</f>
        <v>25.40329737</v>
      </c>
      <c r="M1904" s="134" t="str">
        <f>'Product Ratings'!M2009</f>
        <v/>
      </c>
      <c r="N1904" s="146"/>
      <c r="O1904" s="139">
        <f>'Product Ratings'!O2009</f>
        <v>3</v>
      </c>
      <c r="P1904" s="139">
        <f>'Product Ratings'!P2009</f>
        <v>3</v>
      </c>
      <c r="Q1904" s="127">
        <f>'Product Ratings'!Q2009</f>
        <v>25.40329737</v>
      </c>
      <c r="R1904" s="139">
        <f>'Product Ratings'!R2009</f>
        <v>0</v>
      </c>
      <c r="S1904" s="306">
        <f>'Product Ratings'!S2009</f>
        <v>0</v>
      </c>
      <c r="T1904" s="307">
        <f>'Product Ratings'!T2009</f>
        <v>31.40329737</v>
      </c>
      <c r="U1904" s="146"/>
      <c r="V1904" s="146"/>
      <c r="W1904" s="146"/>
    </row>
    <row r="1905" ht="12.75" customHeight="1">
      <c r="A1905" s="146"/>
      <c r="B1905" s="146" t="str">
        <f>'Product Ratings'!B2016</f>
        <v/>
      </c>
      <c r="C1905" s="146"/>
      <c r="D1905" s="146"/>
      <c r="E1905" s="146">
        <f>'Product Ratings'!C2016</f>
        <v>6</v>
      </c>
      <c r="F1905" s="305">
        <f>'Product Ratings'!D2016</f>
        <v>185.83</v>
      </c>
      <c r="G1905" s="305">
        <f>'Product Ratings'!E2016</f>
        <v>79.01</v>
      </c>
      <c r="H1905" s="134">
        <f>'Product Ratings'!F2016</f>
        <v>0.4252</v>
      </c>
      <c r="I1905" s="146"/>
      <c r="J1905" s="305">
        <f>'Product Ratings'!J2016</f>
        <v>30.97166667</v>
      </c>
      <c r="K1905" s="146" t="str">
        <f>'Product Ratings'!K2016</f>
        <v/>
      </c>
      <c r="L1905" s="305">
        <f>'Product Ratings'!L2016</f>
        <v>21.7314529</v>
      </c>
      <c r="M1905" s="134" t="str">
        <f>'Product Ratings'!M2016</f>
        <v/>
      </c>
      <c r="N1905" s="146"/>
      <c r="O1905" s="139">
        <f>'Product Ratings'!O2016</f>
        <v>3</v>
      </c>
      <c r="P1905" s="139">
        <f>'Product Ratings'!P2016</f>
        <v>2</v>
      </c>
      <c r="Q1905" s="139">
        <f>'Product Ratings'!Q2016</f>
        <v>5</v>
      </c>
      <c r="R1905" s="139">
        <f>'Product Ratings'!R2016</f>
        <v>0</v>
      </c>
      <c r="S1905" s="306">
        <f>'Product Ratings'!S2016</f>
        <v>0</v>
      </c>
      <c r="T1905" s="307">
        <f>'Product Ratings'!T2016</f>
        <v>10</v>
      </c>
      <c r="U1905" s="146"/>
      <c r="V1905" s="146"/>
      <c r="W1905" s="146"/>
    </row>
    <row r="1906" ht="12.75" customHeight="1">
      <c r="A1906" s="146"/>
      <c r="B1906" s="146" t="str">
        <f>'Product Ratings'!B2018</f>
        <v/>
      </c>
      <c r="C1906" s="146"/>
      <c r="D1906" s="146"/>
      <c r="E1906" s="146">
        <f>'Product Ratings'!C2018</f>
        <v>10</v>
      </c>
      <c r="F1906" s="305">
        <f>'Product Ratings'!D2018</f>
        <v>32.35</v>
      </c>
      <c r="G1906" s="305">
        <f>'Product Ratings'!E2018</f>
        <v>13.75</v>
      </c>
      <c r="H1906" s="134">
        <f>'Product Ratings'!F2018</f>
        <v>0.425</v>
      </c>
      <c r="I1906" s="146"/>
      <c r="J1906" s="305">
        <f>'Product Ratings'!J2018</f>
        <v>3.235</v>
      </c>
      <c r="K1906" s="146" t="str">
        <f>'Product Ratings'!K2018</f>
        <v/>
      </c>
      <c r="L1906" s="305">
        <f>'Product Ratings'!L2018</f>
        <v>2.270175439</v>
      </c>
      <c r="M1906" s="134" t="str">
        <f>'Product Ratings'!M2018</f>
        <v/>
      </c>
      <c r="N1906" s="146"/>
      <c r="O1906" s="139">
        <f>'Product Ratings'!O2018</f>
        <v>3</v>
      </c>
      <c r="P1906" s="139">
        <f>'Product Ratings'!P2018</f>
        <v>2</v>
      </c>
      <c r="Q1906" s="139">
        <f>'Product Ratings'!Q2018</f>
        <v>5</v>
      </c>
      <c r="R1906" s="139">
        <f>'Product Ratings'!R2018</f>
        <v>0</v>
      </c>
      <c r="S1906" s="306">
        <f>'Product Ratings'!S2018</f>
        <v>0</v>
      </c>
      <c r="T1906" s="307">
        <f>'Product Ratings'!T2018</f>
        <v>10</v>
      </c>
      <c r="U1906" s="146"/>
      <c r="V1906" s="146"/>
      <c r="W1906" s="146"/>
    </row>
    <row r="1907" ht="12.75" customHeight="1">
      <c r="A1907" s="146"/>
      <c r="B1907" s="146" t="str">
        <f>'Product Ratings'!B2019</f>
        <v/>
      </c>
      <c r="C1907" s="146"/>
      <c r="D1907" s="146"/>
      <c r="E1907" s="146">
        <f>'Product Ratings'!C2019</f>
        <v>6</v>
      </c>
      <c r="F1907" s="305">
        <f>'Product Ratings'!D2019</f>
        <v>87.17</v>
      </c>
      <c r="G1907" s="305">
        <f>'Product Ratings'!E2019</f>
        <v>37.04</v>
      </c>
      <c r="H1907" s="134">
        <f>'Product Ratings'!F2019</f>
        <v>0.4249</v>
      </c>
      <c r="I1907" s="146"/>
      <c r="J1907" s="305">
        <f>'Product Ratings'!J2019</f>
        <v>14.52833333</v>
      </c>
      <c r="K1907" s="146" t="str">
        <f>'Product Ratings'!K2019</f>
        <v/>
      </c>
      <c r="L1907" s="305">
        <f>'Product Ratings'!L2019</f>
        <v>10.19603715</v>
      </c>
      <c r="M1907" s="134" t="str">
        <f>'Product Ratings'!M2019</f>
        <v/>
      </c>
      <c r="N1907" s="146"/>
      <c r="O1907" s="139">
        <f>'Product Ratings'!O2019</f>
        <v>3</v>
      </c>
      <c r="P1907" s="139">
        <f>'Product Ratings'!P2019</f>
        <v>2</v>
      </c>
      <c r="Q1907" s="139">
        <f>'Product Ratings'!Q2019</f>
        <v>5</v>
      </c>
      <c r="R1907" s="139">
        <f>'Product Ratings'!R2019</f>
        <v>0</v>
      </c>
      <c r="S1907" s="306">
        <f>'Product Ratings'!S2019</f>
        <v>0</v>
      </c>
      <c r="T1907" s="307">
        <f>'Product Ratings'!T2019</f>
        <v>10</v>
      </c>
      <c r="U1907" s="146"/>
      <c r="V1907" s="146"/>
      <c r="W1907" s="146"/>
    </row>
    <row r="1908" ht="12.75" customHeight="1">
      <c r="A1908" s="146"/>
      <c r="B1908" s="146" t="str">
        <f>'Product Ratings'!B2036</f>
        <v/>
      </c>
      <c r="C1908" s="146"/>
      <c r="D1908" s="146"/>
      <c r="E1908" s="146">
        <f>'Product Ratings'!C2036</f>
        <v>13</v>
      </c>
      <c r="F1908" s="305">
        <f>'Product Ratings'!D2036</f>
        <v>625.91</v>
      </c>
      <c r="G1908" s="305">
        <f>'Product Ratings'!E2036</f>
        <v>261.91</v>
      </c>
      <c r="H1908" s="134">
        <f>'Product Ratings'!F2036</f>
        <v>0.4184</v>
      </c>
      <c r="I1908" s="146"/>
      <c r="J1908" s="305">
        <f>'Product Ratings'!J2036</f>
        <v>48.14692308</v>
      </c>
      <c r="K1908" s="146" t="str">
        <f>'Product Ratings'!K2036</f>
        <v/>
      </c>
      <c r="L1908" s="305">
        <f>'Product Ratings'!L2036</f>
        <v>33.94453122</v>
      </c>
      <c r="M1908" s="134" t="str">
        <f>'Product Ratings'!M2036</f>
        <v/>
      </c>
      <c r="N1908" s="146"/>
      <c r="O1908" s="139">
        <f>'Product Ratings'!O2036</f>
        <v>3</v>
      </c>
      <c r="P1908" s="139">
        <f>'Product Ratings'!P2036</f>
        <v>3</v>
      </c>
      <c r="Q1908" s="139">
        <f>'Product Ratings'!Q2036</f>
        <v>4</v>
      </c>
      <c r="R1908" s="139">
        <f>'Product Ratings'!R2036</f>
        <v>0</v>
      </c>
      <c r="S1908" s="306">
        <f>'Product Ratings'!S2036</f>
        <v>0</v>
      </c>
      <c r="T1908" s="307">
        <f>'Product Ratings'!T2036</f>
        <v>10</v>
      </c>
      <c r="U1908" s="146"/>
      <c r="V1908" s="146"/>
      <c r="W1908" s="146"/>
    </row>
    <row r="1909" ht="12.75" customHeight="1">
      <c r="A1909" s="146"/>
      <c r="B1909" s="146" t="str">
        <f>'Product Ratings'!B2041</f>
        <v/>
      </c>
      <c r="C1909" s="146"/>
      <c r="D1909" s="146"/>
      <c r="E1909" s="146">
        <f>'Product Ratings'!C2041</f>
        <v>8</v>
      </c>
      <c r="F1909" s="305">
        <f>'Product Ratings'!D2041</f>
        <v>42.6</v>
      </c>
      <c r="G1909" s="305">
        <f>'Product Ratings'!E2041</f>
        <v>17.75</v>
      </c>
      <c r="H1909" s="134">
        <f>'Product Ratings'!F2041</f>
        <v>0.4166</v>
      </c>
      <c r="I1909" s="146"/>
      <c r="J1909" s="305">
        <f>'Product Ratings'!J2041</f>
        <v>5.325</v>
      </c>
      <c r="K1909" s="146" t="str">
        <f>'Product Ratings'!K2041</f>
        <v/>
      </c>
      <c r="L1909" s="305">
        <f>'Product Ratings'!L2041</f>
        <v>3.759000424</v>
      </c>
      <c r="M1909" s="134" t="str">
        <f>'Product Ratings'!M2041</f>
        <v/>
      </c>
      <c r="N1909" s="146"/>
      <c r="O1909" s="139">
        <f>'Product Ratings'!O2041</f>
        <v>3</v>
      </c>
      <c r="P1909" s="139">
        <f>'Product Ratings'!P2041</f>
        <v>2</v>
      </c>
      <c r="Q1909" s="139">
        <f>'Product Ratings'!Q2041</f>
        <v>5</v>
      </c>
      <c r="R1909" s="139">
        <f>'Product Ratings'!R2041</f>
        <v>0</v>
      </c>
      <c r="S1909" s="306">
        <f>'Product Ratings'!S2041</f>
        <v>0</v>
      </c>
      <c r="T1909" s="307">
        <f>'Product Ratings'!T2041</f>
        <v>10</v>
      </c>
      <c r="U1909" s="146"/>
      <c r="V1909" s="146"/>
      <c r="W1909" s="146"/>
    </row>
    <row r="1910" ht="12.75" customHeight="1">
      <c r="A1910" s="146"/>
      <c r="B1910" s="146" t="str">
        <f>'Product Ratings'!B2047</f>
        <v/>
      </c>
      <c r="C1910" s="146"/>
      <c r="D1910" s="146"/>
      <c r="E1910" s="146">
        <f>'Product Ratings'!C2047</f>
        <v>6</v>
      </c>
      <c r="F1910" s="305">
        <f>'Product Ratings'!D2047</f>
        <v>47.16</v>
      </c>
      <c r="G1910" s="305">
        <f>'Product Ratings'!E2047</f>
        <v>19.52</v>
      </c>
      <c r="H1910" s="134">
        <f>'Product Ratings'!F2047</f>
        <v>0.4138</v>
      </c>
      <c r="I1910" s="146"/>
      <c r="J1910" s="305">
        <f>'Product Ratings'!J2047</f>
        <v>7.86</v>
      </c>
      <c r="K1910" s="146" t="str">
        <f>'Product Ratings'!K2047</f>
        <v/>
      </c>
      <c r="L1910" s="305">
        <f>'Product Ratings'!L2047</f>
        <v>5.559485076</v>
      </c>
      <c r="M1910" s="134" t="str">
        <f>'Product Ratings'!M2047</f>
        <v/>
      </c>
      <c r="N1910" s="146"/>
      <c r="O1910" s="139">
        <f>'Product Ratings'!O2047</f>
        <v>3</v>
      </c>
      <c r="P1910" s="139">
        <f>'Product Ratings'!P2047</f>
        <v>2</v>
      </c>
      <c r="Q1910" s="139">
        <f>'Product Ratings'!Q2047</f>
        <v>5</v>
      </c>
      <c r="R1910" s="139">
        <f>'Product Ratings'!R2047</f>
        <v>0</v>
      </c>
      <c r="S1910" s="306">
        <f>'Product Ratings'!S2047</f>
        <v>0</v>
      </c>
      <c r="T1910" s="307">
        <f>'Product Ratings'!T2047</f>
        <v>10</v>
      </c>
      <c r="U1910" s="146"/>
      <c r="V1910" s="146"/>
      <c r="W1910" s="146"/>
    </row>
    <row r="1911" ht="12.75" customHeight="1">
      <c r="A1911" s="146"/>
      <c r="B1911" s="146" t="str">
        <f>'Product Ratings'!B2048</f>
        <v/>
      </c>
      <c r="C1911" s="146"/>
      <c r="D1911" s="146"/>
      <c r="E1911" s="146">
        <f>'Product Ratings'!C2048</f>
        <v>9</v>
      </c>
      <c r="F1911" s="305">
        <f>'Product Ratings'!D2048</f>
        <v>118.87</v>
      </c>
      <c r="G1911" s="305">
        <f>'Product Ratings'!E2048</f>
        <v>49.16</v>
      </c>
      <c r="H1911" s="134">
        <f>'Product Ratings'!F2048</f>
        <v>0.4136</v>
      </c>
      <c r="I1911" s="146"/>
      <c r="J1911" s="305">
        <f>'Product Ratings'!J2048</f>
        <v>13.20777778</v>
      </c>
      <c r="K1911" s="146" t="str">
        <f>'Product Ratings'!K2048</f>
        <v/>
      </c>
      <c r="L1911" s="305">
        <f>'Product Ratings'!L2048</f>
        <v>9.343362888</v>
      </c>
      <c r="M1911" s="134" t="str">
        <f>'Product Ratings'!M2048</f>
        <v/>
      </c>
      <c r="N1911" s="146"/>
      <c r="O1911" s="139">
        <f>'Product Ratings'!O2048</f>
        <v>3</v>
      </c>
      <c r="P1911" s="139">
        <f>'Product Ratings'!P2048</f>
        <v>2</v>
      </c>
      <c r="Q1911" s="139">
        <f>'Product Ratings'!Q2048</f>
        <v>5</v>
      </c>
      <c r="R1911" s="139">
        <f>'Product Ratings'!R2048</f>
        <v>0</v>
      </c>
      <c r="S1911" s="306">
        <f>'Product Ratings'!S2048</f>
        <v>0</v>
      </c>
      <c r="T1911" s="307">
        <f>'Product Ratings'!T2048</f>
        <v>10</v>
      </c>
      <c r="U1911" s="146"/>
      <c r="V1911" s="146"/>
      <c r="W1911" s="146"/>
    </row>
    <row r="1912" ht="12.75" customHeight="1">
      <c r="A1912" s="146"/>
      <c r="B1912" s="146" t="str">
        <f>'Product Ratings'!B2064</f>
        <v/>
      </c>
      <c r="C1912" s="146"/>
      <c r="D1912" s="146"/>
      <c r="E1912" s="146">
        <f>'Product Ratings'!C2064</f>
        <v>7</v>
      </c>
      <c r="F1912" s="305">
        <f>'Product Ratings'!D2064</f>
        <v>112.05</v>
      </c>
      <c r="G1912" s="305">
        <f>'Product Ratings'!E2064</f>
        <v>45.55</v>
      </c>
      <c r="H1912" s="134">
        <f>'Product Ratings'!F2064</f>
        <v>0.4065</v>
      </c>
      <c r="I1912" s="146"/>
      <c r="J1912" s="305">
        <f>'Product Ratings'!J2064</f>
        <v>16.00714286</v>
      </c>
      <c r="K1912" s="146" t="str">
        <f>'Product Ratings'!K2064</f>
        <v/>
      </c>
      <c r="L1912" s="305">
        <f>'Product Ratings'!L2064</f>
        <v>11.38083388</v>
      </c>
      <c r="M1912" s="134" t="str">
        <f>'Product Ratings'!M2064</f>
        <v/>
      </c>
      <c r="N1912" s="146"/>
      <c r="O1912" s="139" t="b">
        <f>'Product Ratings'!O2064</f>
        <v>0</v>
      </c>
      <c r="P1912" s="139">
        <f>'Product Ratings'!P2064</f>
        <v>2</v>
      </c>
      <c r="Q1912" s="139">
        <f>'Product Ratings'!Q2064</f>
        <v>5</v>
      </c>
      <c r="R1912" s="139">
        <f>'Product Ratings'!R2064</f>
        <v>0</v>
      </c>
      <c r="S1912" s="306">
        <f>'Product Ratings'!S2064</f>
        <v>0</v>
      </c>
      <c r="T1912" s="307">
        <f>'Product Ratings'!T2064</f>
        <v>7</v>
      </c>
      <c r="U1912" s="146"/>
      <c r="V1912" s="146"/>
      <c r="W1912" s="146"/>
    </row>
    <row r="1913" ht="12.75" customHeight="1">
      <c r="A1913" s="146"/>
      <c r="B1913" s="146" t="str">
        <f>'Product Ratings'!B2070</f>
        <v/>
      </c>
      <c r="C1913" s="146"/>
      <c r="D1913" s="146"/>
      <c r="E1913" s="146">
        <f>'Product Ratings'!C2070</f>
        <v>8</v>
      </c>
      <c r="F1913" s="305">
        <f>'Product Ratings'!D2070</f>
        <v>87.76</v>
      </c>
      <c r="G1913" s="305">
        <f>'Product Ratings'!E2070</f>
        <v>35.54</v>
      </c>
      <c r="H1913" s="134">
        <f>'Product Ratings'!F2070</f>
        <v>0.405</v>
      </c>
      <c r="I1913" s="146"/>
      <c r="J1913" s="305">
        <f>'Product Ratings'!J2070</f>
        <v>10.97</v>
      </c>
      <c r="K1913" s="146" t="str">
        <f>'Product Ratings'!K2070</f>
        <v/>
      </c>
      <c r="L1913" s="305">
        <f>'Product Ratings'!L2070</f>
        <v>7.807829181</v>
      </c>
      <c r="M1913" s="134" t="str">
        <f>'Product Ratings'!M2070</f>
        <v/>
      </c>
      <c r="N1913" s="146"/>
      <c r="O1913" s="139" t="b">
        <f>'Product Ratings'!O2070</f>
        <v>0</v>
      </c>
      <c r="P1913" s="139">
        <f>'Product Ratings'!P2070</f>
        <v>2</v>
      </c>
      <c r="Q1913" s="139">
        <f>'Product Ratings'!Q2070</f>
        <v>5</v>
      </c>
      <c r="R1913" s="139">
        <f>'Product Ratings'!R2070</f>
        <v>0</v>
      </c>
      <c r="S1913" s="306">
        <f>'Product Ratings'!S2070</f>
        <v>0</v>
      </c>
      <c r="T1913" s="307">
        <f>'Product Ratings'!T2070</f>
        <v>7</v>
      </c>
      <c r="U1913" s="146"/>
      <c r="V1913" s="146"/>
      <c r="W1913" s="146"/>
    </row>
    <row r="1914" ht="12.75" customHeight="1">
      <c r="A1914" s="146"/>
      <c r="B1914" s="146" t="str">
        <f>'Product Ratings'!B2075</f>
        <v/>
      </c>
      <c r="C1914" s="146"/>
      <c r="D1914" s="146"/>
      <c r="E1914" s="146">
        <f>'Product Ratings'!C2075</f>
        <v>9</v>
      </c>
      <c r="F1914" s="305">
        <f>'Product Ratings'!D2075</f>
        <v>87.5</v>
      </c>
      <c r="G1914" s="305">
        <f>'Product Ratings'!E2075</f>
        <v>35.22</v>
      </c>
      <c r="H1914" s="134">
        <f>'Product Ratings'!F2075</f>
        <v>0.4025</v>
      </c>
      <c r="I1914" s="146"/>
      <c r="J1914" s="305">
        <f>'Product Ratings'!J2075</f>
        <v>9.722222222</v>
      </c>
      <c r="K1914" s="146" t="str">
        <f>'Product Ratings'!K2075</f>
        <v/>
      </c>
      <c r="L1914" s="305">
        <f>'Product Ratings'!L2075</f>
        <v>6.932065756</v>
      </c>
      <c r="M1914" s="134" t="str">
        <f>'Product Ratings'!M2075</f>
        <v/>
      </c>
      <c r="N1914" s="146"/>
      <c r="O1914" s="139" t="b">
        <f>'Product Ratings'!O2075</f>
        <v>0</v>
      </c>
      <c r="P1914" s="139">
        <f>'Product Ratings'!P2075</f>
        <v>2</v>
      </c>
      <c r="Q1914" s="139">
        <f>'Product Ratings'!Q2075</f>
        <v>5</v>
      </c>
      <c r="R1914" s="139">
        <f>'Product Ratings'!R2075</f>
        <v>0</v>
      </c>
      <c r="S1914" s="306">
        <f>'Product Ratings'!S2075</f>
        <v>0</v>
      </c>
      <c r="T1914" s="307">
        <f>'Product Ratings'!T2075</f>
        <v>7</v>
      </c>
      <c r="U1914" s="146"/>
      <c r="V1914" s="146"/>
      <c r="W1914" s="146"/>
    </row>
    <row r="1915" ht="12.75" customHeight="1">
      <c r="A1915" s="146"/>
      <c r="B1915" s="146" t="str">
        <f>'Product Ratings'!B2082</f>
        <v/>
      </c>
      <c r="C1915" s="146"/>
      <c r="D1915" s="146"/>
      <c r="E1915" s="146">
        <f>'Product Ratings'!C2082</f>
        <v>9</v>
      </c>
      <c r="F1915" s="305">
        <f>'Product Ratings'!D2082</f>
        <v>108.78</v>
      </c>
      <c r="G1915" s="305">
        <f>'Product Ratings'!E2082</f>
        <v>43.71</v>
      </c>
      <c r="H1915" s="134">
        <f>'Product Ratings'!F2082</f>
        <v>0.4018</v>
      </c>
      <c r="I1915" s="146"/>
      <c r="J1915" s="305">
        <f>'Product Ratings'!J2082</f>
        <v>12.08666667</v>
      </c>
      <c r="K1915" s="146" t="str">
        <f>'Product Ratings'!K2082</f>
        <v/>
      </c>
      <c r="L1915" s="305">
        <f>'Product Ratings'!L2082</f>
        <v>8.622247586</v>
      </c>
      <c r="M1915" s="134" t="str">
        <f>'Product Ratings'!M2082</f>
        <v/>
      </c>
      <c r="N1915" s="146"/>
      <c r="O1915" s="139" t="b">
        <f>'Product Ratings'!O2082</f>
        <v>0</v>
      </c>
      <c r="P1915" s="139">
        <f>'Product Ratings'!P2082</f>
        <v>2</v>
      </c>
      <c r="Q1915" s="139">
        <f>'Product Ratings'!Q2082</f>
        <v>5</v>
      </c>
      <c r="R1915" s="139">
        <f>'Product Ratings'!R2082</f>
        <v>0</v>
      </c>
      <c r="S1915" s="306">
        <f>'Product Ratings'!S2082</f>
        <v>0</v>
      </c>
      <c r="T1915" s="307">
        <f>'Product Ratings'!T2082</f>
        <v>7</v>
      </c>
      <c r="U1915" s="146"/>
      <c r="V1915" s="146"/>
      <c r="W1915" s="146"/>
    </row>
    <row r="1916" ht="12.75" customHeight="1">
      <c r="A1916" s="146"/>
      <c r="B1916" s="146" t="str">
        <f>'Product Ratings'!B2090</f>
        <v/>
      </c>
      <c r="C1916" s="146"/>
      <c r="D1916" s="146"/>
      <c r="E1916" s="146">
        <f>'Product Ratings'!C2090</f>
        <v>7</v>
      </c>
      <c r="F1916" s="305">
        <f>'Product Ratings'!D2090</f>
        <v>91.24</v>
      </c>
      <c r="G1916" s="305">
        <f>'Product Ratings'!E2090</f>
        <v>36.5</v>
      </c>
      <c r="H1916" s="134">
        <f>'Product Ratings'!F2090</f>
        <v>0.4001</v>
      </c>
      <c r="I1916" s="146"/>
      <c r="J1916" s="305">
        <f>'Product Ratings'!J2090</f>
        <v>13.03428571</v>
      </c>
      <c r="K1916" s="146" t="str">
        <f>'Product Ratings'!K2090</f>
        <v/>
      </c>
      <c r="L1916" s="305">
        <f>'Product Ratings'!L2090</f>
        <v>9.309539115</v>
      </c>
      <c r="M1916" s="134" t="str">
        <f>'Product Ratings'!M2090</f>
        <v/>
      </c>
      <c r="N1916" s="146"/>
      <c r="O1916" s="139" t="b">
        <f>'Product Ratings'!O2090</f>
        <v>0</v>
      </c>
      <c r="P1916" s="139">
        <f>'Product Ratings'!P2090</f>
        <v>2</v>
      </c>
      <c r="Q1916" s="139">
        <f>'Product Ratings'!Q2090</f>
        <v>5</v>
      </c>
      <c r="R1916" s="139">
        <f>'Product Ratings'!R2090</f>
        <v>0</v>
      </c>
      <c r="S1916" s="306">
        <f>'Product Ratings'!S2090</f>
        <v>0</v>
      </c>
      <c r="T1916" s="307">
        <f>'Product Ratings'!T2090</f>
        <v>7</v>
      </c>
      <c r="U1916" s="146"/>
      <c r="V1916" s="146"/>
      <c r="W1916" s="146"/>
    </row>
    <row r="1917" ht="12.75" customHeight="1">
      <c r="A1917" s="146"/>
      <c r="B1917" s="146" t="str">
        <f>'Product Ratings'!B2091</f>
        <v/>
      </c>
      <c r="C1917" s="146"/>
      <c r="D1917" s="146"/>
      <c r="E1917" s="146">
        <f>'Product Ratings'!C2091</f>
        <v>7</v>
      </c>
      <c r="F1917" s="305">
        <f>'Product Ratings'!D2091</f>
        <v>91.24</v>
      </c>
      <c r="G1917" s="305">
        <f>'Product Ratings'!E2091</f>
        <v>36.5</v>
      </c>
      <c r="H1917" s="134">
        <f>'Product Ratings'!F2091</f>
        <v>0.4001</v>
      </c>
      <c r="I1917" s="146"/>
      <c r="J1917" s="305">
        <f>'Product Ratings'!J2091</f>
        <v>13.03428571</v>
      </c>
      <c r="K1917" s="146" t="str">
        <f>'Product Ratings'!K2091</f>
        <v/>
      </c>
      <c r="L1917" s="305">
        <f>'Product Ratings'!L2091</f>
        <v>9.309539115</v>
      </c>
      <c r="M1917" s="134" t="str">
        <f>'Product Ratings'!M2091</f>
        <v/>
      </c>
      <c r="N1917" s="146"/>
      <c r="O1917" s="139" t="b">
        <f>'Product Ratings'!O2091</f>
        <v>0</v>
      </c>
      <c r="P1917" s="139">
        <f>'Product Ratings'!P2091</f>
        <v>2</v>
      </c>
      <c r="Q1917" s="139">
        <f>'Product Ratings'!Q2091</f>
        <v>5</v>
      </c>
      <c r="R1917" s="139">
        <f>'Product Ratings'!R2091</f>
        <v>0</v>
      </c>
      <c r="S1917" s="306">
        <f>'Product Ratings'!S2091</f>
        <v>0</v>
      </c>
      <c r="T1917" s="307">
        <f>'Product Ratings'!T2091</f>
        <v>7</v>
      </c>
      <c r="U1917" s="146"/>
      <c r="V1917" s="146"/>
      <c r="W1917" s="146"/>
    </row>
    <row r="1918" ht="12.75" customHeight="1">
      <c r="A1918" s="146"/>
      <c r="B1918" s="146" t="str">
        <f>'Product Ratings'!B2092</f>
        <v/>
      </c>
      <c r="C1918" s="146"/>
      <c r="D1918" s="146"/>
      <c r="E1918" s="146">
        <f>'Product Ratings'!C2092</f>
        <v>6</v>
      </c>
      <c r="F1918" s="305">
        <f>'Product Ratings'!D2092</f>
        <v>78.21</v>
      </c>
      <c r="G1918" s="305">
        <f>'Product Ratings'!E2092</f>
        <v>31.29</v>
      </c>
      <c r="H1918" s="134">
        <f>'Product Ratings'!F2092</f>
        <v>0.4001</v>
      </c>
      <c r="I1918" s="146"/>
      <c r="J1918" s="305">
        <f>'Product Ratings'!J2092</f>
        <v>13.035</v>
      </c>
      <c r="K1918" s="146" t="str">
        <f>'Product Ratings'!K2092</f>
        <v/>
      </c>
      <c r="L1918" s="305">
        <f>'Product Ratings'!L2092</f>
        <v>9.310049282</v>
      </c>
      <c r="M1918" s="134" t="str">
        <f>'Product Ratings'!M2092</f>
        <v/>
      </c>
      <c r="N1918" s="146"/>
      <c r="O1918" s="139" t="b">
        <f>'Product Ratings'!O2092</f>
        <v>0</v>
      </c>
      <c r="P1918" s="139">
        <f>'Product Ratings'!P2092</f>
        <v>2</v>
      </c>
      <c r="Q1918" s="139">
        <f>'Product Ratings'!Q2092</f>
        <v>5</v>
      </c>
      <c r="R1918" s="139">
        <f>'Product Ratings'!R2092</f>
        <v>0</v>
      </c>
      <c r="S1918" s="306">
        <f>'Product Ratings'!S2092</f>
        <v>0</v>
      </c>
      <c r="T1918" s="307">
        <f>'Product Ratings'!T2092</f>
        <v>7</v>
      </c>
      <c r="U1918" s="146"/>
      <c r="V1918" s="146"/>
      <c r="W1918" s="146"/>
    </row>
    <row r="1919" ht="12.75" customHeight="1">
      <c r="A1919" s="146"/>
      <c r="B1919" s="146" t="str">
        <f>'Product Ratings'!B2093</f>
        <v/>
      </c>
      <c r="C1919" s="146"/>
      <c r="D1919" s="146"/>
      <c r="E1919" s="146">
        <f>'Product Ratings'!C2093</f>
        <v>6</v>
      </c>
      <c r="F1919" s="305">
        <f>'Product Ratings'!D2093</f>
        <v>78.21</v>
      </c>
      <c r="G1919" s="305">
        <f>'Product Ratings'!E2093</f>
        <v>31.29</v>
      </c>
      <c r="H1919" s="134">
        <f>'Product Ratings'!F2093</f>
        <v>0.4001</v>
      </c>
      <c r="I1919" s="146"/>
      <c r="J1919" s="305">
        <f>'Product Ratings'!J2093</f>
        <v>13.035</v>
      </c>
      <c r="K1919" s="146" t="str">
        <f>'Product Ratings'!K2093</f>
        <v/>
      </c>
      <c r="L1919" s="305">
        <f>'Product Ratings'!L2093</f>
        <v>9.310049282</v>
      </c>
      <c r="M1919" s="134" t="str">
        <f>'Product Ratings'!M2093</f>
        <v/>
      </c>
      <c r="N1919" s="146"/>
      <c r="O1919" s="139" t="b">
        <f>'Product Ratings'!O2093</f>
        <v>0</v>
      </c>
      <c r="P1919" s="139">
        <f>'Product Ratings'!P2093</f>
        <v>2</v>
      </c>
      <c r="Q1919" s="139">
        <f>'Product Ratings'!Q2093</f>
        <v>5</v>
      </c>
      <c r="R1919" s="139">
        <f>'Product Ratings'!R2093</f>
        <v>0</v>
      </c>
      <c r="S1919" s="306">
        <f>'Product Ratings'!S2093</f>
        <v>0</v>
      </c>
      <c r="T1919" s="307">
        <f>'Product Ratings'!T2093</f>
        <v>7</v>
      </c>
      <c r="U1919" s="146"/>
      <c r="V1919" s="146"/>
      <c r="W1919" s="146"/>
    </row>
    <row r="1920" ht="12.75" customHeight="1">
      <c r="A1920" s="146"/>
      <c r="B1920" s="146" t="str">
        <f>'Product Ratings'!B2102</f>
        <v/>
      </c>
      <c r="C1920" s="146"/>
      <c r="D1920" s="146"/>
      <c r="E1920" s="146">
        <f>'Product Ratings'!C2102</f>
        <v>32</v>
      </c>
      <c r="F1920" s="305">
        <f>'Product Ratings'!D2102</f>
        <v>4438.26</v>
      </c>
      <c r="G1920" s="305">
        <f>'Product Ratings'!E2102</f>
        <v>1775.86</v>
      </c>
      <c r="H1920" s="134">
        <f>'Product Ratings'!F2102</f>
        <v>0.4001</v>
      </c>
      <c r="I1920" s="146"/>
      <c r="J1920" s="305">
        <f>'Product Ratings'!J2102</f>
        <v>138.695625</v>
      </c>
      <c r="K1920" s="146" t="str">
        <f>'Product Ratings'!K2102</f>
        <v/>
      </c>
      <c r="L1920" s="305">
        <f>'Product Ratings'!L2102</f>
        <v>99.06122777</v>
      </c>
      <c r="M1920" s="134" t="str">
        <f>'Product Ratings'!M2102</f>
        <v/>
      </c>
      <c r="N1920" s="146"/>
      <c r="O1920" s="139" t="b">
        <f>'Product Ratings'!O2102</f>
        <v>0</v>
      </c>
      <c r="P1920" s="139">
        <f>'Product Ratings'!P2102</f>
        <v>5</v>
      </c>
      <c r="Q1920" s="139">
        <f>'Product Ratings'!Q2102</f>
        <v>2</v>
      </c>
      <c r="R1920" s="139">
        <f>'Product Ratings'!R2102</f>
        <v>0</v>
      </c>
      <c r="S1920" s="306">
        <f>'Product Ratings'!S2102</f>
        <v>0</v>
      </c>
      <c r="T1920" s="307">
        <f>'Product Ratings'!T2102</f>
        <v>7</v>
      </c>
      <c r="U1920" s="146"/>
      <c r="V1920" s="146"/>
      <c r="W1920" s="146"/>
    </row>
    <row r="1921" ht="12.75" customHeight="1">
      <c r="A1921" s="146"/>
      <c r="B1921" s="146" t="str">
        <f>'Product Ratings'!B2125</f>
        <v/>
      </c>
      <c r="C1921" s="146"/>
      <c r="D1921" s="146"/>
      <c r="E1921" s="146">
        <f>'Product Ratings'!C2125</f>
        <v>11</v>
      </c>
      <c r="F1921" s="305">
        <f>'Product Ratings'!D2125</f>
        <v>286.86</v>
      </c>
      <c r="G1921" s="305">
        <f>'Product Ratings'!E2125</f>
        <v>114.74</v>
      </c>
      <c r="H1921" s="134">
        <f>'Product Ratings'!F2125</f>
        <v>0.4</v>
      </c>
      <c r="I1921" s="146"/>
      <c r="J1921" s="305">
        <f>'Product Ratings'!J2125</f>
        <v>26.07818182</v>
      </c>
      <c r="K1921" s="146" t="str">
        <f>'Product Ratings'!K2125</f>
        <v/>
      </c>
      <c r="L1921" s="305">
        <f>'Product Ratings'!L2125</f>
        <v>18.62727273</v>
      </c>
      <c r="M1921" s="134" t="str">
        <f>'Product Ratings'!M2125</f>
        <v/>
      </c>
      <c r="N1921" s="146"/>
      <c r="O1921" s="139">
        <f>'Product Ratings'!O2125</f>
        <v>2</v>
      </c>
      <c r="P1921" s="139">
        <f>'Product Ratings'!P2125</f>
        <v>3</v>
      </c>
      <c r="Q1921" s="139">
        <f>'Product Ratings'!Q2125</f>
        <v>5</v>
      </c>
      <c r="R1921" s="139">
        <f>'Product Ratings'!R2125</f>
        <v>0</v>
      </c>
      <c r="S1921" s="306">
        <f>'Product Ratings'!S2125</f>
        <v>0</v>
      </c>
      <c r="T1921" s="307">
        <f>'Product Ratings'!T2125</f>
        <v>10</v>
      </c>
      <c r="U1921" s="146"/>
      <c r="V1921" s="146"/>
      <c r="W1921" s="146"/>
    </row>
    <row r="1922" ht="12.75" customHeight="1">
      <c r="A1922" s="146"/>
      <c r="B1922" s="146" t="str">
        <f>'Product Ratings'!B2163</f>
        <v/>
      </c>
      <c r="C1922" s="146"/>
      <c r="D1922" s="146"/>
      <c r="E1922" s="146">
        <f>'Product Ratings'!C2163</f>
        <v>11</v>
      </c>
      <c r="F1922" s="305">
        <f>'Product Ratings'!D2163</f>
        <v>168.89</v>
      </c>
      <c r="G1922" s="305">
        <f>'Product Ratings'!E2163</f>
        <v>64.61</v>
      </c>
      <c r="H1922" s="134">
        <f>'Product Ratings'!F2163</f>
        <v>0.3826</v>
      </c>
      <c r="I1922" s="146"/>
      <c r="J1922" s="305">
        <f>'Product Ratings'!J2163</f>
        <v>15.35363636</v>
      </c>
      <c r="K1922" s="146" t="str">
        <f>'Product Ratings'!K2163</f>
        <v/>
      </c>
      <c r="L1922" s="305">
        <f>'Product Ratings'!L2163</f>
        <v>11.10490117</v>
      </c>
      <c r="M1922" s="134" t="str">
        <f>'Product Ratings'!M2163</f>
        <v/>
      </c>
      <c r="N1922" s="146"/>
      <c r="O1922" s="139">
        <f>'Product Ratings'!O2163</f>
        <v>2</v>
      </c>
      <c r="P1922" s="139">
        <f>'Product Ratings'!P2163</f>
        <v>3</v>
      </c>
      <c r="Q1922" s="139">
        <f>'Product Ratings'!Q2163</f>
        <v>5</v>
      </c>
      <c r="R1922" s="139">
        <f>'Product Ratings'!R2163</f>
        <v>0</v>
      </c>
      <c r="S1922" s="306">
        <f>'Product Ratings'!S2163</f>
        <v>0</v>
      </c>
      <c r="T1922" s="307">
        <f>'Product Ratings'!T2163</f>
        <v>10</v>
      </c>
      <c r="U1922" s="146"/>
      <c r="V1922" s="146"/>
      <c r="W1922" s="146"/>
    </row>
    <row r="1923" ht="12.75" customHeight="1">
      <c r="A1923" s="146"/>
      <c r="B1923" s="146" t="str">
        <f>'Product Ratings'!B2183</f>
        <v/>
      </c>
      <c r="C1923" s="146"/>
      <c r="D1923" s="146"/>
      <c r="E1923" s="146">
        <f>'Product Ratings'!C2183</f>
        <v>14</v>
      </c>
      <c r="F1923" s="305">
        <f>'Product Ratings'!D2183</f>
        <v>304.13</v>
      </c>
      <c r="G1923" s="305">
        <f>'Product Ratings'!E2183</f>
        <v>113.74</v>
      </c>
      <c r="H1923" s="134">
        <f>'Product Ratings'!F2183</f>
        <v>0.374</v>
      </c>
      <c r="I1923" s="146"/>
      <c r="J1923" s="305">
        <f>'Product Ratings'!J2183</f>
        <v>21.72357143</v>
      </c>
      <c r="K1923" s="146" t="str">
        <f>'Product Ratings'!K2183</f>
        <v/>
      </c>
      <c r="L1923" s="305">
        <f>'Product Ratings'!L2183</f>
        <v>15.81045956</v>
      </c>
      <c r="M1923" s="134" t="str">
        <f>'Product Ratings'!M2183</f>
        <v/>
      </c>
      <c r="N1923" s="146"/>
      <c r="O1923" s="139">
        <f>'Product Ratings'!O2183</f>
        <v>2</v>
      </c>
      <c r="P1923" s="139">
        <f>'Product Ratings'!P2183</f>
        <v>3</v>
      </c>
      <c r="Q1923" s="139">
        <f>'Product Ratings'!Q2183</f>
        <v>5</v>
      </c>
      <c r="R1923" s="139">
        <f>'Product Ratings'!R2183</f>
        <v>0</v>
      </c>
      <c r="S1923" s="306">
        <f>'Product Ratings'!S2183</f>
        <v>0</v>
      </c>
      <c r="T1923" s="307">
        <f>'Product Ratings'!T2183</f>
        <v>10</v>
      </c>
      <c r="U1923" s="146"/>
      <c r="V1923" s="146"/>
      <c r="W1923" s="146"/>
    </row>
    <row r="1924" ht="12.75" customHeight="1">
      <c r="A1924" s="146"/>
      <c r="B1924" s="146" t="str">
        <f>'Product Ratings'!B2187</f>
        <v/>
      </c>
      <c r="C1924" s="146"/>
      <c r="D1924" s="146"/>
      <c r="E1924" s="146">
        <f>'Product Ratings'!C2187</f>
        <v>12</v>
      </c>
      <c r="F1924" s="305">
        <f>'Product Ratings'!D2187</f>
        <v>269.82</v>
      </c>
      <c r="G1924" s="305">
        <f>'Product Ratings'!E2187</f>
        <v>99.08</v>
      </c>
      <c r="H1924" s="134">
        <f>'Product Ratings'!F2187</f>
        <v>0.3672</v>
      </c>
      <c r="I1924" s="146"/>
      <c r="J1924" s="305">
        <f>'Product Ratings'!J2187</f>
        <v>22.485</v>
      </c>
      <c r="K1924" s="146" t="str">
        <f>'Product Ratings'!K2187</f>
        <v/>
      </c>
      <c r="L1924" s="305">
        <f>'Product Ratings'!L2187</f>
        <v>16.44602106</v>
      </c>
      <c r="M1924" s="134" t="str">
        <f>'Product Ratings'!M2187</f>
        <v/>
      </c>
      <c r="N1924" s="146"/>
      <c r="O1924" s="139">
        <f>'Product Ratings'!O2187</f>
        <v>2</v>
      </c>
      <c r="P1924" s="139">
        <f>'Product Ratings'!P2187</f>
        <v>3</v>
      </c>
      <c r="Q1924" s="139">
        <f>'Product Ratings'!Q2187</f>
        <v>5</v>
      </c>
      <c r="R1924" s="139">
        <f>'Product Ratings'!R2187</f>
        <v>0</v>
      </c>
      <c r="S1924" s="306">
        <f>'Product Ratings'!S2187</f>
        <v>0</v>
      </c>
      <c r="T1924" s="307">
        <f>'Product Ratings'!T2187</f>
        <v>10</v>
      </c>
      <c r="U1924" s="146"/>
      <c r="V1924" s="146"/>
      <c r="W1924" s="146"/>
    </row>
    <row r="1925" ht="12.75" customHeight="1">
      <c r="A1925" s="146"/>
      <c r="B1925" s="146" t="str">
        <f>'Product Ratings'!B2193</f>
        <v/>
      </c>
      <c r="C1925" s="146"/>
      <c r="D1925" s="146"/>
      <c r="E1925" s="146">
        <f>'Product Ratings'!C2193</f>
        <v>24</v>
      </c>
      <c r="F1925" s="305">
        <f>'Product Ratings'!D2193</f>
        <v>825.94</v>
      </c>
      <c r="G1925" s="305">
        <f>'Product Ratings'!E2193</f>
        <v>300.79</v>
      </c>
      <c r="H1925" s="134">
        <f>'Product Ratings'!F2193</f>
        <v>0.3642</v>
      </c>
      <c r="I1925" s="146"/>
      <c r="J1925" s="305">
        <f>'Product Ratings'!J2193</f>
        <v>34.41416667</v>
      </c>
      <c r="K1925" s="146" t="str">
        <f>'Product Ratings'!K2193</f>
        <v/>
      </c>
      <c r="L1925" s="305">
        <f>'Product Ratings'!L2193</f>
        <v>25.22662855</v>
      </c>
      <c r="M1925" s="134" t="str">
        <f>'Product Ratings'!M2193</f>
        <v/>
      </c>
      <c r="N1925" s="146"/>
      <c r="O1925" s="139">
        <f>'Product Ratings'!O2193</f>
        <v>2</v>
      </c>
      <c r="P1925" s="139">
        <f>'Product Ratings'!P2193</f>
        <v>4</v>
      </c>
      <c r="Q1925" s="127">
        <f>'Product Ratings'!Q2193</f>
        <v>25.22662855</v>
      </c>
      <c r="R1925" s="139">
        <f>'Product Ratings'!R2193</f>
        <v>0</v>
      </c>
      <c r="S1925" s="306">
        <f>'Product Ratings'!S2193</f>
        <v>0</v>
      </c>
      <c r="T1925" s="307">
        <f>'Product Ratings'!T2193</f>
        <v>31.22662855</v>
      </c>
      <c r="U1925" s="146"/>
      <c r="V1925" s="146"/>
      <c r="W1925" s="146"/>
    </row>
    <row r="1926" ht="12.75" customHeight="1">
      <c r="A1926" s="146"/>
      <c r="B1926" s="146" t="str">
        <f>'Product Ratings'!B2227</f>
        <v/>
      </c>
      <c r="C1926" s="146"/>
      <c r="D1926" s="146"/>
      <c r="E1926" s="146">
        <f>'Product Ratings'!C2227</f>
        <v>12</v>
      </c>
      <c r="F1926" s="305">
        <f>'Product Ratings'!D2227</f>
        <v>156</v>
      </c>
      <c r="G1926" s="305">
        <f>'Product Ratings'!E2227</f>
        <v>53.7</v>
      </c>
      <c r="H1926" s="134">
        <f>'Product Ratings'!F2227</f>
        <v>0.3442</v>
      </c>
      <c r="I1926" s="146"/>
      <c r="J1926" s="305">
        <f>'Product Ratings'!J2227</f>
        <v>13</v>
      </c>
      <c r="K1926" s="146" t="str">
        <f>'Product Ratings'!K2227</f>
        <v/>
      </c>
      <c r="L1926" s="305">
        <f>'Product Ratings'!L2227</f>
        <v>9.671179884</v>
      </c>
      <c r="M1926" s="134" t="str">
        <f>'Product Ratings'!M2227</f>
        <v/>
      </c>
      <c r="N1926" s="146"/>
      <c r="O1926" s="139">
        <f>'Product Ratings'!O2227</f>
        <v>2</v>
      </c>
      <c r="P1926" s="139">
        <f>'Product Ratings'!P2227</f>
        <v>3</v>
      </c>
      <c r="Q1926" s="139">
        <f>'Product Ratings'!Q2227</f>
        <v>5</v>
      </c>
      <c r="R1926" s="139">
        <f>'Product Ratings'!R2227</f>
        <v>0</v>
      </c>
      <c r="S1926" s="306">
        <f>'Product Ratings'!S2227</f>
        <v>0</v>
      </c>
      <c r="T1926" s="307">
        <f>'Product Ratings'!T2227</f>
        <v>10</v>
      </c>
      <c r="U1926" s="146"/>
      <c r="V1926" s="146"/>
      <c r="W1926" s="146"/>
    </row>
    <row r="1927" ht="12.75" customHeight="1">
      <c r="A1927" s="146"/>
      <c r="B1927" s="146" t="str">
        <f>'Product Ratings'!B2245</f>
        <v/>
      </c>
      <c r="C1927" s="146"/>
      <c r="D1927" s="146"/>
      <c r="E1927" s="146">
        <f>'Product Ratings'!C2245</f>
        <v>11</v>
      </c>
      <c r="F1927" s="305">
        <f>'Product Ratings'!D2245</f>
        <v>140.4</v>
      </c>
      <c r="G1927" s="305">
        <f>'Product Ratings'!E2245</f>
        <v>46.62</v>
      </c>
      <c r="H1927" s="134">
        <f>'Product Ratings'!F2245</f>
        <v>0.332</v>
      </c>
      <c r="I1927" s="146"/>
      <c r="J1927" s="305">
        <f>'Product Ratings'!J2245</f>
        <v>12.76363636</v>
      </c>
      <c r="K1927" s="146" t="str">
        <f>'Product Ratings'!K2245</f>
        <v/>
      </c>
      <c r="L1927" s="305">
        <f>'Product Ratings'!L2245</f>
        <v>9.582309582</v>
      </c>
      <c r="M1927" s="134" t="str">
        <f>'Product Ratings'!M2245</f>
        <v/>
      </c>
      <c r="N1927" s="146"/>
      <c r="O1927" s="139">
        <f>'Product Ratings'!O2245</f>
        <v>2</v>
      </c>
      <c r="P1927" s="139">
        <f>'Product Ratings'!P2245</f>
        <v>3</v>
      </c>
      <c r="Q1927" s="139">
        <f>'Product Ratings'!Q2245</f>
        <v>5</v>
      </c>
      <c r="R1927" s="139">
        <f>'Product Ratings'!R2245</f>
        <v>0</v>
      </c>
      <c r="S1927" s="306">
        <f>'Product Ratings'!S2245</f>
        <v>0</v>
      </c>
      <c r="T1927" s="307">
        <f>'Product Ratings'!T2245</f>
        <v>10</v>
      </c>
      <c r="U1927" s="146"/>
      <c r="V1927" s="146"/>
      <c r="W1927" s="146"/>
    </row>
    <row r="1928" ht="12.75" customHeight="1">
      <c r="A1928" s="146"/>
      <c r="B1928" s="146" t="str">
        <f>'Product Ratings'!B2258</f>
        <v/>
      </c>
      <c r="C1928" s="146"/>
      <c r="D1928" s="146"/>
      <c r="E1928" s="146">
        <f>'Product Ratings'!C2258</f>
        <v>13</v>
      </c>
      <c r="F1928" s="305">
        <f>'Product Ratings'!D2258</f>
        <v>387.71</v>
      </c>
      <c r="G1928" s="305">
        <f>'Product Ratings'!E2258</f>
        <v>125.48</v>
      </c>
      <c r="H1928" s="134">
        <f>'Product Ratings'!F2258</f>
        <v>0.3236</v>
      </c>
      <c r="I1928" s="146"/>
      <c r="J1928" s="305">
        <f>'Product Ratings'!J2258</f>
        <v>29.82384615</v>
      </c>
      <c r="K1928" s="146" t="str">
        <f>'Product Ratings'!K2258</f>
        <v/>
      </c>
      <c r="L1928" s="305">
        <f>'Product Ratings'!L2258</f>
        <v>22.53237092</v>
      </c>
      <c r="M1928" s="134" t="str">
        <f>'Product Ratings'!M2258</f>
        <v/>
      </c>
      <c r="N1928" s="146"/>
      <c r="O1928" s="139">
        <f>'Product Ratings'!O2258</f>
        <v>2</v>
      </c>
      <c r="P1928" s="139">
        <f>'Product Ratings'!P2258</f>
        <v>3</v>
      </c>
      <c r="Q1928" s="139">
        <f>'Product Ratings'!Q2258</f>
        <v>5</v>
      </c>
      <c r="R1928" s="139">
        <f>'Product Ratings'!R2258</f>
        <v>0</v>
      </c>
      <c r="S1928" s="306">
        <f>'Product Ratings'!S2258</f>
        <v>0</v>
      </c>
      <c r="T1928" s="307">
        <f>'Product Ratings'!T2258</f>
        <v>10</v>
      </c>
      <c r="U1928" s="146"/>
      <c r="V1928" s="146"/>
      <c r="W1928" s="146"/>
    </row>
    <row r="1929" ht="12.75" customHeight="1">
      <c r="A1929" s="146"/>
      <c r="B1929" s="146" t="str">
        <f>'Product Ratings'!B2312</f>
        <v/>
      </c>
      <c r="C1929" s="146"/>
      <c r="D1929" s="146"/>
      <c r="E1929" s="146">
        <f>'Product Ratings'!C2312</f>
        <v>15</v>
      </c>
      <c r="F1929" s="305">
        <f>'Product Ratings'!D2312</f>
        <v>260.22</v>
      </c>
      <c r="G1929" s="305">
        <f>'Product Ratings'!E2312</f>
        <v>72.72</v>
      </c>
      <c r="H1929" s="134">
        <f>'Product Ratings'!F2312</f>
        <v>0.2794</v>
      </c>
      <c r="I1929" s="146"/>
      <c r="J1929" s="305">
        <f>'Product Ratings'!J2312</f>
        <v>17.348</v>
      </c>
      <c r="K1929" s="146" t="str">
        <f>'Product Ratings'!K2312</f>
        <v/>
      </c>
      <c r="L1929" s="305">
        <f>'Product Ratings'!L2312</f>
        <v>13.55948101</v>
      </c>
      <c r="M1929" s="134" t="str">
        <f>'Product Ratings'!M2312</f>
        <v/>
      </c>
      <c r="N1929" s="146"/>
      <c r="O1929" s="139">
        <f>'Product Ratings'!O2312</f>
        <v>2</v>
      </c>
      <c r="P1929" s="139">
        <f>'Product Ratings'!P2312</f>
        <v>3</v>
      </c>
      <c r="Q1929" s="139">
        <f>'Product Ratings'!Q2312</f>
        <v>5</v>
      </c>
      <c r="R1929" s="139">
        <f>'Product Ratings'!R2312</f>
        <v>0</v>
      </c>
      <c r="S1929" s="306">
        <f>'Product Ratings'!S2312</f>
        <v>0</v>
      </c>
      <c r="T1929" s="307">
        <f>'Product Ratings'!T2312</f>
        <v>10</v>
      </c>
      <c r="U1929" s="146"/>
      <c r="V1929" s="146"/>
      <c r="W1929" s="146"/>
    </row>
    <row r="1930" ht="12.75" customHeight="1">
      <c r="A1930" s="146"/>
      <c r="B1930" s="146" t="str">
        <f>'Product Ratings'!B2316</f>
        <v/>
      </c>
      <c r="C1930" s="146"/>
      <c r="D1930" s="146"/>
      <c r="E1930" s="146">
        <f>'Product Ratings'!C2316</f>
        <v>13</v>
      </c>
      <c r="F1930" s="305">
        <f>'Product Ratings'!D2316</f>
        <v>268.18</v>
      </c>
      <c r="G1930" s="305">
        <f>'Product Ratings'!E2316</f>
        <v>73.18</v>
      </c>
      <c r="H1930" s="134">
        <f>'Product Ratings'!F2316</f>
        <v>0.2729</v>
      </c>
      <c r="I1930" s="146"/>
      <c r="J1930" s="305">
        <f>'Product Ratings'!J2316</f>
        <v>20.62923077</v>
      </c>
      <c r="K1930" s="146" t="str">
        <f>'Product Ratings'!K2316</f>
        <v/>
      </c>
      <c r="L1930" s="305">
        <f>'Product Ratings'!L2316</f>
        <v>16.20648187</v>
      </c>
      <c r="M1930" s="134" t="str">
        <f>'Product Ratings'!M2316</f>
        <v/>
      </c>
      <c r="N1930" s="146"/>
      <c r="O1930" s="139">
        <f>'Product Ratings'!O2316</f>
        <v>2</v>
      </c>
      <c r="P1930" s="139">
        <f>'Product Ratings'!P2316</f>
        <v>3</v>
      </c>
      <c r="Q1930" s="139">
        <f>'Product Ratings'!Q2316</f>
        <v>5</v>
      </c>
      <c r="R1930" s="139">
        <f>'Product Ratings'!R2316</f>
        <v>0</v>
      </c>
      <c r="S1930" s="306">
        <f>'Product Ratings'!S2316</f>
        <v>0</v>
      </c>
      <c r="T1930" s="307">
        <f>'Product Ratings'!T2316</f>
        <v>10</v>
      </c>
      <c r="U1930" s="146"/>
      <c r="V1930" s="146"/>
      <c r="W1930" s="146"/>
    </row>
    <row r="1931" ht="12.75" customHeight="1">
      <c r="A1931" s="146"/>
      <c r="B1931" s="146" t="str">
        <f>'Product Ratings'!B2320</f>
        <v/>
      </c>
      <c r="C1931" s="146"/>
      <c r="D1931" s="146"/>
      <c r="E1931" s="146">
        <f>'Product Ratings'!C2320</f>
        <v>11</v>
      </c>
      <c r="F1931" s="305">
        <f>'Product Ratings'!D2320</f>
        <v>187.36</v>
      </c>
      <c r="G1931" s="305">
        <f>'Product Ratings'!E2320</f>
        <v>49.86</v>
      </c>
      <c r="H1931" s="134">
        <f>'Product Ratings'!F2320</f>
        <v>0.2661</v>
      </c>
      <c r="I1931" s="146"/>
      <c r="J1931" s="305">
        <f>'Product Ratings'!J2320</f>
        <v>17.03272727</v>
      </c>
      <c r="K1931" s="146" t="str">
        <f>'Product Ratings'!K2320</f>
        <v/>
      </c>
      <c r="L1931" s="305">
        <f>'Product Ratings'!L2320</f>
        <v>13.45290836</v>
      </c>
      <c r="M1931" s="134" t="str">
        <f>'Product Ratings'!M2320</f>
        <v/>
      </c>
      <c r="N1931" s="146"/>
      <c r="O1931" s="139">
        <f>'Product Ratings'!O2320</f>
        <v>2</v>
      </c>
      <c r="P1931" s="139">
        <f>'Product Ratings'!P2320</f>
        <v>3</v>
      </c>
      <c r="Q1931" s="139">
        <f>'Product Ratings'!Q2320</f>
        <v>5</v>
      </c>
      <c r="R1931" s="139">
        <f>'Product Ratings'!R2320</f>
        <v>0</v>
      </c>
      <c r="S1931" s="306">
        <f>'Product Ratings'!S2320</f>
        <v>0</v>
      </c>
      <c r="T1931" s="307">
        <f>'Product Ratings'!T2320</f>
        <v>10</v>
      </c>
      <c r="U1931" s="146"/>
      <c r="V1931" s="146"/>
      <c r="W1931" s="146"/>
    </row>
    <row r="1932" ht="12.75" customHeight="1">
      <c r="A1932" s="146"/>
      <c r="B1932" s="146" t="str">
        <f>'Product Ratings'!B2334</f>
        <v/>
      </c>
      <c r="C1932" s="146"/>
      <c r="D1932" s="146"/>
      <c r="E1932" s="146">
        <f>'Product Ratings'!C2334</f>
        <v>13</v>
      </c>
      <c r="F1932" s="305">
        <f>'Product Ratings'!D2334</f>
        <v>260.87</v>
      </c>
      <c r="G1932" s="305">
        <f>'Product Ratings'!E2334</f>
        <v>65.87</v>
      </c>
      <c r="H1932" s="134">
        <f>'Product Ratings'!F2334</f>
        <v>0.2525</v>
      </c>
      <c r="I1932" s="146"/>
      <c r="J1932" s="305">
        <f>'Product Ratings'!J2334</f>
        <v>20.06692308</v>
      </c>
      <c r="K1932" s="146" t="str">
        <f>'Product Ratings'!K2334</f>
        <v/>
      </c>
      <c r="L1932" s="305">
        <f>'Product Ratings'!L2334</f>
        <v>16.02149547</v>
      </c>
      <c r="M1932" s="134" t="str">
        <f>'Product Ratings'!M2334</f>
        <v/>
      </c>
      <c r="N1932" s="146"/>
      <c r="O1932" s="139" t="b">
        <f>'Product Ratings'!O2334</f>
        <v>0</v>
      </c>
      <c r="P1932" s="139">
        <f>'Product Ratings'!P2334</f>
        <v>3</v>
      </c>
      <c r="Q1932" s="139">
        <f>'Product Ratings'!Q2334</f>
        <v>5</v>
      </c>
      <c r="R1932" s="139">
        <f>'Product Ratings'!R2334</f>
        <v>0</v>
      </c>
      <c r="S1932" s="306">
        <f>'Product Ratings'!S2334</f>
        <v>0</v>
      </c>
      <c r="T1932" s="307">
        <f>'Product Ratings'!T2334</f>
        <v>8</v>
      </c>
      <c r="U1932" s="146"/>
      <c r="V1932" s="146"/>
      <c r="W1932" s="146"/>
    </row>
    <row r="1933" ht="12.75" customHeight="1">
      <c r="A1933" s="146"/>
      <c r="B1933" s="146" t="str">
        <f>'Product Ratings'!B2360</f>
        <v/>
      </c>
      <c r="C1933" s="146"/>
      <c r="D1933" s="146"/>
      <c r="E1933" s="146">
        <f>'Product Ratings'!C2360</f>
        <v>12</v>
      </c>
      <c r="F1933" s="305">
        <f>'Product Ratings'!D2360</f>
        <v>227.42</v>
      </c>
      <c r="G1933" s="305">
        <f>'Product Ratings'!E2360</f>
        <v>47.42</v>
      </c>
      <c r="H1933" s="134">
        <f>'Product Ratings'!F2360</f>
        <v>0.2085</v>
      </c>
      <c r="I1933" s="146"/>
      <c r="J1933" s="305">
        <f>'Product Ratings'!J2360</f>
        <v>18.95166667</v>
      </c>
      <c r="K1933" s="146" t="str">
        <f>'Product Ratings'!K2360</f>
        <v/>
      </c>
      <c r="L1933" s="305">
        <f>'Product Ratings'!L2360</f>
        <v>15.6819749</v>
      </c>
      <c r="M1933" s="134" t="str">
        <f>'Product Ratings'!M2360</f>
        <v/>
      </c>
      <c r="N1933" s="146"/>
      <c r="O1933" s="139">
        <f>'Product Ratings'!O2360</f>
        <v>1</v>
      </c>
      <c r="P1933" s="139">
        <f>'Product Ratings'!P2360</f>
        <v>3</v>
      </c>
      <c r="Q1933" s="139">
        <f>'Product Ratings'!Q2360</f>
        <v>5</v>
      </c>
      <c r="R1933" s="139">
        <f>'Product Ratings'!R2360</f>
        <v>0</v>
      </c>
      <c r="S1933" s="306">
        <f>'Product Ratings'!S2360</f>
        <v>0</v>
      </c>
      <c r="T1933" s="307">
        <f>'Product Ratings'!T2360</f>
        <v>9</v>
      </c>
      <c r="U1933" s="146"/>
      <c r="V1933" s="146"/>
      <c r="W1933" s="146"/>
    </row>
    <row r="1934" ht="12.75" customHeight="1">
      <c r="A1934" s="146"/>
      <c r="B1934" s="146" t="str">
        <f>'Product Ratings'!B2365</f>
        <v/>
      </c>
      <c r="C1934" s="146"/>
      <c r="D1934" s="146"/>
      <c r="E1934" s="146">
        <f>'Product Ratings'!C2365</f>
        <v>15</v>
      </c>
      <c r="F1934" s="305">
        <f>'Product Ratings'!D2365</f>
        <v>258.65</v>
      </c>
      <c r="G1934" s="305">
        <f>'Product Ratings'!E2365</f>
        <v>52.4</v>
      </c>
      <c r="H1934" s="134">
        <f>'Product Ratings'!F2365</f>
        <v>0.2026</v>
      </c>
      <c r="I1934" s="146"/>
      <c r="J1934" s="305">
        <f>'Product Ratings'!J2365</f>
        <v>17.24333333</v>
      </c>
      <c r="K1934" s="146" t="str">
        <f>'Product Ratings'!K2365</f>
        <v/>
      </c>
      <c r="L1934" s="305">
        <f>'Product Ratings'!L2365</f>
        <v>14.33837796</v>
      </c>
      <c r="M1934" s="134" t="str">
        <f>'Product Ratings'!M2365</f>
        <v/>
      </c>
      <c r="N1934" s="146"/>
      <c r="O1934" s="139">
        <f>'Product Ratings'!O2365</f>
        <v>1</v>
      </c>
      <c r="P1934" s="139">
        <f>'Product Ratings'!P2365</f>
        <v>3</v>
      </c>
      <c r="Q1934" s="139">
        <f>'Product Ratings'!Q2365</f>
        <v>5</v>
      </c>
      <c r="R1934" s="139">
        <f>'Product Ratings'!R2365</f>
        <v>0</v>
      </c>
      <c r="S1934" s="306">
        <f>'Product Ratings'!S2365</f>
        <v>0</v>
      </c>
      <c r="T1934" s="307">
        <f>'Product Ratings'!T2365</f>
        <v>9</v>
      </c>
      <c r="U1934" s="146"/>
      <c r="V1934" s="146"/>
      <c r="W1934" s="146"/>
    </row>
    <row r="1935" ht="12.75" customHeight="1">
      <c r="A1935" s="146"/>
      <c r="B1935" s="146" t="str">
        <f>'Product Ratings'!B2384</f>
        <v/>
      </c>
      <c r="C1935" s="146"/>
      <c r="D1935" s="146"/>
      <c r="E1935" s="146">
        <f>'Product Ratings'!C2384</f>
        <v>11</v>
      </c>
      <c r="F1935" s="305">
        <f>'Product Ratings'!D2384</f>
        <v>158.15</v>
      </c>
      <c r="G1935" s="305">
        <f>'Product Ratings'!E2384</f>
        <v>26.15</v>
      </c>
      <c r="H1935" s="134">
        <f>'Product Ratings'!F2384</f>
        <v>0.1653</v>
      </c>
      <c r="I1935" s="146"/>
      <c r="J1935" s="305">
        <f>'Product Ratings'!J2384</f>
        <v>14.37727273</v>
      </c>
      <c r="K1935" s="146" t="str">
        <f>'Product Ratings'!K2384</f>
        <v/>
      </c>
      <c r="L1935" s="305">
        <f>'Product Ratings'!L2384</f>
        <v>12.33782951</v>
      </c>
      <c r="M1935" s="134" t="str">
        <f>'Product Ratings'!M2384</f>
        <v/>
      </c>
      <c r="N1935" s="146"/>
      <c r="O1935" s="139">
        <f>'Product Ratings'!O2384</f>
        <v>1</v>
      </c>
      <c r="P1935" s="139">
        <f>'Product Ratings'!P2384</f>
        <v>3</v>
      </c>
      <c r="Q1935" s="139">
        <f>'Product Ratings'!Q2384</f>
        <v>5</v>
      </c>
      <c r="R1935" s="139">
        <f>'Product Ratings'!R2384</f>
        <v>0</v>
      </c>
      <c r="S1935" s="306">
        <f>'Product Ratings'!S2384</f>
        <v>0</v>
      </c>
      <c r="T1935" s="307">
        <f>'Product Ratings'!T2384</f>
        <v>9</v>
      </c>
      <c r="U1935" s="146"/>
      <c r="V1935" s="146"/>
      <c r="W1935" s="146"/>
    </row>
    <row r="1936" ht="12.75" customHeight="1">
      <c r="A1936" s="146"/>
      <c r="B1936" s="146" t="str">
        <f>'Product Ratings'!B852</f>
        <v>Widget 864</v>
      </c>
      <c r="C1936" s="146"/>
      <c r="D1936" s="146"/>
      <c r="E1936" s="146">
        <f>'Product Ratings'!C852</f>
        <v>3</v>
      </c>
      <c r="F1936" s="305">
        <f>'Product Ratings'!D852</f>
        <v>1004.35</v>
      </c>
      <c r="G1936" s="305">
        <f>'Product Ratings'!E852</f>
        <v>557.35</v>
      </c>
      <c r="H1936" s="134">
        <f>'Product Ratings'!F852</f>
        <v>0.534</v>
      </c>
      <c r="I1936" s="146"/>
      <c r="J1936" s="305">
        <f>'Product Ratings'!J852</f>
        <v>334.7833333</v>
      </c>
      <c r="K1936" s="146" t="str">
        <f>'Product Ratings'!K852</f>
        <v/>
      </c>
      <c r="L1936" s="305">
        <f>'Product Ratings'!L852</f>
        <v>218.2420687</v>
      </c>
      <c r="M1936" s="134">
        <f>'Product Ratings'!M852</f>
        <v>0.04</v>
      </c>
      <c r="N1936" s="146"/>
      <c r="O1936" s="139">
        <f>'Product Ratings'!O852</f>
        <v>3</v>
      </c>
      <c r="P1936" s="139">
        <f>'Product Ratings'!P852</f>
        <v>1</v>
      </c>
      <c r="Q1936" s="139">
        <f>'Product Ratings'!Q852</f>
        <v>1</v>
      </c>
      <c r="R1936" s="139">
        <f>'Product Ratings'!R852</f>
        <v>0</v>
      </c>
      <c r="S1936" s="306">
        <f>'Product Ratings'!S852</f>
        <v>1</v>
      </c>
      <c r="T1936" s="307">
        <f>'Product Ratings'!T852</f>
        <v>6</v>
      </c>
      <c r="U1936" s="146"/>
      <c r="V1936" s="146"/>
      <c r="W1936" s="146"/>
    </row>
    <row r="1937" ht="12.75" customHeight="1">
      <c r="A1937" s="146"/>
      <c r="B1937" s="146" t="str">
        <f>'Product Ratings'!B1138</f>
        <v/>
      </c>
      <c r="C1937" s="146"/>
      <c r="D1937" s="146"/>
      <c r="E1937" s="146">
        <f>'Product Ratings'!C1138</f>
        <v>1</v>
      </c>
      <c r="F1937" s="305">
        <f>'Product Ratings'!D1138</f>
        <v>1156.78</v>
      </c>
      <c r="G1937" s="305">
        <f>'Product Ratings'!E1138</f>
        <v>605.03</v>
      </c>
      <c r="H1937" s="134">
        <f>'Product Ratings'!F1138</f>
        <v>0.523</v>
      </c>
      <c r="I1937" s="146"/>
      <c r="J1937" s="305">
        <f>'Product Ratings'!J1138</f>
        <v>1156.78</v>
      </c>
      <c r="K1937" s="146" t="str">
        <f>'Product Ratings'!K1138</f>
        <v/>
      </c>
      <c r="L1937" s="305">
        <f>'Product Ratings'!L1138</f>
        <v>759.5403808</v>
      </c>
      <c r="M1937" s="134">
        <f>'Product Ratings'!M1138</f>
        <v>0.34</v>
      </c>
      <c r="N1937" s="146"/>
      <c r="O1937" s="139">
        <f>'Product Ratings'!O1138</f>
        <v>3</v>
      </c>
      <c r="P1937" s="139">
        <f>'Product Ratings'!P1138</f>
        <v>1</v>
      </c>
      <c r="Q1937" s="139">
        <f>'Product Ratings'!Q1138</f>
        <v>1</v>
      </c>
      <c r="R1937" s="139">
        <f>'Product Ratings'!R1138</f>
        <v>0</v>
      </c>
      <c r="S1937" s="306">
        <f>'Product Ratings'!S1138</f>
        <v>4</v>
      </c>
      <c r="T1937" s="307">
        <f>'Product Ratings'!T1138</f>
        <v>9</v>
      </c>
      <c r="U1937" s="146"/>
      <c r="V1937" s="146"/>
      <c r="W1937" s="146"/>
    </row>
    <row r="1938" ht="12.75" customHeight="1">
      <c r="A1938" s="146"/>
      <c r="B1938" s="146" t="str">
        <f>'Product Ratings'!B1142</f>
        <v/>
      </c>
      <c r="C1938" s="146"/>
      <c r="D1938" s="146"/>
      <c r="E1938" s="146">
        <f>'Product Ratings'!C1142</f>
        <v>8</v>
      </c>
      <c r="F1938" s="305">
        <f>'Product Ratings'!D1142</f>
        <v>1050</v>
      </c>
      <c r="G1938" s="305">
        <f>'Product Ratings'!E1142</f>
        <v>548.81</v>
      </c>
      <c r="H1938" s="134">
        <f>'Product Ratings'!F1142</f>
        <v>0.5227</v>
      </c>
      <c r="I1938" s="146"/>
      <c r="J1938" s="305">
        <f>'Product Ratings'!J1142</f>
        <v>131.25</v>
      </c>
      <c r="K1938" s="146" t="str">
        <f>'Product Ratings'!K1142</f>
        <v/>
      </c>
      <c r="L1938" s="305">
        <f>'Product Ratings'!L1142</f>
        <v>86.19557365</v>
      </c>
      <c r="M1938" s="134">
        <f>'Product Ratings'!M1142</f>
        <v>0.12</v>
      </c>
      <c r="N1938" s="146"/>
      <c r="O1938" s="139">
        <f>'Product Ratings'!O1142</f>
        <v>3</v>
      </c>
      <c r="P1938" s="139">
        <f>'Product Ratings'!P1142</f>
        <v>2</v>
      </c>
      <c r="Q1938" s="139">
        <f>'Product Ratings'!Q1142</f>
        <v>2</v>
      </c>
      <c r="R1938" s="139">
        <f>'Product Ratings'!R1142</f>
        <v>0</v>
      </c>
      <c r="S1938" s="306">
        <f>'Product Ratings'!S1142</f>
        <v>2</v>
      </c>
      <c r="T1938" s="307">
        <f>'Product Ratings'!T1142</f>
        <v>9</v>
      </c>
      <c r="U1938" s="146"/>
      <c r="V1938" s="146"/>
      <c r="W1938" s="146"/>
    </row>
    <row r="1939" ht="12.75" customHeight="1">
      <c r="A1939" s="146"/>
      <c r="B1939" s="146" t="str">
        <f>'Product Ratings'!B1162</f>
        <v/>
      </c>
      <c r="C1939" s="146"/>
      <c r="D1939" s="146"/>
      <c r="E1939" s="146">
        <f>'Product Ratings'!C1162</f>
        <v>4</v>
      </c>
      <c r="F1939" s="305">
        <f>'Product Ratings'!D1162</f>
        <v>309.57</v>
      </c>
      <c r="G1939" s="305">
        <f>'Product Ratings'!E1162</f>
        <v>161.25</v>
      </c>
      <c r="H1939" s="134">
        <f>'Product Ratings'!F1162</f>
        <v>0.5209</v>
      </c>
      <c r="I1939" s="146"/>
      <c r="J1939" s="305">
        <f>'Product Ratings'!J1162</f>
        <v>77.3925</v>
      </c>
      <c r="K1939" s="146" t="str">
        <f>'Product Ratings'!K1162</f>
        <v/>
      </c>
      <c r="L1939" s="305">
        <f>'Product Ratings'!L1162</f>
        <v>50.88598856</v>
      </c>
      <c r="M1939" s="134">
        <f>'Product Ratings'!M1162</f>
        <v>0.12</v>
      </c>
      <c r="N1939" s="146"/>
      <c r="O1939" s="139">
        <f>'Product Ratings'!O1162</f>
        <v>3</v>
      </c>
      <c r="P1939" s="139">
        <f>'Product Ratings'!P1162</f>
        <v>1</v>
      </c>
      <c r="Q1939" s="139">
        <f>'Product Ratings'!Q1162</f>
        <v>3</v>
      </c>
      <c r="R1939" s="139">
        <f>'Product Ratings'!R1162</f>
        <v>0</v>
      </c>
      <c r="S1939" s="306">
        <f>'Product Ratings'!S1162</f>
        <v>2</v>
      </c>
      <c r="T1939" s="307">
        <f>'Product Ratings'!T1162</f>
        <v>9</v>
      </c>
      <c r="U1939" s="146"/>
      <c r="V1939" s="146"/>
      <c r="W1939" s="146"/>
    </row>
    <row r="1940" ht="12.75" customHeight="1">
      <c r="A1940" s="146"/>
      <c r="B1940" s="146" t="str">
        <f>'Product Ratings'!B1227</f>
        <v/>
      </c>
      <c r="C1940" s="146"/>
      <c r="D1940" s="146"/>
      <c r="E1940" s="146">
        <f>'Product Ratings'!C1227</f>
        <v>5</v>
      </c>
      <c r="F1940" s="305">
        <f>'Product Ratings'!D1227</f>
        <v>1043.48</v>
      </c>
      <c r="G1940" s="305">
        <f>'Product Ratings'!E1227</f>
        <v>538.9</v>
      </c>
      <c r="H1940" s="134">
        <f>'Product Ratings'!F1227</f>
        <v>0.5164</v>
      </c>
      <c r="I1940" s="146"/>
      <c r="J1940" s="305">
        <f>'Product Ratings'!J1227</f>
        <v>208.696</v>
      </c>
      <c r="K1940" s="146" t="str">
        <f>'Product Ratings'!K1227</f>
        <v/>
      </c>
      <c r="L1940" s="305">
        <f>'Product Ratings'!L1227</f>
        <v>137.6259562</v>
      </c>
      <c r="M1940" s="134">
        <f>'Product Ratings'!M1227</f>
        <v>0.21</v>
      </c>
      <c r="N1940" s="146"/>
      <c r="O1940" s="139">
        <f>'Product Ratings'!O1227</f>
        <v>3</v>
      </c>
      <c r="P1940" s="139">
        <f>'Product Ratings'!P1227</f>
        <v>1</v>
      </c>
      <c r="Q1940" s="139">
        <f>'Product Ratings'!Q1227</f>
        <v>2</v>
      </c>
      <c r="R1940" s="139">
        <f>'Product Ratings'!R1227</f>
        <v>0</v>
      </c>
      <c r="S1940" s="306">
        <f>'Product Ratings'!S1227</f>
        <v>3</v>
      </c>
      <c r="T1940" s="307">
        <f>'Product Ratings'!T1227</f>
        <v>9</v>
      </c>
      <c r="U1940" s="146"/>
      <c r="V1940" s="146"/>
      <c r="W1940" s="146"/>
    </row>
    <row r="1941" ht="12.75" customHeight="1">
      <c r="A1941" s="146"/>
      <c r="B1941" s="146" t="str">
        <f>'Product Ratings'!B1241</f>
        <v/>
      </c>
      <c r="C1941" s="146" t="str">
        <f t="shared" ref="C1941:D1941" si="1">#REF!</f>
        <v>#REF!</v>
      </c>
      <c r="D1941" s="146" t="str">
        <f t="shared" si="1"/>
        <v>#REF!</v>
      </c>
      <c r="E1941" s="146">
        <f>'Product Ratings'!C1241</f>
        <v>2</v>
      </c>
      <c r="F1941" s="305">
        <f>'Product Ratings'!D1241</f>
        <v>269.57</v>
      </c>
      <c r="G1941" s="305">
        <f>'Product Ratings'!E1241</f>
        <v>138.93</v>
      </c>
      <c r="H1941" s="134">
        <f>'Product Ratings'!F1241</f>
        <v>0.5154</v>
      </c>
      <c r="I1941" s="146"/>
      <c r="J1941" s="305">
        <f>'Product Ratings'!J1241</f>
        <v>134.785</v>
      </c>
      <c r="K1941" s="146" t="str">
        <f>'Product Ratings'!K1241</f>
        <v/>
      </c>
      <c r="L1941" s="305">
        <f>'Product Ratings'!L1241</f>
        <v>88.94351326</v>
      </c>
      <c r="M1941" s="134">
        <f>'Product Ratings'!M1241</f>
        <v>0.15</v>
      </c>
      <c r="N1941" s="146"/>
      <c r="O1941" s="139">
        <f>'Product Ratings'!O1241</f>
        <v>3</v>
      </c>
      <c r="P1941" s="139">
        <f>'Product Ratings'!P1241</f>
        <v>1</v>
      </c>
      <c r="Q1941" s="139">
        <f>'Product Ratings'!Q1241</f>
        <v>2</v>
      </c>
      <c r="R1941" s="139">
        <f>'Product Ratings'!R1241</f>
        <v>0</v>
      </c>
      <c r="S1941" s="306">
        <f>'Product Ratings'!S1241</f>
        <v>3</v>
      </c>
      <c r="T1941" s="307">
        <f>'Product Ratings'!T1241</f>
        <v>9</v>
      </c>
      <c r="U1941" s="146"/>
      <c r="V1941" s="146"/>
      <c r="W1941" s="146"/>
    </row>
    <row r="1942" ht="12.75" customHeight="1">
      <c r="A1942" s="146"/>
      <c r="B1942" s="146" t="str">
        <f>'Product Ratings'!B1242</f>
        <v/>
      </c>
      <c r="C1942" s="146" t="str">
        <f t="shared" ref="C1942:D1942" si="2">#REF!</f>
        <v>#REF!</v>
      </c>
      <c r="D1942" s="146" t="str">
        <f t="shared" si="2"/>
        <v>#REF!</v>
      </c>
      <c r="E1942" s="146">
        <f>'Product Ratings'!C1242</f>
        <v>2</v>
      </c>
      <c r="F1942" s="305">
        <f>'Product Ratings'!D1242</f>
        <v>391.3</v>
      </c>
      <c r="G1942" s="305">
        <f>'Product Ratings'!E1242</f>
        <v>201.66</v>
      </c>
      <c r="H1942" s="134">
        <f>'Product Ratings'!F1242</f>
        <v>0.5153</v>
      </c>
      <c r="I1942" s="146"/>
      <c r="J1942" s="305">
        <f>'Product Ratings'!J1242</f>
        <v>195.65</v>
      </c>
      <c r="K1942" s="146" t="str">
        <f>'Product Ratings'!K1242</f>
        <v/>
      </c>
      <c r="L1942" s="305">
        <f>'Product Ratings'!L1242</f>
        <v>129.1163466</v>
      </c>
      <c r="M1942" s="134">
        <f>'Product Ratings'!M1242</f>
        <v>0.18</v>
      </c>
      <c r="N1942" s="146"/>
      <c r="O1942" s="139">
        <f>'Product Ratings'!O1242</f>
        <v>3</v>
      </c>
      <c r="P1942" s="139">
        <f>'Product Ratings'!P1242</f>
        <v>1</v>
      </c>
      <c r="Q1942" s="139">
        <f>'Product Ratings'!Q1242</f>
        <v>2</v>
      </c>
      <c r="R1942" s="139">
        <f>'Product Ratings'!R1242</f>
        <v>0</v>
      </c>
      <c r="S1942" s="306">
        <f>'Product Ratings'!S1242</f>
        <v>3</v>
      </c>
      <c r="T1942" s="307">
        <f>'Product Ratings'!T1242</f>
        <v>9</v>
      </c>
      <c r="U1942" s="146"/>
      <c r="V1942" s="146"/>
      <c r="W1942" s="146"/>
    </row>
    <row r="1943" ht="12.75" customHeight="1">
      <c r="A1943" s="146"/>
      <c r="B1943" s="146" t="str">
        <f>'Product Ratings'!B1288</f>
        <v/>
      </c>
      <c r="C1943" s="146" t="str">
        <f t="shared" ref="C1943:D1943" si="3">#REF!</f>
        <v>#REF!</v>
      </c>
      <c r="D1943" s="146" t="str">
        <f t="shared" si="3"/>
        <v>#REF!</v>
      </c>
      <c r="E1943" s="146">
        <f>'Product Ratings'!C1288</f>
        <v>1</v>
      </c>
      <c r="F1943" s="305">
        <f>'Product Ratings'!D1288</f>
        <v>242.61</v>
      </c>
      <c r="G1943" s="305">
        <f>'Product Ratings'!E1288</f>
        <v>123.61</v>
      </c>
      <c r="H1943" s="134">
        <f>'Product Ratings'!F1288</f>
        <v>0.5095</v>
      </c>
      <c r="I1943" s="146"/>
      <c r="J1943" s="305">
        <f>'Product Ratings'!J1288</f>
        <v>242.61</v>
      </c>
      <c r="K1943" s="146" t="str">
        <f>'Product Ratings'!K1288</f>
        <v/>
      </c>
      <c r="L1943" s="305">
        <f>'Product Ratings'!L1288</f>
        <v>160.7220934</v>
      </c>
      <c r="M1943" s="134">
        <f>'Product Ratings'!M1288</f>
        <v>0.26</v>
      </c>
      <c r="N1943" s="146"/>
      <c r="O1943" s="139">
        <f>'Product Ratings'!O1288</f>
        <v>3</v>
      </c>
      <c r="P1943" s="139">
        <f>'Product Ratings'!P1288</f>
        <v>1</v>
      </c>
      <c r="Q1943" s="139">
        <f>'Product Ratings'!Q1288</f>
        <v>2</v>
      </c>
      <c r="R1943" s="139">
        <f>'Product Ratings'!R1288</f>
        <v>0</v>
      </c>
      <c r="S1943" s="306">
        <f>'Product Ratings'!S1288</f>
        <v>3</v>
      </c>
      <c r="T1943" s="307">
        <f>'Product Ratings'!T1288</f>
        <v>9</v>
      </c>
      <c r="U1943" s="146"/>
      <c r="V1943" s="146"/>
      <c r="W1943" s="146"/>
    </row>
    <row r="1944" ht="12.75" customHeight="1">
      <c r="A1944" s="146"/>
      <c r="B1944" s="146" t="str">
        <f>'Product Ratings'!B1296</f>
        <v/>
      </c>
      <c r="C1944" s="146" t="str">
        <f t="shared" ref="C1944:D1944" si="4">#REF!</f>
        <v>#REF!</v>
      </c>
      <c r="D1944" s="146" t="str">
        <f t="shared" si="4"/>
        <v>#REF!</v>
      </c>
      <c r="E1944" s="146">
        <f>'Product Ratings'!C1296</f>
        <v>3</v>
      </c>
      <c r="F1944" s="305">
        <f>'Product Ratings'!D1296</f>
        <v>545.22</v>
      </c>
      <c r="G1944" s="305">
        <f>'Product Ratings'!E1296</f>
        <v>277.27</v>
      </c>
      <c r="H1944" s="134">
        <f>'Product Ratings'!F1296</f>
        <v>0.5085</v>
      </c>
      <c r="I1944" s="146"/>
      <c r="J1944" s="305">
        <f>'Product Ratings'!J1296</f>
        <v>181.74</v>
      </c>
      <c r="K1944" s="146" t="str">
        <f>'Product Ratings'!K1296</f>
        <v/>
      </c>
      <c r="L1944" s="305">
        <f>'Product Ratings'!L1296</f>
        <v>120.4772953</v>
      </c>
      <c r="M1944" s="134">
        <f>'Product Ratings'!M1296</f>
        <v>0.32</v>
      </c>
      <c r="N1944" s="146"/>
      <c r="O1944" s="139">
        <f>'Product Ratings'!O1296</f>
        <v>3</v>
      </c>
      <c r="P1944" s="139">
        <f>'Product Ratings'!P1296</f>
        <v>1</v>
      </c>
      <c r="Q1944" s="139">
        <f>'Product Ratings'!Q1296</f>
        <v>2</v>
      </c>
      <c r="R1944" s="139">
        <f>'Product Ratings'!R1296</f>
        <v>0</v>
      </c>
      <c r="S1944" s="306">
        <f>'Product Ratings'!S1296</f>
        <v>3</v>
      </c>
      <c r="T1944" s="307">
        <f>'Product Ratings'!T1296</f>
        <v>9</v>
      </c>
      <c r="U1944" s="146"/>
      <c r="V1944" s="146"/>
      <c r="W1944" s="146"/>
    </row>
    <row r="1945" ht="12.75" customHeight="1">
      <c r="A1945" s="146"/>
      <c r="B1945" s="146" t="str">
        <f>'Product Ratings'!B1307</f>
        <v/>
      </c>
      <c r="C1945" s="146" t="str">
        <f t="shared" ref="C1945:D1945" si="5">#REF!</f>
        <v>#REF!</v>
      </c>
      <c r="D1945" s="146" t="str">
        <f t="shared" si="5"/>
        <v>#REF!</v>
      </c>
      <c r="E1945" s="146">
        <f>'Product Ratings'!C1307</f>
        <v>2</v>
      </c>
      <c r="F1945" s="305">
        <f>'Product Ratings'!D1307</f>
        <v>86.96</v>
      </c>
      <c r="G1945" s="305">
        <f>'Product Ratings'!E1307</f>
        <v>44.11</v>
      </c>
      <c r="H1945" s="134">
        <f>'Product Ratings'!F1307</f>
        <v>0.5073</v>
      </c>
      <c r="I1945" s="146"/>
      <c r="J1945" s="305">
        <f>'Product Ratings'!J1307</f>
        <v>43.48</v>
      </c>
      <c r="K1945" s="146" t="str">
        <f>'Product Ratings'!K1307</f>
        <v/>
      </c>
      <c r="L1945" s="305">
        <f>'Product Ratings'!L1307</f>
        <v>28.84628143</v>
      </c>
      <c r="M1945" s="134">
        <f>'Product Ratings'!M1307</f>
        <v>0.03</v>
      </c>
      <c r="N1945" s="146"/>
      <c r="O1945" s="139">
        <f>'Product Ratings'!O1307</f>
        <v>3</v>
      </c>
      <c r="P1945" s="139">
        <f>'Product Ratings'!P1307</f>
        <v>1</v>
      </c>
      <c r="Q1945" s="139">
        <f>'Product Ratings'!Q1307</f>
        <v>4</v>
      </c>
      <c r="R1945" s="139">
        <f>'Product Ratings'!R1307</f>
        <v>0</v>
      </c>
      <c r="S1945" s="306">
        <f>'Product Ratings'!S1307</f>
        <v>1</v>
      </c>
      <c r="T1945" s="307">
        <f>'Product Ratings'!T1307</f>
        <v>9</v>
      </c>
      <c r="U1945" s="146"/>
      <c r="V1945" s="146"/>
      <c r="W1945" s="146"/>
    </row>
    <row r="1946" ht="12.75" customHeight="1">
      <c r="A1946" s="146"/>
      <c r="B1946" s="146" t="str">
        <f>'Product Ratings'!B1309</f>
        <v/>
      </c>
      <c r="C1946" s="146" t="str">
        <f t="shared" ref="C1946:D1946" si="6">#REF!</f>
        <v>#REF!</v>
      </c>
      <c r="D1946" s="146" t="str">
        <f t="shared" si="6"/>
        <v>#REF!</v>
      </c>
      <c r="E1946" s="146">
        <f>'Product Ratings'!C1309</f>
        <v>1</v>
      </c>
      <c r="F1946" s="305">
        <f>'Product Ratings'!D1309</f>
        <v>42.61</v>
      </c>
      <c r="G1946" s="305">
        <f>'Product Ratings'!E1309</f>
        <v>21.61</v>
      </c>
      <c r="H1946" s="134">
        <f>'Product Ratings'!F1309</f>
        <v>0.5071</v>
      </c>
      <c r="I1946" s="146"/>
      <c r="J1946" s="305">
        <f>'Product Ratings'!J1309</f>
        <v>42.61</v>
      </c>
      <c r="K1946" s="146" t="str">
        <f>'Product Ratings'!K1309</f>
        <v/>
      </c>
      <c r="L1946" s="305">
        <f>'Product Ratings'!L1309</f>
        <v>28.27284188</v>
      </c>
      <c r="M1946" s="134">
        <f>'Product Ratings'!M1309</f>
        <v>0.05</v>
      </c>
      <c r="N1946" s="146"/>
      <c r="O1946" s="139">
        <f>'Product Ratings'!O1309</f>
        <v>3</v>
      </c>
      <c r="P1946" s="139">
        <f>'Product Ratings'!P1309</f>
        <v>1</v>
      </c>
      <c r="Q1946" s="139">
        <f>'Product Ratings'!Q1309</f>
        <v>4</v>
      </c>
      <c r="R1946" s="139">
        <f>'Product Ratings'!R1309</f>
        <v>0</v>
      </c>
      <c r="S1946" s="306">
        <f>'Product Ratings'!S1309</f>
        <v>1</v>
      </c>
      <c r="T1946" s="307">
        <f>'Product Ratings'!T1309</f>
        <v>9</v>
      </c>
      <c r="U1946" s="146"/>
      <c r="V1946" s="146"/>
      <c r="W1946" s="146"/>
    </row>
    <row r="1947" ht="12.75" customHeight="1">
      <c r="A1947" s="146"/>
      <c r="B1947" s="146" t="str">
        <f>'Product Ratings'!B1364</f>
        <v/>
      </c>
      <c r="C1947" s="146" t="str">
        <f t="shared" ref="C1947:D1947" si="7">#REF!</f>
        <v>#REF!</v>
      </c>
      <c r="D1947" s="146" t="str">
        <f t="shared" si="7"/>
        <v>#REF!</v>
      </c>
      <c r="E1947" s="146">
        <f>'Product Ratings'!C1364</f>
        <v>2</v>
      </c>
      <c r="F1947" s="305">
        <f>'Product Ratings'!D1364</f>
        <v>502.61</v>
      </c>
      <c r="G1947" s="305">
        <f>'Product Ratings'!E1364</f>
        <v>251.47</v>
      </c>
      <c r="H1947" s="134">
        <f>'Product Ratings'!F1364</f>
        <v>0.5003</v>
      </c>
      <c r="I1947" s="146"/>
      <c r="J1947" s="305">
        <f>'Product Ratings'!J1364</f>
        <v>251.305</v>
      </c>
      <c r="K1947" s="146" t="str">
        <f>'Product Ratings'!K1364</f>
        <v/>
      </c>
      <c r="L1947" s="305">
        <f>'Product Ratings'!L1364</f>
        <v>167.503166</v>
      </c>
      <c r="M1947" s="134">
        <f>'Product Ratings'!M1364</f>
        <v>0.26</v>
      </c>
      <c r="N1947" s="146"/>
      <c r="O1947" s="139">
        <f>'Product Ratings'!O1364</f>
        <v>3</v>
      </c>
      <c r="P1947" s="139">
        <f>'Product Ratings'!P1364</f>
        <v>1</v>
      </c>
      <c r="Q1947" s="139">
        <f>'Product Ratings'!Q1364</f>
        <v>2</v>
      </c>
      <c r="R1947" s="139">
        <f>'Product Ratings'!R1364</f>
        <v>0</v>
      </c>
      <c r="S1947" s="306">
        <f>'Product Ratings'!S1364</f>
        <v>3</v>
      </c>
      <c r="T1947" s="307">
        <f>'Product Ratings'!T1364</f>
        <v>9</v>
      </c>
      <c r="U1947" s="146"/>
      <c r="V1947" s="146"/>
      <c r="W1947" s="146"/>
    </row>
    <row r="1948" ht="12.75" customHeight="1">
      <c r="A1948" s="146"/>
      <c r="B1948" s="146" t="str">
        <f>'Product Ratings'!B1365</f>
        <v/>
      </c>
      <c r="C1948" s="146" t="str">
        <f t="shared" ref="C1948:D1948" si="8">#REF!</f>
        <v>#REF!</v>
      </c>
      <c r="D1948" s="146" t="str">
        <f t="shared" si="8"/>
        <v>#REF!</v>
      </c>
      <c r="E1948" s="146">
        <f>'Product Ratings'!C1365</f>
        <v>1</v>
      </c>
      <c r="F1948" s="305">
        <f>'Product Ratings'!D1365</f>
        <v>251.3</v>
      </c>
      <c r="G1948" s="305">
        <f>'Product Ratings'!E1365</f>
        <v>125.73</v>
      </c>
      <c r="H1948" s="134">
        <f>'Product Ratings'!F1365</f>
        <v>0.5003</v>
      </c>
      <c r="I1948" s="146"/>
      <c r="J1948" s="305">
        <f>'Product Ratings'!J1365</f>
        <v>251.3</v>
      </c>
      <c r="K1948" s="146" t="str">
        <f>'Product Ratings'!K1365</f>
        <v/>
      </c>
      <c r="L1948" s="305">
        <f>'Product Ratings'!L1365</f>
        <v>167.4998334</v>
      </c>
      <c r="M1948" s="134">
        <f>'Product Ratings'!M1365</f>
        <v>0.15</v>
      </c>
      <c r="N1948" s="146"/>
      <c r="O1948" s="139">
        <f>'Product Ratings'!O1365</f>
        <v>3</v>
      </c>
      <c r="P1948" s="139">
        <f>'Product Ratings'!P1365</f>
        <v>1</v>
      </c>
      <c r="Q1948" s="139">
        <f>'Product Ratings'!Q1365</f>
        <v>2</v>
      </c>
      <c r="R1948" s="139">
        <f>'Product Ratings'!R1365</f>
        <v>0</v>
      </c>
      <c r="S1948" s="306">
        <f>'Product Ratings'!S1365</f>
        <v>3</v>
      </c>
      <c r="T1948" s="307">
        <f>'Product Ratings'!T1365</f>
        <v>9</v>
      </c>
      <c r="U1948" s="146"/>
      <c r="V1948" s="146"/>
      <c r="W1948" s="146"/>
    </row>
    <row r="1949" ht="12.75" customHeight="1">
      <c r="A1949" s="146"/>
      <c r="B1949" s="146" t="str">
        <f>'Product Ratings'!B1385</f>
        <v/>
      </c>
      <c r="C1949" s="146" t="str">
        <f t="shared" ref="C1949:D1949" si="9">#REF!</f>
        <v>#REF!</v>
      </c>
      <c r="D1949" s="146" t="str">
        <f t="shared" si="9"/>
        <v>#REF!</v>
      </c>
      <c r="E1949" s="146">
        <f>'Product Ratings'!C1385</f>
        <v>1</v>
      </c>
      <c r="F1949" s="305">
        <f>'Product Ratings'!D1385</f>
        <v>60</v>
      </c>
      <c r="G1949" s="305">
        <f>'Product Ratings'!E1385</f>
        <v>30</v>
      </c>
      <c r="H1949" s="134">
        <f>'Product Ratings'!F1385</f>
        <v>0.5</v>
      </c>
      <c r="I1949" s="146"/>
      <c r="J1949" s="305">
        <f>'Product Ratings'!J1385</f>
        <v>60</v>
      </c>
      <c r="K1949" s="146" t="str">
        <f>'Product Ratings'!K1385</f>
        <v/>
      </c>
      <c r="L1949" s="305">
        <f>'Product Ratings'!L1385</f>
        <v>40</v>
      </c>
      <c r="M1949" s="134">
        <f>'Product Ratings'!M1385</f>
        <v>0.05</v>
      </c>
      <c r="N1949" s="146"/>
      <c r="O1949" s="139">
        <f>'Product Ratings'!O1385</f>
        <v>3</v>
      </c>
      <c r="P1949" s="139">
        <f>'Product Ratings'!P1385</f>
        <v>1</v>
      </c>
      <c r="Q1949" s="139">
        <f>'Product Ratings'!Q1385</f>
        <v>4</v>
      </c>
      <c r="R1949" s="139">
        <f>'Product Ratings'!R1385</f>
        <v>0</v>
      </c>
      <c r="S1949" s="306">
        <f>'Product Ratings'!S1385</f>
        <v>1</v>
      </c>
      <c r="T1949" s="307">
        <f>'Product Ratings'!T1385</f>
        <v>9</v>
      </c>
      <c r="U1949" s="146"/>
      <c r="V1949" s="146"/>
      <c r="W1949" s="146"/>
    </row>
    <row r="1950" ht="12.75" customHeight="1">
      <c r="A1950" s="146"/>
      <c r="B1950" s="146" t="str">
        <f>'Product Ratings'!B1390</f>
        <v/>
      </c>
      <c r="C1950" s="146" t="str">
        <f t="shared" ref="C1950:D1950" si="10">#REF!</f>
        <v>#REF!</v>
      </c>
      <c r="D1950" s="146" t="str">
        <f t="shared" si="10"/>
        <v>#REF!</v>
      </c>
      <c r="E1950" s="146">
        <f>'Product Ratings'!C1390</f>
        <v>2</v>
      </c>
      <c r="F1950" s="305">
        <f>'Product Ratings'!D1390</f>
        <v>200</v>
      </c>
      <c r="G1950" s="305">
        <f>'Product Ratings'!E1390</f>
        <v>100</v>
      </c>
      <c r="H1950" s="134">
        <f>'Product Ratings'!F1390</f>
        <v>0.5</v>
      </c>
      <c r="I1950" s="146"/>
      <c r="J1950" s="305">
        <f>'Product Ratings'!J1390</f>
        <v>100</v>
      </c>
      <c r="K1950" s="146" t="str">
        <f>'Product Ratings'!K1390</f>
        <v/>
      </c>
      <c r="L1950" s="305">
        <f>'Product Ratings'!L1390</f>
        <v>66.66666667</v>
      </c>
      <c r="M1950" s="134">
        <f>'Product Ratings'!M1390</f>
        <v>0.12</v>
      </c>
      <c r="N1950" s="146"/>
      <c r="O1950" s="139">
        <f>'Product Ratings'!O1390</f>
        <v>3</v>
      </c>
      <c r="P1950" s="139">
        <f>'Product Ratings'!P1390</f>
        <v>1</v>
      </c>
      <c r="Q1950" s="139">
        <f>'Product Ratings'!Q1390</f>
        <v>3</v>
      </c>
      <c r="R1950" s="139">
        <f>'Product Ratings'!R1390</f>
        <v>0</v>
      </c>
      <c r="S1950" s="306">
        <f>'Product Ratings'!S1390</f>
        <v>2</v>
      </c>
      <c r="T1950" s="307">
        <f>'Product Ratings'!T1390</f>
        <v>9</v>
      </c>
      <c r="U1950" s="146"/>
      <c r="V1950" s="146"/>
      <c r="W1950" s="146"/>
    </row>
    <row r="1951" ht="12.75" customHeight="1">
      <c r="A1951" s="146"/>
      <c r="B1951" s="146" t="str">
        <f>'Product Ratings'!B1392</f>
        <v/>
      </c>
      <c r="C1951" s="146" t="str">
        <f t="shared" ref="C1951:D1951" si="11">#REF!</f>
        <v>#REF!</v>
      </c>
      <c r="D1951" s="146" t="str">
        <f t="shared" si="11"/>
        <v>#REF!</v>
      </c>
      <c r="E1951" s="146">
        <f>'Product Ratings'!C1392</f>
        <v>2</v>
      </c>
      <c r="F1951" s="305">
        <f>'Product Ratings'!D1392</f>
        <v>200</v>
      </c>
      <c r="G1951" s="305">
        <f>'Product Ratings'!E1392</f>
        <v>100</v>
      </c>
      <c r="H1951" s="134">
        <f>'Product Ratings'!F1392</f>
        <v>0.5</v>
      </c>
      <c r="I1951" s="146"/>
      <c r="J1951" s="305">
        <f>'Product Ratings'!J1392</f>
        <v>100</v>
      </c>
      <c r="K1951" s="146" t="str">
        <f>'Product Ratings'!K1392</f>
        <v/>
      </c>
      <c r="L1951" s="305">
        <f>'Product Ratings'!L1392</f>
        <v>66.66666667</v>
      </c>
      <c r="M1951" s="134">
        <f>'Product Ratings'!M1392</f>
        <v>0.125</v>
      </c>
      <c r="N1951" s="146"/>
      <c r="O1951" s="139">
        <f>'Product Ratings'!O1392</f>
        <v>3</v>
      </c>
      <c r="P1951" s="139">
        <f>'Product Ratings'!P1392</f>
        <v>1</v>
      </c>
      <c r="Q1951" s="139">
        <f>'Product Ratings'!Q1392</f>
        <v>3</v>
      </c>
      <c r="R1951" s="139">
        <f>'Product Ratings'!R1392</f>
        <v>0</v>
      </c>
      <c r="S1951" s="306">
        <f>'Product Ratings'!S1392</f>
        <v>2</v>
      </c>
      <c r="T1951" s="307">
        <f>'Product Ratings'!T1392</f>
        <v>9</v>
      </c>
      <c r="U1951" s="146"/>
      <c r="V1951" s="146"/>
      <c r="W1951" s="146"/>
    </row>
    <row r="1952" ht="12.75" customHeight="1">
      <c r="A1952" s="146"/>
      <c r="B1952" s="146" t="str">
        <f>'Product Ratings'!B1441</f>
        <v/>
      </c>
      <c r="C1952" s="146" t="str">
        <f t="shared" ref="C1952:D1952" si="12">#REF!</f>
        <v>#REF!</v>
      </c>
      <c r="D1952" s="146" t="str">
        <f t="shared" si="12"/>
        <v>#REF!</v>
      </c>
      <c r="E1952" s="146">
        <f>'Product Ratings'!C1441</f>
        <v>1</v>
      </c>
      <c r="F1952" s="305">
        <f>'Product Ratings'!D1441</f>
        <v>239.13</v>
      </c>
      <c r="G1952" s="305">
        <f>'Product Ratings'!E1441</f>
        <v>119.26</v>
      </c>
      <c r="H1952" s="134">
        <f>'Product Ratings'!F1441</f>
        <v>0.4987</v>
      </c>
      <c r="I1952" s="146"/>
      <c r="J1952" s="305">
        <f>'Product Ratings'!J1441</f>
        <v>239.13</v>
      </c>
      <c r="K1952" s="146" t="str">
        <f>'Product Ratings'!K1441</f>
        <v/>
      </c>
      <c r="L1952" s="305">
        <f>'Product Ratings'!L1441</f>
        <v>159.5582838</v>
      </c>
      <c r="M1952" s="134">
        <f>'Product Ratings'!M1441</f>
        <v>0.15</v>
      </c>
      <c r="N1952" s="146"/>
      <c r="O1952" s="139">
        <f>'Product Ratings'!O1441</f>
        <v>3</v>
      </c>
      <c r="P1952" s="139">
        <f>'Product Ratings'!P1441</f>
        <v>1</v>
      </c>
      <c r="Q1952" s="139">
        <f>'Product Ratings'!Q1441</f>
        <v>2</v>
      </c>
      <c r="R1952" s="139">
        <f>'Product Ratings'!R1441</f>
        <v>0</v>
      </c>
      <c r="S1952" s="306">
        <f>'Product Ratings'!S1441</f>
        <v>3</v>
      </c>
      <c r="T1952" s="307">
        <f>'Product Ratings'!T1441</f>
        <v>9</v>
      </c>
      <c r="U1952" s="146"/>
      <c r="V1952" s="146"/>
      <c r="W1952" s="146"/>
    </row>
    <row r="1953" ht="12.75" customHeight="1">
      <c r="A1953" s="146"/>
      <c r="B1953" s="146" t="str">
        <f>'Product Ratings'!B1448</f>
        <v/>
      </c>
      <c r="C1953" s="146" t="str">
        <f t="shared" ref="C1953:D1953" si="13">#REF!</f>
        <v>#REF!</v>
      </c>
      <c r="D1953" s="146" t="str">
        <f t="shared" si="13"/>
        <v>#REF!</v>
      </c>
      <c r="E1953" s="146">
        <f>'Product Ratings'!C1448</f>
        <v>1</v>
      </c>
      <c r="F1953" s="305">
        <f>'Product Ratings'!D1448</f>
        <v>117.3</v>
      </c>
      <c r="G1953" s="305">
        <f>'Product Ratings'!E1448</f>
        <v>58.42</v>
      </c>
      <c r="H1953" s="134">
        <f>'Product Ratings'!F1448</f>
        <v>0.4981</v>
      </c>
      <c r="I1953" s="146"/>
      <c r="J1953" s="305">
        <f>'Product Ratings'!J1448</f>
        <v>117.3</v>
      </c>
      <c r="K1953" s="146" t="str">
        <f>'Product Ratings'!K1448</f>
        <v/>
      </c>
      <c r="L1953" s="305">
        <f>'Product Ratings'!L1448</f>
        <v>78.29917896</v>
      </c>
      <c r="M1953" s="134">
        <f>'Product Ratings'!M1448</f>
        <v>0.32</v>
      </c>
      <c r="N1953" s="146"/>
      <c r="O1953" s="139">
        <f>'Product Ratings'!O1448</f>
        <v>3</v>
      </c>
      <c r="P1953" s="139">
        <f>'Product Ratings'!P1448</f>
        <v>1</v>
      </c>
      <c r="Q1953" s="139">
        <f>'Product Ratings'!Q1448</f>
        <v>2</v>
      </c>
      <c r="R1953" s="139">
        <f>'Product Ratings'!R1448</f>
        <v>0</v>
      </c>
      <c r="S1953" s="306">
        <f>'Product Ratings'!S1448</f>
        <v>3</v>
      </c>
      <c r="T1953" s="307">
        <f>'Product Ratings'!T1448</f>
        <v>9</v>
      </c>
      <c r="U1953" s="146"/>
      <c r="V1953" s="146"/>
      <c r="W1953" s="146"/>
    </row>
    <row r="1954" ht="12.75" customHeight="1">
      <c r="A1954" s="146"/>
      <c r="B1954" s="146" t="str">
        <f>'Product Ratings'!B1463</f>
        <v/>
      </c>
      <c r="C1954" s="146" t="str">
        <f t="shared" ref="C1954:D1954" si="14">#REF!</f>
        <v>#REF!</v>
      </c>
      <c r="D1954" s="146" t="str">
        <f t="shared" si="14"/>
        <v>#REF!</v>
      </c>
      <c r="E1954" s="146">
        <f>'Product Ratings'!C1463</f>
        <v>6</v>
      </c>
      <c r="F1954" s="305">
        <f>'Product Ratings'!D1463</f>
        <v>1038.26</v>
      </c>
      <c r="G1954" s="305">
        <f>'Product Ratings'!E1463</f>
        <v>516.26</v>
      </c>
      <c r="H1954" s="134">
        <f>'Product Ratings'!F1463</f>
        <v>0.4972</v>
      </c>
      <c r="I1954" s="146"/>
      <c r="J1954" s="305">
        <f>'Product Ratings'!J1463</f>
        <v>173.0433333</v>
      </c>
      <c r="K1954" s="146" t="str">
        <f>'Product Ratings'!K1463</f>
        <v/>
      </c>
      <c r="L1954" s="305">
        <f>'Product Ratings'!L1463</f>
        <v>115.5779678</v>
      </c>
      <c r="M1954" s="134">
        <f>'Product Ratings'!M1463</f>
        <v>0.07</v>
      </c>
      <c r="N1954" s="146"/>
      <c r="O1954" s="139">
        <f>'Product Ratings'!O1463</f>
        <v>3</v>
      </c>
      <c r="P1954" s="139">
        <f>'Product Ratings'!P1463</f>
        <v>2</v>
      </c>
      <c r="Q1954" s="139">
        <f>'Product Ratings'!Q1463</f>
        <v>2</v>
      </c>
      <c r="R1954" s="139">
        <f>'Product Ratings'!R1463</f>
        <v>0</v>
      </c>
      <c r="S1954" s="306">
        <f>'Product Ratings'!S1463</f>
        <v>2</v>
      </c>
      <c r="T1954" s="307">
        <f>'Product Ratings'!T1463</f>
        <v>9</v>
      </c>
      <c r="U1954" s="146"/>
      <c r="V1954" s="146"/>
      <c r="W1954" s="146"/>
    </row>
    <row r="1955" ht="12.75" customHeight="1">
      <c r="A1955" s="146"/>
      <c r="B1955" s="146" t="str">
        <f>'Product Ratings'!B1465</f>
        <v/>
      </c>
      <c r="C1955" s="146" t="str">
        <f t="shared" ref="C1955:D1955" si="15">#REF!</f>
        <v>#REF!</v>
      </c>
      <c r="D1955" s="146" t="str">
        <f t="shared" si="15"/>
        <v>#REF!</v>
      </c>
      <c r="E1955" s="146">
        <f>'Product Ratings'!C1465</f>
        <v>5</v>
      </c>
      <c r="F1955" s="305">
        <f>'Product Ratings'!D1465</f>
        <v>390.87</v>
      </c>
      <c r="G1955" s="305">
        <f>'Product Ratings'!E1465</f>
        <v>194.18</v>
      </c>
      <c r="H1955" s="134">
        <f>'Product Ratings'!F1465</f>
        <v>0.4968</v>
      </c>
      <c r="I1955" s="146"/>
      <c r="J1955" s="305">
        <f>'Product Ratings'!J1465</f>
        <v>78.174</v>
      </c>
      <c r="K1955" s="146" t="str">
        <f>'Product Ratings'!K1465</f>
        <v/>
      </c>
      <c r="L1955" s="305">
        <f>'Product Ratings'!L1465</f>
        <v>52.22741849</v>
      </c>
      <c r="M1955" s="134">
        <f>'Product Ratings'!M1465</f>
        <v>0.09</v>
      </c>
      <c r="N1955" s="146"/>
      <c r="O1955" s="139">
        <f>'Product Ratings'!O1465</f>
        <v>3</v>
      </c>
      <c r="P1955" s="139">
        <f>'Product Ratings'!P1465</f>
        <v>1</v>
      </c>
      <c r="Q1955" s="139">
        <f>'Product Ratings'!Q1465</f>
        <v>3</v>
      </c>
      <c r="R1955" s="139">
        <f>'Product Ratings'!R1465</f>
        <v>0</v>
      </c>
      <c r="S1955" s="306">
        <f>'Product Ratings'!S1465</f>
        <v>2</v>
      </c>
      <c r="T1955" s="307">
        <f>'Product Ratings'!T1465</f>
        <v>9</v>
      </c>
      <c r="U1955" s="146"/>
      <c r="V1955" s="146"/>
      <c r="W1955" s="146"/>
    </row>
    <row r="1956" ht="12.75" customHeight="1">
      <c r="A1956" s="146"/>
      <c r="B1956" s="146" t="str">
        <f>'Product Ratings'!B1469</f>
        <v/>
      </c>
      <c r="C1956" s="146" t="str">
        <f t="shared" ref="C1956:D1956" si="16">#REF!</f>
        <v>#REF!</v>
      </c>
      <c r="D1956" s="146" t="str">
        <f t="shared" si="16"/>
        <v>#REF!</v>
      </c>
      <c r="E1956" s="146">
        <f>'Product Ratings'!C1469</f>
        <v>4</v>
      </c>
      <c r="F1956" s="305">
        <f>'Product Ratings'!D1469</f>
        <v>625.74</v>
      </c>
      <c r="G1956" s="305">
        <f>'Product Ratings'!E1469</f>
        <v>310.59</v>
      </c>
      <c r="H1956" s="134">
        <f>'Product Ratings'!F1469</f>
        <v>0.4964</v>
      </c>
      <c r="I1956" s="146"/>
      <c r="J1956" s="305">
        <f>'Product Ratings'!J1469</f>
        <v>156.435</v>
      </c>
      <c r="K1956" s="146" t="str">
        <f>'Product Ratings'!K1469</f>
        <v/>
      </c>
      <c r="L1956" s="305">
        <f>'Product Ratings'!L1469</f>
        <v>104.5408982</v>
      </c>
      <c r="M1956" s="134">
        <f>'Product Ratings'!M1469</f>
        <v>0.15</v>
      </c>
      <c r="N1956" s="146"/>
      <c r="O1956" s="139">
        <f>'Product Ratings'!O1469</f>
        <v>3</v>
      </c>
      <c r="P1956" s="139">
        <f>'Product Ratings'!P1469</f>
        <v>1</v>
      </c>
      <c r="Q1956" s="139">
        <f>'Product Ratings'!Q1469</f>
        <v>2</v>
      </c>
      <c r="R1956" s="139">
        <f>'Product Ratings'!R1469</f>
        <v>0</v>
      </c>
      <c r="S1956" s="306">
        <f>'Product Ratings'!S1469</f>
        <v>3</v>
      </c>
      <c r="T1956" s="307">
        <f>'Product Ratings'!T1469</f>
        <v>9</v>
      </c>
      <c r="U1956" s="146"/>
      <c r="V1956" s="146"/>
      <c r="W1956" s="146"/>
    </row>
    <row r="1957" ht="12.75" customHeight="1">
      <c r="A1957" s="146"/>
      <c r="B1957" s="146" t="str">
        <f>'Product Ratings'!B1477</f>
        <v/>
      </c>
      <c r="C1957" s="146" t="str">
        <f t="shared" ref="C1957:D1957" si="17">#REF!</f>
        <v>#REF!</v>
      </c>
      <c r="D1957" s="146" t="str">
        <f t="shared" si="17"/>
        <v>#REF!</v>
      </c>
      <c r="E1957" s="146">
        <f>'Product Ratings'!C1477</f>
        <v>2</v>
      </c>
      <c r="F1957" s="305">
        <f>'Product Ratings'!D1477</f>
        <v>281.52</v>
      </c>
      <c r="G1957" s="305">
        <f>'Product Ratings'!E1477</f>
        <v>139.6</v>
      </c>
      <c r="H1957" s="134">
        <f>'Product Ratings'!F1477</f>
        <v>0.4959</v>
      </c>
      <c r="I1957" s="146"/>
      <c r="J1957" s="305">
        <f>'Product Ratings'!J1477</f>
        <v>140.76</v>
      </c>
      <c r="K1957" s="146" t="str">
        <f>'Product Ratings'!K1477</f>
        <v/>
      </c>
      <c r="L1957" s="305">
        <f>'Product Ratings'!L1477</f>
        <v>94.09719901</v>
      </c>
      <c r="M1957" s="134">
        <f>'Product Ratings'!M1477</f>
        <v>0.33</v>
      </c>
      <c r="N1957" s="146"/>
      <c r="O1957" s="139">
        <f>'Product Ratings'!O1477</f>
        <v>3</v>
      </c>
      <c r="P1957" s="139">
        <f>'Product Ratings'!P1477</f>
        <v>1</v>
      </c>
      <c r="Q1957" s="139">
        <f>'Product Ratings'!Q1477</f>
        <v>2</v>
      </c>
      <c r="R1957" s="139">
        <f>'Product Ratings'!R1477</f>
        <v>0</v>
      </c>
      <c r="S1957" s="306">
        <f>'Product Ratings'!S1477</f>
        <v>3</v>
      </c>
      <c r="T1957" s="307">
        <f>'Product Ratings'!T1477</f>
        <v>9</v>
      </c>
      <c r="U1957" s="146"/>
      <c r="V1957" s="146"/>
      <c r="W1957" s="146"/>
    </row>
    <row r="1958" ht="12.75" customHeight="1">
      <c r="A1958" s="146"/>
      <c r="B1958" s="146" t="str">
        <f>'Product Ratings'!B1541</f>
        <v/>
      </c>
      <c r="C1958" s="146" t="str">
        <f t="shared" ref="C1958:D1958" si="18">#REF!</f>
        <v>#REF!</v>
      </c>
      <c r="D1958" s="146" t="str">
        <f t="shared" si="18"/>
        <v>#REF!</v>
      </c>
      <c r="E1958" s="146">
        <f>'Product Ratings'!C1541</f>
        <v>5</v>
      </c>
      <c r="F1958" s="305">
        <f>'Product Ratings'!D1541</f>
        <v>398.04</v>
      </c>
      <c r="G1958" s="305">
        <f>'Product Ratings'!E1541</f>
        <v>195.24</v>
      </c>
      <c r="H1958" s="134">
        <f>'Product Ratings'!F1541</f>
        <v>0.4905</v>
      </c>
      <c r="I1958" s="146"/>
      <c r="J1958" s="305">
        <f>'Product Ratings'!J1541</f>
        <v>79.608</v>
      </c>
      <c r="K1958" s="146" t="str">
        <f>'Product Ratings'!K1541</f>
        <v/>
      </c>
      <c r="L1958" s="305">
        <f>'Product Ratings'!L1541</f>
        <v>53.41026501</v>
      </c>
      <c r="M1958" s="134">
        <f>'Product Ratings'!M1541</f>
        <v>0.09</v>
      </c>
      <c r="N1958" s="146"/>
      <c r="O1958" s="139">
        <f>'Product Ratings'!O1541</f>
        <v>3</v>
      </c>
      <c r="P1958" s="139">
        <f>'Product Ratings'!P1541</f>
        <v>1</v>
      </c>
      <c r="Q1958" s="139">
        <f>'Product Ratings'!Q1541</f>
        <v>3</v>
      </c>
      <c r="R1958" s="139">
        <f>'Product Ratings'!R1541</f>
        <v>0</v>
      </c>
      <c r="S1958" s="306">
        <f>'Product Ratings'!S1541</f>
        <v>2</v>
      </c>
      <c r="T1958" s="307">
        <f>'Product Ratings'!T1541</f>
        <v>9</v>
      </c>
      <c r="U1958" s="146"/>
      <c r="V1958" s="146"/>
      <c r="W1958" s="146"/>
    </row>
    <row r="1959" ht="12.75" customHeight="1">
      <c r="A1959" s="146"/>
      <c r="B1959" s="146" t="str">
        <f>'Product Ratings'!B1678</f>
        <v/>
      </c>
      <c r="C1959" s="146" t="str">
        <f t="shared" ref="C1959:D1959" si="19">#REF!</f>
        <v>#REF!</v>
      </c>
      <c r="D1959" s="146" t="str">
        <f t="shared" si="19"/>
        <v>#REF!</v>
      </c>
      <c r="E1959" s="146">
        <f>'Product Ratings'!C1678</f>
        <v>4</v>
      </c>
      <c r="F1959" s="305">
        <f>'Product Ratings'!D1678</f>
        <v>278.09</v>
      </c>
      <c r="G1959" s="305">
        <f>'Product Ratings'!E1678</f>
        <v>132.13</v>
      </c>
      <c r="H1959" s="134">
        <f>'Product Ratings'!F1678</f>
        <v>0.4751</v>
      </c>
      <c r="I1959" s="146"/>
      <c r="J1959" s="305">
        <f>'Product Ratings'!J1678</f>
        <v>69.5225</v>
      </c>
      <c r="K1959" s="146" t="str">
        <f>'Product Ratings'!K1678</f>
        <v/>
      </c>
      <c r="L1959" s="305">
        <f>'Product Ratings'!L1678</f>
        <v>47.130703</v>
      </c>
      <c r="M1959" s="134">
        <f>'Product Ratings'!M1678</f>
        <v>0.12</v>
      </c>
      <c r="N1959" s="146"/>
      <c r="O1959" s="139">
        <f>'Product Ratings'!O1678</f>
        <v>3</v>
      </c>
      <c r="P1959" s="139">
        <f>'Product Ratings'!P1678</f>
        <v>1</v>
      </c>
      <c r="Q1959" s="139">
        <f>'Product Ratings'!Q1678</f>
        <v>3</v>
      </c>
      <c r="R1959" s="139">
        <f>'Product Ratings'!R1678</f>
        <v>0</v>
      </c>
      <c r="S1959" s="306">
        <f>'Product Ratings'!S1678</f>
        <v>2</v>
      </c>
      <c r="T1959" s="307">
        <f>'Product Ratings'!T1678</f>
        <v>9</v>
      </c>
      <c r="U1959" s="146"/>
      <c r="V1959" s="146"/>
      <c r="W1959" s="146"/>
    </row>
    <row r="1960" ht="12.75" customHeight="1">
      <c r="A1960" s="146"/>
      <c r="B1960" s="146" t="str">
        <f>'Product Ratings'!B1687</f>
        <v/>
      </c>
      <c r="C1960" s="146" t="str">
        <f t="shared" ref="C1960:D1960" si="20">#REF!</f>
        <v>#REF!</v>
      </c>
      <c r="D1960" s="146" t="str">
        <f t="shared" si="20"/>
        <v>#REF!</v>
      </c>
      <c r="E1960" s="146">
        <f>'Product Ratings'!C1687</f>
        <v>10</v>
      </c>
      <c r="F1960" s="305">
        <f>'Product Ratings'!D1687</f>
        <v>695.22</v>
      </c>
      <c r="G1960" s="305">
        <f>'Product Ratings'!E1687</f>
        <v>329.7</v>
      </c>
      <c r="H1960" s="134">
        <f>'Product Ratings'!F1687</f>
        <v>0.4742</v>
      </c>
      <c r="I1960" s="146"/>
      <c r="J1960" s="305">
        <f>'Product Ratings'!J1687</f>
        <v>69.522</v>
      </c>
      <c r="K1960" s="146" t="str">
        <f>'Product Ratings'!K1687</f>
        <v/>
      </c>
      <c r="L1960" s="305">
        <f>'Product Ratings'!L1687</f>
        <v>47.15913716</v>
      </c>
      <c r="M1960" s="134">
        <f>'Product Ratings'!M1687</f>
        <v>0.03</v>
      </c>
      <c r="N1960" s="146"/>
      <c r="O1960" s="139">
        <f>'Product Ratings'!O1687</f>
        <v>3</v>
      </c>
      <c r="P1960" s="139">
        <f>'Product Ratings'!P1687</f>
        <v>2</v>
      </c>
      <c r="Q1960" s="139">
        <f>'Product Ratings'!Q1687</f>
        <v>3</v>
      </c>
      <c r="R1960" s="139">
        <f>'Product Ratings'!R1687</f>
        <v>0</v>
      </c>
      <c r="S1960" s="306">
        <f>'Product Ratings'!S1687</f>
        <v>1</v>
      </c>
      <c r="T1960" s="307">
        <f>'Product Ratings'!T1687</f>
        <v>9</v>
      </c>
      <c r="U1960" s="146"/>
      <c r="V1960" s="146"/>
      <c r="W1960" s="146"/>
    </row>
    <row r="1961" ht="12.75" customHeight="1">
      <c r="A1961" s="146"/>
      <c r="B1961" s="146" t="str">
        <f>'Product Ratings'!B1754</f>
        <v/>
      </c>
      <c r="C1961" s="146" t="str">
        <f t="shared" ref="C1961:D1961" si="21">#REF!</f>
        <v>#REF!</v>
      </c>
      <c r="D1961" s="146" t="str">
        <f t="shared" si="21"/>
        <v>#REF!</v>
      </c>
      <c r="E1961" s="146">
        <f>'Product Ratings'!C1754</f>
        <v>6</v>
      </c>
      <c r="F1961" s="305">
        <f>'Product Ratings'!D1754</f>
        <v>887.22</v>
      </c>
      <c r="G1961" s="305">
        <f>'Product Ratings'!E1754</f>
        <v>414.9</v>
      </c>
      <c r="H1961" s="134">
        <f>'Product Ratings'!F1754</f>
        <v>0.4676</v>
      </c>
      <c r="I1961" s="146"/>
      <c r="J1961" s="305">
        <f>'Product Ratings'!J1754</f>
        <v>147.87</v>
      </c>
      <c r="K1961" s="146" t="str">
        <f>'Product Ratings'!K1754</f>
        <v/>
      </c>
      <c r="L1961" s="305">
        <f>'Product Ratings'!L1754</f>
        <v>100.7563369</v>
      </c>
      <c r="M1961" s="134">
        <f>'Product Ratings'!M1754</f>
        <v>0.12</v>
      </c>
      <c r="N1961" s="146"/>
      <c r="O1961" s="139">
        <f>'Product Ratings'!O1754</f>
        <v>3</v>
      </c>
      <c r="P1961" s="139">
        <f>'Product Ratings'!P1754</f>
        <v>2</v>
      </c>
      <c r="Q1961" s="139">
        <f>'Product Ratings'!Q1754</f>
        <v>2</v>
      </c>
      <c r="R1961" s="139">
        <f>'Product Ratings'!R1754</f>
        <v>0</v>
      </c>
      <c r="S1961" s="306">
        <f>'Product Ratings'!S1754</f>
        <v>2</v>
      </c>
      <c r="T1961" s="307">
        <f>'Product Ratings'!T1754</f>
        <v>9</v>
      </c>
      <c r="U1961" s="146"/>
      <c r="V1961" s="146"/>
      <c r="W1961" s="146"/>
    </row>
    <row r="1962" ht="12.75" customHeight="1">
      <c r="A1962" s="146"/>
      <c r="B1962" s="146" t="str">
        <f>'Product Ratings'!B1839</f>
        <v/>
      </c>
      <c r="C1962" s="146" t="str">
        <f t="shared" ref="C1962:D1962" si="22">#REF!</f>
        <v>#REF!</v>
      </c>
      <c r="D1962" s="146" t="str">
        <f t="shared" si="22"/>
        <v>#REF!</v>
      </c>
      <c r="E1962" s="146">
        <f>'Product Ratings'!C1839</f>
        <v>3</v>
      </c>
      <c r="F1962" s="305">
        <f>'Product Ratings'!D1839</f>
        <v>46.83</v>
      </c>
      <c r="G1962" s="305">
        <f>'Product Ratings'!E1839</f>
        <v>21.63</v>
      </c>
      <c r="H1962" s="134">
        <f>'Product Ratings'!F1839</f>
        <v>0.4618</v>
      </c>
      <c r="I1962" s="146"/>
      <c r="J1962" s="305">
        <f>'Product Ratings'!J1839</f>
        <v>15.61</v>
      </c>
      <c r="K1962" s="146" t="str">
        <f>'Product Ratings'!K1839</f>
        <v/>
      </c>
      <c r="L1962" s="305">
        <f>'Product Ratings'!L1839</f>
        <v>10.67861541</v>
      </c>
      <c r="M1962" s="134" t="str">
        <f>'Product Ratings'!M1839</f>
        <v/>
      </c>
      <c r="N1962" s="146"/>
      <c r="O1962" s="139">
        <f>'Product Ratings'!O1839</f>
        <v>3</v>
      </c>
      <c r="P1962" s="139">
        <f>'Product Ratings'!P1839</f>
        <v>1</v>
      </c>
      <c r="Q1962" s="139">
        <f>'Product Ratings'!Q1839</f>
        <v>5</v>
      </c>
      <c r="R1962" s="139">
        <f>'Product Ratings'!R1839</f>
        <v>0</v>
      </c>
      <c r="S1962" s="306">
        <f>'Product Ratings'!S1839</f>
        <v>0</v>
      </c>
      <c r="T1962" s="307">
        <f>'Product Ratings'!T1839</f>
        <v>9</v>
      </c>
      <c r="U1962" s="146"/>
      <c r="V1962" s="146"/>
      <c r="W1962" s="146"/>
    </row>
    <row r="1963" ht="12.75" customHeight="1">
      <c r="A1963" s="146"/>
      <c r="B1963" s="146" t="str">
        <f>'Product Ratings'!B1842</f>
        <v/>
      </c>
      <c r="C1963" s="146" t="str">
        <f t="shared" ref="C1963:D1963" si="23">#REF!</f>
        <v>#REF!</v>
      </c>
      <c r="D1963" s="146" t="str">
        <f t="shared" si="23"/>
        <v>#REF!</v>
      </c>
      <c r="E1963" s="146">
        <f>'Product Ratings'!C1842</f>
        <v>3</v>
      </c>
      <c r="F1963" s="305">
        <f>'Product Ratings'!D1842</f>
        <v>47.09</v>
      </c>
      <c r="G1963" s="305">
        <f>'Product Ratings'!E1842</f>
        <v>21.74</v>
      </c>
      <c r="H1963" s="134">
        <f>'Product Ratings'!F1842</f>
        <v>0.4616</v>
      </c>
      <c r="I1963" s="146"/>
      <c r="J1963" s="305">
        <f>'Product Ratings'!J1842</f>
        <v>15.69666667</v>
      </c>
      <c r="K1963" s="146" t="str">
        <f>'Product Ratings'!K1842</f>
        <v/>
      </c>
      <c r="L1963" s="305">
        <f>'Product Ratings'!L1842</f>
        <v>10.73937238</v>
      </c>
      <c r="M1963" s="134" t="str">
        <f>'Product Ratings'!M1842</f>
        <v/>
      </c>
      <c r="N1963" s="146"/>
      <c r="O1963" s="139">
        <f>'Product Ratings'!O1842</f>
        <v>3</v>
      </c>
      <c r="P1963" s="139">
        <f>'Product Ratings'!P1842</f>
        <v>1</v>
      </c>
      <c r="Q1963" s="139">
        <f>'Product Ratings'!Q1842</f>
        <v>5</v>
      </c>
      <c r="R1963" s="139">
        <f>'Product Ratings'!R1842</f>
        <v>0</v>
      </c>
      <c r="S1963" s="306">
        <f>'Product Ratings'!S1842</f>
        <v>0</v>
      </c>
      <c r="T1963" s="307">
        <f>'Product Ratings'!T1842</f>
        <v>9</v>
      </c>
      <c r="U1963" s="146"/>
      <c r="V1963" s="146"/>
      <c r="W1963" s="146"/>
    </row>
    <row r="1964" ht="12.75" customHeight="1">
      <c r="A1964" s="146"/>
      <c r="B1964" s="146" t="str">
        <f>'Product Ratings'!B1844</f>
        <v/>
      </c>
      <c r="C1964" s="146" t="str">
        <f t="shared" ref="C1964:D1964" si="24">#REF!</f>
        <v>#REF!</v>
      </c>
      <c r="D1964" s="146" t="str">
        <f t="shared" si="24"/>
        <v>#REF!</v>
      </c>
      <c r="E1964" s="146">
        <f>'Product Ratings'!C1844</f>
        <v>5</v>
      </c>
      <c r="F1964" s="305">
        <f>'Product Ratings'!D1844</f>
        <v>167.16</v>
      </c>
      <c r="G1964" s="305">
        <f>'Product Ratings'!E1844</f>
        <v>77.06</v>
      </c>
      <c r="H1964" s="134">
        <f>'Product Ratings'!F1844</f>
        <v>0.461</v>
      </c>
      <c r="I1964" s="146"/>
      <c r="J1964" s="305">
        <f>'Product Ratings'!J1844</f>
        <v>33.432</v>
      </c>
      <c r="K1964" s="146" t="str">
        <f>'Product Ratings'!K1844</f>
        <v/>
      </c>
      <c r="L1964" s="305">
        <f>'Product Ratings'!L1844</f>
        <v>22.88295688</v>
      </c>
      <c r="M1964" s="134" t="str">
        <f>'Product Ratings'!M1844</f>
        <v/>
      </c>
      <c r="N1964" s="146"/>
      <c r="O1964" s="139">
        <f>'Product Ratings'!O1844</f>
        <v>3</v>
      </c>
      <c r="P1964" s="139">
        <f>'Product Ratings'!P1844</f>
        <v>1</v>
      </c>
      <c r="Q1964" s="139">
        <f>'Product Ratings'!Q1844</f>
        <v>5</v>
      </c>
      <c r="R1964" s="139">
        <f>'Product Ratings'!R1844</f>
        <v>0</v>
      </c>
      <c r="S1964" s="306">
        <f>'Product Ratings'!S1844</f>
        <v>0</v>
      </c>
      <c r="T1964" s="307">
        <f>'Product Ratings'!T1844</f>
        <v>9</v>
      </c>
      <c r="U1964" s="146"/>
      <c r="V1964" s="146"/>
      <c r="W1964" s="146"/>
    </row>
    <row r="1965" ht="12.75" customHeight="1">
      <c r="A1965" s="146"/>
      <c r="B1965" s="146" t="str">
        <f>'Product Ratings'!B1848</f>
        <v/>
      </c>
      <c r="C1965" s="146" t="str">
        <f t="shared" ref="C1965:D1965" si="25">#REF!</f>
        <v>#REF!</v>
      </c>
      <c r="D1965" s="146" t="str">
        <f t="shared" si="25"/>
        <v>#REF!</v>
      </c>
      <c r="E1965" s="146">
        <f>'Product Ratings'!C1848</f>
        <v>4</v>
      </c>
      <c r="F1965" s="305">
        <f>'Product Ratings'!D1848</f>
        <v>95.42</v>
      </c>
      <c r="G1965" s="305">
        <f>'Product Ratings'!E1848</f>
        <v>43.93</v>
      </c>
      <c r="H1965" s="134">
        <f>'Product Ratings'!F1848</f>
        <v>0.4604</v>
      </c>
      <c r="I1965" s="146"/>
      <c r="J1965" s="305">
        <f>'Product Ratings'!J1848</f>
        <v>23.855</v>
      </c>
      <c r="K1965" s="146" t="str">
        <f>'Product Ratings'!K1848</f>
        <v/>
      </c>
      <c r="L1965" s="305">
        <f>'Product Ratings'!L1848</f>
        <v>16.33456587</v>
      </c>
      <c r="M1965" s="134" t="str">
        <f>'Product Ratings'!M1848</f>
        <v/>
      </c>
      <c r="N1965" s="146"/>
      <c r="O1965" s="139">
        <f>'Product Ratings'!O1848</f>
        <v>3</v>
      </c>
      <c r="P1965" s="139">
        <f>'Product Ratings'!P1848</f>
        <v>1</v>
      </c>
      <c r="Q1965" s="139">
        <f>'Product Ratings'!Q1848</f>
        <v>5</v>
      </c>
      <c r="R1965" s="139">
        <f>'Product Ratings'!R1848</f>
        <v>0</v>
      </c>
      <c r="S1965" s="306">
        <f>'Product Ratings'!S1848</f>
        <v>0</v>
      </c>
      <c r="T1965" s="307">
        <f>'Product Ratings'!T1848</f>
        <v>9</v>
      </c>
      <c r="U1965" s="146"/>
      <c r="V1965" s="146"/>
      <c r="W1965" s="146"/>
    </row>
    <row r="1966" ht="12.75" customHeight="1">
      <c r="A1966" s="146"/>
      <c r="B1966" s="146" t="str">
        <f>'Product Ratings'!B1856</f>
        <v/>
      </c>
      <c r="C1966" s="146" t="str">
        <f t="shared" ref="C1966:D1966" si="26">#REF!</f>
        <v>#REF!</v>
      </c>
      <c r="D1966" s="146" t="str">
        <f t="shared" si="26"/>
        <v>#REF!</v>
      </c>
      <c r="E1966" s="146">
        <f>'Product Ratings'!C1856</f>
        <v>8</v>
      </c>
      <c r="F1966" s="305">
        <f>'Product Ratings'!D1856</f>
        <v>363.48</v>
      </c>
      <c r="G1966" s="305">
        <f>'Product Ratings'!E1856</f>
        <v>166.73</v>
      </c>
      <c r="H1966" s="134">
        <f>'Product Ratings'!F1856</f>
        <v>0.4587</v>
      </c>
      <c r="I1966" s="146"/>
      <c r="J1966" s="305">
        <f>'Product Ratings'!J1856</f>
        <v>45.435</v>
      </c>
      <c r="K1966" s="146" t="str">
        <f>'Product Ratings'!K1856</f>
        <v/>
      </c>
      <c r="L1966" s="305">
        <f>'Product Ratings'!L1856</f>
        <v>31.14759718</v>
      </c>
      <c r="M1966" s="134" t="str">
        <f>'Product Ratings'!M1856</f>
        <v/>
      </c>
      <c r="N1966" s="146"/>
      <c r="O1966" s="139">
        <f>'Product Ratings'!O1856</f>
        <v>3</v>
      </c>
      <c r="P1966" s="139">
        <f>'Product Ratings'!P1856</f>
        <v>2</v>
      </c>
      <c r="Q1966" s="139">
        <f>'Product Ratings'!Q1856</f>
        <v>4</v>
      </c>
      <c r="R1966" s="139">
        <f>'Product Ratings'!R1856</f>
        <v>0</v>
      </c>
      <c r="S1966" s="306">
        <f>'Product Ratings'!S1856</f>
        <v>0</v>
      </c>
      <c r="T1966" s="307">
        <f>'Product Ratings'!T1856</f>
        <v>9</v>
      </c>
      <c r="U1966" s="146"/>
      <c r="V1966" s="146"/>
      <c r="W1966" s="146"/>
    </row>
    <row r="1967" ht="12.75" customHeight="1">
      <c r="A1967" s="146"/>
      <c r="B1967" s="146" t="str">
        <f>'Product Ratings'!B1860</f>
        <v/>
      </c>
      <c r="C1967" s="146" t="str">
        <f t="shared" ref="C1967:D1967" si="27">#REF!</f>
        <v>#REF!</v>
      </c>
      <c r="D1967" s="146" t="str">
        <f t="shared" si="27"/>
        <v>#REF!</v>
      </c>
      <c r="E1967" s="146">
        <f>'Product Ratings'!C1860</f>
        <v>3</v>
      </c>
      <c r="F1967" s="305">
        <f>'Product Ratings'!D1860</f>
        <v>67.83</v>
      </c>
      <c r="G1967" s="305">
        <f>'Product Ratings'!E1860</f>
        <v>31.08</v>
      </c>
      <c r="H1967" s="134">
        <f>'Product Ratings'!F1860</f>
        <v>0.4582</v>
      </c>
      <c r="I1967" s="146"/>
      <c r="J1967" s="305">
        <f>'Product Ratings'!J1860</f>
        <v>22.61</v>
      </c>
      <c r="K1967" s="146" t="str">
        <f>'Product Ratings'!K1860</f>
        <v/>
      </c>
      <c r="L1967" s="305">
        <f>'Product Ratings'!L1860</f>
        <v>15.50541764</v>
      </c>
      <c r="M1967" s="134" t="str">
        <f>'Product Ratings'!M1860</f>
        <v/>
      </c>
      <c r="N1967" s="146"/>
      <c r="O1967" s="139">
        <f>'Product Ratings'!O1860</f>
        <v>3</v>
      </c>
      <c r="P1967" s="139">
        <f>'Product Ratings'!P1860</f>
        <v>1</v>
      </c>
      <c r="Q1967" s="139">
        <f>'Product Ratings'!Q1860</f>
        <v>5</v>
      </c>
      <c r="R1967" s="139">
        <f>'Product Ratings'!R1860</f>
        <v>0</v>
      </c>
      <c r="S1967" s="306">
        <f>'Product Ratings'!S1860</f>
        <v>0</v>
      </c>
      <c r="T1967" s="307">
        <f>'Product Ratings'!T1860</f>
        <v>9</v>
      </c>
      <c r="U1967" s="146"/>
      <c r="V1967" s="146"/>
      <c r="W1967" s="146"/>
    </row>
    <row r="1968" ht="12.75" customHeight="1">
      <c r="A1968" s="146"/>
      <c r="B1968" s="146" t="str">
        <f>'Product Ratings'!B1869</f>
        <v/>
      </c>
      <c r="C1968" s="146" t="str">
        <f t="shared" ref="C1968:D1968" si="28">#REF!</f>
        <v>#REF!</v>
      </c>
      <c r="D1968" s="146" t="str">
        <f t="shared" si="28"/>
        <v>#REF!</v>
      </c>
      <c r="E1968" s="146">
        <f>'Product Ratings'!C1869</f>
        <v>6</v>
      </c>
      <c r="F1968" s="305">
        <f>'Product Ratings'!D1869</f>
        <v>312</v>
      </c>
      <c r="G1968" s="305">
        <f>'Product Ratings'!E1869</f>
        <v>142.46</v>
      </c>
      <c r="H1968" s="134">
        <f>'Product Ratings'!F1869</f>
        <v>0.4566</v>
      </c>
      <c r="I1968" s="146"/>
      <c r="J1968" s="305">
        <f>'Product Ratings'!J1869</f>
        <v>52</v>
      </c>
      <c r="K1968" s="146" t="str">
        <f>'Product Ratings'!K1869</f>
        <v/>
      </c>
      <c r="L1968" s="305">
        <f>'Product Ratings'!L1869</f>
        <v>35.69957435</v>
      </c>
      <c r="M1968" s="134" t="str">
        <f>'Product Ratings'!M1869</f>
        <v/>
      </c>
      <c r="N1968" s="146"/>
      <c r="O1968" s="139">
        <f>'Product Ratings'!O1869</f>
        <v>3</v>
      </c>
      <c r="P1968" s="139">
        <f>'Product Ratings'!P1869</f>
        <v>2</v>
      </c>
      <c r="Q1968" s="139">
        <f>'Product Ratings'!Q1869</f>
        <v>4</v>
      </c>
      <c r="R1968" s="139">
        <f>'Product Ratings'!R1869</f>
        <v>0</v>
      </c>
      <c r="S1968" s="306">
        <f>'Product Ratings'!S1869</f>
        <v>0</v>
      </c>
      <c r="T1968" s="307">
        <f>'Product Ratings'!T1869</f>
        <v>9</v>
      </c>
      <c r="U1968" s="146"/>
      <c r="V1968" s="146"/>
      <c r="W1968" s="146"/>
    </row>
    <row r="1969" ht="12.75" customHeight="1">
      <c r="A1969" s="146"/>
      <c r="B1969" s="146" t="str">
        <f>'Product Ratings'!B1872</f>
        <v/>
      </c>
      <c r="C1969" s="146" t="str">
        <f t="shared" ref="C1969:D1969" si="29">#REF!</f>
        <v>#REF!</v>
      </c>
      <c r="D1969" s="146" t="str">
        <f t="shared" si="29"/>
        <v>#REF!</v>
      </c>
      <c r="E1969" s="146">
        <f>'Product Ratings'!C1872</f>
        <v>2</v>
      </c>
      <c r="F1969" s="305">
        <f>'Product Ratings'!D1872</f>
        <v>50.43</v>
      </c>
      <c r="G1969" s="305">
        <f>'Product Ratings'!E1872</f>
        <v>22.97</v>
      </c>
      <c r="H1969" s="134">
        <f>'Product Ratings'!F1872</f>
        <v>0.4554</v>
      </c>
      <c r="I1969" s="146"/>
      <c r="J1969" s="305">
        <f>'Product Ratings'!J1872</f>
        <v>25.215</v>
      </c>
      <c r="K1969" s="146" t="str">
        <f>'Product Ratings'!K1872</f>
        <v/>
      </c>
      <c r="L1969" s="305">
        <f>'Product Ratings'!L1872</f>
        <v>17.32513398</v>
      </c>
      <c r="M1969" s="134" t="str">
        <f>'Product Ratings'!M1872</f>
        <v/>
      </c>
      <c r="N1969" s="146"/>
      <c r="O1969" s="139">
        <f>'Product Ratings'!O1872</f>
        <v>3</v>
      </c>
      <c r="P1969" s="139">
        <f>'Product Ratings'!P1872</f>
        <v>1</v>
      </c>
      <c r="Q1969" s="139">
        <f>'Product Ratings'!Q1872</f>
        <v>5</v>
      </c>
      <c r="R1969" s="139">
        <f>'Product Ratings'!R1872</f>
        <v>0</v>
      </c>
      <c r="S1969" s="306">
        <f>'Product Ratings'!S1872</f>
        <v>0</v>
      </c>
      <c r="T1969" s="307">
        <f>'Product Ratings'!T1872</f>
        <v>9</v>
      </c>
      <c r="U1969" s="146"/>
      <c r="V1969" s="146"/>
      <c r="W1969" s="146"/>
    </row>
    <row r="1970" ht="12.75" customHeight="1">
      <c r="A1970" s="146"/>
      <c r="B1970" s="146" t="str">
        <f>'Product Ratings'!B1874</f>
        <v/>
      </c>
      <c r="C1970" s="146" t="str">
        <f t="shared" ref="C1970:D1970" si="30">#REF!</f>
        <v>#REF!</v>
      </c>
      <c r="D1970" s="146" t="str">
        <f t="shared" si="30"/>
        <v>#REF!</v>
      </c>
      <c r="E1970" s="146">
        <f>'Product Ratings'!C1874</f>
        <v>12</v>
      </c>
      <c r="F1970" s="305">
        <f>'Product Ratings'!D1874</f>
        <v>969.57</v>
      </c>
      <c r="G1970" s="305">
        <f>'Product Ratings'!E1874</f>
        <v>441.18</v>
      </c>
      <c r="H1970" s="134">
        <f>'Product Ratings'!F1874</f>
        <v>0.455</v>
      </c>
      <c r="I1970" s="146"/>
      <c r="J1970" s="305">
        <f>'Product Ratings'!J1874</f>
        <v>80.7975</v>
      </c>
      <c r="K1970" s="146" t="str">
        <f>'Product Ratings'!K1874</f>
        <v/>
      </c>
      <c r="L1970" s="305">
        <f>'Product Ratings'!L1874</f>
        <v>55.53092784</v>
      </c>
      <c r="M1970" s="134" t="str">
        <f>'Product Ratings'!M1874</f>
        <v/>
      </c>
      <c r="N1970" s="146"/>
      <c r="O1970" s="139">
        <f>'Product Ratings'!O1874</f>
        <v>3</v>
      </c>
      <c r="P1970" s="139">
        <f>'Product Ratings'!P1874</f>
        <v>3</v>
      </c>
      <c r="Q1970" s="139">
        <f>'Product Ratings'!Q1874</f>
        <v>3</v>
      </c>
      <c r="R1970" s="139">
        <f>'Product Ratings'!R1874</f>
        <v>0</v>
      </c>
      <c r="S1970" s="306">
        <f>'Product Ratings'!S1874</f>
        <v>0</v>
      </c>
      <c r="T1970" s="307">
        <f>'Product Ratings'!T1874</f>
        <v>9</v>
      </c>
      <c r="U1970" s="146"/>
      <c r="V1970" s="146"/>
      <c r="W1970" s="146"/>
    </row>
    <row r="1971" ht="12.75" customHeight="1">
      <c r="A1971" s="146"/>
      <c r="B1971" s="146" t="str">
        <f>'Product Ratings'!B1876</f>
        <v/>
      </c>
      <c r="C1971" s="146" t="str">
        <f t="shared" ref="C1971:D1971" si="31">#REF!</f>
        <v>#REF!</v>
      </c>
      <c r="D1971" s="146" t="str">
        <f t="shared" si="31"/>
        <v>#REF!</v>
      </c>
      <c r="E1971" s="146">
        <f>'Product Ratings'!C1876</f>
        <v>9</v>
      </c>
      <c r="F1971" s="305">
        <f>'Product Ratings'!D1876</f>
        <v>430.96</v>
      </c>
      <c r="G1971" s="305">
        <f>'Product Ratings'!E1876</f>
        <v>196.08</v>
      </c>
      <c r="H1971" s="134">
        <f>'Product Ratings'!F1876</f>
        <v>0.455</v>
      </c>
      <c r="I1971" s="146"/>
      <c r="J1971" s="305">
        <f>'Product Ratings'!J1876</f>
        <v>47.88444444</v>
      </c>
      <c r="K1971" s="146" t="str">
        <f>'Product Ratings'!K1876</f>
        <v/>
      </c>
      <c r="L1971" s="305">
        <f>'Product Ratings'!L1876</f>
        <v>32.9102711</v>
      </c>
      <c r="M1971" s="134" t="str">
        <f>'Product Ratings'!M1876</f>
        <v/>
      </c>
      <c r="N1971" s="146"/>
      <c r="O1971" s="139">
        <f>'Product Ratings'!O1876</f>
        <v>3</v>
      </c>
      <c r="P1971" s="139">
        <f>'Product Ratings'!P1876</f>
        <v>2</v>
      </c>
      <c r="Q1971" s="139">
        <f>'Product Ratings'!Q1876</f>
        <v>4</v>
      </c>
      <c r="R1971" s="139">
        <f>'Product Ratings'!R1876</f>
        <v>0</v>
      </c>
      <c r="S1971" s="306">
        <f>'Product Ratings'!S1876</f>
        <v>0</v>
      </c>
      <c r="T1971" s="307">
        <f>'Product Ratings'!T1876</f>
        <v>9</v>
      </c>
      <c r="U1971" s="146"/>
      <c r="V1971" s="146"/>
      <c r="W1971" s="146"/>
    </row>
    <row r="1972" ht="12.75" customHeight="1">
      <c r="A1972" s="146"/>
      <c r="B1972" s="146" t="str">
        <f>'Product Ratings'!B1877</f>
        <v/>
      </c>
      <c r="C1972" s="146" t="str">
        <f t="shared" ref="C1972:D1972" si="32">#REF!</f>
        <v>#REF!</v>
      </c>
      <c r="D1972" s="146" t="str">
        <f t="shared" si="32"/>
        <v>#REF!</v>
      </c>
      <c r="E1972" s="146">
        <f>'Product Ratings'!C1877</f>
        <v>8</v>
      </c>
      <c r="F1972" s="305">
        <f>'Product Ratings'!D1877</f>
        <v>320.52</v>
      </c>
      <c r="G1972" s="305">
        <f>'Product Ratings'!E1877</f>
        <v>145.84</v>
      </c>
      <c r="H1972" s="134">
        <f>'Product Ratings'!F1877</f>
        <v>0.455</v>
      </c>
      <c r="I1972" s="146"/>
      <c r="J1972" s="305">
        <f>'Product Ratings'!J1877</f>
        <v>40.065</v>
      </c>
      <c r="K1972" s="146" t="str">
        <f>'Product Ratings'!K1877</f>
        <v/>
      </c>
      <c r="L1972" s="305">
        <f>'Product Ratings'!L1877</f>
        <v>27.53608247</v>
      </c>
      <c r="M1972" s="134" t="str">
        <f>'Product Ratings'!M1877</f>
        <v/>
      </c>
      <c r="N1972" s="146"/>
      <c r="O1972" s="139">
        <f>'Product Ratings'!O1877</f>
        <v>3</v>
      </c>
      <c r="P1972" s="139">
        <f>'Product Ratings'!P1877</f>
        <v>2</v>
      </c>
      <c r="Q1972" s="139">
        <f>'Product Ratings'!Q1877</f>
        <v>4</v>
      </c>
      <c r="R1972" s="139">
        <f>'Product Ratings'!R1877</f>
        <v>0</v>
      </c>
      <c r="S1972" s="306">
        <f>'Product Ratings'!S1877</f>
        <v>0</v>
      </c>
      <c r="T1972" s="307">
        <f>'Product Ratings'!T1877</f>
        <v>9</v>
      </c>
      <c r="U1972" s="146"/>
      <c r="V1972" s="146"/>
      <c r="W1972" s="146"/>
    </row>
    <row r="1973" ht="12.75" customHeight="1">
      <c r="A1973" s="146"/>
      <c r="B1973" s="146" t="str">
        <f>'Product Ratings'!B1888</f>
        <v/>
      </c>
      <c r="C1973" s="146" t="str">
        <f t="shared" ref="C1973:D1973" si="33">#REF!</f>
        <v>#REF!</v>
      </c>
      <c r="D1973" s="146" t="str">
        <f t="shared" si="33"/>
        <v>#REF!</v>
      </c>
      <c r="E1973" s="146">
        <f>'Product Ratings'!C1888</f>
        <v>1</v>
      </c>
      <c r="F1973" s="305">
        <f>'Product Ratings'!D1888</f>
        <v>4.35</v>
      </c>
      <c r="G1973" s="305">
        <f>'Product Ratings'!E1888</f>
        <v>1.97</v>
      </c>
      <c r="H1973" s="134">
        <f>'Product Ratings'!F1888</f>
        <v>0.4534</v>
      </c>
      <c r="I1973" s="146"/>
      <c r="J1973" s="305">
        <f>'Product Ratings'!J1888</f>
        <v>4.35</v>
      </c>
      <c r="K1973" s="146" t="str">
        <f>'Product Ratings'!K1888</f>
        <v/>
      </c>
      <c r="L1973" s="305">
        <f>'Product Ratings'!L1888</f>
        <v>2.992981973</v>
      </c>
      <c r="M1973" s="134" t="str">
        <f>'Product Ratings'!M1888</f>
        <v/>
      </c>
      <c r="N1973" s="146"/>
      <c r="O1973" s="139">
        <f>'Product Ratings'!O1888</f>
        <v>3</v>
      </c>
      <c r="P1973" s="139">
        <f>'Product Ratings'!P1888</f>
        <v>1</v>
      </c>
      <c r="Q1973" s="139">
        <f>'Product Ratings'!Q1888</f>
        <v>5</v>
      </c>
      <c r="R1973" s="139">
        <f>'Product Ratings'!R1888</f>
        <v>0</v>
      </c>
      <c r="S1973" s="306">
        <f>'Product Ratings'!S1888</f>
        <v>0</v>
      </c>
      <c r="T1973" s="307">
        <f>'Product Ratings'!T1888</f>
        <v>9</v>
      </c>
      <c r="U1973" s="146"/>
      <c r="V1973" s="146"/>
      <c r="W1973" s="146"/>
    </row>
    <row r="1974" ht="12.75" customHeight="1">
      <c r="A1974" s="146"/>
      <c r="B1974" s="146" t="str">
        <f>'Product Ratings'!B1894</f>
        <v/>
      </c>
      <c r="C1974" s="146" t="str">
        <f t="shared" ref="C1974:D1974" si="34">#REF!</f>
        <v>#REF!</v>
      </c>
      <c r="D1974" s="146" t="str">
        <f t="shared" si="34"/>
        <v>#REF!</v>
      </c>
      <c r="E1974" s="146">
        <f>'Product Ratings'!C1894</f>
        <v>1</v>
      </c>
      <c r="F1974" s="305">
        <f>'Product Ratings'!D1894</f>
        <v>16.43</v>
      </c>
      <c r="G1974" s="305">
        <f>'Product Ratings'!E1894</f>
        <v>7.43</v>
      </c>
      <c r="H1974" s="134">
        <f>'Product Ratings'!F1894</f>
        <v>0.4524</v>
      </c>
      <c r="I1974" s="146"/>
      <c r="J1974" s="305">
        <f>'Product Ratings'!J1894</f>
        <v>16.43</v>
      </c>
      <c r="K1974" s="146" t="str">
        <f>'Product Ratings'!K1894</f>
        <v/>
      </c>
      <c r="L1974" s="305">
        <f>'Product Ratings'!L1894</f>
        <v>11.31231066</v>
      </c>
      <c r="M1974" s="134" t="str">
        <f>'Product Ratings'!M1894</f>
        <v/>
      </c>
      <c r="N1974" s="146"/>
      <c r="O1974" s="139">
        <f>'Product Ratings'!O1894</f>
        <v>3</v>
      </c>
      <c r="P1974" s="139">
        <f>'Product Ratings'!P1894</f>
        <v>1</v>
      </c>
      <c r="Q1974" s="139">
        <f>'Product Ratings'!Q1894</f>
        <v>5</v>
      </c>
      <c r="R1974" s="139">
        <f>'Product Ratings'!R1894</f>
        <v>0</v>
      </c>
      <c r="S1974" s="306">
        <f>'Product Ratings'!S1894</f>
        <v>0</v>
      </c>
      <c r="T1974" s="307">
        <f>'Product Ratings'!T1894</f>
        <v>9</v>
      </c>
      <c r="U1974" s="146"/>
      <c r="V1974" s="146"/>
      <c r="W1974" s="146"/>
    </row>
    <row r="1975" ht="12.75" customHeight="1">
      <c r="A1975" s="146"/>
      <c r="B1975" s="146" t="str">
        <f>'Product Ratings'!B1897</f>
        <v/>
      </c>
      <c r="C1975" s="146" t="str">
        <f t="shared" ref="C1975:D1975" si="35">#REF!</f>
        <v>#REF!</v>
      </c>
      <c r="D1975" s="146" t="str">
        <f t="shared" si="35"/>
        <v>#REF!</v>
      </c>
      <c r="E1975" s="146">
        <f>'Product Ratings'!C1897</f>
        <v>1</v>
      </c>
      <c r="F1975" s="305">
        <f>'Product Ratings'!D1897</f>
        <v>19.04</v>
      </c>
      <c r="G1975" s="305">
        <f>'Product Ratings'!E1897</f>
        <v>8.61</v>
      </c>
      <c r="H1975" s="134">
        <f>'Product Ratings'!F1897</f>
        <v>0.4523</v>
      </c>
      <c r="I1975" s="146"/>
      <c r="J1975" s="305">
        <f>'Product Ratings'!J1897</f>
        <v>19.04</v>
      </c>
      <c r="K1975" s="146" t="str">
        <f>'Product Ratings'!K1897</f>
        <v/>
      </c>
      <c r="L1975" s="305">
        <f>'Product Ratings'!L1897</f>
        <v>13.11023893</v>
      </c>
      <c r="M1975" s="134" t="str">
        <f>'Product Ratings'!M1897</f>
        <v/>
      </c>
      <c r="N1975" s="146"/>
      <c r="O1975" s="139">
        <f>'Product Ratings'!O1897</f>
        <v>3</v>
      </c>
      <c r="P1975" s="139">
        <f>'Product Ratings'!P1897</f>
        <v>1</v>
      </c>
      <c r="Q1975" s="139">
        <f>'Product Ratings'!Q1897</f>
        <v>5</v>
      </c>
      <c r="R1975" s="139">
        <f>'Product Ratings'!R1897</f>
        <v>0</v>
      </c>
      <c r="S1975" s="306">
        <f>'Product Ratings'!S1897</f>
        <v>0</v>
      </c>
      <c r="T1975" s="307">
        <f>'Product Ratings'!T1897</f>
        <v>9</v>
      </c>
      <c r="U1975" s="146"/>
      <c r="V1975" s="146"/>
      <c r="W1975" s="146"/>
    </row>
    <row r="1976" ht="12.75" customHeight="1">
      <c r="A1976" s="146"/>
      <c r="B1976" s="146" t="str">
        <f>'Product Ratings'!B1898</f>
        <v/>
      </c>
      <c r="C1976" s="146" t="str">
        <f t="shared" ref="C1976:D1976" si="36">#REF!</f>
        <v>#REF!</v>
      </c>
      <c r="D1976" s="146" t="str">
        <f t="shared" si="36"/>
        <v>#REF!</v>
      </c>
      <c r="E1976" s="146">
        <f>'Product Ratings'!C1898</f>
        <v>1</v>
      </c>
      <c r="F1976" s="305">
        <f>'Product Ratings'!D1898</f>
        <v>19.04</v>
      </c>
      <c r="G1976" s="305">
        <f>'Product Ratings'!E1898</f>
        <v>8.61</v>
      </c>
      <c r="H1976" s="134">
        <f>'Product Ratings'!F1898</f>
        <v>0.4523</v>
      </c>
      <c r="I1976" s="146"/>
      <c r="J1976" s="305">
        <f>'Product Ratings'!J1898</f>
        <v>19.04</v>
      </c>
      <c r="K1976" s="146" t="str">
        <f>'Product Ratings'!K1898</f>
        <v/>
      </c>
      <c r="L1976" s="305">
        <f>'Product Ratings'!L1898</f>
        <v>13.11023893</v>
      </c>
      <c r="M1976" s="134" t="str">
        <f>'Product Ratings'!M1898</f>
        <v/>
      </c>
      <c r="N1976" s="146"/>
      <c r="O1976" s="139">
        <f>'Product Ratings'!O1898</f>
        <v>3</v>
      </c>
      <c r="P1976" s="139">
        <f>'Product Ratings'!P1898</f>
        <v>1</v>
      </c>
      <c r="Q1976" s="139">
        <f>'Product Ratings'!Q1898</f>
        <v>5</v>
      </c>
      <c r="R1976" s="139">
        <f>'Product Ratings'!R1898</f>
        <v>0</v>
      </c>
      <c r="S1976" s="306">
        <f>'Product Ratings'!S1898</f>
        <v>0</v>
      </c>
      <c r="T1976" s="307">
        <f>'Product Ratings'!T1898</f>
        <v>9</v>
      </c>
      <c r="U1976" s="146"/>
      <c r="V1976" s="146"/>
      <c r="W1976" s="146"/>
    </row>
    <row r="1977" ht="12.75" customHeight="1">
      <c r="A1977" s="146"/>
      <c r="B1977" s="146" t="str">
        <f>'Product Ratings'!B1899</f>
        <v/>
      </c>
      <c r="C1977" s="146" t="str">
        <f t="shared" ref="C1977:D1977" si="37">#REF!</f>
        <v>#REF!</v>
      </c>
      <c r="D1977" s="146" t="str">
        <f t="shared" si="37"/>
        <v>#REF!</v>
      </c>
      <c r="E1977" s="146">
        <f>'Product Ratings'!C1899</f>
        <v>3</v>
      </c>
      <c r="F1977" s="305">
        <f>'Product Ratings'!D1899</f>
        <v>91.3</v>
      </c>
      <c r="G1977" s="305">
        <f>'Product Ratings'!E1899</f>
        <v>41.26</v>
      </c>
      <c r="H1977" s="134">
        <f>'Product Ratings'!F1899</f>
        <v>0.4519</v>
      </c>
      <c r="I1977" s="146"/>
      <c r="J1977" s="305">
        <f>'Product Ratings'!J1899</f>
        <v>30.43333333</v>
      </c>
      <c r="K1977" s="146" t="str">
        <f>'Product Ratings'!K1899</f>
        <v/>
      </c>
      <c r="L1977" s="305">
        <f>'Product Ratings'!L1899</f>
        <v>20.96103956</v>
      </c>
      <c r="M1977" s="134" t="str">
        <f>'Product Ratings'!M1899</f>
        <v/>
      </c>
      <c r="N1977" s="146"/>
      <c r="O1977" s="139">
        <f>'Product Ratings'!O1899</f>
        <v>3</v>
      </c>
      <c r="P1977" s="139">
        <f>'Product Ratings'!P1899</f>
        <v>1</v>
      </c>
      <c r="Q1977" s="139">
        <f>'Product Ratings'!Q1899</f>
        <v>5</v>
      </c>
      <c r="R1977" s="139">
        <f>'Product Ratings'!R1899</f>
        <v>0</v>
      </c>
      <c r="S1977" s="306">
        <f>'Product Ratings'!S1899</f>
        <v>0</v>
      </c>
      <c r="T1977" s="307">
        <f>'Product Ratings'!T1899</f>
        <v>9</v>
      </c>
      <c r="U1977" s="146"/>
      <c r="V1977" s="146"/>
      <c r="W1977" s="146"/>
    </row>
    <row r="1978" ht="12.75" customHeight="1">
      <c r="A1978" s="146"/>
      <c r="B1978" s="146" t="str">
        <f>'Product Ratings'!B1901</f>
        <v/>
      </c>
      <c r="C1978" s="146" t="str">
        <f t="shared" ref="C1978:D1978" si="38">#REF!</f>
        <v>#REF!</v>
      </c>
      <c r="D1978" s="146" t="str">
        <f t="shared" si="38"/>
        <v>#REF!</v>
      </c>
      <c r="E1978" s="146">
        <f>'Product Ratings'!C1901</f>
        <v>3</v>
      </c>
      <c r="F1978" s="305">
        <f>'Product Ratings'!D1901</f>
        <v>23.22</v>
      </c>
      <c r="G1978" s="305">
        <f>'Product Ratings'!E1901</f>
        <v>10.49</v>
      </c>
      <c r="H1978" s="134">
        <f>'Product Ratings'!F1901</f>
        <v>0.4518</v>
      </c>
      <c r="I1978" s="146"/>
      <c r="J1978" s="305">
        <f>'Product Ratings'!J1901</f>
        <v>7.74</v>
      </c>
      <c r="K1978" s="146" t="str">
        <f>'Product Ratings'!K1901</f>
        <v/>
      </c>
      <c r="L1978" s="305">
        <f>'Product Ratings'!L1901</f>
        <v>5.331312853</v>
      </c>
      <c r="M1978" s="134" t="str">
        <f>'Product Ratings'!M1901</f>
        <v/>
      </c>
      <c r="N1978" s="146"/>
      <c r="O1978" s="139">
        <f>'Product Ratings'!O1901</f>
        <v>3</v>
      </c>
      <c r="P1978" s="139">
        <f>'Product Ratings'!P1901</f>
        <v>1</v>
      </c>
      <c r="Q1978" s="139">
        <f>'Product Ratings'!Q1901</f>
        <v>5</v>
      </c>
      <c r="R1978" s="139">
        <f>'Product Ratings'!R1901</f>
        <v>0</v>
      </c>
      <c r="S1978" s="306">
        <f>'Product Ratings'!S1901</f>
        <v>0</v>
      </c>
      <c r="T1978" s="307">
        <f>'Product Ratings'!T1901</f>
        <v>9</v>
      </c>
      <c r="U1978" s="146"/>
      <c r="V1978" s="146"/>
      <c r="W1978" s="146"/>
    </row>
    <row r="1979" ht="12.75" customHeight="1">
      <c r="A1979" s="146"/>
      <c r="B1979" s="146" t="str">
        <f>'Product Ratings'!B1902</f>
        <v/>
      </c>
      <c r="C1979" s="146" t="str">
        <f t="shared" ref="C1979:D1979" si="39">#REF!</f>
        <v>#REF!</v>
      </c>
      <c r="D1979" s="146" t="str">
        <f t="shared" si="39"/>
        <v>#REF!</v>
      </c>
      <c r="E1979" s="146">
        <f>'Product Ratings'!C1902</f>
        <v>2</v>
      </c>
      <c r="F1979" s="305">
        <f>'Product Ratings'!D1902</f>
        <v>12</v>
      </c>
      <c r="G1979" s="305">
        <f>'Product Ratings'!E1902</f>
        <v>5.42</v>
      </c>
      <c r="H1979" s="134">
        <f>'Product Ratings'!F1902</f>
        <v>0.4517</v>
      </c>
      <c r="I1979" s="146"/>
      <c r="J1979" s="305">
        <f>'Product Ratings'!J1902</f>
        <v>6</v>
      </c>
      <c r="K1979" s="146" t="str">
        <f>'Product Ratings'!K1902</f>
        <v/>
      </c>
      <c r="L1979" s="305">
        <f>'Product Ratings'!L1902</f>
        <v>4.133085348</v>
      </c>
      <c r="M1979" s="134" t="str">
        <f>'Product Ratings'!M1902</f>
        <v/>
      </c>
      <c r="N1979" s="146"/>
      <c r="O1979" s="139">
        <f>'Product Ratings'!O1902</f>
        <v>3</v>
      </c>
      <c r="P1979" s="139">
        <f>'Product Ratings'!P1902</f>
        <v>1</v>
      </c>
      <c r="Q1979" s="139">
        <f>'Product Ratings'!Q1902</f>
        <v>5</v>
      </c>
      <c r="R1979" s="139">
        <f>'Product Ratings'!R1902</f>
        <v>0</v>
      </c>
      <c r="S1979" s="306">
        <f>'Product Ratings'!S1902</f>
        <v>0</v>
      </c>
      <c r="T1979" s="307">
        <f>'Product Ratings'!T1902</f>
        <v>9</v>
      </c>
      <c r="U1979" s="146"/>
      <c r="V1979" s="146"/>
      <c r="W1979" s="146"/>
    </row>
    <row r="1980" ht="12.75" customHeight="1">
      <c r="A1980" s="146"/>
      <c r="B1980" s="146" t="str">
        <f>'Product Ratings'!B1907</f>
        <v/>
      </c>
      <c r="C1980" s="146" t="str">
        <f t="shared" ref="C1980:D1980" si="40">#REF!</f>
        <v>#REF!</v>
      </c>
      <c r="D1980" s="146" t="str">
        <f t="shared" si="40"/>
        <v>#REF!</v>
      </c>
      <c r="E1980" s="146">
        <f>'Product Ratings'!C1907</f>
        <v>9</v>
      </c>
      <c r="F1980" s="305">
        <f>'Product Ratings'!D1907</f>
        <v>410.93</v>
      </c>
      <c r="G1980" s="305">
        <f>'Product Ratings'!E1907</f>
        <v>185.17</v>
      </c>
      <c r="H1980" s="134">
        <f>'Product Ratings'!F1907</f>
        <v>0.4506</v>
      </c>
      <c r="I1980" s="146"/>
      <c r="J1980" s="305">
        <f>'Product Ratings'!J1907</f>
        <v>45.65888889</v>
      </c>
      <c r="K1980" s="146" t="str">
        <f>'Product Ratings'!K1907</f>
        <v/>
      </c>
      <c r="L1980" s="305">
        <f>'Product Ratings'!L1907</f>
        <v>31.47586439</v>
      </c>
      <c r="M1980" s="134" t="str">
        <f>'Product Ratings'!M1907</f>
        <v/>
      </c>
      <c r="N1980" s="146"/>
      <c r="O1980" s="139">
        <f>'Product Ratings'!O1907</f>
        <v>3</v>
      </c>
      <c r="P1980" s="139">
        <f>'Product Ratings'!P1907</f>
        <v>2</v>
      </c>
      <c r="Q1980" s="139">
        <f>'Product Ratings'!Q1907</f>
        <v>4</v>
      </c>
      <c r="R1980" s="139">
        <f>'Product Ratings'!R1907</f>
        <v>0</v>
      </c>
      <c r="S1980" s="306">
        <f>'Product Ratings'!S1907</f>
        <v>0</v>
      </c>
      <c r="T1980" s="307">
        <f>'Product Ratings'!T1907</f>
        <v>9</v>
      </c>
      <c r="U1980" s="146"/>
      <c r="V1980" s="146"/>
      <c r="W1980" s="146"/>
    </row>
    <row r="1981" ht="12.75" customHeight="1">
      <c r="A1981" s="146"/>
      <c r="B1981" s="146" t="str">
        <f>'Product Ratings'!B1911</f>
        <v/>
      </c>
      <c r="C1981" s="146" t="str">
        <f t="shared" ref="C1981:D1981" si="41">#REF!</f>
        <v>#REF!</v>
      </c>
      <c r="D1981" s="146" t="str">
        <f t="shared" si="41"/>
        <v>#REF!</v>
      </c>
      <c r="E1981" s="146">
        <f>'Product Ratings'!C1911</f>
        <v>3</v>
      </c>
      <c r="F1981" s="305">
        <f>'Product Ratings'!D1911</f>
        <v>22.5</v>
      </c>
      <c r="G1981" s="305">
        <f>'Product Ratings'!E1911</f>
        <v>10.12</v>
      </c>
      <c r="H1981" s="134">
        <f>'Product Ratings'!F1911</f>
        <v>0.4499</v>
      </c>
      <c r="I1981" s="146"/>
      <c r="J1981" s="305">
        <f>'Product Ratings'!J1911</f>
        <v>7.5</v>
      </c>
      <c r="K1981" s="146" t="str">
        <f>'Product Ratings'!K1911</f>
        <v/>
      </c>
      <c r="L1981" s="305">
        <f>'Product Ratings'!L1911</f>
        <v>5.172770536</v>
      </c>
      <c r="M1981" s="134" t="str">
        <f>'Product Ratings'!M1911</f>
        <v/>
      </c>
      <c r="N1981" s="146"/>
      <c r="O1981" s="139">
        <f>'Product Ratings'!O1911</f>
        <v>3</v>
      </c>
      <c r="P1981" s="139">
        <f>'Product Ratings'!P1911</f>
        <v>1</v>
      </c>
      <c r="Q1981" s="139">
        <f>'Product Ratings'!Q1911</f>
        <v>5</v>
      </c>
      <c r="R1981" s="139">
        <f>'Product Ratings'!R1911</f>
        <v>0</v>
      </c>
      <c r="S1981" s="306">
        <f>'Product Ratings'!S1911</f>
        <v>0</v>
      </c>
      <c r="T1981" s="307">
        <f>'Product Ratings'!T1911</f>
        <v>9</v>
      </c>
      <c r="U1981" s="146"/>
      <c r="V1981" s="146"/>
      <c r="W1981" s="146"/>
    </row>
    <row r="1982" ht="12.75" customHeight="1">
      <c r="A1982" s="146"/>
      <c r="B1982" s="146" t="str">
        <f>'Product Ratings'!B1912</f>
        <v/>
      </c>
      <c r="C1982" s="146" t="str">
        <f t="shared" ref="C1982:D1982" si="42">#REF!</f>
        <v>#REF!</v>
      </c>
      <c r="D1982" s="146" t="str">
        <f t="shared" si="42"/>
        <v>#REF!</v>
      </c>
      <c r="E1982" s="146">
        <f>'Product Ratings'!C1912</f>
        <v>1</v>
      </c>
      <c r="F1982" s="305">
        <f>'Product Ratings'!D1912</f>
        <v>10</v>
      </c>
      <c r="G1982" s="305">
        <f>'Product Ratings'!E1912</f>
        <v>4.5</v>
      </c>
      <c r="H1982" s="134">
        <f>'Product Ratings'!F1912</f>
        <v>0.4498</v>
      </c>
      <c r="I1982" s="146"/>
      <c r="J1982" s="305">
        <f>'Product Ratings'!J1912</f>
        <v>10</v>
      </c>
      <c r="K1982" s="146" t="str">
        <f>'Product Ratings'!K1912</f>
        <v/>
      </c>
      <c r="L1982" s="305">
        <f>'Product Ratings'!L1912</f>
        <v>6.897503104</v>
      </c>
      <c r="M1982" s="134" t="str">
        <f>'Product Ratings'!M1912</f>
        <v/>
      </c>
      <c r="N1982" s="146"/>
      <c r="O1982" s="139">
        <f>'Product Ratings'!O1912</f>
        <v>3</v>
      </c>
      <c r="P1982" s="139">
        <f>'Product Ratings'!P1912</f>
        <v>1</v>
      </c>
      <c r="Q1982" s="139">
        <f>'Product Ratings'!Q1912</f>
        <v>5</v>
      </c>
      <c r="R1982" s="139">
        <f>'Product Ratings'!R1912</f>
        <v>0</v>
      </c>
      <c r="S1982" s="306">
        <f>'Product Ratings'!S1912</f>
        <v>0</v>
      </c>
      <c r="T1982" s="307">
        <f>'Product Ratings'!T1912</f>
        <v>9</v>
      </c>
      <c r="U1982" s="146"/>
      <c r="V1982" s="146"/>
      <c r="W1982" s="146"/>
    </row>
    <row r="1983" ht="12.75" customHeight="1">
      <c r="A1983" s="146"/>
      <c r="B1983" s="146" t="str">
        <f>'Product Ratings'!B1920</f>
        <v/>
      </c>
      <c r="C1983" s="146" t="str">
        <f t="shared" ref="C1983:D1983" si="43">#REF!</f>
        <v>#REF!</v>
      </c>
      <c r="D1983" s="146" t="str">
        <f t="shared" si="43"/>
        <v>#REF!</v>
      </c>
      <c r="E1983" s="146">
        <f>'Product Ratings'!C1920</f>
        <v>4</v>
      </c>
      <c r="F1983" s="305">
        <f>'Product Ratings'!D1920</f>
        <v>136.35</v>
      </c>
      <c r="G1983" s="305">
        <f>'Product Ratings'!E1920</f>
        <v>61.06</v>
      </c>
      <c r="H1983" s="134">
        <f>'Product Ratings'!F1920</f>
        <v>0.4478</v>
      </c>
      <c r="I1983" s="146"/>
      <c r="J1983" s="305">
        <f>'Product Ratings'!J1920</f>
        <v>34.0875</v>
      </c>
      <c r="K1983" s="146" t="str">
        <f>'Product Ratings'!K1920</f>
        <v/>
      </c>
      <c r="L1983" s="305">
        <f>'Product Ratings'!L1920</f>
        <v>23.54434314</v>
      </c>
      <c r="M1983" s="134" t="str">
        <f>'Product Ratings'!M1920</f>
        <v/>
      </c>
      <c r="N1983" s="146"/>
      <c r="O1983" s="139">
        <f>'Product Ratings'!O1920</f>
        <v>3</v>
      </c>
      <c r="P1983" s="139">
        <f>'Product Ratings'!P1920</f>
        <v>1</v>
      </c>
      <c r="Q1983" s="139">
        <f>'Product Ratings'!Q1920</f>
        <v>5</v>
      </c>
      <c r="R1983" s="139">
        <f>'Product Ratings'!R1920</f>
        <v>0</v>
      </c>
      <c r="S1983" s="306">
        <f>'Product Ratings'!S1920</f>
        <v>0</v>
      </c>
      <c r="T1983" s="307">
        <f>'Product Ratings'!T1920</f>
        <v>9</v>
      </c>
      <c r="U1983" s="146"/>
      <c r="V1983" s="146"/>
      <c r="W1983" s="146"/>
    </row>
    <row r="1984" ht="12.75" customHeight="1">
      <c r="A1984" s="146"/>
      <c r="B1984" s="146" t="str">
        <f>'Product Ratings'!B1923</f>
        <v/>
      </c>
      <c r="C1984" s="146" t="str">
        <f t="shared" ref="C1984:D1984" si="44">#REF!</f>
        <v>#REF!</v>
      </c>
      <c r="D1984" s="146" t="str">
        <f t="shared" si="44"/>
        <v>#REF!</v>
      </c>
      <c r="E1984" s="146">
        <f>'Product Ratings'!C1923</f>
        <v>1</v>
      </c>
      <c r="F1984" s="305">
        <f>'Product Ratings'!D1923</f>
        <v>33.03</v>
      </c>
      <c r="G1984" s="305">
        <f>'Product Ratings'!E1923</f>
        <v>14.77</v>
      </c>
      <c r="H1984" s="134">
        <f>'Product Ratings'!F1923</f>
        <v>0.4472</v>
      </c>
      <c r="I1984" s="146"/>
      <c r="J1984" s="305">
        <f>'Product Ratings'!J1923</f>
        <v>33.03</v>
      </c>
      <c r="K1984" s="146" t="str">
        <f>'Product Ratings'!K1923</f>
        <v/>
      </c>
      <c r="L1984" s="305">
        <f>'Product Ratings'!L1923</f>
        <v>22.82338308</v>
      </c>
      <c r="M1984" s="134" t="str">
        <f>'Product Ratings'!M1923</f>
        <v/>
      </c>
      <c r="N1984" s="146"/>
      <c r="O1984" s="139">
        <f>'Product Ratings'!O1923</f>
        <v>3</v>
      </c>
      <c r="P1984" s="139">
        <f>'Product Ratings'!P1923</f>
        <v>1</v>
      </c>
      <c r="Q1984" s="139">
        <f>'Product Ratings'!Q1923</f>
        <v>5</v>
      </c>
      <c r="R1984" s="139">
        <f>'Product Ratings'!R1923</f>
        <v>0</v>
      </c>
      <c r="S1984" s="306">
        <f>'Product Ratings'!S1923</f>
        <v>0</v>
      </c>
      <c r="T1984" s="307">
        <f>'Product Ratings'!T1923</f>
        <v>9</v>
      </c>
      <c r="U1984" s="146"/>
      <c r="V1984" s="146"/>
      <c r="W1984" s="146"/>
    </row>
    <row r="1985" ht="12.75" customHeight="1">
      <c r="A1985" s="146"/>
      <c r="B1985" s="146" t="str">
        <f>'Product Ratings'!B1928</f>
        <v/>
      </c>
      <c r="C1985" s="146" t="str">
        <f t="shared" ref="C1985:D1985" si="45">#REF!</f>
        <v>#REF!</v>
      </c>
      <c r="D1985" s="146" t="str">
        <f t="shared" si="45"/>
        <v>#REF!</v>
      </c>
      <c r="E1985" s="146">
        <f>'Product Ratings'!C1928</f>
        <v>2</v>
      </c>
      <c r="F1985" s="305">
        <f>'Product Ratings'!D1928</f>
        <v>57.39</v>
      </c>
      <c r="G1985" s="305">
        <f>'Product Ratings'!E1928</f>
        <v>25.64</v>
      </c>
      <c r="H1985" s="134">
        <f>'Product Ratings'!F1928</f>
        <v>0.4468</v>
      </c>
      <c r="I1985" s="146"/>
      <c r="J1985" s="305">
        <f>'Product Ratings'!J1928</f>
        <v>28.695</v>
      </c>
      <c r="K1985" s="146" t="str">
        <f>'Product Ratings'!K1928</f>
        <v/>
      </c>
      <c r="L1985" s="305">
        <f>'Product Ratings'!L1928</f>
        <v>19.83342549</v>
      </c>
      <c r="M1985" s="134" t="str">
        <f>'Product Ratings'!M1928</f>
        <v/>
      </c>
      <c r="N1985" s="146"/>
      <c r="O1985" s="139">
        <f>'Product Ratings'!O1928</f>
        <v>3</v>
      </c>
      <c r="P1985" s="139">
        <f>'Product Ratings'!P1928</f>
        <v>1</v>
      </c>
      <c r="Q1985" s="139">
        <f>'Product Ratings'!Q1928</f>
        <v>5</v>
      </c>
      <c r="R1985" s="139">
        <f>'Product Ratings'!R1928</f>
        <v>0</v>
      </c>
      <c r="S1985" s="306">
        <f>'Product Ratings'!S1928</f>
        <v>0</v>
      </c>
      <c r="T1985" s="307">
        <f>'Product Ratings'!T1928</f>
        <v>9</v>
      </c>
      <c r="U1985" s="146"/>
      <c r="V1985" s="146"/>
      <c r="W1985" s="146"/>
    </row>
    <row r="1986" ht="12.75" customHeight="1">
      <c r="A1986" s="146"/>
      <c r="B1986" s="146" t="str">
        <f>'Product Ratings'!B1940</f>
        <v/>
      </c>
      <c r="C1986" s="146" t="str">
        <f t="shared" ref="C1986:D1986" si="46">#REF!</f>
        <v>#REF!</v>
      </c>
      <c r="D1986" s="146" t="str">
        <f t="shared" si="46"/>
        <v>#REF!</v>
      </c>
      <c r="E1986" s="146">
        <f>'Product Ratings'!C1940</f>
        <v>8</v>
      </c>
      <c r="F1986" s="305">
        <f>'Product Ratings'!D1940</f>
        <v>410.43</v>
      </c>
      <c r="G1986" s="305">
        <f>'Product Ratings'!E1940</f>
        <v>182.68</v>
      </c>
      <c r="H1986" s="134">
        <f>'Product Ratings'!F1940</f>
        <v>0.4451</v>
      </c>
      <c r="I1986" s="146"/>
      <c r="J1986" s="305">
        <f>'Product Ratings'!J1940</f>
        <v>51.30375</v>
      </c>
      <c r="K1986" s="146" t="str">
        <f>'Product Ratings'!K1940</f>
        <v/>
      </c>
      <c r="L1986" s="305">
        <f>'Product Ratings'!L1940</f>
        <v>35.50186838</v>
      </c>
      <c r="M1986" s="134" t="str">
        <f>'Product Ratings'!M1940</f>
        <v/>
      </c>
      <c r="N1986" s="146"/>
      <c r="O1986" s="139">
        <f>'Product Ratings'!O1940</f>
        <v>3</v>
      </c>
      <c r="P1986" s="139">
        <f>'Product Ratings'!P1940</f>
        <v>2</v>
      </c>
      <c r="Q1986" s="139">
        <f>'Product Ratings'!Q1940</f>
        <v>4</v>
      </c>
      <c r="R1986" s="139">
        <f>'Product Ratings'!R1940</f>
        <v>0</v>
      </c>
      <c r="S1986" s="306">
        <f>'Product Ratings'!S1940</f>
        <v>0</v>
      </c>
      <c r="T1986" s="307">
        <f>'Product Ratings'!T1940</f>
        <v>9</v>
      </c>
      <c r="U1986" s="146"/>
      <c r="V1986" s="146"/>
      <c r="W1986" s="146"/>
    </row>
    <row r="1987" ht="12.75" customHeight="1">
      <c r="A1987" s="146"/>
      <c r="B1987" s="146" t="str">
        <f>'Product Ratings'!B1941</f>
        <v/>
      </c>
      <c r="C1987" s="146" t="str">
        <f t="shared" ref="C1987:D1987" si="47">#REF!</f>
        <v>#REF!</v>
      </c>
      <c r="D1987" s="146" t="str">
        <f t="shared" si="47"/>
        <v>#REF!</v>
      </c>
      <c r="E1987" s="146">
        <f>'Product Ratings'!C1941</f>
        <v>12</v>
      </c>
      <c r="F1987" s="305">
        <f>'Product Ratings'!D1941</f>
        <v>756.52</v>
      </c>
      <c r="G1987" s="305">
        <f>'Product Ratings'!E1941</f>
        <v>336.52</v>
      </c>
      <c r="H1987" s="134">
        <f>'Product Ratings'!F1941</f>
        <v>0.4448</v>
      </c>
      <c r="I1987" s="146"/>
      <c r="J1987" s="305">
        <f>'Product Ratings'!J1941</f>
        <v>63.04333333</v>
      </c>
      <c r="K1987" s="146" t="str">
        <f>'Product Ratings'!K1941</f>
        <v/>
      </c>
      <c r="L1987" s="305">
        <f>'Product Ratings'!L1941</f>
        <v>43.63464378</v>
      </c>
      <c r="M1987" s="134" t="str">
        <f>'Product Ratings'!M1941</f>
        <v/>
      </c>
      <c r="N1987" s="146"/>
      <c r="O1987" s="139">
        <f>'Product Ratings'!O1941</f>
        <v>3</v>
      </c>
      <c r="P1987" s="139">
        <f>'Product Ratings'!P1941</f>
        <v>3</v>
      </c>
      <c r="Q1987" s="139">
        <f>'Product Ratings'!Q1941</f>
        <v>3</v>
      </c>
      <c r="R1987" s="139">
        <f>'Product Ratings'!R1941</f>
        <v>0</v>
      </c>
      <c r="S1987" s="306">
        <f>'Product Ratings'!S1941</f>
        <v>0</v>
      </c>
      <c r="T1987" s="307">
        <f>'Product Ratings'!T1941</f>
        <v>9</v>
      </c>
      <c r="U1987" s="146"/>
      <c r="V1987" s="146"/>
      <c r="W1987" s="146"/>
    </row>
    <row r="1988" ht="12.75" customHeight="1">
      <c r="A1988" s="146"/>
      <c r="B1988" s="146" t="str">
        <f>'Product Ratings'!B1943</f>
        <v/>
      </c>
      <c r="C1988" s="146" t="str">
        <f t="shared" ref="C1988:D1988" si="48">#REF!</f>
        <v>#REF!</v>
      </c>
      <c r="D1988" s="146" t="str">
        <f t="shared" si="48"/>
        <v>#REF!</v>
      </c>
      <c r="E1988" s="146">
        <f>'Product Ratings'!C1943</f>
        <v>2</v>
      </c>
      <c r="F1988" s="305">
        <f>'Product Ratings'!D1943</f>
        <v>13.77</v>
      </c>
      <c r="G1988" s="305">
        <f>'Product Ratings'!E1943</f>
        <v>6.12</v>
      </c>
      <c r="H1988" s="134">
        <f>'Product Ratings'!F1943</f>
        <v>0.4444</v>
      </c>
      <c r="I1988" s="146"/>
      <c r="J1988" s="305">
        <f>'Product Ratings'!J1943</f>
        <v>6.885</v>
      </c>
      <c r="K1988" s="146" t="str">
        <f>'Product Ratings'!K1943</f>
        <v/>
      </c>
      <c r="L1988" s="305">
        <f>'Product Ratings'!L1943</f>
        <v>4.766685129</v>
      </c>
      <c r="M1988" s="134" t="str">
        <f>'Product Ratings'!M1943</f>
        <v/>
      </c>
      <c r="N1988" s="146"/>
      <c r="O1988" s="139">
        <f>'Product Ratings'!O1943</f>
        <v>3</v>
      </c>
      <c r="P1988" s="139">
        <f>'Product Ratings'!P1943</f>
        <v>1</v>
      </c>
      <c r="Q1988" s="139">
        <f>'Product Ratings'!Q1943</f>
        <v>5</v>
      </c>
      <c r="R1988" s="139">
        <f>'Product Ratings'!R1943</f>
        <v>0</v>
      </c>
      <c r="S1988" s="306">
        <f>'Product Ratings'!S1943</f>
        <v>0</v>
      </c>
      <c r="T1988" s="307">
        <f>'Product Ratings'!T1943</f>
        <v>9</v>
      </c>
      <c r="U1988" s="146"/>
      <c r="V1988" s="146"/>
      <c r="W1988" s="146"/>
    </row>
    <row r="1989" ht="12.75" customHeight="1">
      <c r="A1989" s="146"/>
      <c r="B1989" s="146" t="str">
        <f>'Product Ratings'!B1945</f>
        <v/>
      </c>
      <c r="C1989" s="146" t="str">
        <f t="shared" ref="C1989:D1989" si="49">#REF!</f>
        <v>#REF!</v>
      </c>
      <c r="D1989" s="146" t="str">
        <f t="shared" si="49"/>
        <v>#REF!</v>
      </c>
      <c r="E1989" s="146">
        <f>'Product Ratings'!C1945</f>
        <v>21</v>
      </c>
      <c r="F1989" s="305">
        <f>'Product Ratings'!D1945</f>
        <v>2624.94</v>
      </c>
      <c r="G1989" s="305">
        <f>'Product Ratings'!E1945</f>
        <v>1165.87</v>
      </c>
      <c r="H1989" s="134">
        <f>'Product Ratings'!F1945</f>
        <v>0.4441</v>
      </c>
      <c r="I1989" s="146"/>
      <c r="J1989" s="305">
        <f>'Product Ratings'!J1945</f>
        <v>124.9971429</v>
      </c>
      <c r="K1989" s="146" t="str">
        <f>'Product Ratings'!K1945</f>
        <v/>
      </c>
      <c r="L1989" s="305">
        <f>'Product Ratings'!L1945</f>
        <v>86.55712406</v>
      </c>
      <c r="M1989" s="134" t="str">
        <f>'Product Ratings'!M1945</f>
        <v/>
      </c>
      <c r="N1989" s="146"/>
      <c r="O1989" s="139">
        <f>'Product Ratings'!O1945</f>
        <v>3</v>
      </c>
      <c r="P1989" s="139">
        <f>'Product Ratings'!P1945</f>
        <v>4</v>
      </c>
      <c r="Q1989" s="139">
        <f>'Product Ratings'!Q1945</f>
        <v>2</v>
      </c>
      <c r="R1989" s="139">
        <f>'Product Ratings'!R1945</f>
        <v>0</v>
      </c>
      <c r="S1989" s="306">
        <f>'Product Ratings'!S1945</f>
        <v>0</v>
      </c>
      <c r="T1989" s="307">
        <f>'Product Ratings'!T1945</f>
        <v>9</v>
      </c>
      <c r="U1989" s="146"/>
      <c r="V1989" s="146"/>
      <c r="W1989" s="146"/>
    </row>
    <row r="1990" ht="12.75" customHeight="1">
      <c r="A1990" s="146"/>
      <c r="B1990" s="146" t="str">
        <f>'Product Ratings'!B1954</f>
        <v/>
      </c>
      <c r="C1990" s="146" t="str">
        <f t="shared" ref="C1990:D1990" si="50">#REF!</f>
        <v>#REF!</v>
      </c>
      <c r="D1990" s="146" t="str">
        <f t="shared" si="50"/>
        <v>#REF!</v>
      </c>
      <c r="E1990" s="146">
        <f>'Product Ratings'!C1954</f>
        <v>3</v>
      </c>
      <c r="F1990" s="305">
        <f>'Product Ratings'!D1954</f>
        <v>67.83</v>
      </c>
      <c r="G1990" s="305">
        <f>'Product Ratings'!E1954</f>
        <v>30.02</v>
      </c>
      <c r="H1990" s="134">
        <f>'Product Ratings'!F1954</f>
        <v>0.4426</v>
      </c>
      <c r="I1990" s="146"/>
      <c r="J1990" s="305">
        <f>'Product Ratings'!J1954</f>
        <v>22.61</v>
      </c>
      <c r="K1990" s="146" t="str">
        <f>'Product Ratings'!K1954</f>
        <v/>
      </c>
      <c r="L1990" s="305">
        <f>'Product Ratings'!L1954</f>
        <v>15.67309025</v>
      </c>
      <c r="M1990" s="134" t="str">
        <f>'Product Ratings'!M1954</f>
        <v/>
      </c>
      <c r="N1990" s="146"/>
      <c r="O1990" s="139">
        <f>'Product Ratings'!O1954</f>
        <v>3</v>
      </c>
      <c r="P1990" s="139">
        <f>'Product Ratings'!P1954</f>
        <v>1</v>
      </c>
      <c r="Q1990" s="139">
        <f>'Product Ratings'!Q1954</f>
        <v>5</v>
      </c>
      <c r="R1990" s="139">
        <f>'Product Ratings'!R1954</f>
        <v>0</v>
      </c>
      <c r="S1990" s="306">
        <f>'Product Ratings'!S1954</f>
        <v>0</v>
      </c>
      <c r="T1990" s="307">
        <f>'Product Ratings'!T1954</f>
        <v>9</v>
      </c>
      <c r="U1990" s="146"/>
      <c r="V1990" s="146"/>
      <c r="W1990" s="146"/>
    </row>
    <row r="1991" ht="12.75" customHeight="1">
      <c r="A1991" s="146"/>
      <c r="B1991" s="146" t="str">
        <f>'Product Ratings'!B1957</f>
        <v/>
      </c>
      <c r="C1991" s="146" t="str">
        <f t="shared" ref="C1991:D1991" si="51">#REF!</f>
        <v>#REF!</v>
      </c>
      <c r="D1991" s="146" t="str">
        <f t="shared" si="51"/>
        <v>#REF!</v>
      </c>
      <c r="E1991" s="146">
        <f>'Product Ratings'!C1957</f>
        <v>2</v>
      </c>
      <c r="F1991" s="305">
        <f>'Product Ratings'!D1957</f>
        <v>31.13</v>
      </c>
      <c r="G1991" s="305">
        <f>'Product Ratings'!E1957</f>
        <v>13.74</v>
      </c>
      <c r="H1991" s="134">
        <f>'Product Ratings'!F1957</f>
        <v>0.4413</v>
      </c>
      <c r="I1991" s="146"/>
      <c r="J1991" s="305">
        <f>'Product Ratings'!J1957</f>
        <v>15.565</v>
      </c>
      <c r="K1991" s="146" t="str">
        <f>'Product Ratings'!K1957</f>
        <v/>
      </c>
      <c r="L1991" s="305">
        <f>'Product Ratings'!L1957</f>
        <v>10.79927843</v>
      </c>
      <c r="M1991" s="134" t="str">
        <f>'Product Ratings'!M1957</f>
        <v/>
      </c>
      <c r="N1991" s="146"/>
      <c r="O1991" s="139">
        <f>'Product Ratings'!O1957</f>
        <v>3</v>
      </c>
      <c r="P1991" s="139">
        <f>'Product Ratings'!P1957</f>
        <v>1</v>
      </c>
      <c r="Q1991" s="139">
        <f>'Product Ratings'!Q1957</f>
        <v>5</v>
      </c>
      <c r="R1991" s="139">
        <f>'Product Ratings'!R1957</f>
        <v>0</v>
      </c>
      <c r="S1991" s="306">
        <f>'Product Ratings'!S1957</f>
        <v>0</v>
      </c>
      <c r="T1991" s="307">
        <f>'Product Ratings'!T1957</f>
        <v>9</v>
      </c>
      <c r="U1991" s="146"/>
      <c r="V1991" s="146"/>
      <c r="W1991" s="146"/>
    </row>
    <row r="1992" ht="12.75" customHeight="1">
      <c r="A1992" s="146"/>
      <c r="B1992" s="146" t="str">
        <f>'Product Ratings'!B1960</f>
        <v/>
      </c>
      <c r="C1992" s="146" t="str">
        <f t="shared" ref="C1992:D1992" si="52">#REF!</f>
        <v>#REF!</v>
      </c>
      <c r="D1992" s="146" t="str">
        <f t="shared" si="52"/>
        <v>#REF!</v>
      </c>
      <c r="E1992" s="146">
        <f>'Product Ratings'!C1960</f>
        <v>7</v>
      </c>
      <c r="F1992" s="305">
        <f>'Product Ratings'!D1960</f>
        <v>312.58</v>
      </c>
      <c r="G1992" s="305">
        <f>'Product Ratings'!E1960</f>
        <v>137.58</v>
      </c>
      <c r="H1992" s="134">
        <f>'Product Ratings'!F1960</f>
        <v>0.4401</v>
      </c>
      <c r="I1992" s="146"/>
      <c r="J1992" s="305">
        <f>'Product Ratings'!J1960</f>
        <v>44.65428571</v>
      </c>
      <c r="K1992" s="146" t="str">
        <f>'Product Ratings'!K1960</f>
        <v/>
      </c>
      <c r="L1992" s="305">
        <f>'Product Ratings'!L1960</f>
        <v>31.00776732</v>
      </c>
      <c r="M1992" s="134" t="str">
        <f>'Product Ratings'!M1960</f>
        <v/>
      </c>
      <c r="N1992" s="146"/>
      <c r="O1992" s="139">
        <f>'Product Ratings'!O1960</f>
        <v>3</v>
      </c>
      <c r="P1992" s="139">
        <f>'Product Ratings'!P1960</f>
        <v>2</v>
      </c>
      <c r="Q1992" s="139">
        <f>'Product Ratings'!Q1960</f>
        <v>4</v>
      </c>
      <c r="R1992" s="139">
        <f>'Product Ratings'!R1960</f>
        <v>0</v>
      </c>
      <c r="S1992" s="306">
        <f>'Product Ratings'!S1960</f>
        <v>0</v>
      </c>
      <c r="T1992" s="307">
        <f>'Product Ratings'!T1960</f>
        <v>9</v>
      </c>
      <c r="U1992" s="146"/>
      <c r="V1992" s="146"/>
      <c r="W1992" s="146"/>
    </row>
    <row r="1993" ht="12.75" customHeight="1">
      <c r="A1993" s="146"/>
      <c r="B1993" s="146" t="str">
        <f>'Product Ratings'!B1961</f>
        <v/>
      </c>
      <c r="C1993" s="146" t="str">
        <f t="shared" ref="C1993:D1993" si="53">#REF!</f>
        <v>#REF!</v>
      </c>
      <c r="D1993" s="146" t="str">
        <f t="shared" si="53"/>
        <v>#REF!</v>
      </c>
      <c r="E1993" s="146">
        <f>'Product Ratings'!C1961</f>
        <v>3</v>
      </c>
      <c r="F1993" s="305">
        <f>'Product Ratings'!D1961</f>
        <v>101.74</v>
      </c>
      <c r="G1993" s="305">
        <f>'Product Ratings'!E1961</f>
        <v>44.74</v>
      </c>
      <c r="H1993" s="134">
        <f>'Product Ratings'!F1961</f>
        <v>0.4397</v>
      </c>
      <c r="I1993" s="146"/>
      <c r="J1993" s="305">
        <f>'Product Ratings'!J1961</f>
        <v>33.91333333</v>
      </c>
      <c r="K1993" s="146" t="str">
        <f>'Product Ratings'!K1961</f>
        <v/>
      </c>
      <c r="L1993" s="305">
        <f>'Product Ratings'!L1961</f>
        <v>23.55583339</v>
      </c>
      <c r="M1993" s="134" t="str">
        <f>'Product Ratings'!M1961</f>
        <v/>
      </c>
      <c r="N1993" s="146"/>
      <c r="O1993" s="139">
        <f>'Product Ratings'!O1961</f>
        <v>3</v>
      </c>
      <c r="P1993" s="139">
        <f>'Product Ratings'!P1961</f>
        <v>1</v>
      </c>
      <c r="Q1993" s="139">
        <f>'Product Ratings'!Q1961</f>
        <v>5</v>
      </c>
      <c r="R1993" s="139">
        <f>'Product Ratings'!R1961</f>
        <v>0</v>
      </c>
      <c r="S1993" s="306">
        <f>'Product Ratings'!S1961</f>
        <v>0</v>
      </c>
      <c r="T1993" s="307">
        <f>'Product Ratings'!T1961</f>
        <v>9</v>
      </c>
      <c r="U1993" s="146"/>
      <c r="V1993" s="146"/>
      <c r="W1993" s="146"/>
    </row>
    <row r="1994" ht="12.75" customHeight="1">
      <c r="A1994" s="146"/>
      <c r="B1994" s="146" t="str">
        <f>'Product Ratings'!B1962</f>
        <v/>
      </c>
      <c r="C1994" s="146" t="str">
        <f t="shared" ref="C1994:D1994" si="54">#REF!</f>
        <v>#REF!</v>
      </c>
      <c r="D1994" s="146" t="str">
        <f t="shared" si="54"/>
        <v>#REF!</v>
      </c>
      <c r="E1994" s="146">
        <f>'Product Ratings'!C1962</f>
        <v>2</v>
      </c>
      <c r="F1994" s="305">
        <f>'Product Ratings'!D1962</f>
        <v>67.83</v>
      </c>
      <c r="G1994" s="305">
        <f>'Product Ratings'!E1962</f>
        <v>29.83</v>
      </c>
      <c r="H1994" s="134">
        <f>'Product Ratings'!F1962</f>
        <v>0.4397</v>
      </c>
      <c r="I1994" s="146"/>
      <c r="J1994" s="305">
        <f>'Product Ratings'!J1962</f>
        <v>33.915</v>
      </c>
      <c r="K1994" s="146" t="str">
        <f>'Product Ratings'!K1962</f>
        <v/>
      </c>
      <c r="L1994" s="305">
        <f>'Product Ratings'!L1962</f>
        <v>23.55699104</v>
      </c>
      <c r="M1994" s="134" t="str">
        <f>'Product Ratings'!M1962</f>
        <v/>
      </c>
      <c r="N1994" s="146"/>
      <c r="O1994" s="139">
        <f>'Product Ratings'!O1962</f>
        <v>3</v>
      </c>
      <c r="P1994" s="139">
        <f>'Product Ratings'!P1962</f>
        <v>1</v>
      </c>
      <c r="Q1994" s="139">
        <f>'Product Ratings'!Q1962</f>
        <v>5</v>
      </c>
      <c r="R1994" s="139">
        <f>'Product Ratings'!R1962</f>
        <v>0</v>
      </c>
      <c r="S1994" s="306">
        <f>'Product Ratings'!S1962</f>
        <v>0</v>
      </c>
      <c r="T1994" s="307">
        <f>'Product Ratings'!T1962</f>
        <v>9</v>
      </c>
      <c r="U1994" s="146"/>
      <c r="V1994" s="146"/>
      <c r="W1994" s="146"/>
    </row>
    <row r="1995" ht="12.75" customHeight="1">
      <c r="A1995" s="146"/>
      <c r="B1995" s="146" t="str">
        <f>'Product Ratings'!B1967</f>
        <v/>
      </c>
      <c r="C1995" s="146" t="str">
        <f t="shared" ref="C1995:D1995" si="55">#REF!</f>
        <v>#REF!</v>
      </c>
      <c r="D1995" s="146" t="str">
        <f t="shared" si="55"/>
        <v>#REF!</v>
      </c>
      <c r="E1995" s="146">
        <f>'Product Ratings'!C1967</f>
        <v>5</v>
      </c>
      <c r="F1995" s="305">
        <f>'Product Ratings'!D1967</f>
        <v>34.35</v>
      </c>
      <c r="G1995" s="305">
        <f>'Product Ratings'!E1967</f>
        <v>15.07</v>
      </c>
      <c r="H1995" s="134">
        <f>'Product Ratings'!F1967</f>
        <v>0.4388</v>
      </c>
      <c r="I1995" s="146"/>
      <c r="J1995" s="305">
        <f>'Product Ratings'!J1967</f>
        <v>6.87</v>
      </c>
      <c r="K1995" s="146" t="str">
        <f>'Product Ratings'!K1967</f>
        <v/>
      </c>
      <c r="L1995" s="305">
        <f>'Product Ratings'!L1967</f>
        <v>4.774812344</v>
      </c>
      <c r="M1995" s="134" t="str">
        <f>'Product Ratings'!M1967</f>
        <v/>
      </c>
      <c r="N1995" s="146"/>
      <c r="O1995" s="139">
        <f>'Product Ratings'!O1967</f>
        <v>3</v>
      </c>
      <c r="P1995" s="139">
        <f>'Product Ratings'!P1967</f>
        <v>1</v>
      </c>
      <c r="Q1995" s="139">
        <f>'Product Ratings'!Q1967</f>
        <v>5</v>
      </c>
      <c r="R1995" s="139">
        <f>'Product Ratings'!R1967</f>
        <v>0</v>
      </c>
      <c r="S1995" s="306">
        <f>'Product Ratings'!S1967</f>
        <v>0</v>
      </c>
      <c r="T1995" s="307">
        <f>'Product Ratings'!T1967</f>
        <v>9</v>
      </c>
      <c r="U1995" s="146"/>
      <c r="V1995" s="146"/>
      <c r="W1995" s="146"/>
    </row>
    <row r="1996" ht="12.75" customHeight="1">
      <c r="A1996" s="146"/>
      <c r="B1996" s="146" t="str">
        <f>'Product Ratings'!B1968</f>
        <v/>
      </c>
      <c r="C1996" s="146" t="str">
        <f t="shared" ref="C1996:D1996" si="56">#REF!</f>
        <v>#REF!</v>
      </c>
      <c r="D1996" s="146" t="str">
        <f t="shared" si="56"/>
        <v>#REF!</v>
      </c>
      <c r="E1996" s="146">
        <f>'Product Ratings'!C1968</f>
        <v>1</v>
      </c>
      <c r="F1996" s="305">
        <f>'Product Ratings'!D1968</f>
        <v>11.74</v>
      </c>
      <c r="G1996" s="305">
        <f>'Product Ratings'!E1968</f>
        <v>5.15</v>
      </c>
      <c r="H1996" s="134">
        <f>'Product Ratings'!F1968</f>
        <v>0.4386</v>
      </c>
      <c r="I1996" s="146"/>
      <c r="J1996" s="305">
        <f>'Product Ratings'!J1968</f>
        <v>11.74</v>
      </c>
      <c r="K1996" s="146" t="str">
        <f>'Product Ratings'!K1968</f>
        <v/>
      </c>
      <c r="L1996" s="305">
        <f>'Product Ratings'!L1968</f>
        <v>8.160711803</v>
      </c>
      <c r="M1996" s="134" t="str">
        <f>'Product Ratings'!M1968</f>
        <v/>
      </c>
      <c r="N1996" s="146"/>
      <c r="O1996" s="139">
        <f>'Product Ratings'!O1968</f>
        <v>3</v>
      </c>
      <c r="P1996" s="139">
        <f>'Product Ratings'!P1968</f>
        <v>1</v>
      </c>
      <c r="Q1996" s="139">
        <f>'Product Ratings'!Q1968</f>
        <v>5</v>
      </c>
      <c r="R1996" s="139">
        <f>'Product Ratings'!R1968</f>
        <v>0</v>
      </c>
      <c r="S1996" s="306">
        <f>'Product Ratings'!S1968</f>
        <v>0</v>
      </c>
      <c r="T1996" s="307">
        <f>'Product Ratings'!T1968</f>
        <v>9</v>
      </c>
      <c r="U1996" s="146"/>
      <c r="V1996" s="146"/>
      <c r="W1996" s="146"/>
    </row>
    <row r="1997" ht="12.75" customHeight="1">
      <c r="A1997" s="146"/>
      <c r="B1997" s="146" t="str">
        <f>'Product Ratings'!B1974</f>
        <v/>
      </c>
      <c r="C1997" s="146" t="str">
        <f t="shared" ref="C1997:D1997" si="57">#REF!</f>
        <v>#REF!</v>
      </c>
      <c r="D1997" s="146" t="str">
        <f t="shared" si="57"/>
        <v>#REF!</v>
      </c>
      <c r="E1997" s="146">
        <f>'Product Ratings'!C1974</f>
        <v>6</v>
      </c>
      <c r="F1997" s="305">
        <f>'Product Ratings'!D1974</f>
        <v>222.28</v>
      </c>
      <c r="G1997" s="305">
        <f>'Product Ratings'!E1974</f>
        <v>97.1</v>
      </c>
      <c r="H1997" s="134">
        <f>'Product Ratings'!F1974</f>
        <v>0.4368</v>
      </c>
      <c r="I1997" s="146"/>
      <c r="J1997" s="305">
        <f>'Product Ratings'!J1974</f>
        <v>37.04666667</v>
      </c>
      <c r="K1997" s="146" t="str">
        <f>'Product Ratings'!K1974</f>
        <v/>
      </c>
      <c r="L1997" s="305">
        <f>'Product Ratings'!L1974</f>
        <v>25.78414996</v>
      </c>
      <c r="M1997" s="134" t="str">
        <f>'Product Ratings'!M1974</f>
        <v/>
      </c>
      <c r="N1997" s="146"/>
      <c r="O1997" s="139">
        <f>'Product Ratings'!O1974</f>
        <v>3</v>
      </c>
      <c r="P1997" s="139">
        <f>'Product Ratings'!P1974</f>
        <v>2</v>
      </c>
      <c r="Q1997" s="127">
        <f>'Product Ratings'!Q1974</f>
        <v>25.78414996</v>
      </c>
      <c r="R1997" s="139">
        <f>'Product Ratings'!R1974</f>
        <v>0</v>
      </c>
      <c r="S1997" s="306">
        <f>'Product Ratings'!S1974</f>
        <v>0</v>
      </c>
      <c r="T1997" s="307">
        <f>'Product Ratings'!T1974</f>
        <v>30.78414996</v>
      </c>
      <c r="U1997" s="146"/>
      <c r="V1997" s="146"/>
      <c r="W1997" s="146"/>
    </row>
    <row r="1998" ht="12.75" customHeight="1">
      <c r="A1998" s="146"/>
      <c r="B1998" s="146" t="str">
        <f>'Product Ratings'!B1980</f>
        <v/>
      </c>
      <c r="C1998" s="146" t="str">
        <f t="shared" ref="C1998:D1998" si="58">#REF!</f>
        <v>#REF!</v>
      </c>
      <c r="D1998" s="146" t="str">
        <f t="shared" si="58"/>
        <v>#REF!</v>
      </c>
      <c r="E1998" s="146">
        <f>'Product Ratings'!C1980</f>
        <v>4</v>
      </c>
      <c r="F1998" s="305">
        <f>'Product Ratings'!D1980</f>
        <v>38.09</v>
      </c>
      <c r="G1998" s="305">
        <f>'Product Ratings'!E1980</f>
        <v>16.57</v>
      </c>
      <c r="H1998" s="134">
        <f>'Product Ratings'!F1980</f>
        <v>0.435</v>
      </c>
      <c r="I1998" s="146"/>
      <c r="J1998" s="305">
        <f>'Product Ratings'!J1980</f>
        <v>9.5225</v>
      </c>
      <c r="K1998" s="146" t="str">
        <f>'Product Ratings'!K1980</f>
        <v/>
      </c>
      <c r="L1998" s="305">
        <f>'Product Ratings'!L1980</f>
        <v>6.635888502</v>
      </c>
      <c r="M1998" s="134" t="str">
        <f>'Product Ratings'!M1980</f>
        <v/>
      </c>
      <c r="N1998" s="146"/>
      <c r="O1998" s="139">
        <f>'Product Ratings'!O1980</f>
        <v>3</v>
      </c>
      <c r="P1998" s="139">
        <f>'Product Ratings'!P1980</f>
        <v>1</v>
      </c>
      <c r="Q1998" s="139">
        <f>'Product Ratings'!Q1980</f>
        <v>5</v>
      </c>
      <c r="R1998" s="139">
        <f>'Product Ratings'!R1980</f>
        <v>0</v>
      </c>
      <c r="S1998" s="306">
        <f>'Product Ratings'!S1980</f>
        <v>0</v>
      </c>
      <c r="T1998" s="307">
        <f>'Product Ratings'!T1980</f>
        <v>9</v>
      </c>
      <c r="U1998" s="146"/>
      <c r="V1998" s="146"/>
      <c r="W1998" s="146"/>
    </row>
    <row r="1999" ht="12.75" customHeight="1">
      <c r="A1999" s="146"/>
      <c r="B1999" s="146" t="str">
        <f>'Product Ratings'!B1982</f>
        <v/>
      </c>
      <c r="C1999" s="146" t="str">
        <f t="shared" ref="C1999:D1999" si="59">#REF!</f>
        <v>#REF!</v>
      </c>
      <c r="D1999" s="146" t="str">
        <f t="shared" si="59"/>
        <v>#REF!</v>
      </c>
      <c r="E1999" s="146">
        <f>'Product Ratings'!C1982</f>
        <v>1</v>
      </c>
      <c r="F1999" s="305">
        <f>'Product Ratings'!D1982</f>
        <v>17.3</v>
      </c>
      <c r="G1999" s="305">
        <f>'Product Ratings'!E1982</f>
        <v>7.51</v>
      </c>
      <c r="H1999" s="134">
        <f>'Product Ratings'!F1982</f>
        <v>0.4342</v>
      </c>
      <c r="I1999" s="146"/>
      <c r="J1999" s="305">
        <f>'Product Ratings'!J1982</f>
        <v>17.3</v>
      </c>
      <c r="K1999" s="146" t="str">
        <f>'Product Ratings'!K1982</f>
        <v/>
      </c>
      <c r="L1999" s="305">
        <f>'Product Ratings'!L1982</f>
        <v>12.06247385</v>
      </c>
      <c r="M1999" s="134" t="str">
        <f>'Product Ratings'!M1982</f>
        <v/>
      </c>
      <c r="N1999" s="146"/>
      <c r="O1999" s="139">
        <f>'Product Ratings'!O1982</f>
        <v>3</v>
      </c>
      <c r="P1999" s="139">
        <f>'Product Ratings'!P1982</f>
        <v>1</v>
      </c>
      <c r="Q1999" s="139">
        <f>'Product Ratings'!Q1982</f>
        <v>5</v>
      </c>
      <c r="R1999" s="139">
        <f>'Product Ratings'!R1982</f>
        <v>0</v>
      </c>
      <c r="S1999" s="306">
        <f>'Product Ratings'!S1982</f>
        <v>0</v>
      </c>
      <c r="T1999" s="307">
        <f>'Product Ratings'!T1982</f>
        <v>9</v>
      </c>
      <c r="U1999" s="146"/>
      <c r="V1999" s="146"/>
      <c r="W1999" s="146"/>
    </row>
    <row r="2000" ht="12.75" customHeight="1">
      <c r="A2000" s="146"/>
      <c r="B2000" s="146" t="str">
        <f>'Product Ratings'!B1988</f>
        <v/>
      </c>
      <c r="C2000" s="146" t="str">
        <f t="shared" ref="C2000:D2000" si="60">#REF!</f>
        <v>#REF!</v>
      </c>
      <c r="D2000" s="146" t="str">
        <f t="shared" si="60"/>
        <v>#REF!</v>
      </c>
      <c r="E2000" s="146">
        <f>'Product Ratings'!C1988</f>
        <v>1</v>
      </c>
      <c r="F2000" s="305">
        <f>'Product Ratings'!D1988</f>
        <v>25.22</v>
      </c>
      <c r="G2000" s="305">
        <f>'Product Ratings'!E1988</f>
        <v>10.89</v>
      </c>
      <c r="H2000" s="134">
        <f>'Product Ratings'!F1988</f>
        <v>0.4319</v>
      </c>
      <c r="I2000" s="146"/>
      <c r="J2000" s="305">
        <f>'Product Ratings'!J1988</f>
        <v>25.22</v>
      </c>
      <c r="K2000" s="146" t="str">
        <f>'Product Ratings'!K1988</f>
        <v/>
      </c>
      <c r="L2000" s="305">
        <f>'Product Ratings'!L1988</f>
        <v>17.6129618</v>
      </c>
      <c r="M2000" s="134" t="str">
        <f>'Product Ratings'!M1988</f>
        <v/>
      </c>
      <c r="N2000" s="146"/>
      <c r="O2000" s="139">
        <f>'Product Ratings'!O1988</f>
        <v>3</v>
      </c>
      <c r="P2000" s="139">
        <f>'Product Ratings'!P1988</f>
        <v>1</v>
      </c>
      <c r="Q2000" s="139">
        <f>'Product Ratings'!Q1988</f>
        <v>5</v>
      </c>
      <c r="R2000" s="139">
        <f>'Product Ratings'!R1988</f>
        <v>0</v>
      </c>
      <c r="S2000" s="306">
        <f>'Product Ratings'!S1988</f>
        <v>0</v>
      </c>
      <c r="T2000" s="307">
        <f>'Product Ratings'!T1988</f>
        <v>9</v>
      </c>
      <c r="U2000" s="146"/>
      <c r="V2000" s="146"/>
      <c r="W2000" s="146"/>
    </row>
    <row r="2001" ht="12.75" customHeight="1">
      <c r="A2001" s="146"/>
      <c r="B2001" s="146" t="str">
        <f>'Product Ratings'!B1992</f>
        <v/>
      </c>
      <c r="C2001" s="146" t="str">
        <f t="shared" ref="C2001:D2001" si="61">#REF!</f>
        <v>#REF!</v>
      </c>
      <c r="D2001" s="146" t="str">
        <f t="shared" si="61"/>
        <v>#REF!</v>
      </c>
      <c r="E2001" s="146">
        <f>'Product Ratings'!C1992</f>
        <v>4</v>
      </c>
      <c r="F2001" s="305">
        <f>'Product Ratings'!D1992</f>
        <v>90.78</v>
      </c>
      <c r="G2001" s="305">
        <f>'Product Ratings'!E1992</f>
        <v>39.13</v>
      </c>
      <c r="H2001" s="134">
        <f>'Product Ratings'!F1992</f>
        <v>0.431</v>
      </c>
      <c r="I2001" s="146"/>
      <c r="J2001" s="305">
        <f>'Product Ratings'!J1992</f>
        <v>22.695</v>
      </c>
      <c r="K2001" s="146" t="str">
        <f>'Product Ratings'!K1992</f>
        <v/>
      </c>
      <c r="L2001" s="305">
        <f>'Product Ratings'!L1992</f>
        <v>15.85953878</v>
      </c>
      <c r="M2001" s="134" t="str">
        <f>'Product Ratings'!M1992</f>
        <v/>
      </c>
      <c r="N2001" s="146"/>
      <c r="O2001" s="139">
        <f>'Product Ratings'!O1992</f>
        <v>3</v>
      </c>
      <c r="P2001" s="139">
        <f>'Product Ratings'!P1992</f>
        <v>1</v>
      </c>
      <c r="Q2001" s="139">
        <f>'Product Ratings'!Q1992</f>
        <v>5</v>
      </c>
      <c r="R2001" s="139">
        <f>'Product Ratings'!R1992</f>
        <v>0</v>
      </c>
      <c r="S2001" s="306">
        <f>'Product Ratings'!S1992</f>
        <v>0</v>
      </c>
      <c r="T2001" s="307">
        <f>'Product Ratings'!T1992</f>
        <v>9</v>
      </c>
      <c r="U2001" s="146"/>
      <c r="V2001" s="146"/>
      <c r="W2001" s="146"/>
    </row>
    <row r="2002" ht="12.75" customHeight="1">
      <c r="A2002" s="146"/>
      <c r="B2002" s="146" t="str">
        <f>'Product Ratings'!B1993</f>
        <v/>
      </c>
      <c r="C2002" s="146" t="str">
        <f t="shared" ref="C2002:D2002" si="62">#REF!</f>
        <v>#REF!</v>
      </c>
      <c r="D2002" s="146" t="str">
        <f t="shared" si="62"/>
        <v>#REF!</v>
      </c>
      <c r="E2002" s="146">
        <f>'Product Ratings'!C1993</f>
        <v>4</v>
      </c>
      <c r="F2002" s="305">
        <f>'Product Ratings'!D1993</f>
        <v>90.78</v>
      </c>
      <c r="G2002" s="305">
        <f>'Product Ratings'!E1993</f>
        <v>39.13</v>
      </c>
      <c r="H2002" s="134">
        <f>'Product Ratings'!F1993</f>
        <v>0.431</v>
      </c>
      <c r="I2002" s="146"/>
      <c r="J2002" s="305">
        <f>'Product Ratings'!J1993</f>
        <v>22.695</v>
      </c>
      <c r="K2002" s="146" t="str">
        <f>'Product Ratings'!K1993</f>
        <v/>
      </c>
      <c r="L2002" s="305">
        <f>'Product Ratings'!L1993</f>
        <v>15.85953878</v>
      </c>
      <c r="M2002" s="134" t="str">
        <f>'Product Ratings'!M1993</f>
        <v/>
      </c>
      <c r="N2002" s="146"/>
      <c r="O2002" s="139">
        <f>'Product Ratings'!O1993</f>
        <v>3</v>
      </c>
      <c r="P2002" s="139">
        <f>'Product Ratings'!P1993</f>
        <v>1</v>
      </c>
      <c r="Q2002" s="139">
        <f>'Product Ratings'!Q1993</f>
        <v>5</v>
      </c>
      <c r="R2002" s="139">
        <f>'Product Ratings'!R1993</f>
        <v>0</v>
      </c>
      <c r="S2002" s="306">
        <f>'Product Ratings'!S1993</f>
        <v>0</v>
      </c>
      <c r="T2002" s="307">
        <f>'Product Ratings'!T1993</f>
        <v>9</v>
      </c>
      <c r="U2002" s="146"/>
      <c r="V2002" s="146"/>
      <c r="W2002" s="146"/>
    </row>
    <row r="2003" ht="12.75" customHeight="1">
      <c r="A2003" s="146"/>
      <c r="B2003" s="146" t="str">
        <f>'Product Ratings'!B1998</f>
        <v/>
      </c>
      <c r="C2003" s="146" t="str">
        <f t="shared" ref="C2003:D2003" si="63">#REF!</f>
        <v>#REF!</v>
      </c>
      <c r="D2003" s="146" t="str">
        <f t="shared" si="63"/>
        <v>#REF!</v>
      </c>
      <c r="E2003" s="146">
        <f>'Product Ratings'!C1998</f>
        <v>5</v>
      </c>
      <c r="F2003" s="305">
        <f>'Product Ratings'!D1998</f>
        <v>105.91</v>
      </c>
      <c r="G2003" s="305">
        <f>'Product Ratings'!E1998</f>
        <v>45.55</v>
      </c>
      <c r="H2003" s="134">
        <f>'Product Ratings'!F1998</f>
        <v>0.4301</v>
      </c>
      <c r="I2003" s="146"/>
      <c r="J2003" s="305">
        <f>'Product Ratings'!J1998</f>
        <v>21.182</v>
      </c>
      <c r="K2003" s="146" t="str">
        <f>'Product Ratings'!K1998</f>
        <v/>
      </c>
      <c r="L2003" s="305">
        <f>'Product Ratings'!L1998</f>
        <v>14.81155164</v>
      </c>
      <c r="M2003" s="134" t="str">
        <f>'Product Ratings'!M1998</f>
        <v/>
      </c>
      <c r="N2003" s="146"/>
      <c r="O2003" s="139">
        <f>'Product Ratings'!O1998</f>
        <v>3</v>
      </c>
      <c r="P2003" s="139">
        <f>'Product Ratings'!P1998</f>
        <v>1</v>
      </c>
      <c r="Q2003" s="139">
        <f>'Product Ratings'!Q1998</f>
        <v>5</v>
      </c>
      <c r="R2003" s="139">
        <f>'Product Ratings'!R1998</f>
        <v>0</v>
      </c>
      <c r="S2003" s="306">
        <f>'Product Ratings'!S1998</f>
        <v>0</v>
      </c>
      <c r="T2003" s="307">
        <f>'Product Ratings'!T1998</f>
        <v>9</v>
      </c>
      <c r="U2003" s="146"/>
      <c r="V2003" s="146"/>
      <c r="W2003" s="146"/>
    </row>
    <row r="2004" ht="12.75" customHeight="1">
      <c r="A2004" s="146"/>
      <c r="B2004" s="146" t="str">
        <f>'Product Ratings'!B2011</f>
        <v/>
      </c>
      <c r="C2004" s="146" t="str">
        <f t="shared" ref="C2004:D2004" si="64">#REF!</f>
        <v>#REF!</v>
      </c>
      <c r="D2004" s="146" t="str">
        <f t="shared" si="64"/>
        <v>#REF!</v>
      </c>
      <c r="E2004" s="146">
        <f>'Product Ratings'!C2011</f>
        <v>5</v>
      </c>
      <c r="F2004" s="305">
        <f>'Product Ratings'!D2011</f>
        <v>68.32</v>
      </c>
      <c r="G2004" s="305">
        <f>'Product Ratings'!E2011</f>
        <v>29.19</v>
      </c>
      <c r="H2004" s="134">
        <f>'Product Ratings'!F2011</f>
        <v>0.4272</v>
      </c>
      <c r="I2004" s="146"/>
      <c r="J2004" s="305">
        <f>'Product Ratings'!J2011</f>
        <v>13.664</v>
      </c>
      <c r="K2004" s="146" t="str">
        <f>'Product Ratings'!K2011</f>
        <v/>
      </c>
      <c r="L2004" s="305">
        <f>'Product Ratings'!L2011</f>
        <v>9.573991031</v>
      </c>
      <c r="M2004" s="134" t="str">
        <f>'Product Ratings'!M2011</f>
        <v/>
      </c>
      <c r="N2004" s="146"/>
      <c r="O2004" s="139">
        <f>'Product Ratings'!O2011</f>
        <v>3</v>
      </c>
      <c r="P2004" s="139">
        <f>'Product Ratings'!P2011</f>
        <v>1</v>
      </c>
      <c r="Q2004" s="139">
        <f>'Product Ratings'!Q2011</f>
        <v>5</v>
      </c>
      <c r="R2004" s="139">
        <f>'Product Ratings'!R2011</f>
        <v>0</v>
      </c>
      <c r="S2004" s="306">
        <f>'Product Ratings'!S2011</f>
        <v>0</v>
      </c>
      <c r="T2004" s="307">
        <f>'Product Ratings'!T2011</f>
        <v>9</v>
      </c>
      <c r="U2004" s="146"/>
      <c r="V2004" s="146"/>
      <c r="W2004" s="146"/>
    </row>
    <row r="2005" ht="12.75" customHeight="1">
      <c r="A2005" s="146"/>
      <c r="B2005" s="146" t="str">
        <f>'Product Ratings'!B2015</f>
        <v/>
      </c>
      <c r="C2005" s="146" t="str">
        <f t="shared" ref="C2005:D2005" si="65">#REF!</f>
        <v>#REF!</v>
      </c>
      <c r="D2005" s="146" t="str">
        <f t="shared" si="65"/>
        <v>#REF!</v>
      </c>
      <c r="E2005" s="146">
        <f>'Product Ratings'!C2015</f>
        <v>1</v>
      </c>
      <c r="F2005" s="305">
        <f>'Product Ratings'!D2015</f>
        <v>17</v>
      </c>
      <c r="G2005" s="305">
        <f>'Product Ratings'!E2015</f>
        <v>7.23</v>
      </c>
      <c r="H2005" s="134">
        <f>'Product Ratings'!F2015</f>
        <v>0.4253</v>
      </c>
      <c r="I2005" s="146"/>
      <c r="J2005" s="305">
        <f>'Product Ratings'!J2015</f>
        <v>17</v>
      </c>
      <c r="K2005" s="146" t="str">
        <f>'Product Ratings'!K2015</f>
        <v/>
      </c>
      <c r="L2005" s="305">
        <f>'Product Ratings'!L2015</f>
        <v>11.92731355</v>
      </c>
      <c r="M2005" s="134" t="str">
        <f>'Product Ratings'!M2015</f>
        <v/>
      </c>
      <c r="N2005" s="146"/>
      <c r="O2005" s="139">
        <f>'Product Ratings'!O2015</f>
        <v>3</v>
      </c>
      <c r="P2005" s="139">
        <f>'Product Ratings'!P2015</f>
        <v>1</v>
      </c>
      <c r="Q2005" s="139">
        <f>'Product Ratings'!Q2015</f>
        <v>5</v>
      </c>
      <c r="R2005" s="139">
        <f>'Product Ratings'!R2015</f>
        <v>0</v>
      </c>
      <c r="S2005" s="306">
        <f>'Product Ratings'!S2015</f>
        <v>0</v>
      </c>
      <c r="T2005" s="307">
        <f>'Product Ratings'!T2015</f>
        <v>9</v>
      </c>
      <c r="U2005" s="146"/>
      <c r="V2005" s="146"/>
      <c r="W2005" s="146"/>
    </row>
    <row r="2006" ht="12.75" customHeight="1">
      <c r="A2006" s="146"/>
      <c r="B2006" s="146" t="str">
        <f>'Product Ratings'!B2022</f>
        <v/>
      </c>
      <c r="C2006" s="146" t="str">
        <f t="shared" ref="C2006:D2006" si="66">#REF!</f>
        <v>#REF!</v>
      </c>
      <c r="D2006" s="146" t="str">
        <f t="shared" si="66"/>
        <v>#REF!</v>
      </c>
      <c r="E2006" s="146">
        <f>'Product Ratings'!C2022</f>
        <v>9</v>
      </c>
      <c r="F2006" s="305">
        <f>'Product Ratings'!D2022</f>
        <v>327.29</v>
      </c>
      <c r="G2006" s="305">
        <f>'Product Ratings'!E2022</f>
        <v>139</v>
      </c>
      <c r="H2006" s="134">
        <f>'Product Ratings'!F2022</f>
        <v>0.4247</v>
      </c>
      <c r="I2006" s="146"/>
      <c r="J2006" s="305">
        <f>'Product Ratings'!J2022</f>
        <v>36.36555556</v>
      </c>
      <c r="K2006" s="146" t="str">
        <f>'Product Ratings'!K2022</f>
        <v/>
      </c>
      <c r="L2006" s="305">
        <f>'Product Ratings'!L2022</f>
        <v>25.52506181</v>
      </c>
      <c r="M2006" s="134" t="str">
        <f>'Product Ratings'!M2022</f>
        <v/>
      </c>
      <c r="N2006" s="146"/>
      <c r="O2006" s="139">
        <f>'Product Ratings'!O2022</f>
        <v>3</v>
      </c>
      <c r="P2006" s="139">
        <f>'Product Ratings'!P2022</f>
        <v>2</v>
      </c>
      <c r="Q2006" s="127">
        <f>'Product Ratings'!Q2022</f>
        <v>25.52506181</v>
      </c>
      <c r="R2006" s="139">
        <f>'Product Ratings'!R2022</f>
        <v>0</v>
      </c>
      <c r="S2006" s="306">
        <f>'Product Ratings'!S2022</f>
        <v>0</v>
      </c>
      <c r="T2006" s="307">
        <f>'Product Ratings'!T2022</f>
        <v>30.52506181</v>
      </c>
      <c r="U2006" s="146"/>
      <c r="V2006" s="146"/>
      <c r="W2006" s="146"/>
    </row>
    <row r="2007" ht="12.75" customHeight="1">
      <c r="A2007" s="146"/>
      <c r="B2007" s="146" t="str">
        <f>'Product Ratings'!B2023</f>
        <v/>
      </c>
      <c r="C2007" s="146" t="str">
        <f t="shared" ref="C2007:D2007" si="67">#REF!</f>
        <v>#REF!</v>
      </c>
      <c r="D2007" s="146" t="str">
        <f t="shared" si="67"/>
        <v>#REF!</v>
      </c>
      <c r="E2007" s="146">
        <f>'Product Ratings'!C2023</f>
        <v>1</v>
      </c>
      <c r="F2007" s="305">
        <f>'Product Ratings'!D2023</f>
        <v>34.7</v>
      </c>
      <c r="G2007" s="305">
        <f>'Product Ratings'!E2023</f>
        <v>14.7</v>
      </c>
      <c r="H2007" s="134">
        <f>'Product Ratings'!F2023</f>
        <v>0.4236</v>
      </c>
      <c r="I2007" s="146"/>
      <c r="J2007" s="305">
        <f>'Product Ratings'!J2023</f>
        <v>34.7</v>
      </c>
      <c r="K2007" s="146" t="str">
        <f>'Product Ratings'!K2023</f>
        <v/>
      </c>
      <c r="L2007" s="305">
        <f>'Product Ratings'!L2023</f>
        <v>24.37482439</v>
      </c>
      <c r="M2007" s="134" t="str">
        <f>'Product Ratings'!M2023</f>
        <v/>
      </c>
      <c r="N2007" s="146"/>
      <c r="O2007" s="139">
        <f>'Product Ratings'!O2023</f>
        <v>3</v>
      </c>
      <c r="P2007" s="139">
        <f>'Product Ratings'!P2023</f>
        <v>1</v>
      </c>
      <c r="Q2007" s="139">
        <f>'Product Ratings'!Q2023</f>
        <v>5</v>
      </c>
      <c r="R2007" s="139">
        <f>'Product Ratings'!R2023</f>
        <v>0</v>
      </c>
      <c r="S2007" s="306">
        <f>'Product Ratings'!S2023</f>
        <v>0</v>
      </c>
      <c r="T2007" s="307">
        <f>'Product Ratings'!T2023</f>
        <v>9</v>
      </c>
      <c r="U2007" s="146"/>
      <c r="V2007" s="146"/>
      <c r="W2007" s="146"/>
    </row>
    <row r="2008" ht="12.75" customHeight="1">
      <c r="A2008" s="146"/>
      <c r="B2008" s="146" t="str">
        <f>'Product Ratings'!B2024</f>
        <v/>
      </c>
      <c r="C2008" s="146" t="str">
        <f t="shared" ref="C2008:D2008" si="68">#REF!</f>
        <v>#REF!</v>
      </c>
      <c r="D2008" s="146" t="str">
        <f t="shared" si="68"/>
        <v>#REF!</v>
      </c>
      <c r="E2008" s="146">
        <f>'Product Ratings'!C2024</f>
        <v>1</v>
      </c>
      <c r="F2008" s="305">
        <f>'Product Ratings'!D2024</f>
        <v>12.61</v>
      </c>
      <c r="G2008" s="305">
        <f>'Product Ratings'!E2024</f>
        <v>5.34</v>
      </c>
      <c r="H2008" s="134">
        <f>'Product Ratings'!F2024</f>
        <v>0.4234</v>
      </c>
      <c r="I2008" s="146"/>
      <c r="J2008" s="305">
        <f>'Product Ratings'!J2024</f>
        <v>12.61</v>
      </c>
      <c r="K2008" s="146" t="str">
        <f>'Product Ratings'!K2024</f>
        <v/>
      </c>
      <c r="L2008" s="305">
        <f>'Product Ratings'!L2024</f>
        <v>8.859069833</v>
      </c>
      <c r="M2008" s="134" t="str">
        <f>'Product Ratings'!M2024</f>
        <v/>
      </c>
      <c r="N2008" s="146"/>
      <c r="O2008" s="139">
        <f>'Product Ratings'!O2024</f>
        <v>3</v>
      </c>
      <c r="P2008" s="139">
        <f>'Product Ratings'!P2024</f>
        <v>1</v>
      </c>
      <c r="Q2008" s="139">
        <f>'Product Ratings'!Q2024</f>
        <v>5</v>
      </c>
      <c r="R2008" s="139">
        <f>'Product Ratings'!R2024</f>
        <v>0</v>
      </c>
      <c r="S2008" s="306">
        <f>'Product Ratings'!S2024</f>
        <v>0</v>
      </c>
      <c r="T2008" s="307">
        <f>'Product Ratings'!T2024</f>
        <v>9</v>
      </c>
      <c r="U2008" s="146"/>
      <c r="V2008" s="146"/>
      <c r="W2008" s="146"/>
    </row>
    <row r="2009" ht="12.75" customHeight="1">
      <c r="A2009" s="146"/>
      <c r="B2009" s="146" t="str">
        <f>'Product Ratings'!B2025</f>
        <v/>
      </c>
      <c r="C2009" s="146" t="str">
        <f t="shared" ref="C2009:D2009" si="69">#REF!</f>
        <v>#REF!</v>
      </c>
      <c r="D2009" s="146" t="str">
        <f t="shared" si="69"/>
        <v>#REF!</v>
      </c>
      <c r="E2009" s="146">
        <f>'Product Ratings'!C2025</f>
        <v>4</v>
      </c>
      <c r="F2009" s="305">
        <f>'Product Ratings'!D2025</f>
        <v>27.08</v>
      </c>
      <c r="G2009" s="305">
        <f>'Product Ratings'!E2025</f>
        <v>11.46</v>
      </c>
      <c r="H2009" s="134">
        <f>'Product Ratings'!F2025</f>
        <v>0.4232</v>
      </c>
      <c r="I2009" s="146"/>
      <c r="J2009" s="305">
        <f>'Product Ratings'!J2025</f>
        <v>6.77</v>
      </c>
      <c r="K2009" s="146" t="str">
        <f>'Product Ratings'!K2025</f>
        <v/>
      </c>
      <c r="L2009" s="305">
        <f>'Product Ratings'!L2025</f>
        <v>4.756885891</v>
      </c>
      <c r="M2009" s="134" t="str">
        <f>'Product Ratings'!M2025</f>
        <v/>
      </c>
      <c r="N2009" s="146"/>
      <c r="O2009" s="139">
        <f>'Product Ratings'!O2025</f>
        <v>3</v>
      </c>
      <c r="P2009" s="139">
        <f>'Product Ratings'!P2025</f>
        <v>1</v>
      </c>
      <c r="Q2009" s="139">
        <f>'Product Ratings'!Q2025</f>
        <v>5</v>
      </c>
      <c r="R2009" s="139">
        <f>'Product Ratings'!R2025</f>
        <v>0</v>
      </c>
      <c r="S2009" s="306">
        <f>'Product Ratings'!S2025</f>
        <v>0</v>
      </c>
      <c r="T2009" s="307">
        <f>'Product Ratings'!T2025</f>
        <v>9</v>
      </c>
      <c r="U2009" s="146"/>
      <c r="V2009" s="146"/>
      <c r="W2009" s="146"/>
    </row>
    <row r="2010" ht="12.75" customHeight="1">
      <c r="A2010" s="146"/>
      <c r="B2010" s="146" t="str">
        <f>'Product Ratings'!B2027</f>
        <v/>
      </c>
      <c r="C2010" s="146" t="str">
        <f t="shared" ref="C2010:D2010" si="70">#REF!</f>
        <v>#REF!</v>
      </c>
      <c r="D2010" s="146" t="str">
        <f t="shared" si="70"/>
        <v>#REF!</v>
      </c>
      <c r="E2010" s="146">
        <f>'Product Ratings'!C2027</f>
        <v>9</v>
      </c>
      <c r="F2010" s="305">
        <f>'Product Ratings'!D2027</f>
        <v>420.7</v>
      </c>
      <c r="G2010" s="305">
        <f>'Product Ratings'!E2027</f>
        <v>177.65</v>
      </c>
      <c r="H2010" s="134">
        <f>'Product Ratings'!F2027</f>
        <v>0.4223</v>
      </c>
      <c r="I2010" s="146"/>
      <c r="J2010" s="305">
        <f>'Product Ratings'!J2027</f>
        <v>46.74444444</v>
      </c>
      <c r="K2010" s="146" t="str">
        <f>'Product Ratings'!K2027</f>
        <v/>
      </c>
      <c r="L2010" s="305">
        <f>'Product Ratings'!L2027</f>
        <v>32.86539017</v>
      </c>
      <c r="M2010" s="134" t="str">
        <f>'Product Ratings'!M2027</f>
        <v/>
      </c>
      <c r="N2010" s="146"/>
      <c r="O2010" s="139">
        <f>'Product Ratings'!O2027</f>
        <v>3</v>
      </c>
      <c r="P2010" s="139">
        <f>'Product Ratings'!P2027</f>
        <v>2</v>
      </c>
      <c r="Q2010" s="139">
        <f>'Product Ratings'!Q2027</f>
        <v>4</v>
      </c>
      <c r="R2010" s="139">
        <f>'Product Ratings'!R2027</f>
        <v>0</v>
      </c>
      <c r="S2010" s="306">
        <f>'Product Ratings'!S2027</f>
        <v>0</v>
      </c>
      <c r="T2010" s="307">
        <f>'Product Ratings'!T2027</f>
        <v>9</v>
      </c>
      <c r="U2010" s="146"/>
      <c r="V2010" s="146"/>
      <c r="W2010" s="146"/>
    </row>
    <row r="2011" ht="12.75" customHeight="1">
      <c r="A2011" s="146"/>
      <c r="B2011" s="146" t="str">
        <f>'Product Ratings'!B2030</f>
        <v/>
      </c>
      <c r="C2011" s="146" t="str">
        <f t="shared" ref="C2011:D2011" si="71">#REF!</f>
        <v>#REF!</v>
      </c>
      <c r="D2011" s="146" t="str">
        <f t="shared" si="71"/>
        <v>#REF!</v>
      </c>
      <c r="E2011" s="146">
        <f>'Product Ratings'!C2030</f>
        <v>6</v>
      </c>
      <c r="F2011" s="305">
        <f>'Product Ratings'!D2030</f>
        <v>265.13</v>
      </c>
      <c r="G2011" s="305">
        <f>'Product Ratings'!E2030</f>
        <v>111.53</v>
      </c>
      <c r="H2011" s="134">
        <f>'Product Ratings'!F2030</f>
        <v>0.4207</v>
      </c>
      <c r="I2011" s="146"/>
      <c r="J2011" s="305">
        <f>'Product Ratings'!J2030</f>
        <v>44.18833333</v>
      </c>
      <c r="K2011" s="146" t="str">
        <f>'Product Ratings'!K2030</f>
        <v/>
      </c>
      <c r="L2011" s="305">
        <f>'Product Ratings'!L2030</f>
        <v>31.10321203</v>
      </c>
      <c r="M2011" s="134" t="str">
        <f>'Product Ratings'!M2030</f>
        <v/>
      </c>
      <c r="N2011" s="146"/>
      <c r="O2011" s="139">
        <f>'Product Ratings'!O2030</f>
        <v>3</v>
      </c>
      <c r="P2011" s="139">
        <f>'Product Ratings'!P2030</f>
        <v>2</v>
      </c>
      <c r="Q2011" s="139">
        <f>'Product Ratings'!Q2030</f>
        <v>4</v>
      </c>
      <c r="R2011" s="139">
        <f>'Product Ratings'!R2030</f>
        <v>0</v>
      </c>
      <c r="S2011" s="306">
        <f>'Product Ratings'!S2030</f>
        <v>0</v>
      </c>
      <c r="T2011" s="307">
        <f>'Product Ratings'!T2030</f>
        <v>9</v>
      </c>
      <c r="U2011" s="146"/>
      <c r="V2011" s="146"/>
      <c r="W2011" s="146"/>
    </row>
    <row r="2012" ht="12.75" customHeight="1">
      <c r="A2012" s="146"/>
      <c r="B2012" s="146" t="str">
        <f>'Product Ratings'!B2033</f>
        <v/>
      </c>
      <c r="C2012" s="146" t="str">
        <f t="shared" ref="C2012:D2012" si="72">#REF!</f>
        <v>#REF!</v>
      </c>
      <c r="D2012" s="146" t="str">
        <f t="shared" si="72"/>
        <v>#REF!</v>
      </c>
      <c r="E2012" s="146">
        <f>'Product Ratings'!C2033</f>
        <v>5</v>
      </c>
      <c r="F2012" s="305">
        <f>'Product Ratings'!D2033</f>
        <v>89.94</v>
      </c>
      <c r="G2012" s="305">
        <f>'Product Ratings'!E2033</f>
        <v>37.79</v>
      </c>
      <c r="H2012" s="134">
        <f>'Product Ratings'!F2033</f>
        <v>0.4202</v>
      </c>
      <c r="I2012" s="146"/>
      <c r="J2012" s="305">
        <f>'Product Ratings'!J2033</f>
        <v>17.988</v>
      </c>
      <c r="K2012" s="146" t="str">
        <f>'Product Ratings'!K2033</f>
        <v/>
      </c>
      <c r="L2012" s="305">
        <f>'Product Ratings'!L2033</f>
        <v>12.66582172</v>
      </c>
      <c r="M2012" s="134" t="str">
        <f>'Product Ratings'!M2033</f>
        <v/>
      </c>
      <c r="N2012" s="146"/>
      <c r="O2012" s="139">
        <f>'Product Ratings'!O2033</f>
        <v>3</v>
      </c>
      <c r="P2012" s="139">
        <f>'Product Ratings'!P2033</f>
        <v>1</v>
      </c>
      <c r="Q2012" s="139">
        <f>'Product Ratings'!Q2033</f>
        <v>5</v>
      </c>
      <c r="R2012" s="139">
        <f>'Product Ratings'!R2033</f>
        <v>0</v>
      </c>
      <c r="S2012" s="306">
        <f>'Product Ratings'!S2033</f>
        <v>0</v>
      </c>
      <c r="T2012" s="307">
        <f>'Product Ratings'!T2033</f>
        <v>9</v>
      </c>
      <c r="U2012" s="146"/>
      <c r="V2012" s="146"/>
      <c r="W2012" s="146"/>
    </row>
    <row r="2013" ht="12.75" customHeight="1">
      <c r="A2013" s="146"/>
      <c r="B2013" s="146" t="str">
        <f>'Product Ratings'!B2037</f>
        <v/>
      </c>
      <c r="C2013" s="146" t="str">
        <f t="shared" ref="C2013:D2013" si="73">#REF!</f>
        <v>#REF!</v>
      </c>
      <c r="D2013" s="146" t="str">
        <f t="shared" si="73"/>
        <v>#REF!</v>
      </c>
      <c r="E2013" s="146">
        <f>'Product Ratings'!C2037</f>
        <v>2</v>
      </c>
      <c r="F2013" s="305">
        <f>'Product Ratings'!D2037</f>
        <v>33.91</v>
      </c>
      <c r="G2013" s="305">
        <f>'Product Ratings'!E2037</f>
        <v>14.19</v>
      </c>
      <c r="H2013" s="134">
        <f>'Product Ratings'!F2037</f>
        <v>0.4183</v>
      </c>
      <c r="I2013" s="146"/>
      <c r="J2013" s="305">
        <f>'Product Ratings'!J2037</f>
        <v>16.955</v>
      </c>
      <c r="K2013" s="146" t="str">
        <f>'Product Ratings'!K2037</f>
        <v/>
      </c>
      <c r="L2013" s="305">
        <f>'Product Ratings'!L2037</f>
        <v>11.95445251</v>
      </c>
      <c r="M2013" s="134" t="str">
        <f>'Product Ratings'!M2037</f>
        <v/>
      </c>
      <c r="N2013" s="146"/>
      <c r="O2013" s="139">
        <f>'Product Ratings'!O2037</f>
        <v>3</v>
      </c>
      <c r="P2013" s="139">
        <f>'Product Ratings'!P2037</f>
        <v>1</v>
      </c>
      <c r="Q2013" s="139">
        <f>'Product Ratings'!Q2037</f>
        <v>5</v>
      </c>
      <c r="R2013" s="139">
        <f>'Product Ratings'!R2037</f>
        <v>0</v>
      </c>
      <c r="S2013" s="306">
        <f>'Product Ratings'!S2037</f>
        <v>0</v>
      </c>
      <c r="T2013" s="307">
        <f>'Product Ratings'!T2037</f>
        <v>9</v>
      </c>
      <c r="U2013" s="146"/>
      <c r="V2013" s="146"/>
      <c r="W2013" s="146"/>
    </row>
    <row r="2014" ht="12.75" customHeight="1">
      <c r="A2014" s="146"/>
      <c r="B2014" s="146" t="str">
        <f>'Product Ratings'!B2043</f>
        <v/>
      </c>
      <c r="C2014" s="146" t="str">
        <f t="shared" ref="C2014:D2014" si="74">#REF!</f>
        <v>#REF!</v>
      </c>
      <c r="D2014" s="146" t="str">
        <f t="shared" si="74"/>
        <v>#REF!</v>
      </c>
      <c r="E2014" s="146">
        <f>'Product Ratings'!C2043</f>
        <v>4</v>
      </c>
      <c r="F2014" s="305">
        <f>'Product Ratings'!D2043</f>
        <v>68.52</v>
      </c>
      <c r="G2014" s="305">
        <f>'Product Ratings'!E2043</f>
        <v>28.52</v>
      </c>
      <c r="H2014" s="134">
        <f>'Product Ratings'!F2043</f>
        <v>0.4162</v>
      </c>
      <c r="I2014" s="146"/>
      <c r="J2014" s="305">
        <f>'Product Ratings'!J2043</f>
        <v>17.13</v>
      </c>
      <c r="K2014" s="146" t="str">
        <f>'Product Ratings'!K2043</f>
        <v/>
      </c>
      <c r="L2014" s="305">
        <f>'Product Ratings'!L2043</f>
        <v>12.09574919</v>
      </c>
      <c r="M2014" s="134" t="str">
        <f>'Product Ratings'!M2043</f>
        <v/>
      </c>
      <c r="N2014" s="146"/>
      <c r="O2014" s="139">
        <f>'Product Ratings'!O2043</f>
        <v>3</v>
      </c>
      <c r="P2014" s="139">
        <f>'Product Ratings'!P2043</f>
        <v>1</v>
      </c>
      <c r="Q2014" s="139">
        <f>'Product Ratings'!Q2043</f>
        <v>5</v>
      </c>
      <c r="R2014" s="139">
        <f>'Product Ratings'!R2043</f>
        <v>0</v>
      </c>
      <c r="S2014" s="306">
        <f>'Product Ratings'!S2043</f>
        <v>0</v>
      </c>
      <c r="T2014" s="307">
        <f>'Product Ratings'!T2043</f>
        <v>9</v>
      </c>
      <c r="U2014" s="146"/>
      <c r="V2014" s="146"/>
      <c r="W2014" s="146"/>
    </row>
    <row r="2015" ht="12.75" customHeight="1">
      <c r="A2015" s="146"/>
      <c r="B2015" s="146" t="str">
        <f>'Product Ratings'!B2044</f>
        <v/>
      </c>
      <c r="C2015" s="146" t="str">
        <f t="shared" ref="C2015:D2015" si="75">#REF!</f>
        <v>#REF!</v>
      </c>
      <c r="D2015" s="146" t="str">
        <f t="shared" si="75"/>
        <v>#REF!</v>
      </c>
      <c r="E2015" s="146">
        <f>'Product Ratings'!C2044</f>
        <v>1</v>
      </c>
      <c r="F2015" s="305">
        <f>'Product Ratings'!D2044</f>
        <v>34.7</v>
      </c>
      <c r="G2015" s="305">
        <f>'Product Ratings'!E2044</f>
        <v>14.43</v>
      </c>
      <c r="H2015" s="134">
        <f>'Product Ratings'!F2044</f>
        <v>0.416</v>
      </c>
      <c r="I2015" s="146"/>
      <c r="J2015" s="305">
        <f>'Product Ratings'!J2044</f>
        <v>34.7</v>
      </c>
      <c r="K2015" s="146" t="str">
        <f>'Product Ratings'!K2044</f>
        <v/>
      </c>
      <c r="L2015" s="305">
        <f>'Product Ratings'!L2044</f>
        <v>24.50564972</v>
      </c>
      <c r="M2015" s="134" t="str">
        <f>'Product Ratings'!M2044</f>
        <v/>
      </c>
      <c r="N2015" s="146"/>
      <c r="O2015" s="139">
        <f>'Product Ratings'!O2044</f>
        <v>3</v>
      </c>
      <c r="P2015" s="139">
        <f>'Product Ratings'!P2044</f>
        <v>1</v>
      </c>
      <c r="Q2015" s="139">
        <f>'Product Ratings'!Q2044</f>
        <v>5</v>
      </c>
      <c r="R2015" s="139">
        <f>'Product Ratings'!R2044</f>
        <v>0</v>
      </c>
      <c r="S2015" s="306">
        <f>'Product Ratings'!S2044</f>
        <v>0</v>
      </c>
      <c r="T2015" s="307">
        <f>'Product Ratings'!T2044</f>
        <v>9</v>
      </c>
      <c r="U2015" s="146"/>
      <c r="V2015" s="146"/>
      <c r="W2015" s="146"/>
    </row>
    <row r="2016" ht="12.75" customHeight="1">
      <c r="A2016" s="146"/>
      <c r="B2016" s="146" t="str">
        <f>'Product Ratings'!B2056</f>
        <v/>
      </c>
      <c r="C2016" s="146" t="str">
        <f t="shared" ref="C2016:D2016" si="76">#REF!</f>
        <v>#REF!</v>
      </c>
      <c r="D2016" s="146" t="str">
        <f t="shared" si="76"/>
        <v>#REF!</v>
      </c>
      <c r="E2016" s="146">
        <f>'Product Ratings'!C2056</f>
        <v>5</v>
      </c>
      <c r="F2016" s="305">
        <f>'Product Ratings'!D2056</f>
        <v>84.62</v>
      </c>
      <c r="G2016" s="305">
        <f>'Product Ratings'!E2056</f>
        <v>34.62</v>
      </c>
      <c r="H2016" s="134">
        <f>'Product Ratings'!F2056</f>
        <v>0.4091</v>
      </c>
      <c r="I2016" s="146"/>
      <c r="J2016" s="305">
        <f>'Product Ratings'!J2056</f>
        <v>16.924</v>
      </c>
      <c r="K2016" s="146" t="str">
        <f>'Product Ratings'!K2056</f>
        <v/>
      </c>
      <c r="L2016" s="305">
        <f>'Product Ratings'!L2056</f>
        <v>12.01050316</v>
      </c>
      <c r="M2016" s="134" t="str">
        <f>'Product Ratings'!M2056</f>
        <v/>
      </c>
      <c r="N2016" s="146"/>
      <c r="O2016" s="139" t="b">
        <f>'Product Ratings'!O2056</f>
        <v>0</v>
      </c>
      <c r="P2016" s="139">
        <f>'Product Ratings'!P2056</f>
        <v>1</v>
      </c>
      <c r="Q2016" s="139">
        <f>'Product Ratings'!Q2056</f>
        <v>5</v>
      </c>
      <c r="R2016" s="139">
        <f>'Product Ratings'!R2056</f>
        <v>0</v>
      </c>
      <c r="S2016" s="306">
        <f>'Product Ratings'!S2056</f>
        <v>0</v>
      </c>
      <c r="T2016" s="307">
        <f>'Product Ratings'!T2056</f>
        <v>6</v>
      </c>
      <c r="U2016" s="146"/>
      <c r="V2016" s="146"/>
      <c r="W2016" s="146"/>
    </row>
    <row r="2017" ht="12.75" customHeight="1">
      <c r="A2017" s="146"/>
      <c r="B2017" s="146" t="str">
        <f>'Product Ratings'!B2057</f>
        <v/>
      </c>
      <c r="C2017" s="146" t="str">
        <f t="shared" ref="C2017:D2017" si="77">#REF!</f>
        <v>#REF!</v>
      </c>
      <c r="D2017" s="146" t="str">
        <f t="shared" si="77"/>
        <v>#REF!</v>
      </c>
      <c r="E2017" s="146">
        <f>'Product Ratings'!C2057</f>
        <v>1</v>
      </c>
      <c r="F2017" s="305">
        <f>'Product Ratings'!D2057</f>
        <v>15.22</v>
      </c>
      <c r="G2017" s="305">
        <f>'Product Ratings'!E2057</f>
        <v>6.22</v>
      </c>
      <c r="H2017" s="134">
        <f>'Product Ratings'!F2057</f>
        <v>0.4086</v>
      </c>
      <c r="I2017" s="146"/>
      <c r="J2017" s="305">
        <f>'Product Ratings'!J2057</f>
        <v>15.22</v>
      </c>
      <c r="K2017" s="146" t="str">
        <f>'Product Ratings'!K2057</f>
        <v/>
      </c>
      <c r="L2017" s="305">
        <f>'Product Ratings'!L2057</f>
        <v>10.80505466</v>
      </c>
      <c r="M2017" s="134" t="str">
        <f>'Product Ratings'!M2057</f>
        <v/>
      </c>
      <c r="N2017" s="146"/>
      <c r="O2017" s="139" t="b">
        <f>'Product Ratings'!O2057</f>
        <v>0</v>
      </c>
      <c r="P2017" s="139">
        <f>'Product Ratings'!P2057</f>
        <v>1</v>
      </c>
      <c r="Q2017" s="139">
        <f>'Product Ratings'!Q2057</f>
        <v>5</v>
      </c>
      <c r="R2017" s="139">
        <f>'Product Ratings'!R2057</f>
        <v>0</v>
      </c>
      <c r="S2017" s="306">
        <f>'Product Ratings'!S2057</f>
        <v>0</v>
      </c>
      <c r="T2017" s="307">
        <f>'Product Ratings'!T2057</f>
        <v>6</v>
      </c>
      <c r="U2017" s="146"/>
      <c r="V2017" s="146"/>
      <c r="W2017" s="146"/>
    </row>
    <row r="2018" ht="12.75" customHeight="1">
      <c r="A2018" s="146"/>
      <c r="B2018" s="146" t="str">
        <f>'Product Ratings'!B2058</f>
        <v/>
      </c>
      <c r="C2018" s="146" t="str">
        <f t="shared" ref="C2018:D2018" si="78">#REF!</f>
        <v>#REF!</v>
      </c>
      <c r="D2018" s="146" t="str">
        <f t="shared" si="78"/>
        <v>#REF!</v>
      </c>
      <c r="E2018" s="146">
        <f>'Product Ratings'!C2058</f>
        <v>9</v>
      </c>
      <c r="F2018" s="305">
        <f>'Product Ratings'!D2058</f>
        <v>410.43</v>
      </c>
      <c r="G2018" s="305">
        <f>'Product Ratings'!E2058</f>
        <v>167.65</v>
      </c>
      <c r="H2018" s="134">
        <f>'Product Ratings'!F2058</f>
        <v>0.4085</v>
      </c>
      <c r="I2018" s="146"/>
      <c r="J2018" s="305">
        <f>'Product Ratings'!J2058</f>
        <v>45.60333333</v>
      </c>
      <c r="K2018" s="146" t="str">
        <f>'Product Ratings'!K2058</f>
        <v/>
      </c>
      <c r="L2018" s="305">
        <f>'Product Ratings'!L2058</f>
        <v>32.37723346</v>
      </c>
      <c r="M2018" s="134" t="str">
        <f>'Product Ratings'!M2058</f>
        <v/>
      </c>
      <c r="N2018" s="146"/>
      <c r="O2018" s="139" t="b">
        <f>'Product Ratings'!O2058</f>
        <v>0</v>
      </c>
      <c r="P2018" s="139">
        <f>'Product Ratings'!P2058</f>
        <v>2</v>
      </c>
      <c r="Q2018" s="139">
        <f>'Product Ratings'!Q2058</f>
        <v>4</v>
      </c>
      <c r="R2018" s="139">
        <f>'Product Ratings'!R2058</f>
        <v>0</v>
      </c>
      <c r="S2018" s="306">
        <f>'Product Ratings'!S2058</f>
        <v>0</v>
      </c>
      <c r="T2018" s="307">
        <f>'Product Ratings'!T2058</f>
        <v>6</v>
      </c>
      <c r="U2018" s="146"/>
      <c r="V2018" s="146"/>
      <c r="W2018" s="146"/>
    </row>
    <row r="2019" ht="12.75" customHeight="1">
      <c r="A2019" s="146"/>
      <c r="B2019" s="146" t="str">
        <f>'Product Ratings'!B2060</f>
        <v/>
      </c>
      <c r="C2019" s="146" t="str">
        <f t="shared" ref="C2019:D2019" si="79">#REF!</f>
        <v>#REF!</v>
      </c>
      <c r="D2019" s="146" t="str">
        <f t="shared" si="79"/>
        <v>#REF!</v>
      </c>
      <c r="E2019" s="146">
        <f>'Product Ratings'!C2060</f>
        <v>4</v>
      </c>
      <c r="F2019" s="305">
        <f>'Product Ratings'!D2060</f>
        <v>138.17</v>
      </c>
      <c r="G2019" s="305">
        <f>'Product Ratings'!E2060</f>
        <v>56.38</v>
      </c>
      <c r="H2019" s="134">
        <f>'Product Ratings'!F2060</f>
        <v>0.4081</v>
      </c>
      <c r="I2019" s="146"/>
      <c r="J2019" s="305">
        <f>'Product Ratings'!J2060</f>
        <v>34.5425</v>
      </c>
      <c r="K2019" s="146" t="str">
        <f>'Product Ratings'!K2060</f>
        <v/>
      </c>
      <c r="L2019" s="305">
        <f>'Product Ratings'!L2060</f>
        <v>24.53128329</v>
      </c>
      <c r="M2019" s="134" t="str">
        <f>'Product Ratings'!M2060</f>
        <v/>
      </c>
      <c r="N2019" s="146"/>
      <c r="O2019" s="139" t="b">
        <f>'Product Ratings'!O2060</f>
        <v>0</v>
      </c>
      <c r="P2019" s="139">
        <f>'Product Ratings'!P2060</f>
        <v>1</v>
      </c>
      <c r="Q2019" s="139">
        <f>'Product Ratings'!Q2060</f>
        <v>5</v>
      </c>
      <c r="R2019" s="139">
        <f>'Product Ratings'!R2060</f>
        <v>0</v>
      </c>
      <c r="S2019" s="306">
        <f>'Product Ratings'!S2060</f>
        <v>0</v>
      </c>
      <c r="T2019" s="307">
        <f>'Product Ratings'!T2060</f>
        <v>6</v>
      </c>
      <c r="U2019" s="146"/>
      <c r="V2019" s="146"/>
      <c r="W2019" s="146"/>
    </row>
    <row r="2020" ht="12.75" customHeight="1">
      <c r="A2020" s="146"/>
      <c r="B2020" s="146" t="str">
        <f>'Product Ratings'!B2066</f>
        <v/>
      </c>
      <c r="C2020" s="146" t="str">
        <f t="shared" ref="C2020:D2020" si="80">#REF!</f>
        <v>#REF!</v>
      </c>
      <c r="D2020" s="146" t="str">
        <f t="shared" si="80"/>
        <v>#REF!</v>
      </c>
      <c r="E2020" s="146">
        <f>'Product Ratings'!C2066</f>
        <v>4</v>
      </c>
      <c r="F2020" s="305">
        <f>'Product Ratings'!D2066</f>
        <v>52.17</v>
      </c>
      <c r="G2020" s="305">
        <f>'Product Ratings'!E2066</f>
        <v>21.19</v>
      </c>
      <c r="H2020" s="134">
        <f>'Product Ratings'!F2066</f>
        <v>0.4062</v>
      </c>
      <c r="I2020" s="146"/>
      <c r="J2020" s="305">
        <f>'Product Ratings'!J2066</f>
        <v>13.0425</v>
      </c>
      <c r="K2020" s="146" t="str">
        <f>'Product Ratings'!K2066</f>
        <v/>
      </c>
      <c r="L2020" s="305">
        <f>'Product Ratings'!L2066</f>
        <v>9.274996444</v>
      </c>
      <c r="M2020" s="134" t="str">
        <f>'Product Ratings'!M2066</f>
        <v/>
      </c>
      <c r="N2020" s="146"/>
      <c r="O2020" s="139" t="b">
        <f>'Product Ratings'!O2066</f>
        <v>0</v>
      </c>
      <c r="P2020" s="139">
        <f>'Product Ratings'!P2066</f>
        <v>1</v>
      </c>
      <c r="Q2020" s="139">
        <f>'Product Ratings'!Q2066</f>
        <v>5</v>
      </c>
      <c r="R2020" s="139">
        <f>'Product Ratings'!R2066</f>
        <v>0</v>
      </c>
      <c r="S2020" s="306">
        <f>'Product Ratings'!S2066</f>
        <v>0</v>
      </c>
      <c r="T2020" s="307">
        <f>'Product Ratings'!T2066</f>
        <v>6</v>
      </c>
      <c r="U2020" s="146"/>
      <c r="V2020" s="146"/>
      <c r="W2020" s="146"/>
    </row>
    <row r="2021" ht="12.75" customHeight="1">
      <c r="A2021" s="146"/>
      <c r="B2021" s="146" t="str">
        <f>'Product Ratings'!B2067</f>
        <v/>
      </c>
      <c r="C2021" s="146" t="str">
        <f t="shared" ref="C2021:D2021" si="81">#REF!</f>
        <v>#REF!</v>
      </c>
      <c r="D2021" s="146" t="str">
        <f t="shared" si="81"/>
        <v>#REF!</v>
      </c>
      <c r="E2021" s="146">
        <f>'Product Ratings'!C2067</f>
        <v>2</v>
      </c>
      <c r="F2021" s="305">
        <f>'Product Ratings'!D2067</f>
        <v>56.52</v>
      </c>
      <c r="G2021" s="305">
        <f>'Product Ratings'!E2067</f>
        <v>22.92</v>
      </c>
      <c r="H2021" s="134">
        <f>'Product Ratings'!F2067</f>
        <v>0.4055</v>
      </c>
      <c r="I2021" s="146"/>
      <c r="J2021" s="305">
        <f>'Product Ratings'!J2067</f>
        <v>28.26</v>
      </c>
      <c r="K2021" s="146" t="str">
        <f>'Product Ratings'!K2067</f>
        <v/>
      </c>
      <c r="L2021" s="305">
        <f>'Product Ratings'!L2067</f>
        <v>20.10672359</v>
      </c>
      <c r="M2021" s="134" t="str">
        <f>'Product Ratings'!M2067</f>
        <v/>
      </c>
      <c r="N2021" s="146"/>
      <c r="O2021" s="139" t="b">
        <f>'Product Ratings'!O2067</f>
        <v>0</v>
      </c>
      <c r="P2021" s="139">
        <f>'Product Ratings'!P2067</f>
        <v>1</v>
      </c>
      <c r="Q2021" s="139">
        <f>'Product Ratings'!Q2067</f>
        <v>5</v>
      </c>
      <c r="R2021" s="139">
        <f>'Product Ratings'!R2067</f>
        <v>0</v>
      </c>
      <c r="S2021" s="306">
        <f>'Product Ratings'!S2067</f>
        <v>0</v>
      </c>
      <c r="T2021" s="307">
        <f>'Product Ratings'!T2067</f>
        <v>6</v>
      </c>
      <c r="U2021" s="146"/>
      <c r="V2021" s="146"/>
      <c r="W2021" s="146"/>
    </row>
    <row r="2022" ht="12.75" customHeight="1">
      <c r="A2022" s="146"/>
      <c r="B2022" s="146" t="str">
        <f>'Product Ratings'!B2071</f>
        <v/>
      </c>
      <c r="C2022" s="146" t="str">
        <f t="shared" ref="C2022:D2022" si="82">#REF!</f>
        <v>#REF!</v>
      </c>
      <c r="D2022" s="146" t="str">
        <f t="shared" si="82"/>
        <v>#REF!</v>
      </c>
      <c r="E2022" s="146">
        <f>'Product Ratings'!C2071</f>
        <v>5</v>
      </c>
      <c r="F2022" s="305">
        <f>'Product Ratings'!D2071</f>
        <v>87.6</v>
      </c>
      <c r="G2022" s="305">
        <f>'Product Ratings'!E2071</f>
        <v>35.45</v>
      </c>
      <c r="H2022" s="134">
        <f>'Product Ratings'!F2071</f>
        <v>0.4047</v>
      </c>
      <c r="I2022" s="146"/>
      <c r="J2022" s="305">
        <f>'Product Ratings'!J2071</f>
        <v>17.52</v>
      </c>
      <c r="K2022" s="146" t="str">
        <f>'Product Ratings'!K2071</f>
        <v/>
      </c>
      <c r="L2022" s="305">
        <f>'Product Ratings'!L2071</f>
        <v>12.47241404</v>
      </c>
      <c r="M2022" s="134" t="str">
        <f>'Product Ratings'!M2071</f>
        <v/>
      </c>
      <c r="N2022" s="146"/>
      <c r="O2022" s="139" t="b">
        <f>'Product Ratings'!O2071</f>
        <v>0</v>
      </c>
      <c r="P2022" s="139">
        <f>'Product Ratings'!P2071</f>
        <v>1</v>
      </c>
      <c r="Q2022" s="139">
        <f>'Product Ratings'!Q2071</f>
        <v>5</v>
      </c>
      <c r="R2022" s="139">
        <f>'Product Ratings'!R2071</f>
        <v>0</v>
      </c>
      <c r="S2022" s="306">
        <f>'Product Ratings'!S2071</f>
        <v>0</v>
      </c>
      <c r="T2022" s="307">
        <f>'Product Ratings'!T2071</f>
        <v>6</v>
      </c>
      <c r="U2022" s="146"/>
      <c r="V2022" s="146"/>
      <c r="W2022" s="146"/>
    </row>
    <row r="2023" ht="12.75" customHeight="1">
      <c r="A2023" s="146"/>
      <c r="B2023" s="146" t="str">
        <f>'Product Ratings'!B2072</f>
        <v/>
      </c>
      <c r="C2023" s="146" t="str">
        <f t="shared" ref="C2023:D2023" si="83">#REF!</f>
        <v>#REF!</v>
      </c>
      <c r="D2023" s="146" t="str">
        <f t="shared" si="83"/>
        <v>#REF!</v>
      </c>
      <c r="E2023" s="146">
        <f>'Product Ratings'!C2072</f>
        <v>4</v>
      </c>
      <c r="F2023" s="305">
        <f>'Product Ratings'!D2072</f>
        <v>24.73</v>
      </c>
      <c r="G2023" s="305">
        <f>'Product Ratings'!E2072</f>
        <v>9.99</v>
      </c>
      <c r="H2023" s="134">
        <f>'Product Ratings'!F2072</f>
        <v>0.4041</v>
      </c>
      <c r="I2023" s="146"/>
      <c r="J2023" s="305">
        <f>'Product Ratings'!J2072</f>
        <v>6.1825</v>
      </c>
      <c r="K2023" s="146" t="str">
        <f>'Product Ratings'!K2072</f>
        <v/>
      </c>
      <c r="L2023" s="305">
        <f>'Product Ratings'!L2072</f>
        <v>4.403176412</v>
      </c>
      <c r="M2023" s="134" t="str">
        <f>'Product Ratings'!M2072</f>
        <v/>
      </c>
      <c r="N2023" s="146"/>
      <c r="O2023" s="139" t="b">
        <f>'Product Ratings'!O2072</f>
        <v>0</v>
      </c>
      <c r="P2023" s="139">
        <f>'Product Ratings'!P2072</f>
        <v>1</v>
      </c>
      <c r="Q2023" s="139">
        <f>'Product Ratings'!Q2072</f>
        <v>5</v>
      </c>
      <c r="R2023" s="139">
        <f>'Product Ratings'!R2072</f>
        <v>0</v>
      </c>
      <c r="S2023" s="306">
        <f>'Product Ratings'!S2072</f>
        <v>0</v>
      </c>
      <c r="T2023" s="307">
        <f>'Product Ratings'!T2072</f>
        <v>6</v>
      </c>
      <c r="U2023" s="146"/>
      <c r="V2023" s="146"/>
      <c r="W2023" s="146"/>
    </row>
    <row r="2024" ht="12.75" customHeight="1">
      <c r="A2024" s="146"/>
      <c r="B2024" s="146" t="str">
        <f>'Product Ratings'!B2073</f>
        <v/>
      </c>
      <c r="C2024" s="146" t="str">
        <f t="shared" ref="C2024:D2024" si="84">#REF!</f>
        <v>#REF!</v>
      </c>
      <c r="D2024" s="146" t="str">
        <f t="shared" si="84"/>
        <v>#REF!</v>
      </c>
      <c r="E2024" s="146">
        <f>'Product Ratings'!C2073</f>
        <v>6</v>
      </c>
      <c r="F2024" s="305">
        <f>'Product Ratings'!D2073</f>
        <v>264.35</v>
      </c>
      <c r="G2024" s="305">
        <f>'Product Ratings'!E2073</f>
        <v>106.76</v>
      </c>
      <c r="H2024" s="134">
        <f>'Product Ratings'!F2073</f>
        <v>0.4039</v>
      </c>
      <c r="I2024" s="146"/>
      <c r="J2024" s="305">
        <f>'Product Ratings'!J2073</f>
        <v>44.05833333</v>
      </c>
      <c r="K2024" s="146" t="str">
        <f>'Product Ratings'!K2073</f>
        <v/>
      </c>
      <c r="L2024" s="305">
        <f>'Product Ratings'!L2073</f>
        <v>31.38281454</v>
      </c>
      <c r="M2024" s="134" t="str">
        <f>'Product Ratings'!M2073</f>
        <v/>
      </c>
      <c r="N2024" s="146"/>
      <c r="O2024" s="139" t="b">
        <f>'Product Ratings'!O2073</f>
        <v>0</v>
      </c>
      <c r="P2024" s="139">
        <f>'Product Ratings'!P2073</f>
        <v>2</v>
      </c>
      <c r="Q2024" s="139">
        <f>'Product Ratings'!Q2073</f>
        <v>4</v>
      </c>
      <c r="R2024" s="139">
        <f>'Product Ratings'!R2073</f>
        <v>0</v>
      </c>
      <c r="S2024" s="306">
        <f>'Product Ratings'!S2073</f>
        <v>0</v>
      </c>
      <c r="T2024" s="307">
        <f>'Product Ratings'!T2073</f>
        <v>6</v>
      </c>
      <c r="U2024" s="146"/>
      <c r="V2024" s="146"/>
      <c r="W2024" s="146"/>
    </row>
    <row r="2025" ht="12.75" customHeight="1">
      <c r="A2025" s="146"/>
      <c r="B2025" s="146" t="str">
        <f>'Product Ratings'!B2074</f>
        <v/>
      </c>
      <c r="C2025" s="146" t="str">
        <f t="shared" ref="C2025:D2025" si="85">#REF!</f>
        <v>#REF!</v>
      </c>
      <c r="D2025" s="146" t="str">
        <f t="shared" si="85"/>
        <v>#REF!</v>
      </c>
      <c r="E2025" s="146">
        <f>'Product Ratings'!C2074</f>
        <v>8</v>
      </c>
      <c r="F2025" s="305">
        <f>'Product Ratings'!D2074</f>
        <v>290.87</v>
      </c>
      <c r="G2025" s="305">
        <f>'Product Ratings'!E2074</f>
        <v>117.44</v>
      </c>
      <c r="H2025" s="134">
        <f>'Product Ratings'!F2074</f>
        <v>0.4038</v>
      </c>
      <c r="I2025" s="146"/>
      <c r="J2025" s="305">
        <f>'Product Ratings'!J2074</f>
        <v>36.35875</v>
      </c>
      <c r="K2025" s="146" t="str">
        <f>'Product Ratings'!K2074</f>
        <v/>
      </c>
      <c r="L2025" s="305">
        <f>'Product Ratings'!L2074</f>
        <v>25.90023508</v>
      </c>
      <c r="M2025" s="134" t="str">
        <f>'Product Ratings'!M2074</f>
        <v/>
      </c>
      <c r="N2025" s="146"/>
      <c r="O2025" s="139" t="b">
        <f>'Product Ratings'!O2074</f>
        <v>0</v>
      </c>
      <c r="P2025" s="139">
        <f>'Product Ratings'!P2074</f>
        <v>2</v>
      </c>
      <c r="Q2025" s="127">
        <f>'Product Ratings'!Q2074</f>
        <v>25.90023508</v>
      </c>
      <c r="R2025" s="139">
        <f>'Product Ratings'!R2074</f>
        <v>0</v>
      </c>
      <c r="S2025" s="306">
        <f>'Product Ratings'!S2074</f>
        <v>0</v>
      </c>
      <c r="T2025" s="307">
        <f>'Product Ratings'!T2074</f>
        <v>27.90023508</v>
      </c>
      <c r="U2025" s="146"/>
      <c r="V2025" s="146"/>
      <c r="W2025" s="146"/>
    </row>
    <row r="2026" ht="12.75" customHeight="1">
      <c r="A2026" s="146"/>
      <c r="B2026" s="146" t="str">
        <f>'Product Ratings'!B2078</f>
        <v/>
      </c>
      <c r="C2026" s="146" t="str">
        <f t="shared" ref="C2026:D2026" si="86">#REF!</f>
        <v>#REF!</v>
      </c>
      <c r="D2026" s="146" t="str">
        <f t="shared" si="86"/>
        <v>#REF!</v>
      </c>
      <c r="E2026" s="146">
        <f>'Product Ratings'!C2078</f>
        <v>5</v>
      </c>
      <c r="F2026" s="305">
        <f>'Product Ratings'!D2078</f>
        <v>54.35</v>
      </c>
      <c r="G2026" s="305">
        <f>'Product Ratings'!E2078</f>
        <v>21.85</v>
      </c>
      <c r="H2026" s="134">
        <f>'Product Ratings'!F2078</f>
        <v>0.402</v>
      </c>
      <c r="I2026" s="146"/>
      <c r="J2026" s="305">
        <f>'Product Ratings'!J2078</f>
        <v>10.87</v>
      </c>
      <c r="K2026" s="146" t="str">
        <f>'Product Ratings'!K2078</f>
        <v/>
      </c>
      <c r="L2026" s="305">
        <f>'Product Ratings'!L2078</f>
        <v>7.7532097</v>
      </c>
      <c r="M2026" s="134" t="str">
        <f>'Product Ratings'!M2078</f>
        <v/>
      </c>
      <c r="N2026" s="146"/>
      <c r="O2026" s="139" t="b">
        <f>'Product Ratings'!O2078</f>
        <v>0</v>
      </c>
      <c r="P2026" s="139">
        <f>'Product Ratings'!P2078</f>
        <v>1</v>
      </c>
      <c r="Q2026" s="139">
        <f>'Product Ratings'!Q2078</f>
        <v>5</v>
      </c>
      <c r="R2026" s="139">
        <f>'Product Ratings'!R2078</f>
        <v>0</v>
      </c>
      <c r="S2026" s="306">
        <f>'Product Ratings'!S2078</f>
        <v>0</v>
      </c>
      <c r="T2026" s="307">
        <f>'Product Ratings'!T2078</f>
        <v>6</v>
      </c>
      <c r="U2026" s="146"/>
      <c r="V2026" s="146"/>
      <c r="W2026" s="146"/>
    </row>
    <row r="2027" ht="12.75" customHeight="1">
      <c r="A2027" s="146"/>
      <c r="B2027" s="146" t="str">
        <f>'Product Ratings'!B2080</f>
        <v/>
      </c>
      <c r="C2027" s="146" t="str">
        <f t="shared" ref="C2027:D2027" si="87">#REF!</f>
        <v>#REF!</v>
      </c>
      <c r="D2027" s="146" t="str">
        <f t="shared" si="87"/>
        <v>#REF!</v>
      </c>
      <c r="E2027" s="146">
        <f>'Product Ratings'!C2080</f>
        <v>16</v>
      </c>
      <c r="F2027" s="305">
        <f>'Product Ratings'!D2080</f>
        <v>2713.04</v>
      </c>
      <c r="G2027" s="305">
        <f>'Product Ratings'!E2080</f>
        <v>1090.64</v>
      </c>
      <c r="H2027" s="134">
        <f>'Product Ratings'!F2080</f>
        <v>0.402</v>
      </c>
      <c r="I2027" s="146"/>
      <c r="J2027" s="305">
        <f>'Product Ratings'!J2080</f>
        <v>169.565</v>
      </c>
      <c r="K2027" s="146" t="str">
        <f>'Product Ratings'!K2080</f>
        <v/>
      </c>
      <c r="L2027" s="305">
        <f>'Product Ratings'!L2080</f>
        <v>120.9450785</v>
      </c>
      <c r="M2027" s="134" t="str">
        <f>'Product Ratings'!M2080</f>
        <v/>
      </c>
      <c r="N2027" s="146"/>
      <c r="O2027" s="139" t="b">
        <f>'Product Ratings'!O2080</f>
        <v>0</v>
      </c>
      <c r="P2027" s="139">
        <f>'Product Ratings'!P2080</f>
        <v>4</v>
      </c>
      <c r="Q2027" s="139">
        <f>'Product Ratings'!Q2080</f>
        <v>2</v>
      </c>
      <c r="R2027" s="139">
        <f>'Product Ratings'!R2080</f>
        <v>0</v>
      </c>
      <c r="S2027" s="306">
        <f>'Product Ratings'!S2080</f>
        <v>0</v>
      </c>
      <c r="T2027" s="307">
        <f>'Product Ratings'!T2080</f>
        <v>6</v>
      </c>
      <c r="U2027" s="146"/>
      <c r="V2027" s="146"/>
      <c r="W2027" s="146"/>
    </row>
    <row r="2028" ht="12.75" customHeight="1">
      <c r="A2028" s="146"/>
      <c r="B2028" s="146" t="str">
        <f>'Product Ratings'!B2083</f>
        <v/>
      </c>
      <c r="C2028" s="146" t="str">
        <f t="shared" ref="C2028:D2028" si="88">#REF!</f>
        <v>#REF!</v>
      </c>
      <c r="D2028" s="146" t="str">
        <f t="shared" si="88"/>
        <v>#REF!</v>
      </c>
      <c r="E2028" s="146">
        <f>'Product Ratings'!C2083</f>
        <v>2</v>
      </c>
      <c r="F2028" s="305">
        <f>'Product Ratings'!D2083</f>
        <v>43.39</v>
      </c>
      <c r="G2028" s="305">
        <f>'Product Ratings'!E2083</f>
        <v>17.39</v>
      </c>
      <c r="H2028" s="134">
        <f>'Product Ratings'!F2083</f>
        <v>0.4008</v>
      </c>
      <c r="I2028" s="146"/>
      <c r="J2028" s="305">
        <f>'Product Ratings'!J2083</f>
        <v>21.695</v>
      </c>
      <c r="K2028" s="146" t="str">
        <f>'Product Ratings'!K2083</f>
        <v/>
      </c>
      <c r="L2028" s="305">
        <f>'Product Ratings'!L2083</f>
        <v>15.48757853</v>
      </c>
      <c r="M2028" s="134" t="str">
        <f>'Product Ratings'!M2083</f>
        <v/>
      </c>
      <c r="N2028" s="146"/>
      <c r="O2028" s="139" t="b">
        <f>'Product Ratings'!O2083</f>
        <v>0</v>
      </c>
      <c r="P2028" s="139">
        <f>'Product Ratings'!P2083</f>
        <v>1</v>
      </c>
      <c r="Q2028" s="139">
        <f>'Product Ratings'!Q2083</f>
        <v>5</v>
      </c>
      <c r="R2028" s="139">
        <f>'Product Ratings'!R2083</f>
        <v>0</v>
      </c>
      <c r="S2028" s="306">
        <f>'Product Ratings'!S2083</f>
        <v>0</v>
      </c>
      <c r="T2028" s="307">
        <f>'Product Ratings'!T2083</f>
        <v>6</v>
      </c>
      <c r="U2028" s="146"/>
      <c r="V2028" s="146"/>
      <c r="W2028" s="146"/>
    </row>
    <row r="2029" ht="12.75" customHeight="1">
      <c r="A2029" s="146"/>
      <c r="B2029" s="146" t="str">
        <f>'Product Ratings'!B2088</f>
        <v/>
      </c>
      <c r="C2029" s="146" t="str">
        <f t="shared" ref="C2029:D2029" si="89">#REF!</f>
        <v>#REF!</v>
      </c>
      <c r="D2029" s="146" t="str">
        <f t="shared" si="89"/>
        <v>#REF!</v>
      </c>
      <c r="E2029" s="146">
        <f>'Product Ratings'!C2088</f>
        <v>1</v>
      </c>
      <c r="F2029" s="305">
        <f>'Product Ratings'!D2088</f>
        <v>13.03</v>
      </c>
      <c r="G2029" s="305">
        <f>'Product Ratings'!E2088</f>
        <v>5.21</v>
      </c>
      <c r="H2029" s="134">
        <f>'Product Ratings'!F2088</f>
        <v>0.4001</v>
      </c>
      <c r="I2029" s="146"/>
      <c r="J2029" s="305">
        <f>'Product Ratings'!J2088</f>
        <v>13.03</v>
      </c>
      <c r="K2029" s="146" t="str">
        <f>'Product Ratings'!K2088</f>
        <v/>
      </c>
      <c r="L2029" s="305">
        <f>'Product Ratings'!L2088</f>
        <v>9.306478109</v>
      </c>
      <c r="M2029" s="134" t="str">
        <f>'Product Ratings'!M2088</f>
        <v/>
      </c>
      <c r="N2029" s="146"/>
      <c r="O2029" s="139" t="b">
        <f>'Product Ratings'!O2088</f>
        <v>0</v>
      </c>
      <c r="P2029" s="139">
        <f>'Product Ratings'!P2088</f>
        <v>1</v>
      </c>
      <c r="Q2029" s="139">
        <f>'Product Ratings'!Q2088</f>
        <v>5</v>
      </c>
      <c r="R2029" s="139">
        <f>'Product Ratings'!R2088</f>
        <v>0</v>
      </c>
      <c r="S2029" s="306">
        <f>'Product Ratings'!S2088</f>
        <v>0</v>
      </c>
      <c r="T2029" s="307">
        <f>'Product Ratings'!T2088</f>
        <v>6</v>
      </c>
      <c r="U2029" s="146"/>
      <c r="V2029" s="146"/>
      <c r="W2029" s="146"/>
    </row>
    <row r="2030" ht="12.75" customHeight="1">
      <c r="A2030" s="146"/>
      <c r="B2030" s="146" t="str">
        <f>'Product Ratings'!B2089</f>
        <v/>
      </c>
      <c r="C2030" s="146" t="str">
        <f t="shared" ref="C2030:D2030" si="90">#REF!</f>
        <v>#REF!</v>
      </c>
      <c r="D2030" s="146" t="str">
        <f t="shared" si="90"/>
        <v>#REF!</v>
      </c>
      <c r="E2030" s="146">
        <f>'Product Ratings'!C2089</f>
        <v>1</v>
      </c>
      <c r="F2030" s="305">
        <f>'Product Ratings'!D2089</f>
        <v>13.03</v>
      </c>
      <c r="G2030" s="305">
        <f>'Product Ratings'!E2089</f>
        <v>5.21</v>
      </c>
      <c r="H2030" s="134">
        <f>'Product Ratings'!F2089</f>
        <v>0.4001</v>
      </c>
      <c r="I2030" s="146"/>
      <c r="J2030" s="305">
        <f>'Product Ratings'!J2089</f>
        <v>13.03</v>
      </c>
      <c r="K2030" s="146" t="str">
        <f>'Product Ratings'!K2089</f>
        <v/>
      </c>
      <c r="L2030" s="305">
        <f>'Product Ratings'!L2089</f>
        <v>9.306478109</v>
      </c>
      <c r="M2030" s="134" t="str">
        <f>'Product Ratings'!M2089</f>
        <v/>
      </c>
      <c r="N2030" s="146"/>
      <c r="O2030" s="139" t="b">
        <f>'Product Ratings'!O2089</f>
        <v>0</v>
      </c>
      <c r="P2030" s="139">
        <f>'Product Ratings'!P2089</f>
        <v>1</v>
      </c>
      <c r="Q2030" s="139">
        <f>'Product Ratings'!Q2089</f>
        <v>5</v>
      </c>
      <c r="R2030" s="139">
        <f>'Product Ratings'!R2089</f>
        <v>0</v>
      </c>
      <c r="S2030" s="306">
        <f>'Product Ratings'!S2089</f>
        <v>0</v>
      </c>
      <c r="T2030" s="307">
        <f>'Product Ratings'!T2089</f>
        <v>6</v>
      </c>
      <c r="U2030" s="146"/>
      <c r="V2030" s="146"/>
      <c r="W2030" s="146"/>
    </row>
    <row r="2031" ht="12.75" customHeight="1">
      <c r="A2031" s="146"/>
      <c r="B2031" s="146" t="str">
        <f>'Product Ratings'!B2094</f>
        <v/>
      </c>
      <c r="C2031" s="146" t="str">
        <f t="shared" ref="C2031:D2031" si="91">#REF!</f>
        <v>#REF!</v>
      </c>
      <c r="D2031" s="146" t="str">
        <f t="shared" si="91"/>
        <v>#REF!</v>
      </c>
      <c r="E2031" s="146">
        <f>'Product Ratings'!C2094</f>
        <v>2</v>
      </c>
      <c r="F2031" s="305">
        <f>'Product Ratings'!D2094</f>
        <v>69.55</v>
      </c>
      <c r="G2031" s="305">
        <f>'Product Ratings'!E2094</f>
        <v>27.83</v>
      </c>
      <c r="H2031" s="134">
        <f>'Product Ratings'!F2094</f>
        <v>0.4001</v>
      </c>
      <c r="I2031" s="146"/>
      <c r="J2031" s="305">
        <f>'Product Ratings'!J2094</f>
        <v>34.775</v>
      </c>
      <c r="K2031" s="146" t="str">
        <f>'Product Ratings'!K2094</f>
        <v/>
      </c>
      <c r="L2031" s="305">
        <f>'Product Ratings'!L2094</f>
        <v>24.83751161</v>
      </c>
      <c r="M2031" s="134" t="str">
        <f>'Product Ratings'!M2094</f>
        <v/>
      </c>
      <c r="N2031" s="146"/>
      <c r="O2031" s="139" t="b">
        <f>'Product Ratings'!O2094</f>
        <v>0</v>
      </c>
      <c r="P2031" s="139">
        <f>'Product Ratings'!P2094</f>
        <v>1</v>
      </c>
      <c r="Q2031" s="139">
        <f>'Product Ratings'!Q2094</f>
        <v>5</v>
      </c>
      <c r="R2031" s="139">
        <f>'Product Ratings'!R2094</f>
        <v>0</v>
      </c>
      <c r="S2031" s="306">
        <f>'Product Ratings'!S2094</f>
        <v>0</v>
      </c>
      <c r="T2031" s="307">
        <f>'Product Ratings'!T2094</f>
        <v>6</v>
      </c>
      <c r="U2031" s="146"/>
      <c r="V2031" s="146"/>
      <c r="W2031" s="146"/>
    </row>
    <row r="2032" ht="12.75" customHeight="1">
      <c r="A2032" s="146"/>
      <c r="B2032" s="146" t="str">
        <f>'Product Ratings'!B2095</f>
        <v/>
      </c>
      <c r="C2032" s="146" t="str">
        <f t="shared" ref="C2032:D2032" si="92">#REF!</f>
        <v>#REF!</v>
      </c>
      <c r="D2032" s="146" t="str">
        <f t="shared" si="92"/>
        <v>#REF!</v>
      </c>
      <c r="E2032" s="146">
        <f>'Product Ratings'!C2095</f>
        <v>5</v>
      </c>
      <c r="F2032" s="305">
        <f>'Product Ratings'!D2095</f>
        <v>65.17</v>
      </c>
      <c r="G2032" s="305">
        <f>'Product Ratings'!E2095</f>
        <v>26.07</v>
      </c>
      <c r="H2032" s="134">
        <f>'Product Ratings'!F2095</f>
        <v>0.4001</v>
      </c>
      <c r="I2032" s="146"/>
      <c r="J2032" s="305">
        <f>'Product Ratings'!J2095</f>
        <v>13.034</v>
      </c>
      <c r="K2032" s="146" t="str">
        <f>'Product Ratings'!K2095</f>
        <v/>
      </c>
      <c r="L2032" s="305">
        <f>'Product Ratings'!L2095</f>
        <v>9.309335047</v>
      </c>
      <c r="M2032" s="134" t="str">
        <f>'Product Ratings'!M2095</f>
        <v/>
      </c>
      <c r="N2032" s="146"/>
      <c r="O2032" s="139" t="b">
        <f>'Product Ratings'!O2095</f>
        <v>0</v>
      </c>
      <c r="P2032" s="139">
        <f>'Product Ratings'!P2095</f>
        <v>1</v>
      </c>
      <c r="Q2032" s="139">
        <f>'Product Ratings'!Q2095</f>
        <v>5</v>
      </c>
      <c r="R2032" s="139">
        <f>'Product Ratings'!R2095</f>
        <v>0</v>
      </c>
      <c r="S2032" s="306">
        <f>'Product Ratings'!S2095</f>
        <v>0</v>
      </c>
      <c r="T2032" s="307">
        <f>'Product Ratings'!T2095</f>
        <v>6</v>
      </c>
      <c r="U2032" s="146"/>
      <c r="V2032" s="146"/>
      <c r="W2032" s="146"/>
    </row>
    <row r="2033" ht="12.75" customHeight="1">
      <c r="A2033" s="146"/>
      <c r="B2033" s="146" t="str">
        <f>'Product Ratings'!B2097</f>
        <v/>
      </c>
      <c r="C2033" s="146" t="str">
        <f t="shared" ref="C2033:D2033" si="93">#REF!</f>
        <v>#REF!</v>
      </c>
      <c r="D2033" s="146" t="str">
        <f t="shared" si="93"/>
        <v>#REF!</v>
      </c>
      <c r="E2033" s="146">
        <f>'Product Ratings'!C2097</f>
        <v>4</v>
      </c>
      <c r="F2033" s="305">
        <f>'Product Ratings'!D2097</f>
        <v>52.14</v>
      </c>
      <c r="G2033" s="305">
        <f>'Product Ratings'!E2097</f>
        <v>20.86</v>
      </c>
      <c r="H2033" s="134">
        <f>'Product Ratings'!F2097</f>
        <v>0.4001</v>
      </c>
      <c r="I2033" s="146"/>
      <c r="J2033" s="305">
        <f>'Product Ratings'!J2097</f>
        <v>13.035</v>
      </c>
      <c r="K2033" s="146" t="str">
        <f>'Product Ratings'!K2097</f>
        <v/>
      </c>
      <c r="L2033" s="305">
        <f>'Product Ratings'!L2097</f>
        <v>9.310049282</v>
      </c>
      <c r="M2033" s="134" t="str">
        <f>'Product Ratings'!M2097</f>
        <v/>
      </c>
      <c r="N2033" s="146"/>
      <c r="O2033" s="139" t="b">
        <f>'Product Ratings'!O2097</f>
        <v>0</v>
      </c>
      <c r="P2033" s="139">
        <f>'Product Ratings'!P2097</f>
        <v>1</v>
      </c>
      <c r="Q2033" s="139">
        <f>'Product Ratings'!Q2097</f>
        <v>5</v>
      </c>
      <c r="R2033" s="139">
        <f>'Product Ratings'!R2097</f>
        <v>0</v>
      </c>
      <c r="S2033" s="306">
        <f>'Product Ratings'!S2097</f>
        <v>0</v>
      </c>
      <c r="T2033" s="307">
        <f>'Product Ratings'!T2097</f>
        <v>6</v>
      </c>
      <c r="U2033" s="146"/>
      <c r="V2033" s="146"/>
      <c r="W2033" s="146"/>
    </row>
    <row r="2034" ht="12.75" customHeight="1">
      <c r="A2034" s="146"/>
      <c r="B2034" s="146" t="str">
        <f>'Product Ratings'!B2098</f>
        <v/>
      </c>
      <c r="C2034" s="146" t="str">
        <f t="shared" ref="C2034:D2034" si="94">#REF!</f>
        <v>#REF!</v>
      </c>
      <c r="D2034" s="146" t="str">
        <f t="shared" si="94"/>
        <v>#REF!</v>
      </c>
      <c r="E2034" s="146">
        <f>'Product Ratings'!C2098</f>
        <v>4</v>
      </c>
      <c r="F2034" s="305">
        <f>'Product Ratings'!D2098</f>
        <v>52.14</v>
      </c>
      <c r="G2034" s="305">
        <f>'Product Ratings'!E2098</f>
        <v>20.86</v>
      </c>
      <c r="H2034" s="134">
        <f>'Product Ratings'!F2098</f>
        <v>0.4001</v>
      </c>
      <c r="I2034" s="146"/>
      <c r="J2034" s="305">
        <f>'Product Ratings'!J2098</f>
        <v>13.035</v>
      </c>
      <c r="K2034" s="146" t="str">
        <f>'Product Ratings'!K2098</f>
        <v/>
      </c>
      <c r="L2034" s="305">
        <f>'Product Ratings'!L2098</f>
        <v>9.310049282</v>
      </c>
      <c r="M2034" s="134" t="str">
        <f>'Product Ratings'!M2098</f>
        <v/>
      </c>
      <c r="N2034" s="146"/>
      <c r="O2034" s="139" t="b">
        <f>'Product Ratings'!O2098</f>
        <v>0</v>
      </c>
      <c r="P2034" s="139">
        <f>'Product Ratings'!P2098</f>
        <v>1</v>
      </c>
      <c r="Q2034" s="139">
        <f>'Product Ratings'!Q2098</f>
        <v>5</v>
      </c>
      <c r="R2034" s="139">
        <f>'Product Ratings'!R2098</f>
        <v>0</v>
      </c>
      <c r="S2034" s="306">
        <f>'Product Ratings'!S2098</f>
        <v>0</v>
      </c>
      <c r="T2034" s="307">
        <f>'Product Ratings'!T2098</f>
        <v>6</v>
      </c>
      <c r="U2034" s="146"/>
      <c r="V2034" s="146"/>
      <c r="W2034" s="146"/>
    </row>
    <row r="2035" ht="12.75" customHeight="1">
      <c r="A2035" s="146"/>
      <c r="B2035" s="146" t="str">
        <f>'Product Ratings'!B2099</f>
        <v/>
      </c>
      <c r="C2035" s="146" t="str">
        <f t="shared" ref="C2035:D2035" si="95">#REF!</f>
        <v>#REF!</v>
      </c>
      <c r="D2035" s="146" t="str">
        <f t="shared" si="95"/>
        <v>#REF!</v>
      </c>
      <c r="E2035" s="146">
        <f>'Product Ratings'!C2099</f>
        <v>3</v>
      </c>
      <c r="F2035" s="305">
        <f>'Product Ratings'!D2099</f>
        <v>39.1</v>
      </c>
      <c r="G2035" s="305">
        <f>'Product Ratings'!E2099</f>
        <v>15.64</v>
      </c>
      <c r="H2035" s="134">
        <f>'Product Ratings'!F2099</f>
        <v>0.4001</v>
      </c>
      <c r="I2035" s="146"/>
      <c r="J2035" s="305">
        <f>'Product Ratings'!J2099</f>
        <v>13.03333333</v>
      </c>
      <c r="K2035" s="146" t="str">
        <f>'Product Ratings'!K2099</f>
        <v/>
      </c>
      <c r="L2035" s="305">
        <f>'Product Ratings'!L2099</f>
        <v>9.308858891</v>
      </c>
      <c r="M2035" s="134" t="str">
        <f>'Product Ratings'!M2099</f>
        <v/>
      </c>
      <c r="N2035" s="146"/>
      <c r="O2035" s="139" t="b">
        <f>'Product Ratings'!O2099</f>
        <v>0</v>
      </c>
      <c r="P2035" s="139">
        <f>'Product Ratings'!P2099</f>
        <v>1</v>
      </c>
      <c r="Q2035" s="139">
        <f>'Product Ratings'!Q2099</f>
        <v>5</v>
      </c>
      <c r="R2035" s="139">
        <f>'Product Ratings'!R2099</f>
        <v>0</v>
      </c>
      <c r="S2035" s="306">
        <f>'Product Ratings'!S2099</f>
        <v>0</v>
      </c>
      <c r="T2035" s="307">
        <f>'Product Ratings'!T2099</f>
        <v>6</v>
      </c>
      <c r="U2035" s="146"/>
      <c r="V2035" s="146"/>
      <c r="W2035" s="146"/>
    </row>
    <row r="2036" ht="12.75" customHeight="1">
      <c r="A2036" s="146"/>
      <c r="B2036" s="146" t="str">
        <f>'Product Ratings'!B2100</f>
        <v/>
      </c>
      <c r="C2036" s="146" t="str">
        <f t="shared" ref="C2036:D2036" si="96">#REF!</f>
        <v>#REF!</v>
      </c>
      <c r="D2036" s="146" t="str">
        <f t="shared" si="96"/>
        <v>#REF!</v>
      </c>
      <c r="E2036" s="146">
        <f>'Product Ratings'!C2100</f>
        <v>3</v>
      </c>
      <c r="F2036" s="305">
        <f>'Product Ratings'!D2100</f>
        <v>39.1</v>
      </c>
      <c r="G2036" s="305">
        <f>'Product Ratings'!E2100</f>
        <v>15.64</v>
      </c>
      <c r="H2036" s="134">
        <f>'Product Ratings'!F2100</f>
        <v>0.4001</v>
      </c>
      <c r="I2036" s="146"/>
      <c r="J2036" s="305">
        <f>'Product Ratings'!J2100</f>
        <v>13.03333333</v>
      </c>
      <c r="K2036" s="146" t="str">
        <f>'Product Ratings'!K2100</f>
        <v/>
      </c>
      <c r="L2036" s="305">
        <f>'Product Ratings'!L2100</f>
        <v>9.308858891</v>
      </c>
      <c r="M2036" s="134" t="str">
        <f>'Product Ratings'!M2100</f>
        <v/>
      </c>
      <c r="N2036" s="146"/>
      <c r="O2036" s="139" t="b">
        <f>'Product Ratings'!O2100</f>
        <v>0</v>
      </c>
      <c r="P2036" s="139">
        <f>'Product Ratings'!P2100</f>
        <v>1</v>
      </c>
      <c r="Q2036" s="139">
        <f>'Product Ratings'!Q2100</f>
        <v>5</v>
      </c>
      <c r="R2036" s="139">
        <f>'Product Ratings'!R2100</f>
        <v>0</v>
      </c>
      <c r="S2036" s="306">
        <f>'Product Ratings'!S2100</f>
        <v>0</v>
      </c>
      <c r="T2036" s="307">
        <f>'Product Ratings'!T2100</f>
        <v>6</v>
      </c>
      <c r="U2036" s="146"/>
      <c r="V2036" s="146"/>
      <c r="W2036" s="146"/>
    </row>
    <row r="2037" ht="12.75" customHeight="1">
      <c r="A2037" s="146"/>
      <c r="B2037" s="146" t="str">
        <f>'Product Ratings'!B2101</f>
        <v/>
      </c>
      <c r="C2037" s="146" t="str">
        <f t="shared" ref="C2037:D2037" si="97">#REF!</f>
        <v>#REF!</v>
      </c>
      <c r="D2037" s="146" t="str">
        <f t="shared" si="97"/>
        <v>#REF!</v>
      </c>
      <c r="E2037" s="146">
        <f>'Product Ratings'!C2101</f>
        <v>2</v>
      </c>
      <c r="F2037" s="305">
        <f>'Product Ratings'!D2101</f>
        <v>26.07</v>
      </c>
      <c r="G2037" s="305">
        <f>'Product Ratings'!E2101</f>
        <v>10.43</v>
      </c>
      <c r="H2037" s="134">
        <f>'Product Ratings'!F2101</f>
        <v>0.4001</v>
      </c>
      <c r="I2037" s="146"/>
      <c r="J2037" s="305">
        <f>'Product Ratings'!J2101</f>
        <v>13.035</v>
      </c>
      <c r="K2037" s="146" t="str">
        <f>'Product Ratings'!K2101</f>
        <v/>
      </c>
      <c r="L2037" s="305">
        <f>'Product Ratings'!L2101</f>
        <v>9.310049282</v>
      </c>
      <c r="M2037" s="134" t="str">
        <f>'Product Ratings'!M2101</f>
        <v/>
      </c>
      <c r="N2037" s="146"/>
      <c r="O2037" s="139" t="b">
        <f>'Product Ratings'!O2101</f>
        <v>0</v>
      </c>
      <c r="P2037" s="139">
        <f>'Product Ratings'!P2101</f>
        <v>1</v>
      </c>
      <c r="Q2037" s="139">
        <f>'Product Ratings'!Q2101</f>
        <v>5</v>
      </c>
      <c r="R2037" s="139">
        <f>'Product Ratings'!R2101</f>
        <v>0</v>
      </c>
      <c r="S2037" s="306">
        <f>'Product Ratings'!S2101</f>
        <v>0</v>
      </c>
      <c r="T2037" s="307">
        <f>'Product Ratings'!T2101</f>
        <v>6</v>
      </c>
      <c r="U2037" s="146"/>
      <c r="V2037" s="146"/>
      <c r="W2037" s="146"/>
    </row>
    <row r="2038" ht="12.75" customHeight="1">
      <c r="A2038" s="146"/>
      <c r="B2038" s="146" t="str">
        <f>'Product Ratings'!B2105</f>
        <v/>
      </c>
      <c r="C2038" s="146" t="str">
        <f t="shared" ref="C2038:D2038" si="98">#REF!</f>
        <v>#REF!</v>
      </c>
      <c r="D2038" s="146" t="str">
        <f t="shared" si="98"/>
        <v>#REF!</v>
      </c>
      <c r="E2038" s="146">
        <f>'Product Ratings'!C2105</f>
        <v>6</v>
      </c>
      <c r="F2038" s="305">
        <f>'Product Ratings'!D2105</f>
        <v>208.64</v>
      </c>
      <c r="G2038" s="305">
        <f>'Product Ratings'!E2105</f>
        <v>83.46</v>
      </c>
      <c r="H2038" s="134">
        <f>'Product Ratings'!F2105</f>
        <v>0.4</v>
      </c>
      <c r="I2038" s="146"/>
      <c r="J2038" s="305">
        <f>'Product Ratings'!J2105</f>
        <v>34.77333333</v>
      </c>
      <c r="K2038" s="146" t="str">
        <f>'Product Ratings'!K2105</f>
        <v/>
      </c>
      <c r="L2038" s="305">
        <f>'Product Ratings'!L2105</f>
        <v>24.83809524</v>
      </c>
      <c r="M2038" s="134" t="str">
        <f>'Product Ratings'!M2105</f>
        <v/>
      </c>
      <c r="N2038" s="146"/>
      <c r="O2038" s="139">
        <f>'Product Ratings'!O2105</f>
        <v>2</v>
      </c>
      <c r="P2038" s="139">
        <f>'Product Ratings'!P2105</f>
        <v>2</v>
      </c>
      <c r="Q2038" s="139">
        <f>'Product Ratings'!Q2105</f>
        <v>5</v>
      </c>
      <c r="R2038" s="139">
        <f>'Product Ratings'!R2105</f>
        <v>0</v>
      </c>
      <c r="S2038" s="306">
        <f>'Product Ratings'!S2105</f>
        <v>0</v>
      </c>
      <c r="T2038" s="307">
        <f>'Product Ratings'!T2105</f>
        <v>9</v>
      </c>
      <c r="U2038" s="146"/>
      <c r="V2038" s="146"/>
      <c r="W2038" s="146"/>
    </row>
    <row r="2039" ht="12.75" customHeight="1">
      <c r="A2039" s="146"/>
      <c r="B2039" s="146" t="str">
        <f>'Product Ratings'!B2112</f>
        <v/>
      </c>
      <c r="C2039" s="146" t="str">
        <f t="shared" ref="C2039:D2039" si="99">#REF!</f>
        <v>#REF!</v>
      </c>
      <c r="D2039" s="146" t="str">
        <f t="shared" si="99"/>
        <v>#REF!</v>
      </c>
      <c r="E2039" s="146">
        <f>'Product Ratings'!C2112</f>
        <v>7</v>
      </c>
      <c r="F2039" s="305">
        <f>'Product Ratings'!D2112</f>
        <v>91.24</v>
      </c>
      <c r="G2039" s="305">
        <f>'Product Ratings'!E2112</f>
        <v>36.5</v>
      </c>
      <c r="H2039" s="134">
        <f>'Product Ratings'!F2112</f>
        <v>0.4</v>
      </c>
      <c r="I2039" s="146"/>
      <c r="J2039" s="305">
        <f>'Product Ratings'!J2112</f>
        <v>13.03428571</v>
      </c>
      <c r="K2039" s="146" t="str">
        <f>'Product Ratings'!K2112</f>
        <v/>
      </c>
      <c r="L2039" s="305">
        <f>'Product Ratings'!L2112</f>
        <v>9.310204082</v>
      </c>
      <c r="M2039" s="134" t="str">
        <f>'Product Ratings'!M2112</f>
        <v/>
      </c>
      <c r="N2039" s="146"/>
      <c r="O2039" s="139">
        <f>'Product Ratings'!O2112</f>
        <v>2</v>
      </c>
      <c r="P2039" s="139">
        <f>'Product Ratings'!P2112</f>
        <v>2</v>
      </c>
      <c r="Q2039" s="139">
        <f>'Product Ratings'!Q2112</f>
        <v>5</v>
      </c>
      <c r="R2039" s="139">
        <f>'Product Ratings'!R2112</f>
        <v>0</v>
      </c>
      <c r="S2039" s="306">
        <f>'Product Ratings'!S2112</f>
        <v>0</v>
      </c>
      <c r="T2039" s="307">
        <f>'Product Ratings'!T2112</f>
        <v>9</v>
      </c>
      <c r="U2039" s="146"/>
      <c r="V2039" s="146"/>
      <c r="W2039" s="146"/>
    </row>
    <row r="2040" ht="12.75" customHeight="1">
      <c r="A2040" s="146"/>
      <c r="B2040" s="146" t="str">
        <f>'Product Ratings'!B2113</f>
        <v/>
      </c>
      <c r="C2040" s="146" t="str">
        <f t="shared" ref="C2040:D2040" si="100">#REF!</f>
        <v>#REF!</v>
      </c>
      <c r="D2040" s="146" t="str">
        <f t="shared" si="100"/>
        <v>#REF!</v>
      </c>
      <c r="E2040" s="146">
        <f>'Product Ratings'!C2113</f>
        <v>7</v>
      </c>
      <c r="F2040" s="305">
        <f>'Product Ratings'!D2113</f>
        <v>91.24</v>
      </c>
      <c r="G2040" s="305">
        <f>'Product Ratings'!E2113</f>
        <v>36.5</v>
      </c>
      <c r="H2040" s="134">
        <f>'Product Ratings'!F2113</f>
        <v>0.4</v>
      </c>
      <c r="I2040" s="146"/>
      <c r="J2040" s="305">
        <f>'Product Ratings'!J2113</f>
        <v>13.03428571</v>
      </c>
      <c r="K2040" s="146" t="str">
        <f>'Product Ratings'!K2113</f>
        <v/>
      </c>
      <c r="L2040" s="305">
        <f>'Product Ratings'!L2113</f>
        <v>9.310204082</v>
      </c>
      <c r="M2040" s="134" t="str">
        <f>'Product Ratings'!M2113</f>
        <v/>
      </c>
      <c r="N2040" s="146"/>
      <c r="O2040" s="139">
        <f>'Product Ratings'!O2113</f>
        <v>2</v>
      </c>
      <c r="P2040" s="139">
        <f>'Product Ratings'!P2113</f>
        <v>2</v>
      </c>
      <c r="Q2040" s="139">
        <f>'Product Ratings'!Q2113</f>
        <v>5</v>
      </c>
      <c r="R2040" s="139">
        <f>'Product Ratings'!R2113</f>
        <v>0</v>
      </c>
      <c r="S2040" s="306">
        <f>'Product Ratings'!S2113</f>
        <v>0</v>
      </c>
      <c r="T2040" s="307">
        <f>'Product Ratings'!T2113</f>
        <v>9</v>
      </c>
      <c r="U2040" s="146"/>
      <c r="V2040" s="146"/>
      <c r="W2040" s="146"/>
    </row>
    <row r="2041" ht="12.75" customHeight="1">
      <c r="A2041" s="146"/>
      <c r="B2041" s="146" t="str">
        <f>'Product Ratings'!B2114</f>
        <v/>
      </c>
      <c r="C2041" s="146" t="str">
        <f t="shared" ref="C2041:D2041" si="101">#REF!</f>
        <v>#REF!</v>
      </c>
      <c r="D2041" s="146" t="str">
        <f t="shared" si="101"/>
        <v>#REF!</v>
      </c>
      <c r="E2041" s="146">
        <f>'Product Ratings'!C2114</f>
        <v>7</v>
      </c>
      <c r="F2041" s="305">
        <f>'Product Ratings'!D2114</f>
        <v>91.24</v>
      </c>
      <c r="G2041" s="305">
        <f>'Product Ratings'!E2114</f>
        <v>36.5</v>
      </c>
      <c r="H2041" s="134">
        <f>'Product Ratings'!F2114</f>
        <v>0.4</v>
      </c>
      <c r="I2041" s="146"/>
      <c r="J2041" s="305">
        <f>'Product Ratings'!J2114</f>
        <v>13.03428571</v>
      </c>
      <c r="K2041" s="146" t="str">
        <f>'Product Ratings'!K2114</f>
        <v/>
      </c>
      <c r="L2041" s="305">
        <f>'Product Ratings'!L2114</f>
        <v>9.310204082</v>
      </c>
      <c r="M2041" s="134" t="str">
        <f>'Product Ratings'!M2114</f>
        <v/>
      </c>
      <c r="N2041" s="146"/>
      <c r="O2041" s="139">
        <f>'Product Ratings'!O2114</f>
        <v>2</v>
      </c>
      <c r="P2041" s="139">
        <f>'Product Ratings'!P2114</f>
        <v>2</v>
      </c>
      <c r="Q2041" s="139">
        <f>'Product Ratings'!Q2114</f>
        <v>5</v>
      </c>
      <c r="R2041" s="139">
        <f>'Product Ratings'!R2114</f>
        <v>0</v>
      </c>
      <c r="S2041" s="306">
        <f>'Product Ratings'!S2114</f>
        <v>0</v>
      </c>
      <c r="T2041" s="307">
        <f>'Product Ratings'!T2114</f>
        <v>9</v>
      </c>
      <c r="U2041" s="146"/>
      <c r="V2041" s="146"/>
      <c r="W2041" s="146"/>
    </row>
    <row r="2042" ht="12.75" customHeight="1">
      <c r="A2042" s="146"/>
      <c r="B2042" s="146" t="str">
        <f>'Product Ratings'!B2131</f>
        <v/>
      </c>
      <c r="C2042" s="146" t="str">
        <f t="shared" ref="C2042:D2042" si="102">#REF!</f>
        <v>#REF!</v>
      </c>
      <c r="D2042" s="146" t="str">
        <f t="shared" si="102"/>
        <v>#REF!</v>
      </c>
      <c r="E2042" s="146">
        <f>'Product Ratings'!C2131</f>
        <v>34</v>
      </c>
      <c r="F2042" s="305">
        <f>'Product Ratings'!D2131</f>
        <v>4688.69</v>
      </c>
      <c r="G2042" s="305">
        <f>'Product Ratings'!E2131</f>
        <v>1859.89</v>
      </c>
      <c r="H2042" s="134">
        <f>'Product Ratings'!F2131</f>
        <v>0.3967</v>
      </c>
      <c r="I2042" s="146"/>
      <c r="J2042" s="305">
        <f>'Product Ratings'!J2131</f>
        <v>137.9026471</v>
      </c>
      <c r="K2042" s="146" t="str">
        <f>'Product Ratings'!K2131</f>
        <v/>
      </c>
      <c r="L2042" s="305">
        <f>'Product Ratings'!L2131</f>
        <v>98.73462237</v>
      </c>
      <c r="M2042" s="134" t="str">
        <f>'Product Ratings'!M2131</f>
        <v/>
      </c>
      <c r="N2042" s="146"/>
      <c r="O2042" s="139">
        <f>'Product Ratings'!O2131</f>
        <v>2</v>
      </c>
      <c r="P2042" s="139">
        <f>'Product Ratings'!P2131</f>
        <v>5</v>
      </c>
      <c r="Q2042" s="139">
        <f>'Product Ratings'!Q2131</f>
        <v>2</v>
      </c>
      <c r="R2042" s="139">
        <f>'Product Ratings'!R2131</f>
        <v>0</v>
      </c>
      <c r="S2042" s="306">
        <f>'Product Ratings'!S2131</f>
        <v>0</v>
      </c>
      <c r="T2042" s="307">
        <f>'Product Ratings'!T2131</f>
        <v>9</v>
      </c>
      <c r="U2042" s="146"/>
      <c r="V2042" s="146"/>
      <c r="W2042" s="146"/>
    </row>
    <row r="2043" ht="12.75" customHeight="1">
      <c r="A2043" s="146"/>
      <c r="B2043" s="146" t="str">
        <f>'Product Ratings'!B2135</f>
        <v/>
      </c>
      <c r="C2043" s="146" t="str">
        <f t="shared" ref="C2043:D2043" si="103">#REF!</f>
        <v>#REF!</v>
      </c>
      <c r="D2043" s="146" t="str">
        <f t="shared" si="103"/>
        <v>#REF!</v>
      </c>
      <c r="E2043" s="146">
        <f>'Product Ratings'!C2135</f>
        <v>31</v>
      </c>
      <c r="F2043" s="305">
        <f>'Product Ratings'!D2135</f>
        <v>4261.74</v>
      </c>
      <c r="G2043" s="305">
        <f>'Product Ratings'!E2135</f>
        <v>1682.54</v>
      </c>
      <c r="H2043" s="134">
        <f>'Product Ratings'!F2135</f>
        <v>0.3948</v>
      </c>
      <c r="I2043" s="146"/>
      <c r="J2043" s="305">
        <f>'Product Ratings'!J2135</f>
        <v>137.4754839</v>
      </c>
      <c r="K2043" s="146" t="str">
        <f>'Product Ratings'!K2135</f>
        <v/>
      </c>
      <c r="L2043" s="305">
        <f>'Product Ratings'!L2135</f>
        <v>98.56286483</v>
      </c>
      <c r="M2043" s="134" t="str">
        <f>'Product Ratings'!M2135</f>
        <v/>
      </c>
      <c r="N2043" s="146"/>
      <c r="O2043" s="139">
        <f>'Product Ratings'!O2135</f>
        <v>2</v>
      </c>
      <c r="P2043" s="139">
        <f>'Product Ratings'!P2135</f>
        <v>5</v>
      </c>
      <c r="Q2043" s="139">
        <f>'Product Ratings'!Q2135</f>
        <v>2</v>
      </c>
      <c r="R2043" s="139">
        <f>'Product Ratings'!R2135</f>
        <v>0</v>
      </c>
      <c r="S2043" s="306">
        <f>'Product Ratings'!S2135</f>
        <v>0</v>
      </c>
      <c r="T2043" s="307">
        <f>'Product Ratings'!T2135</f>
        <v>9</v>
      </c>
      <c r="U2043" s="146"/>
      <c r="V2043" s="146"/>
      <c r="W2043" s="146"/>
    </row>
    <row r="2044" ht="12.75" customHeight="1">
      <c r="A2044" s="146"/>
      <c r="B2044" s="146" t="str">
        <f>'Product Ratings'!B2137</f>
        <v/>
      </c>
      <c r="C2044" s="146" t="str">
        <f t="shared" ref="C2044:D2044" si="104">#REF!</f>
        <v>#REF!</v>
      </c>
      <c r="D2044" s="146" t="str">
        <f t="shared" si="104"/>
        <v>#REF!</v>
      </c>
      <c r="E2044" s="146">
        <f>'Product Ratings'!C2137</f>
        <v>7</v>
      </c>
      <c r="F2044" s="305">
        <f>'Product Ratings'!D2137</f>
        <v>51.74</v>
      </c>
      <c r="G2044" s="305">
        <f>'Product Ratings'!E2137</f>
        <v>20.33</v>
      </c>
      <c r="H2044" s="134">
        <f>'Product Ratings'!F2137</f>
        <v>0.393</v>
      </c>
      <c r="I2044" s="146"/>
      <c r="J2044" s="305">
        <f>'Product Ratings'!J2137</f>
        <v>7.391428571</v>
      </c>
      <c r="K2044" s="146" t="str">
        <f>'Product Ratings'!K2137</f>
        <v/>
      </c>
      <c r="L2044" s="305">
        <f>'Product Ratings'!L2137</f>
        <v>5.306122449</v>
      </c>
      <c r="M2044" s="134" t="str">
        <f>'Product Ratings'!M2137</f>
        <v/>
      </c>
      <c r="N2044" s="146"/>
      <c r="O2044" s="139">
        <f>'Product Ratings'!O2137</f>
        <v>2</v>
      </c>
      <c r="P2044" s="139">
        <f>'Product Ratings'!P2137</f>
        <v>2</v>
      </c>
      <c r="Q2044" s="139">
        <f>'Product Ratings'!Q2137</f>
        <v>5</v>
      </c>
      <c r="R2044" s="139">
        <f>'Product Ratings'!R2137</f>
        <v>0</v>
      </c>
      <c r="S2044" s="306">
        <f>'Product Ratings'!S2137</f>
        <v>0</v>
      </c>
      <c r="T2044" s="307">
        <f>'Product Ratings'!T2137</f>
        <v>9</v>
      </c>
      <c r="U2044" s="146"/>
      <c r="V2044" s="146"/>
      <c r="W2044" s="146"/>
    </row>
    <row r="2045" ht="12.75" customHeight="1">
      <c r="A2045" s="146"/>
      <c r="B2045" s="146" t="str">
        <f>'Product Ratings'!B2141</f>
        <v/>
      </c>
      <c r="C2045" s="146" t="str">
        <f t="shared" ref="C2045:D2045" si="105">#REF!</f>
        <v>#REF!</v>
      </c>
      <c r="D2045" s="146" t="str">
        <f t="shared" si="105"/>
        <v>#REF!</v>
      </c>
      <c r="E2045" s="146">
        <f>'Product Ratings'!C2141</f>
        <v>7</v>
      </c>
      <c r="F2045" s="305">
        <f>'Product Ratings'!D2141</f>
        <v>75.03</v>
      </c>
      <c r="G2045" s="305">
        <f>'Product Ratings'!E2141</f>
        <v>29.42</v>
      </c>
      <c r="H2045" s="134">
        <f>'Product Ratings'!F2141</f>
        <v>0.3921</v>
      </c>
      <c r="I2045" s="146"/>
      <c r="J2045" s="305">
        <f>'Product Ratings'!J2141</f>
        <v>10.71857143</v>
      </c>
      <c r="K2045" s="146" t="str">
        <f>'Product Ratings'!K2141</f>
        <v/>
      </c>
      <c r="L2045" s="305">
        <f>'Product Ratings'!L2141</f>
        <v>7.699570023</v>
      </c>
      <c r="M2045" s="134" t="str">
        <f>'Product Ratings'!M2141</f>
        <v/>
      </c>
      <c r="N2045" s="146"/>
      <c r="O2045" s="139">
        <f>'Product Ratings'!O2141</f>
        <v>2</v>
      </c>
      <c r="P2045" s="139">
        <f>'Product Ratings'!P2141</f>
        <v>2</v>
      </c>
      <c r="Q2045" s="139">
        <f>'Product Ratings'!Q2141</f>
        <v>5</v>
      </c>
      <c r="R2045" s="139">
        <f>'Product Ratings'!R2141</f>
        <v>0</v>
      </c>
      <c r="S2045" s="306">
        <f>'Product Ratings'!S2141</f>
        <v>0</v>
      </c>
      <c r="T2045" s="307">
        <f>'Product Ratings'!T2141</f>
        <v>9</v>
      </c>
      <c r="U2045" s="146"/>
      <c r="V2045" s="146"/>
      <c r="W2045" s="146"/>
    </row>
    <row r="2046" ht="12.75" customHeight="1">
      <c r="A2046" s="146"/>
      <c r="B2046" s="146" t="str">
        <f>'Product Ratings'!B2149</f>
        <v/>
      </c>
      <c r="C2046" s="146" t="str">
        <f t="shared" ref="C2046:D2046" si="106">#REF!</f>
        <v>#REF!</v>
      </c>
      <c r="D2046" s="146" t="str">
        <f t="shared" si="106"/>
        <v>#REF!</v>
      </c>
      <c r="E2046" s="146">
        <f>'Product Ratings'!C2149</f>
        <v>6</v>
      </c>
      <c r="F2046" s="305">
        <f>'Product Ratings'!D2149</f>
        <v>205.17</v>
      </c>
      <c r="G2046" s="305">
        <f>'Product Ratings'!E2149</f>
        <v>79.96</v>
      </c>
      <c r="H2046" s="134">
        <f>'Product Ratings'!F2149</f>
        <v>0.3897</v>
      </c>
      <c r="I2046" s="146"/>
      <c r="J2046" s="305">
        <f>'Product Ratings'!J2149</f>
        <v>34.195</v>
      </c>
      <c r="K2046" s="146" t="str">
        <f>'Product Ratings'!K2149</f>
        <v/>
      </c>
      <c r="L2046" s="305">
        <f>'Product Ratings'!L2149</f>
        <v>24.60603008</v>
      </c>
      <c r="M2046" s="134" t="str">
        <f>'Product Ratings'!M2149</f>
        <v/>
      </c>
      <c r="N2046" s="146"/>
      <c r="O2046" s="139">
        <f>'Product Ratings'!O2149</f>
        <v>2</v>
      </c>
      <c r="P2046" s="139">
        <f>'Product Ratings'!P2149</f>
        <v>2</v>
      </c>
      <c r="Q2046" s="139">
        <f>'Product Ratings'!Q2149</f>
        <v>5</v>
      </c>
      <c r="R2046" s="139">
        <f>'Product Ratings'!R2149</f>
        <v>0</v>
      </c>
      <c r="S2046" s="306">
        <f>'Product Ratings'!S2149</f>
        <v>0</v>
      </c>
      <c r="T2046" s="307">
        <f>'Product Ratings'!T2149</f>
        <v>9</v>
      </c>
      <c r="U2046" s="146"/>
      <c r="V2046" s="146"/>
      <c r="W2046" s="146"/>
    </row>
    <row r="2047" ht="12.75" customHeight="1">
      <c r="A2047" s="146"/>
      <c r="B2047" s="146" t="str">
        <f>'Product Ratings'!B2152</f>
        <v/>
      </c>
      <c r="C2047" s="146" t="str">
        <f t="shared" ref="C2047:D2047" si="107">#REF!</f>
        <v>#REF!</v>
      </c>
      <c r="D2047" s="146" t="str">
        <f t="shared" si="107"/>
        <v>#REF!</v>
      </c>
      <c r="E2047" s="146">
        <f>'Product Ratings'!C2152</f>
        <v>10</v>
      </c>
      <c r="F2047" s="305">
        <f>'Product Ratings'!D2152</f>
        <v>340.78</v>
      </c>
      <c r="G2047" s="305">
        <f>'Product Ratings'!E2152</f>
        <v>132.14</v>
      </c>
      <c r="H2047" s="134">
        <f>'Product Ratings'!F2152</f>
        <v>0.3877</v>
      </c>
      <c r="I2047" s="146"/>
      <c r="J2047" s="305">
        <f>'Product Ratings'!J2152</f>
        <v>34.078</v>
      </c>
      <c r="K2047" s="146" t="str">
        <f>'Product Ratings'!K2152</f>
        <v/>
      </c>
      <c r="L2047" s="305">
        <f>'Product Ratings'!L2152</f>
        <v>24.55718095</v>
      </c>
      <c r="M2047" s="134" t="str">
        <f>'Product Ratings'!M2152</f>
        <v/>
      </c>
      <c r="N2047" s="146"/>
      <c r="O2047" s="139">
        <f>'Product Ratings'!O2152</f>
        <v>2</v>
      </c>
      <c r="P2047" s="139">
        <f>'Product Ratings'!P2152</f>
        <v>2</v>
      </c>
      <c r="Q2047" s="139">
        <f>'Product Ratings'!Q2152</f>
        <v>5</v>
      </c>
      <c r="R2047" s="139">
        <f>'Product Ratings'!R2152</f>
        <v>0</v>
      </c>
      <c r="S2047" s="306">
        <f>'Product Ratings'!S2152</f>
        <v>0</v>
      </c>
      <c r="T2047" s="307">
        <f>'Product Ratings'!T2152</f>
        <v>9</v>
      </c>
      <c r="U2047" s="146"/>
      <c r="V2047" s="146"/>
      <c r="W2047" s="146"/>
    </row>
    <row r="2048" ht="12.75" customHeight="1">
      <c r="A2048" s="146"/>
      <c r="B2048" s="146" t="str">
        <f>'Product Ratings'!B2164</f>
        <v/>
      </c>
      <c r="C2048" s="146" t="str">
        <f t="shared" ref="C2048:D2048" si="108">#REF!</f>
        <v>#REF!</v>
      </c>
      <c r="D2048" s="146" t="str">
        <f t="shared" si="108"/>
        <v>#REF!</v>
      </c>
      <c r="E2048" s="146">
        <f>'Product Ratings'!C2164</f>
        <v>30</v>
      </c>
      <c r="F2048" s="305">
        <f>'Product Ratings'!D2164</f>
        <v>4041.74</v>
      </c>
      <c r="G2048" s="305">
        <f>'Product Ratings'!E2164</f>
        <v>1545.74</v>
      </c>
      <c r="H2048" s="134">
        <f>'Product Ratings'!F2164</f>
        <v>0.3824</v>
      </c>
      <c r="I2048" s="146"/>
      <c r="J2048" s="305">
        <f>'Product Ratings'!J2164</f>
        <v>134.7246667</v>
      </c>
      <c r="K2048" s="146" t="str">
        <f>'Product Ratings'!K2164</f>
        <v/>
      </c>
      <c r="L2048" s="305">
        <f>'Product Ratings'!L2164</f>
        <v>97.45707948</v>
      </c>
      <c r="M2048" s="134" t="str">
        <f>'Product Ratings'!M2164</f>
        <v/>
      </c>
      <c r="N2048" s="146"/>
      <c r="O2048" s="139">
        <f>'Product Ratings'!O2164</f>
        <v>2</v>
      </c>
      <c r="P2048" s="139">
        <f>'Product Ratings'!P2164</f>
        <v>5</v>
      </c>
      <c r="Q2048" s="139">
        <f>'Product Ratings'!Q2164</f>
        <v>2</v>
      </c>
      <c r="R2048" s="139">
        <f>'Product Ratings'!R2164</f>
        <v>0</v>
      </c>
      <c r="S2048" s="306">
        <f>'Product Ratings'!S2164</f>
        <v>0</v>
      </c>
      <c r="T2048" s="307">
        <f>'Product Ratings'!T2164</f>
        <v>9</v>
      </c>
      <c r="U2048" s="146"/>
      <c r="V2048" s="146"/>
      <c r="W2048" s="146"/>
    </row>
    <row r="2049" ht="12.75" customHeight="1">
      <c r="A2049" s="146"/>
      <c r="B2049" s="146" t="str">
        <f>'Product Ratings'!B2167</f>
        <v/>
      </c>
      <c r="C2049" s="146" t="str">
        <f t="shared" ref="C2049:D2049" si="109">#REF!</f>
        <v>#REF!</v>
      </c>
      <c r="D2049" s="146" t="str">
        <f t="shared" si="109"/>
        <v>#REF!</v>
      </c>
      <c r="E2049" s="146">
        <f>'Product Ratings'!C2167</f>
        <v>31</v>
      </c>
      <c r="F2049" s="305">
        <f>'Product Ratings'!D2167</f>
        <v>5075.43</v>
      </c>
      <c r="G2049" s="305">
        <f>'Product Ratings'!E2167</f>
        <v>1932.03</v>
      </c>
      <c r="H2049" s="134">
        <f>'Product Ratings'!F2167</f>
        <v>0.3807</v>
      </c>
      <c r="I2049" s="146"/>
      <c r="J2049" s="305">
        <f>'Product Ratings'!J2167</f>
        <v>163.7235484</v>
      </c>
      <c r="K2049" s="146" t="str">
        <f>'Product Ratings'!K2167</f>
        <v/>
      </c>
      <c r="L2049" s="305">
        <f>'Product Ratings'!L2167</f>
        <v>118.5801031</v>
      </c>
      <c r="M2049" s="134" t="str">
        <f>'Product Ratings'!M2167</f>
        <v/>
      </c>
      <c r="N2049" s="146"/>
      <c r="O2049" s="139">
        <f>'Product Ratings'!O2167</f>
        <v>2</v>
      </c>
      <c r="P2049" s="139">
        <f>'Product Ratings'!P2167</f>
        <v>5</v>
      </c>
      <c r="Q2049" s="139">
        <f>'Product Ratings'!Q2167</f>
        <v>2</v>
      </c>
      <c r="R2049" s="139">
        <f>'Product Ratings'!R2167</f>
        <v>0</v>
      </c>
      <c r="S2049" s="306">
        <f>'Product Ratings'!S2167</f>
        <v>0</v>
      </c>
      <c r="T2049" s="307">
        <f>'Product Ratings'!T2167</f>
        <v>9</v>
      </c>
      <c r="U2049" s="146"/>
      <c r="V2049" s="146"/>
      <c r="W2049" s="146"/>
    </row>
    <row r="2050" ht="12.75" customHeight="1">
      <c r="A2050" s="146"/>
      <c r="B2050" s="146" t="str">
        <f>'Product Ratings'!B2168</f>
        <v/>
      </c>
      <c r="C2050" s="146" t="str">
        <f t="shared" ref="C2050:D2050" si="110">#REF!</f>
        <v>#REF!</v>
      </c>
      <c r="D2050" s="146" t="str">
        <f t="shared" si="110"/>
        <v>#REF!</v>
      </c>
      <c r="E2050" s="146">
        <f>'Product Ratings'!C2168</f>
        <v>11</v>
      </c>
      <c r="F2050" s="305">
        <f>'Product Ratings'!D2168</f>
        <v>463.04</v>
      </c>
      <c r="G2050" s="305">
        <f>'Product Ratings'!E2168</f>
        <v>176.09</v>
      </c>
      <c r="H2050" s="134">
        <f>'Product Ratings'!F2168</f>
        <v>0.3803</v>
      </c>
      <c r="I2050" s="146"/>
      <c r="J2050" s="305">
        <f>'Product Ratings'!J2168</f>
        <v>42.09454545</v>
      </c>
      <c r="K2050" s="146" t="str">
        <f>'Product Ratings'!K2168</f>
        <v/>
      </c>
      <c r="L2050" s="305">
        <f>'Product Ratings'!L2168</f>
        <v>30.4966641</v>
      </c>
      <c r="M2050" s="134" t="str">
        <f>'Product Ratings'!M2168</f>
        <v/>
      </c>
      <c r="N2050" s="146"/>
      <c r="O2050" s="139">
        <f>'Product Ratings'!O2168</f>
        <v>2</v>
      </c>
      <c r="P2050" s="139">
        <f>'Product Ratings'!P2168</f>
        <v>3</v>
      </c>
      <c r="Q2050" s="139">
        <f>'Product Ratings'!Q2168</f>
        <v>4</v>
      </c>
      <c r="R2050" s="139">
        <f>'Product Ratings'!R2168</f>
        <v>0</v>
      </c>
      <c r="S2050" s="306">
        <f>'Product Ratings'!S2168</f>
        <v>0</v>
      </c>
      <c r="T2050" s="307">
        <f>'Product Ratings'!T2168</f>
        <v>9</v>
      </c>
      <c r="U2050" s="146"/>
      <c r="V2050" s="146"/>
      <c r="W2050" s="146"/>
    </row>
    <row r="2051" ht="12.75" customHeight="1">
      <c r="A2051" s="146"/>
      <c r="B2051" s="146" t="str">
        <f>'Product Ratings'!B2169</f>
        <v/>
      </c>
      <c r="C2051" s="146" t="str">
        <f t="shared" ref="C2051:D2051" si="111">#REF!</f>
        <v>#REF!</v>
      </c>
      <c r="D2051" s="146" t="str">
        <f t="shared" si="111"/>
        <v>#REF!</v>
      </c>
      <c r="E2051" s="146">
        <f>'Product Ratings'!C2169</f>
        <v>6</v>
      </c>
      <c r="F2051" s="305">
        <f>'Product Ratings'!D2169</f>
        <v>125.84</v>
      </c>
      <c r="G2051" s="305">
        <f>'Product Ratings'!E2169</f>
        <v>47.84</v>
      </c>
      <c r="H2051" s="134">
        <f>'Product Ratings'!F2169</f>
        <v>0.3801</v>
      </c>
      <c r="I2051" s="146"/>
      <c r="J2051" s="305">
        <f>'Product Ratings'!J2169</f>
        <v>20.97333333</v>
      </c>
      <c r="K2051" s="146" t="str">
        <f>'Product Ratings'!K2169</f>
        <v/>
      </c>
      <c r="L2051" s="305">
        <f>'Product Ratings'!L2169</f>
        <v>15.1969664</v>
      </c>
      <c r="M2051" s="134" t="str">
        <f>'Product Ratings'!M2169</f>
        <v/>
      </c>
      <c r="N2051" s="146"/>
      <c r="O2051" s="139">
        <f>'Product Ratings'!O2169</f>
        <v>2</v>
      </c>
      <c r="P2051" s="139">
        <f>'Product Ratings'!P2169</f>
        <v>2</v>
      </c>
      <c r="Q2051" s="139">
        <f>'Product Ratings'!Q2169</f>
        <v>5</v>
      </c>
      <c r="R2051" s="139">
        <f>'Product Ratings'!R2169</f>
        <v>0</v>
      </c>
      <c r="S2051" s="306">
        <f>'Product Ratings'!S2169</f>
        <v>0</v>
      </c>
      <c r="T2051" s="307">
        <f>'Product Ratings'!T2169</f>
        <v>9</v>
      </c>
      <c r="U2051" s="146"/>
      <c r="V2051" s="146"/>
      <c r="W2051" s="146"/>
    </row>
    <row r="2052" ht="12.75" customHeight="1">
      <c r="A2052" s="146"/>
      <c r="B2052" s="146" t="str">
        <f>'Product Ratings'!B2172</f>
        <v/>
      </c>
      <c r="C2052" s="146" t="str">
        <f t="shared" ref="C2052:D2052" si="112">#REF!</f>
        <v>#REF!</v>
      </c>
      <c r="D2052" s="146" t="str">
        <f t="shared" si="112"/>
        <v>#REF!</v>
      </c>
      <c r="E2052" s="146">
        <f>'Product Ratings'!C2172</f>
        <v>7</v>
      </c>
      <c r="F2052" s="305">
        <f>'Product Ratings'!D2172</f>
        <v>101.45</v>
      </c>
      <c r="G2052" s="305">
        <f>'Product Ratings'!E2172</f>
        <v>38.45</v>
      </c>
      <c r="H2052" s="134">
        <f>'Product Ratings'!F2172</f>
        <v>0.379</v>
      </c>
      <c r="I2052" s="146"/>
      <c r="J2052" s="305">
        <f>'Product Ratings'!J2172</f>
        <v>14.49285714</v>
      </c>
      <c r="K2052" s="146" t="str">
        <f>'Product Ratings'!K2172</f>
        <v/>
      </c>
      <c r="L2052" s="305">
        <f>'Product Ratings'!L2172</f>
        <v>10.50968611</v>
      </c>
      <c r="M2052" s="134" t="str">
        <f>'Product Ratings'!M2172</f>
        <v/>
      </c>
      <c r="N2052" s="146"/>
      <c r="O2052" s="139">
        <f>'Product Ratings'!O2172</f>
        <v>2</v>
      </c>
      <c r="P2052" s="139">
        <f>'Product Ratings'!P2172</f>
        <v>2</v>
      </c>
      <c r="Q2052" s="139">
        <f>'Product Ratings'!Q2172</f>
        <v>5</v>
      </c>
      <c r="R2052" s="139">
        <f>'Product Ratings'!R2172</f>
        <v>0</v>
      </c>
      <c r="S2052" s="306">
        <f>'Product Ratings'!S2172</f>
        <v>0</v>
      </c>
      <c r="T2052" s="307">
        <f>'Product Ratings'!T2172</f>
        <v>9</v>
      </c>
      <c r="U2052" s="146"/>
      <c r="V2052" s="146"/>
      <c r="W2052" s="146"/>
    </row>
    <row r="2053" ht="12.75" customHeight="1">
      <c r="A2053" s="146"/>
      <c r="B2053" s="146" t="str">
        <f>'Product Ratings'!B2174</f>
        <v/>
      </c>
      <c r="C2053" s="146" t="str">
        <f t="shared" ref="C2053:D2053" si="113">#REF!</f>
        <v>#REF!</v>
      </c>
      <c r="D2053" s="146" t="str">
        <f t="shared" si="113"/>
        <v>#REF!</v>
      </c>
      <c r="E2053" s="146">
        <f>'Product Ratings'!C2174</f>
        <v>7</v>
      </c>
      <c r="F2053" s="305">
        <f>'Product Ratings'!D2174</f>
        <v>95.83</v>
      </c>
      <c r="G2053" s="305">
        <f>'Product Ratings'!E2174</f>
        <v>36.15</v>
      </c>
      <c r="H2053" s="134">
        <f>'Product Ratings'!F2174</f>
        <v>0.3773</v>
      </c>
      <c r="I2053" s="146"/>
      <c r="J2053" s="305">
        <f>'Product Ratings'!J2174</f>
        <v>13.69</v>
      </c>
      <c r="K2053" s="146" t="str">
        <f>'Product Ratings'!K2174</f>
        <v/>
      </c>
      <c r="L2053" s="305">
        <f>'Product Ratings'!L2174</f>
        <v>9.939737167</v>
      </c>
      <c r="M2053" s="134" t="str">
        <f>'Product Ratings'!M2174</f>
        <v/>
      </c>
      <c r="N2053" s="146"/>
      <c r="O2053" s="139">
        <f>'Product Ratings'!O2174</f>
        <v>2</v>
      </c>
      <c r="P2053" s="139">
        <f>'Product Ratings'!P2174</f>
        <v>2</v>
      </c>
      <c r="Q2053" s="139">
        <f>'Product Ratings'!Q2174</f>
        <v>5</v>
      </c>
      <c r="R2053" s="139">
        <f>'Product Ratings'!R2174</f>
        <v>0</v>
      </c>
      <c r="S2053" s="306">
        <f>'Product Ratings'!S2174</f>
        <v>0</v>
      </c>
      <c r="T2053" s="307">
        <f>'Product Ratings'!T2174</f>
        <v>9</v>
      </c>
      <c r="U2053" s="146"/>
      <c r="V2053" s="146"/>
      <c r="W2053" s="146"/>
    </row>
    <row r="2054" ht="12.75" customHeight="1">
      <c r="A2054" s="146"/>
      <c r="B2054" s="146" t="str">
        <f>'Product Ratings'!B2178</f>
        <v/>
      </c>
      <c r="C2054" s="146" t="str">
        <f t="shared" ref="C2054:D2054" si="114">#REF!</f>
        <v>#REF!</v>
      </c>
      <c r="D2054" s="146" t="str">
        <f t="shared" si="114"/>
        <v>#REF!</v>
      </c>
      <c r="E2054" s="146">
        <f>'Product Ratings'!C2178</f>
        <v>6</v>
      </c>
      <c r="F2054" s="305">
        <f>'Product Ratings'!D2178</f>
        <v>199.6</v>
      </c>
      <c r="G2054" s="305">
        <f>'Product Ratings'!E2178</f>
        <v>74.86</v>
      </c>
      <c r="H2054" s="134">
        <f>'Product Ratings'!F2178</f>
        <v>0.3751</v>
      </c>
      <c r="I2054" s="146"/>
      <c r="J2054" s="305">
        <f>'Product Ratings'!J2178</f>
        <v>33.26666667</v>
      </c>
      <c r="K2054" s="146" t="str">
        <f>'Product Ratings'!K2178</f>
        <v/>
      </c>
      <c r="L2054" s="305">
        <f>'Product Ratings'!L2178</f>
        <v>24.19217996</v>
      </c>
      <c r="M2054" s="134" t="str">
        <f>'Product Ratings'!M2178</f>
        <v/>
      </c>
      <c r="N2054" s="146"/>
      <c r="O2054" s="139">
        <f>'Product Ratings'!O2178</f>
        <v>2</v>
      </c>
      <c r="P2054" s="139">
        <f>'Product Ratings'!P2178</f>
        <v>2</v>
      </c>
      <c r="Q2054" s="139">
        <f>'Product Ratings'!Q2178</f>
        <v>5</v>
      </c>
      <c r="R2054" s="139">
        <f>'Product Ratings'!R2178</f>
        <v>0</v>
      </c>
      <c r="S2054" s="306">
        <f>'Product Ratings'!S2178</f>
        <v>0</v>
      </c>
      <c r="T2054" s="307">
        <f>'Product Ratings'!T2178</f>
        <v>9</v>
      </c>
      <c r="U2054" s="146"/>
      <c r="V2054" s="146"/>
      <c r="W2054" s="146"/>
    </row>
    <row r="2055" ht="12.75" customHeight="1">
      <c r="A2055" s="146"/>
      <c r="B2055" s="146" t="str">
        <f>'Product Ratings'!B2191</f>
        <v/>
      </c>
      <c r="C2055" s="146" t="str">
        <f t="shared" ref="C2055:D2055" si="115">#REF!</f>
        <v>#REF!</v>
      </c>
      <c r="D2055" s="146" t="str">
        <f t="shared" si="115"/>
        <v>#REF!</v>
      </c>
      <c r="E2055" s="146">
        <f>'Product Ratings'!C2191</f>
        <v>7</v>
      </c>
      <c r="F2055" s="305">
        <f>'Product Ratings'!D2191</f>
        <v>79.77</v>
      </c>
      <c r="G2055" s="305">
        <f>'Product Ratings'!E2191</f>
        <v>29.16</v>
      </c>
      <c r="H2055" s="134">
        <f>'Product Ratings'!F2191</f>
        <v>0.3656</v>
      </c>
      <c r="I2055" s="146"/>
      <c r="J2055" s="305">
        <f>'Product Ratings'!J2191</f>
        <v>11.39571429</v>
      </c>
      <c r="K2055" s="146" t="str">
        <f>'Product Ratings'!K2191</f>
        <v/>
      </c>
      <c r="L2055" s="305">
        <f>'Product Ratings'!L2191</f>
        <v>8.344840572</v>
      </c>
      <c r="M2055" s="134" t="str">
        <f>'Product Ratings'!M2191</f>
        <v/>
      </c>
      <c r="N2055" s="146"/>
      <c r="O2055" s="139">
        <f>'Product Ratings'!O2191</f>
        <v>2</v>
      </c>
      <c r="P2055" s="139">
        <f>'Product Ratings'!P2191</f>
        <v>2</v>
      </c>
      <c r="Q2055" s="139">
        <f>'Product Ratings'!Q2191</f>
        <v>5</v>
      </c>
      <c r="R2055" s="139">
        <f>'Product Ratings'!R2191</f>
        <v>0</v>
      </c>
      <c r="S2055" s="306">
        <f>'Product Ratings'!S2191</f>
        <v>0</v>
      </c>
      <c r="T2055" s="307">
        <f>'Product Ratings'!T2191</f>
        <v>9</v>
      </c>
      <c r="U2055" s="146"/>
      <c r="V2055" s="146"/>
      <c r="W2055" s="146"/>
    </row>
    <row r="2056" ht="12.75" customHeight="1">
      <c r="A2056" s="146"/>
      <c r="B2056" s="146" t="str">
        <f>'Product Ratings'!B2192</f>
        <v/>
      </c>
      <c r="C2056" s="146" t="str">
        <f t="shared" ref="C2056:D2056" si="116">#REF!</f>
        <v>#REF!</v>
      </c>
      <c r="D2056" s="146" t="str">
        <f t="shared" si="116"/>
        <v>#REF!</v>
      </c>
      <c r="E2056" s="146">
        <f>'Product Ratings'!C2192</f>
        <v>9</v>
      </c>
      <c r="F2056" s="305">
        <f>'Product Ratings'!D2192</f>
        <v>89.5</v>
      </c>
      <c r="G2056" s="305">
        <f>'Product Ratings'!E2192</f>
        <v>32.62</v>
      </c>
      <c r="H2056" s="134">
        <f>'Product Ratings'!F2192</f>
        <v>0.3645</v>
      </c>
      <c r="I2056" s="146"/>
      <c r="J2056" s="305">
        <f>'Product Ratings'!J2192</f>
        <v>9.944444444</v>
      </c>
      <c r="K2056" s="146" t="str">
        <f>'Product Ratings'!K2192</f>
        <v/>
      </c>
      <c r="L2056" s="305">
        <f>'Product Ratings'!L2192</f>
        <v>7.287976874</v>
      </c>
      <c r="M2056" s="134" t="str">
        <f>'Product Ratings'!M2192</f>
        <v/>
      </c>
      <c r="N2056" s="146"/>
      <c r="O2056" s="139">
        <f>'Product Ratings'!O2192</f>
        <v>2</v>
      </c>
      <c r="P2056" s="139">
        <f>'Product Ratings'!P2192</f>
        <v>2</v>
      </c>
      <c r="Q2056" s="139">
        <f>'Product Ratings'!Q2192</f>
        <v>5</v>
      </c>
      <c r="R2056" s="139">
        <f>'Product Ratings'!R2192</f>
        <v>0</v>
      </c>
      <c r="S2056" s="306">
        <f>'Product Ratings'!S2192</f>
        <v>0</v>
      </c>
      <c r="T2056" s="307">
        <f>'Product Ratings'!T2192</f>
        <v>9</v>
      </c>
      <c r="U2056" s="146"/>
      <c r="V2056" s="146"/>
      <c r="W2056" s="146"/>
    </row>
    <row r="2057" ht="12.75" customHeight="1">
      <c r="A2057" s="146"/>
      <c r="B2057" s="146" t="str">
        <f>'Product Ratings'!B2196</f>
        <v/>
      </c>
      <c r="C2057" s="146" t="str">
        <f t="shared" ref="C2057:D2057" si="117">#REF!</f>
        <v>#REF!</v>
      </c>
      <c r="D2057" s="146" t="str">
        <f t="shared" si="117"/>
        <v>#REF!</v>
      </c>
      <c r="E2057" s="146">
        <f>'Product Ratings'!C2196</f>
        <v>12</v>
      </c>
      <c r="F2057" s="305">
        <f>'Product Ratings'!D2196</f>
        <v>420.18</v>
      </c>
      <c r="G2057" s="305">
        <f>'Product Ratings'!E2196</f>
        <v>152.88</v>
      </c>
      <c r="H2057" s="134">
        <f>'Product Ratings'!F2196</f>
        <v>0.3638</v>
      </c>
      <c r="I2057" s="146"/>
      <c r="J2057" s="305">
        <f>'Product Ratings'!J2196</f>
        <v>35.015</v>
      </c>
      <c r="K2057" s="146" t="str">
        <f>'Product Ratings'!K2196</f>
        <v/>
      </c>
      <c r="L2057" s="305">
        <f>'Product Ratings'!L2196</f>
        <v>25.67458572</v>
      </c>
      <c r="M2057" s="134" t="str">
        <f>'Product Ratings'!M2196</f>
        <v/>
      </c>
      <c r="N2057" s="146"/>
      <c r="O2057" s="139">
        <f>'Product Ratings'!O2196</f>
        <v>2</v>
      </c>
      <c r="P2057" s="139">
        <f>'Product Ratings'!P2196</f>
        <v>3</v>
      </c>
      <c r="Q2057" s="127">
        <f>'Product Ratings'!Q2196</f>
        <v>25.67458572</v>
      </c>
      <c r="R2057" s="139">
        <f>'Product Ratings'!R2196</f>
        <v>0</v>
      </c>
      <c r="S2057" s="306">
        <f>'Product Ratings'!S2196</f>
        <v>0</v>
      </c>
      <c r="T2057" s="307">
        <f>'Product Ratings'!T2196</f>
        <v>30.67458572</v>
      </c>
      <c r="U2057" s="146"/>
      <c r="V2057" s="146"/>
      <c r="W2057" s="146"/>
    </row>
    <row r="2058" ht="12.75" customHeight="1">
      <c r="A2058" s="146"/>
      <c r="B2058" s="146" t="str">
        <f>'Product Ratings'!B2201</f>
        <v/>
      </c>
      <c r="C2058" s="146" t="str">
        <f t="shared" ref="C2058:D2058" si="118">#REF!</f>
        <v>#REF!</v>
      </c>
      <c r="D2058" s="146" t="str">
        <f t="shared" si="118"/>
        <v>#REF!</v>
      </c>
      <c r="E2058" s="146">
        <f>'Product Ratings'!C2201</f>
        <v>14</v>
      </c>
      <c r="F2058" s="305">
        <f>'Product Ratings'!D2201</f>
        <v>718.26</v>
      </c>
      <c r="G2058" s="305">
        <f>'Product Ratings'!E2201</f>
        <v>259.29</v>
      </c>
      <c r="H2058" s="134">
        <f>'Product Ratings'!F2201</f>
        <v>0.361</v>
      </c>
      <c r="I2058" s="146"/>
      <c r="J2058" s="305">
        <f>'Product Ratings'!J2201</f>
        <v>51.30428571</v>
      </c>
      <c r="K2058" s="146" t="str">
        <f>'Product Ratings'!K2201</f>
        <v/>
      </c>
      <c r="L2058" s="305">
        <f>'Product Ratings'!L2201</f>
        <v>37.69602183</v>
      </c>
      <c r="M2058" s="134" t="str">
        <f>'Product Ratings'!M2201</f>
        <v/>
      </c>
      <c r="N2058" s="146"/>
      <c r="O2058" s="139">
        <f>'Product Ratings'!O2201</f>
        <v>2</v>
      </c>
      <c r="P2058" s="139">
        <f>'Product Ratings'!P2201</f>
        <v>3</v>
      </c>
      <c r="Q2058" s="139">
        <f>'Product Ratings'!Q2201</f>
        <v>4</v>
      </c>
      <c r="R2058" s="139">
        <f>'Product Ratings'!R2201</f>
        <v>0</v>
      </c>
      <c r="S2058" s="306">
        <f>'Product Ratings'!S2201</f>
        <v>0</v>
      </c>
      <c r="T2058" s="307">
        <f>'Product Ratings'!T2201</f>
        <v>9</v>
      </c>
      <c r="U2058" s="146"/>
      <c r="V2058" s="146"/>
      <c r="W2058" s="146"/>
    </row>
    <row r="2059" ht="12.75" customHeight="1">
      <c r="A2059" s="146"/>
      <c r="B2059" s="146" t="str">
        <f>'Product Ratings'!B2203</f>
        <v/>
      </c>
      <c r="C2059" s="146" t="str">
        <f t="shared" ref="C2059:D2059" si="119">#REF!</f>
        <v>#REF!</v>
      </c>
      <c r="D2059" s="146" t="str">
        <f t="shared" si="119"/>
        <v>#REF!</v>
      </c>
      <c r="E2059" s="146">
        <f>'Product Ratings'!C2203</f>
        <v>6</v>
      </c>
      <c r="F2059" s="305">
        <f>'Product Ratings'!D2203</f>
        <v>21.91</v>
      </c>
      <c r="G2059" s="305">
        <f>'Product Ratings'!E2203</f>
        <v>7.9</v>
      </c>
      <c r="H2059" s="134">
        <f>'Product Ratings'!F2203</f>
        <v>0.3604</v>
      </c>
      <c r="I2059" s="146"/>
      <c r="J2059" s="305">
        <f>'Product Ratings'!J2203</f>
        <v>3.651666667</v>
      </c>
      <c r="K2059" s="146" t="str">
        <f>'Product Ratings'!K2203</f>
        <v/>
      </c>
      <c r="L2059" s="305">
        <f>'Product Ratings'!L2203</f>
        <v>2.684259532</v>
      </c>
      <c r="M2059" s="134" t="str">
        <f>'Product Ratings'!M2203</f>
        <v/>
      </c>
      <c r="N2059" s="146"/>
      <c r="O2059" s="139">
        <f>'Product Ratings'!O2203</f>
        <v>2</v>
      </c>
      <c r="P2059" s="139">
        <f>'Product Ratings'!P2203</f>
        <v>2</v>
      </c>
      <c r="Q2059" s="139">
        <f>'Product Ratings'!Q2203</f>
        <v>5</v>
      </c>
      <c r="R2059" s="139">
        <f>'Product Ratings'!R2203</f>
        <v>0</v>
      </c>
      <c r="S2059" s="306">
        <f>'Product Ratings'!S2203</f>
        <v>0</v>
      </c>
      <c r="T2059" s="307">
        <f>'Product Ratings'!T2203</f>
        <v>9</v>
      </c>
      <c r="U2059" s="146"/>
      <c r="V2059" s="146"/>
      <c r="W2059" s="146"/>
    </row>
    <row r="2060" ht="12.75" customHeight="1">
      <c r="A2060" s="146"/>
      <c r="B2060" s="146" t="str">
        <f>'Product Ratings'!B2205</f>
        <v/>
      </c>
      <c r="C2060" s="146" t="str">
        <f t="shared" ref="C2060:D2060" si="120">#REF!</f>
        <v>#REF!</v>
      </c>
      <c r="D2060" s="146" t="str">
        <f t="shared" si="120"/>
        <v>#REF!</v>
      </c>
      <c r="E2060" s="146">
        <f>'Product Ratings'!C2205</f>
        <v>10</v>
      </c>
      <c r="F2060" s="305">
        <f>'Product Ratings'!D2205</f>
        <v>120.87</v>
      </c>
      <c r="G2060" s="305">
        <f>'Product Ratings'!E2205</f>
        <v>43.46</v>
      </c>
      <c r="H2060" s="134">
        <f>'Product Ratings'!F2205</f>
        <v>0.3596</v>
      </c>
      <c r="I2060" s="146"/>
      <c r="J2060" s="305">
        <f>'Product Ratings'!J2205</f>
        <v>12.087</v>
      </c>
      <c r="K2060" s="146" t="str">
        <f>'Product Ratings'!K2205</f>
        <v/>
      </c>
      <c r="L2060" s="305">
        <f>'Product Ratings'!L2205</f>
        <v>8.89011474</v>
      </c>
      <c r="M2060" s="134" t="str">
        <f>'Product Ratings'!M2205</f>
        <v/>
      </c>
      <c r="N2060" s="146"/>
      <c r="O2060" s="139">
        <f>'Product Ratings'!O2205</f>
        <v>2</v>
      </c>
      <c r="P2060" s="139">
        <f>'Product Ratings'!P2205</f>
        <v>2</v>
      </c>
      <c r="Q2060" s="139">
        <f>'Product Ratings'!Q2205</f>
        <v>5</v>
      </c>
      <c r="R2060" s="139">
        <f>'Product Ratings'!R2205</f>
        <v>0</v>
      </c>
      <c r="S2060" s="306">
        <f>'Product Ratings'!S2205</f>
        <v>0</v>
      </c>
      <c r="T2060" s="307">
        <f>'Product Ratings'!T2205</f>
        <v>9</v>
      </c>
      <c r="U2060" s="146"/>
      <c r="V2060" s="146"/>
      <c r="W2060" s="146"/>
    </row>
    <row r="2061" ht="12.75" customHeight="1">
      <c r="A2061" s="146"/>
      <c r="B2061" s="146" t="str">
        <f>'Product Ratings'!B2217</f>
        <v/>
      </c>
      <c r="C2061" s="146" t="str">
        <f t="shared" ref="C2061:D2061" si="121">#REF!</f>
        <v>#REF!</v>
      </c>
      <c r="D2061" s="146" t="str">
        <f t="shared" si="121"/>
        <v>#REF!</v>
      </c>
      <c r="E2061" s="146">
        <f>'Product Ratings'!C2217</f>
        <v>8</v>
      </c>
      <c r="F2061" s="305">
        <f>'Product Ratings'!D2217</f>
        <v>96.7</v>
      </c>
      <c r="G2061" s="305">
        <f>'Product Ratings'!E2217</f>
        <v>33.7</v>
      </c>
      <c r="H2061" s="134">
        <f>'Product Ratings'!F2217</f>
        <v>0.3485</v>
      </c>
      <c r="I2061" s="146"/>
      <c r="J2061" s="305">
        <f>'Product Ratings'!J2217</f>
        <v>12.0875</v>
      </c>
      <c r="K2061" s="146" t="str">
        <f>'Product Ratings'!K2217</f>
        <v/>
      </c>
      <c r="L2061" s="305">
        <f>'Product Ratings'!L2217</f>
        <v>8.96366333</v>
      </c>
      <c r="M2061" s="134" t="str">
        <f>'Product Ratings'!M2217</f>
        <v/>
      </c>
      <c r="N2061" s="146"/>
      <c r="O2061" s="139">
        <f>'Product Ratings'!O2217</f>
        <v>2</v>
      </c>
      <c r="P2061" s="139">
        <f>'Product Ratings'!P2217</f>
        <v>2</v>
      </c>
      <c r="Q2061" s="139">
        <f>'Product Ratings'!Q2217</f>
        <v>5</v>
      </c>
      <c r="R2061" s="139">
        <f>'Product Ratings'!R2217</f>
        <v>0</v>
      </c>
      <c r="S2061" s="306">
        <f>'Product Ratings'!S2217</f>
        <v>0</v>
      </c>
      <c r="T2061" s="307">
        <f>'Product Ratings'!T2217</f>
        <v>9</v>
      </c>
      <c r="U2061" s="146"/>
      <c r="V2061" s="146"/>
      <c r="W2061" s="146"/>
    </row>
    <row r="2062" ht="12.75" customHeight="1">
      <c r="A2062" s="146"/>
      <c r="B2062" s="146" t="str">
        <f>'Product Ratings'!B2222</f>
        <v/>
      </c>
      <c r="C2062" s="146" t="str">
        <f t="shared" ref="C2062:D2062" si="122">#REF!</f>
        <v>#REF!</v>
      </c>
      <c r="D2062" s="146" t="str">
        <f t="shared" si="122"/>
        <v>#REF!</v>
      </c>
      <c r="E2062" s="146">
        <f>'Product Ratings'!C2222</f>
        <v>7</v>
      </c>
      <c r="F2062" s="305">
        <f>'Product Ratings'!D2222</f>
        <v>172.17</v>
      </c>
      <c r="G2062" s="305">
        <f>'Product Ratings'!E2222</f>
        <v>59.54</v>
      </c>
      <c r="H2062" s="134">
        <f>'Product Ratings'!F2222</f>
        <v>0.3458</v>
      </c>
      <c r="I2062" s="146"/>
      <c r="J2062" s="305">
        <f>'Product Ratings'!J2222</f>
        <v>24.59571429</v>
      </c>
      <c r="K2062" s="146" t="str">
        <f>'Product Ratings'!K2222</f>
        <v/>
      </c>
      <c r="L2062" s="305">
        <f>'Product Ratings'!L2222</f>
        <v>18.27590599</v>
      </c>
      <c r="M2062" s="134" t="str">
        <f>'Product Ratings'!M2222</f>
        <v/>
      </c>
      <c r="N2062" s="146"/>
      <c r="O2062" s="139">
        <f>'Product Ratings'!O2222</f>
        <v>2</v>
      </c>
      <c r="P2062" s="139">
        <f>'Product Ratings'!P2222</f>
        <v>2</v>
      </c>
      <c r="Q2062" s="139">
        <f>'Product Ratings'!Q2222</f>
        <v>5</v>
      </c>
      <c r="R2062" s="139">
        <f>'Product Ratings'!R2222</f>
        <v>0</v>
      </c>
      <c r="S2062" s="306">
        <f>'Product Ratings'!S2222</f>
        <v>0</v>
      </c>
      <c r="T2062" s="307">
        <f>'Product Ratings'!T2222</f>
        <v>9</v>
      </c>
      <c r="U2062" s="146"/>
      <c r="V2062" s="146"/>
      <c r="W2062" s="146"/>
    </row>
    <row r="2063" ht="12.75" customHeight="1">
      <c r="A2063" s="146"/>
      <c r="B2063" s="146" t="str">
        <f>'Product Ratings'!B2224</f>
        <v/>
      </c>
      <c r="C2063" s="146" t="str">
        <f t="shared" ref="C2063:D2063" si="123">#REF!</f>
        <v>#REF!</v>
      </c>
      <c r="D2063" s="146" t="str">
        <f t="shared" si="123"/>
        <v>#REF!</v>
      </c>
      <c r="E2063" s="146">
        <f>'Product Ratings'!C2224</f>
        <v>8</v>
      </c>
      <c r="F2063" s="305">
        <f>'Product Ratings'!D2224</f>
        <v>104.12</v>
      </c>
      <c r="G2063" s="305">
        <f>'Product Ratings'!E2224</f>
        <v>35.92</v>
      </c>
      <c r="H2063" s="134">
        <f>'Product Ratings'!F2224</f>
        <v>0.345</v>
      </c>
      <c r="I2063" s="146"/>
      <c r="J2063" s="305">
        <f>'Product Ratings'!J2224</f>
        <v>13.015</v>
      </c>
      <c r="K2063" s="146" t="str">
        <f>'Product Ratings'!K2224</f>
        <v/>
      </c>
      <c r="L2063" s="305">
        <f>'Product Ratings'!L2224</f>
        <v>9.676579926</v>
      </c>
      <c r="M2063" s="134" t="str">
        <f>'Product Ratings'!M2224</f>
        <v/>
      </c>
      <c r="N2063" s="146"/>
      <c r="O2063" s="139">
        <f>'Product Ratings'!O2224</f>
        <v>2</v>
      </c>
      <c r="P2063" s="139">
        <f>'Product Ratings'!P2224</f>
        <v>2</v>
      </c>
      <c r="Q2063" s="139">
        <f>'Product Ratings'!Q2224</f>
        <v>5</v>
      </c>
      <c r="R2063" s="139">
        <f>'Product Ratings'!R2224</f>
        <v>0</v>
      </c>
      <c r="S2063" s="306">
        <f>'Product Ratings'!S2224</f>
        <v>0</v>
      </c>
      <c r="T2063" s="307">
        <f>'Product Ratings'!T2224</f>
        <v>9</v>
      </c>
      <c r="U2063" s="146"/>
      <c r="V2063" s="146"/>
      <c r="W2063" s="146"/>
    </row>
    <row r="2064" ht="12.75" customHeight="1">
      <c r="A2064" s="146"/>
      <c r="B2064" s="146" t="str">
        <f>'Product Ratings'!B2225</f>
        <v/>
      </c>
      <c r="C2064" s="146" t="str">
        <f t="shared" ref="C2064:D2064" si="124">#REF!</f>
        <v>#REF!</v>
      </c>
      <c r="D2064" s="146" t="str">
        <f t="shared" si="124"/>
        <v>#REF!</v>
      </c>
      <c r="E2064" s="146">
        <f>'Product Ratings'!C2225</f>
        <v>7</v>
      </c>
      <c r="F2064" s="305">
        <f>'Product Ratings'!D2225</f>
        <v>138.85</v>
      </c>
      <c r="G2064" s="305">
        <f>'Product Ratings'!E2225</f>
        <v>47.85</v>
      </c>
      <c r="H2064" s="134">
        <f>'Product Ratings'!F2225</f>
        <v>0.3446</v>
      </c>
      <c r="I2064" s="146"/>
      <c r="J2064" s="305">
        <f>'Product Ratings'!J2225</f>
        <v>19.83571429</v>
      </c>
      <c r="K2064" s="146" t="str">
        <f>'Product Ratings'!K2225</f>
        <v/>
      </c>
      <c r="L2064" s="305">
        <f>'Product Ratings'!L2225</f>
        <v>14.75213021</v>
      </c>
      <c r="M2064" s="134" t="str">
        <f>'Product Ratings'!M2225</f>
        <v/>
      </c>
      <c r="N2064" s="146"/>
      <c r="O2064" s="139">
        <f>'Product Ratings'!O2225</f>
        <v>2</v>
      </c>
      <c r="P2064" s="139">
        <f>'Product Ratings'!P2225</f>
        <v>2</v>
      </c>
      <c r="Q2064" s="139">
        <f>'Product Ratings'!Q2225</f>
        <v>5</v>
      </c>
      <c r="R2064" s="139">
        <f>'Product Ratings'!R2225</f>
        <v>0</v>
      </c>
      <c r="S2064" s="306">
        <f>'Product Ratings'!S2225</f>
        <v>0</v>
      </c>
      <c r="T2064" s="307">
        <f>'Product Ratings'!T2225</f>
        <v>9</v>
      </c>
      <c r="U2064" s="146"/>
      <c r="V2064" s="146"/>
      <c r="W2064" s="146"/>
    </row>
    <row r="2065" ht="12.75" customHeight="1">
      <c r="A2065" s="146"/>
      <c r="B2065" s="146" t="str">
        <f>'Product Ratings'!B2228</f>
        <v/>
      </c>
      <c r="C2065" s="146" t="str">
        <f t="shared" ref="C2065:D2065" si="125">#REF!</f>
        <v>#REF!</v>
      </c>
      <c r="D2065" s="146" t="str">
        <f t="shared" si="125"/>
        <v>#REF!</v>
      </c>
      <c r="E2065" s="146">
        <f>'Product Ratings'!C2228</f>
        <v>8</v>
      </c>
      <c r="F2065" s="305">
        <f>'Product Ratings'!D2228</f>
        <v>104</v>
      </c>
      <c r="G2065" s="305">
        <f>'Product Ratings'!E2228</f>
        <v>35.8</v>
      </c>
      <c r="H2065" s="134">
        <f>'Product Ratings'!F2228</f>
        <v>0.3442</v>
      </c>
      <c r="I2065" s="146"/>
      <c r="J2065" s="305">
        <f>'Product Ratings'!J2228</f>
        <v>13</v>
      </c>
      <c r="K2065" s="146" t="str">
        <f>'Product Ratings'!K2228</f>
        <v/>
      </c>
      <c r="L2065" s="305">
        <f>'Product Ratings'!L2228</f>
        <v>9.671179884</v>
      </c>
      <c r="M2065" s="134" t="str">
        <f>'Product Ratings'!M2228</f>
        <v/>
      </c>
      <c r="N2065" s="146"/>
      <c r="O2065" s="139">
        <f>'Product Ratings'!O2228</f>
        <v>2</v>
      </c>
      <c r="P2065" s="139">
        <f>'Product Ratings'!P2228</f>
        <v>2</v>
      </c>
      <c r="Q2065" s="139">
        <f>'Product Ratings'!Q2228</f>
        <v>5</v>
      </c>
      <c r="R2065" s="139">
        <f>'Product Ratings'!R2228</f>
        <v>0</v>
      </c>
      <c r="S2065" s="306">
        <f>'Product Ratings'!S2228</f>
        <v>0</v>
      </c>
      <c r="T2065" s="307">
        <f>'Product Ratings'!T2228</f>
        <v>9</v>
      </c>
      <c r="U2065" s="146"/>
      <c r="V2065" s="146"/>
      <c r="W2065" s="146"/>
    </row>
    <row r="2066" ht="12.75" customHeight="1">
      <c r="A2066" s="146"/>
      <c r="B2066" s="146" t="str">
        <f>'Product Ratings'!B2230</f>
        <v/>
      </c>
      <c r="C2066" s="146" t="str">
        <f t="shared" ref="C2066:D2066" si="126">#REF!</f>
        <v>#REF!</v>
      </c>
      <c r="D2066" s="146" t="str">
        <f t="shared" si="126"/>
        <v>#REF!</v>
      </c>
      <c r="E2066" s="146">
        <f>'Product Ratings'!C2230</f>
        <v>6</v>
      </c>
      <c r="F2066" s="305">
        <f>'Product Ratings'!D2230</f>
        <v>59.16</v>
      </c>
      <c r="G2066" s="305">
        <f>'Product Ratings'!E2230</f>
        <v>20.27</v>
      </c>
      <c r="H2066" s="134">
        <f>'Product Ratings'!F2230</f>
        <v>0.3427</v>
      </c>
      <c r="I2066" s="146"/>
      <c r="J2066" s="305">
        <f>'Product Ratings'!J2230</f>
        <v>9.86</v>
      </c>
      <c r="K2066" s="146" t="str">
        <f>'Product Ratings'!K2230</f>
        <v/>
      </c>
      <c r="L2066" s="305">
        <f>'Product Ratings'!L2230</f>
        <v>7.343412527</v>
      </c>
      <c r="M2066" s="134" t="str">
        <f>'Product Ratings'!M2230</f>
        <v/>
      </c>
      <c r="N2066" s="146"/>
      <c r="O2066" s="139">
        <f>'Product Ratings'!O2230</f>
        <v>2</v>
      </c>
      <c r="P2066" s="139">
        <f>'Product Ratings'!P2230</f>
        <v>2</v>
      </c>
      <c r="Q2066" s="139">
        <f>'Product Ratings'!Q2230</f>
        <v>5</v>
      </c>
      <c r="R2066" s="139">
        <f>'Product Ratings'!R2230</f>
        <v>0</v>
      </c>
      <c r="S2066" s="306">
        <f>'Product Ratings'!S2230</f>
        <v>0</v>
      </c>
      <c r="T2066" s="307">
        <f>'Product Ratings'!T2230</f>
        <v>9</v>
      </c>
      <c r="U2066" s="146"/>
      <c r="V2066" s="146"/>
      <c r="W2066" s="146"/>
    </row>
    <row r="2067" ht="12.75" customHeight="1">
      <c r="A2067" s="146"/>
      <c r="B2067" s="146" t="str">
        <f>'Product Ratings'!B2234</f>
        <v/>
      </c>
      <c r="C2067" s="146" t="str">
        <f t="shared" ref="C2067:D2067" si="127">#REF!</f>
        <v>#REF!</v>
      </c>
      <c r="D2067" s="146" t="str">
        <f t="shared" si="127"/>
        <v>#REF!</v>
      </c>
      <c r="E2067" s="146">
        <f>'Product Ratings'!C2234</f>
        <v>10</v>
      </c>
      <c r="F2067" s="305">
        <f>'Product Ratings'!D2234</f>
        <v>128.05</v>
      </c>
      <c r="G2067" s="305">
        <f>'Product Ratings'!E2234</f>
        <v>43.55</v>
      </c>
      <c r="H2067" s="134">
        <f>'Product Ratings'!F2234</f>
        <v>0.3401</v>
      </c>
      <c r="I2067" s="146"/>
      <c r="J2067" s="305">
        <f>'Product Ratings'!J2234</f>
        <v>12.805</v>
      </c>
      <c r="K2067" s="146" t="str">
        <f>'Product Ratings'!K2234</f>
        <v/>
      </c>
      <c r="L2067" s="305">
        <f>'Product Ratings'!L2234</f>
        <v>9.55525707</v>
      </c>
      <c r="M2067" s="134" t="str">
        <f>'Product Ratings'!M2234</f>
        <v/>
      </c>
      <c r="N2067" s="146"/>
      <c r="O2067" s="139">
        <f>'Product Ratings'!O2234</f>
        <v>2</v>
      </c>
      <c r="P2067" s="139">
        <f>'Product Ratings'!P2234</f>
        <v>2</v>
      </c>
      <c r="Q2067" s="139">
        <f>'Product Ratings'!Q2234</f>
        <v>5</v>
      </c>
      <c r="R2067" s="139">
        <f>'Product Ratings'!R2234</f>
        <v>0</v>
      </c>
      <c r="S2067" s="306">
        <f>'Product Ratings'!S2234</f>
        <v>0</v>
      </c>
      <c r="T2067" s="307">
        <f>'Product Ratings'!T2234</f>
        <v>9</v>
      </c>
      <c r="U2067" s="146"/>
      <c r="V2067" s="146"/>
      <c r="W2067" s="146"/>
    </row>
    <row r="2068" ht="12.75" customHeight="1">
      <c r="A2068" s="146"/>
      <c r="B2068" s="146" t="str">
        <f>'Product Ratings'!B2238</f>
        <v/>
      </c>
      <c r="C2068" s="146" t="str">
        <f t="shared" ref="C2068:D2068" si="128">#REF!</f>
        <v>#REF!</v>
      </c>
      <c r="D2068" s="146" t="str">
        <f t="shared" si="128"/>
        <v>#REF!</v>
      </c>
      <c r="E2068" s="146">
        <f>'Product Ratings'!C2238</f>
        <v>9</v>
      </c>
      <c r="F2068" s="305">
        <f>'Product Ratings'!D2238</f>
        <v>159.65</v>
      </c>
      <c r="G2068" s="305">
        <f>'Product Ratings'!E2238</f>
        <v>53.9</v>
      </c>
      <c r="H2068" s="134">
        <f>'Product Ratings'!F2238</f>
        <v>0.3376</v>
      </c>
      <c r="I2068" s="146"/>
      <c r="J2068" s="305">
        <f>'Product Ratings'!J2238</f>
        <v>17.73888889</v>
      </c>
      <c r="K2068" s="146" t="str">
        <f>'Product Ratings'!K2238</f>
        <v/>
      </c>
      <c r="L2068" s="305">
        <f>'Product Ratings'!L2238</f>
        <v>13.26172913</v>
      </c>
      <c r="M2068" s="134" t="str">
        <f>'Product Ratings'!M2238</f>
        <v/>
      </c>
      <c r="N2068" s="146"/>
      <c r="O2068" s="139">
        <f>'Product Ratings'!O2238</f>
        <v>2</v>
      </c>
      <c r="P2068" s="139">
        <f>'Product Ratings'!P2238</f>
        <v>2</v>
      </c>
      <c r="Q2068" s="139">
        <f>'Product Ratings'!Q2238</f>
        <v>5</v>
      </c>
      <c r="R2068" s="139">
        <f>'Product Ratings'!R2238</f>
        <v>0</v>
      </c>
      <c r="S2068" s="306">
        <f>'Product Ratings'!S2238</f>
        <v>0</v>
      </c>
      <c r="T2068" s="307">
        <f>'Product Ratings'!T2238</f>
        <v>9</v>
      </c>
      <c r="U2068" s="146"/>
      <c r="V2068" s="146"/>
      <c r="W2068" s="146"/>
    </row>
    <row r="2069" ht="12.75" customHeight="1">
      <c r="A2069" s="146"/>
      <c r="B2069" s="146" t="str">
        <f>'Product Ratings'!B2244</f>
        <v/>
      </c>
      <c r="C2069" s="146" t="str">
        <f t="shared" ref="C2069:D2069" si="129">#REF!</f>
        <v>#REF!</v>
      </c>
      <c r="D2069" s="146" t="str">
        <f t="shared" si="129"/>
        <v>#REF!</v>
      </c>
      <c r="E2069" s="146">
        <f>'Product Ratings'!C2244</f>
        <v>9</v>
      </c>
      <c r="F2069" s="305">
        <f>'Product Ratings'!D2244</f>
        <v>115.05</v>
      </c>
      <c r="G2069" s="305">
        <f>'Product Ratings'!E2244</f>
        <v>38.33</v>
      </c>
      <c r="H2069" s="134">
        <f>'Product Ratings'!F2244</f>
        <v>0.3331</v>
      </c>
      <c r="I2069" s="146"/>
      <c r="J2069" s="305">
        <f>'Product Ratings'!J2244</f>
        <v>12.78333333</v>
      </c>
      <c r="K2069" s="146" t="str">
        <f>'Product Ratings'!K2244</f>
        <v/>
      </c>
      <c r="L2069" s="305">
        <f>'Product Ratings'!L2244</f>
        <v>9.589178106</v>
      </c>
      <c r="M2069" s="134" t="str">
        <f>'Product Ratings'!M2244</f>
        <v/>
      </c>
      <c r="N2069" s="146"/>
      <c r="O2069" s="139">
        <f>'Product Ratings'!O2244</f>
        <v>2</v>
      </c>
      <c r="P2069" s="139">
        <f>'Product Ratings'!P2244</f>
        <v>2</v>
      </c>
      <c r="Q2069" s="139">
        <f>'Product Ratings'!Q2244</f>
        <v>5</v>
      </c>
      <c r="R2069" s="139">
        <f>'Product Ratings'!R2244</f>
        <v>0</v>
      </c>
      <c r="S2069" s="306">
        <f>'Product Ratings'!S2244</f>
        <v>0</v>
      </c>
      <c r="T2069" s="307">
        <f>'Product Ratings'!T2244</f>
        <v>9</v>
      </c>
      <c r="U2069" s="146"/>
      <c r="V2069" s="146"/>
      <c r="W2069" s="146"/>
    </row>
    <row r="2070" ht="12.75" customHeight="1">
      <c r="A2070" s="146"/>
      <c r="B2070" s="146" t="str">
        <f>'Product Ratings'!B2249</f>
        <v/>
      </c>
      <c r="C2070" s="146" t="str">
        <f t="shared" ref="C2070:D2070" si="130">#REF!</f>
        <v>#REF!</v>
      </c>
      <c r="D2070" s="146" t="str">
        <f t="shared" si="130"/>
        <v>#REF!</v>
      </c>
      <c r="E2070" s="146">
        <f>'Product Ratings'!C2249</f>
        <v>10</v>
      </c>
      <c r="F2070" s="305">
        <f>'Product Ratings'!D2249</f>
        <v>127.4</v>
      </c>
      <c r="G2070" s="305">
        <f>'Product Ratings'!E2249</f>
        <v>42.15</v>
      </c>
      <c r="H2070" s="134">
        <f>'Product Ratings'!F2249</f>
        <v>0.3308</v>
      </c>
      <c r="I2070" s="146"/>
      <c r="J2070" s="305">
        <f>'Product Ratings'!J2249</f>
        <v>12.74</v>
      </c>
      <c r="K2070" s="146" t="str">
        <f>'Product Ratings'!K2249</f>
        <v/>
      </c>
      <c r="L2070" s="305">
        <f>'Product Ratings'!L2249</f>
        <v>9.573189059</v>
      </c>
      <c r="M2070" s="134" t="str">
        <f>'Product Ratings'!M2249</f>
        <v/>
      </c>
      <c r="N2070" s="146"/>
      <c r="O2070" s="139">
        <f>'Product Ratings'!O2249</f>
        <v>2</v>
      </c>
      <c r="P2070" s="139">
        <f>'Product Ratings'!P2249</f>
        <v>2</v>
      </c>
      <c r="Q2070" s="139">
        <f>'Product Ratings'!Q2249</f>
        <v>5</v>
      </c>
      <c r="R2070" s="139">
        <f>'Product Ratings'!R2249</f>
        <v>0</v>
      </c>
      <c r="S2070" s="306">
        <f>'Product Ratings'!S2249</f>
        <v>0</v>
      </c>
      <c r="T2070" s="307">
        <f>'Product Ratings'!T2249</f>
        <v>9</v>
      </c>
      <c r="U2070" s="146"/>
      <c r="V2070" s="146"/>
      <c r="W2070" s="146"/>
    </row>
    <row r="2071" ht="12.75" customHeight="1">
      <c r="A2071" s="146"/>
      <c r="B2071" s="146" t="str">
        <f>'Product Ratings'!B2252</f>
        <v/>
      </c>
      <c r="C2071" s="146" t="str">
        <f t="shared" ref="C2071:D2071" si="131">#REF!</f>
        <v>#REF!</v>
      </c>
      <c r="D2071" s="146" t="str">
        <f t="shared" si="131"/>
        <v>#REF!</v>
      </c>
      <c r="E2071" s="146">
        <f>'Product Ratings'!C2252</f>
        <v>6</v>
      </c>
      <c r="F2071" s="305">
        <f>'Product Ratings'!D2252</f>
        <v>76.05</v>
      </c>
      <c r="G2071" s="305">
        <f>'Product Ratings'!E2252</f>
        <v>24.9</v>
      </c>
      <c r="H2071" s="134">
        <f>'Product Ratings'!F2252</f>
        <v>0.3274</v>
      </c>
      <c r="I2071" s="146"/>
      <c r="J2071" s="305">
        <f>'Product Ratings'!J2252</f>
        <v>12.675</v>
      </c>
      <c r="K2071" s="146" t="str">
        <f>'Product Ratings'!K2252</f>
        <v/>
      </c>
      <c r="L2071" s="305">
        <f>'Product Ratings'!L2252</f>
        <v>9.548741901</v>
      </c>
      <c r="M2071" s="134" t="str">
        <f>'Product Ratings'!M2252</f>
        <v/>
      </c>
      <c r="N2071" s="146"/>
      <c r="O2071" s="139">
        <f>'Product Ratings'!O2252</f>
        <v>2</v>
      </c>
      <c r="P2071" s="139">
        <f>'Product Ratings'!P2252</f>
        <v>2</v>
      </c>
      <c r="Q2071" s="139">
        <f>'Product Ratings'!Q2252</f>
        <v>5</v>
      </c>
      <c r="R2071" s="139">
        <f>'Product Ratings'!R2252</f>
        <v>0</v>
      </c>
      <c r="S2071" s="306">
        <f>'Product Ratings'!S2252</f>
        <v>0</v>
      </c>
      <c r="T2071" s="307">
        <f>'Product Ratings'!T2252</f>
        <v>9</v>
      </c>
      <c r="U2071" s="146"/>
      <c r="V2071" s="146"/>
      <c r="W2071" s="146"/>
    </row>
    <row r="2072" ht="12.75" customHeight="1">
      <c r="A2072" s="146"/>
      <c r="B2072" s="146" t="str">
        <f>'Product Ratings'!B2262</f>
        <v/>
      </c>
      <c r="C2072" s="146" t="str">
        <f t="shared" ref="C2072:D2072" si="132">#REF!</f>
        <v>#REF!</v>
      </c>
      <c r="D2072" s="146" t="str">
        <f t="shared" si="132"/>
        <v>#REF!</v>
      </c>
      <c r="E2072" s="146">
        <f>'Product Ratings'!C2262</f>
        <v>8</v>
      </c>
      <c r="F2072" s="305">
        <f>'Product Ratings'!D2262</f>
        <v>169.97</v>
      </c>
      <c r="G2072" s="305">
        <f>'Product Ratings'!E2262</f>
        <v>53.97</v>
      </c>
      <c r="H2072" s="134">
        <f>'Product Ratings'!F2262</f>
        <v>0.3175</v>
      </c>
      <c r="I2072" s="146"/>
      <c r="J2072" s="305">
        <f>'Product Ratings'!J2262</f>
        <v>21.24625</v>
      </c>
      <c r="K2072" s="146" t="str">
        <f>'Product Ratings'!K2262</f>
        <v/>
      </c>
      <c r="L2072" s="305">
        <f>'Product Ratings'!L2262</f>
        <v>16.12618596</v>
      </c>
      <c r="M2072" s="134" t="str">
        <f>'Product Ratings'!M2262</f>
        <v/>
      </c>
      <c r="N2072" s="146"/>
      <c r="O2072" s="139">
        <f>'Product Ratings'!O2262</f>
        <v>2</v>
      </c>
      <c r="P2072" s="139">
        <f>'Product Ratings'!P2262</f>
        <v>2</v>
      </c>
      <c r="Q2072" s="139">
        <f>'Product Ratings'!Q2262</f>
        <v>5</v>
      </c>
      <c r="R2072" s="139">
        <f>'Product Ratings'!R2262</f>
        <v>0</v>
      </c>
      <c r="S2072" s="306">
        <f>'Product Ratings'!S2262</f>
        <v>0</v>
      </c>
      <c r="T2072" s="307">
        <f>'Product Ratings'!T2262</f>
        <v>9</v>
      </c>
      <c r="U2072" s="146"/>
      <c r="V2072" s="146"/>
      <c r="W2072" s="146"/>
    </row>
    <row r="2073" ht="12.75" customHeight="1">
      <c r="A2073" s="146"/>
      <c r="B2073" s="146" t="str">
        <f>'Product Ratings'!B2274</f>
        <v/>
      </c>
      <c r="C2073" s="146" t="str">
        <f t="shared" ref="C2073:D2073" si="133">#REF!</f>
        <v>#REF!</v>
      </c>
      <c r="D2073" s="146" t="str">
        <f t="shared" si="133"/>
        <v>#REF!</v>
      </c>
      <c r="E2073" s="146">
        <f>'Product Ratings'!C2274</f>
        <v>7</v>
      </c>
      <c r="F2073" s="305">
        <f>'Product Ratings'!D2274</f>
        <v>60.57</v>
      </c>
      <c r="G2073" s="305">
        <f>'Product Ratings'!E2274</f>
        <v>18.57</v>
      </c>
      <c r="H2073" s="134">
        <f>'Product Ratings'!F2274</f>
        <v>0.3066</v>
      </c>
      <c r="I2073" s="146"/>
      <c r="J2073" s="305">
        <f>'Product Ratings'!J2274</f>
        <v>8.652857143</v>
      </c>
      <c r="K2073" s="146" t="str">
        <f>'Product Ratings'!K2274</f>
        <v/>
      </c>
      <c r="L2073" s="305">
        <f>'Product Ratings'!L2274</f>
        <v>6.622422427</v>
      </c>
      <c r="M2073" s="134" t="str">
        <f>'Product Ratings'!M2274</f>
        <v/>
      </c>
      <c r="N2073" s="146"/>
      <c r="O2073" s="139">
        <f>'Product Ratings'!O2274</f>
        <v>2</v>
      </c>
      <c r="P2073" s="139">
        <f>'Product Ratings'!P2274</f>
        <v>2</v>
      </c>
      <c r="Q2073" s="139">
        <f>'Product Ratings'!Q2274</f>
        <v>5</v>
      </c>
      <c r="R2073" s="139">
        <f>'Product Ratings'!R2274</f>
        <v>0</v>
      </c>
      <c r="S2073" s="306">
        <f>'Product Ratings'!S2274</f>
        <v>0</v>
      </c>
      <c r="T2073" s="307">
        <f>'Product Ratings'!T2274</f>
        <v>9</v>
      </c>
      <c r="U2073" s="146"/>
      <c r="V2073" s="146"/>
      <c r="W2073" s="146"/>
    </row>
    <row r="2074" ht="12.75" customHeight="1">
      <c r="A2074" s="146"/>
      <c r="B2074" s="146" t="str">
        <f>'Product Ratings'!B2275</f>
        <v/>
      </c>
      <c r="C2074" s="146" t="str">
        <f t="shared" ref="C2074:D2074" si="134">#REF!</f>
        <v>#REF!</v>
      </c>
      <c r="D2074" s="146" t="str">
        <f t="shared" si="134"/>
        <v>#REF!</v>
      </c>
      <c r="E2074" s="146">
        <f>'Product Ratings'!C2275</f>
        <v>6</v>
      </c>
      <c r="F2074" s="305">
        <f>'Product Ratings'!D2275</f>
        <v>51.91</v>
      </c>
      <c r="G2074" s="305">
        <f>'Product Ratings'!E2275</f>
        <v>15.91</v>
      </c>
      <c r="H2074" s="134">
        <f>'Product Ratings'!F2275</f>
        <v>0.3065</v>
      </c>
      <c r="I2074" s="146"/>
      <c r="J2074" s="305">
        <f>'Product Ratings'!J2275</f>
        <v>8.651666667</v>
      </c>
      <c r="K2074" s="146" t="str">
        <f>'Product Ratings'!K2275</f>
        <v/>
      </c>
      <c r="L2074" s="305">
        <f>'Product Ratings'!L2275</f>
        <v>6.622018115</v>
      </c>
      <c r="M2074" s="134" t="str">
        <f>'Product Ratings'!M2275</f>
        <v/>
      </c>
      <c r="N2074" s="146"/>
      <c r="O2074" s="139">
        <f>'Product Ratings'!O2275</f>
        <v>2</v>
      </c>
      <c r="P2074" s="139">
        <f>'Product Ratings'!P2275</f>
        <v>2</v>
      </c>
      <c r="Q2074" s="139">
        <f>'Product Ratings'!Q2275</f>
        <v>5</v>
      </c>
      <c r="R2074" s="139">
        <f>'Product Ratings'!R2275</f>
        <v>0</v>
      </c>
      <c r="S2074" s="306">
        <f>'Product Ratings'!S2275</f>
        <v>0</v>
      </c>
      <c r="T2074" s="307">
        <f>'Product Ratings'!T2275</f>
        <v>9</v>
      </c>
      <c r="U2074" s="146"/>
      <c r="V2074" s="146"/>
      <c r="W2074" s="146"/>
    </row>
    <row r="2075" ht="12.75" customHeight="1">
      <c r="A2075" s="146"/>
      <c r="B2075" s="146" t="str">
        <f>'Product Ratings'!B2279</f>
        <v/>
      </c>
      <c r="C2075" s="146" t="str">
        <f t="shared" ref="C2075:D2075" si="135">#REF!</f>
        <v>#REF!</v>
      </c>
      <c r="D2075" s="146" t="str">
        <f t="shared" si="135"/>
        <v>#REF!</v>
      </c>
      <c r="E2075" s="146">
        <f>'Product Ratings'!C2279</f>
        <v>8</v>
      </c>
      <c r="F2075" s="305">
        <f>'Product Ratings'!D2279</f>
        <v>121.74</v>
      </c>
      <c r="G2075" s="305">
        <f>'Product Ratings'!E2279</f>
        <v>36.94</v>
      </c>
      <c r="H2075" s="134">
        <f>'Product Ratings'!F2279</f>
        <v>0.3034</v>
      </c>
      <c r="I2075" s="146"/>
      <c r="J2075" s="305">
        <f>'Product Ratings'!J2279</f>
        <v>15.2175</v>
      </c>
      <c r="K2075" s="146" t="str">
        <f>'Product Ratings'!K2279</f>
        <v/>
      </c>
      <c r="L2075" s="305">
        <f>'Product Ratings'!L2279</f>
        <v>11.675234</v>
      </c>
      <c r="M2075" s="134" t="str">
        <f>'Product Ratings'!M2279</f>
        <v/>
      </c>
      <c r="N2075" s="146"/>
      <c r="O2075" s="139">
        <f>'Product Ratings'!O2279</f>
        <v>2</v>
      </c>
      <c r="P2075" s="139">
        <f>'Product Ratings'!P2279</f>
        <v>2</v>
      </c>
      <c r="Q2075" s="139">
        <f>'Product Ratings'!Q2279</f>
        <v>5</v>
      </c>
      <c r="R2075" s="139">
        <f>'Product Ratings'!R2279</f>
        <v>0</v>
      </c>
      <c r="S2075" s="306">
        <f>'Product Ratings'!S2279</f>
        <v>0</v>
      </c>
      <c r="T2075" s="307">
        <f>'Product Ratings'!T2279</f>
        <v>9</v>
      </c>
      <c r="U2075" s="146"/>
      <c r="V2075" s="146"/>
      <c r="W2075" s="146"/>
    </row>
    <row r="2076" ht="12.75" customHeight="1">
      <c r="A2076" s="146"/>
      <c r="B2076" s="146" t="str">
        <f>'Product Ratings'!B2280</f>
        <v/>
      </c>
      <c r="C2076" s="146" t="str">
        <f t="shared" ref="C2076:D2076" si="136">#REF!</f>
        <v>#REF!</v>
      </c>
      <c r="D2076" s="146" t="str">
        <f t="shared" si="136"/>
        <v>#REF!</v>
      </c>
      <c r="E2076" s="146">
        <f>'Product Ratings'!C2280</f>
        <v>7</v>
      </c>
      <c r="F2076" s="305">
        <f>'Product Ratings'!D2280</f>
        <v>106.52</v>
      </c>
      <c r="G2076" s="305">
        <f>'Product Ratings'!E2280</f>
        <v>32.32</v>
      </c>
      <c r="H2076" s="134">
        <f>'Product Ratings'!F2280</f>
        <v>0.3034</v>
      </c>
      <c r="I2076" s="146"/>
      <c r="J2076" s="305">
        <f>'Product Ratings'!J2280</f>
        <v>15.21714286</v>
      </c>
      <c r="K2076" s="146" t="str">
        <f>'Product Ratings'!K2280</f>
        <v/>
      </c>
      <c r="L2076" s="305">
        <f>'Product Ratings'!L2280</f>
        <v>11.67495999</v>
      </c>
      <c r="M2076" s="134" t="str">
        <f>'Product Ratings'!M2280</f>
        <v/>
      </c>
      <c r="N2076" s="146"/>
      <c r="O2076" s="139">
        <f>'Product Ratings'!O2280</f>
        <v>2</v>
      </c>
      <c r="P2076" s="139">
        <f>'Product Ratings'!P2280</f>
        <v>2</v>
      </c>
      <c r="Q2076" s="139">
        <f>'Product Ratings'!Q2280</f>
        <v>5</v>
      </c>
      <c r="R2076" s="139">
        <f>'Product Ratings'!R2280</f>
        <v>0</v>
      </c>
      <c r="S2076" s="306">
        <f>'Product Ratings'!S2280</f>
        <v>0</v>
      </c>
      <c r="T2076" s="307">
        <f>'Product Ratings'!T2280</f>
        <v>9</v>
      </c>
      <c r="U2076" s="146"/>
      <c r="V2076" s="146"/>
      <c r="W2076" s="146"/>
    </row>
    <row r="2077" ht="12.75" customHeight="1">
      <c r="A2077" s="146"/>
      <c r="B2077" s="146" t="str">
        <f>'Product Ratings'!B2281</f>
        <v/>
      </c>
      <c r="C2077" s="146" t="str">
        <f t="shared" ref="C2077:D2077" si="137">#REF!</f>
        <v>#REF!</v>
      </c>
      <c r="D2077" s="146" t="str">
        <f t="shared" si="137"/>
        <v>#REF!</v>
      </c>
      <c r="E2077" s="146">
        <f>'Product Ratings'!C2281</f>
        <v>6</v>
      </c>
      <c r="F2077" s="305">
        <f>'Product Ratings'!D2281</f>
        <v>91.3</v>
      </c>
      <c r="G2077" s="305">
        <f>'Product Ratings'!E2281</f>
        <v>27.7</v>
      </c>
      <c r="H2077" s="134">
        <f>'Product Ratings'!F2281</f>
        <v>0.3034</v>
      </c>
      <c r="I2077" s="146"/>
      <c r="J2077" s="305">
        <f>'Product Ratings'!J2281</f>
        <v>15.21666667</v>
      </c>
      <c r="K2077" s="146" t="str">
        <f>'Product Ratings'!K2281</f>
        <v/>
      </c>
      <c r="L2077" s="305">
        <f>'Product Ratings'!L2281</f>
        <v>11.67459465</v>
      </c>
      <c r="M2077" s="134" t="str">
        <f>'Product Ratings'!M2281</f>
        <v/>
      </c>
      <c r="N2077" s="146"/>
      <c r="O2077" s="139">
        <f>'Product Ratings'!O2281</f>
        <v>2</v>
      </c>
      <c r="P2077" s="139">
        <f>'Product Ratings'!P2281</f>
        <v>2</v>
      </c>
      <c r="Q2077" s="139">
        <f>'Product Ratings'!Q2281</f>
        <v>5</v>
      </c>
      <c r="R2077" s="139">
        <f>'Product Ratings'!R2281</f>
        <v>0</v>
      </c>
      <c r="S2077" s="306">
        <f>'Product Ratings'!S2281</f>
        <v>0</v>
      </c>
      <c r="T2077" s="307">
        <f>'Product Ratings'!T2281</f>
        <v>9</v>
      </c>
      <c r="U2077" s="146"/>
      <c r="V2077" s="146"/>
      <c r="W2077" s="146"/>
    </row>
    <row r="2078" ht="12.75" customHeight="1">
      <c r="A2078" s="146"/>
      <c r="B2078" s="146" t="str">
        <f>'Product Ratings'!B2286</f>
        <v/>
      </c>
      <c r="C2078" s="146" t="str">
        <f t="shared" ref="C2078:D2078" si="138">#REF!</f>
        <v>#REF!</v>
      </c>
      <c r="D2078" s="146" t="str">
        <f t="shared" si="138"/>
        <v>#REF!</v>
      </c>
      <c r="E2078" s="146">
        <f>'Product Ratings'!C2286</f>
        <v>8</v>
      </c>
      <c r="F2078" s="305">
        <f>'Product Ratings'!D2286</f>
        <v>204.5</v>
      </c>
      <c r="G2078" s="305">
        <f>'Product Ratings'!E2286</f>
        <v>61.88</v>
      </c>
      <c r="H2078" s="134">
        <f>'Product Ratings'!F2286</f>
        <v>0.3026</v>
      </c>
      <c r="I2078" s="146"/>
      <c r="J2078" s="305">
        <f>'Product Ratings'!J2286</f>
        <v>25.5625</v>
      </c>
      <c r="K2078" s="146" t="str">
        <f>'Product Ratings'!K2286</f>
        <v/>
      </c>
      <c r="L2078" s="305">
        <f>'Product Ratings'!L2286</f>
        <v>19.62421311</v>
      </c>
      <c r="M2078" s="134" t="str">
        <f>'Product Ratings'!M2286</f>
        <v/>
      </c>
      <c r="N2078" s="146"/>
      <c r="O2078" s="139">
        <f>'Product Ratings'!O2286</f>
        <v>2</v>
      </c>
      <c r="P2078" s="139">
        <f>'Product Ratings'!P2286</f>
        <v>2</v>
      </c>
      <c r="Q2078" s="139">
        <f>'Product Ratings'!Q2286</f>
        <v>5</v>
      </c>
      <c r="R2078" s="139">
        <f>'Product Ratings'!R2286</f>
        <v>0</v>
      </c>
      <c r="S2078" s="306">
        <f>'Product Ratings'!S2286</f>
        <v>0</v>
      </c>
      <c r="T2078" s="307">
        <f>'Product Ratings'!T2286</f>
        <v>9</v>
      </c>
      <c r="U2078" s="146"/>
      <c r="V2078" s="146"/>
      <c r="W2078" s="146"/>
    </row>
    <row r="2079" ht="12.75" customHeight="1">
      <c r="A2079" s="146"/>
      <c r="B2079" s="146" t="str">
        <f>'Product Ratings'!B2295</f>
        <v/>
      </c>
      <c r="C2079" s="146" t="str">
        <f t="shared" ref="C2079:D2079" si="139">#REF!</f>
        <v>#REF!</v>
      </c>
      <c r="D2079" s="146" t="str">
        <f t="shared" si="139"/>
        <v>#REF!</v>
      </c>
      <c r="E2079" s="146">
        <f>'Product Ratings'!C2295</f>
        <v>8</v>
      </c>
      <c r="F2079" s="305">
        <f>'Product Ratings'!D2295</f>
        <v>205.91</v>
      </c>
      <c r="G2079" s="305">
        <f>'Product Ratings'!E2295</f>
        <v>60.75</v>
      </c>
      <c r="H2079" s="134">
        <f>'Product Ratings'!F2295</f>
        <v>0.295</v>
      </c>
      <c r="I2079" s="146"/>
      <c r="J2079" s="305">
        <f>'Product Ratings'!J2295</f>
        <v>25.73875</v>
      </c>
      <c r="K2079" s="146" t="str">
        <f>'Product Ratings'!K2295</f>
        <v/>
      </c>
      <c r="L2079" s="305">
        <f>'Product Ratings'!L2295</f>
        <v>19.87548263</v>
      </c>
      <c r="M2079" s="134" t="str">
        <f>'Product Ratings'!M2295</f>
        <v/>
      </c>
      <c r="N2079" s="146"/>
      <c r="O2079" s="139">
        <f>'Product Ratings'!O2295</f>
        <v>2</v>
      </c>
      <c r="P2079" s="139">
        <f>'Product Ratings'!P2295</f>
        <v>2</v>
      </c>
      <c r="Q2079" s="139">
        <f>'Product Ratings'!Q2295</f>
        <v>5</v>
      </c>
      <c r="R2079" s="139">
        <f>'Product Ratings'!R2295</f>
        <v>0</v>
      </c>
      <c r="S2079" s="306">
        <f>'Product Ratings'!S2295</f>
        <v>0</v>
      </c>
      <c r="T2079" s="307">
        <f>'Product Ratings'!T2295</f>
        <v>9</v>
      </c>
      <c r="U2079" s="146"/>
      <c r="V2079" s="146"/>
      <c r="W2079" s="146"/>
    </row>
    <row r="2080" ht="12.75" customHeight="1">
      <c r="A2080" s="146"/>
      <c r="B2080" s="146" t="str">
        <f>'Product Ratings'!B2297</f>
        <v/>
      </c>
      <c r="C2080" s="146" t="str">
        <f t="shared" ref="C2080:D2080" si="140">#REF!</f>
        <v>#REF!</v>
      </c>
      <c r="D2080" s="146" t="str">
        <f t="shared" si="140"/>
        <v>#REF!</v>
      </c>
      <c r="E2080" s="146">
        <f>'Product Ratings'!C2297</f>
        <v>6</v>
      </c>
      <c r="F2080" s="305">
        <f>'Product Ratings'!D2297</f>
        <v>78.21</v>
      </c>
      <c r="G2080" s="305">
        <f>'Product Ratings'!E2297</f>
        <v>23.01</v>
      </c>
      <c r="H2080" s="134">
        <f>'Product Ratings'!F2297</f>
        <v>0.2942</v>
      </c>
      <c r="I2080" s="146"/>
      <c r="J2080" s="305">
        <f>'Product Ratings'!J2297</f>
        <v>13.035</v>
      </c>
      <c r="K2080" s="146" t="str">
        <f>'Product Ratings'!K2297</f>
        <v/>
      </c>
      <c r="L2080" s="305">
        <f>'Product Ratings'!L2297</f>
        <v>10.07185906</v>
      </c>
      <c r="M2080" s="134" t="str">
        <f>'Product Ratings'!M2297</f>
        <v/>
      </c>
      <c r="N2080" s="146"/>
      <c r="O2080" s="139">
        <f>'Product Ratings'!O2297</f>
        <v>2</v>
      </c>
      <c r="P2080" s="139">
        <f>'Product Ratings'!P2297</f>
        <v>2</v>
      </c>
      <c r="Q2080" s="139">
        <f>'Product Ratings'!Q2297</f>
        <v>5</v>
      </c>
      <c r="R2080" s="139">
        <f>'Product Ratings'!R2297</f>
        <v>0</v>
      </c>
      <c r="S2080" s="306">
        <f>'Product Ratings'!S2297</f>
        <v>0</v>
      </c>
      <c r="T2080" s="307">
        <f>'Product Ratings'!T2297</f>
        <v>9</v>
      </c>
      <c r="U2080" s="146"/>
      <c r="V2080" s="146"/>
      <c r="W2080" s="146"/>
    </row>
    <row r="2081" ht="12.75" customHeight="1">
      <c r="A2081" s="146"/>
      <c r="B2081" s="146" t="str">
        <f>'Product Ratings'!B2298</f>
        <v/>
      </c>
      <c r="C2081" s="146" t="str">
        <f t="shared" ref="C2081:D2081" si="141">#REF!</f>
        <v>#REF!</v>
      </c>
      <c r="D2081" s="146" t="str">
        <f t="shared" si="141"/>
        <v>#REF!</v>
      </c>
      <c r="E2081" s="146">
        <f>'Product Ratings'!C2298</f>
        <v>12</v>
      </c>
      <c r="F2081" s="305">
        <f>'Product Ratings'!D2298</f>
        <v>458.85</v>
      </c>
      <c r="G2081" s="305">
        <f>'Product Ratings'!E2298</f>
        <v>134.85</v>
      </c>
      <c r="H2081" s="134">
        <f>'Product Ratings'!F2298</f>
        <v>0.2939</v>
      </c>
      <c r="I2081" s="146"/>
      <c r="J2081" s="305">
        <f>'Product Ratings'!J2298</f>
        <v>38.2375</v>
      </c>
      <c r="K2081" s="146" t="str">
        <f>'Product Ratings'!K2298</f>
        <v/>
      </c>
      <c r="L2081" s="305">
        <f>'Product Ratings'!L2298</f>
        <v>29.55212922</v>
      </c>
      <c r="M2081" s="134" t="str">
        <f>'Product Ratings'!M2298</f>
        <v/>
      </c>
      <c r="N2081" s="146"/>
      <c r="O2081" s="139">
        <f>'Product Ratings'!O2298</f>
        <v>2</v>
      </c>
      <c r="P2081" s="139">
        <f>'Product Ratings'!P2298</f>
        <v>3</v>
      </c>
      <c r="Q2081" s="139">
        <f>'Product Ratings'!Q2298</f>
        <v>4</v>
      </c>
      <c r="R2081" s="139">
        <f>'Product Ratings'!R2298</f>
        <v>0</v>
      </c>
      <c r="S2081" s="306">
        <f>'Product Ratings'!S2298</f>
        <v>0</v>
      </c>
      <c r="T2081" s="307">
        <f>'Product Ratings'!T2298</f>
        <v>9</v>
      </c>
      <c r="U2081" s="146"/>
      <c r="V2081" s="146"/>
      <c r="W2081" s="146"/>
    </row>
    <row r="2082" ht="12.75" customHeight="1">
      <c r="A2082" s="146"/>
      <c r="B2082" s="146" t="str">
        <f>'Product Ratings'!B2299</f>
        <v/>
      </c>
      <c r="C2082" s="146" t="str">
        <f t="shared" ref="C2082:D2082" si="142">#REF!</f>
        <v>#REF!</v>
      </c>
      <c r="D2082" s="146" t="str">
        <f t="shared" si="142"/>
        <v>#REF!</v>
      </c>
      <c r="E2082" s="146">
        <f>'Product Ratings'!C2299</f>
        <v>7</v>
      </c>
      <c r="F2082" s="305">
        <f>'Product Ratings'!D2299</f>
        <v>175.91</v>
      </c>
      <c r="G2082" s="305">
        <f>'Product Ratings'!E2299</f>
        <v>51.57</v>
      </c>
      <c r="H2082" s="134">
        <f>'Product Ratings'!F2299</f>
        <v>0.2932</v>
      </c>
      <c r="I2082" s="146"/>
      <c r="J2082" s="305">
        <f>'Product Ratings'!J2299</f>
        <v>25.13</v>
      </c>
      <c r="K2082" s="146" t="str">
        <f>'Product Ratings'!K2299</f>
        <v/>
      </c>
      <c r="L2082" s="305">
        <f>'Product Ratings'!L2299</f>
        <v>19.43241571</v>
      </c>
      <c r="M2082" s="134" t="str">
        <f>'Product Ratings'!M2299</f>
        <v/>
      </c>
      <c r="N2082" s="146"/>
      <c r="O2082" s="139">
        <f>'Product Ratings'!O2299</f>
        <v>2</v>
      </c>
      <c r="P2082" s="139">
        <f>'Product Ratings'!P2299</f>
        <v>2</v>
      </c>
      <c r="Q2082" s="139">
        <f>'Product Ratings'!Q2299</f>
        <v>5</v>
      </c>
      <c r="R2082" s="139">
        <f>'Product Ratings'!R2299</f>
        <v>0</v>
      </c>
      <c r="S2082" s="306">
        <f>'Product Ratings'!S2299</f>
        <v>0</v>
      </c>
      <c r="T2082" s="307">
        <f>'Product Ratings'!T2299</f>
        <v>9</v>
      </c>
      <c r="U2082" s="146"/>
      <c r="V2082" s="146"/>
      <c r="W2082" s="146"/>
    </row>
    <row r="2083" ht="12.75" customHeight="1">
      <c r="A2083" s="146"/>
      <c r="B2083" s="146" t="str">
        <f>'Product Ratings'!B2313</f>
        <v/>
      </c>
      <c r="C2083" s="146" t="str">
        <f t="shared" ref="C2083:D2083" si="143">#REF!</f>
        <v>#REF!</v>
      </c>
      <c r="D2083" s="146" t="str">
        <f t="shared" si="143"/>
        <v>#REF!</v>
      </c>
      <c r="E2083" s="146">
        <f>'Product Ratings'!C2313</f>
        <v>10</v>
      </c>
      <c r="F2083" s="305">
        <f>'Product Ratings'!D2313</f>
        <v>173.48</v>
      </c>
      <c r="G2083" s="305">
        <f>'Product Ratings'!E2313</f>
        <v>48.48</v>
      </c>
      <c r="H2083" s="134">
        <f>'Product Ratings'!F2313</f>
        <v>0.2794</v>
      </c>
      <c r="I2083" s="146"/>
      <c r="J2083" s="305">
        <f>'Product Ratings'!J2313</f>
        <v>17.348</v>
      </c>
      <c r="K2083" s="146" t="str">
        <f>'Product Ratings'!K2313</f>
        <v/>
      </c>
      <c r="L2083" s="305">
        <f>'Product Ratings'!L2313</f>
        <v>13.55948101</v>
      </c>
      <c r="M2083" s="134" t="str">
        <f>'Product Ratings'!M2313</f>
        <v/>
      </c>
      <c r="N2083" s="146"/>
      <c r="O2083" s="139">
        <f>'Product Ratings'!O2313</f>
        <v>2</v>
      </c>
      <c r="P2083" s="139">
        <f>'Product Ratings'!P2313</f>
        <v>2</v>
      </c>
      <c r="Q2083" s="139">
        <f>'Product Ratings'!Q2313</f>
        <v>5</v>
      </c>
      <c r="R2083" s="139">
        <f>'Product Ratings'!R2313</f>
        <v>0</v>
      </c>
      <c r="S2083" s="306">
        <f>'Product Ratings'!S2313</f>
        <v>0</v>
      </c>
      <c r="T2083" s="307">
        <f>'Product Ratings'!T2313</f>
        <v>9</v>
      </c>
      <c r="U2083" s="146"/>
      <c r="V2083" s="146"/>
      <c r="W2083" s="146"/>
    </row>
    <row r="2084" ht="12.75" customHeight="1">
      <c r="A2084" s="146"/>
      <c r="B2084" s="146" t="str">
        <f>'Product Ratings'!B2324</f>
        <v/>
      </c>
      <c r="C2084" s="146" t="str">
        <f t="shared" ref="C2084:D2084" si="144">#REF!</f>
        <v>#REF!</v>
      </c>
      <c r="D2084" s="146" t="str">
        <f t="shared" si="144"/>
        <v>#REF!</v>
      </c>
      <c r="E2084" s="146">
        <f>'Product Ratings'!C2324</f>
        <v>9</v>
      </c>
      <c r="F2084" s="305">
        <f>'Product Ratings'!D2324</f>
        <v>109.57</v>
      </c>
      <c r="G2084" s="305">
        <f>'Product Ratings'!E2324</f>
        <v>28.57</v>
      </c>
      <c r="H2084" s="134">
        <f>'Product Ratings'!F2324</f>
        <v>0.2607</v>
      </c>
      <c r="I2084" s="146"/>
      <c r="J2084" s="305">
        <f>'Product Ratings'!J2324</f>
        <v>12.17444444</v>
      </c>
      <c r="K2084" s="146" t="str">
        <f>'Product Ratings'!K2324</f>
        <v/>
      </c>
      <c r="L2084" s="305">
        <f>'Product Ratings'!L2324</f>
        <v>9.656892555</v>
      </c>
      <c r="M2084" s="134" t="str">
        <f>'Product Ratings'!M2324</f>
        <v/>
      </c>
      <c r="N2084" s="146"/>
      <c r="O2084" s="139">
        <f>'Product Ratings'!O2324</f>
        <v>2</v>
      </c>
      <c r="P2084" s="139">
        <f>'Product Ratings'!P2324</f>
        <v>2</v>
      </c>
      <c r="Q2084" s="139">
        <f>'Product Ratings'!Q2324</f>
        <v>5</v>
      </c>
      <c r="R2084" s="139">
        <f>'Product Ratings'!R2324</f>
        <v>0</v>
      </c>
      <c r="S2084" s="306">
        <f>'Product Ratings'!S2324</f>
        <v>0</v>
      </c>
      <c r="T2084" s="307">
        <f>'Product Ratings'!T2324</f>
        <v>9</v>
      </c>
      <c r="U2084" s="146"/>
      <c r="V2084" s="146"/>
      <c r="W2084" s="146"/>
    </row>
    <row r="2085" ht="12.75" customHeight="1">
      <c r="A2085" s="146"/>
      <c r="B2085" s="146" t="str">
        <f>'Product Ratings'!B2329</f>
        <v/>
      </c>
      <c r="C2085" s="146" t="str">
        <f t="shared" ref="C2085:D2085" si="145">#REF!</f>
        <v>#REF!</v>
      </c>
      <c r="D2085" s="146" t="str">
        <f t="shared" si="145"/>
        <v>#REF!</v>
      </c>
      <c r="E2085" s="146">
        <f>'Product Ratings'!C2329</f>
        <v>6</v>
      </c>
      <c r="F2085" s="305">
        <f>'Product Ratings'!D2329</f>
        <v>74.3</v>
      </c>
      <c r="G2085" s="305">
        <f>'Product Ratings'!E2329</f>
        <v>19.1</v>
      </c>
      <c r="H2085" s="134">
        <f>'Product Ratings'!F2329</f>
        <v>0.257</v>
      </c>
      <c r="I2085" s="146"/>
      <c r="J2085" s="305">
        <f>'Product Ratings'!J2329</f>
        <v>12.38333333</v>
      </c>
      <c r="K2085" s="146" t="str">
        <f>'Product Ratings'!K2329</f>
        <v/>
      </c>
      <c r="L2085" s="305">
        <f>'Product Ratings'!L2329</f>
        <v>9.851498276</v>
      </c>
      <c r="M2085" s="134" t="str">
        <f>'Product Ratings'!M2329</f>
        <v/>
      </c>
      <c r="N2085" s="146"/>
      <c r="O2085" s="139" t="b">
        <f>'Product Ratings'!O2329</f>
        <v>0</v>
      </c>
      <c r="P2085" s="139">
        <f>'Product Ratings'!P2329</f>
        <v>2</v>
      </c>
      <c r="Q2085" s="139">
        <f>'Product Ratings'!Q2329</f>
        <v>5</v>
      </c>
      <c r="R2085" s="139">
        <f>'Product Ratings'!R2329</f>
        <v>0</v>
      </c>
      <c r="S2085" s="306">
        <f>'Product Ratings'!S2329</f>
        <v>0</v>
      </c>
      <c r="T2085" s="307">
        <f>'Product Ratings'!T2329</f>
        <v>7</v>
      </c>
      <c r="U2085" s="146"/>
      <c r="V2085" s="146"/>
      <c r="W2085" s="146"/>
    </row>
    <row r="2086" ht="12.75" customHeight="1">
      <c r="A2086" s="146"/>
      <c r="B2086" s="146" t="str">
        <f>'Product Ratings'!B2330</f>
        <v/>
      </c>
      <c r="C2086" s="146" t="str">
        <f t="shared" ref="C2086:D2086" si="146">#REF!</f>
        <v>#REF!</v>
      </c>
      <c r="D2086" s="146" t="str">
        <f t="shared" si="146"/>
        <v>#REF!</v>
      </c>
      <c r="E2086" s="146">
        <f>'Product Ratings'!C2330</f>
        <v>8</v>
      </c>
      <c r="F2086" s="305">
        <f>'Product Ratings'!D2330</f>
        <v>134.44</v>
      </c>
      <c r="G2086" s="305">
        <f>'Product Ratings'!E2330</f>
        <v>34.44</v>
      </c>
      <c r="H2086" s="134">
        <f>'Product Ratings'!F2330</f>
        <v>0.2562</v>
      </c>
      <c r="I2086" s="146"/>
      <c r="J2086" s="305">
        <f>'Product Ratings'!J2330</f>
        <v>16.805</v>
      </c>
      <c r="K2086" s="146" t="str">
        <f>'Product Ratings'!K2330</f>
        <v/>
      </c>
      <c r="L2086" s="305">
        <f>'Product Ratings'!L2330</f>
        <v>13.37764687</v>
      </c>
      <c r="M2086" s="134" t="str">
        <f>'Product Ratings'!M2330</f>
        <v/>
      </c>
      <c r="N2086" s="146"/>
      <c r="O2086" s="139" t="b">
        <f>'Product Ratings'!O2330</f>
        <v>0</v>
      </c>
      <c r="P2086" s="139">
        <f>'Product Ratings'!P2330</f>
        <v>2</v>
      </c>
      <c r="Q2086" s="139">
        <f>'Product Ratings'!Q2330</f>
        <v>5</v>
      </c>
      <c r="R2086" s="139">
        <f>'Product Ratings'!R2330</f>
        <v>0</v>
      </c>
      <c r="S2086" s="306">
        <f>'Product Ratings'!S2330</f>
        <v>0</v>
      </c>
      <c r="T2086" s="307">
        <f>'Product Ratings'!T2330</f>
        <v>7</v>
      </c>
      <c r="U2086" s="146"/>
      <c r="V2086" s="146"/>
      <c r="W2086" s="146"/>
    </row>
    <row r="2087" ht="12.75" customHeight="1">
      <c r="A2087" s="146"/>
      <c r="B2087" s="146" t="str">
        <f>'Product Ratings'!B2331</f>
        <v/>
      </c>
      <c r="C2087" s="146" t="str">
        <f t="shared" ref="C2087:D2087" si="147">#REF!</f>
        <v>#REF!</v>
      </c>
      <c r="D2087" s="146" t="str">
        <f t="shared" si="147"/>
        <v>#REF!</v>
      </c>
      <c r="E2087" s="146">
        <f>'Product Ratings'!C2331</f>
        <v>9</v>
      </c>
      <c r="F2087" s="305">
        <f>'Product Ratings'!D2331</f>
        <v>141.91</v>
      </c>
      <c r="G2087" s="305">
        <f>'Product Ratings'!E2331</f>
        <v>36.16</v>
      </c>
      <c r="H2087" s="134">
        <f>'Product Ratings'!F2331</f>
        <v>0.2548</v>
      </c>
      <c r="I2087" s="146"/>
      <c r="J2087" s="305">
        <f>'Product Ratings'!J2331</f>
        <v>15.76777778</v>
      </c>
      <c r="K2087" s="146" t="str">
        <f>'Product Ratings'!K2331</f>
        <v/>
      </c>
      <c r="L2087" s="305">
        <f>'Product Ratings'!L2331</f>
        <v>12.5659689</v>
      </c>
      <c r="M2087" s="134" t="str">
        <f>'Product Ratings'!M2331</f>
        <v/>
      </c>
      <c r="N2087" s="146"/>
      <c r="O2087" s="139" t="b">
        <f>'Product Ratings'!O2331</f>
        <v>0</v>
      </c>
      <c r="P2087" s="139">
        <f>'Product Ratings'!P2331</f>
        <v>2</v>
      </c>
      <c r="Q2087" s="139">
        <f>'Product Ratings'!Q2331</f>
        <v>5</v>
      </c>
      <c r="R2087" s="139">
        <f>'Product Ratings'!R2331</f>
        <v>0</v>
      </c>
      <c r="S2087" s="306">
        <f>'Product Ratings'!S2331</f>
        <v>0</v>
      </c>
      <c r="T2087" s="307">
        <f>'Product Ratings'!T2331</f>
        <v>7</v>
      </c>
      <c r="U2087" s="146"/>
      <c r="V2087" s="146"/>
      <c r="W2087" s="146"/>
    </row>
    <row r="2088" ht="12.75" customHeight="1">
      <c r="A2088" s="146"/>
      <c r="B2088" s="146" t="str">
        <f>'Product Ratings'!B2342</f>
        <v/>
      </c>
      <c r="C2088" s="146" t="str">
        <f t="shared" ref="C2088:D2088" si="148">#REF!</f>
        <v>#REF!</v>
      </c>
      <c r="D2088" s="146" t="str">
        <f t="shared" si="148"/>
        <v>#REF!</v>
      </c>
      <c r="E2088" s="146">
        <f>'Product Ratings'!C2342</f>
        <v>8</v>
      </c>
      <c r="F2088" s="305">
        <f>'Product Ratings'!D2342</f>
        <v>132.71</v>
      </c>
      <c r="G2088" s="305">
        <f>'Product Ratings'!E2342</f>
        <v>32.71</v>
      </c>
      <c r="H2088" s="134">
        <f>'Product Ratings'!F2342</f>
        <v>0.2465</v>
      </c>
      <c r="I2088" s="146"/>
      <c r="J2088" s="305">
        <f>'Product Ratings'!J2342</f>
        <v>16.58875</v>
      </c>
      <c r="K2088" s="146" t="str">
        <f>'Product Ratings'!K2342</f>
        <v/>
      </c>
      <c r="L2088" s="305">
        <f>'Product Ratings'!L2342</f>
        <v>13.30826314</v>
      </c>
      <c r="M2088" s="134" t="str">
        <f>'Product Ratings'!M2342</f>
        <v/>
      </c>
      <c r="N2088" s="146"/>
      <c r="O2088" s="139">
        <f>'Product Ratings'!O2342</f>
        <v>1</v>
      </c>
      <c r="P2088" s="139">
        <f>'Product Ratings'!P2342</f>
        <v>2</v>
      </c>
      <c r="Q2088" s="139">
        <f>'Product Ratings'!Q2342</f>
        <v>5</v>
      </c>
      <c r="R2088" s="139">
        <f>'Product Ratings'!R2342</f>
        <v>0</v>
      </c>
      <c r="S2088" s="306">
        <f>'Product Ratings'!S2342</f>
        <v>0</v>
      </c>
      <c r="T2088" s="307">
        <f>'Product Ratings'!T2342</f>
        <v>8</v>
      </c>
      <c r="U2088" s="146"/>
      <c r="V2088" s="146"/>
      <c r="W2088" s="146"/>
    </row>
    <row r="2089" ht="12.75" customHeight="1">
      <c r="A2089" s="146"/>
      <c r="B2089" s="146" t="str">
        <f>'Product Ratings'!B2343</f>
        <v/>
      </c>
      <c r="C2089" s="146" t="str">
        <f t="shared" ref="C2089:D2089" si="149">#REF!</f>
        <v>#REF!</v>
      </c>
      <c r="D2089" s="146" t="str">
        <f t="shared" si="149"/>
        <v>#REF!</v>
      </c>
      <c r="E2089" s="146">
        <f>'Product Ratings'!C2343</f>
        <v>10</v>
      </c>
      <c r="F2089" s="305">
        <f>'Product Ratings'!D2343</f>
        <v>190.87</v>
      </c>
      <c r="G2089" s="305">
        <f>'Product Ratings'!E2343</f>
        <v>45.87</v>
      </c>
      <c r="H2089" s="134">
        <f>'Product Ratings'!F2343</f>
        <v>0.2403</v>
      </c>
      <c r="I2089" s="146"/>
      <c r="J2089" s="305">
        <f>'Product Ratings'!J2343</f>
        <v>19.087</v>
      </c>
      <c r="K2089" s="146" t="str">
        <f>'Product Ratings'!K2343</f>
        <v/>
      </c>
      <c r="L2089" s="305">
        <f>'Product Ratings'!L2343</f>
        <v>15.38901879</v>
      </c>
      <c r="M2089" s="134" t="str">
        <f>'Product Ratings'!M2343</f>
        <v/>
      </c>
      <c r="N2089" s="146"/>
      <c r="O2089" s="139">
        <f>'Product Ratings'!O2343</f>
        <v>1</v>
      </c>
      <c r="P2089" s="139">
        <f>'Product Ratings'!P2343</f>
        <v>2</v>
      </c>
      <c r="Q2089" s="139">
        <f>'Product Ratings'!Q2343</f>
        <v>5</v>
      </c>
      <c r="R2089" s="139">
        <f>'Product Ratings'!R2343</f>
        <v>0</v>
      </c>
      <c r="S2089" s="306">
        <f>'Product Ratings'!S2343</f>
        <v>0</v>
      </c>
      <c r="T2089" s="307">
        <f>'Product Ratings'!T2343</f>
        <v>8</v>
      </c>
      <c r="U2089" s="146"/>
      <c r="V2089" s="146"/>
      <c r="W2089" s="146"/>
    </row>
    <row r="2090" ht="12.75" customHeight="1">
      <c r="A2090" s="146"/>
      <c r="B2090" s="146" t="str">
        <f>'Product Ratings'!B2344</f>
        <v/>
      </c>
      <c r="C2090" s="146" t="str">
        <f t="shared" ref="C2090:D2090" si="150">#REF!</f>
        <v>#REF!</v>
      </c>
      <c r="D2090" s="146" t="str">
        <f t="shared" si="150"/>
        <v>#REF!</v>
      </c>
      <c r="E2090" s="146">
        <f>'Product Ratings'!C2344</f>
        <v>9</v>
      </c>
      <c r="F2090" s="305">
        <f>'Product Ratings'!D2344</f>
        <v>93.48</v>
      </c>
      <c r="G2090" s="305">
        <f>'Product Ratings'!E2344</f>
        <v>22.42</v>
      </c>
      <c r="H2090" s="134">
        <f>'Product Ratings'!F2344</f>
        <v>0.2399</v>
      </c>
      <c r="I2090" s="146"/>
      <c r="J2090" s="305">
        <f>'Product Ratings'!J2344</f>
        <v>10.38666667</v>
      </c>
      <c r="K2090" s="146" t="str">
        <f>'Product Ratings'!K2344</f>
        <v/>
      </c>
      <c r="L2090" s="305">
        <f>'Product Ratings'!L2344</f>
        <v>8.377019652</v>
      </c>
      <c r="M2090" s="134" t="str">
        <f>'Product Ratings'!M2344</f>
        <v/>
      </c>
      <c r="N2090" s="146"/>
      <c r="O2090" s="139">
        <f>'Product Ratings'!O2344</f>
        <v>1</v>
      </c>
      <c r="P2090" s="139">
        <f>'Product Ratings'!P2344</f>
        <v>2</v>
      </c>
      <c r="Q2090" s="139">
        <f>'Product Ratings'!Q2344</f>
        <v>5</v>
      </c>
      <c r="R2090" s="139">
        <f>'Product Ratings'!R2344</f>
        <v>0</v>
      </c>
      <c r="S2090" s="306">
        <f>'Product Ratings'!S2344</f>
        <v>0</v>
      </c>
      <c r="T2090" s="307">
        <f>'Product Ratings'!T2344</f>
        <v>8</v>
      </c>
      <c r="U2090" s="146"/>
      <c r="V2090" s="146"/>
      <c r="W2090" s="146"/>
    </row>
    <row r="2091" ht="12.75" customHeight="1">
      <c r="A2091" s="146"/>
      <c r="B2091" s="146" t="str">
        <f>'Product Ratings'!B2345</f>
        <v/>
      </c>
      <c r="C2091" s="146" t="str">
        <f t="shared" ref="C2091:D2091" si="151">#REF!</f>
        <v>#REF!</v>
      </c>
      <c r="D2091" s="146" t="str">
        <f t="shared" si="151"/>
        <v>#REF!</v>
      </c>
      <c r="E2091" s="146">
        <f>'Product Ratings'!C2345</f>
        <v>7</v>
      </c>
      <c r="F2091" s="305">
        <f>'Product Ratings'!D2345</f>
        <v>126.43</v>
      </c>
      <c r="G2091" s="305">
        <f>'Product Ratings'!E2345</f>
        <v>30.18</v>
      </c>
      <c r="H2091" s="134">
        <f>'Product Ratings'!F2345</f>
        <v>0.2387</v>
      </c>
      <c r="I2091" s="146"/>
      <c r="J2091" s="305">
        <f>'Product Ratings'!J2345</f>
        <v>18.06142857</v>
      </c>
      <c r="K2091" s="146" t="str">
        <f>'Product Ratings'!K2345</f>
        <v/>
      </c>
      <c r="L2091" s="305">
        <f>'Product Ratings'!L2345</f>
        <v>14.58095469</v>
      </c>
      <c r="M2091" s="134" t="str">
        <f>'Product Ratings'!M2345</f>
        <v/>
      </c>
      <c r="N2091" s="146"/>
      <c r="O2091" s="139">
        <f>'Product Ratings'!O2345</f>
        <v>1</v>
      </c>
      <c r="P2091" s="139">
        <f>'Product Ratings'!P2345</f>
        <v>2</v>
      </c>
      <c r="Q2091" s="139">
        <f>'Product Ratings'!Q2345</f>
        <v>5</v>
      </c>
      <c r="R2091" s="139">
        <f>'Product Ratings'!R2345</f>
        <v>0</v>
      </c>
      <c r="S2091" s="306">
        <f>'Product Ratings'!S2345</f>
        <v>0</v>
      </c>
      <c r="T2091" s="307">
        <f>'Product Ratings'!T2345</f>
        <v>8</v>
      </c>
      <c r="U2091" s="146"/>
      <c r="V2091" s="146"/>
      <c r="W2091" s="146"/>
    </row>
    <row r="2092" ht="12.75" customHeight="1">
      <c r="A2092" s="146"/>
      <c r="B2092" s="146" t="str">
        <f>'Product Ratings'!B2356</f>
        <v/>
      </c>
      <c r="C2092" s="146" t="str">
        <f t="shared" ref="C2092:D2092" si="152">#REF!</f>
        <v>#REF!</v>
      </c>
      <c r="D2092" s="146" t="str">
        <f t="shared" si="152"/>
        <v>#REF!</v>
      </c>
      <c r="E2092" s="146">
        <f>'Product Ratings'!C2356</f>
        <v>8</v>
      </c>
      <c r="F2092" s="305">
        <f>'Product Ratings'!D2356</f>
        <v>173.57</v>
      </c>
      <c r="G2092" s="305">
        <f>'Product Ratings'!E2356</f>
        <v>37.57</v>
      </c>
      <c r="H2092" s="134">
        <f>'Product Ratings'!F2356</f>
        <v>0.2164</v>
      </c>
      <c r="I2092" s="146"/>
      <c r="J2092" s="305">
        <f>'Product Ratings'!J2356</f>
        <v>21.69625</v>
      </c>
      <c r="K2092" s="146" t="str">
        <f>'Product Ratings'!K2356</f>
        <v/>
      </c>
      <c r="L2092" s="305">
        <f>'Product Ratings'!L2356</f>
        <v>17.8364436</v>
      </c>
      <c r="M2092" s="134" t="str">
        <f>'Product Ratings'!M2356</f>
        <v/>
      </c>
      <c r="N2092" s="146"/>
      <c r="O2092" s="139">
        <f>'Product Ratings'!O2356</f>
        <v>1</v>
      </c>
      <c r="P2092" s="139">
        <f>'Product Ratings'!P2356</f>
        <v>2</v>
      </c>
      <c r="Q2092" s="139">
        <f>'Product Ratings'!Q2356</f>
        <v>5</v>
      </c>
      <c r="R2092" s="139">
        <f>'Product Ratings'!R2356</f>
        <v>0</v>
      </c>
      <c r="S2092" s="306">
        <f>'Product Ratings'!S2356</f>
        <v>0</v>
      </c>
      <c r="T2092" s="307">
        <f>'Product Ratings'!T2356</f>
        <v>8</v>
      </c>
      <c r="U2092" s="146"/>
      <c r="V2092" s="146"/>
      <c r="W2092" s="146"/>
    </row>
    <row r="2093" ht="12.75" customHeight="1">
      <c r="A2093" s="146"/>
      <c r="B2093" s="146" t="str">
        <f>'Product Ratings'!B2361</f>
        <v/>
      </c>
      <c r="C2093" s="146" t="str">
        <f t="shared" ref="C2093:D2093" si="153">#REF!</f>
        <v>#REF!</v>
      </c>
      <c r="D2093" s="146" t="str">
        <f t="shared" si="153"/>
        <v>#REF!</v>
      </c>
      <c r="E2093" s="146">
        <f>'Product Ratings'!C2361</f>
        <v>7</v>
      </c>
      <c r="F2093" s="305">
        <f>'Product Ratings'!D2361</f>
        <v>121.43</v>
      </c>
      <c r="G2093" s="305">
        <f>'Product Ratings'!E2361</f>
        <v>25.18</v>
      </c>
      <c r="H2093" s="134">
        <f>'Product Ratings'!F2361</f>
        <v>0.2074</v>
      </c>
      <c r="I2093" s="146"/>
      <c r="J2093" s="305">
        <f>'Product Ratings'!J2361</f>
        <v>17.34714286</v>
      </c>
      <c r="K2093" s="146" t="str">
        <f>'Product Ratings'!K2361</f>
        <v/>
      </c>
      <c r="L2093" s="305">
        <f>'Product Ratings'!L2361</f>
        <v>14.3673537</v>
      </c>
      <c r="M2093" s="134" t="str">
        <f>'Product Ratings'!M2361</f>
        <v/>
      </c>
      <c r="N2093" s="146"/>
      <c r="O2093" s="139">
        <f>'Product Ratings'!O2361</f>
        <v>1</v>
      </c>
      <c r="P2093" s="139">
        <f>'Product Ratings'!P2361</f>
        <v>2</v>
      </c>
      <c r="Q2093" s="139">
        <f>'Product Ratings'!Q2361</f>
        <v>5</v>
      </c>
      <c r="R2093" s="139">
        <f>'Product Ratings'!R2361</f>
        <v>0</v>
      </c>
      <c r="S2093" s="306">
        <f>'Product Ratings'!S2361</f>
        <v>0</v>
      </c>
      <c r="T2093" s="307">
        <f>'Product Ratings'!T2361</f>
        <v>8</v>
      </c>
      <c r="U2093" s="146"/>
      <c r="V2093" s="146"/>
      <c r="W2093" s="146"/>
    </row>
    <row r="2094" ht="12.75" customHeight="1">
      <c r="A2094" s="146"/>
      <c r="B2094" s="146" t="str">
        <f>'Product Ratings'!B2369</f>
        <v/>
      </c>
      <c r="C2094" s="146" t="str">
        <f t="shared" ref="C2094:D2094" si="154">#REF!</f>
        <v>#REF!</v>
      </c>
      <c r="D2094" s="146" t="str">
        <f t="shared" si="154"/>
        <v>#REF!</v>
      </c>
      <c r="E2094" s="146">
        <f>'Product Ratings'!C2369</f>
        <v>6</v>
      </c>
      <c r="F2094" s="305">
        <f>'Product Ratings'!D2369</f>
        <v>104.35</v>
      </c>
      <c r="G2094" s="305">
        <f>'Product Ratings'!E2369</f>
        <v>20.87</v>
      </c>
      <c r="H2094" s="134">
        <f>'Product Ratings'!F2369</f>
        <v>0.2</v>
      </c>
      <c r="I2094" s="146"/>
      <c r="J2094" s="305">
        <f>'Product Ratings'!J2369</f>
        <v>17.39166667</v>
      </c>
      <c r="K2094" s="146" t="str">
        <f>'Product Ratings'!K2369</f>
        <v/>
      </c>
      <c r="L2094" s="305">
        <f>'Product Ratings'!L2369</f>
        <v>14.49305556</v>
      </c>
      <c r="M2094" s="134" t="str">
        <f>'Product Ratings'!M2369</f>
        <v/>
      </c>
      <c r="N2094" s="146"/>
      <c r="O2094" s="139">
        <f>'Product Ratings'!O2369</f>
        <v>1</v>
      </c>
      <c r="P2094" s="139">
        <f>'Product Ratings'!P2369</f>
        <v>2</v>
      </c>
      <c r="Q2094" s="139">
        <f>'Product Ratings'!Q2369</f>
        <v>5</v>
      </c>
      <c r="R2094" s="139">
        <f>'Product Ratings'!R2369</f>
        <v>0</v>
      </c>
      <c r="S2094" s="306">
        <f>'Product Ratings'!S2369</f>
        <v>0</v>
      </c>
      <c r="T2094" s="307">
        <f>'Product Ratings'!T2369</f>
        <v>8</v>
      </c>
      <c r="U2094" s="146"/>
      <c r="V2094" s="146"/>
      <c r="W2094" s="146"/>
    </row>
    <row r="2095" ht="12.75" customHeight="1">
      <c r="A2095" s="146"/>
      <c r="B2095" s="146" t="str">
        <f>'Product Ratings'!B2378</f>
        <v/>
      </c>
      <c r="C2095" s="146" t="str">
        <f t="shared" ref="C2095:D2095" si="155">#REF!</f>
        <v>#REF!</v>
      </c>
      <c r="D2095" s="146" t="str">
        <f t="shared" si="155"/>
        <v>#REF!</v>
      </c>
      <c r="E2095" s="146">
        <f>'Product Ratings'!C2378</f>
        <v>14</v>
      </c>
      <c r="F2095" s="305">
        <f>'Product Ratings'!D2378</f>
        <v>423.37</v>
      </c>
      <c r="G2095" s="305">
        <f>'Product Ratings'!E2378</f>
        <v>73.62</v>
      </c>
      <c r="H2095" s="134">
        <f>'Product Ratings'!F2378</f>
        <v>0.1739</v>
      </c>
      <c r="I2095" s="146"/>
      <c r="J2095" s="305">
        <f>'Product Ratings'!J2378</f>
        <v>30.24071429</v>
      </c>
      <c r="K2095" s="146" t="str">
        <f>'Product Ratings'!K2378</f>
        <v/>
      </c>
      <c r="L2095" s="305">
        <f>'Product Ratings'!L2378</f>
        <v>25.7608947</v>
      </c>
      <c r="M2095" s="134" t="str">
        <f>'Product Ratings'!M2378</f>
        <v/>
      </c>
      <c r="N2095" s="146"/>
      <c r="O2095" s="139">
        <f>'Product Ratings'!O2378</f>
        <v>1</v>
      </c>
      <c r="P2095" s="139">
        <f>'Product Ratings'!P2378</f>
        <v>3</v>
      </c>
      <c r="Q2095" s="127">
        <f>'Product Ratings'!Q2378</f>
        <v>25.7608947</v>
      </c>
      <c r="R2095" s="139">
        <f>'Product Ratings'!R2378</f>
        <v>0</v>
      </c>
      <c r="S2095" s="306">
        <f>'Product Ratings'!S2378</f>
        <v>0</v>
      </c>
      <c r="T2095" s="307">
        <f>'Product Ratings'!T2378</f>
        <v>29.7608947</v>
      </c>
      <c r="U2095" s="146"/>
      <c r="V2095" s="146"/>
      <c r="W2095" s="146"/>
    </row>
    <row r="2096" ht="12.75" customHeight="1">
      <c r="A2096" s="146"/>
      <c r="B2096" s="146" t="str">
        <f>'Product Ratings'!B2396</f>
        <v/>
      </c>
      <c r="C2096" s="146" t="str">
        <f t="shared" ref="C2096:D2096" si="156">#REF!</f>
        <v>#REF!</v>
      </c>
      <c r="D2096" s="146" t="str">
        <f t="shared" si="156"/>
        <v>#REF!</v>
      </c>
      <c r="E2096" s="146">
        <f>'Product Ratings'!C2396</f>
        <v>20</v>
      </c>
      <c r="F2096" s="305">
        <f>'Product Ratings'!D2396</f>
        <v>1467.39</v>
      </c>
      <c r="G2096" s="305">
        <f>'Product Ratings'!E2396</f>
        <v>182.37</v>
      </c>
      <c r="H2096" s="134">
        <f>'Product Ratings'!F2396</f>
        <v>0.1243</v>
      </c>
      <c r="I2096" s="146"/>
      <c r="J2096" s="305">
        <f>'Product Ratings'!J2396</f>
        <v>73.3695</v>
      </c>
      <c r="K2096" s="146" t="str">
        <f>'Product Ratings'!K2396</f>
        <v/>
      </c>
      <c r="L2096" s="305">
        <f>'Product Ratings'!L2396</f>
        <v>65.25793827</v>
      </c>
      <c r="M2096" s="134" t="str">
        <f>'Product Ratings'!M2396</f>
        <v/>
      </c>
      <c r="N2096" s="146"/>
      <c r="O2096" s="139">
        <f>'Product Ratings'!O2396</f>
        <v>1</v>
      </c>
      <c r="P2096" s="139">
        <f>'Product Ratings'!P2396</f>
        <v>4</v>
      </c>
      <c r="Q2096" s="139">
        <f>'Product Ratings'!Q2396</f>
        <v>3</v>
      </c>
      <c r="R2096" s="139">
        <f>'Product Ratings'!R2396</f>
        <v>0</v>
      </c>
      <c r="S2096" s="306">
        <f>'Product Ratings'!S2396</f>
        <v>0</v>
      </c>
      <c r="T2096" s="307">
        <f>'Product Ratings'!T2396</f>
        <v>8</v>
      </c>
      <c r="U2096" s="146"/>
      <c r="V2096" s="146"/>
      <c r="W2096" s="146"/>
    </row>
    <row r="2097" ht="12.75" customHeight="1">
      <c r="A2097" s="146"/>
      <c r="B2097" s="146" t="str">
        <f>'Product Ratings'!B2398</f>
        <v/>
      </c>
      <c r="C2097" s="146" t="str">
        <f t="shared" ref="C2097:D2097" si="157">#REF!</f>
        <v>#REF!</v>
      </c>
      <c r="D2097" s="146" t="str">
        <f t="shared" si="157"/>
        <v>#REF!</v>
      </c>
      <c r="E2097" s="146">
        <f>'Product Ratings'!C2398</f>
        <v>6</v>
      </c>
      <c r="F2097" s="305">
        <f>'Product Ratings'!D2398</f>
        <v>88.01</v>
      </c>
      <c r="G2097" s="305">
        <f>'Product Ratings'!E2398</f>
        <v>10.07</v>
      </c>
      <c r="H2097" s="134">
        <f>'Product Ratings'!F2398</f>
        <v>0.1144</v>
      </c>
      <c r="I2097" s="146"/>
      <c r="J2097" s="305">
        <f>'Product Ratings'!J2398</f>
        <v>14.66833333</v>
      </c>
      <c r="K2097" s="146" t="str">
        <f>'Product Ratings'!K2398</f>
        <v/>
      </c>
      <c r="L2097" s="305">
        <f>'Product Ratings'!L2398</f>
        <v>13.16253888</v>
      </c>
      <c r="M2097" s="134" t="str">
        <f>'Product Ratings'!M2398</f>
        <v/>
      </c>
      <c r="N2097" s="146"/>
      <c r="O2097" s="139">
        <f>'Product Ratings'!O2398</f>
        <v>1</v>
      </c>
      <c r="P2097" s="139">
        <f>'Product Ratings'!P2398</f>
        <v>2</v>
      </c>
      <c r="Q2097" s="139">
        <f>'Product Ratings'!Q2398</f>
        <v>5</v>
      </c>
      <c r="R2097" s="139">
        <f>'Product Ratings'!R2398</f>
        <v>0</v>
      </c>
      <c r="S2097" s="306">
        <f>'Product Ratings'!S2398</f>
        <v>0</v>
      </c>
      <c r="T2097" s="307">
        <f>'Product Ratings'!T2398</f>
        <v>8</v>
      </c>
      <c r="U2097" s="146"/>
      <c r="V2097" s="146"/>
      <c r="W2097" s="146"/>
    </row>
    <row r="2098" ht="12.75" customHeight="1">
      <c r="A2098" s="146"/>
      <c r="B2098" s="146" t="str">
        <f>'Product Ratings'!B1155</f>
        <v/>
      </c>
      <c r="C2098" s="146" t="str">
        <f t="shared" ref="C2098:D2098" si="158">#REF!</f>
        <v>#REF!</v>
      </c>
      <c r="D2098" s="146" t="str">
        <f t="shared" si="158"/>
        <v>#REF!</v>
      </c>
      <c r="E2098" s="146">
        <f>'Product Ratings'!C1155</f>
        <v>5</v>
      </c>
      <c r="F2098" s="305">
        <f>'Product Ratings'!D1155</f>
        <v>513.04</v>
      </c>
      <c r="G2098" s="305">
        <f>'Product Ratings'!E1155</f>
        <v>267.64</v>
      </c>
      <c r="H2098" s="134">
        <f>'Product Ratings'!F1155</f>
        <v>0.5217</v>
      </c>
      <c r="I2098" s="146"/>
      <c r="J2098" s="305">
        <f>'Product Ratings'!J1155</f>
        <v>102.608</v>
      </c>
      <c r="K2098" s="146" t="str">
        <f>'Product Ratings'!K1155</f>
        <v/>
      </c>
      <c r="L2098" s="305">
        <f>'Product Ratings'!L1155</f>
        <v>67.4298482</v>
      </c>
      <c r="M2098" s="134">
        <f>'Product Ratings'!M1155</f>
        <v>0.03</v>
      </c>
      <c r="N2098" s="146"/>
      <c r="O2098" s="139">
        <f>'Product Ratings'!O1155</f>
        <v>3</v>
      </c>
      <c r="P2098" s="139">
        <f>'Product Ratings'!P1155</f>
        <v>1</v>
      </c>
      <c r="Q2098" s="139">
        <f>'Product Ratings'!Q1155</f>
        <v>3</v>
      </c>
      <c r="R2098" s="139">
        <f>'Product Ratings'!R1155</f>
        <v>0</v>
      </c>
      <c r="S2098" s="306">
        <f>'Product Ratings'!S1155</f>
        <v>1</v>
      </c>
      <c r="T2098" s="307">
        <f>'Product Ratings'!T1155</f>
        <v>8</v>
      </c>
      <c r="U2098" s="146"/>
      <c r="V2098" s="146"/>
      <c r="W2098" s="146"/>
    </row>
    <row r="2099" ht="12.75" customHeight="1">
      <c r="A2099" s="146"/>
      <c r="B2099" s="146" t="str">
        <f>'Product Ratings'!B1156</f>
        <v/>
      </c>
      <c r="C2099" s="146" t="str">
        <f t="shared" ref="C2099:D2099" si="159">#REF!</f>
        <v>#REF!</v>
      </c>
      <c r="D2099" s="146" t="str">
        <f t="shared" si="159"/>
        <v>#REF!</v>
      </c>
      <c r="E2099" s="146">
        <f>'Product Ratings'!C1156</f>
        <v>7</v>
      </c>
      <c r="F2099" s="305">
        <f>'Product Ratings'!D1156</f>
        <v>1379.35</v>
      </c>
      <c r="G2099" s="305">
        <f>'Product Ratings'!E1156</f>
        <v>719.39</v>
      </c>
      <c r="H2099" s="134">
        <f>'Product Ratings'!F1156</f>
        <v>0.5215</v>
      </c>
      <c r="I2099" s="146"/>
      <c r="J2099" s="305">
        <f>'Product Ratings'!J1156</f>
        <v>197.05</v>
      </c>
      <c r="K2099" s="146" t="str">
        <f>'Product Ratings'!K1156</f>
        <v/>
      </c>
      <c r="L2099" s="305">
        <f>'Product Ratings'!L1156</f>
        <v>129.5103516</v>
      </c>
      <c r="M2099" s="134">
        <f>'Product Ratings'!M1156</f>
        <v>0.04</v>
      </c>
      <c r="N2099" s="146"/>
      <c r="O2099" s="139">
        <f>'Product Ratings'!O1156</f>
        <v>3</v>
      </c>
      <c r="P2099" s="139">
        <f>'Product Ratings'!P1156</f>
        <v>2</v>
      </c>
      <c r="Q2099" s="139">
        <f>'Product Ratings'!Q1156</f>
        <v>2</v>
      </c>
      <c r="R2099" s="139">
        <f>'Product Ratings'!R1156</f>
        <v>0</v>
      </c>
      <c r="S2099" s="306">
        <f>'Product Ratings'!S1156</f>
        <v>1</v>
      </c>
      <c r="T2099" s="307">
        <f>'Product Ratings'!T1156</f>
        <v>8</v>
      </c>
      <c r="U2099" s="146"/>
      <c r="V2099" s="146"/>
      <c r="W2099" s="146"/>
    </row>
    <row r="2100" ht="12.75" customHeight="1">
      <c r="A2100" s="146"/>
      <c r="B2100" s="146" t="str">
        <f>'Product Ratings'!B1158</f>
        <v/>
      </c>
      <c r="C2100" s="146" t="str">
        <f t="shared" ref="C2100:D2100" si="160">#REF!</f>
        <v>#REF!</v>
      </c>
      <c r="D2100" s="146" t="str">
        <f t="shared" si="160"/>
        <v>#REF!</v>
      </c>
      <c r="E2100" s="146">
        <f>'Product Ratings'!C1158</f>
        <v>3</v>
      </c>
      <c r="F2100" s="305">
        <f>'Product Ratings'!D1158</f>
        <v>391.3</v>
      </c>
      <c r="G2100" s="305">
        <f>'Product Ratings'!E1158</f>
        <v>203.96</v>
      </c>
      <c r="H2100" s="134">
        <f>'Product Ratings'!F1158</f>
        <v>0.5212</v>
      </c>
      <c r="I2100" s="146"/>
      <c r="J2100" s="305">
        <f>'Product Ratings'!J1158</f>
        <v>130.4333333</v>
      </c>
      <c r="K2100" s="146" t="str">
        <f>'Product Ratings'!K1158</f>
        <v/>
      </c>
      <c r="L2100" s="305">
        <f>'Product Ratings'!L1158</f>
        <v>85.74371111</v>
      </c>
      <c r="M2100" s="134">
        <f>'Product Ratings'!M1158</f>
        <v>0.06</v>
      </c>
      <c r="N2100" s="146"/>
      <c r="O2100" s="139">
        <f>'Product Ratings'!O1158</f>
        <v>3</v>
      </c>
      <c r="P2100" s="139">
        <f>'Product Ratings'!P1158</f>
        <v>1</v>
      </c>
      <c r="Q2100" s="139">
        <f>'Product Ratings'!Q1158</f>
        <v>2</v>
      </c>
      <c r="R2100" s="139">
        <f>'Product Ratings'!R1158</f>
        <v>0</v>
      </c>
      <c r="S2100" s="306">
        <f>'Product Ratings'!S1158</f>
        <v>2</v>
      </c>
      <c r="T2100" s="307">
        <f>'Product Ratings'!T1158</f>
        <v>8</v>
      </c>
      <c r="U2100" s="146"/>
      <c r="V2100" s="146"/>
      <c r="W2100" s="146"/>
    </row>
    <row r="2101" ht="12.75" customHeight="1">
      <c r="A2101" s="146"/>
      <c r="B2101" s="146" t="str">
        <f>'Product Ratings'!B1161</f>
        <v/>
      </c>
      <c r="C2101" s="146" t="str">
        <f t="shared" ref="C2101:D2101" si="161">#REF!</f>
        <v>#REF!</v>
      </c>
      <c r="D2101" s="146" t="str">
        <f t="shared" si="161"/>
        <v>#REF!</v>
      </c>
      <c r="E2101" s="146">
        <f>'Product Ratings'!C1161</f>
        <v>3</v>
      </c>
      <c r="F2101" s="305">
        <f>'Product Ratings'!D1161</f>
        <v>391.3</v>
      </c>
      <c r="G2101" s="305">
        <f>'Product Ratings'!E1161</f>
        <v>203.82</v>
      </c>
      <c r="H2101" s="134">
        <f>'Product Ratings'!F1161</f>
        <v>0.5209</v>
      </c>
      <c r="I2101" s="146"/>
      <c r="J2101" s="305">
        <f>'Product Ratings'!J1161</f>
        <v>130.4333333</v>
      </c>
      <c r="K2101" s="146" t="str">
        <f>'Product Ratings'!K1161</f>
        <v/>
      </c>
      <c r="L2101" s="305">
        <f>'Product Ratings'!L1161</f>
        <v>85.76062419</v>
      </c>
      <c r="M2101" s="134">
        <f>'Product Ratings'!M1161</f>
        <v>0.09</v>
      </c>
      <c r="N2101" s="146"/>
      <c r="O2101" s="139">
        <f>'Product Ratings'!O1161</f>
        <v>3</v>
      </c>
      <c r="P2101" s="139">
        <f>'Product Ratings'!P1161</f>
        <v>1</v>
      </c>
      <c r="Q2101" s="139">
        <f>'Product Ratings'!Q1161</f>
        <v>2</v>
      </c>
      <c r="R2101" s="139">
        <f>'Product Ratings'!R1161</f>
        <v>0</v>
      </c>
      <c r="S2101" s="306">
        <f>'Product Ratings'!S1161</f>
        <v>2</v>
      </c>
      <c r="T2101" s="307">
        <f>'Product Ratings'!T1161</f>
        <v>8</v>
      </c>
      <c r="U2101" s="146"/>
      <c r="V2101" s="146"/>
      <c r="W2101" s="146"/>
    </row>
    <row r="2102" ht="12.75" customHeight="1">
      <c r="A2102" s="146"/>
      <c r="B2102" s="146" t="str">
        <f>'Product Ratings'!B1218</f>
        <v/>
      </c>
      <c r="C2102" s="146" t="str">
        <f t="shared" ref="C2102:D2102" si="162">#REF!</f>
        <v>#REF!</v>
      </c>
      <c r="D2102" s="146" t="str">
        <f t="shared" si="162"/>
        <v>#REF!</v>
      </c>
      <c r="E2102" s="146">
        <f>'Product Ratings'!C1218</f>
        <v>2</v>
      </c>
      <c r="F2102" s="305">
        <f>'Product Ratings'!D1218</f>
        <v>434.78</v>
      </c>
      <c r="G2102" s="305">
        <f>'Product Ratings'!E1218</f>
        <v>224.78</v>
      </c>
      <c r="H2102" s="134">
        <f>'Product Ratings'!F1218</f>
        <v>0.517</v>
      </c>
      <c r="I2102" s="146"/>
      <c r="J2102" s="305">
        <f>'Product Ratings'!J1218</f>
        <v>217.39</v>
      </c>
      <c r="K2102" s="146" t="str">
        <f>'Product Ratings'!K1218</f>
        <v/>
      </c>
      <c r="L2102" s="305">
        <f>'Product Ratings'!L1218</f>
        <v>143.3025709</v>
      </c>
      <c r="M2102" s="134">
        <f>'Product Ratings'!M1218</f>
        <v>0.12</v>
      </c>
      <c r="N2102" s="146"/>
      <c r="O2102" s="139">
        <f>'Product Ratings'!O1218</f>
        <v>3</v>
      </c>
      <c r="P2102" s="139">
        <f>'Product Ratings'!P1218</f>
        <v>1</v>
      </c>
      <c r="Q2102" s="139">
        <f>'Product Ratings'!Q1218</f>
        <v>2</v>
      </c>
      <c r="R2102" s="139">
        <f>'Product Ratings'!R1218</f>
        <v>0</v>
      </c>
      <c r="S2102" s="306">
        <f>'Product Ratings'!S1218</f>
        <v>2</v>
      </c>
      <c r="T2102" s="307">
        <f>'Product Ratings'!T1218</f>
        <v>8</v>
      </c>
      <c r="U2102" s="146"/>
      <c r="V2102" s="146"/>
      <c r="W2102" s="146"/>
    </row>
    <row r="2103" ht="12.75" customHeight="1">
      <c r="A2103" s="146"/>
      <c r="B2103" s="146" t="str">
        <f>'Product Ratings'!B1235</f>
        <v/>
      </c>
      <c r="C2103" s="146" t="str">
        <f t="shared" ref="C2103:D2103" si="163">#REF!</f>
        <v>#REF!</v>
      </c>
      <c r="D2103" s="146" t="str">
        <f t="shared" si="163"/>
        <v>#REF!</v>
      </c>
      <c r="E2103" s="146">
        <f>'Product Ratings'!C1235</f>
        <v>1</v>
      </c>
      <c r="F2103" s="305">
        <f>'Product Ratings'!D1235</f>
        <v>147.83</v>
      </c>
      <c r="G2103" s="305">
        <f>'Product Ratings'!E1235</f>
        <v>76.26</v>
      </c>
      <c r="H2103" s="134">
        <f>'Product Ratings'!F1235</f>
        <v>0.5159</v>
      </c>
      <c r="I2103" s="146"/>
      <c r="J2103" s="305">
        <f>'Product Ratings'!J1235</f>
        <v>147.83</v>
      </c>
      <c r="K2103" s="146" t="str">
        <f>'Product Ratings'!K1235</f>
        <v/>
      </c>
      <c r="L2103" s="305">
        <f>'Product Ratings'!L1235</f>
        <v>97.51962531</v>
      </c>
      <c r="M2103" s="134">
        <f>'Product Ratings'!M1235</f>
        <v>0.07</v>
      </c>
      <c r="N2103" s="146"/>
      <c r="O2103" s="139">
        <f>'Product Ratings'!O1235</f>
        <v>3</v>
      </c>
      <c r="P2103" s="139">
        <f>'Product Ratings'!P1235</f>
        <v>1</v>
      </c>
      <c r="Q2103" s="139">
        <f>'Product Ratings'!Q1235</f>
        <v>2</v>
      </c>
      <c r="R2103" s="139">
        <f>'Product Ratings'!R1235</f>
        <v>0</v>
      </c>
      <c r="S2103" s="306">
        <f>'Product Ratings'!S1235</f>
        <v>2</v>
      </c>
      <c r="T2103" s="307">
        <f>'Product Ratings'!T1235</f>
        <v>8</v>
      </c>
      <c r="U2103" s="146"/>
      <c r="V2103" s="146"/>
      <c r="W2103" s="146"/>
    </row>
    <row r="2104" ht="12.75" customHeight="1">
      <c r="A2104" s="146"/>
      <c r="B2104" s="146" t="str">
        <f>'Product Ratings'!B1237</f>
        <v/>
      </c>
      <c r="C2104" s="146" t="str">
        <f t="shared" ref="C2104:D2104" si="164">#REF!</f>
        <v>#REF!</v>
      </c>
      <c r="D2104" s="146" t="str">
        <f t="shared" si="164"/>
        <v>#REF!</v>
      </c>
      <c r="E2104" s="146">
        <f>'Product Ratings'!C1237</f>
        <v>1</v>
      </c>
      <c r="F2104" s="305">
        <f>'Product Ratings'!D1237</f>
        <v>195.65</v>
      </c>
      <c r="G2104" s="305">
        <f>'Product Ratings'!E1237</f>
        <v>100.9</v>
      </c>
      <c r="H2104" s="134">
        <f>'Product Ratings'!F1237</f>
        <v>0.5157</v>
      </c>
      <c r="I2104" s="146"/>
      <c r="J2104" s="305">
        <f>'Product Ratings'!J1237</f>
        <v>195.65</v>
      </c>
      <c r="K2104" s="146" t="str">
        <f>'Product Ratings'!K1237</f>
        <v/>
      </c>
      <c r="L2104" s="305">
        <f>'Product Ratings'!L1237</f>
        <v>129.0822722</v>
      </c>
      <c r="M2104" s="134">
        <f>'Product Ratings'!M1237</f>
        <v>0.09</v>
      </c>
      <c r="N2104" s="146"/>
      <c r="O2104" s="139">
        <f>'Product Ratings'!O1237</f>
        <v>3</v>
      </c>
      <c r="P2104" s="139">
        <f>'Product Ratings'!P1237</f>
        <v>1</v>
      </c>
      <c r="Q2104" s="139">
        <f>'Product Ratings'!Q1237</f>
        <v>2</v>
      </c>
      <c r="R2104" s="139">
        <f>'Product Ratings'!R1237</f>
        <v>0</v>
      </c>
      <c r="S2104" s="306">
        <f>'Product Ratings'!S1237</f>
        <v>2</v>
      </c>
      <c r="T2104" s="307">
        <f>'Product Ratings'!T1237</f>
        <v>8</v>
      </c>
      <c r="U2104" s="146"/>
      <c r="V2104" s="146"/>
      <c r="W2104" s="146"/>
    </row>
    <row r="2105" ht="12.75" customHeight="1">
      <c r="A2105" s="146"/>
      <c r="B2105" s="146" t="str">
        <f>'Product Ratings'!B1370</f>
        <v/>
      </c>
      <c r="C2105" s="146" t="str">
        <f t="shared" ref="C2105:D2105" si="165">#REF!</f>
        <v>#REF!</v>
      </c>
      <c r="D2105" s="146" t="str">
        <f t="shared" si="165"/>
        <v>#REF!</v>
      </c>
      <c r="E2105" s="146">
        <f>'Product Ratings'!C1370</f>
        <v>2</v>
      </c>
      <c r="F2105" s="305">
        <f>'Product Ratings'!D1370</f>
        <v>311.3</v>
      </c>
      <c r="G2105" s="305">
        <f>'Product Ratings'!E1370</f>
        <v>155.7</v>
      </c>
      <c r="H2105" s="134">
        <f>'Product Ratings'!F1370</f>
        <v>0.5002</v>
      </c>
      <c r="I2105" s="146"/>
      <c r="J2105" s="305">
        <f>'Product Ratings'!J1370</f>
        <v>155.65</v>
      </c>
      <c r="K2105" s="146" t="str">
        <f>'Product Ratings'!K1370</f>
        <v/>
      </c>
      <c r="L2105" s="305">
        <f>'Product Ratings'!L1370</f>
        <v>103.752833</v>
      </c>
      <c r="M2105" s="134">
        <f>'Product Ratings'!M1370</f>
        <v>0.12</v>
      </c>
      <c r="N2105" s="146"/>
      <c r="O2105" s="139">
        <f>'Product Ratings'!O1370</f>
        <v>3</v>
      </c>
      <c r="P2105" s="139">
        <f>'Product Ratings'!P1370</f>
        <v>1</v>
      </c>
      <c r="Q2105" s="139">
        <f>'Product Ratings'!Q1370</f>
        <v>2</v>
      </c>
      <c r="R2105" s="139">
        <f>'Product Ratings'!R1370</f>
        <v>0</v>
      </c>
      <c r="S2105" s="306">
        <f>'Product Ratings'!S1370</f>
        <v>2</v>
      </c>
      <c r="T2105" s="307">
        <f>'Product Ratings'!T1370</f>
        <v>8</v>
      </c>
      <c r="U2105" s="146"/>
      <c r="V2105" s="146"/>
      <c r="W2105" s="146"/>
    </row>
    <row r="2106" ht="12.75" customHeight="1">
      <c r="A2106" s="146"/>
      <c r="B2106" s="146" t="str">
        <f>'Product Ratings'!B1383</f>
        <v/>
      </c>
      <c r="C2106" s="146" t="str">
        <f t="shared" ref="C2106:D2106" si="166">#REF!</f>
        <v>#REF!</v>
      </c>
      <c r="D2106" s="146" t="str">
        <f t="shared" si="166"/>
        <v>#REF!</v>
      </c>
      <c r="E2106" s="146">
        <f>'Product Ratings'!C1383</f>
        <v>1</v>
      </c>
      <c r="F2106" s="305">
        <f>'Product Ratings'!D1383</f>
        <v>100</v>
      </c>
      <c r="G2106" s="305">
        <f>'Product Ratings'!E1383</f>
        <v>50</v>
      </c>
      <c r="H2106" s="134">
        <f>'Product Ratings'!F1383</f>
        <v>0.5</v>
      </c>
      <c r="I2106" s="146"/>
      <c r="J2106" s="305">
        <f>'Product Ratings'!J1383</f>
        <v>100</v>
      </c>
      <c r="K2106" s="146" t="str">
        <f>'Product Ratings'!K1383</f>
        <v/>
      </c>
      <c r="L2106" s="305">
        <f>'Product Ratings'!L1383</f>
        <v>66.66666667</v>
      </c>
      <c r="M2106" s="134">
        <f>'Product Ratings'!M1383</f>
        <v>0.03</v>
      </c>
      <c r="N2106" s="146"/>
      <c r="O2106" s="139">
        <f>'Product Ratings'!O1383</f>
        <v>3</v>
      </c>
      <c r="P2106" s="139">
        <f>'Product Ratings'!P1383</f>
        <v>1</v>
      </c>
      <c r="Q2106" s="139">
        <f>'Product Ratings'!Q1383</f>
        <v>3</v>
      </c>
      <c r="R2106" s="139">
        <f>'Product Ratings'!R1383</f>
        <v>0</v>
      </c>
      <c r="S2106" s="306">
        <f>'Product Ratings'!S1383</f>
        <v>1</v>
      </c>
      <c r="T2106" s="307">
        <f>'Product Ratings'!T1383</f>
        <v>8</v>
      </c>
      <c r="U2106" s="146"/>
      <c r="V2106" s="146"/>
      <c r="W2106" s="146"/>
    </row>
    <row r="2107" ht="12.75" customHeight="1">
      <c r="A2107" s="146"/>
      <c r="B2107" s="146" t="str">
        <f>'Product Ratings'!B1384</f>
        <v/>
      </c>
      <c r="C2107" s="146" t="str">
        <f t="shared" ref="C2107:D2107" si="167">#REF!</f>
        <v>#REF!</v>
      </c>
      <c r="D2107" s="146" t="str">
        <f t="shared" si="167"/>
        <v>#REF!</v>
      </c>
      <c r="E2107" s="146">
        <f>'Product Ratings'!C1384</f>
        <v>1</v>
      </c>
      <c r="F2107" s="305">
        <f>'Product Ratings'!D1384</f>
        <v>78.17</v>
      </c>
      <c r="G2107" s="305">
        <f>'Product Ratings'!E1384</f>
        <v>39.08</v>
      </c>
      <c r="H2107" s="134">
        <f>'Product Ratings'!F1384</f>
        <v>0.5</v>
      </c>
      <c r="I2107" s="146"/>
      <c r="J2107" s="305">
        <f>'Product Ratings'!J1384</f>
        <v>78.17</v>
      </c>
      <c r="K2107" s="146" t="str">
        <f>'Product Ratings'!K1384</f>
        <v/>
      </c>
      <c r="L2107" s="305">
        <f>'Product Ratings'!L1384</f>
        <v>52.11333333</v>
      </c>
      <c r="M2107" s="134">
        <f>'Product Ratings'!M1384</f>
        <v>0.04</v>
      </c>
      <c r="N2107" s="146"/>
      <c r="O2107" s="139">
        <f>'Product Ratings'!O1384</f>
        <v>3</v>
      </c>
      <c r="P2107" s="139">
        <f>'Product Ratings'!P1384</f>
        <v>1</v>
      </c>
      <c r="Q2107" s="139">
        <f>'Product Ratings'!Q1384</f>
        <v>3</v>
      </c>
      <c r="R2107" s="139">
        <f>'Product Ratings'!R1384</f>
        <v>0</v>
      </c>
      <c r="S2107" s="306">
        <f>'Product Ratings'!S1384</f>
        <v>1</v>
      </c>
      <c r="T2107" s="307">
        <f>'Product Ratings'!T1384</f>
        <v>8</v>
      </c>
      <c r="U2107" s="146"/>
      <c r="V2107" s="146"/>
      <c r="W2107" s="146"/>
    </row>
    <row r="2108" ht="12.75" customHeight="1">
      <c r="A2108" s="146"/>
      <c r="B2108" s="146" t="str">
        <f>'Product Ratings'!B1387</f>
        <v/>
      </c>
      <c r="C2108" s="146" t="str">
        <f t="shared" ref="C2108:D2108" si="168">#REF!</f>
        <v>#REF!</v>
      </c>
      <c r="D2108" s="146" t="str">
        <f t="shared" si="168"/>
        <v>#REF!</v>
      </c>
      <c r="E2108" s="146">
        <f>'Product Ratings'!C1387</f>
        <v>3</v>
      </c>
      <c r="F2108" s="305">
        <f>'Product Ratings'!D1387</f>
        <v>493.04</v>
      </c>
      <c r="G2108" s="305">
        <f>'Product Ratings'!E1387</f>
        <v>246.53</v>
      </c>
      <c r="H2108" s="134">
        <f>'Product Ratings'!F1387</f>
        <v>0.5</v>
      </c>
      <c r="I2108" s="146"/>
      <c r="J2108" s="305">
        <f>'Product Ratings'!J1387</f>
        <v>164.3466667</v>
      </c>
      <c r="K2108" s="146" t="str">
        <f>'Product Ratings'!K1387</f>
        <v/>
      </c>
      <c r="L2108" s="305">
        <f>'Product Ratings'!L1387</f>
        <v>109.5644444</v>
      </c>
      <c r="M2108" s="134">
        <f>'Product Ratings'!M1387</f>
        <v>0.07</v>
      </c>
      <c r="N2108" s="146"/>
      <c r="O2108" s="139">
        <f>'Product Ratings'!O1387</f>
        <v>3</v>
      </c>
      <c r="P2108" s="139">
        <f>'Product Ratings'!P1387</f>
        <v>1</v>
      </c>
      <c r="Q2108" s="139">
        <f>'Product Ratings'!Q1387</f>
        <v>2</v>
      </c>
      <c r="R2108" s="139">
        <f>'Product Ratings'!R1387</f>
        <v>0</v>
      </c>
      <c r="S2108" s="306">
        <f>'Product Ratings'!S1387</f>
        <v>2</v>
      </c>
      <c r="T2108" s="307">
        <f>'Product Ratings'!T1387</f>
        <v>8</v>
      </c>
      <c r="U2108" s="146"/>
      <c r="V2108" s="146"/>
      <c r="W2108" s="146"/>
    </row>
    <row r="2109" ht="12.75" customHeight="1">
      <c r="A2109" s="146"/>
      <c r="B2109" s="146" t="str">
        <f>'Product Ratings'!B1388</f>
        <v/>
      </c>
      <c r="C2109" s="146" t="str">
        <f t="shared" ref="C2109:D2109" si="169">#REF!</f>
        <v>#REF!</v>
      </c>
      <c r="D2109" s="146" t="str">
        <f t="shared" si="169"/>
        <v>#REF!</v>
      </c>
      <c r="E2109" s="146">
        <f>'Product Ratings'!C1388</f>
        <v>3</v>
      </c>
      <c r="F2109" s="305">
        <f>'Product Ratings'!D1388</f>
        <v>443.48</v>
      </c>
      <c r="G2109" s="305">
        <f>'Product Ratings'!E1388</f>
        <v>221.75</v>
      </c>
      <c r="H2109" s="134">
        <f>'Product Ratings'!F1388</f>
        <v>0.5</v>
      </c>
      <c r="I2109" s="146"/>
      <c r="J2109" s="305">
        <f>'Product Ratings'!J1388</f>
        <v>147.8266667</v>
      </c>
      <c r="K2109" s="146" t="str">
        <f>'Product Ratings'!K1388</f>
        <v/>
      </c>
      <c r="L2109" s="305">
        <f>'Product Ratings'!L1388</f>
        <v>98.55111111</v>
      </c>
      <c r="M2109" s="134">
        <f>'Product Ratings'!M1388</f>
        <v>0.08</v>
      </c>
      <c r="N2109" s="146"/>
      <c r="O2109" s="139">
        <f>'Product Ratings'!O1388</f>
        <v>3</v>
      </c>
      <c r="P2109" s="139">
        <f>'Product Ratings'!P1388</f>
        <v>1</v>
      </c>
      <c r="Q2109" s="139">
        <f>'Product Ratings'!Q1388</f>
        <v>2</v>
      </c>
      <c r="R2109" s="139">
        <f>'Product Ratings'!R1388</f>
        <v>0</v>
      </c>
      <c r="S2109" s="306">
        <f>'Product Ratings'!S1388</f>
        <v>2</v>
      </c>
      <c r="T2109" s="307">
        <f>'Product Ratings'!T1388</f>
        <v>8</v>
      </c>
      <c r="U2109" s="146"/>
      <c r="V2109" s="146"/>
      <c r="W2109" s="146"/>
    </row>
    <row r="2110" ht="12.75" customHeight="1">
      <c r="A2110" s="146"/>
      <c r="B2110" s="146" t="str">
        <f>'Product Ratings'!B1459</f>
        <v/>
      </c>
      <c r="C2110" s="146" t="str">
        <f t="shared" ref="C2110:D2110" si="170">#REF!</f>
        <v>#REF!</v>
      </c>
      <c r="D2110" s="146" t="str">
        <f t="shared" si="170"/>
        <v>#REF!</v>
      </c>
      <c r="E2110" s="146">
        <f>'Product Ratings'!C1459</f>
        <v>3</v>
      </c>
      <c r="F2110" s="305">
        <f>'Product Ratings'!D1459</f>
        <v>310.43</v>
      </c>
      <c r="G2110" s="305">
        <f>'Product Ratings'!E1459</f>
        <v>154.43</v>
      </c>
      <c r="H2110" s="134">
        <f>'Product Ratings'!F1459</f>
        <v>0.4975</v>
      </c>
      <c r="I2110" s="146"/>
      <c r="J2110" s="305">
        <f>'Product Ratings'!J1459</f>
        <v>103.4766667</v>
      </c>
      <c r="K2110" s="146" t="str">
        <f>'Product Ratings'!K1459</f>
        <v/>
      </c>
      <c r="L2110" s="305">
        <f>'Product Ratings'!L1459</f>
        <v>69.09961046</v>
      </c>
      <c r="M2110" s="134">
        <f>'Product Ratings'!M1459</f>
        <v>0.03</v>
      </c>
      <c r="N2110" s="146"/>
      <c r="O2110" s="139">
        <f>'Product Ratings'!O1459</f>
        <v>3</v>
      </c>
      <c r="P2110" s="139">
        <f>'Product Ratings'!P1459</f>
        <v>1</v>
      </c>
      <c r="Q2110" s="139">
        <f>'Product Ratings'!Q1459</f>
        <v>3</v>
      </c>
      <c r="R2110" s="139">
        <f>'Product Ratings'!R1459</f>
        <v>0</v>
      </c>
      <c r="S2110" s="306">
        <f>'Product Ratings'!S1459</f>
        <v>1</v>
      </c>
      <c r="T2110" s="307">
        <f>'Product Ratings'!T1459</f>
        <v>8</v>
      </c>
      <c r="U2110" s="146"/>
      <c r="V2110" s="146"/>
      <c r="W2110" s="146"/>
    </row>
    <row r="2111" ht="12.75" customHeight="1">
      <c r="A2111" s="146"/>
      <c r="B2111" s="146" t="str">
        <f>'Product Ratings'!B1462</f>
        <v/>
      </c>
      <c r="C2111" s="146" t="str">
        <f t="shared" ref="C2111:D2111" si="171">#REF!</f>
        <v>#REF!</v>
      </c>
      <c r="D2111" s="146" t="str">
        <f t="shared" si="171"/>
        <v>#REF!</v>
      </c>
      <c r="E2111" s="146">
        <f>'Product Ratings'!C1462</f>
        <v>1</v>
      </c>
      <c r="F2111" s="305">
        <f>'Product Ratings'!D1462</f>
        <v>217.39</v>
      </c>
      <c r="G2111" s="305">
        <f>'Product Ratings'!E1462</f>
        <v>108.1</v>
      </c>
      <c r="H2111" s="134">
        <f>'Product Ratings'!F1462</f>
        <v>0.4973</v>
      </c>
      <c r="I2111" s="146"/>
      <c r="J2111" s="305">
        <f>'Product Ratings'!J1462</f>
        <v>217.39</v>
      </c>
      <c r="K2111" s="146" t="str">
        <f>'Product Ratings'!K1462</f>
        <v/>
      </c>
      <c r="L2111" s="305">
        <f>'Product Ratings'!L1462</f>
        <v>145.1880051</v>
      </c>
      <c r="M2111" s="134">
        <f>'Product Ratings'!M1462</f>
        <v>0.06</v>
      </c>
      <c r="N2111" s="146"/>
      <c r="O2111" s="139">
        <f>'Product Ratings'!O1462</f>
        <v>3</v>
      </c>
      <c r="P2111" s="139">
        <f>'Product Ratings'!P1462</f>
        <v>1</v>
      </c>
      <c r="Q2111" s="139">
        <f>'Product Ratings'!Q1462</f>
        <v>2</v>
      </c>
      <c r="R2111" s="139">
        <f>'Product Ratings'!R1462</f>
        <v>0</v>
      </c>
      <c r="S2111" s="306">
        <f>'Product Ratings'!S1462</f>
        <v>2</v>
      </c>
      <c r="T2111" s="307">
        <f>'Product Ratings'!T1462</f>
        <v>8</v>
      </c>
      <c r="U2111" s="146"/>
      <c r="V2111" s="146"/>
      <c r="W2111" s="146"/>
    </row>
    <row r="2112" ht="12.75" customHeight="1">
      <c r="A2112" s="146"/>
      <c r="B2112" s="146" t="str">
        <f>'Product Ratings'!B1516</f>
        <v/>
      </c>
      <c r="C2112" s="146" t="str">
        <f t="shared" ref="C2112:D2112" si="172">#REF!</f>
        <v>#REF!</v>
      </c>
      <c r="D2112" s="146" t="str">
        <f t="shared" si="172"/>
        <v>#REF!</v>
      </c>
      <c r="E2112" s="146">
        <f>'Product Ratings'!C1516</f>
        <v>2</v>
      </c>
      <c r="F2112" s="305">
        <f>'Product Ratings'!D1516</f>
        <v>780.87</v>
      </c>
      <c r="G2112" s="305">
        <f>'Product Ratings'!E1516</f>
        <v>385.19</v>
      </c>
      <c r="H2112" s="134">
        <f>'Product Ratings'!F1516</f>
        <v>0.4933</v>
      </c>
      <c r="I2112" s="146"/>
      <c r="J2112" s="305">
        <f>'Product Ratings'!J1516</f>
        <v>390.435</v>
      </c>
      <c r="K2112" s="146" t="str">
        <f>'Product Ratings'!K1516</f>
        <v/>
      </c>
      <c r="L2112" s="305">
        <f>'Product Ratings'!L1516</f>
        <v>261.457845</v>
      </c>
      <c r="M2112" s="134">
        <f>'Product Ratings'!M1516</f>
        <v>0.26</v>
      </c>
      <c r="N2112" s="146"/>
      <c r="O2112" s="139">
        <f>'Product Ratings'!O1516</f>
        <v>3</v>
      </c>
      <c r="P2112" s="139">
        <f>'Product Ratings'!P1516</f>
        <v>1</v>
      </c>
      <c r="Q2112" s="139">
        <f>'Product Ratings'!Q1516</f>
        <v>1</v>
      </c>
      <c r="R2112" s="139">
        <f>'Product Ratings'!R1516</f>
        <v>0</v>
      </c>
      <c r="S2112" s="306">
        <f>'Product Ratings'!S1516</f>
        <v>3</v>
      </c>
      <c r="T2112" s="307">
        <f>'Product Ratings'!T1516</f>
        <v>8</v>
      </c>
      <c r="U2112" s="146"/>
      <c r="V2112" s="146"/>
      <c r="W2112" s="146"/>
    </row>
    <row r="2113" ht="12.75" customHeight="1">
      <c r="A2113" s="146"/>
      <c r="B2113" s="146" t="str">
        <f>'Product Ratings'!B1592</f>
        <v/>
      </c>
      <c r="C2113" s="146" t="str">
        <f t="shared" ref="C2113:D2113" si="173">#REF!</f>
        <v>#REF!</v>
      </c>
      <c r="D2113" s="146" t="str">
        <f t="shared" si="173"/>
        <v>#REF!</v>
      </c>
      <c r="E2113" s="146">
        <f>'Product Ratings'!C1592</f>
        <v>1</v>
      </c>
      <c r="F2113" s="305">
        <f>'Product Ratings'!D1592</f>
        <v>320.87</v>
      </c>
      <c r="G2113" s="305">
        <f>'Product Ratings'!E1592</f>
        <v>155.51</v>
      </c>
      <c r="H2113" s="134">
        <f>'Product Ratings'!F1592</f>
        <v>0.4846</v>
      </c>
      <c r="I2113" s="146"/>
      <c r="J2113" s="305">
        <f>'Product Ratings'!J1592</f>
        <v>320.87</v>
      </c>
      <c r="K2113" s="146" t="str">
        <f>'Product Ratings'!K1592</f>
        <v/>
      </c>
      <c r="L2113" s="305">
        <f>'Product Ratings'!L1592</f>
        <v>216.1322915</v>
      </c>
      <c r="M2113" s="134">
        <f>'Product Ratings'!M1592</f>
        <v>0.26</v>
      </c>
      <c r="N2113" s="146"/>
      <c r="O2113" s="139">
        <f>'Product Ratings'!O1592</f>
        <v>3</v>
      </c>
      <c r="P2113" s="139">
        <f>'Product Ratings'!P1592</f>
        <v>1</v>
      </c>
      <c r="Q2113" s="139">
        <f>'Product Ratings'!Q1592</f>
        <v>1</v>
      </c>
      <c r="R2113" s="139">
        <f>'Product Ratings'!R1592</f>
        <v>0</v>
      </c>
      <c r="S2113" s="306">
        <f>'Product Ratings'!S1592</f>
        <v>3</v>
      </c>
      <c r="T2113" s="307">
        <f>'Product Ratings'!T1592</f>
        <v>8</v>
      </c>
      <c r="U2113" s="146"/>
      <c r="V2113" s="146"/>
      <c r="W2113" s="146"/>
    </row>
    <row r="2114" ht="12.75" customHeight="1">
      <c r="A2114" s="146"/>
      <c r="B2114" s="146" t="str">
        <f>'Product Ratings'!B1600</f>
        <v/>
      </c>
      <c r="C2114" s="146" t="str">
        <f t="shared" ref="C2114:D2114" si="174">#REF!</f>
        <v>#REF!</v>
      </c>
      <c r="D2114" s="146" t="str">
        <f t="shared" si="174"/>
        <v>#REF!</v>
      </c>
      <c r="E2114" s="146">
        <f>'Product Ratings'!C1600</f>
        <v>1</v>
      </c>
      <c r="F2114" s="305">
        <f>'Product Ratings'!D1600</f>
        <v>555.65</v>
      </c>
      <c r="G2114" s="305">
        <f>'Product Ratings'!E1600</f>
        <v>268.93</v>
      </c>
      <c r="H2114" s="134">
        <f>'Product Ratings'!F1600</f>
        <v>0.484</v>
      </c>
      <c r="I2114" s="146"/>
      <c r="J2114" s="305">
        <f>'Product Ratings'!J1600</f>
        <v>555.65</v>
      </c>
      <c r="K2114" s="146" t="str">
        <f>'Product Ratings'!K1600</f>
        <v/>
      </c>
      <c r="L2114" s="305">
        <f>'Product Ratings'!L1600</f>
        <v>374.4272237</v>
      </c>
      <c r="M2114" s="134">
        <f>'Product Ratings'!M1600</f>
        <v>0.32</v>
      </c>
      <c r="N2114" s="146"/>
      <c r="O2114" s="139">
        <f>'Product Ratings'!O1600</f>
        <v>3</v>
      </c>
      <c r="P2114" s="139">
        <f>'Product Ratings'!P1600</f>
        <v>1</v>
      </c>
      <c r="Q2114" s="139">
        <f>'Product Ratings'!Q1600</f>
        <v>1</v>
      </c>
      <c r="R2114" s="139">
        <f>'Product Ratings'!R1600</f>
        <v>0</v>
      </c>
      <c r="S2114" s="306">
        <f>'Product Ratings'!S1600</f>
        <v>3</v>
      </c>
      <c r="T2114" s="307">
        <f>'Product Ratings'!T1600</f>
        <v>8</v>
      </c>
      <c r="U2114" s="146"/>
      <c r="V2114" s="146"/>
      <c r="W2114" s="146"/>
    </row>
    <row r="2115" ht="12.75" customHeight="1">
      <c r="A2115" s="146"/>
      <c r="B2115" s="146" t="str">
        <f>'Product Ratings'!B1614</f>
        <v/>
      </c>
      <c r="C2115" s="146" t="str">
        <f t="shared" ref="C2115:D2115" si="175">#REF!</f>
        <v>#REF!</v>
      </c>
      <c r="D2115" s="146" t="str">
        <f t="shared" si="175"/>
        <v>#REF!</v>
      </c>
      <c r="E2115" s="146">
        <f>'Product Ratings'!C1614</f>
        <v>3</v>
      </c>
      <c r="F2115" s="305">
        <f>'Product Ratings'!D1614</f>
        <v>517.96</v>
      </c>
      <c r="G2115" s="305">
        <f>'Product Ratings'!E1614</f>
        <v>250.01</v>
      </c>
      <c r="H2115" s="134">
        <f>'Product Ratings'!F1614</f>
        <v>0.4827</v>
      </c>
      <c r="I2115" s="146"/>
      <c r="J2115" s="305">
        <f>'Product Ratings'!J1614</f>
        <v>172.6533333</v>
      </c>
      <c r="K2115" s="146" t="str">
        <f>'Product Ratings'!K1614</f>
        <v/>
      </c>
      <c r="L2115" s="305">
        <f>'Product Ratings'!L1614</f>
        <v>116.4452238</v>
      </c>
      <c r="M2115" s="134">
        <f>'Product Ratings'!M1614</f>
        <v>0.06</v>
      </c>
      <c r="N2115" s="146"/>
      <c r="O2115" s="139">
        <f>'Product Ratings'!O1614</f>
        <v>3</v>
      </c>
      <c r="P2115" s="139">
        <f>'Product Ratings'!P1614</f>
        <v>1</v>
      </c>
      <c r="Q2115" s="139">
        <f>'Product Ratings'!Q1614</f>
        <v>2</v>
      </c>
      <c r="R2115" s="139">
        <f>'Product Ratings'!R1614</f>
        <v>0</v>
      </c>
      <c r="S2115" s="306">
        <f>'Product Ratings'!S1614</f>
        <v>2</v>
      </c>
      <c r="T2115" s="307">
        <f>'Product Ratings'!T1614</f>
        <v>8</v>
      </c>
      <c r="U2115" s="146"/>
      <c r="V2115" s="146"/>
      <c r="W2115" s="146"/>
    </row>
    <row r="2116" ht="12.75" customHeight="1">
      <c r="A2116" s="146"/>
      <c r="B2116" s="146" t="str">
        <f>'Product Ratings'!B1624</f>
        <v/>
      </c>
      <c r="C2116" s="146" t="str">
        <f t="shared" ref="C2116:D2116" si="176">#REF!</f>
        <v>#REF!</v>
      </c>
      <c r="D2116" s="146" t="str">
        <f t="shared" si="176"/>
        <v>#REF!</v>
      </c>
      <c r="E2116" s="146">
        <f>'Product Ratings'!C1624</f>
        <v>1</v>
      </c>
      <c r="F2116" s="305">
        <f>'Product Ratings'!D1624</f>
        <v>449.83</v>
      </c>
      <c r="G2116" s="305">
        <f>'Product Ratings'!E1624</f>
        <v>216.73</v>
      </c>
      <c r="H2116" s="134">
        <f>'Product Ratings'!F1624</f>
        <v>0.4818</v>
      </c>
      <c r="I2116" s="146"/>
      <c r="J2116" s="305">
        <f>'Product Ratings'!J1624</f>
        <v>449.83</v>
      </c>
      <c r="K2116" s="146" t="str">
        <f>'Product Ratings'!K1624</f>
        <v/>
      </c>
      <c r="L2116" s="305">
        <f>'Product Ratings'!L1624</f>
        <v>303.5699825</v>
      </c>
      <c r="M2116" s="134">
        <f>'Product Ratings'!M1624</f>
        <v>0.26</v>
      </c>
      <c r="N2116" s="146"/>
      <c r="O2116" s="139">
        <f>'Product Ratings'!O1624</f>
        <v>3</v>
      </c>
      <c r="P2116" s="139">
        <f>'Product Ratings'!P1624</f>
        <v>1</v>
      </c>
      <c r="Q2116" s="139">
        <f>'Product Ratings'!Q1624</f>
        <v>1</v>
      </c>
      <c r="R2116" s="139">
        <f>'Product Ratings'!R1624</f>
        <v>0</v>
      </c>
      <c r="S2116" s="306">
        <f>'Product Ratings'!S1624</f>
        <v>3</v>
      </c>
      <c r="T2116" s="307">
        <f>'Product Ratings'!T1624</f>
        <v>8</v>
      </c>
      <c r="U2116" s="146"/>
      <c r="V2116" s="146"/>
      <c r="W2116" s="146"/>
    </row>
    <row r="2117" ht="12.75" customHeight="1">
      <c r="A2117" s="146"/>
      <c r="B2117" s="146" t="str">
        <f>'Product Ratings'!B1683</f>
        <v/>
      </c>
      <c r="C2117" s="146" t="str">
        <f t="shared" ref="C2117:D2117" si="177">#REF!</f>
        <v>#REF!</v>
      </c>
      <c r="D2117" s="146" t="str">
        <f t="shared" si="177"/>
        <v>#REF!</v>
      </c>
      <c r="E2117" s="146">
        <f>'Product Ratings'!C1683</f>
        <v>1</v>
      </c>
      <c r="F2117" s="305">
        <f>'Product Ratings'!D1683</f>
        <v>1112.17</v>
      </c>
      <c r="G2117" s="305">
        <f>'Product Ratings'!E1683</f>
        <v>527.83</v>
      </c>
      <c r="H2117" s="134">
        <f>'Product Ratings'!F1683</f>
        <v>0.4746</v>
      </c>
      <c r="I2117" s="146"/>
      <c r="J2117" s="305">
        <f>'Product Ratings'!J1683</f>
        <v>1112.17</v>
      </c>
      <c r="K2117" s="146" t="str">
        <f>'Product Ratings'!K1683</f>
        <v/>
      </c>
      <c r="L2117" s="305">
        <f>'Product Ratings'!L1683</f>
        <v>754.218093</v>
      </c>
      <c r="M2117" s="134">
        <f>'Product Ratings'!M1683</f>
        <v>0.21</v>
      </c>
      <c r="N2117" s="146"/>
      <c r="O2117" s="139">
        <f>'Product Ratings'!O1683</f>
        <v>3</v>
      </c>
      <c r="P2117" s="139">
        <f>'Product Ratings'!P1683</f>
        <v>1</v>
      </c>
      <c r="Q2117" s="139">
        <f>'Product Ratings'!Q1683</f>
        <v>1</v>
      </c>
      <c r="R2117" s="139">
        <f>'Product Ratings'!R1683</f>
        <v>0</v>
      </c>
      <c r="S2117" s="306">
        <f>'Product Ratings'!S1683</f>
        <v>3</v>
      </c>
      <c r="T2117" s="307">
        <f>'Product Ratings'!T1683</f>
        <v>8</v>
      </c>
      <c r="U2117" s="146"/>
      <c r="V2117" s="146"/>
      <c r="W2117" s="146"/>
    </row>
    <row r="2118" ht="12.75" customHeight="1">
      <c r="A2118" s="146"/>
      <c r="B2118" s="146" t="str">
        <f>'Product Ratings'!B1693</f>
        <v/>
      </c>
      <c r="C2118" s="146" t="str">
        <f t="shared" ref="C2118:D2118" si="178">#REF!</f>
        <v>#REF!</v>
      </c>
      <c r="D2118" s="146" t="str">
        <f t="shared" si="178"/>
        <v>#REF!</v>
      </c>
      <c r="E2118" s="146">
        <f>'Product Ratings'!C1693</f>
        <v>1</v>
      </c>
      <c r="F2118" s="305">
        <f>'Product Ratings'!D1693</f>
        <v>112.96</v>
      </c>
      <c r="G2118" s="305">
        <f>'Product Ratings'!E1693</f>
        <v>53.48</v>
      </c>
      <c r="H2118" s="134">
        <f>'Product Ratings'!F1693</f>
        <v>0.4734</v>
      </c>
      <c r="I2118" s="146"/>
      <c r="J2118" s="305">
        <f>'Product Ratings'!J1693</f>
        <v>112.96</v>
      </c>
      <c r="K2118" s="146" t="str">
        <f>'Product Ratings'!K1693</f>
        <v/>
      </c>
      <c r="L2118" s="305">
        <f>'Product Ratings'!L1693</f>
        <v>76.6662142</v>
      </c>
      <c r="M2118" s="134">
        <f>'Product Ratings'!M1693</f>
        <v>0.09</v>
      </c>
      <c r="N2118" s="146"/>
      <c r="O2118" s="139">
        <f>'Product Ratings'!O1693</f>
        <v>3</v>
      </c>
      <c r="P2118" s="139">
        <f>'Product Ratings'!P1693</f>
        <v>1</v>
      </c>
      <c r="Q2118" s="139">
        <f>'Product Ratings'!Q1693</f>
        <v>2</v>
      </c>
      <c r="R2118" s="139">
        <f>'Product Ratings'!R1693</f>
        <v>0</v>
      </c>
      <c r="S2118" s="306">
        <f>'Product Ratings'!S1693</f>
        <v>2</v>
      </c>
      <c r="T2118" s="307">
        <f>'Product Ratings'!T1693</f>
        <v>8</v>
      </c>
      <c r="U2118" s="146"/>
      <c r="V2118" s="146"/>
      <c r="W2118" s="146"/>
    </row>
    <row r="2119" ht="12.75" customHeight="1">
      <c r="A2119" s="146"/>
      <c r="B2119" s="146" t="str">
        <f>'Product Ratings'!B1704</f>
        <v/>
      </c>
      <c r="C2119" s="146" t="str">
        <f t="shared" ref="C2119:D2119" si="179">#REF!</f>
        <v>#REF!</v>
      </c>
      <c r="D2119" s="146" t="str">
        <f t="shared" si="179"/>
        <v>#REF!</v>
      </c>
      <c r="E2119" s="146">
        <f>'Product Ratings'!C1704</f>
        <v>5</v>
      </c>
      <c r="F2119" s="305">
        <f>'Product Ratings'!D1704</f>
        <v>2305.04</v>
      </c>
      <c r="G2119" s="305">
        <f>'Product Ratings'!E1704</f>
        <v>1088.24</v>
      </c>
      <c r="H2119" s="134">
        <f>'Product Ratings'!F1704</f>
        <v>0.4721</v>
      </c>
      <c r="I2119" s="146"/>
      <c r="J2119" s="305">
        <f>'Product Ratings'!J1704</f>
        <v>461.008</v>
      </c>
      <c r="K2119" s="146" t="str">
        <f>'Product Ratings'!K1704</f>
        <v/>
      </c>
      <c r="L2119" s="305">
        <f>'Product Ratings'!L1704</f>
        <v>313.1635079</v>
      </c>
      <c r="M2119" s="134">
        <f>'Product Ratings'!M1704</f>
        <v>0.32</v>
      </c>
      <c r="N2119" s="146"/>
      <c r="O2119" s="139">
        <f>'Product Ratings'!O1704</f>
        <v>3</v>
      </c>
      <c r="P2119" s="139">
        <f>'Product Ratings'!P1704</f>
        <v>1</v>
      </c>
      <c r="Q2119" s="139">
        <f>'Product Ratings'!Q1704</f>
        <v>1</v>
      </c>
      <c r="R2119" s="139">
        <f>'Product Ratings'!R1704</f>
        <v>0</v>
      </c>
      <c r="S2119" s="306">
        <f>'Product Ratings'!S1704</f>
        <v>3</v>
      </c>
      <c r="T2119" s="307">
        <f>'Product Ratings'!T1704</f>
        <v>8</v>
      </c>
      <c r="U2119" s="146"/>
      <c r="V2119" s="146"/>
      <c r="W2119" s="146"/>
    </row>
    <row r="2120" ht="12.75" customHeight="1">
      <c r="A2120" s="146"/>
      <c r="B2120" s="146" t="str">
        <f>'Product Ratings'!B1766</f>
        <v/>
      </c>
      <c r="C2120" s="146" t="str">
        <f t="shared" ref="C2120:D2120" si="180">#REF!</f>
        <v>#REF!</v>
      </c>
      <c r="D2120" s="146" t="str">
        <f t="shared" si="180"/>
        <v>#REF!</v>
      </c>
      <c r="E2120" s="146">
        <f>'Product Ratings'!C1766</f>
        <v>9</v>
      </c>
      <c r="F2120" s="305">
        <f>'Product Ratings'!D1766</f>
        <v>3306.09</v>
      </c>
      <c r="G2120" s="305">
        <f>'Product Ratings'!E1766</f>
        <v>1542.01</v>
      </c>
      <c r="H2120" s="134">
        <f>'Product Ratings'!F1766</f>
        <v>0.4664</v>
      </c>
      <c r="I2120" s="146"/>
      <c r="J2120" s="305">
        <f>'Product Ratings'!J1766</f>
        <v>367.3433333</v>
      </c>
      <c r="K2120" s="146" t="str">
        <f>'Product Ratings'!K1766</f>
        <v/>
      </c>
      <c r="L2120" s="305">
        <f>'Product Ratings'!L1766</f>
        <v>250.5069103</v>
      </c>
      <c r="M2120" s="134">
        <f>'Product Ratings'!M1766</f>
        <v>0.06</v>
      </c>
      <c r="N2120" s="146"/>
      <c r="O2120" s="139">
        <f>'Product Ratings'!O1766</f>
        <v>3</v>
      </c>
      <c r="P2120" s="139">
        <f>'Product Ratings'!P1766</f>
        <v>2</v>
      </c>
      <c r="Q2120" s="139">
        <f>'Product Ratings'!Q1766</f>
        <v>1</v>
      </c>
      <c r="R2120" s="139">
        <f>'Product Ratings'!R1766</f>
        <v>0</v>
      </c>
      <c r="S2120" s="306">
        <f>'Product Ratings'!S1766</f>
        <v>2</v>
      </c>
      <c r="T2120" s="307">
        <f>'Product Ratings'!T1766</f>
        <v>8</v>
      </c>
      <c r="U2120" s="146"/>
      <c r="V2120" s="146"/>
      <c r="W2120" s="146"/>
    </row>
    <row r="2121" ht="12.75" customHeight="1">
      <c r="A2121" s="146"/>
      <c r="B2121" s="146" t="str">
        <f>'Product Ratings'!B1862</f>
        <v/>
      </c>
      <c r="C2121" s="146" t="str">
        <f t="shared" ref="C2121:D2121" si="181">#REF!</f>
        <v>#REF!</v>
      </c>
      <c r="D2121" s="146" t="str">
        <f t="shared" si="181"/>
        <v>#REF!</v>
      </c>
      <c r="E2121" s="146">
        <f>'Product Ratings'!C1862</f>
        <v>11</v>
      </c>
      <c r="F2121" s="305">
        <f>'Product Ratings'!D1862</f>
        <v>2350.44</v>
      </c>
      <c r="G2121" s="305">
        <f>'Product Ratings'!E1862</f>
        <v>1075.88</v>
      </c>
      <c r="H2121" s="134">
        <f>'Product Ratings'!F1862</f>
        <v>0.4577</v>
      </c>
      <c r="I2121" s="146"/>
      <c r="J2121" s="305">
        <f>'Product Ratings'!J1862</f>
        <v>213.6763636</v>
      </c>
      <c r="K2121" s="146" t="str">
        <f>'Product Ratings'!K1862</f>
        <v/>
      </c>
      <c r="L2121" s="305">
        <f>'Product Ratings'!L1862</f>
        <v>146.5845947</v>
      </c>
      <c r="M2121" s="134" t="str">
        <f>'Product Ratings'!M1862</f>
        <v/>
      </c>
      <c r="N2121" s="146"/>
      <c r="O2121" s="139">
        <f>'Product Ratings'!O1862</f>
        <v>3</v>
      </c>
      <c r="P2121" s="139">
        <f>'Product Ratings'!P1862</f>
        <v>3</v>
      </c>
      <c r="Q2121" s="139">
        <f>'Product Ratings'!Q1862</f>
        <v>2</v>
      </c>
      <c r="R2121" s="139">
        <f>'Product Ratings'!R1862</f>
        <v>0</v>
      </c>
      <c r="S2121" s="306">
        <f>'Product Ratings'!S1862</f>
        <v>0</v>
      </c>
      <c r="T2121" s="307">
        <f>'Product Ratings'!T1862</f>
        <v>8</v>
      </c>
      <c r="U2121" s="146"/>
      <c r="V2121" s="146"/>
      <c r="W2121" s="146"/>
    </row>
    <row r="2122" ht="12.75" customHeight="1">
      <c r="A2122" s="146"/>
      <c r="B2122" s="146" t="str">
        <f>'Product Ratings'!B1868</f>
        <v/>
      </c>
      <c r="C2122" s="146" t="str">
        <f t="shared" ref="C2122:D2122" si="182">#REF!</f>
        <v>#REF!</v>
      </c>
      <c r="D2122" s="146" t="str">
        <f t="shared" si="182"/>
        <v>#REF!</v>
      </c>
      <c r="E2122" s="146">
        <f>'Product Ratings'!C1868</f>
        <v>16</v>
      </c>
      <c r="F2122" s="305">
        <f>'Product Ratings'!D1868</f>
        <v>5385.61</v>
      </c>
      <c r="G2122" s="305">
        <f>'Product Ratings'!E1868</f>
        <v>2459.74</v>
      </c>
      <c r="H2122" s="134">
        <f>'Product Ratings'!F1868</f>
        <v>0.4567</v>
      </c>
      <c r="I2122" s="146"/>
      <c r="J2122" s="305">
        <f>'Product Ratings'!J1868</f>
        <v>336.600625</v>
      </c>
      <c r="K2122" s="146" t="str">
        <f>'Product Ratings'!K1868</f>
        <v/>
      </c>
      <c r="L2122" s="305">
        <f>'Product Ratings'!L1868</f>
        <v>231.0706563</v>
      </c>
      <c r="M2122" s="134" t="str">
        <f>'Product Ratings'!M1868</f>
        <v/>
      </c>
      <c r="N2122" s="146"/>
      <c r="O2122" s="139">
        <f>'Product Ratings'!O1868</f>
        <v>3</v>
      </c>
      <c r="P2122" s="139">
        <f>'Product Ratings'!P1868</f>
        <v>4</v>
      </c>
      <c r="Q2122" s="139">
        <f>'Product Ratings'!Q1868</f>
        <v>1</v>
      </c>
      <c r="R2122" s="139">
        <f>'Product Ratings'!R1868</f>
        <v>0</v>
      </c>
      <c r="S2122" s="306">
        <f>'Product Ratings'!S1868</f>
        <v>0</v>
      </c>
      <c r="T2122" s="307">
        <f>'Product Ratings'!T1868</f>
        <v>8</v>
      </c>
      <c r="U2122" s="146"/>
      <c r="V2122" s="146"/>
      <c r="W2122" s="146"/>
    </row>
    <row r="2123" ht="12.75" customHeight="1">
      <c r="A2123" s="146"/>
      <c r="B2123" s="146" t="str">
        <f>'Product Ratings'!B1875</f>
        <v/>
      </c>
      <c r="C2123" s="146" t="str">
        <f t="shared" ref="C2123:D2123" si="183">#REF!</f>
        <v>#REF!</v>
      </c>
      <c r="D2123" s="146" t="str">
        <f t="shared" si="183"/>
        <v>#REF!</v>
      </c>
      <c r="E2123" s="146">
        <f>'Product Ratings'!C1875</f>
        <v>10</v>
      </c>
      <c r="F2123" s="305">
        <f>'Product Ratings'!D1875</f>
        <v>901.56</v>
      </c>
      <c r="G2123" s="305">
        <f>'Product Ratings'!E1875</f>
        <v>410.23</v>
      </c>
      <c r="H2123" s="134">
        <f>'Product Ratings'!F1875</f>
        <v>0.455</v>
      </c>
      <c r="I2123" s="146"/>
      <c r="J2123" s="305">
        <f>'Product Ratings'!J1875</f>
        <v>90.156</v>
      </c>
      <c r="K2123" s="146" t="str">
        <f>'Product Ratings'!K1875</f>
        <v/>
      </c>
      <c r="L2123" s="305">
        <f>'Product Ratings'!L1875</f>
        <v>61.9628866</v>
      </c>
      <c r="M2123" s="134" t="str">
        <f>'Product Ratings'!M1875</f>
        <v/>
      </c>
      <c r="N2123" s="146"/>
      <c r="O2123" s="139">
        <f>'Product Ratings'!O1875</f>
        <v>3</v>
      </c>
      <c r="P2123" s="139">
        <f>'Product Ratings'!P1875</f>
        <v>2</v>
      </c>
      <c r="Q2123" s="139">
        <f>'Product Ratings'!Q1875</f>
        <v>3</v>
      </c>
      <c r="R2123" s="139">
        <f>'Product Ratings'!R1875</f>
        <v>0</v>
      </c>
      <c r="S2123" s="306">
        <f>'Product Ratings'!S1875</f>
        <v>0</v>
      </c>
      <c r="T2123" s="307">
        <f>'Product Ratings'!T1875</f>
        <v>8</v>
      </c>
      <c r="U2123" s="146"/>
      <c r="V2123" s="146"/>
      <c r="W2123" s="146"/>
    </row>
    <row r="2124" ht="12.75" customHeight="1">
      <c r="A2124" s="146"/>
      <c r="B2124" s="146" t="str">
        <f>'Product Ratings'!B1892</f>
        <v/>
      </c>
      <c r="C2124" s="146" t="str">
        <f t="shared" ref="C2124:D2124" si="184">#REF!</f>
        <v>#REF!</v>
      </c>
      <c r="D2124" s="146" t="str">
        <f t="shared" si="184"/>
        <v>#REF!</v>
      </c>
      <c r="E2124" s="146">
        <f>'Product Ratings'!C1892</f>
        <v>5</v>
      </c>
      <c r="F2124" s="305">
        <f>'Product Ratings'!D1892</f>
        <v>266.37</v>
      </c>
      <c r="G2124" s="305">
        <f>'Product Ratings'!E1892</f>
        <v>120.57</v>
      </c>
      <c r="H2124" s="134">
        <f>'Product Ratings'!F1892</f>
        <v>0.4527</v>
      </c>
      <c r="I2124" s="146"/>
      <c r="J2124" s="305">
        <f>'Product Ratings'!J1892</f>
        <v>53.274</v>
      </c>
      <c r="K2124" s="146" t="str">
        <f>'Product Ratings'!K1892</f>
        <v/>
      </c>
      <c r="L2124" s="305">
        <f>'Product Ratings'!L1892</f>
        <v>36.67240311</v>
      </c>
      <c r="M2124" s="134" t="str">
        <f>'Product Ratings'!M1892</f>
        <v/>
      </c>
      <c r="N2124" s="146"/>
      <c r="O2124" s="139">
        <f>'Product Ratings'!O1892</f>
        <v>3</v>
      </c>
      <c r="P2124" s="139">
        <f>'Product Ratings'!P1892</f>
        <v>1</v>
      </c>
      <c r="Q2124" s="139">
        <f>'Product Ratings'!Q1892</f>
        <v>4</v>
      </c>
      <c r="R2124" s="139">
        <f>'Product Ratings'!R1892</f>
        <v>0</v>
      </c>
      <c r="S2124" s="306">
        <f>'Product Ratings'!S1892</f>
        <v>0</v>
      </c>
      <c r="T2124" s="307">
        <f>'Product Ratings'!T1892</f>
        <v>8</v>
      </c>
      <c r="U2124" s="146"/>
      <c r="V2124" s="146"/>
      <c r="W2124" s="146"/>
    </row>
    <row r="2125" ht="12.75" customHeight="1">
      <c r="A2125" s="146"/>
      <c r="B2125" s="146" t="str">
        <f>'Product Ratings'!B1895</f>
        <v/>
      </c>
      <c r="C2125" s="146" t="str">
        <f t="shared" ref="C2125:D2125" si="185">#REF!</f>
        <v>#REF!</v>
      </c>
      <c r="D2125" s="146" t="str">
        <f t="shared" si="185"/>
        <v>#REF!</v>
      </c>
      <c r="E2125" s="146">
        <f>'Product Ratings'!C1895</f>
        <v>2</v>
      </c>
      <c r="F2125" s="305">
        <f>'Product Ratings'!D1895</f>
        <v>78.09</v>
      </c>
      <c r="G2125" s="305">
        <f>'Product Ratings'!E1895</f>
        <v>35.33</v>
      </c>
      <c r="H2125" s="134">
        <f>'Product Ratings'!F1895</f>
        <v>0.4524</v>
      </c>
      <c r="I2125" s="146"/>
      <c r="J2125" s="305">
        <f>'Product Ratings'!J1895</f>
        <v>39.045</v>
      </c>
      <c r="K2125" s="146" t="str">
        <f>'Product Ratings'!K1895</f>
        <v/>
      </c>
      <c r="L2125" s="305">
        <f>'Product Ratings'!L1895</f>
        <v>26.88309006</v>
      </c>
      <c r="M2125" s="134" t="str">
        <f>'Product Ratings'!M1895</f>
        <v/>
      </c>
      <c r="N2125" s="146"/>
      <c r="O2125" s="139">
        <f>'Product Ratings'!O1895</f>
        <v>3</v>
      </c>
      <c r="P2125" s="139">
        <f>'Product Ratings'!P1895</f>
        <v>1</v>
      </c>
      <c r="Q2125" s="139">
        <f>'Product Ratings'!Q1895</f>
        <v>4</v>
      </c>
      <c r="R2125" s="139">
        <f>'Product Ratings'!R1895</f>
        <v>0</v>
      </c>
      <c r="S2125" s="306">
        <f>'Product Ratings'!S1895</f>
        <v>0</v>
      </c>
      <c r="T2125" s="307">
        <f>'Product Ratings'!T1895</f>
        <v>8</v>
      </c>
      <c r="U2125" s="146"/>
      <c r="V2125" s="146"/>
      <c r="W2125" s="146"/>
    </row>
    <row r="2126" ht="12.75" customHeight="1">
      <c r="A2126" s="146"/>
      <c r="B2126" s="146" t="str">
        <f>'Product Ratings'!B1904</f>
        <v/>
      </c>
      <c r="C2126" s="146" t="str">
        <f t="shared" ref="C2126:D2126" si="186">#REF!</f>
        <v>#REF!</v>
      </c>
      <c r="D2126" s="146" t="str">
        <f t="shared" si="186"/>
        <v>#REF!</v>
      </c>
      <c r="E2126" s="146">
        <f>'Product Ratings'!C1904</f>
        <v>2</v>
      </c>
      <c r="F2126" s="305">
        <f>'Product Ratings'!D1904</f>
        <v>102.61</v>
      </c>
      <c r="G2126" s="305">
        <f>'Product Ratings'!E1904</f>
        <v>46.25</v>
      </c>
      <c r="H2126" s="134">
        <f>'Product Ratings'!F1904</f>
        <v>0.4508</v>
      </c>
      <c r="I2126" s="146"/>
      <c r="J2126" s="305">
        <f>'Product Ratings'!J1904</f>
        <v>51.305</v>
      </c>
      <c r="K2126" s="146" t="str">
        <f>'Product Ratings'!K1904</f>
        <v/>
      </c>
      <c r="L2126" s="305">
        <f>'Product Ratings'!L1904</f>
        <v>35.36324786</v>
      </c>
      <c r="M2126" s="134" t="str">
        <f>'Product Ratings'!M1904</f>
        <v/>
      </c>
      <c r="N2126" s="146"/>
      <c r="O2126" s="139">
        <f>'Product Ratings'!O1904</f>
        <v>3</v>
      </c>
      <c r="P2126" s="139">
        <f>'Product Ratings'!P1904</f>
        <v>1</v>
      </c>
      <c r="Q2126" s="139">
        <f>'Product Ratings'!Q1904</f>
        <v>4</v>
      </c>
      <c r="R2126" s="139">
        <f>'Product Ratings'!R1904</f>
        <v>0</v>
      </c>
      <c r="S2126" s="306">
        <f>'Product Ratings'!S1904</f>
        <v>0</v>
      </c>
      <c r="T2126" s="307">
        <f>'Product Ratings'!T1904</f>
        <v>8</v>
      </c>
      <c r="U2126" s="146"/>
      <c r="V2126" s="146"/>
      <c r="W2126" s="146"/>
    </row>
    <row r="2127" ht="12.75" customHeight="1">
      <c r="A2127" s="146"/>
      <c r="B2127" s="146" t="str">
        <f>'Product Ratings'!B1905</f>
        <v/>
      </c>
      <c r="C2127" s="146" t="str">
        <f t="shared" ref="C2127:D2127" si="187">#REF!</f>
        <v>#REF!</v>
      </c>
      <c r="D2127" s="146" t="str">
        <f t="shared" si="187"/>
        <v>#REF!</v>
      </c>
      <c r="E2127" s="146">
        <f>'Product Ratings'!C1905</f>
        <v>3</v>
      </c>
      <c r="F2127" s="305">
        <f>'Product Ratings'!D1905</f>
        <v>154.35</v>
      </c>
      <c r="G2127" s="305">
        <f>'Product Ratings'!E1905</f>
        <v>69.57</v>
      </c>
      <c r="H2127" s="134">
        <f>'Product Ratings'!F1905</f>
        <v>0.4507</v>
      </c>
      <c r="I2127" s="146"/>
      <c r="J2127" s="305">
        <f>'Product Ratings'!J1905</f>
        <v>51.45</v>
      </c>
      <c r="K2127" s="146" t="str">
        <f>'Product Ratings'!K1905</f>
        <v/>
      </c>
      <c r="L2127" s="305">
        <f>'Product Ratings'!L1905</f>
        <v>35.46563728</v>
      </c>
      <c r="M2127" s="134" t="str">
        <f>'Product Ratings'!M1905</f>
        <v/>
      </c>
      <c r="N2127" s="146"/>
      <c r="O2127" s="139">
        <f>'Product Ratings'!O1905</f>
        <v>3</v>
      </c>
      <c r="P2127" s="139">
        <f>'Product Ratings'!P1905</f>
        <v>1</v>
      </c>
      <c r="Q2127" s="139">
        <f>'Product Ratings'!Q1905</f>
        <v>4</v>
      </c>
      <c r="R2127" s="139">
        <f>'Product Ratings'!R1905</f>
        <v>0</v>
      </c>
      <c r="S2127" s="306">
        <f>'Product Ratings'!S1905</f>
        <v>0</v>
      </c>
      <c r="T2127" s="307">
        <f>'Product Ratings'!T1905</f>
        <v>8</v>
      </c>
      <c r="U2127" s="146"/>
      <c r="V2127" s="146"/>
      <c r="W2127" s="146"/>
    </row>
    <row r="2128" ht="12.75" customHeight="1">
      <c r="A2128" s="146"/>
      <c r="B2128" s="146" t="str">
        <f>'Product Ratings'!B1914</f>
        <v/>
      </c>
      <c r="C2128" s="146" t="str">
        <f t="shared" ref="C2128:D2128" si="188">#REF!</f>
        <v>#REF!</v>
      </c>
      <c r="D2128" s="146" t="str">
        <f t="shared" si="188"/>
        <v>#REF!</v>
      </c>
      <c r="E2128" s="146">
        <f>'Product Ratings'!C1914</f>
        <v>2</v>
      </c>
      <c r="F2128" s="305">
        <f>'Product Ratings'!D1914</f>
        <v>95</v>
      </c>
      <c r="G2128" s="305">
        <f>'Product Ratings'!E1914</f>
        <v>42.67</v>
      </c>
      <c r="H2128" s="134">
        <f>'Product Ratings'!F1914</f>
        <v>0.4492</v>
      </c>
      <c r="I2128" s="146"/>
      <c r="J2128" s="305">
        <f>'Product Ratings'!J1914</f>
        <v>47.5</v>
      </c>
      <c r="K2128" s="146" t="str">
        <f>'Product Ratings'!K1914</f>
        <v/>
      </c>
      <c r="L2128" s="305">
        <f>'Product Ratings'!L1914</f>
        <v>32.77670439</v>
      </c>
      <c r="M2128" s="134" t="str">
        <f>'Product Ratings'!M1914</f>
        <v/>
      </c>
      <c r="N2128" s="146"/>
      <c r="O2128" s="139">
        <f>'Product Ratings'!O1914</f>
        <v>3</v>
      </c>
      <c r="P2128" s="139">
        <f>'Product Ratings'!P1914</f>
        <v>1</v>
      </c>
      <c r="Q2128" s="139">
        <f>'Product Ratings'!Q1914</f>
        <v>4</v>
      </c>
      <c r="R2128" s="139">
        <f>'Product Ratings'!R1914</f>
        <v>0</v>
      </c>
      <c r="S2128" s="306">
        <f>'Product Ratings'!S1914</f>
        <v>0</v>
      </c>
      <c r="T2128" s="307">
        <f>'Product Ratings'!T1914</f>
        <v>8</v>
      </c>
      <c r="U2128" s="146"/>
      <c r="V2128" s="146"/>
      <c r="W2128" s="146"/>
    </row>
    <row r="2129" ht="12.75" customHeight="1">
      <c r="A2129" s="146"/>
      <c r="B2129" s="146" t="str">
        <f>'Product Ratings'!B1924</f>
        <v/>
      </c>
      <c r="C2129" s="146" t="str">
        <f t="shared" ref="C2129:D2129" si="189">#REF!</f>
        <v>#REF!</v>
      </c>
      <c r="D2129" s="146" t="str">
        <f t="shared" si="189"/>
        <v>#REF!</v>
      </c>
      <c r="E2129" s="146">
        <f>'Product Ratings'!C1924</f>
        <v>3</v>
      </c>
      <c r="F2129" s="305">
        <f>'Product Ratings'!D1924</f>
        <v>156</v>
      </c>
      <c r="G2129" s="305">
        <f>'Product Ratings'!E1924</f>
        <v>69.75</v>
      </c>
      <c r="H2129" s="134">
        <f>'Product Ratings'!F1924</f>
        <v>0.4471</v>
      </c>
      <c r="I2129" s="146"/>
      <c r="J2129" s="305">
        <f>'Product Ratings'!J1924</f>
        <v>52</v>
      </c>
      <c r="K2129" s="146" t="str">
        <f>'Product Ratings'!K1924</f>
        <v/>
      </c>
      <c r="L2129" s="305">
        <f>'Product Ratings'!L1924</f>
        <v>35.93393684</v>
      </c>
      <c r="M2129" s="134" t="str">
        <f>'Product Ratings'!M1924</f>
        <v/>
      </c>
      <c r="N2129" s="146"/>
      <c r="O2129" s="139">
        <f>'Product Ratings'!O1924</f>
        <v>3</v>
      </c>
      <c r="P2129" s="139">
        <f>'Product Ratings'!P1924</f>
        <v>1</v>
      </c>
      <c r="Q2129" s="139">
        <f>'Product Ratings'!Q1924</f>
        <v>4</v>
      </c>
      <c r="R2129" s="139">
        <f>'Product Ratings'!R1924</f>
        <v>0</v>
      </c>
      <c r="S2129" s="306">
        <f>'Product Ratings'!S1924</f>
        <v>0</v>
      </c>
      <c r="T2129" s="307">
        <f>'Product Ratings'!T1924</f>
        <v>8</v>
      </c>
      <c r="U2129" s="146"/>
      <c r="V2129" s="146"/>
      <c r="W2129" s="146"/>
    </row>
    <row r="2130" ht="12.75" customHeight="1">
      <c r="A2130" s="146"/>
      <c r="B2130" s="146" t="str">
        <f>'Product Ratings'!B1936</f>
        <v/>
      </c>
      <c r="C2130" s="146" t="str">
        <f t="shared" ref="C2130:D2130" si="190">#REF!</f>
        <v>#REF!</v>
      </c>
      <c r="D2130" s="146" t="str">
        <f t="shared" si="190"/>
        <v>#REF!</v>
      </c>
      <c r="E2130" s="146">
        <f>'Product Ratings'!C1936</f>
        <v>11</v>
      </c>
      <c r="F2130" s="305">
        <f>'Product Ratings'!D1936</f>
        <v>2389.1</v>
      </c>
      <c r="G2130" s="305">
        <f>'Product Ratings'!E1936</f>
        <v>1065.83</v>
      </c>
      <c r="H2130" s="134">
        <f>'Product Ratings'!F1936</f>
        <v>0.4461</v>
      </c>
      <c r="I2130" s="146"/>
      <c r="J2130" s="305">
        <f>'Product Ratings'!J1936</f>
        <v>217.1909091</v>
      </c>
      <c r="K2130" s="146" t="str">
        <f>'Product Ratings'!K1936</f>
        <v/>
      </c>
      <c r="L2130" s="305">
        <f>'Product Ratings'!L1936</f>
        <v>150.1907953</v>
      </c>
      <c r="M2130" s="134" t="str">
        <f>'Product Ratings'!M1936</f>
        <v/>
      </c>
      <c r="N2130" s="146"/>
      <c r="O2130" s="139">
        <f>'Product Ratings'!O1936</f>
        <v>3</v>
      </c>
      <c r="P2130" s="139">
        <f>'Product Ratings'!P1936</f>
        <v>3</v>
      </c>
      <c r="Q2130" s="139">
        <f>'Product Ratings'!Q1936</f>
        <v>2</v>
      </c>
      <c r="R2130" s="139">
        <f>'Product Ratings'!R1936</f>
        <v>0</v>
      </c>
      <c r="S2130" s="306">
        <f>'Product Ratings'!S1936</f>
        <v>0</v>
      </c>
      <c r="T2130" s="307">
        <f>'Product Ratings'!T1936</f>
        <v>8</v>
      </c>
      <c r="U2130" s="146"/>
      <c r="V2130" s="146"/>
      <c r="W2130" s="146"/>
    </row>
    <row r="2131" ht="12.75" customHeight="1">
      <c r="A2131" s="146"/>
      <c r="B2131" s="146" t="str">
        <f>'Product Ratings'!B1942</f>
        <v/>
      </c>
      <c r="C2131" s="146" t="str">
        <f t="shared" ref="C2131:D2131" si="191">#REF!</f>
        <v>#REF!</v>
      </c>
      <c r="D2131" s="146" t="str">
        <f t="shared" si="191"/>
        <v>#REF!</v>
      </c>
      <c r="E2131" s="146">
        <f>'Product Ratings'!C1942</f>
        <v>5</v>
      </c>
      <c r="F2131" s="305">
        <f>'Product Ratings'!D1942</f>
        <v>256.52</v>
      </c>
      <c r="G2131" s="305">
        <f>'Product Ratings'!E1942</f>
        <v>114.02</v>
      </c>
      <c r="H2131" s="134">
        <f>'Product Ratings'!F1942</f>
        <v>0.4445</v>
      </c>
      <c r="I2131" s="146"/>
      <c r="J2131" s="305">
        <f>'Product Ratings'!J1942</f>
        <v>51.304</v>
      </c>
      <c r="K2131" s="146" t="str">
        <f>'Product Ratings'!K1942</f>
        <v/>
      </c>
      <c r="L2131" s="305">
        <f>'Product Ratings'!L1942</f>
        <v>35.51678782</v>
      </c>
      <c r="M2131" s="134" t="str">
        <f>'Product Ratings'!M1942</f>
        <v/>
      </c>
      <c r="N2131" s="146"/>
      <c r="O2131" s="139">
        <f>'Product Ratings'!O1942</f>
        <v>3</v>
      </c>
      <c r="P2131" s="139">
        <f>'Product Ratings'!P1942</f>
        <v>1</v>
      </c>
      <c r="Q2131" s="139">
        <f>'Product Ratings'!Q1942</f>
        <v>4</v>
      </c>
      <c r="R2131" s="139">
        <f>'Product Ratings'!R1942</f>
        <v>0</v>
      </c>
      <c r="S2131" s="306">
        <f>'Product Ratings'!S1942</f>
        <v>0</v>
      </c>
      <c r="T2131" s="307">
        <f>'Product Ratings'!T1942</f>
        <v>8</v>
      </c>
      <c r="U2131" s="146"/>
      <c r="V2131" s="146"/>
      <c r="W2131" s="146"/>
    </row>
    <row r="2132" ht="12.75" customHeight="1">
      <c r="A2132" s="146"/>
      <c r="B2132" s="146" t="str">
        <f>'Product Ratings'!B1955</f>
        <v/>
      </c>
      <c r="C2132" s="146" t="str">
        <f t="shared" ref="C2132:D2132" si="192">#REF!</f>
        <v>#REF!</v>
      </c>
      <c r="D2132" s="146" t="str">
        <f t="shared" si="192"/>
        <v>#REF!</v>
      </c>
      <c r="E2132" s="146">
        <f>'Product Ratings'!C1955</f>
        <v>1</v>
      </c>
      <c r="F2132" s="305">
        <f>'Product Ratings'!D1955</f>
        <v>57.39</v>
      </c>
      <c r="G2132" s="305">
        <f>'Product Ratings'!E1955</f>
        <v>25.39</v>
      </c>
      <c r="H2132" s="134">
        <f>'Product Ratings'!F1955</f>
        <v>0.4423</v>
      </c>
      <c r="I2132" s="146"/>
      <c r="J2132" s="305">
        <f>'Product Ratings'!J1955</f>
        <v>57.39</v>
      </c>
      <c r="K2132" s="146" t="str">
        <f>'Product Ratings'!K1955</f>
        <v/>
      </c>
      <c r="L2132" s="305">
        <f>'Product Ratings'!L1955</f>
        <v>39.79061222</v>
      </c>
      <c r="M2132" s="134" t="str">
        <f>'Product Ratings'!M1955</f>
        <v/>
      </c>
      <c r="N2132" s="146"/>
      <c r="O2132" s="139">
        <f>'Product Ratings'!O1955</f>
        <v>3</v>
      </c>
      <c r="P2132" s="139">
        <f>'Product Ratings'!P1955</f>
        <v>1</v>
      </c>
      <c r="Q2132" s="139">
        <f>'Product Ratings'!Q1955</f>
        <v>4</v>
      </c>
      <c r="R2132" s="139">
        <f>'Product Ratings'!R1955</f>
        <v>0</v>
      </c>
      <c r="S2132" s="306">
        <f>'Product Ratings'!S1955</f>
        <v>0</v>
      </c>
      <c r="T2132" s="307">
        <f>'Product Ratings'!T1955</f>
        <v>8</v>
      </c>
      <c r="U2132" s="146"/>
      <c r="V2132" s="146"/>
      <c r="W2132" s="146"/>
    </row>
    <row r="2133" ht="12.75" customHeight="1">
      <c r="A2133" s="146"/>
      <c r="B2133" s="146" t="str">
        <f>'Product Ratings'!B1972</f>
        <v/>
      </c>
      <c r="C2133" s="146" t="str">
        <f t="shared" ref="C2133:D2133" si="193">#REF!</f>
        <v>#REF!</v>
      </c>
      <c r="D2133" s="146" t="str">
        <f t="shared" si="193"/>
        <v>#REF!</v>
      </c>
      <c r="E2133" s="146">
        <f>'Product Ratings'!C1972</f>
        <v>1</v>
      </c>
      <c r="F2133" s="305">
        <f>'Product Ratings'!D1972</f>
        <v>39.57</v>
      </c>
      <c r="G2133" s="305">
        <f>'Product Ratings'!E1972</f>
        <v>17.31</v>
      </c>
      <c r="H2133" s="134">
        <f>'Product Ratings'!F1972</f>
        <v>0.4374</v>
      </c>
      <c r="I2133" s="146"/>
      <c r="J2133" s="305">
        <f>'Product Ratings'!J1972</f>
        <v>39.57</v>
      </c>
      <c r="K2133" s="146" t="str">
        <f>'Product Ratings'!K1972</f>
        <v/>
      </c>
      <c r="L2133" s="305">
        <f>'Product Ratings'!L1972</f>
        <v>27.52887157</v>
      </c>
      <c r="M2133" s="134" t="str">
        <f>'Product Ratings'!M1972</f>
        <v/>
      </c>
      <c r="N2133" s="146"/>
      <c r="O2133" s="139">
        <f>'Product Ratings'!O1972</f>
        <v>3</v>
      </c>
      <c r="P2133" s="139">
        <f>'Product Ratings'!P1972</f>
        <v>1</v>
      </c>
      <c r="Q2133" s="139">
        <f>'Product Ratings'!Q1972</f>
        <v>4</v>
      </c>
      <c r="R2133" s="139">
        <f>'Product Ratings'!R1972</f>
        <v>0</v>
      </c>
      <c r="S2133" s="306">
        <f>'Product Ratings'!S1972</f>
        <v>0</v>
      </c>
      <c r="T2133" s="307">
        <f>'Product Ratings'!T1972</f>
        <v>8</v>
      </c>
      <c r="U2133" s="146"/>
      <c r="V2133" s="146"/>
      <c r="W2133" s="146"/>
    </row>
    <row r="2134" ht="12.75" customHeight="1">
      <c r="A2134" s="146"/>
      <c r="B2134" s="146" t="str">
        <f>'Product Ratings'!B1981</f>
        <v/>
      </c>
      <c r="C2134" s="146" t="str">
        <f t="shared" ref="C2134:D2134" si="194">#REF!</f>
        <v>#REF!</v>
      </c>
      <c r="D2134" s="146" t="str">
        <f t="shared" si="194"/>
        <v>#REF!</v>
      </c>
      <c r="E2134" s="146">
        <f>'Product Ratings'!C1981</f>
        <v>9</v>
      </c>
      <c r="F2134" s="305">
        <f>'Product Ratings'!D1981</f>
        <v>587.46</v>
      </c>
      <c r="G2134" s="305">
        <f>'Product Ratings'!E1981</f>
        <v>255.31</v>
      </c>
      <c r="H2134" s="134">
        <f>'Product Ratings'!F1981</f>
        <v>0.4346</v>
      </c>
      <c r="I2134" s="146"/>
      <c r="J2134" s="305">
        <f>'Product Ratings'!J1981</f>
        <v>65.27333333</v>
      </c>
      <c r="K2134" s="146" t="str">
        <f>'Product Ratings'!K1981</f>
        <v/>
      </c>
      <c r="L2134" s="305">
        <f>'Product Ratings'!L1981</f>
        <v>45.49932618</v>
      </c>
      <c r="M2134" s="134" t="str">
        <f>'Product Ratings'!M1981</f>
        <v/>
      </c>
      <c r="N2134" s="146"/>
      <c r="O2134" s="139">
        <f>'Product Ratings'!O1981</f>
        <v>3</v>
      </c>
      <c r="P2134" s="139">
        <f>'Product Ratings'!P1981</f>
        <v>2</v>
      </c>
      <c r="Q2134" s="139">
        <f>'Product Ratings'!Q1981</f>
        <v>3</v>
      </c>
      <c r="R2134" s="139">
        <f>'Product Ratings'!R1981</f>
        <v>0</v>
      </c>
      <c r="S2134" s="306">
        <f>'Product Ratings'!S1981</f>
        <v>0</v>
      </c>
      <c r="T2134" s="307">
        <f>'Product Ratings'!T1981</f>
        <v>8</v>
      </c>
      <c r="U2134" s="146"/>
      <c r="V2134" s="146"/>
      <c r="W2134" s="146"/>
    </row>
    <row r="2135" ht="12.75" customHeight="1">
      <c r="A2135" s="146"/>
      <c r="B2135" s="146" t="str">
        <f>'Product Ratings'!B2001</f>
        <v/>
      </c>
      <c r="C2135" s="146" t="str">
        <f t="shared" ref="C2135:D2135" si="195">#REF!</f>
        <v>#REF!</v>
      </c>
      <c r="D2135" s="146" t="str">
        <f t="shared" si="195"/>
        <v>#REF!</v>
      </c>
      <c r="E2135" s="146">
        <f>'Product Ratings'!C2001</f>
        <v>4</v>
      </c>
      <c r="F2135" s="305">
        <f>'Product Ratings'!D2001</f>
        <v>180</v>
      </c>
      <c r="G2135" s="305">
        <f>'Product Ratings'!E2001</f>
        <v>77.33</v>
      </c>
      <c r="H2135" s="134">
        <f>'Product Ratings'!F2001</f>
        <v>0.4296</v>
      </c>
      <c r="I2135" s="146"/>
      <c r="J2135" s="305">
        <f>'Product Ratings'!J2001</f>
        <v>45</v>
      </c>
      <c r="K2135" s="146" t="str">
        <f>'Product Ratings'!K2001</f>
        <v/>
      </c>
      <c r="L2135" s="305">
        <f>'Product Ratings'!L2001</f>
        <v>31.47733632</v>
      </c>
      <c r="M2135" s="134" t="str">
        <f>'Product Ratings'!M2001</f>
        <v/>
      </c>
      <c r="N2135" s="146"/>
      <c r="O2135" s="139">
        <f>'Product Ratings'!O2001</f>
        <v>3</v>
      </c>
      <c r="P2135" s="139">
        <f>'Product Ratings'!P2001</f>
        <v>1</v>
      </c>
      <c r="Q2135" s="139">
        <f>'Product Ratings'!Q2001</f>
        <v>4</v>
      </c>
      <c r="R2135" s="139">
        <f>'Product Ratings'!R2001</f>
        <v>0</v>
      </c>
      <c r="S2135" s="306">
        <f>'Product Ratings'!S2001</f>
        <v>0</v>
      </c>
      <c r="T2135" s="307">
        <f>'Product Ratings'!T2001</f>
        <v>8</v>
      </c>
      <c r="U2135" s="146"/>
      <c r="V2135" s="146"/>
      <c r="W2135" s="146"/>
    </row>
    <row r="2136" ht="12.75" customHeight="1">
      <c r="A2136" s="146"/>
      <c r="B2136" s="146" t="str">
        <f>'Product Ratings'!B2014</f>
        <v/>
      </c>
      <c r="C2136" s="146" t="str">
        <f t="shared" ref="C2136:D2136" si="196">#REF!</f>
        <v>#REF!</v>
      </c>
      <c r="D2136" s="146" t="str">
        <f t="shared" si="196"/>
        <v>#REF!</v>
      </c>
      <c r="E2136" s="146">
        <f>'Product Ratings'!C2014</f>
        <v>1</v>
      </c>
      <c r="F2136" s="305">
        <f>'Product Ratings'!D2014</f>
        <v>51.3</v>
      </c>
      <c r="G2136" s="305">
        <f>'Product Ratings'!E2014</f>
        <v>21.82</v>
      </c>
      <c r="H2136" s="134">
        <f>'Product Ratings'!F2014</f>
        <v>0.4254</v>
      </c>
      <c r="I2136" s="146"/>
      <c r="J2136" s="305">
        <f>'Product Ratings'!J2014</f>
        <v>51.3</v>
      </c>
      <c r="K2136" s="146" t="str">
        <f>'Product Ratings'!K2014</f>
        <v/>
      </c>
      <c r="L2136" s="305">
        <f>'Product Ratings'!L2014</f>
        <v>35.98989757</v>
      </c>
      <c r="M2136" s="134" t="str">
        <f>'Product Ratings'!M2014</f>
        <v/>
      </c>
      <c r="N2136" s="146"/>
      <c r="O2136" s="139">
        <f>'Product Ratings'!O2014</f>
        <v>3</v>
      </c>
      <c r="P2136" s="139">
        <f>'Product Ratings'!P2014</f>
        <v>1</v>
      </c>
      <c r="Q2136" s="139">
        <f>'Product Ratings'!Q2014</f>
        <v>4</v>
      </c>
      <c r="R2136" s="139">
        <f>'Product Ratings'!R2014</f>
        <v>0</v>
      </c>
      <c r="S2136" s="306">
        <f>'Product Ratings'!S2014</f>
        <v>0</v>
      </c>
      <c r="T2136" s="307">
        <f>'Product Ratings'!T2014</f>
        <v>8</v>
      </c>
      <c r="U2136" s="146"/>
      <c r="V2136" s="146"/>
      <c r="W2136" s="146"/>
    </row>
    <row r="2137" ht="12.75" customHeight="1">
      <c r="A2137" s="146"/>
      <c r="B2137" s="146" t="str">
        <f>'Product Ratings'!B2028</f>
        <v/>
      </c>
      <c r="C2137" s="146" t="str">
        <f t="shared" ref="C2137:D2137" si="197">#REF!</f>
        <v>#REF!</v>
      </c>
      <c r="D2137" s="146" t="str">
        <f t="shared" si="197"/>
        <v>#REF!</v>
      </c>
      <c r="E2137" s="146">
        <f>'Product Ratings'!C2028</f>
        <v>3</v>
      </c>
      <c r="F2137" s="305">
        <f>'Product Ratings'!D2028</f>
        <v>130.3</v>
      </c>
      <c r="G2137" s="305">
        <f>'Product Ratings'!E2028</f>
        <v>54.92</v>
      </c>
      <c r="H2137" s="134">
        <f>'Product Ratings'!F2028</f>
        <v>0.4215</v>
      </c>
      <c r="I2137" s="146"/>
      <c r="J2137" s="305">
        <f>'Product Ratings'!J2028</f>
        <v>43.43333333</v>
      </c>
      <c r="K2137" s="146" t="str">
        <f>'Product Ratings'!K2028</f>
        <v/>
      </c>
      <c r="L2137" s="305">
        <f>'Product Ratings'!L2028</f>
        <v>30.5545785</v>
      </c>
      <c r="M2137" s="134" t="str">
        <f>'Product Ratings'!M2028</f>
        <v/>
      </c>
      <c r="N2137" s="146"/>
      <c r="O2137" s="139">
        <f>'Product Ratings'!O2028</f>
        <v>3</v>
      </c>
      <c r="P2137" s="139">
        <f>'Product Ratings'!P2028</f>
        <v>1</v>
      </c>
      <c r="Q2137" s="139">
        <f>'Product Ratings'!Q2028</f>
        <v>4</v>
      </c>
      <c r="R2137" s="139">
        <f>'Product Ratings'!R2028</f>
        <v>0</v>
      </c>
      <c r="S2137" s="306">
        <f>'Product Ratings'!S2028</f>
        <v>0</v>
      </c>
      <c r="T2137" s="307">
        <f>'Product Ratings'!T2028</f>
        <v>8</v>
      </c>
      <c r="U2137" s="146"/>
      <c r="V2137" s="146"/>
      <c r="W2137" s="146"/>
    </row>
    <row r="2138" ht="12.75" customHeight="1">
      <c r="A2138" s="146"/>
      <c r="B2138" s="146" t="str">
        <f>'Product Ratings'!B2034</f>
        <v/>
      </c>
      <c r="C2138" s="146" t="str">
        <f t="shared" ref="C2138:D2138" si="198">#REF!</f>
        <v>#REF!</v>
      </c>
      <c r="D2138" s="146" t="str">
        <f t="shared" si="198"/>
        <v>#REF!</v>
      </c>
      <c r="E2138" s="146">
        <f>'Product Ratings'!C2034</f>
        <v>4</v>
      </c>
      <c r="F2138" s="305">
        <f>'Product Ratings'!D2034</f>
        <v>150.31</v>
      </c>
      <c r="G2138" s="305">
        <f>'Product Ratings'!E2034</f>
        <v>63.11</v>
      </c>
      <c r="H2138" s="134">
        <f>'Product Ratings'!F2034</f>
        <v>0.4198</v>
      </c>
      <c r="I2138" s="146"/>
      <c r="J2138" s="305">
        <f>'Product Ratings'!J2034</f>
        <v>37.5775</v>
      </c>
      <c r="K2138" s="146" t="str">
        <f>'Product Ratings'!K2034</f>
        <v/>
      </c>
      <c r="L2138" s="305">
        <f>'Product Ratings'!L2034</f>
        <v>26.46675588</v>
      </c>
      <c r="M2138" s="134" t="str">
        <f>'Product Ratings'!M2034</f>
        <v/>
      </c>
      <c r="N2138" s="146"/>
      <c r="O2138" s="139">
        <f>'Product Ratings'!O2034</f>
        <v>3</v>
      </c>
      <c r="P2138" s="139">
        <f>'Product Ratings'!P2034</f>
        <v>1</v>
      </c>
      <c r="Q2138" s="139">
        <f>'Product Ratings'!Q2034</f>
        <v>4</v>
      </c>
      <c r="R2138" s="139">
        <f>'Product Ratings'!R2034</f>
        <v>0</v>
      </c>
      <c r="S2138" s="306">
        <f>'Product Ratings'!S2034</f>
        <v>0</v>
      </c>
      <c r="T2138" s="307">
        <f>'Product Ratings'!T2034</f>
        <v>8</v>
      </c>
      <c r="U2138" s="146"/>
      <c r="V2138" s="146"/>
      <c r="W2138" s="146"/>
    </row>
    <row r="2139" ht="12.75" customHeight="1">
      <c r="A2139" s="146"/>
      <c r="B2139" s="146" t="str">
        <f>'Product Ratings'!B2040</f>
        <v/>
      </c>
      <c r="C2139" s="146" t="str">
        <f t="shared" ref="C2139:D2139" si="199">#REF!</f>
        <v>#REF!</v>
      </c>
      <c r="D2139" s="146" t="str">
        <f t="shared" si="199"/>
        <v>#REF!</v>
      </c>
      <c r="E2139" s="146">
        <f>'Product Ratings'!C2040</f>
        <v>7</v>
      </c>
      <c r="F2139" s="305">
        <f>'Product Ratings'!D2040</f>
        <v>420</v>
      </c>
      <c r="G2139" s="305">
        <f>'Product Ratings'!E2040</f>
        <v>175</v>
      </c>
      <c r="H2139" s="134">
        <f>'Product Ratings'!F2040</f>
        <v>0.4167</v>
      </c>
      <c r="I2139" s="146"/>
      <c r="J2139" s="305">
        <f>'Product Ratings'!J2040</f>
        <v>60</v>
      </c>
      <c r="K2139" s="146" t="str">
        <f>'Product Ratings'!K2040</f>
        <v/>
      </c>
      <c r="L2139" s="305">
        <f>'Product Ratings'!L2040</f>
        <v>42.35194466</v>
      </c>
      <c r="M2139" s="134" t="str">
        <f>'Product Ratings'!M2040</f>
        <v/>
      </c>
      <c r="N2139" s="146"/>
      <c r="O2139" s="139">
        <f>'Product Ratings'!O2040</f>
        <v>3</v>
      </c>
      <c r="P2139" s="139">
        <f>'Product Ratings'!P2040</f>
        <v>2</v>
      </c>
      <c r="Q2139" s="139">
        <f>'Product Ratings'!Q2040</f>
        <v>3</v>
      </c>
      <c r="R2139" s="139">
        <f>'Product Ratings'!R2040</f>
        <v>0</v>
      </c>
      <c r="S2139" s="306">
        <f>'Product Ratings'!S2040</f>
        <v>0</v>
      </c>
      <c r="T2139" s="307">
        <f>'Product Ratings'!T2040</f>
        <v>8</v>
      </c>
      <c r="U2139" s="146"/>
      <c r="V2139" s="146"/>
      <c r="W2139" s="146"/>
    </row>
    <row r="2140" ht="12.75" customHeight="1">
      <c r="A2140" s="146"/>
      <c r="B2140" s="146" t="str">
        <f>'Product Ratings'!B2046</f>
        <v/>
      </c>
      <c r="C2140" s="146" t="str">
        <f t="shared" ref="C2140:D2140" si="200">#REF!</f>
        <v>#REF!</v>
      </c>
      <c r="D2140" s="146" t="str">
        <f t="shared" si="200"/>
        <v>#REF!</v>
      </c>
      <c r="E2140" s="146">
        <f>'Product Ratings'!C2046</f>
        <v>3</v>
      </c>
      <c r="F2140" s="305">
        <f>'Product Ratings'!D2046</f>
        <v>153.91</v>
      </c>
      <c r="G2140" s="305">
        <f>'Product Ratings'!E2046</f>
        <v>63.91</v>
      </c>
      <c r="H2140" s="134">
        <f>'Product Ratings'!F2046</f>
        <v>0.4153</v>
      </c>
      <c r="I2140" s="146"/>
      <c r="J2140" s="305">
        <f>'Product Ratings'!J2046</f>
        <v>51.30333333</v>
      </c>
      <c r="K2140" s="146" t="str">
        <f>'Product Ratings'!K2046</f>
        <v/>
      </c>
      <c r="L2140" s="305">
        <f>'Product Ratings'!L2046</f>
        <v>36.24908735</v>
      </c>
      <c r="M2140" s="134" t="str">
        <f>'Product Ratings'!M2046</f>
        <v/>
      </c>
      <c r="N2140" s="146"/>
      <c r="O2140" s="139">
        <f>'Product Ratings'!O2046</f>
        <v>3</v>
      </c>
      <c r="P2140" s="139">
        <f>'Product Ratings'!P2046</f>
        <v>1</v>
      </c>
      <c r="Q2140" s="139">
        <f>'Product Ratings'!Q2046</f>
        <v>4</v>
      </c>
      <c r="R2140" s="139">
        <f>'Product Ratings'!R2046</f>
        <v>0</v>
      </c>
      <c r="S2140" s="306">
        <f>'Product Ratings'!S2046</f>
        <v>0</v>
      </c>
      <c r="T2140" s="307">
        <f>'Product Ratings'!T2046</f>
        <v>8</v>
      </c>
      <c r="U2140" s="146"/>
      <c r="V2140" s="146"/>
      <c r="W2140" s="146"/>
    </row>
    <row r="2141" ht="12.75" customHeight="1">
      <c r="A2141" s="146"/>
      <c r="B2141" s="146" t="str">
        <f>'Product Ratings'!B2049</f>
        <v/>
      </c>
      <c r="C2141" s="146" t="str">
        <f t="shared" ref="C2141:D2141" si="201">#REF!</f>
        <v>#REF!</v>
      </c>
      <c r="D2141" s="146" t="str">
        <f t="shared" si="201"/>
        <v>#REF!</v>
      </c>
      <c r="E2141" s="146">
        <f>'Product Ratings'!C2049</f>
        <v>8</v>
      </c>
      <c r="F2141" s="305">
        <f>'Product Ratings'!D2049</f>
        <v>462.72</v>
      </c>
      <c r="G2141" s="305">
        <f>'Product Ratings'!E2049</f>
        <v>190.79</v>
      </c>
      <c r="H2141" s="134">
        <f>'Product Ratings'!F2049</f>
        <v>0.4123</v>
      </c>
      <c r="I2141" s="146"/>
      <c r="J2141" s="305">
        <f>'Product Ratings'!J2049</f>
        <v>57.84</v>
      </c>
      <c r="K2141" s="146" t="str">
        <f>'Product Ratings'!K2049</f>
        <v/>
      </c>
      <c r="L2141" s="305">
        <f>'Product Ratings'!L2049</f>
        <v>40.95447143</v>
      </c>
      <c r="M2141" s="134" t="str">
        <f>'Product Ratings'!M2049</f>
        <v/>
      </c>
      <c r="N2141" s="146"/>
      <c r="O2141" s="139">
        <f>'Product Ratings'!O2049</f>
        <v>3</v>
      </c>
      <c r="P2141" s="139">
        <f>'Product Ratings'!P2049</f>
        <v>2</v>
      </c>
      <c r="Q2141" s="127">
        <f>'Product Ratings'!Q2049</f>
        <v>40.95447143</v>
      </c>
      <c r="R2141" s="139">
        <f>'Product Ratings'!R2049</f>
        <v>0</v>
      </c>
      <c r="S2141" s="306">
        <f>'Product Ratings'!S2049</f>
        <v>0</v>
      </c>
      <c r="T2141" s="307">
        <f>'Product Ratings'!T2049</f>
        <v>45.95447143</v>
      </c>
      <c r="U2141" s="146"/>
      <c r="V2141" s="146"/>
      <c r="W2141" s="146"/>
    </row>
    <row r="2142" ht="12.75" customHeight="1">
      <c r="A2142" s="146"/>
      <c r="B2142" s="146" t="str">
        <f>'Product Ratings'!B2053</f>
        <v/>
      </c>
      <c r="C2142" s="146" t="str">
        <f t="shared" ref="C2142:D2142" si="202">#REF!</f>
        <v>#REF!</v>
      </c>
      <c r="D2142" s="146" t="str">
        <f t="shared" si="202"/>
        <v>#REF!</v>
      </c>
      <c r="E2142" s="146">
        <f>'Product Ratings'!C2053</f>
        <v>3</v>
      </c>
      <c r="F2142" s="305">
        <f>'Product Ratings'!D2053</f>
        <v>130.41</v>
      </c>
      <c r="G2142" s="305">
        <f>'Product Ratings'!E2053</f>
        <v>53.48</v>
      </c>
      <c r="H2142" s="134">
        <f>'Product Ratings'!F2053</f>
        <v>0.4101</v>
      </c>
      <c r="I2142" s="146"/>
      <c r="J2142" s="305">
        <f>'Product Ratings'!J2053</f>
        <v>43.47</v>
      </c>
      <c r="K2142" s="146" t="str">
        <f>'Product Ratings'!K2053</f>
        <v/>
      </c>
      <c r="L2142" s="305">
        <f>'Product Ratings'!L2053</f>
        <v>30.82760088</v>
      </c>
      <c r="M2142" s="134" t="str">
        <f>'Product Ratings'!M2053</f>
        <v/>
      </c>
      <c r="N2142" s="146"/>
      <c r="O2142" s="139">
        <f>'Product Ratings'!O2053</f>
        <v>3</v>
      </c>
      <c r="P2142" s="139">
        <f>'Product Ratings'!P2053</f>
        <v>1</v>
      </c>
      <c r="Q2142" s="139">
        <f>'Product Ratings'!Q2053</f>
        <v>4</v>
      </c>
      <c r="R2142" s="139">
        <f>'Product Ratings'!R2053</f>
        <v>0</v>
      </c>
      <c r="S2142" s="306">
        <f>'Product Ratings'!S2053</f>
        <v>0</v>
      </c>
      <c r="T2142" s="307">
        <f>'Product Ratings'!T2053</f>
        <v>8</v>
      </c>
      <c r="U2142" s="146"/>
      <c r="V2142" s="146"/>
      <c r="W2142" s="146"/>
    </row>
    <row r="2143" ht="12.75" customHeight="1">
      <c r="A2143" s="146"/>
      <c r="B2143" s="146" t="str">
        <f>'Product Ratings'!B2065</f>
        <v/>
      </c>
      <c r="C2143" s="146" t="str">
        <f t="shared" ref="C2143:D2143" si="203">#REF!</f>
        <v>#REF!</v>
      </c>
      <c r="D2143" s="146" t="str">
        <f t="shared" si="203"/>
        <v>#REF!</v>
      </c>
      <c r="E2143" s="146">
        <f>'Product Ratings'!C2065</f>
        <v>1</v>
      </c>
      <c r="F2143" s="305">
        <f>'Product Ratings'!D2065</f>
        <v>44.34</v>
      </c>
      <c r="G2143" s="305">
        <f>'Product Ratings'!E2065</f>
        <v>18.01</v>
      </c>
      <c r="H2143" s="134">
        <f>'Product Ratings'!F2065</f>
        <v>0.4063</v>
      </c>
      <c r="I2143" s="146"/>
      <c r="J2143" s="305">
        <f>'Product Ratings'!J2065</f>
        <v>44.34</v>
      </c>
      <c r="K2143" s="146" t="str">
        <f>'Product Ratings'!K2065</f>
        <v/>
      </c>
      <c r="L2143" s="305">
        <f>'Product Ratings'!L2065</f>
        <v>31.52954562</v>
      </c>
      <c r="M2143" s="134" t="str">
        <f>'Product Ratings'!M2065</f>
        <v/>
      </c>
      <c r="N2143" s="146"/>
      <c r="O2143" s="139" t="b">
        <f>'Product Ratings'!O2065</f>
        <v>0</v>
      </c>
      <c r="P2143" s="139">
        <f>'Product Ratings'!P2065</f>
        <v>1</v>
      </c>
      <c r="Q2143" s="139">
        <f>'Product Ratings'!Q2065</f>
        <v>4</v>
      </c>
      <c r="R2143" s="139">
        <f>'Product Ratings'!R2065</f>
        <v>0</v>
      </c>
      <c r="S2143" s="306">
        <f>'Product Ratings'!S2065</f>
        <v>0</v>
      </c>
      <c r="T2143" s="307">
        <f>'Product Ratings'!T2065</f>
        <v>5</v>
      </c>
      <c r="U2143" s="146"/>
      <c r="V2143" s="146"/>
      <c r="W2143" s="146"/>
    </row>
    <row r="2144" ht="12.75" customHeight="1">
      <c r="A2144" s="146"/>
      <c r="B2144" s="146" t="str">
        <f>'Product Ratings'!B2084</f>
        <v/>
      </c>
      <c r="C2144" s="146" t="str">
        <f t="shared" ref="C2144:D2144" si="204">#REF!</f>
        <v>#REF!</v>
      </c>
      <c r="D2144" s="146" t="str">
        <f t="shared" si="204"/>
        <v>#REF!</v>
      </c>
      <c r="E2144" s="146">
        <f>'Product Ratings'!C2084</f>
        <v>2</v>
      </c>
      <c r="F2144" s="305">
        <f>'Product Ratings'!D2084</f>
        <v>98.39</v>
      </c>
      <c r="G2144" s="305">
        <f>'Product Ratings'!E2084</f>
        <v>39.43</v>
      </c>
      <c r="H2144" s="134">
        <f>'Product Ratings'!F2084</f>
        <v>0.4007</v>
      </c>
      <c r="I2144" s="146"/>
      <c r="J2144" s="305">
        <f>'Product Ratings'!J2084</f>
        <v>49.195</v>
      </c>
      <c r="K2144" s="146" t="str">
        <f>'Product Ratings'!K2084</f>
        <v/>
      </c>
      <c r="L2144" s="305">
        <f>'Product Ratings'!L2084</f>
        <v>35.12172485</v>
      </c>
      <c r="M2144" s="134" t="str">
        <f>'Product Ratings'!M2084</f>
        <v/>
      </c>
      <c r="N2144" s="146"/>
      <c r="O2144" s="139" t="b">
        <f>'Product Ratings'!O2084</f>
        <v>0</v>
      </c>
      <c r="P2144" s="139">
        <f>'Product Ratings'!P2084</f>
        <v>1</v>
      </c>
      <c r="Q2144" s="139">
        <f>'Product Ratings'!Q2084</f>
        <v>4</v>
      </c>
      <c r="R2144" s="139">
        <f>'Product Ratings'!R2084</f>
        <v>0</v>
      </c>
      <c r="S2144" s="306">
        <f>'Product Ratings'!S2084</f>
        <v>0</v>
      </c>
      <c r="T2144" s="307">
        <f>'Product Ratings'!T2084</f>
        <v>5</v>
      </c>
      <c r="U2144" s="146"/>
      <c r="V2144" s="146"/>
      <c r="W2144" s="146"/>
    </row>
    <row r="2145" ht="12.75" customHeight="1">
      <c r="A2145" s="146"/>
      <c r="B2145" s="146" t="str">
        <f>'Product Ratings'!B2107</f>
        <v/>
      </c>
      <c r="C2145" s="146" t="str">
        <f t="shared" ref="C2145:D2145" si="205">#REF!</f>
        <v>#REF!</v>
      </c>
      <c r="D2145" s="146" t="str">
        <f t="shared" si="205"/>
        <v>#REF!</v>
      </c>
      <c r="E2145" s="146">
        <f>'Product Ratings'!C2107</f>
        <v>5</v>
      </c>
      <c r="F2145" s="305">
        <f>'Product Ratings'!D2107</f>
        <v>152.13</v>
      </c>
      <c r="G2145" s="305">
        <f>'Product Ratings'!E2107</f>
        <v>60.85</v>
      </c>
      <c r="H2145" s="134">
        <f>'Product Ratings'!F2107</f>
        <v>0.4</v>
      </c>
      <c r="I2145" s="146"/>
      <c r="J2145" s="305">
        <f>'Product Ratings'!J2107</f>
        <v>30.426</v>
      </c>
      <c r="K2145" s="146" t="str">
        <f>'Product Ratings'!K2107</f>
        <v/>
      </c>
      <c r="L2145" s="305">
        <f>'Product Ratings'!L2107</f>
        <v>21.73285714</v>
      </c>
      <c r="M2145" s="134" t="str">
        <f>'Product Ratings'!M2107</f>
        <v/>
      </c>
      <c r="N2145" s="146"/>
      <c r="O2145" s="139">
        <f>'Product Ratings'!O2107</f>
        <v>2</v>
      </c>
      <c r="P2145" s="139">
        <f>'Product Ratings'!P2107</f>
        <v>1</v>
      </c>
      <c r="Q2145" s="139">
        <f>'Product Ratings'!Q2107</f>
        <v>5</v>
      </c>
      <c r="R2145" s="139">
        <f>'Product Ratings'!R2107</f>
        <v>0</v>
      </c>
      <c r="S2145" s="306">
        <f>'Product Ratings'!S2107</f>
        <v>0</v>
      </c>
      <c r="T2145" s="307">
        <f>'Product Ratings'!T2107</f>
        <v>8</v>
      </c>
      <c r="U2145" s="146"/>
      <c r="V2145" s="146"/>
      <c r="W2145" s="146"/>
    </row>
    <row r="2146" ht="12.75" customHeight="1">
      <c r="A2146" s="146"/>
      <c r="B2146" s="146" t="str">
        <f>'Product Ratings'!B2108</f>
        <v/>
      </c>
      <c r="C2146" s="146" t="str">
        <f t="shared" ref="C2146:D2146" si="206">#REF!</f>
        <v>#REF!</v>
      </c>
      <c r="D2146" s="146" t="str">
        <f t="shared" si="206"/>
        <v>#REF!</v>
      </c>
      <c r="E2146" s="146">
        <f>'Product Ratings'!C2108</f>
        <v>1</v>
      </c>
      <c r="F2146" s="305">
        <f>'Product Ratings'!D2108</f>
        <v>13.03</v>
      </c>
      <c r="G2146" s="305">
        <f>'Product Ratings'!E2108</f>
        <v>5.21</v>
      </c>
      <c r="H2146" s="134">
        <f>'Product Ratings'!F2108</f>
        <v>0.4</v>
      </c>
      <c r="I2146" s="146"/>
      <c r="J2146" s="305">
        <f>'Product Ratings'!J2108</f>
        <v>13.03</v>
      </c>
      <c r="K2146" s="146" t="str">
        <f>'Product Ratings'!K2108</f>
        <v/>
      </c>
      <c r="L2146" s="305">
        <f>'Product Ratings'!L2108</f>
        <v>9.307142857</v>
      </c>
      <c r="M2146" s="134" t="str">
        <f>'Product Ratings'!M2108</f>
        <v/>
      </c>
      <c r="N2146" s="146"/>
      <c r="O2146" s="139">
        <f>'Product Ratings'!O2108</f>
        <v>2</v>
      </c>
      <c r="P2146" s="139">
        <f>'Product Ratings'!P2108</f>
        <v>1</v>
      </c>
      <c r="Q2146" s="139">
        <f>'Product Ratings'!Q2108</f>
        <v>5</v>
      </c>
      <c r="R2146" s="139">
        <f>'Product Ratings'!R2108</f>
        <v>0</v>
      </c>
      <c r="S2146" s="306">
        <f>'Product Ratings'!S2108</f>
        <v>0</v>
      </c>
      <c r="T2146" s="307">
        <f>'Product Ratings'!T2108</f>
        <v>8</v>
      </c>
      <c r="U2146" s="146"/>
      <c r="V2146" s="146"/>
      <c r="W2146" s="146"/>
    </row>
    <row r="2147" ht="12.75" customHeight="1">
      <c r="A2147" s="146"/>
      <c r="B2147" s="146" t="str">
        <f>'Product Ratings'!B2111</f>
        <v/>
      </c>
      <c r="C2147" s="146" t="str">
        <f t="shared" ref="C2147:D2147" si="207">#REF!</f>
        <v>#REF!</v>
      </c>
      <c r="D2147" s="146" t="str">
        <f t="shared" si="207"/>
        <v>#REF!</v>
      </c>
      <c r="E2147" s="146">
        <f>'Product Ratings'!C2111</f>
        <v>3</v>
      </c>
      <c r="F2147" s="305">
        <f>'Product Ratings'!D2111</f>
        <v>91.28</v>
      </c>
      <c r="G2147" s="305">
        <f>'Product Ratings'!E2111</f>
        <v>36.51</v>
      </c>
      <c r="H2147" s="134">
        <f>'Product Ratings'!F2111</f>
        <v>0.4</v>
      </c>
      <c r="I2147" s="146"/>
      <c r="J2147" s="305">
        <f>'Product Ratings'!J2111</f>
        <v>30.42666667</v>
      </c>
      <c r="K2147" s="146" t="str">
        <f>'Product Ratings'!K2111</f>
        <v/>
      </c>
      <c r="L2147" s="305">
        <f>'Product Ratings'!L2111</f>
        <v>21.73333333</v>
      </c>
      <c r="M2147" s="134" t="str">
        <f>'Product Ratings'!M2111</f>
        <v/>
      </c>
      <c r="N2147" s="146"/>
      <c r="O2147" s="139">
        <f>'Product Ratings'!O2111</f>
        <v>2</v>
      </c>
      <c r="P2147" s="139">
        <f>'Product Ratings'!P2111</f>
        <v>1</v>
      </c>
      <c r="Q2147" s="139">
        <f>'Product Ratings'!Q2111</f>
        <v>5</v>
      </c>
      <c r="R2147" s="139">
        <f>'Product Ratings'!R2111</f>
        <v>0</v>
      </c>
      <c r="S2147" s="306">
        <f>'Product Ratings'!S2111</f>
        <v>0</v>
      </c>
      <c r="T2147" s="307">
        <f>'Product Ratings'!T2111</f>
        <v>8</v>
      </c>
      <c r="U2147" s="146"/>
      <c r="V2147" s="146"/>
      <c r="W2147" s="146"/>
    </row>
    <row r="2148" ht="12.75" customHeight="1">
      <c r="A2148" s="146"/>
      <c r="B2148" s="146" t="str">
        <f>'Product Ratings'!B2115</f>
        <v/>
      </c>
      <c r="C2148" s="146" t="str">
        <f t="shared" ref="C2148:D2148" si="208">#REF!</f>
        <v>#REF!</v>
      </c>
      <c r="D2148" s="146" t="str">
        <f t="shared" si="208"/>
        <v>#REF!</v>
      </c>
      <c r="E2148" s="146">
        <f>'Product Ratings'!C2115</f>
        <v>2</v>
      </c>
      <c r="F2148" s="305">
        <f>'Product Ratings'!D2115</f>
        <v>69.55</v>
      </c>
      <c r="G2148" s="305">
        <f>'Product Ratings'!E2115</f>
        <v>27.82</v>
      </c>
      <c r="H2148" s="134">
        <f>'Product Ratings'!F2115</f>
        <v>0.4</v>
      </c>
      <c r="I2148" s="146"/>
      <c r="J2148" s="305">
        <f>'Product Ratings'!J2115</f>
        <v>34.775</v>
      </c>
      <c r="K2148" s="146" t="str">
        <f>'Product Ratings'!K2115</f>
        <v/>
      </c>
      <c r="L2148" s="305">
        <f>'Product Ratings'!L2115</f>
        <v>24.83928571</v>
      </c>
      <c r="M2148" s="134" t="str">
        <f>'Product Ratings'!M2115</f>
        <v/>
      </c>
      <c r="N2148" s="146"/>
      <c r="O2148" s="139">
        <f>'Product Ratings'!O2115</f>
        <v>2</v>
      </c>
      <c r="P2148" s="139">
        <f>'Product Ratings'!P2115</f>
        <v>1</v>
      </c>
      <c r="Q2148" s="139">
        <f>'Product Ratings'!Q2115</f>
        <v>5</v>
      </c>
      <c r="R2148" s="139">
        <f>'Product Ratings'!R2115</f>
        <v>0</v>
      </c>
      <c r="S2148" s="306">
        <f>'Product Ratings'!S2115</f>
        <v>0</v>
      </c>
      <c r="T2148" s="307">
        <f>'Product Ratings'!T2115</f>
        <v>8</v>
      </c>
      <c r="U2148" s="146"/>
      <c r="V2148" s="146"/>
      <c r="W2148" s="146"/>
    </row>
    <row r="2149" ht="12.75" customHeight="1">
      <c r="A2149" s="146"/>
      <c r="B2149" s="146" t="str">
        <f>'Product Ratings'!B2116</f>
        <v/>
      </c>
      <c r="C2149" s="146" t="str">
        <f t="shared" ref="C2149:D2149" si="209">#REF!</f>
        <v>#REF!</v>
      </c>
      <c r="D2149" s="146" t="str">
        <f t="shared" si="209"/>
        <v>#REF!</v>
      </c>
      <c r="E2149" s="146">
        <f>'Product Ratings'!C2116</f>
        <v>2</v>
      </c>
      <c r="F2149" s="305">
        <f>'Product Ratings'!D2116</f>
        <v>60.85</v>
      </c>
      <c r="G2149" s="305">
        <f>'Product Ratings'!E2116</f>
        <v>24.34</v>
      </c>
      <c r="H2149" s="134">
        <f>'Product Ratings'!F2116</f>
        <v>0.4</v>
      </c>
      <c r="I2149" s="146"/>
      <c r="J2149" s="305">
        <f>'Product Ratings'!J2116</f>
        <v>30.425</v>
      </c>
      <c r="K2149" s="146" t="str">
        <f>'Product Ratings'!K2116</f>
        <v/>
      </c>
      <c r="L2149" s="305">
        <f>'Product Ratings'!L2116</f>
        <v>21.73214286</v>
      </c>
      <c r="M2149" s="134" t="str">
        <f>'Product Ratings'!M2116</f>
        <v/>
      </c>
      <c r="N2149" s="146"/>
      <c r="O2149" s="139">
        <f>'Product Ratings'!O2116</f>
        <v>2</v>
      </c>
      <c r="P2149" s="139">
        <f>'Product Ratings'!P2116</f>
        <v>1</v>
      </c>
      <c r="Q2149" s="139">
        <f>'Product Ratings'!Q2116</f>
        <v>5</v>
      </c>
      <c r="R2149" s="139">
        <f>'Product Ratings'!R2116</f>
        <v>0</v>
      </c>
      <c r="S2149" s="306">
        <f>'Product Ratings'!S2116</f>
        <v>0</v>
      </c>
      <c r="T2149" s="307">
        <f>'Product Ratings'!T2116</f>
        <v>8</v>
      </c>
      <c r="U2149" s="146"/>
      <c r="V2149" s="146"/>
      <c r="W2149" s="146"/>
    </row>
    <row r="2150" ht="12.75" customHeight="1">
      <c r="A2150" s="146"/>
      <c r="B2150" s="146" t="str">
        <f>'Product Ratings'!B2121</f>
        <v/>
      </c>
      <c r="C2150" s="146" t="str">
        <f t="shared" ref="C2150:D2150" si="210">#REF!</f>
        <v>#REF!</v>
      </c>
      <c r="D2150" s="146" t="str">
        <f t="shared" si="210"/>
        <v>#REF!</v>
      </c>
      <c r="E2150" s="146">
        <f>'Product Ratings'!C2121</f>
        <v>1</v>
      </c>
      <c r="F2150" s="305">
        <f>'Product Ratings'!D2121</f>
        <v>34.77</v>
      </c>
      <c r="G2150" s="305">
        <f>'Product Ratings'!E2121</f>
        <v>13.91</v>
      </c>
      <c r="H2150" s="134">
        <f>'Product Ratings'!F2121</f>
        <v>0.4</v>
      </c>
      <c r="I2150" s="146"/>
      <c r="J2150" s="305">
        <f>'Product Ratings'!J2121</f>
        <v>34.77</v>
      </c>
      <c r="K2150" s="146" t="str">
        <f>'Product Ratings'!K2121</f>
        <v/>
      </c>
      <c r="L2150" s="305">
        <f>'Product Ratings'!L2121</f>
        <v>24.83571429</v>
      </c>
      <c r="M2150" s="134" t="str">
        <f>'Product Ratings'!M2121</f>
        <v/>
      </c>
      <c r="N2150" s="146"/>
      <c r="O2150" s="139">
        <f>'Product Ratings'!O2121</f>
        <v>2</v>
      </c>
      <c r="P2150" s="139">
        <f>'Product Ratings'!P2121</f>
        <v>1</v>
      </c>
      <c r="Q2150" s="139">
        <f>'Product Ratings'!Q2121</f>
        <v>5</v>
      </c>
      <c r="R2150" s="139">
        <f>'Product Ratings'!R2121</f>
        <v>0</v>
      </c>
      <c r="S2150" s="306">
        <f>'Product Ratings'!S2121</f>
        <v>0</v>
      </c>
      <c r="T2150" s="307">
        <f>'Product Ratings'!T2121</f>
        <v>8</v>
      </c>
      <c r="U2150" s="146"/>
      <c r="V2150" s="146"/>
      <c r="W2150" s="146"/>
    </row>
    <row r="2151" ht="12.75" customHeight="1">
      <c r="A2151" s="146"/>
      <c r="B2151" s="146" t="str">
        <f>'Product Ratings'!B2122</f>
        <v/>
      </c>
      <c r="C2151" s="146" t="str">
        <f t="shared" ref="C2151:D2151" si="211">#REF!</f>
        <v>#REF!</v>
      </c>
      <c r="D2151" s="146" t="str">
        <f t="shared" si="211"/>
        <v>#REF!</v>
      </c>
      <c r="E2151" s="146">
        <f>'Product Ratings'!C2122</f>
        <v>7</v>
      </c>
      <c r="F2151" s="305">
        <f>'Product Ratings'!D2122</f>
        <v>304.29</v>
      </c>
      <c r="G2151" s="305">
        <f>'Product Ratings'!E2122</f>
        <v>121.72</v>
      </c>
      <c r="H2151" s="134">
        <f>'Product Ratings'!F2122</f>
        <v>0.4</v>
      </c>
      <c r="I2151" s="146"/>
      <c r="J2151" s="305">
        <f>'Product Ratings'!J2122</f>
        <v>43.47</v>
      </c>
      <c r="K2151" s="146" t="str">
        <f>'Product Ratings'!K2122</f>
        <v/>
      </c>
      <c r="L2151" s="305">
        <f>'Product Ratings'!L2122</f>
        <v>31.05</v>
      </c>
      <c r="M2151" s="134" t="str">
        <f>'Product Ratings'!M2122</f>
        <v/>
      </c>
      <c r="N2151" s="146"/>
      <c r="O2151" s="139">
        <f>'Product Ratings'!O2122</f>
        <v>2</v>
      </c>
      <c r="P2151" s="139">
        <f>'Product Ratings'!P2122</f>
        <v>2</v>
      </c>
      <c r="Q2151" s="139">
        <f>'Product Ratings'!Q2122</f>
        <v>4</v>
      </c>
      <c r="R2151" s="139">
        <f>'Product Ratings'!R2122</f>
        <v>0</v>
      </c>
      <c r="S2151" s="306">
        <f>'Product Ratings'!S2122</f>
        <v>0</v>
      </c>
      <c r="T2151" s="307">
        <f>'Product Ratings'!T2122</f>
        <v>8</v>
      </c>
      <c r="U2151" s="146"/>
      <c r="V2151" s="146"/>
      <c r="W2151" s="146"/>
    </row>
    <row r="2152" ht="12.75" customHeight="1">
      <c r="A2152" s="146"/>
      <c r="B2152" s="146" t="str">
        <f>'Product Ratings'!B2123</f>
        <v/>
      </c>
      <c r="C2152" s="146" t="str">
        <f t="shared" ref="C2152:D2152" si="212">#REF!</f>
        <v>#REF!</v>
      </c>
      <c r="D2152" s="146" t="str">
        <f t="shared" si="212"/>
        <v>#REF!</v>
      </c>
      <c r="E2152" s="146">
        <f>'Product Ratings'!C2123</f>
        <v>2</v>
      </c>
      <c r="F2152" s="305">
        <f>'Product Ratings'!D2123</f>
        <v>31.29</v>
      </c>
      <c r="G2152" s="305">
        <f>'Product Ratings'!E2123</f>
        <v>12.52</v>
      </c>
      <c r="H2152" s="134">
        <f>'Product Ratings'!F2123</f>
        <v>0.4</v>
      </c>
      <c r="I2152" s="146"/>
      <c r="J2152" s="305">
        <f>'Product Ratings'!J2123</f>
        <v>15.645</v>
      </c>
      <c r="K2152" s="146" t="str">
        <f>'Product Ratings'!K2123</f>
        <v/>
      </c>
      <c r="L2152" s="305">
        <f>'Product Ratings'!L2123</f>
        <v>11.175</v>
      </c>
      <c r="M2152" s="134" t="str">
        <f>'Product Ratings'!M2123</f>
        <v/>
      </c>
      <c r="N2152" s="146"/>
      <c r="O2152" s="139">
        <f>'Product Ratings'!O2123</f>
        <v>2</v>
      </c>
      <c r="P2152" s="139">
        <f>'Product Ratings'!P2123</f>
        <v>1</v>
      </c>
      <c r="Q2152" s="139">
        <f>'Product Ratings'!Q2123</f>
        <v>5</v>
      </c>
      <c r="R2152" s="139">
        <f>'Product Ratings'!R2123</f>
        <v>0</v>
      </c>
      <c r="S2152" s="306">
        <f>'Product Ratings'!S2123</f>
        <v>0</v>
      </c>
      <c r="T2152" s="307">
        <f>'Product Ratings'!T2123</f>
        <v>8</v>
      </c>
      <c r="U2152" s="146"/>
      <c r="V2152" s="146"/>
      <c r="W2152" s="146"/>
    </row>
    <row r="2153" ht="12.75" customHeight="1">
      <c r="A2153" s="146"/>
      <c r="B2153" s="146" t="str">
        <f>'Product Ratings'!B2124</f>
        <v/>
      </c>
      <c r="C2153" s="146" t="str">
        <f t="shared" ref="C2153:D2153" si="213">#REF!</f>
        <v>#REF!</v>
      </c>
      <c r="D2153" s="146" t="str">
        <f t="shared" si="213"/>
        <v>#REF!</v>
      </c>
      <c r="E2153" s="146">
        <f>'Product Ratings'!C2124</f>
        <v>1</v>
      </c>
      <c r="F2153" s="305">
        <f>'Product Ratings'!D2124</f>
        <v>30.43</v>
      </c>
      <c r="G2153" s="305">
        <f>'Product Ratings'!E2124</f>
        <v>12.17</v>
      </c>
      <c r="H2153" s="134">
        <f>'Product Ratings'!F2124</f>
        <v>0.4</v>
      </c>
      <c r="I2153" s="146"/>
      <c r="J2153" s="305">
        <f>'Product Ratings'!J2124</f>
        <v>30.43</v>
      </c>
      <c r="K2153" s="146" t="str">
        <f>'Product Ratings'!K2124</f>
        <v/>
      </c>
      <c r="L2153" s="305">
        <f>'Product Ratings'!L2124</f>
        <v>21.73571429</v>
      </c>
      <c r="M2153" s="134" t="str">
        <f>'Product Ratings'!M2124</f>
        <v/>
      </c>
      <c r="N2153" s="146"/>
      <c r="O2153" s="139">
        <f>'Product Ratings'!O2124</f>
        <v>2</v>
      </c>
      <c r="P2153" s="139">
        <f>'Product Ratings'!P2124</f>
        <v>1</v>
      </c>
      <c r="Q2153" s="139">
        <f>'Product Ratings'!Q2124</f>
        <v>5</v>
      </c>
      <c r="R2153" s="139">
        <f>'Product Ratings'!R2124</f>
        <v>0</v>
      </c>
      <c r="S2153" s="306">
        <f>'Product Ratings'!S2124</f>
        <v>0</v>
      </c>
      <c r="T2153" s="307">
        <f>'Product Ratings'!T2124</f>
        <v>8</v>
      </c>
      <c r="U2153" s="146"/>
      <c r="V2153" s="146"/>
      <c r="W2153" s="146"/>
    </row>
    <row r="2154" ht="12.75" customHeight="1">
      <c r="A2154" s="146"/>
      <c r="B2154" s="146" t="str">
        <f>'Product Ratings'!B2127</f>
        <v/>
      </c>
      <c r="C2154" s="146" t="str">
        <f t="shared" ref="C2154:D2154" si="214">#REF!</f>
        <v>#REF!</v>
      </c>
      <c r="D2154" s="146" t="str">
        <f t="shared" si="214"/>
        <v>#REF!</v>
      </c>
      <c r="E2154" s="146">
        <f>'Product Ratings'!C2127</f>
        <v>2</v>
      </c>
      <c r="F2154" s="305">
        <f>'Product Ratings'!D2127</f>
        <v>29.98</v>
      </c>
      <c r="G2154" s="305">
        <f>'Product Ratings'!E2127</f>
        <v>1.46</v>
      </c>
      <c r="H2154" s="134">
        <f>'Product Ratings'!F2127</f>
        <v>0.0488</v>
      </c>
      <c r="I2154" s="146"/>
      <c r="J2154" s="305">
        <f>'Product Ratings'!J2127</f>
        <v>14.99</v>
      </c>
      <c r="K2154" s="146" t="str">
        <f>'Product Ratings'!K2127</f>
        <v/>
      </c>
      <c r="L2154" s="305">
        <f>'Product Ratings'!L2127</f>
        <v>14.29252479</v>
      </c>
      <c r="M2154" s="134" t="str">
        <f>'Product Ratings'!M2127</f>
        <v/>
      </c>
      <c r="N2154" s="146"/>
      <c r="O2154" s="139">
        <f>'Product Ratings'!O2127</f>
        <v>1</v>
      </c>
      <c r="P2154" s="139">
        <f>'Product Ratings'!P2127</f>
        <v>1</v>
      </c>
      <c r="Q2154" s="139">
        <f>'Product Ratings'!Q2127</f>
        <v>5</v>
      </c>
      <c r="R2154" s="139">
        <f>'Product Ratings'!R2127</f>
        <v>0</v>
      </c>
      <c r="S2154" s="306">
        <f>'Product Ratings'!S2127</f>
        <v>0</v>
      </c>
      <c r="T2154" s="307">
        <f>'Product Ratings'!T2127</f>
        <v>7</v>
      </c>
      <c r="U2154" s="146"/>
      <c r="V2154" s="146"/>
      <c r="W2154" s="146"/>
    </row>
    <row r="2155" ht="12.75" customHeight="1">
      <c r="A2155" s="146"/>
      <c r="B2155" s="146" t="str">
        <f>'Product Ratings'!B2130</f>
        <v/>
      </c>
      <c r="C2155" s="146" t="str">
        <f t="shared" ref="C2155:D2155" si="215">#REF!</f>
        <v>#REF!</v>
      </c>
      <c r="D2155" s="146" t="str">
        <f t="shared" si="215"/>
        <v>#REF!</v>
      </c>
      <c r="E2155" s="146">
        <f>'Product Ratings'!C2130</f>
        <v>5</v>
      </c>
      <c r="F2155" s="305">
        <f>'Product Ratings'!D2130</f>
        <v>78.22</v>
      </c>
      <c r="G2155" s="305">
        <f>'Product Ratings'!E2130</f>
        <v>31.27</v>
      </c>
      <c r="H2155" s="134">
        <f>'Product Ratings'!F2130</f>
        <v>0.3998</v>
      </c>
      <c r="I2155" s="146"/>
      <c r="J2155" s="305">
        <f>'Product Ratings'!J2130</f>
        <v>15.644</v>
      </c>
      <c r="K2155" s="146" t="str">
        <f>'Product Ratings'!K2130</f>
        <v/>
      </c>
      <c r="L2155" s="305">
        <f>'Product Ratings'!L2130</f>
        <v>11.17588227</v>
      </c>
      <c r="M2155" s="134" t="str">
        <f>'Product Ratings'!M2130</f>
        <v/>
      </c>
      <c r="N2155" s="146"/>
      <c r="O2155" s="139">
        <f>'Product Ratings'!O2130</f>
        <v>2</v>
      </c>
      <c r="P2155" s="139">
        <f>'Product Ratings'!P2130</f>
        <v>1</v>
      </c>
      <c r="Q2155" s="139">
        <f>'Product Ratings'!Q2130</f>
        <v>5</v>
      </c>
      <c r="R2155" s="139">
        <f>'Product Ratings'!R2130</f>
        <v>0</v>
      </c>
      <c r="S2155" s="306">
        <f>'Product Ratings'!S2130</f>
        <v>0</v>
      </c>
      <c r="T2155" s="307">
        <f>'Product Ratings'!T2130</f>
        <v>8</v>
      </c>
      <c r="U2155" s="146"/>
      <c r="V2155" s="146"/>
      <c r="W2155" s="146"/>
    </row>
    <row r="2156" ht="12.75" customHeight="1">
      <c r="A2156" s="146"/>
      <c r="B2156" s="146" t="str">
        <f>'Product Ratings'!B2138</f>
        <v/>
      </c>
      <c r="C2156" s="146" t="str">
        <f t="shared" ref="C2156:D2156" si="216">#REF!</f>
        <v>#REF!</v>
      </c>
      <c r="D2156" s="146" t="str">
        <f t="shared" si="216"/>
        <v>#REF!</v>
      </c>
      <c r="E2156" s="146">
        <f>'Product Ratings'!C2138</f>
        <v>2</v>
      </c>
      <c r="F2156" s="305">
        <f>'Product Ratings'!D2138</f>
        <v>44.42</v>
      </c>
      <c r="G2156" s="305">
        <f>'Product Ratings'!E2138</f>
        <v>17.44</v>
      </c>
      <c r="H2156" s="134">
        <f>'Product Ratings'!F2138</f>
        <v>0.3926</v>
      </c>
      <c r="I2156" s="146"/>
      <c r="J2156" s="305">
        <f>'Product Ratings'!J2138</f>
        <v>22.21</v>
      </c>
      <c r="K2156" s="146" t="str">
        <f>'Product Ratings'!K2138</f>
        <v/>
      </c>
      <c r="L2156" s="305">
        <f>'Product Ratings'!L2138</f>
        <v>15.94858538</v>
      </c>
      <c r="M2156" s="134" t="str">
        <f>'Product Ratings'!M2138</f>
        <v/>
      </c>
      <c r="N2156" s="146"/>
      <c r="O2156" s="139">
        <f>'Product Ratings'!O2138</f>
        <v>2</v>
      </c>
      <c r="P2156" s="139">
        <f>'Product Ratings'!P2138</f>
        <v>1</v>
      </c>
      <c r="Q2156" s="139">
        <f>'Product Ratings'!Q2138</f>
        <v>5</v>
      </c>
      <c r="R2156" s="139">
        <f>'Product Ratings'!R2138</f>
        <v>0</v>
      </c>
      <c r="S2156" s="306">
        <f>'Product Ratings'!S2138</f>
        <v>0</v>
      </c>
      <c r="T2156" s="307">
        <f>'Product Ratings'!T2138</f>
        <v>8</v>
      </c>
      <c r="U2156" s="146"/>
      <c r="V2156" s="146"/>
      <c r="W2156" s="146"/>
    </row>
    <row r="2157" ht="12.75" customHeight="1">
      <c r="A2157" s="146"/>
      <c r="B2157" s="146" t="str">
        <f>'Product Ratings'!B2142</f>
        <v/>
      </c>
      <c r="C2157" s="146" t="str">
        <f t="shared" ref="C2157:D2157" si="217">#REF!</f>
        <v>#REF!</v>
      </c>
      <c r="D2157" s="146" t="str">
        <f t="shared" si="217"/>
        <v>#REF!</v>
      </c>
      <c r="E2157" s="146">
        <f>'Product Ratings'!C2142</f>
        <v>24</v>
      </c>
      <c r="F2157" s="305">
        <f>'Product Ratings'!D2142</f>
        <v>4001.74</v>
      </c>
      <c r="G2157" s="305">
        <f>'Product Ratings'!E2142</f>
        <v>1568.14</v>
      </c>
      <c r="H2157" s="134">
        <f>'Product Ratings'!F2142</f>
        <v>0.3919</v>
      </c>
      <c r="I2157" s="146"/>
      <c r="J2157" s="305">
        <f>'Product Ratings'!J2142</f>
        <v>166.7391667</v>
      </c>
      <c r="K2157" s="146" t="str">
        <f>'Product Ratings'!K2142</f>
        <v/>
      </c>
      <c r="L2157" s="305">
        <f>'Product Ratings'!L2142</f>
        <v>119.7924899</v>
      </c>
      <c r="M2157" s="134" t="str">
        <f>'Product Ratings'!M2142</f>
        <v/>
      </c>
      <c r="N2157" s="146"/>
      <c r="O2157" s="139">
        <f>'Product Ratings'!O2142</f>
        <v>2</v>
      </c>
      <c r="P2157" s="139">
        <f>'Product Ratings'!P2142</f>
        <v>4</v>
      </c>
      <c r="Q2157" s="139">
        <f>'Product Ratings'!Q2142</f>
        <v>2</v>
      </c>
      <c r="R2157" s="139">
        <f>'Product Ratings'!R2142</f>
        <v>0</v>
      </c>
      <c r="S2157" s="306">
        <f>'Product Ratings'!S2142</f>
        <v>0</v>
      </c>
      <c r="T2157" s="307">
        <f>'Product Ratings'!T2142</f>
        <v>8</v>
      </c>
      <c r="U2157" s="146"/>
      <c r="V2157" s="146"/>
      <c r="W2157" s="146"/>
    </row>
    <row r="2158" ht="12.75" customHeight="1">
      <c r="A2158" s="146"/>
      <c r="B2158" s="146" t="str">
        <f>'Product Ratings'!B2143</f>
        <v/>
      </c>
      <c r="C2158" s="146" t="str">
        <f t="shared" ref="C2158:D2158" si="218">#REF!</f>
        <v>#REF!</v>
      </c>
      <c r="D2158" s="146" t="str">
        <f t="shared" si="218"/>
        <v>#REF!</v>
      </c>
      <c r="E2158" s="146">
        <f>'Product Ratings'!C2143</f>
        <v>13</v>
      </c>
      <c r="F2158" s="305">
        <f>'Product Ratings'!D2143</f>
        <v>811.96</v>
      </c>
      <c r="G2158" s="305">
        <f>'Product Ratings'!E2143</f>
        <v>317.96</v>
      </c>
      <c r="H2158" s="134">
        <f>'Product Ratings'!F2143</f>
        <v>0.3916</v>
      </c>
      <c r="I2158" s="146"/>
      <c r="J2158" s="305">
        <f>'Product Ratings'!J2143</f>
        <v>62.45846154</v>
      </c>
      <c r="K2158" s="146" t="str">
        <f>'Product Ratings'!K2143</f>
        <v/>
      </c>
      <c r="L2158" s="305">
        <f>'Product Ratings'!L2143</f>
        <v>44.8824817</v>
      </c>
      <c r="M2158" s="134" t="str">
        <f>'Product Ratings'!M2143</f>
        <v/>
      </c>
      <c r="N2158" s="146"/>
      <c r="O2158" s="139">
        <f>'Product Ratings'!O2143</f>
        <v>2</v>
      </c>
      <c r="P2158" s="139">
        <f>'Product Ratings'!P2143</f>
        <v>3</v>
      </c>
      <c r="Q2158" s="139">
        <f>'Product Ratings'!Q2143</f>
        <v>3</v>
      </c>
      <c r="R2158" s="139">
        <f>'Product Ratings'!R2143</f>
        <v>0</v>
      </c>
      <c r="S2158" s="306">
        <f>'Product Ratings'!S2143</f>
        <v>0</v>
      </c>
      <c r="T2158" s="307">
        <f>'Product Ratings'!T2143</f>
        <v>8</v>
      </c>
      <c r="U2158" s="146"/>
      <c r="V2158" s="146"/>
      <c r="W2158" s="146"/>
    </row>
    <row r="2159" ht="12.75" customHeight="1">
      <c r="A2159" s="146"/>
      <c r="B2159" s="146" t="str">
        <f>'Product Ratings'!B2146</f>
        <v/>
      </c>
      <c r="C2159" s="146" t="str">
        <f t="shared" ref="C2159:D2159" si="219">#REF!</f>
        <v>#REF!</v>
      </c>
      <c r="D2159" s="146" t="str">
        <f t="shared" si="219"/>
        <v>#REF!</v>
      </c>
      <c r="E2159" s="146">
        <f>'Product Ratings'!C2146</f>
        <v>24</v>
      </c>
      <c r="F2159" s="305">
        <f>'Product Ratings'!D2146</f>
        <v>3276.52</v>
      </c>
      <c r="G2159" s="305">
        <f>'Product Ratings'!E2146</f>
        <v>1279.72</v>
      </c>
      <c r="H2159" s="134">
        <f>'Product Ratings'!F2146</f>
        <v>0.3906</v>
      </c>
      <c r="I2159" s="146"/>
      <c r="J2159" s="305">
        <f>'Product Ratings'!J2146</f>
        <v>136.5216667</v>
      </c>
      <c r="K2159" s="146" t="str">
        <f>'Product Ratings'!K2146</f>
        <v/>
      </c>
      <c r="L2159" s="305">
        <f>'Product Ratings'!L2146</f>
        <v>98.17464883</v>
      </c>
      <c r="M2159" s="134" t="str">
        <f>'Product Ratings'!M2146</f>
        <v/>
      </c>
      <c r="N2159" s="146"/>
      <c r="O2159" s="139">
        <f>'Product Ratings'!O2146</f>
        <v>2</v>
      </c>
      <c r="P2159" s="139">
        <f>'Product Ratings'!P2146</f>
        <v>4</v>
      </c>
      <c r="Q2159" s="139">
        <f>'Product Ratings'!Q2146</f>
        <v>2</v>
      </c>
      <c r="R2159" s="139">
        <f>'Product Ratings'!R2146</f>
        <v>0</v>
      </c>
      <c r="S2159" s="306">
        <f>'Product Ratings'!S2146</f>
        <v>0</v>
      </c>
      <c r="T2159" s="307">
        <f>'Product Ratings'!T2146</f>
        <v>8</v>
      </c>
      <c r="U2159" s="146"/>
      <c r="V2159" s="146"/>
      <c r="W2159" s="146"/>
    </row>
    <row r="2160" ht="12.75" customHeight="1">
      <c r="A2160" s="146"/>
      <c r="B2160" s="146" t="str">
        <f>'Product Ratings'!B2147</f>
        <v/>
      </c>
      <c r="C2160" s="146" t="str">
        <f t="shared" ref="C2160:D2160" si="220">#REF!</f>
        <v>#REF!</v>
      </c>
      <c r="D2160" s="146" t="str">
        <f t="shared" si="220"/>
        <v>#REF!</v>
      </c>
      <c r="E2160" s="146">
        <f>'Product Ratings'!C2147</f>
        <v>3</v>
      </c>
      <c r="F2160" s="305">
        <f>'Product Ratings'!D2147</f>
        <v>53.87</v>
      </c>
      <c r="G2160" s="305">
        <f>'Product Ratings'!E2147</f>
        <v>21.02</v>
      </c>
      <c r="H2160" s="134">
        <f>'Product Ratings'!F2147</f>
        <v>0.3902</v>
      </c>
      <c r="I2160" s="146"/>
      <c r="J2160" s="305">
        <f>'Product Ratings'!J2147</f>
        <v>17.95666667</v>
      </c>
      <c r="K2160" s="146" t="str">
        <f>'Product Ratings'!K2147</f>
        <v/>
      </c>
      <c r="L2160" s="305">
        <f>'Product Ratings'!L2147</f>
        <v>12.91660672</v>
      </c>
      <c r="M2160" s="134" t="str">
        <f>'Product Ratings'!M2147</f>
        <v/>
      </c>
      <c r="N2160" s="146"/>
      <c r="O2160" s="139">
        <f>'Product Ratings'!O2147</f>
        <v>2</v>
      </c>
      <c r="P2160" s="139">
        <f>'Product Ratings'!P2147</f>
        <v>1</v>
      </c>
      <c r="Q2160" s="139">
        <f>'Product Ratings'!Q2147</f>
        <v>5</v>
      </c>
      <c r="R2160" s="139">
        <f>'Product Ratings'!R2147</f>
        <v>0</v>
      </c>
      <c r="S2160" s="306">
        <f>'Product Ratings'!S2147</f>
        <v>0</v>
      </c>
      <c r="T2160" s="307">
        <f>'Product Ratings'!T2147</f>
        <v>8</v>
      </c>
      <c r="U2160" s="146"/>
      <c r="V2160" s="146"/>
      <c r="W2160" s="146"/>
    </row>
    <row r="2161" ht="12.75" customHeight="1">
      <c r="A2161" s="146"/>
      <c r="B2161" s="146" t="str">
        <f>'Product Ratings'!B2148</f>
        <v/>
      </c>
      <c r="C2161" s="146" t="str">
        <f t="shared" ref="C2161:D2161" si="221">#REF!</f>
        <v>#REF!</v>
      </c>
      <c r="D2161" s="146" t="str">
        <f t="shared" si="221"/>
        <v>#REF!</v>
      </c>
      <c r="E2161" s="146">
        <f>'Product Ratings'!C2148</f>
        <v>18</v>
      </c>
      <c r="F2161" s="305">
        <f>'Product Ratings'!D2148</f>
        <v>2454.78</v>
      </c>
      <c r="G2161" s="305">
        <f>'Product Ratings'!E2148</f>
        <v>957.18</v>
      </c>
      <c r="H2161" s="134">
        <f>'Product Ratings'!F2148</f>
        <v>0.3899</v>
      </c>
      <c r="I2161" s="146"/>
      <c r="J2161" s="305">
        <f>'Product Ratings'!J2148</f>
        <v>136.3766667</v>
      </c>
      <c r="K2161" s="146" t="str">
        <f>'Product Ratings'!K2148</f>
        <v/>
      </c>
      <c r="L2161" s="305">
        <f>'Product Ratings'!L2148</f>
        <v>98.11976881</v>
      </c>
      <c r="M2161" s="134" t="str">
        <f>'Product Ratings'!M2148</f>
        <v/>
      </c>
      <c r="N2161" s="146"/>
      <c r="O2161" s="139">
        <f>'Product Ratings'!O2148</f>
        <v>2</v>
      </c>
      <c r="P2161" s="139">
        <f>'Product Ratings'!P2148</f>
        <v>4</v>
      </c>
      <c r="Q2161" s="139">
        <f>'Product Ratings'!Q2148</f>
        <v>2</v>
      </c>
      <c r="R2161" s="139">
        <f>'Product Ratings'!R2148</f>
        <v>0</v>
      </c>
      <c r="S2161" s="306">
        <f>'Product Ratings'!S2148</f>
        <v>0</v>
      </c>
      <c r="T2161" s="307">
        <f>'Product Ratings'!T2148</f>
        <v>8</v>
      </c>
      <c r="U2161" s="146"/>
      <c r="V2161" s="146"/>
      <c r="W2161" s="146"/>
    </row>
    <row r="2162" ht="12.75" customHeight="1">
      <c r="A2162" s="146"/>
      <c r="B2162" s="146" t="str">
        <f>'Product Ratings'!B2150</f>
        <v/>
      </c>
      <c r="C2162" s="146" t="str">
        <f t="shared" ref="C2162:D2162" si="222">#REF!</f>
        <v>#REF!</v>
      </c>
      <c r="D2162" s="146" t="str">
        <f t="shared" si="222"/>
        <v>#REF!</v>
      </c>
      <c r="E2162" s="146">
        <f>'Product Ratings'!C2150</f>
        <v>5</v>
      </c>
      <c r="F2162" s="305">
        <f>'Product Ratings'!D2150</f>
        <v>106.3</v>
      </c>
      <c r="G2162" s="305">
        <f>'Product Ratings'!E2150</f>
        <v>41.3</v>
      </c>
      <c r="H2162" s="134">
        <f>'Product Ratings'!F2150</f>
        <v>0.3885</v>
      </c>
      <c r="I2162" s="146"/>
      <c r="J2162" s="305">
        <f>'Product Ratings'!J2150</f>
        <v>21.26</v>
      </c>
      <c r="K2162" s="146" t="str">
        <f>'Product Ratings'!K2150</f>
        <v/>
      </c>
      <c r="L2162" s="305">
        <f>'Product Ratings'!L2150</f>
        <v>15.31148722</v>
      </c>
      <c r="M2162" s="134" t="str">
        <f>'Product Ratings'!M2150</f>
        <v/>
      </c>
      <c r="N2162" s="146"/>
      <c r="O2162" s="139">
        <f>'Product Ratings'!O2150</f>
        <v>2</v>
      </c>
      <c r="P2162" s="139">
        <f>'Product Ratings'!P2150</f>
        <v>1</v>
      </c>
      <c r="Q2162" s="139">
        <f>'Product Ratings'!Q2150</f>
        <v>5</v>
      </c>
      <c r="R2162" s="139">
        <f>'Product Ratings'!R2150</f>
        <v>0</v>
      </c>
      <c r="S2162" s="306">
        <f>'Product Ratings'!S2150</f>
        <v>0</v>
      </c>
      <c r="T2162" s="307">
        <f>'Product Ratings'!T2150</f>
        <v>8</v>
      </c>
      <c r="U2162" s="146"/>
      <c r="V2162" s="146"/>
      <c r="W2162" s="146"/>
    </row>
    <row r="2163" ht="12.75" customHeight="1">
      <c r="A2163" s="146"/>
      <c r="B2163" s="146" t="str">
        <f>'Product Ratings'!B2151</f>
        <v/>
      </c>
      <c r="C2163" s="146" t="str">
        <f t="shared" ref="C2163:D2163" si="223">#REF!</f>
        <v>#REF!</v>
      </c>
      <c r="D2163" s="146" t="str">
        <f t="shared" si="223"/>
        <v>#REF!</v>
      </c>
      <c r="E2163" s="146">
        <f>'Product Ratings'!C2151</f>
        <v>1</v>
      </c>
      <c r="F2163" s="305">
        <f>'Product Ratings'!D2151</f>
        <v>14.35</v>
      </c>
      <c r="G2163" s="305">
        <f>'Product Ratings'!E2151</f>
        <v>5.57</v>
      </c>
      <c r="H2163" s="134">
        <f>'Product Ratings'!F2151</f>
        <v>0.3881</v>
      </c>
      <c r="I2163" s="146"/>
      <c r="J2163" s="305">
        <f>'Product Ratings'!J2151</f>
        <v>14.35</v>
      </c>
      <c r="K2163" s="146" t="str">
        <f>'Product Ratings'!K2151</f>
        <v/>
      </c>
      <c r="L2163" s="305">
        <f>'Product Ratings'!L2151</f>
        <v>10.33787191</v>
      </c>
      <c r="M2163" s="134" t="str">
        <f>'Product Ratings'!M2151</f>
        <v/>
      </c>
      <c r="N2163" s="146"/>
      <c r="O2163" s="139">
        <f>'Product Ratings'!O2151</f>
        <v>2</v>
      </c>
      <c r="P2163" s="139">
        <f>'Product Ratings'!P2151</f>
        <v>1</v>
      </c>
      <c r="Q2163" s="139">
        <f>'Product Ratings'!Q2151</f>
        <v>5</v>
      </c>
      <c r="R2163" s="139">
        <f>'Product Ratings'!R2151</f>
        <v>0</v>
      </c>
      <c r="S2163" s="306">
        <f>'Product Ratings'!S2151</f>
        <v>0</v>
      </c>
      <c r="T2163" s="307">
        <f>'Product Ratings'!T2151</f>
        <v>8</v>
      </c>
      <c r="U2163" s="146"/>
      <c r="V2163" s="146"/>
      <c r="W2163" s="146"/>
    </row>
    <row r="2164" ht="12.75" customHeight="1">
      <c r="A2164" s="146"/>
      <c r="B2164" s="146" t="str">
        <f>'Product Ratings'!B2153</f>
        <v/>
      </c>
      <c r="C2164" s="146" t="str">
        <f t="shared" ref="C2164:D2164" si="224">#REF!</f>
        <v>#REF!</v>
      </c>
      <c r="D2164" s="146" t="str">
        <f t="shared" si="224"/>
        <v>#REF!</v>
      </c>
      <c r="E2164" s="146">
        <f>'Product Ratings'!C2153</f>
        <v>8</v>
      </c>
      <c r="F2164" s="305">
        <f>'Product Ratings'!D2153</f>
        <v>283.33</v>
      </c>
      <c r="G2164" s="305">
        <f>'Product Ratings'!E2153</f>
        <v>109.73</v>
      </c>
      <c r="H2164" s="134">
        <f>'Product Ratings'!F2153</f>
        <v>0.3873</v>
      </c>
      <c r="I2164" s="146"/>
      <c r="J2164" s="305">
        <f>'Product Ratings'!J2153</f>
        <v>35.41625</v>
      </c>
      <c r="K2164" s="146" t="str">
        <f>'Product Ratings'!K2153</f>
        <v/>
      </c>
      <c r="L2164" s="305">
        <f>'Product Ratings'!L2153</f>
        <v>25.52890507</v>
      </c>
      <c r="M2164" s="134" t="str">
        <f>'Product Ratings'!M2153</f>
        <v/>
      </c>
      <c r="N2164" s="146"/>
      <c r="O2164" s="139">
        <f>'Product Ratings'!O2153</f>
        <v>2</v>
      </c>
      <c r="P2164" s="139">
        <f>'Product Ratings'!P2153</f>
        <v>2</v>
      </c>
      <c r="Q2164" s="127">
        <f>'Product Ratings'!Q2153</f>
        <v>25.52890507</v>
      </c>
      <c r="R2164" s="139">
        <f>'Product Ratings'!R2153</f>
        <v>0</v>
      </c>
      <c r="S2164" s="306">
        <f>'Product Ratings'!S2153</f>
        <v>0</v>
      </c>
      <c r="T2164" s="307">
        <f>'Product Ratings'!T2153</f>
        <v>29.52890507</v>
      </c>
      <c r="U2164" s="146"/>
      <c r="V2164" s="146"/>
      <c r="W2164" s="146"/>
    </row>
    <row r="2165" ht="12.75" customHeight="1">
      <c r="A2165" s="146"/>
      <c r="B2165" s="146" t="str">
        <f>'Product Ratings'!B2157</f>
        <v/>
      </c>
      <c r="C2165" s="146" t="str">
        <f t="shared" ref="C2165:D2165" si="225">#REF!</f>
        <v>#REF!</v>
      </c>
      <c r="D2165" s="146" t="str">
        <f t="shared" si="225"/>
        <v>#REF!</v>
      </c>
      <c r="E2165" s="146">
        <f>'Product Ratings'!C2157</f>
        <v>9</v>
      </c>
      <c r="F2165" s="305">
        <f>'Product Ratings'!D2157</f>
        <v>459.05</v>
      </c>
      <c r="G2165" s="305">
        <f>'Product Ratings'!E2157</f>
        <v>177.36</v>
      </c>
      <c r="H2165" s="134">
        <f>'Product Ratings'!F2157</f>
        <v>0.3864</v>
      </c>
      <c r="I2165" s="146"/>
      <c r="J2165" s="305">
        <f>'Product Ratings'!J2157</f>
        <v>51.00555556</v>
      </c>
      <c r="K2165" s="146" t="str">
        <f>'Product Ratings'!K2157</f>
        <v/>
      </c>
      <c r="L2165" s="305">
        <f>'Product Ratings'!L2157</f>
        <v>36.78992755</v>
      </c>
      <c r="M2165" s="134" t="str">
        <f>'Product Ratings'!M2157</f>
        <v/>
      </c>
      <c r="N2165" s="146"/>
      <c r="O2165" s="139">
        <f>'Product Ratings'!O2157</f>
        <v>2</v>
      </c>
      <c r="P2165" s="139">
        <f>'Product Ratings'!P2157</f>
        <v>2</v>
      </c>
      <c r="Q2165" s="139">
        <f>'Product Ratings'!Q2157</f>
        <v>4</v>
      </c>
      <c r="R2165" s="139">
        <f>'Product Ratings'!R2157</f>
        <v>0</v>
      </c>
      <c r="S2165" s="306">
        <f>'Product Ratings'!S2157</f>
        <v>0</v>
      </c>
      <c r="T2165" s="307">
        <f>'Product Ratings'!T2157</f>
        <v>8</v>
      </c>
      <c r="U2165" s="146"/>
      <c r="V2165" s="146"/>
      <c r="W2165" s="146"/>
    </row>
    <row r="2166" ht="12.75" customHeight="1">
      <c r="A2166" s="146"/>
      <c r="B2166" s="146" t="str">
        <f>'Product Ratings'!B2160</f>
        <v/>
      </c>
      <c r="C2166" s="146" t="str">
        <f t="shared" ref="C2166:D2166" si="226">#REF!</f>
        <v>#REF!</v>
      </c>
      <c r="D2166" s="146" t="str">
        <f t="shared" si="226"/>
        <v>#REF!</v>
      </c>
      <c r="E2166" s="146">
        <f>'Product Ratings'!C2160</f>
        <v>1</v>
      </c>
      <c r="F2166" s="305">
        <f>'Product Ratings'!D2160</f>
        <v>29.49</v>
      </c>
      <c r="G2166" s="305">
        <f>'Product Ratings'!E2160</f>
        <v>11.31</v>
      </c>
      <c r="H2166" s="134">
        <f>'Product Ratings'!F2160</f>
        <v>0.3837</v>
      </c>
      <c r="I2166" s="146"/>
      <c r="J2166" s="305">
        <f>'Product Ratings'!J2160</f>
        <v>29.49</v>
      </c>
      <c r="K2166" s="146" t="str">
        <f>'Product Ratings'!K2160</f>
        <v/>
      </c>
      <c r="L2166" s="305">
        <f>'Product Ratings'!L2160</f>
        <v>21.31242321</v>
      </c>
      <c r="M2166" s="134" t="str">
        <f>'Product Ratings'!M2160</f>
        <v/>
      </c>
      <c r="N2166" s="146"/>
      <c r="O2166" s="139">
        <f>'Product Ratings'!O2160</f>
        <v>2</v>
      </c>
      <c r="P2166" s="139">
        <f>'Product Ratings'!P2160</f>
        <v>1</v>
      </c>
      <c r="Q2166" s="139">
        <f>'Product Ratings'!Q2160</f>
        <v>5</v>
      </c>
      <c r="R2166" s="139">
        <f>'Product Ratings'!R2160</f>
        <v>0</v>
      </c>
      <c r="S2166" s="306">
        <f>'Product Ratings'!S2160</f>
        <v>0</v>
      </c>
      <c r="T2166" s="307">
        <f>'Product Ratings'!T2160</f>
        <v>8</v>
      </c>
      <c r="U2166" s="146"/>
      <c r="V2166" s="146"/>
      <c r="W2166" s="146"/>
    </row>
    <row r="2167" ht="12.75" customHeight="1">
      <c r="A2167" s="146"/>
      <c r="B2167" s="146" t="str">
        <f>'Product Ratings'!B2165</f>
        <v/>
      </c>
      <c r="C2167" s="146" t="str">
        <f t="shared" ref="C2167:D2167" si="227">#REF!</f>
        <v>#REF!</v>
      </c>
      <c r="D2167" s="146" t="str">
        <f t="shared" si="227"/>
        <v>#REF!</v>
      </c>
      <c r="E2167" s="146">
        <f>'Product Ratings'!C2165</f>
        <v>3</v>
      </c>
      <c r="F2167" s="305">
        <f>'Product Ratings'!D2165</f>
        <v>65.57</v>
      </c>
      <c r="G2167" s="305">
        <f>'Product Ratings'!E2165</f>
        <v>25.07</v>
      </c>
      <c r="H2167" s="134">
        <f>'Product Ratings'!F2165</f>
        <v>0.3823</v>
      </c>
      <c r="I2167" s="146"/>
      <c r="J2167" s="305">
        <f>'Product Ratings'!J2165</f>
        <v>21.85666667</v>
      </c>
      <c r="K2167" s="146" t="str">
        <f>'Product Ratings'!K2165</f>
        <v/>
      </c>
      <c r="L2167" s="305">
        <f>'Product Ratings'!L2165</f>
        <v>15.81181123</v>
      </c>
      <c r="M2167" s="134" t="str">
        <f>'Product Ratings'!M2165</f>
        <v/>
      </c>
      <c r="N2167" s="146"/>
      <c r="O2167" s="139">
        <f>'Product Ratings'!O2165</f>
        <v>2</v>
      </c>
      <c r="P2167" s="139">
        <f>'Product Ratings'!P2165</f>
        <v>1</v>
      </c>
      <c r="Q2167" s="139">
        <f>'Product Ratings'!Q2165</f>
        <v>5</v>
      </c>
      <c r="R2167" s="139">
        <f>'Product Ratings'!R2165</f>
        <v>0</v>
      </c>
      <c r="S2167" s="306">
        <f>'Product Ratings'!S2165</f>
        <v>0</v>
      </c>
      <c r="T2167" s="307">
        <f>'Product Ratings'!T2165</f>
        <v>8</v>
      </c>
      <c r="U2167" s="146"/>
      <c r="V2167" s="146"/>
      <c r="W2167" s="146"/>
    </row>
    <row r="2168" ht="12.75" customHeight="1">
      <c r="A2168" s="146"/>
      <c r="B2168" s="146" t="str">
        <f>'Product Ratings'!B2166</f>
        <v/>
      </c>
      <c r="C2168" s="146" t="str">
        <f t="shared" ref="C2168:D2168" si="228">#REF!</f>
        <v>#REF!</v>
      </c>
      <c r="D2168" s="146" t="str">
        <f t="shared" si="228"/>
        <v>#REF!</v>
      </c>
      <c r="E2168" s="146">
        <f>'Product Ratings'!C2166</f>
        <v>3</v>
      </c>
      <c r="F2168" s="305">
        <f>'Product Ratings'!D2166</f>
        <v>17.86</v>
      </c>
      <c r="G2168" s="305">
        <f>'Product Ratings'!E2166</f>
        <v>6.81</v>
      </c>
      <c r="H2168" s="134">
        <f>'Product Ratings'!F2166</f>
        <v>0.3811</v>
      </c>
      <c r="I2168" s="146"/>
      <c r="J2168" s="305">
        <f>'Product Ratings'!J2166</f>
        <v>5.953333333</v>
      </c>
      <c r="K2168" s="146" t="str">
        <f>'Product Ratings'!K2166</f>
        <v/>
      </c>
      <c r="L2168" s="305">
        <f>'Product Ratings'!L2166</f>
        <v>4.310573697</v>
      </c>
      <c r="M2168" s="134" t="str">
        <f>'Product Ratings'!M2166</f>
        <v/>
      </c>
      <c r="N2168" s="146"/>
      <c r="O2168" s="139">
        <f>'Product Ratings'!O2166</f>
        <v>2</v>
      </c>
      <c r="P2168" s="139">
        <f>'Product Ratings'!P2166</f>
        <v>1</v>
      </c>
      <c r="Q2168" s="139">
        <f>'Product Ratings'!Q2166</f>
        <v>5</v>
      </c>
      <c r="R2168" s="139">
        <f>'Product Ratings'!R2166</f>
        <v>0</v>
      </c>
      <c r="S2168" s="306">
        <f>'Product Ratings'!S2166</f>
        <v>0</v>
      </c>
      <c r="T2168" s="307">
        <f>'Product Ratings'!T2166</f>
        <v>8</v>
      </c>
      <c r="U2168" s="146"/>
      <c r="V2168" s="146"/>
      <c r="W2168" s="146"/>
    </row>
    <row r="2169" ht="12.75" customHeight="1">
      <c r="A2169" s="146"/>
      <c r="B2169" s="146" t="str">
        <f>'Product Ratings'!B2171</f>
        <v/>
      </c>
      <c r="C2169" s="146" t="str">
        <f t="shared" ref="C2169:D2169" si="229">#REF!</f>
        <v>#REF!</v>
      </c>
      <c r="D2169" s="146" t="str">
        <f t="shared" si="229"/>
        <v>#REF!</v>
      </c>
      <c r="E2169" s="146">
        <f>'Product Ratings'!C2171</f>
        <v>2</v>
      </c>
      <c r="F2169" s="305">
        <f>'Product Ratings'!D2171</f>
        <v>30.61</v>
      </c>
      <c r="G2169" s="305">
        <f>'Product Ratings'!E2171</f>
        <v>11.61</v>
      </c>
      <c r="H2169" s="134">
        <f>'Product Ratings'!F2171</f>
        <v>0.3793</v>
      </c>
      <c r="I2169" s="146"/>
      <c r="J2169" s="305">
        <f>'Product Ratings'!J2171</f>
        <v>15.305</v>
      </c>
      <c r="K2169" s="146" t="str">
        <f>'Product Ratings'!K2171</f>
        <v/>
      </c>
      <c r="L2169" s="305">
        <f>'Product Ratings'!L2171</f>
        <v>11.09620822</v>
      </c>
      <c r="M2169" s="134" t="str">
        <f>'Product Ratings'!M2171</f>
        <v/>
      </c>
      <c r="N2169" s="146"/>
      <c r="O2169" s="139">
        <f>'Product Ratings'!O2171</f>
        <v>2</v>
      </c>
      <c r="P2169" s="139">
        <f>'Product Ratings'!P2171</f>
        <v>1</v>
      </c>
      <c r="Q2169" s="139">
        <f>'Product Ratings'!Q2171</f>
        <v>5</v>
      </c>
      <c r="R2169" s="139">
        <f>'Product Ratings'!R2171</f>
        <v>0</v>
      </c>
      <c r="S2169" s="306">
        <f>'Product Ratings'!S2171</f>
        <v>0</v>
      </c>
      <c r="T2169" s="307">
        <f>'Product Ratings'!T2171</f>
        <v>8</v>
      </c>
      <c r="U2169" s="146"/>
      <c r="V2169" s="146"/>
      <c r="W2169" s="146"/>
    </row>
    <row r="2170" ht="12.75" customHeight="1">
      <c r="A2170" s="146"/>
      <c r="B2170" s="146" t="str">
        <f>'Product Ratings'!B2176</f>
        <v/>
      </c>
      <c r="C2170" s="146" t="str">
        <f t="shared" ref="C2170:D2170" si="230">#REF!</f>
        <v>#REF!</v>
      </c>
      <c r="D2170" s="146" t="str">
        <f t="shared" si="230"/>
        <v>#REF!</v>
      </c>
      <c r="E2170" s="146">
        <f>'Product Ratings'!C2176</f>
        <v>4</v>
      </c>
      <c r="F2170" s="305">
        <f>'Product Ratings'!D2176</f>
        <v>49.67</v>
      </c>
      <c r="G2170" s="305">
        <f>'Product Ratings'!E2176</f>
        <v>18.67</v>
      </c>
      <c r="H2170" s="134">
        <f>'Product Ratings'!F2176</f>
        <v>0.3759</v>
      </c>
      <c r="I2170" s="146"/>
      <c r="J2170" s="305">
        <f>'Product Ratings'!J2176</f>
        <v>12.4175</v>
      </c>
      <c r="K2170" s="146" t="str">
        <f>'Product Ratings'!K2176</f>
        <v/>
      </c>
      <c r="L2170" s="305">
        <f>'Product Ratings'!L2176</f>
        <v>9.025001817</v>
      </c>
      <c r="M2170" s="134" t="str">
        <f>'Product Ratings'!M2176</f>
        <v/>
      </c>
      <c r="N2170" s="146"/>
      <c r="O2170" s="139">
        <f>'Product Ratings'!O2176</f>
        <v>2</v>
      </c>
      <c r="P2170" s="139">
        <f>'Product Ratings'!P2176</f>
        <v>1</v>
      </c>
      <c r="Q2170" s="139">
        <f>'Product Ratings'!Q2176</f>
        <v>5</v>
      </c>
      <c r="R2170" s="139">
        <f>'Product Ratings'!R2176</f>
        <v>0</v>
      </c>
      <c r="S2170" s="306">
        <f>'Product Ratings'!S2176</f>
        <v>0</v>
      </c>
      <c r="T2170" s="307">
        <f>'Product Ratings'!T2176</f>
        <v>8</v>
      </c>
      <c r="U2170" s="146"/>
      <c r="V2170" s="146"/>
      <c r="W2170" s="146"/>
    </row>
    <row r="2171" ht="12.75" customHeight="1">
      <c r="A2171" s="146"/>
      <c r="B2171" s="146" t="str">
        <f>'Product Ratings'!B2186</f>
        <v/>
      </c>
      <c r="C2171" s="146" t="str">
        <f t="shared" ref="C2171:D2171" si="231">#REF!</f>
        <v>#REF!</v>
      </c>
      <c r="D2171" s="146" t="str">
        <f t="shared" si="231"/>
        <v>#REF!</v>
      </c>
      <c r="E2171" s="146">
        <f>'Product Ratings'!C2186</f>
        <v>1</v>
      </c>
      <c r="F2171" s="305">
        <f>'Product Ratings'!D2186</f>
        <v>7.83</v>
      </c>
      <c r="G2171" s="305">
        <f>'Product Ratings'!E2186</f>
        <v>2.88</v>
      </c>
      <c r="H2171" s="134">
        <f>'Product Ratings'!F2186</f>
        <v>0.3675</v>
      </c>
      <c r="I2171" s="146"/>
      <c r="J2171" s="305">
        <f>'Product Ratings'!J2186</f>
        <v>7.83</v>
      </c>
      <c r="K2171" s="146" t="str">
        <f>'Product Ratings'!K2186</f>
        <v/>
      </c>
      <c r="L2171" s="305">
        <f>'Product Ratings'!L2186</f>
        <v>5.725776965</v>
      </c>
      <c r="M2171" s="134" t="str">
        <f>'Product Ratings'!M2186</f>
        <v/>
      </c>
      <c r="N2171" s="146"/>
      <c r="O2171" s="139">
        <f>'Product Ratings'!O2186</f>
        <v>2</v>
      </c>
      <c r="P2171" s="139">
        <f>'Product Ratings'!P2186</f>
        <v>1</v>
      </c>
      <c r="Q2171" s="139">
        <f>'Product Ratings'!Q2186</f>
        <v>5</v>
      </c>
      <c r="R2171" s="139">
        <f>'Product Ratings'!R2186</f>
        <v>0</v>
      </c>
      <c r="S2171" s="306">
        <f>'Product Ratings'!S2186</f>
        <v>0</v>
      </c>
      <c r="T2171" s="307">
        <f>'Product Ratings'!T2186</f>
        <v>8</v>
      </c>
      <c r="U2171" s="146"/>
      <c r="V2171" s="146"/>
      <c r="W2171" s="146"/>
    </row>
    <row r="2172" ht="12.75" customHeight="1">
      <c r="A2172" s="146"/>
      <c r="B2172" s="146" t="str">
        <f>'Product Ratings'!B2194</f>
        <v/>
      </c>
      <c r="C2172" s="146" t="str">
        <f t="shared" ref="C2172:D2172" si="232">#REF!</f>
        <v>#REF!</v>
      </c>
      <c r="D2172" s="146" t="str">
        <f t="shared" si="232"/>
        <v>#REF!</v>
      </c>
      <c r="E2172" s="146">
        <f>'Product Ratings'!C2194</f>
        <v>2</v>
      </c>
      <c r="F2172" s="305">
        <f>'Product Ratings'!D2194</f>
        <v>36.17</v>
      </c>
      <c r="G2172" s="305">
        <f>'Product Ratings'!E2194</f>
        <v>13.17</v>
      </c>
      <c r="H2172" s="134">
        <f>'Product Ratings'!F2194</f>
        <v>0.3642</v>
      </c>
      <c r="I2172" s="146"/>
      <c r="J2172" s="305">
        <f>'Product Ratings'!J2194</f>
        <v>18.085</v>
      </c>
      <c r="K2172" s="146" t="str">
        <f>'Product Ratings'!K2194</f>
        <v/>
      </c>
      <c r="L2172" s="305">
        <f>'Product Ratings'!L2194</f>
        <v>13.25685383</v>
      </c>
      <c r="M2172" s="134" t="str">
        <f>'Product Ratings'!M2194</f>
        <v/>
      </c>
      <c r="N2172" s="146"/>
      <c r="O2172" s="139">
        <f>'Product Ratings'!O2194</f>
        <v>2</v>
      </c>
      <c r="P2172" s="139">
        <f>'Product Ratings'!P2194</f>
        <v>1</v>
      </c>
      <c r="Q2172" s="139">
        <f>'Product Ratings'!Q2194</f>
        <v>5</v>
      </c>
      <c r="R2172" s="139">
        <f>'Product Ratings'!R2194</f>
        <v>0</v>
      </c>
      <c r="S2172" s="306">
        <f>'Product Ratings'!S2194</f>
        <v>0</v>
      </c>
      <c r="T2172" s="307">
        <f>'Product Ratings'!T2194</f>
        <v>8</v>
      </c>
      <c r="U2172" s="146"/>
      <c r="V2172" s="146"/>
      <c r="W2172" s="146"/>
    </row>
    <row r="2173" ht="12.75" customHeight="1">
      <c r="A2173" s="146"/>
      <c r="B2173" s="146" t="str">
        <f>'Product Ratings'!B2195</f>
        <v/>
      </c>
      <c r="C2173" s="146" t="str">
        <f t="shared" ref="C2173:D2173" si="233">#REF!</f>
        <v>#REF!</v>
      </c>
      <c r="D2173" s="146" t="str">
        <f t="shared" si="233"/>
        <v>#REF!</v>
      </c>
      <c r="E2173" s="146">
        <f>'Product Ratings'!C2195</f>
        <v>1</v>
      </c>
      <c r="F2173" s="305">
        <f>'Product Ratings'!D2195</f>
        <v>7.78</v>
      </c>
      <c r="G2173" s="305">
        <f>'Product Ratings'!E2195</f>
        <v>2.83</v>
      </c>
      <c r="H2173" s="134">
        <f>'Product Ratings'!F2195</f>
        <v>0.364</v>
      </c>
      <c r="I2173" s="146"/>
      <c r="J2173" s="305">
        <f>'Product Ratings'!J2195</f>
        <v>7.78</v>
      </c>
      <c r="K2173" s="146" t="str">
        <f>'Product Ratings'!K2195</f>
        <v/>
      </c>
      <c r="L2173" s="305">
        <f>'Product Ratings'!L2195</f>
        <v>5.703812317</v>
      </c>
      <c r="M2173" s="134" t="str">
        <f>'Product Ratings'!M2195</f>
        <v/>
      </c>
      <c r="N2173" s="146"/>
      <c r="O2173" s="139">
        <f>'Product Ratings'!O2195</f>
        <v>2</v>
      </c>
      <c r="P2173" s="139">
        <f>'Product Ratings'!P2195</f>
        <v>1</v>
      </c>
      <c r="Q2173" s="139">
        <f>'Product Ratings'!Q2195</f>
        <v>5</v>
      </c>
      <c r="R2173" s="139">
        <f>'Product Ratings'!R2195</f>
        <v>0</v>
      </c>
      <c r="S2173" s="306">
        <f>'Product Ratings'!S2195</f>
        <v>0</v>
      </c>
      <c r="T2173" s="307">
        <f>'Product Ratings'!T2195</f>
        <v>8</v>
      </c>
      <c r="U2173" s="146"/>
      <c r="V2173" s="146"/>
      <c r="W2173" s="146"/>
    </row>
    <row r="2174" ht="12.75" customHeight="1">
      <c r="A2174" s="146"/>
      <c r="B2174" s="146" t="str">
        <f>'Product Ratings'!B2200</f>
        <v/>
      </c>
      <c r="C2174" s="146" t="str">
        <f t="shared" ref="C2174:D2174" si="234">#REF!</f>
        <v>#REF!</v>
      </c>
      <c r="D2174" s="146" t="str">
        <f t="shared" si="234"/>
        <v>#REF!</v>
      </c>
      <c r="E2174" s="146">
        <f>'Product Ratings'!C2200</f>
        <v>2</v>
      </c>
      <c r="F2174" s="305">
        <f>'Product Ratings'!D2200</f>
        <v>62.61</v>
      </c>
      <c r="G2174" s="305">
        <f>'Product Ratings'!E2200</f>
        <v>22.61</v>
      </c>
      <c r="H2174" s="134">
        <f>'Product Ratings'!F2200</f>
        <v>0.3611</v>
      </c>
      <c r="I2174" s="146"/>
      <c r="J2174" s="305">
        <f>'Product Ratings'!J2200</f>
        <v>31.305</v>
      </c>
      <c r="K2174" s="146" t="str">
        <f>'Product Ratings'!K2200</f>
        <v/>
      </c>
      <c r="L2174" s="305">
        <f>'Product Ratings'!L2200</f>
        <v>22.99977959</v>
      </c>
      <c r="M2174" s="134" t="str">
        <f>'Product Ratings'!M2200</f>
        <v/>
      </c>
      <c r="N2174" s="146"/>
      <c r="O2174" s="139">
        <f>'Product Ratings'!O2200</f>
        <v>2</v>
      </c>
      <c r="P2174" s="139">
        <f>'Product Ratings'!P2200</f>
        <v>1</v>
      </c>
      <c r="Q2174" s="139">
        <f>'Product Ratings'!Q2200</f>
        <v>5</v>
      </c>
      <c r="R2174" s="139">
        <f>'Product Ratings'!R2200</f>
        <v>0</v>
      </c>
      <c r="S2174" s="306">
        <f>'Product Ratings'!S2200</f>
        <v>0</v>
      </c>
      <c r="T2174" s="307">
        <f>'Product Ratings'!T2200</f>
        <v>8</v>
      </c>
      <c r="U2174" s="146"/>
      <c r="V2174" s="146"/>
      <c r="W2174" s="146"/>
    </row>
    <row r="2175" ht="12.75" customHeight="1">
      <c r="A2175" s="146"/>
      <c r="B2175" s="146" t="str">
        <f>'Product Ratings'!B2204</f>
        <v/>
      </c>
      <c r="C2175" s="146" t="str">
        <f t="shared" ref="C2175:D2175" si="235">#REF!</f>
        <v>#REF!</v>
      </c>
      <c r="D2175" s="146" t="str">
        <f t="shared" si="235"/>
        <v>#REF!</v>
      </c>
      <c r="E2175" s="146">
        <f>'Product Ratings'!C2204</f>
        <v>1</v>
      </c>
      <c r="F2175" s="305">
        <f>'Product Ratings'!D2204</f>
        <v>33.48</v>
      </c>
      <c r="G2175" s="305">
        <f>'Product Ratings'!E2204</f>
        <v>12.06</v>
      </c>
      <c r="H2175" s="134">
        <f>'Product Ratings'!F2204</f>
        <v>0.3601</v>
      </c>
      <c r="I2175" s="146"/>
      <c r="J2175" s="305">
        <f>'Product Ratings'!J2204</f>
        <v>33.48</v>
      </c>
      <c r="K2175" s="146" t="str">
        <f>'Product Ratings'!K2204</f>
        <v/>
      </c>
      <c r="L2175" s="305">
        <f>'Product Ratings'!L2204</f>
        <v>24.61583707</v>
      </c>
      <c r="M2175" s="134" t="str">
        <f>'Product Ratings'!M2204</f>
        <v/>
      </c>
      <c r="N2175" s="146"/>
      <c r="O2175" s="139">
        <f>'Product Ratings'!O2204</f>
        <v>2</v>
      </c>
      <c r="P2175" s="139">
        <f>'Product Ratings'!P2204</f>
        <v>1</v>
      </c>
      <c r="Q2175" s="139">
        <f>'Product Ratings'!Q2204</f>
        <v>5</v>
      </c>
      <c r="R2175" s="139">
        <f>'Product Ratings'!R2204</f>
        <v>0</v>
      </c>
      <c r="S2175" s="306">
        <f>'Product Ratings'!S2204</f>
        <v>0</v>
      </c>
      <c r="T2175" s="307">
        <f>'Product Ratings'!T2204</f>
        <v>8</v>
      </c>
      <c r="U2175" s="146"/>
      <c r="V2175" s="146"/>
      <c r="W2175" s="146"/>
    </row>
    <row r="2176" ht="12.75" customHeight="1">
      <c r="A2176" s="146"/>
      <c r="B2176" s="146" t="str">
        <f>'Product Ratings'!B2206</f>
        <v/>
      </c>
      <c r="C2176" s="146" t="str">
        <f t="shared" ref="C2176:D2176" si="236">#REF!</f>
        <v>#REF!</v>
      </c>
      <c r="D2176" s="146" t="str">
        <f t="shared" si="236"/>
        <v>#REF!</v>
      </c>
      <c r="E2176" s="146">
        <f>'Product Ratings'!C2206</f>
        <v>3</v>
      </c>
      <c r="F2176" s="305">
        <f>'Product Ratings'!D2206</f>
        <v>60.75</v>
      </c>
      <c r="G2176" s="305">
        <f>'Product Ratings'!E2206</f>
        <v>21.75</v>
      </c>
      <c r="H2176" s="134">
        <f>'Product Ratings'!F2206</f>
        <v>0.358</v>
      </c>
      <c r="I2176" s="146"/>
      <c r="J2176" s="305">
        <f>'Product Ratings'!J2206</f>
        <v>20.25</v>
      </c>
      <c r="K2176" s="146" t="str">
        <f>'Product Ratings'!K2206</f>
        <v/>
      </c>
      <c r="L2176" s="305">
        <f>'Product Ratings'!L2206</f>
        <v>14.91163476</v>
      </c>
      <c r="M2176" s="134" t="str">
        <f>'Product Ratings'!M2206</f>
        <v/>
      </c>
      <c r="N2176" s="146"/>
      <c r="O2176" s="139">
        <f>'Product Ratings'!O2206</f>
        <v>2</v>
      </c>
      <c r="P2176" s="139">
        <f>'Product Ratings'!P2206</f>
        <v>1</v>
      </c>
      <c r="Q2176" s="139">
        <f>'Product Ratings'!Q2206</f>
        <v>5</v>
      </c>
      <c r="R2176" s="139">
        <f>'Product Ratings'!R2206</f>
        <v>0</v>
      </c>
      <c r="S2176" s="306">
        <f>'Product Ratings'!S2206</f>
        <v>0</v>
      </c>
      <c r="T2176" s="307">
        <f>'Product Ratings'!T2206</f>
        <v>8</v>
      </c>
      <c r="U2176" s="146"/>
      <c r="V2176" s="146"/>
      <c r="W2176" s="146"/>
    </row>
    <row r="2177" ht="12.75" customHeight="1">
      <c r="A2177" s="146"/>
      <c r="B2177" s="146" t="str">
        <f>'Product Ratings'!B2208</f>
        <v/>
      </c>
      <c r="C2177" s="146" t="str">
        <f t="shared" ref="C2177:D2177" si="237">#REF!</f>
        <v>#REF!</v>
      </c>
      <c r="D2177" s="146" t="str">
        <f t="shared" si="237"/>
        <v>#REF!</v>
      </c>
      <c r="E2177" s="146">
        <f>'Product Ratings'!C2208</f>
        <v>3</v>
      </c>
      <c r="F2177" s="305">
        <f>'Product Ratings'!D2208</f>
        <v>36.47</v>
      </c>
      <c r="G2177" s="305">
        <f>'Product Ratings'!E2208</f>
        <v>13.01</v>
      </c>
      <c r="H2177" s="134">
        <f>'Product Ratings'!F2208</f>
        <v>0.3568</v>
      </c>
      <c r="I2177" s="146"/>
      <c r="J2177" s="305">
        <f>'Product Ratings'!J2208</f>
        <v>12.15666667</v>
      </c>
      <c r="K2177" s="146" t="str">
        <f>'Product Ratings'!K2208</f>
        <v/>
      </c>
      <c r="L2177" s="305">
        <f>'Product Ratings'!L2208</f>
        <v>8.95980739</v>
      </c>
      <c r="M2177" s="134" t="str">
        <f>'Product Ratings'!M2208</f>
        <v/>
      </c>
      <c r="N2177" s="146"/>
      <c r="O2177" s="139">
        <f>'Product Ratings'!O2208</f>
        <v>2</v>
      </c>
      <c r="P2177" s="139">
        <f>'Product Ratings'!P2208</f>
        <v>1</v>
      </c>
      <c r="Q2177" s="139">
        <f>'Product Ratings'!Q2208</f>
        <v>5</v>
      </c>
      <c r="R2177" s="139">
        <f>'Product Ratings'!R2208</f>
        <v>0</v>
      </c>
      <c r="S2177" s="306">
        <f>'Product Ratings'!S2208</f>
        <v>0</v>
      </c>
      <c r="T2177" s="307">
        <f>'Product Ratings'!T2208</f>
        <v>8</v>
      </c>
      <c r="U2177" s="146"/>
      <c r="V2177" s="146"/>
      <c r="W2177" s="146"/>
    </row>
    <row r="2178" ht="12.75" customHeight="1">
      <c r="A2178" s="146"/>
      <c r="B2178" s="146" t="str">
        <f>'Product Ratings'!B2209</f>
        <v/>
      </c>
      <c r="C2178" s="146" t="str">
        <f t="shared" ref="C2178:D2178" si="238">#REF!</f>
        <v>#REF!</v>
      </c>
      <c r="D2178" s="146" t="str">
        <f t="shared" si="238"/>
        <v>#REF!</v>
      </c>
      <c r="E2178" s="146">
        <f>'Product Ratings'!C2209</f>
        <v>2</v>
      </c>
      <c r="F2178" s="305">
        <f>'Product Ratings'!D2209</f>
        <v>54.26</v>
      </c>
      <c r="G2178" s="305">
        <f>'Product Ratings'!E2209</f>
        <v>19.33</v>
      </c>
      <c r="H2178" s="134">
        <f>'Product Ratings'!F2209</f>
        <v>0.3562</v>
      </c>
      <c r="I2178" s="146"/>
      <c r="J2178" s="305">
        <f>'Product Ratings'!J2209</f>
        <v>27.13</v>
      </c>
      <c r="K2178" s="146" t="str">
        <f>'Product Ratings'!K2209</f>
        <v/>
      </c>
      <c r="L2178" s="305">
        <f>'Product Ratings'!L2209</f>
        <v>20.00442413</v>
      </c>
      <c r="M2178" s="134" t="str">
        <f>'Product Ratings'!M2209</f>
        <v/>
      </c>
      <c r="N2178" s="146"/>
      <c r="O2178" s="139">
        <f>'Product Ratings'!O2209</f>
        <v>2</v>
      </c>
      <c r="P2178" s="139">
        <f>'Product Ratings'!P2209</f>
        <v>1</v>
      </c>
      <c r="Q2178" s="139">
        <f>'Product Ratings'!Q2209</f>
        <v>5</v>
      </c>
      <c r="R2178" s="139">
        <f>'Product Ratings'!R2209</f>
        <v>0</v>
      </c>
      <c r="S2178" s="306">
        <f>'Product Ratings'!S2209</f>
        <v>0</v>
      </c>
      <c r="T2178" s="307">
        <f>'Product Ratings'!T2209</f>
        <v>8</v>
      </c>
      <c r="U2178" s="146"/>
      <c r="V2178" s="146"/>
      <c r="W2178" s="146"/>
    </row>
    <row r="2179" ht="12.75" customHeight="1">
      <c r="A2179" s="146"/>
      <c r="B2179" s="146" t="str">
        <f>'Product Ratings'!B2211</f>
        <v/>
      </c>
      <c r="C2179" s="146" t="str">
        <f t="shared" ref="C2179:D2179" si="239">#REF!</f>
        <v>#REF!</v>
      </c>
      <c r="D2179" s="146" t="str">
        <f t="shared" si="239"/>
        <v>#REF!</v>
      </c>
      <c r="E2179" s="146">
        <f>'Product Ratings'!C2211</f>
        <v>1</v>
      </c>
      <c r="F2179" s="305">
        <f>'Product Ratings'!D2211</f>
        <v>9.52</v>
      </c>
      <c r="G2179" s="305">
        <f>'Product Ratings'!E2211</f>
        <v>3.37</v>
      </c>
      <c r="H2179" s="134">
        <f>'Product Ratings'!F2211</f>
        <v>0.3541</v>
      </c>
      <c r="I2179" s="146"/>
      <c r="J2179" s="305">
        <f>'Product Ratings'!J2211</f>
        <v>9.52</v>
      </c>
      <c r="K2179" s="146" t="str">
        <f>'Product Ratings'!K2211</f>
        <v/>
      </c>
      <c r="L2179" s="305">
        <f>'Product Ratings'!L2211</f>
        <v>7.030499963</v>
      </c>
      <c r="M2179" s="134" t="str">
        <f>'Product Ratings'!M2211</f>
        <v/>
      </c>
      <c r="N2179" s="146"/>
      <c r="O2179" s="139">
        <f>'Product Ratings'!O2211</f>
        <v>2</v>
      </c>
      <c r="P2179" s="139">
        <f>'Product Ratings'!P2211</f>
        <v>1</v>
      </c>
      <c r="Q2179" s="139">
        <f>'Product Ratings'!Q2211</f>
        <v>5</v>
      </c>
      <c r="R2179" s="139">
        <f>'Product Ratings'!R2211</f>
        <v>0</v>
      </c>
      <c r="S2179" s="306">
        <f>'Product Ratings'!S2211</f>
        <v>0</v>
      </c>
      <c r="T2179" s="307">
        <f>'Product Ratings'!T2211</f>
        <v>8</v>
      </c>
      <c r="U2179" s="146"/>
      <c r="V2179" s="146"/>
      <c r="W2179" s="146"/>
    </row>
    <row r="2180" ht="12.75" customHeight="1">
      <c r="A2180" s="146"/>
      <c r="B2180" s="146" t="str">
        <f>'Product Ratings'!B2213</f>
        <v/>
      </c>
      <c r="C2180" s="146" t="str">
        <f t="shared" ref="C2180:D2180" si="240">#REF!</f>
        <v>#REF!</v>
      </c>
      <c r="D2180" s="146" t="str">
        <f t="shared" si="240"/>
        <v>#REF!</v>
      </c>
      <c r="E2180" s="146">
        <f>'Product Ratings'!C2213</f>
        <v>1</v>
      </c>
      <c r="F2180" s="305">
        <f>'Product Ratings'!D2213</f>
        <v>12.17</v>
      </c>
      <c r="G2180" s="305">
        <f>'Product Ratings'!E2213</f>
        <v>4.27</v>
      </c>
      <c r="H2180" s="134">
        <f>'Product Ratings'!F2213</f>
        <v>0.3506</v>
      </c>
      <c r="I2180" s="146"/>
      <c r="J2180" s="305">
        <f>'Product Ratings'!J2213</f>
        <v>12.17</v>
      </c>
      <c r="K2180" s="146" t="str">
        <f>'Product Ratings'!K2213</f>
        <v/>
      </c>
      <c r="L2180" s="305">
        <f>'Product Ratings'!L2213</f>
        <v>9.01081001</v>
      </c>
      <c r="M2180" s="134" t="str">
        <f>'Product Ratings'!M2213</f>
        <v/>
      </c>
      <c r="N2180" s="146"/>
      <c r="O2180" s="139">
        <f>'Product Ratings'!O2213</f>
        <v>2</v>
      </c>
      <c r="P2180" s="139">
        <f>'Product Ratings'!P2213</f>
        <v>1</v>
      </c>
      <c r="Q2180" s="139">
        <f>'Product Ratings'!Q2213</f>
        <v>5</v>
      </c>
      <c r="R2180" s="139">
        <f>'Product Ratings'!R2213</f>
        <v>0</v>
      </c>
      <c r="S2180" s="306">
        <f>'Product Ratings'!S2213</f>
        <v>0</v>
      </c>
      <c r="T2180" s="307">
        <f>'Product Ratings'!T2213</f>
        <v>8</v>
      </c>
      <c r="U2180" s="146"/>
      <c r="V2180" s="146"/>
      <c r="W2180" s="146"/>
    </row>
    <row r="2181" ht="12.75" customHeight="1">
      <c r="A2181" s="146"/>
      <c r="B2181" s="146" t="str">
        <f>'Product Ratings'!B2214</f>
        <v/>
      </c>
      <c r="C2181" s="146" t="str">
        <f t="shared" ref="C2181:D2181" si="241">#REF!</f>
        <v>#REF!</v>
      </c>
      <c r="D2181" s="146" t="str">
        <f t="shared" si="241"/>
        <v>#REF!</v>
      </c>
      <c r="E2181" s="146">
        <f>'Product Ratings'!C2214</f>
        <v>1</v>
      </c>
      <c r="F2181" s="305">
        <f>'Product Ratings'!D2214</f>
        <v>12.17</v>
      </c>
      <c r="G2181" s="305">
        <f>'Product Ratings'!E2214</f>
        <v>4.27</v>
      </c>
      <c r="H2181" s="134">
        <f>'Product Ratings'!F2214</f>
        <v>0.3506</v>
      </c>
      <c r="I2181" s="146"/>
      <c r="J2181" s="305">
        <f>'Product Ratings'!J2214</f>
        <v>12.17</v>
      </c>
      <c r="K2181" s="146" t="str">
        <f>'Product Ratings'!K2214</f>
        <v/>
      </c>
      <c r="L2181" s="305">
        <f>'Product Ratings'!L2214</f>
        <v>9.01081001</v>
      </c>
      <c r="M2181" s="134" t="str">
        <f>'Product Ratings'!M2214</f>
        <v/>
      </c>
      <c r="N2181" s="146"/>
      <c r="O2181" s="139">
        <f>'Product Ratings'!O2214</f>
        <v>2</v>
      </c>
      <c r="P2181" s="139">
        <f>'Product Ratings'!P2214</f>
        <v>1</v>
      </c>
      <c r="Q2181" s="139">
        <f>'Product Ratings'!Q2214</f>
        <v>5</v>
      </c>
      <c r="R2181" s="139">
        <f>'Product Ratings'!R2214</f>
        <v>0</v>
      </c>
      <c r="S2181" s="306">
        <f>'Product Ratings'!S2214</f>
        <v>0</v>
      </c>
      <c r="T2181" s="307">
        <f>'Product Ratings'!T2214</f>
        <v>8</v>
      </c>
      <c r="U2181" s="146"/>
      <c r="V2181" s="146"/>
      <c r="W2181" s="146"/>
    </row>
    <row r="2182" ht="12.75" customHeight="1">
      <c r="A2182" s="146"/>
      <c r="B2182" s="146" t="str">
        <f>'Product Ratings'!B2216</f>
        <v/>
      </c>
      <c r="C2182" s="146" t="str">
        <f t="shared" ref="C2182:D2182" si="242">#REF!</f>
        <v>#REF!</v>
      </c>
      <c r="D2182" s="146" t="str">
        <f t="shared" si="242"/>
        <v>#REF!</v>
      </c>
      <c r="E2182" s="146">
        <f>'Product Ratings'!C2216</f>
        <v>1</v>
      </c>
      <c r="F2182" s="305">
        <f>'Product Ratings'!D2216</f>
        <v>32.17</v>
      </c>
      <c r="G2182" s="305">
        <f>'Product Ratings'!E2216</f>
        <v>11.26</v>
      </c>
      <c r="H2182" s="134">
        <f>'Product Ratings'!F2216</f>
        <v>0.35</v>
      </c>
      <c r="I2182" s="146"/>
      <c r="J2182" s="305">
        <f>'Product Ratings'!J2216</f>
        <v>32.17</v>
      </c>
      <c r="K2182" s="146" t="str">
        <f>'Product Ratings'!K2216</f>
        <v/>
      </c>
      <c r="L2182" s="305">
        <f>'Product Ratings'!L2216</f>
        <v>23.82962963</v>
      </c>
      <c r="M2182" s="134" t="str">
        <f>'Product Ratings'!M2216</f>
        <v/>
      </c>
      <c r="N2182" s="146"/>
      <c r="O2182" s="139">
        <f>'Product Ratings'!O2216</f>
        <v>2</v>
      </c>
      <c r="P2182" s="139">
        <f>'Product Ratings'!P2216</f>
        <v>1</v>
      </c>
      <c r="Q2182" s="139">
        <f>'Product Ratings'!Q2216</f>
        <v>5</v>
      </c>
      <c r="R2182" s="139">
        <f>'Product Ratings'!R2216</f>
        <v>0</v>
      </c>
      <c r="S2182" s="306">
        <f>'Product Ratings'!S2216</f>
        <v>0</v>
      </c>
      <c r="T2182" s="307">
        <f>'Product Ratings'!T2216</f>
        <v>8</v>
      </c>
      <c r="U2182" s="146"/>
      <c r="V2182" s="146"/>
      <c r="W2182" s="146"/>
    </row>
    <row r="2183" ht="12.75" customHeight="1">
      <c r="A2183" s="146"/>
      <c r="B2183" s="146" t="str">
        <f>'Product Ratings'!B2221</f>
        <v/>
      </c>
      <c r="C2183" s="146" t="str">
        <f t="shared" ref="C2183:D2183" si="243">#REF!</f>
        <v>#REF!</v>
      </c>
      <c r="D2183" s="146" t="str">
        <f t="shared" si="243"/>
        <v>#REF!</v>
      </c>
      <c r="E2183" s="146">
        <f>'Product Ratings'!C2221</f>
        <v>2</v>
      </c>
      <c r="F2183" s="305">
        <f>'Product Ratings'!D2221</f>
        <v>53.57</v>
      </c>
      <c r="G2183" s="305">
        <f>'Product Ratings'!E2221</f>
        <v>18.58</v>
      </c>
      <c r="H2183" s="134">
        <f>'Product Ratings'!F2221</f>
        <v>0.3468</v>
      </c>
      <c r="I2183" s="146"/>
      <c r="J2183" s="305">
        <f>'Product Ratings'!J2221</f>
        <v>26.785</v>
      </c>
      <c r="K2183" s="146" t="str">
        <f>'Product Ratings'!K2221</f>
        <v/>
      </c>
      <c r="L2183" s="305">
        <f>'Product Ratings'!L2221</f>
        <v>19.88788239</v>
      </c>
      <c r="M2183" s="134" t="str">
        <f>'Product Ratings'!M2221</f>
        <v/>
      </c>
      <c r="N2183" s="146"/>
      <c r="O2183" s="139">
        <f>'Product Ratings'!O2221</f>
        <v>2</v>
      </c>
      <c r="P2183" s="139">
        <f>'Product Ratings'!P2221</f>
        <v>1</v>
      </c>
      <c r="Q2183" s="139">
        <f>'Product Ratings'!Q2221</f>
        <v>5</v>
      </c>
      <c r="R2183" s="139">
        <f>'Product Ratings'!R2221</f>
        <v>0</v>
      </c>
      <c r="S2183" s="306">
        <f>'Product Ratings'!S2221</f>
        <v>0</v>
      </c>
      <c r="T2183" s="307">
        <f>'Product Ratings'!T2221</f>
        <v>8</v>
      </c>
      <c r="U2183" s="146"/>
      <c r="V2183" s="146"/>
      <c r="W2183" s="146"/>
    </row>
    <row r="2184" ht="12.75" customHeight="1">
      <c r="A2184" s="146"/>
      <c r="B2184" s="146" t="str">
        <f>'Product Ratings'!B2223</f>
        <v/>
      </c>
      <c r="C2184" s="146" t="str">
        <f t="shared" ref="C2184:D2184" si="244">#REF!</f>
        <v>#REF!</v>
      </c>
      <c r="D2184" s="146" t="str">
        <f t="shared" si="244"/>
        <v>#REF!</v>
      </c>
      <c r="E2184" s="146">
        <f>'Product Ratings'!C2223</f>
        <v>2</v>
      </c>
      <c r="F2184" s="305">
        <f>'Product Ratings'!D2223</f>
        <v>62.47</v>
      </c>
      <c r="G2184" s="305">
        <f>'Product Ratings'!E2223</f>
        <v>21.58</v>
      </c>
      <c r="H2184" s="134">
        <f>'Product Ratings'!F2223</f>
        <v>0.3454</v>
      </c>
      <c r="I2184" s="146"/>
      <c r="J2184" s="305">
        <f>'Product Ratings'!J2223</f>
        <v>31.235</v>
      </c>
      <c r="K2184" s="146" t="str">
        <f>'Product Ratings'!K2223</f>
        <v/>
      </c>
      <c r="L2184" s="305">
        <f>'Product Ratings'!L2223</f>
        <v>23.2161439</v>
      </c>
      <c r="M2184" s="134" t="str">
        <f>'Product Ratings'!M2223</f>
        <v/>
      </c>
      <c r="N2184" s="146"/>
      <c r="O2184" s="139">
        <f>'Product Ratings'!O2223</f>
        <v>2</v>
      </c>
      <c r="P2184" s="139">
        <f>'Product Ratings'!P2223</f>
        <v>1</v>
      </c>
      <c r="Q2184" s="139">
        <f>'Product Ratings'!Q2223</f>
        <v>5</v>
      </c>
      <c r="R2184" s="139">
        <f>'Product Ratings'!R2223</f>
        <v>0</v>
      </c>
      <c r="S2184" s="306">
        <f>'Product Ratings'!S2223</f>
        <v>0</v>
      </c>
      <c r="T2184" s="307">
        <f>'Product Ratings'!T2223</f>
        <v>8</v>
      </c>
      <c r="U2184" s="146"/>
      <c r="V2184" s="146"/>
      <c r="W2184" s="146"/>
    </row>
    <row r="2185" ht="12.75" customHeight="1">
      <c r="A2185" s="146"/>
      <c r="B2185" s="146" t="str">
        <f>'Product Ratings'!B2226</f>
        <v/>
      </c>
      <c r="C2185" s="146" t="str">
        <f t="shared" ref="C2185:D2185" si="245">#REF!</f>
        <v>#REF!</v>
      </c>
      <c r="D2185" s="146" t="str">
        <f t="shared" si="245"/>
        <v>#REF!</v>
      </c>
      <c r="E2185" s="146">
        <f>'Product Ratings'!C2226</f>
        <v>2</v>
      </c>
      <c r="F2185" s="305">
        <f>'Product Ratings'!D2226</f>
        <v>26</v>
      </c>
      <c r="G2185" s="305">
        <f>'Product Ratings'!E2226</f>
        <v>8.95</v>
      </c>
      <c r="H2185" s="134">
        <f>'Product Ratings'!F2226</f>
        <v>0.3442</v>
      </c>
      <c r="I2185" s="146"/>
      <c r="J2185" s="305">
        <f>'Product Ratings'!J2226</f>
        <v>13</v>
      </c>
      <c r="K2185" s="146" t="str">
        <f>'Product Ratings'!K2226</f>
        <v/>
      </c>
      <c r="L2185" s="305">
        <f>'Product Ratings'!L2226</f>
        <v>9.671179884</v>
      </c>
      <c r="M2185" s="134" t="str">
        <f>'Product Ratings'!M2226</f>
        <v/>
      </c>
      <c r="N2185" s="146"/>
      <c r="O2185" s="139">
        <f>'Product Ratings'!O2226</f>
        <v>2</v>
      </c>
      <c r="P2185" s="139">
        <f>'Product Ratings'!P2226</f>
        <v>1</v>
      </c>
      <c r="Q2185" s="139">
        <f>'Product Ratings'!Q2226</f>
        <v>5</v>
      </c>
      <c r="R2185" s="139">
        <f>'Product Ratings'!R2226</f>
        <v>0</v>
      </c>
      <c r="S2185" s="306">
        <f>'Product Ratings'!S2226</f>
        <v>0</v>
      </c>
      <c r="T2185" s="307">
        <f>'Product Ratings'!T2226</f>
        <v>8</v>
      </c>
      <c r="U2185" s="146"/>
      <c r="V2185" s="146"/>
      <c r="W2185" s="146"/>
    </row>
    <row r="2186" ht="12.75" customHeight="1">
      <c r="A2186" s="146"/>
      <c r="B2186" s="146" t="str">
        <f>'Product Ratings'!B2229</f>
        <v/>
      </c>
      <c r="C2186" s="146" t="str">
        <f t="shared" ref="C2186:D2186" si="246">#REF!</f>
        <v>#REF!</v>
      </c>
      <c r="D2186" s="146" t="str">
        <f t="shared" si="246"/>
        <v>#REF!</v>
      </c>
      <c r="E2186" s="146">
        <f>'Product Ratings'!C2229</f>
        <v>3</v>
      </c>
      <c r="F2186" s="305">
        <f>'Product Ratings'!D2229</f>
        <v>39</v>
      </c>
      <c r="G2186" s="305">
        <f>'Product Ratings'!E2229</f>
        <v>13.42</v>
      </c>
      <c r="H2186" s="134">
        <f>'Product Ratings'!F2229</f>
        <v>0.3442</v>
      </c>
      <c r="I2186" s="146"/>
      <c r="J2186" s="305">
        <f>'Product Ratings'!J2229</f>
        <v>13</v>
      </c>
      <c r="K2186" s="146" t="str">
        <f>'Product Ratings'!K2229</f>
        <v/>
      </c>
      <c r="L2186" s="305">
        <f>'Product Ratings'!L2229</f>
        <v>9.671179884</v>
      </c>
      <c r="M2186" s="134" t="str">
        <f>'Product Ratings'!M2229</f>
        <v/>
      </c>
      <c r="N2186" s="146"/>
      <c r="O2186" s="139">
        <f>'Product Ratings'!O2229</f>
        <v>2</v>
      </c>
      <c r="P2186" s="139">
        <f>'Product Ratings'!P2229</f>
        <v>1</v>
      </c>
      <c r="Q2186" s="139">
        <f>'Product Ratings'!Q2229</f>
        <v>5</v>
      </c>
      <c r="R2186" s="139">
        <f>'Product Ratings'!R2229</f>
        <v>0</v>
      </c>
      <c r="S2186" s="306">
        <f>'Product Ratings'!S2229</f>
        <v>0</v>
      </c>
      <c r="T2186" s="307">
        <f>'Product Ratings'!T2229</f>
        <v>8</v>
      </c>
      <c r="U2186" s="146"/>
      <c r="V2186" s="146"/>
      <c r="W2186" s="146"/>
    </row>
    <row r="2187" ht="12.75" customHeight="1">
      <c r="A2187" s="146"/>
      <c r="B2187" s="146" t="str">
        <f>'Product Ratings'!B2236</f>
        <v/>
      </c>
      <c r="C2187" s="146" t="str">
        <f t="shared" ref="C2187:D2187" si="247">#REF!</f>
        <v>#REF!</v>
      </c>
      <c r="D2187" s="146" t="str">
        <f t="shared" si="247"/>
        <v>#REF!</v>
      </c>
      <c r="E2187" s="146">
        <f>'Product Ratings'!C2236</f>
        <v>4</v>
      </c>
      <c r="F2187" s="305">
        <f>'Product Ratings'!D2236</f>
        <v>45.82</v>
      </c>
      <c r="G2187" s="305">
        <f>'Product Ratings'!E2236</f>
        <v>15.49</v>
      </c>
      <c r="H2187" s="134">
        <f>'Product Ratings'!F2236</f>
        <v>0.3381</v>
      </c>
      <c r="I2187" s="146"/>
      <c r="J2187" s="305">
        <f>'Product Ratings'!J2236</f>
        <v>11.455</v>
      </c>
      <c r="K2187" s="146" t="str">
        <f>'Product Ratings'!K2236</f>
        <v/>
      </c>
      <c r="L2187" s="305">
        <f>'Product Ratings'!L2236</f>
        <v>8.560645692</v>
      </c>
      <c r="M2187" s="134" t="str">
        <f>'Product Ratings'!M2236</f>
        <v/>
      </c>
      <c r="N2187" s="146"/>
      <c r="O2187" s="139">
        <f>'Product Ratings'!O2236</f>
        <v>2</v>
      </c>
      <c r="P2187" s="139">
        <f>'Product Ratings'!P2236</f>
        <v>1</v>
      </c>
      <c r="Q2187" s="139">
        <f>'Product Ratings'!Q2236</f>
        <v>5</v>
      </c>
      <c r="R2187" s="139">
        <f>'Product Ratings'!R2236</f>
        <v>0</v>
      </c>
      <c r="S2187" s="306">
        <f>'Product Ratings'!S2236</f>
        <v>0</v>
      </c>
      <c r="T2187" s="307">
        <f>'Product Ratings'!T2236</f>
        <v>8</v>
      </c>
      <c r="U2187" s="146"/>
      <c r="V2187" s="146"/>
      <c r="W2187" s="146"/>
    </row>
    <row r="2188" ht="12.75" customHeight="1">
      <c r="A2188" s="146"/>
      <c r="B2188" s="146" t="str">
        <f>'Product Ratings'!B2237</f>
        <v/>
      </c>
      <c r="C2188" s="146" t="str">
        <f t="shared" ref="C2188:D2188" si="248">#REF!</f>
        <v>#REF!</v>
      </c>
      <c r="D2188" s="146" t="str">
        <f t="shared" si="248"/>
        <v>#REF!</v>
      </c>
      <c r="E2188" s="146">
        <f>'Product Ratings'!C2237</f>
        <v>3</v>
      </c>
      <c r="F2188" s="305">
        <f>'Product Ratings'!D2237</f>
        <v>53.9</v>
      </c>
      <c r="G2188" s="305">
        <f>'Product Ratings'!E2237</f>
        <v>18.2</v>
      </c>
      <c r="H2188" s="134">
        <f>'Product Ratings'!F2237</f>
        <v>0.3377</v>
      </c>
      <c r="I2188" s="146"/>
      <c r="J2188" s="305">
        <f>'Product Ratings'!J2237</f>
        <v>17.96666667</v>
      </c>
      <c r="K2188" s="146" t="str">
        <f>'Product Ratings'!K2237</f>
        <v/>
      </c>
      <c r="L2188" s="305">
        <f>'Product Ratings'!L2237</f>
        <v>13.43101343</v>
      </c>
      <c r="M2188" s="134" t="str">
        <f>'Product Ratings'!M2237</f>
        <v/>
      </c>
      <c r="N2188" s="146"/>
      <c r="O2188" s="139">
        <f>'Product Ratings'!O2237</f>
        <v>2</v>
      </c>
      <c r="P2188" s="139">
        <f>'Product Ratings'!P2237</f>
        <v>1</v>
      </c>
      <c r="Q2188" s="139">
        <f>'Product Ratings'!Q2237</f>
        <v>5</v>
      </c>
      <c r="R2188" s="139">
        <f>'Product Ratings'!R2237</f>
        <v>0</v>
      </c>
      <c r="S2188" s="306">
        <f>'Product Ratings'!S2237</f>
        <v>0</v>
      </c>
      <c r="T2188" s="307">
        <f>'Product Ratings'!T2237</f>
        <v>8</v>
      </c>
      <c r="U2188" s="146"/>
      <c r="V2188" s="146"/>
      <c r="W2188" s="146"/>
    </row>
    <row r="2189" ht="12.75" customHeight="1">
      <c r="A2189" s="146"/>
      <c r="B2189" s="146" t="str">
        <f>'Product Ratings'!B2247</f>
        <v/>
      </c>
      <c r="C2189" s="146" t="str">
        <f t="shared" ref="C2189:D2189" si="249">#REF!</f>
        <v>#REF!</v>
      </c>
      <c r="D2189" s="146" t="str">
        <f t="shared" si="249"/>
        <v>#REF!</v>
      </c>
      <c r="E2189" s="146">
        <f>'Product Ratings'!C2247</f>
        <v>3</v>
      </c>
      <c r="F2189" s="305">
        <f>'Product Ratings'!D2247</f>
        <v>30.95</v>
      </c>
      <c r="G2189" s="305">
        <f>'Product Ratings'!E2247</f>
        <v>10.25</v>
      </c>
      <c r="H2189" s="134">
        <f>'Product Ratings'!F2247</f>
        <v>0.331</v>
      </c>
      <c r="I2189" s="146"/>
      <c r="J2189" s="305">
        <f>'Product Ratings'!J2247</f>
        <v>10.31666667</v>
      </c>
      <c r="K2189" s="146" t="str">
        <f>'Product Ratings'!K2247</f>
        <v/>
      </c>
      <c r="L2189" s="305">
        <f>'Product Ratings'!L2247</f>
        <v>7.751064363</v>
      </c>
      <c r="M2189" s="134" t="str">
        <f>'Product Ratings'!M2247</f>
        <v/>
      </c>
      <c r="N2189" s="146"/>
      <c r="O2189" s="139">
        <f>'Product Ratings'!O2247</f>
        <v>2</v>
      </c>
      <c r="P2189" s="139">
        <f>'Product Ratings'!P2247</f>
        <v>1</v>
      </c>
      <c r="Q2189" s="139">
        <f>'Product Ratings'!Q2247</f>
        <v>5</v>
      </c>
      <c r="R2189" s="139">
        <f>'Product Ratings'!R2247</f>
        <v>0</v>
      </c>
      <c r="S2189" s="306">
        <f>'Product Ratings'!S2247</f>
        <v>0</v>
      </c>
      <c r="T2189" s="307">
        <f>'Product Ratings'!T2247</f>
        <v>8</v>
      </c>
      <c r="U2189" s="146"/>
      <c r="V2189" s="146"/>
      <c r="W2189" s="146"/>
    </row>
    <row r="2190" ht="12.75" customHeight="1">
      <c r="A2190" s="146"/>
      <c r="B2190" s="146" t="str">
        <f>'Product Ratings'!B2253</f>
        <v/>
      </c>
      <c r="C2190" s="146" t="str">
        <f t="shared" ref="C2190:D2190" si="250">#REF!</f>
        <v>#REF!</v>
      </c>
      <c r="D2190" s="146" t="str">
        <f t="shared" si="250"/>
        <v>#REF!</v>
      </c>
      <c r="E2190" s="146">
        <f>'Product Ratings'!C2253</f>
        <v>2</v>
      </c>
      <c r="F2190" s="305">
        <f>'Product Ratings'!D2253</f>
        <v>50.43</v>
      </c>
      <c r="G2190" s="305">
        <f>'Product Ratings'!E2253</f>
        <v>16.43</v>
      </c>
      <c r="H2190" s="134">
        <f>'Product Ratings'!F2253</f>
        <v>0.3259</v>
      </c>
      <c r="I2190" s="146"/>
      <c r="J2190" s="305">
        <f>'Product Ratings'!J2253</f>
        <v>25.215</v>
      </c>
      <c r="K2190" s="146" t="str">
        <f>'Product Ratings'!K2253</f>
        <v/>
      </c>
      <c r="L2190" s="305">
        <f>'Product Ratings'!L2253</f>
        <v>19.01727129</v>
      </c>
      <c r="M2190" s="134" t="str">
        <f>'Product Ratings'!M2253</f>
        <v/>
      </c>
      <c r="N2190" s="146"/>
      <c r="O2190" s="139">
        <f>'Product Ratings'!O2253</f>
        <v>2</v>
      </c>
      <c r="P2190" s="139">
        <f>'Product Ratings'!P2253</f>
        <v>1</v>
      </c>
      <c r="Q2190" s="139">
        <f>'Product Ratings'!Q2253</f>
        <v>5</v>
      </c>
      <c r="R2190" s="139">
        <f>'Product Ratings'!R2253</f>
        <v>0</v>
      </c>
      <c r="S2190" s="306">
        <f>'Product Ratings'!S2253</f>
        <v>0</v>
      </c>
      <c r="T2190" s="307">
        <f>'Product Ratings'!T2253</f>
        <v>8</v>
      </c>
      <c r="U2190" s="146"/>
      <c r="V2190" s="146"/>
      <c r="W2190" s="146"/>
    </row>
    <row r="2191" ht="12.75" customHeight="1">
      <c r="A2191" s="146"/>
      <c r="B2191" s="146" t="str">
        <f>'Product Ratings'!B2257</f>
        <v/>
      </c>
      <c r="C2191" s="146" t="str">
        <f t="shared" ref="C2191:D2191" si="251">#REF!</f>
        <v>#REF!</v>
      </c>
      <c r="D2191" s="146" t="str">
        <f t="shared" si="251"/>
        <v>#REF!</v>
      </c>
      <c r="E2191" s="146">
        <f>'Product Ratings'!C2257</f>
        <v>5</v>
      </c>
      <c r="F2191" s="305">
        <f>'Product Ratings'!D2257</f>
        <v>63.05</v>
      </c>
      <c r="G2191" s="305">
        <f>'Product Ratings'!E2257</f>
        <v>20.43</v>
      </c>
      <c r="H2191" s="134">
        <f>'Product Ratings'!F2257</f>
        <v>0.324</v>
      </c>
      <c r="I2191" s="146"/>
      <c r="J2191" s="305">
        <f>'Product Ratings'!J2257</f>
        <v>12.61</v>
      </c>
      <c r="K2191" s="146" t="str">
        <f>'Product Ratings'!K2257</f>
        <v/>
      </c>
      <c r="L2191" s="305">
        <f>'Product Ratings'!L2257</f>
        <v>9.524169184</v>
      </c>
      <c r="M2191" s="134" t="str">
        <f>'Product Ratings'!M2257</f>
        <v/>
      </c>
      <c r="N2191" s="146"/>
      <c r="O2191" s="139">
        <f>'Product Ratings'!O2257</f>
        <v>2</v>
      </c>
      <c r="P2191" s="139">
        <f>'Product Ratings'!P2257</f>
        <v>1</v>
      </c>
      <c r="Q2191" s="139">
        <f>'Product Ratings'!Q2257</f>
        <v>5</v>
      </c>
      <c r="R2191" s="139">
        <f>'Product Ratings'!R2257</f>
        <v>0</v>
      </c>
      <c r="S2191" s="306">
        <f>'Product Ratings'!S2257</f>
        <v>0</v>
      </c>
      <c r="T2191" s="307">
        <f>'Product Ratings'!T2257</f>
        <v>8</v>
      </c>
      <c r="U2191" s="146"/>
      <c r="V2191" s="146"/>
      <c r="W2191" s="146"/>
    </row>
    <row r="2192" ht="12.75" customHeight="1">
      <c r="A2192" s="146"/>
      <c r="B2192" s="146" t="str">
        <f>'Product Ratings'!B2259</f>
        <v/>
      </c>
      <c r="C2192" s="146" t="str">
        <f t="shared" ref="C2192:D2192" si="252">#REF!</f>
        <v>#REF!</v>
      </c>
      <c r="D2192" s="146" t="str">
        <f t="shared" si="252"/>
        <v>#REF!</v>
      </c>
      <c r="E2192" s="146">
        <f>'Product Ratings'!C2259</f>
        <v>4</v>
      </c>
      <c r="F2192" s="305">
        <f>'Product Ratings'!D2259</f>
        <v>43.51</v>
      </c>
      <c r="G2192" s="305">
        <f>'Product Ratings'!E2259</f>
        <v>14.04</v>
      </c>
      <c r="H2192" s="134">
        <f>'Product Ratings'!F2259</f>
        <v>0.3227</v>
      </c>
      <c r="I2192" s="146"/>
      <c r="J2192" s="305">
        <f>'Product Ratings'!J2259</f>
        <v>10.8775</v>
      </c>
      <c r="K2192" s="146" t="str">
        <f>'Product Ratings'!K2259</f>
        <v/>
      </c>
      <c r="L2192" s="305">
        <f>'Product Ratings'!L2259</f>
        <v>8.22370908</v>
      </c>
      <c r="M2192" s="134" t="str">
        <f>'Product Ratings'!M2259</f>
        <v/>
      </c>
      <c r="N2192" s="146"/>
      <c r="O2192" s="139">
        <f>'Product Ratings'!O2259</f>
        <v>2</v>
      </c>
      <c r="P2192" s="139">
        <f>'Product Ratings'!P2259</f>
        <v>1</v>
      </c>
      <c r="Q2192" s="139">
        <f>'Product Ratings'!Q2259</f>
        <v>5</v>
      </c>
      <c r="R2192" s="139">
        <f>'Product Ratings'!R2259</f>
        <v>0</v>
      </c>
      <c r="S2192" s="306">
        <f>'Product Ratings'!S2259</f>
        <v>0</v>
      </c>
      <c r="T2192" s="307">
        <f>'Product Ratings'!T2259</f>
        <v>8</v>
      </c>
      <c r="U2192" s="146"/>
      <c r="V2192" s="146"/>
      <c r="W2192" s="146"/>
    </row>
    <row r="2193" ht="12.75" customHeight="1">
      <c r="A2193" s="146"/>
      <c r="B2193" s="146" t="str">
        <f>'Product Ratings'!B2260</f>
        <v/>
      </c>
      <c r="C2193" s="146" t="str">
        <f t="shared" ref="C2193:D2193" si="253">#REF!</f>
        <v>#REF!</v>
      </c>
      <c r="D2193" s="146" t="str">
        <f t="shared" si="253"/>
        <v>#REF!</v>
      </c>
      <c r="E2193" s="146">
        <f>'Product Ratings'!C2260</f>
        <v>2</v>
      </c>
      <c r="F2193" s="305">
        <f>'Product Ratings'!D2260</f>
        <v>26.43</v>
      </c>
      <c r="G2193" s="305">
        <f>'Product Ratings'!E2260</f>
        <v>8.43</v>
      </c>
      <c r="H2193" s="134">
        <f>'Product Ratings'!F2260</f>
        <v>0.3191</v>
      </c>
      <c r="I2193" s="146"/>
      <c r="J2193" s="305">
        <f>'Product Ratings'!J2260</f>
        <v>13.215</v>
      </c>
      <c r="K2193" s="146" t="str">
        <f>'Product Ratings'!K2260</f>
        <v/>
      </c>
      <c r="L2193" s="305">
        <f>'Product Ratings'!L2260</f>
        <v>10.01819422</v>
      </c>
      <c r="M2193" s="134" t="str">
        <f>'Product Ratings'!M2260</f>
        <v/>
      </c>
      <c r="N2193" s="146"/>
      <c r="O2193" s="139">
        <f>'Product Ratings'!O2260</f>
        <v>2</v>
      </c>
      <c r="P2193" s="139">
        <f>'Product Ratings'!P2260</f>
        <v>1</v>
      </c>
      <c r="Q2193" s="139">
        <f>'Product Ratings'!Q2260</f>
        <v>5</v>
      </c>
      <c r="R2193" s="139">
        <f>'Product Ratings'!R2260</f>
        <v>0</v>
      </c>
      <c r="S2193" s="306">
        <f>'Product Ratings'!S2260</f>
        <v>0</v>
      </c>
      <c r="T2193" s="307">
        <f>'Product Ratings'!T2260</f>
        <v>8</v>
      </c>
      <c r="U2193" s="146"/>
      <c r="V2193" s="146"/>
      <c r="W2193" s="146"/>
    </row>
    <row r="2194" ht="12.75" customHeight="1">
      <c r="A2194" s="146"/>
      <c r="B2194" s="146" t="str">
        <f>'Product Ratings'!B2261</f>
        <v/>
      </c>
      <c r="C2194" s="146" t="str">
        <f t="shared" ref="C2194:D2194" si="254">#REF!</f>
        <v>#REF!</v>
      </c>
      <c r="D2194" s="146" t="str">
        <f t="shared" si="254"/>
        <v>#REF!</v>
      </c>
      <c r="E2194" s="146">
        <f>'Product Ratings'!C2261</f>
        <v>4</v>
      </c>
      <c r="F2194" s="305">
        <f>'Product Ratings'!D2261</f>
        <v>76.49</v>
      </c>
      <c r="G2194" s="305">
        <f>'Product Ratings'!E2261</f>
        <v>24.34</v>
      </c>
      <c r="H2194" s="134">
        <f>'Product Ratings'!F2261</f>
        <v>0.3182</v>
      </c>
      <c r="I2194" s="146"/>
      <c r="J2194" s="305">
        <f>'Product Ratings'!J2261</f>
        <v>19.1225</v>
      </c>
      <c r="K2194" s="146" t="str">
        <f>'Product Ratings'!K2261</f>
        <v/>
      </c>
      <c r="L2194" s="305">
        <f>'Product Ratings'!L2261</f>
        <v>14.50652405</v>
      </c>
      <c r="M2194" s="134" t="str">
        <f>'Product Ratings'!M2261</f>
        <v/>
      </c>
      <c r="N2194" s="146"/>
      <c r="O2194" s="139">
        <f>'Product Ratings'!O2261</f>
        <v>2</v>
      </c>
      <c r="P2194" s="139">
        <f>'Product Ratings'!P2261</f>
        <v>1</v>
      </c>
      <c r="Q2194" s="139">
        <f>'Product Ratings'!Q2261</f>
        <v>5</v>
      </c>
      <c r="R2194" s="139">
        <f>'Product Ratings'!R2261</f>
        <v>0</v>
      </c>
      <c r="S2194" s="306">
        <f>'Product Ratings'!S2261</f>
        <v>0</v>
      </c>
      <c r="T2194" s="307">
        <f>'Product Ratings'!T2261</f>
        <v>8</v>
      </c>
      <c r="U2194" s="146"/>
      <c r="V2194" s="146"/>
      <c r="W2194" s="146"/>
    </row>
    <row r="2195" ht="12.75" customHeight="1">
      <c r="A2195" s="146"/>
      <c r="B2195" s="146" t="str">
        <f>'Product Ratings'!B2263</f>
        <v/>
      </c>
      <c r="C2195" s="146" t="str">
        <f t="shared" ref="C2195:D2195" si="255">#REF!</f>
        <v>#REF!</v>
      </c>
      <c r="D2195" s="146" t="str">
        <f t="shared" si="255"/>
        <v>#REF!</v>
      </c>
      <c r="E2195" s="146">
        <f>'Product Ratings'!C2263</f>
        <v>1</v>
      </c>
      <c r="F2195" s="305">
        <f>'Product Ratings'!D2263</f>
        <v>18.29</v>
      </c>
      <c r="G2195" s="305">
        <f>'Product Ratings'!E2263</f>
        <v>5.79</v>
      </c>
      <c r="H2195" s="134">
        <f>'Product Ratings'!F2263</f>
        <v>0.3164</v>
      </c>
      <c r="I2195" s="146"/>
      <c r="J2195" s="305">
        <f>'Product Ratings'!J2263</f>
        <v>18.29</v>
      </c>
      <c r="K2195" s="146" t="str">
        <f>'Product Ratings'!K2263</f>
        <v/>
      </c>
      <c r="L2195" s="305">
        <f>'Product Ratings'!L2263</f>
        <v>13.89395321</v>
      </c>
      <c r="M2195" s="134" t="str">
        <f>'Product Ratings'!M2263</f>
        <v/>
      </c>
      <c r="N2195" s="146"/>
      <c r="O2195" s="139">
        <f>'Product Ratings'!O2263</f>
        <v>2</v>
      </c>
      <c r="P2195" s="139">
        <f>'Product Ratings'!P2263</f>
        <v>1</v>
      </c>
      <c r="Q2195" s="139">
        <f>'Product Ratings'!Q2263</f>
        <v>5</v>
      </c>
      <c r="R2195" s="139">
        <f>'Product Ratings'!R2263</f>
        <v>0</v>
      </c>
      <c r="S2195" s="306">
        <f>'Product Ratings'!S2263</f>
        <v>0</v>
      </c>
      <c r="T2195" s="307">
        <f>'Product Ratings'!T2263</f>
        <v>8</v>
      </c>
      <c r="U2195" s="146"/>
      <c r="V2195" s="146"/>
      <c r="W2195" s="146"/>
    </row>
    <row r="2196" ht="12.75" customHeight="1">
      <c r="A2196" s="146"/>
      <c r="B2196" s="146" t="str">
        <f>'Product Ratings'!B2264</f>
        <v/>
      </c>
      <c r="C2196" s="146" t="str">
        <f t="shared" ref="C2196:D2196" si="256">#REF!</f>
        <v>#REF!</v>
      </c>
      <c r="D2196" s="146" t="str">
        <f t="shared" si="256"/>
        <v>#REF!</v>
      </c>
      <c r="E2196" s="146">
        <f>'Product Ratings'!C2264</f>
        <v>4</v>
      </c>
      <c r="F2196" s="305">
        <f>'Product Ratings'!D2264</f>
        <v>101.7</v>
      </c>
      <c r="G2196" s="305">
        <f>'Product Ratings'!E2264</f>
        <v>32.13</v>
      </c>
      <c r="H2196" s="134">
        <f>'Product Ratings'!F2264</f>
        <v>0.3159</v>
      </c>
      <c r="I2196" s="146"/>
      <c r="J2196" s="305">
        <f>'Product Ratings'!J2264</f>
        <v>25.425</v>
      </c>
      <c r="K2196" s="146" t="str">
        <f>'Product Ratings'!K2264</f>
        <v/>
      </c>
      <c r="L2196" s="305">
        <f>'Product Ratings'!L2264</f>
        <v>19.321377</v>
      </c>
      <c r="M2196" s="134" t="str">
        <f>'Product Ratings'!M2264</f>
        <v/>
      </c>
      <c r="N2196" s="146"/>
      <c r="O2196" s="139">
        <f>'Product Ratings'!O2264</f>
        <v>2</v>
      </c>
      <c r="P2196" s="139">
        <f>'Product Ratings'!P2264</f>
        <v>1</v>
      </c>
      <c r="Q2196" s="139">
        <f>'Product Ratings'!Q2264</f>
        <v>5</v>
      </c>
      <c r="R2196" s="139">
        <f>'Product Ratings'!R2264</f>
        <v>0</v>
      </c>
      <c r="S2196" s="306">
        <f>'Product Ratings'!S2264</f>
        <v>0</v>
      </c>
      <c r="T2196" s="307">
        <f>'Product Ratings'!T2264</f>
        <v>8</v>
      </c>
      <c r="U2196" s="146"/>
      <c r="V2196" s="146"/>
      <c r="W2196" s="146"/>
    </row>
    <row r="2197" ht="12.75" customHeight="1">
      <c r="A2197" s="146"/>
      <c r="B2197" s="146" t="str">
        <f>'Product Ratings'!B2266</f>
        <v/>
      </c>
      <c r="C2197" s="146" t="str">
        <f t="shared" ref="C2197:D2197" si="257">#REF!</f>
        <v>#REF!</v>
      </c>
      <c r="D2197" s="146" t="str">
        <f t="shared" si="257"/>
        <v>#REF!</v>
      </c>
      <c r="E2197" s="146">
        <f>'Product Ratings'!C2266</f>
        <v>1</v>
      </c>
      <c r="F2197" s="305">
        <f>'Product Ratings'!D2266</f>
        <v>30.78</v>
      </c>
      <c r="G2197" s="305">
        <f>'Product Ratings'!E2266</f>
        <v>9.62</v>
      </c>
      <c r="H2197" s="134">
        <f>'Product Ratings'!F2266</f>
        <v>0.3125</v>
      </c>
      <c r="I2197" s="146"/>
      <c r="J2197" s="305">
        <f>'Product Ratings'!J2266</f>
        <v>30.78</v>
      </c>
      <c r="K2197" s="146" t="str">
        <f>'Product Ratings'!K2266</f>
        <v/>
      </c>
      <c r="L2197" s="305">
        <f>'Product Ratings'!L2266</f>
        <v>23.45142857</v>
      </c>
      <c r="M2197" s="134" t="str">
        <f>'Product Ratings'!M2266</f>
        <v/>
      </c>
      <c r="N2197" s="146"/>
      <c r="O2197" s="139">
        <f>'Product Ratings'!O2266</f>
        <v>2</v>
      </c>
      <c r="P2197" s="139">
        <f>'Product Ratings'!P2266</f>
        <v>1</v>
      </c>
      <c r="Q2197" s="139">
        <f>'Product Ratings'!Q2266</f>
        <v>5</v>
      </c>
      <c r="R2197" s="139">
        <f>'Product Ratings'!R2266</f>
        <v>0</v>
      </c>
      <c r="S2197" s="306">
        <f>'Product Ratings'!S2266</f>
        <v>0</v>
      </c>
      <c r="T2197" s="307">
        <f>'Product Ratings'!T2266</f>
        <v>8</v>
      </c>
      <c r="U2197" s="146"/>
      <c r="V2197" s="146"/>
      <c r="W2197" s="146"/>
    </row>
    <row r="2198" ht="12.75" customHeight="1">
      <c r="A2198" s="146"/>
      <c r="B2198" s="146" t="str">
        <f>'Product Ratings'!B2267</f>
        <v/>
      </c>
      <c r="C2198" s="146" t="str">
        <f t="shared" ref="C2198:D2198" si="258">#REF!</f>
        <v>#REF!</v>
      </c>
      <c r="D2198" s="146" t="str">
        <f t="shared" si="258"/>
        <v>#REF!</v>
      </c>
      <c r="E2198" s="146">
        <f>'Product Ratings'!C2267</f>
        <v>1</v>
      </c>
      <c r="F2198" s="305">
        <f>'Product Ratings'!D2267</f>
        <v>23.13</v>
      </c>
      <c r="G2198" s="305">
        <f>'Product Ratings'!E2267</f>
        <v>7.23</v>
      </c>
      <c r="H2198" s="134">
        <f>'Product Ratings'!F2267</f>
        <v>0.3125</v>
      </c>
      <c r="I2198" s="146"/>
      <c r="J2198" s="305">
        <f>'Product Ratings'!J2267</f>
        <v>23.13</v>
      </c>
      <c r="K2198" s="146" t="str">
        <f>'Product Ratings'!K2267</f>
        <v/>
      </c>
      <c r="L2198" s="305">
        <f>'Product Ratings'!L2267</f>
        <v>17.62285714</v>
      </c>
      <c r="M2198" s="134" t="str">
        <f>'Product Ratings'!M2267</f>
        <v/>
      </c>
      <c r="N2198" s="146"/>
      <c r="O2198" s="139">
        <f>'Product Ratings'!O2267</f>
        <v>2</v>
      </c>
      <c r="P2198" s="139">
        <f>'Product Ratings'!P2267</f>
        <v>1</v>
      </c>
      <c r="Q2198" s="139">
        <f>'Product Ratings'!Q2267</f>
        <v>5</v>
      </c>
      <c r="R2198" s="139">
        <f>'Product Ratings'!R2267</f>
        <v>0</v>
      </c>
      <c r="S2198" s="306">
        <f>'Product Ratings'!S2267</f>
        <v>0</v>
      </c>
      <c r="T2198" s="307">
        <f>'Product Ratings'!T2267</f>
        <v>8</v>
      </c>
      <c r="U2198" s="146"/>
      <c r="V2198" s="146"/>
      <c r="W2198" s="146"/>
    </row>
    <row r="2199" ht="12.75" customHeight="1">
      <c r="A2199" s="146"/>
      <c r="B2199" s="146" t="str">
        <f>'Product Ratings'!B2270</f>
        <v/>
      </c>
      <c r="C2199" s="146" t="str">
        <f t="shared" ref="C2199:D2199" si="259">#REF!</f>
        <v>#REF!</v>
      </c>
      <c r="D2199" s="146" t="str">
        <f t="shared" si="259"/>
        <v>#REF!</v>
      </c>
      <c r="E2199" s="146">
        <f>'Product Ratings'!C2270</f>
        <v>3</v>
      </c>
      <c r="F2199" s="305">
        <f>'Product Ratings'!D2270</f>
        <v>37.05</v>
      </c>
      <c r="G2199" s="305">
        <f>'Product Ratings'!E2270</f>
        <v>11.48</v>
      </c>
      <c r="H2199" s="134">
        <f>'Product Ratings'!F2270</f>
        <v>0.3097</v>
      </c>
      <c r="I2199" s="146"/>
      <c r="J2199" s="305">
        <f>'Product Ratings'!J2270</f>
        <v>12.35</v>
      </c>
      <c r="K2199" s="146" t="str">
        <f>'Product Ratings'!K2270</f>
        <v/>
      </c>
      <c r="L2199" s="305">
        <f>'Product Ratings'!L2270</f>
        <v>9.429640376</v>
      </c>
      <c r="M2199" s="134" t="str">
        <f>'Product Ratings'!M2270</f>
        <v/>
      </c>
      <c r="N2199" s="146"/>
      <c r="O2199" s="139">
        <f>'Product Ratings'!O2270</f>
        <v>2</v>
      </c>
      <c r="P2199" s="139">
        <f>'Product Ratings'!P2270</f>
        <v>1</v>
      </c>
      <c r="Q2199" s="139">
        <f>'Product Ratings'!Q2270</f>
        <v>5</v>
      </c>
      <c r="R2199" s="139">
        <f>'Product Ratings'!R2270</f>
        <v>0</v>
      </c>
      <c r="S2199" s="306">
        <f>'Product Ratings'!S2270</f>
        <v>0</v>
      </c>
      <c r="T2199" s="307">
        <f>'Product Ratings'!T2270</f>
        <v>8</v>
      </c>
      <c r="U2199" s="146"/>
      <c r="V2199" s="146"/>
      <c r="W2199" s="146"/>
    </row>
    <row r="2200" ht="12.75" customHeight="1">
      <c r="A2200" s="146"/>
      <c r="B2200" s="146" t="str">
        <f>'Product Ratings'!B2272</f>
        <v/>
      </c>
      <c r="C2200" s="146" t="str">
        <f t="shared" ref="C2200:D2200" si="260">#REF!</f>
        <v>#REF!</v>
      </c>
      <c r="D2200" s="146" t="str">
        <f t="shared" si="260"/>
        <v>#REF!</v>
      </c>
      <c r="E2200" s="146">
        <f>'Product Ratings'!C2272</f>
        <v>5</v>
      </c>
      <c r="F2200" s="305">
        <f>'Product Ratings'!D2272</f>
        <v>50</v>
      </c>
      <c r="G2200" s="305">
        <f>'Product Ratings'!E2272</f>
        <v>15.46</v>
      </c>
      <c r="H2200" s="134">
        <f>'Product Ratings'!F2272</f>
        <v>0.3092</v>
      </c>
      <c r="I2200" s="146"/>
      <c r="J2200" s="305">
        <f>'Product Ratings'!J2272</f>
        <v>10</v>
      </c>
      <c r="K2200" s="146" t="str">
        <f>'Product Ratings'!K2272</f>
        <v/>
      </c>
      <c r="L2200" s="305">
        <f>'Product Ratings'!L2272</f>
        <v>7.638252368</v>
      </c>
      <c r="M2200" s="134" t="str">
        <f>'Product Ratings'!M2272</f>
        <v/>
      </c>
      <c r="N2200" s="146"/>
      <c r="O2200" s="139">
        <f>'Product Ratings'!O2272</f>
        <v>2</v>
      </c>
      <c r="P2200" s="139">
        <f>'Product Ratings'!P2272</f>
        <v>1</v>
      </c>
      <c r="Q2200" s="139">
        <f>'Product Ratings'!Q2272</f>
        <v>5</v>
      </c>
      <c r="R2200" s="139">
        <f>'Product Ratings'!R2272</f>
        <v>0</v>
      </c>
      <c r="S2200" s="306">
        <f>'Product Ratings'!S2272</f>
        <v>0</v>
      </c>
      <c r="T2200" s="307">
        <f>'Product Ratings'!T2272</f>
        <v>8</v>
      </c>
      <c r="U2200" s="146"/>
      <c r="V2200" s="146"/>
      <c r="W2200" s="146"/>
    </row>
    <row r="2201" ht="12.75" customHeight="1">
      <c r="A2201" s="146"/>
      <c r="B2201" s="146" t="str">
        <f>'Product Ratings'!B2276</f>
        <v/>
      </c>
      <c r="C2201" s="146" t="str">
        <f t="shared" ref="C2201:D2201" si="261">#REF!</f>
        <v>#REF!</v>
      </c>
      <c r="D2201" s="146" t="str">
        <f t="shared" si="261"/>
        <v>#REF!</v>
      </c>
      <c r="E2201" s="146">
        <f>'Product Ratings'!C2276</f>
        <v>2</v>
      </c>
      <c r="F2201" s="305">
        <f>'Product Ratings'!D2276</f>
        <v>29.55</v>
      </c>
      <c r="G2201" s="305">
        <f>'Product Ratings'!E2276</f>
        <v>9.05</v>
      </c>
      <c r="H2201" s="134">
        <f>'Product Ratings'!F2276</f>
        <v>0.3062</v>
      </c>
      <c r="I2201" s="146"/>
      <c r="J2201" s="305">
        <f>'Product Ratings'!J2276</f>
        <v>14.775</v>
      </c>
      <c r="K2201" s="146" t="str">
        <f>'Product Ratings'!K2276</f>
        <v/>
      </c>
      <c r="L2201" s="305">
        <f>'Product Ratings'!L2276</f>
        <v>11.31143776</v>
      </c>
      <c r="M2201" s="134" t="str">
        <f>'Product Ratings'!M2276</f>
        <v/>
      </c>
      <c r="N2201" s="146"/>
      <c r="O2201" s="139">
        <f>'Product Ratings'!O2276</f>
        <v>2</v>
      </c>
      <c r="P2201" s="139">
        <f>'Product Ratings'!P2276</f>
        <v>1</v>
      </c>
      <c r="Q2201" s="139">
        <f>'Product Ratings'!Q2276</f>
        <v>5</v>
      </c>
      <c r="R2201" s="139">
        <f>'Product Ratings'!R2276</f>
        <v>0</v>
      </c>
      <c r="S2201" s="306">
        <f>'Product Ratings'!S2276</f>
        <v>0</v>
      </c>
      <c r="T2201" s="307">
        <f>'Product Ratings'!T2276</f>
        <v>8</v>
      </c>
      <c r="U2201" s="146"/>
      <c r="V2201" s="146"/>
      <c r="W2201" s="146"/>
    </row>
    <row r="2202" ht="12.75" customHeight="1">
      <c r="A2202" s="146"/>
      <c r="B2202" s="146" t="str">
        <f>'Product Ratings'!B2277</f>
        <v/>
      </c>
      <c r="C2202" s="146" t="str">
        <f t="shared" ref="C2202:D2202" si="262">#REF!</f>
        <v>#REF!</v>
      </c>
      <c r="D2202" s="146" t="str">
        <f t="shared" si="262"/>
        <v>#REF!</v>
      </c>
      <c r="E2202" s="146">
        <f>'Product Ratings'!C2277</f>
        <v>3</v>
      </c>
      <c r="F2202" s="305">
        <f>'Product Ratings'!D2277</f>
        <v>32.61</v>
      </c>
      <c r="G2202" s="305">
        <f>'Product Ratings'!E2277</f>
        <v>9.91</v>
      </c>
      <c r="H2202" s="134">
        <f>'Product Ratings'!F2277</f>
        <v>0.3038</v>
      </c>
      <c r="I2202" s="146"/>
      <c r="J2202" s="305">
        <f>'Product Ratings'!J2277</f>
        <v>10.87</v>
      </c>
      <c r="K2202" s="146" t="str">
        <f>'Product Ratings'!K2277</f>
        <v/>
      </c>
      <c r="L2202" s="305">
        <f>'Product Ratings'!L2277</f>
        <v>8.337168277</v>
      </c>
      <c r="M2202" s="134" t="str">
        <f>'Product Ratings'!M2277</f>
        <v/>
      </c>
      <c r="N2202" s="146"/>
      <c r="O2202" s="139">
        <f>'Product Ratings'!O2277</f>
        <v>2</v>
      </c>
      <c r="P2202" s="139">
        <f>'Product Ratings'!P2277</f>
        <v>1</v>
      </c>
      <c r="Q2202" s="139">
        <f>'Product Ratings'!Q2277</f>
        <v>5</v>
      </c>
      <c r="R2202" s="139">
        <f>'Product Ratings'!R2277</f>
        <v>0</v>
      </c>
      <c r="S2202" s="306">
        <f>'Product Ratings'!S2277</f>
        <v>0</v>
      </c>
      <c r="T2202" s="307">
        <f>'Product Ratings'!T2277</f>
        <v>8</v>
      </c>
      <c r="U2202" s="146"/>
      <c r="V2202" s="146"/>
      <c r="W2202" s="146"/>
    </row>
    <row r="2203" ht="12.75" customHeight="1">
      <c r="A2203" s="146"/>
      <c r="B2203" s="146" t="str">
        <f>'Product Ratings'!B2278</f>
        <v/>
      </c>
      <c r="C2203" s="146" t="str">
        <f t="shared" ref="C2203:D2203" si="263">#REF!</f>
        <v>#REF!</v>
      </c>
      <c r="D2203" s="146" t="str">
        <f t="shared" si="263"/>
        <v>#REF!</v>
      </c>
      <c r="E2203" s="146">
        <f>'Product Ratings'!C2278</f>
        <v>2</v>
      </c>
      <c r="F2203" s="305">
        <f>'Product Ratings'!D2278</f>
        <v>30.43</v>
      </c>
      <c r="G2203" s="305">
        <f>'Product Ratings'!E2278</f>
        <v>9.23</v>
      </c>
      <c r="H2203" s="134">
        <f>'Product Ratings'!F2278</f>
        <v>0.3034</v>
      </c>
      <c r="I2203" s="146"/>
      <c r="J2203" s="305">
        <f>'Product Ratings'!J2278</f>
        <v>15.215</v>
      </c>
      <c r="K2203" s="146" t="str">
        <f>'Product Ratings'!K2278</f>
        <v/>
      </c>
      <c r="L2203" s="305">
        <f>'Product Ratings'!L2278</f>
        <v>11.67331594</v>
      </c>
      <c r="M2203" s="134" t="str">
        <f>'Product Ratings'!M2278</f>
        <v/>
      </c>
      <c r="N2203" s="146"/>
      <c r="O2203" s="139">
        <f>'Product Ratings'!O2278</f>
        <v>2</v>
      </c>
      <c r="P2203" s="139">
        <f>'Product Ratings'!P2278</f>
        <v>1</v>
      </c>
      <c r="Q2203" s="139">
        <f>'Product Ratings'!Q2278</f>
        <v>5</v>
      </c>
      <c r="R2203" s="139">
        <f>'Product Ratings'!R2278</f>
        <v>0</v>
      </c>
      <c r="S2203" s="306">
        <f>'Product Ratings'!S2278</f>
        <v>0</v>
      </c>
      <c r="T2203" s="307">
        <f>'Product Ratings'!T2278</f>
        <v>8</v>
      </c>
      <c r="U2203" s="146"/>
      <c r="V2203" s="146"/>
      <c r="W2203" s="146"/>
    </row>
    <row r="2204" ht="12.75" customHeight="1">
      <c r="A2204" s="146"/>
      <c r="B2204" s="146" t="str">
        <f>'Product Ratings'!B2282</f>
        <v/>
      </c>
      <c r="C2204" s="146" t="str">
        <f t="shared" ref="C2204:D2204" si="264">#REF!</f>
        <v>#REF!</v>
      </c>
      <c r="D2204" s="146" t="str">
        <f t="shared" si="264"/>
        <v>#REF!</v>
      </c>
      <c r="E2204" s="146">
        <f>'Product Ratings'!C2282</f>
        <v>4</v>
      </c>
      <c r="F2204" s="305">
        <f>'Product Ratings'!D2282</f>
        <v>60.87</v>
      </c>
      <c r="G2204" s="305">
        <f>'Product Ratings'!E2282</f>
        <v>18.47</v>
      </c>
      <c r="H2204" s="134">
        <f>'Product Ratings'!F2282</f>
        <v>0.3034</v>
      </c>
      <c r="I2204" s="146"/>
      <c r="J2204" s="305">
        <f>'Product Ratings'!J2282</f>
        <v>15.2175</v>
      </c>
      <c r="K2204" s="146" t="str">
        <f>'Product Ratings'!K2282</f>
        <v/>
      </c>
      <c r="L2204" s="305">
        <f>'Product Ratings'!L2282</f>
        <v>11.675234</v>
      </c>
      <c r="M2204" s="134" t="str">
        <f>'Product Ratings'!M2282</f>
        <v/>
      </c>
      <c r="N2204" s="146"/>
      <c r="O2204" s="139">
        <f>'Product Ratings'!O2282</f>
        <v>2</v>
      </c>
      <c r="P2204" s="139">
        <f>'Product Ratings'!P2282</f>
        <v>1</v>
      </c>
      <c r="Q2204" s="139">
        <f>'Product Ratings'!Q2282</f>
        <v>5</v>
      </c>
      <c r="R2204" s="139">
        <f>'Product Ratings'!R2282</f>
        <v>0</v>
      </c>
      <c r="S2204" s="306">
        <f>'Product Ratings'!S2282</f>
        <v>0</v>
      </c>
      <c r="T2204" s="307">
        <f>'Product Ratings'!T2282</f>
        <v>8</v>
      </c>
      <c r="U2204" s="146"/>
      <c r="V2204" s="146"/>
      <c r="W2204" s="146"/>
    </row>
    <row r="2205" ht="12.75" customHeight="1">
      <c r="A2205" s="146"/>
      <c r="B2205" s="146" t="str">
        <f>'Product Ratings'!B2283</f>
        <v/>
      </c>
      <c r="C2205" s="146" t="str">
        <f t="shared" ref="C2205:D2205" si="265">#REF!</f>
        <v>#REF!</v>
      </c>
      <c r="D2205" s="146" t="str">
        <f t="shared" si="265"/>
        <v>#REF!</v>
      </c>
      <c r="E2205" s="146">
        <f>'Product Ratings'!C2283</f>
        <v>3</v>
      </c>
      <c r="F2205" s="305">
        <f>'Product Ratings'!D2283</f>
        <v>45.65</v>
      </c>
      <c r="G2205" s="305">
        <f>'Product Ratings'!E2283</f>
        <v>13.85</v>
      </c>
      <c r="H2205" s="134">
        <f>'Product Ratings'!F2283</f>
        <v>0.3034</v>
      </c>
      <c r="I2205" s="146"/>
      <c r="J2205" s="305">
        <f>'Product Ratings'!J2283</f>
        <v>15.21666667</v>
      </c>
      <c r="K2205" s="146" t="str">
        <f>'Product Ratings'!K2283</f>
        <v/>
      </c>
      <c r="L2205" s="305">
        <f>'Product Ratings'!L2283</f>
        <v>11.67459465</v>
      </c>
      <c r="M2205" s="134" t="str">
        <f>'Product Ratings'!M2283</f>
        <v/>
      </c>
      <c r="N2205" s="146"/>
      <c r="O2205" s="139">
        <f>'Product Ratings'!O2283</f>
        <v>2</v>
      </c>
      <c r="P2205" s="139">
        <f>'Product Ratings'!P2283</f>
        <v>1</v>
      </c>
      <c r="Q2205" s="139">
        <f>'Product Ratings'!Q2283</f>
        <v>5</v>
      </c>
      <c r="R2205" s="139">
        <f>'Product Ratings'!R2283</f>
        <v>0</v>
      </c>
      <c r="S2205" s="306">
        <f>'Product Ratings'!S2283</f>
        <v>0</v>
      </c>
      <c r="T2205" s="307">
        <f>'Product Ratings'!T2283</f>
        <v>8</v>
      </c>
      <c r="U2205" s="146"/>
      <c r="V2205" s="146"/>
      <c r="W2205" s="146"/>
    </row>
    <row r="2206" ht="12.75" customHeight="1">
      <c r="A2206" s="146"/>
      <c r="B2206" s="146" t="str">
        <f>'Product Ratings'!B2284</f>
        <v/>
      </c>
      <c r="C2206" s="146" t="str">
        <f t="shared" ref="C2206:D2206" si="266">#REF!</f>
        <v>#REF!</v>
      </c>
      <c r="D2206" s="146" t="str">
        <f t="shared" si="266"/>
        <v>#REF!</v>
      </c>
      <c r="E2206" s="146">
        <f>'Product Ratings'!C2284</f>
        <v>3</v>
      </c>
      <c r="F2206" s="305">
        <f>'Product Ratings'!D2284</f>
        <v>45.65</v>
      </c>
      <c r="G2206" s="305">
        <f>'Product Ratings'!E2284</f>
        <v>13.85</v>
      </c>
      <c r="H2206" s="134">
        <f>'Product Ratings'!F2284</f>
        <v>0.3034</v>
      </c>
      <c r="I2206" s="146"/>
      <c r="J2206" s="305">
        <f>'Product Ratings'!J2284</f>
        <v>15.21666667</v>
      </c>
      <c r="K2206" s="146" t="str">
        <f>'Product Ratings'!K2284</f>
        <v/>
      </c>
      <c r="L2206" s="305">
        <f>'Product Ratings'!L2284</f>
        <v>11.67459465</v>
      </c>
      <c r="M2206" s="134" t="str">
        <f>'Product Ratings'!M2284</f>
        <v/>
      </c>
      <c r="N2206" s="146"/>
      <c r="O2206" s="139">
        <f>'Product Ratings'!O2284</f>
        <v>2</v>
      </c>
      <c r="P2206" s="139">
        <f>'Product Ratings'!P2284</f>
        <v>1</v>
      </c>
      <c r="Q2206" s="139">
        <f>'Product Ratings'!Q2284</f>
        <v>5</v>
      </c>
      <c r="R2206" s="139">
        <f>'Product Ratings'!R2284</f>
        <v>0</v>
      </c>
      <c r="S2206" s="306">
        <f>'Product Ratings'!S2284</f>
        <v>0</v>
      </c>
      <c r="T2206" s="307">
        <f>'Product Ratings'!T2284</f>
        <v>8</v>
      </c>
      <c r="U2206" s="146"/>
      <c r="V2206" s="146"/>
      <c r="W2206" s="146"/>
    </row>
    <row r="2207" ht="12.75" customHeight="1">
      <c r="A2207" s="146"/>
      <c r="B2207" s="146" t="str">
        <f>'Product Ratings'!B2285</f>
        <v/>
      </c>
      <c r="C2207" s="146" t="str">
        <f t="shared" ref="C2207:D2207" si="267">#REF!</f>
        <v>#REF!</v>
      </c>
      <c r="D2207" s="146" t="str">
        <f t="shared" si="267"/>
        <v>#REF!</v>
      </c>
      <c r="E2207" s="146">
        <f>'Product Ratings'!C2285</f>
        <v>5</v>
      </c>
      <c r="F2207" s="305">
        <f>'Product Ratings'!D2285</f>
        <v>68.13</v>
      </c>
      <c r="G2207" s="305">
        <f>'Product Ratings'!E2285</f>
        <v>20.63</v>
      </c>
      <c r="H2207" s="134">
        <f>'Product Ratings'!F2285</f>
        <v>0.3028</v>
      </c>
      <c r="I2207" s="146"/>
      <c r="J2207" s="305">
        <f>'Product Ratings'!J2285</f>
        <v>13.626</v>
      </c>
      <c r="K2207" s="146" t="str">
        <f>'Product Ratings'!K2285</f>
        <v/>
      </c>
      <c r="L2207" s="305">
        <f>'Product Ratings'!L2285</f>
        <v>10.45901136</v>
      </c>
      <c r="M2207" s="134" t="str">
        <f>'Product Ratings'!M2285</f>
        <v/>
      </c>
      <c r="N2207" s="146"/>
      <c r="O2207" s="139">
        <f>'Product Ratings'!O2285</f>
        <v>2</v>
      </c>
      <c r="P2207" s="139">
        <f>'Product Ratings'!P2285</f>
        <v>1</v>
      </c>
      <c r="Q2207" s="139">
        <f>'Product Ratings'!Q2285</f>
        <v>5</v>
      </c>
      <c r="R2207" s="139">
        <f>'Product Ratings'!R2285</f>
        <v>0</v>
      </c>
      <c r="S2207" s="306">
        <f>'Product Ratings'!S2285</f>
        <v>0</v>
      </c>
      <c r="T2207" s="307">
        <f>'Product Ratings'!T2285</f>
        <v>8</v>
      </c>
      <c r="U2207" s="146"/>
      <c r="V2207" s="146"/>
      <c r="W2207" s="146"/>
    </row>
    <row r="2208" ht="12.75" customHeight="1">
      <c r="A2208" s="146"/>
      <c r="B2208" s="146" t="str">
        <f>'Product Ratings'!B2287</f>
        <v/>
      </c>
      <c r="C2208" s="146" t="str">
        <f t="shared" ref="C2208:D2208" si="268">#REF!</f>
        <v>#REF!</v>
      </c>
      <c r="D2208" s="146" t="str">
        <f t="shared" si="268"/>
        <v>#REF!</v>
      </c>
      <c r="E2208" s="146">
        <f>'Product Ratings'!C2287</f>
        <v>4</v>
      </c>
      <c r="F2208" s="305">
        <f>'Product Ratings'!D2287</f>
        <v>43.48</v>
      </c>
      <c r="G2208" s="305">
        <f>'Product Ratings'!E2287</f>
        <v>13.13</v>
      </c>
      <c r="H2208" s="134">
        <f>'Product Ratings'!F2287</f>
        <v>0.3021</v>
      </c>
      <c r="I2208" s="146"/>
      <c r="J2208" s="305">
        <f>'Product Ratings'!J2287</f>
        <v>10.87</v>
      </c>
      <c r="K2208" s="146" t="str">
        <f>'Product Ratings'!K2287</f>
        <v/>
      </c>
      <c r="L2208" s="305">
        <f>'Product Ratings'!L2287</f>
        <v>8.348053145</v>
      </c>
      <c r="M2208" s="134" t="str">
        <f>'Product Ratings'!M2287</f>
        <v/>
      </c>
      <c r="N2208" s="146"/>
      <c r="O2208" s="139">
        <f>'Product Ratings'!O2287</f>
        <v>2</v>
      </c>
      <c r="P2208" s="139">
        <f>'Product Ratings'!P2287</f>
        <v>1</v>
      </c>
      <c r="Q2208" s="139">
        <f>'Product Ratings'!Q2287</f>
        <v>5</v>
      </c>
      <c r="R2208" s="139">
        <f>'Product Ratings'!R2287</f>
        <v>0</v>
      </c>
      <c r="S2208" s="306">
        <f>'Product Ratings'!S2287</f>
        <v>0</v>
      </c>
      <c r="T2208" s="307">
        <f>'Product Ratings'!T2287</f>
        <v>8</v>
      </c>
      <c r="U2208" s="146"/>
      <c r="V2208" s="146"/>
      <c r="W2208" s="146"/>
    </row>
    <row r="2209" ht="12.75" customHeight="1">
      <c r="A2209" s="146"/>
      <c r="B2209" s="146" t="str">
        <f>'Product Ratings'!B2288</f>
        <v/>
      </c>
      <c r="C2209" s="146" t="str">
        <f t="shared" ref="C2209:D2209" si="269">#REF!</f>
        <v>#REF!</v>
      </c>
      <c r="D2209" s="146" t="str">
        <f t="shared" si="269"/>
        <v>#REF!</v>
      </c>
      <c r="E2209" s="146">
        <f>'Product Ratings'!C2288</f>
        <v>2</v>
      </c>
      <c r="F2209" s="305">
        <f>'Product Ratings'!D2288</f>
        <v>28.7</v>
      </c>
      <c r="G2209" s="305">
        <f>'Product Ratings'!E2288</f>
        <v>8.63</v>
      </c>
      <c r="H2209" s="134">
        <f>'Product Ratings'!F2288</f>
        <v>0.3008</v>
      </c>
      <c r="I2209" s="146"/>
      <c r="J2209" s="305">
        <f>'Product Ratings'!J2288</f>
        <v>14.35</v>
      </c>
      <c r="K2209" s="146" t="str">
        <f>'Product Ratings'!K2288</f>
        <v/>
      </c>
      <c r="L2209" s="305">
        <f>'Product Ratings'!L2288</f>
        <v>11.03167282</v>
      </c>
      <c r="M2209" s="134" t="str">
        <f>'Product Ratings'!M2288</f>
        <v/>
      </c>
      <c r="N2209" s="146"/>
      <c r="O2209" s="139">
        <f>'Product Ratings'!O2288</f>
        <v>2</v>
      </c>
      <c r="P2209" s="139">
        <f>'Product Ratings'!P2288</f>
        <v>1</v>
      </c>
      <c r="Q2209" s="139">
        <f>'Product Ratings'!Q2288</f>
        <v>5</v>
      </c>
      <c r="R2209" s="139">
        <f>'Product Ratings'!R2288</f>
        <v>0</v>
      </c>
      <c r="S2209" s="306">
        <f>'Product Ratings'!S2288</f>
        <v>0</v>
      </c>
      <c r="T2209" s="307">
        <f>'Product Ratings'!T2288</f>
        <v>8</v>
      </c>
      <c r="U2209" s="146"/>
      <c r="V2209" s="146"/>
      <c r="W2209" s="146"/>
    </row>
    <row r="2210" ht="12.75" customHeight="1">
      <c r="A2210" s="146"/>
      <c r="B2210" s="146" t="str">
        <f>'Product Ratings'!B2290</f>
        <v/>
      </c>
      <c r="C2210" s="146" t="str">
        <f t="shared" ref="C2210:D2210" si="270">#REF!</f>
        <v>#REF!</v>
      </c>
      <c r="D2210" s="146" t="str">
        <f t="shared" si="270"/>
        <v>#REF!</v>
      </c>
      <c r="E2210" s="146">
        <f>'Product Ratings'!C2290</f>
        <v>5</v>
      </c>
      <c r="F2210" s="305">
        <f>'Product Ratings'!D2290</f>
        <v>58.7</v>
      </c>
      <c r="G2210" s="305">
        <f>'Product Ratings'!E2290</f>
        <v>17.57</v>
      </c>
      <c r="H2210" s="134">
        <f>'Product Ratings'!F2290</f>
        <v>0.2994</v>
      </c>
      <c r="I2210" s="146"/>
      <c r="J2210" s="305">
        <f>'Product Ratings'!J2290</f>
        <v>11.74</v>
      </c>
      <c r="K2210" s="146" t="str">
        <f>'Product Ratings'!K2290</f>
        <v/>
      </c>
      <c r="L2210" s="305">
        <f>'Product Ratings'!L2290</f>
        <v>9.034939203</v>
      </c>
      <c r="M2210" s="134" t="str">
        <f>'Product Ratings'!M2290</f>
        <v/>
      </c>
      <c r="N2210" s="146"/>
      <c r="O2210" s="139">
        <f>'Product Ratings'!O2290</f>
        <v>2</v>
      </c>
      <c r="P2210" s="139">
        <f>'Product Ratings'!P2290</f>
        <v>1</v>
      </c>
      <c r="Q2210" s="139">
        <f>'Product Ratings'!Q2290</f>
        <v>5</v>
      </c>
      <c r="R2210" s="139">
        <f>'Product Ratings'!R2290</f>
        <v>0</v>
      </c>
      <c r="S2210" s="306">
        <f>'Product Ratings'!S2290</f>
        <v>0</v>
      </c>
      <c r="T2210" s="307">
        <f>'Product Ratings'!T2290</f>
        <v>8</v>
      </c>
      <c r="U2210" s="146"/>
      <c r="V2210" s="146"/>
      <c r="W2210" s="146"/>
    </row>
    <row r="2211" ht="12.75" customHeight="1">
      <c r="A2211" s="146"/>
      <c r="B2211" s="146" t="str">
        <f>'Product Ratings'!B2291</f>
        <v/>
      </c>
      <c r="C2211" s="146" t="str">
        <f t="shared" ref="C2211:D2211" si="271">#REF!</f>
        <v>#REF!</v>
      </c>
      <c r="D2211" s="146" t="str">
        <f t="shared" si="271"/>
        <v>#REF!</v>
      </c>
      <c r="E2211" s="146">
        <f>'Product Ratings'!C2291</f>
        <v>3</v>
      </c>
      <c r="F2211" s="305">
        <f>'Product Ratings'!D2291</f>
        <v>77.22</v>
      </c>
      <c r="G2211" s="305">
        <f>'Product Ratings'!E2291</f>
        <v>23.02</v>
      </c>
      <c r="H2211" s="134">
        <f>'Product Ratings'!F2291</f>
        <v>0.2981</v>
      </c>
      <c r="I2211" s="146"/>
      <c r="J2211" s="305">
        <f>'Product Ratings'!J2291</f>
        <v>25.74</v>
      </c>
      <c r="K2211" s="146" t="str">
        <f>'Product Ratings'!K2291</f>
        <v/>
      </c>
      <c r="L2211" s="305">
        <f>'Product Ratings'!L2291</f>
        <v>19.82898082</v>
      </c>
      <c r="M2211" s="134" t="str">
        <f>'Product Ratings'!M2291</f>
        <v/>
      </c>
      <c r="N2211" s="146"/>
      <c r="O2211" s="139">
        <f>'Product Ratings'!O2291</f>
        <v>2</v>
      </c>
      <c r="P2211" s="139">
        <f>'Product Ratings'!P2291</f>
        <v>1</v>
      </c>
      <c r="Q2211" s="139">
        <f>'Product Ratings'!Q2291</f>
        <v>5</v>
      </c>
      <c r="R2211" s="139">
        <f>'Product Ratings'!R2291</f>
        <v>0</v>
      </c>
      <c r="S2211" s="306">
        <f>'Product Ratings'!S2291</f>
        <v>0</v>
      </c>
      <c r="T2211" s="307">
        <f>'Product Ratings'!T2291</f>
        <v>8</v>
      </c>
      <c r="U2211" s="146"/>
      <c r="V2211" s="146"/>
      <c r="W2211" s="146"/>
    </row>
    <row r="2212" ht="12.75" customHeight="1">
      <c r="A2212" s="146"/>
      <c r="B2212" s="146" t="str">
        <f>'Product Ratings'!B2296</f>
        <v/>
      </c>
      <c r="C2212" s="146" t="str">
        <f t="shared" ref="C2212:D2212" si="272">#REF!</f>
        <v>#REF!</v>
      </c>
      <c r="D2212" s="146" t="str">
        <f t="shared" si="272"/>
        <v>#REF!</v>
      </c>
      <c r="E2212" s="146">
        <f>'Product Ratings'!C2296</f>
        <v>4</v>
      </c>
      <c r="F2212" s="305">
        <f>'Product Ratings'!D2296</f>
        <v>60.11</v>
      </c>
      <c r="G2212" s="305">
        <f>'Product Ratings'!E2296</f>
        <v>17.71</v>
      </c>
      <c r="H2212" s="134">
        <f>'Product Ratings'!F2296</f>
        <v>0.2946</v>
      </c>
      <c r="I2212" s="146"/>
      <c r="J2212" s="305">
        <f>'Product Ratings'!J2296</f>
        <v>15.0275</v>
      </c>
      <c r="K2212" s="146" t="str">
        <f>'Product Ratings'!K2296</f>
        <v/>
      </c>
      <c r="L2212" s="305">
        <f>'Product Ratings'!L2296</f>
        <v>11.60783254</v>
      </c>
      <c r="M2212" s="134" t="str">
        <f>'Product Ratings'!M2296</f>
        <v/>
      </c>
      <c r="N2212" s="146"/>
      <c r="O2212" s="139">
        <f>'Product Ratings'!O2296</f>
        <v>2</v>
      </c>
      <c r="P2212" s="139">
        <f>'Product Ratings'!P2296</f>
        <v>1</v>
      </c>
      <c r="Q2212" s="139">
        <f>'Product Ratings'!Q2296</f>
        <v>5</v>
      </c>
      <c r="R2212" s="139">
        <f>'Product Ratings'!R2296</f>
        <v>0</v>
      </c>
      <c r="S2212" s="306">
        <f>'Product Ratings'!S2296</f>
        <v>0</v>
      </c>
      <c r="T2212" s="307">
        <f>'Product Ratings'!T2296</f>
        <v>8</v>
      </c>
      <c r="U2212" s="146"/>
      <c r="V2212" s="146"/>
      <c r="W2212" s="146"/>
    </row>
    <row r="2213" ht="12.75" customHeight="1">
      <c r="A2213" s="146"/>
      <c r="B2213" s="146" t="str">
        <f>'Product Ratings'!B2300</f>
        <v/>
      </c>
      <c r="C2213" s="146" t="str">
        <f t="shared" ref="C2213:D2213" si="273">#REF!</f>
        <v>#REF!</v>
      </c>
      <c r="D2213" s="146" t="str">
        <f t="shared" si="273"/>
        <v>#REF!</v>
      </c>
      <c r="E2213" s="146">
        <f>'Product Ratings'!C2300</f>
        <v>2</v>
      </c>
      <c r="F2213" s="305">
        <f>'Product Ratings'!D2300</f>
        <v>50.26</v>
      </c>
      <c r="G2213" s="305">
        <f>'Product Ratings'!E2300</f>
        <v>14.74</v>
      </c>
      <c r="H2213" s="134">
        <f>'Product Ratings'!F2300</f>
        <v>0.2932</v>
      </c>
      <c r="I2213" s="146"/>
      <c r="J2213" s="305">
        <f>'Product Ratings'!J2300</f>
        <v>25.13</v>
      </c>
      <c r="K2213" s="146" t="str">
        <f>'Product Ratings'!K2300</f>
        <v/>
      </c>
      <c r="L2213" s="305">
        <f>'Product Ratings'!L2300</f>
        <v>19.43241571</v>
      </c>
      <c r="M2213" s="134" t="str">
        <f>'Product Ratings'!M2300</f>
        <v/>
      </c>
      <c r="N2213" s="146"/>
      <c r="O2213" s="139">
        <f>'Product Ratings'!O2300</f>
        <v>2</v>
      </c>
      <c r="P2213" s="139">
        <f>'Product Ratings'!P2300</f>
        <v>1</v>
      </c>
      <c r="Q2213" s="139">
        <f>'Product Ratings'!Q2300</f>
        <v>5</v>
      </c>
      <c r="R2213" s="139">
        <f>'Product Ratings'!R2300</f>
        <v>0</v>
      </c>
      <c r="S2213" s="306">
        <f>'Product Ratings'!S2300</f>
        <v>0</v>
      </c>
      <c r="T2213" s="307">
        <f>'Product Ratings'!T2300</f>
        <v>8</v>
      </c>
      <c r="U2213" s="146"/>
      <c r="V2213" s="146"/>
      <c r="W2213" s="146"/>
    </row>
    <row r="2214" ht="12.75" customHeight="1">
      <c r="A2214" s="146"/>
      <c r="B2214" s="146" t="str">
        <f>'Product Ratings'!B2303</f>
        <v/>
      </c>
      <c r="C2214" s="146" t="str">
        <f t="shared" ref="C2214:D2214" si="274">#REF!</f>
        <v>#REF!</v>
      </c>
      <c r="D2214" s="146" t="str">
        <f t="shared" si="274"/>
        <v>#REF!</v>
      </c>
      <c r="E2214" s="146">
        <f>'Product Ratings'!C2303</f>
        <v>1</v>
      </c>
      <c r="F2214" s="305">
        <f>'Product Ratings'!D2303</f>
        <v>28</v>
      </c>
      <c r="G2214" s="305">
        <f>'Product Ratings'!E2303</f>
        <v>8.02</v>
      </c>
      <c r="H2214" s="134">
        <f>'Product Ratings'!F2303</f>
        <v>0.2863</v>
      </c>
      <c r="I2214" s="146"/>
      <c r="J2214" s="305">
        <f>'Product Ratings'!J2303</f>
        <v>28</v>
      </c>
      <c r="K2214" s="146" t="str">
        <f>'Product Ratings'!K2303</f>
        <v/>
      </c>
      <c r="L2214" s="305">
        <f>'Product Ratings'!L2303</f>
        <v>21.76786131</v>
      </c>
      <c r="M2214" s="134" t="str">
        <f>'Product Ratings'!M2303</f>
        <v/>
      </c>
      <c r="N2214" s="146"/>
      <c r="O2214" s="139">
        <f>'Product Ratings'!O2303</f>
        <v>2</v>
      </c>
      <c r="P2214" s="139">
        <f>'Product Ratings'!P2303</f>
        <v>1</v>
      </c>
      <c r="Q2214" s="139">
        <f>'Product Ratings'!Q2303</f>
        <v>5</v>
      </c>
      <c r="R2214" s="139">
        <f>'Product Ratings'!R2303</f>
        <v>0</v>
      </c>
      <c r="S2214" s="306">
        <f>'Product Ratings'!S2303</f>
        <v>0</v>
      </c>
      <c r="T2214" s="307">
        <f>'Product Ratings'!T2303</f>
        <v>8</v>
      </c>
      <c r="U2214" s="146"/>
      <c r="V2214" s="146"/>
      <c r="W2214" s="146"/>
    </row>
    <row r="2215" ht="12.75" customHeight="1">
      <c r="A2215" s="146"/>
      <c r="B2215" s="146" t="str">
        <f>'Product Ratings'!B2305</f>
        <v/>
      </c>
      <c r="C2215" s="146" t="str">
        <f t="shared" ref="C2215:D2215" si="275">#REF!</f>
        <v>#REF!</v>
      </c>
      <c r="D2215" s="146" t="str">
        <f t="shared" si="275"/>
        <v>#REF!</v>
      </c>
      <c r="E2215" s="146">
        <f>'Product Ratings'!C2305</f>
        <v>1</v>
      </c>
      <c r="F2215" s="305">
        <f>'Product Ratings'!D2305</f>
        <v>29.48</v>
      </c>
      <c r="G2215" s="305">
        <f>'Product Ratings'!E2305</f>
        <v>8.35</v>
      </c>
      <c r="H2215" s="134">
        <f>'Product Ratings'!F2305</f>
        <v>0.2833</v>
      </c>
      <c r="I2215" s="146"/>
      <c r="J2215" s="305">
        <f>'Product Ratings'!J2305</f>
        <v>29.48</v>
      </c>
      <c r="K2215" s="146" t="str">
        <f>'Product Ratings'!K2305</f>
        <v/>
      </c>
      <c r="L2215" s="305">
        <f>'Product Ratings'!L2305</f>
        <v>22.97202525</v>
      </c>
      <c r="M2215" s="134" t="str">
        <f>'Product Ratings'!M2305</f>
        <v/>
      </c>
      <c r="N2215" s="146"/>
      <c r="O2215" s="139">
        <f>'Product Ratings'!O2305</f>
        <v>2</v>
      </c>
      <c r="P2215" s="139">
        <f>'Product Ratings'!P2305</f>
        <v>1</v>
      </c>
      <c r="Q2215" s="139">
        <f>'Product Ratings'!Q2305</f>
        <v>5</v>
      </c>
      <c r="R2215" s="139">
        <f>'Product Ratings'!R2305</f>
        <v>0</v>
      </c>
      <c r="S2215" s="306">
        <f>'Product Ratings'!S2305</f>
        <v>0</v>
      </c>
      <c r="T2215" s="307">
        <f>'Product Ratings'!T2305</f>
        <v>8</v>
      </c>
      <c r="U2215" s="146"/>
      <c r="V2215" s="146"/>
      <c r="W2215" s="146"/>
    </row>
    <row r="2216" ht="12.75" customHeight="1">
      <c r="A2216" s="146"/>
      <c r="B2216" s="146" t="str">
        <f>'Product Ratings'!B2307</f>
        <v/>
      </c>
      <c r="C2216" s="146" t="str">
        <f t="shared" ref="C2216:D2216" si="276">#REF!</f>
        <v>#REF!</v>
      </c>
      <c r="D2216" s="146" t="str">
        <f t="shared" si="276"/>
        <v>#REF!</v>
      </c>
      <c r="E2216" s="146">
        <f>'Product Ratings'!C2307</f>
        <v>3</v>
      </c>
      <c r="F2216" s="305">
        <f>'Product Ratings'!D2307</f>
        <v>88.43</v>
      </c>
      <c r="G2216" s="305">
        <f>'Product Ratings'!E2307</f>
        <v>24.98</v>
      </c>
      <c r="H2216" s="134">
        <f>'Product Ratings'!F2307</f>
        <v>0.2825</v>
      </c>
      <c r="I2216" s="146"/>
      <c r="J2216" s="305">
        <f>'Product Ratings'!J2307</f>
        <v>29.47666667</v>
      </c>
      <c r="K2216" s="146" t="str">
        <f>'Product Ratings'!K2307</f>
        <v/>
      </c>
      <c r="L2216" s="305">
        <f>'Product Ratings'!L2307</f>
        <v>22.98375569</v>
      </c>
      <c r="M2216" s="134" t="str">
        <f>'Product Ratings'!M2307</f>
        <v/>
      </c>
      <c r="N2216" s="146"/>
      <c r="O2216" s="139">
        <f>'Product Ratings'!O2307</f>
        <v>2</v>
      </c>
      <c r="P2216" s="139">
        <f>'Product Ratings'!P2307</f>
        <v>1</v>
      </c>
      <c r="Q2216" s="139">
        <f>'Product Ratings'!Q2307</f>
        <v>5</v>
      </c>
      <c r="R2216" s="139">
        <f>'Product Ratings'!R2307</f>
        <v>0</v>
      </c>
      <c r="S2216" s="306">
        <f>'Product Ratings'!S2307</f>
        <v>0</v>
      </c>
      <c r="T2216" s="307">
        <f>'Product Ratings'!T2307</f>
        <v>8</v>
      </c>
      <c r="U2216" s="146"/>
      <c r="V2216" s="146"/>
      <c r="W2216" s="146"/>
    </row>
    <row r="2217" ht="12.75" customHeight="1">
      <c r="A2217" s="146"/>
      <c r="B2217" s="146" t="str">
        <f>'Product Ratings'!B2308</f>
        <v/>
      </c>
      <c r="C2217" s="146" t="str">
        <f t="shared" ref="C2217:D2217" si="277">#REF!</f>
        <v>#REF!</v>
      </c>
      <c r="D2217" s="146" t="str">
        <f t="shared" si="277"/>
        <v>#REF!</v>
      </c>
      <c r="E2217" s="146">
        <f>'Product Ratings'!C2308</f>
        <v>2</v>
      </c>
      <c r="F2217" s="305">
        <f>'Product Ratings'!D2308</f>
        <v>58.96</v>
      </c>
      <c r="G2217" s="305">
        <f>'Product Ratings'!E2308</f>
        <v>16.65</v>
      </c>
      <c r="H2217" s="134">
        <f>'Product Ratings'!F2308</f>
        <v>0.2823</v>
      </c>
      <c r="I2217" s="146"/>
      <c r="J2217" s="305">
        <f>'Product Ratings'!J2308</f>
        <v>29.48</v>
      </c>
      <c r="K2217" s="146" t="str">
        <f>'Product Ratings'!K2308</f>
        <v/>
      </c>
      <c r="L2217" s="305">
        <f>'Product Ratings'!L2308</f>
        <v>22.98993995</v>
      </c>
      <c r="M2217" s="134" t="str">
        <f>'Product Ratings'!M2308</f>
        <v/>
      </c>
      <c r="N2217" s="146"/>
      <c r="O2217" s="139">
        <f>'Product Ratings'!O2308</f>
        <v>2</v>
      </c>
      <c r="P2217" s="139">
        <f>'Product Ratings'!P2308</f>
        <v>1</v>
      </c>
      <c r="Q2217" s="139">
        <f>'Product Ratings'!Q2308</f>
        <v>5</v>
      </c>
      <c r="R2217" s="139">
        <f>'Product Ratings'!R2308</f>
        <v>0</v>
      </c>
      <c r="S2217" s="306">
        <f>'Product Ratings'!S2308</f>
        <v>0</v>
      </c>
      <c r="T2217" s="307">
        <f>'Product Ratings'!T2308</f>
        <v>8</v>
      </c>
      <c r="U2217" s="146"/>
      <c r="V2217" s="146"/>
      <c r="W2217" s="146"/>
    </row>
    <row r="2218" ht="12.75" customHeight="1">
      <c r="A2218" s="146"/>
      <c r="B2218" s="146" t="str">
        <f>'Product Ratings'!B2311</f>
        <v/>
      </c>
      <c r="C2218" s="146" t="str">
        <f t="shared" ref="C2218:D2218" si="278">#REF!</f>
        <v>#REF!</v>
      </c>
      <c r="D2218" s="146" t="str">
        <f t="shared" si="278"/>
        <v>#REF!</v>
      </c>
      <c r="E2218" s="146">
        <f>'Product Ratings'!C2311</f>
        <v>2</v>
      </c>
      <c r="F2218" s="305">
        <f>'Product Ratings'!D2311</f>
        <v>40.7</v>
      </c>
      <c r="G2218" s="305">
        <f>'Product Ratings'!E2311</f>
        <v>11.38</v>
      </c>
      <c r="H2218" s="134">
        <f>'Product Ratings'!F2311</f>
        <v>0.2795</v>
      </c>
      <c r="I2218" s="146"/>
      <c r="J2218" s="305">
        <f>'Product Ratings'!J2311</f>
        <v>20.35</v>
      </c>
      <c r="K2218" s="146" t="str">
        <f>'Product Ratings'!K2311</f>
        <v/>
      </c>
      <c r="L2218" s="305">
        <f>'Product Ratings'!L2311</f>
        <v>15.90465025</v>
      </c>
      <c r="M2218" s="134" t="str">
        <f>'Product Ratings'!M2311</f>
        <v/>
      </c>
      <c r="N2218" s="146"/>
      <c r="O2218" s="139">
        <f>'Product Ratings'!O2311</f>
        <v>2</v>
      </c>
      <c r="P2218" s="139">
        <f>'Product Ratings'!P2311</f>
        <v>1</v>
      </c>
      <c r="Q2218" s="139">
        <f>'Product Ratings'!Q2311</f>
        <v>5</v>
      </c>
      <c r="R2218" s="139">
        <f>'Product Ratings'!R2311</f>
        <v>0</v>
      </c>
      <c r="S2218" s="306">
        <f>'Product Ratings'!S2311</f>
        <v>0</v>
      </c>
      <c r="T2218" s="307">
        <f>'Product Ratings'!T2311</f>
        <v>8</v>
      </c>
      <c r="U2218" s="146"/>
      <c r="V2218" s="146"/>
      <c r="W2218" s="146"/>
    </row>
    <row r="2219" ht="12.75" customHeight="1">
      <c r="A2219" s="146"/>
      <c r="B2219" s="146" t="str">
        <f>'Product Ratings'!B2314</f>
        <v/>
      </c>
      <c r="C2219" s="146" t="str">
        <f t="shared" ref="C2219:D2219" si="279">#REF!</f>
        <v>#REF!</v>
      </c>
      <c r="D2219" s="146" t="str">
        <f t="shared" si="279"/>
        <v>#REF!</v>
      </c>
      <c r="E2219" s="146">
        <f>'Product Ratings'!C2314</f>
        <v>1</v>
      </c>
      <c r="F2219" s="305">
        <f>'Product Ratings'!D2314</f>
        <v>11.3</v>
      </c>
      <c r="G2219" s="305">
        <f>'Product Ratings'!E2314</f>
        <v>3.1</v>
      </c>
      <c r="H2219" s="134">
        <f>'Product Ratings'!F2314</f>
        <v>0.2746</v>
      </c>
      <c r="I2219" s="146"/>
      <c r="J2219" s="305">
        <f>'Product Ratings'!J2314</f>
        <v>11.3</v>
      </c>
      <c r="K2219" s="146" t="str">
        <f>'Product Ratings'!K2314</f>
        <v/>
      </c>
      <c r="L2219" s="305">
        <f>'Product Ratings'!L2314</f>
        <v>8.86552644</v>
      </c>
      <c r="M2219" s="134" t="str">
        <f>'Product Ratings'!M2314</f>
        <v/>
      </c>
      <c r="N2219" s="146"/>
      <c r="O2219" s="139">
        <f>'Product Ratings'!O2314</f>
        <v>2</v>
      </c>
      <c r="P2219" s="139">
        <f>'Product Ratings'!P2314</f>
        <v>1</v>
      </c>
      <c r="Q2219" s="139">
        <f>'Product Ratings'!Q2314</f>
        <v>5</v>
      </c>
      <c r="R2219" s="139">
        <f>'Product Ratings'!R2314</f>
        <v>0</v>
      </c>
      <c r="S2219" s="306">
        <f>'Product Ratings'!S2314</f>
        <v>0</v>
      </c>
      <c r="T2219" s="307">
        <f>'Product Ratings'!T2314</f>
        <v>8</v>
      </c>
      <c r="U2219" s="146"/>
      <c r="V2219" s="146"/>
      <c r="W2219" s="146"/>
    </row>
    <row r="2220" ht="12.75" customHeight="1">
      <c r="A2220" s="146"/>
      <c r="B2220" s="146" t="str">
        <f>'Product Ratings'!B2318</f>
        <v/>
      </c>
      <c r="C2220" s="146" t="str">
        <f t="shared" ref="C2220:D2220" si="280">#REF!</f>
        <v>#REF!</v>
      </c>
      <c r="D2220" s="146" t="str">
        <f t="shared" si="280"/>
        <v>#REF!</v>
      </c>
      <c r="E2220" s="146">
        <f>'Product Ratings'!C2318</f>
        <v>5</v>
      </c>
      <c r="F2220" s="305">
        <f>'Product Ratings'!D2318</f>
        <v>63.04</v>
      </c>
      <c r="G2220" s="305">
        <f>'Product Ratings'!E2318</f>
        <v>17.04</v>
      </c>
      <c r="H2220" s="134">
        <f>'Product Ratings'!F2318</f>
        <v>0.2703</v>
      </c>
      <c r="I2220" s="146"/>
      <c r="J2220" s="305">
        <f>'Product Ratings'!J2318</f>
        <v>12.608</v>
      </c>
      <c r="K2220" s="146" t="str">
        <f>'Product Ratings'!K2318</f>
        <v/>
      </c>
      <c r="L2220" s="305">
        <f>'Product Ratings'!L2318</f>
        <v>9.925214516</v>
      </c>
      <c r="M2220" s="134" t="str">
        <f>'Product Ratings'!M2318</f>
        <v/>
      </c>
      <c r="N2220" s="146"/>
      <c r="O2220" s="139">
        <f>'Product Ratings'!O2318</f>
        <v>2</v>
      </c>
      <c r="P2220" s="139">
        <f>'Product Ratings'!P2318</f>
        <v>1</v>
      </c>
      <c r="Q2220" s="139">
        <f>'Product Ratings'!Q2318</f>
        <v>5</v>
      </c>
      <c r="R2220" s="139">
        <f>'Product Ratings'!R2318</f>
        <v>0</v>
      </c>
      <c r="S2220" s="306">
        <f>'Product Ratings'!S2318</f>
        <v>0</v>
      </c>
      <c r="T2220" s="307">
        <f>'Product Ratings'!T2318</f>
        <v>8</v>
      </c>
      <c r="U2220" s="146"/>
      <c r="V2220" s="146"/>
      <c r="W2220" s="146"/>
    </row>
    <row r="2221" ht="12.75" customHeight="1">
      <c r="A2221" s="146"/>
      <c r="B2221" s="146" t="str">
        <f>'Product Ratings'!B2319</f>
        <v/>
      </c>
      <c r="C2221" s="146" t="str">
        <f t="shared" ref="C2221:D2221" si="281">#REF!</f>
        <v>#REF!</v>
      </c>
      <c r="D2221" s="146" t="str">
        <f t="shared" si="281"/>
        <v>#REF!</v>
      </c>
      <c r="E2221" s="146">
        <f>'Product Ratings'!C2319</f>
        <v>4</v>
      </c>
      <c r="F2221" s="305">
        <f>'Product Ratings'!D2319</f>
        <v>57.83</v>
      </c>
      <c r="G2221" s="305">
        <f>'Product Ratings'!E2319</f>
        <v>15.43</v>
      </c>
      <c r="H2221" s="134">
        <f>'Product Ratings'!F2319</f>
        <v>0.2668</v>
      </c>
      <c r="I2221" s="146"/>
      <c r="J2221" s="305">
        <f>'Product Ratings'!J2319</f>
        <v>14.4575</v>
      </c>
      <c r="K2221" s="146" t="str">
        <f>'Product Ratings'!K2319</f>
        <v/>
      </c>
      <c r="L2221" s="305">
        <f>'Product Ratings'!L2319</f>
        <v>11.41261446</v>
      </c>
      <c r="M2221" s="134" t="str">
        <f>'Product Ratings'!M2319</f>
        <v/>
      </c>
      <c r="N2221" s="146"/>
      <c r="O2221" s="139">
        <f>'Product Ratings'!O2319</f>
        <v>2</v>
      </c>
      <c r="P2221" s="139">
        <f>'Product Ratings'!P2319</f>
        <v>1</v>
      </c>
      <c r="Q2221" s="139">
        <f>'Product Ratings'!Q2319</f>
        <v>5</v>
      </c>
      <c r="R2221" s="139">
        <f>'Product Ratings'!R2319</f>
        <v>0</v>
      </c>
      <c r="S2221" s="306">
        <f>'Product Ratings'!S2319</f>
        <v>0</v>
      </c>
      <c r="T2221" s="307">
        <f>'Product Ratings'!T2319</f>
        <v>8</v>
      </c>
      <c r="U2221" s="146"/>
      <c r="V2221" s="146"/>
      <c r="W2221" s="146"/>
    </row>
    <row r="2222" ht="12.75" customHeight="1">
      <c r="A2222" s="146"/>
      <c r="B2222" s="146" t="str">
        <f>'Product Ratings'!B2321</f>
        <v/>
      </c>
      <c r="C2222" s="146" t="str">
        <f t="shared" ref="C2222:D2222" si="282">#REF!</f>
        <v>#REF!</v>
      </c>
      <c r="D2222" s="146" t="str">
        <f t="shared" si="282"/>
        <v>#REF!</v>
      </c>
      <c r="E2222" s="146">
        <f>'Product Ratings'!C2321</f>
        <v>2</v>
      </c>
      <c r="F2222" s="305">
        <f>'Product Ratings'!D2321</f>
        <v>23.13</v>
      </c>
      <c r="G2222" s="305">
        <f>'Product Ratings'!E2321</f>
        <v>6.13</v>
      </c>
      <c r="H2222" s="134">
        <f>'Product Ratings'!F2321</f>
        <v>0.265</v>
      </c>
      <c r="I2222" s="146"/>
      <c r="J2222" s="305">
        <f>'Product Ratings'!J2321</f>
        <v>11.565</v>
      </c>
      <c r="K2222" s="146" t="str">
        <f>'Product Ratings'!K2321</f>
        <v/>
      </c>
      <c r="L2222" s="305">
        <f>'Product Ratings'!L2321</f>
        <v>9.14229249</v>
      </c>
      <c r="M2222" s="134" t="str">
        <f>'Product Ratings'!M2321</f>
        <v/>
      </c>
      <c r="N2222" s="146"/>
      <c r="O2222" s="139">
        <f>'Product Ratings'!O2321</f>
        <v>2</v>
      </c>
      <c r="P2222" s="139">
        <f>'Product Ratings'!P2321</f>
        <v>1</v>
      </c>
      <c r="Q2222" s="139">
        <f>'Product Ratings'!Q2321</f>
        <v>5</v>
      </c>
      <c r="R2222" s="139">
        <f>'Product Ratings'!R2321</f>
        <v>0</v>
      </c>
      <c r="S2222" s="306">
        <f>'Product Ratings'!S2321</f>
        <v>0</v>
      </c>
      <c r="T2222" s="307">
        <f>'Product Ratings'!T2321</f>
        <v>8</v>
      </c>
      <c r="U2222" s="146"/>
      <c r="V2222" s="146"/>
      <c r="W2222" s="146"/>
    </row>
    <row r="2223" ht="12.75" customHeight="1">
      <c r="A2223" s="146"/>
      <c r="B2223" s="146" t="str">
        <f>'Product Ratings'!B2322</f>
        <v/>
      </c>
      <c r="C2223" s="146" t="str">
        <f t="shared" ref="C2223:D2223" si="283">#REF!</f>
        <v>#REF!</v>
      </c>
      <c r="D2223" s="146" t="str">
        <f t="shared" si="283"/>
        <v>#REF!</v>
      </c>
      <c r="E2223" s="146">
        <f>'Product Ratings'!C2322</f>
        <v>5</v>
      </c>
      <c r="F2223" s="305">
        <f>'Product Ratings'!D2322</f>
        <v>47.6</v>
      </c>
      <c r="G2223" s="305">
        <f>'Product Ratings'!E2322</f>
        <v>12.58</v>
      </c>
      <c r="H2223" s="134">
        <f>'Product Ratings'!F2322</f>
        <v>0.2643</v>
      </c>
      <c r="I2223" s="146"/>
      <c r="J2223" s="305">
        <f>'Product Ratings'!J2322</f>
        <v>9.52</v>
      </c>
      <c r="K2223" s="146" t="str">
        <f>'Product Ratings'!K2322</f>
        <v/>
      </c>
      <c r="L2223" s="305">
        <f>'Product Ratings'!L2322</f>
        <v>7.52985842</v>
      </c>
      <c r="M2223" s="134" t="str">
        <f>'Product Ratings'!M2322</f>
        <v/>
      </c>
      <c r="N2223" s="146"/>
      <c r="O2223" s="139">
        <f>'Product Ratings'!O2322</f>
        <v>2</v>
      </c>
      <c r="P2223" s="139">
        <f>'Product Ratings'!P2322</f>
        <v>1</v>
      </c>
      <c r="Q2223" s="139">
        <f>'Product Ratings'!Q2322</f>
        <v>5</v>
      </c>
      <c r="R2223" s="139">
        <f>'Product Ratings'!R2322</f>
        <v>0</v>
      </c>
      <c r="S2223" s="306">
        <f>'Product Ratings'!S2322</f>
        <v>0</v>
      </c>
      <c r="T2223" s="307">
        <f>'Product Ratings'!T2322</f>
        <v>8</v>
      </c>
      <c r="U2223" s="146"/>
      <c r="V2223" s="146"/>
      <c r="W2223" s="146"/>
    </row>
    <row r="2224" ht="12.75" customHeight="1">
      <c r="A2224" s="146"/>
      <c r="B2224" s="146" t="str">
        <f>'Product Ratings'!B2325</f>
        <v/>
      </c>
      <c r="C2224" s="146" t="str">
        <f t="shared" ref="C2224:D2224" si="284">#REF!</f>
        <v>#REF!</v>
      </c>
      <c r="D2224" s="146" t="str">
        <f t="shared" si="284"/>
        <v>#REF!</v>
      </c>
      <c r="E2224" s="146">
        <f>'Product Ratings'!C2325</f>
        <v>5</v>
      </c>
      <c r="F2224" s="305">
        <f>'Product Ratings'!D2325</f>
        <v>87.96</v>
      </c>
      <c r="G2224" s="305">
        <f>'Product Ratings'!E2325</f>
        <v>22.77</v>
      </c>
      <c r="H2224" s="134">
        <f>'Product Ratings'!F2325</f>
        <v>0.2589</v>
      </c>
      <c r="I2224" s="146"/>
      <c r="J2224" s="305">
        <f>'Product Ratings'!J2325</f>
        <v>17.592</v>
      </c>
      <c r="K2224" s="146" t="str">
        <f>'Product Ratings'!K2325</f>
        <v/>
      </c>
      <c r="L2224" s="305">
        <f>'Product Ratings'!L2325</f>
        <v>13.97410438</v>
      </c>
      <c r="M2224" s="134" t="str">
        <f>'Product Ratings'!M2325</f>
        <v/>
      </c>
      <c r="N2224" s="146"/>
      <c r="O2224" s="139" t="b">
        <f>'Product Ratings'!O2325</f>
        <v>0</v>
      </c>
      <c r="P2224" s="139">
        <f>'Product Ratings'!P2325</f>
        <v>1</v>
      </c>
      <c r="Q2224" s="139">
        <f>'Product Ratings'!Q2325</f>
        <v>5</v>
      </c>
      <c r="R2224" s="139">
        <f>'Product Ratings'!R2325</f>
        <v>0</v>
      </c>
      <c r="S2224" s="306">
        <f>'Product Ratings'!S2325</f>
        <v>0</v>
      </c>
      <c r="T2224" s="307">
        <f>'Product Ratings'!T2325</f>
        <v>6</v>
      </c>
      <c r="U2224" s="146"/>
      <c r="V2224" s="146"/>
      <c r="W2224" s="146"/>
    </row>
    <row r="2225" ht="12.75" customHeight="1">
      <c r="A2225" s="146"/>
      <c r="B2225" s="146" t="str">
        <f>'Product Ratings'!B2328</f>
        <v/>
      </c>
      <c r="C2225" s="146" t="str">
        <f t="shared" ref="C2225:D2225" si="285">#REF!</f>
        <v>#REF!</v>
      </c>
      <c r="D2225" s="146" t="str">
        <f t="shared" si="285"/>
        <v>#REF!</v>
      </c>
      <c r="E2225" s="146">
        <f>'Product Ratings'!C2328</f>
        <v>3</v>
      </c>
      <c r="F2225" s="305">
        <f>'Product Ratings'!D2328</f>
        <v>37.15</v>
      </c>
      <c r="G2225" s="305">
        <f>'Product Ratings'!E2328</f>
        <v>9.55</v>
      </c>
      <c r="H2225" s="134">
        <f>'Product Ratings'!F2328</f>
        <v>0.257</v>
      </c>
      <c r="I2225" s="146"/>
      <c r="J2225" s="305">
        <f>'Product Ratings'!J2328</f>
        <v>12.38333333</v>
      </c>
      <c r="K2225" s="146" t="str">
        <f>'Product Ratings'!K2328</f>
        <v/>
      </c>
      <c r="L2225" s="305">
        <f>'Product Ratings'!L2328</f>
        <v>9.851498276</v>
      </c>
      <c r="M2225" s="134" t="str">
        <f>'Product Ratings'!M2328</f>
        <v/>
      </c>
      <c r="N2225" s="146"/>
      <c r="O2225" s="139" t="b">
        <f>'Product Ratings'!O2328</f>
        <v>0</v>
      </c>
      <c r="P2225" s="139">
        <f>'Product Ratings'!P2328</f>
        <v>1</v>
      </c>
      <c r="Q2225" s="139">
        <f>'Product Ratings'!Q2328</f>
        <v>5</v>
      </c>
      <c r="R2225" s="139">
        <f>'Product Ratings'!R2328</f>
        <v>0</v>
      </c>
      <c r="S2225" s="306">
        <f>'Product Ratings'!S2328</f>
        <v>0</v>
      </c>
      <c r="T2225" s="307">
        <f>'Product Ratings'!T2328</f>
        <v>6</v>
      </c>
      <c r="U2225" s="146"/>
      <c r="V2225" s="146"/>
      <c r="W2225" s="146"/>
    </row>
    <row r="2226" ht="12.75" customHeight="1">
      <c r="A2226" s="146"/>
      <c r="B2226" s="146" t="str">
        <f>'Product Ratings'!B2332</f>
        <v/>
      </c>
      <c r="C2226" s="146" t="str">
        <f t="shared" ref="C2226:D2226" si="286">#REF!</f>
        <v>#REF!</v>
      </c>
      <c r="D2226" s="146" t="str">
        <f t="shared" si="286"/>
        <v>#REF!</v>
      </c>
      <c r="E2226" s="146">
        <f>'Product Ratings'!C2332</f>
        <v>4</v>
      </c>
      <c r="F2226" s="305">
        <f>'Product Ratings'!D2332</f>
        <v>64.34</v>
      </c>
      <c r="G2226" s="305">
        <f>'Product Ratings'!E2332</f>
        <v>16.34</v>
      </c>
      <c r="H2226" s="134">
        <f>'Product Ratings'!F2332</f>
        <v>0.254</v>
      </c>
      <c r="I2226" s="146"/>
      <c r="J2226" s="305">
        <f>'Product Ratings'!J2332</f>
        <v>16.085</v>
      </c>
      <c r="K2226" s="146" t="str">
        <f>'Product Ratings'!K2332</f>
        <v/>
      </c>
      <c r="L2226" s="305">
        <f>'Product Ratings'!L2332</f>
        <v>12.82695375</v>
      </c>
      <c r="M2226" s="134" t="str">
        <f>'Product Ratings'!M2332</f>
        <v/>
      </c>
      <c r="N2226" s="146"/>
      <c r="O2226" s="139" t="b">
        <f>'Product Ratings'!O2332</f>
        <v>0</v>
      </c>
      <c r="P2226" s="139">
        <f>'Product Ratings'!P2332</f>
        <v>1</v>
      </c>
      <c r="Q2226" s="139">
        <f>'Product Ratings'!Q2332</f>
        <v>5</v>
      </c>
      <c r="R2226" s="139">
        <f>'Product Ratings'!R2332</f>
        <v>0</v>
      </c>
      <c r="S2226" s="306">
        <f>'Product Ratings'!S2332</f>
        <v>0</v>
      </c>
      <c r="T2226" s="307">
        <f>'Product Ratings'!T2332</f>
        <v>6</v>
      </c>
      <c r="U2226" s="146"/>
      <c r="V2226" s="146"/>
      <c r="W2226" s="146"/>
    </row>
    <row r="2227" ht="12.75" customHeight="1">
      <c r="A2227" s="146"/>
      <c r="B2227" s="146" t="str">
        <f>'Product Ratings'!B2335</f>
        <v/>
      </c>
      <c r="C2227" s="146" t="str">
        <f t="shared" ref="C2227:D2227" si="287">#REF!</f>
        <v>#REF!</v>
      </c>
      <c r="D2227" s="146" t="str">
        <f t="shared" si="287"/>
        <v>#REF!</v>
      </c>
      <c r="E2227" s="146">
        <f>'Product Ratings'!C2335</f>
        <v>7</v>
      </c>
      <c r="F2227" s="305">
        <f>'Product Ratings'!D2335</f>
        <v>298.26</v>
      </c>
      <c r="G2227" s="305">
        <f>'Product Ratings'!E2335</f>
        <v>75.22</v>
      </c>
      <c r="H2227" s="134">
        <f>'Product Ratings'!F2335</f>
        <v>0.2522</v>
      </c>
      <c r="I2227" s="146"/>
      <c r="J2227" s="305">
        <f>'Product Ratings'!J2335</f>
        <v>42.60857143</v>
      </c>
      <c r="K2227" s="146" t="str">
        <f>'Product Ratings'!K2335</f>
        <v/>
      </c>
      <c r="L2227" s="305">
        <f>'Product Ratings'!L2335</f>
        <v>34.02696968</v>
      </c>
      <c r="M2227" s="134" t="str">
        <f>'Product Ratings'!M2335</f>
        <v/>
      </c>
      <c r="N2227" s="146"/>
      <c r="O2227" s="139" t="b">
        <f>'Product Ratings'!O2335</f>
        <v>0</v>
      </c>
      <c r="P2227" s="139">
        <f>'Product Ratings'!P2335</f>
        <v>2</v>
      </c>
      <c r="Q2227" s="139">
        <f>'Product Ratings'!Q2335</f>
        <v>4</v>
      </c>
      <c r="R2227" s="139">
        <f>'Product Ratings'!R2335</f>
        <v>0</v>
      </c>
      <c r="S2227" s="306">
        <f>'Product Ratings'!S2335</f>
        <v>0</v>
      </c>
      <c r="T2227" s="307">
        <f>'Product Ratings'!T2335</f>
        <v>6</v>
      </c>
      <c r="U2227" s="146"/>
      <c r="V2227" s="146"/>
      <c r="W2227" s="146"/>
    </row>
    <row r="2228" ht="12.75" customHeight="1">
      <c r="A2228" s="146"/>
      <c r="B2228" s="146" t="str">
        <f>'Product Ratings'!B2336</f>
        <v/>
      </c>
      <c r="C2228" s="146" t="str">
        <f t="shared" ref="C2228:D2228" si="288">#REF!</f>
        <v>#REF!</v>
      </c>
      <c r="D2228" s="146" t="str">
        <f t="shared" si="288"/>
        <v>#REF!</v>
      </c>
      <c r="E2228" s="146">
        <f>'Product Ratings'!C2336</f>
        <v>1</v>
      </c>
      <c r="F2228" s="305">
        <f>'Product Ratings'!D2336</f>
        <v>17.35</v>
      </c>
      <c r="G2228" s="305">
        <f>'Product Ratings'!E2336</f>
        <v>4.35</v>
      </c>
      <c r="H2228" s="134">
        <f>'Product Ratings'!F2336</f>
        <v>0.2506</v>
      </c>
      <c r="I2228" s="146"/>
      <c r="J2228" s="305">
        <f>'Product Ratings'!J2336</f>
        <v>17.35</v>
      </c>
      <c r="K2228" s="146" t="str">
        <f>'Product Ratings'!K2336</f>
        <v/>
      </c>
      <c r="L2228" s="305">
        <f>'Product Ratings'!L2336</f>
        <v>13.8733408</v>
      </c>
      <c r="M2228" s="134" t="str">
        <f>'Product Ratings'!M2336</f>
        <v/>
      </c>
      <c r="N2228" s="146"/>
      <c r="O2228" s="139" t="b">
        <f>'Product Ratings'!O2336</f>
        <v>0</v>
      </c>
      <c r="P2228" s="139">
        <f>'Product Ratings'!P2336</f>
        <v>1</v>
      </c>
      <c r="Q2228" s="139">
        <f>'Product Ratings'!Q2336</f>
        <v>5</v>
      </c>
      <c r="R2228" s="139">
        <f>'Product Ratings'!R2336</f>
        <v>0</v>
      </c>
      <c r="S2228" s="306">
        <f>'Product Ratings'!S2336</f>
        <v>0</v>
      </c>
      <c r="T2228" s="307">
        <f>'Product Ratings'!T2336</f>
        <v>6</v>
      </c>
      <c r="U2228" s="146"/>
      <c r="V2228" s="146"/>
      <c r="W2228" s="146"/>
    </row>
    <row r="2229" ht="12.75" customHeight="1">
      <c r="A2229" s="146"/>
      <c r="B2229" s="146" t="str">
        <f>'Product Ratings'!B2337</f>
        <v/>
      </c>
      <c r="C2229" s="146" t="str">
        <f t="shared" ref="C2229:D2229" si="289">#REF!</f>
        <v>#REF!</v>
      </c>
      <c r="D2229" s="146" t="str">
        <f t="shared" si="289"/>
        <v>#REF!</v>
      </c>
      <c r="E2229" s="146">
        <f>'Product Ratings'!C2337</f>
        <v>1</v>
      </c>
      <c r="F2229" s="305">
        <f>'Product Ratings'!D2337</f>
        <v>17.35</v>
      </c>
      <c r="G2229" s="305">
        <f>'Product Ratings'!E2337</f>
        <v>4.35</v>
      </c>
      <c r="H2229" s="134">
        <f>'Product Ratings'!F2337</f>
        <v>0.2506</v>
      </c>
      <c r="I2229" s="146"/>
      <c r="J2229" s="305">
        <f>'Product Ratings'!J2337</f>
        <v>17.35</v>
      </c>
      <c r="K2229" s="146" t="str">
        <f>'Product Ratings'!K2337</f>
        <v/>
      </c>
      <c r="L2229" s="305">
        <f>'Product Ratings'!L2337</f>
        <v>13.8733408</v>
      </c>
      <c r="M2229" s="134" t="str">
        <f>'Product Ratings'!M2337</f>
        <v/>
      </c>
      <c r="N2229" s="146"/>
      <c r="O2229" s="139" t="b">
        <f>'Product Ratings'!O2337</f>
        <v>0</v>
      </c>
      <c r="P2229" s="139">
        <f>'Product Ratings'!P2337</f>
        <v>1</v>
      </c>
      <c r="Q2229" s="139">
        <f>'Product Ratings'!Q2337</f>
        <v>5</v>
      </c>
      <c r="R2229" s="139">
        <f>'Product Ratings'!R2337</f>
        <v>0</v>
      </c>
      <c r="S2229" s="306">
        <f>'Product Ratings'!S2337</f>
        <v>0</v>
      </c>
      <c r="T2229" s="307">
        <f>'Product Ratings'!T2337</f>
        <v>6</v>
      </c>
      <c r="U2229" s="146"/>
      <c r="V2229" s="146"/>
      <c r="W2229" s="146"/>
    </row>
    <row r="2230" ht="12.75" customHeight="1">
      <c r="A2230" s="146"/>
      <c r="B2230" s="146" t="str">
        <f>'Product Ratings'!B2338</f>
        <v/>
      </c>
      <c r="C2230" s="146" t="str">
        <f t="shared" ref="C2230:D2230" si="290">#REF!</f>
        <v>#REF!</v>
      </c>
      <c r="D2230" s="146" t="str">
        <f t="shared" si="290"/>
        <v>#REF!</v>
      </c>
      <c r="E2230" s="146">
        <f>'Product Ratings'!C2338</f>
        <v>4</v>
      </c>
      <c r="F2230" s="305">
        <f>'Product Ratings'!D2338</f>
        <v>69.39</v>
      </c>
      <c r="G2230" s="305">
        <f>'Product Ratings'!E2338</f>
        <v>17.39</v>
      </c>
      <c r="H2230" s="134">
        <f>'Product Ratings'!F2338</f>
        <v>0.2506</v>
      </c>
      <c r="I2230" s="146"/>
      <c r="J2230" s="305">
        <f>'Product Ratings'!J2338</f>
        <v>17.3475</v>
      </c>
      <c r="K2230" s="146" t="str">
        <f>'Product Ratings'!K2338</f>
        <v/>
      </c>
      <c r="L2230" s="305">
        <f>'Product Ratings'!L2338</f>
        <v>13.87134176</v>
      </c>
      <c r="M2230" s="134" t="str">
        <f>'Product Ratings'!M2338</f>
        <v/>
      </c>
      <c r="N2230" s="146"/>
      <c r="O2230" s="139" t="b">
        <f>'Product Ratings'!O2338</f>
        <v>0</v>
      </c>
      <c r="P2230" s="139">
        <f>'Product Ratings'!P2338</f>
        <v>1</v>
      </c>
      <c r="Q2230" s="139">
        <f>'Product Ratings'!Q2338</f>
        <v>5</v>
      </c>
      <c r="R2230" s="139">
        <f>'Product Ratings'!R2338</f>
        <v>0</v>
      </c>
      <c r="S2230" s="306">
        <f>'Product Ratings'!S2338</f>
        <v>0</v>
      </c>
      <c r="T2230" s="307">
        <f>'Product Ratings'!T2338</f>
        <v>6</v>
      </c>
      <c r="U2230" s="146"/>
      <c r="V2230" s="146"/>
      <c r="W2230" s="146"/>
    </row>
    <row r="2231" ht="12.75" customHeight="1">
      <c r="A2231" s="146"/>
      <c r="B2231" s="146" t="str">
        <f>'Product Ratings'!B2339</f>
        <v/>
      </c>
      <c r="C2231" s="146" t="str">
        <f t="shared" ref="C2231:D2231" si="291">#REF!</f>
        <v>#REF!</v>
      </c>
      <c r="D2231" s="146" t="str">
        <f t="shared" si="291"/>
        <v>#REF!</v>
      </c>
      <c r="E2231" s="146">
        <f>'Product Ratings'!C2339</f>
        <v>10</v>
      </c>
      <c r="F2231" s="305">
        <f>'Product Ratings'!D2339</f>
        <v>359.6</v>
      </c>
      <c r="G2231" s="305">
        <f>'Product Ratings'!E2339</f>
        <v>89.6</v>
      </c>
      <c r="H2231" s="134">
        <f>'Product Ratings'!F2339</f>
        <v>0.2492</v>
      </c>
      <c r="I2231" s="146"/>
      <c r="J2231" s="305">
        <f>'Product Ratings'!J2339</f>
        <v>35.96</v>
      </c>
      <c r="K2231" s="146" t="str">
        <f>'Product Ratings'!K2339</f>
        <v/>
      </c>
      <c r="L2231" s="305">
        <f>'Product Ratings'!L2339</f>
        <v>28.78642331</v>
      </c>
      <c r="M2231" s="134" t="str">
        <f>'Product Ratings'!M2339</f>
        <v/>
      </c>
      <c r="N2231" s="146"/>
      <c r="O2231" s="139">
        <f>'Product Ratings'!O2339</f>
        <v>1</v>
      </c>
      <c r="P2231" s="139">
        <f>'Product Ratings'!P2339</f>
        <v>2</v>
      </c>
      <c r="Q2231" s="139">
        <f>'Product Ratings'!Q2339</f>
        <v>4</v>
      </c>
      <c r="R2231" s="139">
        <f>'Product Ratings'!R2339</f>
        <v>0</v>
      </c>
      <c r="S2231" s="306">
        <f>'Product Ratings'!S2339</f>
        <v>0</v>
      </c>
      <c r="T2231" s="307">
        <f>'Product Ratings'!T2339</f>
        <v>7</v>
      </c>
      <c r="U2231" s="146"/>
      <c r="V2231" s="146"/>
      <c r="W2231" s="146"/>
    </row>
    <row r="2232" ht="12.75" customHeight="1">
      <c r="A2232" s="146"/>
      <c r="B2232" s="146" t="str">
        <f>'Product Ratings'!B2340</f>
        <v/>
      </c>
      <c r="C2232" s="146" t="str">
        <f t="shared" ref="C2232:D2232" si="292">#REF!</f>
        <v>#REF!</v>
      </c>
      <c r="D2232" s="146" t="str">
        <f t="shared" si="292"/>
        <v>#REF!</v>
      </c>
      <c r="E2232" s="146">
        <f>'Product Ratings'!C2340</f>
        <v>4</v>
      </c>
      <c r="F2232" s="305">
        <f>'Product Ratings'!D2340</f>
        <v>79.83</v>
      </c>
      <c r="G2232" s="305">
        <f>'Product Ratings'!E2340</f>
        <v>19.83</v>
      </c>
      <c r="H2232" s="134">
        <f>'Product Ratings'!F2340</f>
        <v>0.2484</v>
      </c>
      <c r="I2232" s="146"/>
      <c r="J2232" s="305">
        <f>'Product Ratings'!J2340</f>
        <v>19.9575</v>
      </c>
      <c r="K2232" s="146" t="str">
        <f>'Product Ratings'!K2340</f>
        <v/>
      </c>
      <c r="L2232" s="305">
        <f>'Product Ratings'!L2340</f>
        <v>15.98646267</v>
      </c>
      <c r="M2232" s="134" t="str">
        <f>'Product Ratings'!M2340</f>
        <v/>
      </c>
      <c r="N2232" s="146"/>
      <c r="O2232" s="139">
        <f>'Product Ratings'!O2340</f>
        <v>1</v>
      </c>
      <c r="P2232" s="139">
        <f>'Product Ratings'!P2340</f>
        <v>1</v>
      </c>
      <c r="Q2232" s="139">
        <f>'Product Ratings'!Q2340</f>
        <v>5</v>
      </c>
      <c r="R2232" s="139">
        <f>'Product Ratings'!R2340</f>
        <v>0</v>
      </c>
      <c r="S2232" s="306">
        <f>'Product Ratings'!S2340</f>
        <v>0</v>
      </c>
      <c r="T2232" s="307">
        <f>'Product Ratings'!T2340</f>
        <v>7</v>
      </c>
      <c r="U2232" s="146"/>
      <c r="V2232" s="146"/>
      <c r="W2232" s="146"/>
    </row>
    <row r="2233" ht="12.75" customHeight="1">
      <c r="A2233" s="146"/>
      <c r="B2233" s="146" t="str">
        <f>'Product Ratings'!B2346</f>
        <v/>
      </c>
      <c r="C2233" s="146" t="str">
        <f t="shared" ref="C2233:D2233" si="293">#REF!</f>
        <v>#REF!</v>
      </c>
      <c r="D2233" s="146" t="str">
        <f t="shared" si="293"/>
        <v>#REF!</v>
      </c>
      <c r="E2233" s="146">
        <f>'Product Ratings'!C2346</f>
        <v>3</v>
      </c>
      <c r="F2233" s="305">
        <f>'Product Ratings'!D2346</f>
        <v>37.17</v>
      </c>
      <c r="G2233" s="305">
        <f>'Product Ratings'!E2346</f>
        <v>8.67</v>
      </c>
      <c r="H2233" s="134">
        <f>'Product Ratings'!F2346</f>
        <v>0.2333</v>
      </c>
      <c r="I2233" s="146"/>
      <c r="J2233" s="305">
        <f>'Product Ratings'!J2346</f>
        <v>12.39</v>
      </c>
      <c r="K2233" s="146" t="str">
        <f>'Product Ratings'!K2346</f>
        <v/>
      </c>
      <c r="L2233" s="305">
        <f>'Product Ratings'!L2346</f>
        <v>10.04621747</v>
      </c>
      <c r="M2233" s="134" t="str">
        <f>'Product Ratings'!M2346</f>
        <v/>
      </c>
      <c r="N2233" s="146"/>
      <c r="O2233" s="139">
        <f>'Product Ratings'!O2346</f>
        <v>1</v>
      </c>
      <c r="P2233" s="139">
        <f>'Product Ratings'!P2346</f>
        <v>1</v>
      </c>
      <c r="Q2233" s="139">
        <f>'Product Ratings'!Q2346</f>
        <v>5</v>
      </c>
      <c r="R2233" s="139">
        <f>'Product Ratings'!R2346</f>
        <v>0</v>
      </c>
      <c r="S2233" s="306">
        <f>'Product Ratings'!S2346</f>
        <v>0</v>
      </c>
      <c r="T2233" s="307">
        <f>'Product Ratings'!T2346</f>
        <v>7</v>
      </c>
      <c r="U2233" s="146"/>
      <c r="V2233" s="146"/>
      <c r="W2233" s="146"/>
    </row>
    <row r="2234" ht="12.75" customHeight="1">
      <c r="A2234" s="146"/>
      <c r="B2234" s="146" t="str">
        <f>'Product Ratings'!B2347</f>
        <v/>
      </c>
      <c r="C2234" s="146" t="str">
        <f t="shared" ref="C2234:D2234" si="294">#REF!</f>
        <v>#REF!</v>
      </c>
      <c r="D2234" s="146" t="str">
        <f t="shared" si="294"/>
        <v>#REF!</v>
      </c>
      <c r="E2234" s="146">
        <f>'Product Ratings'!C2347</f>
        <v>2</v>
      </c>
      <c r="F2234" s="305">
        <f>'Product Ratings'!D2347</f>
        <v>2.61</v>
      </c>
      <c r="G2234" s="305">
        <f>'Product Ratings'!E2347</f>
        <v>0.61</v>
      </c>
      <c r="H2234" s="134">
        <f>'Product Ratings'!F2347</f>
        <v>0.2333</v>
      </c>
      <c r="I2234" s="146"/>
      <c r="J2234" s="305">
        <f>'Product Ratings'!J2347</f>
        <v>1.305</v>
      </c>
      <c r="K2234" s="146" t="str">
        <f>'Product Ratings'!K2347</f>
        <v/>
      </c>
      <c r="L2234" s="305">
        <f>'Product Ratings'!L2347</f>
        <v>1.058136706</v>
      </c>
      <c r="M2234" s="134" t="str">
        <f>'Product Ratings'!M2347</f>
        <v/>
      </c>
      <c r="N2234" s="146"/>
      <c r="O2234" s="139">
        <f>'Product Ratings'!O2347</f>
        <v>1</v>
      </c>
      <c r="P2234" s="139">
        <f>'Product Ratings'!P2347</f>
        <v>1</v>
      </c>
      <c r="Q2234" s="139">
        <f>'Product Ratings'!Q2347</f>
        <v>5</v>
      </c>
      <c r="R2234" s="139">
        <f>'Product Ratings'!R2347</f>
        <v>0</v>
      </c>
      <c r="S2234" s="306">
        <f>'Product Ratings'!S2347</f>
        <v>0</v>
      </c>
      <c r="T2234" s="307">
        <f>'Product Ratings'!T2347</f>
        <v>7</v>
      </c>
      <c r="U2234" s="146"/>
      <c r="V2234" s="146"/>
      <c r="W2234" s="146"/>
    </row>
    <row r="2235" ht="12.75" customHeight="1">
      <c r="A2235" s="146"/>
      <c r="B2235" s="146" t="str">
        <f>'Product Ratings'!B2348</f>
        <v/>
      </c>
      <c r="C2235" s="146" t="str">
        <f t="shared" ref="C2235:D2235" si="295">#REF!</f>
        <v>#REF!</v>
      </c>
      <c r="D2235" s="146" t="str">
        <f t="shared" si="295"/>
        <v>#REF!</v>
      </c>
      <c r="E2235" s="146">
        <f>'Product Ratings'!C2348</f>
        <v>1</v>
      </c>
      <c r="F2235" s="305">
        <f>'Product Ratings'!D2348</f>
        <v>1.3</v>
      </c>
      <c r="G2235" s="305">
        <f>'Product Ratings'!E2348</f>
        <v>0.3</v>
      </c>
      <c r="H2235" s="134">
        <f>'Product Ratings'!F2348</f>
        <v>0.2333</v>
      </c>
      <c r="I2235" s="146"/>
      <c r="J2235" s="305">
        <f>'Product Ratings'!J2348</f>
        <v>1.3</v>
      </c>
      <c r="K2235" s="146" t="str">
        <f>'Product Ratings'!K2348</f>
        <v/>
      </c>
      <c r="L2235" s="305">
        <f>'Product Ratings'!L2348</f>
        <v>1.054082543</v>
      </c>
      <c r="M2235" s="134" t="str">
        <f>'Product Ratings'!M2348</f>
        <v/>
      </c>
      <c r="N2235" s="146"/>
      <c r="O2235" s="139">
        <f>'Product Ratings'!O2348</f>
        <v>1</v>
      </c>
      <c r="P2235" s="139">
        <f>'Product Ratings'!P2348</f>
        <v>1</v>
      </c>
      <c r="Q2235" s="139">
        <f>'Product Ratings'!Q2348</f>
        <v>5</v>
      </c>
      <c r="R2235" s="139">
        <f>'Product Ratings'!R2348</f>
        <v>0</v>
      </c>
      <c r="S2235" s="306">
        <f>'Product Ratings'!S2348</f>
        <v>0</v>
      </c>
      <c r="T2235" s="307">
        <f>'Product Ratings'!T2348</f>
        <v>7</v>
      </c>
      <c r="U2235" s="146"/>
      <c r="V2235" s="146"/>
      <c r="W2235" s="146"/>
    </row>
    <row r="2236" ht="12.75" customHeight="1">
      <c r="A2236" s="146"/>
      <c r="B2236" s="146" t="str">
        <f>'Product Ratings'!B2349</f>
        <v/>
      </c>
      <c r="C2236" s="146" t="str">
        <f t="shared" ref="C2236:D2236" si="296">#REF!</f>
        <v>#REF!</v>
      </c>
      <c r="D2236" s="146" t="str">
        <f t="shared" si="296"/>
        <v>#REF!</v>
      </c>
      <c r="E2236" s="146">
        <f>'Product Ratings'!C2349</f>
        <v>1</v>
      </c>
      <c r="F2236" s="305">
        <f>'Product Ratings'!D2349</f>
        <v>1.3</v>
      </c>
      <c r="G2236" s="305">
        <f>'Product Ratings'!E2349</f>
        <v>0.3</v>
      </c>
      <c r="H2236" s="134">
        <f>'Product Ratings'!F2349</f>
        <v>0.2333</v>
      </c>
      <c r="I2236" s="146"/>
      <c r="J2236" s="305">
        <f>'Product Ratings'!J2349</f>
        <v>1.3</v>
      </c>
      <c r="K2236" s="146" t="str">
        <f>'Product Ratings'!K2349</f>
        <v/>
      </c>
      <c r="L2236" s="305">
        <f>'Product Ratings'!L2349</f>
        <v>1.054082543</v>
      </c>
      <c r="M2236" s="134" t="str">
        <f>'Product Ratings'!M2349</f>
        <v/>
      </c>
      <c r="N2236" s="146"/>
      <c r="O2236" s="139">
        <f>'Product Ratings'!O2349</f>
        <v>1</v>
      </c>
      <c r="P2236" s="139">
        <f>'Product Ratings'!P2349</f>
        <v>1</v>
      </c>
      <c r="Q2236" s="139">
        <f>'Product Ratings'!Q2349</f>
        <v>5</v>
      </c>
      <c r="R2236" s="139">
        <f>'Product Ratings'!R2349</f>
        <v>0</v>
      </c>
      <c r="S2236" s="306">
        <f>'Product Ratings'!S2349</f>
        <v>0</v>
      </c>
      <c r="T2236" s="307">
        <f>'Product Ratings'!T2349</f>
        <v>7</v>
      </c>
      <c r="U2236" s="146"/>
      <c r="V2236" s="146"/>
      <c r="W2236" s="146"/>
    </row>
    <row r="2237" ht="12.75" customHeight="1">
      <c r="A2237" s="146"/>
      <c r="B2237" s="146" t="str">
        <f>'Product Ratings'!B2350</f>
        <v/>
      </c>
      <c r="C2237" s="146" t="str">
        <f t="shared" ref="C2237:D2237" si="297">#REF!</f>
        <v>#REF!</v>
      </c>
      <c r="D2237" s="146" t="str">
        <f t="shared" si="297"/>
        <v>#REF!</v>
      </c>
      <c r="E2237" s="146">
        <f>'Product Ratings'!C2350</f>
        <v>1</v>
      </c>
      <c r="F2237" s="305">
        <f>'Product Ratings'!D2350</f>
        <v>1.3</v>
      </c>
      <c r="G2237" s="305">
        <f>'Product Ratings'!E2350</f>
        <v>0.3</v>
      </c>
      <c r="H2237" s="134">
        <f>'Product Ratings'!F2350</f>
        <v>0.2333</v>
      </c>
      <c r="I2237" s="146"/>
      <c r="J2237" s="305">
        <f>'Product Ratings'!J2350</f>
        <v>1.3</v>
      </c>
      <c r="K2237" s="146" t="str">
        <f>'Product Ratings'!K2350</f>
        <v/>
      </c>
      <c r="L2237" s="305">
        <f>'Product Ratings'!L2350</f>
        <v>1.054082543</v>
      </c>
      <c r="M2237" s="134" t="str">
        <f>'Product Ratings'!M2350</f>
        <v/>
      </c>
      <c r="N2237" s="146"/>
      <c r="O2237" s="139">
        <f>'Product Ratings'!O2350</f>
        <v>1</v>
      </c>
      <c r="P2237" s="139">
        <f>'Product Ratings'!P2350</f>
        <v>1</v>
      </c>
      <c r="Q2237" s="139">
        <f>'Product Ratings'!Q2350</f>
        <v>5</v>
      </c>
      <c r="R2237" s="139">
        <f>'Product Ratings'!R2350</f>
        <v>0</v>
      </c>
      <c r="S2237" s="306">
        <f>'Product Ratings'!S2350</f>
        <v>0</v>
      </c>
      <c r="T2237" s="307">
        <f>'Product Ratings'!T2350</f>
        <v>7</v>
      </c>
      <c r="U2237" s="146"/>
      <c r="V2237" s="146"/>
      <c r="W2237" s="146"/>
    </row>
    <row r="2238" ht="12.75" customHeight="1">
      <c r="A2238" s="146"/>
      <c r="B2238" s="146" t="str">
        <f>'Product Ratings'!B2351</f>
        <v/>
      </c>
      <c r="C2238" s="146" t="str">
        <f t="shared" ref="C2238:D2238" si="298">#REF!</f>
        <v>#REF!</v>
      </c>
      <c r="D2238" s="146" t="str">
        <f t="shared" si="298"/>
        <v>#REF!</v>
      </c>
      <c r="E2238" s="146">
        <f>'Product Ratings'!C2351</f>
        <v>4</v>
      </c>
      <c r="F2238" s="305">
        <f>'Product Ratings'!D2351</f>
        <v>47.91</v>
      </c>
      <c r="G2238" s="305">
        <f>'Product Ratings'!E2351</f>
        <v>11.11</v>
      </c>
      <c r="H2238" s="134">
        <f>'Product Ratings'!F2351</f>
        <v>0.2319</v>
      </c>
      <c r="I2238" s="146"/>
      <c r="J2238" s="305">
        <f>'Product Ratings'!J2351</f>
        <v>11.9775</v>
      </c>
      <c r="K2238" s="146" t="str">
        <f>'Product Ratings'!K2351</f>
        <v/>
      </c>
      <c r="L2238" s="305">
        <f>'Product Ratings'!L2351</f>
        <v>9.72278594</v>
      </c>
      <c r="M2238" s="134" t="str">
        <f>'Product Ratings'!M2351</f>
        <v/>
      </c>
      <c r="N2238" s="146"/>
      <c r="O2238" s="139">
        <f>'Product Ratings'!O2351</f>
        <v>1</v>
      </c>
      <c r="P2238" s="139">
        <f>'Product Ratings'!P2351</f>
        <v>1</v>
      </c>
      <c r="Q2238" s="139">
        <f>'Product Ratings'!Q2351</f>
        <v>5</v>
      </c>
      <c r="R2238" s="139">
        <f>'Product Ratings'!R2351</f>
        <v>0</v>
      </c>
      <c r="S2238" s="306">
        <f>'Product Ratings'!S2351</f>
        <v>0</v>
      </c>
      <c r="T2238" s="307">
        <f>'Product Ratings'!T2351</f>
        <v>7</v>
      </c>
      <c r="U2238" s="146"/>
      <c r="V2238" s="146"/>
      <c r="W2238" s="146"/>
    </row>
    <row r="2239" ht="12.75" customHeight="1">
      <c r="A2239" s="146"/>
      <c r="B2239" s="146" t="str">
        <f>'Product Ratings'!B2353</f>
        <v/>
      </c>
      <c r="C2239" s="146" t="str">
        <f t="shared" ref="C2239:D2239" si="299">#REF!</f>
        <v>#REF!</v>
      </c>
      <c r="D2239" s="146" t="str">
        <f t="shared" si="299"/>
        <v>#REF!</v>
      </c>
      <c r="E2239" s="146">
        <f>'Product Ratings'!C2353</f>
        <v>1</v>
      </c>
      <c r="F2239" s="305">
        <f>'Product Ratings'!D2353</f>
        <v>11.05</v>
      </c>
      <c r="G2239" s="305">
        <f>'Product Ratings'!E2353</f>
        <v>2.53</v>
      </c>
      <c r="H2239" s="134">
        <f>'Product Ratings'!F2353</f>
        <v>0.2287</v>
      </c>
      <c r="I2239" s="146"/>
      <c r="J2239" s="305">
        <f>'Product Ratings'!J2353</f>
        <v>11.05</v>
      </c>
      <c r="K2239" s="146" t="str">
        <f>'Product Ratings'!K2353</f>
        <v/>
      </c>
      <c r="L2239" s="305">
        <f>'Product Ratings'!L2353</f>
        <v>8.993244893</v>
      </c>
      <c r="M2239" s="134" t="str">
        <f>'Product Ratings'!M2353</f>
        <v/>
      </c>
      <c r="N2239" s="146"/>
      <c r="O2239" s="139">
        <f>'Product Ratings'!O2353</f>
        <v>1</v>
      </c>
      <c r="P2239" s="139">
        <f>'Product Ratings'!P2353</f>
        <v>1</v>
      </c>
      <c r="Q2239" s="139">
        <f>'Product Ratings'!Q2353</f>
        <v>5</v>
      </c>
      <c r="R2239" s="139">
        <f>'Product Ratings'!R2353</f>
        <v>0</v>
      </c>
      <c r="S2239" s="306">
        <f>'Product Ratings'!S2353</f>
        <v>0</v>
      </c>
      <c r="T2239" s="307">
        <f>'Product Ratings'!T2353</f>
        <v>7</v>
      </c>
      <c r="U2239" s="146"/>
      <c r="V2239" s="146"/>
      <c r="W2239" s="146"/>
    </row>
    <row r="2240" ht="12.75" customHeight="1">
      <c r="A2240" s="146"/>
      <c r="B2240" s="146" t="str">
        <f>'Product Ratings'!B2354</f>
        <v/>
      </c>
      <c r="C2240" s="146" t="str">
        <f t="shared" ref="C2240:D2240" si="300">#REF!</f>
        <v>#REF!</v>
      </c>
      <c r="D2240" s="146" t="str">
        <f t="shared" si="300"/>
        <v>#REF!</v>
      </c>
      <c r="E2240" s="146">
        <f>'Product Ratings'!C2354</f>
        <v>4</v>
      </c>
      <c r="F2240" s="305">
        <f>'Product Ratings'!D2354</f>
        <v>71.29</v>
      </c>
      <c r="G2240" s="305">
        <f>'Product Ratings'!E2354</f>
        <v>16.29</v>
      </c>
      <c r="H2240" s="134">
        <f>'Product Ratings'!F2354</f>
        <v>0.2285</v>
      </c>
      <c r="I2240" s="146"/>
      <c r="J2240" s="305">
        <f>'Product Ratings'!J2354</f>
        <v>17.8225</v>
      </c>
      <c r="K2240" s="146" t="str">
        <f>'Product Ratings'!K2354</f>
        <v/>
      </c>
      <c r="L2240" s="305">
        <f>'Product Ratings'!L2354</f>
        <v>14.50752951</v>
      </c>
      <c r="M2240" s="134" t="str">
        <f>'Product Ratings'!M2354</f>
        <v/>
      </c>
      <c r="N2240" s="146"/>
      <c r="O2240" s="139">
        <f>'Product Ratings'!O2354</f>
        <v>1</v>
      </c>
      <c r="P2240" s="139">
        <f>'Product Ratings'!P2354</f>
        <v>1</v>
      </c>
      <c r="Q2240" s="139">
        <f>'Product Ratings'!Q2354</f>
        <v>5</v>
      </c>
      <c r="R2240" s="139">
        <f>'Product Ratings'!R2354</f>
        <v>0</v>
      </c>
      <c r="S2240" s="306">
        <f>'Product Ratings'!S2354</f>
        <v>0</v>
      </c>
      <c r="T2240" s="307">
        <f>'Product Ratings'!T2354</f>
        <v>7</v>
      </c>
      <c r="U2240" s="146"/>
      <c r="V2240" s="146"/>
      <c r="W2240" s="146"/>
    </row>
    <row r="2241" ht="12.75" customHeight="1">
      <c r="A2241" s="146"/>
      <c r="B2241" s="146" t="str">
        <f>'Product Ratings'!B2355</f>
        <v/>
      </c>
      <c r="C2241" s="146" t="str">
        <f t="shared" ref="C2241:D2241" si="301">#REF!</f>
        <v>#REF!</v>
      </c>
      <c r="D2241" s="146" t="str">
        <f t="shared" si="301"/>
        <v>#REF!</v>
      </c>
      <c r="E2241" s="146">
        <f>'Product Ratings'!C2355</f>
        <v>4</v>
      </c>
      <c r="F2241" s="305">
        <f>'Product Ratings'!D2355</f>
        <v>54.78</v>
      </c>
      <c r="G2241" s="305">
        <f>'Product Ratings'!E2355</f>
        <v>12.38</v>
      </c>
      <c r="H2241" s="134">
        <f>'Product Ratings'!F2355</f>
        <v>0.226</v>
      </c>
      <c r="I2241" s="146"/>
      <c r="J2241" s="305">
        <f>'Product Ratings'!J2355</f>
        <v>13.695</v>
      </c>
      <c r="K2241" s="146" t="str">
        <f>'Product Ratings'!K2355</f>
        <v/>
      </c>
      <c r="L2241" s="305">
        <f>'Product Ratings'!L2355</f>
        <v>11.17047308</v>
      </c>
      <c r="M2241" s="134" t="str">
        <f>'Product Ratings'!M2355</f>
        <v/>
      </c>
      <c r="N2241" s="146"/>
      <c r="O2241" s="139">
        <f>'Product Ratings'!O2355</f>
        <v>1</v>
      </c>
      <c r="P2241" s="139">
        <f>'Product Ratings'!P2355</f>
        <v>1</v>
      </c>
      <c r="Q2241" s="139">
        <f>'Product Ratings'!Q2355</f>
        <v>5</v>
      </c>
      <c r="R2241" s="139">
        <f>'Product Ratings'!R2355</f>
        <v>0</v>
      </c>
      <c r="S2241" s="306">
        <f>'Product Ratings'!S2355</f>
        <v>0</v>
      </c>
      <c r="T2241" s="307">
        <f>'Product Ratings'!T2355</f>
        <v>7</v>
      </c>
      <c r="U2241" s="146"/>
      <c r="V2241" s="146"/>
      <c r="W2241" s="146"/>
    </row>
    <row r="2242" ht="12.75" customHeight="1">
      <c r="A2242" s="146"/>
      <c r="B2242" s="146" t="str">
        <f>'Product Ratings'!B2358</f>
        <v/>
      </c>
      <c r="C2242" s="146" t="str">
        <f t="shared" ref="C2242:D2242" si="302">#REF!</f>
        <v>#REF!</v>
      </c>
      <c r="D2242" s="146" t="str">
        <f t="shared" si="302"/>
        <v>#REF!</v>
      </c>
      <c r="E2242" s="146">
        <f>'Product Ratings'!C2358</f>
        <v>2</v>
      </c>
      <c r="F2242" s="305">
        <f>'Product Ratings'!D2358</f>
        <v>55.62</v>
      </c>
      <c r="G2242" s="305">
        <f>'Product Ratings'!E2358</f>
        <v>11.9</v>
      </c>
      <c r="H2242" s="134">
        <f>'Product Ratings'!F2358</f>
        <v>0.2139</v>
      </c>
      <c r="I2242" s="146"/>
      <c r="J2242" s="305">
        <f>'Product Ratings'!J2358</f>
        <v>27.81</v>
      </c>
      <c r="K2242" s="146" t="str">
        <f>'Product Ratings'!K2358</f>
        <v/>
      </c>
      <c r="L2242" s="305">
        <f>'Product Ratings'!L2358</f>
        <v>22.90963012</v>
      </c>
      <c r="M2242" s="134" t="str">
        <f>'Product Ratings'!M2358</f>
        <v/>
      </c>
      <c r="N2242" s="146"/>
      <c r="O2242" s="139">
        <f>'Product Ratings'!O2358</f>
        <v>1</v>
      </c>
      <c r="P2242" s="139">
        <f>'Product Ratings'!P2358</f>
        <v>1</v>
      </c>
      <c r="Q2242" s="139">
        <f>'Product Ratings'!Q2358</f>
        <v>5</v>
      </c>
      <c r="R2242" s="139">
        <f>'Product Ratings'!R2358</f>
        <v>0</v>
      </c>
      <c r="S2242" s="306">
        <f>'Product Ratings'!S2358</f>
        <v>0</v>
      </c>
      <c r="T2242" s="307">
        <f>'Product Ratings'!T2358</f>
        <v>7</v>
      </c>
      <c r="U2242" s="146"/>
      <c r="V2242" s="146"/>
      <c r="W2242" s="146"/>
    </row>
    <row r="2243" ht="12.75" customHeight="1">
      <c r="A2243" s="146"/>
      <c r="B2243" s="146" t="str">
        <f>'Product Ratings'!B2362</f>
        <v/>
      </c>
      <c r="C2243" s="146" t="str">
        <f t="shared" ref="C2243:D2243" si="303">#REF!</f>
        <v>#REF!</v>
      </c>
      <c r="D2243" s="146" t="str">
        <f t="shared" si="303"/>
        <v>#REF!</v>
      </c>
      <c r="E2243" s="146">
        <f>'Product Ratings'!C2362</f>
        <v>1</v>
      </c>
      <c r="F2243" s="305">
        <f>'Product Ratings'!D2362</f>
        <v>5.19</v>
      </c>
      <c r="G2243" s="305">
        <f>'Product Ratings'!E2362</f>
        <v>1.07</v>
      </c>
      <c r="H2243" s="134">
        <f>'Product Ratings'!F2362</f>
        <v>0.2055</v>
      </c>
      <c r="I2243" s="146"/>
      <c r="J2243" s="305">
        <f>'Product Ratings'!J2362</f>
        <v>5.19</v>
      </c>
      <c r="K2243" s="146" t="str">
        <f>'Product Ratings'!K2362</f>
        <v/>
      </c>
      <c r="L2243" s="305">
        <f>'Product Ratings'!L2362</f>
        <v>4.305267524</v>
      </c>
      <c r="M2243" s="134" t="str">
        <f>'Product Ratings'!M2362</f>
        <v/>
      </c>
      <c r="N2243" s="146"/>
      <c r="O2243" s="139">
        <f>'Product Ratings'!O2362</f>
        <v>1</v>
      </c>
      <c r="P2243" s="139">
        <f>'Product Ratings'!P2362</f>
        <v>1</v>
      </c>
      <c r="Q2243" s="139">
        <f>'Product Ratings'!Q2362</f>
        <v>5</v>
      </c>
      <c r="R2243" s="139">
        <f>'Product Ratings'!R2362</f>
        <v>0</v>
      </c>
      <c r="S2243" s="306">
        <f>'Product Ratings'!S2362</f>
        <v>0</v>
      </c>
      <c r="T2243" s="307">
        <f>'Product Ratings'!T2362</f>
        <v>7</v>
      </c>
      <c r="U2243" s="146"/>
      <c r="V2243" s="146"/>
      <c r="W2243" s="146"/>
    </row>
    <row r="2244" ht="12.75" customHeight="1">
      <c r="A2244" s="146"/>
      <c r="B2244" s="146" t="str">
        <f>'Product Ratings'!B2363</f>
        <v/>
      </c>
      <c r="C2244" s="146" t="str">
        <f t="shared" ref="C2244:D2244" si="304">#REF!</f>
        <v>#REF!</v>
      </c>
      <c r="D2244" s="146" t="str">
        <f t="shared" si="304"/>
        <v>#REF!</v>
      </c>
      <c r="E2244" s="146">
        <f>'Product Ratings'!C2363</f>
        <v>3</v>
      </c>
      <c r="F2244" s="305">
        <f>'Product Ratings'!D2363</f>
        <v>33.91</v>
      </c>
      <c r="G2244" s="305">
        <f>'Product Ratings'!E2363</f>
        <v>6.91</v>
      </c>
      <c r="H2244" s="134">
        <f>'Product Ratings'!F2363</f>
        <v>0.2038</v>
      </c>
      <c r="I2244" s="146"/>
      <c r="J2244" s="305">
        <f>'Product Ratings'!J2363</f>
        <v>11.30333333</v>
      </c>
      <c r="K2244" s="146" t="str">
        <f>'Product Ratings'!K2363</f>
        <v/>
      </c>
      <c r="L2244" s="305">
        <f>'Product Ratings'!L2363</f>
        <v>9.389710362</v>
      </c>
      <c r="M2244" s="134" t="str">
        <f>'Product Ratings'!M2363</f>
        <v/>
      </c>
      <c r="N2244" s="146"/>
      <c r="O2244" s="139">
        <f>'Product Ratings'!O2363</f>
        <v>1</v>
      </c>
      <c r="P2244" s="139">
        <f>'Product Ratings'!P2363</f>
        <v>1</v>
      </c>
      <c r="Q2244" s="139">
        <f>'Product Ratings'!Q2363</f>
        <v>5</v>
      </c>
      <c r="R2244" s="139">
        <f>'Product Ratings'!R2363</f>
        <v>0</v>
      </c>
      <c r="S2244" s="306">
        <f>'Product Ratings'!S2363</f>
        <v>0</v>
      </c>
      <c r="T2244" s="307">
        <f>'Product Ratings'!T2363</f>
        <v>7</v>
      </c>
      <c r="U2244" s="146"/>
      <c r="V2244" s="146"/>
      <c r="W2244" s="146"/>
    </row>
    <row r="2245" ht="12.75" customHeight="1">
      <c r="A2245" s="146"/>
      <c r="B2245" s="146" t="str">
        <f>'Product Ratings'!B2364</f>
        <v/>
      </c>
      <c r="C2245" s="146" t="str">
        <f t="shared" ref="C2245:D2245" si="305">#REF!</f>
        <v>#REF!</v>
      </c>
      <c r="D2245" s="146" t="str">
        <f t="shared" si="305"/>
        <v>#REF!</v>
      </c>
      <c r="E2245" s="146">
        <f>'Product Ratings'!C2364</f>
        <v>1</v>
      </c>
      <c r="F2245" s="305">
        <f>'Product Ratings'!D2364</f>
        <v>16.52</v>
      </c>
      <c r="G2245" s="305">
        <f>'Product Ratings'!E2364</f>
        <v>3.36</v>
      </c>
      <c r="H2245" s="134">
        <f>'Product Ratings'!F2364</f>
        <v>0.2034</v>
      </c>
      <c r="I2245" s="146"/>
      <c r="J2245" s="305">
        <f>'Product Ratings'!J2364</f>
        <v>16.52</v>
      </c>
      <c r="K2245" s="146" t="str">
        <f>'Product Ratings'!K2364</f>
        <v/>
      </c>
      <c r="L2245" s="305">
        <f>'Product Ratings'!L2364</f>
        <v>13.72777131</v>
      </c>
      <c r="M2245" s="134" t="str">
        <f>'Product Ratings'!M2364</f>
        <v/>
      </c>
      <c r="N2245" s="146"/>
      <c r="O2245" s="139">
        <f>'Product Ratings'!O2364</f>
        <v>1</v>
      </c>
      <c r="P2245" s="139">
        <f>'Product Ratings'!P2364</f>
        <v>1</v>
      </c>
      <c r="Q2245" s="139">
        <f>'Product Ratings'!Q2364</f>
        <v>5</v>
      </c>
      <c r="R2245" s="139">
        <f>'Product Ratings'!R2364</f>
        <v>0</v>
      </c>
      <c r="S2245" s="306">
        <f>'Product Ratings'!S2364</f>
        <v>0</v>
      </c>
      <c r="T2245" s="307">
        <f>'Product Ratings'!T2364</f>
        <v>7</v>
      </c>
      <c r="U2245" s="146"/>
      <c r="V2245" s="146"/>
      <c r="W2245" s="146"/>
    </row>
    <row r="2246" ht="12.75" customHeight="1">
      <c r="A2246" s="146"/>
      <c r="B2246" s="146" t="str">
        <f>'Product Ratings'!B2367</f>
        <v/>
      </c>
      <c r="C2246" s="146" t="str">
        <f t="shared" ref="C2246:D2246" si="306">#REF!</f>
        <v>#REF!</v>
      </c>
      <c r="D2246" s="146" t="str">
        <f t="shared" si="306"/>
        <v>#REF!</v>
      </c>
      <c r="E2246" s="146">
        <f>'Product Ratings'!C2367</f>
        <v>2</v>
      </c>
      <c r="F2246" s="305">
        <f>'Product Ratings'!D2367</f>
        <v>34.78</v>
      </c>
      <c r="G2246" s="305">
        <f>'Product Ratings'!E2367</f>
        <v>6.96</v>
      </c>
      <c r="H2246" s="134">
        <f>'Product Ratings'!F2367</f>
        <v>0.2</v>
      </c>
      <c r="I2246" s="146"/>
      <c r="J2246" s="305">
        <f>'Product Ratings'!J2367</f>
        <v>17.39</v>
      </c>
      <c r="K2246" s="146" t="str">
        <f>'Product Ratings'!K2367</f>
        <v/>
      </c>
      <c r="L2246" s="305">
        <f>'Product Ratings'!L2367</f>
        <v>14.49166667</v>
      </c>
      <c r="M2246" s="134" t="str">
        <f>'Product Ratings'!M2367</f>
        <v/>
      </c>
      <c r="N2246" s="146"/>
      <c r="O2246" s="139">
        <f>'Product Ratings'!O2367</f>
        <v>1</v>
      </c>
      <c r="P2246" s="139">
        <f>'Product Ratings'!P2367</f>
        <v>1</v>
      </c>
      <c r="Q2246" s="139">
        <f>'Product Ratings'!Q2367</f>
        <v>5</v>
      </c>
      <c r="R2246" s="139">
        <f>'Product Ratings'!R2367</f>
        <v>0</v>
      </c>
      <c r="S2246" s="306">
        <f>'Product Ratings'!S2367</f>
        <v>0</v>
      </c>
      <c r="T2246" s="307">
        <f>'Product Ratings'!T2367</f>
        <v>7</v>
      </c>
      <c r="U2246" s="146"/>
      <c r="V2246" s="146"/>
      <c r="W2246" s="146"/>
    </row>
    <row r="2247" ht="12.75" customHeight="1">
      <c r="A2247" s="146"/>
      <c r="B2247" s="146" t="str">
        <f>'Product Ratings'!B2368</f>
        <v/>
      </c>
      <c r="C2247" s="146" t="str">
        <f t="shared" ref="C2247:D2247" si="307">#REF!</f>
        <v>#REF!</v>
      </c>
      <c r="D2247" s="146" t="str">
        <f t="shared" si="307"/>
        <v>#REF!</v>
      </c>
      <c r="E2247" s="146">
        <f>'Product Ratings'!C2368</f>
        <v>1</v>
      </c>
      <c r="F2247" s="305">
        <f>'Product Ratings'!D2368</f>
        <v>20</v>
      </c>
      <c r="G2247" s="305">
        <f>'Product Ratings'!E2368</f>
        <v>4</v>
      </c>
      <c r="H2247" s="134">
        <f>'Product Ratings'!F2368</f>
        <v>0.2</v>
      </c>
      <c r="I2247" s="146"/>
      <c r="J2247" s="305">
        <f>'Product Ratings'!J2368</f>
        <v>20</v>
      </c>
      <c r="K2247" s="146" t="str">
        <f>'Product Ratings'!K2368</f>
        <v/>
      </c>
      <c r="L2247" s="305">
        <f>'Product Ratings'!L2368</f>
        <v>16.66666667</v>
      </c>
      <c r="M2247" s="134" t="str">
        <f>'Product Ratings'!M2368</f>
        <v/>
      </c>
      <c r="N2247" s="146"/>
      <c r="O2247" s="139">
        <f>'Product Ratings'!O2368</f>
        <v>1</v>
      </c>
      <c r="P2247" s="139">
        <f>'Product Ratings'!P2368</f>
        <v>1</v>
      </c>
      <c r="Q2247" s="139">
        <f>'Product Ratings'!Q2368</f>
        <v>5</v>
      </c>
      <c r="R2247" s="139">
        <f>'Product Ratings'!R2368</f>
        <v>0</v>
      </c>
      <c r="S2247" s="306">
        <f>'Product Ratings'!S2368</f>
        <v>0</v>
      </c>
      <c r="T2247" s="307">
        <f>'Product Ratings'!T2368</f>
        <v>7</v>
      </c>
      <c r="U2247" s="146"/>
      <c r="V2247" s="146"/>
      <c r="W2247" s="146"/>
    </row>
    <row r="2248" ht="12.75" customHeight="1">
      <c r="A2248" s="146"/>
      <c r="B2248" s="146" t="str">
        <f>'Product Ratings'!B2375</f>
        <v/>
      </c>
      <c r="C2248" s="146" t="str">
        <f t="shared" ref="C2248:D2248" si="308">#REF!</f>
        <v>#REF!</v>
      </c>
      <c r="D2248" s="146" t="str">
        <f t="shared" si="308"/>
        <v>#REF!</v>
      </c>
      <c r="E2248" s="146">
        <f>'Product Ratings'!C2375</f>
        <v>1</v>
      </c>
      <c r="F2248" s="305">
        <f>'Product Ratings'!D2375</f>
        <v>25.22</v>
      </c>
      <c r="G2248" s="305">
        <f>'Product Ratings'!E2375</f>
        <v>4.53</v>
      </c>
      <c r="H2248" s="134">
        <f>'Product Ratings'!F2375</f>
        <v>0.1795</v>
      </c>
      <c r="I2248" s="146"/>
      <c r="J2248" s="305">
        <f>'Product Ratings'!J2375</f>
        <v>25.22</v>
      </c>
      <c r="K2248" s="146" t="str">
        <f>'Product Ratings'!K2375</f>
        <v/>
      </c>
      <c r="L2248" s="305">
        <f>'Product Ratings'!L2375</f>
        <v>21.3819415</v>
      </c>
      <c r="M2248" s="134" t="str">
        <f>'Product Ratings'!M2375</f>
        <v/>
      </c>
      <c r="N2248" s="146"/>
      <c r="O2248" s="139">
        <f>'Product Ratings'!O2375</f>
        <v>1</v>
      </c>
      <c r="P2248" s="139">
        <f>'Product Ratings'!P2375</f>
        <v>1</v>
      </c>
      <c r="Q2248" s="139">
        <f>'Product Ratings'!Q2375</f>
        <v>5</v>
      </c>
      <c r="R2248" s="139">
        <f>'Product Ratings'!R2375</f>
        <v>0</v>
      </c>
      <c r="S2248" s="306">
        <f>'Product Ratings'!S2375</f>
        <v>0</v>
      </c>
      <c r="T2248" s="307">
        <f>'Product Ratings'!T2375</f>
        <v>7</v>
      </c>
      <c r="U2248" s="146"/>
      <c r="V2248" s="146"/>
      <c r="W2248" s="146"/>
    </row>
    <row r="2249" ht="12.75" customHeight="1">
      <c r="A2249" s="146"/>
      <c r="B2249" s="146" t="str">
        <f>'Product Ratings'!B2376</f>
        <v/>
      </c>
      <c r="C2249" s="146" t="str">
        <f t="shared" ref="C2249:D2249" si="309">#REF!</f>
        <v>#REF!</v>
      </c>
      <c r="D2249" s="146" t="str">
        <f t="shared" si="309"/>
        <v>#REF!</v>
      </c>
      <c r="E2249" s="146">
        <f>'Product Ratings'!C2376</f>
        <v>1</v>
      </c>
      <c r="F2249" s="305">
        <f>'Product Ratings'!D2376</f>
        <v>14.61</v>
      </c>
      <c r="G2249" s="305">
        <f>'Product Ratings'!E2376</f>
        <v>2.61</v>
      </c>
      <c r="H2249" s="134">
        <f>'Product Ratings'!F2376</f>
        <v>0.1786</v>
      </c>
      <c r="I2249" s="146"/>
      <c r="J2249" s="305">
        <f>'Product Ratings'!J2376</f>
        <v>14.61</v>
      </c>
      <c r="K2249" s="146" t="str">
        <f>'Product Ratings'!K2376</f>
        <v/>
      </c>
      <c r="L2249" s="305">
        <f>'Product Ratings'!L2376</f>
        <v>12.39606313</v>
      </c>
      <c r="M2249" s="134" t="str">
        <f>'Product Ratings'!M2376</f>
        <v/>
      </c>
      <c r="N2249" s="146"/>
      <c r="O2249" s="139">
        <f>'Product Ratings'!O2376</f>
        <v>1</v>
      </c>
      <c r="P2249" s="139">
        <f>'Product Ratings'!P2376</f>
        <v>1</v>
      </c>
      <c r="Q2249" s="139">
        <f>'Product Ratings'!Q2376</f>
        <v>5</v>
      </c>
      <c r="R2249" s="139">
        <f>'Product Ratings'!R2376</f>
        <v>0</v>
      </c>
      <c r="S2249" s="306">
        <f>'Product Ratings'!S2376</f>
        <v>0</v>
      </c>
      <c r="T2249" s="307">
        <f>'Product Ratings'!T2376</f>
        <v>7</v>
      </c>
      <c r="U2249" s="146"/>
      <c r="V2249" s="146"/>
      <c r="W2249" s="146"/>
    </row>
    <row r="2250" ht="12.75" customHeight="1">
      <c r="A2250" s="146"/>
      <c r="B2250" s="146" t="str">
        <f>'Product Ratings'!B2379</f>
        <v/>
      </c>
      <c r="C2250" s="146" t="str">
        <f t="shared" ref="C2250:D2250" si="310">#REF!</f>
        <v>#REF!</v>
      </c>
      <c r="D2250" s="146" t="str">
        <f t="shared" si="310"/>
        <v>#REF!</v>
      </c>
      <c r="E2250" s="146">
        <f>'Product Ratings'!C2379</f>
        <v>2</v>
      </c>
      <c r="F2250" s="305">
        <f>'Product Ratings'!D2379</f>
        <v>21.76</v>
      </c>
      <c r="G2250" s="305">
        <f>'Product Ratings'!E2379</f>
        <v>3.76</v>
      </c>
      <c r="H2250" s="134">
        <f>'Product Ratings'!F2379</f>
        <v>0.1728</v>
      </c>
      <c r="I2250" s="146"/>
      <c r="J2250" s="305">
        <f>'Product Ratings'!J2379</f>
        <v>10.88</v>
      </c>
      <c r="K2250" s="146" t="str">
        <f>'Product Ratings'!K2379</f>
        <v/>
      </c>
      <c r="L2250" s="305">
        <f>'Product Ratings'!L2379</f>
        <v>9.276944065</v>
      </c>
      <c r="M2250" s="134" t="str">
        <f>'Product Ratings'!M2379</f>
        <v/>
      </c>
      <c r="N2250" s="146"/>
      <c r="O2250" s="139">
        <f>'Product Ratings'!O2379</f>
        <v>1</v>
      </c>
      <c r="P2250" s="139">
        <f>'Product Ratings'!P2379</f>
        <v>1</v>
      </c>
      <c r="Q2250" s="139">
        <f>'Product Ratings'!Q2379</f>
        <v>5</v>
      </c>
      <c r="R2250" s="139">
        <f>'Product Ratings'!R2379</f>
        <v>0</v>
      </c>
      <c r="S2250" s="306">
        <f>'Product Ratings'!S2379</f>
        <v>0</v>
      </c>
      <c r="T2250" s="307">
        <f>'Product Ratings'!T2379</f>
        <v>7</v>
      </c>
      <c r="U2250" s="146"/>
      <c r="V2250" s="146"/>
      <c r="W2250" s="146"/>
    </row>
    <row r="2251" ht="12.75" customHeight="1">
      <c r="A2251" s="146"/>
      <c r="B2251" s="146" t="str">
        <f>'Product Ratings'!B2382</f>
        <v/>
      </c>
      <c r="C2251" s="146" t="str">
        <f t="shared" ref="C2251:D2251" si="311">#REF!</f>
        <v>#REF!</v>
      </c>
      <c r="D2251" s="146" t="str">
        <f t="shared" si="311"/>
        <v>#REF!</v>
      </c>
      <c r="E2251" s="146">
        <f>'Product Ratings'!C2382</f>
        <v>2</v>
      </c>
      <c r="F2251" s="305">
        <f>'Product Ratings'!D2382</f>
        <v>41.63</v>
      </c>
      <c r="G2251" s="305">
        <f>'Product Ratings'!E2382</f>
        <v>6.93</v>
      </c>
      <c r="H2251" s="134">
        <f>'Product Ratings'!F2382</f>
        <v>0.1666</v>
      </c>
      <c r="I2251" s="146"/>
      <c r="J2251" s="305">
        <f>'Product Ratings'!J2382</f>
        <v>20.815</v>
      </c>
      <c r="K2251" s="146" t="str">
        <f>'Product Ratings'!K2382</f>
        <v/>
      </c>
      <c r="L2251" s="305">
        <f>'Product Ratings'!L2382</f>
        <v>17.84244814</v>
      </c>
      <c r="M2251" s="134" t="str">
        <f>'Product Ratings'!M2382</f>
        <v/>
      </c>
      <c r="N2251" s="146"/>
      <c r="O2251" s="139">
        <f>'Product Ratings'!O2382</f>
        <v>1</v>
      </c>
      <c r="P2251" s="139">
        <f>'Product Ratings'!P2382</f>
        <v>1</v>
      </c>
      <c r="Q2251" s="139">
        <f>'Product Ratings'!Q2382</f>
        <v>5</v>
      </c>
      <c r="R2251" s="139">
        <f>'Product Ratings'!R2382</f>
        <v>0</v>
      </c>
      <c r="S2251" s="306">
        <f>'Product Ratings'!S2382</f>
        <v>0</v>
      </c>
      <c r="T2251" s="307">
        <f>'Product Ratings'!T2382</f>
        <v>7</v>
      </c>
      <c r="U2251" s="146"/>
      <c r="V2251" s="146"/>
      <c r="W2251" s="146"/>
    </row>
    <row r="2252" ht="12.75" customHeight="1">
      <c r="A2252" s="146"/>
      <c r="B2252" s="146" t="str">
        <f>'Product Ratings'!B2387</f>
        <v/>
      </c>
      <c r="C2252" s="146" t="str">
        <f t="shared" ref="C2252:D2252" si="312">#REF!</f>
        <v>#REF!</v>
      </c>
      <c r="D2252" s="146" t="str">
        <f t="shared" si="312"/>
        <v>#REF!</v>
      </c>
      <c r="E2252" s="146">
        <f>'Product Ratings'!C2387</f>
        <v>5</v>
      </c>
      <c r="F2252" s="305">
        <f>'Product Ratings'!D2387</f>
        <v>98</v>
      </c>
      <c r="G2252" s="305">
        <f>'Product Ratings'!E2387</f>
        <v>15.3</v>
      </c>
      <c r="H2252" s="134">
        <f>'Product Ratings'!F2387</f>
        <v>0.1561</v>
      </c>
      <c r="I2252" s="146"/>
      <c r="J2252" s="305">
        <f>'Product Ratings'!J2387</f>
        <v>19.6</v>
      </c>
      <c r="K2252" s="146" t="str">
        <f>'Product Ratings'!K2387</f>
        <v/>
      </c>
      <c r="L2252" s="305">
        <f>'Product Ratings'!L2387</f>
        <v>16.95355073</v>
      </c>
      <c r="M2252" s="134" t="str">
        <f>'Product Ratings'!M2387</f>
        <v/>
      </c>
      <c r="N2252" s="146"/>
      <c r="O2252" s="139">
        <f>'Product Ratings'!O2387</f>
        <v>1</v>
      </c>
      <c r="P2252" s="139">
        <f>'Product Ratings'!P2387</f>
        <v>1</v>
      </c>
      <c r="Q2252" s="139">
        <f>'Product Ratings'!Q2387</f>
        <v>5</v>
      </c>
      <c r="R2252" s="139">
        <f>'Product Ratings'!R2387</f>
        <v>0</v>
      </c>
      <c r="S2252" s="306">
        <f>'Product Ratings'!S2387</f>
        <v>0</v>
      </c>
      <c r="T2252" s="307">
        <f>'Product Ratings'!T2387</f>
        <v>7</v>
      </c>
      <c r="U2252" s="146"/>
      <c r="V2252" s="146"/>
      <c r="W2252" s="146"/>
    </row>
    <row r="2253" ht="12.75" customHeight="1">
      <c r="A2253" s="146"/>
      <c r="B2253" s="146" t="str">
        <f>'Product Ratings'!B2388</f>
        <v/>
      </c>
      <c r="C2253" s="146" t="str">
        <f t="shared" ref="C2253:D2253" si="313">#REF!</f>
        <v>#REF!</v>
      </c>
      <c r="D2253" s="146" t="str">
        <f t="shared" si="313"/>
        <v>#REF!</v>
      </c>
      <c r="E2253" s="146">
        <f>'Product Ratings'!C2388</f>
        <v>4</v>
      </c>
      <c r="F2253" s="305">
        <f>'Product Ratings'!D2388</f>
        <v>42.61</v>
      </c>
      <c r="G2253" s="305">
        <f>'Product Ratings'!E2388</f>
        <v>6.61</v>
      </c>
      <c r="H2253" s="134">
        <f>'Product Ratings'!F2388</f>
        <v>0.1551</v>
      </c>
      <c r="I2253" s="146"/>
      <c r="J2253" s="305">
        <f>'Product Ratings'!J2388</f>
        <v>10.6525</v>
      </c>
      <c r="K2253" s="146" t="str">
        <f>'Product Ratings'!K2388</f>
        <v/>
      </c>
      <c r="L2253" s="305">
        <f>'Product Ratings'!L2388</f>
        <v>9.222145269</v>
      </c>
      <c r="M2253" s="134" t="str">
        <f>'Product Ratings'!M2388</f>
        <v/>
      </c>
      <c r="N2253" s="146"/>
      <c r="O2253" s="139">
        <f>'Product Ratings'!O2388</f>
        <v>1</v>
      </c>
      <c r="P2253" s="139">
        <f>'Product Ratings'!P2388</f>
        <v>1</v>
      </c>
      <c r="Q2253" s="139">
        <f>'Product Ratings'!Q2388</f>
        <v>5</v>
      </c>
      <c r="R2253" s="139">
        <f>'Product Ratings'!R2388</f>
        <v>0</v>
      </c>
      <c r="S2253" s="306">
        <f>'Product Ratings'!S2388</f>
        <v>0</v>
      </c>
      <c r="T2253" s="307">
        <f>'Product Ratings'!T2388</f>
        <v>7</v>
      </c>
      <c r="U2253" s="146"/>
      <c r="V2253" s="146"/>
      <c r="W2253" s="146"/>
    </row>
    <row r="2254" ht="12.75" customHeight="1">
      <c r="A2254" s="146"/>
      <c r="B2254" s="146" t="str">
        <f>'Product Ratings'!B2390</f>
        <v/>
      </c>
      <c r="C2254" s="146" t="str">
        <f t="shared" ref="C2254:D2254" si="314">#REF!</f>
        <v>#REF!</v>
      </c>
      <c r="D2254" s="146" t="str">
        <f t="shared" si="314"/>
        <v>#REF!</v>
      </c>
      <c r="E2254" s="146">
        <f>'Product Ratings'!C2390</f>
        <v>1</v>
      </c>
      <c r="F2254" s="305">
        <f>'Product Ratings'!D2390</f>
        <v>16.52</v>
      </c>
      <c r="G2254" s="305">
        <f>'Product Ratings'!E2390</f>
        <v>2.43</v>
      </c>
      <c r="H2254" s="134">
        <f>'Product Ratings'!F2390</f>
        <v>0.1472</v>
      </c>
      <c r="I2254" s="146"/>
      <c r="J2254" s="305">
        <f>'Product Ratings'!J2390</f>
        <v>16.52</v>
      </c>
      <c r="K2254" s="146" t="str">
        <f>'Product Ratings'!K2390</f>
        <v/>
      </c>
      <c r="L2254" s="305">
        <f>'Product Ratings'!L2390</f>
        <v>14.40027894</v>
      </c>
      <c r="M2254" s="134" t="str">
        <f>'Product Ratings'!M2390</f>
        <v/>
      </c>
      <c r="N2254" s="146"/>
      <c r="O2254" s="139">
        <f>'Product Ratings'!O2390</f>
        <v>1</v>
      </c>
      <c r="P2254" s="139">
        <f>'Product Ratings'!P2390</f>
        <v>1</v>
      </c>
      <c r="Q2254" s="139">
        <f>'Product Ratings'!Q2390</f>
        <v>5</v>
      </c>
      <c r="R2254" s="139">
        <f>'Product Ratings'!R2390</f>
        <v>0</v>
      </c>
      <c r="S2254" s="306">
        <f>'Product Ratings'!S2390</f>
        <v>0</v>
      </c>
      <c r="T2254" s="307">
        <f>'Product Ratings'!T2390</f>
        <v>7</v>
      </c>
      <c r="U2254" s="146"/>
      <c r="V2254" s="146"/>
      <c r="W2254" s="146"/>
    </row>
    <row r="2255" ht="12.75" customHeight="1">
      <c r="A2255" s="146"/>
      <c r="B2255" s="146" t="str">
        <f>'Product Ratings'!B2391</f>
        <v/>
      </c>
      <c r="C2255" s="146" t="str">
        <f t="shared" ref="C2255:D2255" si="315">#REF!</f>
        <v>#REF!</v>
      </c>
      <c r="D2255" s="146" t="str">
        <f t="shared" si="315"/>
        <v>#REF!</v>
      </c>
      <c r="E2255" s="146">
        <f>'Product Ratings'!C2391</f>
        <v>3</v>
      </c>
      <c r="F2255" s="305">
        <f>'Product Ratings'!D2391</f>
        <v>45.78</v>
      </c>
      <c r="G2255" s="305">
        <f>'Product Ratings'!E2391</f>
        <v>6.66</v>
      </c>
      <c r="H2255" s="134">
        <f>'Product Ratings'!F2391</f>
        <v>0.1455</v>
      </c>
      <c r="I2255" s="146"/>
      <c r="J2255" s="305">
        <f>'Product Ratings'!J2391</f>
        <v>15.26</v>
      </c>
      <c r="K2255" s="146" t="str">
        <f>'Product Ratings'!K2391</f>
        <v/>
      </c>
      <c r="L2255" s="305">
        <f>'Product Ratings'!L2391</f>
        <v>13.32169358</v>
      </c>
      <c r="M2255" s="134" t="str">
        <f>'Product Ratings'!M2391</f>
        <v/>
      </c>
      <c r="N2255" s="146"/>
      <c r="O2255" s="139">
        <f>'Product Ratings'!O2391</f>
        <v>1</v>
      </c>
      <c r="P2255" s="139">
        <f>'Product Ratings'!P2391</f>
        <v>1</v>
      </c>
      <c r="Q2255" s="139">
        <f>'Product Ratings'!Q2391</f>
        <v>5</v>
      </c>
      <c r="R2255" s="139">
        <f>'Product Ratings'!R2391</f>
        <v>0</v>
      </c>
      <c r="S2255" s="306">
        <f>'Product Ratings'!S2391</f>
        <v>0</v>
      </c>
      <c r="T2255" s="307">
        <f>'Product Ratings'!T2391</f>
        <v>7</v>
      </c>
      <c r="U2255" s="146"/>
      <c r="V2255" s="146"/>
      <c r="W2255" s="146"/>
    </row>
    <row r="2256" ht="12.75" customHeight="1">
      <c r="A2256" s="146"/>
      <c r="B2256" s="146" t="str">
        <f>'Product Ratings'!B2392</f>
        <v/>
      </c>
      <c r="C2256" s="146" t="str">
        <f t="shared" ref="C2256:D2256" si="316">#REF!</f>
        <v>#REF!</v>
      </c>
      <c r="D2256" s="146" t="str">
        <f t="shared" si="316"/>
        <v>#REF!</v>
      </c>
      <c r="E2256" s="146">
        <f>'Product Ratings'!C2392</f>
        <v>1</v>
      </c>
      <c r="F2256" s="305">
        <f>'Product Ratings'!D2392</f>
        <v>25.22</v>
      </c>
      <c r="G2256" s="305">
        <f>'Product Ratings'!E2392</f>
        <v>3.52</v>
      </c>
      <c r="H2256" s="134">
        <f>'Product Ratings'!F2392</f>
        <v>0.1395</v>
      </c>
      <c r="I2256" s="146"/>
      <c r="J2256" s="305">
        <f>'Product Ratings'!J2392</f>
        <v>25.22</v>
      </c>
      <c r="K2256" s="146" t="str">
        <f>'Product Ratings'!K2392</f>
        <v/>
      </c>
      <c r="L2256" s="305">
        <f>'Product Ratings'!L2392</f>
        <v>22.13251426</v>
      </c>
      <c r="M2256" s="134" t="str">
        <f>'Product Ratings'!M2392</f>
        <v/>
      </c>
      <c r="N2256" s="146"/>
      <c r="O2256" s="139">
        <f>'Product Ratings'!O2392</f>
        <v>1</v>
      </c>
      <c r="P2256" s="139">
        <f>'Product Ratings'!P2392</f>
        <v>1</v>
      </c>
      <c r="Q2256" s="139">
        <f>'Product Ratings'!Q2392</f>
        <v>5</v>
      </c>
      <c r="R2256" s="139">
        <f>'Product Ratings'!R2392</f>
        <v>0</v>
      </c>
      <c r="S2256" s="306">
        <f>'Product Ratings'!S2392</f>
        <v>0</v>
      </c>
      <c r="T2256" s="307">
        <f>'Product Ratings'!T2392</f>
        <v>7</v>
      </c>
      <c r="U2256" s="146"/>
      <c r="V2256" s="146"/>
      <c r="W2256" s="146"/>
    </row>
    <row r="2257" ht="12.75" customHeight="1">
      <c r="A2257" s="146"/>
      <c r="B2257" s="146" t="str">
        <f>'Product Ratings'!B2393</f>
        <v/>
      </c>
      <c r="C2257" s="146" t="str">
        <f t="shared" ref="C2257:D2257" si="317">#REF!</f>
        <v>#REF!</v>
      </c>
      <c r="D2257" s="146" t="str">
        <f t="shared" si="317"/>
        <v>#REF!</v>
      </c>
      <c r="E2257" s="146">
        <f>'Product Ratings'!C2393</f>
        <v>1</v>
      </c>
      <c r="F2257" s="305">
        <f>'Product Ratings'!D2393</f>
        <v>25.22</v>
      </c>
      <c r="G2257" s="305">
        <f>'Product Ratings'!E2393</f>
        <v>3.47</v>
      </c>
      <c r="H2257" s="134">
        <f>'Product Ratings'!F2393</f>
        <v>0.1375</v>
      </c>
      <c r="I2257" s="146"/>
      <c r="J2257" s="305">
        <f>'Product Ratings'!J2393</f>
        <v>25.22</v>
      </c>
      <c r="K2257" s="146" t="str">
        <f>'Product Ratings'!K2393</f>
        <v/>
      </c>
      <c r="L2257" s="305">
        <f>'Product Ratings'!L2393</f>
        <v>22.17142857</v>
      </c>
      <c r="M2257" s="134" t="str">
        <f>'Product Ratings'!M2393</f>
        <v/>
      </c>
      <c r="N2257" s="146"/>
      <c r="O2257" s="139">
        <f>'Product Ratings'!O2393</f>
        <v>1</v>
      </c>
      <c r="P2257" s="139">
        <f>'Product Ratings'!P2393</f>
        <v>1</v>
      </c>
      <c r="Q2257" s="139">
        <f>'Product Ratings'!Q2393</f>
        <v>5</v>
      </c>
      <c r="R2257" s="139">
        <f>'Product Ratings'!R2393</f>
        <v>0</v>
      </c>
      <c r="S2257" s="306">
        <f>'Product Ratings'!S2393</f>
        <v>0</v>
      </c>
      <c r="T2257" s="307">
        <f>'Product Ratings'!T2393</f>
        <v>7</v>
      </c>
      <c r="U2257" s="146"/>
      <c r="V2257" s="146"/>
      <c r="W2257" s="146"/>
    </row>
    <row r="2258" ht="12.75" customHeight="1">
      <c r="A2258" s="146"/>
      <c r="B2258" s="146" t="str">
        <f>'Product Ratings'!B2394</f>
        <v/>
      </c>
      <c r="C2258" s="146" t="str">
        <f t="shared" ref="C2258:D2258" si="318">#REF!</f>
        <v>#REF!</v>
      </c>
      <c r="D2258" s="146" t="str">
        <f t="shared" si="318"/>
        <v>#REF!</v>
      </c>
      <c r="E2258" s="146">
        <f>'Product Ratings'!C2394</f>
        <v>2</v>
      </c>
      <c r="F2258" s="305">
        <f>'Product Ratings'!D2394</f>
        <v>50.43</v>
      </c>
      <c r="G2258" s="305">
        <f>'Product Ratings'!E2394</f>
        <v>6.9</v>
      </c>
      <c r="H2258" s="134">
        <f>'Product Ratings'!F2394</f>
        <v>0.1368</v>
      </c>
      <c r="I2258" s="146"/>
      <c r="J2258" s="305">
        <f>'Product Ratings'!J2394</f>
        <v>25.215</v>
      </c>
      <c r="K2258" s="146" t="str">
        <f>'Product Ratings'!K2394</f>
        <v/>
      </c>
      <c r="L2258" s="305">
        <f>'Product Ratings'!L2394</f>
        <v>22.18068262</v>
      </c>
      <c r="M2258" s="134" t="str">
        <f>'Product Ratings'!M2394</f>
        <v/>
      </c>
      <c r="N2258" s="146"/>
      <c r="O2258" s="139">
        <f>'Product Ratings'!O2394</f>
        <v>1</v>
      </c>
      <c r="P2258" s="139">
        <f>'Product Ratings'!P2394</f>
        <v>1</v>
      </c>
      <c r="Q2258" s="139">
        <f>'Product Ratings'!Q2394</f>
        <v>5</v>
      </c>
      <c r="R2258" s="139">
        <f>'Product Ratings'!R2394</f>
        <v>0</v>
      </c>
      <c r="S2258" s="306">
        <f>'Product Ratings'!S2394</f>
        <v>0</v>
      </c>
      <c r="T2258" s="307">
        <f>'Product Ratings'!T2394</f>
        <v>7</v>
      </c>
      <c r="U2258" s="146"/>
      <c r="V2258" s="146"/>
      <c r="W2258" s="146"/>
    </row>
    <row r="2259" ht="12.75" customHeight="1">
      <c r="A2259" s="146"/>
      <c r="B2259" s="146" t="str">
        <f>'Product Ratings'!B2397</f>
        <v/>
      </c>
      <c r="C2259" s="146" t="str">
        <f t="shared" ref="C2259:D2259" si="319">#REF!</f>
        <v>#REF!</v>
      </c>
      <c r="D2259" s="146" t="str">
        <f t="shared" si="319"/>
        <v>#REF!</v>
      </c>
      <c r="E2259" s="146">
        <f>'Product Ratings'!C2397</f>
        <v>1</v>
      </c>
      <c r="F2259" s="305">
        <f>'Product Ratings'!D2397</f>
        <v>13.57</v>
      </c>
      <c r="G2259" s="305">
        <f>'Product Ratings'!E2397</f>
        <v>1.57</v>
      </c>
      <c r="H2259" s="134">
        <f>'Product Ratings'!F2397</f>
        <v>0.1154</v>
      </c>
      <c r="I2259" s="146"/>
      <c r="J2259" s="305">
        <f>'Product Ratings'!J2397</f>
        <v>13.57</v>
      </c>
      <c r="K2259" s="146" t="str">
        <f>'Product Ratings'!K2397</f>
        <v/>
      </c>
      <c r="L2259" s="305">
        <f>'Product Ratings'!L2397</f>
        <v>12.16603909</v>
      </c>
      <c r="M2259" s="134" t="str">
        <f>'Product Ratings'!M2397</f>
        <v/>
      </c>
      <c r="N2259" s="146"/>
      <c r="O2259" s="139">
        <f>'Product Ratings'!O2397</f>
        <v>1</v>
      </c>
      <c r="P2259" s="139">
        <f>'Product Ratings'!P2397</f>
        <v>1</v>
      </c>
      <c r="Q2259" s="139">
        <f>'Product Ratings'!Q2397</f>
        <v>5</v>
      </c>
      <c r="R2259" s="139">
        <f>'Product Ratings'!R2397</f>
        <v>0</v>
      </c>
      <c r="S2259" s="306">
        <f>'Product Ratings'!S2397</f>
        <v>0</v>
      </c>
      <c r="T2259" s="307">
        <f>'Product Ratings'!T2397</f>
        <v>7</v>
      </c>
      <c r="U2259" s="146"/>
      <c r="V2259" s="146"/>
      <c r="W2259" s="146"/>
    </row>
    <row r="2260" ht="12.75" customHeight="1">
      <c r="A2260" s="146"/>
      <c r="B2260" s="146" t="str">
        <f>'Product Ratings'!B1231</f>
        <v/>
      </c>
      <c r="C2260" s="146" t="str">
        <f t="shared" ref="C2260:D2260" si="320">#REF!</f>
        <v>#REF!</v>
      </c>
      <c r="D2260" s="146" t="str">
        <f t="shared" si="320"/>
        <v>#REF!</v>
      </c>
      <c r="E2260" s="146">
        <f>'Product Ratings'!C1231</f>
        <v>1</v>
      </c>
      <c r="F2260" s="305">
        <f>'Product Ratings'!D1231</f>
        <v>173.04</v>
      </c>
      <c r="G2260" s="305">
        <f>'Product Ratings'!E1231</f>
        <v>89.32</v>
      </c>
      <c r="H2260" s="134">
        <f>'Product Ratings'!F1231</f>
        <v>0.5162</v>
      </c>
      <c r="I2260" s="146"/>
      <c r="J2260" s="305">
        <f>'Product Ratings'!J1231</f>
        <v>173.04</v>
      </c>
      <c r="K2260" s="146" t="str">
        <f>'Product Ratings'!K1231</f>
        <v/>
      </c>
      <c r="L2260" s="305">
        <f>'Product Ratings'!L1231</f>
        <v>114.1274238</v>
      </c>
      <c r="M2260" s="134">
        <f>'Product Ratings'!M1231</f>
        <v>0.03</v>
      </c>
      <c r="N2260" s="146"/>
      <c r="O2260" s="139">
        <f>'Product Ratings'!O1231</f>
        <v>3</v>
      </c>
      <c r="P2260" s="139">
        <f>'Product Ratings'!P1231</f>
        <v>1</v>
      </c>
      <c r="Q2260" s="139">
        <f>'Product Ratings'!Q1231</f>
        <v>2</v>
      </c>
      <c r="R2260" s="139">
        <f>'Product Ratings'!R1231</f>
        <v>0</v>
      </c>
      <c r="S2260" s="306">
        <f>'Product Ratings'!S1231</f>
        <v>1</v>
      </c>
      <c r="T2260" s="307">
        <f>'Product Ratings'!T1231</f>
        <v>7</v>
      </c>
      <c r="U2260" s="146"/>
      <c r="V2260" s="146"/>
      <c r="W2260" s="146"/>
    </row>
    <row r="2261" ht="12.75" customHeight="1">
      <c r="A2261" s="146"/>
      <c r="B2261" s="146" t="str">
        <f>'Product Ratings'!B1232</f>
        <v/>
      </c>
      <c r="C2261" s="146" t="str">
        <f t="shared" ref="C2261:D2261" si="321">#REF!</f>
        <v>#REF!</v>
      </c>
      <c r="D2261" s="146" t="str">
        <f t="shared" si="321"/>
        <v>#REF!</v>
      </c>
      <c r="E2261" s="146">
        <f>'Product Ratings'!C1232</f>
        <v>1</v>
      </c>
      <c r="F2261" s="305">
        <f>'Product Ratings'!D1232</f>
        <v>173.04</v>
      </c>
      <c r="G2261" s="305">
        <f>'Product Ratings'!E1232</f>
        <v>89.32</v>
      </c>
      <c r="H2261" s="134">
        <f>'Product Ratings'!F1232</f>
        <v>0.5162</v>
      </c>
      <c r="I2261" s="146"/>
      <c r="J2261" s="305">
        <f>'Product Ratings'!J1232</f>
        <v>173.04</v>
      </c>
      <c r="K2261" s="146" t="str">
        <f>'Product Ratings'!K1232</f>
        <v/>
      </c>
      <c r="L2261" s="305">
        <f>'Product Ratings'!L1232</f>
        <v>114.1274238</v>
      </c>
      <c r="M2261" s="134">
        <f>'Product Ratings'!M1232</f>
        <v>0.04</v>
      </c>
      <c r="N2261" s="146"/>
      <c r="O2261" s="139">
        <f>'Product Ratings'!O1232</f>
        <v>3</v>
      </c>
      <c r="P2261" s="139">
        <f>'Product Ratings'!P1232</f>
        <v>1</v>
      </c>
      <c r="Q2261" s="139">
        <f>'Product Ratings'!Q1232</f>
        <v>2</v>
      </c>
      <c r="R2261" s="139">
        <f>'Product Ratings'!R1232</f>
        <v>0</v>
      </c>
      <c r="S2261" s="306">
        <f>'Product Ratings'!S1232</f>
        <v>1</v>
      </c>
      <c r="T2261" s="307">
        <f>'Product Ratings'!T1232</f>
        <v>7</v>
      </c>
      <c r="U2261" s="146"/>
      <c r="V2261" s="146"/>
      <c r="W2261" s="146"/>
    </row>
    <row r="2262" ht="12.75" customHeight="1">
      <c r="A2262" s="146"/>
      <c r="B2262" s="146" t="str">
        <f>'Product Ratings'!B1460</f>
        <v/>
      </c>
      <c r="C2262" s="146" t="str">
        <f t="shared" ref="C2262:D2262" si="322">#REF!</f>
        <v>#REF!</v>
      </c>
      <c r="D2262" s="146" t="str">
        <f t="shared" si="322"/>
        <v>#REF!</v>
      </c>
      <c r="E2262" s="146">
        <f>'Product Ratings'!C1460</f>
        <v>1</v>
      </c>
      <c r="F2262" s="305">
        <f>'Product Ratings'!D1460</f>
        <v>138.26</v>
      </c>
      <c r="G2262" s="305">
        <f>'Product Ratings'!E1460</f>
        <v>68.76</v>
      </c>
      <c r="H2262" s="134">
        <f>'Product Ratings'!F1460</f>
        <v>0.4973</v>
      </c>
      <c r="I2262" s="146"/>
      <c r="J2262" s="305">
        <f>'Product Ratings'!J1460</f>
        <v>138.26</v>
      </c>
      <c r="K2262" s="146" t="str">
        <f>'Product Ratings'!K1460</f>
        <v/>
      </c>
      <c r="L2262" s="305">
        <f>'Product Ratings'!L1460</f>
        <v>92.33954451</v>
      </c>
      <c r="M2262" s="134">
        <f>'Product Ratings'!M1460</f>
        <v>0.04</v>
      </c>
      <c r="N2262" s="146"/>
      <c r="O2262" s="139">
        <f>'Product Ratings'!O1460</f>
        <v>3</v>
      </c>
      <c r="P2262" s="139">
        <f>'Product Ratings'!P1460</f>
        <v>1</v>
      </c>
      <c r="Q2262" s="139">
        <f>'Product Ratings'!Q1460</f>
        <v>2</v>
      </c>
      <c r="R2262" s="139">
        <f>'Product Ratings'!R1460</f>
        <v>0</v>
      </c>
      <c r="S2262" s="306">
        <f>'Product Ratings'!S1460</f>
        <v>1</v>
      </c>
      <c r="T2262" s="307">
        <f>'Product Ratings'!T1460</f>
        <v>7</v>
      </c>
      <c r="U2262" s="146"/>
      <c r="V2262" s="146"/>
      <c r="W2262" s="146"/>
    </row>
    <row r="2263" ht="12.75" customHeight="1">
      <c r="A2263" s="146"/>
      <c r="B2263" s="146" t="str">
        <f>'Product Ratings'!B1461</f>
        <v/>
      </c>
      <c r="C2263" s="146" t="str">
        <f t="shared" ref="C2263:D2263" si="323">#REF!</f>
        <v>#REF!</v>
      </c>
      <c r="D2263" s="146" t="str">
        <f t="shared" si="323"/>
        <v>#REF!</v>
      </c>
      <c r="E2263" s="146">
        <f>'Product Ratings'!C1461</f>
        <v>2</v>
      </c>
      <c r="F2263" s="305">
        <f>'Product Ratings'!D1461</f>
        <v>434.78</v>
      </c>
      <c r="G2263" s="305">
        <f>'Product Ratings'!E1461</f>
        <v>216.2</v>
      </c>
      <c r="H2263" s="134">
        <f>'Product Ratings'!F1461</f>
        <v>0.4973</v>
      </c>
      <c r="I2263" s="146"/>
      <c r="J2263" s="305">
        <f>'Product Ratings'!J1461</f>
        <v>217.39</v>
      </c>
      <c r="K2263" s="146" t="str">
        <f>'Product Ratings'!K1461</f>
        <v/>
      </c>
      <c r="L2263" s="305">
        <f>'Product Ratings'!L1461</f>
        <v>145.1880051</v>
      </c>
      <c r="M2263" s="134">
        <f>'Product Ratings'!M1461</f>
        <v>0.05</v>
      </c>
      <c r="N2263" s="146"/>
      <c r="O2263" s="139">
        <f>'Product Ratings'!O1461</f>
        <v>3</v>
      </c>
      <c r="P2263" s="139">
        <f>'Product Ratings'!P1461</f>
        <v>1</v>
      </c>
      <c r="Q2263" s="139">
        <f>'Product Ratings'!Q1461</f>
        <v>2</v>
      </c>
      <c r="R2263" s="139">
        <f>'Product Ratings'!R1461</f>
        <v>0</v>
      </c>
      <c r="S2263" s="306">
        <f>'Product Ratings'!S1461</f>
        <v>1</v>
      </c>
      <c r="T2263" s="307">
        <f>'Product Ratings'!T1461</f>
        <v>7</v>
      </c>
      <c r="U2263" s="146"/>
      <c r="V2263" s="146"/>
      <c r="W2263" s="146"/>
    </row>
    <row r="2264" ht="12.75" customHeight="1">
      <c r="A2264" s="146"/>
      <c r="B2264" s="146" t="str">
        <f>'Product Ratings'!B1616</f>
        <v/>
      </c>
      <c r="C2264" s="146" t="str">
        <f t="shared" ref="C2264:D2264" si="324">#REF!</f>
        <v>#REF!</v>
      </c>
      <c r="D2264" s="146" t="str">
        <f t="shared" si="324"/>
        <v>#REF!</v>
      </c>
      <c r="E2264" s="146">
        <f>'Product Ratings'!C1616</f>
        <v>1</v>
      </c>
      <c r="F2264" s="305">
        <f>'Product Ratings'!D1616</f>
        <v>346.96</v>
      </c>
      <c r="G2264" s="305">
        <f>'Product Ratings'!E1616</f>
        <v>167.46</v>
      </c>
      <c r="H2264" s="134">
        <f>'Product Ratings'!F1616</f>
        <v>0.4826</v>
      </c>
      <c r="I2264" s="146"/>
      <c r="J2264" s="305">
        <f>'Product Ratings'!J1616</f>
        <v>346.96</v>
      </c>
      <c r="K2264" s="146" t="str">
        <f>'Product Ratings'!K1616</f>
        <v/>
      </c>
      <c r="L2264" s="305">
        <f>'Product Ratings'!L1616</f>
        <v>234.0213139</v>
      </c>
      <c r="M2264" s="134">
        <f>'Product Ratings'!M1616</f>
        <v>0.08</v>
      </c>
      <c r="N2264" s="146"/>
      <c r="O2264" s="139">
        <f>'Product Ratings'!O1616</f>
        <v>3</v>
      </c>
      <c r="P2264" s="139">
        <f>'Product Ratings'!P1616</f>
        <v>1</v>
      </c>
      <c r="Q2264" s="139">
        <f>'Product Ratings'!Q1616</f>
        <v>1</v>
      </c>
      <c r="R2264" s="139">
        <f>'Product Ratings'!R1616</f>
        <v>0</v>
      </c>
      <c r="S2264" s="306">
        <f>'Product Ratings'!S1616</f>
        <v>2</v>
      </c>
      <c r="T2264" s="307">
        <f>'Product Ratings'!T1616</f>
        <v>7</v>
      </c>
      <c r="U2264" s="146"/>
      <c r="V2264" s="146"/>
      <c r="W2264" s="146"/>
    </row>
    <row r="2265" ht="12.75" customHeight="1">
      <c r="A2265" s="146"/>
      <c r="B2265" s="146" t="str">
        <f>'Product Ratings'!B1689</f>
        <v/>
      </c>
      <c r="C2265" s="146" t="str">
        <f t="shared" ref="C2265:D2265" si="325">#REF!</f>
        <v>#REF!</v>
      </c>
      <c r="D2265" s="146" t="str">
        <f t="shared" si="325"/>
        <v>#REF!</v>
      </c>
      <c r="E2265" s="146">
        <f>'Product Ratings'!C1689</f>
        <v>5</v>
      </c>
      <c r="F2265" s="305">
        <f>'Product Ratings'!D1689</f>
        <v>680</v>
      </c>
      <c r="G2265" s="305">
        <f>'Product Ratings'!E1689</f>
        <v>322.18</v>
      </c>
      <c r="H2265" s="134">
        <f>'Product Ratings'!F1689</f>
        <v>0.4738</v>
      </c>
      <c r="I2265" s="146"/>
      <c r="J2265" s="305">
        <f>'Product Ratings'!J1689</f>
        <v>136</v>
      </c>
      <c r="K2265" s="146" t="str">
        <f>'Product Ratings'!K1689</f>
        <v/>
      </c>
      <c r="L2265" s="305">
        <f>'Product Ratings'!L1689</f>
        <v>92.27846383</v>
      </c>
      <c r="M2265" s="134">
        <f>'Product Ratings'!M1689</f>
        <v>0.05</v>
      </c>
      <c r="N2265" s="146"/>
      <c r="O2265" s="139">
        <f>'Product Ratings'!O1689</f>
        <v>3</v>
      </c>
      <c r="P2265" s="139">
        <f>'Product Ratings'!P1689</f>
        <v>1</v>
      </c>
      <c r="Q2265" s="139">
        <f>'Product Ratings'!Q1689</f>
        <v>2</v>
      </c>
      <c r="R2265" s="139">
        <f>'Product Ratings'!R1689</f>
        <v>0</v>
      </c>
      <c r="S2265" s="306">
        <f>'Product Ratings'!S1689</f>
        <v>1</v>
      </c>
      <c r="T2265" s="307">
        <f>'Product Ratings'!T1689</f>
        <v>7</v>
      </c>
      <c r="U2265" s="146"/>
      <c r="V2265" s="146"/>
      <c r="W2265" s="146"/>
    </row>
    <row r="2266" ht="12.75" customHeight="1">
      <c r="A2266" s="146"/>
      <c r="B2266" s="146" t="str">
        <f>'Product Ratings'!B1690</f>
        <v/>
      </c>
      <c r="C2266" s="146" t="str">
        <f t="shared" ref="C2266:D2266" si="326">#REF!</f>
        <v>#REF!</v>
      </c>
      <c r="D2266" s="146" t="str">
        <f t="shared" si="326"/>
        <v>#REF!</v>
      </c>
      <c r="E2266" s="146">
        <f>'Product Ratings'!C1690</f>
        <v>1</v>
      </c>
      <c r="F2266" s="305">
        <f>'Product Ratings'!D1690</f>
        <v>1900</v>
      </c>
      <c r="G2266" s="305">
        <f>'Product Ratings'!E1690</f>
        <v>900</v>
      </c>
      <c r="H2266" s="134">
        <f>'Product Ratings'!F1690</f>
        <v>0.4737</v>
      </c>
      <c r="I2266" s="146"/>
      <c r="J2266" s="305">
        <f>'Product Ratings'!J1690</f>
        <v>1900</v>
      </c>
      <c r="K2266" s="146" t="str">
        <f>'Product Ratings'!K1690</f>
        <v/>
      </c>
      <c r="L2266" s="305">
        <f>'Product Ratings'!L1690</f>
        <v>1289.271901</v>
      </c>
      <c r="M2266" s="134">
        <f>'Product Ratings'!M1690</f>
        <v>0.06</v>
      </c>
      <c r="N2266" s="146"/>
      <c r="O2266" s="139">
        <f>'Product Ratings'!O1690</f>
        <v>3</v>
      </c>
      <c r="P2266" s="139">
        <f>'Product Ratings'!P1690</f>
        <v>1</v>
      </c>
      <c r="Q2266" s="139">
        <f>'Product Ratings'!Q1690</f>
        <v>1</v>
      </c>
      <c r="R2266" s="139">
        <f>'Product Ratings'!R1690</f>
        <v>0</v>
      </c>
      <c r="S2266" s="306">
        <f>'Product Ratings'!S1690</f>
        <v>2</v>
      </c>
      <c r="T2266" s="307">
        <f>'Product Ratings'!T1690</f>
        <v>7</v>
      </c>
      <c r="U2266" s="146"/>
      <c r="V2266" s="146"/>
      <c r="W2266" s="146"/>
    </row>
    <row r="2267" ht="12.75" customHeight="1">
      <c r="A2267" s="146"/>
      <c r="B2267" s="146" t="str">
        <f>'Product Ratings'!B1852</f>
        <v/>
      </c>
      <c r="C2267" s="146" t="str">
        <f t="shared" ref="C2267:D2267" si="327">#REF!</f>
        <v>#REF!</v>
      </c>
      <c r="D2267" s="146" t="str">
        <f t="shared" si="327"/>
        <v>#REF!</v>
      </c>
      <c r="E2267" s="146">
        <f>'Product Ratings'!C1852</f>
        <v>9</v>
      </c>
      <c r="F2267" s="305">
        <f>'Product Ratings'!D1852</f>
        <v>1490.26</v>
      </c>
      <c r="G2267" s="305">
        <f>'Product Ratings'!E1852</f>
        <v>684.67</v>
      </c>
      <c r="H2267" s="134">
        <f>'Product Ratings'!F1852</f>
        <v>0.4594</v>
      </c>
      <c r="I2267" s="146"/>
      <c r="J2267" s="305">
        <f>'Product Ratings'!J1852</f>
        <v>165.5844444</v>
      </c>
      <c r="K2267" s="146" t="str">
        <f>'Product Ratings'!K1852</f>
        <v/>
      </c>
      <c r="L2267" s="305">
        <f>'Product Ratings'!L1852</f>
        <v>113.4606307</v>
      </c>
      <c r="M2267" s="134" t="str">
        <f>'Product Ratings'!M1852</f>
        <v/>
      </c>
      <c r="N2267" s="146"/>
      <c r="O2267" s="139">
        <f>'Product Ratings'!O1852</f>
        <v>3</v>
      </c>
      <c r="P2267" s="139">
        <f>'Product Ratings'!P1852</f>
        <v>2</v>
      </c>
      <c r="Q2267" s="139">
        <f>'Product Ratings'!Q1852</f>
        <v>2</v>
      </c>
      <c r="R2267" s="139">
        <f>'Product Ratings'!R1852</f>
        <v>0</v>
      </c>
      <c r="S2267" s="306">
        <f>'Product Ratings'!S1852</f>
        <v>0</v>
      </c>
      <c r="T2267" s="307">
        <f>'Product Ratings'!T1852</f>
        <v>7</v>
      </c>
      <c r="U2267" s="146"/>
      <c r="V2267" s="146"/>
      <c r="W2267" s="146"/>
    </row>
    <row r="2268" ht="12.75" customHeight="1">
      <c r="A2268" s="146"/>
      <c r="B2268" s="146" t="str">
        <f>'Product Ratings'!B1858</f>
        <v/>
      </c>
      <c r="C2268" s="146" t="str">
        <f t="shared" ref="C2268:D2268" si="328">#REF!</f>
        <v>#REF!</v>
      </c>
      <c r="D2268" s="146" t="str">
        <f t="shared" si="328"/>
        <v>#REF!</v>
      </c>
      <c r="E2268" s="146">
        <f>'Product Ratings'!C1858</f>
        <v>6</v>
      </c>
      <c r="F2268" s="305">
        <f>'Product Ratings'!D1858</f>
        <v>819.13</v>
      </c>
      <c r="G2268" s="305">
        <f>'Product Ratings'!E1858</f>
        <v>375.67</v>
      </c>
      <c r="H2268" s="134">
        <f>'Product Ratings'!F1858</f>
        <v>0.4586</v>
      </c>
      <c r="I2268" s="146"/>
      <c r="J2268" s="305">
        <f>'Product Ratings'!J1858</f>
        <v>136.5216667</v>
      </c>
      <c r="K2268" s="146" t="str">
        <f>'Product Ratings'!K1858</f>
        <v/>
      </c>
      <c r="L2268" s="305">
        <f>'Product Ratings'!L1858</f>
        <v>93.59774213</v>
      </c>
      <c r="M2268" s="134" t="str">
        <f>'Product Ratings'!M1858</f>
        <v/>
      </c>
      <c r="N2268" s="146"/>
      <c r="O2268" s="139">
        <f>'Product Ratings'!O1858</f>
        <v>3</v>
      </c>
      <c r="P2268" s="139">
        <f>'Product Ratings'!P1858</f>
        <v>2</v>
      </c>
      <c r="Q2268" s="139">
        <f>'Product Ratings'!Q1858</f>
        <v>2</v>
      </c>
      <c r="R2268" s="139">
        <f>'Product Ratings'!R1858</f>
        <v>0</v>
      </c>
      <c r="S2268" s="306">
        <f>'Product Ratings'!S1858</f>
        <v>0</v>
      </c>
      <c r="T2268" s="307">
        <f>'Product Ratings'!T1858</f>
        <v>7</v>
      </c>
      <c r="U2268" s="146"/>
      <c r="V2268" s="146"/>
      <c r="W2268" s="146"/>
    </row>
    <row r="2269" ht="12.75" customHeight="1">
      <c r="A2269" s="146"/>
      <c r="B2269" s="146" t="str">
        <f>'Product Ratings'!B1878</f>
        <v/>
      </c>
      <c r="C2269" s="146" t="str">
        <f t="shared" ref="C2269:D2269" si="329">#REF!</f>
        <v>#REF!</v>
      </c>
      <c r="D2269" s="146" t="str">
        <f t="shared" si="329"/>
        <v>#REF!</v>
      </c>
      <c r="E2269" s="146">
        <f>'Product Ratings'!C1878</f>
        <v>4</v>
      </c>
      <c r="F2269" s="305">
        <f>'Product Ratings'!D1878</f>
        <v>318.52</v>
      </c>
      <c r="G2269" s="305">
        <f>'Product Ratings'!E1878</f>
        <v>144.8</v>
      </c>
      <c r="H2269" s="134">
        <f>'Product Ratings'!F1878</f>
        <v>0.4546</v>
      </c>
      <c r="I2269" s="146"/>
      <c r="J2269" s="305">
        <f>'Product Ratings'!J1878</f>
        <v>79.63</v>
      </c>
      <c r="K2269" s="146" t="str">
        <f>'Product Ratings'!K1878</f>
        <v/>
      </c>
      <c r="L2269" s="305">
        <f>'Product Ratings'!L1878</f>
        <v>54.74357212</v>
      </c>
      <c r="M2269" s="134" t="str">
        <f>'Product Ratings'!M1878</f>
        <v/>
      </c>
      <c r="N2269" s="146"/>
      <c r="O2269" s="139">
        <f>'Product Ratings'!O1878</f>
        <v>3</v>
      </c>
      <c r="P2269" s="139">
        <f>'Product Ratings'!P1878</f>
        <v>1</v>
      </c>
      <c r="Q2269" s="139">
        <f>'Product Ratings'!Q1878</f>
        <v>3</v>
      </c>
      <c r="R2269" s="139">
        <f>'Product Ratings'!R1878</f>
        <v>0</v>
      </c>
      <c r="S2269" s="306">
        <f>'Product Ratings'!S1878</f>
        <v>0</v>
      </c>
      <c r="T2269" s="307">
        <f>'Product Ratings'!T1878</f>
        <v>7</v>
      </c>
      <c r="U2269" s="146"/>
      <c r="V2269" s="146"/>
      <c r="W2269" s="146"/>
    </row>
    <row r="2270" ht="12.75" customHeight="1">
      <c r="A2270" s="146"/>
      <c r="B2270" s="146" t="str">
        <f>'Product Ratings'!B1915</f>
        <v/>
      </c>
      <c r="C2270" s="146" t="str">
        <f t="shared" ref="C2270:D2270" si="330">#REF!</f>
        <v>#REF!</v>
      </c>
      <c r="D2270" s="146" t="str">
        <f t="shared" si="330"/>
        <v>#REF!</v>
      </c>
      <c r="E2270" s="146">
        <f>'Product Ratings'!C1915</f>
        <v>10</v>
      </c>
      <c r="F2270" s="305">
        <f>'Product Ratings'!D1915</f>
        <v>1182.57</v>
      </c>
      <c r="G2270" s="305">
        <f>'Product Ratings'!E1915</f>
        <v>531.13</v>
      </c>
      <c r="H2270" s="134">
        <f>'Product Ratings'!F1915</f>
        <v>0.4491</v>
      </c>
      <c r="I2270" s="146"/>
      <c r="J2270" s="305">
        <f>'Product Ratings'!J1915</f>
        <v>118.257</v>
      </c>
      <c r="K2270" s="146" t="str">
        <f>'Product Ratings'!K1915</f>
        <v/>
      </c>
      <c r="L2270" s="305">
        <f>'Product Ratings'!L1915</f>
        <v>81.60720447</v>
      </c>
      <c r="M2270" s="134" t="str">
        <f>'Product Ratings'!M1915</f>
        <v/>
      </c>
      <c r="N2270" s="146"/>
      <c r="O2270" s="139">
        <f>'Product Ratings'!O1915</f>
        <v>3</v>
      </c>
      <c r="P2270" s="139">
        <f>'Product Ratings'!P1915</f>
        <v>2</v>
      </c>
      <c r="Q2270" s="139">
        <f>'Product Ratings'!Q1915</f>
        <v>2</v>
      </c>
      <c r="R2270" s="139">
        <f>'Product Ratings'!R1915</f>
        <v>0</v>
      </c>
      <c r="S2270" s="306">
        <f>'Product Ratings'!S1915</f>
        <v>0</v>
      </c>
      <c r="T2270" s="307">
        <f>'Product Ratings'!T1915</f>
        <v>7</v>
      </c>
      <c r="U2270" s="146"/>
      <c r="V2270" s="146"/>
      <c r="W2270" s="146"/>
    </row>
    <row r="2271" ht="12.75" customHeight="1">
      <c r="A2271" s="146"/>
      <c r="B2271" s="146" t="str">
        <f>'Product Ratings'!B1922</f>
        <v/>
      </c>
      <c r="C2271" s="146" t="str">
        <f t="shared" ref="C2271:D2271" si="331">#REF!</f>
        <v>#REF!</v>
      </c>
      <c r="D2271" s="146" t="str">
        <f t="shared" si="331"/>
        <v>#REF!</v>
      </c>
      <c r="E2271" s="146">
        <f>'Product Ratings'!C1922</f>
        <v>2</v>
      </c>
      <c r="F2271" s="305">
        <f>'Product Ratings'!D1922</f>
        <v>160.26</v>
      </c>
      <c r="G2271" s="305">
        <f>'Product Ratings'!E1922</f>
        <v>71.66</v>
      </c>
      <c r="H2271" s="134">
        <f>'Product Ratings'!F1922</f>
        <v>0.4472</v>
      </c>
      <c r="I2271" s="146"/>
      <c r="J2271" s="305">
        <f>'Product Ratings'!J1922</f>
        <v>80.13</v>
      </c>
      <c r="K2271" s="146" t="str">
        <f>'Product Ratings'!K1922</f>
        <v/>
      </c>
      <c r="L2271" s="305">
        <f>'Product Ratings'!L1922</f>
        <v>55.36898839</v>
      </c>
      <c r="M2271" s="134" t="str">
        <f>'Product Ratings'!M1922</f>
        <v/>
      </c>
      <c r="N2271" s="146"/>
      <c r="O2271" s="139">
        <f>'Product Ratings'!O1922</f>
        <v>3</v>
      </c>
      <c r="P2271" s="139">
        <f>'Product Ratings'!P1922</f>
        <v>1</v>
      </c>
      <c r="Q2271" s="139">
        <f>'Product Ratings'!Q1922</f>
        <v>3</v>
      </c>
      <c r="R2271" s="139">
        <f>'Product Ratings'!R1922</f>
        <v>0</v>
      </c>
      <c r="S2271" s="306">
        <f>'Product Ratings'!S1922</f>
        <v>0</v>
      </c>
      <c r="T2271" s="307">
        <f>'Product Ratings'!T1922</f>
        <v>7</v>
      </c>
      <c r="U2271" s="146"/>
      <c r="V2271" s="146"/>
      <c r="W2271" s="146"/>
    </row>
    <row r="2272" ht="12.75" customHeight="1">
      <c r="A2272" s="146"/>
      <c r="B2272" s="146" t="str">
        <f>'Product Ratings'!B1934</f>
        <v/>
      </c>
      <c r="C2272" s="146" t="str">
        <f t="shared" ref="C2272:D2272" si="332">#REF!</f>
        <v>#REF!</v>
      </c>
      <c r="D2272" s="146" t="str">
        <f t="shared" si="332"/>
        <v>#REF!</v>
      </c>
      <c r="E2272" s="146">
        <f>'Product Ratings'!C1934</f>
        <v>7</v>
      </c>
      <c r="F2272" s="305">
        <f>'Product Ratings'!D1934</f>
        <v>1520.87</v>
      </c>
      <c r="G2272" s="305">
        <f>'Product Ratings'!E1934</f>
        <v>678.69</v>
      </c>
      <c r="H2272" s="134">
        <f>'Product Ratings'!F1934</f>
        <v>0.4463</v>
      </c>
      <c r="I2272" s="146"/>
      <c r="J2272" s="305">
        <f>'Product Ratings'!J1934</f>
        <v>217.2671429</v>
      </c>
      <c r="K2272" s="146" t="str">
        <f>'Product Ratings'!K1934</f>
        <v/>
      </c>
      <c r="L2272" s="305">
        <f>'Product Ratings'!L1934</f>
        <v>150.2227358</v>
      </c>
      <c r="M2272" s="134" t="str">
        <f>'Product Ratings'!M1934</f>
        <v/>
      </c>
      <c r="N2272" s="146"/>
      <c r="O2272" s="139">
        <f>'Product Ratings'!O1934</f>
        <v>3</v>
      </c>
      <c r="P2272" s="139">
        <f>'Product Ratings'!P1934</f>
        <v>2</v>
      </c>
      <c r="Q2272" s="139">
        <f>'Product Ratings'!Q1934</f>
        <v>2</v>
      </c>
      <c r="R2272" s="139">
        <f>'Product Ratings'!R1934</f>
        <v>0</v>
      </c>
      <c r="S2272" s="306">
        <f>'Product Ratings'!S1934</f>
        <v>0</v>
      </c>
      <c r="T2272" s="307">
        <f>'Product Ratings'!T1934</f>
        <v>7</v>
      </c>
      <c r="U2272" s="146"/>
      <c r="V2272" s="146"/>
      <c r="W2272" s="146"/>
    </row>
    <row r="2273" ht="12.75" customHeight="1">
      <c r="A2273" s="146"/>
      <c r="B2273" s="146" t="str">
        <f>'Product Ratings'!B1947</f>
        <v/>
      </c>
      <c r="C2273" s="146" t="str">
        <f t="shared" ref="C2273:D2273" si="333">#REF!</f>
        <v>#REF!</v>
      </c>
      <c r="D2273" s="146" t="str">
        <f t="shared" si="333"/>
        <v>#REF!</v>
      </c>
      <c r="E2273" s="146">
        <f>'Product Ratings'!C1947</f>
        <v>5</v>
      </c>
      <c r="F2273" s="305">
        <f>'Product Ratings'!D1947</f>
        <v>372.64</v>
      </c>
      <c r="G2273" s="305">
        <f>'Product Ratings'!E1947</f>
        <v>165.25</v>
      </c>
      <c r="H2273" s="134">
        <f>'Product Ratings'!F1947</f>
        <v>0.4434</v>
      </c>
      <c r="I2273" s="146"/>
      <c r="J2273" s="305">
        <f>'Product Ratings'!J1947</f>
        <v>74.528</v>
      </c>
      <c r="K2273" s="146" t="str">
        <f>'Product Ratings'!K1947</f>
        <v/>
      </c>
      <c r="L2273" s="305">
        <f>'Product Ratings'!L1947</f>
        <v>51.63364279</v>
      </c>
      <c r="M2273" s="134" t="str">
        <f>'Product Ratings'!M1947</f>
        <v/>
      </c>
      <c r="N2273" s="146"/>
      <c r="O2273" s="139">
        <f>'Product Ratings'!O1947</f>
        <v>3</v>
      </c>
      <c r="P2273" s="139">
        <f>'Product Ratings'!P1947</f>
        <v>1</v>
      </c>
      <c r="Q2273" s="139">
        <f>'Product Ratings'!Q1947</f>
        <v>3</v>
      </c>
      <c r="R2273" s="139">
        <f>'Product Ratings'!R1947</f>
        <v>0</v>
      </c>
      <c r="S2273" s="306">
        <f>'Product Ratings'!S1947</f>
        <v>0</v>
      </c>
      <c r="T2273" s="307">
        <f>'Product Ratings'!T1947</f>
        <v>7</v>
      </c>
      <c r="U2273" s="146"/>
      <c r="V2273" s="146"/>
      <c r="W2273" s="146"/>
    </row>
    <row r="2274" ht="12.75" customHeight="1">
      <c r="A2274" s="146"/>
      <c r="B2274" s="146" t="str">
        <f>'Product Ratings'!B1948</f>
        <v/>
      </c>
      <c r="C2274" s="146" t="str">
        <f t="shared" ref="C2274:D2274" si="334">#REF!</f>
        <v>#REF!</v>
      </c>
      <c r="D2274" s="146" t="str">
        <f t="shared" si="334"/>
        <v>#REF!</v>
      </c>
      <c r="E2274" s="146">
        <f>'Product Ratings'!C1948</f>
        <v>8</v>
      </c>
      <c r="F2274" s="305">
        <f>'Product Ratings'!D1948</f>
        <v>1877.63</v>
      </c>
      <c r="G2274" s="305">
        <f>'Product Ratings'!E1948</f>
        <v>831.74</v>
      </c>
      <c r="H2274" s="134">
        <f>'Product Ratings'!F1948</f>
        <v>0.443</v>
      </c>
      <c r="I2274" s="146"/>
      <c r="J2274" s="305">
        <f>'Product Ratings'!J1948</f>
        <v>234.70375</v>
      </c>
      <c r="K2274" s="146" t="str">
        <f>'Product Ratings'!K1948</f>
        <v/>
      </c>
      <c r="L2274" s="305">
        <f>'Product Ratings'!L1948</f>
        <v>162.6498614</v>
      </c>
      <c r="M2274" s="134" t="str">
        <f>'Product Ratings'!M1948</f>
        <v/>
      </c>
      <c r="N2274" s="146"/>
      <c r="O2274" s="139">
        <f>'Product Ratings'!O1948</f>
        <v>3</v>
      </c>
      <c r="P2274" s="139">
        <f>'Product Ratings'!P1948</f>
        <v>2</v>
      </c>
      <c r="Q2274" s="139">
        <f>'Product Ratings'!Q1948</f>
        <v>2</v>
      </c>
      <c r="R2274" s="139">
        <f>'Product Ratings'!R1948</f>
        <v>0</v>
      </c>
      <c r="S2274" s="306">
        <f>'Product Ratings'!S1948</f>
        <v>0</v>
      </c>
      <c r="T2274" s="307">
        <f>'Product Ratings'!T1948</f>
        <v>7</v>
      </c>
      <c r="U2274" s="146"/>
      <c r="V2274" s="146"/>
      <c r="W2274" s="146"/>
    </row>
    <row r="2275" ht="12.75" customHeight="1">
      <c r="A2275" s="146"/>
      <c r="B2275" s="146" t="str">
        <f>'Product Ratings'!B1966</f>
        <v/>
      </c>
      <c r="C2275" s="146" t="str">
        <f t="shared" ref="C2275:D2275" si="335">#REF!</f>
        <v>#REF!</v>
      </c>
      <c r="D2275" s="146" t="str">
        <f t="shared" si="335"/>
        <v>#REF!</v>
      </c>
      <c r="E2275" s="146">
        <f>'Product Ratings'!C1966</f>
        <v>6</v>
      </c>
      <c r="F2275" s="305">
        <f>'Product Ratings'!D1966</f>
        <v>1421.27</v>
      </c>
      <c r="G2275" s="305">
        <f>'Product Ratings'!E1966</f>
        <v>623.77</v>
      </c>
      <c r="H2275" s="134">
        <f>'Product Ratings'!F1966</f>
        <v>0.4389</v>
      </c>
      <c r="I2275" s="146"/>
      <c r="J2275" s="305">
        <f>'Product Ratings'!J1966</f>
        <v>236.8783333</v>
      </c>
      <c r="K2275" s="146" t="str">
        <f>'Product Ratings'!K1966</f>
        <v/>
      </c>
      <c r="L2275" s="305">
        <f>'Product Ratings'!L1966</f>
        <v>164.6245975</v>
      </c>
      <c r="M2275" s="134" t="str">
        <f>'Product Ratings'!M1966</f>
        <v/>
      </c>
      <c r="N2275" s="146"/>
      <c r="O2275" s="139">
        <f>'Product Ratings'!O1966</f>
        <v>3</v>
      </c>
      <c r="P2275" s="139">
        <f>'Product Ratings'!P1966</f>
        <v>2</v>
      </c>
      <c r="Q2275" s="139">
        <f>'Product Ratings'!Q1966</f>
        <v>2</v>
      </c>
      <c r="R2275" s="139">
        <f>'Product Ratings'!R1966</f>
        <v>0</v>
      </c>
      <c r="S2275" s="306">
        <f>'Product Ratings'!S1966</f>
        <v>0</v>
      </c>
      <c r="T2275" s="307">
        <f>'Product Ratings'!T1966</f>
        <v>7</v>
      </c>
      <c r="U2275" s="146"/>
      <c r="V2275" s="146"/>
      <c r="W2275" s="146"/>
    </row>
    <row r="2276" ht="12.75" customHeight="1">
      <c r="A2276" s="146"/>
      <c r="B2276" s="146" t="str">
        <f>'Product Ratings'!B2000</f>
        <v/>
      </c>
      <c r="C2276" s="146" t="str">
        <f t="shared" ref="C2276:D2276" si="336">#REF!</f>
        <v>#REF!</v>
      </c>
      <c r="D2276" s="146" t="str">
        <f t="shared" si="336"/>
        <v>#REF!</v>
      </c>
      <c r="E2276" s="146">
        <f>'Product Ratings'!C2000</f>
        <v>10</v>
      </c>
      <c r="F2276" s="305">
        <f>'Product Ratings'!D2000</f>
        <v>2457.85</v>
      </c>
      <c r="G2276" s="305">
        <f>'Product Ratings'!E2000</f>
        <v>1056.35</v>
      </c>
      <c r="H2276" s="134">
        <f>'Product Ratings'!F2000</f>
        <v>0.4298</v>
      </c>
      <c r="I2276" s="146"/>
      <c r="J2276" s="305">
        <f>'Product Ratings'!J2000</f>
        <v>245.785</v>
      </c>
      <c r="K2276" s="146" t="str">
        <f>'Product Ratings'!K2000</f>
        <v/>
      </c>
      <c r="L2276" s="305">
        <f>'Product Ratings'!L2000</f>
        <v>171.9016646</v>
      </c>
      <c r="M2276" s="134" t="str">
        <f>'Product Ratings'!M2000</f>
        <v/>
      </c>
      <c r="N2276" s="146"/>
      <c r="O2276" s="139">
        <f>'Product Ratings'!O2000</f>
        <v>3</v>
      </c>
      <c r="P2276" s="139">
        <f>'Product Ratings'!P2000</f>
        <v>2</v>
      </c>
      <c r="Q2276" s="139">
        <f>'Product Ratings'!Q2000</f>
        <v>2</v>
      </c>
      <c r="R2276" s="139">
        <f>'Product Ratings'!R2000</f>
        <v>0</v>
      </c>
      <c r="S2276" s="306">
        <f>'Product Ratings'!S2000</f>
        <v>0</v>
      </c>
      <c r="T2276" s="307">
        <f>'Product Ratings'!T2000</f>
        <v>7</v>
      </c>
      <c r="U2276" s="146"/>
      <c r="V2276" s="146"/>
      <c r="W2276" s="146"/>
    </row>
    <row r="2277" ht="12.75" customHeight="1">
      <c r="A2277" s="146"/>
      <c r="B2277" s="146" t="str">
        <f>'Product Ratings'!B2002</f>
        <v/>
      </c>
      <c r="C2277" s="146" t="str">
        <f t="shared" ref="C2277:D2277" si="337">#REF!</f>
        <v>#REF!</v>
      </c>
      <c r="D2277" s="146" t="str">
        <f t="shared" si="337"/>
        <v>#REF!</v>
      </c>
      <c r="E2277" s="146">
        <f>'Product Ratings'!C2002</f>
        <v>3</v>
      </c>
      <c r="F2277" s="305">
        <f>'Product Ratings'!D2002</f>
        <v>212.83</v>
      </c>
      <c r="G2277" s="305">
        <f>'Product Ratings'!E2002</f>
        <v>91.33</v>
      </c>
      <c r="H2277" s="134">
        <f>'Product Ratings'!F2002</f>
        <v>0.4291</v>
      </c>
      <c r="I2277" s="146"/>
      <c r="J2277" s="305">
        <f>'Product Ratings'!J2002</f>
        <v>70.94333333</v>
      </c>
      <c r="K2277" s="146" t="str">
        <f>'Product Ratings'!K2002</f>
        <v/>
      </c>
      <c r="L2277" s="305">
        <f>'Product Ratings'!L2002</f>
        <v>49.64196581</v>
      </c>
      <c r="M2277" s="134" t="str">
        <f>'Product Ratings'!M2002</f>
        <v/>
      </c>
      <c r="N2277" s="146"/>
      <c r="O2277" s="139">
        <f>'Product Ratings'!O2002</f>
        <v>3</v>
      </c>
      <c r="P2277" s="139">
        <f>'Product Ratings'!P2002</f>
        <v>1</v>
      </c>
      <c r="Q2277" s="139">
        <f>'Product Ratings'!Q2002</f>
        <v>3</v>
      </c>
      <c r="R2277" s="139">
        <f>'Product Ratings'!R2002</f>
        <v>0</v>
      </c>
      <c r="S2277" s="306">
        <f>'Product Ratings'!S2002</f>
        <v>0</v>
      </c>
      <c r="T2277" s="307">
        <f>'Product Ratings'!T2002</f>
        <v>7</v>
      </c>
      <c r="U2277" s="146"/>
      <c r="V2277" s="146"/>
      <c r="W2277" s="146"/>
    </row>
    <row r="2278" ht="12.75" customHeight="1">
      <c r="A2278" s="146"/>
      <c r="B2278" s="146" t="str">
        <f>'Product Ratings'!B2007</f>
        <v/>
      </c>
      <c r="C2278" s="146" t="str">
        <f t="shared" ref="C2278:D2278" si="338">#REF!</f>
        <v>#REF!</v>
      </c>
      <c r="D2278" s="146" t="str">
        <f t="shared" si="338"/>
        <v>#REF!</v>
      </c>
      <c r="E2278" s="146">
        <f>'Product Ratings'!C2007</f>
        <v>1</v>
      </c>
      <c r="F2278" s="305">
        <f>'Product Ratings'!D2007</f>
        <v>58.7</v>
      </c>
      <c r="G2278" s="305">
        <f>'Product Ratings'!E2007</f>
        <v>25.1</v>
      </c>
      <c r="H2278" s="134">
        <f>'Product Ratings'!F2007</f>
        <v>0.4276</v>
      </c>
      <c r="I2278" s="146"/>
      <c r="J2278" s="305">
        <f>'Product Ratings'!J2007</f>
        <v>58.7</v>
      </c>
      <c r="K2278" s="146" t="str">
        <f>'Product Ratings'!K2007</f>
        <v/>
      </c>
      <c r="L2278" s="305">
        <f>'Product Ratings'!L2007</f>
        <v>41.11796021</v>
      </c>
      <c r="M2278" s="134" t="str">
        <f>'Product Ratings'!M2007</f>
        <v/>
      </c>
      <c r="N2278" s="146"/>
      <c r="O2278" s="139">
        <f>'Product Ratings'!O2007</f>
        <v>3</v>
      </c>
      <c r="P2278" s="139">
        <f>'Product Ratings'!P2007</f>
        <v>1</v>
      </c>
      <c r="Q2278" s="139">
        <f>'Product Ratings'!Q2007</f>
        <v>3</v>
      </c>
      <c r="R2278" s="139">
        <f>'Product Ratings'!R2007</f>
        <v>0</v>
      </c>
      <c r="S2278" s="306">
        <f>'Product Ratings'!S2007</f>
        <v>0</v>
      </c>
      <c r="T2278" s="307">
        <f>'Product Ratings'!T2007</f>
        <v>7</v>
      </c>
      <c r="U2278" s="146"/>
      <c r="V2278" s="146"/>
      <c r="W2278" s="146"/>
    </row>
    <row r="2279" ht="12.75" customHeight="1">
      <c r="A2279" s="146"/>
      <c r="B2279" s="146" t="str">
        <f>'Product Ratings'!B2012</f>
        <v/>
      </c>
      <c r="C2279" s="146" t="str">
        <f t="shared" ref="C2279:D2279" si="339">#REF!</f>
        <v>#REF!</v>
      </c>
      <c r="D2279" s="146" t="str">
        <f t="shared" si="339"/>
        <v>#REF!</v>
      </c>
      <c r="E2279" s="146">
        <f>'Product Ratings'!C2012</f>
        <v>4</v>
      </c>
      <c r="F2279" s="305">
        <f>'Product Ratings'!D2012</f>
        <v>353.57</v>
      </c>
      <c r="G2279" s="305">
        <f>'Product Ratings'!E2012</f>
        <v>151.05</v>
      </c>
      <c r="H2279" s="134">
        <f>'Product Ratings'!F2012</f>
        <v>0.4272</v>
      </c>
      <c r="I2279" s="146"/>
      <c r="J2279" s="305">
        <f>'Product Ratings'!J2012</f>
        <v>88.3925</v>
      </c>
      <c r="K2279" s="146" t="str">
        <f>'Product Ratings'!K2012</f>
        <v/>
      </c>
      <c r="L2279" s="305">
        <f>'Product Ratings'!L2012</f>
        <v>61.93420684</v>
      </c>
      <c r="M2279" s="134" t="str">
        <f>'Product Ratings'!M2012</f>
        <v/>
      </c>
      <c r="N2279" s="146"/>
      <c r="O2279" s="139">
        <f>'Product Ratings'!O2012</f>
        <v>3</v>
      </c>
      <c r="P2279" s="139">
        <f>'Product Ratings'!P2012</f>
        <v>1</v>
      </c>
      <c r="Q2279" s="139">
        <f>'Product Ratings'!Q2012</f>
        <v>3</v>
      </c>
      <c r="R2279" s="139">
        <f>'Product Ratings'!R2012</f>
        <v>0</v>
      </c>
      <c r="S2279" s="306">
        <f>'Product Ratings'!S2012</f>
        <v>0</v>
      </c>
      <c r="T2279" s="307">
        <f>'Product Ratings'!T2012</f>
        <v>7</v>
      </c>
      <c r="U2279" s="146"/>
      <c r="V2279" s="146"/>
      <c r="W2279" s="146"/>
    </row>
    <row r="2280" ht="12.75" customHeight="1">
      <c r="A2280" s="146"/>
      <c r="B2280" s="146" t="str">
        <f>'Product Ratings'!B2017</f>
        <v/>
      </c>
      <c r="C2280" s="146" t="str">
        <f t="shared" ref="C2280:D2280" si="340">#REF!</f>
        <v>#REF!</v>
      </c>
      <c r="D2280" s="146" t="str">
        <f t="shared" si="340"/>
        <v>#REF!</v>
      </c>
      <c r="E2280" s="146">
        <f>'Product Ratings'!C2017</f>
        <v>5</v>
      </c>
      <c r="F2280" s="305">
        <f>'Product Ratings'!D2017</f>
        <v>304.89</v>
      </c>
      <c r="G2280" s="305">
        <f>'Product Ratings'!E2017</f>
        <v>129.64</v>
      </c>
      <c r="H2280" s="134">
        <f>'Product Ratings'!F2017</f>
        <v>0.4252</v>
      </c>
      <c r="I2280" s="146"/>
      <c r="J2280" s="305">
        <f>'Product Ratings'!J2017</f>
        <v>60.978</v>
      </c>
      <c r="K2280" s="146" t="str">
        <f>'Product Ratings'!K2017</f>
        <v/>
      </c>
      <c r="L2280" s="305">
        <f>'Product Ratings'!L2017</f>
        <v>42.78557395</v>
      </c>
      <c r="M2280" s="134" t="str">
        <f>'Product Ratings'!M2017</f>
        <v/>
      </c>
      <c r="N2280" s="146"/>
      <c r="O2280" s="139">
        <f>'Product Ratings'!O2017</f>
        <v>3</v>
      </c>
      <c r="P2280" s="139">
        <f>'Product Ratings'!P2017</f>
        <v>1</v>
      </c>
      <c r="Q2280" s="139">
        <f>'Product Ratings'!Q2017</f>
        <v>3</v>
      </c>
      <c r="R2280" s="139">
        <f>'Product Ratings'!R2017</f>
        <v>0</v>
      </c>
      <c r="S2280" s="306">
        <f>'Product Ratings'!S2017</f>
        <v>0</v>
      </c>
      <c r="T2280" s="307">
        <f>'Product Ratings'!T2017</f>
        <v>7</v>
      </c>
      <c r="U2280" s="146"/>
      <c r="V2280" s="146"/>
      <c r="W2280" s="146"/>
    </row>
    <row r="2281" ht="12.75" customHeight="1">
      <c r="A2281" s="146"/>
      <c r="B2281" s="146" t="str">
        <f>'Product Ratings'!B2031</f>
        <v/>
      </c>
      <c r="C2281" s="146" t="str">
        <f t="shared" ref="C2281:D2281" si="341">#REF!</f>
        <v>#REF!</v>
      </c>
      <c r="D2281" s="146" t="str">
        <f t="shared" si="341"/>
        <v>#REF!</v>
      </c>
      <c r="E2281" s="146">
        <f>'Product Ratings'!C2031</f>
        <v>4</v>
      </c>
      <c r="F2281" s="305">
        <f>'Product Ratings'!D2031</f>
        <v>401.74</v>
      </c>
      <c r="G2281" s="305">
        <f>'Product Ratings'!E2031</f>
        <v>168.88</v>
      </c>
      <c r="H2281" s="134">
        <f>'Product Ratings'!F2031</f>
        <v>0.4204</v>
      </c>
      <c r="I2281" s="146"/>
      <c r="J2281" s="305">
        <f>'Product Ratings'!J2031</f>
        <v>100.435</v>
      </c>
      <c r="K2281" s="146" t="str">
        <f>'Product Ratings'!K2031</f>
        <v/>
      </c>
      <c r="L2281" s="305">
        <f>'Product Ratings'!L2031</f>
        <v>70.70895522</v>
      </c>
      <c r="M2281" s="134" t="str">
        <f>'Product Ratings'!M2031</f>
        <v/>
      </c>
      <c r="N2281" s="146"/>
      <c r="O2281" s="139">
        <f>'Product Ratings'!O2031</f>
        <v>3</v>
      </c>
      <c r="P2281" s="139">
        <f>'Product Ratings'!P2031</f>
        <v>1</v>
      </c>
      <c r="Q2281" s="139">
        <f>'Product Ratings'!Q2031</f>
        <v>3</v>
      </c>
      <c r="R2281" s="139">
        <f>'Product Ratings'!R2031</f>
        <v>0</v>
      </c>
      <c r="S2281" s="306">
        <f>'Product Ratings'!S2031</f>
        <v>0</v>
      </c>
      <c r="T2281" s="307">
        <f>'Product Ratings'!T2031</f>
        <v>7</v>
      </c>
      <c r="U2281" s="146"/>
      <c r="V2281" s="146"/>
      <c r="W2281" s="146"/>
    </row>
    <row r="2282" ht="12.75" customHeight="1">
      <c r="A2282" s="146"/>
      <c r="B2282" s="146" t="str">
        <f>'Product Ratings'!B2045</f>
        <v/>
      </c>
      <c r="C2282" s="146" t="str">
        <f t="shared" ref="C2282:D2282" si="342">#REF!</f>
        <v>#REF!</v>
      </c>
      <c r="D2282" s="146" t="str">
        <f t="shared" si="342"/>
        <v>#REF!</v>
      </c>
      <c r="E2282" s="146">
        <f>'Product Ratings'!C2045</f>
        <v>1</v>
      </c>
      <c r="F2282" s="305">
        <f>'Product Ratings'!D2045</f>
        <v>60</v>
      </c>
      <c r="G2282" s="305">
        <f>'Product Ratings'!E2045</f>
        <v>24.95</v>
      </c>
      <c r="H2282" s="134">
        <f>'Product Ratings'!F2045</f>
        <v>0.4158</v>
      </c>
      <c r="I2282" s="146"/>
      <c r="J2282" s="305">
        <f>'Product Ratings'!J2045</f>
        <v>60</v>
      </c>
      <c r="K2282" s="146" t="str">
        <f>'Product Ratings'!K2045</f>
        <v/>
      </c>
      <c r="L2282" s="305">
        <f>'Product Ratings'!L2045</f>
        <v>42.37886707</v>
      </c>
      <c r="M2282" s="134" t="str">
        <f>'Product Ratings'!M2045</f>
        <v/>
      </c>
      <c r="N2282" s="146"/>
      <c r="O2282" s="139">
        <f>'Product Ratings'!O2045</f>
        <v>3</v>
      </c>
      <c r="P2282" s="139">
        <f>'Product Ratings'!P2045</f>
        <v>1</v>
      </c>
      <c r="Q2282" s="139">
        <f>'Product Ratings'!Q2045</f>
        <v>3</v>
      </c>
      <c r="R2282" s="139">
        <f>'Product Ratings'!R2045</f>
        <v>0</v>
      </c>
      <c r="S2282" s="306">
        <f>'Product Ratings'!S2045</f>
        <v>0</v>
      </c>
      <c r="T2282" s="307">
        <f>'Product Ratings'!T2045</f>
        <v>7</v>
      </c>
      <c r="U2282" s="146"/>
      <c r="V2282" s="146"/>
      <c r="W2282" s="146"/>
    </row>
    <row r="2283" ht="12.75" customHeight="1">
      <c r="A2283" s="146"/>
      <c r="B2283" s="146" t="str">
        <f>'Product Ratings'!B2068</f>
        <v/>
      </c>
      <c r="C2283" s="146" t="str">
        <f t="shared" ref="C2283:D2283" si="343">#REF!</f>
        <v>#REF!</v>
      </c>
      <c r="D2283" s="146" t="str">
        <f t="shared" si="343"/>
        <v>#REF!</v>
      </c>
      <c r="E2283" s="146">
        <f>'Product Ratings'!C2068</f>
        <v>4</v>
      </c>
      <c r="F2283" s="305">
        <f>'Product Ratings'!D2068</f>
        <v>247.3</v>
      </c>
      <c r="G2283" s="305">
        <f>'Product Ratings'!E2068</f>
        <v>100.27</v>
      </c>
      <c r="H2283" s="134">
        <f>'Product Ratings'!F2068</f>
        <v>0.4054</v>
      </c>
      <c r="I2283" s="146"/>
      <c r="J2283" s="305">
        <f>'Product Ratings'!J2068</f>
        <v>61.825</v>
      </c>
      <c r="K2283" s="146" t="str">
        <f>'Product Ratings'!K2068</f>
        <v/>
      </c>
      <c r="L2283" s="305">
        <f>'Product Ratings'!L2068</f>
        <v>43.99103458</v>
      </c>
      <c r="M2283" s="134" t="str">
        <f>'Product Ratings'!M2068</f>
        <v/>
      </c>
      <c r="N2283" s="146"/>
      <c r="O2283" s="139" t="b">
        <f>'Product Ratings'!O2068</f>
        <v>0</v>
      </c>
      <c r="P2283" s="139">
        <f>'Product Ratings'!P2068</f>
        <v>1</v>
      </c>
      <c r="Q2283" s="139">
        <f>'Product Ratings'!Q2068</f>
        <v>3</v>
      </c>
      <c r="R2283" s="139">
        <f>'Product Ratings'!R2068</f>
        <v>0</v>
      </c>
      <c r="S2283" s="306">
        <f>'Product Ratings'!S2068</f>
        <v>0</v>
      </c>
      <c r="T2283" s="307">
        <f>'Product Ratings'!T2068</f>
        <v>4</v>
      </c>
      <c r="U2283" s="146"/>
      <c r="V2283" s="146"/>
      <c r="W2283" s="146"/>
    </row>
    <row r="2284" ht="12.75" customHeight="1">
      <c r="A2284" s="146"/>
      <c r="B2284" s="146" t="str">
        <f>'Product Ratings'!B2077</f>
        <v/>
      </c>
      <c r="C2284" s="146" t="str">
        <f t="shared" ref="C2284:D2284" si="344">#REF!</f>
        <v>#REF!</v>
      </c>
      <c r="D2284" s="146" t="str">
        <f t="shared" si="344"/>
        <v>#REF!</v>
      </c>
      <c r="E2284" s="146">
        <f>'Product Ratings'!C2077</f>
        <v>8</v>
      </c>
      <c r="F2284" s="305">
        <f>'Product Ratings'!D2077</f>
        <v>1356.52</v>
      </c>
      <c r="G2284" s="305">
        <f>'Product Ratings'!E2077</f>
        <v>545.32</v>
      </c>
      <c r="H2284" s="134">
        <f>'Product Ratings'!F2077</f>
        <v>0.402</v>
      </c>
      <c r="I2284" s="146"/>
      <c r="J2284" s="305">
        <f>'Product Ratings'!J2077</f>
        <v>169.565</v>
      </c>
      <c r="K2284" s="146" t="str">
        <f>'Product Ratings'!K2077</f>
        <v/>
      </c>
      <c r="L2284" s="305">
        <f>'Product Ratings'!L2077</f>
        <v>120.9450785</v>
      </c>
      <c r="M2284" s="134" t="str">
        <f>'Product Ratings'!M2077</f>
        <v/>
      </c>
      <c r="N2284" s="146"/>
      <c r="O2284" s="139" t="b">
        <f>'Product Ratings'!O2077</f>
        <v>0</v>
      </c>
      <c r="P2284" s="139">
        <f>'Product Ratings'!P2077</f>
        <v>2</v>
      </c>
      <c r="Q2284" s="139">
        <f>'Product Ratings'!Q2077</f>
        <v>2</v>
      </c>
      <c r="R2284" s="139">
        <f>'Product Ratings'!R2077</f>
        <v>0</v>
      </c>
      <c r="S2284" s="306">
        <f>'Product Ratings'!S2077</f>
        <v>0</v>
      </c>
      <c r="T2284" s="307">
        <f>'Product Ratings'!T2077</f>
        <v>4</v>
      </c>
      <c r="U2284" s="146"/>
      <c r="V2284" s="146"/>
      <c r="W2284" s="146"/>
    </row>
    <row r="2285" ht="12.75" customHeight="1">
      <c r="A2285" s="146"/>
      <c r="B2285" s="146" t="str">
        <f>'Product Ratings'!B2096</f>
        <v/>
      </c>
      <c r="C2285" s="146" t="str">
        <f t="shared" ref="C2285:D2285" si="345">#REF!</f>
        <v>#REF!</v>
      </c>
      <c r="D2285" s="146" t="str">
        <f t="shared" si="345"/>
        <v>#REF!</v>
      </c>
      <c r="E2285" s="146">
        <f>'Product Ratings'!C2096</f>
        <v>1</v>
      </c>
      <c r="F2285" s="305">
        <f>'Product Ratings'!D2096</f>
        <v>60.86</v>
      </c>
      <c r="G2285" s="305">
        <f>'Product Ratings'!E2096</f>
        <v>24.35</v>
      </c>
      <c r="H2285" s="134">
        <f>'Product Ratings'!F2096</f>
        <v>0.4001</v>
      </c>
      <c r="I2285" s="146"/>
      <c r="J2285" s="305">
        <f>'Product Ratings'!J2096</f>
        <v>60.86</v>
      </c>
      <c r="K2285" s="146" t="str">
        <f>'Product Ratings'!K2096</f>
        <v/>
      </c>
      <c r="L2285" s="305">
        <f>'Product Ratings'!L2096</f>
        <v>43.46832369</v>
      </c>
      <c r="M2285" s="134" t="str">
        <f>'Product Ratings'!M2096</f>
        <v/>
      </c>
      <c r="N2285" s="146"/>
      <c r="O2285" s="139" t="b">
        <f>'Product Ratings'!O2096</f>
        <v>0</v>
      </c>
      <c r="P2285" s="139">
        <f>'Product Ratings'!P2096</f>
        <v>1</v>
      </c>
      <c r="Q2285" s="139">
        <f>'Product Ratings'!Q2096</f>
        <v>3</v>
      </c>
      <c r="R2285" s="139">
        <f>'Product Ratings'!R2096</f>
        <v>0</v>
      </c>
      <c r="S2285" s="306">
        <f>'Product Ratings'!S2096</f>
        <v>0</v>
      </c>
      <c r="T2285" s="307">
        <f>'Product Ratings'!T2096</f>
        <v>4</v>
      </c>
      <c r="U2285" s="146"/>
      <c r="V2285" s="146"/>
      <c r="W2285" s="146"/>
    </row>
    <row r="2286" ht="12.75" customHeight="1">
      <c r="A2286" s="146"/>
      <c r="B2286" s="146" t="str">
        <f>'Product Ratings'!B2104</f>
        <v/>
      </c>
      <c r="C2286" s="146" t="str">
        <f t="shared" ref="C2286:D2286" si="346">#REF!</f>
        <v>#REF!</v>
      </c>
      <c r="D2286" s="146" t="str">
        <f t="shared" si="346"/>
        <v>#REF!</v>
      </c>
      <c r="E2286" s="146">
        <f>'Product Ratings'!C2104</f>
        <v>4</v>
      </c>
      <c r="F2286" s="305">
        <f>'Product Ratings'!D2104</f>
        <v>208.7</v>
      </c>
      <c r="G2286" s="305">
        <f>'Product Ratings'!E2104</f>
        <v>83.48</v>
      </c>
      <c r="H2286" s="134">
        <f>'Product Ratings'!F2104</f>
        <v>0.4</v>
      </c>
      <c r="I2286" s="146"/>
      <c r="J2286" s="305">
        <f>'Product Ratings'!J2104</f>
        <v>52.175</v>
      </c>
      <c r="K2286" s="146" t="str">
        <f>'Product Ratings'!K2104</f>
        <v/>
      </c>
      <c r="L2286" s="305">
        <f>'Product Ratings'!L2104</f>
        <v>37.26785714</v>
      </c>
      <c r="M2286" s="134" t="str">
        <f>'Product Ratings'!M2104</f>
        <v/>
      </c>
      <c r="N2286" s="146"/>
      <c r="O2286" s="139">
        <f>'Product Ratings'!O2104</f>
        <v>2</v>
      </c>
      <c r="P2286" s="139">
        <f>'Product Ratings'!P2104</f>
        <v>1</v>
      </c>
      <c r="Q2286" s="139">
        <f>'Product Ratings'!Q2104</f>
        <v>4</v>
      </c>
      <c r="R2286" s="139">
        <f>'Product Ratings'!R2104</f>
        <v>0</v>
      </c>
      <c r="S2286" s="306">
        <f>'Product Ratings'!S2104</f>
        <v>0</v>
      </c>
      <c r="T2286" s="307">
        <f>'Product Ratings'!T2104</f>
        <v>7</v>
      </c>
      <c r="U2286" s="146"/>
      <c r="V2286" s="146"/>
      <c r="W2286" s="146"/>
    </row>
    <row r="2287" ht="12.75" customHeight="1">
      <c r="A2287" s="146"/>
      <c r="B2287" s="146" t="str">
        <f>'Product Ratings'!B2106</f>
        <v/>
      </c>
      <c r="C2287" s="146" t="str">
        <f t="shared" ref="C2287:D2287" si="347">#REF!</f>
        <v>#REF!</v>
      </c>
      <c r="D2287" s="146" t="str">
        <f t="shared" si="347"/>
        <v>#REF!</v>
      </c>
      <c r="E2287" s="146">
        <f>'Product Ratings'!C2106</f>
        <v>4</v>
      </c>
      <c r="F2287" s="305">
        <f>'Product Ratings'!D2106</f>
        <v>173.88</v>
      </c>
      <c r="G2287" s="305">
        <f>'Product Ratings'!E2106</f>
        <v>69.55</v>
      </c>
      <c r="H2287" s="134">
        <f>'Product Ratings'!F2106</f>
        <v>0.4</v>
      </c>
      <c r="I2287" s="146"/>
      <c r="J2287" s="305">
        <f>'Product Ratings'!J2106</f>
        <v>43.47</v>
      </c>
      <c r="K2287" s="146" t="str">
        <f>'Product Ratings'!K2106</f>
        <v/>
      </c>
      <c r="L2287" s="305">
        <f>'Product Ratings'!L2106</f>
        <v>31.05</v>
      </c>
      <c r="M2287" s="134" t="str">
        <f>'Product Ratings'!M2106</f>
        <v/>
      </c>
      <c r="N2287" s="146"/>
      <c r="O2287" s="139">
        <f>'Product Ratings'!O2106</f>
        <v>2</v>
      </c>
      <c r="P2287" s="139">
        <f>'Product Ratings'!P2106</f>
        <v>1</v>
      </c>
      <c r="Q2287" s="139">
        <f>'Product Ratings'!Q2106</f>
        <v>4</v>
      </c>
      <c r="R2287" s="139">
        <f>'Product Ratings'!R2106</f>
        <v>0</v>
      </c>
      <c r="S2287" s="306">
        <f>'Product Ratings'!S2106</f>
        <v>0</v>
      </c>
      <c r="T2287" s="307">
        <f>'Product Ratings'!T2106</f>
        <v>7</v>
      </c>
      <c r="U2287" s="146"/>
      <c r="V2287" s="146"/>
      <c r="W2287" s="146"/>
    </row>
    <row r="2288" ht="12.75" customHeight="1">
      <c r="A2288" s="146"/>
      <c r="B2288" s="146" t="str">
        <f>'Product Ratings'!B2110</f>
        <v/>
      </c>
      <c r="C2288" s="146" t="str">
        <f t="shared" ref="C2288:D2288" si="348">#REF!</f>
        <v>#REF!</v>
      </c>
      <c r="D2288" s="146" t="str">
        <f t="shared" si="348"/>
        <v>#REF!</v>
      </c>
      <c r="E2288" s="146">
        <f>'Product Ratings'!C2110</f>
        <v>2</v>
      </c>
      <c r="F2288" s="305">
        <f>'Product Ratings'!D2110</f>
        <v>95.65</v>
      </c>
      <c r="G2288" s="305">
        <f>'Product Ratings'!E2110</f>
        <v>38.26</v>
      </c>
      <c r="H2288" s="134">
        <f>'Product Ratings'!F2110</f>
        <v>0.4</v>
      </c>
      <c r="I2288" s="146"/>
      <c r="J2288" s="305">
        <f>'Product Ratings'!J2110</f>
        <v>47.825</v>
      </c>
      <c r="K2288" s="146" t="str">
        <f>'Product Ratings'!K2110</f>
        <v/>
      </c>
      <c r="L2288" s="305">
        <f>'Product Ratings'!L2110</f>
        <v>34.16071429</v>
      </c>
      <c r="M2288" s="134" t="str">
        <f>'Product Ratings'!M2110</f>
        <v/>
      </c>
      <c r="N2288" s="146"/>
      <c r="O2288" s="139">
        <f>'Product Ratings'!O2110</f>
        <v>2</v>
      </c>
      <c r="P2288" s="139">
        <f>'Product Ratings'!P2110</f>
        <v>1</v>
      </c>
      <c r="Q2288" s="139">
        <f>'Product Ratings'!Q2110</f>
        <v>4</v>
      </c>
      <c r="R2288" s="139">
        <f>'Product Ratings'!R2110</f>
        <v>0</v>
      </c>
      <c r="S2288" s="306">
        <f>'Product Ratings'!S2110</f>
        <v>0</v>
      </c>
      <c r="T2288" s="307">
        <f>'Product Ratings'!T2110</f>
        <v>7</v>
      </c>
      <c r="U2288" s="146"/>
      <c r="V2288" s="146"/>
      <c r="W2288" s="146"/>
    </row>
    <row r="2289" ht="12.75" customHeight="1">
      <c r="A2289" s="146"/>
      <c r="B2289" s="146" t="str">
        <f>'Product Ratings'!B2117</f>
        <v/>
      </c>
      <c r="C2289" s="146" t="str">
        <f t="shared" ref="C2289:D2289" si="349">#REF!</f>
        <v>#REF!</v>
      </c>
      <c r="D2289" s="146" t="str">
        <f t="shared" si="349"/>
        <v>#REF!</v>
      </c>
      <c r="E2289" s="146">
        <f>'Product Ratings'!C2117</f>
        <v>6</v>
      </c>
      <c r="F2289" s="305">
        <f>'Product Ratings'!D2117</f>
        <v>469.51</v>
      </c>
      <c r="G2289" s="305">
        <f>'Product Ratings'!E2117</f>
        <v>187.81</v>
      </c>
      <c r="H2289" s="134">
        <f>'Product Ratings'!F2117</f>
        <v>0.4</v>
      </c>
      <c r="I2289" s="146"/>
      <c r="J2289" s="305">
        <f>'Product Ratings'!J2117</f>
        <v>78.25166667</v>
      </c>
      <c r="K2289" s="146" t="str">
        <f>'Product Ratings'!K2117</f>
        <v/>
      </c>
      <c r="L2289" s="305">
        <f>'Product Ratings'!L2117</f>
        <v>55.89404762</v>
      </c>
      <c r="M2289" s="134" t="str">
        <f>'Product Ratings'!M2117</f>
        <v/>
      </c>
      <c r="N2289" s="146"/>
      <c r="O2289" s="139">
        <f>'Product Ratings'!O2117</f>
        <v>2</v>
      </c>
      <c r="P2289" s="139">
        <f>'Product Ratings'!P2117</f>
        <v>2</v>
      </c>
      <c r="Q2289" s="139">
        <f>'Product Ratings'!Q2117</f>
        <v>3</v>
      </c>
      <c r="R2289" s="139">
        <f>'Product Ratings'!R2117</f>
        <v>0</v>
      </c>
      <c r="S2289" s="306">
        <f>'Product Ratings'!S2117</f>
        <v>0</v>
      </c>
      <c r="T2289" s="307">
        <f>'Product Ratings'!T2117</f>
        <v>7</v>
      </c>
      <c r="U2289" s="146"/>
      <c r="V2289" s="146"/>
      <c r="W2289" s="146"/>
    </row>
    <row r="2290" ht="12.75" customHeight="1">
      <c r="A2290" s="146"/>
      <c r="B2290" s="146" t="str">
        <f>'Product Ratings'!B2118</f>
        <v/>
      </c>
      <c r="C2290" s="146" t="str">
        <f t="shared" ref="C2290:D2290" si="350">#REF!</f>
        <v>#REF!</v>
      </c>
      <c r="D2290" s="146" t="str">
        <f t="shared" si="350"/>
        <v>#REF!</v>
      </c>
      <c r="E2290" s="146">
        <f>'Product Ratings'!C2118</f>
        <v>1</v>
      </c>
      <c r="F2290" s="305">
        <f>'Product Ratings'!D2118</f>
        <v>43.47</v>
      </c>
      <c r="G2290" s="305">
        <f>'Product Ratings'!E2118</f>
        <v>17.39</v>
      </c>
      <c r="H2290" s="134">
        <f>'Product Ratings'!F2118</f>
        <v>0.4</v>
      </c>
      <c r="I2290" s="146"/>
      <c r="J2290" s="305">
        <f>'Product Ratings'!J2118</f>
        <v>43.47</v>
      </c>
      <c r="K2290" s="146" t="str">
        <f>'Product Ratings'!K2118</f>
        <v/>
      </c>
      <c r="L2290" s="305">
        <f>'Product Ratings'!L2118</f>
        <v>31.05</v>
      </c>
      <c r="M2290" s="134" t="str">
        <f>'Product Ratings'!M2118</f>
        <v/>
      </c>
      <c r="N2290" s="146"/>
      <c r="O2290" s="139">
        <f>'Product Ratings'!O2118</f>
        <v>2</v>
      </c>
      <c r="P2290" s="139">
        <f>'Product Ratings'!P2118</f>
        <v>1</v>
      </c>
      <c r="Q2290" s="139">
        <f>'Product Ratings'!Q2118</f>
        <v>4</v>
      </c>
      <c r="R2290" s="139">
        <f>'Product Ratings'!R2118</f>
        <v>0</v>
      </c>
      <c r="S2290" s="306">
        <f>'Product Ratings'!S2118</f>
        <v>0</v>
      </c>
      <c r="T2290" s="307">
        <f>'Product Ratings'!T2118</f>
        <v>7</v>
      </c>
      <c r="U2290" s="146"/>
      <c r="V2290" s="146"/>
      <c r="W2290" s="146"/>
    </row>
    <row r="2291" ht="12.75" customHeight="1">
      <c r="A2291" s="146"/>
      <c r="B2291" s="146" t="str">
        <f>'Product Ratings'!B2119</f>
        <v/>
      </c>
      <c r="C2291" s="146" t="str">
        <f t="shared" ref="C2291:D2291" si="351">#REF!</f>
        <v>#REF!</v>
      </c>
      <c r="D2291" s="146" t="str">
        <f t="shared" si="351"/>
        <v>#REF!</v>
      </c>
      <c r="E2291" s="146">
        <f>'Product Ratings'!C2119</f>
        <v>7</v>
      </c>
      <c r="F2291" s="305">
        <f>'Product Ratings'!D2119</f>
        <v>395.65</v>
      </c>
      <c r="G2291" s="305">
        <f>'Product Ratings'!E2119</f>
        <v>158.26</v>
      </c>
      <c r="H2291" s="134">
        <f>'Product Ratings'!F2119</f>
        <v>0.4</v>
      </c>
      <c r="I2291" s="146"/>
      <c r="J2291" s="305">
        <f>'Product Ratings'!J2119</f>
        <v>56.52142857</v>
      </c>
      <c r="K2291" s="146" t="str">
        <f>'Product Ratings'!K2119</f>
        <v/>
      </c>
      <c r="L2291" s="305">
        <f>'Product Ratings'!L2119</f>
        <v>40.37244898</v>
      </c>
      <c r="M2291" s="134" t="str">
        <f>'Product Ratings'!M2119</f>
        <v/>
      </c>
      <c r="N2291" s="146"/>
      <c r="O2291" s="139">
        <f>'Product Ratings'!O2119</f>
        <v>2</v>
      </c>
      <c r="P2291" s="139">
        <f>'Product Ratings'!P2119</f>
        <v>2</v>
      </c>
      <c r="Q2291" s="127">
        <f>'Product Ratings'!Q2119</f>
        <v>40.37244898</v>
      </c>
      <c r="R2291" s="139">
        <f>'Product Ratings'!R2119</f>
        <v>0</v>
      </c>
      <c r="S2291" s="306">
        <f>'Product Ratings'!S2119</f>
        <v>0</v>
      </c>
      <c r="T2291" s="307">
        <f>'Product Ratings'!T2119</f>
        <v>44.37244898</v>
      </c>
      <c r="U2291" s="146"/>
      <c r="V2291" s="146"/>
      <c r="W2291" s="146"/>
    </row>
    <row r="2292" ht="12.75" customHeight="1">
      <c r="A2292" s="146"/>
      <c r="B2292" s="146" t="str">
        <f>'Product Ratings'!B2120</f>
        <v/>
      </c>
      <c r="C2292" s="146" t="str">
        <f t="shared" ref="C2292:D2292" si="352">#REF!</f>
        <v>#REF!</v>
      </c>
      <c r="D2292" s="146" t="str">
        <f t="shared" si="352"/>
        <v>#REF!</v>
      </c>
      <c r="E2292" s="146">
        <f>'Product Ratings'!C2120</f>
        <v>6</v>
      </c>
      <c r="F2292" s="305">
        <f>'Product Ratings'!D2120</f>
        <v>391.25</v>
      </c>
      <c r="G2292" s="305">
        <f>'Product Ratings'!E2120</f>
        <v>156.49</v>
      </c>
      <c r="H2292" s="134">
        <f>'Product Ratings'!F2120</f>
        <v>0.4</v>
      </c>
      <c r="I2292" s="146"/>
      <c r="J2292" s="305">
        <f>'Product Ratings'!J2120</f>
        <v>65.20833333</v>
      </c>
      <c r="K2292" s="146" t="str">
        <f>'Product Ratings'!K2120</f>
        <v/>
      </c>
      <c r="L2292" s="305">
        <f>'Product Ratings'!L2120</f>
        <v>46.57738095</v>
      </c>
      <c r="M2292" s="134" t="str">
        <f>'Product Ratings'!M2120</f>
        <v/>
      </c>
      <c r="N2292" s="146"/>
      <c r="O2292" s="139">
        <f>'Product Ratings'!O2120</f>
        <v>2</v>
      </c>
      <c r="P2292" s="139">
        <f>'Product Ratings'!P2120</f>
        <v>2</v>
      </c>
      <c r="Q2292" s="139">
        <f>'Product Ratings'!Q2120</f>
        <v>3</v>
      </c>
      <c r="R2292" s="139">
        <f>'Product Ratings'!R2120</f>
        <v>0</v>
      </c>
      <c r="S2292" s="306">
        <f>'Product Ratings'!S2120</f>
        <v>0</v>
      </c>
      <c r="T2292" s="307">
        <f>'Product Ratings'!T2120</f>
        <v>7</v>
      </c>
      <c r="U2292" s="146"/>
      <c r="V2292" s="146"/>
      <c r="W2292" s="146"/>
    </row>
    <row r="2293" ht="12.75" customHeight="1">
      <c r="A2293" s="146"/>
      <c r="B2293" s="146" t="str">
        <f>'Product Ratings'!B2129</f>
        <v/>
      </c>
      <c r="C2293" s="146" t="str">
        <f t="shared" ref="C2293:D2293" si="353">#REF!</f>
        <v>#REF!</v>
      </c>
      <c r="D2293" s="146" t="str">
        <f t="shared" si="353"/>
        <v>#REF!</v>
      </c>
      <c r="E2293" s="146">
        <f>'Product Ratings'!C2129</f>
        <v>4</v>
      </c>
      <c r="F2293" s="305">
        <f>'Product Ratings'!D2129</f>
        <v>172.61</v>
      </c>
      <c r="G2293" s="305">
        <f>'Product Ratings'!E2129</f>
        <v>69.02</v>
      </c>
      <c r="H2293" s="134">
        <f>'Product Ratings'!F2129</f>
        <v>0.3998</v>
      </c>
      <c r="I2293" s="146"/>
      <c r="J2293" s="305">
        <f>'Product Ratings'!J2129</f>
        <v>43.1525</v>
      </c>
      <c r="K2293" s="146" t="str">
        <f>'Product Ratings'!K2129</f>
        <v/>
      </c>
      <c r="L2293" s="305">
        <f>'Product Ratings'!L2129</f>
        <v>30.82761823</v>
      </c>
      <c r="M2293" s="134" t="str">
        <f>'Product Ratings'!M2129</f>
        <v/>
      </c>
      <c r="N2293" s="146"/>
      <c r="O2293" s="139">
        <f>'Product Ratings'!O2129</f>
        <v>2</v>
      </c>
      <c r="P2293" s="139">
        <f>'Product Ratings'!P2129</f>
        <v>1</v>
      </c>
      <c r="Q2293" s="139">
        <f>'Product Ratings'!Q2129</f>
        <v>4</v>
      </c>
      <c r="R2293" s="139">
        <f>'Product Ratings'!R2129</f>
        <v>0</v>
      </c>
      <c r="S2293" s="306">
        <f>'Product Ratings'!S2129</f>
        <v>0</v>
      </c>
      <c r="T2293" s="307">
        <f>'Product Ratings'!T2129</f>
        <v>7</v>
      </c>
      <c r="U2293" s="146"/>
      <c r="V2293" s="146"/>
      <c r="W2293" s="146"/>
    </row>
    <row r="2294" ht="12.75" customHeight="1">
      <c r="A2294" s="146"/>
      <c r="B2294" s="146" t="str">
        <f>'Product Ratings'!B2136</f>
        <v/>
      </c>
      <c r="C2294" s="146" t="str">
        <f t="shared" ref="C2294:D2294" si="354">#REF!</f>
        <v>#REF!</v>
      </c>
      <c r="D2294" s="146" t="str">
        <f t="shared" si="354"/>
        <v>#REF!</v>
      </c>
      <c r="E2294" s="146">
        <f>'Product Ratings'!C2136</f>
        <v>4</v>
      </c>
      <c r="F2294" s="305">
        <f>'Product Ratings'!D2136</f>
        <v>192</v>
      </c>
      <c r="G2294" s="305">
        <f>'Product Ratings'!E2136</f>
        <v>75.76</v>
      </c>
      <c r="H2294" s="134">
        <f>'Product Ratings'!F2136</f>
        <v>0.3946</v>
      </c>
      <c r="I2294" s="146"/>
      <c r="J2294" s="305">
        <f>'Product Ratings'!J2136</f>
        <v>48</v>
      </c>
      <c r="K2294" s="146" t="str">
        <f>'Product Ratings'!K2136</f>
        <v/>
      </c>
      <c r="L2294" s="305">
        <f>'Product Ratings'!L2136</f>
        <v>34.41847125</v>
      </c>
      <c r="M2294" s="134" t="str">
        <f>'Product Ratings'!M2136</f>
        <v/>
      </c>
      <c r="N2294" s="146"/>
      <c r="O2294" s="139">
        <f>'Product Ratings'!O2136</f>
        <v>2</v>
      </c>
      <c r="P2294" s="139">
        <f>'Product Ratings'!P2136</f>
        <v>1</v>
      </c>
      <c r="Q2294" s="139">
        <f>'Product Ratings'!Q2136</f>
        <v>4</v>
      </c>
      <c r="R2294" s="139">
        <f>'Product Ratings'!R2136</f>
        <v>0</v>
      </c>
      <c r="S2294" s="306">
        <f>'Product Ratings'!S2136</f>
        <v>0</v>
      </c>
      <c r="T2294" s="307">
        <f>'Product Ratings'!T2136</f>
        <v>7</v>
      </c>
      <c r="U2294" s="146"/>
      <c r="V2294" s="146"/>
      <c r="W2294" s="146"/>
    </row>
    <row r="2295" ht="12.75" customHeight="1">
      <c r="A2295" s="146"/>
      <c r="B2295" s="146" t="str">
        <f>'Product Ratings'!B2139</f>
        <v/>
      </c>
      <c r="C2295" s="146" t="str">
        <f t="shared" ref="C2295:D2295" si="355">#REF!</f>
        <v>#REF!</v>
      </c>
      <c r="D2295" s="146" t="str">
        <f t="shared" si="355"/>
        <v>#REF!</v>
      </c>
      <c r="E2295" s="146">
        <f>'Product Ratings'!C2139</f>
        <v>7</v>
      </c>
      <c r="F2295" s="305">
        <f>'Product Ratings'!D2139</f>
        <v>539.13</v>
      </c>
      <c r="G2295" s="305">
        <f>'Product Ratings'!E2139</f>
        <v>211.58</v>
      </c>
      <c r="H2295" s="134">
        <f>'Product Ratings'!F2139</f>
        <v>0.3924</v>
      </c>
      <c r="I2295" s="146"/>
      <c r="J2295" s="305">
        <f>'Product Ratings'!J2139</f>
        <v>77.01857143</v>
      </c>
      <c r="K2295" s="146" t="str">
        <f>'Product Ratings'!K2139</f>
        <v/>
      </c>
      <c r="L2295" s="305">
        <f>'Product Ratings'!L2139</f>
        <v>55.3135388</v>
      </c>
      <c r="M2295" s="134" t="str">
        <f>'Product Ratings'!M2139</f>
        <v/>
      </c>
      <c r="N2295" s="146"/>
      <c r="O2295" s="139">
        <f>'Product Ratings'!O2139</f>
        <v>2</v>
      </c>
      <c r="P2295" s="139">
        <f>'Product Ratings'!P2139</f>
        <v>2</v>
      </c>
      <c r="Q2295" s="139">
        <f>'Product Ratings'!Q2139</f>
        <v>3</v>
      </c>
      <c r="R2295" s="139">
        <f>'Product Ratings'!R2139</f>
        <v>0</v>
      </c>
      <c r="S2295" s="306">
        <f>'Product Ratings'!S2139</f>
        <v>0</v>
      </c>
      <c r="T2295" s="307">
        <f>'Product Ratings'!T2139</f>
        <v>7</v>
      </c>
      <c r="U2295" s="146"/>
      <c r="V2295" s="146"/>
      <c r="W2295" s="146"/>
    </row>
    <row r="2296" ht="12.75" customHeight="1">
      <c r="A2296" s="146"/>
      <c r="B2296" s="146" t="str">
        <f>'Product Ratings'!B2154</f>
        <v/>
      </c>
      <c r="C2296" s="146" t="str">
        <f t="shared" ref="C2296:D2296" si="356">#REF!</f>
        <v>#REF!</v>
      </c>
      <c r="D2296" s="146" t="str">
        <f t="shared" si="356"/>
        <v>#REF!</v>
      </c>
      <c r="E2296" s="146">
        <f>'Product Ratings'!C2154</f>
        <v>3</v>
      </c>
      <c r="F2296" s="305">
        <f>'Product Ratings'!D2154</f>
        <v>143.73</v>
      </c>
      <c r="G2296" s="305">
        <f>'Product Ratings'!E2154</f>
        <v>55.65</v>
      </c>
      <c r="H2296" s="134">
        <f>'Product Ratings'!F2154</f>
        <v>0.3872</v>
      </c>
      <c r="I2296" s="146"/>
      <c r="J2296" s="305">
        <f>'Product Ratings'!J2154</f>
        <v>47.91</v>
      </c>
      <c r="K2296" s="146" t="str">
        <f>'Product Ratings'!K2154</f>
        <v/>
      </c>
      <c r="L2296" s="305">
        <f>'Product Ratings'!L2154</f>
        <v>34.53719723</v>
      </c>
      <c r="M2296" s="134" t="str">
        <f>'Product Ratings'!M2154</f>
        <v/>
      </c>
      <c r="N2296" s="146"/>
      <c r="O2296" s="139">
        <f>'Product Ratings'!O2154</f>
        <v>2</v>
      </c>
      <c r="P2296" s="139">
        <f>'Product Ratings'!P2154</f>
        <v>1</v>
      </c>
      <c r="Q2296" s="139">
        <f>'Product Ratings'!Q2154</f>
        <v>4</v>
      </c>
      <c r="R2296" s="139">
        <f>'Product Ratings'!R2154</f>
        <v>0</v>
      </c>
      <c r="S2296" s="306">
        <f>'Product Ratings'!S2154</f>
        <v>0</v>
      </c>
      <c r="T2296" s="307">
        <f>'Product Ratings'!T2154</f>
        <v>7</v>
      </c>
      <c r="U2296" s="146"/>
      <c r="V2296" s="146"/>
      <c r="W2296" s="146"/>
    </row>
    <row r="2297" ht="12.75" customHeight="1">
      <c r="A2297" s="146"/>
      <c r="B2297" s="146" t="str">
        <f>'Product Ratings'!B2155</f>
        <v/>
      </c>
      <c r="C2297" s="146" t="str">
        <f t="shared" ref="C2297:D2297" si="357">#REF!</f>
        <v>#REF!</v>
      </c>
      <c r="D2297" s="146" t="str">
        <f t="shared" si="357"/>
        <v>#REF!</v>
      </c>
      <c r="E2297" s="146">
        <f>'Product Ratings'!C2155</f>
        <v>7</v>
      </c>
      <c r="F2297" s="305">
        <f>'Product Ratings'!D2155</f>
        <v>486.9</v>
      </c>
      <c r="G2297" s="305">
        <f>'Product Ratings'!E2155</f>
        <v>188.5</v>
      </c>
      <c r="H2297" s="134">
        <f>'Product Ratings'!F2155</f>
        <v>0.3871</v>
      </c>
      <c r="I2297" s="146"/>
      <c r="J2297" s="305">
        <f>'Product Ratings'!J2155</f>
        <v>69.55714286</v>
      </c>
      <c r="K2297" s="146" t="str">
        <f>'Product Ratings'!K2155</f>
        <v/>
      </c>
      <c r="L2297" s="305">
        <f>'Product Ratings'!L2155</f>
        <v>50.14573056</v>
      </c>
      <c r="M2297" s="134" t="str">
        <f>'Product Ratings'!M2155</f>
        <v/>
      </c>
      <c r="N2297" s="146"/>
      <c r="O2297" s="139">
        <f>'Product Ratings'!O2155</f>
        <v>2</v>
      </c>
      <c r="P2297" s="139">
        <f>'Product Ratings'!P2155</f>
        <v>2</v>
      </c>
      <c r="Q2297" s="139">
        <f>'Product Ratings'!Q2155</f>
        <v>3</v>
      </c>
      <c r="R2297" s="139">
        <f>'Product Ratings'!R2155</f>
        <v>0</v>
      </c>
      <c r="S2297" s="306">
        <f>'Product Ratings'!S2155</f>
        <v>0</v>
      </c>
      <c r="T2297" s="307">
        <f>'Product Ratings'!T2155</f>
        <v>7</v>
      </c>
      <c r="U2297" s="146"/>
      <c r="V2297" s="146"/>
      <c r="W2297" s="146"/>
    </row>
    <row r="2298" ht="12.75" customHeight="1">
      <c r="A2298" s="146"/>
      <c r="B2298" s="146" t="str">
        <f>'Product Ratings'!B2156</f>
        <v/>
      </c>
      <c r="C2298" s="146" t="str">
        <f t="shared" ref="C2298:D2298" si="358">#REF!</f>
        <v>#REF!</v>
      </c>
      <c r="D2298" s="146" t="str">
        <f t="shared" si="358"/>
        <v>#REF!</v>
      </c>
      <c r="E2298" s="146">
        <f>'Product Ratings'!C2156</f>
        <v>7</v>
      </c>
      <c r="F2298" s="305">
        <f>'Product Ratings'!D2156</f>
        <v>416.9</v>
      </c>
      <c r="G2298" s="305">
        <f>'Product Ratings'!E2156</f>
        <v>161.28</v>
      </c>
      <c r="H2298" s="134">
        <f>'Product Ratings'!F2156</f>
        <v>0.3869</v>
      </c>
      <c r="I2298" s="146"/>
      <c r="J2298" s="305">
        <f>'Product Ratings'!J2156</f>
        <v>59.55714286</v>
      </c>
      <c r="K2298" s="146" t="str">
        <f>'Product Ratings'!K2156</f>
        <v/>
      </c>
      <c r="L2298" s="305">
        <f>'Product Ratings'!L2156</f>
        <v>42.94263671</v>
      </c>
      <c r="M2298" s="134" t="str">
        <f>'Product Ratings'!M2156</f>
        <v/>
      </c>
      <c r="N2298" s="146"/>
      <c r="O2298" s="139">
        <f>'Product Ratings'!O2156</f>
        <v>2</v>
      </c>
      <c r="P2298" s="139">
        <f>'Product Ratings'!P2156</f>
        <v>2</v>
      </c>
      <c r="Q2298" s="139">
        <f>'Product Ratings'!Q2156</f>
        <v>3</v>
      </c>
      <c r="R2298" s="139">
        <f>'Product Ratings'!R2156</f>
        <v>0</v>
      </c>
      <c r="S2298" s="306">
        <f>'Product Ratings'!S2156</f>
        <v>0</v>
      </c>
      <c r="T2298" s="307">
        <f>'Product Ratings'!T2156</f>
        <v>7</v>
      </c>
      <c r="U2298" s="146"/>
      <c r="V2298" s="146"/>
      <c r="W2298" s="146"/>
    </row>
    <row r="2299" ht="12.75" customHeight="1">
      <c r="A2299" s="146"/>
      <c r="B2299" s="146" t="str">
        <f>'Product Ratings'!B2161</f>
        <v/>
      </c>
      <c r="C2299" s="146" t="str">
        <f t="shared" ref="C2299:D2299" si="359">#REF!</f>
        <v>#REF!</v>
      </c>
      <c r="D2299" s="146" t="str">
        <f t="shared" si="359"/>
        <v>#REF!</v>
      </c>
      <c r="E2299" s="146">
        <f>'Product Ratings'!C2161</f>
        <v>1</v>
      </c>
      <c r="F2299" s="305">
        <f>'Product Ratings'!D2161</f>
        <v>50.43</v>
      </c>
      <c r="G2299" s="305">
        <f>'Product Ratings'!E2161</f>
        <v>19.35</v>
      </c>
      <c r="H2299" s="134">
        <f>'Product Ratings'!F2161</f>
        <v>0.3836</v>
      </c>
      <c r="I2299" s="146"/>
      <c r="J2299" s="305">
        <f>'Product Ratings'!J2161</f>
        <v>50.43</v>
      </c>
      <c r="K2299" s="146" t="str">
        <f>'Product Ratings'!K2161</f>
        <v/>
      </c>
      <c r="L2299" s="305">
        <f>'Product Ratings'!L2161</f>
        <v>36.44839549</v>
      </c>
      <c r="M2299" s="134" t="str">
        <f>'Product Ratings'!M2161</f>
        <v/>
      </c>
      <c r="N2299" s="146"/>
      <c r="O2299" s="139">
        <f>'Product Ratings'!O2161</f>
        <v>2</v>
      </c>
      <c r="P2299" s="139">
        <f>'Product Ratings'!P2161</f>
        <v>1</v>
      </c>
      <c r="Q2299" s="139">
        <f>'Product Ratings'!Q2161</f>
        <v>4</v>
      </c>
      <c r="R2299" s="139">
        <f>'Product Ratings'!R2161</f>
        <v>0</v>
      </c>
      <c r="S2299" s="306">
        <f>'Product Ratings'!S2161</f>
        <v>0</v>
      </c>
      <c r="T2299" s="307">
        <f>'Product Ratings'!T2161</f>
        <v>7</v>
      </c>
      <c r="U2299" s="146"/>
      <c r="V2299" s="146"/>
      <c r="W2299" s="146"/>
    </row>
    <row r="2300" ht="12.75" customHeight="1">
      <c r="A2300" s="146"/>
      <c r="B2300" s="146" t="str">
        <f>'Product Ratings'!B2162</f>
        <v/>
      </c>
      <c r="C2300" s="146" t="str">
        <f t="shared" ref="C2300:D2300" si="360">#REF!</f>
        <v>#REF!</v>
      </c>
      <c r="D2300" s="146" t="str">
        <f t="shared" si="360"/>
        <v>#REF!</v>
      </c>
      <c r="E2300" s="146">
        <f>'Product Ratings'!C2162</f>
        <v>6</v>
      </c>
      <c r="F2300" s="305">
        <f>'Product Ratings'!D2162</f>
        <v>481.96</v>
      </c>
      <c r="G2300" s="305">
        <f>'Product Ratings'!E2162</f>
        <v>184.57</v>
      </c>
      <c r="H2300" s="134">
        <f>'Product Ratings'!F2162</f>
        <v>0.383</v>
      </c>
      <c r="I2300" s="146"/>
      <c r="J2300" s="305">
        <f>'Product Ratings'!J2162</f>
        <v>80.32666667</v>
      </c>
      <c r="K2300" s="146" t="str">
        <f>'Product Ratings'!K2162</f>
        <v/>
      </c>
      <c r="L2300" s="305">
        <f>'Product Ratings'!L2162</f>
        <v>58.08146541</v>
      </c>
      <c r="M2300" s="134" t="str">
        <f>'Product Ratings'!M2162</f>
        <v/>
      </c>
      <c r="N2300" s="146"/>
      <c r="O2300" s="139">
        <f>'Product Ratings'!O2162</f>
        <v>2</v>
      </c>
      <c r="P2300" s="139">
        <f>'Product Ratings'!P2162</f>
        <v>2</v>
      </c>
      <c r="Q2300" s="139">
        <f>'Product Ratings'!Q2162</f>
        <v>3</v>
      </c>
      <c r="R2300" s="139">
        <f>'Product Ratings'!R2162</f>
        <v>0</v>
      </c>
      <c r="S2300" s="306">
        <f>'Product Ratings'!S2162</f>
        <v>0</v>
      </c>
      <c r="T2300" s="307">
        <f>'Product Ratings'!T2162</f>
        <v>7</v>
      </c>
      <c r="U2300" s="146"/>
      <c r="V2300" s="146"/>
      <c r="W2300" s="146"/>
    </row>
    <row r="2301" ht="12.75" customHeight="1">
      <c r="A2301" s="146"/>
      <c r="B2301" s="146" t="str">
        <f>'Product Ratings'!B2170</f>
        <v/>
      </c>
      <c r="C2301" s="146" t="str">
        <f t="shared" ref="C2301:D2301" si="361">#REF!</f>
        <v>#REF!</v>
      </c>
      <c r="D2301" s="146" t="str">
        <f t="shared" si="361"/>
        <v>#REF!</v>
      </c>
      <c r="E2301" s="146">
        <f>'Product Ratings'!C2170</f>
        <v>11</v>
      </c>
      <c r="F2301" s="305">
        <f>'Product Ratings'!D2170</f>
        <v>1797.39</v>
      </c>
      <c r="G2301" s="305">
        <f>'Product Ratings'!E2170</f>
        <v>681.99</v>
      </c>
      <c r="H2301" s="134">
        <f>'Product Ratings'!F2170</f>
        <v>0.3794</v>
      </c>
      <c r="I2301" s="146"/>
      <c r="J2301" s="305">
        <f>'Product Ratings'!J2170</f>
        <v>163.3990909</v>
      </c>
      <c r="K2301" s="146" t="str">
        <f>'Product Ratings'!K2170</f>
        <v/>
      </c>
      <c r="L2301" s="305">
        <f>'Product Ratings'!L2170</f>
        <v>118.4566412</v>
      </c>
      <c r="M2301" s="134" t="str">
        <f>'Product Ratings'!M2170</f>
        <v/>
      </c>
      <c r="N2301" s="146"/>
      <c r="O2301" s="139">
        <f>'Product Ratings'!O2170</f>
        <v>2</v>
      </c>
      <c r="P2301" s="139">
        <f>'Product Ratings'!P2170</f>
        <v>3</v>
      </c>
      <c r="Q2301" s="139">
        <f>'Product Ratings'!Q2170</f>
        <v>2</v>
      </c>
      <c r="R2301" s="139">
        <f>'Product Ratings'!R2170</f>
        <v>0</v>
      </c>
      <c r="S2301" s="306">
        <f>'Product Ratings'!S2170</f>
        <v>0</v>
      </c>
      <c r="T2301" s="307">
        <f>'Product Ratings'!T2170</f>
        <v>7</v>
      </c>
      <c r="U2301" s="146"/>
      <c r="V2301" s="146"/>
      <c r="W2301" s="146"/>
    </row>
    <row r="2302" ht="12.75" customHeight="1">
      <c r="A2302" s="146"/>
      <c r="B2302" s="146" t="str">
        <f>'Product Ratings'!B2177</f>
        <v/>
      </c>
      <c r="C2302" s="146" t="str">
        <f t="shared" ref="C2302:D2302" si="362">#REF!</f>
        <v>#REF!</v>
      </c>
      <c r="D2302" s="146" t="str">
        <f t="shared" si="362"/>
        <v>#REF!</v>
      </c>
      <c r="E2302" s="146">
        <f>'Product Ratings'!C2177</f>
        <v>13</v>
      </c>
      <c r="F2302" s="305">
        <f>'Product Ratings'!D2177</f>
        <v>1558.04</v>
      </c>
      <c r="G2302" s="305">
        <f>'Product Ratings'!E2177</f>
        <v>585.12</v>
      </c>
      <c r="H2302" s="134">
        <f>'Product Ratings'!F2177</f>
        <v>0.3755</v>
      </c>
      <c r="I2302" s="146"/>
      <c r="J2302" s="305">
        <f>'Product Ratings'!J2177</f>
        <v>119.8492308</v>
      </c>
      <c r="K2302" s="146" t="str">
        <f>'Product Ratings'!K2177</f>
        <v/>
      </c>
      <c r="L2302" s="305">
        <f>'Product Ratings'!L2177</f>
        <v>87.13139278</v>
      </c>
      <c r="M2302" s="134" t="str">
        <f>'Product Ratings'!M2177</f>
        <v/>
      </c>
      <c r="N2302" s="146"/>
      <c r="O2302" s="139">
        <f>'Product Ratings'!O2177</f>
        <v>2</v>
      </c>
      <c r="P2302" s="139">
        <f>'Product Ratings'!P2177</f>
        <v>3</v>
      </c>
      <c r="Q2302" s="139">
        <f>'Product Ratings'!Q2177</f>
        <v>2</v>
      </c>
      <c r="R2302" s="139">
        <f>'Product Ratings'!R2177</f>
        <v>0</v>
      </c>
      <c r="S2302" s="306">
        <f>'Product Ratings'!S2177</f>
        <v>0</v>
      </c>
      <c r="T2302" s="307">
        <f>'Product Ratings'!T2177</f>
        <v>7</v>
      </c>
      <c r="U2302" s="146"/>
      <c r="V2302" s="146"/>
      <c r="W2302" s="146"/>
    </row>
    <row r="2303" ht="12.75" customHeight="1">
      <c r="A2303" s="146"/>
      <c r="B2303" s="146" t="str">
        <f>'Product Ratings'!B2179</f>
        <v/>
      </c>
      <c r="C2303" s="146" t="str">
        <f t="shared" ref="C2303:D2303" si="363">#REF!</f>
        <v>#REF!</v>
      </c>
      <c r="D2303" s="146" t="str">
        <f t="shared" si="363"/>
        <v>#REF!</v>
      </c>
      <c r="E2303" s="146">
        <f>'Product Ratings'!C2179</f>
        <v>5</v>
      </c>
      <c r="F2303" s="305">
        <f>'Product Ratings'!D2179</f>
        <v>208.65</v>
      </c>
      <c r="G2303" s="305">
        <f>'Product Ratings'!E2179</f>
        <v>78.25</v>
      </c>
      <c r="H2303" s="134">
        <f>'Product Ratings'!F2179</f>
        <v>0.375</v>
      </c>
      <c r="I2303" s="146"/>
      <c r="J2303" s="305">
        <f>'Product Ratings'!J2179</f>
        <v>41.73</v>
      </c>
      <c r="K2303" s="146" t="str">
        <f>'Product Ratings'!K2179</f>
        <v/>
      </c>
      <c r="L2303" s="305">
        <f>'Product Ratings'!L2179</f>
        <v>30.34909091</v>
      </c>
      <c r="M2303" s="134" t="str">
        <f>'Product Ratings'!M2179</f>
        <v/>
      </c>
      <c r="N2303" s="146"/>
      <c r="O2303" s="139">
        <f>'Product Ratings'!O2179</f>
        <v>2</v>
      </c>
      <c r="P2303" s="139">
        <f>'Product Ratings'!P2179</f>
        <v>1</v>
      </c>
      <c r="Q2303" s="139">
        <f>'Product Ratings'!Q2179</f>
        <v>4</v>
      </c>
      <c r="R2303" s="139">
        <f>'Product Ratings'!R2179</f>
        <v>0</v>
      </c>
      <c r="S2303" s="306">
        <f>'Product Ratings'!S2179</f>
        <v>0</v>
      </c>
      <c r="T2303" s="307">
        <f>'Product Ratings'!T2179</f>
        <v>7</v>
      </c>
      <c r="U2303" s="146"/>
      <c r="V2303" s="146"/>
      <c r="W2303" s="146"/>
    </row>
    <row r="2304" ht="12.75" customHeight="1">
      <c r="A2304" s="146"/>
      <c r="B2304" s="146" t="str">
        <f>'Product Ratings'!B2189</f>
        <v/>
      </c>
      <c r="C2304" s="146" t="str">
        <f t="shared" ref="C2304:D2304" si="364">#REF!</f>
        <v>#REF!</v>
      </c>
      <c r="D2304" s="146" t="str">
        <f t="shared" si="364"/>
        <v>#REF!</v>
      </c>
      <c r="E2304" s="146">
        <f>'Product Ratings'!C2189</f>
        <v>10</v>
      </c>
      <c r="F2304" s="305">
        <f>'Product Ratings'!D2189</f>
        <v>552</v>
      </c>
      <c r="G2304" s="305">
        <f>'Product Ratings'!E2189</f>
        <v>202</v>
      </c>
      <c r="H2304" s="134">
        <f>'Product Ratings'!F2189</f>
        <v>0.3659</v>
      </c>
      <c r="I2304" s="146"/>
      <c r="J2304" s="305">
        <f>'Product Ratings'!J2189</f>
        <v>55.2</v>
      </c>
      <c r="K2304" s="146" t="str">
        <f>'Product Ratings'!K2189</f>
        <v/>
      </c>
      <c r="L2304" s="305">
        <f>'Product Ratings'!L2189</f>
        <v>40.41291456</v>
      </c>
      <c r="M2304" s="134" t="str">
        <f>'Product Ratings'!M2189</f>
        <v/>
      </c>
      <c r="N2304" s="146"/>
      <c r="O2304" s="139">
        <f>'Product Ratings'!O2189</f>
        <v>2</v>
      </c>
      <c r="P2304" s="139">
        <f>'Product Ratings'!P2189</f>
        <v>2</v>
      </c>
      <c r="Q2304" s="127">
        <f>'Product Ratings'!Q2189</f>
        <v>40.41291456</v>
      </c>
      <c r="R2304" s="139">
        <f>'Product Ratings'!R2189</f>
        <v>0</v>
      </c>
      <c r="S2304" s="306">
        <f>'Product Ratings'!S2189</f>
        <v>0</v>
      </c>
      <c r="T2304" s="307">
        <f>'Product Ratings'!T2189</f>
        <v>44.41291456</v>
      </c>
      <c r="U2304" s="146"/>
      <c r="V2304" s="146"/>
      <c r="W2304" s="146"/>
    </row>
    <row r="2305" ht="12.75" customHeight="1">
      <c r="A2305" s="146"/>
      <c r="B2305" s="146" t="str">
        <f>'Product Ratings'!B2190</f>
        <v/>
      </c>
      <c r="C2305" s="146" t="str">
        <f t="shared" ref="C2305:D2305" si="365">#REF!</f>
        <v>#REF!</v>
      </c>
      <c r="D2305" s="146" t="str">
        <f t="shared" si="365"/>
        <v>#REF!</v>
      </c>
      <c r="E2305" s="146">
        <f>'Product Ratings'!C2190</f>
        <v>14</v>
      </c>
      <c r="F2305" s="305">
        <f>'Product Ratings'!D2190</f>
        <v>1836.52</v>
      </c>
      <c r="G2305" s="305">
        <f>'Product Ratings'!E2190</f>
        <v>671.72</v>
      </c>
      <c r="H2305" s="134">
        <f>'Product Ratings'!F2190</f>
        <v>0.3658</v>
      </c>
      <c r="I2305" s="146"/>
      <c r="J2305" s="305">
        <f>'Product Ratings'!J2190</f>
        <v>131.18</v>
      </c>
      <c r="K2305" s="146" t="str">
        <f>'Product Ratings'!K2190</f>
        <v/>
      </c>
      <c r="L2305" s="305">
        <f>'Product Ratings'!L2190</f>
        <v>96.04627325</v>
      </c>
      <c r="M2305" s="134" t="str">
        <f>'Product Ratings'!M2190</f>
        <v/>
      </c>
      <c r="N2305" s="146"/>
      <c r="O2305" s="139">
        <f>'Product Ratings'!O2190</f>
        <v>2</v>
      </c>
      <c r="P2305" s="139">
        <f>'Product Ratings'!P2190</f>
        <v>3</v>
      </c>
      <c r="Q2305" s="139">
        <f>'Product Ratings'!Q2190</f>
        <v>2</v>
      </c>
      <c r="R2305" s="139">
        <f>'Product Ratings'!R2190</f>
        <v>0</v>
      </c>
      <c r="S2305" s="306">
        <f>'Product Ratings'!S2190</f>
        <v>0</v>
      </c>
      <c r="T2305" s="307">
        <f>'Product Ratings'!T2190</f>
        <v>7</v>
      </c>
      <c r="U2305" s="146"/>
      <c r="V2305" s="146"/>
      <c r="W2305" s="146"/>
    </row>
    <row r="2306" ht="12.75" customHeight="1">
      <c r="A2306" s="146"/>
      <c r="B2306" s="146" t="str">
        <f>'Product Ratings'!B2198</f>
        <v/>
      </c>
      <c r="C2306" s="146" t="str">
        <f t="shared" ref="C2306:D2306" si="366">#REF!</f>
        <v>#REF!</v>
      </c>
      <c r="D2306" s="146" t="str">
        <f t="shared" si="366"/>
        <v>#REF!</v>
      </c>
      <c r="E2306" s="146">
        <f>'Product Ratings'!C2198</f>
        <v>1</v>
      </c>
      <c r="F2306" s="305">
        <f>'Product Ratings'!D2198</f>
        <v>47.83</v>
      </c>
      <c r="G2306" s="305">
        <f>'Product Ratings'!E2198</f>
        <v>17.34</v>
      </c>
      <c r="H2306" s="134">
        <f>'Product Ratings'!F2198</f>
        <v>0.3626</v>
      </c>
      <c r="I2306" s="146"/>
      <c r="J2306" s="305">
        <f>'Product Ratings'!J2198</f>
        <v>47.83</v>
      </c>
      <c r="K2306" s="146" t="str">
        <f>'Product Ratings'!K2198</f>
        <v/>
      </c>
      <c r="L2306" s="305">
        <f>'Product Ratings'!L2198</f>
        <v>35.10201086</v>
      </c>
      <c r="M2306" s="134" t="str">
        <f>'Product Ratings'!M2198</f>
        <v/>
      </c>
      <c r="N2306" s="146"/>
      <c r="O2306" s="139">
        <f>'Product Ratings'!O2198</f>
        <v>2</v>
      </c>
      <c r="P2306" s="139">
        <f>'Product Ratings'!P2198</f>
        <v>1</v>
      </c>
      <c r="Q2306" s="139">
        <f>'Product Ratings'!Q2198</f>
        <v>4</v>
      </c>
      <c r="R2306" s="139">
        <f>'Product Ratings'!R2198</f>
        <v>0</v>
      </c>
      <c r="S2306" s="306">
        <f>'Product Ratings'!S2198</f>
        <v>0</v>
      </c>
      <c r="T2306" s="307">
        <f>'Product Ratings'!T2198</f>
        <v>7</v>
      </c>
      <c r="U2306" s="146"/>
      <c r="V2306" s="146"/>
      <c r="W2306" s="146"/>
    </row>
    <row r="2307" ht="12.75" customHeight="1">
      <c r="A2307" s="146"/>
      <c r="B2307" s="146" t="str">
        <f>'Product Ratings'!B2199</f>
        <v/>
      </c>
      <c r="C2307" s="146" t="str">
        <f t="shared" ref="C2307:D2307" si="367">#REF!</f>
        <v>#REF!</v>
      </c>
      <c r="D2307" s="146" t="str">
        <f t="shared" si="367"/>
        <v>#REF!</v>
      </c>
      <c r="E2307" s="146">
        <f>'Product Ratings'!C2199</f>
        <v>10</v>
      </c>
      <c r="F2307" s="305">
        <f>'Product Ratings'!D2199</f>
        <v>600</v>
      </c>
      <c r="G2307" s="305">
        <f>'Product Ratings'!E2199</f>
        <v>217.3</v>
      </c>
      <c r="H2307" s="134">
        <f>'Product Ratings'!F2199</f>
        <v>0.3622</v>
      </c>
      <c r="I2307" s="146"/>
      <c r="J2307" s="305">
        <f>'Product Ratings'!J2199</f>
        <v>60</v>
      </c>
      <c r="K2307" s="146" t="str">
        <f>'Product Ratings'!K2199</f>
        <v/>
      </c>
      <c r="L2307" s="305">
        <f>'Product Ratings'!L2199</f>
        <v>44.04639554</v>
      </c>
      <c r="M2307" s="134" t="str">
        <f>'Product Ratings'!M2199</f>
        <v/>
      </c>
      <c r="N2307" s="146"/>
      <c r="O2307" s="139">
        <f>'Product Ratings'!O2199</f>
        <v>2</v>
      </c>
      <c r="P2307" s="139">
        <f>'Product Ratings'!P2199</f>
        <v>2</v>
      </c>
      <c r="Q2307" s="139">
        <f>'Product Ratings'!Q2199</f>
        <v>3</v>
      </c>
      <c r="R2307" s="139">
        <f>'Product Ratings'!R2199</f>
        <v>0</v>
      </c>
      <c r="S2307" s="306">
        <f>'Product Ratings'!S2199</f>
        <v>0</v>
      </c>
      <c r="T2307" s="307">
        <f>'Product Ratings'!T2199</f>
        <v>7</v>
      </c>
      <c r="U2307" s="146"/>
      <c r="V2307" s="146"/>
      <c r="W2307" s="146"/>
    </row>
    <row r="2308" ht="12.75" customHeight="1">
      <c r="A2308" s="146"/>
      <c r="B2308" s="146" t="str">
        <f>'Product Ratings'!B2233</f>
        <v/>
      </c>
      <c r="C2308" s="146" t="str">
        <f t="shared" ref="C2308:D2308" si="368">#REF!</f>
        <v>#REF!</v>
      </c>
      <c r="D2308" s="146" t="str">
        <f t="shared" si="368"/>
        <v>#REF!</v>
      </c>
      <c r="E2308" s="146">
        <f>'Product Ratings'!C2233</f>
        <v>12</v>
      </c>
      <c r="F2308" s="305">
        <f>'Product Ratings'!D2233</f>
        <v>2085.91</v>
      </c>
      <c r="G2308" s="305">
        <f>'Product Ratings'!E2233</f>
        <v>713.03</v>
      </c>
      <c r="H2308" s="134">
        <f>'Product Ratings'!F2233</f>
        <v>0.3418</v>
      </c>
      <c r="I2308" s="146"/>
      <c r="J2308" s="305">
        <f>'Product Ratings'!J2233</f>
        <v>173.8258333</v>
      </c>
      <c r="K2308" s="146" t="str">
        <f>'Product Ratings'!K2233</f>
        <v/>
      </c>
      <c r="L2308" s="305">
        <f>'Product Ratings'!L2233</f>
        <v>129.5467531</v>
      </c>
      <c r="M2308" s="134" t="str">
        <f>'Product Ratings'!M2233</f>
        <v/>
      </c>
      <c r="N2308" s="146"/>
      <c r="O2308" s="139">
        <f>'Product Ratings'!O2233</f>
        <v>2</v>
      </c>
      <c r="P2308" s="139">
        <f>'Product Ratings'!P2233</f>
        <v>3</v>
      </c>
      <c r="Q2308" s="139">
        <f>'Product Ratings'!Q2233</f>
        <v>2</v>
      </c>
      <c r="R2308" s="139">
        <f>'Product Ratings'!R2233</f>
        <v>0</v>
      </c>
      <c r="S2308" s="306">
        <f>'Product Ratings'!S2233</f>
        <v>0</v>
      </c>
      <c r="T2308" s="307">
        <f>'Product Ratings'!T2233</f>
        <v>7</v>
      </c>
      <c r="U2308" s="146"/>
      <c r="V2308" s="146"/>
      <c r="W2308" s="146"/>
    </row>
    <row r="2309" ht="12.75" customHeight="1">
      <c r="A2309" s="146"/>
      <c r="B2309" s="146" t="str">
        <f>'Product Ratings'!B2240</f>
        <v/>
      </c>
      <c r="C2309" s="146" t="str">
        <f t="shared" ref="C2309:D2309" si="369">#REF!</f>
        <v>#REF!</v>
      </c>
      <c r="D2309" s="146" t="str">
        <f t="shared" si="369"/>
        <v>#REF!</v>
      </c>
      <c r="E2309" s="146">
        <f>'Product Ratings'!C2240</f>
        <v>3</v>
      </c>
      <c r="F2309" s="305">
        <f>'Product Ratings'!D2240</f>
        <v>100.43</v>
      </c>
      <c r="G2309" s="305">
        <f>'Product Ratings'!E2240</f>
        <v>33.88</v>
      </c>
      <c r="H2309" s="134">
        <f>'Product Ratings'!F2240</f>
        <v>0.3373</v>
      </c>
      <c r="I2309" s="146"/>
      <c r="J2309" s="305">
        <f>'Product Ratings'!J2240</f>
        <v>33.47666667</v>
      </c>
      <c r="K2309" s="146" t="str">
        <f>'Product Ratings'!K2240</f>
        <v/>
      </c>
      <c r="L2309" s="305">
        <f>'Product Ratings'!L2240</f>
        <v>25.03302675</v>
      </c>
      <c r="M2309" s="134" t="str">
        <f>'Product Ratings'!M2240</f>
        <v/>
      </c>
      <c r="N2309" s="146"/>
      <c r="O2309" s="139">
        <f>'Product Ratings'!O2240</f>
        <v>2</v>
      </c>
      <c r="P2309" s="139">
        <f>'Product Ratings'!P2240</f>
        <v>1</v>
      </c>
      <c r="Q2309" s="127">
        <f>'Product Ratings'!Q2240</f>
        <v>25.03302675</v>
      </c>
      <c r="R2309" s="139">
        <f>'Product Ratings'!R2240</f>
        <v>0</v>
      </c>
      <c r="S2309" s="306">
        <f>'Product Ratings'!S2240</f>
        <v>0</v>
      </c>
      <c r="T2309" s="307">
        <f>'Product Ratings'!T2240</f>
        <v>28.03302675</v>
      </c>
      <c r="U2309" s="146"/>
      <c r="V2309" s="146"/>
      <c r="W2309" s="146"/>
    </row>
    <row r="2310" ht="12.75" customHeight="1">
      <c r="A2310" s="146"/>
      <c r="B2310" s="146" t="str">
        <f>'Product Ratings'!B2243</f>
        <v/>
      </c>
      <c r="C2310" s="146" t="str">
        <f t="shared" ref="C2310:D2310" si="370">#REF!</f>
        <v>#REF!</v>
      </c>
      <c r="D2310" s="146" t="str">
        <f t="shared" si="370"/>
        <v>#REF!</v>
      </c>
      <c r="E2310" s="146">
        <f>'Product Ratings'!C2243</f>
        <v>12</v>
      </c>
      <c r="F2310" s="305">
        <f>'Product Ratings'!D2243</f>
        <v>1251.74</v>
      </c>
      <c r="G2310" s="305">
        <f>'Product Ratings'!E2243</f>
        <v>417.26</v>
      </c>
      <c r="H2310" s="134">
        <f>'Product Ratings'!F2243</f>
        <v>0.3333</v>
      </c>
      <c r="I2310" s="146"/>
      <c r="J2310" s="305">
        <f>'Product Ratings'!J2243</f>
        <v>104.3116667</v>
      </c>
      <c r="K2310" s="146" t="str">
        <f>'Product Ratings'!K2243</f>
        <v/>
      </c>
      <c r="L2310" s="305">
        <f>'Product Ratings'!L2243</f>
        <v>78.23570589</v>
      </c>
      <c r="M2310" s="134" t="str">
        <f>'Product Ratings'!M2243</f>
        <v/>
      </c>
      <c r="N2310" s="146"/>
      <c r="O2310" s="139">
        <f>'Product Ratings'!O2243</f>
        <v>2</v>
      </c>
      <c r="P2310" s="139">
        <f>'Product Ratings'!P2243</f>
        <v>3</v>
      </c>
      <c r="Q2310" s="139">
        <f>'Product Ratings'!Q2243</f>
        <v>2</v>
      </c>
      <c r="R2310" s="139">
        <f>'Product Ratings'!R2243</f>
        <v>0</v>
      </c>
      <c r="S2310" s="306">
        <f>'Product Ratings'!S2243</f>
        <v>0</v>
      </c>
      <c r="T2310" s="307">
        <f>'Product Ratings'!T2243</f>
        <v>7</v>
      </c>
      <c r="U2310" s="146"/>
      <c r="V2310" s="146"/>
      <c r="W2310" s="146"/>
    </row>
    <row r="2311" ht="12.75" customHeight="1">
      <c r="A2311" s="146"/>
      <c r="B2311" s="146" t="str">
        <f>'Product Ratings'!B2273</f>
        <v/>
      </c>
      <c r="C2311" s="146" t="str">
        <f t="shared" ref="C2311:D2311" si="371">#REF!</f>
        <v>#REF!</v>
      </c>
      <c r="D2311" s="146" t="str">
        <f t="shared" si="371"/>
        <v>#REF!</v>
      </c>
      <c r="E2311" s="146">
        <f>'Product Ratings'!C2273</f>
        <v>8</v>
      </c>
      <c r="F2311" s="305">
        <f>'Product Ratings'!D2273</f>
        <v>688.7</v>
      </c>
      <c r="G2311" s="305">
        <f>'Product Ratings'!E2273</f>
        <v>211.74</v>
      </c>
      <c r="H2311" s="134">
        <f>'Product Ratings'!F2273</f>
        <v>0.3074</v>
      </c>
      <c r="I2311" s="146"/>
      <c r="J2311" s="305">
        <f>'Product Ratings'!J2273</f>
        <v>86.0875</v>
      </c>
      <c r="K2311" s="146" t="str">
        <f>'Product Ratings'!K2273</f>
        <v/>
      </c>
      <c r="L2311" s="305">
        <f>'Product Ratings'!L2273</f>
        <v>65.84633624</v>
      </c>
      <c r="M2311" s="134" t="str">
        <f>'Product Ratings'!M2273</f>
        <v/>
      </c>
      <c r="N2311" s="146"/>
      <c r="O2311" s="139">
        <f>'Product Ratings'!O2273</f>
        <v>2</v>
      </c>
      <c r="P2311" s="139">
        <f>'Product Ratings'!P2273</f>
        <v>2</v>
      </c>
      <c r="Q2311" s="139">
        <f>'Product Ratings'!Q2273</f>
        <v>3</v>
      </c>
      <c r="R2311" s="139">
        <f>'Product Ratings'!R2273</f>
        <v>0</v>
      </c>
      <c r="S2311" s="306">
        <f>'Product Ratings'!S2273</f>
        <v>0</v>
      </c>
      <c r="T2311" s="307">
        <f>'Product Ratings'!T2273</f>
        <v>7</v>
      </c>
      <c r="U2311" s="146"/>
      <c r="V2311" s="146"/>
      <c r="W2311" s="146"/>
    </row>
    <row r="2312" ht="12.75" customHeight="1">
      <c r="A2312" s="146"/>
      <c r="B2312" s="146" t="str">
        <f>'Product Ratings'!B2289</f>
        <v/>
      </c>
      <c r="C2312" s="146" t="str">
        <f t="shared" ref="C2312:D2312" si="372">#REF!</f>
        <v>#REF!</v>
      </c>
      <c r="D2312" s="146" t="str">
        <f t="shared" si="372"/>
        <v>#REF!</v>
      </c>
      <c r="E2312" s="146">
        <f>'Product Ratings'!C2289</f>
        <v>4</v>
      </c>
      <c r="F2312" s="305">
        <f>'Product Ratings'!D2289</f>
        <v>126.46</v>
      </c>
      <c r="G2312" s="305">
        <f>'Product Ratings'!E2289</f>
        <v>4.9</v>
      </c>
      <c r="H2312" s="134">
        <f>'Product Ratings'!F2289</f>
        <v>0.0387</v>
      </c>
      <c r="I2312" s="146"/>
      <c r="J2312" s="305">
        <f>'Product Ratings'!J2289</f>
        <v>31.615</v>
      </c>
      <c r="K2312" s="146" t="str">
        <f>'Product Ratings'!K2289</f>
        <v/>
      </c>
      <c r="L2312" s="305">
        <f>'Product Ratings'!L2289</f>
        <v>30.43708482</v>
      </c>
      <c r="M2312" s="134" t="str">
        <f>'Product Ratings'!M2289</f>
        <v/>
      </c>
      <c r="N2312" s="146"/>
      <c r="O2312" s="139">
        <f>'Product Ratings'!O2289</f>
        <v>1</v>
      </c>
      <c r="P2312" s="139">
        <f>'Product Ratings'!P2289</f>
        <v>1</v>
      </c>
      <c r="Q2312" s="139">
        <f>'Product Ratings'!Q2289</f>
        <v>4</v>
      </c>
      <c r="R2312" s="139">
        <f>'Product Ratings'!R2289</f>
        <v>0</v>
      </c>
      <c r="S2312" s="306">
        <f>'Product Ratings'!S2289</f>
        <v>0</v>
      </c>
      <c r="T2312" s="307">
        <f>'Product Ratings'!T2289</f>
        <v>6</v>
      </c>
      <c r="U2312" s="146"/>
      <c r="V2312" s="146"/>
      <c r="W2312" s="146"/>
    </row>
    <row r="2313" ht="12.75" customHeight="1">
      <c r="A2313" s="146"/>
      <c r="B2313" s="146" t="str">
        <f>'Product Ratings'!B2309</f>
        <v/>
      </c>
      <c r="C2313" s="146" t="str">
        <f t="shared" ref="C2313:D2313" si="373">#REF!</f>
        <v>#REF!</v>
      </c>
      <c r="D2313" s="146" t="str">
        <f t="shared" si="373"/>
        <v>#REF!</v>
      </c>
      <c r="E2313" s="146">
        <f>'Product Ratings'!C2309</f>
        <v>4</v>
      </c>
      <c r="F2313" s="305">
        <f>'Product Ratings'!D2309</f>
        <v>138.96</v>
      </c>
      <c r="G2313" s="305">
        <f>'Product Ratings'!E2309</f>
        <v>38.96</v>
      </c>
      <c r="H2313" s="134">
        <f>'Product Ratings'!F2309</f>
        <v>0.2803</v>
      </c>
      <c r="I2313" s="146"/>
      <c r="J2313" s="305">
        <f>'Product Ratings'!J2309</f>
        <v>34.74</v>
      </c>
      <c r="K2313" s="146" t="str">
        <f>'Product Ratings'!K2309</f>
        <v/>
      </c>
      <c r="L2313" s="305">
        <f>'Product Ratings'!L2309</f>
        <v>27.13426541</v>
      </c>
      <c r="M2313" s="134" t="str">
        <f>'Product Ratings'!M2309</f>
        <v/>
      </c>
      <c r="N2313" s="146"/>
      <c r="O2313" s="139">
        <f>'Product Ratings'!O2309</f>
        <v>2</v>
      </c>
      <c r="P2313" s="139">
        <f>'Product Ratings'!P2309</f>
        <v>1</v>
      </c>
      <c r="Q2313" s="139">
        <f>'Product Ratings'!Q2309</f>
        <v>4</v>
      </c>
      <c r="R2313" s="139">
        <f>'Product Ratings'!R2309</f>
        <v>0</v>
      </c>
      <c r="S2313" s="306">
        <f>'Product Ratings'!S2309</f>
        <v>0</v>
      </c>
      <c r="T2313" s="307">
        <f>'Product Ratings'!T2309</f>
        <v>7</v>
      </c>
      <c r="U2313" s="146"/>
      <c r="V2313" s="146"/>
      <c r="W2313" s="146"/>
    </row>
    <row r="2314" ht="12.75" customHeight="1">
      <c r="A2314" s="146"/>
      <c r="B2314" s="146" t="str">
        <f>'Product Ratings'!B2310</f>
        <v/>
      </c>
      <c r="C2314" s="146" t="str">
        <f t="shared" ref="C2314:D2314" si="374">#REF!</f>
        <v>#REF!</v>
      </c>
      <c r="D2314" s="146" t="str">
        <f t="shared" si="374"/>
        <v>#REF!</v>
      </c>
      <c r="E2314" s="146">
        <f>'Product Ratings'!C2310</f>
        <v>3</v>
      </c>
      <c r="F2314" s="305">
        <f>'Product Ratings'!D2310</f>
        <v>104.22</v>
      </c>
      <c r="G2314" s="305">
        <f>'Product Ratings'!E2310</f>
        <v>29.22</v>
      </c>
      <c r="H2314" s="134">
        <f>'Product Ratings'!F2310</f>
        <v>0.2803</v>
      </c>
      <c r="I2314" s="146"/>
      <c r="J2314" s="305">
        <f>'Product Ratings'!J2310</f>
        <v>34.74</v>
      </c>
      <c r="K2314" s="146" t="str">
        <f>'Product Ratings'!K2310</f>
        <v/>
      </c>
      <c r="L2314" s="305">
        <f>'Product Ratings'!L2310</f>
        <v>27.13426541</v>
      </c>
      <c r="M2314" s="134" t="str">
        <f>'Product Ratings'!M2310</f>
        <v/>
      </c>
      <c r="N2314" s="146"/>
      <c r="O2314" s="139">
        <f>'Product Ratings'!O2310</f>
        <v>2</v>
      </c>
      <c r="P2314" s="139">
        <f>'Product Ratings'!P2310</f>
        <v>1</v>
      </c>
      <c r="Q2314" s="139">
        <f>'Product Ratings'!Q2310</f>
        <v>4</v>
      </c>
      <c r="R2314" s="139">
        <f>'Product Ratings'!R2310</f>
        <v>0</v>
      </c>
      <c r="S2314" s="306">
        <f>'Product Ratings'!S2310</f>
        <v>0</v>
      </c>
      <c r="T2314" s="307">
        <f>'Product Ratings'!T2310</f>
        <v>7</v>
      </c>
      <c r="U2314" s="146"/>
      <c r="V2314" s="146"/>
      <c r="W2314" s="146"/>
    </row>
    <row r="2315" ht="12.75" customHeight="1">
      <c r="A2315" s="146"/>
      <c r="B2315" s="146" t="str">
        <f>'Product Ratings'!B2323</f>
        <v/>
      </c>
      <c r="C2315" s="146" t="str">
        <f t="shared" ref="C2315:D2315" si="375">#REF!</f>
        <v>#REF!</v>
      </c>
      <c r="D2315" s="146" t="str">
        <f t="shared" si="375"/>
        <v>#REF!</v>
      </c>
      <c r="E2315" s="146">
        <f>'Product Ratings'!C2323</f>
        <v>2</v>
      </c>
      <c r="F2315" s="305">
        <f>'Product Ratings'!D2323</f>
        <v>85.22</v>
      </c>
      <c r="G2315" s="305">
        <f>'Product Ratings'!E2323</f>
        <v>22.5</v>
      </c>
      <c r="H2315" s="134">
        <f>'Product Ratings'!F2323</f>
        <v>0.264</v>
      </c>
      <c r="I2315" s="146"/>
      <c r="J2315" s="305">
        <f>'Product Ratings'!J2323</f>
        <v>42.61</v>
      </c>
      <c r="K2315" s="146" t="str">
        <f>'Product Ratings'!K2323</f>
        <v/>
      </c>
      <c r="L2315" s="305">
        <f>'Product Ratings'!L2323</f>
        <v>33.71044304</v>
      </c>
      <c r="M2315" s="134" t="str">
        <f>'Product Ratings'!M2323</f>
        <v/>
      </c>
      <c r="N2315" s="146"/>
      <c r="O2315" s="139">
        <f>'Product Ratings'!O2323</f>
        <v>2</v>
      </c>
      <c r="P2315" s="139">
        <f>'Product Ratings'!P2323</f>
        <v>1</v>
      </c>
      <c r="Q2315" s="139">
        <f>'Product Ratings'!Q2323</f>
        <v>4</v>
      </c>
      <c r="R2315" s="139">
        <f>'Product Ratings'!R2323</f>
        <v>0</v>
      </c>
      <c r="S2315" s="306">
        <f>'Product Ratings'!S2323</f>
        <v>0</v>
      </c>
      <c r="T2315" s="307">
        <f>'Product Ratings'!T2323</f>
        <v>7</v>
      </c>
      <c r="U2315" s="146"/>
      <c r="V2315" s="146"/>
      <c r="W2315" s="146"/>
    </row>
    <row r="2316" ht="12.75" customHeight="1">
      <c r="A2316" s="146"/>
      <c r="B2316" s="146" t="str">
        <f>'Product Ratings'!B2326</f>
        <v/>
      </c>
      <c r="C2316" s="146" t="str">
        <f t="shared" ref="C2316:D2316" si="376">#REF!</f>
        <v>#REF!</v>
      </c>
      <c r="D2316" s="146" t="str">
        <f t="shared" si="376"/>
        <v>#REF!</v>
      </c>
      <c r="E2316" s="146">
        <f>'Product Ratings'!C2326</f>
        <v>3</v>
      </c>
      <c r="F2316" s="305">
        <f>'Product Ratings'!D2326</f>
        <v>101.74</v>
      </c>
      <c r="G2316" s="305">
        <f>'Product Ratings'!E2326</f>
        <v>26.25</v>
      </c>
      <c r="H2316" s="134">
        <f>'Product Ratings'!F2326</f>
        <v>0.258</v>
      </c>
      <c r="I2316" s="146"/>
      <c r="J2316" s="305">
        <f>'Product Ratings'!J2326</f>
        <v>33.91333333</v>
      </c>
      <c r="K2316" s="146" t="str">
        <f>'Product Ratings'!K2326</f>
        <v/>
      </c>
      <c r="L2316" s="305">
        <f>'Product Ratings'!L2326</f>
        <v>26.95813461</v>
      </c>
      <c r="M2316" s="134" t="str">
        <f>'Product Ratings'!M2326</f>
        <v/>
      </c>
      <c r="N2316" s="146"/>
      <c r="O2316" s="139" t="b">
        <f>'Product Ratings'!O2326</f>
        <v>0</v>
      </c>
      <c r="P2316" s="139">
        <f>'Product Ratings'!P2326</f>
        <v>1</v>
      </c>
      <c r="Q2316" s="139">
        <f>'Product Ratings'!Q2326</f>
        <v>4</v>
      </c>
      <c r="R2316" s="139">
        <f>'Product Ratings'!R2326</f>
        <v>0</v>
      </c>
      <c r="S2316" s="306">
        <f>'Product Ratings'!S2326</f>
        <v>0</v>
      </c>
      <c r="T2316" s="307">
        <f>'Product Ratings'!T2326</f>
        <v>5</v>
      </c>
      <c r="U2316" s="146"/>
      <c r="V2316" s="146"/>
      <c r="W2316" s="146"/>
    </row>
    <row r="2317" ht="12.75" customHeight="1">
      <c r="A2317" s="146"/>
      <c r="B2317" s="146" t="str">
        <f>'Product Ratings'!B2327</f>
        <v/>
      </c>
      <c r="C2317" s="146" t="str">
        <f t="shared" ref="C2317:D2317" si="377">#REF!</f>
        <v>#REF!</v>
      </c>
      <c r="D2317" s="146" t="str">
        <f t="shared" si="377"/>
        <v>#REF!</v>
      </c>
      <c r="E2317" s="146">
        <f>'Product Ratings'!C2327</f>
        <v>1</v>
      </c>
      <c r="F2317" s="305">
        <f>'Product Ratings'!D2327</f>
        <v>33.91</v>
      </c>
      <c r="G2317" s="305">
        <f>'Product Ratings'!E2327</f>
        <v>8.72</v>
      </c>
      <c r="H2317" s="134">
        <f>'Product Ratings'!F2327</f>
        <v>0.2573</v>
      </c>
      <c r="I2317" s="146"/>
      <c r="J2317" s="305">
        <f>'Product Ratings'!J2327</f>
        <v>33.91</v>
      </c>
      <c r="K2317" s="146" t="str">
        <f>'Product Ratings'!K2327</f>
        <v/>
      </c>
      <c r="L2317" s="305">
        <f>'Product Ratings'!L2327</f>
        <v>26.97049232</v>
      </c>
      <c r="M2317" s="134" t="str">
        <f>'Product Ratings'!M2327</f>
        <v/>
      </c>
      <c r="N2317" s="146"/>
      <c r="O2317" s="139" t="b">
        <f>'Product Ratings'!O2327</f>
        <v>0</v>
      </c>
      <c r="P2317" s="139">
        <f>'Product Ratings'!P2327</f>
        <v>1</v>
      </c>
      <c r="Q2317" s="139">
        <f>'Product Ratings'!Q2327</f>
        <v>4</v>
      </c>
      <c r="R2317" s="139">
        <f>'Product Ratings'!R2327</f>
        <v>0</v>
      </c>
      <c r="S2317" s="306">
        <f>'Product Ratings'!S2327</f>
        <v>0</v>
      </c>
      <c r="T2317" s="307">
        <f>'Product Ratings'!T2327</f>
        <v>5</v>
      </c>
      <c r="U2317" s="146"/>
      <c r="V2317" s="146"/>
      <c r="W2317" s="146"/>
    </row>
    <row r="2318" ht="12.75" customHeight="1">
      <c r="A2318" s="146"/>
      <c r="B2318" s="146" t="str">
        <f>'Product Ratings'!B2352</f>
        <v/>
      </c>
      <c r="C2318" s="146" t="str">
        <f t="shared" ref="C2318:D2318" si="378">#REF!</f>
        <v>#REF!</v>
      </c>
      <c r="D2318" s="146" t="str">
        <f t="shared" si="378"/>
        <v>#REF!</v>
      </c>
      <c r="E2318" s="146">
        <f>'Product Ratings'!C2352</f>
        <v>10</v>
      </c>
      <c r="F2318" s="305">
        <f>'Product Ratings'!D2352</f>
        <v>826.3</v>
      </c>
      <c r="G2318" s="305">
        <f>'Product Ratings'!E2352</f>
        <v>189.9</v>
      </c>
      <c r="H2318" s="134">
        <f>'Product Ratings'!F2352</f>
        <v>0.2298</v>
      </c>
      <c r="I2318" s="146"/>
      <c r="J2318" s="305">
        <f>'Product Ratings'!J2352</f>
        <v>82.63</v>
      </c>
      <c r="K2318" s="146" t="str">
        <f>'Product Ratings'!K2352</f>
        <v/>
      </c>
      <c r="L2318" s="305">
        <f>'Product Ratings'!L2352</f>
        <v>67.18978696</v>
      </c>
      <c r="M2318" s="134" t="str">
        <f>'Product Ratings'!M2352</f>
        <v/>
      </c>
      <c r="N2318" s="146"/>
      <c r="O2318" s="139">
        <f>'Product Ratings'!O2352</f>
        <v>1</v>
      </c>
      <c r="P2318" s="139">
        <f>'Product Ratings'!P2352</f>
        <v>2</v>
      </c>
      <c r="Q2318" s="139">
        <f>'Product Ratings'!Q2352</f>
        <v>3</v>
      </c>
      <c r="R2318" s="139">
        <f>'Product Ratings'!R2352</f>
        <v>0</v>
      </c>
      <c r="S2318" s="306">
        <f>'Product Ratings'!S2352</f>
        <v>0</v>
      </c>
      <c r="T2318" s="307">
        <f>'Product Ratings'!T2352</f>
        <v>6</v>
      </c>
      <c r="U2318" s="146"/>
      <c r="V2318" s="146"/>
      <c r="W2318" s="146"/>
    </row>
    <row r="2319" ht="12.75" customHeight="1">
      <c r="A2319" s="146"/>
      <c r="B2319" s="146" t="str">
        <f>'Product Ratings'!B2357</f>
        <v/>
      </c>
      <c r="C2319" s="146" t="str">
        <f t="shared" ref="C2319:D2319" si="379">#REF!</f>
        <v>#REF!</v>
      </c>
      <c r="D2319" s="146" t="str">
        <f t="shared" si="379"/>
        <v>#REF!</v>
      </c>
      <c r="E2319" s="146">
        <f>'Product Ratings'!C2357</f>
        <v>1</v>
      </c>
      <c r="F2319" s="305">
        <f>'Product Ratings'!D2357</f>
        <v>36</v>
      </c>
      <c r="G2319" s="305">
        <f>'Product Ratings'!E2357</f>
        <v>7.75</v>
      </c>
      <c r="H2319" s="134">
        <f>'Product Ratings'!F2357</f>
        <v>0.2153</v>
      </c>
      <c r="I2319" s="146"/>
      <c r="J2319" s="305">
        <f>'Product Ratings'!J2357</f>
        <v>36</v>
      </c>
      <c r="K2319" s="146" t="str">
        <f>'Product Ratings'!K2357</f>
        <v/>
      </c>
      <c r="L2319" s="305">
        <f>'Product Ratings'!L2357</f>
        <v>29.62231548</v>
      </c>
      <c r="M2319" s="134" t="str">
        <f>'Product Ratings'!M2357</f>
        <v/>
      </c>
      <c r="N2319" s="146"/>
      <c r="O2319" s="139">
        <f>'Product Ratings'!O2357</f>
        <v>1</v>
      </c>
      <c r="P2319" s="139">
        <f>'Product Ratings'!P2357</f>
        <v>1</v>
      </c>
      <c r="Q2319" s="139">
        <f>'Product Ratings'!Q2357</f>
        <v>4</v>
      </c>
      <c r="R2319" s="139">
        <f>'Product Ratings'!R2357</f>
        <v>0</v>
      </c>
      <c r="S2319" s="306">
        <f>'Product Ratings'!S2357</f>
        <v>0</v>
      </c>
      <c r="T2319" s="307">
        <f>'Product Ratings'!T2357</f>
        <v>6</v>
      </c>
      <c r="U2319" s="146"/>
      <c r="V2319" s="146"/>
      <c r="W2319" s="146"/>
    </row>
    <row r="2320" ht="12.75" customHeight="1">
      <c r="A2320" s="146"/>
      <c r="B2320" s="146" t="str">
        <f>'Product Ratings'!B2380</f>
        <v/>
      </c>
      <c r="C2320" s="146" t="str">
        <f t="shared" ref="C2320:D2320" si="380">#REF!</f>
        <v>#REF!</v>
      </c>
      <c r="D2320" s="146" t="str">
        <f t="shared" si="380"/>
        <v>#REF!</v>
      </c>
      <c r="E2320" s="146">
        <f>'Product Ratings'!C2380</f>
        <v>1</v>
      </c>
      <c r="F2320" s="305">
        <f>'Product Ratings'!D2380</f>
        <v>42</v>
      </c>
      <c r="G2320" s="305">
        <f>'Product Ratings'!E2380</f>
        <v>7.25</v>
      </c>
      <c r="H2320" s="134">
        <f>'Product Ratings'!F2380</f>
        <v>0.1727</v>
      </c>
      <c r="I2320" s="146"/>
      <c r="J2320" s="305">
        <f>'Product Ratings'!J2380</f>
        <v>42</v>
      </c>
      <c r="K2320" s="146" t="str">
        <f>'Product Ratings'!K2380</f>
        <v/>
      </c>
      <c r="L2320" s="305">
        <f>'Product Ratings'!L2380</f>
        <v>35.81478639</v>
      </c>
      <c r="M2320" s="134" t="str">
        <f>'Product Ratings'!M2380</f>
        <v/>
      </c>
      <c r="N2320" s="146"/>
      <c r="O2320" s="139">
        <f>'Product Ratings'!O2380</f>
        <v>1</v>
      </c>
      <c r="P2320" s="139">
        <f>'Product Ratings'!P2380</f>
        <v>1</v>
      </c>
      <c r="Q2320" s="139">
        <f>'Product Ratings'!Q2380</f>
        <v>4</v>
      </c>
      <c r="R2320" s="139">
        <f>'Product Ratings'!R2380</f>
        <v>0</v>
      </c>
      <c r="S2320" s="306">
        <f>'Product Ratings'!S2380</f>
        <v>0</v>
      </c>
      <c r="T2320" s="307">
        <f>'Product Ratings'!T2380</f>
        <v>6</v>
      </c>
      <c r="U2320" s="146"/>
      <c r="V2320" s="146"/>
      <c r="W2320" s="146"/>
    </row>
    <row r="2321" ht="12.75" customHeight="1">
      <c r="A2321" s="146"/>
      <c r="B2321" s="146" t="str">
        <f>'Product Ratings'!B1846</f>
        <v/>
      </c>
      <c r="C2321" s="146" t="str">
        <f t="shared" ref="C2321:D2321" si="381">#REF!</f>
        <v>#REF!</v>
      </c>
      <c r="D2321" s="146" t="str">
        <f t="shared" si="381"/>
        <v>#REF!</v>
      </c>
      <c r="E2321" s="146">
        <f>'Product Ratings'!C1846</f>
        <v>1</v>
      </c>
      <c r="F2321" s="305">
        <f>'Product Ratings'!D1846</f>
        <v>112.96</v>
      </c>
      <c r="G2321" s="305">
        <f>'Product Ratings'!E1846</f>
        <v>52.04</v>
      </c>
      <c r="H2321" s="134">
        <f>'Product Ratings'!F1846</f>
        <v>0.4607</v>
      </c>
      <c r="I2321" s="146"/>
      <c r="J2321" s="305">
        <f>'Product Ratings'!J1846</f>
        <v>112.96</v>
      </c>
      <c r="K2321" s="146" t="str">
        <f>'Product Ratings'!K1846</f>
        <v/>
      </c>
      <c r="L2321" s="305">
        <f>'Product Ratings'!L1846</f>
        <v>77.33278565</v>
      </c>
      <c r="M2321" s="134" t="str">
        <f>'Product Ratings'!M1846</f>
        <v/>
      </c>
      <c r="N2321" s="146"/>
      <c r="O2321" s="139">
        <f>'Product Ratings'!O1846</f>
        <v>3</v>
      </c>
      <c r="P2321" s="139">
        <f>'Product Ratings'!P1846</f>
        <v>1</v>
      </c>
      <c r="Q2321" s="139">
        <f>'Product Ratings'!Q1846</f>
        <v>2</v>
      </c>
      <c r="R2321" s="139">
        <f>'Product Ratings'!R1846</f>
        <v>0</v>
      </c>
      <c r="S2321" s="306">
        <f>'Product Ratings'!S1846</f>
        <v>0</v>
      </c>
      <c r="T2321" s="307">
        <f>'Product Ratings'!T1846</f>
        <v>6</v>
      </c>
      <c r="U2321" s="146"/>
      <c r="V2321" s="146"/>
      <c r="W2321" s="146"/>
    </row>
    <row r="2322" ht="12.75" customHeight="1">
      <c r="A2322" s="146"/>
      <c r="B2322" s="146" t="str">
        <f>'Product Ratings'!B1853</f>
        <v/>
      </c>
      <c r="C2322" s="146" t="str">
        <f t="shared" ref="C2322:D2322" si="382">#REF!</f>
        <v>#REF!</v>
      </c>
      <c r="D2322" s="146" t="str">
        <f t="shared" si="382"/>
        <v>#REF!</v>
      </c>
      <c r="E2322" s="146">
        <f>'Product Ratings'!C1853</f>
        <v>1</v>
      </c>
      <c r="F2322" s="305">
        <f>'Product Ratings'!D1853</f>
        <v>112.96</v>
      </c>
      <c r="G2322" s="305">
        <f>'Product Ratings'!E1853</f>
        <v>51.89</v>
      </c>
      <c r="H2322" s="134">
        <f>'Product Ratings'!F1853</f>
        <v>0.4594</v>
      </c>
      <c r="I2322" s="146"/>
      <c r="J2322" s="305">
        <f>'Product Ratings'!J1853</f>
        <v>112.96</v>
      </c>
      <c r="K2322" s="146" t="str">
        <f>'Product Ratings'!K1853</f>
        <v/>
      </c>
      <c r="L2322" s="305">
        <f>'Product Ratings'!L1853</f>
        <v>77.40167192</v>
      </c>
      <c r="M2322" s="134" t="str">
        <f>'Product Ratings'!M1853</f>
        <v/>
      </c>
      <c r="N2322" s="146"/>
      <c r="O2322" s="139">
        <f>'Product Ratings'!O1853</f>
        <v>3</v>
      </c>
      <c r="P2322" s="139">
        <f>'Product Ratings'!P1853</f>
        <v>1</v>
      </c>
      <c r="Q2322" s="139">
        <f>'Product Ratings'!Q1853</f>
        <v>2</v>
      </c>
      <c r="R2322" s="139">
        <f>'Product Ratings'!R1853</f>
        <v>0</v>
      </c>
      <c r="S2322" s="306">
        <f>'Product Ratings'!S1853</f>
        <v>0</v>
      </c>
      <c r="T2322" s="307">
        <f>'Product Ratings'!T1853</f>
        <v>6</v>
      </c>
      <c r="U2322" s="146"/>
      <c r="V2322" s="146"/>
      <c r="W2322" s="146"/>
    </row>
    <row r="2323" ht="12.75" customHeight="1">
      <c r="A2323" s="146"/>
      <c r="B2323" s="146" t="str">
        <f>'Product Ratings'!B1871</f>
        <v/>
      </c>
      <c r="C2323" s="146" t="str">
        <f t="shared" ref="C2323:D2323" si="383">#REF!</f>
        <v>#REF!</v>
      </c>
      <c r="D2323" s="146" t="str">
        <f t="shared" si="383"/>
        <v>#REF!</v>
      </c>
      <c r="E2323" s="146">
        <f>'Product Ratings'!C1871</f>
        <v>4</v>
      </c>
      <c r="F2323" s="305">
        <f>'Product Ratings'!D1871</f>
        <v>779.48</v>
      </c>
      <c r="G2323" s="305">
        <f>'Product Ratings'!E1871</f>
        <v>355.48</v>
      </c>
      <c r="H2323" s="134">
        <f>'Product Ratings'!F1871</f>
        <v>0.456</v>
      </c>
      <c r="I2323" s="146"/>
      <c r="J2323" s="305">
        <f>'Product Ratings'!J1871</f>
        <v>194.87</v>
      </c>
      <c r="K2323" s="146" t="str">
        <f>'Product Ratings'!K1871</f>
        <v/>
      </c>
      <c r="L2323" s="305">
        <f>'Product Ratings'!L1871</f>
        <v>133.8392857</v>
      </c>
      <c r="M2323" s="134" t="str">
        <f>'Product Ratings'!M1871</f>
        <v/>
      </c>
      <c r="N2323" s="146"/>
      <c r="O2323" s="139">
        <f>'Product Ratings'!O1871</f>
        <v>3</v>
      </c>
      <c r="P2323" s="139">
        <f>'Product Ratings'!P1871</f>
        <v>1</v>
      </c>
      <c r="Q2323" s="139">
        <f>'Product Ratings'!Q1871</f>
        <v>2</v>
      </c>
      <c r="R2323" s="139">
        <f>'Product Ratings'!R1871</f>
        <v>0</v>
      </c>
      <c r="S2323" s="306">
        <f>'Product Ratings'!S1871</f>
        <v>0</v>
      </c>
      <c r="T2323" s="307">
        <f>'Product Ratings'!T1871</f>
        <v>6</v>
      </c>
      <c r="U2323" s="146"/>
      <c r="V2323" s="146"/>
      <c r="W2323" s="146"/>
    </row>
    <row r="2324" ht="12.75" customHeight="1">
      <c r="A2324" s="146"/>
      <c r="B2324" s="146" t="str">
        <f>'Product Ratings'!B1889</f>
        <v/>
      </c>
      <c r="C2324" s="146" t="str">
        <f t="shared" ref="C2324:D2324" si="384">#REF!</f>
        <v>#REF!</v>
      </c>
      <c r="D2324" s="146" t="str">
        <f t="shared" si="384"/>
        <v>#REF!</v>
      </c>
      <c r="E2324" s="146">
        <f>'Product Ratings'!C1889</f>
        <v>1</v>
      </c>
      <c r="F2324" s="305">
        <f>'Product Ratings'!D1889</f>
        <v>181.09</v>
      </c>
      <c r="G2324" s="305">
        <f>'Product Ratings'!E1889</f>
        <v>82.09</v>
      </c>
      <c r="H2324" s="134">
        <f>'Product Ratings'!F1889</f>
        <v>0.4533</v>
      </c>
      <c r="I2324" s="146"/>
      <c r="J2324" s="305">
        <f>'Product Ratings'!J1889</f>
        <v>181.09</v>
      </c>
      <c r="K2324" s="146" t="str">
        <f>'Product Ratings'!K1889</f>
        <v/>
      </c>
      <c r="L2324" s="305">
        <f>'Product Ratings'!L1889</f>
        <v>124.6060689</v>
      </c>
      <c r="M2324" s="134" t="str">
        <f>'Product Ratings'!M1889</f>
        <v/>
      </c>
      <c r="N2324" s="146"/>
      <c r="O2324" s="139">
        <f>'Product Ratings'!O1889</f>
        <v>3</v>
      </c>
      <c r="P2324" s="139">
        <f>'Product Ratings'!P1889</f>
        <v>1</v>
      </c>
      <c r="Q2324" s="139">
        <f>'Product Ratings'!Q1889</f>
        <v>2</v>
      </c>
      <c r="R2324" s="139">
        <f>'Product Ratings'!R1889</f>
        <v>0</v>
      </c>
      <c r="S2324" s="306">
        <f>'Product Ratings'!S1889</f>
        <v>0</v>
      </c>
      <c r="T2324" s="307">
        <f>'Product Ratings'!T1889</f>
        <v>6</v>
      </c>
      <c r="U2324" s="146"/>
      <c r="V2324" s="146"/>
      <c r="W2324" s="146"/>
    </row>
    <row r="2325" ht="12.75" customHeight="1">
      <c r="A2325" s="146"/>
      <c r="B2325" s="146" t="str">
        <f>'Product Ratings'!B1896</f>
        <v/>
      </c>
      <c r="C2325" s="146" t="str">
        <f t="shared" ref="C2325:D2325" si="385">#REF!</f>
        <v>#REF!</v>
      </c>
      <c r="D2325" s="146" t="str">
        <f t="shared" si="385"/>
        <v>#REF!</v>
      </c>
      <c r="E2325" s="146">
        <f>'Product Ratings'!C1896</f>
        <v>4</v>
      </c>
      <c r="F2325" s="305">
        <f>'Product Ratings'!D1896</f>
        <v>654.26</v>
      </c>
      <c r="G2325" s="305">
        <f>'Product Ratings'!E1896</f>
        <v>296</v>
      </c>
      <c r="H2325" s="134">
        <f>'Product Ratings'!F1896</f>
        <v>0.4524</v>
      </c>
      <c r="I2325" s="146"/>
      <c r="J2325" s="305">
        <f>'Product Ratings'!J1896</f>
        <v>163.565</v>
      </c>
      <c r="K2325" s="146" t="str">
        <f>'Product Ratings'!K1896</f>
        <v/>
      </c>
      <c r="L2325" s="305">
        <f>'Product Ratings'!L1896</f>
        <v>112.6170476</v>
      </c>
      <c r="M2325" s="134" t="str">
        <f>'Product Ratings'!M1896</f>
        <v/>
      </c>
      <c r="N2325" s="146"/>
      <c r="O2325" s="139">
        <f>'Product Ratings'!O1896</f>
        <v>3</v>
      </c>
      <c r="P2325" s="139">
        <f>'Product Ratings'!P1896</f>
        <v>1</v>
      </c>
      <c r="Q2325" s="139">
        <f>'Product Ratings'!Q1896</f>
        <v>2</v>
      </c>
      <c r="R2325" s="139">
        <f>'Product Ratings'!R1896</f>
        <v>0</v>
      </c>
      <c r="S2325" s="306">
        <f>'Product Ratings'!S1896</f>
        <v>0</v>
      </c>
      <c r="T2325" s="307">
        <f>'Product Ratings'!T1896</f>
        <v>6</v>
      </c>
      <c r="U2325" s="146"/>
      <c r="V2325" s="146"/>
      <c r="W2325" s="146"/>
    </row>
    <row r="2326" ht="12.75" customHeight="1">
      <c r="A2326" s="146"/>
      <c r="B2326" s="146" t="str">
        <f>'Product Ratings'!B1919</f>
        <v/>
      </c>
      <c r="C2326" s="146" t="str">
        <f t="shared" ref="C2326:D2326" si="386">#REF!</f>
        <v>#REF!</v>
      </c>
      <c r="D2326" s="146" t="str">
        <f t="shared" si="386"/>
        <v>#REF!</v>
      </c>
      <c r="E2326" s="146">
        <f>'Product Ratings'!C1919</f>
        <v>5</v>
      </c>
      <c r="F2326" s="305">
        <f>'Product Ratings'!D1919</f>
        <v>673.91</v>
      </c>
      <c r="G2326" s="305">
        <f>'Product Ratings'!E1919</f>
        <v>302.01</v>
      </c>
      <c r="H2326" s="134">
        <f>'Product Ratings'!F1919</f>
        <v>0.4481</v>
      </c>
      <c r="I2326" s="146"/>
      <c r="J2326" s="305">
        <f>'Product Ratings'!J1919</f>
        <v>134.782</v>
      </c>
      <c r="K2326" s="146" t="str">
        <f>'Product Ratings'!K1919</f>
        <v/>
      </c>
      <c r="L2326" s="305">
        <f>'Product Ratings'!L1919</f>
        <v>93.07506388</v>
      </c>
      <c r="M2326" s="134" t="str">
        <f>'Product Ratings'!M1919</f>
        <v/>
      </c>
      <c r="N2326" s="146"/>
      <c r="O2326" s="139">
        <f>'Product Ratings'!O1919</f>
        <v>3</v>
      </c>
      <c r="P2326" s="139">
        <f>'Product Ratings'!P1919</f>
        <v>1</v>
      </c>
      <c r="Q2326" s="139">
        <f>'Product Ratings'!Q1919</f>
        <v>2</v>
      </c>
      <c r="R2326" s="139">
        <f>'Product Ratings'!R1919</f>
        <v>0</v>
      </c>
      <c r="S2326" s="306">
        <f>'Product Ratings'!S1919</f>
        <v>0</v>
      </c>
      <c r="T2326" s="307">
        <f>'Product Ratings'!T1919</f>
        <v>6</v>
      </c>
      <c r="U2326" s="146"/>
      <c r="V2326" s="146"/>
      <c r="W2326" s="146"/>
    </row>
    <row r="2327" ht="12.75" customHeight="1">
      <c r="A2327" s="146"/>
      <c r="B2327" s="146" t="str">
        <f>'Product Ratings'!B1938</f>
        <v/>
      </c>
      <c r="C2327" s="146" t="str">
        <f t="shared" ref="C2327:D2327" si="387">#REF!</f>
        <v>#REF!</v>
      </c>
      <c r="D2327" s="146" t="str">
        <f t="shared" si="387"/>
        <v>#REF!</v>
      </c>
      <c r="E2327" s="146">
        <f>'Product Ratings'!C1938</f>
        <v>1</v>
      </c>
      <c r="F2327" s="305">
        <f>'Product Ratings'!D1938</f>
        <v>171.39</v>
      </c>
      <c r="G2327" s="305">
        <f>'Product Ratings'!E1938</f>
        <v>76.39</v>
      </c>
      <c r="H2327" s="134">
        <f>'Product Ratings'!F1938</f>
        <v>0.4457</v>
      </c>
      <c r="I2327" s="146"/>
      <c r="J2327" s="305">
        <f>'Product Ratings'!J1938</f>
        <v>171.39</v>
      </c>
      <c r="K2327" s="146" t="str">
        <f>'Product Ratings'!K1938</f>
        <v/>
      </c>
      <c r="L2327" s="305">
        <f>'Product Ratings'!L1938</f>
        <v>118.5515667</v>
      </c>
      <c r="M2327" s="134" t="str">
        <f>'Product Ratings'!M1938</f>
        <v/>
      </c>
      <c r="N2327" s="146"/>
      <c r="O2327" s="139">
        <f>'Product Ratings'!O1938</f>
        <v>3</v>
      </c>
      <c r="P2327" s="139">
        <f>'Product Ratings'!P1938</f>
        <v>1</v>
      </c>
      <c r="Q2327" s="139">
        <f>'Product Ratings'!Q1938</f>
        <v>2</v>
      </c>
      <c r="R2327" s="139">
        <f>'Product Ratings'!R1938</f>
        <v>0</v>
      </c>
      <c r="S2327" s="306">
        <f>'Product Ratings'!S1938</f>
        <v>0</v>
      </c>
      <c r="T2327" s="307">
        <f>'Product Ratings'!T1938</f>
        <v>6</v>
      </c>
      <c r="U2327" s="146"/>
      <c r="V2327" s="146"/>
      <c r="W2327" s="146"/>
    </row>
    <row r="2328" ht="12.75" customHeight="1">
      <c r="A2328" s="146"/>
      <c r="B2328" s="146" t="str">
        <f>'Product Ratings'!B1946</f>
        <v/>
      </c>
      <c r="C2328" s="146" t="str">
        <f t="shared" ref="C2328:D2328" si="388">#REF!</f>
        <v>#REF!</v>
      </c>
      <c r="D2328" s="146" t="str">
        <f t="shared" si="388"/>
        <v>#REF!</v>
      </c>
      <c r="E2328" s="146">
        <f>'Product Ratings'!C1946</f>
        <v>1</v>
      </c>
      <c r="F2328" s="305">
        <f>'Product Ratings'!D1946</f>
        <v>112.17</v>
      </c>
      <c r="G2328" s="305">
        <f>'Product Ratings'!E1946</f>
        <v>49.77</v>
      </c>
      <c r="H2328" s="134">
        <f>'Product Ratings'!F1946</f>
        <v>0.4437</v>
      </c>
      <c r="I2328" s="146"/>
      <c r="J2328" s="305">
        <f>'Product Ratings'!J1946</f>
        <v>112.17</v>
      </c>
      <c r="K2328" s="146" t="str">
        <f>'Product Ratings'!K1946</f>
        <v/>
      </c>
      <c r="L2328" s="305">
        <f>'Product Ratings'!L1946</f>
        <v>77.69619727</v>
      </c>
      <c r="M2328" s="134" t="str">
        <f>'Product Ratings'!M1946</f>
        <v/>
      </c>
      <c r="N2328" s="146"/>
      <c r="O2328" s="139">
        <f>'Product Ratings'!O1946</f>
        <v>3</v>
      </c>
      <c r="P2328" s="139">
        <f>'Product Ratings'!P1946</f>
        <v>1</v>
      </c>
      <c r="Q2328" s="139">
        <f>'Product Ratings'!Q1946</f>
        <v>2</v>
      </c>
      <c r="R2328" s="139">
        <f>'Product Ratings'!R1946</f>
        <v>0</v>
      </c>
      <c r="S2328" s="306">
        <f>'Product Ratings'!S1946</f>
        <v>0</v>
      </c>
      <c r="T2328" s="307">
        <f>'Product Ratings'!T1946</f>
        <v>6</v>
      </c>
      <c r="U2328" s="146"/>
      <c r="V2328" s="146"/>
      <c r="W2328" s="146"/>
    </row>
    <row r="2329" ht="12.75" customHeight="1">
      <c r="A2329" s="146"/>
      <c r="B2329" s="146" t="str">
        <f>'Product Ratings'!B1964</f>
        <v/>
      </c>
      <c r="C2329" s="146" t="str">
        <f t="shared" ref="C2329:D2329" si="389">#REF!</f>
        <v>#REF!</v>
      </c>
      <c r="D2329" s="146" t="str">
        <f t="shared" si="389"/>
        <v>#REF!</v>
      </c>
      <c r="E2329" s="146">
        <f>'Product Ratings'!C1964</f>
        <v>4</v>
      </c>
      <c r="F2329" s="305">
        <f>'Product Ratings'!D1964</f>
        <v>678.26</v>
      </c>
      <c r="G2329" s="305">
        <f>'Product Ratings'!E1964</f>
        <v>297.9</v>
      </c>
      <c r="H2329" s="134">
        <f>'Product Ratings'!F1964</f>
        <v>0.4392</v>
      </c>
      <c r="I2329" s="146"/>
      <c r="J2329" s="305">
        <f>'Product Ratings'!J1964</f>
        <v>169.565</v>
      </c>
      <c r="K2329" s="146" t="str">
        <f>'Product Ratings'!K1964</f>
        <v/>
      </c>
      <c r="L2329" s="305">
        <f>'Product Ratings'!L1964</f>
        <v>117.8189272</v>
      </c>
      <c r="M2329" s="134" t="str">
        <f>'Product Ratings'!M1964</f>
        <v/>
      </c>
      <c r="N2329" s="146"/>
      <c r="O2329" s="139">
        <f>'Product Ratings'!O1964</f>
        <v>3</v>
      </c>
      <c r="P2329" s="139">
        <f>'Product Ratings'!P1964</f>
        <v>1</v>
      </c>
      <c r="Q2329" s="139">
        <f>'Product Ratings'!Q1964</f>
        <v>2</v>
      </c>
      <c r="R2329" s="139">
        <f>'Product Ratings'!R1964</f>
        <v>0</v>
      </c>
      <c r="S2329" s="306">
        <f>'Product Ratings'!S1964</f>
        <v>0</v>
      </c>
      <c r="T2329" s="307">
        <f>'Product Ratings'!T1964</f>
        <v>6</v>
      </c>
      <c r="U2329" s="146"/>
      <c r="V2329" s="146"/>
      <c r="W2329" s="146"/>
    </row>
    <row r="2330" ht="12.75" customHeight="1">
      <c r="A2330" s="146"/>
      <c r="B2330" s="146" t="str">
        <f>'Product Ratings'!B1983</f>
        <v/>
      </c>
      <c r="C2330" s="146" t="str">
        <f t="shared" ref="C2330:D2330" si="390">#REF!</f>
        <v>#REF!</v>
      </c>
      <c r="D2330" s="146" t="str">
        <f t="shared" si="390"/>
        <v>#REF!</v>
      </c>
      <c r="E2330" s="146">
        <f>'Product Ratings'!C1983</f>
        <v>1</v>
      </c>
      <c r="F2330" s="305">
        <f>'Product Ratings'!D1983</f>
        <v>130.35</v>
      </c>
      <c r="G2330" s="305">
        <f>'Product Ratings'!E1983</f>
        <v>56.48</v>
      </c>
      <c r="H2330" s="134">
        <f>'Product Ratings'!F1983</f>
        <v>0.4333</v>
      </c>
      <c r="I2330" s="146"/>
      <c r="J2330" s="305">
        <f>'Product Ratings'!J1983</f>
        <v>130.35</v>
      </c>
      <c r="K2330" s="146" t="str">
        <f>'Product Ratings'!K1983</f>
        <v/>
      </c>
      <c r="L2330" s="305">
        <f>'Product Ratings'!L1983</f>
        <v>90.94397544</v>
      </c>
      <c r="M2330" s="134" t="str">
        <f>'Product Ratings'!M1983</f>
        <v/>
      </c>
      <c r="N2330" s="146"/>
      <c r="O2330" s="139">
        <f>'Product Ratings'!O1983</f>
        <v>3</v>
      </c>
      <c r="P2330" s="139">
        <f>'Product Ratings'!P1983</f>
        <v>1</v>
      </c>
      <c r="Q2330" s="139">
        <f>'Product Ratings'!Q1983</f>
        <v>2</v>
      </c>
      <c r="R2330" s="139">
        <f>'Product Ratings'!R1983</f>
        <v>0</v>
      </c>
      <c r="S2330" s="306">
        <f>'Product Ratings'!S1983</f>
        <v>0</v>
      </c>
      <c r="T2330" s="307">
        <f>'Product Ratings'!T1983</f>
        <v>6</v>
      </c>
      <c r="U2330" s="146"/>
      <c r="V2330" s="146"/>
      <c r="W2330" s="146"/>
    </row>
    <row r="2331" ht="12.75" customHeight="1">
      <c r="A2331" s="146"/>
      <c r="B2331" s="146" t="str">
        <f>'Product Ratings'!B1985</f>
        <v/>
      </c>
      <c r="C2331" s="146" t="str">
        <f t="shared" ref="C2331:D2331" si="391">#REF!</f>
        <v>#REF!</v>
      </c>
      <c r="D2331" s="146" t="str">
        <f t="shared" si="391"/>
        <v>#REF!</v>
      </c>
      <c r="E2331" s="146">
        <f>'Product Ratings'!C1985</f>
        <v>1</v>
      </c>
      <c r="F2331" s="305">
        <f>'Product Ratings'!D1985</f>
        <v>130.35</v>
      </c>
      <c r="G2331" s="305">
        <f>'Product Ratings'!E1985</f>
        <v>56.37</v>
      </c>
      <c r="H2331" s="134">
        <f>'Product Ratings'!F1985</f>
        <v>0.4324</v>
      </c>
      <c r="I2331" s="146"/>
      <c r="J2331" s="305">
        <f>'Product Ratings'!J1985</f>
        <v>130.35</v>
      </c>
      <c r="K2331" s="146" t="str">
        <f>'Product Ratings'!K1985</f>
        <v/>
      </c>
      <c r="L2331" s="305">
        <f>'Product Ratings'!L1985</f>
        <v>91.00111701</v>
      </c>
      <c r="M2331" s="134" t="str">
        <f>'Product Ratings'!M1985</f>
        <v/>
      </c>
      <c r="N2331" s="146"/>
      <c r="O2331" s="139">
        <f>'Product Ratings'!O1985</f>
        <v>3</v>
      </c>
      <c r="P2331" s="139">
        <f>'Product Ratings'!P1985</f>
        <v>1</v>
      </c>
      <c r="Q2331" s="139">
        <f>'Product Ratings'!Q1985</f>
        <v>2</v>
      </c>
      <c r="R2331" s="139">
        <f>'Product Ratings'!R1985</f>
        <v>0</v>
      </c>
      <c r="S2331" s="306">
        <f>'Product Ratings'!S1985</f>
        <v>0</v>
      </c>
      <c r="T2331" s="307">
        <f>'Product Ratings'!T1985</f>
        <v>6</v>
      </c>
      <c r="U2331" s="146"/>
      <c r="V2331" s="146"/>
      <c r="W2331" s="146"/>
    </row>
    <row r="2332" ht="12.75" customHeight="1">
      <c r="A2332" s="146"/>
      <c r="B2332" s="146" t="str">
        <f>'Product Ratings'!B1987</f>
        <v/>
      </c>
      <c r="C2332" s="146" t="str">
        <f t="shared" ref="C2332:D2332" si="392">#REF!</f>
        <v>#REF!</v>
      </c>
      <c r="D2332" s="146" t="str">
        <f t="shared" si="392"/>
        <v>#REF!</v>
      </c>
      <c r="E2332" s="146">
        <f>'Product Ratings'!C1987</f>
        <v>3</v>
      </c>
      <c r="F2332" s="305">
        <f>'Product Ratings'!D1987</f>
        <v>414.78</v>
      </c>
      <c r="G2332" s="305">
        <f>'Product Ratings'!E1987</f>
        <v>179.3</v>
      </c>
      <c r="H2332" s="134">
        <f>'Product Ratings'!F1987</f>
        <v>0.4323</v>
      </c>
      <c r="I2332" s="146"/>
      <c r="J2332" s="305">
        <f>'Product Ratings'!J1987</f>
        <v>138.26</v>
      </c>
      <c r="K2332" s="146" t="str">
        <f>'Product Ratings'!K1987</f>
        <v/>
      </c>
      <c r="L2332" s="305">
        <f>'Product Ratings'!L1987</f>
        <v>96.53005655</v>
      </c>
      <c r="M2332" s="134" t="str">
        <f>'Product Ratings'!M1987</f>
        <v/>
      </c>
      <c r="N2332" s="146"/>
      <c r="O2332" s="139">
        <f>'Product Ratings'!O1987</f>
        <v>3</v>
      </c>
      <c r="P2332" s="139">
        <f>'Product Ratings'!P1987</f>
        <v>1</v>
      </c>
      <c r="Q2332" s="139">
        <f>'Product Ratings'!Q1987</f>
        <v>2</v>
      </c>
      <c r="R2332" s="139">
        <f>'Product Ratings'!R1987</f>
        <v>0</v>
      </c>
      <c r="S2332" s="306">
        <f>'Product Ratings'!S1987</f>
        <v>0</v>
      </c>
      <c r="T2332" s="307">
        <f>'Product Ratings'!T1987</f>
        <v>6</v>
      </c>
      <c r="U2332" s="146"/>
      <c r="V2332" s="146"/>
      <c r="W2332" s="146"/>
    </row>
    <row r="2333" ht="12.75" customHeight="1">
      <c r="A2333" s="146"/>
      <c r="B2333" s="146" t="str">
        <f>'Product Ratings'!B1996</f>
        <v/>
      </c>
      <c r="C2333" s="146" t="str">
        <f t="shared" ref="C2333:D2333" si="393">#REF!</f>
        <v>#REF!</v>
      </c>
      <c r="D2333" s="146" t="str">
        <f t="shared" si="393"/>
        <v>#REF!</v>
      </c>
      <c r="E2333" s="146">
        <f>'Product Ratings'!C1996</f>
        <v>6</v>
      </c>
      <c r="F2333" s="305">
        <f>'Product Ratings'!D1996</f>
        <v>2342.61</v>
      </c>
      <c r="G2333" s="305">
        <f>'Product Ratings'!E1996</f>
        <v>1008.86</v>
      </c>
      <c r="H2333" s="134">
        <f>'Product Ratings'!F1996</f>
        <v>0.4307</v>
      </c>
      <c r="I2333" s="146"/>
      <c r="J2333" s="305">
        <f>'Product Ratings'!J1996</f>
        <v>390.435</v>
      </c>
      <c r="K2333" s="146" t="str">
        <f>'Product Ratings'!K1996</f>
        <v/>
      </c>
      <c r="L2333" s="305">
        <f>'Product Ratings'!L1996</f>
        <v>272.8978822</v>
      </c>
      <c r="M2333" s="134" t="str">
        <f>'Product Ratings'!M1996</f>
        <v/>
      </c>
      <c r="N2333" s="146"/>
      <c r="O2333" s="139">
        <f>'Product Ratings'!O1996</f>
        <v>3</v>
      </c>
      <c r="P2333" s="139">
        <f>'Product Ratings'!P1996</f>
        <v>2</v>
      </c>
      <c r="Q2333" s="139">
        <f>'Product Ratings'!Q1996</f>
        <v>1</v>
      </c>
      <c r="R2333" s="139">
        <f>'Product Ratings'!R1996</f>
        <v>0</v>
      </c>
      <c r="S2333" s="306">
        <f>'Product Ratings'!S1996</f>
        <v>0</v>
      </c>
      <c r="T2333" s="307">
        <f>'Product Ratings'!T1996</f>
        <v>6</v>
      </c>
      <c r="U2333" s="146"/>
      <c r="V2333" s="146"/>
      <c r="W2333" s="146"/>
    </row>
    <row r="2334" ht="12.75" customHeight="1">
      <c r="A2334" s="146"/>
      <c r="B2334" s="146" t="str">
        <f>'Product Ratings'!B2004</f>
        <v/>
      </c>
      <c r="C2334" s="146" t="str">
        <f t="shared" ref="C2334:D2334" si="394">#REF!</f>
        <v>#REF!</v>
      </c>
      <c r="D2334" s="146" t="str">
        <f t="shared" si="394"/>
        <v>#REF!</v>
      </c>
      <c r="E2334" s="146">
        <f>'Product Ratings'!C2004</f>
        <v>7</v>
      </c>
      <c r="F2334" s="305">
        <f>'Product Ratings'!D2004</f>
        <v>1906.96</v>
      </c>
      <c r="G2334" s="305">
        <f>'Product Ratings'!E2004</f>
        <v>816.96</v>
      </c>
      <c r="H2334" s="134">
        <f>'Product Ratings'!F2004</f>
        <v>0.4284</v>
      </c>
      <c r="I2334" s="146"/>
      <c r="J2334" s="305">
        <f>'Product Ratings'!J2004</f>
        <v>272.4228571</v>
      </c>
      <c r="K2334" s="146" t="str">
        <f>'Product Ratings'!K2004</f>
        <v/>
      </c>
      <c r="L2334" s="305">
        <f>'Product Ratings'!L2004</f>
        <v>190.7188863</v>
      </c>
      <c r="M2334" s="134" t="str">
        <f>'Product Ratings'!M2004</f>
        <v/>
      </c>
      <c r="N2334" s="146"/>
      <c r="O2334" s="139">
        <f>'Product Ratings'!O2004</f>
        <v>3</v>
      </c>
      <c r="P2334" s="139">
        <f>'Product Ratings'!P2004</f>
        <v>2</v>
      </c>
      <c r="Q2334" s="139">
        <f>'Product Ratings'!Q2004</f>
        <v>1</v>
      </c>
      <c r="R2334" s="139">
        <f>'Product Ratings'!R2004</f>
        <v>0</v>
      </c>
      <c r="S2334" s="306">
        <f>'Product Ratings'!S2004</f>
        <v>0</v>
      </c>
      <c r="T2334" s="307">
        <f>'Product Ratings'!T2004</f>
        <v>6</v>
      </c>
      <c r="U2334" s="146"/>
      <c r="V2334" s="146"/>
      <c r="W2334" s="146"/>
    </row>
    <row r="2335" ht="12.75" customHeight="1">
      <c r="A2335" s="146"/>
      <c r="B2335" s="146" t="str">
        <f>'Product Ratings'!B2005</f>
        <v/>
      </c>
      <c r="C2335" s="146" t="str">
        <f t="shared" ref="C2335:D2335" si="395">#REF!</f>
        <v>#REF!</v>
      </c>
      <c r="D2335" s="146" t="str">
        <f t="shared" si="395"/>
        <v>#REF!</v>
      </c>
      <c r="E2335" s="146">
        <f>'Product Ratings'!C2005</f>
        <v>1</v>
      </c>
      <c r="F2335" s="305">
        <f>'Product Ratings'!D2005</f>
        <v>120.87</v>
      </c>
      <c r="G2335" s="305">
        <f>'Product Ratings'!E2005</f>
        <v>51.74</v>
      </c>
      <c r="H2335" s="134">
        <f>'Product Ratings'!F2005</f>
        <v>0.4281</v>
      </c>
      <c r="I2335" s="146"/>
      <c r="J2335" s="305">
        <f>'Product Ratings'!J2005</f>
        <v>120.87</v>
      </c>
      <c r="K2335" s="146" t="str">
        <f>'Product Ratings'!K2005</f>
        <v/>
      </c>
      <c r="L2335" s="305">
        <f>'Product Ratings'!L2005</f>
        <v>84.63693019</v>
      </c>
      <c r="M2335" s="134" t="str">
        <f>'Product Ratings'!M2005</f>
        <v/>
      </c>
      <c r="N2335" s="146"/>
      <c r="O2335" s="139">
        <f>'Product Ratings'!O2005</f>
        <v>3</v>
      </c>
      <c r="P2335" s="139">
        <f>'Product Ratings'!P2005</f>
        <v>1</v>
      </c>
      <c r="Q2335" s="139">
        <f>'Product Ratings'!Q2005</f>
        <v>2</v>
      </c>
      <c r="R2335" s="139">
        <f>'Product Ratings'!R2005</f>
        <v>0</v>
      </c>
      <c r="S2335" s="306">
        <f>'Product Ratings'!S2005</f>
        <v>0</v>
      </c>
      <c r="T2335" s="307">
        <f>'Product Ratings'!T2005</f>
        <v>6</v>
      </c>
      <c r="U2335" s="146"/>
      <c r="V2335" s="146"/>
      <c r="W2335" s="146"/>
    </row>
    <row r="2336" ht="12.75" customHeight="1">
      <c r="A2336" s="146"/>
      <c r="B2336" s="146" t="str">
        <f>'Product Ratings'!B2010</f>
        <v/>
      </c>
      <c r="C2336" s="146" t="str">
        <f t="shared" ref="C2336:D2336" si="396">#REF!</f>
        <v>#REF!</v>
      </c>
      <c r="D2336" s="146" t="str">
        <f t="shared" si="396"/>
        <v>#REF!</v>
      </c>
      <c r="E2336" s="146">
        <f>'Product Ratings'!C2010</f>
        <v>1</v>
      </c>
      <c r="F2336" s="305">
        <f>'Product Ratings'!D2010</f>
        <v>120.87</v>
      </c>
      <c r="G2336" s="305">
        <f>'Product Ratings'!E2010</f>
        <v>51.63</v>
      </c>
      <c r="H2336" s="134">
        <f>'Product Ratings'!F2010</f>
        <v>0.4272</v>
      </c>
      <c r="I2336" s="146"/>
      <c r="J2336" s="305">
        <f>'Product Ratings'!J2010</f>
        <v>120.87</v>
      </c>
      <c r="K2336" s="146" t="str">
        <f>'Product Ratings'!K2010</f>
        <v/>
      </c>
      <c r="L2336" s="305">
        <f>'Product Ratings'!L2010</f>
        <v>84.69030269</v>
      </c>
      <c r="M2336" s="134" t="str">
        <f>'Product Ratings'!M2010</f>
        <v/>
      </c>
      <c r="N2336" s="146"/>
      <c r="O2336" s="139">
        <f>'Product Ratings'!O2010</f>
        <v>3</v>
      </c>
      <c r="P2336" s="139">
        <f>'Product Ratings'!P2010</f>
        <v>1</v>
      </c>
      <c r="Q2336" s="139">
        <f>'Product Ratings'!Q2010</f>
        <v>2</v>
      </c>
      <c r="R2336" s="139">
        <f>'Product Ratings'!R2010</f>
        <v>0</v>
      </c>
      <c r="S2336" s="306">
        <f>'Product Ratings'!S2010</f>
        <v>0</v>
      </c>
      <c r="T2336" s="307">
        <f>'Product Ratings'!T2010</f>
        <v>6</v>
      </c>
      <c r="U2336" s="146"/>
      <c r="V2336" s="146"/>
      <c r="W2336" s="146"/>
    </row>
    <row r="2337" ht="12.75" customHeight="1">
      <c r="A2337" s="146"/>
      <c r="B2337" s="146" t="str">
        <f>'Product Ratings'!B2026</f>
        <v/>
      </c>
      <c r="C2337" s="146" t="str">
        <f t="shared" ref="C2337:D2337" si="397">#REF!</f>
        <v>#REF!</v>
      </c>
      <c r="D2337" s="146" t="str">
        <f t="shared" si="397"/>
        <v>#REF!</v>
      </c>
      <c r="E2337" s="146">
        <f>'Product Ratings'!C2026</f>
        <v>1</v>
      </c>
      <c r="F2337" s="305">
        <f>'Product Ratings'!D2026</f>
        <v>129.91</v>
      </c>
      <c r="G2337" s="305">
        <f>'Product Ratings'!E2026</f>
        <v>54.94</v>
      </c>
      <c r="H2337" s="134">
        <f>'Product Ratings'!F2026</f>
        <v>0.4229</v>
      </c>
      <c r="I2337" s="146"/>
      <c r="J2337" s="305">
        <f>'Product Ratings'!J2026</f>
        <v>129.91</v>
      </c>
      <c r="K2337" s="146" t="str">
        <f>'Product Ratings'!K2026</f>
        <v/>
      </c>
      <c r="L2337" s="305">
        <f>'Product Ratings'!L2026</f>
        <v>91.29945885</v>
      </c>
      <c r="M2337" s="134" t="str">
        <f>'Product Ratings'!M2026</f>
        <v/>
      </c>
      <c r="N2337" s="146"/>
      <c r="O2337" s="139">
        <f>'Product Ratings'!O2026</f>
        <v>3</v>
      </c>
      <c r="P2337" s="139">
        <f>'Product Ratings'!P2026</f>
        <v>1</v>
      </c>
      <c r="Q2337" s="139">
        <f>'Product Ratings'!Q2026</f>
        <v>2</v>
      </c>
      <c r="R2337" s="139">
        <f>'Product Ratings'!R2026</f>
        <v>0</v>
      </c>
      <c r="S2337" s="306">
        <f>'Product Ratings'!S2026</f>
        <v>0</v>
      </c>
      <c r="T2337" s="307">
        <f>'Product Ratings'!T2026</f>
        <v>6</v>
      </c>
      <c r="U2337" s="146"/>
      <c r="V2337" s="146"/>
      <c r="W2337" s="146"/>
    </row>
    <row r="2338" ht="12.75" customHeight="1">
      <c r="A2338" s="146"/>
      <c r="B2338" s="146" t="str">
        <f>'Product Ratings'!B2039</f>
        <v/>
      </c>
      <c r="C2338" s="146" t="str">
        <f t="shared" ref="C2338:D2338" si="398">#REF!</f>
        <v>#REF!</v>
      </c>
      <c r="D2338" s="146" t="str">
        <f t="shared" si="398"/>
        <v>#REF!</v>
      </c>
      <c r="E2338" s="146">
        <f>'Product Ratings'!C2039</f>
        <v>6</v>
      </c>
      <c r="F2338" s="305">
        <f>'Product Ratings'!D2039</f>
        <v>1769.48</v>
      </c>
      <c r="G2338" s="305">
        <f>'Product Ratings'!E2039</f>
        <v>737.43</v>
      </c>
      <c r="H2338" s="134">
        <f>'Product Ratings'!F2039</f>
        <v>0.4167</v>
      </c>
      <c r="I2338" s="146"/>
      <c r="J2338" s="305">
        <f>'Product Ratings'!J2039</f>
        <v>294.9133333</v>
      </c>
      <c r="K2338" s="146" t="str">
        <f>'Product Ratings'!K2039</f>
        <v/>
      </c>
      <c r="L2338" s="305">
        <f>'Product Ratings'!L2039</f>
        <v>208.1692195</v>
      </c>
      <c r="M2338" s="134" t="str">
        <f>'Product Ratings'!M2039</f>
        <v/>
      </c>
      <c r="N2338" s="146"/>
      <c r="O2338" s="139">
        <f>'Product Ratings'!O2039</f>
        <v>3</v>
      </c>
      <c r="P2338" s="139">
        <f>'Product Ratings'!P2039</f>
        <v>2</v>
      </c>
      <c r="Q2338" s="139">
        <f>'Product Ratings'!Q2039</f>
        <v>1</v>
      </c>
      <c r="R2338" s="139">
        <f>'Product Ratings'!R2039</f>
        <v>0</v>
      </c>
      <c r="S2338" s="306">
        <f>'Product Ratings'!S2039</f>
        <v>0</v>
      </c>
      <c r="T2338" s="307">
        <f>'Product Ratings'!T2039</f>
        <v>6</v>
      </c>
      <c r="U2338" s="146"/>
      <c r="V2338" s="146"/>
      <c r="W2338" s="146"/>
    </row>
    <row r="2339" ht="12.75" customHeight="1">
      <c r="A2339" s="146"/>
      <c r="B2339" s="146" t="str">
        <f>'Product Ratings'!B2059</f>
        <v/>
      </c>
      <c r="C2339" s="146" t="str">
        <f t="shared" ref="C2339:D2339" si="399">#REF!</f>
        <v>#REF!</v>
      </c>
      <c r="D2339" s="146" t="str">
        <f t="shared" si="399"/>
        <v>#REF!</v>
      </c>
      <c r="E2339" s="146">
        <f>'Product Ratings'!C2059</f>
        <v>1</v>
      </c>
      <c r="F2339" s="305">
        <f>'Product Ratings'!D2059</f>
        <v>112.17</v>
      </c>
      <c r="G2339" s="305">
        <f>'Product Ratings'!E2059</f>
        <v>45.78</v>
      </c>
      <c r="H2339" s="134">
        <f>'Product Ratings'!F2059</f>
        <v>0.4082</v>
      </c>
      <c r="I2339" s="146"/>
      <c r="J2339" s="305">
        <f>'Product Ratings'!J2059</f>
        <v>112.17</v>
      </c>
      <c r="K2339" s="146" t="str">
        <f>'Product Ratings'!K2059</f>
        <v/>
      </c>
      <c r="L2339" s="305">
        <f>'Product Ratings'!L2059</f>
        <v>79.65487857</v>
      </c>
      <c r="M2339" s="134" t="str">
        <f>'Product Ratings'!M2059</f>
        <v/>
      </c>
      <c r="N2339" s="146"/>
      <c r="O2339" s="139" t="b">
        <f>'Product Ratings'!O2059</f>
        <v>0</v>
      </c>
      <c r="P2339" s="139">
        <f>'Product Ratings'!P2059</f>
        <v>1</v>
      </c>
      <c r="Q2339" s="139">
        <f>'Product Ratings'!Q2059</f>
        <v>2</v>
      </c>
      <c r="R2339" s="139">
        <f>'Product Ratings'!R2059</f>
        <v>0</v>
      </c>
      <c r="S2339" s="306">
        <f>'Product Ratings'!S2059</f>
        <v>0</v>
      </c>
      <c r="T2339" s="307">
        <f>'Product Ratings'!T2059</f>
        <v>3</v>
      </c>
      <c r="U2339" s="146"/>
      <c r="V2339" s="146"/>
      <c r="W2339" s="146"/>
    </row>
    <row r="2340" ht="12.75" customHeight="1">
      <c r="A2340" s="146"/>
      <c r="B2340" s="146" t="str">
        <f>'Product Ratings'!B2063</f>
        <v/>
      </c>
      <c r="C2340" s="146" t="str">
        <f t="shared" ref="C2340:D2340" si="400">#REF!</f>
        <v>#REF!</v>
      </c>
      <c r="D2340" s="146" t="str">
        <f t="shared" si="400"/>
        <v>#REF!</v>
      </c>
      <c r="E2340" s="146">
        <f>'Product Ratings'!C2063</f>
        <v>2</v>
      </c>
      <c r="F2340" s="305">
        <f>'Product Ratings'!D2063</f>
        <v>408.7</v>
      </c>
      <c r="G2340" s="305">
        <f>'Product Ratings'!E2063</f>
        <v>166.22</v>
      </c>
      <c r="H2340" s="134">
        <f>'Product Ratings'!F2063</f>
        <v>0.4067</v>
      </c>
      <c r="I2340" s="146"/>
      <c r="J2340" s="305">
        <f>'Product Ratings'!J2063</f>
        <v>204.35</v>
      </c>
      <c r="K2340" s="146" t="str">
        <f>'Product Ratings'!K2063</f>
        <v/>
      </c>
      <c r="L2340" s="305">
        <f>'Product Ratings'!L2063</f>
        <v>145.2690695</v>
      </c>
      <c r="M2340" s="134" t="str">
        <f>'Product Ratings'!M2063</f>
        <v/>
      </c>
      <c r="N2340" s="146"/>
      <c r="O2340" s="139" t="b">
        <f>'Product Ratings'!O2063</f>
        <v>0</v>
      </c>
      <c r="P2340" s="139">
        <f>'Product Ratings'!P2063</f>
        <v>1</v>
      </c>
      <c r="Q2340" s="139">
        <f>'Product Ratings'!Q2063</f>
        <v>2</v>
      </c>
      <c r="R2340" s="139">
        <f>'Product Ratings'!R2063</f>
        <v>0</v>
      </c>
      <c r="S2340" s="306">
        <f>'Product Ratings'!S2063</f>
        <v>0</v>
      </c>
      <c r="T2340" s="307">
        <f>'Product Ratings'!T2063</f>
        <v>3</v>
      </c>
      <c r="U2340" s="146"/>
      <c r="V2340" s="146"/>
      <c r="W2340" s="146"/>
    </row>
    <row r="2341" ht="12.75" customHeight="1">
      <c r="A2341" s="146"/>
      <c r="B2341" s="146" t="str">
        <f>'Product Ratings'!B2076</f>
        <v/>
      </c>
      <c r="C2341" s="146" t="str">
        <f t="shared" ref="C2341:D2341" si="401">#REF!</f>
        <v>#REF!</v>
      </c>
      <c r="D2341" s="146" t="str">
        <f t="shared" si="401"/>
        <v>#REF!</v>
      </c>
      <c r="E2341" s="146">
        <f>'Product Ratings'!C2076</f>
        <v>1</v>
      </c>
      <c r="F2341" s="305">
        <f>'Product Ratings'!D2076</f>
        <v>169.57</v>
      </c>
      <c r="G2341" s="305">
        <f>'Product Ratings'!E2076</f>
        <v>68.17</v>
      </c>
      <c r="H2341" s="134">
        <f>'Product Ratings'!F2076</f>
        <v>0.402</v>
      </c>
      <c r="I2341" s="146"/>
      <c r="J2341" s="305">
        <f>'Product Ratings'!J2076</f>
        <v>169.57</v>
      </c>
      <c r="K2341" s="146" t="str">
        <f>'Product Ratings'!K2076</f>
        <v/>
      </c>
      <c r="L2341" s="305">
        <f>'Product Ratings'!L2076</f>
        <v>120.9486448</v>
      </c>
      <c r="M2341" s="134" t="str">
        <f>'Product Ratings'!M2076</f>
        <v/>
      </c>
      <c r="N2341" s="146"/>
      <c r="O2341" s="139" t="b">
        <f>'Product Ratings'!O2076</f>
        <v>0</v>
      </c>
      <c r="P2341" s="139">
        <f>'Product Ratings'!P2076</f>
        <v>1</v>
      </c>
      <c r="Q2341" s="139">
        <f>'Product Ratings'!Q2076</f>
        <v>2</v>
      </c>
      <c r="R2341" s="139">
        <f>'Product Ratings'!R2076</f>
        <v>0</v>
      </c>
      <c r="S2341" s="306">
        <f>'Product Ratings'!S2076</f>
        <v>0</v>
      </c>
      <c r="T2341" s="307">
        <f>'Product Ratings'!T2076</f>
        <v>3</v>
      </c>
      <c r="U2341" s="146"/>
      <c r="V2341" s="146"/>
      <c r="W2341" s="146"/>
    </row>
    <row r="2342" ht="12.75" customHeight="1">
      <c r="A2342" s="146"/>
      <c r="B2342" s="146" t="str">
        <f>'Product Ratings'!B2079</f>
        <v/>
      </c>
      <c r="C2342" s="146" t="str">
        <f t="shared" ref="C2342:D2342" si="402">#REF!</f>
        <v>#REF!</v>
      </c>
      <c r="D2342" s="146" t="str">
        <f t="shared" si="402"/>
        <v>#REF!</v>
      </c>
      <c r="E2342" s="146">
        <f>'Product Ratings'!C2079</f>
        <v>2</v>
      </c>
      <c r="F2342" s="305">
        <f>'Product Ratings'!D2079</f>
        <v>339.13</v>
      </c>
      <c r="G2342" s="305">
        <f>'Product Ratings'!E2079</f>
        <v>136.33</v>
      </c>
      <c r="H2342" s="134">
        <f>'Product Ratings'!F2079</f>
        <v>0.402</v>
      </c>
      <c r="I2342" s="146"/>
      <c r="J2342" s="305">
        <f>'Product Ratings'!J2079</f>
        <v>169.565</v>
      </c>
      <c r="K2342" s="146" t="str">
        <f>'Product Ratings'!K2079</f>
        <v/>
      </c>
      <c r="L2342" s="305">
        <f>'Product Ratings'!L2079</f>
        <v>120.9450785</v>
      </c>
      <c r="M2342" s="134" t="str">
        <f>'Product Ratings'!M2079</f>
        <v/>
      </c>
      <c r="N2342" s="146"/>
      <c r="O2342" s="139" t="b">
        <f>'Product Ratings'!O2079</f>
        <v>0</v>
      </c>
      <c r="P2342" s="139">
        <f>'Product Ratings'!P2079</f>
        <v>1</v>
      </c>
      <c r="Q2342" s="139">
        <f>'Product Ratings'!Q2079</f>
        <v>2</v>
      </c>
      <c r="R2342" s="139">
        <f>'Product Ratings'!R2079</f>
        <v>0</v>
      </c>
      <c r="S2342" s="306">
        <f>'Product Ratings'!S2079</f>
        <v>0</v>
      </c>
      <c r="T2342" s="307">
        <f>'Product Ratings'!T2079</f>
        <v>3</v>
      </c>
      <c r="U2342" s="146"/>
      <c r="V2342" s="146"/>
      <c r="W2342" s="146"/>
    </row>
    <row r="2343" ht="12.75" customHeight="1">
      <c r="A2343" s="146"/>
      <c r="B2343" s="146" t="str">
        <f>'Product Ratings'!B2126</f>
        <v/>
      </c>
      <c r="C2343" s="146" t="str">
        <f t="shared" ref="C2343:D2343" si="403">#REF!</f>
        <v>#REF!</v>
      </c>
      <c r="D2343" s="146" t="str">
        <f t="shared" si="403"/>
        <v>#REF!</v>
      </c>
      <c r="E2343" s="146">
        <f>'Product Ratings'!C2126</f>
        <v>4</v>
      </c>
      <c r="F2343" s="305">
        <f>'Product Ratings'!D2126</f>
        <v>260.83</v>
      </c>
      <c r="G2343" s="305">
        <f>'Product Ratings'!E2126</f>
        <v>104.33</v>
      </c>
      <c r="H2343" s="134">
        <f>'Product Ratings'!F2126</f>
        <v>0.4</v>
      </c>
      <c r="I2343" s="146"/>
      <c r="J2343" s="305">
        <f>'Product Ratings'!J2126</f>
        <v>65.2075</v>
      </c>
      <c r="K2343" s="146" t="str">
        <f>'Product Ratings'!K2126</f>
        <v/>
      </c>
      <c r="L2343" s="305">
        <f>'Product Ratings'!L2126</f>
        <v>46.57678571</v>
      </c>
      <c r="M2343" s="134" t="str">
        <f>'Product Ratings'!M2126</f>
        <v/>
      </c>
      <c r="N2343" s="146"/>
      <c r="O2343" s="139">
        <f>'Product Ratings'!O2126</f>
        <v>2</v>
      </c>
      <c r="P2343" s="139">
        <f>'Product Ratings'!P2126</f>
        <v>1</v>
      </c>
      <c r="Q2343" s="139">
        <f>'Product Ratings'!Q2126</f>
        <v>3</v>
      </c>
      <c r="R2343" s="139">
        <f>'Product Ratings'!R2126</f>
        <v>0</v>
      </c>
      <c r="S2343" s="306">
        <f>'Product Ratings'!S2126</f>
        <v>0</v>
      </c>
      <c r="T2343" s="307">
        <f>'Product Ratings'!T2126</f>
        <v>6</v>
      </c>
      <c r="U2343" s="146"/>
      <c r="V2343" s="146"/>
      <c r="W2343" s="146"/>
    </row>
    <row r="2344" ht="12.75" customHeight="1">
      <c r="A2344" s="146"/>
      <c r="B2344" s="146" t="str">
        <f>'Product Ratings'!B2128</f>
        <v/>
      </c>
      <c r="C2344" s="146" t="str">
        <f t="shared" ref="C2344:D2344" si="404">#REF!</f>
        <v>#REF!</v>
      </c>
      <c r="D2344" s="146" t="str">
        <f t="shared" si="404"/>
        <v>#REF!</v>
      </c>
      <c r="E2344" s="146">
        <f>'Product Ratings'!C2128</f>
        <v>1</v>
      </c>
      <c r="F2344" s="305">
        <f>'Product Ratings'!D2128</f>
        <v>52.45</v>
      </c>
      <c r="G2344" s="305">
        <f>'Product Ratings'!E2128</f>
        <v>2.45</v>
      </c>
      <c r="H2344" s="134">
        <f>'Product Ratings'!F2128</f>
        <v>0.0468</v>
      </c>
      <c r="I2344" s="146"/>
      <c r="J2344" s="305">
        <f>'Product Ratings'!J2128</f>
        <v>52.45</v>
      </c>
      <c r="K2344" s="146" t="str">
        <f>'Product Ratings'!K2128</f>
        <v/>
      </c>
      <c r="L2344" s="305">
        <f>'Product Ratings'!L2128</f>
        <v>50.10508216</v>
      </c>
      <c r="M2344" s="134" t="str">
        <f>'Product Ratings'!M2128</f>
        <v/>
      </c>
      <c r="N2344" s="146"/>
      <c r="O2344" s="139">
        <f>'Product Ratings'!O2128</f>
        <v>1</v>
      </c>
      <c r="P2344" s="139">
        <f>'Product Ratings'!P2128</f>
        <v>1</v>
      </c>
      <c r="Q2344" s="139">
        <f>'Product Ratings'!Q2128</f>
        <v>3</v>
      </c>
      <c r="R2344" s="139">
        <f>'Product Ratings'!R2128</f>
        <v>0</v>
      </c>
      <c r="S2344" s="306">
        <f>'Product Ratings'!S2128</f>
        <v>0</v>
      </c>
      <c r="T2344" s="307">
        <f>'Product Ratings'!T2128</f>
        <v>5</v>
      </c>
      <c r="U2344" s="146"/>
      <c r="V2344" s="146"/>
      <c r="W2344" s="146"/>
    </row>
    <row r="2345" ht="12.75" customHeight="1">
      <c r="A2345" s="146"/>
      <c r="B2345" s="146" t="str">
        <f>'Product Ratings'!B2133</f>
        <v/>
      </c>
      <c r="C2345" s="146" t="str">
        <f t="shared" ref="C2345:D2345" si="405">#REF!</f>
        <v>#REF!</v>
      </c>
      <c r="D2345" s="146" t="str">
        <f t="shared" si="405"/>
        <v>#REF!</v>
      </c>
      <c r="E2345" s="146">
        <f>'Product Ratings'!C2133</f>
        <v>1</v>
      </c>
      <c r="F2345" s="305">
        <f>'Product Ratings'!D2133</f>
        <v>103.83</v>
      </c>
      <c r="G2345" s="305">
        <f>'Product Ratings'!E2133</f>
        <v>41.11</v>
      </c>
      <c r="H2345" s="134">
        <f>'Product Ratings'!F2133</f>
        <v>0.396</v>
      </c>
      <c r="I2345" s="146"/>
      <c r="J2345" s="305">
        <f>'Product Ratings'!J2133</f>
        <v>103.83</v>
      </c>
      <c r="K2345" s="146" t="str">
        <f>'Product Ratings'!K2133</f>
        <v/>
      </c>
      <c r="L2345" s="305">
        <f>'Product Ratings'!L2133</f>
        <v>74.37679083</v>
      </c>
      <c r="M2345" s="134" t="str">
        <f>'Product Ratings'!M2133</f>
        <v/>
      </c>
      <c r="N2345" s="146"/>
      <c r="O2345" s="139">
        <f>'Product Ratings'!O2133</f>
        <v>2</v>
      </c>
      <c r="P2345" s="139">
        <f>'Product Ratings'!P2133</f>
        <v>1</v>
      </c>
      <c r="Q2345" s="139">
        <f>'Product Ratings'!Q2133</f>
        <v>3</v>
      </c>
      <c r="R2345" s="139">
        <f>'Product Ratings'!R2133</f>
        <v>0</v>
      </c>
      <c r="S2345" s="306">
        <f>'Product Ratings'!S2133</f>
        <v>0</v>
      </c>
      <c r="T2345" s="307">
        <f>'Product Ratings'!T2133</f>
        <v>6</v>
      </c>
      <c r="U2345" s="146"/>
      <c r="V2345" s="146"/>
      <c r="W2345" s="146"/>
    </row>
    <row r="2346" ht="12.75" customHeight="1">
      <c r="A2346" s="146"/>
      <c r="B2346" s="146" t="str">
        <f>'Product Ratings'!B2159</f>
        <v/>
      </c>
      <c r="C2346" s="146" t="str">
        <f t="shared" ref="C2346:D2346" si="406">#REF!</f>
        <v>#REF!</v>
      </c>
      <c r="D2346" s="146" t="str">
        <f t="shared" si="406"/>
        <v>#REF!</v>
      </c>
      <c r="E2346" s="146">
        <f>'Product Ratings'!C2159</f>
        <v>15</v>
      </c>
      <c r="F2346" s="305">
        <f>'Product Ratings'!D2159</f>
        <v>3796</v>
      </c>
      <c r="G2346" s="305">
        <f>'Product Ratings'!E2159</f>
        <v>1463.8</v>
      </c>
      <c r="H2346" s="134">
        <f>'Product Ratings'!F2159</f>
        <v>0.3856</v>
      </c>
      <c r="I2346" s="146"/>
      <c r="J2346" s="305">
        <f>'Product Ratings'!J2159</f>
        <v>253.0666667</v>
      </c>
      <c r="K2346" s="146" t="str">
        <f>'Product Ratings'!K2159</f>
        <v/>
      </c>
      <c r="L2346" s="305">
        <f>'Product Ratings'!L2159</f>
        <v>182.6404927</v>
      </c>
      <c r="M2346" s="134" t="str">
        <f>'Product Ratings'!M2159</f>
        <v/>
      </c>
      <c r="N2346" s="146"/>
      <c r="O2346" s="139">
        <f>'Product Ratings'!O2159</f>
        <v>2</v>
      </c>
      <c r="P2346" s="139">
        <f>'Product Ratings'!P2159</f>
        <v>3</v>
      </c>
      <c r="Q2346" s="139">
        <f>'Product Ratings'!Q2159</f>
        <v>1</v>
      </c>
      <c r="R2346" s="139">
        <f>'Product Ratings'!R2159</f>
        <v>0</v>
      </c>
      <c r="S2346" s="306">
        <f>'Product Ratings'!S2159</f>
        <v>0</v>
      </c>
      <c r="T2346" s="307">
        <f>'Product Ratings'!T2159</f>
        <v>6</v>
      </c>
      <c r="U2346" s="146"/>
      <c r="V2346" s="146"/>
      <c r="W2346" s="146"/>
    </row>
    <row r="2347" ht="12.75" customHeight="1">
      <c r="A2347" s="146"/>
      <c r="B2347" s="146" t="str">
        <f>'Product Ratings'!B2175</f>
        <v/>
      </c>
      <c r="C2347" s="146" t="str">
        <f t="shared" ref="C2347:D2347" si="407">#REF!</f>
        <v>#REF!</v>
      </c>
      <c r="D2347" s="146" t="str">
        <f t="shared" si="407"/>
        <v>#REF!</v>
      </c>
      <c r="E2347" s="146">
        <f>'Product Ratings'!C2175</f>
        <v>3</v>
      </c>
      <c r="F2347" s="305">
        <f>'Product Ratings'!D2175</f>
        <v>293.69</v>
      </c>
      <c r="G2347" s="305">
        <f>'Product Ratings'!E2175</f>
        <v>110.43</v>
      </c>
      <c r="H2347" s="134">
        <f>'Product Ratings'!F2175</f>
        <v>0.376</v>
      </c>
      <c r="I2347" s="146"/>
      <c r="J2347" s="305">
        <f>'Product Ratings'!J2175</f>
        <v>97.89666667</v>
      </c>
      <c r="K2347" s="146" t="str">
        <f>'Product Ratings'!K2175</f>
        <v/>
      </c>
      <c r="L2347" s="305">
        <f>'Product Ratings'!L2175</f>
        <v>71.14583333</v>
      </c>
      <c r="M2347" s="134" t="str">
        <f>'Product Ratings'!M2175</f>
        <v/>
      </c>
      <c r="N2347" s="146"/>
      <c r="O2347" s="139">
        <f>'Product Ratings'!O2175</f>
        <v>2</v>
      </c>
      <c r="P2347" s="139">
        <f>'Product Ratings'!P2175</f>
        <v>1</v>
      </c>
      <c r="Q2347" s="139">
        <f>'Product Ratings'!Q2175</f>
        <v>3</v>
      </c>
      <c r="R2347" s="139">
        <f>'Product Ratings'!R2175</f>
        <v>0</v>
      </c>
      <c r="S2347" s="306">
        <f>'Product Ratings'!S2175</f>
        <v>0</v>
      </c>
      <c r="T2347" s="307">
        <f>'Product Ratings'!T2175</f>
        <v>6</v>
      </c>
      <c r="U2347" s="146"/>
      <c r="V2347" s="146"/>
      <c r="W2347" s="146"/>
    </row>
    <row r="2348" ht="12.75" customHeight="1">
      <c r="A2348" s="146"/>
      <c r="B2348" s="146" t="str">
        <f>'Product Ratings'!B2180</f>
        <v/>
      </c>
      <c r="C2348" s="146" t="str">
        <f t="shared" ref="C2348:D2348" si="408">#REF!</f>
        <v>#REF!</v>
      </c>
      <c r="D2348" s="146" t="str">
        <f t="shared" si="408"/>
        <v>#REF!</v>
      </c>
      <c r="E2348" s="146">
        <f>'Product Ratings'!C2180</f>
        <v>5</v>
      </c>
      <c r="F2348" s="305">
        <f>'Product Ratings'!D2180</f>
        <v>400</v>
      </c>
      <c r="G2348" s="305">
        <f>'Product Ratings'!E2180</f>
        <v>150</v>
      </c>
      <c r="H2348" s="134">
        <f>'Product Ratings'!F2180</f>
        <v>0.375</v>
      </c>
      <c r="I2348" s="146"/>
      <c r="J2348" s="305">
        <f>'Product Ratings'!J2180</f>
        <v>80</v>
      </c>
      <c r="K2348" s="146" t="str">
        <f>'Product Ratings'!K2180</f>
        <v/>
      </c>
      <c r="L2348" s="305">
        <f>'Product Ratings'!L2180</f>
        <v>58.18181818</v>
      </c>
      <c r="M2348" s="134" t="str">
        <f>'Product Ratings'!M2180</f>
        <v/>
      </c>
      <c r="N2348" s="146"/>
      <c r="O2348" s="139">
        <f>'Product Ratings'!O2180</f>
        <v>2</v>
      </c>
      <c r="P2348" s="139">
        <f>'Product Ratings'!P2180</f>
        <v>1</v>
      </c>
      <c r="Q2348" s="139">
        <f>'Product Ratings'!Q2180</f>
        <v>3</v>
      </c>
      <c r="R2348" s="139">
        <f>'Product Ratings'!R2180</f>
        <v>0</v>
      </c>
      <c r="S2348" s="306">
        <f>'Product Ratings'!S2180</f>
        <v>0</v>
      </c>
      <c r="T2348" s="307">
        <f>'Product Ratings'!T2180</f>
        <v>6</v>
      </c>
      <c r="U2348" s="146"/>
      <c r="V2348" s="146"/>
      <c r="W2348" s="146"/>
    </row>
    <row r="2349" ht="12.75" customHeight="1">
      <c r="A2349" s="146"/>
      <c r="B2349" s="146" t="str">
        <f>'Product Ratings'!B2181</f>
        <v/>
      </c>
      <c r="C2349" s="146" t="str">
        <f t="shared" ref="C2349:D2349" si="409">#REF!</f>
        <v>#REF!</v>
      </c>
      <c r="D2349" s="146" t="str">
        <f t="shared" si="409"/>
        <v>#REF!</v>
      </c>
      <c r="E2349" s="146">
        <f>'Product Ratings'!C2181</f>
        <v>5</v>
      </c>
      <c r="F2349" s="305">
        <f>'Product Ratings'!D2181</f>
        <v>354.78</v>
      </c>
      <c r="G2349" s="305">
        <f>'Product Ratings'!E2181</f>
        <v>133.04</v>
      </c>
      <c r="H2349" s="134">
        <f>'Product Ratings'!F2181</f>
        <v>0.375</v>
      </c>
      <c r="I2349" s="146"/>
      <c r="J2349" s="305">
        <f>'Product Ratings'!J2181</f>
        <v>70.956</v>
      </c>
      <c r="K2349" s="146" t="str">
        <f>'Product Ratings'!K2181</f>
        <v/>
      </c>
      <c r="L2349" s="305">
        <f>'Product Ratings'!L2181</f>
        <v>51.60436364</v>
      </c>
      <c r="M2349" s="134" t="str">
        <f>'Product Ratings'!M2181</f>
        <v/>
      </c>
      <c r="N2349" s="146"/>
      <c r="O2349" s="139">
        <f>'Product Ratings'!O2181</f>
        <v>2</v>
      </c>
      <c r="P2349" s="139">
        <f>'Product Ratings'!P2181</f>
        <v>1</v>
      </c>
      <c r="Q2349" s="139">
        <f>'Product Ratings'!Q2181</f>
        <v>3</v>
      </c>
      <c r="R2349" s="139">
        <f>'Product Ratings'!R2181</f>
        <v>0</v>
      </c>
      <c r="S2349" s="306">
        <f>'Product Ratings'!S2181</f>
        <v>0</v>
      </c>
      <c r="T2349" s="307">
        <f>'Product Ratings'!T2181</f>
        <v>6</v>
      </c>
      <c r="U2349" s="146"/>
      <c r="V2349" s="146"/>
      <c r="W2349" s="146"/>
    </row>
    <row r="2350" ht="12.75" customHeight="1">
      <c r="A2350" s="146"/>
      <c r="B2350" s="146" t="str">
        <f>'Product Ratings'!B2210</f>
        <v/>
      </c>
      <c r="C2350" s="146" t="str">
        <f t="shared" ref="C2350:D2350" si="410">#REF!</f>
        <v>#REF!</v>
      </c>
      <c r="D2350" s="146" t="str">
        <f t="shared" si="410"/>
        <v>#REF!</v>
      </c>
      <c r="E2350" s="146">
        <f>'Product Ratings'!C2210</f>
        <v>1</v>
      </c>
      <c r="F2350" s="305">
        <f>'Product Ratings'!D2210</f>
        <v>70.29</v>
      </c>
      <c r="G2350" s="305">
        <f>'Product Ratings'!E2210</f>
        <v>24.97</v>
      </c>
      <c r="H2350" s="134">
        <f>'Product Ratings'!F2210</f>
        <v>0.3552</v>
      </c>
      <c r="I2350" s="146"/>
      <c r="J2350" s="305">
        <f>'Product Ratings'!J2210</f>
        <v>70.29</v>
      </c>
      <c r="K2350" s="146" t="str">
        <f>'Product Ratings'!K2210</f>
        <v/>
      </c>
      <c r="L2350" s="305">
        <f>'Product Ratings'!L2210</f>
        <v>51.86688312</v>
      </c>
      <c r="M2350" s="134" t="str">
        <f>'Product Ratings'!M2210</f>
        <v/>
      </c>
      <c r="N2350" s="146"/>
      <c r="O2350" s="139">
        <f>'Product Ratings'!O2210</f>
        <v>2</v>
      </c>
      <c r="P2350" s="139">
        <f>'Product Ratings'!P2210</f>
        <v>1</v>
      </c>
      <c r="Q2350" s="139">
        <f>'Product Ratings'!Q2210</f>
        <v>3</v>
      </c>
      <c r="R2350" s="139">
        <f>'Product Ratings'!R2210</f>
        <v>0</v>
      </c>
      <c r="S2350" s="306">
        <f>'Product Ratings'!S2210</f>
        <v>0</v>
      </c>
      <c r="T2350" s="307">
        <f>'Product Ratings'!T2210</f>
        <v>6</v>
      </c>
      <c r="U2350" s="146"/>
      <c r="V2350" s="146"/>
      <c r="W2350" s="146"/>
    </row>
    <row r="2351" ht="12.75" customHeight="1">
      <c r="A2351" s="146"/>
      <c r="B2351" s="146" t="str">
        <f>'Product Ratings'!B2215</f>
        <v/>
      </c>
      <c r="C2351" s="146" t="str">
        <f t="shared" ref="C2351:D2351" si="411">#REF!</f>
        <v>#REF!</v>
      </c>
      <c r="D2351" s="146" t="str">
        <f t="shared" si="411"/>
        <v>#REF!</v>
      </c>
      <c r="E2351" s="146">
        <f>'Product Ratings'!C2215</f>
        <v>1</v>
      </c>
      <c r="F2351" s="305">
        <f>'Product Ratings'!D2215</f>
        <v>76.98</v>
      </c>
      <c r="G2351" s="305">
        <f>'Product Ratings'!E2215</f>
        <v>26.98</v>
      </c>
      <c r="H2351" s="134">
        <f>'Product Ratings'!F2215</f>
        <v>0.3505</v>
      </c>
      <c r="I2351" s="146"/>
      <c r="J2351" s="305">
        <f>'Product Ratings'!J2215</f>
        <v>76.98</v>
      </c>
      <c r="K2351" s="146" t="str">
        <f>'Product Ratings'!K2215</f>
        <v/>
      </c>
      <c r="L2351" s="305">
        <f>'Product Ratings'!L2215</f>
        <v>57.0011107</v>
      </c>
      <c r="M2351" s="134" t="str">
        <f>'Product Ratings'!M2215</f>
        <v/>
      </c>
      <c r="N2351" s="146"/>
      <c r="O2351" s="139">
        <f>'Product Ratings'!O2215</f>
        <v>2</v>
      </c>
      <c r="P2351" s="139">
        <f>'Product Ratings'!P2215</f>
        <v>1</v>
      </c>
      <c r="Q2351" s="139">
        <f>'Product Ratings'!Q2215</f>
        <v>3</v>
      </c>
      <c r="R2351" s="139">
        <f>'Product Ratings'!R2215</f>
        <v>0</v>
      </c>
      <c r="S2351" s="306">
        <f>'Product Ratings'!S2215</f>
        <v>0</v>
      </c>
      <c r="T2351" s="307">
        <f>'Product Ratings'!T2215</f>
        <v>6</v>
      </c>
      <c r="U2351" s="146"/>
      <c r="V2351" s="146"/>
      <c r="W2351" s="146"/>
    </row>
    <row r="2352" ht="12.75" customHeight="1">
      <c r="A2352" s="146"/>
      <c r="B2352" s="146" t="str">
        <f>'Product Ratings'!B2231</f>
        <v/>
      </c>
      <c r="C2352" s="146" t="str">
        <f t="shared" ref="C2352:D2352" si="412">#REF!</f>
        <v>#REF!</v>
      </c>
      <c r="D2352" s="146" t="str">
        <f t="shared" si="412"/>
        <v>#REF!</v>
      </c>
      <c r="E2352" s="146">
        <f>'Product Ratings'!C2231</f>
        <v>1</v>
      </c>
      <c r="F2352" s="305">
        <f>'Product Ratings'!D2231</f>
        <v>86.09</v>
      </c>
      <c r="G2352" s="305">
        <f>'Product Ratings'!E2231</f>
        <v>29.46</v>
      </c>
      <c r="H2352" s="134">
        <f>'Product Ratings'!F2231</f>
        <v>0.3422</v>
      </c>
      <c r="I2352" s="146"/>
      <c r="J2352" s="305">
        <f>'Product Ratings'!J2231</f>
        <v>86.09</v>
      </c>
      <c r="K2352" s="146" t="str">
        <f>'Product Ratings'!K2231</f>
        <v/>
      </c>
      <c r="L2352" s="305">
        <f>'Product Ratings'!L2231</f>
        <v>64.1409626</v>
      </c>
      <c r="M2352" s="134" t="str">
        <f>'Product Ratings'!M2231</f>
        <v/>
      </c>
      <c r="N2352" s="146"/>
      <c r="O2352" s="139">
        <f>'Product Ratings'!O2231</f>
        <v>2</v>
      </c>
      <c r="P2352" s="139">
        <f>'Product Ratings'!P2231</f>
        <v>1</v>
      </c>
      <c r="Q2352" s="139">
        <f>'Product Ratings'!Q2231</f>
        <v>3</v>
      </c>
      <c r="R2352" s="139">
        <f>'Product Ratings'!R2231</f>
        <v>0</v>
      </c>
      <c r="S2352" s="306">
        <f>'Product Ratings'!S2231</f>
        <v>0</v>
      </c>
      <c r="T2352" s="307">
        <f>'Product Ratings'!T2231</f>
        <v>6</v>
      </c>
      <c r="U2352" s="146"/>
      <c r="V2352" s="146"/>
      <c r="W2352" s="146"/>
    </row>
    <row r="2353" ht="12.75" customHeight="1">
      <c r="A2353" s="146"/>
      <c r="B2353" s="146" t="str">
        <f>'Product Ratings'!B2239</f>
        <v/>
      </c>
      <c r="C2353" s="146" t="str">
        <f t="shared" ref="C2353:D2353" si="413">#REF!</f>
        <v>#REF!</v>
      </c>
      <c r="D2353" s="146" t="str">
        <f t="shared" si="413"/>
        <v>#REF!</v>
      </c>
      <c r="E2353" s="146">
        <f>'Product Ratings'!C2239</f>
        <v>1</v>
      </c>
      <c r="F2353" s="305">
        <f>'Product Ratings'!D2239</f>
        <v>80</v>
      </c>
      <c r="G2353" s="305">
        <f>'Product Ratings'!E2239</f>
        <v>27</v>
      </c>
      <c r="H2353" s="134">
        <f>'Product Ratings'!F2239</f>
        <v>0.3375</v>
      </c>
      <c r="I2353" s="146"/>
      <c r="J2353" s="305">
        <f>'Product Ratings'!J2239</f>
        <v>80</v>
      </c>
      <c r="K2353" s="146" t="str">
        <f>'Product Ratings'!K2239</f>
        <v/>
      </c>
      <c r="L2353" s="305">
        <f>'Product Ratings'!L2239</f>
        <v>59.81308411</v>
      </c>
      <c r="M2353" s="134" t="str">
        <f>'Product Ratings'!M2239</f>
        <v/>
      </c>
      <c r="N2353" s="146"/>
      <c r="O2353" s="139">
        <f>'Product Ratings'!O2239</f>
        <v>2</v>
      </c>
      <c r="P2353" s="139">
        <f>'Product Ratings'!P2239</f>
        <v>1</v>
      </c>
      <c r="Q2353" s="139">
        <f>'Product Ratings'!Q2239</f>
        <v>3</v>
      </c>
      <c r="R2353" s="139">
        <f>'Product Ratings'!R2239</f>
        <v>0</v>
      </c>
      <c r="S2353" s="306">
        <f>'Product Ratings'!S2239</f>
        <v>0</v>
      </c>
      <c r="T2353" s="307">
        <f>'Product Ratings'!T2239</f>
        <v>6</v>
      </c>
      <c r="U2353" s="146"/>
      <c r="V2353" s="146"/>
      <c r="W2353" s="146"/>
    </row>
    <row r="2354" ht="12.75" customHeight="1">
      <c r="A2354" s="146"/>
      <c r="B2354" s="146" t="str">
        <f>'Product Ratings'!B2250</f>
        <v/>
      </c>
      <c r="C2354" s="146" t="str">
        <f t="shared" ref="C2354:D2354" si="414">#REF!</f>
        <v>#REF!</v>
      </c>
      <c r="D2354" s="146" t="str">
        <f t="shared" si="414"/>
        <v>#REF!</v>
      </c>
      <c r="E2354" s="146">
        <f>'Product Ratings'!C2250</f>
        <v>3</v>
      </c>
      <c r="F2354" s="305">
        <f>'Product Ratings'!D2250</f>
        <v>232.17</v>
      </c>
      <c r="G2354" s="305">
        <f>'Product Ratings'!E2250</f>
        <v>76.17</v>
      </c>
      <c r="H2354" s="134">
        <f>'Product Ratings'!F2250</f>
        <v>0.3281</v>
      </c>
      <c r="I2354" s="146"/>
      <c r="J2354" s="305">
        <f>'Product Ratings'!J2250</f>
        <v>77.39</v>
      </c>
      <c r="K2354" s="146" t="str">
        <f>'Product Ratings'!K2250</f>
        <v/>
      </c>
      <c r="L2354" s="305">
        <f>'Product Ratings'!L2250</f>
        <v>58.27121452</v>
      </c>
      <c r="M2354" s="134" t="str">
        <f>'Product Ratings'!M2250</f>
        <v/>
      </c>
      <c r="N2354" s="146"/>
      <c r="O2354" s="139">
        <f>'Product Ratings'!O2250</f>
        <v>2</v>
      </c>
      <c r="P2354" s="139">
        <f>'Product Ratings'!P2250</f>
        <v>1</v>
      </c>
      <c r="Q2354" s="139">
        <f>'Product Ratings'!Q2250</f>
        <v>3</v>
      </c>
      <c r="R2354" s="139">
        <f>'Product Ratings'!R2250</f>
        <v>0</v>
      </c>
      <c r="S2354" s="306">
        <f>'Product Ratings'!S2250</f>
        <v>0</v>
      </c>
      <c r="T2354" s="307">
        <f>'Product Ratings'!T2250</f>
        <v>6</v>
      </c>
      <c r="U2354" s="146"/>
      <c r="V2354" s="146"/>
      <c r="W2354" s="146"/>
    </row>
    <row r="2355" ht="12.75" customHeight="1">
      <c r="A2355" s="146"/>
      <c r="B2355" s="146" t="str">
        <f>'Product Ratings'!B2265</f>
        <v/>
      </c>
      <c r="C2355" s="146" t="str">
        <f t="shared" ref="C2355:D2355" si="415">#REF!</f>
        <v>#REF!</v>
      </c>
      <c r="D2355" s="146" t="str">
        <f t="shared" si="415"/>
        <v>#REF!</v>
      </c>
      <c r="E2355" s="146">
        <f>'Product Ratings'!C2265</f>
        <v>6</v>
      </c>
      <c r="F2355" s="305">
        <f>'Product Ratings'!D2265</f>
        <v>630.57</v>
      </c>
      <c r="G2355" s="305">
        <f>'Product Ratings'!E2265</f>
        <v>198.75</v>
      </c>
      <c r="H2355" s="134">
        <f>'Product Ratings'!F2265</f>
        <v>0.3152</v>
      </c>
      <c r="I2355" s="146"/>
      <c r="J2355" s="305">
        <f>'Product Ratings'!J2265</f>
        <v>105.095</v>
      </c>
      <c r="K2355" s="146" t="str">
        <f>'Product Ratings'!K2265</f>
        <v/>
      </c>
      <c r="L2355" s="305">
        <f>'Product Ratings'!L2265</f>
        <v>79.90799878</v>
      </c>
      <c r="M2355" s="134" t="str">
        <f>'Product Ratings'!M2265</f>
        <v/>
      </c>
      <c r="N2355" s="146"/>
      <c r="O2355" s="139">
        <f>'Product Ratings'!O2265</f>
        <v>2</v>
      </c>
      <c r="P2355" s="139">
        <f>'Product Ratings'!P2265</f>
        <v>2</v>
      </c>
      <c r="Q2355" s="139">
        <f>'Product Ratings'!Q2265</f>
        <v>2</v>
      </c>
      <c r="R2355" s="139">
        <f>'Product Ratings'!R2265</f>
        <v>0</v>
      </c>
      <c r="S2355" s="306">
        <f>'Product Ratings'!S2265</f>
        <v>0</v>
      </c>
      <c r="T2355" s="307">
        <f>'Product Ratings'!T2265</f>
        <v>6</v>
      </c>
      <c r="U2355" s="146"/>
      <c r="V2355" s="146"/>
      <c r="W2355" s="146"/>
    </row>
    <row r="2356" ht="12.75" customHeight="1">
      <c r="A2356" s="146"/>
      <c r="B2356" s="146" t="str">
        <f>'Product Ratings'!B2268</f>
        <v/>
      </c>
      <c r="C2356" s="146" t="str">
        <f t="shared" ref="C2356:D2356" si="416">#REF!</f>
        <v>#REF!</v>
      </c>
      <c r="D2356" s="146" t="str">
        <f t="shared" si="416"/>
        <v>#REF!</v>
      </c>
      <c r="E2356" s="146">
        <f>'Product Ratings'!C2268</f>
        <v>1</v>
      </c>
      <c r="F2356" s="305">
        <f>'Product Ratings'!D2268</f>
        <v>57.39</v>
      </c>
      <c r="G2356" s="305">
        <f>'Product Ratings'!E2268</f>
        <v>17.88</v>
      </c>
      <c r="H2356" s="134">
        <f>'Product Ratings'!F2268</f>
        <v>0.3115</v>
      </c>
      <c r="I2356" s="146"/>
      <c r="J2356" s="305">
        <f>'Product Ratings'!J2268</f>
        <v>57.39</v>
      </c>
      <c r="K2356" s="146" t="str">
        <f>'Product Ratings'!K2268</f>
        <v/>
      </c>
      <c r="L2356" s="305">
        <f>'Product Ratings'!L2268</f>
        <v>43.75905452</v>
      </c>
      <c r="M2356" s="134" t="str">
        <f>'Product Ratings'!M2268</f>
        <v/>
      </c>
      <c r="N2356" s="146"/>
      <c r="O2356" s="139">
        <f>'Product Ratings'!O2268</f>
        <v>2</v>
      </c>
      <c r="P2356" s="139">
        <f>'Product Ratings'!P2268</f>
        <v>1</v>
      </c>
      <c r="Q2356" s="139">
        <f>'Product Ratings'!Q2268</f>
        <v>3</v>
      </c>
      <c r="R2356" s="139">
        <f>'Product Ratings'!R2268</f>
        <v>0</v>
      </c>
      <c r="S2356" s="306">
        <f>'Product Ratings'!S2268</f>
        <v>0</v>
      </c>
      <c r="T2356" s="307">
        <f>'Product Ratings'!T2268</f>
        <v>6</v>
      </c>
      <c r="U2356" s="146"/>
      <c r="V2356" s="146"/>
      <c r="W2356" s="146"/>
    </row>
    <row r="2357" ht="12.75" customHeight="1">
      <c r="A2357" s="146"/>
      <c r="B2357" s="146" t="str">
        <f>'Product Ratings'!B2269</f>
        <v/>
      </c>
      <c r="C2357" s="146" t="str">
        <f t="shared" ref="C2357:D2357" si="417">#REF!</f>
        <v>#REF!</v>
      </c>
      <c r="D2357" s="146" t="str">
        <f t="shared" si="417"/>
        <v>#REF!</v>
      </c>
      <c r="E2357" s="146">
        <f>'Product Ratings'!C2269</f>
        <v>9</v>
      </c>
      <c r="F2357" s="305">
        <f>'Product Ratings'!D2269</f>
        <v>1458.26</v>
      </c>
      <c r="G2357" s="305">
        <f>'Product Ratings'!E2269</f>
        <v>452.06</v>
      </c>
      <c r="H2357" s="134">
        <f>'Product Ratings'!F2269</f>
        <v>0.31</v>
      </c>
      <c r="I2357" s="146"/>
      <c r="J2357" s="305">
        <f>'Product Ratings'!J2269</f>
        <v>162.0288889</v>
      </c>
      <c r="K2357" s="146" t="str">
        <f>'Product Ratings'!K2269</f>
        <v/>
      </c>
      <c r="L2357" s="305">
        <f>'Product Ratings'!L2269</f>
        <v>123.6861747</v>
      </c>
      <c r="M2357" s="134" t="str">
        <f>'Product Ratings'!M2269</f>
        <v/>
      </c>
      <c r="N2357" s="146"/>
      <c r="O2357" s="139">
        <f>'Product Ratings'!O2269</f>
        <v>2</v>
      </c>
      <c r="P2357" s="139">
        <f>'Product Ratings'!P2269</f>
        <v>2</v>
      </c>
      <c r="Q2357" s="139">
        <f>'Product Ratings'!Q2269</f>
        <v>2</v>
      </c>
      <c r="R2357" s="139">
        <f>'Product Ratings'!R2269</f>
        <v>0</v>
      </c>
      <c r="S2357" s="306">
        <f>'Product Ratings'!S2269</f>
        <v>0</v>
      </c>
      <c r="T2357" s="307">
        <f>'Product Ratings'!T2269</f>
        <v>6</v>
      </c>
      <c r="U2357" s="146"/>
      <c r="V2357" s="146"/>
      <c r="W2357" s="146"/>
    </row>
    <row r="2358" ht="12.75" customHeight="1">
      <c r="A2358" s="146"/>
      <c r="B2358" s="146" t="str">
        <f>'Product Ratings'!B2293</f>
        <v/>
      </c>
      <c r="C2358" s="146" t="str">
        <f t="shared" ref="C2358:D2358" si="418">#REF!</f>
        <v>#REF!</v>
      </c>
      <c r="D2358" s="146" t="str">
        <f t="shared" si="418"/>
        <v>#REF!</v>
      </c>
      <c r="E2358" s="146">
        <f>'Product Ratings'!C2293</f>
        <v>2</v>
      </c>
      <c r="F2358" s="305">
        <f>'Product Ratings'!D2293</f>
        <v>163.48</v>
      </c>
      <c r="G2358" s="305">
        <f>'Product Ratings'!E2293</f>
        <v>48.4</v>
      </c>
      <c r="H2358" s="134">
        <f>'Product Ratings'!F2293</f>
        <v>0.2961</v>
      </c>
      <c r="I2358" s="146"/>
      <c r="J2358" s="305">
        <f>'Product Ratings'!J2293</f>
        <v>81.74</v>
      </c>
      <c r="K2358" s="146" t="str">
        <f>'Product Ratings'!K2293</f>
        <v/>
      </c>
      <c r="L2358" s="305">
        <f>'Product Ratings'!L2293</f>
        <v>63.06612144</v>
      </c>
      <c r="M2358" s="134" t="str">
        <f>'Product Ratings'!M2293</f>
        <v/>
      </c>
      <c r="N2358" s="146"/>
      <c r="O2358" s="139">
        <f>'Product Ratings'!O2293</f>
        <v>2</v>
      </c>
      <c r="P2358" s="139">
        <f>'Product Ratings'!P2293</f>
        <v>1</v>
      </c>
      <c r="Q2358" s="139">
        <f>'Product Ratings'!Q2293</f>
        <v>3</v>
      </c>
      <c r="R2358" s="139">
        <f>'Product Ratings'!R2293</f>
        <v>0</v>
      </c>
      <c r="S2358" s="306">
        <f>'Product Ratings'!S2293</f>
        <v>0</v>
      </c>
      <c r="T2358" s="307">
        <f>'Product Ratings'!T2293</f>
        <v>6</v>
      </c>
      <c r="U2358" s="146"/>
      <c r="V2358" s="146"/>
      <c r="W2358" s="146"/>
    </row>
    <row r="2359" ht="12.75" customHeight="1">
      <c r="A2359" s="146"/>
      <c r="B2359" s="146" t="str">
        <f>'Product Ratings'!B2304</f>
        <v/>
      </c>
      <c r="C2359" s="146" t="str">
        <f t="shared" ref="C2359:D2359" si="419">#REF!</f>
        <v>#REF!</v>
      </c>
      <c r="D2359" s="146" t="str">
        <f t="shared" si="419"/>
        <v>#REF!</v>
      </c>
      <c r="E2359" s="146">
        <f>'Product Ratings'!C2304</f>
        <v>7</v>
      </c>
      <c r="F2359" s="305">
        <f>'Product Ratings'!D2304</f>
        <v>703.13</v>
      </c>
      <c r="G2359" s="305">
        <f>'Product Ratings'!E2304</f>
        <v>200.6</v>
      </c>
      <c r="H2359" s="134">
        <f>'Product Ratings'!F2304</f>
        <v>0.2853</v>
      </c>
      <c r="I2359" s="146"/>
      <c r="J2359" s="305">
        <f>'Product Ratings'!J2304</f>
        <v>100.4471429</v>
      </c>
      <c r="K2359" s="146" t="str">
        <f>'Product Ratings'!K2304</f>
        <v/>
      </c>
      <c r="L2359" s="305">
        <f>'Product Ratings'!L2304</f>
        <v>78.15073746</v>
      </c>
      <c r="M2359" s="134" t="str">
        <f>'Product Ratings'!M2304</f>
        <v/>
      </c>
      <c r="N2359" s="146"/>
      <c r="O2359" s="139">
        <f>'Product Ratings'!O2304</f>
        <v>2</v>
      </c>
      <c r="P2359" s="139">
        <f>'Product Ratings'!P2304</f>
        <v>2</v>
      </c>
      <c r="Q2359" s="139">
        <f>'Product Ratings'!Q2304</f>
        <v>2</v>
      </c>
      <c r="R2359" s="139">
        <f>'Product Ratings'!R2304</f>
        <v>0</v>
      </c>
      <c r="S2359" s="306">
        <f>'Product Ratings'!S2304</f>
        <v>0</v>
      </c>
      <c r="T2359" s="307">
        <f>'Product Ratings'!T2304</f>
        <v>6</v>
      </c>
      <c r="U2359" s="146"/>
      <c r="V2359" s="146"/>
      <c r="W2359" s="146"/>
    </row>
    <row r="2360" ht="12.75" customHeight="1">
      <c r="A2360" s="146"/>
      <c r="B2360" s="146" t="str">
        <f>'Product Ratings'!B2315</f>
        <v/>
      </c>
      <c r="C2360" s="146" t="str">
        <f t="shared" ref="C2360:D2360" si="420">#REF!</f>
        <v>#REF!</v>
      </c>
      <c r="D2360" s="146" t="str">
        <f t="shared" si="420"/>
        <v>#REF!</v>
      </c>
      <c r="E2360" s="146">
        <f>'Product Ratings'!C2315</f>
        <v>6</v>
      </c>
      <c r="F2360" s="305">
        <f>'Product Ratings'!D2315</f>
        <v>844.75</v>
      </c>
      <c r="G2360" s="305">
        <f>'Product Ratings'!E2315</f>
        <v>231.94</v>
      </c>
      <c r="H2360" s="134">
        <f>'Product Ratings'!F2315</f>
        <v>0.2746</v>
      </c>
      <c r="I2360" s="146"/>
      <c r="J2360" s="305">
        <f>'Product Ratings'!J2315</f>
        <v>140.7916667</v>
      </c>
      <c r="K2360" s="146" t="str">
        <f>'Product Ratings'!K2315</f>
        <v/>
      </c>
      <c r="L2360" s="305">
        <f>'Product Ratings'!L2315</f>
        <v>110.4594906</v>
      </c>
      <c r="M2360" s="134" t="str">
        <f>'Product Ratings'!M2315</f>
        <v/>
      </c>
      <c r="N2360" s="146"/>
      <c r="O2360" s="139">
        <f>'Product Ratings'!O2315</f>
        <v>2</v>
      </c>
      <c r="P2360" s="139">
        <f>'Product Ratings'!P2315</f>
        <v>2</v>
      </c>
      <c r="Q2360" s="139">
        <f>'Product Ratings'!Q2315</f>
        <v>2</v>
      </c>
      <c r="R2360" s="139">
        <f>'Product Ratings'!R2315</f>
        <v>0</v>
      </c>
      <c r="S2360" s="306">
        <f>'Product Ratings'!S2315</f>
        <v>0</v>
      </c>
      <c r="T2360" s="307">
        <f>'Product Ratings'!T2315</f>
        <v>6</v>
      </c>
      <c r="U2360" s="146"/>
      <c r="V2360" s="146"/>
      <c r="W2360" s="146"/>
    </row>
    <row r="2361" ht="12.75" customHeight="1">
      <c r="A2361" s="146"/>
      <c r="B2361" s="146" t="str">
        <f>'Product Ratings'!B2370</f>
        <v/>
      </c>
      <c r="C2361" s="146" t="str">
        <f t="shared" ref="C2361:D2361" si="421">#REF!</f>
        <v>#REF!</v>
      </c>
      <c r="D2361" s="146" t="str">
        <f t="shared" si="421"/>
        <v>#REF!</v>
      </c>
      <c r="E2361" s="146">
        <f>'Product Ratings'!C2370</f>
        <v>3</v>
      </c>
      <c r="F2361" s="305">
        <f>'Product Ratings'!D2370</f>
        <v>140.87</v>
      </c>
      <c r="G2361" s="305">
        <f>'Product Ratings'!E2370</f>
        <v>3.69</v>
      </c>
      <c r="H2361" s="134">
        <f>'Product Ratings'!F2370</f>
        <v>0.0262</v>
      </c>
      <c r="I2361" s="146"/>
      <c r="J2361" s="305">
        <f>'Product Ratings'!J2370</f>
        <v>46.95666667</v>
      </c>
      <c r="K2361" s="146" t="str">
        <f>'Product Ratings'!K2370</f>
        <v/>
      </c>
      <c r="L2361" s="305">
        <f>'Product Ratings'!L2370</f>
        <v>45.75781199</v>
      </c>
      <c r="M2361" s="134" t="str">
        <f>'Product Ratings'!M2370</f>
        <v/>
      </c>
      <c r="N2361" s="146"/>
      <c r="O2361" s="139">
        <f>'Product Ratings'!O2370</f>
        <v>1</v>
      </c>
      <c r="P2361" s="139">
        <f>'Product Ratings'!P2370</f>
        <v>1</v>
      </c>
      <c r="Q2361" s="139">
        <f>'Product Ratings'!Q2370</f>
        <v>3</v>
      </c>
      <c r="R2361" s="139">
        <f>'Product Ratings'!R2370</f>
        <v>0</v>
      </c>
      <c r="S2361" s="306">
        <f>'Product Ratings'!S2370</f>
        <v>0</v>
      </c>
      <c r="T2361" s="307">
        <f>'Product Ratings'!T2370</f>
        <v>5</v>
      </c>
      <c r="U2361" s="146"/>
      <c r="V2361" s="146"/>
      <c r="W2361" s="146"/>
    </row>
    <row r="2362" ht="12.75" customHeight="1">
      <c r="A2362" s="146"/>
      <c r="B2362" s="146" t="str">
        <f>'Product Ratings'!B2371</f>
        <v/>
      </c>
      <c r="C2362" s="146" t="str">
        <f t="shared" ref="C2362:D2362" si="422">#REF!</f>
        <v>#REF!</v>
      </c>
      <c r="D2362" s="146" t="str">
        <f t="shared" si="422"/>
        <v>#REF!</v>
      </c>
      <c r="E2362" s="146">
        <f>'Product Ratings'!C2371</f>
        <v>8</v>
      </c>
      <c r="F2362" s="305">
        <f>'Product Ratings'!D2371</f>
        <v>833.91</v>
      </c>
      <c r="G2362" s="305">
        <f>'Product Ratings'!E2371</f>
        <v>166.39</v>
      </c>
      <c r="H2362" s="134">
        <f>'Product Ratings'!F2371</f>
        <v>0.1995</v>
      </c>
      <c r="I2362" s="146"/>
      <c r="J2362" s="305">
        <f>'Product Ratings'!J2371</f>
        <v>104.23875</v>
      </c>
      <c r="K2362" s="146" t="str">
        <f>'Product Ratings'!K2371</f>
        <v/>
      </c>
      <c r="L2362" s="305">
        <f>'Product Ratings'!L2371</f>
        <v>86.9018341</v>
      </c>
      <c r="M2362" s="134" t="str">
        <f>'Product Ratings'!M2371</f>
        <v/>
      </c>
      <c r="N2362" s="146"/>
      <c r="O2362" s="139">
        <f>'Product Ratings'!O2371</f>
        <v>1</v>
      </c>
      <c r="P2362" s="139">
        <f>'Product Ratings'!P2371</f>
        <v>2</v>
      </c>
      <c r="Q2362" s="139">
        <f>'Product Ratings'!Q2371</f>
        <v>2</v>
      </c>
      <c r="R2362" s="139">
        <f>'Product Ratings'!R2371</f>
        <v>0</v>
      </c>
      <c r="S2362" s="306">
        <f>'Product Ratings'!S2371</f>
        <v>0</v>
      </c>
      <c r="T2362" s="307">
        <f>'Product Ratings'!T2371</f>
        <v>5</v>
      </c>
      <c r="U2362" s="146"/>
      <c r="V2362" s="146"/>
      <c r="W2362" s="146"/>
    </row>
    <row r="2363" ht="12.75" customHeight="1">
      <c r="A2363" s="146"/>
      <c r="B2363" s="146" t="str">
        <f>'Product Ratings'!B2372</f>
        <v/>
      </c>
      <c r="C2363" s="146" t="str">
        <f t="shared" ref="C2363:D2363" si="423">#REF!</f>
        <v>#REF!</v>
      </c>
      <c r="D2363" s="146" t="str">
        <f t="shared" si="423"/>
        <v>#REF!</v>
      </c>
      <c r="E2363" s="146">
        <f>'Product Ratings'!C2372</f>
        <v>2</v>
      </c>
      <c r="F2363" s="305">
        <f>'Product Ratings'!D2372</f>
        <v>172.17</v>
      </c>
      <c r="G2363" s="305">
        <f>'Product Ratings'!E2372</f>
        <v>33.69</v>
      </c>
      <c r="H2363" s="134">
        <f>'Product Ratings'!F2372</f>
        <v>0.1957</v>
      </c>
      <c r="I2363" s="146"/>
      <c r="J2363" s="305">
        <f>'Product Ratings'!J2372</f>
        <v>86.085</v>
      </c>
      <c r="K2363" s="146" t="str">
        <f>'Product Ratings'!K2372</f>
        <v/>
      </c>
      <c r="L2363" s="305">
        <f>'Product Ratings'!L2372</f>
        <v>71.99548382</v>
      </c>
      <c r="M2363" s="134" t="str">
        <f>'Product Ratings'!M2372</f>
        <v/>
      </c>
      <c r="N2363" s="146"/>
      <c r="O2363" s="139">
        <f>'Product Ratings'!O2372</f>
        <v>1</v>
      </c>
      <c r="P2363" s="139">
        <f>'Product Ratings'!P2372</f>
        <v>1</v>
      </c>
      <c r="Q2363" s="139">
        <f>'Product Ratings'!Q2372</f>
        <v>3</v>
      </c>
      <c r="R2363" s="139">
        <f>'Product Ratings'!R2372</f>
        <v>0</v>
      </c>
      <c r="S2363" s="306">
        <f>'Product Ratings'!S2372</f>
        <v>0</v>
      </c>
      <c r="T2363" s="307">
        <f>'Product Ratings'!T2372</f>
        <v>5</v>
      </c>
      <c r="U2363" s="146"/>
      <c r="V2363" s="146"/>
      <c r="W2363" s="146"/>
    </row>
    <row r="2364" ht="12.75" customHeight="1">
      <c r="A2364" s="146"/>
      <c r="B2364" s="146" t="str">
        <f>'Product Ratings'!B2381</f>
        <v/>
      </c>
      <c r="C2364" s="146" t="str">
        <f t="shared" ref="C2364:D2364" si="424">#REF!</f>
        <v>#REF!</v>
      </c>
      <c r="D2364" s="146" t="str">
        <f t="shared" si="424"/>
        <v>#REF!</v>
      </c>
      <c r="E2364" s="146">
        <f>'Product Ratings'!C2381</f>
        <v>1</v>
      </c>
      <c r="F2364" s="305">
        <f>'Product Ratings'!D2381</f>
        <v>60</v>
      </c>
      <c r="G2364" s="305">
        <f>'Product Ratings'!E2381</f>
        <v>10</v>
      </c>
      <c r="H2364" s="134">
        <f>'Product Ratings'!F2381</f>
        <v>0.1667</v>
      </c>
      <c r="I2364" s="146"/>
      <c r="J2364" s="305">
        <f>'Product Ratings'!J2381</f>
        <v>60</v>
      </c>
      <c r="K2364" s="146" t="str">
        <f>'Product Ratings'!K2381</f>
        <v/>
      </c>
      <c r="L2364" s="305">
        <f>'Product Ratings'!L2381</f>
        <v>51.42710208</v>
      </c>
      <c r="M2364" s="134" t="str">
        <f>'Product Ratings'!M2381</f>
        <v/>
      </c>
      <c r="N2364" s="146"/>
      <c r="O2364" s="139">
        <f>'Product Ratings'!O2381</f>
        <v>1</v>
      </c>
      <c r="P2364" s="139">
        <f>'Product Ratings'!P2381</f>
        <v>1</v>
      </c>
      <c r="Q2364" s="139">
        <f>'Product Ratings'!Q2381</f>
        <v>3</v>
      </c>
      <c r="R2364" s="139">
        <f>'Product Ratings'!R2381</f>
        <v>0</v>
      </c>
      <c r="S2364" s="306">
        <f>'Product Ratings'!S2381</f>
        <v>0</v>
      </c>
      <c r="T2364" s="307">
        <f>'Product Ratings'!T2381</f>
        <v>5</v>
      </c>
      <c r="U2364" s="146"/>
      <c r="V2364" s="146"/>
      <c r="W2364" s="146"/>
    </row>
    <row r="2365" ht="12.75" customHeight="1">
      <c r="A2365" s="146"/>
      <c r="B2365" s="146" t="str">
        <f>'Product Ratings'!B2385</f>
        <v/>
      </c>
      <c r="C2365" s="146" t="str">
        <f t="shared" ref="C2365:D2365" si="425">#REF!</f>
        <v>#REF!</v>
      </c>
      <c r="D2365" s="146" t="str">
        <f t="shared" si="425"/>
        <v>#REF!</v>
      </c>
      <c r="E2365" s="146">
        <f>'Product Ratings'!C2385</f>
        <v>1</v>
      </c>
      <c r="F2365" s="305">
        <f>'Product Ratings'!D2385</f>
        <v>59.95</v>
      </c>
      <c r="G2365" s="305">
        <f>'Product Ratings'!E2385</f>
        <v>9.9</v>
      </c>
      <c r="H2365" s="134">
        <f>'Product Ratings'!F2385</f>
        <v>0.1652</v>
      </c>
      <c r="I2365" s="146"/>
      <c r="J2365" s="305">
        <f>'Product Ratings'!J2385</f>
        <v>59.95</v>
      </c>
      <c r="K2365" s="146" t="str">
        <f>'Product Ratings'!K2385</f>
        <v/>
      </c>
      <c r="L2365" s="305">
        <f>'Product Ratings'!L2385</f>
        <v>51.45039478</v>
      </c>
      <c r="M2365" s="134" t="str">
        <f>'Product Ratings'!M2385</f>
        <v/>
      </c>
      <c r="N2365" s="146"/>
      <c r="O2365" s="139">
        <f>'Product Ratings'!O2385</f>
        <v>1</v>
      </c>
      <c r="P2365" s="139">
        <f>'Product Ratings'!P2385</f>
        <v>1</v>
      </c>
      <c r="Q2365" s="139">
        <f>'Product Ratings'!Q2385</f>
        <v>3</v>
      </c>
      <c r="R2365" s="139">
        <f>'Product Ratings'!R2385</f>
        <v>0</v>
      </c>
      <c r="S2365" s="306">
        <f>'Product Ratings'!S2385</f>
        <v>0</v>
      </c>
      <c r="T2365" s="307">
        <f>'Product Ratings'!T2385</f>
        <v>5</v>
      </c>
      <c r="U2365" s="146"/>
      <c r="V2365" s="146"/>
      <c r="W2365" s="146"/>
    </row>
    <row r="2366" ht="12.75" customHeight="1">
      <c r="A2366" s="146"/>
      <c r="B2366" s="146" t="str">
        <f>'Product Ratings'!B2386</f>
        <v/>
      </c>
      <c r="C2366" s="146" t="str">
        <f t="shared" ref="C2366:D2366" si="426">#REF!</f>
        <v>#REF!</v>
      </c>
      <c r="D2366" s="146" t="str">
        <f t="shared" si="426"/>
        <v>#REF!</v>
      </c>
      <c r="E2366" s="146">
        <f>'Product Ratings'!C2386</f>
        <v>1</v>
      </c>
      <c r="F2366" s="305">
        <f>'Product Ratings'!D2386</f>
        <v>72.99</v>
      </c>
      <c r="G2366" s="305">
        <f>'Product Ratings'!E2386</f>
        <v>12.03</v>
      </c>
      <c r="H2366" s="134">
        <f>'Product Ratings'!F2386</f>
        <v>0.1648</v>
      </c>
      <c r="I2366" s="146"/>
      <c r="J2366" s="305">
        <f>'Product Ratings'!J2386</f>
        <v>72.99</v>
      </c>
      <c r="K2366" s="146" t="str">
        <f>'Product Ratings'!K2386</f>
        <v/>
      </c>
      <c r="L2366" s="305">
        <f>'Product Ratings'!L2386</f>
        <v>62.66311813</v>
      </c>
      <c r="M2366" s="134" t="str">
        <f>'Product Ratings'!M2386</f>
        <v/>
      </c>
      <c r="N2366" s="146"/>
      <c r="O2366" s="139">
        <f>'Product Ratings'!O2386</f>
        <v>1</v>
      </c>
      <c r="P2366" s="139">
        <f>'Product Ratings'!P2386</f>
        <v>1</v>
      </c>
      <c r="Q2366" s="139">
        <f>'Product Ratings'!Q2386</f>
        <v>3</v>
      </c>
      <c r="R2366" s="139">
        <f>'Product Ratings'!R2386</f>
        <v>0</v>
      </c>
      <c r="S2366" s="306">
        <f>'Product Ratings'!S2386</f>
        <v>0</v>
      </c>
      <c r="T2366" s="307">
        <f>'Product Ratings'!T2386</f>
        <v>5</v>
      </c>
      <c r="U2366" s="146"/>
      <c r="V2366" s="146"/>
      <c r="W2366" s="146"/>
    </row>
    <row r="2367" ht="12.75" customHeight="1">
      <c r="A2367" s="146"/>
      <c r="B2367" s="146" t="str">
        <f>'Product Ratings'!B2399</f>
        <v/>
      </c>
      <c r="C2367" s="146" t="str">
        <f t="shared" ref="C2367:D2367" si="427">#REF!</f>
        <v>#REF!</v>
      </c>
      <c r="D2367" s="146" t="str">
        <f t="shared" si="427"/>
        <v>#REF!</v>
      </c>
      <c r="E2367" s="146">
        <f>'Product Ratings'!C2399</f>
        <v>1</v>
      </c>
      <c r="F2367" s="305">
        <f>'Product Ratings'!D2399</f>
        <v>46.43</v>
      </c>
      <c r="G2367" s="305">
        <f>'Product Ratings'!E2399</f>
        <v>5.18</v>
      </c>
      <c r="H2367" s="134">
        <f>'Product Ratings'!F2399</f>
        <v>0.1117</v>
      </c>
      <c r="I2367" s="146"/>
      <c r="J2367" s="305">
        <f>'Product Ratings'!J2399</f>
        <v>46.43</v>
      </c>
      <c r="K2367" s="146" t="str">
        <f>'Product Ratings'!K2399</f>
        <v/>
      </c>
      <c r="L2367" s="305">
        <f>'Product Ratings'!L2399</f>
        <v>41.76486462</v>
      </c>
      <c r="M2367" s="134" t="str">
        <f>'Product Ratings'!M2399</f>
        <v/>
      </c>
      <c r="N2367" s="146"/>
      <c r="O2367" s="139">
        <f>'Product Ratings'!O2399</f>
        <v>1</v>
      </c>
      <c r="P2367" s="139">
        <f>'Product Ratings'!P2399</f>
        <v>1</v>
      </c>
      <c r="Q2367" s="139">
        <f>'Product Ratings'!Q2399</f>
        <v>3</v>
      </c>
      <c r="R2367" s="139">
        <f>'Product Ratings'!R2399</f>
        <v>0</v>
      </c>
      <c r="S2367" s="306">
        <f>'Product Ratings'!S2399</f>
        <v>0</v>
      </c>
      <c r="T2367" s="307">
        <f>'Product Ratings'!T2399</f>
        <v>5</v>
      </c>
      <c r="U2367" s="146"/>
      <c r="V2367" s="146"/>
      <c r="W2367" s="146"/>
    </row>
    <row r="2368" ht="12.75" customHeight="1">
      <c r="A2368" s="146"/>
      <c r="B2368" s="146" t="str">
        <f>'Product Ratings'!B1840</f>
        <v/>
      </c>
      <c r="C2368" s="146" t="str">
        <f t="shared" ref="C2368:D2368" si="428">#REF!</f>
        <v>#REF!</v>
      </c>
      <c r="D2368" s="146" t="str">
        <f t="shared" si="428"/>
        <v>#REF!</v>
      </c>
      <c r="E2368" s="146">
        <f>'Product Ratings'!C1840</f>
        <v>1</v>
      </c>
      <c r="F2368" s="305">
        <f>'Product Ratings'!D1840</f>
        <v>332.61</v>
      </c>
      <c r="G2368" s="305">
        <f>'Product Ratings'!E1840</f>
        <v>153.61</v>
      </c>
      <c r="H2368" s="134">
        <f>'Product Ratings'!F1840</f>
        <v>0.4618</v>
      </c>
      <c r="I2368" s="146"/>
      <c r="J2368" s="305">
        <f>'Product Ratings'!J1840</f>
        <v>332.61</v>
      </c>
      <c r="K2368" s="146" t="str">
        <f>'Product Ratings'!K1840</f>
        <v/>
      </c>
      <c r="L2368" s="305">
        <f>'Product Ratings'!L1840</f>
        <v>227.5345464</v>
      </c>
      <c r="M2368" s="134" t="str">
        <f>'Product Ratings'!M1840</f>
        <v/>
      </c>
      <c r="N2368" s="146"/>
      <c r="O2368" s="139">
        <f>'Product Ratings'!O1840</f>
        <v>3</v>
      </c>
      <c r="P2368" s="139">
        <f>'Product Ratings'!P1840</f>
        <v>1</v>
      </c>
      <c r="Q2368" s="139">
        <f>'Product Ratings'!Q1840</f>
        <v>1</v>
      </c>
      <c r="R2368" s="139">
        <f>'Product Ratings'!R1840</f>
        <v>0</v>
      </c>
      <c r="S2368" s="306">
        <f>'Product Ratings'!S1840</f>
        <v>0</v>
      </c>
      <c r="T2368" s="307">
        <f>'Product Ratings'!T1840</f>
        <v>5</v>
      </c>
      <c r="U2368" s="146"/>
      <c r="V2368" s="146"/>
      <c r="W2368" s="146"/>
    </row>
    <row r="2369" ht="12.75" customHeight="1">
      <c r="A2369" s="146"/>
      <c r="B2369" s="146" t="str">
        <f>'Product Ratings'!B1864</f>
        <v/>
      </c>
      <c r="C2369" s="146" t="str">
        <f t="shared" ref="C2369:D2369" si="429">#REF!</f>
        <v>#REF!</v>
      </c>
      <c r="D2369" s="146" t="str">
        <f t="shared" si="429"/>
        <v>#REF!</v>
      </c>
      <c r="E2369" s="146">
        <f>'Product Ratings'!C1864</f>
        <v>1</v>
      </c>
      <c r="F2369" s="305">
        <f>'Product Ratings'!D1864</f>
        <v>373.04</v>
      </c>
      <c r="G2369" s="305">
        <f>'Product Ratings'!E1864</f>
        <v>170.52</v>
      </c>
      <c r="H2369" s="134">
        <f>'Product Ratings'!F1864</f>
        <v>0.4571</v>
      </c>
      <c r="I2369" s="146"/>
      <c r="J2369" s="305">
        <f>'Product Ratings'!J1864</f>
        <v>373.04</v>
      </c>
      <c r="K2369" s="146" t="str">
        <f>'Product Ratings'!K1864</f>
        <v/>
      </c>
      <c r="L2369" s="305">
        <f>'Product Ratings'!L1864</f>
        <v>256.015373</v>
      </c>
      <c r="M2369" s="134" t="str">
        <f>'Product Ratings'!M1864</f>
        <v/>
      </c>
      <c r="N2369" s="146"/>
      <c r="O2369" s="139">
        <f>'Product Ratings'!O1864</f>
        <v>3</v>
      </c>
      <c r="P2369" s="139">
        <f>'Product Ratings'!P1864</f>
        <v>1</v>
      </c>
      <c r="Q2369" s="139">
        <f>'Product Ratings'!Q1864</f>
        <v>1</v>
      </c>
      <c r="R2369" s="139">
        <f>'Product Ratings'!R1864</f>
        <v>0</v>
      </c>
      <c r="S2369" s="306">
        <f>'Product Ratings'!S1864</f>
        <v>0</v>
      </c>
      <c r="T2369" s="307">
        <f>'Product Ratings'!T1864</f>
        <v>5</v>
      </c>
      <c r="U2369" s="146"/>
      <c r="V2369" s="146"/>
      <c r="W2369" s="146"/>
    </row>
    <row r="2370" ht="12.75" customHeight="1">
      <c r="A2370" s="146"/>
      <c r="B2370" s="146" t="str">
        <f>'Product Ratings'!B1886</f>
        <v/>
      </c>
      <c r="C2370" s="146" t="str">
        <f t="shared" ref="C2370:D2370" si="430">#REF!</f>
        <v>#REF!</v>
      </c>
      <c r="D2370" s="146" t="str">
        <f t="shared" si="430"/>
        <v>#REF!</v>
      </c>
      <c r="E2370" s="146">
        <f>'Product Ratings'!C1886</f>
        <v>4</v>
      </c>
      <c r="F2370" s="305">
        <f>'Product Ratings'!D1886</f>
        <v>1049.58</v>
      </c>
      <c r="G2370" s="305">
        <f>'Product Ratings'!E1886</f>
        <v>476.08</v>
      </c>
      <c r="H2370" s="134">
        <f>'Product Ratings'!F1886</f>
        <v>0.4536</v>
      </c>
      <c r="I2370" s="146"/>
      <c r="J2370" s="305">
        <f>'Product Ratings'!J1886</f>
        <v>262.395</v>
      </c>
      <c r="K2370" s="146" t="str">
        <f>'Product Ratings'!K1886</f>
        <v/>
      </c>
      <c r="L2370" s="305">
        <f>'Product Ratings'!L1886</f>
        <v>180.5138965</v>
      </c>
      <c r="M2370" s="134" t="str">
        <f>'Product Ratings'!M1886</f>
        <v/>
      </c>
      <c r="N2370" s="146"/>
      <c r="O2370" s="139">
        <f>'Product Ratings'!O1886</f>
        <v>3</v>
      </c>
      <c r="P2370" s="139">
        <f>'Product Ratings'!P1886</f>
        <v>1</v>
      </c>
      <c r="Q2370" s="139">
        <f>'Product Ratings'!Q1886</f>
        <v>1</v>
      </c>
      <c r="R2370" s="139">
        <f>'Product Ratings'!R1886</f>
        <v>0</v>
      </c>
      <c r="S2370" s="306">
        <f>'Product Ratings'!S1886</f>
        <v>0</v>
      </c>
      <c r="T2370" s="307">
        <f>'Product Ratings'!T1886</f>
        <v>5</v>
      </c>
      <c r="U2370" s="146"/>
      <c r="V2370" s="146"/>
      <c r="W2370" s="146"/>
    </row>
    <row r="2371" ht="12.75" customHeight="1">
      <c r="A2371" s="146"/>
      <c r="B2371" s="146" t="str">
        <f>'Product Ratings'!B1890</f>
        <v/>
      </c>
      <c r="C2371" s="146" t="str">
        <f t="shared" ref="C2371:D2371" si="431">#REF!</f>
        <v>#REF!</v>
      </c>
      <c r="D2371" s="146" t="str">
        <f t="shared" si="431"/>
        <v>#REF!</v>
      </c>
      <c r="E2371" s="146">
        <f>'Product Ratings'!C1890</f>
        <v>3</v>
      </c>
      <c r="F2371" s="305">
        <f>'Product Ratings'!D1890</f>
        <v>1823.48</v>
      </c>
      <c r="G2371" s="305">
        <f>'Product Ratings'!E1890</f>
        <v>826.31</v>
      </c>
      <c r="H2371" s="134">
        <f>'Product Ratings'!F1890</f>
        <v>0.4531</v>
      </c>
      <c r="I2371" s="146"/>
      <c r="J2371" s="305">
        <f>'Product Ratings'!J1890</f>
        <v>607.8266667</v>
      </c>
      <c r="K2371" s="146" t="str">
        <f>'Product Ratings'!K1890</f>
        <v/>
      </c>
      <c r="L2371" s="305">
        <f>'Product Ratings'!L1890</f>
        <v>418.2965155</v>
      </c>
      <c r="M2371" s="134" t="str">
        <f>'Product Ratings'!M1890</f>
        <v/>
      </c>
      <c r="N2371" s="146"/>
      <c r="O2371" s="139">
        <f>'Product Ratings'!O1890</f>
        <v>3</v>
      </c>
      <c r="P2371" s="139">
        <f>'Product Ratings'!P1890</f>
        <v>1</v>
      </c>
      <c r="Q2371" s="139">
        <f>'Product Ratings'!Q1890</f>
        <v>1</v>
      </c>
      <c r="R2371" s="139">
        <f>'Product Ratings'!R1890</f>
        <v>0</v>
      </c>
      <c r="S2371" s="306">
        <f>'Product Ratings'!S1890</f>
        <v>0</v>
      </c>
      <c r="T2371" s="307">
        <f>'Product Ratings'!T1890</f>
        <v>5</v>
      </c>
      <c r="U2371" s="146"/>
      <c r="V2371" s="146"/>
      <c r="W2371" s="146"/>
    </row>
    <row r="2372" ht="12.75" customHeight="1">
      <c r="A2372" s="146"/>
      <c r="B2372" s="146" t="str">
        <f>'Product Ratings'!B1930</f>
        <v/>
      </c>
      <c r="C2372" s="146" t="str">
        <f t="shared" ref="C2372:D2372" si="432">#REF!</f>
        <v>#REF!</v>
      </c>
      <c r="D2372" s="146" t="str">
        <f t="shared" si="432"/>
        <v>#REF!</v>
      </c>
      <c r="E2372" s="146">
        <f>'Product Ratings'!C1930</f>
        <v>3</v>
      </c>
      <c r="F2372" s="305">
        <f>'Product Ratings'!D1930</f>
        <v>1171.3</v>
      </c>
      <c r="G2372" s="305">
        <f>'Product Ratings'!E1930</f>
        <v>523.27</v>
      </c>
      <c r="H2372" s="134">
        <f>'Product Ratings'!F1930</f>
        <v>0.4467</v>
      </c>
      <c r="I2372" s="146"/>
      <c r="J2372" s="305">
        <f>'Product Ratings'!J1930</f>
        <v>390.4333333</v>
      </c>
      <c r="K2372" s="146" t="str">
        <f>'Product Ratings'!K1930</f>
        <v/>
      </c>
      <c r="L2372" s="305">
        <f>'Product Ratings'!L1930</f>
        <v>269.8785742</v>
      </c>
      <c r="M2372" s="134" t="str">
        <f>'Product Ratings'!M1930</f>
        <v/>
      </c>
      <c r="N2372" s="146"/>
      <c r="O2372" s="139">
        <f>'Product Ratings'!O1930</f>
        <v>3</v>
      </c>
      <c r="P2372" s="139">
        <f>'Product Ratings'!P1930</f>
        <v>1</v>
      </c>
      <c r="Q2372" s="139">
        <f>'Product Ratings'!Q1930</f>
        <v>1</v>
      </c>
      <c r="R2372" s="139">
        <f>'Product Ratings'!R1930</f>
        <v>0</v>
      </c>
      <c r="S2372" s="306">
        <f>'Product Ratings'!S1930</f>
        <v>0</v>
      </c>
      <c r="T2372" s="307">
        <f>'Product Ratings'!T1930</f>
        <v>5</v>
      </c>
      <c r="U2372" s="146"/>
      <c r="V2372" s="146"/>
      <c r="W2372" s="146"/>
    </row>
    <row r="2373" ht="12.75" customHeight="1">
      <c r="A2373" s="146"/>
      <c r="B2373" s="146" t="str">
        <f>'Product Ratings'!B1999</f>
        <v/>
      </c>
      <c r="C2373" s="146" t="str">
        <f t="shared" ref="C2373:D2373" si="433">#REF!</f>
        <v>#REF!</v>
      </c>
      <c r="D2373" s="146" t="str">
        <f t="shared" si="433"/>
        <v>#REF!</v>
      </c>
      <c r="E2373" s="146">
        <f>'Product Ratings'!C1999</f>
        <v>1</v>
      </c>
      <c r="F2373" s="305">
        <f>'Product Ratings'!D1999</f>
        <v>860.87</v>
      </c>
      <c r="G2373" s="305">
        <f>'Product Ratings'!E1999</f>
        <v>370.07</v>
      </c>
      <c r="H2373" s="134">
        <f>'Product Ratings'!F1999</f>
        <v>0.4299</v>
      </c>
      <c r="I2373" s="146"/>
      <c r="J2373" s="305">
        <f>'Product Ratings'!J1999</f>
        <v>860.87</v>
      </c>
      <c r="K2373" s="146" t="str">
        <f>'Product Ratings'!K1999</f>
        <v/>
      </c>
      <c r="L2373" s="305">
        <f>'Product Ratings'!L1999</f>
        <v>602.0490943</v>
      </c>
      <c r="M2373" s="134" t="str">
        <f>'Product Ratings'!M1999</f>
        <v/>
      </c>
      <c r="N2373" s="146"/>
      <c r="O2373" s="139">
        <f>'Product Ratings'!O1999</f>
        <v>3</v>
      </c>
      <c r="P2373" s="139">
        <f>'Product Ratings'!P1999</f>
        <v>1</v>
      </c>
      <c r="Q2373" s="139">
        <f>'Product Ratings'!Q1999</f>
        <v>1</v>
      </c>
      <c r="R2373" s="139">
        <f>'Product Ratings'!R1999</f>
        <v>0</v>
      </c>
      <c r="S2373" s="306">
        <f>'Product Ratings'!S1999</f>
        <v>0</v>
      </c>
      <c r="T2373" s="307">
        <f>'Product Ratings'!T1999</f>
        <v>5</v>
      </c>
      <c r="U2373" s="146"/>
      <c r="V2373" s="146"/>
      <c r="W2373" s="146"/>
    </row>
    <row r="2374" ht="12.75" customHeight="1">
      <c r="A2374" s="146"/>
      <c r="B2374" s="146" t="str">
        <f>'Product Ratings'!B2103</f>
        <v/>
      </c>
      <c r="C2374" s="146" t="str">
        <f t="shared" ref="C2374:D2374" si="434">#REF!</f>
        <v>#REF!</v>
      </c>
      <c r="D2374" s="146" t="str">
        <f t="shared" si="434"/>
        <v>#REF!</v>
      </c>
      <c r="E2374" s="146">
        <f>'Product Ratings'!C2103</f>
        <v>2</v>
      </c>
      <c r="F2374" s="305">
        <f>'Product Ratings'!D2103</f>
        <v>234.78</v>
      </c>
      <c r="G2374" s="305">
        <f>'Product Ratings'!E2103</f>
        <v>93.92</v>
      </c>
      <c r="H2374" s="134">
        <f>'Product Ratings'!F2103</f>
        <v>0.4</v>
      </c>
      <c r="I2374" s="146"/>
      <c r="J2374" s="305">
        <f>'Product Ratings'!J2103</f>
        <v>117.39</v>
      </c>
      <c r="K2374" s="146" t="str">
        <f>'Product Ratings'!K2103</f>
        <v/>
      </c>
      <c r="L2374" s="305">
        <f>'Product Ratings'!L2103</f>
        <v>83.85</v>
      </c>
      <c r="M2374" s="134" t="str">
        <f>'Product Ratings'!M2103</f>
        <v/>
      </c>
      <c r="N2374" s="146"/>
      <c r="O2374" s="139">
        <f>'Product Ratings'!O2103</f>
        <v>2</v>
      </c>
      <c r="P2374" s="139">
        <f>'Product Ratings'!P2103</f>
        <v>1</v>
      </c>
      <c r="Q2374" s="139">
        <f>'Product Ratings'!Q2103</f>
        <v>2</v>
      </c>
      <c r="R2374" s="139">
        <f>'Product Ratings'!R2103</f>
        <v>0</v>
      </c>
      <c r="S2374" s="306">
        <f>'Product Ratings'!S2103</f>
        <v>0</v>
      </c>
      <c r="T2374" s="307">
        <f>'Product Ratings'!T2103</f>
        <v>5</v>
      </c>
      <c r="U2374" s="146"/>
      <c r="V2374" s="146"/>
      <c r="W2374" s="146"/>
    </row>
    <row r="2375" ht="12.75" customHeight="1">
      <c r="A2375" s="146"/>
      <c r="B2375" s="146" t="str">
        <f>'Product Ratings'!B2109</f>
        <v/>
      </c>
      <c r="C2375" s="146" t="str">
        <f t="shared" ref="C2375:D2375" si="435">#REF!</f>
        <v>#REF!</v>
      </c>
      <c r="D2375" s="146" t="str">
        <f t="shared" si="435"/>
        <v>#REF!</v>
      </c>
      <c r="E2375" s="146">
        <f>'Product Ratings'!C2109</f>
        <v>1</v>
      </c>
      <c r="F2375" s="305">
        <f>'Product Ratings'!D2109</f>
        <v>121.74</v>
      </c>
      <c r="G2375" s="305">
        <f>'Product Ratings'!E2109</f>
        <v>48.7</v>
      </c>
      <c r="H2375" s="134">
        <f>'Product Ratings'!F2109</f>
        <v>0.4</v>
      </c>
      <c r="I2375" s="146"/>
      <c r="J2375" s="305">
        <f>'Product Ratings'!J2109</f>
        <v>121.74</v>
      </c>
      <c r="K2375" s="146" t="str">
        <f>'Product Ratings'!K2109</f>
        <v/>
      </c>
      <c r="L2375" s="305">
        <f>'Product Ratings'!L2109</f>
        <v>86.95714286</v>
      </c>
      <c r="M2375" s="134" t="str">
        <f>'Product Ratings'!M2109</f>
        <v/>
      </c>
      <c r="N2375" s="146"/>
      <c r="O2375" s="139">
        <f>'Product Ratings'!O2109</f>
        <v>2</v>
      </c>
      <c r="P2375" s="139">
        <f>'Product Ratings'!P2109</f>
        <v>1</v>
      </c>
      <c r="Q2375" s="139">
        <f>'Product Ratings'!Q2109</f>
        <v>2</v>
      </c>
      <c r="R2375" s="139">
        <f>'Product Ratings'!R2109</f>
        <v>0</v>
      </c>
      <c r="S2375" s="306">
        <f>'Product Ratings'!S2109</f>
        <v>0</v>
      </c>
      <c r="T2375" s="307">
        <f>'Product Ratings'!T2109</f>
        <v>5</v>
      </c>
      <c r="U2375" s="146"/>
      <c r="V2375" s="146"/>
      <c r="W2375" s="146"/>
    </row>
    <row r="2376" ht="12.75" customHeight="1">
      <c r="A2376" s="146"/>
      <c r="B2376" s="146" t="str">
        <f>'Product Ratings'!B2132</f>
        <v/>
      </c>
      <c r="C2376" s="146" t="str">
        <f t="shared" ref="C2376:D2376" si="436">#REF!</f>
        <v>#REF!</v>
      </c>
      <c r="D2376" s="146" t="str">
        <f t="shared" si="436"/>
        <v>#REF!</v>
      </c>
      <c r="E2376" s="146">
        <f>'Product Ratings'!C2132</f>
        <v>2</v>
      </c>
      <c r="F2376" s="305">
        <f>'Product Ratings'!D2132</f>
        <v>260.87</v>
      </c>
      <c r="G2376" s="305">
        <f>'Product Ratings'!E2132</f>
        <v>103.4</v>
      </c>
      <c r="H2376" s="134">
        <f>'Product Ratings'!F2132</f>
        <v>0.3964</v>
      </c>
      <c r="I2376" s="146"/>
      <c r="J2376" s="305">
        <f>'Product Ratings'!J2132</f>
        <v>130.435</v>
      </c>
      <c r="K2376" s="146" t="str">
        <f>'Product Ratings'!K2132</f>
        <v/>
      </c>
      <c r="L2376" s="305">
        <f>'Product Ratings'!L2132</f>
        <v>93.40804927</v>
      </c>
      <c r="M2376" s="134" t="str">
        <f>'Product Ratings'!M2132</f>
        <v/>
      </c>
      <c r="N2376" s="146"/>
      <c r="O2376" s="139">
        <f>'Product Ratings'!O2132</f>
        <v>2</v>
      </c>
      <c r="P2376" s="139">
        <f>'Product Ratings'!P2132</f>
        <v>1</v>
      </c>
      <c r="Q2376" s="139">
        <f>'Product Ratings'!Q2132</f>
        <v>2</v>
      </c>
      <c r="R2376" s="139">
        <f>'Product Ratings'!R2132</f>
        <v>0</v>
      </c>
      <c r="S2376" s="306">
        <f>'Product Ratings'!S2132</f>
        <v>0</v>
      </c>
      <c r="T2376" s="307">
        <f>'Product Ratings'!T2132</f>
        <v>5</v>
      </c>
      <c r="U2376" s="146"/>
      <c r="V2376" s="146"/>
      <c r="W2376" s="146"/>
    </row>
    <row r="2377" ht="12.75" customHeight="1">
      <c r="A2377" s="146"/>
      <c r="B2377" s="146" t="str">
        <f>'Product Ratings'!B2134</f>
        <v/>
      </c>
      <c r="C2377" s="146" t="str">
        <f t="shared" ref="C2377:D2377" si="437">#REF!</f>
        <v>#REF!</v>
      </c>
      <c r="D2377" s="146" t="str">
        <f t="shared" si="437"/>
        <v>#REF!</v>
      </c>
      <c r="E2377" s="146">
        <f>'Product Ratings'!C2134</f>
        <v>2</v>
      </c>
      <c r="F2377" s="305">
        <f>'Product Ratings'!D2134</f>
        <v>236.52</v>
      </c>
      <c r="G2377" s="305">
        <f>'Product Ratings'!E2134</f>
        <v>93.5</v>
      </c>
      <c r="H2377" s="134">
        <f>'Product Ratings'!F2134</f>
        <v>0.3953</v>
      </c>
      <c r="I2377" s="146"/>
      <c r="J2377" s="305">
        <f>'Product Ratings'!J2134</f>
        <v>118.26</v>
      </c>
      <c r="K2377" s="146" t="str">
        <f>'Product Ratings'!K2134</f>
        <v/>
      </c>
      <c r="L2377" s="305">
        <f>'Product Ratings'!L2134</f>
        <v>84.75596646</v>
      </c>
      <c r="M2377" s="134" t="str">
        <f>'Product Ratings'!M2134</f>
        <v/>
      </c>
      <c r="N2377" s="146"/>
      <c r="O2377" s="139">
        <f>'Product Ratings'!O2134</f>
        <v>2</v>
      </c>
      <c r="P2377" s="139">
        <f>'Product Ratings'!P2134</f>
        <v>1</v>
      </c>
      <c r="Q2377" s="139">
        <f>'Product Ratings'!Q2134</f>
        <v>2</v>
      </c>
      <c r="R2377" s="139">
        <f>'Product Ratings'!R2134</f>
        <v>0</v>
      </c>
      <c r="S2377" s="306">
        <f>'Product Ratings'!S2134</f>
        <v>0</v>
      </c>
      <c r="T2377" s="307">
        <f>'Product Ratings'!T2134</f>
        <v>5</v>
      </c>
      <c r="U2377" s="146"/>
      <c r="V2377" s="146"/>
      <c r="W2377" s="146"/>
    </row>
    <row r="2378" ht="12.75" customHeight="1">
      <c r="A2378" s="146"/>
      <c r="B2378" s="146" t="str">
        <f>'Product Ratings'!B2182</f>
        <v/>
      </c>
      <c r="C2378" s="146" t="str">
        <f t="shared" ref="C2378:D2378" si="438">#REF!</f>
        <v>#REF!</v>
      </c>
      <c r="D2378" s="146" t="str">
        <f t="shared" si="438"/>
        <v>#REF!</v>
      </c>
      <c r="E2378" s="146">
        <f>'Product Ratings'!C2182</f>
        <v>3</v>
      </c>
      <c r="F2378" s="305">
        <f>'Product Ratings'!D2182</f>
        <v>667.62</v>
      </c>
      <c r="G2378" s="305">
        <f>'Product Ratings'!E2182</f>
        <v>250.04</v>
      </c>
      <c r="H2378" s="134">
        <f>'Product Ratings'!F2182</f>
        <v>0.3745</v>
      </c>
      <c r="I2378" s="146"/>
      <c r="J2378" s="305">
        <f>'Product Ratings'!J2182</f>
        <v>222.54</v>
      </c>
      <c r="K2378" s="146" t="str">
        <f>'Product Ratings'!K2182</f>
        <v/>
      </c>
      <c r="L2378" s="305">
        <f>'Product Ratings'!L2182</f>
        <v>161.9061477</v>
      </c>
      <c r="M2378" s="134" t="str">
        <f>'Product Ratings'!M2182</f>
        <v/>
      </c>
      <c r="N2378" s="146"/>
      <c r="O2378" s="139">
        <f>'Product Ratings'!O2182</f>
        <v>2</v>
      </c>
      <c r="P2378" s="139">
        <f>'Product Ratings'!P2182</f>
        <v>1</v>
      </c>
      <c r="Q2378" s="139">
        <f>'Product Ratings'!Q2182</f>
        <v>2</v>
      </c>
      <c r="R2378" s="139">
        <f>'Product Ratings'!R2182</f>
        <v>0</v>
      </c>
      <c r="S2378" s="306">
        <f>'Product Ratings'!S2182</f>
        <v>0</v>
      </c>
      <c r="T2378" s="307">
        <f>'Product Ratings'!T2182</f>
        <v>5</v>
      </c>
      <c r="U2378" s="146"/>
      <c r="V2378" s="146"/>
      <c r="W2378" s="146"/>
    </row>
    <row r="2379" ht="12.75" customHeight="1">
      <c r="A2379" s="146"/>
      <c r="B2379" s="146" t="str">
        <f>'Product Ratings'!B2241</f>
        <v/>
      </c>
      <c r="C2379" s="146" t="str">
        <f t="shared" ref="C2379:D2379" si="439">#REF!</f>
        <v>#REF!</v>
      </c>
      <c r="D2379" s="146" t="str">
        <f t="shared" si="439"/>
        <v>#REF!</v>
      </c>
      <c r="E2379" s="146">
        <f>'Product Ratings'!C2241</f>
        <v>1</v>
      </c>
      <c r="F2379" s="305">
        <f>'Product Ratings'!D2241</f>
        <v>101.46</v>
      </c>
      <c r="G2379" s="305">
        <f>'Product Ratings'!E2241</f>
        <v>34.14</v>
      </c>
      <c r="H2379" s="134">
        <f>'Product Ratings'!F2241</f>
        <v>0.3365</v>
      </c>
      <c r="I2379" s="146"/>
      <c r="J2379" s="305">
        <f>'Product Ratings'!J2241</f>
        <v>101.46</v>
      </c>
      <c r="K2379" s="146" t="str">
        <f>'Product Ratings'!K2241</f>
        <v/>
      </c>
      <c r="L2379" s="305">
        <f>'Product Ratings'!L2241</f>
        <v>75.91470258</v>
      </c>
      <c r="M2379" s="134" t="str">
        <f>'Product Ratings'!M2241</f>
        <v/>
      </c>
      <c r="N2379" s="146"/>
      <c r="O2379" s="139">
        <f>'Product Ratings'!O2241</f>
        <v>2</v>
      </c>
      <c r="P2379" s="139">
        <f>'Product Ratings'!P2241</f>
        <v>1</v>
      </c>
      <c r="Q2379" s="127">
        <f>'Product Ratings'!Q2241</f>
        <v>75.91470258</v>
      </c>
      <c r="R2379" s="139">
        <f>'Product Ratings'!R2241</f>
        <v>0</v>
      </c>
      <c r="S2379" s="306">
        <f>'Product Ratings'!S2241</f>
        <v>0</v>
      </c>
      <c r="T2379" s="307">
        <f>'Product Ratings'!T2241</f>
        <v>78.91470258</v>
      </c>
      <c r="U2379" s="146"/>
      <c r="V2379" s="146"/>
      <c r="W2379" s="146"/>
    </row>
    <row r="2380" ht="12.75" customHeight="1">
      <c r="A2380" s="146"/>
      <c r="B2380" s="146" t="str">
        <f>'Product Ratings'!B2242</f>
        <v/>
      </c>
      <c r="C2380" s="146" t="str">
        <f t="shared" ref="C2380:D2380" si="440">#REF!</f>
        <v>#REF!</v>
      </c>
      <c r="D2380" s="146" t="str">
        <f t="shared" si="440"/>
        <v>#REF!</v>
      </c>
      <c r="E2380" s="146">
        <f>'Product Ratings'!C2242</f>
        <v>2</v>
      </c>
      <c r="F2380" s="305">
        <f>'Product Ratings'!D2242</f>
        <v>228.17</v>
      </c>
      <c r="G2380" s="305">
        <f>'Product Ratings'!E2242</f>
        <v>76.17</v>
      </c>
      <c r="H2380" s="134">
        <f>'Product Ratings'!F2242</f>
        <v>0.3338</v>
      </c>
      <c r="I2380" s="146"/>
      <c r="J2380" s="305">
        <f>'Product Ratings'!J2242</f>
        <v>114.085</v>
      </c>
      <c r="K2380" s="146" t="str">
        <f>'Product Ratings'!K2242</f>
        <v/>
      </c>
      <c r="L2380" s="305">
        <f>'Product Ratings'!L2242</f>
        <v>85.53381317</v>
      </c>
      <c r="M2380" s="134" t="str">
        <f>'Product Ratings'!M2242</f>
        <v/>
      </c>
      <c r="N2380" s="146"/>
      <c r="O2380" s="139">
        <f>'Product Ratings'!O2242</f>
        <v>2</v>
      </c>
      <c r="P2380" s="139">
        <f>'Product Ratings'!P2242</f>
        <v>1</v>
      </c>
      <c r="Q2380" s="139">
        <f>'Product Ratings'!Q2242</f>
        <v>2</v>
      </c>
      <c r="R2380" s="139">
        <f>'Product Ratings'!R2242</f>
        <v>0</v>
      </c>
      <c r="S2380" s="306">
        <f>'Product Ratings'!S2242</f>
        <v>0</v>
      </c>
      <c r="T2380" s="307">
        <f>'Product Ratings'!T2242</f>
        <v>5</v>
      </c>
      <c r="U2380" s="146"/>
      <c r="V2380" s="146"/>
      <c r="W2380" s="146"/>
    </row>
    <row r="2381" ht="12.75" customHeight="1">
      <c r="A2381" s="146"/>
      <c r="B2381" s="146" t="str">
        <f>'Product Ratings'!B2294</f>
        <v/>
      </c>
      <c r="C2381" s="146" t="str">
        <f t="shared" ref="C2381:D2381" si="441">#REF!</f>
        <v>#REF!</v>
      </c>
      <c r="D2381" s="146" t="str">
        <f t="shared" si="441"/>
        <v>#REF!</v>
      </c>
      <c r="E2381" s="146">
        <f>'Product Ratings'!C2294</f>
        <v>1</v>
      </c>
      <c r="F2381" s="305">
        <f>'Product Ratings'!D2294</f>
        <v>154.48</v>
      </c>
      <c r="G2381" s="305">
        <f>'Product Ratings'!E2294</f>
        <v>45.6</v>
      </c>
      <c r="H2381" s="134">
        <f>'Product Ratings'!F2294</f>
        <v>0.2952</v>
      </c>
      <c r="I2381" s="146"/>
      <c r="J2381" s="305">
        <f>'Product Ratings'!J2294</f>
        <v>154.48</v>
      </c>
      <c r="K2381" s="146" t="str">
        <f>'Product Ratings'!K2294</f>
        <v/>
      </c>
      <c r="L2381" s="305">
        <f>'Product Ratings'!L2294</f>
        <v>119.271155</v>
      </c>
      <c r="M2381" s="134" t="str">
        <f>'Product Ratings'!M2294</f>
        <v/>
      </c>
      <c r="N2381" s="146"/>
      <c r="O2381" s="139">
        <f>'Product Ratings'!O2294</f>
        <v>2</v>
      </c>
      <c r="P2381" s="139">
        <f>'Product Ratings'!P2294</f>
        <v>1</v>
      </c>
      <c r="Q2381" s="139">
        <f>'Product Ratings'!Q2294</f>
        <v>2</v>
      </c>
      <c r="R2381" s="139">
        <f>'Product Ratings'!R2294</f>
        <v>0</v>
      </c>
      <c r="S2381" s="306">
        <f>'Product Ratings'!S2294</f>
        <v>0</v>
      </c>
      <c r="T2381" s="307">
        <f>'Product Ratings'!T2294</f>
        <v>5</v>
      </c>
      <c r="U2381" s="146"/>
      <c r="V2381" s="146"/>
      <c r="W2381" s="146"/>
    </row>
    <row r="2382" ht="12.75" customHeight="1">
      <c r="A2382" s="146"/>
      <c r="B2382" s="146" t="str">
        <f>'Product Ratings'!B2301</f>
        <v/>
      </c>
      <c r="C2382" s="146" t="str">
        <f t="shared" ref="C2382:D2382" si="442">#REF!</f>
        <v>#REF!</v>
      </c>
      <c r="D2382" s="146" t="str">
        <f t="shared" si="442"/>
        <v>#REF!</v>
      </c>
      <c r="E2382" s="146">
        <f>'Product Ratings'!C2301</f>
        <v>2</v>
      </c>
      <c r="F2382" s="305">
        <f>'Product Ratings'!D2301</f>
        <v>450.43</v>
      </c>
      <c r="G2382" s="305">
        <f>'Product Ratings'!E2301</f>
        <v>131.43</v>
      </c>
      <c r="H2382" s="134">
        <f>'Product Ratings'!F2301</f>
        <v>0.2918</v>
      </c>
      <c r="I2382" s="146"/>
      <c r="J2382" s="305">
        <f>'Product Ratings'!J2301</f>
        <v>225.215</v>
      </c>
      <c r="K2382" s="146" t="str">
        <f>'Product Ratings'!K2301</f>
        <v/>
      </c>
      <c r="L2382" s="305">
        <f>'Product Ratings'!L2301</f>
        <v>174.3420034</v>
      </c>
      <c r="M2382" s="134" t="str">
        <f>'Product Ratings'!M2301</f>
        <v/>
      </c>
      <c r="N2382" s="146"/>
      <c r="O2382" s="139">
        <f>'Product Ratings'!O2301</f>
        <v>2</v>
      </c>
      <c r="P2382" s="139">
        <f>'Product Ratings'!P2301</f>
        <v>1</v>
      </c>
      <c r="Q2382" s="139">
        <f>'Product Ratings'!Q2301</f>
        <v>2</v>
      </c>
      <c r="R2382" s="139">
        <f>'Product Ratings'!R2301</f>
        <v>0</v>
      </c>
      <c r="S2382" s="306">
        <f>'Product Ratings'!S2301</f>
        <v>0</v>
      </c>
      <c r="T2382" s="307">
        <f>'Product Ratings'!T2301</f>
        <v>5</v>
      </c>
      <c r="U2382" s="146"/>
      <c r="V2382" s="146"/>
      <c r="W2382" s="146"/>
    </row>
    <row r="2383" ht="12.75" customHeight="1">
      <c r="A2383" s="146"/>
      <c r="B2383" s="146" t="str">
        <f>'Product Ratings'!B2306</f>
        <v/>
      </c>
      <c r="C2383" s="146" t="str">
        <f t="shared" ref="C2383:D2383" si="443">#REF!</f>
        <v>#REF!</v>
      </c>
      <c r="D2383" s="146" t="str">
        <f t="shared" si="443"/>
        <v>#REF!</v>
      </c>
      <c r="E2383" s="146">
        <f>'Product Ratings'!C2306</f>
        <v>1</v>
      </c>
      <c r="F2383" s="305">
        <f>'Product Ratings'!D2306</f>
        <v>167.39</v>
      </c>
      <c r="G2383" s="305">
        <f>'Product Ratings'!E2306</f>
        <v>47.39</v>
      </c>
      <c r="H2383" s="134">
        <f>'Product Ratings'!F2306</f>
        <v>0.2831</v>
      </c>
      <c r="I2383" s="146"/>
      <c r="J2383" s="305">
        <f>'Product Ratings'!J2306</f>
        <v>167.39</v>
      </c>
      <c r="K2383" s="146" t="str">
        <f>'Product Ratings'!K2306</f>
        <v/>
      </c>
      <c r="L2383" s="305">
        <f>'Product Ratings'!L2306</f>
        <v>130.4574858</v>
      </c>
      <c r="M2383" s="134" t="str">
        <f>'Product Ratings'!M2306</f>
        <v/>
      </c>
      <c r="N2383" s="146"/>
      <c r="O2383" s="139">
        <f>'Product Ratings'!O2306</f>
        <v>2</v>
      </c>
      <c r="P2383" s="139">
        <f>'Product Ratings'!P2306</f>
        <v>1</v>
      </c>
      <c r="Q2383" s="139">
        <f>'Product Ratings'!Q2306</f>
        <v>2</v>
      </c>
      <c r="R2383" s="139">
        <f>'Product Ratings'!R2306</f>
        <v>0</v>
      </c>
      <c r="S2383" s="306">
        <f>'Product Ratings'!S2306</f>
        <v>0</v>
      </c>
      <c r="T2383" s="307">
        <f>'Product Ratings'!T2306</f>
        <v>5</v>
      </c>
      <c r="U2383" s="146"/>
      <c r="V2383" s="146"/>
      <c r="W2383" s="146"/>
    </row>
    <row r="2384" ht="12.75" customHeight="1">
      <c r="A2384" s="146"/>
      <c r="B2384" s="146" t="str">
        <f>'Product Ratings'!B2333</f>
        <v/>
      </c>
      <c r="C2384" s="146" t="str">
        <f t="shared" ref="C2384:D2384" si="444">#REF!</f>
        <v>#REF!</v>
      </c>
      <c r="D2384" s="146" t="str">
        <f t="shared" si="444"/>
        <v>#REF!</v>
      </c>
      <c r="E2384" s="146">
        <f>'Product Ratings'!C2333</f>
        <v>1</v>
      </c>
      <c r="F2384" s="305">
        <f>'Product Ratings'!D2333</f>
        <v>129.91</v>
      </c>
      <c r="G2384" s="305">
        <f>'Product Ratings'!E2333</f>
        <v>32.81</v>
      </c>
      <c r="H2384" s="134">
        <f>'Product Ratings'!F2333</f>
        <v>0.2526</v>
      </c>
      <c r="I2384" s="146"/>
      <c r="J2384" s="305">
        <f>'Product Ratings'!J2333</f>
        <v>129.91</v>
      </c>
      <c r="K2384" s="146" t="str">
        <f>'Product Ratings'!K2333</f>
        <v/>
      </c>
      <c r="L2384" s="305">
        <f>'Product Ratings'!L2333</f>
        <v>103.7122785</v>
      </c>
      <c r="M2384" s="134" t="str">
        <f>'Product Ratings'!M2333</f>
        <v/>
      </c>
      <c r="N2384" s="146"/>
      <c r="O2384" s="139" t="b">
        <f>'Product Ratings'!O2333</f>
        <v>0</v>
      </c>
      <c r="P2384" s="139">
        <f>'Product Ratings'!P2333</f>
        <v>1</v>
      </c>
      <c r="Q2384" s="139">
        <f>'Product Ratings'!Q2333</f>
        <v>2</v>
      </c>
      <c r="R2384" s="139">
        <f>'Product Ratings'!R2333</f>
        <v>0</v>
      </c>
      <c r="S2384" s="306">
        <f>'Product Ratings'!S2333</f>
        <v>0</v>
      </c>
      <c r="T2384" s="307">
        <f>'Product Ratings'!T2333</f>
        <v>3</v>
      </c>
      <c r="U2384" s="146"/>
      <c r="V2384" s="146"/>
      <c r="W2384" s="146"/>
    </row>
    <row r="2385" ht="12.75" customHeight="1">
      <c r="A2385" s="146"/>
      <c r="B2385" s="146" t="str">
        <f>'Product Ratings'!B2366</f>
        <v/>
      </c>
      <c r="C2385" s="146" t="str">
        <f t="shared" ref="C2385:D2385" si="445">#REF!</f>
        <v>#REF!</v>
      </c>
      <c r="D2385" s="146" t="str">
        <f t="shared" si="445"/>
        <v>#REF!</v>
      </c>
      <c r="E2385" s="146">
        <f>'Product Ratings'!C2366</f>
        <v>2</v>
      </c>
      <c r="F2385" s="305">
        <f>'Product Ratings'!D2366</f>
        <v>311.3</v>
      </c>
      <c r="G2385" s="305">
        <f>'Product Ratings'!E2366</f>
        <v>62.6</v>
      </c>
      <c r="H2385" s="134">
        <f>'Product Ratings'!F2366</f>
        <v>0.2011</v>
      </c>
      <c r="I2385" s="146"/>
      <c r="J2385" s="305">
        <f>'Product Ratings'!J2366</f>
        <v>155.65</v>
      </c>
      <c r="K2385" s="146" t="str">
        <f>'Product Ratings'!K2366</f>
        <v/>
      </c>
      <c r="L2385" s="305">
        <f>'Product Ratings'!L2366</f>
        <v>129.5895429</v>
      </c>
      <c r="M2385" s="134" t="str">
        <f>'Product Ratings'!M2366</f>
        <v/>
      </c>
      <c r="N2385" s="146"/>
      <c r="O2385" s="139">
        <f>'Product Ratings'!O2366</f>
        <v>1</v>
      </c>
      <c r="P2385" s="139">
        <f>'Product Ratings'!P2366</f>
        <v>1</v>
      </c>
      <c r="Q2385" s="139">
        <f>'Product Ratings'!Q2366</f>
        <v>2</v>
      </c>
      <c r="R2385" s="139">
        <f>'Product Ratings'!R2366</f>
        <v>0</v>
      </c>
      <c r="S2385" s="306">
        <f>'Product Ratings'!S2366</f>
        <v>0</v>
      </c>
      <c r="T2385" s="307">
        <f>'Product Ratings'!T2366</f>
        <v>4</v>
      </c>
      <c r="U2385" s="146"/>
      <c r="V2385" s="146"/>
      <c r="W2385" s="146"/>
    </row>
    <row r="2386" ht="12.75" customHeight="1">
      <c r="A2386" s="146"/>
      <c r="B2386" s="146" t="str">
        <f>'Product Ratings'!B2373</f>
        <v/>
      </c>
      <c r="C2386" s="146" t="str">
        <f t="shared" ref="C2386:D2386" si="446">#REF!</f>
        <v>#REF!</v>
      </c>
      <c r="D2386" s="146" t="str">
        <f t="shared" si="446"/>
        <v>#REF!</v>
      </c>
      <c r="E2386" s="146">
        <f>'Product Ratings'!C2373</f>
        <v>1</v>
      </c>
      <c r="F2386" s="305">
        <f>'Product Ratings'!D2373</f>
        <v>156.52</v>
      </c>
      <c r="G2386" s="305">
        <f>'Product Ratings'!E2373</f>
        <v>30.43</v>
      </c>
      <c r="H2386" s="134">
        <f>'Product Ratings'!F2373</f>
        <v>0.1944</v>
      </c>
      <c r="I2386" s="146"/>
      <c r="J2386" s="305">
        <f>'Product Ratings'!J2373</f>
        <v>156.52</v>
      </c>
      <c r="K2386" s="146" t="str">
        <f>'Product Ratings'!K2373</f>
        <v/>
      </c>
      <c r="L2386" s="305">
        <f>'Product Ratings'!L2373</f>
        <v>131.0448761</v>
      </c>
      <c r="M2386" s="134" t="str">
        <f>'Product Ratings'!M2373</f>
        <v/>
      </c>
      <c r="N2386" s="146"/>
      <c r="O2386" s="139">
        <f>'Product Ratings'!O2373</f>
        <v>1</v>
      </c>
      <c r="P2386" s="139">
        <f>'Product Ratings'!P2373</f>
        <v>1</v>
      </c>
      <c r="Q2386" s="139">
        <f>'Product Ratings'!Q2373</f>
        <v>2</v>
      </c>
      <c r="R2386" s="139">
        <f>'Product Ratings'!R2373</f>
        <v>0</v>
      </c>
      <c r="S2386" s="306">
        <f>'Product Ratings'!S2373</f>
        <v>0</v>
      </c>
      <c r="T2386" s="307">
        <f>'Product Ratings'!T2373</f>
        <v>4</v>
      </c>
      <c r="U2386" s="146"/>
      <c r="V2386" s="146"/>
      <c r="W2386" s="146"/>
    </row>
    <row r="2387" ht="12.75" customHeight="1">
      <c r="A2387" s="146"/>
      <c r="B2387" s="146" t="str">
        <f>'Product Ratings'!B2374</f>
        <v/>
      </c>
      <c r="C2387" s="146" t="str">
        <f t="shared" ref="C2387:D2387" si="447">#REF!</f>
        <v>#REF!</v>
      </c>
      <c r="D2387" s="146" t="str">
        <f t="shared" si="447"/>
        <v>#REF!</v>
      </c>
      <c r="E2387" s="146">
        <f>'Product Ratings'!C2374</f>
        <v>2</v>
      </c>
      <c r="F2387" s="305">
        <f>'Product Ratings'!D2374</f>
        <v>395.48</v>
      </c>
      <c r="G2387" s="305">
        <f>'Product Ratings'!E2374</f>
        <v>73.21</v>
      </c>
      <c r="H2387" s="134">
        <f>'Product Ratings'!F2374</f>
        <v>0.1851</v>
      </c>
      <c r="I2387" s="146"/>
      <c r="J2387" s="305">
        <f>'Product Ratings'!J2374</f>
        <v>197.74</v>
      </c>
      <c r="K2387" s="146" t="str">
        <f>'Product Ratings'!K2374</f>
        <v/>
      </c>
      <c r="L2387" s="305">
        <f>'Product Ratings'!L2374</f>
        <v>166.8551177</v>
      </c>
      <c r="M2387" s="134" t="str">
        <f>'Product Ratings'!M2374</f>
        <v/>
      </c>
      <c r="N2387" s="146"/>
      <c r="O2387" s="139">
        <f>'Product Ratings'!O2374</f>
        <v>1</v>
      </c>
      <c r="P2387" s="139">
        <f>'Product Ratings'!P2374</f>
        <v>1</v>
      </c>
      <c r="Q2387" s="139">
        <f>'Product Ratings'!Q2374</f>
        <v>2</v>
      </c>
      <c r="R2387" s="139">
        <f>'Product Ratings'!R2374</f>
        <v>0</v>
      </c>
      <c r="S2387" s="306">
        <f>'Product Ratings'!S2374</f>
        <v>0</v>
      </c>
      <c r="T2387" s="307">
        <f>'Product Ratings'!T2374</f>
        <v>4</v>
      </c>
      <c r="U2387" s="146"/>
      <c r="V2387" s="146"/>
      <c r="W2387" s="146"/>
    </row>
    <row r="2388" ht="12.75" customHeight="1">
      <c r="A2388" s="146"/>
      <c r="B2388" s="146" t="str">
        <f>'Product Ratings'!B2377</f>
        <v/>
      </c>
      <c r="C2388" s="146" t="str">
        <f t="shared" ref="C2388:D2388" si="448">#REF!</f>
        <v>#REF!</v>
      </c>
      <c r="D2388" s="146" t="str">
        <f t="shared" si="448"/>
        <v>#REF!</v>
      </c>
      <c r="E2388" s="146">
        <f>'Product Ratings'!C2377</f>
        <v>4</v>
      </c>
      <c r="F2388" s="305">
        <f>'Product Ratings'!D2377</f>
        <v>435.22</v>
      </c>
      <c r="G2388" s="305">
        <f>'Product Ratings'!E2377</f>
        <v>76.26</v>
      </c>
      <c r="H2388" s="134">
        <f>'Product Ratings'!F2377</f>
        <v>0.1752</v>
      </c>
      <c r="I2388" s="146"/>
      <c r="J2388" s="305">
        <f>'Product Ratings'!J2377</f>
        <v>108.805</v>
      </c>
      <c r="K2388" s="146" t="str">
        <f>'Product Ratings'!K2377</f>
        <v/>
      </c>
      <c r="L2388" s="305">
        <f>'Product Ratings'!L2377</f>
        <v>92.58424098</v>
      </c>
      <c r="M2388" s="134" t="str">
        <f>'Product Ratings'!M2377</f>
        <v/>
      </c>
      <c r="N2388" s="146"/>
      <c r="O2388" s="139">
        <f>'Product Ratings'!O2377</f>
        <v>1</v>
      </c>
      <c r="P2388" s="139">
        <f>'Product Ratings'!P2377</f>
        <v>1</v>
      </c>
      <c r="Q2388" s="139">
        <f>'Product Ratings'!Q2377</f>
        <v>2</v>
      </c>
      <c r="R2388" s="139">
        <f>'Product Ratings'!R2377</f>
        <v>0</v>
      </c>
      <c r="S2388" s="306">
        <f>'Product Ratings'!S2377</f>
        <v>0</v>
      </c>
      <c r="T2388" s="307">
        <f>'Product Ratings'!T2377</f>
        <v>4</v>
      </c>
      <c r="U2388" s="146"/>
      <c r="V2388" s="146"/>
      <c r="W2388" s="146"/>
    </row>
    <row r="2389" ht="12.75" customHeight="1">
      <c r="A2389" s="146"/>
      <c r="B2389" s="146" t="str">
        <f>'Product Ratings'!B2383</f>
        <v/>
      </c>
      <c r="C2389" s="146" t="str">
        <f t="shared" ref="C2389:D2389" si="449">#REF!</f>
        <v>#REF!</v>
      </c>
      <c r="D2389" s="146" t="str">
        <f t="shared" si="449"/>
        <v>#REF!</v>
      </c>
      <c r="E2389" s="146">
        <f>'Product Ratings'!C2383</f>
        <v>1</v>
      </c>
      <c r="F2389" s="305">
        <f>'Product Ratings'!D2383</f>
        <v>130.43</v>
      </c>
      <c r="G2389" s="305">
        <f>'Product Ratings'!E2383</f>
        <v>21.73</v>
      </c>
      <c r="H2389" s="134">
        <f>'Product Ratings'!F2383</f>
        <v>0.1666</v>
      </c>
      <c r="I2389" s="146"/>
      <c r="J2389" s="305">
        <f>'Product Ratings'!J2383</f>
        <v>130.43</v>
      </c>
      <c r="K2389" s="146" t="str">
        <f>'Product Ratings'!K2383</f>
        <v/>
      </c>
      <c r="L2389" s="305">
        <f>'Product Ratings'!L2383</f>
        <v>111.8035316</v>
      </c>
      <c r="M2389" s="134" t="str">
        <f>'Product Ratings'!M2383</f>
        <v/>
      </c>
      <c r="N2389" s="146"/>
      <c r="O2389" s="139">
        <f>'Product Ratings'!O2383</f>
        <v>1</v>
      </c>
      <c r="P2389" s="139">
        <f>'Product Ratings'!P2383</f>
        <v>1</v>
      </c>
      <c r="Q2389" s="139">
        <f>'Product Ratings'!Q2383</f>
        <v>2</v>
      </c>
      <c r="R2389" s="139">
        <f>'Product Ratings'!R2383</f>
        <v>0</v>
      </c>
      <c r="S2389" s="306">
        <f>'Product Ratings'!S2383</f>
        <v>0</v>
      </c>
      <c r="T2389" s="307">
        <f>'Product Ratings'!T2383</f>
        <v>4</v>
      </c>
      <c r="U2389" s="146"/>
      <c r="V2389" s="146"/>
      <c r="W2389" s="146"/>
    </row>
    <row r="2390" ht="12.75" customHeight="1">
      <c r="A2390" s="146"/>
      <c r="B2390" s="146" t="str">
        <f>'Product Ratings'!B2389</f>
        <v/>
      </c>
      <c r="C2390" s="146" t="str">
        <f t="shared" ref="C2390:D2390" si="450">#REF!</f>
        <v>#REF!</v>
      </c>
      <c r="D2390" s="146" t="str">
        <f t="shared" si="450"/>
        <v>#REF!</v>
      </c>
      <c r="E2390" s="146">
        <f>'Product Ratings'!C2389</f>
        <v>3</v>
      </c>
      <c r="F2390" s="305">
        <f>'Product Ratings'!D2389</f>
        <v>336.52</v>
      </c>
      <c r="G2390" s="305">
        <f>'Product Ratings'!E2389</f>
        <v>50.68</v>
      </c>
      <c r="H2390" s="134">
        <f>'Product Ratings'!F2389</f>
        <v>0.1506</v>
      </c>
      <c r="I2390" s="146"/>
      <c r="J2390" s="305">
        <f>'Product Ratings'!J2389</f>
        <v>112.1733333</v>
      </c>
      <c r="K2390" s="146" t="str">
        <f>'Product Ratings'!K2389</f>
        <v/>
      </c>
      <c r="L2390" s="305">
        <f>'Product Ratings'!L2389</f>
        <v>97.49116403</v>
      </c>
      <c r="M2390" s="134" t="str">
        <f>'Product Ratings'!M2389</f>
        <v/>
      </c>
      <c r="N2390" s="146"/>
      <c r="O2390" s="139">
        <f>'Product Ratings'!O2389</f>
        <v>1</v>
      </c>
      <c r="P2390" s="139">
        <f>'Product Ratings'!P2389</f>
        <v>1</v>
      </c>
      <c r="Q2390" s="139">
        <f>'Product Ratings'!Q2389</f>
        <v>2</v>
      </c>
      <c r="R2390" s="139">
        <f>'Product Ratings'!R2389</f>
        <v>0</v>
      </c>
      <c r="S2390" s="306">
        <f>'Product Ratings'!S2389</f>
        <v>0</v>
      </c>
      <c r="T2390" s="307">
        <f>'Product Ratings'!T2389</f>
        <v>4</v>
      </c>
      <c r="U2390" s="146"/>
      <c r="V2390" s="146"/>
      <c r="W2390" s="146"/>
    </row>
    <row r="2391" ht="12.75" customHeight="1">
      <c r="A2391" s="146"/>
      <c r="B2391" s="146" t="str">
        <f>'Product Ratings'!B2400</f>
        <v/>
      </c>
      <c r="C2391" s="146" t="str">
        <f t="shared" ref="C2391:D2391" si="451">#REF!</f>
        <v>#REF!</v>
      </c>
      <c r="D2391" s="146" t="str">
        <f t="shared" si="451"/>
        <v>#REF!</v>
      </c>
      <c r="E2391" s="146">
        <f>'Product Ratings'!C2400</f>
        <v>1</v>
      </c>
      <c r="F2391" s="305">
        <f>'Product Ratings'!D2400</f>
        <v>101.74</v>
      </c>
      <c r="G2391" s="305">
        <f>'Product Ratings'!E2400</f>
        <v>11.24</v>
      </c>
      <c r="H2391" s="134">
        <f>'Product Ratings'!F2400</f>
        <v>0.1105</v>
      </c>
      <c r="I2391" s="146"/>
      <c r="J2391" s="305">
        <f>'Product Ratings'!J2400</f>
        <v>101.74</v>
      </c>
      <c r="K2391" s="146" t="str">
        <f>'Product Ratings'!K2400</f>
        <v/>
      </c>
      <c r="L2391" s="305">
        <f>'Product Ratings'!L2400</f>
        <v>91.61638901</v>
      </c>
      <c r="M2391" s="134" t="str">
        <f>'Product Ratings'!M2400</f>
        <v/>
      </c>
      <c r="N2391" s="146"/>
      <c r="O2391" s="139">
        <f>'Product Ratings'!O2400</f>
        <v>1</v>
      </c>
      <c r="P2391" s="139">
        <f>'Product Ratings'!P2400</f>
        <v>1</v>
      </c>
      <c r="Q2391" s="139">
        <f>'Product Ratings'!Q2400</f>
        <v>2</v>
      </c>
      <c r="R2391" s="139">
        <f>'Product Ratings'!R2400</f>
        <v>0</v>
      </c>
      <c r="S2391" s="306">
        <f>'Product Ratings'!S2400</f>
        <v>0</v>
      </c>
      <c r="T2391" s="307">
        <f>'Product Ratings'!T2400</f>
        <v>4</v>
      </c>
      <c r="U2391" s="146"/>
      <c r="V2391" s="146"/>
      <c r="W2391" s="146"/>
    </row>
    <row r="2392" ht="12.75" customHeight="1">
      <c r="A2392" s="146"/>
      <c r="B2392" s="146" t="str">
        <f>'Product Ratings'!B2140</f>
        <v/>
      </c>
      <c r="C2392" s="146" t="str">
        <f t="shared" ref="C2392:D2392" si="452">#REF!</f>
        <v>#REF!</v>
      </c>
      <c r="D2392" s="146" t="str">
        <f t="shared" si="452"/>
        <v>#REF!</v>
      </c>
      <c r="E2392" s="146">
        <f>'Product Ratings'!C2140</f>
        <v>1</v>
      </c>
      <c r="F2392" s="305">
        <f>'Product Ratings'!D2140</f>
        <v>5842.78</v>
      </c>
      <c r="G2392" s="305">
        <f>'Product Ratings'!E2140</f>
        <v>2291.7</v>
      </c>
      <c r="H2392" s="134">
        <f>'Product Ratings'!F2140</f>
        <v>0.3922</v>
      </c>
      <c r="I2392" s="146"/>
      <c r="J2392" s="305">
        <f>'Product Ratings'!J2140</f>
        <v>5842.78</v>
      </c>
      <c r="K2392" s="146" t="str">
        <f>'Product Ratings'!K2140</f>
        <v/>
      </c>
      <c r="L2392" s="305">
        <f>'Product Ratings'!L2140</f>
        <v>4196.796437</v>
      </c>
      <c r="M2392" s="134" t="str">
        <f>'Product Ratings'!M2140</f>
        <v/>
      </c>
      <c r="N2392" s="146"/>
      <c r="O2392" s="139">
        <f>'Product Ratings'!O2140</f>
        <v>2</v>
      </c>
      <c r="P2392" s="139">
        <f>'Product Ratings'!P2140</f>
        <v>1</v>
      </c>
      <c r="Q2392" s="139">
        <f>'Product Ratings'!Q2140</f>
        <v>1</v>
      </c>
      <c r="R2392" s="139">
        <f>'Product Ratings'!R2140</f>
        <v>0</v>
      </c>
      <c r="S2392" s="306">
        <f>'Product Ratings'!S2140</f>
        <v>0</v>
      </c>
      <c r="T2392" s="307">
        <f>'Product Ratings'!T2140</f>
        <v>4</v>
      </c>
      <c r="U2392" s="146"/>
      <c r="V2392" s="146"/>
      <c r="W2392" s="146"/>
    </row>
    <row r="2393" ht="12.75" customHeight="1">
      <c r="A2393" s="146"/>
      <c r="B2393" s="146" t="str">
        <f>'Product Ratings'!B2145</f>
        <v/>
      </c>
      <c r="C2393" s="146" t="str">
        <f t="shared" ref="C2393:D2393" si="453">#REF!</f>
        <v>#REF!</v>
      </c>
      <c r="D2393" s="146" t="str">
        <f t="shared" si="453"/>
        <v>#REF!</v>
      </c>
      <c r="E2393" s="146">
        <f>'Product Ratings'!C2145</f>
        <v>1</v>
      </c>
      <c r="F2393" s="305">
        <f>'Product Ratings'!D2145</f>
        <v>391.23</v>
      </c>
      <c r="G2393" s="305">
        <f>'Product Ratings'!E2145</f>
        <v>152.81</v>
      </c>
      <c r="H2393" s="134">
        <f>'Product Ratings'!F2145</f>
        <v>0.3906</v>
      </c>
      <c r="I2393" s="146"/>
      <c r="J2393" s="305">
        <f>'Product Ratings'!J2145</f>
        <v>391.23</v>
      </c>
      <c r="K2393" s="146" t="str">
        <f>'Product Ratings'!K2145</f>
        <v/>
      </c>
      <c r="L2393" s="305">
        <f>'Product Ratings'!L2145</f>
        <v>281.3389904</v>
      </c>
      <c r="M2393" s="134" t="str">
        <f>'Product Ratings'!M2145</f>
        <v/>
      </c>
      <c r="N2393" s="146"/>
      <c r="O2393" s="139">
        <f>'Product Ratings'!O2145</f>
        <v>2</v>
      </c>
      <c r="P2393" s="139">
        <f>'Product Ratings'!P2145</f>
        <v>1</v>
      </c>
      <c r="Q2393" s="139">
        <f>'Product Ratings'!Q2145</f>
        <v>1</v>
      </c>
      <c r="R2393" s="139">
        <f>'Product Ratings'!R2145</f>
        <v>0</v>
      </c>
      <c r="S2393" s="306">
        <f>'Product Ratings'!S2145</f>
        <v>0</v>
      </c>
      <c r="T2393" s="307">
        <f>'Product Ratings'!T2145</f>
        <v>4</v>
      </c>
      <c r="U2393" s="146"/>
      <c r="V2393" s="146"/>
      <c r="W2393" s="146"/>
    </row>
    <row r="2394" ht="12.75" customHeight="1">
      <c r="A2394" s="146"/>
      <c r="B2394" s="146" t="str">
        <f>'Product Ratings'!B2235</f>
        <v/>
      </c>
      <c r="C2394" s="146" t="str">
        <f t="shared" ref="C2394:D2394" si="454">#REF!</f>
        <v>#REF!</v>
      </c>
      <c r="D2394" s="146" t="str">
        <f t="shared" si="454"/>
        <v>#REF!</v>
      </c>
      <c r="E2394" s="146">
        <f>'Product Ratings'!C2235</f>
        <v>1</v>
      </c>
      <c r="F2394" s="305">
        <f>'Product Ratings'!D2235</f>
        <v>242.09</v>
      </c>
      <c r="G2394" s="305">
        <f>'Product Ratings'!E2235</f>
        <v>82.09</v>
      </c>
      <c r="H2394" s="134">
        <f>'Product Ratings'!F2235</f>
        <v>0.3391</v>
      </c>
      <c r="I2394" s="146"/>
      <c r="J2394" s="305">
        <f>'Product Ratings'!J2235</f>
        <v>242.09</v>
      </c>
      <c r="K2394" s="146" t="str">
        <f>'Product Ratings'!K2235</f>
        <v/>
      </c>
      <c r="L2394" s="305">
        <f>'Product Ratings'!L2235</f>
        <v>180.7856023</v>
      </c>
      <c r="M2394" s="134" t="str">
        <f>'Product Ratings'!M2235</f>
        <v/>
      </c>
      <c r="N2394" s="146"/>
      <c r="O2394" s="139">
        <f>'Product Ratings'!O2235</f>
        <v>2</v>
      </c>
      <c r="P2394" s="139">
        <f>'Product Ratings'!P2235</f>
        <v>1</v>
      </c>
      <c r="Q2394" s="139">
        <f>'Product Ratings'!Q2235</f>
        <v>1</v>
      </c>
      <c r="R2394" s="139">
        <f>'Product Ratings'!R2235</f>
        <v>0</v>
      </c>
      <c r="S2394" s="306">
        <f>'Product Ratings'!S2235</f>
        <v>0</v>
      </c>
      <c r="T2394" s="307">
        <f>'Product Ratings'!T2235</f>
        <v>4</v>
      </c>
      <c r="U2394" s="146"/>
      <c r="V2394" s="146"/>
      <c r="W2394" s="146"/>
    </row>
    <row r="2395" ht="12.75" customHeight="1">
      <c r="A2395" s="146"/>
      <c r="B2395" s="146" t="str">
        <f>'Product Ratings'!B2248</f>
        <v/>
      </c>
      <c r="C2395" s="146" t="str">
        <f t="shared" ref="C2395:D2395" si="455">#REF!</f>
        <v>#REF!</v>
      </c>
      <c r="D2395" s="146" t="str">
        <f t="shared" si="455"/>
        <v>#REF!</v>
      </c>
      <c r="E2395" s="146">
        <f>'Product Ratings'!C2248</f>
        <v>2</v>
      </c>
      <c r="F2395" s="305">
        <f>'Product Ratings'!D2248</f>
        <v>520.87</v>
      </c>
      <c r="G2395" s="305">
        <f>'Product Ratings'!E2248</f>
        <v>172.35</v>
      </c>
      <c r="H2395" s="134">
        <f>'Product Ratings'!F2248</f>
        <v>0.3309</v>
      </c>
      <c r="I2395" s="146"/>
      <c r="J2395" s="305">
        <f>'Product Ratings'!J2248</f>
        <v>260.435</v>
      </c>
      <c r="K2395" s="146" t="str">
        <f>'Product Ratings'!K2248</f>
        <v/>
      </c>
      <c r="L2395" s="305">
        <f>'Product Ratings'!L2248</f>
        <v>195.6833722</v>
      </c>
      <c r="M2395" s="134" t="str">
        <f>'Product Ratings'!M2248</f>
        <v/>
      </c>
      <c r="N2395" s="146"/>
      <c r="O2395" s="139">
        <f>'Product Ratings'!O2248</f>
        <v>2</v>
      </c>
      <c r="P2395" s="139">
        <f>'Product Ratings'!P2248</f>
        <v>1</v>
      </c>
      <c r="Q2395" s="139">
        <f>'Product Ratings'!Q2248</f>
        <v>1</v>
      </c>
      <c r="R2395" s="139">
        <f>'Product Ratings'!R2248</f>
        <v>0</v>
      </c>
      <c r="S2395" s="306">
        <f>'Product Ratings'!S2248</f>
        <v>0</v>
      </c>
      <c r="T2395" s="307">
        <f>'Product Ratings'!T2248</f>
        <v>4</v>
      </c>
      <c r="U2395" s="146"/>
      <c r="V2395" s="146"/>
      <c r="W2395" s="146"/>
    </row>
    <row r="2396" ht="12.75" customHeight="1">
      <c r="A2396" s="146"/>
      <c r="B2396" s="146" t="str">
        <f>'Product Ratings'!B2255</f>
        <v/>
      </c>
      <c r="C2396" s="146" t="str">
        <f t="shared" ref="C2396:D2396" si="456">#REF!</f>
        <v>#REF!</v>
      </c>
      <c r="D2396" s="146" t="str">
        <f t="shared" si="456"/>
        <v>#REF!</v>
      </c>
      <c r="E2396" s="146">
        <f>'Product Ratings'!C2255</f>
        <v>2</v>
      </c>
      <c r="F2396" s="305">
        <f>'Product Ratings'!D2255</f>
        <v>7286.09</v>
      </c>
      <c r="G2396" s="305">
        <f>'Product Ratings'!E2255</f>
        <v>2366.09</v>
      </c>
      <c r="H2396" s="134">
        <f>'Product Ratings'!F2255</f>
        <v>0.3247</v>
      </c>
      <c r="I2396" s="146"/>
      <c r="J2396" s="305">
        <f>'Product Ratings'!J2255</f>
        <v>3643.045</v>
      </c>
      <c r="K2396" s="146" t="str">
        <f>'Product Ratings'!K2255</f>
        <v/>
      </c>
      <c r="L2396" s="305">
        <f>'Product Ratings'!L2255</f>
        <v>2750.090587</v>
      </c>
      <c r="M2396" s="134" t="str">
        <f>'Product Ratings'!M2255</f>
        <v/>
      </c>
      <c r="N2396" s="146"/>
      <c r="O2396" s="139">
        <f>'Product Ratings'!O2255</f>
        <v>2</v>
      </c>
      <c r="P2396" s="139">
        <f>'Product Ratings'!P2255</f>
        <v>1</v>
      </c>
      <c r="Q2396" s="139">
        <f>'Product Ratings'!Q2255</f>
        <v>1</v>
      </c>
      <c r="R2396" s="139">
        <f>'Product Ratings'!R2255</f>
        <v>0</v>
      </c>
      <c r="S2396" s="306">
        <f>'Product Ratings'!S2255</f>
        <v>0</v>
      </c>
      <c r="T2396" s="307">
        <f>'Product Ratings'!T2255</f>
        <v>4</v>
      </c>
      <c r="U2396" s="146"/>
      <c r="V2396" s="146"/>
      <c r="W2396" s="146"/>
    </row>
    <row r="2397" ht="12.75" customHeight="1">
      <c r="A2397" s="146"/>
      <c r="B2397" s="146" t="str">
        <f>'Product Ratings'!B2256</f>
        <v/>
      </c>
      <c r="C2397" s="146" t="str">
        <f t="shared" ref="C2397:D2397" si="457">#REF!</f>
        <v>#REF!</v>
      </c>
      <c r="D2397" s="146" t="str">
        <f t="shared" si="457"/>
        <v>#REF!</v>
      </c>
      <c r="E2397" s="146">
        <f>'Product Ratings'!C2256</f>
        <v>1</v>
      </c>
      <c r="F2397" s="305">
        <f>'Product Ratings'!D2256</f>
        <v>2354.35</v>
      </c>
      <c r="G2397" s="305">
        <f>'Product Ratings'!E2256</f>
        <v>763.32</v>
      </c>
      <c r="H2397" s="134">
        <f>'Product Ratings'!F2256</f>
        <v>0.3242</v>
      </c>
      <c r="I2397" s="146"/>
      <c r="J2397" s="305">
        <f>'Product Ratings'!J2256</f>
        <v>2354.35</v>
      </c>
      <c r="K2397" s="146" t="str">
        <f>'Product Ratings'!K2256</f>
        <v/>
      </c>
      <c r="L2397" s="305">
        <f>'Product Ratings'!L2256</f>
        <v>1777.941399</v>
      </c>
      <c r="M2397" s="134" t="str">
        <f>'Product Ratings'!M2256</f>
        <v/>
      </c>
      <c r="N2397" s="146"/>
      <c r="O2397" s="139">
        <f>'Product Ratings'!O2256</f>
        <v>2</v>
      </c>
      <c r="P2397" s="139">
        <f>'Product Ratings'!P2256</f>
        <v>1</v>
      </c>
      <c r="Q2397" s="139">
        <f>'Product Ratings'!Q2256</f>
        <v>1</v>
      </c>
      <c r="R2397" s="139">
        <f>'Product Ratings'!R2256</f>
        <v>0</v>
      </c>
      <c r="S2397" s="306">
        <f>'Product Ratings'!S2256</f>
        <v>0</v>
      </c>
      <c r="T2397" s="307">
        <f>'Product Ratings'!T2256</f>
        <v>4</v>
      </c>
      <c r="U2397" s="146"/>
      <c r="V2397" s="146"/>
      <c r="W2397" s="146"/>
    </row>
    <row r="2398" ht="12.75" customHeight="1">
      <c r="A2398" s="146"/>
      <c r="B2398" s="146" t="str">
        <f>'Product Ratings'!B2292</f>
        <v/>
      </c>
      <c r="C2398" s="146" t="str">
        <f t="shared" ref="C2398:D2398" si="458">#REF!</f>
        <v>#REF!</v>
      </c>
      <c r="D2398" s="146" t="str">
        <f t="shared" si="458"/>
        <v>#REF!</v>
      </c>
      <c r="E2398" s="146">
        <f>'Product Ratings'!C2292</f>
        <v>1</v>
      </c>
      <c r="F2398" s="305">
        <f>'Product Ratings'!D2292</f>
        <v>4199.39</v>
      </c>
      <c r="G2398" s="305">
        <f>'Product Ratings'!E2292</f>
        <v>1243.68</v>
      </c>
      <c r="H2398" s="134">
        <f>'Product Ratings'!F2292</f>
        <v>0.2962</v>
      </c>
      <c r="I2398" s="146"/>
      <c r="J2398" s="305">
        <f>'Product Ratings'!J2292</f>
        <v>4199.39</v>
      </c>
      <c r="K2398" s="146" t="str">
        <f>'Product Ratings'!K2292</f>
        <v/>
      </c>
      <c r="L2398" s="305">
        <f>'Product Ratings'!L2292</f>
        <v>3239.770097</v>
      </c>
      <c r="M2398" s="134" t="str">
        <f>'Product Ratings'!M2292</f>
        <v/>
      </c>
      <c r="N2398" s="146"/>
      <c r="O2398" s="139">
        <f>'Product Ratings'!O2292</f>
        <v>2</v>
      </c>
      <c r="P2398" s="139">
        <f>'Product Ratings'!P2292</f>
        <v>1</v>
      </c>
      <c r="Q2398" s="139">
        <f>'Product Ratings'!Q2292</f>
        <v>1</v>
      </c>
      <c r="R2398" s="139">
        <f>'Product Ratings'!R2292</f>
        <v>0</v>
      </c>
      <c r="S2398" s="306">
        <f>'Product Ratings'!S2292</f>
        <v>0</v>
      </c>
      <c r="T2398" s="307">
        <f>'Product Ratings'!T2292</f>
        <v>4</v>
      </c>
      <c r="U2398" s="146"/>
      <c r="V2398" s="146"/>
      <c r="W2398" s="146"/>
    </row>
    <row r="2399" ht="12.75" customHeight="1">
      <c r="A2399" s="146"/>
      <c r="B2399" s="146" t="str">
        <f>'Product Ratings'!B2395</f>
        <v/>
      </c>
      <c r="C2399" s="146" t="str">
        <f t="shared" ref="C2399:D2399" si="459">#REF!</f>
        <v>#REF!</v>
      </c>
      <c r="D2399" s="146" t="str">
        <f t="shared" si="459"/>
        <v>#REF!</v>
      </c>
      <c r="E2399" s="146">
        <f>'Product Ratings'!C2395</f>
        <v>1</v>
      </c>
      <c r="F2399" s="305">
        <f>'Product Ratings'!D2395</f>
        <v>203.22</v>
      </c>
      <c r="G2399" s="305">
        <f>'Product Ratings'!E2395</f>
        <v>26.08</v>
      </c>
      <c r="H2399" s="134">
        <f>'Product Ratings'!F2395</f>
        <v>0.1284</v>
      </c>
      <c r="I2399" s="146"/>
      <c r="J2399" s="305">
        <f>'Product Ratings'!J2395</f>
        <v>203.22</v>
      </c>
      <c r="K2399" s="146" t="str">
        <f>'Product Ratings'!K2395</f>
        <v/>
      </c>
      <c r="L2399" s="305">
        <f>'Product Ratings'!L2395</f>
        <v>180.0957107</v>
      </c>
      <c r="M2399" s="134" t="str">
        <f>'Product Ratings'!M2395</f>
        <v/>
      </c>
      <c r="N2399" s="146"/>
      <c r="O2399" s="139">
        <f>'Product Ratings'!O2395</f>
        <v>1</v>
      </c>
      <c r="P2399" s="139">
        <f>'Product Ratings'!P2395</f>
        <v>1</v>
      </c>
      <c r="Q2399" s="139">
        <f>'Product Ratings'!Q2395</f>
        <v>1</v>
      </c>
      <c r="R2399" s="139">
        <f>'Product Ratings'!R2395</f>
        <v>0</v>
      </c>
      <c r="S2399" s="306">
        <f>'Product Ratings'!S2395</f>
        <v>0</v>
      </c>
      <c r="T2399" s="307">
        <f>'Product Ratings'!T2395</f>
        <v>3</v>
      </c>
      <c r="U2399" s="146"/>
      <c r="V2399" s="146"/>
      <c r="W2399" s="146"/>
    </row>
    <row r="2400" ht="12.75" customHeight="1">
      <c r="A2400" s="146"/>
      <c r="B2400" s="146" t="str">
        <f>'Product Ratings'!B2401</f>
        <v/>
      </c>
      <c r="C2400" s="146" t="str">
        <f t="shared" ref="C2400:D2400" si="460">#REF!</f>
        <v>#REF!</v>
      </c>
      <c r="D2400" s="146" t="str">
        <f t="shared" si="460"/>
        <v>#REF!</v>
      </c>
      <c r="E2400" s="146" t="str">
        <f>'Product Ratings'!C2401</f>
        <v/>
      </c>
      <c r="F2400" s="305">
        <f>'Product Ratings'!D2401</f>
        <v>52.17</v>
      </c>
      <c r="G2400" s="305">
        <f>'Product Ratings'!E2401</f>
        <v>5.74</v>
      </c>
      <c r="H2400" s="134">
        <f>'Product Ratings'!F2401</f>
        <v>0.1101</v>
      </c>
      <c r="I2400" s="146"/>
      <c r="J2400" s="305">
        <f>'Product Ratings'!J2401</f>
        <v>0</v>
      </c>
      <c r="K2400" s="146" t="str">
        <f>'Product Ratings'!K2401</f>
        <v/>
      </c>
      <c r="L2400" s="305">
        <f>'Product Ratings'!L2401</f>
        <v>0</v>
      </c>
      <c r="M2400" s="134" t="str">
        <f>'Product Ratings'!M2401</f>
        <v/>
      </c>
      <c r="N2400" s="146"/>
      <c r="O2400" s="139">
        <f>'Product Ratings'!O2401</f>
        <v>1</v>
      </c>
      <c r="P2400" s="139">
        <f>'Product Ratings'!P2401</f>
        <v>0</v>
      </c>
      <c r="Q2400" s="127">
        <f>'Product Ratings'!Q2401</f>
        <v>0</v>
      </c>
      <c r="R2400" s="139">
        <f>'Product Ratings'!R2401</f>
        <v>0</v>
      </c>
      <c r="S2400" s="306">
        <f>'Product Ratings'!S2401</f>
        <v>0</v>
      </c>
      <c r="T2400" s="307">
        <f>'Product Ratings'!T2401</f>
        <v>1</v>
      </c>
      <c r="U2400" s="146"/>
      <c r="V2400" s="146"/>
      <c r="W2400" s="146"/>
    </row>
    <row r="2401" ht="12.75" customHeight="1">
      <c r="A2401" s="146"/>
      <c r="B2401" s="146" t="str">
        <f>'Product Ratings'!B2402</f>
        <v/>
      </c>
      <c r="C2401" s="146" t="str">
        <f t="shared" ref="C2401:D2401" si="461">#REF!</f>
        <v>#REF!</v>
      </c>
      <c r="D2401" s="146" t="str">
        <f t="shared" si="461"/>
        <v>#REF!</v>
      </c>
      <c r="E2401" s="146" t="str">
        <f>'Product Ratings'!C2402</f>
        <v/>
      </c>
      <c r="F2401" s="305">
        <f>'Product Ratings'!D2402</f>
        <v>33.04</v>
      </c>
      <c r="G2401" s="305">
        <f>'Product Ratings'!E2402</f>
        <v>3.56</v>
      </c>
      <c r="H2401" s="134">
        <f>'Product Ratings'!F2402</f>
        <v>0.1078</v>
      </c>
      <c r="I2401" s="146"/>
      <c r="J2401" s="305">
        <f>'Product Ratings'!J2402</f>
        <v>0</v>
      </c>
      <c r="K2401" s="146" t="str">
        <f>'Product Ratings'!K2402</f>
        <v/>
      </c>
      <c r="L2401" s="305">
        <f>'Product Ratings'!L2402</f>
        <v>0</v>
      </c>
      <c r="M2401" s="134" t="str">
        <f>'Product Ratings'!M2402</f>
        <v/>
      </c>
      <c r="N2401" s="146"/>
      <c r="O2401" s="139">
        <f>'Product Ratings'!O2402</f>
        <v>1</v>
      </c>
      <c r="P2401" s="139">
        <f>'Product Ratings'!P2402</f>
        <v>0</v>
      </c>
      <c r="Q2401" s="127">
        <f>'Product Ratings'!Q2402</f>
        <v>0</v>
      </c>
      <c r="R2401" s="139">
        <f>'Product Ratings'!R2402</f>
        <v>0</v>
      </c>
      <c r="S2401" s="306">
        <f>'Product Ratings'!S2402</f>
        <v>0</v>
      </c>
      <c r="T2401" s="307">
        <f>'Product Ratings'!T2402</f>
        <v>1</v>
      </c>
      <c r="U2401" s="146"/>
      <c r="V2401" s="146"/>
      <c r="W2401" s="146"/>
    </row>
    <row r="2402" ht="12.75" customHeight="1">
      <c r="A2402" s="146"/>
      <c r="B2402" s="146" t="str">
        <f>'Product Ratings'!B2403</f>
        <v/>
      </c>
      <c r="C2402" s="146" t="str">
        <f t="shared" ref="C2402:D2402" si="462">#REF!</f>
        <v>#REF!</v>
      </c>
      <c r="D2402" s="146" t="str">
        <f t="shared" si="462"/>
        <v>#REF!</v>
      </c>
      <c r="E2402" s="146" t="str">
        <f>'Product Ratings'!C2403</f>
        <v/>
      </c>
      <c r="F2402" s="305">
        <f>'Product Ratings'!D2403</f>
        <v>16.52</v>
      </c>
      <c r="G2402" s="305">
        <f>'Product Ratings'!E2403</f>
        <v>1.78</v>
      </c>
      <c r="H2402" s="134">
        <f>'Product Ratings'!F2403</f>
        <v>0.1078</v>
      </c>
      <c r="I2402" s="146"/>
      <c r="J2402" s="305">
        <f>'Product Ratings'!J2403</f>
        <v>0</v>
      </c>
      <c r="K2402" s="146" t="str">
        <f>'Product Ratings'!K2403</f>
        <v/>
      </c>
      <c r="L2402" s="305">
        <f>'Product Ratings'!L2403</f>
        <v>0</v>
      </c>
      <c r="M2402" s="134" t="str">
        <f>'Product Ratings'!M2403</f>
        <v/>
      </c>
      <c r="N2402" s="146"/>
      <c r="O2402" s="139">
        <f>'Product Ratings'!O2403</f>
        <v>1</v>
      </c>
      <c r="P2402" s="139">
        <f>'Product Ratings'!P2403</f>
        <v>0</v>
      </c>
      <c r="Q2402" s="127">
        <f>'Product Ratings'!Q2403</f>
        <v>0</v>
      </c>
      <c r="R2402" s="139">
        <f>'Product Ratings'!R2403</f>
        <v>0</v>
      </c>
      <c r="S2402" s="306">
        <f>'Product Ratings'!S2403</f>
        <v>0</v>
      </c>
      <c r="T2402" s="307">
        <f>'Product Ratings'!T2403</f>
        <v>1</v>
      </c>
      <c r="U2402" s="146"/>
      <c r="V2402" s="146"/>
      <c r="W2402" s="146"/>
    </row>
    <row r="2403" ht="12.75" customHeight="1">
      <c r="A2403" s="146"/>
      <c r="B2403" s="146" t="str">
        <f>'Product Ratings'!B2404</f>
        <v/>
      </c>
      <c r="C2403" s="146" t="str">
        <f t="shared" ref="C2403:D2403" si="463">#REF!</f>
        <v>#REF!</v>
      </c>
      <c r="D2403" s="146" t="str">
        <f t="shared" si="463"/>
        <v>#REF!</v>
      </c>
      <c r="E2403" s="146" t="str">
        <f>'Product Ratings'!C2404</f>
        <v/>
      </c>
      <c r="F2403" s="305">
        <f>'Product Ratings'!D2404</f>
        <v>11.95</v>
      </c>
      <c r="G2403" s="305">
        <f>'Product Ratings'!E2404</f>
        <v>1.28</v>
      </c>
      <c r="H2403" s="134">
        <f>'Product Ratings'!F2404</f>
        <v>0.1069</v>
      </c>
      <c r="I2403" s="146"/>
      <c r="J2403" s="305">
        <f>'Product Ratings'!J2404</f>
        <v>0</v>
      </c>
      <c r="K2403" s="146" t="str">
        <f>'Product Ratings'!K2404</f>
        <v/>
      </c>
      <c r="L2403" s="305">
        <f>'Product Ratings'!L2404</f>
        <v>0</v>
      </c>
      <c r="M2403" s="134" t="str">
        <f>'Product Ratings'!M2404</f>
        <v/>
      </c>
      <c r="N2403" s="146"/>
      <c r="O2403" s="139">
        <f>'Product Ratings'!O2404</f>
        <v>1</v>
      </c>
      <c r="P2403" s="139">
        <f>'Product Ratings'!P2404</f>
        <v>0</v>
      </c>
      <c r="Q2403" s="127">
        <f>'Product Ratings'!Q2404</f>
        <v>0</v>
      </c>
      <c r="R2403" s="139">
        <f>'Product Ratings'!R2404</f>
        <v>0</v>
      </c>
      <c r="S2403" s="306">
        <f>'Product Ratings'!S2404</f>
        <v>0</v>
      </c>
      <c r="T2403" s="307">
        <f>'Product Ratings'!T2404</f>
        <v>1</v>
      </c>
      <c r="U2403" s="146"/>
      <c r="V2403" s="146"/>
      <c r="W2403" s="146"/>
    </row>
    <row r="2404" ht="12.75" customHeight="1">
      <c r="A2404" s="146"/>
      <c r="B2404" s="146" t="str">
        <f>'Product Ratings'!B2405</f>
        <v/>
      </c>
      <c r="C2404" s="146" t="str">
        <f t="shared" ref="C2404:D2404" si="464">#REF!</f>
        <v>#REF!</v>
      </c>
      <c r="D2404" s="146" t="str">
        <f t="shared" si="464"/>
        <v>#REF!</v>
      </c>
      <c r="E2404" s="146" t="str">
        <f>'Product Ratings'!C2405</f>
        <v/>
      </c>
      <c r="F2404" s="305">
        <f>'Product Ratings'!D2405</f>
        <v>11.95</v>
      </c>
      <c r="G2404" s="305">
        <f>'Product Ratings'!E2405</f>
        <v>1.28</v>
      </c>
      <c r="H2404" s="134">
        <f>'Product Ratings'!F2405</f>
        <v>0.1069</v>
      </c>
      <c r="I2404" s="146"/>
      <c r="J2404" s="305">
        <f>'Product Ratings'!J2405</f>
        <v>0</v>
      </c>
      <c r="K2404" s="146" t="str">
        <f>'Product Ratings'!K2405</f>
        <v/>
      </c>
      <c r="L2404" s="305">
        <f>'Product Ratings'!L2405</f>
        <v>0</v>
      </c>
      <c r="M2404" s="134" t="str">
        <f>'Product Ratings'!M2405</f>
        <v/>
      </c>
      <c r="N2404" s="146"/>
      <c r="O2404" s="139">
        <f>'Product Ratings'!O2405</f>
        <v>1</v>
      </c>
      <c r="P2404" s="139">
        <f>'Product Ratings'!P2405</f>
        <v>0</v>
      </c>
      <c r="Q2404" s="127">
        <f>'Product Ratings'!Q2405</f>
        <v>0</v>
      </c>
      <c r="R2404" s="139">
        <f>'Product Ratings'!R2405</f>
        <v>0</v>
      </c>
      <c r="S2404" s="306">
        <f>'Product Ratings'!S2405</f>
        <v>0</v>
      </c>
      <c r="T2404" s="307">
        <f>'Product Ratings'!T2405</f>
        <v>1</v>
      </c>
      <c r="U2404" s="146"/>
      <c r="V2404" s="146"/>
      <c r="W2404" s="146"/>
    </row>
    <row r="2405" ht="12.75" customHeight="1">
      <c r="A2405" s="146"/>
      <c r="B2405" s="146" t="str">
        <f>'Product Ratings'!B2406</f>
        <v/>
      </c>
      <c r="C2405" s="146" t="str">
        <f t="shared" ref="C2405:D2405" si="465">#REF!</f>
        <v>#REF!</v>
      </c>
      <c r="D2405" s="146" t="str">
        <f t="shared" si="465"/>
        <v>#REF!</v>
      </c>
      <c r="E2405" s="146" t="str">
        <f>'Product Ratings'!C2406</f>
        <v/>
      </c>
      <c r="F2405" s="305">
        <f>'Product Ratings'!D2406</f>
        <v>188.17</v>
      </c>
      <c r="G2405" s="305">
        <f>'Product Ratings'!E2406</f>
        <v>3.16</v>
      </c>
      <c r="H2405" s="134">
        <f>'Product Ratings'!F2406</f>
        <v>0.0168</v>
      </c>
      <c r="I2405" s="146"/>
      <c r="J2405" s="305">
        <f>'Product Ratings'!J2406</f>
        <v>0</v>
      </c>
      <c r="K2405" s="146" t="str">
        <f>'Product Ratings'!K2406</f>
        <v/>
      </c>
      <c r="L2405" s="305">
        <f>'Product Ratings'!L2406</f>
        <v>0</v>
      </c>
      <c r="M2405" s="134" t="str">
        <f>'Product Ratings'!M2406</f>
        <v/>
      </c>
      <c r="N2405" s="146"/>
      <c r="O2405" s="139">
        <f>'Product Ratings'!O2406</f>
        <v>1</v>
      </c>
      <c r="P2405" s="139">
        <f>'Product Ratings'!P2406</f>
        <v>0</v>
      </c>
      <c r="Q2405" s="127">
        <f>'Product Ratings'!Q2406</f>
        <v>0</v>
      </c>
      <c r="R2405" s="139">
        <f>'Product Ratings'!R2406</f>
        <v>0</v>
      </c>
      <c r="S2405" s="306">
        <f>'Product Ratings'!S2406</f>
        <v>0</v>
      </c>
      <c r="T2405" s="307">
        <f>'Product Ratings'!T2406</f>
        <v>1</v>
      </c>
      <c r="U2405" s="146"/>
      <c r="V2405" s="146"/>
      <c r="W2405" s="146"/>
    </row>
    <row r="2406" ht="12.75" customHeight="1">
      <c r="A2406" s="146"/>
      <c r="B2406" s="146" t="str">
        <f>'Product Ratings'!B2407</f>
        <v/>
      </c>
      <c r="C2406" s="146" t="str">
        <f t="shared" ref="C2406:D2406" si="466">#REF!</f>
        <v>#REF!</v>
      </c>
      <c r="D2406" s="146" t="str">
        <f t="shared" si="466"/>
        <v>#REF!</v>
      </c>
      <c r="E2406" s="146" t="str">
        <f>'Product Ratings'!C2407</f>
        <v/>
      </c>
      <c r="F2406" s="305">
        <f>'Product Ratings'!D2407</f>
        <v>203.97</v>
      </c>
      <c r="G2406" s="305">
        <f>'Product Ratings'!E2407</f>
        <v>3.13</v>
      </c>
      <c r="H2406" s="134">
        <f>'Product Ratings'!F2407</f>
        <v>0.0153</v>
      </c>
      <c r="I2406" s="146"/>
      <c r="J2406" s="305">
        <f>'Product Ratings'!J2407</f>
        <v>0</v>
      </c>
      <c r="K2406" s="146" t="str">
        <f>'Product Ratings'!K2407</f>
        <v/>
      </c>
      <c r="L2406" s="305">
        <f>'Product Ratings'!L2407</f>
        <v>0</v>
      </c>
      <c r="M2406" s="134" t="str">
        <f>'Product Ratings'!M2407</f>
        <v/>
      </c>
      <c r="N2406" s="146"/>
      <c r="O2406" s="139">
        <f>'Product Ratings'!O2407</f>
        <v>1</v>
      </c>
      <c r="P2406" s="139">
        <f>'Product Ratings'!P2407</f>
        <v>0</v>
      </c>
      <c r="Q2406" s="127">
        <f>'Product Ratings'!Q2407</f>
        <v>0</v>
      </c>
      <c r="R2406" s="139">
        <f>'Product Ratings'!R2407</f>
        <v>0</v>
      </c>
      <c r="S2406" s="306">
        <f>'Product Ratings'!S2407</f>
        <v>0</v>
      </c>
      <c r="T2406" s="307">
        <f>'Product Ratings'!T2407</f>
        <v>1</v>
      </c>
      <c r="U2406" s="146"/>
      <c r="V2406" s="146"/>
      <c r="W2406" s="146"/>
    </row>
    <row r="2407" ht="12.75" customHeight="1">
      <c r="A2407" s="146"/>
      <c r="B2407" s="146" t="str">
        <f>'Product Ratings'!B2408</f>
        <v/>
      </c>
      <c r="C2407" s="146" t="str">
        <f t="shared" ref="C2407:D2407" si="467">#REF!</f>
        <v>#REF!</v>
      </c>
      <c r="D2407" s="146" t="str">
        <f t="shared" si="467"/>
        <v>#REF!</v>
      </c>
      <c r="E2407" s="146" t="str">
        <f>'Product Ratings'!C2408</f>
        <v/>
      </c>
      <c r="F2407" s="305">
        <f>'Product Ratings'!D2408</f>
        <v>64.57</v>
      </c>
      <c r="G2407" s="305">
        <f>'Product Ratings'!E2408</f>
        <v>0.97</v>
      </c>
      <c r="H2407" s="134">
        <f>'Product Ratings'!F2408</f>
        <v>0.015</v>
      </c>
      <c r="I2407" s="146"/>
      <c r="J2407" s="305">
        <f>'Product Ratings'!J2408</f>
        <v>0</v>
      </c>
      <c r="K2407" s="146" t="str">
        <f>'Product Ratings'!K2408</f>
        <v/>
      </c>
      <c r="L2407" s="305">
        <f>'Product Ratings'!L2408</f>
        <v>0</v>
      </c>
      <c r="M2407" s="134" t="str">
        <f>'Product Ratings'!M2408</f>
        <v/>
      </c>
      <c r="N2407" s="146"/>
      <c r="O2407" s="139">
        <f>'Product Ratings'!O2408</f>
        <v>1</v>
      </c>
      <c r="P2407" s="139">
        <f>'Product Ratings'!P2408</f>
        <v>0</v>
      </c>
      <c r="Q2407" s="127">
        <f>'Product Ratings'!Q2408</f>
        <v>0</v>
      </c>
      <c r="R2407" s="139">
        <f>'Product Ratings'!R2408</f>
        <v>0</v>
      </c>
      <c r="S2407" s="306">
        <f>'Product Ratings'!S2408</f>
        <v>0</v>
      </c>
      <c r="T2407" s="307">
        <f>'Product Ratings'!T2408</f>
        <v>1</v>
      </c>
      <c r="U2407" s="146"/>
      <c r="V2407" s="146"/>
      <c r="W2407" s="146"/>
    </row>
    <row r="2408" ht="12.75" customHeight="1">
      <c r="A2408" s="146"/>
      <c r="B2408" s="146" t="str">
        <f>'Product Ratings'!B2409</f>
        <v/>
      </c>
      <c r="C2408" s="146" t="str">
        <f t="shared" ref="C2408:D2408" si="468">#REF!</f>
        <v>#REF!</v>
      </c>
      <c r="D2408" s="146" t="str">
        <f t="shared" si="468"/>
        <v>#REF!</v>
      </c>
      <c r="E2408" s="146" t="str">
        <f>'Product Ratings'!C2409</f>
        <v/>
      </c>
      <c r="F2408" s="305">
        <f>'Product Ratings'!D2409</f>
        <v>56.52</v>
      </c>
      <c r="G2408" s="305">
        <f>'Product Ratings'!E2409</f>
        <v>0.48</v>
      </c>
      <c r="H2408" s="134">
        <f>'Product Ratings'!F2409</f>
        <v>0.0085</v>
      </c>
      <c r="I2408" s="146"/>
      <c r="J2408" s="305">
        <f>'Product Ratings'!J2409</f>
        <v>0</v>
      </c>
      <c r="K2408" s="146" t="str">
        <f>'Product Ratings'!K2409</f>
        <v/>
      </c>
      <c r="L2408" s="305">
        <f>'Product Ratings'!L2409</f>
        <v>0</v>
      </c>
      <c r="M2408" s="134" t="str">
        <f>'Product Ratings'!M2409</f>
        <v/>
      </c>
      <c r="N2408" s="146"/>
      <c r="O2408" s="139">
        <f>'Product Ratings'!O2409</f>
        <v>1</v>
      </c>
      <c r="P2408" s="139">
        <f>'Product Ratings'!P2409</f>
        <v>0</v>
      </c>
      <c r="Q2408" s="127">
        <f>'Product Ratings'!Q2409</f>
        <v>0</v>
      </c>
      <c r="R2408" s="139">
        <f>'Product Ratings'!R2409</f>
        <v>0</v>
      </c>
      <c r="S2408" s="306">
        <f>'Product Ratings'!S2409</f>
        <v>0</v>
      </c>
      <c r="T2408" s="307">
        <f>'Product Ratings'!T2409</f>
        <v>1</v>
      </c>
      <c r="U2408" s="146"/>
      <c r="V2408" s="146"/>
      <c r="W2408" s="146"/>
    </row>
    <row r="2409" ht="12.75" customHeight="1">
      <c r="A2409" s="146"/>
      <c r="B2409" s="146" t="str">
        <f>'Product Ratings'!B2410</f>
        <v/>
      </c>
      <c r="C2409" s="146" t="str">
        <f t="shared" ref="C2409:D2409" si="469">#REF!</f>
        <v>#REF!</v>
      </c>
      <c r="D2409" s="146" t="str">
        <f t="shared" si="469"/>
        <v>#REF!</v>
      </c>
      <c r="E2409" s="146" t="str">
        <f>'Product Ratings'!C2410</f>
        <v/>
      </c>
      <c r="F2409" s="305">
        <f>'Product Ratings'!D2410</f>
        <v>70.45</v>
      </c>
      <c r="G2409" s="305">
        <f>'Product Ratings'!E2410</f>
        <v>0.45</v>
      </c>
      <c r="H2409" s="134">
        <f>'Product Ratings'!F2410</f>
        <v>0.0064</v>
      </c>
      <c r="I2409" s="146"/>
      <c r="J2409" s="305">
        <f>'Product Ratings'!J2410</f>
        <v>0</v>
      </c>
      <c r="K2409" s="146" t="str">
        <f>'Product Ratings'!K2410</f>
        <v/>
      </c>
      <c r="L2409" s="305">
        <f>'Product Ratings'!L2410</f>
        <v>0</v>
      </c>
      <c r="M2409" s="134" t="str">
        <f>'Product Ratings'!M2410</f>
        <v/>
      </c>
      <c r="N2409" s="146"/>
      <c r="O2409" s="139">
        <f>'Product Ratings'!O2410</f>
        <v>1</v>
      </c>
      <c r="P2409" s="139">
        <f>'Product Ratings'!P2410</f>
        <v>0</v>
      </c>
      <c r="Q2409" s="127">
        <f>'Product Ratings'!Q2410</f>
        <v>0</v>
      </c>
      <c r="R2409" s="139">
        <f>'Product Ratings'!R2410</f>
        <v>0</v>
      </c>
      <c r="S2409" s="306">
        <f>'Product Ratings'!S2410</f>
        <v>0</v>
      </c>
      <c r="T2409" s="307">
        <f>'Product Ratings'!T2410</f>
        <v>1</v>
      </c>
      <c r="U2409" s="146"/>
      <c r="V2409" s="146"/>
      <c r="W2409" s="146"/>
    </row>
    <row r="2410" ht="12.75" customHeight="1">
      <c r="A2410" s="146"/>
      <c r="B2410" s="146" t="str">
        <f>'Product Ratings'!B2411</f>
        <v/>
      </c>
      <c r="C2410" s="146" t="str">
        <f>'Product Ratings'!C2411</f>
        <v/>
      </c>
      <c r="D2410" s="146" t="str">
        <f>'Product Ratings'!D2411</f>
        <v/>
      </c>
      <c r="E2410" s="146" t="str">
        <f>'Product Ratings'!E2411</f>
        <v/>
      </c>
      <c r="F2410" s="305" t="str">
        <f>'Product Ratings'!F2411</f>
        <v/>
      </c>
      <c r="G2410" s="305" t="str">
        <f>'Product Ratings'!G2411</f>
        <v/>
      </c>
      <c r="H2410" s="134" t="str">
        <f>'Product Ratings'!H2411</f>
        <v/>
      </c>
      <c r="I2410" s="146"/>
      <c r="J2410" s="305" t="str">
        <f>'Product Ratings'!J2411</f>
        <v/>
      </c>
      <c r="K2410" s="146" t="str">
        <f>'Product Ratings'!K2411</f>
        <v/>
      </c>
      <c r="L2410" s="305" t="str">
        <f>'Product Ratings'!L2411</f>
        <v/>
      </c>
      <c r="M2410" s="134" t="str">
        <f>'Product Ratings'!M2411</f>
        <v/>
      </c>
      <c r="N2410" s="146"/>
      <c r="O2410" s="139" t="str">
        <f>'Product Ratings'!O2411</f>
        <v/>
      </c>
      <c r="P2410" s="139" t="str">
        <f>'Product Ratings'!P2411</f>
        <v/>
      </c>
      <c r="Q2410" s="139" t="str">
        <f>'Product Ratings'!Q2411</f>
        <v/>
      </c>
      <c r="R2410" s="139" t="str">
        <f>'Product Ratings'!R2411</f>
        <v/>
      </c>
      <c r="S2410" s="139" t="str">
        <f>'Product Ratings'!S2411</f>
        <v/>
      </c>
      <c r="T2410" s="307" t="str">
        <f>'Product Ratings'!T2411</f>
        <v/>
      </c>
      <c r="U2410" s="146"/>
      <c r="V2410" s="146"/>
      <c r="W2410" s="146"/>
    </row>
    <row r="2411" ht="12.75" customHeight="1">
      <c r="A2411" s="146"/>
      <c r="B2411" s="146" t="str">
        <f>'Product Ratings'!B2412</f>
        <v>Grand Total</v>
      </c>
      <c r="C2411" s="146" t="str">
        <f>'Product Ratings'!C2412</f>
        <v/>
      </c>
      <c r="D2411" s="146" t="str">
        <f>'Product Ratings'!D2412</f>
        <v/>
      </c>
      <c r="E2411" s="308">
        <f>'Product Ratings'!C11</f>
        <v>18977</v>
      </c>
      <c r="F2411" s="305">
        <f>'Product Ratings'!D11</f>
        <v>789124.35</v>
      </c>
      <c r="G2411" s="305">
        <f>'Product Ratings'!E11</f>
        <v>406400.86</v>
      </c>
      <c r="H2411" s="134" t="str">
        <f>'Product Ratings'!H2412</f>
        <v/>
      </c>
      <c r="I2411" s="146"/>
      <c r="J2411" s="305" t="str">
        <f>'Product Ratings'!J2412</f>
        <v/>
      </c>
      <c r="K2411" s="233" t="str">
        <f>'Product Ratings'!K2412</f>
        <v/>
      </c>
      <c r="L2411" s="305" t="str">
        <f>'Product Ratings'!L2412</f>
        <v/>
      </c>
      <c r="M2411" s="134" t="str">
        <f>'Product Ratings'!M2412</f>
        <v/>
      </c>
      <c r="N2411" s="146"/>
      <c r="O2411" s="139" t="str">
        <f>'Product Ratings'!O2412</f>
        <v/>
      </c>
      <c r="P2411" s="139" t="str">
        <f>'Product Ratings'!P2412</f>
        <v/>
      </c>
      <c r="Q2411" s="139" t="str">
        <f>'Product Ratings'!Q2412</f>
        <v/>
      </c>
      <c r="R2411" s="139" t="str">
        <f>'Product Ratings'!R2412</f>
        <v/>
      </c>
      <c r="S2411" s="139" t="str">
        <f>'Product Ratings'!S2412</f>
        <v/>
      </c>
      <c r="T2411" s="307" t="str">
        <f>'Product Ratings'!T2412</f>
        <v/>
      </c>
      <c r="U2411" s="146"/>
      <c r="V2411" s="146"/>
      <c r="W2411" s="146"/>
    </row>
    <row r="2412" ht="12.75" customHeight="1">
      <c r="A2412" s="146"/>
      <c r="B2412" s="146" t="str">
        <f>'Product Ratings'!B2413</f>
        <v/>
      </c>
      <c r="C2412" s="146" t="str">
        <f>'Product Ratings'!C2413</f>
        <v/>
      </c>
      <c r="D2412" s="146" t="str">
        <f>'Product Ratings'!D2413</f>
        <v/>
      </c>
      <c r="E2412" s="146" t="str">
        <f>'Product Ratings'!E2413</f>
        <v/>
      </c>
      <c r="F2412" s="305" t="str">
        <f>'Product Ratings'!F2413</f>
        <v/>
      </c>
      <c r="G2412" s="305" t="str">
        <f>'Product Ratings'!G2413</f>
        <v/>
      </c>
      <c r="H2412" s="134" t="str">
        <f>'Product Ratings'!H2413</f>
        <v/>
      </c>
      <c r="I2412" s="146"/>
      <c r="J2412" s="305" t="str">
        <f>'Product Ratings'!J2413</f>
        <v/>
      </c>
      <c r="K2412" s="146" t="str">
        <f>'Product Ratings'!K2413</f>
        <v/>
      </c>
      <c r="L2412" s="305" t="str">
        <f>'Product Ratings'!L2413</f>
        <v/>
      </c>
      <c r="M2412" s="134" t="str">
        <f>'Product Ratings'!M2413</f>
        <v/>
      </c>
      <c r="N2412" s="146"/>
      <c r="O2412" s="139" t="str">
        <f>'Product Ratings'!O2413</f>
        <v/>
      </c>
      <c r="P2412" s="139" t="str">
        <f>'Product Ratings'!P2413</f>
        <v/>
      </c>
      <c r="Q2412" s="139" t="str">
        <f>'Product Ratings'!Q2413</f>
        <v/>
      </c>
      <c r="R2412" s="139" t="str">
        <f>'Product Ratings'!R2413</f>
        <v/>
      </c>
      <c r="S2412" s="139" t="str">
        <f>'Product Ratings'!S2413</f>
        <v/>
      </c>
      <c r="T2412" s="307" t="str">
        <f>'Product Ratings'!T2413</f>
        <v/>
      </c>
      <c r="U2412" s="146"/>
      <c r="V2412" s="146"/>
      <c r="W2412" s="146"/>
    </row>
    <row r="2413" ht="12.75" customHeight="1">
      <c r="A2413" s="146"/>
      <c r="B2413" s="146" t="str">
        <f>'Product Ratings'!B2414</f>
        <v/>
      </c>
      <c r="C2413" s="146" t="str">
        <f>'Product Ratings'!C2414</f>
        <v/>
      </c>
      <c r="D2413" s="146" t="str">
        <f>'Product Ratings'!D2414</f>
        <v/>
      </c>
      <c r="E2413" s="146" t="str">
        <f>'Product Ratings'!E2414</f>
        <v/>
      </c>
      <c r="F2413" s="305" t="str">
        <f>'Product Ratings'!F2414</f>
        <v/>
      </c>
      <c r="G2413" s="305" t="str">
        <f>'Product Ratings'!G2414</f>
        <v/>
      </c>
      <c r="H2413" s="134" t="str">
        <f>'Product Ratings'!H2414</f>
        <v/>
      </c>
      <c r="I2413" s="146"/>
      <c r="J2413" s="305" t="str">
        <f>'Product Ratings'!J2414</f>
        <v/>
      </c>
      <c r="K2413" s="146" t="str">
        <f>'Product Ratings'!K2414</f>
        <v/>
      </c>
      <c r="L2413" s="305" t="str">
        <f>'Product Ratings'!L2414</f>
        <v/>
      </c>
      <c r="M2413" s="134" t="str">
        <f>'Product Ratings'!M2414</f>
        <v/>
      </c>
      <c r="N2413" s="146"/>
      <c r="O2413" s="139" t="str">
        <f>'Product Ratings'!O2414</f>
        <v/>
      </c>
      <c r="P2413" s="139" t="str">
        <f>'Product Ratings'!P2414</f>
        <v/>
      </c>
      <c r="Q2413" s="139" t="str">
        <f>'Product Ratings'!Q2414</f>
        <v/>
      </c>
      <c r="R2413" s="139" t="str">
        <f>'Product Ratings'!R2414</f>
        <v/>
      </c>
      <c r="S2413" s="139" t="str">
        <f>'Product Ratings'!S2414</f>
        <v/>
      </c>
      <c r="T2413" s="307" t="str">
        <f>'Product Ratings'!T2414</f>
        <v/>
      </c>
      <c r="U2413" s="146"/>
      <c r="V2413" s="146"/>
      <c r="W2413" s="146"/>
    </row>
    <row r="2414" ht="12.75" customHeight="1">
      <c r="A2414" s="146"/>
      <c r="B2414" s="146" t="str">
        <f>'Product Ratings'!B2415</f>
        <v/>
      </c>
      <c r="C2414" s="146" t="str">
        <f>'Product Ratings'!C2415</f>
        <v/>
      </c>
      <c r="D2414" s="146" t="str">
        <f>'Product Ratings'!D2415</f>
        <v/>
      </c>
      <c r="E2414" s="146" t="str">
        <f>'Product Ratings'!E2415</f>
        <v/>
      </c>
      <c r="F2414" s="305" t="str">
        <f>'Product Ratings'!F2415</f>
        <v/>
      </c>
      <c r="G2414" s="305" t="str">
        <f>'Product Ratings'!G2415</f>
        <v/>
      </c>
      <c r="H2414" s="134" t="str">
        <f>'Product Ratings'!H2415</f>
        <v/>
      </c>
      <c r="I2414" s="146"/>
      <c r="J2414" s="305" t="str">
        <f>'Product Ratings'!J2415</f>
        <v/>
      </c>
      <c r="K2414" s="146" t="str">
        <f>'Product Ratings'!K2415</f>
        <v/>
      </c>
      <c r="L2414" s="305" t="str">
        <f>'Product Ratings'!L2415</f>
        <v/>
      </c>
      <c r="M2414" s="134" t="str">
        <f>'Product Ratings'!M2415</f>
        <v/>
      </c>
      <c r="N2414" s="146"/>
      <c r="O2414" s="139" t="str">
        <f>'Product Ratings'!O2415</f>
        <v/>
      </c>
      <c r="P2414" s="139" t="str">
        <f>'Product Ratings'!P2415</f>
        <v/>
      </c>
      <c r="Q2414" s="139" t="str">
        <f>'Product Ratings'!Q2415</f>
        <v/>
      </c>
      <c r="R2414" s="139" t="str">
        <f>'Product Ratings'!R2415</f>
        <v/>
      </c>
      <c r="S2414" s="139" t="str">
        <f>'Product Ratings'!S2415</f>
        <v/>
      </c>
      <c r="T2414" s="307" t="str">
        <f>'Product Ratings'!T2415</f>
        <v/>
      </c>
      <c r="U2414" s="146"/>
      <c r="V2414" s="146"/>
      <c r="W2414" s="146"/>
    </row>
    <row r="2415" ht="12.75" customHeight="1">
      <c r="A2415" s="146"/>
      <c r="B2415" s="146" t="str">
        <f>'Product Ratings'!B2416</f>
        <v/>
      </c>
      <c r="C2415" s="146" t="str">
        <f>'Product Ratings'!C2416</f>
        <v/>
      </c>
      <c r="D2415" s="146" t="str">
        <f>'Product Ratings'!D2416</f>
        <v/>
      </c>
      <c r="E2415" s="146" t="str">
        <f>'Product Ratings'!E2416</f>
        <v/>
      </c>
      <c r="F2415" s="305" t="str">
        <f>'Product Ratings'!F2416</f>
        <v/>
      </c>
      <c r="G2415" s="305" t="str">
        <f>'Product Ratings'!G2416</f>
        <v/>
      </c>
      <c r="H2415" s="134" t="str">
        <f>'Product Ratings'!H2416</f>
        <v/>
      </c>
      <c r="I2415" s="146"/>
      <c r="J2415" s="305" t="str">
        <f>'Product Ratings'!J2416</f>
        <v/>
      </c>
      <c r="K2415" s="146" t="str">
        <f>'Product Ratings'!K2416</f>
        <v/>
      </c>
      <c r="L2415" s="305" t="str">
        <f>'Product Ratings'!L2416</f>
        <v/>
      </c>
      <c r="M2415" s="134" t="str">
        <f>'Product Ratings'!M2416</f>
        <v/>
      </c>
      <c r="N2415" s="146"/>
      <c r="O2415" s="139" t="str">
        <f>'Product Ratings'!O2416</f>
        <v/>
      </c>
      <c r="P2415" s="139" t="str">
        <f>'Product Ratings'!P2416</f>
        <v/>
      </c>
      <c r="Q2415" s="139" t="str">
        <f>'Product Ratings'!Q2416</f>
        <v/>
      </c>
      <c r="R2415" s="139" t="str">
        <f>'Product Ratings'!R2416</f>
        <v/>
      </c>
      <c r="S2415" s="139" t="str">
        <f>'Product Ratings'!S2416</f>
        <v/>
      </c>
      <c r="T2415" s="307" t="str">
        <f>'Product Ratings'!T2416</f>
        <v/>
      </c>
      <c r="U2415" s="146"/>
      <c r="V2415" s="146"/>
      <c r="W2415" s="146"/>
    </row>
    <row r="2416" ht="12.75" customHeight="1">
      <c r="A2416" s="146"/>
      <c r="B2416" s="146" t="str">
        <f>'Product Ratings'!B2417</f>
        <v/>
      </c>
      <c r="C2416" s="146" t="str">
        <f>'Product Ratings'!C2417</f>
        <v/>
      </c>
      <c r="D2416" s="146" t="str">
        <f>'Product Ratings'!D2417</f>
        <v/>
      </c>
      <c r="E2416" s="146" t="str">
        <f>'Product Ratings'!E2417</f>
        <v/>
      </c>
      <c r="F2416" s="305" t="str">
        <f>'Product Ratings'!F2417</f>
        <v/>
      </c>
      <c r="G2416" s="305" t="str">
        <f>'Product Ratings'!G2417</f>
        <v/>
      </c>
      <c r="H2416" s="134" t="str">
        <f>'Product Ratings'!H2417</f>
        <v/>
      </c>
      <c r="I2416" s="146"/>
      <c r="J2416" s="305" t="str">
        <f>'Product Ratings'!J2417</f>
        <v/>
      </c>
      <c r="K2416" s="146" t="str">
        <f>'Product Ratings'!K2417</f>
        <v/>
      </c>
      <c r="L2416" s="305" t="str">
        <f>'Product Ratings'!L2417</f>
        <v/>
      </c>
      <c r="M2416" s="134" t="str">
        <f>'Product Ratings'!M2417</f>
        <v/>
      </c>
      <c r="N2416" s="146"/>
      <c r="O2416" s="139" t="str">
        <f>'Product Ratings'!O2417</f>
        <v/>
      </c>
      <c r="P2416" s="139" t="str">
        <f>'Product Ratings'!P2417</f>
        <v/>
      </c>
      <c r="Q2416" s="139" t="str">
        <f>'Product Ratings'!Q2417</f>
        <v/>
      </c>
      <c r="R2416" s="139" t="str">
        <f>'Product Ratings'!R2417</f>
        <v/>
      </c>
      <c r="S2416" s="139" t="str">
        <f>'Product Ratings'!S2417</f>
        <v/>
      </c>
      <c r="T2416" s="307" t="str">
        <f>'Product Ratings'!T2417</f>
        <v/>
      </c>
      <c r="U2416" s="146"/>
      <c r="V2416" s="146"/>
      <c r="W2416" s="146"/>
    </row>
    <row r="2417" ht="12.75" customHeight="1">
      <c r="A2417" s="146"/>
      <c r="B2417" s="146" t="str">
        <f>'Product Ratings'!B2418</f>
        <v/>
      </c>
      <c r="C2417" s="146" t="str">
        <f>'Product Ratings'!C2418</f>
        <v/>
      </c>
      <c r="D2417" s="146" t="str">
        <f>'Product Ratings'!D2418</f>
        <v/>
      </c>
      <c r="E2417" s="146" t="str">
        <f>'Product Ratings'!E2418</f>
        <v/>
      </c>
      <c r="F2417" s="305" t="str">
        <f>'Product Ratings'!F2418</f>
        <v/>
      </c>
      <c r="G2417" s="305" t="str">
        <f>'Product Ratings'!G2418</f>
        <v/>
      </c>
      <c r="H2417" s="134" t="str">
        <f>'Product Ratings'!H2418</f>
        <v/>
      </c>
      <c r="I2417" s="146"/>
      <c r="J2417" s="305" t="str">
        <f>'Product Ratings'!J2418</f>
        <v/>
      </c>
      <c r="K2417" s="146" t="str">
        <f>'Product Ratings'!K2418</f>
        <v/>
      </c>
      <c r="L2417" s="305" t="str">
        <f>'Product Ratings'!L2418</f>
        <v/>
      </c>
      <c r="M2417" s="134" t="str">
        <f>'Product Ratings'!M2418</f>
        <v/>
      </c>
      <c r="N2417" s="146"/>
      <c r="O2417" s="139" t="str">
        <f>'Product Ratings'!O2418</f>
        <v/>
      </c>
      <c r="P2417" s="139" t="str">
        <f>'Product Ratings'!P2418</f>
        <v/>
      </c>
      <c r="Q2417" s="139" t="str">
        <f>'Product Ratings'!Q2418</f>
        <v/>
      </c>
      <c r="R2417" s="139" t="str">
        <f>'Product Ratings'!R2418</f>
        <v/>
      </c>
      <c r="S2417" s="139" t="str">
        <f>'Product Ratings'!S2418</f>
        <v/>
      </c>
      <c r="T2417" s="307" t="str">
        <f>'Product Ratings'!T2418</f>
        <v/>
      </c>
      <c r="U2417" s="146"/>
      <c r="V2417" s="146"/>
      <c r="W2417" s="146"/>
    </row>
    <row r="2418" ht="12.75" customHeight="1">
      <c r="A2418" s="146"/>
      <c r="B2418" s="146" t="str">
        <f>'Product Ratings'!B2419</f>
        <v/>
      </c>
      <c r="C2418" s="146" t="str">
        <f>'Product Ratings'!C2419</f>
        <v/>
      </c>
      <c r="D2418" s="146" t="str">
        <f>'Product Ratings'!D2419</f>
        <v/>
      </c>
      <c r="E2418" s="146" t="str">
        <f>'Product Ratings'!E2419</f>
        <v/>
      </c>
      <c r="F2418" s="305" t="str">
        <f>'Product Ratings'!F2419</f>
        <v/>
      </c>
      <c r="G2418" s="305" t="str">
        <f>'Product Ratings'!G2419</f>
        <v/>
      </c>
      <c r="H2418" s="134" t="str">
        <f>'Product Ratings'!H2419</f>
        <v/>
      </c>
      <c r="I2418" s="146"/>
      <c r="J2418" s="305" t="str">
        <f>'Product Ratings'!J2419</f>
        <v/>
      </c>
      <c r="K2418" s="146" t="str">
        <f>'Product Ratings'!K2419</f>
        <v/>
      </c>
      <c r="L2418" s="305" t="str">
        <f>'Product Ratings'!L2419</f>
        <v/>
      </c>
      <c r="M2418" s="134" t="str">
        <f>'Product Ratings'!M2419</f>
        <v/>
      </c>
      <c r="N2418" s="146"/>
      <c r="O2418" s="139" t="str">
        <f>'Product Ratings'!O2419</f>
        <v/>
      </c>
      <c r="P2418" s="139" t="str">
        <f>'Product Ratings'!P2419</f>
        <v/>
      </c>
      <c r="Q2418" s="139" t="str">
        <f>'Product Ratings'!Q2419</f>
        <v/>
      </c>
      <c r="R2418" s="139" t="str">
        <f>'Product Ratings'!R2419</f>
        <v/>
      </c>
      <c r="S2418" s="139" t="str">
        <f>'Product Ratings'!S2419</f>
        <v/>
      </c>
      <c r="T2418" s="307" t="str">
        <f>'Product Ratings'!T2419</f>
        <v/>
      </c>
      <c r="U2418" s="146"/>
      <c r="V2418" s="146"/>
      <c r="W2418" s="146"/>
    </row>
    <row r="2419" ht="12.75" customHeight="1">
      <c r="A2419" s="146"/>
      <c r="B2419" s="146" t="str">
        <f>'Product Ratings'!B2420</f>
        <v/>
      </c>
      <c r="C2419" s="146" t="str">
        <f>'Product Ratings'!C2420</f>
        <v/>
      </c>
      <c r="D2419" s="146" t="str">
        <f>'Product Ratings'!D2420</f>
        <v/>
      </c>
      <c r="E2419" s="146" t="str">
        <f>'Product Ratings'!E2420</f>
        <v/>
      </c>
      <c r="F2419" s="305" t="str">
        <f>'Product Ratings'!F2420</f>
        <v/>
      </c>
      <c r="G2419" s="305" t="str">
        <f>'Product Ratings'!G2420</f>
        <v/>
      </c>
      <c r="H2419" s="134" t="str">
        <f>'Product Ratings'!H2420</f>
        <v/>
      </c>
      <c r="I2419" s="146"/>
      <c r="J2419" s="305" t="str">
        <f>'Product Ratings'!J2420</f>
        <v/>
      </c>
      <c r="K2419" s="146" t="str">
        <f>'Product Ratings'!K2420</f>
        <v/>
      </c>
      <c r="L2419" s="305" t="str">
        <f>'Product Ratings'!L2420</f>
        <v/>
      </c>
      <c r="M2419" s="134" t="str">
        <f>'Product Ratings'!M2420</f>
        <v/>
      </c>
      <c r="N2419" s="146"/>
      <c r="O2419" s="139" t="str">
        <f>'Product Ratings'!O2420</f>
        <v/>
      </c>
      <c r="P2419" s="139" t="str">
        <f>'Product Ratings'!P2420</f>
        <v/>
      </c>
      <c r="Q2419" s="139" t="str">
        <f>'Product Ratings'!Q2420</f>
        <v/>
      </c>
      <c r="R2419" s="139" t="str">
        <f>'Product Ratings'!R2420</f>
        <v/>
      </c>
      <c r="S2419" s="139" t="str">
        <f>'Product Ratings'!S2420</f>
        <v/>
      </c>
      <c r="T2419" s="307" t="str">
        <f>'Product Ratings'!T2420</f>
        <v/>
      </c>
      <c r="U2419" s="146"/>
      <c r="V2419" s="146"/>
      <c r="W2419" s="146"/>
    </row>
    <row r="2420" ht="12.75" customHeight="1">
      <c r="A2420" s="146"/>
      <c r="B2420" s="146" t="str">
        <f>'Product Ratings'!B2421</f>
        <v/>
      </c>
      <c r="C2420" s="146" t="str">
        <f>'Product Ratings'!C2421</f>
        <v/>
      </c>
      <c r="D2420" s="146" t="str">
        <f>'Product Ratings'!D2421</f>
        <v/>
      </c>
      <c r="E2420" s="146" t="str">
        <f>'Product Ratings'!E2421</f>
        <v/>
      </c>
      <c r="F2420" s="305" t="str">
        <f>'Product Ratings'!F2421</f>
        <v/>
      </c>
      <c r="G2420" s="305" t="str">
        <f>'Product Ratings'!G2421</f>
        <v/>
      </c>
      <c r="H2420" s="134" t="str">
        <f>'Product Ratings'!H2421</f>
        <v/>
      </c>
      <c r="I2420" s="146"/>
      <c r="J2420" s="305" t="str">
        <f>'Product Ratings'!J2421</f>
        <v/>
      </c>
      <c r="K2420" s="146" t="str">
        <f>'Product Ratings'!K2421</f>
        <v/>
      </c>
      <c r="L2420" s="305" t="str">
        <f>'Product Ratings'!L2421</f>
        <v/>
      </c>
      <c r="M2420" s="134" t="str">
        <f>'Product Ratings'!M2421</f>
        <v/>
      </c>
      <c r="N2420" s="146"/>
      <c r="O2420" s="139" t="str">
        <f>'Product Ratings'!O2421</f>
        <v/>
      </c>
      <c r="P2420" s="139" t="str">
        <f>'Product Ratings'!P2421</f>
        <v/>
      </c>
      <c r="Q2420" s="139" t="str">
        <f>'Product Ratings'!Q2421</f>
        <v/>
      </c>
      <c r="R2420" s="139" t="str">
        <f>'Product Ratings'!R2421</f>
        <v/>
      </c>
      <c r="S2420" s="139" t="str">
        <f>'Product Ratings'!S2421</f>
        <v/>
      </c>
      <c r="T2420" s="307" t="str">
        <f>'Product Ratings'!T2421</f>
        <v/>
      </c>
      <c r="U2420" s="146"/>
      <c r="V2420" s="146"/>
      <c r="W2420" s="146"/>
    </row>
    <row r="2421" ht="12.75" customHeight="1">
      <c r="A2421" s="146"/>
      <c r="B2421" s="146" t="str">
        <f>'Product Ratings'!B2422</f>
        <v/>
      </c>
      <c r="C2421" s="146" t="str">
        <f>'Product Ratings'!C2422</f>
        <v/>
      </c>
      <c r="D2421" s="146" t="str">
        <f>'Product Ratings'!D2422</f>
        <v/>
      </c>
      <c r="E2421" s="146" t="str">
        <f>'Product Ratings'!E2422</f>
        <v/>
      </c>
      <c r="F2421" s="305" t="str">
        <f>'Product Ratings'!F2422</f>
        <v/>
      </c>
      <c r="G2421" s="305" t="str">
        <f>'Product Ratings'!G2422</f>
        <v/>
      </c>
      <c r="H2421" s="134" t="str">
        <f>'Product Ratings'!H2422</f>
        <v/>
      </c>
      <c r="I2421" s="146"/>
      <c r="J2421" s="305" t="str">
        <f>'Product Ratings'!J2422</f>
        <v/>
      </c>
      <c r="K2421" s="146" t="str">
        <f>'Product Ratings'!K2422</f>
        <v/>
      </c>
      <c r="L2421" s="305" t="str">
        <f>'Product Ratings'!L2422</f>
        <v/>
      </c>
      <c r="M2421" s="134" t="str">
        <f>'Product Ratings'!M2422</f>
        <v/>
      </c>
      <c r="N2421" s="146"/>
      <c r="O2421" s="139" t="str">
        <f>'Product Ratings'!O2422</f>
        <v/>
      </c>
      <c r="P2421" s="139" t="str">
        <f>'Product Ratings'!P2422</f>
        <v/>
      </c>
      <c r="Q2421" s="139" t="str">
        <f>'Product Ratings'!Q2422</f>
        <v/>
      </c>
      <c r="R2421" s="139" t="str">
        <f>'Product Ratings'!R2422</f>
        <v/>
      </c>
      <c r="S2421" s="139" t="str">
        <f>'Product Ratings'!S2422</f>
        <v/>
      </c>
      <c r="T2421" s="307" t="str">
        <f>'Product Ratings'!T2422</f>
        <v/>
      </c>
      <c r="U2421" s="146"/>
      <c r="V2421" s="146"/>
      <c r="W2421" s="146"/>
    </row>
    <row r="2422" ht="12.75" customHeight="1">
      <c r="A2422" s="146"/>
      <c r="B2422" s="146" t="str">
        <f>'Product Ratings'!B2423</f>
        <v/>
      </c>
      <c r="C2422" s="146" t="str">
        <f>'Product Ratings'!C2423</f>
        <v/>
      </c>
      <c r="D2422" s="146" t="str">
        <f>'Product Ratings'!D2423</f>
        <v/>
      </c>
      <c r="E2422" s="146" t="str">
        <f>'Product Ratings'!E2423</f>
        <v/>
      </c>
      <c r="F2422" s="305" t="str">
        <f>'Product Ratings'!F2423</f>
        <v/>
      </c>
      <c r="G2422" s="305" t="str">
        <f>'Product Ratings'!G2423</f>
        <v/>
      </c>
      <c r="H2422" s="134" t="str">
        <f>'Product Ratings'!H2423</f>
        <v/>
      </c>
      <c r="I2422" s="146"/>
      <c r="J2422" s="305" t="str">
        <f>'Product Ratings'!J2423</f>
        <v/>
      </c>
      <c r="K2422" s="146" t="str">
        <f>'Product Ratings'!K2423</f>
        <v/>
      </c>
      <c r="L2422" s="305" t="str">
        <f>'Product Ratings'!L2423</f>
        <v/>
      </c>
      <c r="M2422" s="134" t="str">
        <f>'Product Ratings'!M2423</f>
        <v/>
      </c>
      <c r="N2422" s="146"/>
      <c r="O2422" s="139" t="str">
        <f>'Product Ratings'!O2423</f>
        <v/>
      </c>
      <c r="P2422" s="139" t="str">
        <f>'Product Ratings'!P2423</f>
        <v/>
      </c>
      <c r="Q2422" s="139" t="str">
        <f>'Product Ratings'!Q2423</f>
        <v/>
      </c>
      <c r="R2422" s="139" t="str">
        <f>'Product Ratings'!R2423</f>
        <v/>
      </c>
      <c r="S2422" s="139" t="str">
        <f>'Product Ratings'!S2423</f>
        <v/>
      </c>
      <c r="T2422" s="307" t="str">
        <f>'Product Ratings'!T2423</f>
        <v/>
      </c>
      <c r="U2422" s="146"/>
      <c r="V2422" s="146"/>
      <c r="W2422" s="146"/>
    </row>
    <row r="2423" ht="12.75" customHeight="1">
      <c r="A2423" s="146"/>
      <c r="B2423" s="146" t="str">
        <f>'Product Ratings'!B2424</f>
        <v/>
      </c>
      <c r="C2423" s="146" t="str">
        <f>'Product Ratings'!C2424</f>
        <v/>
      </c>
      <c r="D2423" s="146" t="str">
        <f>'Product Ratings'!D2424</f>
        <v/>
      </c>
      <c r="E2423" s="146" t="str">
        <f>'Product Ratings'!E2424</f>
        <v/>
      </c>
      <c r="F2423" s="305" t="str">
        <f>'Product Ratings'!F2424</f>
        <v/>
      </c>
      <c r="G2423" s="305" t="str">
        <f>'Product Ratings'!G2424</f>
        <v/>
      </c>
      <c r="H2423" s="134" t="str">
        <f>'Product Ratings'!H2424</f>
        <v/>
      </c>
      <c r="I2423" s="146"/>
      <c r="J2423" s="305" t="str">
        <f>'Product Ratings'!J2424</f>
        <v/>
      </c>
      <c r="K2423" s="146" t="str">
        <f>'Product Ratings'!K2424</f>
        <v/>
      </c>
      <c r="L2423" s="305" t="str">
        <f>'Product Ratings'!L2424</f>
        <v/>
      </c>
      <c r="M2423" s="134" t="str">
        <f>'Product Ratings'!M2424</f>
        <v/>
      </c>
      <c r="N2423" s="146"/>
      <c r="O2423" s="139" t="str">
        <f>'Product Ratings'!O2424</f>
        <v/>
      </c>
      <c r="P2423" s="139" t="str">
        <f>'Product Ratings'!P2424</f>
        <v/>
      </c>
      <c r="Q2423" s="139" t="str">
        <f>'Product Ratings'!Q2424</f>
        <v/>
      </c>
      <c r="R2423" s="139" t="str">
        <f>'Product Ratings'!R2424</f>
        <v/>
      </c>
      <c r="S2423" s="139" t="str">
        <f>'Product Ratings'!S2424</f>
        <v/>
      </c>
      <c r="T2423" s="307" t="str">
        <f>'Product Ratings'!T2424</f>
        <v/>
      </c>
      <c r="U2423" s="146"/>
      <c r="V2423" s="146"/>
      <c r="W2423" s="146"/>
    </row>
    <row r="2424" ht="12.75" customHeight="1">
      <c r="A2424" s="146"/>
      <c r="B2424" s="146" t="str">
        <f>'Product Ratings'!B2425</f>
        <v/>
      </c>
      <c r="C2424" s="146" t="str">
        <f>'Product Ratings'!C2425</f>
        <v/>
      </c>
      <c r="D2424" s="146" t="str">
        <f>'Product Ratings'!D2425</f>
        <v/>
      </c>
      <c r="E2424" s="146" t="str">
        <f>'Product Ratings'!E2425</f>
        <v/>
      </c>
      <c r="F2424" s="305" t="str">
        <f>'Product Ratings'!F2425</f>
        <v/>
      </c>
      <c r="G2424" s="305" t="str">
        <f>'Product Ratings'!G2425</f>
        <v/>
      </c>
      <c r="H2424" s="134" t="str">
        <f>'Product Ratings'!H2425</f>
        <v/>
      </c>
      <c r="I2424" s="146"/>
      <c r="J2424" s="305" t="str">
        <f>'Product Ratings'!J2425</f>
        <v/>
      </c>
      <c r="K2424" s="146" t="str">
        <f>'Product Ratings'!K2425</f>
        <v/>
      </c>
      <c r="L2424" s="305" t="str">
        <f>'Product Ratings'!L2425</f>
        <v/>
      </c>
      <c r="M2424" s="134" t="str">
        <f>'Product Ratings'!M2425</f>
        <v/>
      </c>
      <c r="N2424" s="146"/>
      <c r="O2424" s="139" t="str">
        <f>'Product Ratings'!O2425</f>
        <v/>
      </c>
      <c r="P2424" s="139" t="str">
        <f>'Product Ratings'!P2425</f>
        <v/>
      </c>
      <c r="Q2424" s="139" t="str">
        <f>'Product Ratings'!Q2425</f>
        <v/>
      </c>
      <c r="R2424" s="139" t="str">
        <f>'Product Ratings'!R2425</f>
        <v/>
      </c>
      <c r="S2424" s="139" t="str">
        <f>'Product Ratings'!S2425</f>
        <v/>
      </c>
      <c r="T2424" s="307" t="str">
        <f>'Product Ratings'!T2425</f>
        <v/>
      </c>
      <c r="U2424" s="146"/>
      <c r="V2424" s="146"/>
      <c r="W2424" s="146"/>
    </row>
    <row r="2425" ht="12.75" customHeight="1">
      <c r="A2425" s="146"/>
      <c r="B2425" s="146" t="str">
        <f>'Product Ratings'!B2426</f>
        <v/>
      </c>
      <c r="C2425" s="146" t="str">
        <f>'Product Ratings'!C2426</f>
        <v/>
      </c>
      <c r="D2425" s="146" t="str">
        <f>'Product Ratings'!D2426</f>
        <v/>
      </c>
      <c r="E2425" s="146" t="str">
        <f>'Product Ratings'!E2426</f>
        <v/>
      </c>
      <c r="F2425" s="305" t="str">
        <f>'Product Ratings'!F2426</f>
        <v/>
      </c>
      <c r="G2425" s="305" t="str">
        <f>'Product Ratings'!G2426</f>
        <v/>
      </c>
      <c r="H2425" s="134" t="str">
        <f>'Product Ratings'!H2426</f>
        <v/>
      </c>
      <c r="I2425" s="146"/>
      <c r="J2425" s="305" t="str">
        <f>'Product Ratings'!J2426</f>
        <v/>
      </c>
      <c r="K2425" s="146" t="str">
        <f>'Product Ratings'!K2426</f>
        <v/>
      </c>
      <c r="L2425" s="305" t="str">
        <f>'Product Ratings'!L2426</f>
        <v/>
      </c>
      <c r="M2425" s="134" t="str">
        <f>'Product Ratings'!M2426</f>
        <v/>
      </c>
      <c r="N2425" s="146"/>
      <c r="O2425" s="139" t="str">
        <f>'Product Ratings'!O2426</f>
        <v/>
      </c>
      <c r="P2425" s="139" t="str">
        <f>'Product Ratings'!P2426</f>
        <v/>
      </c>
      <c r="Q2425" s="139" t="str">
        <f>'Product Ratings'!Q2426</f>
        <v/>
      </c>
      <c r="R2425" s="139" t="str">
        <f>'Product Ratings'!R2426</f>
        <v/>
      </c>
      <c r="S2425" s="139" t="str">
        <f>'Product Ratings'!S2426</f>
        <v/>
      </c>
      <c r="T2425" s="307" t="str">
        <f>'Product Ratings'!T2426</f>
        <v/>
      </c>
      <c r="U2425" s="146"/>
      <c r="V2425" s="146"/>
      <c r="W2425" s="146"/>
    </row>
    <row r="2426" ht="12.75" customHeight="1">
      <c r="A2426" s="146"/>
      <c r="B2426" s="146" t="str">
        <f>'Product Ratings'!B2427</f>
        <v/>
      </c>
      <c r="C2426" s="146" t="str">
        <f>'Product Ratings'!C2427</f>
        <v/>
      </c>
      <c r="D2426" s="146" t="str">
        <f>'Product Ratings'!D2427</f>
        <v/>
      </c>
      <c r="E2426" s="146" t="str">
        <f>'Product Ratings'!E2427</f>
        <v/>
      </c>
      <c r="F2426" s="305" t="str">
        <f>'Product Ratings'!F2427</f>
        <v/>
      </c>
      <c r="G2426" s="305" t="str">
        <f>'Product Ratings'!G2427</f>
        <v/>
      </c>
      <c r="H2426" s="134" t="str">
        <f>'Product Ratings'!H2427</f>
        <v/>
      </c>
      <c r="I2426" s="146"/>
      <c r="J2426" s="305" t="str">
        <f>'Product Ratings'!J2427</f>
        <v/>
      </c>
      <c r="K2426" s="146" t="str">
        <f>'Product Ratings'!K2427</f>
        <v/>
      </c>
      <c r="L2426" s="305" t="str">
        <f>'Product Ratings'!L2427</f>
        <v/>
      </c>
      <c r="M2426" s="134" t="str">
        <f>'Product Ratings'!M2427</f>
        <v/>
      </c>
      <c r="N2426" s="146"/>
      <c r="O2426" s="139" t="str">
        <f>'Product Ratings'!O2427</f>
        <v/>
      </c>
      <c r="P2426" s="139" t="str">
        <f>'Product Ratings'!P2427</f>
        <v/>
      </c>
      <c r="Q2426" s="139" t="str">
        <f>'Product Ratings'!Q2427</f>
        <v/>
      </c>
      <c r="R2426" s="139" t="str">
        <f>'Product Ratings'!R2427</f>
        <v/>
      </c>
      <c r="S2426" s="139" t="str">
        <f>'Product Ratings'!S2427</f>
        <v/>
      </c>
      <c r="T2426" s="307" t="str">
        <f>'Product Ratings'!T2427</f>
        <v/>
      </c>
      <c r="U2426" s="146"/>
      <c r="V2426" s="146"/>
      <c r="W2426" s="146"/>
    </row>
    <row r="2427" ht="12.75" customHeight="1">
      <c r="A2427" s="146"/>
      <c r="B2427" s="146" t="str">
        <f>'Product Ratings'!B2428</f>
        <v/>
      </c>
      <c r="C2427" s="146" t="str">
        <f>'Product Ratings'!C2428</f>
        <v/>
      </c>
      <c r="D2427" s="146" t="str">
        <f>'Product Ratings'!D2428</f>
        <v/>
      </c>
      <c r="E2427" s="146" t="str">
        <f>'Product Ratings'!E2428</f>
        <v/>
      </c>
      <c r="F2427" s="305" t="str">
        <f>'Product Ratings'!F2428</f>
        <v/>
      </c>
      <c r="G2427" s="305" t="str">
        <f>'Product Ratings'!G2428</f>
        <v/>
      </c>
      <c r="H2427" s="134" t="str">
        <f>'Product Ratings'!H2428</f>
        <v/>
      </c>
      <c r="I2427" s="146"/>
      <c r="J2427" s="305" t="str">
        <f>'Product Ratings'!J2428</f>
        <v/>
      </c>
      <c r="K2427" s="146" t="str">
        <f>'Product Ratings'!K2428</f>
        <v/>
      </c>
      <c r="L2427" s="305" t="str">
        <f>'Product Ratings'!L2428</f>
        <v/>
      </c>
      <c r="M2427" s="134" t="str">
        <f>'Product Ratings'!M2428</f>
        <v/>
      </c>
      <c r="N2427" s="146"/>
      <c r="O2427" s="139" t="str">
        <f>'Product Ratings'!O2428</f>
        <v/>
      </c>
      <c r="P2427" s="139" t="str">
        <f>'Product Ratings'!P2428</f>
        <v/>
      </c>
      <c r="Q2427" s="139" t="str">
        <f>'Product Ratings'!Q2428</f>
        <v/>
      </c>
      <c r="R2427" s="139" t="str">
        <f>'Product Ratings'!R2428</f>
        <v/>
      </c>
      <c r="S2427" s="139" t="str">
        <f>'Product Ratings'!S2428</f>
        <v/>
      </c>
      <c r="T2427" s="307" t="str">
        <f>'Product Ratings'!T2428</f>
        <v/>
      </c>
      <c r="U2427" s="146"/>
      <c r="V2427" s="146"/>
      <c r="W2427" s="146"/>
    </row>
    <row r="2428" ht="12.75" customHeight="1">
      <c r="A2428" s="146"/>
      <c r="B2428" s="146" t="str">
        <f>'Product Ratings'!B2429</f>
        <v/>
      </c>
      <c r="C2428" s="146" t="str">
        <f>'Product Ratings'!C2429</f>
        <v/>
      </c>
      <c r="D2428" s="146" t="str">
        <f>'Product Ratings'!D2429</f>
        <v/>
      </c>
      <c r="E2428" s="146" t="str">
        <f>'Product Ratings'!E2429</f>
        <v/>
      </c>
      <c r="F2428" s="305" t="str">
        <f>'Product Ratings'!F2429</f>
        <v/>
      </c>
      <c r="G2428" s="305" t="str">
        <f>'Product Ratings'!G2429</f>
        <v/>
      </c>
      <c r="H2428" s="134" t="str">
        <f>'Product Ratings'!H2429</f>
        <v/>
      </c>
      <c r="I2428" s="146"/>
      <c r="J2428" s="305" t="str">
        <f>'Product Ratings'!J2429</f>
        <v/>
      </c>
      <c r="K2428" s="146" t="str">
        <f>'Product Ratings'!K2429</f>
        <v/>
      </c>
      <c r="L2428" s="305" t="str">
        <f>'Product Ratings'!L2429</f>
        <v/>
      </c>
      <c r="M2428" s="134" t="str">
        <f>'Product Ratings'!M2429</f>
        <v/>
      </c>
      <c r="N2428" s="146"/>
      <c r="O2428" s="139" t="str">
        <f>'Product Ratings'!O2429</f>
        <v/>
      </c>
      <c r="P2428" s="139" t="str">
        <f>'Product Ratings'!P2429</f>
        <v/>
      </c>
      <c r="Q2428" s="139" t="str">
        <f>'Product Ratings'!Q2429</f>
        <v/>
      </c>
      <c r="R2428" s="139" t="str">
        <f>'Product Ratings'!R2429</f>
        <v/>
      </c>
      <c r="S2428" s="139" t="str">
        <f>'Product Ratings'!S2429</f>
        <v/>
      </c>
      <c r="T2428" s="307" t="str">
        <f>'Product Ratings'!T2429</f>
        <v/>
      </c>
      <c r="U2428" s="146"/>
      <c r="V2428" s="146"/>
      <c r="W2428" s="146"/>
    </row>
    <row r="2429" ht="12.75" customHeight="1">
      <c r="A2429" s="146"/>
      <c r="B2429" s="146" t="str">
        <f>'Product Ratings'!B2430</f>
        <v/>
      </c>
      <c r="C2429" s="146" t="str">
        <f>'Product Ratings'!C2430</f>
        <v/>
      </c>
      <c r="D2429" s="146" t="str">
        <f>'Product Ratings'!D2430</f>
        <v/>
      </c>
      <c r="E2429" s="146" t="str">
        <f>'Product Ratings'!E2430</f>
        <v/>
      </c>
      <c r="F2429" s="305" t="str">
        <f>'Product Ratings'!F2430</f>
        <v/>
      </c>
      <c r="G2429" s="305" t="str">
        <f>'Product Ratings'!G2430</f>
        <v/>
      </c>
      <c r="H2429" s="134" t="str">
        <f>'Product Ratings'!H2430</f>
        <v/>
      </c>
      <c r="I2429" s="146"/>
      <c r="J2429" s="305" t="str">
        <f>'Product Ratings'!J2430</f>
        <v/>
      </c>
      <c r="K2429" s="146" t="str">
        <f>'Product Ratings'!K2430</f>
        <v/>
      </c>
      <c r="L2429" s="305" t="str">
        <f>'Product Ratings'!L2430</f>
        <v/>
      </c>
      <c r="M2429" s="134" t="str">
        <f>'Product Ratings'!M2430</f>
        <v/>
      </c>
      <c r="N2429" s="146"/>
      <c r="O2429" s="139" t="str">
        <f>'Product Ratings'!O2430</f>
        <v/>
      </c>
      <c r="P2429" s="139" t="str">
        <f>'Product Ratings'!P2430</f>
        <v/>
      </c>
      <c r="Q2429" s="139" t="str">
        <f>'Product Ratings'!Q2430</f>
        <v/>
      </c>
      <c r="R2429" s="139" t="str">
        <f>'Product Ratings'!R2430</f>
        <v/>
      </c>
      <c r="S2429" s="139" t="str">
        <f>'Product Ratings'!S2430</f>
        <v/>
      </c>
      <c r="T2429" s="307" t="str">
        <f>'Product Ratings'!T2430</f>
        <v/>
      </c>
      <c r="U2429" s="146"/>
      <c r="V2429" s="146"/>
      <c r="W2429" s="146"/>
    </row>
    <row r="2430" ht="12.75" customHeight="1">
      <c r="A2430" s="146"/>
      <c r="B2430" s="146" t="str">
        <f>'Product Ratings'!B2431</f>
        <v/>
      </c>
      <c r="C2430" s="146" t="str">
        <f>'Product Ratings'!C2431</f>
        <v/>
      </c>
      <c r="D2430" s="146" t="str">
        <f>'Product Ratings'!D2431</f>
        <v/>
      </c>
      <c r="E2430" s="146" t="str">
        <f>'Product Ratings'!E2431</f>
        <v/>
      </c>
      <c r="F2430" s="305" t="str">
        <f>'Product Ratings'!F2431</f>
        <v/>
      </c>
      <c r="G2430" s="305" t="str">
        <f>'Product Ratings'!G2431</f>
        <v/>
      </c>
      <c r="H2430" s="134" t="str">
        <f>'Product Ratings'!H2431</f>
        <v/>
      </c>
      <c r="I2430" s="146"/>
      <c r="J2430" s="305" t="str">
        <f>'Product Ratings'!J2431</f>
        <v/>
      </c>
      <c r="K2430" s="146" t="str">
        <f>'Product Ratings'!K2431</f>
        <v/>
      </c>
      <c r="L2430" s="305" t="str">
        <f>'Product Ratings'!L2431</f>
        <v/>
      </c>
      <c r="M2430" s="134" t="str">
        <f>'Product Ratings'!M2431</f>
        <v/>
      </c>
      <c r="N2430" s="146"/>
      <c r="O2430" s="139" t="str">
        <f>'Product Ratings'!O2431</f>
        <v/>
      </c>
      <c r="P2430" s="139" t="str">
        <f>'Product Ratings'!P2431</f>
        <v/>
      </c>
      <c r="Q2430" s="139" t="str">
        <f>'Product Ratings'!Q2431</f>
        <v/>
      </c>
      <c r="R2430" s="139" t="str">
        <f>'Product Ratings'!R2431</f>
        <v/>
      </c>
      <c r="S2430" s="139" t="str">
        <f>'Product Ratings'!S2431</f>
        <v/>
      </c>
      <c r="T2430" s="307" t="str">
        <f>'Product Ratings'!T2431</f>
        <v/>
      </c>
      <c r="U2430" s="146"/>
      <c r="V2430" s="146"/>
      <c r="W2430" s="146"/>
    </row>
    <row r="2431" ht="12.75" customHeight="1">
      <c r="A2431" s="146"/>
      <c r="B2431" s="146" t="str">
        <f>'Product Ratings'!B2432</f>
        <v/>
      </c>
      <c r="C2431" s="146" t="str">
        <f>'Product Ratings'!C2432</f>
        <v/>
      </c>
      <c r="D2431" s="146" t="str">
        <f>'Product Ratings'!D2432</f>
        <v/>
      </c>
      <c r="E2431" s="146" t="str">
        <f>'Product Ratings'!E2432</f>
        <v/>
      </c>
      <c r="F2431" s="305" t="str">
        <f>'Product Ratings'!F2432</f>
        <v/>
      </c>
      <c r="G2431" s="305" t="str">
        <f>'Product Ratings'!G2432</f>
        <v/>
      </c>
      <c r="H2431" s="134" t="str">
        <f>'Product Ratings'!H2432</f>
        <v/>
      </c>
      <c r="I2431" s="146"/>
      <c r="J2431" s="305" t="str">
        <f>'Product Ratings'!J2432</f>
        <v/>
      </c>
      <c r="K2431" s="146" t="str">
        <f>'Product Ratings'!K2432</f>
        <v/>
      </c>
      <c r="L2431" s="305" t="str">
        <f>'Product Ratings'!L2432</f>
        <v/>
      </c>
      <c r="M2431" s="134" t="str">
        <f>'Product Ratings'!M2432</f>
        <v/>
      </c>
      <c r="N2431" s="146"/>
      <c r="O2431" s="139" t="str">
        <f>'Product Ratings'!O2432</f>
        <v/>
      </c>
      <c r="P2431" s="139" t="str">
        <f>'Product Ratings'!P2432</f>
        <v/>
      </c>
      <c r="Q2431" s="139" t="str">
        <f>'Product Ratings'!Q2432</f>
        <v/>
      </c>
      <c r="R2431" s="139" t="str">
        <f>'Product Ratings'!R2432</f>
        <v/>
      </c>
      <c r="S2431" s="139" t="str">
        <f>'Product Ratings'!S2432</f>
        <v/>
      </c>
      <c r="T2431" s="307" t="str">
        <f>'Product Ratings'!T2432</f>
        <v/>
      </c>
      <c r="U2431" s="146"/>
      <c r="V2431" s="146"/>
      <c r="W2431" s="146"/>
    </row>
    <row r="2432" ht="12.75" customHeight="1">
      <c r="A2432" s="146"/>
      <c r="B2432" s="146" t="str">
        <f>'Product Ratings'!B2433</f>
        <v/>
      </c>
      <c r="C2432" s="146" t="str">
        <f>'Product Ratings'!C2433</f>
        <v/>
      </c>
      <c r="D2432" s="146" t="str">
        <f>'Product Ratings'!D2433</f>
        <v/>
      </c>
      <c r="E2432" s="146" t="str">
        <f>'Product Ratings'!E2433</f>
        <v/>
      </c>
      <c r="F2432" s="305" t="str">
        <f>'Product Ratings'!F2433</f>
        <v/>
      </c>
      <c r="G2432" s="305" t="str">
        <f>'Product Ratings'!G2433</f>
        <v/>
      </c>
      <c r="H2432" s="134" t="str">
        <f>'Product Ratings'!H2433</f>
        <v/>
      </c>
      <c r="I2432" s="146"/>
      <c r="J2432" s="305" t="str">
        <f>'Product Ratings'!J2433</f>
        <v/>
      </c>
      <c r="K2432" s="146" t="str">
        <f>'Product Ratings'!K2433</f>
        <v/>
      </c>
      <c r="L2432" s="305" t="str">
        <f>'Product Ratings'!L2433</f>
        <v/>
      </c>
      <c r="M2432" s="134" t="str">
        <f>'Product Ratings'!M2433</f>
        <v/>
      </c>
      <c r="N2432" s="146"/>
      <c r="O2432" s="139" t="str">
        <f>'Product Ratings'!O2433</f>
        <v/>
      </c>
      <c r="P2432" s="139" t="str">
        <f>'Product Ratings'!P2433</f>
        <v/>
      </c>
      <c r="Q2432" s="139" t="str">
        <f>'Product Ratings'!Q2433</f>
        <v/>
      </c>
      <c r="R2432" s="139" t="str">
        <f>'Product Ratings'!R2433</f>
        <v/>
      </c>
      <c r="S2432" s="139" t="str">
        <f>'Product Ratings'!S2433</f>
        <v/>
      </c>
      <c r="T2432" s="307" t="str">
        <f>'Product Ratings'!T2433</f>
        <v/>
      </c>
      <c r="U2432" s="146"/>
      <c r="V2432" s="146"/>
      <c r="W2432" s="146"/>
    </row>
    <row r="2433" ht="12.75" customHeight="1">
      <c r="A2433" s="146"/>
      <c r="B2433" s="146" t="str">
        <f>'Product Ratings'!B2434</f>
        <v/>
      </c>
      <c r="C2433" s="146" t="str">
        <f>'Product Ratings'!C2434</f>
        <v/>
      </c>
      <c r="D2433" s="146" t="str">
        <f>'Product Ratings'!D2434</f>
        <v/>
      </c>
      <c r="E2433" s="146" t="str">
        <f>'Product Ratings'!E2434</f>
        <v/>
      </c>
      <c r="F2433" s="305" t="str">
        <f>'Product Ratings'!F2434</f>
        <v/>
      </c>
      <c r="G2433" s="305" t="str">
        <f>'Product Ratings'!G2434</f>
        <v/>
      </c>
      <c r="H2433" s="134" t="str">
        <f>'Product Ratings'!H2434</f>
        <v/>
      </c>
      <c r="I2433" s="146"/>
      <c r="J2433" s="305" t="str">
        <f>'Product Ratings'!J2434</f>
        <v/>
      </c>
      <c r="K2433" s="146" t="str">
        <f>'Product Ratings'!K2434</f>
        <v/>
      </c>
      <c r="L2433" s="305" t="str">
        <f>'Product Ratings'!L2434</f>
        <v/>
      </c>
      <c r="M2433" s="134" t="str">
        <f>'Product Ratings'!M2434</f>
        <v/>
      </c>
      <c r="N2433" s="146"/>
      <c r="O2433" s="139" t="str">
        <f>'Product Ratings'!O2434</f>
        <v/>
      </c>
      <c r="P2433" s="139" t="str">
        <f>'Product Ratings'!P2434</f>
        <v/>
      </c>
      <c r="Q2433" s="139" t="str">
        <f>'Product Ratings'!Q2434</f>
        <v/>
      </c>
      <c r="R2433" s="139" t="str">
        <f>'Product Ratings'!R2434</f>
        <v/>
      </c>
      <c r="S2433" s="139" t="str">
        <f>'Product Ratings'!S2434</f>
        <v/>
      </c>
      <c r="T2433" s="307" t="str">
        <f>'Product Ratings'!T2434</f>
        <v/>
      </c>
      <c r="U2433" s="146"/>
      <c r="V2433" s="146"/>
      <c r="W2433" s="146"/>
    </row>
    <row r="2434" ht="12.75" customHeight="1">
      <c r="A2434" s="146"/>
      <c r="B2434" s="146" t="str">
        <f>'Product Ratings'!B2435</f>
        <v/>
      </c>
      <c r="C2434" s="146" t="str">
        <f>'Product Ratings'!C2435</f>
        <v/>
      </c>
      <c r="D2434" s="146" t="str">
        <f>'Product Ratings'!D2435</f>
        <v/>
      </c>
      <c r="E2434" s="146" t="str">
        <f>'Product Ratings'!E2435</f>
        <v/>
      </c>
      <c r="F2434" s="305" t="str">
        <f>'Product Ratings'!F2435</f>
        <v/>
      </c>
      <c r="G2434" s="305" t="str">
        <f>'Product Ratings'!G2435</f>
        <v/>
      </c>
      <c r="H2434" s="134" t="str">
        <f>'Product Ratings'!H2435</f>
        <v/>
      </c>
      <c r="I2434" s="146"/>
      <c r="J2434" s="305" t="str">
        <f>'Product Ratings'!J2435</f>
        <v/>
      </c>
      <c r="K2434" s="146" t="str">
        <f>'Product Ratings'!K2435</f>
        <v/>
      </c>
      <c r="L2434" s="305" t="str">
        <f>'Product Ratings'!L2435</f>
        <v/>
      </c>
      <c r="M2434" s="134" t="str">
        <f>'Product Ratings'!M2435</f>
        <v/>
      </c>
      <c r="N2434" s="146"/>
      <c r="O2434" s="139" t="str">
        <f>'Product Ratings'!O2435</f>
        <v/>
      </c>
      <c r="P2434" s="139" t="str">
        <f>'Product Ratings'!P2435</f>
        <v/>
      </c>
      <c r="Q2434" s="139" t="str">
        <f>'Product Ratings'!Q2435</f>
        <v/>
      </c>
      <c r="R2434" s="139" t="str">
        <f>'Product Ratings'!R2435</f>
        <v/>
      </c>
      <c r="S2434" s="139" t="str">
        <f>'Product Ratings'!S2435</f>
        <v/>
      </c>
      <c r="T2434" s="307" t="str">
        <f>'Product Ratings'!T2435</f>
        <v/>
      </c>
      <c r="U2434" s="146"/>
      <c r="V2434" s="146"/>
      <c r="W2434" s="146"/>
    </row>
    <row r="2435" ht="12.75" customHeight="1">
      <c r="A2435" s="146"/>
      <c r="B2435" s="146" t="str">
        <f>'Product Ratings'!B2436</f>
        <v/>
      </c>
      <c r="C2435" s="146" t="str">
        <f>'Product Ratings'!C2436</f>
        <v/>
      </c>
      <c r="D2435" s="146" t="str">
        <f>'Product Ratings'!D2436</f>
        <v/>
      </c>
      <c r="E2435" s="146" t="str">
        <f>'Product Ratings'!E2436</f>
        <v/>
      </c>
      <c r="F2435" s="305" t="str">
        <f>'Product Ratings'!F2436</f>
        <v/>
      </c>
      <c r="G2435" s="305" t="str">
        <f>'Product Ratings'!G2436</f>
        <v/>
      </c>
      <c r="H2435" s="134" t="str">
        <f>'Product Ratings'!H2436</f>
        <v/>
      </c>
      <c r="I2435" s="146"/>
      <c r="J2435" s="305" t="str">
        <f>'Product Ratings'!J2436</f>
        <v/>
      </c>
      <c r="K2435" s="146" t="str">
        <f>'Product Ratings'!K2436</f>
        <v/>
      </c>
      <c r="L2435" s="305" t="str">
        <f>'Product Ratings'!L2436</f>
        <v/>
      </c>
      <c r="M2435" s="134" t="str">
        <f>'Product Ratings'!M2436</f>
        <v/>
      </c>
      <c r="N2435" s="146"/>
      <c r="O2435" s="139" t="str">
        <f>'Product Ratings'!O2436</f>
        <v/>
      </c>
      <c r="P2435" s="139" t="str">
        <f>'Product Ratings'!P2436</f>
        <v/>
      </c>
      <c r="Q2435" s="139" t="str">
        <f>'Product Ratings'!Q2436</f>
        <v/>
      </c>
      <c r="R2435" s="139" t="str">
        <f>'Product Ratings'!R2436</f>
        <v/>
      </c>
      <c r="S2435" s="139" t="str">
        <f>'Product Ratings'!S2436</f>
        <v/>
      </c>
      <c r="T2435" s="307" t="str">
        <f>'Product Ratings'!T2436</f>
        <v/>
      </c>
      <c r="U2435" s="146"/>
      <c r="V2435" s="146"/>
      <c r="W2435" s="146"/>
    </row>
    <row r="2436" ht="12.75" customHeight="1">
      <c r="A2436" s="146"/>
      <c r="B2436" s="146" t="str">
        <f>'Product Ratings'!B2437</f>
        <v/>
      </c>
      <c r="C2436" s="146" t="str">
        <f>'Product Ratings'!C2437</f>
        <v/>
      </c>
      <c r="D2436" s="146" t="str">
        <f>'Product Ratings'!D2437</f>
        <v/>
      </c>
      <c r="E2436" s="146" t="str">
        <f>'Product Ratings'!E2437</f>
        <v/>
      </c>
      <c r="F2436" s="305" t="str">
        <f>'Product Ratings'!F2437</f>
        <v/>
      </c>
      <c r="G2436" s="305" t="str">
        <f>'Product Ratings'!G2437</f>
        <v/>
      </c>
      <c r="H2436" s="134" t="str">
        <f>'Product Ratings'!H2437</f>
        <v/>
      </c>
      <c r="I2436" s="146"/>
      <c r="J2436" s="305" t="str">
        <f>'Product Ratings'!J2437</f>
        <v/>
      </c>
      <c r="K2436" s="146" t="str">
        <f>'Product Ratings'!K2437</f>
        <v/>
      </c>
      <c r="L2436" s="305" t="str">
        <f>'Product Ratings'!L2437</f>
        <v/>
      </c>
      <c r="M2436" s="134" t="str">
        <f>'Product Ratings'!M2437</f>
        <v/>
      </c>
      <c r="N2436" s="146"/>
      <c r="O2436" s="139" t="str">
        <f>'Product Ratings'!O2437</f>
        <v/>
      </c>
      <c r="P2436" s="139" t="str">
        <f>'Product Ratings'!P2437</f>
        <v/>
      </c>
      <c r="Q2436" s="139" t="str">
        <f>'Product Ratings'!Q2437</f>
        <v/>
      </c>
      <c r="R2436" s="139" t="str">
        <f>'Product Ratings'!R2437</f>
        <v/>
      </c>
      <c r="S2436" s="139" t="str">
        <f>'Product Ratings'!S2437</f>
        <v/>
      </c>
      <c r="T2436" s="307" t="str">
        <f>'Product Ratings'!T2437</f>
        <v/>
      </c>
      <c r="U2436" s="146"/>
      <c r="V2436" s="146"/>
      <c r="W2436" s="146"/>
    </row>
    <row r="2437" ht="12.75" customHeight="1">
      <c r="A2437" s="146"/>
      <c r="B2437" s="146" t="str">
        <f>'Product Ratings'!B2438</f>
        <v/>
      </c>
      <c r="C2437" s="146" t="str">
        <f>'Product Ratings'!C2438</f>
        <v/>
      </c>
      <c r="D2437" s="146" t="str">
        <f>'Product Ratings'!D2438</f>
        <v/>
      </c>
      <c r="E2437" s="146" t="str">
        <f>'Product Ratings'!E2438</f>
        <v/>
      </c>
      <c r="F2437" s="305" t="str">
        <f>'Product Ratings'!F2438</f>
        <v/>
      </c>
      <c r="G2437" s="305" t="str">
        <f>'Product Ratings'!G2438</f>
        <v/>
      </c>
      <c r="H2437" s="134" t="str">
        <f>'Product Ratings'!H2438</f>
        <v/>
      </c>
      <c r="I2437" s="146"/>
      <c r="J2437" s="305" t="str">
        <f>'Product Ratings'!J2438</f>
        <v/>
      </c>
      <c r="K2437" s="146" t="str">
        <f>'Product Ratings'!K2438</f>
        <v/>
      </c>
      <c r="L2437" s="305" t="str">
        <f>'Product Ratings'!L2438</f>
        <v/>
      </c>
      <c r="M2437" s="134" t="str">
        <f>'Product Ratings'!M2438</f>
        <v/>
      </c>
      <c r="N2437" s="146"/>
      <c r="O2437" s="139" t="str">
        <f>'Product Ratings'!O2438</f>
        <v/>
      </c>
      <c r="P2437" s="139" t="str">
        <f>'Product Ratings'!P2438</f>
        <v/>
      </c>
      <c r="Q2437" s="139" t="str">
        <f>'Product Ratings'!Q2438</f>
        <v/>
      </c>
      <c r="R2437" s="139" t="str">
        <f>'Product Ratings'!R2438</f>
        <v/>
      </c>
      <c r="S2437" s="139" t="str">
        <f>'Product Ratings'!S2438</f>
        <v/>
      </c>
      <c r="T2437" s="307" t="str">
        <f>'Product Ratings'!T2438</f>
        <v/>
      </c>
      <c r="U2437" s="146"/>
      <c r="V2437" s="146"/>
      <c r="W2437" s="146"/>
    </row>
    <row r="2438" ht="12.75" customHeight="1">
      <c r="A2438" s="146"/>
      <c r="B2438" s="146" t="str">
        <f>'Product Ratings'!B2439</f>
        <v/>
      </c>
      <c r="C2438" s="146" t="str">
        <f>'Product Ratings'!C2439</f>
        <v/>
      </c>
      <c r="D2438" s="146" t="str">
        <f>'Product Ratings'!D2439</f>
        <v/>
      </c>
      <c r="E2438" s="146" t="str">
        <f>'Product Ratings'!E2439</f>
        <v/>
      </c>
      <c r="F2438" s="305" t="str">
        <f>'Product Ratings'!F2439</f>
        <v/>
      </c>
      <c r="G2438" s="305" t="str">
        <f>'Product Ratings'!G2439</f>
        <v/>
      </c>
      <c r="H2438" s="134" t="str">
        <f>'Product Ratings'!H2439</f>
        <v/>
      </c>
      <c r="I2438" s="146"/>
      <c r="J2438" s="305" t="str">
        <f>'Product Ratings'!J2439</f>
        <v/>
      </c>
      <c r="K2438" s="146" t="str">
        <f>'Product Ratings'!K2439</f>
        <v/>
      </c>
      <c r="L2438" s="305" t="str">
        <f>'Product Ratings'!L2439</f>
        <v/>
      </c>
      <c r="M2438" s="134" t="str">
        <f>'Product Ratings'!M2439</f>
        <v/>
      </c>
      <c r="N2438" s="146"/>
      <c r="O2438" s="139" t="str">
        <f>'Product Ratings'!O2439</f>
        <v/>
      </c>
      <c r="P2438" s="139" t="str">
        <f>'Product Ratings'!P2439</f>
        <v/>
      </c>
      <c r="Q2438" s="139" t="str">
        <f>'Product Ratings'!Q2439</f>
        <v/>
      </c>
      <c r="R2438" s="139" t="str">
        <f>'Product Ratings'!R2439</f>
        <v/>
      </c>
      <c r="S2438" s="139" t="str">
        <f>'Product Ratings'!S2439</f>
        <v/>
      </c>
      <c r="T2438" s="307" t="str">
        <f>'Product Ratings'!T2439</f>
        <v/>
      </c>
      <c r="U2438" s="146"/>
      <c r="V2438" s="146"/>
      <c r="W2438" s="146"/>
    </row>
    <row r="2439" ht="12.75" customHeight="1">
      <c r="A2439" s="146"/>
      <c r="B2439" s="146" t="str">
        <f>'Product Ratings'!B2440</f>
        <v/>
      </c>
      <c r="C2439" s="146" t="str">
        <f>'Product Ratings'!C2440</f>
        <v/>
      </c>
      <c r="D2439" s="146" t="str">
        <f>'Product Ratings'!D2440</f>
        <v/>
      </c>
      <c r="E2439" s="146" t="str">
        <f>'Product Ratings'!E2440</f>
        <v/>
      </c>
      <c r="F2439" s="305" t="str">
        <f>'Product Ratings'!F2440</f>
        <v/>
      </c>
      <c r="G2439" s="305" t="str">
        <f>'Product Ratings'!G2440</f>
        <v/>
      </c>
      <c r="H2439" s="134" t="str">
        <f>'Product Ratings'!H2440</f>
        <v/>
      </c>
      <c r="I2439" s="146"/>
      <c r="J2439" s="305" t="str">
        <f>'Product Ratings'!J2440</f>
        <v/>
      </c>
      <c r="K2439" s="146" t="str">
        <f>'Product Ratings'!K2440</f>
        <v/>
      </c>
      <c r="L2439" s="305" t="str">
        <f>'Product Ratings'!L2440</f>
        <v/>
      </c>
      <c r="M2439" s="134" t="str">
        <f>'Product Ratings'!M2440</f>
        <v/>
      </c>
      <c r="N2439" s="146"/>
      <c r="O2439" s="139" t="str">
        <f>'Product Ratings'!O2440</f>
        <v/>
      </c>
      <c r="P2439" s="139" t="str">
        <f>'Product Ratings'!P2440</f>
        <v/>
      </c>
      <c r="Q2439" s="139" t="str">
        <f>'Product Ratings'!Q2440</f>
        <v/>
      </c>
      <c r="R2439" s="139" t="str">
        <f>'Product Ratings'!R2440</f>
        <v/>
      </c>
      <c r="S2439" s="139" t="str">
        <f>'Product Ratings'!S2440</f>
        <v/>
      </c>
      <c r="T2439" s="307" t="str">
        <f>'Product Ratings'!T2440</f>
        <v/>
      </c>
      <c r="U2439" s="146"/>
      <c r="V2439" s="146"/>
      <c r="W2439" s="146"/>
    </row>
    <row r="2440" ht="12.75" customHeight="1">
      <c r="A2440" s="146"/>
      <c r="B2440" s="146" t="str">
        <f>'Product Ratings'!B2441</f>
        <v/>
      </c>
      <c r="C2440" s="146" t="str">
        <f>'Product Ratings'!C2441</f>
        <v/>
      </c>
      <c r="D2440" s="146" t="str">
        <f>'Product Ratings'!D2441</f>
        <v/>
      </c>
      <c r="E2440" s="146" t="str">
        <f>'Product Ratings'!E2441</f>
        <v/>
      </c>
      <c r="F2440" s="305" t="str">
        <f>'Product Ratings'!F2441</f>
        <v/>
      </c>
      <c r="G2440" s="305" t="str">
        <f>'Product Ratings'!G2441</f>
        <v/>
      </c>
      <c r="H2440" s="134" t="str">
        <f>'Product Ratings'!H2441</f>
        <v/>
      </c>
      <c r="I2440" s="146"/>
      <c r="J2440" s="305" t="str">
        <f>'Product Ratings'!J2441</f>
        <v/>
      </c>
      <c r="K2440" s="146" t="str">
        <f>'Product Ratings'!K2441</f>
        <v/>
      </c>
      <c r="L2440" s="305" t="str">
        <f>'Product Ratings'!L2441</f>
        <v/>
      </c>
      <c r="M2440" s="134" t="str">
        <f>'Product Ratings'!M2441</f>
        <v/>
      </c>
      <c r="N2440" s="146"/>
      <c r="O2440" s="139" t="str">
        <f>'Product Ratings'!O2441</f>
        <v/>
      </c>
      <c r="P2440" s="139" t="str">
        <f>'Product Ratings'!P2441</f>
        <v/>
      </c>
      <c r="Q2440" s="139" t="str">
        <f>'Product Ratings'!Q2441</f>
        <v/>
      </c>
      <c r="R2440" s="139" t="str">
        <f>'Product Ratings'!R2441</f>
        <v/>
      </c>
      <c r="S2440" s="139" t="str">
        <f>'Product Ratings'!S2441</f>
        <v/>
      </c>
      <c r="T2440" s="307" t="str">
        <f>'Product Ratings'!T2441</f>
        <v/>
      </c>
      <c r="U2440" s="146"/>
      <c r="V2440" s="146"/>
      <c r="W2440" s="146"/>
    </row>
    <row r="2441" ht="12.75" customHeight="1">
      <c r="A2441" s="146"/>
      <c r="B2441" s="146" t="str">
        <f>'Product Ratings'!B2442</f>
        <v/>
      </c>
      <c r="C2441" s="146" t="str">
        <f>'Product Ratings'!C2442</f>
        <v/>
      </c>
      <c r="D2441" s="146" t="str">
        <f>'Product Ratings'!D2442</f>
        <v/>
      </c>
      <c r="E2441" s="146" t="str">
        <f>'Product Ratings'!E2442</f>
        <v/>
      </c>
      <c r="F2441" s="305" t="str">
        <f>'Product Ratings'!F2442</f>
        <v/>
      </c>
      <c r="G2441" s="305" t="str">
        <f>'Product Ratings'!G2442</f>
        <v/>
      </c>
      <c r="H2441" s="134" t="str">
        <f>'Product Ratings'!H2442</f>
        <v/>
      </c>
      <c r="I2441" s="146"/>
      <c r="J2441" s="305" t="str">
        <f>'Product Ratings'!J2442</f>
        <v/>
      </c>
      <c r="K2441" s="146" t="str">
        <f>'Product Ratings'!K2442</f>
        <v/>
      </c>
      <c r="L2441" s="305" t="str">
        <f>'Product Ratings'!L2442</f>
        <v/>
      </c>
      <c r="M2441" s="134" t="str">
        <f>'Product Ratings'!M2442</f>
        <v/>
      </c>
      <c r="N2441" s="146"/>
      <c r="O2441" s="139" t="str">
        <f>'Product Ratings'!O2442</f>
        <v/>
      </c>
      <c r="P2441" s="139" t="str">
        <f>'Product Ratings'!P2442</f>
        <v/>
      </c>
      <c r="Q2441" s="139" t="str">
        <f>'Product Ratings'!Q2442</f>
        <v/>
      </c>
      <c r="R2441" s="139" t="str">
        <f>'Product Ratings'!R2442</f>
        <v/>
      </c>
      <c r="S2441" s="139" t="str">
        <f>'Product Ratings'!S2442</f>
        <v/>
      </c>
      <c r="T2441" s="307" t="str">
        <f>'Product Ratings'!T2442</f>
        <v/>
      </c>
      <c r="U2441" s="146"/>
      <c r="V2441" s="146"/>
      <c r="W2441" s="146"/>
    </row>
    <row r="2442" ht="12.75" customHeight="1">
      <c r="A2442" s="146"/>
      <c r="B2442" s="146" t="str">
        <f>'Product Ratings'!B2443</f>
        <v/>
      </c>
      <c r="C2442" s="146" t="str">
        <f>'Product Ratings'!C2443</f>
        <v/>
      </c>
      <c r="D2442" s="146" t="str">
        <f>'Product Ratings'!D2443</f>
        <v/>
      </c>
      <c r="E2442" s="146" t="str">
        <f>'Product Ratings'!E2443</f>
        <v/>
      </c>
      <c r="F2442" s="305" t="str">
        <f>'Product Ratings'!F2443</f>
        <v/>
      </c>
      <c r="G2442" s="305" t="str">
        <f>'Product Ratings'!G2443</f>
        <v/>
      </c>
      <c r="H2442" s="134" t="str">
        <f>'Product Ratings'!H2443</f>
        <v/>
      </c>
      <c r="I2442" s="146"/>
      <c r="J2442" s="305" t="str">
        <f>'Product Ratings'!J2443</f>
        <v/>
      </c>
      <c r="K2442" s="146" t="str">
        <f>'Product Ratings'!K2443</f>
        <v/>
      </c>
      <c r="L2442" s="305" t="str">
        <f>'Product Ratings'!L2443</f>
        <v/>
      </c>
      <c r="M2442" s="134" t="str">
        <f>'Product Ratings'!M2443</f>
        <v/>
      </c>
      <c r="N2442" s="146"/>
      <c r="O2442" s="139" t="str">
        <f>'Product Ratings'!O2443</f>
        <v/>
      </c>
      <c r="P2442" s="139" t="str">
        <f>'Product Ratings'!P2443</f>
        <v/>
      </c>
      <c r="Q2442" s="139" t="str">
        <f>'Product Ratings'!Q2443</f>
        <v/>
      </c>
      <c r="R2442" s="139" t="str">
        <f>'Product Ratings'!R2443</f>
        <v/>
      </c>
      <c r="S2442" s="139" t="str">
        <f>'Product Ratings'!S2443</f>
        <v/>
      </c>
      <c r="T2442" s="307" t="str">
        <f>'Product Ratings'!T2443</f>
        <v/>
      </c>
      <c r="U2442" s="146"/>
      <c r="V2442" s="146"/>
      <c r="W2442" s="146"/>
    </row>
    <row r="2443" ht="12.75" customHeight="1">
      <c r="A2443" s="146"/>
      <c r="B2443" s="146" t="str">
        <f>'Product Ratings'!B2444</f>
        <v/>
      </c>
      <c r="C2443" s="146" t="str">
        <f>'Product Ratings'!C2444</f>
        <v/>
      </c>
      <c r="D2443" s="146" t="str">
        <f>'Product Ratings'!D2444</f>
        <v/>
      </c>
      <c r="E2443" s="146" t="str">
        <f>'Product Ratings'!E2444</f>
        <v/>
      </c>
      <c r="F2443" s="305" t="str">
        <f>'Product Ratings'!F2444</f>
        <v/>
      </c>
      <c r="G2443" s="305" t="str">
        <f>'Product Ratings'!G2444</f>
        <v/>
      </c>
      <c r="H2443" s="134" t="str">
        <f>'Product Ratings'!H2444</f>
        <v/>
      </c>
      <c r="I2443" s="146"/>
      <c r="J2443" s="305" t="str">
        <f>'Product Ratings'!J2444</f>
        <v/>
      </c>
      <c r="K2443" s="146" t="str">
        <f>'Product Ratings'!K2444</f>
        <v/>
      </c>
      <c r="L2443" s="305" t="str">
        <f>'Product Ratings'!L2444</f>
        <v/>
      </c>
      <c r="M2443" s="134" t="str">
        <f>'Product Ratings'!M2444</f>
        <v/>
      </c>
      <c r="N2443" s="146"/>
      <c r="O2443" s="139" t="str">
        <f>'Product Ratings'!O2444</f>
        <v/>
      </c>
      <c r="P2443" s="139" t="str">
        <f>'Product Ratings'!P2444</f>
        <v/>
      </c>
      <c r="Q2443" s="139" t="str">
        <f>'Product Ratings'!Q2444</f>
        <v/>
      </c>
      <c r="R2443" s="139" t="str">
        <f>'Product Ratings'!R2444</f>
        <v/>
      </c>
      <c r="S2443" s="139" t="str">
        <f>'Product Ratings'!S2444</f>
        <v/>
      </c>
      <c r="T2443" s="307" t="str">
        <f>'Product Ratings'!T2444</f>
        <v/>
      </c>
      <c r="U2443" s="146"/>
      <c r="V2443" s="146"/>
      <c r="W2443" s="146"/>
    </row>
    <row r="2444" ht="12.75" customHeight="1">
      <c r="A2444" s="146"/>
      <c r="B2444" s="146" t="str">
        <f>'Product Ratings'!B2445</f>
        <v/>
      </c>
      <c r="C2444" s="146" t="str">
        <f>'Product Ratings'!C2445</f>
        <v/>
      </c>
      <c r="D2444" s="146" t="str">
        <f>'Product Ratings'!D2445</f>
        <v/>
      </c>
      <c r="E2444" s="146" t="str">
        <f>'Product Ratings'!E2445</f>
        <v/>
      </c>
      <c r="F2444" s="305" t="str">
        <f>'Product Ratings'!F2445</f>
        <v/>
      </c>
      <c r="G2444" s="305" t="str">
        <f>'Product Ratings'!G2445</f>
        <v/>
      </c>
      <c r="H2444" s="134" t="str">
        <f>'Product Ratings'!H2445</f>
        <v/>
      </c>
      <c r="I2444" s="146"/>
      <c r="J2444" s="305" t="str">
        <f>'Product Ratings'!J2445</f>
        <v/>
      </c>
      <c r="K2444" s="146" t="str">
        <f>'Product Ratings'!K2445</f>
        <v/>
      </c>
      <c r="L2444" s="305" t="str">
        <f>'Product Ratings'!L2445</f>
        <v/>
      </c>
      <c r="M2444" s="134" t="str">
        <f>'Product Ratings'!M2445</f>
        <v/>
      </c>
      <c r="N2444" s="146"/>
      <c r="O2444" s="139" t="str">
        <f>'Product Ratings'!O2445</f>
        <v/>
      </c>
      <c r="P2444" s="139" t="str">
        <f>'Product Ratings'!P2445</f>
        <v/>
      </c>
      <c r="Q2444" s="139" t="str">
        <f>'Product Ratings'!Q2445</f>
        <v/>
      </c>
      <c r="R2444" s="139" t="str">
        <f>'Product Ratings'!R2445</f>
        <v/>
      </c>
      <c r="S2444" s="139" t="str">
        <f>'Product Ratings'!S2445</f>
        <v/>
      </c>
      <c r="T2444" s="307" t="str">
        <f>'Product Ratings'!T2445</f>
        <v/>
      </c>
      <c r="U2444" s="146"/>
      <c r="V2444" s="146"/>
      <c r="W2444" s="146"/>
    </row>
    <row r="2445" ht="12.75" customHeight="1">
      <c r="A2445" s="146"/>
      <c r="B2445" s="146" t="str">
        <f>'Product Ratings'!B2446</f>
        <v/>
      </c>
      <c r="C2445" s="146" t="str">
        <f>'Product Ratings'!C2446</f>
        <v/>
      </c>
      <c r="D2445" s="146" t="str">
        <f>'Product Ratings'!D2446</f>
        <v/>
      </c>
      <c r="E2445" s="146" t="str">
        <f>'Product Ratings'!E2446</f>
        <v/>
      </c>
      <c r="F2445" s="305" t="str">
        <f>'Product Ratings'!F2446</f>
        <v/>
      </c>
      <c r="G2445" s="305" t="str">
        <f>'Product Ratings'!G2446</f>
        <v/>
      </c>
      <c r="H2445" s="134" t="str">
        <f>'Product Ratings'!H2446</f>
        <v/>
      </c>
      <c r="I2445" s="146"/>
      <c r="J2445" s="305" t="str">
        <f>'Product Ratings'!J2446</f>
        <v/>
      </c>
      <c r="K2445" s="146" t="str">
        <f>'Product Ratings'!K2446</f>
        <v/>
      </c>
      <c r="L2445" s="305" t="str">
        <f>'Product Ratings'!L2446</f>
        <v/>
      </c>
      <c r="M2445" s="134" t="str">
        <f>'Product Ratings'!M2446</f>
        <v/>
      </c>
      <c r="N2445" s="146"/>
      <c r="O2445" s="139" t="str">
        <f>'Product Ratings'!O2446</f>
        <v/>
      </c>
      <c r="P2445" s="139" t="str">
        <f>'Product Ratings'!P2446</f>
        <v/>
      </c>
      <c r="Q2445" s="139" t="str">
        <f>'Product Ratings'!Q2446</f>
        <v/>
      </c>
      <c r="R2445" s="139" t="str">
        <f>'Product Ratings'!R2446</f>
        <v/>
      </c>
      <c r="S2445" s="139" t="str">
        <f>'Product Ratings'!S2446</f>
        <v/>
      </c>
      <c r="T2445" s="307" t="str">
        <f>'Product Ratings'!T2446</f>
        <v/>
      </c>
      <c r="U2445" s="146"/>
      <c r="V2445" s="146"/>
      <c r="W2445" s="146"/>
    </row>
    <row r="2446" ht="12.75" customHeight="1">
      <c r="A2446" s="146"/>
      <c r="B2446" s="146" t="str">
        <f>'Product Ratings'!B2447</f>
        <v/>
      </c>
      <c r="C2446" s="146" t="str">
        <f>'Product Ratings'!C2447</f>
        <v/>
      </c>
      <c r="D2446" s="146" t="str">
        <f>'Product Ratings'!D2447</f>
        <v/>
      </c>
      <c r="E2446" s="146" t="str">
        <f>'Product Ratings'!E2447</f>
        <v/>
      </c>
      <c r="F2446" s="305" t="str">
        <f>'Product Ratings'!F2447</f>
        <v/>
      </c>
      <c r="G2446" s="305" t="str">
        <f>'Product Ratings'!G2447</f>
        <v/>
      </c>
      <c r="H2446" s="134" t="str">
        <f>'Product Ratings'!H2447</f>
        <v/>
      </c>
      <c r="I2446" s="146"/>
      <c r="J2446" s="305" t="str">
        <f>'Product Ratings'!J2447</f>
        <v/>
      </c>
      <c r="K2446" s="146" t="str">
        <f>'Product Ratings'!K2447</f>
        <v/>
      </c>
      <c r="L2446" s="305" t="str">
        <f>'Product Ratings'!L2447</f>
        <v/>
      </c>
      <c r="M2446" s="134" t="str">
        <f>'Product Ratings'!M2447</f>
        <v/>
      </c>
      <c r="N2446" s="146"/>
      <c r="O2446" s="139" t="str">
        <f>'Product Ratings'!O2447</f>
        <v/>
      </c>
      <c r="P2446" s="139" t="str">
        <f>'Product Ratings'!P2447</f>
        <v/>
      </c>
      <c r="Q2446" s="139" t="str">
        <f>'Product Ratings'!Q2447</f>
        <v/>
      </c>
      <c r="R2446" s="139" t="str">
        <f>'Product Ratings'!R2447</f>
        <v/>
      </c>
      <c r="S2446" s="139" t="str">
        <f>'Product Ratings'!S2447</f>
        <v/>
      </c>
      <c r="T2446" s="307" t="str">
        <f>'Product Ratings'!T2447</f>
        <v/>
      </c>
      <c r="U2446" s="146"/>
      <c r="V2446" s="146"/>
      <c r="W2446" s="146"/>
    </row>
    <row r="2447" ht="12.75" customHeight="1">
      <c r="A2447" s="146"/>
      <c r="B2447" s="146" t="str">
        <f>'Product Ratings'!B2448</f>
        <v/>
      </c>
      <c r="C2447" s="146" t="str">
        <f>'Product Ratings'!C2448</f>
        <v/>
      </c>
      <c r="D2447" s="146" t="str">
        <f>'Product Ratings'!D2448</f>
        <v/>
      </c>
      <c r="E2447" s="146" t="str">
        <f>'Product Ratings'!E2448</f>
        <v/>
      </c>
      <c r="F2447" s="305" t="str">
        <f>'Product Ratings'!F2448</f>
        <v/>
      </c>
      <c r="G2447" s="305" t="str">
        <f>'Product Ratings'!G2448</f>
        <v/>
      </c>
      <c r="H2447" s="134" t="str">
        <f>'Product Ratings'!H2448</f>
        <v/>
      </c>
      <c r="I2447" s="146"/>
      <c r="J2447" s="305" t="str">
        <f>'Product Ratings'!J2448</f>
        <v/>
      </c>
      <c r="K2447" s="146" t="str">
        <f>'Product Ratings'!K2448</f>
        <v/>
      </c>
      <c r="L2447" s="305" t="str">
        <f>'Product Ratings'!L2448</f>
        <v/>
      </c>
      <c r="M2447" s="134" t="str">
        <f>'Product Ratings'!M2448</f>
        <v/>
      </c>
      <c r="N2447" s="146"/>
      <c r="O2447" s="139" t="str">
        <f>'Product Ratings'!O2448</f>
        <v/>
      </c>
      <c r="P2447" s="139" t="str">
        <f>'Product Ratings'!P2448</f>
        <v/>
      </c>
      <c r="Q2447" s="139" t="str">
        <f>'Product Ratings'!Q2448</f>
        <v/>
      </c>
      <c r="R2447" s="139" t="str">
        <f>'Product Ratings'!R2448</f>
        <v/>
      </c>
      <c r="S2447" s="139" t="str">
        <f>'Product Ratings'!S2448</f>
        <v/>
      </c>
      <c r="T2447" s="307" t="str">
        <f>'Product Ratings'!T2448</f>
        <v/>
      </c>
      <c r="U2447" s="146"/>
      <c r="V2447" s="146"/>
      <c r="W2447" s="146"/>
    </row>
    <row r="2448" ht="12.75" customHeight="1">
      <c r="A2448" s="146"/>
      <c r="B2448" s="146" t="str">
        <f>'Product Ratings'!B2449</f>
        <v/>
      </c>
      <c r="C2448" s="146" t="str">
        <f>'Product Ratings'!C2449</f>
        <v/>
      </c>
      <c r="D2448" s="146" t="str">
        <f>'Product Ratings'!D2449</f>
        <v/>
      </c>
      <c r="E2448" s="146" t="str">
        <f>'Product Ratings'!E2449</f>
        <v/>
      </c>
      <c r="F2448" s="305" t="str">
        <f>'Product Ratings'!F2449</f>
        <v/>
      </c>
      <c r="G2448" s="305" t="str">
        <f>'Product Ratings'!G2449</f>
        <v/>
      </c>
      <c r="H2448" s="134" t="str">
        <f>'Product Ratings'!H2449</f>
        <v/>
      </c>
      <c r="I2448" s="146"/>
      <c r="J2448" s="305" t="str">
        <f>'Product Ratings'!J2449</f>
        <v/>
      </c>
      <c r="K2448" s="146" t="str">
        <f>'Product Ratings'!K2449</f>
        <v/>
      </c>
      <c r="L2448" s="305" t="str">
        <f>'Product Ratings'!L2449</f>
        <v/>
      </c>
      <c r="M2448" s="134" t="str">
        <f>'Product Ratings'!M2449</f>
        <v/>
      </c>
      <c r="N2448" s="146"/>
      <c r="O2448" s="139" t="str">
        <f>'Product Ratings'!O2449</f>
        <v/>
      </c>
      <c r="P2448" s="139" t="str">
        <f>'Product Ratings'!P2449</f>
        <v/>
      </c>
      <c r="Q2448" s="139" t="str">
        <f>'Product Ratings'!Q2449</f>
        <v/>
      </c>
      <c r="R2448" s="139" t="str">
        <f>'Product Ratings'!R2449</f>
        <v/>
      </c>
      <c r="S2448" s="139" t="str">
        <f>'Product Ratings'!S2449</f>
        <v/>
      </c>
      <c r="T2448" s="307" t="str">
        <f>'Product Ratings'!T2449</f>
        <v/>
      </c>
      <c r="U2448" s="146"/>
      <c r="V2448" s="146"/>
      <c r="W2448" s="146"/>
    </row>
    <row r="2449" ht="12.75" customHeight="1">
      <c r="A2449" s="146"/>
      <c r="B2449" s="146" t="str">
        <f>'Product Ratings'!B2450</f>
        <v/>
      </c>
      <c r="C2449" s="146" t="str">
        <f>'Product Ratings'!C2450</f>
        <v/>
      </c>
      <c r="D2449" s="146" t="str">
        <f>'Product Ratings'!D2450</f>
        <v/>
      </c>
      <c r="E2449" s="146" t="str">
        <f>'Product Ratings'!E2450</f>
        <v/>
      </c>
      <c r="F2449" s="305" t="str">
        <f>'Product Ratings'!F2450</f>
        <v/>
      </c>
      <c r="G2449" s="305" t="str">
        <f>'Product Ratings'!G2450</f>
        <v/>
      </c>
      <c r="H2449" s="134" t="str">
        <f>'Product Ratings'!H2450</f>
        <v/>
      </c>
      <c r="I2449" s="146"/>
      <c r="J2449" s="305" t="str">
        <f>'Product Ratings'!J2450</f>
        <v/>
      </c>
      <c r="K2449" s="146" t="str">
        <f>'Product Ratings'!K2450</f>
        <v/>
      </c>
      <c r="L2449" s="305" t="str">
        <f>'Product Ratings'!L2450</f>
        <v/>
      </c>
      <c r="M2449" s="134" t="str">
        <f>'Product Ratings'!M2450</f>
        <v/>
      </c>
      <c r="N2449" s="146"/>
      <c r="O2449" s="139" t="str">
        <f>'Product Ratings'!O2450</f>
        <v/>
      </c>
      <c r="P2449" s="139" t="str">
        <f>'Product Ratings'!P2450</f>
        <v/>
      </c>
      <c r="Q2449" s="139" t="str">
        <f>'Product Ratings'!Q2450</f>
        <v/>
      </c>
      <c r="R2449" s="139" t="str">
        <f>'Product Ratings'!R2450</f>
        <v/>
      </c>
      <c r="S2449" s="139" t="str">
        <f>'Product Ratings'!S2450</f>
        <v/>
      </c>
      <c r="T2449" s="307" t="str">
        <f>'Product Ratings'!T2450</f>
        <v/>
      </c>
      <c r="U2449" s="146"/>
      <c r="V2449" s="146"/>
      <c r="W2449" s="146"/>
    </row>
    <row r="2450" ht="12.75" customHeight="1">
      <c r="A2450" s="146"/>
      <c r="B2450" s="146" t="str">
        <f>'Product Ratings'!B2451</f>
        <v/>
      </c>
      <c r="C2450" s="146" t="str">
        <f>'Product Ratings'!C2451</f>
        <v/>
      </c>
      <c r="D2450" s="146" t="str">
        <f>'Product Ratings'!D2451</f>
        <v/>
      </c>
      <c r="E2450" s="146" t="str">
        <f>'Product Ratings'!E2451</f>
        <v/>
      </c>
      <c r="F2450" s="305" t="str">
        <f>'Product Ratings'!F2451</f>
        <v/>
      </c>
      <c r="G2450" s="305" t="str">
        <f>'Product Ratings'!G2451</f>
        <v/>
      </c>
      <c r="H2450" s="134" t="str">
        <f>'Product Ratings'!H2451</f>
        <v/>
      </c>
      <c r="I2450" s="146"/>
      <c r="J2450" s="305" t="str">
        <f>'Product Ratings'!J2451</f>
        <v/>
      </c>
      <c r="K2450" s="146" t="str">
        <f>'Product Ratings'!K2451</f>
        <v/>
      </c>
      <c r="L2450" s="305" t="str">
        <f>'Product Ratings'!L2451</f>
        <v/>
      </c>
      <c r="M2450" s="134" t="str">
        <f>'Product Ratings'!M2451</f>
        <v/>
      </c>
      <c r="N2450" s="146"/>
      <c r="O2450" s="139" t="str">
        <f>'Product Ratings'!O2451</f>
        <v/>
      </c>
      <c r="P2450" s="139" t="str">
        <f>'Product Ratings'!P2451</f>
        <v/>
      </c>
      <c r="Q2450" s="139" t="str">
        <f>'Product Ratings'!Q2451</f>
        <v/>
      </c>
      <c r="R2450" s="139" t="str">
        <f>'Product Ratings'!R2451</f>
        <v/>
      </c>
      <c r="S2450" s="139" t="str">
        <f>'Product Ratings'!S2451</f>
        <v/>
      </c>
      <c r="T2450" s="307" t="str">
        <f>'Product Ratings'!T2451</f>
        <v/>
      </c>
      <c r="U2450" s="146"/>
      <c r="V2450" s="146"/>
      <c r="W2450" s="146"/>
    </row>
    <row r="2451" ht="12.75" customHeight="1">
      <c r="A2451" s="146"/>
      <c r="B2451" s="146" t="str">
        <f>'Product Ratings'!B2452</f>
        <v/>
      </c>
      <c r="C2451" s="146" t="str">
        <f>'Product Ratings'!C2452</f>
        <v/>
      </c>
      <c r="D2451" s="146" t="str">
        <f>'Product Ratings'!D2452</f>
        <v/>
      </c>
      <c r="E2451" s="146" t="str">
        <f>'Product Ratings'!E2452</f>
        <v/>
      </c>
      <c r="F2451" s="305" t="str">
        <f>'Product Ratings'!F2452</f>
        <v/>
      </c>
      <c r="G2451" s="305" t="str">
        <f>'Product Ratings'!G2452</f>
        <v/>
      </c>
      <c r="H2451" s="134" t="str">
        <f>'Product Ratings'!H2452</f>
        <v/>
      </c>
      <c r="I2451" s="146"/>
      <c r="J2451" s="305" t="str">
        <f>'Product Ratings'!J2452</f>
        <v/>
      </c>
      <c r="K2451" s="146" t="str">
        <f>'Product Ratings'!K2452</f>
        <v/>
      </c>
      <c r="L2451" s="305" t="str">
        <f>'Product Ratings'!L2452</f>
        <v/>
      </c>
      <c r="M2451" s="134" t="str">
        <f>'Product Ratings'!M2452</f>
        <v/>
      </c>
      <c r="N2451" s="146"/>
      <c r="O2451" s="139" t="str">
        <f>'Product Ratings'!O2452</f>
        <v/>
      </c>
      <c r="P2451" s="139" t="str">
        <f>'Product Ratings'!P2452</f>
        <v/>
      </c>
      <c r="Q2451" s="139" t="str">
        <f>'Product Ratings'!Q2452</f>
        <v/>
      </c>
      <c r="R2451" s="139" t="str">
        <f>'Product Ratings'!R2452</f>
        <v/>
      </c>
      <c r="S2451" s="139" t="str">
        <f>'Product Ratings'!S2452</f>
        <v/>
      </c>
      <c r="T2451" s="307" t="str">
        <f>'Product Ratings'!T2452</f>
        <v/>
      </c>
      <c r="U2451" s="146"/>
      <c r="V2451" s="146"/>
      <c r="W2451" s="146"/>
    </row>
    <row r="2452" ht="12.75" customHeight="1">
      <c r="A2452" s="146"/>
      <c r="B2452" s="146" t="str">
        <f>'Product Ratings'!B2453</f>
        <v/>
      </c>
      <c r="C2452" s="146" t="str">
        <f>'Product Ratings'!C2453</f>
        <v/>
      </c>
      <c r="D2452" s="146" t="str">
        <f>'Product Ratings'!D2453</f>
        <v/>
      </c>
      <c r="E2452" s="146" t="str">
        <f>'Product Ratings'!E2453</f>
        <v/>
      </c>
      <c r="F2452" s="305" t="str">
        <f>'Product Ratings'!F2453</f>
        <v/>
      </c>
      <c r="G2452" s="305" t="str">
        <f>'Product Ratings'!G2453</f>
        <v/>
      </c>
      <c r="H2452" s="134" t="str">
        <f>'Product Ratings'!H2453</f>
        <v/>
      </c>
      <c r="I2452" s="146"/>
      <c r="J2452" s="305" t="str">
        <f>'Product Ratings'!J2453</f>
        <v/>
      </c>
      <c r="K2452" s="146" t="str">
        <f>'Product Ratings'!K2453</f>
        <v/>
      </c>
      <c r="L2452" s="305" t="str">
        <f>'Product Ratings'!L2453</f>
        <v/>
      </c>
      <c r="M2452" s="134" t="str">
        <f>'Product Ratings'!M2453</f>
        <v/>
      </c>
      <c r="N2452" s="146"/>
      <c r="O2452" s="139" t="str">
        <f>'Product Ratings'!O2453</f>
        <v/>
      </c>
      <c r="P2452" s="139" t="str">
        <f>'Product Ratings'!P2453</f>
        <v/>
      </c>
      <c r="Q2452" s="139" t="str">
        <f>'Product Ratings'!Q2453</f>
        <v/>
      </c>
      <c r="R2452" s="139" t="str">
        <f>'Product Ratings'!R2453</f>
        <v/>
      </c>
      <c r="S2452" s="139" t="str">
        <f>'Product Ratings'!S2453</f>
        <v/>
      </c>
      <c r="T2452" s="307" t="str">
        <f>'Product Ratings'!T2453</f>
        <v/>
      </c>
      <c r="U2452" s="146"/>
      <c r="V2452" s="146"/>
      <c r="W2452" s="146"/>
    </row>
    <row r="2453" ht="12.75" customHeight="1">
      <c r="A2453" s="146"/>
      <c r="B2453" s="146" t="str">
        <f>'Product Ratings'!B2454</f>
        <v/>
      </c>
      <c r="C2453" s="146" t="str">
        <f>'Product Ratings'!C2454</f>
        <v/>
      </c>
      <c r="D2453" s="146" t="str">
        <f>'Product Ratings'!D2454</f>
        <v/>
      </c>
      <c r="E2453" s="146" t="str">
        <f>'Product Ratings'!E2454</f>
        <v/>
      </c>
      <c r="F2453" s="305" t="str">
        <f>'Product Ratings'!F2454</f>
        <v/>
      </c>
      <c r="G2453" s="305" t="str">
        <f>'Product Ratings'!G2454</f>
        <v/>
      </c>
      <c r="H2453" s="134" t="str">
        <f>'Product Ratings'!H2454</f>
        <v/>
      </c>
      <c r="I2453" s="146"/>
      <c r="J2453" s="305" t="str">
        <f>'Product Ratings'!J2454</f>
        <v/>
      </c>
      <c r="K2453" s="146" t="str">
        <f>'Product Ratings'!K2454</f>
        <v/>
      </c>
      <c r="L2453" s="305" t="str">
        <f>'Product Ratings'!L2454</f>
        <v/>
      </c>
      <c r="M2453" s="134" t="str">
        <f>'Product Ratings'!M2454</f>
        <v/>
      </c>
      <c r="N2453" s="146"/>
      <c r="O2453" s="139" t="str">
        <f>'Product Ratings'!O2454</f>
        <v/>
      </c>
      <c r="P2453" s="139" t="str">
        <f>'Product Ratings'!P2454</f>
        <v/>
      </c>
      <c r="Q2453" s="139" t="str">
        <f>'Product Ratings'!Q2454</f>
        <v/>
      </c>
      <c r="R2453" s="139" t="str">
        <f>'Product Ratings'!R2454</f>
        <v/>
      </c>
      <c r="S2453" s="139" t="str">
        <f>'Product Ratings'!S2454</f>
        <v/>
      </c>
      <c r="T2453" s="307" t="str">
        <f>'Product Ratings'!T2454</f>
        <v/>
      </c>
      <c r="U2453" s="146"/>
      <c r="V2453" s="146"/>
      <c r="W2453" s="146"/>
    </row>
    <row r="2454" ht="12.75" customHeight="1">
      <c r="A2454" s="146"/>
      <c r="B2454" s="146" t="str">
        <f>'Product Ratings'!B2455</f>
        <v/>
      </c>
      <c r="C2454" s="146" t="str">
        <f>'Product Ratings'!C2455</f>
        <v/>
      </c>
      <c r="D2454" s="146" t="str">
        <f>'Product Ratings'!D2455</f>
        <v/>
      </c>
      <c r="E2454" s="146" t="str">
        <f>'Product Ratings'!E2455</f>
        <v/>
      </c>
      <c r="F2454" s="305" t="str">
        <f>'Product Ratings'!F2455</f>
        <v/>
      </c>
      <c r="G2454" s="305" t="str">
        <f>'Product Ratings'!G2455</f>
        <v/>
      </c>
      <c r="H2454" s="134" t="str">
        <f>'Product Ratings'!H2455</f>
        <v/>
      </c>
      <c r="I2454" s="146"/>
      <c r="J2454" s="305" t="str">
        <f>'Product Ratings'!J2455</f>
        <v/>
      </c>
      <c r="K2454" s="146" t="str">
        <f>'Product Ratings'!K2455</f>
        <v/>
      </c>
      <c r="L2454" s="305" t="str">
        <f>'Product Ratings'!L2455</f>
        <v/>
      </c>
      <c r="M2454" s="134" t="str">
        <f>'Product Ratings'!M2455</f>
        <v/>
      </c>
      <c r="N2454" s="146"/>
      <c r="O2454" s="139" t="str">
        <f>'Product Ratings'!O2455</f>
        <v/>
      </c>
      <c r="P2454" s="139" t="str">
        <f>'Product Ratings'!P2455</f>
        <v/>
      </c>
      <c r="Q2454" s="139" t="str">
        <f>'Product Ratings'!Q2455</f>
        <v/>
      </c>
      <c r="R2454" s="139" t="str">
        <f>'Product Ratings'!R2455</f>
        <v/>
      </c>
      <c r="S2454" s="139" t="str">
        <f>'Product Ratings'!S2455</f>
        <v/>
      </c>
      <c r="T2454" s="307" t="str">
        <f>'Product Ratings'!T2455</f>
        <v/>
      </c>
      <c r="U2454" s="146"/>
      <c r="V2454" s="146"/>
      <c r="W2454" s="146"/>
    </row>
    <row r="2455" ht="12.75" customHeight="1">
      <c r="A2455" s="146"/>
      <c r="B2455" s="146" t="str">
        <f>'Product Ratings'!B2456</f>
        <v/>
      </c>
      <c r="C2455" s="146" t="str">
        <f>'Product Ratings'!C2456</f>
        <v/>
      </c>
      <c r="D2455" s="146" t="str">
        <f>'Product Ratings'!D2456</f>
        <v/>
      </c>
      <c r="E2455" s="146" t="str">
        <f>'Product Ratings'!E2456</f>
        <v/>
      </c>
      <c r="F2455" s="305" t="str">
        <f>'Product Ratings'!F2456</f>
        <v/>
      </c>
      <c r="G2455" s="305" t="str">
        <f>'Product Ratings'!G2456</f>
        <v/>
      </c>
      <c r="H2455" s="134" t="str">
        <f>'Product Ratings'!H2456</f>
        <v/>
      </c>
      <c r="I2455" s="146"/>
      <c r="J2455" s="305" t="str">
        <f>'Product Ratings'!J2456</f>
        <v/>
      </c>
      <c r="K2455" s="146" t="str">
        <f>'Product Ratings'!K2456</f>
        <v/>
      </c>
      <c r="L2455" s="305" t="str">
        <f>'Product Ratings'!L2456</f>
        <v/>
      </c>
      <c r="M2455" s="134" t="str">
        <f>'Product Ratings'!M2456</f>
        <v/>
      </c>
      <c r="N2455" s="146"/>
      <c r="O2455" s="139" t="str">
        <f>'Product Ratings'!O2456</f>
        <v/>
      </c>
      <c r="P2455" s="139" t="str">
        <f>'Product Ratings'!P2456</f>
        <v/>
      </c>
      <c r="Q2455" s="139" t="str">
        <f>'Product Ratings'!Q2456</f>
        <v/>
      </c>
      <c r="R2455" s="139" t="str">
        <f>'Product Ratings'!R2456</f>
        <v/>
      </c>
      <c r="S2455" s="139" t="str">
        <f>'Product Ratings'!S2456</f>
        <v/>
      </c>
      <c r="T2455" s="307" t="str">
        <f>'Product Ratings'!T2456</f>
        <v/>
      </c>
      <c r="U2455" s="146"/>
      <c r="V2455" s="146"/>
      <c r="W2455" s="146"/>
    </row>
    <row r="2456" ht="12.75" customHeight="1">
      <c r="A2456" s="146"/>
      <c r="B2456" s="146" t="str">
        <f>'Product Ratings'!B2457</f>
        <v/>
      </c>
      <c r="C2456" s="146" t="str">
        <f>'Product Ratings'!C2457</f>
        <v/>
      </c>
      <c r="D2456" s="146" t="str">
        <f>'Product Ratings'!D2457</f>
        <v/>
      </c>
      <c r="E2456" s="146" t="str">
        <f>'Product Ratings'!E2457</f>
        <v/>
      </c>
      <c r="F2456" s="305" t="str">
        <f>'Product Ratings'!F2457</f>
        <v/>
      </c>
      <c r="G2456" s="305" t="str">
        <f>'Product Ratings'!G2457</f>
        <v/>
      </c>
      <c r="H2456" s="134" t="str">
        <f>'Product Ratings'!H2457</f>
        <v/>
      </c>
      <c r="I2456" s="146"/>
      <c r="J2456" s="305" t="str">
        <f>'Product Ratings'!J2457</f>
        <v/>
      </c>
      <c r="K2456" s="146" t="str">
        <f>'Product Ratings'!K2457</f>
        <v/>
      </c>
      <c r="L2456" s="305" t="str">
        <f>'Product Ratings'!L2457</f>
        <v/>
      </c>
      <c r="M2456" s="134" t="str">
        <f>'Product Ratings'!M2457</f>
        <v/>
      </c>
      <c r="N2456" s="146"/>
      <c r="O2456" s="139" t="str">
        <f>'Product Ratings'!O2457</f>
        <v/>
      </c>
      <c r="P2456" s="139" t="str">
        <f>'Product Ratings'!P2457</f>
        <v/>
      </c>
      <c r="Q2456" s="139" t="str">
        <f>'Product Ratings'!Q2457</f>
        <v/>
      </c>
      <c r="R2456" s="139" t="str">
        <f>'Product Ratings'!R2457</f>
        <v/>
      </c>
      <c r="S2456" s="139" t="str">
        <f>'Product Ratings'!S2457</f>
        <v/>
      </c>
      <c r="T2456" s="307" t="str">
        <f>'Product Ratings'!T2457</f>
        <v/>
      </c>
      <c r="U2456" s="146"/>
      <c r="V2456" s="146"/>
      <c r="W2456" s="146"/>
    </row>
    <row r="2457" ht="12.75" customHeight="1">
      <c r="A2457" s="146"/>
      <c r="B2457" s="146" t="str">
        <f>'Product Ratings'!B2458</f>
        <v/>
      </c>
      <c r="C2457" s="146" t="str">
        <f>'Product Ratings'!C2458</f>
        <v/>
      </c>
      <c r="D2457" s="146" t="str">
        <f>'Product Ratings'!D2458</f>
        <v/>
      </c>
      <c r="E2457" s="146" t="str">
        <f>'Product Ratings'!E2458</f>
        <v/>
      </c>
      <c r="F2457" s="305" t="str">
        <f>'Product Ratings'!F2458</f>
        <v/>
      </c>
      <c r="G2457" s="305" t="str">
        <f>'Product Ratings'!G2458</f>
        <v/>
      </c>
      <c r="H2457" s="134" t="str">
        <f>'Product Ratings'!H2458</f>
        <v/>
      </c>
      <c r="I2457" s="146"/>
      <c r="J2457" s="305" t="str">
        <f>'Product Ratings'!J2458</f>
        <v/>
      </c>
      <c r="K2457" s="146" t="str">
        <f>'Product Ratings'!K2458</f>
        <v/>
      </c>
      <c r="L2457" s="305" t="str">
        <f>'Product Ratings'!L2458</f>
        <v/>
      </c>
      <c r="M2457" s="134" t="str">
        <f>'Product Ratings'!M2458</f>
        <v/>
      </c>
      <c r="N2457" s="146"/>
      <c r="O2457" s="139" t="str">
        <f>'Product Ratings'!O2458</f>
        <v/>
      </c>
      <c r="P2457" s="139" t="str">
        <f>'Product Ratings'!P2458</f>
        <v/>
      </c>
      <c r="Q2457" s="139" t="str">
        <f>'Product Ratings'!Q2458</f>
        <v/>
      </c>
      <c r="R2457" s="139" t="str">
        <f>'Product Ratings'!R2458</f>
        <v/>
      </c>
      <c r="S2457" s="139" t="str">
        <f>'Product Ratings'!S2458</f>
        <v/>
      </c>
      <c r="T2457" s="307" t="str">
        <f>'Product Ratings'!T2458</f>
        <v/>
      </c>
      <c r="U2457" s="146"/>
      <c r="V2457" s="146"/>
      <c r="W2457" s="146"/>
    </row>
    <row r="2458" ht="12.75" customHeight="1">
      <c r="A2458" s="146"/>
      <c r="B2458" s="146" t="str">
        <f>'Product Ratings'!B2459</f>
        <v/>
      </c>
      <c r="C2458" s="146" t="str">
        <f>'Product Ratings'!C2459</f>
        <v/>
      </c>
      <c r="D2458" s="146" t="str">
        <f>'Product Ratings'!D2459</f>
        <v/>
      </c>
      <c r="E2458" s="146" t="str">
        <f>'Product Ratings'!E2459</f>
        <v/>
      </c>
      <c r="F2458" s="305" t="str">
        <f>'Product Ratings'!F2459</f>
        <v/>
      </c>
      <c r="G2458" s="305" t="str">
        <f>'Product Ratings'!G2459</f>
        <v/>
      </c>
      <c r="H2458" s="134" t="str">
        <f>'Product Ratings'!H2459</f>
        <v/>
      </c>
      <c r="I2458" s="146"/>
      <c r="J2458" s="305" t="str">
        <f>'Product Ratings'!J2459</f>
        <v/>
      </c>
      <c r="K2458" s="146" t="str">
        <f>'Product Ratings'!K2459</f>
        <v/>
      </c>
      <c r="L2458" s="305" t="str">
        <f>'Product Ratings'!L2459</f>
        <v/>
      </c>
      <c r="M2458" s="134" t="str">
        <f>'Product Ratings'!M2459</f>
        <v/>
      </c>
      <c r="N2458" s="146"/>
      <c r="O2458" s="139" t="str">
        <f>'Product Ratings'!O2459</f>
        <v/>
      </c>
      <c r="P2458" s="139" t="str">
        <f>'Product Ratings'!P2459</f>
        <v/>
      </c>
      <c r="Q2458" s="139" t="str">
        <f>'Product Ratings'!Q2459</f>
        <v/>
      </c>
      <c r="R2458" s="139" t="str">
        <f>'Product Ratings'!R2459</f>
        <v/>
      </c>
      <c r="S2458" s="139" t="str">
        <f>'Product Ratings'!S2459</f>
        <v/>
      </c>
      <c r="T2458" s="307" t="str">
        <f>'Product Ratings'!T2459</f>
        <v/>
      </c>
      <c r="U2458" s="146"/>
      <c r="V2458" s="146"/>
      <c r="W2458" s="146"/>
    </row>
    <row r="2459" ht="12.75" customHeight="1">
      <c r="A2459" s="146"/>
      <c r="B2459" s="146" t="str">
        <f>'Product Ratings'!B2460</f>
        <v/>
      </c>
      <c r="C2459" s="146" t="str">
        <f>'Product Ratings'!C2460</f>
        <v/>
      </c>
      <c r="D2459" s="146" t="str">
        <f>'Product Ratings'!D2460</f>
        <v/>
      </c>
      <c r="E2459" s="146" t="str">
        <f>'Product Ratings'!E2460</f>
        <v/>
      </c>
      <c r="F2459" s="305" t="str">
        <f>'Product Ratings'!F2460</f>
        <v/>
      </c>
      <c r="G2459" s="305" t="str">
        <f>'Product Ratings'!G2460</f>
        <v/>
      </c>
      <c r="H2459" s="134" t="str">
        <f>'Product Ratings'!H2460</f>
        <v/>
      </c>
      <c r="I2459" s="146"/>
      <c r="J2459" s="305" t="str">
        <f>'Product Ratings'!J2460</f>
        <v/>
      </c>
      <c r="K2459" s="146" t="str">
        <f>'Product Ratings'!K2460</f>
        <v/>
      </c>
      <c r="L2459" s="305" t="str">
        <f>'Product Ratings'!L2460</f>
        <v/>
      </c>
      <c r="M2459" s="134" t="str">
        <f>'Product Ratings'!M2460</f>
        <v/>
      </c>
      <c r="N2459" s="146"/>
      <c r="O2459" s="139" t="str">
        <f>'Product Ratings'!O2460</f>
        <v/>
      </c>
      <c r="P2459" s="139" t="str">
        <f>'Product Ratings'!P2460</f>
        <v/>
      </c>
      <c r="Q2459" s="139" t="str">
        <f>'Product Ratings'!Q2460</f>
        <v/>
      </c>
      <c r="R2459" s="139" t="str">
        <f>'Product Ratings'!R2460</f>
        <v/>
      </c>
      <c r="S2459" s="139" t="str">
        <f>'Product Ratings'!S2460</f>
        <v/>
      </c>
      <c r="T2459" s="307" t="str">
        <f>'Product Ratings'!T2460</f>
        <v/>
      </c>
      <c r="U2459" s="146"/>
      <c r="V2459" s="146"/>
      <c r="W2459" s="146"/>
    </row>
    <row r="2460" ht="12.75" customHeight="1">
      <c r="A2460" s="146"/>
      <c r="B2460" s="146" t="str">
        <f>'Product Ratings'!B2461</f>
        <v/>
      </c>
      <c r="C2460" s="146" t="str">
        <f>'Product Ratings'!C2461</f>
        <v/>
      </c>
      <c r="D2460" s="146" t="str">
        <f>'Product Ratings'!D2461</f>
        <v/>
      </c>
      <c r="E2460" s="146" t="str">
        <f>'Product Ratings'!E2461</f>
        <v/>
      </c>
      <c r="F2460" s="305" t="str">
        <f>'Product Ratings'!F2461</f>
        <v/>
      </c>
      <c r="G2460" s="305" t="str">
        <f>'Product Ratings'!G2461</f>
        <v/>
      </c>
      <c r="H2460" s="134" t="str">
        <f>'Product Ratings'!H2461</f>
        <v/>
      </c>
      <c r="I2460" s="146"/>
      <c r="J2460" s="305" t="str">
        <f>'Product Ratings'!J2461</f>
        <v/>
      </c>
      <c r="K2460" s="146" t="str">
        <f>'Product Ratings'!K2461</f>
        <v/>
      </c>
      <c r="L2460" s="305" t="str">
        <f>'Product Ratings'!L2461</f>
        <v/>
      </c>
      <c r="M2460" s="134" t="str">
        <f>'Product Ratings'!M2461</f>
        <v/>
      </c>
      <c r="N2460" s="146"/>
      <c r="O2460" s="139" t="str">
        <f>'Product Ratings'!O2461</f>
        <v/>
      </c>
      <c r="P2460" s="139" t="str">
        <f>'Product Ratings'!P2461</f>
        <v/>
      </c>
      <c r="Q2460" s="139" t="str">
        <f>'Product Ratings'!Q2461</f>
        <v/>
      </c>
      <c r="R2460" s="139" t="str">
        <f>'Product Ratings'!R2461</f>
        <v/>
      </c>
      <c r="S2460" s="139" t="str">
        <f>'Product Ratings'!S2461</f>
        <v/>
      </c>
      <c r="T2460" s="307" t="str">
        <f>'Product Ratings'!T2461</f>
        <v/>
      </c>
      <c r="U2460" s="146"/>
      <c r="V2460" s="146"/>
      <c r="W2460" s="146"/>
    </row>
    <row r="2461" ht="12.75" customHeight="1">
      <c r="A2461" s="146"/>
      <c r="B2461" s="146" t="str">
        <f>'Product Ratings'!B2462</f>
        <v/>
      </c>
      <c r="C2461" s="146" t="str">
        <f>'Product Ratings'!C2462</f>
        <v/>
      </c>
      <c r="D2461" s="146" t="str">
        <f>'Product Ratings'!D2462</f>
        <v/>
      </c>
      <c r="E2461" s="146" t="str">
        <f>'Product Ratings'!E2462</f>
        <v/>
      </c>
      <c r="F2461" s="305" t="str">
        <f>'Product Ratings'!F2462</f>
        <v/>
      </c>
      <c r="G2461" s="305" t="str">
        <f>'Product Ratings'!G2462</f>
        <v/>
      </c>
      <c r="H2461" s="134" t="str">
        <f>'Product Ratings'!H2462</f>
        <v/>
      </c>
      <c r="I2461" s="146"/>
      <c r="J2461" s="305" t="str">
        <f>'Product Ratings'!J2462</f>
        <v/>
      </c>
      <c r="K2461" s="146" t="str">
        <f>'Product Ratings'!K2462</f>
        <v/>
      </c>
      <c r="L2461" s="305" t="str">
        <f>'Product Ratings'!L2462</f>
        <v/>
      </c>
      <c r="M2461" s="134" t="str">
        <f>'Product Ratings'!M2462</f>
        <v/>
      </c>
      <c r="N2461" s="146"/>
      <c r="O2461" s="139" t="str">
        <f>'Product Ratings'!O2462</f>
        <v/>
      </c>
      <c r="P2461" s="139" t="str">
        <f>'Product Ratings'!P2462</f>
        <v/>
      </c>
      <c r="Q2461" s="139" t="str">
        <f>'Product Ratings'!Q2462</f>
        <v/>
      </c>
      <c r="R2461" s="139" t="str">
        <f>'Product Ratings'!R2462</f>
        <v/>
      </c>
      <c r="S2461" s="139" t="str">
        <f>'Product Ratings'!S2462</f>
        <v/>
      </c>
      <c r="T2461" s="307" t="str">
        <f>'Product Ratings'!T2462</f>
        <v/>
      </c>
      <c r="U2461" s="146"/>
      <c r="V2461" s="146"/>
      <c r="W2461" s="146"/>
    </row>
    <row r="2462" ht="12.75" customHeight="1">
      <c r="A2462" s="146"/>
      <c r="B2462" s="146" t="str">
        <f>'Product Ratings'!B2463</f>
        <v/>
      </c>
      <c r="C2462" s="146" t="str">
        <f>'Product Ratings'!C2463</f>
        <v/>
      </c>
      <c r="D2462" s="146" t="str">
        <f>'Product Ratings'!D2463</f>
        <v/>
      </c>
      <c r="E2462" s="146" t="str">
        <f>'Product Ratings'!E2463</f>
        <v/>
      </c>
      <c r="F2462" s="305" t="str">
        <f>'Product Ratings'!F2463</f>
        <v/>
      </c>
      <c r="G2462" s="305" t="str">
        <f>'Product Ratings'!G2463</f>
        <v/>
      </c>
      <c r="H2462" s="134" t="str">
        <f>'Product Ratings'!H2463</f>
        <v/>
      </c>
      <c r="I2462" s="146"/>
      <c r="J2462" s="305" t="str">
        <f>'Product Ratings'!J2463</f>
        <v/>
      </c>
      <c r="K2462" s="146" t="str">
        <f>'Product Ratings'!K2463</f>
        <v/>
      </c>
      <c r="L2462" s="305" t="str">
        <f>'Product Ratings'!L2463</f>
        <v/>
      </c>
      <c r="M2462" s="134" t="str">
        <f>'Product Ratings'!M2463</f>
        <v/>
      </c>
      <c r="N2462" s="146"/>
      <c r="O2462" s="139" t="str">
        <f>'Product Ratings'!O2463</f>
        <v/>
      </c>
      <c r="P2462" s="139" t="str">
        <f>'Product Ratings'!P2463</f>
        <v/>
      </c>
      <c r="Q2462" s="139" t="str">
        <f>'Product Ratings'!Q2463</f>
        <v/>
      </c>
      <c r="R2462" s="139" t="str">
        <f>'Product Ratings'!R2463</f>
        <v/>
      </c>
      <c r="S2462" s="139" t="str">
        <f>'Product Ratings'!S2463</f>
        <v/>
      </c>
      <c r="T2462" s="307" t="str">
        <f>'Product Ratings'!T2463</f>
        <v/>
      </c>
      <c r="U2462" s="146"/>
      <c r="V2462" s="146"/>
      <c r="W2462" s="146"/>
    </row>
    <row r="2463" ht="12.75" customHeight="1">
      <c r="A2463" s="146"/>
      <c r="B2463" s="146" t="str">
        <f>'Product Ratings'!B2464</f>
        <v/>
      </c>
      <c r="C2463" s="146" t="str">
        <f>'Product Ratings'!C2464</f>
        <v/>
      </c>
      <c r="D2463" s="146" t="str">
        <f>'Product Ratings'!D2464</f>
        <v/>
      </c>
      <c r="E2463" s="146" t="str">
        <f>'Product Ratings'!E2464</f>
        <v/>
      </c>
      <c r="F2463" s="305" t="str">
        <f>'Product Ratings'!F2464</f>
        <v/>
      </c>
      <c r="G2463" s="305" t="str">
        <f>'Product Ratings'!G2464</f>
        <v/>
      </c>
      <c r="H2463" s="134" t="str">
        <f>'Product Ratings'!H2464</f>
        <v/>
      </c>
      <c r="I2463" s="146"/>
      <c r="J2463" s="305" t="str">
        <f>'Product Ratings'!J2464</f>
        <v/>
      </c>
      <c r="K2463" s="146" t="str">
        <f>'Product Ratings'!K2464</f>
        <v/>
      </c>
      <c r="L2463" s="305" t="str">
        <f>'Product Ratings'!L2464</f>
        <v/>
      </c>
      <c r="M2463" s="134" t="str">
        <f>'Product Ratings'!M2464</f>
        <v/>
      </c>
      <c r="N2463" s="146"/>
      <c r="O2463" s="139" t="str">
        <f>'Product Ratings'!O2464</f>
        <v/>
      </c>
      <c r="P2463" s="139" t="str">
        <f>'Product Ratings'!P2464</f>
        <v/>
      </c>
      <c r="Q2463" s="139" t="str">
        <f>'Product Ratings'!Q2464</f>
        <v/>
      </c>
      <c r="R2463" s="139" t="str">
        <f>'Product Ratings'!R2464</f>
        <v/>
      </c>
      <c r="S2463" s="139" t="str">
        <f>'Product Ratings'!S2464</f>
        <v/>
      </c>
      <c r="T2463" s="307" t="str">
        <f>'Product Ratings'!T2464</f>
        <v/>
      </c>
      <c r="U2463" s="146"/>
      <c r="V2463" s="146"/>
      <c r="W2463" s="146"/>
    </row>
    <row r="2464" ht="12.75" customHeight="1">
      <c r="A2464" s="146"/>
      <c r="B2464" s="146" t="str">
        <f>'Product Ratings'!B2465</f>
        <v/>
      </c>
      <c r="C2464" s="146" t="str">
        <f>'Product Ratings'!C2465</f>
        <v/>
      </c>
      <c r="D2464" s="146" t="str">
        <f>'Product Ratings'!D2465</f>
        <v/>
      </c>
      <c r="E2464" s="146" t="str">
        <f>'Product Ratings'!E2465</f>
        <v/>
      </c>
      <c r="F2464" s="305" t="str">
        <f>'Product Ratings'!F2465</f>
        <v/>
      </c>
      <c r="G2464" s="305" t="str">
        <f>'Product Ratings'!G2465</f>
        <v/>
      </c>
      <c r="H2464" s="134" t="str">
        <f>'Product Ratings'!H2465</f>
        <v/>
      </c>
      <c r="I2464" s="146"/>
      <c r="J2464" s="305" t="str">
        <f>'Product Ratings'!J2465</f>
        <v/>
      </c>
      <c r="K2464" s="146" t="str">
        <f>'Product Ratings'!K2465</f>
        <v/>
      </c>
      <c r="L2464" s="305" t="str">
        <f>'Product Ratings'!L2465</f>
        <v/>
      </c>
      <c r="M2464" s="134" t="str">
        <f>'Product Ratings'!M2465</f>
        <v/>
      </c>
      <c r="N2464" s="146"/>
      <c r="O2464" s="139" t="str">
        <f>'Product Ratings'!O2465</f>
        <v/>
      </c>
      <c r="P2464" s="139" t="str">
        <f>'Product Ratings'!P2465</f>
        <v/>
      </c>
      <c r="Q2464" s="139" t="str">
        <f>'Product Ratings'!Q2465</f>
        <v/>
      </c>
      <c r="R2464" s="139" t="str">
        <f>'Product Ratings'!R2465</f>
        <v/>
      </c>
      <c r="S2464" s="139" t="str">
        <f>'Product Ratings'!S2465</f>
        <v/>
      </c>
      <c r="T2464" s="307" t="str">
        <f>'Product Ratings'!T2465</f>
        <v/>
      </c>
      <c r="U2464" s="146"/>
      <c r="V2464" s="146"/>
      <c r="W2464" s="146"/>
    </row>
    <row r="2465" ht="12.75" customHeight="1">
      <c r="A2465" s="146"/>
      <c r="B2465" s="146" t="str">
        <f>'Product Ratings'!B2466</f>
        <v/>
      </c>
      <c r="C2465" s="146" t="str">
        <f>'Product Ratings'!C2466</f>
        <v/>
      </c>
      <c r="D2465" s="146" t="str">
        <f>'Product Ratings'!D2466</f>
        <v/>
      </c>
      <c r="E2465" s="146" t="str">
        <f>'Product Ratings'!E2466</f>
        <v/>
      </c>
      <c r="F2465" s="305" t="str">
        <f>'Product Ratings'!F2466</f>
        <v/>
      </c>
      <c r="G2465" s="305" t="str">
        <f>'Product Ratings'!G2466</f>
        <v/>
      </c>
      <c r="H2465" s="134" t="str">
        <f>'Product Ratings'!H2466</f>
        <v/>
      </c>
      <c r="I2465" s="146"/>
      <c r="J2465" s="305" t="str">
        <f>'Product Ratings'!J2466</f>
        <v/>
      </c>
      <c r="K2465" s="146" t="str">
        <f>'Product Ratings'!K2466</f>
        <v/>
      </c>
      <c r="L2465" s="305" t="str">
        <f>'Product Ratings'!L2466</f>
        <v/>
      </c>
      <c r="M2465" s="134" t="str">
        <f>'Product Ratings'!M2466</f>
        <v/>
      </c>
      <c r="N2465" s="146"/>
      <c r="O2465" s="139" t="str">
        <f>'Product Ratings'!O2466</f>
        <v/>
      </c>
      <c r="P2465" s="139" t="str">
        <f>'Product Ratings'!P2466</f>
        <v/>
      </c>
      <c r="Q2465" s="139" t="str">
        <f>'Product Ratings'!Q2466</f>
        <v/>
      </c>
      <c r="R2465" s="139" t="str">
        <f>'Product Ratings'!R2466</f>
        <v/>
      </c>
      <c r="S2465" s="139" t="str">
        <f>'Product Ratings'!S2466</f>
        <v/>
      </c>
      <c r="T2465" s="307" t="str">
        <f>'Product Ratings'!T2466</f>
        <v/>
      </c>
      <c r="U2465" s="146"/>
      <c r="V2465" s="146"/>
      <c r="W2465" s="146"/>
    </row>
    <row r="2466" ht="12.75" customHeight="1">
      <c r="A2466" s="146"/>
      <c r="B2466" s="146" t="str">
        <f>'Product Ratings'!B2467</f>
        <v/>
      </c>
      <c r="C2466" s="146" t="str">
        <f>'Product Ratings'!C2467</f>
        <v/>
      </c>
      <c r="D2466" s="146" t="str">
        <f>'Product Ratings'!D2467</f>
        <v/>
      </c>
      <c r="E2466" s="146" t="str">
        <f>'Product Ratings'!E2467</f>
        <v/>
      </c>
      <c r="F2466" s="305" t="str">
        <f>'Product Ratings'!F2467</f>
        <v/>
      </c>
      <c r="G2466" s="305" t="str">
        <f>'Product Ratings'!G2467</f>
        <v/>
      </c>
      <c r="H2466" s="134" t="str">
        <f>'Product Ratings'!H2467</f>
        <v/>
      </c>
      <c r="I2466" s="146"/>
      <c r="J2466" s="305" t="str">
        <f>'Product Ratings'!J2467</f>
        <v/>
      </c>
      <c r="K2466" s="146" t="str">
        <f>'Product Ratings'!K2467</f>
        <v/>
      </c>
      <c r="L2466" s="305" t="str">
        <f>'Product Ratings'!L2467</f>
        <v/>
      </c>
      <c r="M2466" s="134" t="str">
        <f>'Product Ratings'!M2467</f>
        <v/>
      </c>
      <c r="N2466" s="146"/>
      <c r="O2466" s="139" t="str">
        <f>'Product Ratings'!O2467</f>
        <v/>
      </c>
      <c r="P2466" s="139" t="str">
        <f>'Product Ratings'!P2467</f>
        <v/>
      </c>
      <c r="Q2466" s="139" t="str">
        <f>'Product Ratings'!Q2467</f>
        <v/>
      </c>
      <c r="R2466" s="139" t="str">
        <f>'Product Ratings'!R2467</f>
        <v/>
      </c>
      <c r="S2466" s="139" t="str">
        <f>'Product Ratings'!S2467</f>
        <v/>
      </c>
      <c r="T2466" s="307" t="str">
        <f>'Product Ratings'!T2467</f>
        <v/>
      </c>
      <c r="U2466" s="146"/>
      <c r="V2466" s="146"/>
      <c r="W2466" s="146"/>
    </row>
    <row r="2467" ht="12.75" customHeight="1">
      <c r="A2467" s="146"/>
      <c r="B2467" s="146" t="str">
        <f>'Product Ratings'!B2468</f>
        <v/>
      </c>
      <c r="C2467" s="146" t="str">
        <f>'Product Ratings'!C2468</f>
        <v/>
      </c>
      <c r="D2467" s="146" t="str">
        <f>'Product Ratings'!D2468</f>
        <v/>
      </c>
      <c r="E2467" s="146" t="str">
        <f>'Product Ratings'!E2468</f>
        <v/>
      </c>
      <c r="F2467" s="305" t="str">
        <f>'Product Ratings'!F2468</f>
        <v/>
      </c>
      <c r="G2467" s="305" t="str">
        <f>'Product Ratings'!G2468</f>
        <v/>
      </c>
      <c r="H2467" s="134" t="str">
        <f>'Product Ratings'!H2468</f>
        <v/>
      </c>
      <c r="I2467" s="146"/>
      <c r="J2467" s="305" t="str">
        <f>'Product Ratings'!J2468</f>
        <v/>
      </c>
      <c r="K2467" s="146" t="str">
        <f>'Product Ratings'!K2468</f>
        <v/>
      </c>
      <c r="L2467" s="305" t="str">
        <f>'Product Ratings'!L2468</f>
        <v/>
      </c>
      <c r="M2467" s="134" t="str">
        <f>'Product Ratings'!M2468</f>
        <v/>
      </c>
      <c r="N2467" s="146"/>
      <c r="O2467" s="139" t="str">
        <f>'Product Ratings'!O2468</f>
        <v/>
      </c>
      <c r="P2467" s="139" t="str">
        <f>'Product Ratings'!P2468</f>
        <v/>
      </c>
      <c r="Q2467" s="139" t="str">
        <f>'Product Ratings'!Q2468</f>
        <v/>
      </c>
      <c r="R2467" s="139" t="str">
        <f>'Product Ratings'!R2468</f>
        <v/>
      </c>
      <c r="S2467" s="139" t="str">
        <f>'Product Ratings'!S2468</f>
        <v/>
      </c>
      <c r="T2467" s="307" t="str">
        <f>'Product Ratings'!T2468</f>
        <v/>
      </c>
      <c r="U2467" s="146"/>
      <c r="V2467" s="146"/>
      <c r="W2467" s="146"/>
    </row>
    <row r="2468" ht="12.75" customHeight="1">
      <c r="A2468" s="146"/>
      <c r="B2468" s="146" t="str">
        <f>'Product Ratings'!B2469</f>
        <v/>
      </c>
      <c r="C2468" s="146" t="str">
        <f>'Product Ratings'!C2469</f>
        <v/>
      </c>
      <c r="D2468" s="146" t="str">
        <f>'Product Ratings'!D2469</f>
        <v/>
      </c>
      <c r="E2468" s="146" t="str">
        <f>'Product Ratings'!E2469</f>
        <v/>
      </c>
      <c r="F2468" s="305" t="str">
        <f>'Product Ratings'!F2469</f>
        <v/>
      </c>
      <c r="G2468" s="305" t="str">
        <f>'Product Ratings'!G2469</f>
        <v/>
      </c>
      <c r="H2468" s="134" t="str">
        <f>'Product Ratings'!H2469</f>
        <v/>
      </c>
      <c r="I2468" s="146"/>
      <c r="J2468" s="305" t="str">
        <f>'Product Ratings'!J2469</f>
        <v/>
      </c>
      <c r="K2468" s="146" t="str">
        <f>'Product Ratings'!K2469</f>
        <v/>
      </c>
      <c r="L2468" s="305" t="str">
        <f>'Product Ratings'!L2469</f>
        <v/>
      </c>
      <c r="M2468" s="134" t="str">
        <f>'Product Ratings'!M2469</f>
        <v/>
      </c>
      <c r="N2468" s="146"/>
      <c r="O2468" s="139" t="str">
        <f>'Product Ratings'!O2469</f>
        <v/>
      </c>
      <c r="P2468" s="139" t="str">
        <f>'Product Ratings'!P2469</f>
        <v/>
      </c>
      <c r="Q2468" s="139" t="str">
        <f>'Product Ratings'!Q2469</f>
        <v/>
      </c>
      <c r="R2468" s="139" t="str">
        <f>'Product Ratings'!R2469</f>
        <v/>
      </c>
      <c r="S2468" s="139" t="str">
        <f>'Product Ratings'!S2469</f>
        <v/>
      </c>
      <c r="T2468" s="307" t="str">
        <f>'Product Ratings'!T2469</f>
        <v/>
      </c>
      <c r="U2468" s="146"/>
      <c r="V2468" s="146"/>
      <c r="W2468" s="146"/>
    </row>
    <row r="2469" ht="12.75" customHeight="1">
      <c r="A2469" s="146"/>
      <c r="B2469" s="146" t="str">
        <f>'Product Ratings'!B2470</f>
        <v/>
      </c>
      <c r="C2469" s="146" t="str">
        <f>'Product Ratings'!C2470</f>
        <v/>
      </c>
      <c r="D2469" s="146" t="str">
        <f>'Product Ratings'!D2470</f>
        <v/>
      </c>
      <c r="E2469" s="146" t="str">
        <f>'Product Ratings'!E2470</f>
        <v/>
      </c>
      <c r="F2469" s="305" t="str">
        <f>'Product Ratings'!F2470</f>
        <v/>
      </c>
      <c r="G2469" s="305" t="str">
        <f>'Product Ratings'!G2470</f>
        <v/>
      </c>
      <c r="H2469" s="134" t="str">
        <f>'Product Ratings'!H2470</f>
        <v/>
      </c>
      <c r="I2469" s="146"/>
      <c r="J2469" s="305" t="str">
        <f>'Product Ratings'!J2470</f>
        <v/>
      </c>
      <c r="K2469" s="146" t="str">
        <f>'Product Ratings'!K2470</f>
        <v/>
      </c>
      <c r="L2469" s="305" t="str">
        <f>'Product Ratings'!L2470</f>
        <v/>
      </c>
      <c r="M2469" s="134" t="str">
        <f>'Product Ratings'!M2470</f>
        <v/>
      </c>
      <c r="N2469" s="146"/>
      <c r="O2469" s="139" t="str">
        <f>'Product Ratings'!O2470</f>
        <v/>
      </c>
      <c r="P2469" s="139" t="str">
        <f>'Product Ratings'!P2470</f>
        <v/>
      </c>
      <c r="Q2469" s="139" t="str">
        <f>'Product Ratings'!Q2470</f>
        <v/>
      </c>
      <c r="R2469" s="139" t="str">
        <f>'Product Ratings'!R2470</f>
        <v/>
      </c>
      <c r="S2469" s="139" t="str">
        <f>'Product Ratings'!S2470</f>
        <v/>
      </c>
      <c r="T2469" s="307" t="str">
        <f>'Product Ratings'!T2470</f>
        <v/>
      </c>
      <c r="U2469" s="146"/>
      <c r="V2469" s="146"/>
      <c r="W2469" s="146"/>
    </row>
    <row r="2470" ht="12.75" customHeight="1">
      <c r="A2470" s="146"/>
      <c r="B2470" s="146" t="str">
        <f>'Product Ratings'!B2471</f>
        <v/>
      </c>
      <c r="C2470" s="146" t="str">
        <f>'Product Ratings'!C2471</f>
        <v/>
      </c>
      <c r="D2470" s="146" t="str">
        <f>'Product Ratings'!D2471</f>
        <v/>
      </c>
      <c r="E2470" s="146" t="str">
        <f>'Product Ratings'!E2471</f>
        <v/>
      </c>
      <c r="F2470" s="305" t="str">
        <f>'Product Ratings'!F2471</f>
        <v/>
      </c>
      <c r="G2470" s="305" t="str">
        <f>'Product Ratings'!G2471</f>
        <v/>
      </c>
      <c r="H2470" s="134" t="str">
        <f>'Product Ratings'!H2471</f>
        <v/>
      </c>
      <c r="I2470" s="146"/>
      <c r="J2470" s="305" t="str">
        <f>'Product Ratings'!J2471</f>
        <v/>
      </c>
      <c r="K2470" s="146" t="str">
        <f>'Product Ratings'!K2471</f>
        <v/>
      </c>
      <c r="L2470" s="305" t="str">
        <f>'Product Ratings'!L2471</f>
        <v/>
      </c>
      <c r="M2470" s="134" t="str">
        <f>'Product Ratings'!M2471</f>
        <v/>
      </c>
      <c r="N2470" s="146"/>
      <c r="O2470" s="139" t="str">
        <f>'Product Ratings'!O2471</f>
        <v/>
      </c>
      <c r="P2470" s="139" t="str">
        <f>'Product Ratings'!P2471</f>
        <v/>
      </c>
      <c r="Q2470" s="139" t="str">
        <f>'Product Ratings'!Q2471</f>
        <v/>
      </c>
      <c r="R2470" s="139" t="str">
        <f>'Product Ratings'!R2471</f>
        <v/>
      </c>
      <c r="S2470" s="139" t="str">
        <f>'Product Ratings'!S2471</f>
        <v/>
      </c>
      <c r="T2470" s="307" t="str">
        <f>'Product Ratings'!T2471</f>
        <v/>
      </c>
      <c r="U2470" s="146"/>
      <c r="V2470" s="146"/>
      <c r="W2470" s="146"/>
    </row>
    <row r="2471" ht="12.75" customHeight="1">
      <c r="A2471" s="146"/>
      <c r="B2471" s="146" t="str">
        <f>'Product Ratings'!B2472</f>
        <v/>
      </c>
      <c r="C2471" s="146" t="str">
        <f>'Product Ratings'!C2472</f>
        <v/>
      </c>
      <c r="D2471" s="146" t="str">
        <f>'Product Ratings'!D2472</f>
        <v/>
      </c>
      <c r="E2471" s="146" t="str">
        <f>'Product Ratings'!E2472</f>
        <v/>
      </c>
      <c r="F2471" s="305" t="str">
        <f>'Product Ratings'!F2472</f>
        <v/>
      </c>
      <c r="G2471" s="305" t="str">
        <f>'Product Ratings'!G2472</f>
        <v/>
      </c>
      <c r="H2471" s="134" t="str">
        <f>'Product Ratings'!H2472</f>
        <v/>
      </c>
      <c r="I2471" s="146"/>
      <c r="J2471" s="305" t="str">
        <f>'Product Ratings'!J2472</f>
        <v/>
      </c>
      <c r="K2471" s="146" t="str">
        <f>'Product Ratings'!K2472</f>
        <v/>
      </c>
      <c r="L2471" s="305" t="str">
        <f>'Product Ratings'!L2472</f>
        <v/>
      </c>
      <c r="M2471" s="134" t="str">
        <f>'Product Ratings'!M2472</f>
        <v/>
      </c>
      <c r="N2471" s="146"/>
      <c r="O2471" s="139" t="str">
        <f>'Product Ratings'!O2472</f>
        <v/>
      </c>
      <c r="P2471" s="139" t="str">
        <f>'Product Ratings'!P2472</f>
        <v/>
      </c>
      <c r="Q2471" s="139" t="str">
        <f>'Product Ratings'!Q2472</f>
        <v/>
      </c>
      <c r="R2471" s="139" t="str">
        <f>'Product Ratings'!R2472</f>
        <v/>
      </c>
      <c r="S2471" s="139" t="str">
        <f>'Product Ratings'!S2472</f>
        <v/>
      </c>
      <c r="T2471" s="307" t="str">
        <f>'Product Ratings'!T2472</f>
        <v/>
      </c>
      <c r="U2471" s="146"/>
      <c r="V2471" s="146"/>
      <c r="W2471" s="146"/>
    </row>
    <row r="2472" ht="12.75" customHeight="1">
      <c r="A2472" s="146"/>
      <c r="B2472" s="146" t="str">
        <f>'Product Ratings'!B2473</f>
        <v/>
      </c>
      <c r="C2472" s="146" t="str">
        <f>'Product Ratings'!C2473</f>
        <v/>
      </c>
      <c r="D2472" s="146" t="str">
        <f>'Product Ratings'!D2473</f>
        <v/>
      </c>
      <c r="E2472" s="146" t="str">
        <f>'Product Ratings'!E2473</f>
        <v/>
      </c>
      <c r="F2472" s="305" t="str">
        <f>'Product Ratings'!F2473</f>
        <v/>
      </c>
      <c r="G2472" s="305" t="str">
        <f>'Product Ratings'!G2473</f>
        <v/>
      </c>
      <c r="H2472" s="134" t="str">
        <f>'Product Ratings'!H2473</f>
        <v/>
      </c>
      <c r="I2472" s="146"/>
      <c r="J2472" s="305" t="str">
        <f>'Product Ratings'!J2473</f>
        <v/>
      </c>
      <c r="K2472" s="146" t="str">
        <f>'Product Ratings'!K2473</f>
        <v/>
      </c>
      <c r="L2472" s="305" t="str">
        <f>'Product Ratings'!L2473</f>
        <v/>
      </c>
      <c r="M2472" s="134" t="str">
        <f>'Product Ratings'!M2473</f>
        <v/>
      </c>
      <c r="N2472" s="146"/>
      <c r="O2472" s="139" t="str">
        <f>'Product Ratings'!O2473</f>
        <v/>
      </c>
      <c r="P2472" s="139" t="str">
        <f>'Product Ratings'!P2473</f>
        <v/>
      </c>
      <c r="Q2472" s="139" t="str">
        <f>'Product Ratings'!Q2473</f>
        <v/>
      </c>
      <c r="R2472" s="139" t="str">
        <f>'Product Ratings'!R2473</f>
        <v/>
      </c>
      <c r="S2472" s="139" t="str">
        <f>'Product Ratings'!S2473</f>
        <v/>
      </c>
      <c r="T2472" s="307" t="str">
        <f>'Product Ratings'!T2473</f>
        <v/>
      </c>
      <c r="U2472" s="146"/>
      <c r="V2472" s="146"/>
      <c r="W2472" s="146"/>
    </row>
    <row r="2473" ht="12.75" customHeight="1">
      <c r="A2473" s="146"/>
      <c r="B2473" s="146" t="str">
        <f>'Product Ratings'!B2474</f>
        <v/>
      </c>
      <c r="C2473" s="146" t="str">
        <f>'Product Ratings'!C2474</f>
        <v/>
      </c>
      <c r="D2473" s="146" t="str">
        <f>'Product Ratings'!D2474</f>
        <v/>
      </c>
      <c r="E2473" s="146" t="str">
        <f>'Product Ratings'!E2474</f>
        <v/>
      </c>
      <c r="F2473" s="305" t="str">
        <f>'Product Ratings'!F2474</f>
        <v/>
      </c>
      <c r="G2473" s="305" t="str">
        <f>'Product Ratings'!G2474</f>
        <v/>
      </c>
      <c r="H2473" s="134" t="str">
        <f>'Product Ratings'!H2474</f>
        <v/>
      </c>
      <c r="I2473" s="146"/>
      <c r="J2473" s="305" t="str">
        <f>'Product Ratings'!J2474</f>
        <v/>
      </c>
      <c r="K2473" s="146" t="str">
        <f>'Product Ratings'!K2474</f>
        <v/>
      </c>
      <c r="L2473" s="305" t="str">
        <f>'Product Ratings'!L2474</f>
        <v/>
      </c>
      <c r="M2473" s="134" t="str">
        <f>'Product Ratings'!M2474</f>
        <v/>
      </c>
      <c r="N2473" s="146"/>
      <c r="O2473" s="139" t="str">
        <f>'Product Ratings'!O2474</f>
        <v/>
      </c>
      <c r="P2473" s="139" t="str">
        <f>'Product Ratings'!P2474</f>
        <v/>
      </c>
      <c r="Q2473" s="139" t="str">
        <f>'Product Ratings'!Q2474</f>
        <v/>
      </c>
      <c r="R2473" s="139" t="str">
        <f>'Product Ratings'!R2474</f>
        <v/>
      </c>
      <c r="S2473" s="139" t="str">
        <f>'Product Ratings'!S2474</f>
        <v/>
      </c>
      <c r="T2473" s="307" t="str">
        <f>'Product Ratings'!T2474</f>
        <v/>
      </c>
      <c r="U2473" s="146"/>
      <c r="V2473" s="146"/>
      <c r="W2473" s="146"/>
    </row>
    <row r="2474" ht="12.75" customHeight="1">
      <c r="A2474" s="146"/>
      <c r="B2474" s="146" t="str">
        <f>'Product Ratings'!B2475</f>
        <v/>
      </c>
      <c r="C2474" s="146" t="str">
        <f>'Product Ratings'!C2475</f>
        <v/>
      </c>
      <c r="D2474" s="146" t="str">
        <f>'Product Ratings'!D2475</f>
        <v/>
      </c>
      <c r="E2474" s="146" t="str">
        <f>'Product Ratings'!E2475</f>
        <v/>
      </c>
      <c r="F2474" s="305" t="str">
        <f>'Product Ratings'!F2475</f>
        <v/>
      </c>
      <c r="G2474" s="305" t="str">
        <f>'Product Ratings'!G2475</f>
        <v/>
      </c>
      <c r="H2474" s="134" t="str">
        <f>'Product Ratings'!H2475</f>
        <v/>
      </c>
      <c r="I2474" s="146"/>
      <c r="J2474" s="305" t="str">
        <f>'Product Ratings'!J2475</f>
        <v/>
      </c>
      <c r="K2474" s="146" t="str">
        <f>'Product Ratings'!K2475</f>
        <v/>
      </c>
      <c r="L2474" s="305" t="str">
        <f>'Product Ratings'!L2475</f>
        <v/>
      </c>
      <c r="M2474" s="134" t="str">
        <f>'Product Ratings'!M2475</f>
        <v/>
      </c>
      <c r="N2474" s="146"/>
      <c r="O2474" s="139" t="str">
        <f>'Product Ratings'!O2475</f>
        <v/>
      </c>
      <c r="P2474" s="139" t="str">
        <f>'Product Ratings'!P2475</f>
        <v/>
      </c>
      <c r="Q2474" s="139" t="str">
        <f>'Product Ratings'!Q2475</f>
        <v/>
      </c>
      <c r="R2474" s="139" t="str">
        <f>'Product Ratings'!R2475</f>
        <v/>
      </c>
      <c r="S2474" s="139" t="str">
        <f>'Product Ratings'!S2475</f>
        <v/>
      </c>
      <c r="T2474" s="307" t="str">
        <f>'Product Ratings'!T2475</f>
        <v/>
      </c>
      <c r="U2474" s="146"/>
      <c r="V2474" s="146"/>
      <c r="W2474" s="146"/>
    </row>
    <row r="2475" ht="12.75" customHeight="1">
      <c r="A2475" s="146"/>
      <c r="B2475" s="146" t="str">
        <f>'Product Ratings'!B2476</f>
        <v/>
      </c>
      <c r="C2475" s="146" t="str">
        <f>'Product Ratings'!C2476</f>
        <v/>
      </c>
      <c r="D2475" s="146" t="str">
        <f>'Product Ratings'!D2476</f>
        <v/>
      </c>
      <c r="E2475" s="146" t="str">
        <f>'Product Ratings'!E2476</f>
        <v/>
      </c>
      <c r="F2475" s="305" t="str">
        <f>'Product Ratings'!F2476</f>
        <v/>
      </c>
      <c r="G2475" s="305" t="str">
        <f>'Product Ratings'!G2476</f>
        <v/>
      </c>
      <c r="H2475" s="134" t="str">
        <f>'Product Ratings'!H2476</f>
        <v/>
      </c>
      <c r="I2475" s="146"/>
      <c r="J2475" s="305" t="str">
        <f>'Product Ratings'!J2476</f>
        <v/>
      </c>
      <c r="K2475" s="146" t="str">
        <f>'Product Ratings'!K2476</f>
        <v/>
      </c>
      <c r="L2475" s="305" t="str">
        <f>'Product Ratings'!L2476</f>
        <v/>
      </c>
      <c r="M2475" s="134" t="str">
        <f>'Product Ratings'!M2476</f>
        <v/>
      </c>
      <c r="N2475" s="146"/>
      <c r="O2475" s="139" t="str">
        <f>'Product Ratings'!O2476</f>
        <v/>
      </c>
      <c r="P2475" s="139" t="str">
        <f>'Product Ratings'!P2476</f>
        <v/>
      </c>
      <c r="Q2475" s="139" t="str">
        <f>'Product Ratings'!Q2476</f>
        <v/>
      </c>
      <c r="R2475" s="139" t="str">
        <f>'Product Ratings'!R2476</f>
        <v/>
      </c>
      <c r="S2475" s="139" t="str">
        <f>'Product Ratings'!S2476</f>
        <v/>
      </c>
      <c r="T2475" s="307" t="str">
        <f>'Product Ratings'!T2476</f>
        <v/>
      </c>
      <c r="U2475" s="146"/>
      <c r="V2475" s="146"/>
      <c r="W2475" s="146"/>
    </row>
    <row r="2476" ht="12.75" customHeight="1">
      <c r="A2476" s="146"/>
      <c r="B2476" s="146" t="str">
        <f>'Product Ratings'!B2477</f>
        <v/>
      </c>
      <c r="C2476" s="146" t="str">
        <f>'Product Ratings'!C2477</f>
        <v/>
      </c>
      <c r="D2476" s="146" t="str">
        <f>'Product Ratings'!D2477</f>
        <v/>
      </c>
      <c r="E2476" s="146" t="str">
        <f>'Product Ratings'!E2477</f>
        <v/>
      </c>
      <c r="F2476" s="305" t="str">
        <f>'Product Ratings'!F2477</f>
        <v/>
      </c>
      <c r="G2476" s="305" t="str">
        <f>'Product Ratings'!G2477</f>
        <v/>
      </c>
      <c r="H2476" s="134" t="str">
        <f>'Product Ratings'!H2477</f>
        <v/>
      </c>
      <c r="I2476" s="146"/>
      <c r="J2476" s="305" t="str">
        <f>'Product Ratings'!J2477</f>
        <v/>
      </c>
      <c r="K2476" s="146" t="str">
        <f>'Product Ratings'!K2477</f>
        <v/>
      </c>
      <c r="L2476" s="305" t="str">
        <f>'Product Ratings'!L2477</f>
        <v/>
      </c>
      <c r="M2476" s="134" t="str">
        <f>'Product Ratings'!M2477</f>
        <v/>
      </c>
      <c r="N2476" s="146"/>
      <c r="O2476" s="139" t="str">
        <f>'Product Ratings'!O2477</f>
        <v/>
      </c>
      <c r="P2476" s="139" t="str">
        <f>'Product Ratings'!P2477</f>
        <v/>
      </c>
      <c r="Q2476" s="139" t="str">
        <f>'Product Ratings'!Q2477</f>
        <v/>
      </c>
      <c r="R2476" s="139" t="str">
        <f>'Product Ratings'!R2477</f>
        <v/>
      </c>
      <c r="S2476" s="139" t="str">
        <f>'Product Ratings'!S2477</f>
        <v/>
      </c>
      <c r="T2476" s="307" t="str">
        <f>'Product Ratings'!T2477</f>
        <v/>
      </c>
      <c r="U2476" s="146"/>
      <c r="V2476" s="146"/>
      <c r="W2476" s="146"/>
    </row>
    <row r="2477" ht="12.75" customHeight="1">
      <c r="A2477" s="146"/>
      <c r="B2477" s="146" t="str">
        <f>'Product Ratings'!B2478</f>
        <v/>
      </c>
      <c r="C2477" s="146" t="str">
        <f>'Product Ratings'!C2478</f>
        <v/>
      </c>
      <c r="D2477" s="146" t="str">
        <f>'Product Ratings'!D2478</f>
        <v/>
      </c>
      <c r="E2477" s="146" t="str">
        <f>'Product Ratings'!E2478</f>
        <v/>
      </c>
      <c r="F2477" s="305" t="str">
        <f>'Product Ratings'!F2478</f>
        <v/>
      </c>
      <c r="G2477" s="305" t="str">
        <f>'Product Ratings'!G2478</f>
        <v/>
      </c>
      <c r="H2477" s="134" t="str">
        <f>'Product Ratings'!H2478</f>
        <v/>
      </c>
      <c r="I2477" s="146"/>
      <c r="J2477" s="305" t="str">
        <f>'Product Ratings'!J2478</f>
        <v/>
      </c>
      <c r="K2477" s="146" t="str">
        <f>'Product Ratings'!K2478</f>
        <v/>
      </c>
      <c r="L2477" s="305" t="str">
        <f>'Product Ratings'!L2478</f>
        <v/>
      </c>
      <c r="M2477" s="134" t="str">
        <f>'Product Ratings'!M2478</f>
        <v/>
      </c>
      <c r="N2477" s="146"/>
      <c r="O2477" s="139" t="str">
        <f>'Product Ratings'!O2478</f>
        <v/>
      </c>
      <c r="P2477" s="139" t="str">
        <f>'Product Ratings'!P2478</f>
        <v/>
      </c>
      <c r="Q2477" s="139" t="str">
        <f>'Product Ratings'!Q2478</f>
        <v/>
      </c>
      <c r="R2477" s="139" t="str">
        <f>'Product Ratings'!R2478</f>
        <v/>
      </c>
      <c r="S2477" s="139" t="str">
        <f>'Product Ratings'!S2478</f>
        <v/>
      </c>
      <c r="T2477" s="307" t="str">
        <f>'Product Ratings'!T2478</f>
        <v/>
      </c>
      <c r="U2477" s="146"/>
      <c r="V2477" s="146"/>
      <c r="W2477" s="146"/>
    </row>
    <row r="2478" ht="12.75" customHeight="1">
      <c r="A2478" s="146"/>
      <c r="B2478" s="146" t="str">
        <f>'Product Ratings'!B2479</f>
        <v/>
      </c>
      <c r="C2478" s="146" t="str">
        <f>'Product Ratings'!C2479</f>
        <v/>
      </c>
      <c r="D2478" s="146" t="str">
        <f>'Product Ratings'!D2479</f>
        <v/>
      </c>
      <c r="E2478" s="146" t="str">
        <f>'Product Ratings'!E2479</f>
        <v/>
      </c>
      <c r="F2478" s="305" t="str">
        <f>'Product Ratings'!F2479</f>
        <v/>
      </c>
      <c r="G2478" s="305" t="str">
        <f>'Product Ratings'!G2479</f>
        <v/>
      </c>
      <c r="H2478" s="134" t="str">
        <f>'Product Ratings'!H2479</f>
        <v/>
      </c>
      <c r="I2478" s="146"/>
      <c r="J2478" s="305" t="str">
        <f>'Product Ratings'!J2479</f>
        <v/>
      </c>
      <c r="K2478" s="146" t="str">
        <f>'Product Ratings'!K2479</f>
        <v/>
      </c>
      <c r="L2478" s="305" t="str">
        <f>'Product Ratings'!L2479</f>
        <v/>
      </c>
      <c r="M2478" s="134" t="str">
        <f>'Product Ratings'!M2479</f>
        <v/>
      </c>
      <c r="N2478" s="146"/>
      <c r="O2478" s="139" t="str">
        <f>'Product Ratings'!O2479</f>
        <v/>
      </c>
      <c r="P2478" s="139" t="str">
        <f>'Product Ratings'!P2479</f>
        <v/>
      </c>
      <c r="Q2478" s="139" t="str">
        <f>'Product Ratings'!Q2479</f>
        <v/>
      </c>
      <c r="R2478" s="139" t="str">
        <f>'Product Ratings'!R2479</f>
        <v/>
      </c>
      <c r="S2478" s="139" t="str">
        <f>'Product Ratings'!S2479</f>
        <v/>
      </c>
      <c r="T2478" s="307" t="str">
        <f>'Product Ratings'!T2479</f>
        <v/>
      </c>
      <c r="U2478" s="146"/>
      <c r="V2478" s="146"/>
      <c r="W2478" s="146"/>
    </row>
    <row r="2479" ht="12.75" customHeight="1">
      <c r="A2479" s="146"/>
      <c r="B2479" s="146" t="str">
        <f>'Product Ratings'!B2480</f>
        <v/>
      </c>
      <c r="C2479" s="146" t="str">
        <f>'Product Ratings'!C2480</f>
        <v/>
      </c>
      <c r="D2479" s="146" t="str">
        <f>'Product Ratings'!D2480</f>
        <v/>
      </c>
      <c r="E2479" s="146" t="str">
        <f>'Product Ratings'!E2480</f>
        <v/>
      </c>
      <c r="F2479" s="305" t="str">
        <f>'Product Ratings'!F2480</f>
        <v/>
      </c>
      <c r="G2479" s="305" t="str">
        <f>'Product Ratings'!G2480</f>
        <v/>
      </c>
      <c r="H2479" s="134" t="str">
        <f>'Product Ratings'!H2480</f>
        <v/>
      </c>
      <c r="I2479" s="146"/>
      <c r="J2479" s="305" t="str">
        <f>'Product Ratings'!J2480</f>
        <v/>
      </c>
      <c r="K2479" s="146" t="str">
        <f>'Product Ratings'!K2480</f>
        <v/>
      </c>
      <c r="L2479" s="305" t="str">
        <f>'Product Ratings'!L2480</f>
        <v/>
      </c>
      <c r="M2479" s="134" t="str">
        <f>'Product Ratings'!M2480</f>
        <v/>
      </c>
      <c r="N2479" s="146"/>
      <c r="O2479" s="139" t="str">
        <f>'Product Ratings'!O2480</f>
        <v/>
      </c>
      <c r="P2479" s="139" t="str">
        <f>'Product Ratings'!P2480</f>
        <v/>
      </c>
      <c r="Q2479" s="139" t="str">
        <f>'Product Ratings'!Q2480</f>
        <v/>
      </c>
      <c r="R2479" s="139" t="str">
        <f>'Product Ratings'!R2480</f>
        <v/>
      </c>
      <c r="S2479" s="139" t="str">
        <f>'Product Ratings'!S2480</f>
        <v/>
      </c>
      <c r="T2479" s="307" t="str">
        <f>'Product Ratings'!T2480</f>
        <v/>
      </c>
      <c r="U2479" s="146"/>
      <c r="V2479" s="146"/>
      <c r="W2479" s="146"/>
    </row>
    <row r="2480" ht="12.75" customHeight="1">
      <c r="A2480" s="146"/>
      <c r="B2480" s="146" t="str">
        <f>'Product Ratings'!B2481</f>
        <v/>
      </c>
      <c r="C2480" s="146" t="str">
        <f>'Product Ratings'!C2481</f>
        <v/>
      </c>
      <c r="D2480" s="146" t="str">
        <f>'Product Ratings'!D2481</f>
        <v/>
      </c>
      <c r="E2480" s="146" t="str">
        <f>'Product Ratings'!E2481</f>
        <v/>
      </c>
      <c r="F2480" s="305" t="str">
        <f>'Product Ratings'!F2481</f>
        <v/>
      </c>
      <c r="G2480" s="305" t="str">
        <f>'Product Ratings'!G2481</f>
        <v/>
      </c>
      <c r="H2480" s="134" t="str">
        <f>'Product Ratings'!H2481</f>
        <v/>
      </c>
      <c r="I2480" s="146"/>
      <c r="J2480" s="305" t="str">
        <f>'Product Ratings'!J2481</f>
        <v/>
      </c>
      <c r="K2480" s="146" t="str">
        <f>'Product Ratings'!K2481</f>
        <v/>
      </c>
      <c r="L2480" s="305" t="str">
        <f>'Product Ratings'!L2481</f>
        <v/>
      </c>
      <c r="M2480" s="134" t="str">
        <f>'Product Ratings'!M2481</f>
        <v/>
      </c>
      <c r="N2480" s="146"/>
      <c r="O2480" s="139" t="str">
        <f>'Product Ratings'!O2481</f>
        <v/>
      </c>
      <c r="P2480" s="139" t="str">
        <f>'Product Ratings'!P2481</f>
        <v/>
      </c>
      <c r="Q2480" s="139" t="str">
        <f>'Product Ratings'!Q2481</f>
        <v/>
      </c>
      <c r="R2480" s="139" t="str">
        <f>'Product Ratings'!R2481</f>
        <v/>
      </c>
      <c r="S2480" s="139" t="str">
        <f>'Product Ratings'!S2481</f>
        <v/>
      </c>
      <c r="T2480" s="307" t="str">
        <f>'Product Ratings'!T2481</f>
        <v/>
      </c>
      <c r="U2480" s="146"/>
      <c r="V2480" s="146"/>
      <c r="W2480" s="146"/>
    </row>
    <row r="2481" ht="12.75" customHeight="1">
      <c r="A2481" s="146"/>
      <c r="B2481" s="146" t="str">
        <f>'Product Ratings'!B2482</f>
        <v/>
      </c>
      <c r="C2481" s="146" t="str">
        <f>'Product Ratings'!C2482</f>
        <v/>
      </c>
      <c r="D2481" s="146" t="str">
        <f>'Product Ratings'!D2482</f>
        <v/>
      </c>
      <c r="E2481" s="146" t="str">
        <f>'Product Ratings'!E2482</f>
        <v/>
      </c>
      <c r="F2481" s="305" t="str">
        <f>'Product Ratings'!F2482</f>
        <v/>
      </c>
      <c r="G2481" s="305" t="str">
        <f>'Product Ratings'!G2482</f>
        <v/>
      </c>
      <c r="H2481" s="134" t="str">
        <f>'Product Ratings'!H2482</f>
        <v/>
      </c>
      <c r="I2481" s="146"/>
      <c r="J2481" s="305" t="str">
        <f>'Product Ratings'!J2482</f>
        <v/>
      </c>
      <c r="K2481" s="146" t="str">
        <f>'Product Ratings'!K2482</f>
        <v/>
      </c>
      <c r="L2481" s="305" t="str">
        <f>'Product Ratings'!L2482</f>
        <v/>
      </c>
      <c r="M2481" s="134" t="str">
        <f>'Product Ratings'!M2482</f>
        <v/>
      </c>
      <c r="N2481" s="146"/>
      <c r="O2481" s="139" t="str">
        <f>'Product Ratings'!O2482</f>
        <v/>
      </c>
      <c r="P2481" s="139" t="str">
        <f>'Product Ratings'!P2482</f>
        <v/>
      </c>
      <c r="Q2481" s="139" t="str">
        <f>'Product Ratings'!Q2482</f>
        <v/>
      </c>
      <c r="R2481" s="139" t="str">
        <f>'Product Ratings'!R2482</f>
        <v/>
      </c>
      <c r="S2481" s="139" t="str">
        <f>'Product Ratings'!S2482</f>
        <v/>
      </c>
      <c r="T2481" s="307" t="str">
        <f>'Product Ratings'!T2482</f>
        <v/>
      </c>
      <c r="U2481" s="146"/>
      <c r="V2481" s="146"/>
      <c r="W2481" s="146"/>
    </row>
    <row r="2482" ht="12.75" customHeight="1">
      <c r="A2482" s="146"/>
      <c r="B2482" s="146" t="str">
        <f>'Product Ratings'!B2483</f>
        <v/>
      </c>
      <c r="C2482" s="146" t="str">
        <f>'Product Ratings'!C2483</f>
        <v/>
      </c>
      <c r="D2482" s="146" t="str">
        <f>'Product Ratings'!D2483</f>
        <v/>
      </c>
      <c r="E2482" s="146" t="str">
        <f>'Product Ratings'!E2483</f>
        <v/>
      </c>
      <c r="F2482" s="305" t="str">
        <f>'Product Ratings'!F2483</f>
        <v/>
      </c>
      <c r="G2482" s="305" t="str">
        <f>'Product Ratings'!G2483</f>
        <v/>
      </c>
      <c r="H2482" s="134" t="str">
        <f>'Product Ratings'!H2483</f>
        <v/>
      </c>
      <c r="I2482" s="146"/>
      <c r="J2482" s="305" t="str">
        <f>'Product Ratings'!J2483</f>
        <v/>
      </c>
      <c r="K2482" s="146" t="str">
        <f>'Product Ratings'!K2483</f>
        <v/>
      </c>
      <c r="L2482" s="305" t="str">
        <f>'Product Ratings'!L2483</f>
        <v/>
      </c>
      <c r="M2482" s="134" t="str">
        <f>'Product Ratings'!M2483</f>
        <v/>
      </c>
      <c r="N2482" s="146"/>
      <c r="O2482" s="139" t="str">
        <f>'Product Ratings'!O2483</f>
        <v/>
      </c>
      <c r="P2482" s="139" t="str">
        <f>'Product Ratings'!P2483</f>
        <v/>
      </c>
      <c r="Q2482" s="139" t="str">
        <f>'Product Ratings'!Q2483</f>
        <v/>
      </c>
      <c r="R2482" s="139" t="str">
        <f>'Product Ratings'!R2483</f>
        <v/>
      </c>
      <c r="S2482" s="139" t="str">
        <f>'Product Ratings'!S2483</f>
        <v/>
      </c>
      <c r="T2482" s="307" t="str">
        <f>'Product Ratings'!T2483</f>
        <v/>
      </c>
      <c r="U2482" s="146"/>
      <c r="V2482" s="146"/>
      <c r="W2482" s="146"/>
    </row>
    <row r="2483" ht="12.75" customHeight="1">
      <c r="A2483" s="146"/>
      <c r="B2483" s="146" t="str">
        <f>'Product Ratings'!B2484</f>
        <v/>
      </c>
      <c r="C2483" s="146" t="str">
        <f>'Product Ratings'!C2484</f>
        <v/>
      </c>
      <c r="D2483" s="146" t="str">
        <f>'Product Ratings'!D2484</f>
        <v/>
      </c>
      <c r="E2483" s="146" t="str">
        <f>'Product Ratings'!E2484</f>
        <v/>
      </c>
      <c r="F2483" s="305" t="str">
        <f>'Product Ratings'!F2484</f>
        <v/>
      </c>
      <c r="G2483" s="305" t="str">
        <f>'Product Ratings'!G2484</f>
        <v/>
      </c>
      <c r="H2483" s="134" t="str">
        <f>'Product Ratings'!H2484</f>
        <v/>
      </c>
      <c r="I2483" s="146"/>
      <c r="J2483" s="305" t="str">
        <f>'Product Ratings'!J2484</f>
        <v/>
      </c>
      <c r="K2483" s="146" t="str">
        <f>'Product Ratings'!K2484</f>
        <v/>
      </c>
      <c r="L2483" s="305" t="str">
        <f>'Product Ratings'!L2484</f>
        <v/>
      </c>
      <c r="M2483" s="134" t="str">
        <f>'Product Ratings'!M2484</f>
        <v/>
      </c>
      <c r="N2483" s="146"/>
      <c r="O2483" s="139" t="str">
        <f>'Product Ratings'!O2484</f>
        <v/>
      </c>
      <c r="P2483" s="139" t="str">
        <f>'Product Ratings'!P2484</f>
        <v/>
      </c>
      <c r="Q2483" s="139" t="str">
        <f>'Product Ratings'!Q2484</f>
        <v/>
      </c>
      <c r="R2483" s="139" t="str">
        <f>'Product Ratings'!R2484</f>
        <v/>
      </c>
      <c r="S2483" s="139" t="str">
        <f>'Product Ratings'!S2484</f>
        <v/>
      </c>
      <c r="T2483" s="307" t="str">
        <f>'Product Ratings'!T2484</f>
        <v/>
      </c>
      <c r="U2483" s="146"/>
      <c r="V2483" s="146"/>
      <c r="W2483" s="146"/>
    </row>
    <row r="2484" ht="12.75" customHeight="1">
      <c r="A2484" s="146"/>
      <c r="B2484" s="146" t="str">
        <f>'Product Ratings'!B2485</f>
        <v/>
      </c>
      <c r="C2484" s="146" t="str">
        <f>'Product Ratings'!C2485</f>
        <v/>
      </c>
      <c r="D2484" s="146" t="str">
        <f>'Product Ratings'!D2485</f>
        <v/>
      </c>
      <c r="E2484" s="146" t="str">
        <f>'Product Ratings'!E2485</f>
        <v/>
      </c>
      <c r="F2484" s="305" t="str">
        <f>'Product Ratings'!F2485</f>
        <v/>
      </c>
      <c r="G2484" s="305" t="str">
        <f>'Product Ratings'!G2485</f>
        <v/>
      </c>
      <c r="H2484" s="134" t="str">
        <f>'Product Ratings'!H2485</f>
        <v/>
      </c>
      <c r="I2484" s="146"/>
      <c r="J2484" s="305" t="str">
        <f>'Product Ratings'!J2485</f>
        <v/>
      </c>
      <c r="K2484" s="146" t="str">
        <f>'Product Ratings'!K2485</f>
        <v/>
      </c>
      <c r="L2484" s="305" t="str">
        <f>'Product Ratings'!L2485</f>
        <v/>
      </c>
      <c r="M2484" s="134" t="str">
        <f>'Product Ratings'!M2485</f>
        <v/>
      </c>
      <c r="N2484" s="146"/>
      <c r="O2484" s="139" t="str">
        <f>'Product Ratings'!O2485</f>
        <v/>
      </c>
      <c r="P2484" s="139" t="str">
        <f>'Product Ratings'!P2485</f>
        <v/>
      </c>
      <c r="Q2484" s="139" t="str">
        <f>'Product Ratings'!Q2485</f>
        <v/>
      </c>
      <c r="R2484" s="139" t="str">
        <f>'Product Ratings'!R2485</f>
        <v/>
      </c>
      <c r="S2484" s="139" t="str">
        <f>'Product Ratings'!S2485</f>
        <v/>
      </c>
      <c r="T2484" s="307" t="str">
        <f>'Product Ratings'!T2485</f>
        <v/>
      </c>
      <c r="U2484" s="146"/>
      <c r="V2484" s="146"/>
      <c r="W2484" s="146"/>
    </row>
    <row r="2485" ht="12.75" customHeight="1">
      <c r="A2485" s="146"/>
      <c r="B2485" s="146" t="str">
        <f>'Product Ratings'!B2486</f>
        <v/>
      </c>
      <c r="C2485" s="146" t="str">
        <f>'Product Ratings'!C2486</f>
        <v/>
      </c>
      <c r="D2485" s="146" t="str">
        <f>'Product Ratings'!D2486</f>
        <v/>
      </c>
      <c r="E2485" s="146" t="str">
        <f>'Product Ratings'!E2486</f>
        <v/>
      </c>
      <c r="F2485" s="305" t="str">
        <f>'Product Ratings'!F2486</f>
        <v/>
      </c>
      <c r="G2485" s="305" t="str">
        <f>'Product Ratings'!G2486</f>
        <v/>
      </c>
      <c r="H2485" s="134" t="str">
        <f>'Product Ratings'!H2486</f>
        <v/>
      </c>
      <c r="I2485" s="146"/>
      <c r="J2485" s="305" t="str">
        <f>'Product Ratings'!J2486</f>
        <v/>
      </c>
      <c r="K2485" s="146" t="str">
        <f>'Product Ratings'!K2486</f>
        <v/>
      </c>
      <c r="L2485" s="305" t="str">
        <f>'Product Ratings'!L2486</f>
        <v/>
      </c>
      <c r="M2485" s="134" t="str">
        <f>'Product Ratings'!M2486</f>
        <v/>
      </c>
      <c r="N2485" s="146"/>
      <c r="O2485" s="139" t="str">
        <f>'Product Ratings'!O2486</f>
        <v/>
      </c>
      <c r="P2485" s="139" t="str">
        <f>'Product Ratings'!P2486</f>
        <v/>
      </c>
      <c r="Q2485" s="139" t="str">
        <f>'Product Ratings'!Q2486</f>
        <v/>
      </c>
      <c r="R2485" s="139" t="str">
        <f>'Product Ratings'!R2486</f>
        <v/>
      </c>
      <c r="S2485" s="139" t="str">
        <f>'Product Ratings'!S2486</f>
        <v/>
      </c>
      <c r="T2485" s="307" t="str">
        <f>'Product Ratings'!T2486</f>
        <v/>
      </c>
      <c r="U2485" s="146"/>
      <c r="V2485" s="146"/>
      <c r="W2485" s="146"/>
    </row>
    <row r="2486" ht="12.75" customHeight="1">
      <c r="A2486" s="146"/>
      <c r="B2486" s="146" t="str">
        <f>'Product Ratings'!B2487</f>
        <v/>
      </c>
      <c r="C2486" s="146" t="str">
        <f>'Product Ratings'!C2487</f>
        <v/>
      </c>
      <c r="D2486" s="146" t="str">
        <f>'Product Ratings'!D2487</f>
        <v/>
      </c>
      <c r="E2486" s="146" t="str">
        <f>'Product Ratings'!E2487</f>
        <v/>
      </c>
      <c r="F2486" s="305" t="str">
        <f>'Product Ratings'!F2487</f>
        <v/>
      </c>
      <c r="G2486" s="305" t="str">
        <f>'Product Ratings'!G2487</f>
        <v/>
      </c>
      <c r="H2486" s="134" t="str">
        <f>'Product Ratings'!H2487</f>
        <v/>
      </c>
      <c r="I2486" s="146"/>
      <c r="J2486" s="305" t="str">
        <f>'Product Ratings'!J2487</f>
        <v/>
      </c>
      <c r="K2486" s="146" t="str">
        <f>'Product Ratings'!K2487</f>
        <v/>
      </c>
      <c r="L2486" s="305" t="str">
        <f>'Product Ratings'!L2487</f>
        <v/>
      </c>
      <c r="M2486" s="134" t="str">
        <f>'Product Ratings'!M2487</f>
        <v/>
      </c>
      <c r="N2486" s="146"/>
      <c r="O2486" s="139" t="str">
        <f>'Product Ratings'!O2487</f>
        <v/>
      </c>
      <c r="P2486" s="139" t="str">
        <f>'Product Ratings'!P2487</f>
        <v/>
      </c>
      <c r="Q2486" s="139" t="str">
        <f>'Product Ratings'!Q2487</f>
        <v/>
      </c>
      <c r="R2486" s="139" t="str">
        <f>'Product Ratings'!R2487</f>
        <v/>
      </c>
      <c r="S2486" s="139" t="str">
        <f>'Product Ratings'!S2487</f>
        <v/>
      </c>
      <c r="T2486" s="307" t="str">
        <f>'Product Ratings'!T2487</f>
        <v/>
      </c>
      <c r="U2486" s="146"/>
      <c r="V2486" s="146"/>
      <c r="W2486" s="146"/>
    </row>
    <row r="2487" ht="12.75" customHeight="1">
      <c r="A2487" s="146"/>
      <c r="B2487" s="146" t="str">
        <f>'Product Ratings'!B2488</f>
        <v/>
      </c>
      <c r="C2487" s="146" t="str">
        <f>'Product Ratings'!C2488</f>
        <v/>
      </c>
      <c r="D2487" s="146" t="str">
        <f>'Product Ratings'!D2488</f>
        <v/>
      </c>
      <c r="E2487" s="146" t="str">
        <f>'Product Ratings'!E2488</f>
        <v/>
      </c>
      <c r="F2487" s="305" t="str">
        <f>'Product Ratings'!F2488</f>
        <v/>
      </c>
      <c r="G2487" s="305" t="str">
        <f>'Product Ratings'!G2488</f>
        <v/>
      </c>
      <c r="H2487" s="134" t="str">
        <f>'Product Ratings'!H2488</f>
        <v/>
      </c>
      <c r="I2487" s="146"/>
      <c r="J2487" s="305" t="str">
        <f>'Product Ratings'!J2488</f>
        <v/>
      </c>
      <c r="K2487" s="146" t="str">
        <f>'Product Ratings'!K2488</f>
        <v/>
      </c>
      <c r="L2487" s="305" t="str">
        <f>'Product Ratings'!L2488</f>
        <v/>
      </c>
      <c r="M2487" s="134" t="str">
        <f>'Product Ratings'!M2488</f>
        <v/>
      </c>
      <c r="N2487" s="146"/>
      <c r="O2487" s="139" t="str">
        <f>'Product Ratings'!O2488</f>
        <v/>
      </c>
      <c r="P2487" s="139" t="str">
        <f>'Product Ratings'!P2488</f>
        <v/>
      </c>
      <c r="Q2487" s="139" t="str">
        <f>'Product Ratings'!Q2488</f>
        <v/>
      </c>
      <c r="R2487" s="139" t="str">
        <f>'Product Ratings'!R2488</f>
        <v/>
      </c>
      <c r="S2487" s="139" t="str">
        <f>'Product Ratings'!S2488</f>
        <v/>
      </c>
      <c r="T2487" s="307" t="str">
        <f>'Product Ratings'!T2488</f>
        <v/>
      </c>
      <c r="U2487" s="146"/>
      <c r="V2487" s="146"/>
      <c r="W2487" s="146"/>
    </row>
    <row r="2488" ht="12.75" customHeight="1">
      <c r="A2488" s="146"/>
      <c r="B2488" s="146" t="str">
        <f>'Product Ratings'!B2489</f>
        <v/>
      </c>
      <c r="C2488" s="146" t="str">
        <f>'Product Ratings'!C2489</f>
        <v/>
      </c>
      <c r="D2488" s="146" t="str">
        <f>'Product Ratings'!D2489</f>
        <v/>
      </c>
      <c r="E2488" s="146" t="str">
        <f>'Product Ratings'!E2489</f>
        <v/>
      </c>
      <c r="F2488" s="305" t="str">
        <f>'Product Ratings'!F2489</f>
        <v/>
      </c>
      <c r="G2488" s="305" t="str">
        <f>'Product Ratings'!G2489</f>
        <v/>
      </c>
      <c r="H2488" s="134" t="str">
        <f>'Product Ratings'!H2489</f>
        <v/>
      </c>
      <c r="I2488" s="146"/>
      <c r="J2488" s="305" t="str">
        <f>'Product Ratings'!J2489</f>
        <v/>
      </c>
      <c r="K2488" s="146" t="str">
        <f>'Product Ratings'!K2489</f>
        <v/>
      </c>
      <c r="L2488" s="305" t="str">
        <f>'Product Ratings'!L2489</f>
        <v/>
      </c>
      <c r="M2488" s="134" t="str">
        <f>'Product Ratings'!M2489</f>
        <v/>
      </c>
      <c r="N2488" s="146"/>
      <c r="O2488" s="139" t="str">
        <f>'Product Ratings'!O2489</f>
        <v/>
      </c>
      <c r="P2488" s="139" t="str">
        <f>'Product Ratings'!P2489</f>
        <v/>
      </c>
      <c r="Q2488" s="139" t="str">
        <f>'Product Ratings'!Q2489</f>
        <v/>
      </c>
      <c r="R2488" s="139" t="str">
        <f>'Product Ratings'!R2489</f>
        <v/>
      </c>
      <c r="S2488" s="139" t="str">
        <f>'Product Ratings'!S2489</f>
        <v/>
      </c>
      <c r="T2488" s="307" t="str">
        <f>'Product Ratings'!T2489</f>
        <v/>
      </c>
      <c r="U2488" s="146"/>
      <c r="V2488" s="146"/>
      <c r="W2488" s="146"/>
    </row>
    <row r="2489" ht="12.75" customHeight="1">
      <c r="A2489" s="146"/>
      <c r="B2489" s="146" t="str">
        <f>'Product Ratings'!B2490</f>
        <v/>
      </c>
      <c r="C2489" s="146" t="str">
        <f>'Product Ratings'!C2490</f>
        <v/>
      </c>
      <c r="D2489" s="146" t="str">
        <f>'Product Ratings'!D2490</f>
        <v/>
      </c>
      <c r="E2489" s="146" t="str">
        <f>'Product Ratings'!E2490</f>
        <v/>
      </c>
      <c r="F2489" s="305" t="str">
        <f>'Product Ratings'!F2490</f>
        <v/>
      </c>
      <c r="G2489" s="305" t="str">
        <f>'Product Ratings'!G2490</f>
        <v/>
      </c>
      <c r="H2489" s="134" t="str">
        <f>'Product Ratings'!H2490</f>
        <v/>
      </c>
      <c r="I2489" s="146"/>
      <c r="J2489" s="305" t="str">
        <f>'Product Ratings'!J2490</f>
        <v/>
      </c>
      <c r="K2489" s="146" t="str">
        <f>'Product Ratings'!K2490</f>
        <v/>
      </c>
      <c r="L2489" s="305" t="str">
        <f>'Product Ratings'!L2490</f>
        <v/>
      </c>
      <c r="M2489" s="134" t="str">
        <f>'Product Ratings'!M2490</f>
        <v/>
      </c>
      <c r="N2489" s="146"/>
      <c r="O2489" s="139" t="str">
        <f>'Product Ratings'!O2490</f>
        <v/>
      </c>
      <c r="P2489" s="139" t="str">
        <f>'Product Ratings'!P2490</f>
        <v/>
      </c>
      <c r="Q2489" s="139" t="str">
        <f>'Product Ratings'!Q2490</f>
        <v/>
      </c>
      <c r="R2489" s="139" t="str">
        <f>'Product Ratings'!R2490</f>
        <v/>
      </c>
      <c r="S2489" s="139" t="str">
        <f>'Product Ratings'!S2490</f>
        <v/>
      </c>
      <c r="T2489" s="307" t="str">
        <f>'Product Ratings'!T2490</f>
        <v/>
      </c>
      <c r="U2489" s="146"/>
      <c r="V2489" s="146"/>
      <c r="W2489" s="146"/>
    </row>
    <row r="2490" ht="12.75" customHeight="1">
      <c r="A2490" s="146"/>
      <c r="B2490" s="146" t="str">
        <f>'Product Ratings'!B2491</f>
        <v/>
      </c>
      <c r="C2490" s="146" t="str">
        <f>'Product Ratings'!C2491</f>
        <v/>
      </c>
      <c r="D2490" s="146" t="str">
        <f>'Product Ratings'!D2491</f>
        <v/>
      </c>
      <c r="E2490" s="146" t="str">
        <f>'Product Ratings'!E2491</f>
        <v/>
      </c>
      <c r="F2490" s="305" t="str">
        <f>'Product Ratings'!F2491</f>
        <v/>
      </c>
      <c r="G2490" s="305" t="str">
        <f>'Product Ratings'!G2491</f>
        <v/>
      </c>
      <c r="H2490" s="134" t="str">
        <f>'Product Ratings'!H2491</f>
        <v/>
      </c>
      <c r="I2490" s="146"/>
      <c r="J2490" s="305" t="str">
        <f>'Product Ratings'!J2491</f>
        <v/>
      </c>
      <c r="K2490" s="146" t="str">
        <f>'Product Ratings'!K2491</f>
        <v/>
      </c>
      <c r="L2490" s="305" t="str">
        <f>'Product Ratings'!L2491</f>
        <v/>
      </c>
      <c r="M2490" s="134" t="str">
        <f>'Product Ratings'!M2491</f>
        <v/>
      </c>
      <c r="N2490" s="146"/>
      <c r="O2490" s="139" t="str">
        <f>'Product Ratings'!O2491</f>
        <v/>
      </c>
      <c r="P2490" s="139" t="str">
        <f>'Product Ratings'!P2491</f>
        <v/>
      </c>
      <c r="Q2490" s="139" t="str">
        <f>'Product Ratings'!Q2491</f>
        <v/>
      </c>
      <c r="R2490" s="139" t="str">
        <f>'Product Ratings'!R2491</f>
        <v/>
      </c>
      <c r="S2490" s="139" t="str">
        <f>'Product Ratings'!S2491</f>
        <v/>
      </c>
      <c r="T2490" s="307" t="str">
        <f>'Product Ratings'!T2491</f>
        <v/>
      </c>
      <c r="U2490" s="146"/>
      <c r="V2490" s="146"/>
      <c r="W2490" s="146"/>
    </row>
    <row r="2491" ht="12.75" customHeight="1">
      <c r="A2491" s="146"/>
      <c r="B2491" s="146" t="str">
        <f>'Product Ratings'!B2492</f>
        <v/>
      </c>
      <c r="C2491" s="146" t="str">
        <f>'Product Ratings'!C2492</f>
        <v/>
      </c>
      <c r="D2491" s="146" t="str">
        <f>'Product Ratings'!D2492</f>
        <v/>
      </c>
      <c r="E2491" s="146" t="str">
        <f>'Product Ratings'!E2492</f>
        <v/>
      </c>
      <c r="F2491" s="305" t="str">
        <f>'Product Ratings'!F2492</f>
        <v/>
      </c>
      <c r="G2491" s="305" t="str">
        <f>'Product Ratings'!G2492</f>
        <v/>
      </c>
      <c r="H2491" s="134" t="str">
        <f>'Product Ratings'!H2492</f>
        <v/>
      </c>
      <c r="I2491" s="146"/>
      <c r="J2491" s="305" t="str">
        <f>'Product Ratings'!J2492</f>
        <v/>
      </c>
      <c r="K2491" s="146" t="str">
        <f>'Product Ratings'!K2492</f>
        <v/>
      </c>
      <c r="L2491" s="305" t="str">
        <f>'Product Ratings'!L2492</f>
        <v/>
      </c>
      <c r="M2491" s="134" t="str">
        <f>'Product Ratings'!M2492</f>
        <v/>
      </c>
      <c r="N2491" s="146"/>
      <c r="O2491" s="139" t="str">
        <f>'Product Ratings'!O2492</f>
        <v/>
      </c>
      <c r="P2491" s="139" t="str">
        <f>'Product Ratings'!P2492</f>
        <v/>
      </c>
      <c r="Q2491" s="139" t="str">
        <f>'Product Ratings'!Q2492</f>
        <v/>
      </c>
      <c r="R2491" s="139" t="str">
        <f>'Product Ratings'!R2492</f>
        <v/>
      </c>
      <c r="S2491" s="139" t="str">
        <f>'Product Ratings'!S2492</f>
        <v/>
      </c>
      <c r="T2491" s="307" t="str">
        <f>'Product Ratings'!T2492</f>
        <v/>
      </c>
      <c r="U2491" s="146"/>
      <c r="V2491" s="146"/>
      <c r="W2491" s="146"/>
    </row>
    <row r="2492" ht="12.75" customHeight="1">
      <c r="A2492" s="146"/>
      <c r="B2492" s="146" t="str">
        <f>'Product Ratings'!B2493</f>
        <v/>
      </c>
      <c r="C2492" s="146" t="str">
        <f>'Product Ratings'!C2493</f>
        <v/>
      </c>
      <c r="D2492" s="146" t="str">
        <f>'Product Ratings'!D2493</f>
        <v/>
      </c>
      <c r="E2492" s="146" t="str">
        <f>'Product Ratings'!E2493</f>
        <v/>
      </c>
      <c r="F2492" s="305" t="str">
        <f>'Product Ratings'!F2493</f>
        <v/>
      </c>
      <c r="G2492" s="305" t="str">
        <f>'Product Ratings'!G2493</f>
        <v/>
      </c>
      <c r="H2492" s="134" t="str">
        <f>'Product Ratings'!H2493</f>
        <v/>
      </c>
      <c r="I2492" s="146"/>
      <c r="J2492" s="305" t="str">
        <f>'Product Ratings'!J2493</f>
        <v/>
      </c>
      <c r="K2492" s="146" t="str">
        <f>'Product Ratings'!K2493</f>
        <v/>
      </c>
      <c r="L2492" s="305" t="str">
        <f>'Product Ratings'!L2493</f>
        <v/>
      </c>
      <c r="M2492" s="134" t="str">
        <f>'Product Ratings'!M2493</f>
        <v/>
      </c>
      <c r="N2492" s="146"/>
      <c r="O2492" s="139" t="str">
        <f>'Product Ratings'!O2493</f>
        <v/>
      </c>
      <c r="P2492" s="139" t="str">
        <f>'Product Ratings'!P2493</f>
        <v/>
      </c>
      <c r="Q2492" s="139" t="str">
        <f>'Product Ratings'!Q2493</f>
        <v/>
      </c>
      <c r="R2492" s="139" t="str">
        <f>'Product Ratings'!R2493</f>
        <v/>
      </c>
      <c r="S2492" s="139" t="str">
        <f>'Product Ratings'!S2493</f>
        <v/>
      </c>
      <c r="T2492" s="307" t="str">
        <f>'Product Ratings'!T2493</f>
        <v/>
      </c>
      <c r="U2492" s="146"/>
      <c r="V2492" s="146"/>
      <c r="W2492" s="146"/>
    </row>
    <row r="2493" ht="12.75" customHeight="1">
      <c r="A2493" s="146"/>
      <c r="B2493" s="146" t="str">
        <f>'Product Ratings'!B2494</f>
        <v/>
      </c>
      <c r="C2493" s="146" t="str">
        <f>'Product Ratings'!C2494</f>
        <v/>
      </c>
      <c r="D2493" s="146" t="str">
        <f>'Product Ratings'!D2494</f>
        <v/>
      </c>
      <c r="E2493" s="146" t="str">
        <f>'Product Ratings'!E2494</f>
        <v/>
      </c>
      <c r="F2493" s="305" t="str">
        <f>'Product Ratings'!F2494</f>
        <v/>
      </c>
      <c r="G2493" s="305" t="str">
        <f>'Product Ratings'!G2494</f>
        <v/>
      </c>
      <c r="H2493" s="134" t="str">
        <f>'Product Ratings'!H2494</f>
        <v/>
      </c>
      <c r="I2493" s="146"/>
      <c r="J2493" s="305" t="str">
        <f>'Product Ratings'!J2494</f>
        <v/>
      </c>
      <c r="K2493" s="146" t="str">
        <f>'Product Ratings'!K2494</f>
        <v/>
      </c>
      <c r="L2493" s="305" t="str">
        <f>'Product Ratings'!L2494</f>
        <v/>
      </c>
      <c r="M2493" s="134" t="str">
        <f>'Product Ratings'!M2494</f>
        <v/>
      </c>
      <c r="N2493" s="146"/>
      <c r="O2493" s="139" t="str">
        <f>'Product Ratings'!O2494</f>
        <v/>
      </c>
      <c r="P2493" s="139" t="str">
        <f>'Product Ratings'!P2494</f>
        <v/>
      </c>
      <c r="Q2493" s="139" t="str">
        <f>'Product Ratings'!Q2494</f>
        <v/>
      </c>
      <c r="R2493" s="139" t="str">
        <f>'Product Ratings'!R2494</f>
        <v/>
      </c>
      <c r="S2493" s="139" t="str">
        <f>'Product Ratings'!S2494</f>
        <v/>
      </c>
      <c r="T2493" s="307" t="str">
        <f>'Product Ratings'!T2494</f>
        <v/>
      </c>
      <c r="U2493" s="146"/>
      <c r="V2493" s="146"/>
      <c r="W2493" s="146"/>
    </row>
    <row r="2494" ht="12.75" customHeight="1">
      <c r="A2494" s="146"/>
      <c r="B2494" s="146" t="str">
        <f>'Product Ratings'!B2495</f>
        <v/>
      </c>
      <c r="C2494" s="146" t="str">
        <f>'Product Ratings'!C2495</f>
        <v/>
      </c>
      <c r="D2494" s="146" t="str">
        <f>'Product Ratings'!D2495</f>
        <v/>
      </c>
      <c r="E2494" s="146" t="str">
        <f>'Product Ratings'!E2495</f>
        <v/>
      </c>
      <c r="F2494" s="305" t="str">
        <f>'Product Ratings'!F2495</f>
        <v/>
      </c>
      <c r="G2494" s="305" t="str">
        <f>'Product Ratings'!G2495</f>
        <v/>
      </c>
      <c r="H2494" s="134" t="str">
        <f>'Product Ratings'!H2495</f>
        <v/>
      </c>
      <c r="I2494" s="146"/>
      <c r="J2494" s="305" t="str">
        <f>'Product Ratings'!J2495</f>
        <v/>
      </c>
      <c r="K2494" s="146" t="str">
        <f>'Product Ratings'!K2495</f>
        <v/>
      </c>
      <c r="L2494" s="305" t="str">
        <f>'Product Ratings'!L2495</f>
        <v/>
      </c>
      <c r="M2494" s="134" t="str">
        <f>'Product Ratings'!M2495</f>
        <v/>
      </c>
      <c r="N2494" s="146"/>
      <c r="O2494" s="139" t="str">
        <f>'Product Ratings'!O2495</f>
        <v/>
      </c>
      <c r="P2494" s="139" t="str">
        <f>'Product Ratings'!P2495</f>
        <v/>
      </c>
      <c r="Q2494" s="139" t="str">
        <f>'Product Ratings'!Q2495</f>
        <v/>
      </c>
      <c r="R2494" s="139" t="str">
        <f>'Product Ratings'!R2495</f>
        <v/>
      </c>
      <c r="S2494" s="139" t="str">
        <f>'Product Ratings'!S2495</f>
        <v/>
      </c>
      <c r="T2494" s="307" t="str">
        <f>'Product Ratings'!T2495</f>
        <v/>
      </c>
      <c r="U2494" s="146"/>
      <c r="V2494" s="146"/>
      <c r="W2494" s="146"/>
    </row>
    <row r="2495" ht="12.75" customHeight="1">
      <c r="A2495" s="146"/>
      <c r="B2495" s="146" t="str">
        <f>'Product Ratings'!B2496</f>
        <v/>
      </c>
      <c r="C2495" s="146" t="str">
        <f>'Product Ratings'!C2496</f>
        <v/>
      </c>
      <c r="D2495" s="146" t="str">
        <f>'Product Ratings'!D2496</f>
        <v/>
      </c>
      <c r="E2495" s="146" t="str">
        <f>'Product Ratings'!E2496</f>
        <v/>
      </c>
      <c r="F2495" s="305" t="str">
        <f>'Product Ratings'!F2496</f>
        <v/>
      </c>
      <c r="G2495" s="305" t="str">
        <f>'Product Ratings'!G2496</f>
        <v/>
      </c>
      <c r="H2495" s="134" t="str">
        <f>'Product Ratings'!H2496</f>
        <v/>
      </c>
      <c r="I2495" s="146"/>
      <c r="J2495" s="305" t="str">
        <f>'Product Ratings'!J2496</f>
        <v/>
      </c>
      <c r="K2495" s="146" t="str">
        <f>'Product Ratings'!K2496</f>
        <v/>
      </c>
      <c r="L2495" s="305" t="str">
        <f>'Product Ratings'!L2496</f>
        <v/>
      </c>
      <c r="M2495" s="134" t="str">
        <f>'Product Ratings'!M2496</f>
        <v/>
      </c>
      <c r="N2495" s="146"/>
      <c r="O2495" s="139" t="str">
        <f>'Product Ratings'!O2496</f>
        <v/>
      </c>
      <c r="P2495" s="139" t="str">
        <f>'Product Ratings'!P2496</f>
        <v/>
      </c>
      <c r="Q2495" s="139" t="str">
        <f>'Product Ratings'!Q2496</f>
        <v/>
      </c>
      <c r="R2495" s="139" t="str">
        <f>'Product Ratings'!R2496</f>
        <v/>
      </c>
      <c r="S2495" s="139" t="str">
        <f>'Product Ratings'!S2496</f>
        <v/>
      </c>
      <c r="T2495" s="307" t="str">
        <f>'Product Ratings'!T2496</f>
        <v/>
      </c>
      <c r="U2495" s="146"/>
      <c r="V2495" s="146"/>
      <c r="W2495" s="146"/>
    </row>
    <row r="2496" ht="12.75" customHeight="1">
      <c r="A2496" s="146"/>
      <c r="B2496" s="146" t="str">
        <f>'Product Ratings'!B2497</f>
        <v/>
      </c>
      <c r="C2496" s="146" t="str">
        <f>'Product Ratings'!C2497</f>
        <v/>
      </c>
      <c r="D2496" s="146" t="str">
        <f>'Product Ratings'!D2497</f>
        <v/>
      </c>
      <c r="E2496" s="146" t="str">
        <f>'Product Ratings'!E2497</f>
        <v/>
      </c>
      <c r="F2496" s="305" t="str">
        <f>'Product Ratings'!F2497</f>
        <v/>
      </c>
      <c r="G2496" s="305" t="str">
        <f>'Product Ratings'!G2497</f>
        <v/>
      </c>
      <c r="H2496" s="134" t="str">
        <f>'Product Ratings'!H2497</f>
        <v/>
      </c>
      <c r="I2496" s="146"/>
      <c r="J2496" s="305" t="str">
        <f>'Product Ratings'!J2497</f>
        <v/>
      </c>
      <c r="K2496" s="146" t="str">
        <f>'Product Ratings'!K2497</f>
        <v/>
      </c>
      <c r="L2496" s="305" t="str">
        <f>'Product Ratings'!L2497</f>
        <v/>
      </c>
      <c r="M2496" s="134" t="str">
        <f>'Product Ratings'!M2497</f>
        <v/>
      </c>
      <c r="N2496" s="146"/>
      <c r="O2496" s="139" t="str">
        <f>'Product Ratings'!O2497</f>
        <v/>
      </c>
      <c r="P2496" s="139" t="str">
        <f>'Product Ratings'!P2497</f>
        <v/>
      </c>
      <c r="Q2496" s="139" t="str">
        <f>'Product Ratings'!Q2497</f>
        <v/>
      </c>
      <c r="R2496" s="139" t="str">
        <f>'Product Ratings'!R2497</f>
        <v/>
      </c>
      <c r="S2496" s="139" t="str">
        <f>'Product Ratings'!S2497</f>
        <v/>
      </c>
      <c r="T2496" s="307" t="str">
        <f>'Product Ratings'!T2497</f>
        <v/>
      </c>
      <c r="U2496" s="146"/>
      <c r="V2496" s="146"/>
      <c r="W2496" s="146"/>
    </row>
    <row r="2497" ht="12.75" customHeight="1">
      <c r="A2497" s="146"/>
      <c r="B2497" s="146" t="str">
        <f>'Product Ratings'!B2498</f>
        <v/>
      </c>
      <c r="C2497" s="146" t="str">
        <f>'Product Ratings'!C2498</f>
        <v/>
      </c>
      <c r="D2497" s="146" t="str">
        <f>'Product Ratings'!D2498</f>
        <v/>
      </c>
      <c r="E2497" s="146" t="str">
        <f>'Product Ratings'!E2498</f>
        <v/>
      </c>
      <c r="F2497" s="305" t="str">
        <f>'Product Ratings'!F2498</f>
        <v/>
      </c>
      <c r="G2497" s="305" t="str">
        <f>'Product Ratings'!G2498</f>
        <v/>
      </c>
      <c r="H2497" s="233" t="str">
        <f>'Product Ratings'!H2498</f>
        <v/>
      </c>
      <c r="I2497" s="146"/>
      <c r="J2497" s="305" t="str">
        <f>'Product Ratings'!J2498</f>
        <v/>
      </c>
      <c r="K2497" s="146" t="str">
        <f>'Product Ratings'!K2498</f>
        <v/>
      </c>
      <c r="L2497" s="305" t="str">
        <f>'Product Ratings'!L2498</f>
        <v/>
      </c>
      <c r="M2497" s="134" t="str">
        <f>'Product Ratings'!M2498</f>
        <v/>
      </c>
      <c r="N2497" s="146"/>
      <c r="O2497" s="139" t="str">
        <f>'Product Ratings'!O2498</f>
        <v/>
      </c>
      <c r="P2497" s="139" t="str">
        <f>'Product Ratings'!P2498</f>
        <v/>
      </c>
      <c r="Q2497" s="139" t="str">
        <f>'Product Ratings'!Q2498</f>
        <v/>
      </c>
      <c r="R2497" s="139" t="str">
        <f>'Product Ratings'!R2498</f>
        <v/>
      </c>
      <c r="S2497" s="139" t="str">
        <f>'Product Ratings'!S2498</f>
        <v/>
      </c>
      <c r="T2497" s="307" t="str">
        <f>'Product Ratings'!T2498</f>
        <v/>
      </c>
      <c r="U2497" s="146"/>
      <c r="V2497" s="146"/>
      <c r="W2497" s="146"/>
    </row>
    <row r="2498" ht="12.75" customHeight="1">
      <c r="A2498" s="146"/>
      <c r="B2498" s="146" t="str">
        <f>'Product Ratings'!B2499</f>
        <v/>
      </c>
      <c r="C2498" s="146" t="str">
        <f>'Product Ratings'!C2499</f>
        <v/>
      </c>
      <c r="D2498" s="146" t="str">
        <f>'Product Ratings'!D2499</f>
        <v/>
      </c>
      <c r="E2498" s="146" t="str">
        <f>'Product Ratings'!E2499</f>
        <v/>
      </c>
      <c r="F2498" s="305" t="str">
        <f>'Product Ratings'!F2499</f>
        <v/>
      </c>
      <c r="G2498" s="305" t="str">
        <f>'Product Ratings'!G2499</f>
        <v/>
      </c>
      <c r="H2498" s="233" t="str">
        <f>'Product Ratings'!H2499</f>
        <v/>
      </c>
      <c r="I2498" s="146"/>
      <c r="J2498" s="305" t="str">
        <f>'Product Ratings'!J2499</f>
        <v/>
      </c>
      <c r="K2498" s="146" t="str">
        <f>'Product Ratings'!K2499</f>
        <v/>
      </c>
      <c r="L2498" s="305" t="str">
        <f>'Product Ratings'!L2499</f>
        <v/>
      </c>
      <c r="M2498" s="134" t="str">
        <f>'Product Ratings'!M2499</f>
        <v/>
      </c>
      <c r="N2498" s="146"/>
      <c r="O2498" s="139" t="str">
        <f>'Product Ratings'!O2499</f>
        <v/>
      </c>
      <c r="P2498" s="139" t="str">
        <f>'Product Ratings'!P2499</f>
        <v/>
      </c>
      <c r="Q2498" s="139" t="str">
        <f>'Product Ratings'!Q2499</f>
        <v/>
      </c>
      <c r="R2498" s="139" t="str">
        <f>'Product Ratings'!R2499</f>
        <v/>
      </c>
      <c r="S2498" s="139" t="str">
        <f>'Product Ratings'!S2499</f>
        <v/>
      </c>
      <c r="T2498" s="307" t="str">
        <f>'Product Ratings'!T2499</f>
        <v/>
      </c>
      <c r="U2498" s="146"/>
      <c r="V2498" s="146"/>
      <c r="W2498" s="146"/>
    </row>
    <row r="2499" ht="12.75" customHeight="1">
      <c r="A2499" s="146"/>
      <c r="B2499" s="146" t="str">
        <f>'Product Ratings'!B2500</f>
        <v/>
      </c>
      <c r="C2499" s="146" t="str">
        <f>'Product Ratings'!C2500</f>
        <v/>
      </c>
      <c r="D2499" s="146" t="str">
        <f>'Product Ratings'!D2500</f>
        <v/>
      </c>
      <c r="E2499" s="146" t="str">
        <f>'Product Ratings'!E2500</f>
        <v/>
      </c>
      <c r="F2499" s="305" t="str">
        <f>'Product Ratings'!F2500</f>
        <v/>
      </c>
      <c r="G2499" s="305" t="str">
        <f>'Product Ratings'!G2500</f>
        <v/>
      </c>
      <c r="H2499" s="233" t="str">
        <f>'Product Ratings'!H2500</f>
        <v/>
      </c>
      <c r="I2499" s="146" t="str">
        <f>'Product Ratings'!I2500</f>
        <v/>
      </c>
      <c r="J2499" s="305" t="str">
        <f>'Product Ratings'!J2500</f>
        <v/>
      </c>
      <c r="K2499" s="146" t="str">
        <f>'Product Ratings'!K2500</f>
        <v/>
      </c>
      <c r="L2499" s="305" t="str">
        <f>'Product Ratings'!L2500</f>
        <v/>
      </c>
      <c r="M2499" s="134" t="str">
        <f>'Product Ratings'!M2500</f>
        <v/>
      </c>
      <c r="N2499" s="146"/>
      <c r="O2499" s="139" t="str">
        <f>'Product Ratings'!O2500</f>
        <v/>
      </c>
      <c r="P2499" s="139" t="str">
        <f>'Product Ratings'!P2500</f>
        <v/>
      </c>
      <c r="Q2499" s="139" t="str">
        <f>'Product Ratings'!Q2500</f>
        <v/>
      </c>
      <c r="R2499" s="139" t="str">
        <f>'Product Ratings'!R2500</f>
        <v/>
      </c>
      <c r="S2499" s="139" t="str">
        <f>'Product Ratings'!S2500</f>
        <v/>
      </c>
      <c r="T2499" s="307" t="str">
        <f>'Product Ratings'!T2500</f>
        <v/>
      </c>
      <c r="U2499" s="146"/>
      <c r="V2499" s="146"/>
      <c r="W2499" s="146"/>
    </row>
    <row r="2500" ht="12.75" customHeight="1">
      <c r="A2500" s="146"/>
      <c r="B2500" s="146" t="str">
        <f>'Product Ratings'!B2501</f>
        <v/>
      </c>
      <c r="C2500" s="146" t="str">
        <f>'Product Ratings'!C2501</f>
        <v/>
      </c>
      <c r="D2500" s="146" t="str">
        <f>'Product Ratings'!D2501</f>
        <v/>
      </c>
      <c r="E2500" s="146" t="str">
        <f>'Product Ratings'!E2501</f>
        <v/>
      </c>
      <c r="F2500" s="305" t="str">
        <f>'Product Ratings'!F2501</f>
        <v/>
      </c>
      <c r="G2500" s="305" t="str">
        <f>'Product Ratings'!G2501</f>
        <v/>
      </c>
      <c r="H2500" s="233" t="str">
        <f>'Product Ratings'!H2501</f>
        <v/>
      </c>
      <c r="I2500" s="146" t="str">
        <f>'Product Ratings'!I2501</f>
        <v/>
      </c>
      <c r="J2500" s="305" t="str">
        <f>'Product Ratings'!J2501</f>
        <v/>
      </c>
      <c r="K2500" s="146" t="str">
        <f>'Product Ratings'!K2501</f>
        <v/>
      </c>
      <c r="L2500" s="305" t="str">
        <f>'Product Ratings'!L2501</f>
        <v/>
      </c>
      <c r="M2500" s="134" t="str">
        <f>'Product Ratings'!M2501</f>
        <v/>
      </c>
      <c r="N2500" s="146"/>
      <c r="O2500" s="139" t="str">
        <f>'Product Ratings'!O2501</f>
        <v/>
      </c>
      <c r="P2500" s="139" t="str">
        <f>'Product Ratings'!P2501</f>
        <v/>
      </c>
      <c r="Q2500" s="139" t="str">
        <f>'Product Ratings'!Q2501</f>
        <v/>
      </c>
      <c r="R2500" s="139" t="str">
        <f>'Product Ratings'!R2501</f>
        <v/>
      </c>
      <c r="S2500" s="139" t="str">
        <f>'Product Ratings'!S2501</f>
        <v/>
      </c>
      <c r="T2500" s="307" t="str">
        <f>'Product Ratings'!T2501</f>
        <v/>
      </c>
      <c r="U2500" s="146"/>
      <c r="V2500" s="146"/>
      <c r="W2500" s="146"/>
    </row>
    <row r="2501" ht="12.75" customHeight="1">
      <c r="A2501" s="146"/>
      <c r="B2501" s="146" t="str">
        <f>'Product Ratings'!B2502</f>
        <v/>
      </c>
      <c r="C2501" s="146" t="str">
        <f>'Product Ratings'!C2502</f>
        <v/>
      </c>
      <c r="D2501" s="146" t="str">
        <f>'Product Ratings'!D2502</f>
        <v/>
      </c>
      <c r="E2501" s="146" t="str">
        <f>'Product Ratings'!E2502</f>
        <v/>
      </c>
      <c r="F2501" s="305" t="str">
        <f>'Product Ratings'!F2502</f>
        <v/>
      </c>
      <c r="G2501" s="305" t="str">
        <f>'Product Ratings'!G2502</f>
        <v/>
      </c>
      <c r="H2501" s="233" t="str">
        <f>'Product Ratings'!H2502</f>
        <v/>
      </c>
      <c r="I2501" s="146" t="str">
        <f>'Product Ratings'!I2502</f>
        <v/>
      </c>
      <c r="J2501" s="305" t="str">
        <f>'Product Ratings'!J2502</f>
        <v/>
      </c>
      <c r="K2501" s="146" t="str">
        <f>'Product Ratings'!K2502</f>
        <v/>
      </c>
      <c r="L2501" s="305" t="str">
        <f>'Product Ratings'!L2502</f>
        <v/>
      </c>
      <c r="M2501" s="134" t="str">
        <f>'Product Ratings'!M2502</f>
        <v/>
      </c>
      <c r="N2501" s="146"/>
      <c r="O2501" s="139" t="str">
        <f>'Product Ratings'!O2502</f>
        <v/>
      </c>
      <c r="P2501" s="139" t="str">
        <f>'Product Ratings'!P2502</f>
        <v/>
      </c>
      <c r="Q2501" s="139" t="str">
        <f>'Product Ratings'!Q2502</f>
        <v/>
      </c>
      <c r="R2501" s="139" t="str">
        <f>'Product Ratings'!R2502</f>
        <v/>
      </c>
      <c r="S2501" s="139" t="str">
        <f>'Product Ratings'!S2502</f>
        <v/>
      </c>
      <c r="T2501" s="307" t="str">
        <f>'Product Ratings'!T2502</f>
        <v/>
      </c>
      <c r="U2501" s="146"/>
      <c r="V2501" s="146"/>
      <c r="W2501" s="146"/>
    </row>
    <row r="2502" ht="12.75" customHeight="1">
      <c r="A2502" s="146"/>
      <c r="B2502" s="146" t="str">
        <f>'Product Ratings'!B2503</f>
        <v/>
      </c>
      <c r="C2502" s="146" t="str">
        <f>'Product Ratings'!C2503</f>
        <v/>
      </c>
      <c r="D2502" s="146" t="str">
        <f>'Product Ratings'!D2503</f>
        <v/>
      </c>
      <c r="E2502" s="146" t="str">
        <f>'Product Ratings'!E2503</f>
        <v/>
      </c>
      <c r="F2502" s="305" t="str">
        <f>'Product Ratings'!F2503</f>
        <v/>
      </c>
      <c r="G2502" s="305" t="str">
        <f>'Product Ratings'!G2503</f>
        <v/>
      </c>
      <c r="H2502" s="233" t="str">
        <f>'Product Ratings'!H2503</f>
        <v/>
      </c>
      <c r="I2502" s="146" t="str">
        <f>'Product Ratings'!I2503</f>
        <v/>
      </c>
      <c r="J2502" s="305" t="str">
        <f>'Product Ratings'!J2503</f>
        <v/>
      </c>
      <c r="K2502" s="146" t="str">
        <f>'Product Ratings'!K2503</f>
        <v/>
      </c>
      <c r="L2502" s="305" t="str">
        <f>'Product Ratings'!L2503</f>
        <v/>
      </c>
      <c r="M2502" s="134" t="str">
        <f>'Product Ratings'!M2503</f>
        <v/>
      </c>
      <c r="N2502" s="146"/>
      <c r="O2502" s="139" t="str">
        <f>'Product Ratings'!O2503</f>
        <v/>
      </c>
      <c r="P2502" s="139" t="str">
        <f>'Product Ratings'!P2503</f>
        <v/>
      </c>
      <c r="Q2502" s="139" t="str">
        <f>'Product Ratings'!Q2503</f>
        <v/>
      </c>
      <c r="R2502" s="139" t="str">
        <f>'Product Ratings'!R2503</f>
        <v/>
      </c>
      <c r="S2502" s="139" t="str">
        <f>'Product Ratings'!S2503</f>
        <v/>
      </c>
      <c r="T2502" s="307" t="str">
        <f>'Product Ratings'!T2503</f>
        <v/>
      </c>
      <c r="U2502" s="146"/>
      <c r="V2502" s="146"/>
      <c r="W2502" s="146"/>
    </row>
    <row r="2503" ht="12.75" customHeight="1">
      <c r="A2503" s="146"/>
      <c r="B2503" s="146" t="str">
        <f>'Product Ratings'!B2504</f>
        <v/>
      </c>
      <c r="C2503" s="146" t="str">
        <f>'Product Ratings'!C2504</f>
        <v/>
      </c>
      <c r="D2503" s="146" t="str">
        <f>'Product Ratings'!D2504</f>
        <v/>
      </c>
      <c r="E2503" s="146" t="str">
        <f>'Product Ratings'!E2504</f>
        <v/>
      </c>
      <c r="F2503" s="305" t="str">
        <f>'Product Ratings'!F2504</f>
        <v/>
      </c>
      <c r="G2503" s="305" t="str">
        <f>'Product Ratings'!G2504</f>
        <v/>
      </c>
      <c r="H2503" s="233" t="str">
        <f>'Product Ratings'!H2504</f>
        <v/>
      </c>
      <c r="I2503" s="146" t="str">
        <f>'Product Ratings'!I2504</f>
        <v/>
      </c>
      <c r="J2503" s="305" t="str">
        <f>'Product Ratings'!J2504</f>
        <v/>
      </c>
      <c r="K2503" s="146" t="str">
        <f>'Product Ratings'!K2504</f>
        <v/>
      </c>
      <c r="L2503" s="305" t="str">
        <f>'Product Ratings'!L2504</f>
        <v/>
      </c>
      <c r="M2503" s="134" t="str">
        <f>'Product Ratings'!M2504</f>
        <v/>
      </c>
      <c r="N2503" s="146"/>
      <c r="O2503" s="139" t="str">
        <f>'Product Ratings'!O2504</f>
        <v/>
      </c>
      <c r="P2503" s="139" t="str">
        <f>'Product Ratings'!P2504</f>
        <v/>
      </c>
      <c r="Q2503" s="139" t="str">
        <f>'Product Ratings'!Q2504</f>
        <v/>
      </c>
      <c r="R2503" s="139" t="str">
        <f>'Product Ratings'!R2504</f>
        <v/>
      </c>
      <c r="S2503" s="139" t="str">
        <f>'Product Ratings'!S2504</f>
        <v/>
      </c>
      <c r="T2503" s="307" t="str">
        <f>'Product Ratings'!T2504</f>
        <v/>
      </c>
      <c r="U2503" s="146"/>
      <c r="V2503" s="146"/>
      <c r="W2503" s="146"/>
    </row>
    <row r="2504" ht="12.75" customHeight="1">
      <c r="A2504" s="146"/>
      <c r="B2504" s="146" t="str">
        <f>'Product Ratings'!B2505</f>
        <v/>
      </c>
      <c r="C2504" s="146" t="str">
        <f>'Product Ratings'!C2505</f>
        <v/>
      </c>
      <c r="D2504" s="146" t="str">
        <f>'Product Ratings'!D2505</f>
        <v/>
      </c>
      <c r="E2504" s="146" t="str">
        <f>'Product Ratings'!E2505</f>
        <v/>
      </c>
      <c r="F2504" s="305" t="str">
        <f>'Product Ratings'!F2505</f>
        <v/>
      </c>
      <c r="G2504" s="305" t="str">
        <f>'Product Ratings'!G2505</f>
        <v/>
      </c>
      <c r="H2504" s="233" t="str">
        <f>'Product Ratings'!H2505</f>
        <v/>
      </c>
      <c r="I2504" s="146" t="str">
        <f>'Product Ratings'!I2505</f>
        <v/>
      </c>
      <c r="J2504" s="305" t="str">
        <f>'Product Ratings'!J2505</f>
        <v/>
      </c>
      <c r="K2504" s="146" t="str">
        <f>'Product Ratings'!K2505</f>
        <v/>
      </c>
      <c r="L2504" s="305" t="str">
        <f>'Product Ratings'!L2505</f>
        <v/>
      </c>
      <c r="M2504" s="134" t="str">
        <f>'Product Ratings'!M2505</f>
        <v/>
      </c>
      <c r="N2504" s="146"/>
      <c r="O2504" s="139" t="str">
        <f>'Product Ratings'!O2505</f>
        <v/>
      </c>
      <c r="P2504" s="139" t="str">
        <f>'Product Ratings'!P2505</f>
        <v/>
      </c>
      <c r="Q2504" s="139" t="str">
        <f>'Product Ratings'!Q2505</f>
        <v/>
      </c>
      <c r="R2504" s="139" t="str">
        <f>'Product Ratings'!R2505</f>
        <v/>
      </c>
      <c r="S2504" s="139" t="str">
        <f>'Product Ratings'!S2505</f>
        <v/>
      </c>
      <c r="T2504" s="307" t="str">
        <f>'Product Ratings'!T2505</f>
        <v/>
      </c>
      <c r="U2504" s="146"/>
      <c r="V2504" s="146"/>
      <c r="W2504" s="146"/>
    </row>
    <row r="2505" ht="12.75" customHeight="1">
      <c r="A2505" s="146"/>
      <c r="B2505" s="146" t="str">
        <f>'Product Ratings'!B2506</f>
        <v/>
      </c>
      <c r="C2505" s="146" t="str">
        <f>'Product Ratings'!C2506</f>
        <v/>
      </c>
      <c r="D2505" s="146" t="str">
        <f>'Product Ratings'!D2506</f>
        <v/>
      </c>
      <c r="E2505" s="146" t="str">
        <f>'Product Ratings'!E2506</f>
        <v/>
      </c>
      <c r="F2505" s="305" t="str">
        <f>'Product Ratings'!F2506</f>
        <v/>
      </c>
      <c r="G2505" s="305" t="str">
        <f>'Product Ratings'!G2506</f>
        <v/>
      </c>
      <c r="H2505" s="233" t="str">
        <f>'Product Ratings'!H2506</f>
        <v/>
      </c>
      <c r="I2505" s="146" t="str">
        <f>'Product Ratings'!I2506</f>
        <v/>
      </c>
      <c r="J2505" s="305" t="str">
        <f>'Product Ratings'!J2506</f>
        <v/>
      </c>
      <c r="K2505" s="146" t="str">
        <f>'Product Ratings'!K2506</f>
        <v/>
      </c>
      <c r="L2505" s="305" t="str">
        <f>'Product Ratings'!L2506</f>
        <v/>
      </c>
      <c r="M2505" s="134" t="str">
        <f>'Product Ratings'!M2506</f>
        <v/>
      </c>
      <c r="N2505" s="146"/>
      <c r="O2505" s="139" t="str">
        <f>'Product Ratings'!O2506</f>
        <v/>
      </c>
      <c r="P2505" s="139" t="str">
        <f>'Product Ratings'!P2506</f>
        <v/>
      </c>
      <c r="Q2505" s="139" t="str">
        <f>'Product Ratings'!Q2506</f>
        <v/>
      </c>
      <c r="R2505" s="139" t="str">
        <f>'Product Ratings'!R2506</f>
        <v/>
      </c>
      <c r="S2505" s="139" t="str">
        <f>'Product Ratings'!S2506</f>
        <v/>
      </c>
      <c r="T2505" s="307" t="str">
        <f>'Product Ratings'!T2506</f>
        <v/>
      </c>
      <c r="U2505" s="146"/>
      <c r="V2505" s="146"/>
      <c r="W2505" s="146"/>
    </row>
    <row r="2506" ht="12.75" customHeight="1">
      <c r="A2506" s="146"/>
      <c r="B2506" s="146" t="str">
        <f>'Product Ratings'!B2507</f>
        <v/>
      </c>
      <c r="C2506" s="146" t="str">
        <f>'Product Ratings'!C2507</f>
        <v/>
      </c>
      <c r="D2506" s="146" t="str">
        <f>'Product Ratings'!D2507</f>
        <v/>
      </c>
      <c r="E2506" s="146" t="str">
        <f>'Product Ratings'!E2507</f>
        <v/>
      </c>
      <c r="F2506" s="305" t="str">
        <f>'Product Ratings'!F2507</f>
        <v/>
      </c>
      <c r="G2506" s="305" t="str">
        <f>'Product Ratings'!G2507</f>
        <v/>
      </c>
      <c r="H2506" s="233" t="str">
        <f>'Product Ratings'!H2507</f>
        <v/>
      </c>
      <c r="I2506" s="146" t="str">
        <f>'Product Ratings'!I2507</f>
        <v/>
      </c>
      <c r="J2506" s="305" t="str">
        <f>'Product Ratings'!J2507</f>
        <v/>
      </c>
      <c r="K2506" s="146" t="str">
        <f>'Product Ratings'!K2507</f>
        <v/>
      </c>
      <c r="L2506" s="305" t="str">
        <f>'Product Ratings'!L2507</f>
        <v/>
      </c>
      <c r="M2506" s="134" t="str">
        <f>'Product Ratings'!M2507</f>
        <v/>
      </c>
      <c r="N2506" s="146"/>
      <c r="O2506" s="139" t="str">
        <f>'Product Ratings'!O2507</f>
        <v/>
      </c>
      <c r="P2506" s="139" t="str">
        <f>'Product Ratings'!P2507</f>
        <v/>
      </c>
      <c r="Q2506" s="139" t="str">
        <f>'Product Ratings'!Q2507</f>
        <v/>
      </c>
      <c r="R2506" s="139" t="str">
        <f>'Product Ratings'!R2507</f>
        <v/>
      </c>
      <c r="S2506" s="139" t="str">
        <f>'Product Ratings'!S2507</f>
        <v/>
      </c>
      <c r="T2506" s="307" t="str">
        <f>'Product Ratings'!T2507</f>
        <v/>
      </c>
      <c r="U2506" s="146"/>
      <c r="V2506" s="146"/>
      <c r="W2506" s="146"/>
    </row>
    <row r="2507" ht="12.75" customHeight="1">
      <c r="A2507" s="146"/>
      <c r="B2507" s="146" t="str">
        <f>'Product Ratings'!B2508</f>
        <v/>
      </c>
      <c r="C2507" s="146" t="str">
        <f>'Product Ratings'!C2508</f>
        <v/>
      </c>
      <c r="D2507" s="146" t="str">
        <f>'Product Ratings'!D2508</f>
        <v/>
      </c>
      <c r="E2507" s="146" t="str">
        <f>'Product Ratings'!E2508</f>
        <v/>
      </c>
      <c r="F2507" s="305" t="str">
        <f>'Product Ratings'!F2508</f>
        <v/>
      </c>
      <c r="G2507" s="305" t="str">
        <f>'Product Ratings'!G2508</f>
        <v/>
      </c>
      <c r="H2507" s="233" t="str">
        <f>'Product Ratings'!H2508</f>
        <v/>
      </c>
      <c r="I2507" s="146" t="str">
        <f>'Product Ratings'!I2508</f>
        <v/>
      </c>
      <c r="J2507" s="305" t="str">
        <f>'Product Ratings'!J2508</f>
        <v/>
      </c>
      <c r="K2507" s="146" t="str">
        <f>'Product Ratings'!K2508</f>
        <v/>
      </c>
      <c r="L2507" s="305" t="str">
        <f>'Product Ratings'!L2508</f>
        <v/>
      </c>
      <c r="M2507" s="134" t="str">
        <f>'Product Ratings'!M2508</f>
        <v/>
      </c>
      <c r="N2507" s="146"/>
      <c r="O2507" s="139" t="str">
        <f>'Product Ratings'!O2508</f>
        <v/>
      </c>
      <c r="P2507" s="139" t="str">
        <f>'Product Ratings'!P2508</f>
        <v/>
      </c>
      <c r="Q2507" s="139" t="str">
        <f>'Product Ratings'!Q2508</f>
        <v/>
      </c>
      <c r="R2507" s="139" t="str">
        <f>'Product Ratings'!R2508</f>
        <v/>
      </c>
      <c r="S2507" s="139" t="str">
        <f>'Product Ratings'!S2508</f>
        <v/>
      </c>
      <c r="T2507" s="307" t="str">
        <f>'Product Ratings'!T2508</f>
        <v/>
      </c>
      <c r="U2507" s="146"/>
      <c r="V2507" s="146"/>
      <c r="W2507" s="146"/>
    </row>
    <row r="2508" ht="12.75" customHeight="1">
      <c r="A2508" s="146"/>
      <c r="B2508" s="146" t="str">
        <f>'Product Ratings'!B2509</f>
        <v/>
      </c>
      <c r="C2508" s="146" t="str">
        <f>'Product Ratings'!C2509</f>
        <v/>
      </c>
      <c r="D2508" s="146" t="str">
        <f>'Product Ratings'!D2509</f>
        <v/>
      </c>
      <c r="E2508" s="146" t="str">
        <f>'Product Ratings'!E2509</f>
        <v/>
      </c>
      <c r="F2508" s="305" t="str">
        <f>'Product Ratings'!F2509</f>
        <v/>
      </c>
      <c r="G2508" s="305" t="str">
        <f>'Product Ratings'!G2509</f>
        <v/>
      </c>
      <c r="H2508" s="233" t="str">
        <f>'Product Ratings'!H2509</f>
        <v/>
      </c>
      <c r="I2508" s="146" t="str">
        <f>'Product Ratings'!I2509</f>
        <v/>
      </c>
      <c r="J2508" s="305" t="str">
        <f>'Product Ratings'!J2509</f>
        <v/>
      </c>
      <c r="K2508" s="146" t="str">
        <f>'Product Ratings'!K2509</f>
        <v/>
      </c>
      <c r="L2508" s="305" t="str">
        <f>'Product Ratings'!L2509</f>
        <v/>
      </c>
      <c r="M2508" s="134" t="str">
        <f>'Product Ratings'!M2509</f>
        <v/>
      </c>
      <c r="N2508" s="146"/>
      <c r="O2508" s="139" t="str">
        <f>'Product Ratings'!O2509</f>
        <v/>
      </c>
      <c r="P2508" s="139" t="str">
        <f>'Product Ratings'!P2509</f>
        <v/>
      </c>
      <c r="Q2508" s="139" t="str">
        <f>'Product Ratings'!Q2509</f>
        <v/>
      </c>
      <c r="R2508" s="139" t="str">
        <f>'Product Ratings'!R2509</f>
        <v/>
      </c>
      <c r="S2508" s="139" t="str">
        <f>'Product Ratings'!S2509</f>
        <v/>
      </c>
      <c r="T2508" s="307" t="str">
        <f>'Product Ratings'!T2509</f>
        <v/>
      </c>
      <c r="U2508" s="146"/>
      <c r="V2508" s="146"/>
      <c r="W2508" s="146"/>
    </row>
    <row r="2509" ht="12.75" customHeight="1">
      <c r="A2509" s="146"/>
      <c r="B2509" s="146" t="str">
        <f>'Product Ratings'!B2510</f>
        <v/>
      </c>
      <c r="C2509" s="146" t="str">
        <f>'Product Ratings'!C2510</f>
        <v/>
      </c>
      <c r="D2509" s="146" t="str">
        <f>'Product Ratings'!D2510</f>
        <v/>
      </c>
      <c r="E2509" s="146" t="str">
        <f>'Product Ratings'!E2510</f>
        <v/>
      </c>
      <c r="F2509" s="305" t="str">
        <f>'Product Ratings'!F2510</f>
        <v/>
      </c>
      <c r="G2509" s="305" t="str">
        <f>'Product Ratings'!G2510</f>
        <v/>
      </c>
      <c r="H2509" s="233" t="str">
        <f>'Product Ratings'!H2510</f>
        <v/>
      </c>
      <c r="I2509" s="146" t="str">
        <f>'Product Ratings'!I2510</f>
        <v/>
      </c>
      <c r="J2509" s="305" t="str">
        <f>'Product Ratings'!J2510</f>
        <v/>
      </c>
      <c r="K2509" s="146" t="str">
        <f>'Product Ratings'!K2510</f>
        <v/>
      </c>
      <c r="L2509" s="305" t="str">
        <f>'Product Ratings'!L2510</f>
        <v/>
      </c>
      <c r="M2509" s="134" t="str">
        <f>'Product Ratings'!M2510</f>
        <v/>
      </c>
      <c r="N2509" s="146"/>
      <c r="O2509" s="139" t="str">
        <f>'Product Ratings'!O2510</f>
        <v/>
      </c>
      <c r="P2509" s="139" t="str">
        <f>'Product Ratings'!P2510</f>
        <v/>
      </c>
      <c r="Q2509" s="139" t="str">
        <f>'Product Ratings'!Q2510</f>
        <v/>
      </c>
      <c r="R2509" s="139" t="str">
        <f>'Product Ratings'!R2510</f>
        <v/>
      </c>
      <c r="S2509" s="139" t="str">
        <f>'Product Ratings'!S2510</f>
        <v/>
      </c>
      <c r="T2509" s="307" t="str">
        <f>'Product Ratings'!T2510</f>
        <v/>
      </c>
      <c r="U2509" s="146"/>
      <c r="V2509" s="146"/>
      <c r="W2509" s="146"/>
    </row>
    <row r="2510" ht="12.75" customHeight="1">
      <c r="A2510" s="146"/>
      <c r="B2510" s="146" t="str">
        <f>'Product Ratings'!B2511</f>
        <v/>
      </c>
      <c r="C2510" s="146" t="str">
        <f>'Product Ratings'!C2511</f>
        <v/>
      </c>
      <c r="D2510" s="146" t="str">
        <f>'Product Ratings'!D2511</f>
        <v/>
      </c>
      <c r="E2510" s="146" t="str">
        <f>'Product Ratings'!E2511</f>
        <v/>
      </c>
      <c r="F2510" s="305" t="str">
        <f>'Product Ratings'!F2511</f>
        <v/>
      </c>
      <c r="G2510" s="305" t="str">
        <f>'Product Ratings'!G2511</f>
        <v/>
      </c>
      <c r="H2510" s="233" t="str">
        <f>'Product Ratings'!H2511</f>
        <v/>
      </c>
      <c r="I2510" s="146" t="str">
        <f>'Product Ratings'!I2511</f>
        <v/>
      </c>
      <c r="J2510" s="305" t="str">
        <f>'Product Ratings'!J2511</f>
        <v/>
      </c>
      <c r="K2510" s="146" t="str">
        <f>'Product Ratings'!K2511</f>
        <v/>
      </c>
      <c r="L2510" s="305" t="str">
        <f>'Product Ratings'!L2511</f>
        <v/>
      </c>
      <c r="M2510" s="134" t="str">
        <f>'Product Ratings'!M2511</f>
        <v/>
      </c>
      <c r="N2510" s="146"/>
      <c r="O2510" s="139" t="str">
        <f>'Product Ratings'!O2511</f>
        <v/>
      </c>
      <c r="P2510" s="139" t="str">
        <f>'Product Ratings'!P2511</f>
        <v/>
      </c>
      <c r="Q2510" s="139" t="str">
        <f>'Product Ratings'!Q2511</f>
        <v/>
      </c>
      <c r="R2510" s="139" t="str">
        <f>'Product Ratings'!R2511</f>
        <v/>
      </c>
      <c r="S2510" s="139" t="str">
        <f>'Product Ratings'!S2511</f>
        <v/>
      </c>
      <c r="T2510" s="307" t="str">
        <f>'Product Ratings'!T2511</f>
        <v/>
      </c>
      <c r="U2510" s="146"/>
      <c r="V2510" s="146"/>
      <c r="W2510" s="146"/>
    </row>
    <row r="2511" ht="12.75" customHeight="1">
      <c r="A2511" s="146"/>
      <c r="B2511" s="146" t="str">
        <f>'Product Ratings'!B2512</f>
        <v/>
      </c>
      <c r="C2511" s="146" t="str">
        <f>'Product Ratings'!C2512</f>
        <v/>
      </c>
      <c r="D2511" s="146" t="str">
        <f>'Product Ratings'!D2512</f>
        <v/>
      </c>
      <c r="E2511" s="146" t="str">
        <f>'Product Ratings'!E2512</f>
        <v/>
      </c>
      <c r="F2511" s="305" t="str">
        <f>'Product Ratings'!F2512</f>
        <v/>
      </c>
      <c r="G2511" s="305" t="str">
        <f>'Product Ratings'!G2512</f>
        <v/>
      </c>
      <c r="H2511" s="233" t="str">
        <f>'Product Ratings'!H2512</f>
        <v/>
      </c>
      <c r="I2511" s="146" t="str">
        <f>'Product Ratings'!I2512</f>
        <v/>
      </c>
      <c r="J2511" s="305" t="str">
        <f>'Product Ratings'!J2512</f>
        <v/>
      </c>
      <c r="K2511" s="146" t="str">
        <f>'Product Ratings'!K2512</f>
        <v/>
      </c>
      <c r="L2511" s="305" t="str">
        <f>'Product Ratings'!L2512</f>
        <v/>
      </c>
      <c r="M2511" s="134" t="str">
        <f>'Product Ratings'!M2512</f>
        <v/>
      </c>
      <c r="N2511" s="146"/>
      <c r="O2511" s="139" t="str">
        <f>'Product Ratings'!O2512</f>
        <v/>
      </c>
      <c r="P2511" s="139" t="str">
        <f>'Product Ratings'!P2512</f>
        <v/>
      </c>
      <c r="Q2511" s="139" t="str">
        <f>'Product Ratings'!Q2512</f>
        <v/>
      </c>
      <c r="R2511" s="139" t="str">
        <f>'Product Ratings'!R2512</f>
        <v/>
      </c>
      <c r="S2511" s="139" t="str">
        <f>'Product Ratings'!S2512</f>
        <v/>
      </c>
      <c r="T2511" s="307" t="str">
        <f>'Product Ratings'!T2512</f>
        <v/>
      </c>
      <c r="U2511" s="146"/>
      <c r="V2511" s="146"/>
      <c r="W2511" s="146"/>
    </row>
    <row r="2512" ht="12.75" customHeight="1">
      <c r="A2512" s="146"/>
      <c r="B2512" s="146" t="str">
        <f>'Product Ratings'!B2513</f>
        <v/>
      </c>
      <c r="C2512" s="146" t="str">
        <f>'Product Ratings'!C2513</f>
        <v/>
      </c>
      <c r="D2512" s="146" t="str">
        <f>'Product Ratings'!D2513</f>
        <v/>
      </c>
      <c r="E2512" s="146" t="str">
        <f>'Product Ratings'!E2513</f>
        <v/>
      </c>
      <c r="F2512" s="305" t="str">
        <f>'Product Ratings'!F2513</f>
        <v/>
      </c>
      <c r="G2512" s="305" t="str">
        <f>'Product Ratings'!G2513</f>
        <v/>
      </c>
      <c r="H2512" s="233" t="str">
        <f>'Product Ratings'!H2513</f>
        <v/>
      </c>
      <c r="I2512" s="146" t="str">
        <f>'Product Ratings'!I2513</f>
        <v/>
      </c>
      <c r="J2512" s="305" t="str">
        <f>'Product Ratings'!J2513</f>
        <v/>
      </c>
      <c r="K2512" s="146" t="str">
        <f>'Product Ratings'!K2513</f>
        <v/>
      </c>
      <c r="L2512" s="305" t="str">
        <f>'Product Ratings'!L2513</f>
        <v/>
      </c>
      <c r="M2512" s="134" t="str">
        <f>'Product Ratings'!M2513</f>
        <v/>
      </c>
      <c r="N2512" s="146"/>
      <c r="O2512" s="139" t="str">
        <f>'Product Ratings'!O2513</f>
        <v/>
      </c>
      <c r="P2512" s="139" t="str">
        <f>'Product Ratings'!P2513</f>
        <v/>
      </c>
      <c r="Q2512" s="139" t="str">
        <f>'Product Ratings'!Q2513</f>
        <v/>
      </c>
      <c r="R2512" s="139" t="str">
        <f>'Product Ratings'!R2513</f>
        <v/>
      </c>
      <c r="S2512" s="139" t="str">
        <f>'Product Ratings'!S2513</f>
        <v/>
      </c>
      <c r="T2512" s="307" t="str">
        <f>'Product Ratings'!T2513</f>
        <v/>
      </c>
      <c r="U2512" s="146"/>
      <c r="V2512" s="146"/>
      <c r="W2512" s="146"/>
    </row>
    <row r="2513" ht="12.75" customHeight="1">
      <c r="A2513" s="146"/>
      <c r="B2513" s="146" t="str">
        <f>'Product Ratings'!B2514</f>
        <v/>
      </c>
      <c r="C2513" s="146" t="str">
        <f>'Product Ratings'!C2514</f>
        <v/>
      </c>
      <c r="D2513" s="146" t="str">
        <f>'Product Ratings'!D2514</f>
        <v/>
      </c>
      <c r="E2513" s="146" t="str">
        <f>'Product Ratings'!E2514</f>
        <v/>
      </c>
      <c r="F2513" s="305" t="str">
        <f>'Product Ratings'!F2514</f>
        <v/>
      </c>
      <c r="G2513" s="305" t="str">
        <f>'Product Ratings'!G2514</f>
        <v/>
      </c>
      <c r="H2513" s="233" t="str">
        <f>'Product Ratings'!H2514</f>
        <v/>
      </c>
      <c r="I2513" s="146" t="str">
        <f>'Product Ratings'!I2514</f>
        <v/>
      </c>
      <c r="J2513" s="305" t="str">
        <f>'Product Ratings'!J2514</f>
        <v/>
      </c>
      <c r="K2513" s="146" t="str">
        <f>'Product Ratings'!K2514</f>
        <v/>
      </c>
      <c r="L2513" s="305" t="str">
        <f>'Product Ratings'!L2514</f>
        <v/>
      </c>
      <c r="M2513" s="134" t="str">
        <f>'Product Ratings'!M2514</f>
        <v/>
      </c>
      <c r="N2513" s="146"/>
      <c r="O2513" s="139" t="str">
        <f>'Product Ratings'!O2514</f>
        <v/>
      </c>
      <c r="P2513" s="139" t="str">
        <f>'Product Ratings'!P2514</f>
        <v/>
      </c>
      <c r="Q2513" s="139" t="str">
        <f>'Product Ratings'!Q2514</f>
        <v/>
      </c>
      <c r="R2513" s="139" t="str">
        <f>'Product Ratings'!R2514</f>
        <v/>
      </c>
      <c r="S2513" s="139" t="str">
        <f>'Product Ratings'!S2514</f>
        <v/>
      </c>
      <c r="T2513" s="307" t="str">
        <f>'Product Ratings'!T2514</f>
        <v/>
      </c>
      <c r="U2513" s="146"/>
      <c r="V2513" s="146"/>
      <c r="W2513" s="146"/>
    </row>
    <row r="2514" ht="12.75" customHeight="1">
      <c r="A2514" s="146"/>
      <c r="B2514" s="146" t="str">
        <f>'Product Ratings'!B2515</f>
        <v/>
      </c>
      <c r="C2514" s="146" t="str">
        <f>'Product Ratings'!C2515</f>
        <v/>
      </c>
      <c r="D2514" s="146" t="str">
        <f>'Product Ratings'!D2515</f>
        <v/>
      </c>
      <c r="E2514" s="146" t="str">
        <f>'Product Ratings'!E2515</f>
        <v/>
      </c>
      <c r="F2514" s="305" t="str">
        <f>'Product Ratings'!F2515</f>
        <v/>
      </c>
      <c r="G2514" s="305" t="str">
        <f>'Product Ratings'!G2515</f>
        <v/>
      </c>
      <c r="H2514" s="233" t="str">
        <f>'Product Ratings'!H2515</f>
        <v/>
      </c>
      <c r="I2514" s="146" t="str">
        <f>'Product Ratings'!I2515</f>
        <v/>
      </c>
      <c r="J2514" s="305" t="str">
        <f>'Product Ratings'!J2515</f>
        <v/>
      </c>
      <c r="K2514" s="146" t="str">
        <f>'Product Ratings'!K2515</f>
        <v/>
      </c>
      <c r="L2514" s="305" t="str">
        <f>'Product Ratings'!L2515</f>
        <v/>
      </c>
      <c r="M2514" s="134" t="str">
        <f>'Product Ratings'!M2515</f>
        <v/>
      </c>
      <c r="N2514" s="146"/>
      <c r="O2514" s="139" t="str">
        <f>'Product Ratings'!O2515</f>
        <v/>
      </c>
      <c r="P2514" s="139" t="str">
        <f>'Product Ratings'!P2515</f>
        <v/>
      </c>
      <c r="Q2514" s="139" t="str">
        <f>'Product Ratings'!Q2515</f>
        <v/>
      </c>
      <c r="R2514" s="139" t="str">
        <f>'Product Ratings'!R2515</f>
        <v/>
      </c>
      <c r="S2514" s="139" t="str">
        <f>'Product Ratings'!S2515</f>
        <v/>
      </c>
      <c r="T2514" s="307" t="str">
        <f>'Product Ratings'!T2515</f>
        <v/>
      </c>
      <c r="U2514" s="146"/>
      <c r="V2514" s="146"/>
      <c r="W2514" s="146"/>
    </row>
    <row r="2515" ht="12.75" customHeight="1">
      <c r="A2515" s="146"/>
      <c r="B2515" s="146" t="str">
        <f>'Product Ratings'!B2516</f>
        <v/>
      </c>
      <c r="C2515" s="146" t="str">
        <f>'Product Ratings'!C2516</f>
        <v/>
      </c>
      <c r="D2515" s="146" t="str">
        <f>'Product Ratings'!D2516</f>
        <v/>
      </c>
      <c r="E2515" s="146" t="str">
        <f>'Product Ratings'!E2516</f>
        <v/>
      </c>
      <c r="F2515" s="305" t="str">
        <f>'Product Ratings'!F2516</f>
        <v/>
      </c>
      <c r="G2515" s="305" t="str">
        <f>'Product Ratings'!G2516</f>
        <v/>
      </c>
      <c r="H2515" s="233" t="str">
        <f>'Product Ratings'!H2516</f>
        <v/>
      </c>
      <c r="I2515" s="146" t="str">
        <f>'Product Ratings'!I2516</f>
        <v/>
      </c>
      <c r="J2515" s="305" t="str">
        <f>'Product Ratings'!J2516</f>
        <v/>
      </c>
      <c r="K2515" s="146" t="str">
        <f>'Product Ratings'!K2516</f>
        <v/>
      </c>
      <c r="L2515" s="305" t="str">
        <f>'Product Ratings'!L2516</f>
        <v/>
      </c>
      <c r="M2515" s="134" t="str">
        <f>'Product Ratings'!M2516</f>
        <v/>
      </c>
      <c r="N2515" s="146"/>
      <c r="O2515" s="139" t="str">
        <f>'Product Ratings'!O2516</f>
        <v/>
      </c>
      <c r="P2515" s="139" t="str">
        <f>'Product Ratings'!P2516</f>
        <v/>
      </c>
      <c r="Q2515" s="139" t="str">
        <f>'Product Ratings'!Q2516</f>
        <v/>
      </c>
      <c r="R2515" s="139" t="str">
        <f>'Product Ratings'!R2516</f>
        <v/>
      </c>
      <c r="S2515" s="139" t="str">
        <f>'Product Ratings'!S2516</f>
        <v/>
      </c>
      <c r="T2515" s="307" t="str">
        <f>'Product Ratings'!T2516</f>
        <v/>
      </c>
      <c r="U2515" s="146"/>
      <c r="V2515" s="146"/>
      <c r="W2515" s="146"/>
    </row>
    <row r="2516" ht="12.75" customHeight="1">
      <c r="A2516" s="146"/>
      <c r="B2516" s="146" t="str">
        <f>'Product Ratings'!B2517</f>
        <v/>
      </c>
      <c r="C2516" s="146" t="str">
        <f>'Product Ratings'!C2517</f>
        <v/>
      </c>
      <c r="D2516" s="146" t="str">
        <f>'Product Ratings'!D2517</f>
        <v/>
      </c>
      <c r="E2516" s="146" t="str">
        <f>'Product Ratings'!E2517</f>
        <v/>
      </c>
      <c r="F2516" s="305" t="str">
        <f>'Product Ratings'!F2517</f>
        <v/>
      </c>
      <c r="G2516" s="305" t="str">
        <f>'Product Ratings'!G2517</f>
        <v/>
      </c>
      <c r="H2516" s="233" t="str">
        <f>'Product Ratings'!H2517</f>
        <v/>
      </c>
      <c r="I2516" s="146" t="str">
        <f>'Product Ratings'!I2517</f>
        <v/>
      </c>
      <c r="J2516" s="305" t="str">
        <f>'Product Ratings'!J2517</f>
        <v/>
      </c>
      <c r="K2516" s="146" t="str">
        <f>'Product Ratings'!K2517</f>
        <v/>
      </c>
      <c r="L2516" s="305" t="str">
        <f>'Product Ratings'!L2517</f>
        <v/>
      </c>
      <c r="M2516" s="134" t="str">
        <f>'Product Ratings'!M2517</f>
        <v/>
      </c>
      <c r="N2516" s="146"/>
      <c r="O2516" s="139" t="str">
        <f>'Product Ratings'!O2517</f>
        <v/>
      </c>
      <c r="P2516" s="139" t="str">
        <f>'Product Ratings'!P2517</f>
        <v/>
      </c>
      <c r="Q2516" s="139" t="str">
        <f>'Product Ratings'!Q2517</f>
        <v/>
      </c>
      <c r="R2516" s="139" t="str">
        <f>'Product Ratings'!R2517</f>
        <v/>
      </c>
      <c r="S2516" s="139" t="str">
        <f>'Product Ratings'!S2517</f>
        <v/>
      </c>
      <c r="T2516" s="307" t="str">
        <f>'Product Ratings'!T2517</f>
        <v/>
      </c>
      <c r="U2516" s="146"/>
      <c r="V2516" s="146"/>
      <c r="W2516" s="146"/>
    </row>
    <row r="2517" ht="12.75" customHeight="1">
      <c r="A2517" s="146"/>
      <c r="B2517" s="146" t="str">
        <f>'Product Ratings'!B2518</f>
        <v/>
      </c>
      <c r="C2517" s="146" t="str">
        <f>'Product Ratings'!C2518</f>
        <v/>
      </c>
      <c r="D2517" s="146" t="str">
        <f>'Product Ratings'!D2518</f>
        <v/>
      </c>
      <c r="E2517" s="146" t="str">
        <f>'Product Ratings'!E2518</f>
        <v/>
      </c>
      <c r="F2517" s="305" t="str">
        <f>'Product Ratings'!F2518</f>
        <v/>
      </c>
      <c r="G2517" s="305" t="str">
        <f>'Product Ratings'!G2518</f>
        <v/>
      </c>
      <c r="H2517" s="233" t="str">
        <f>'Product Ratings'!H2518</f>
        <v/>
      </c>
      <c r="I2517" s="146" t="str">
        <f>'Product Ratings'!I2518</f>
        <v/>
      </c>
      <c r="J2517" s="305" t="str">
        <f>'Product Ratings'!J2518</f>
        <v/>
      </c>
      <c r="K2517" s="146" t="str">
        <f>'Product Ratings'!K2518</f>
        <v/>
      </c>
      <c r="L2517" s="305" t="str">
        <f>'Product Ratings'!L2518</f>
        <v/>
      </c>
      <c r="M2517" s="134" t="str">
        <f>'Product Ratings'!M2518</f>
        <v/>
      </c>
      <c r="N2517" s="146"/>
      <c r="O2517" s="139" t="str">
        <f>'Product Ratings'!O2518</f>
        <v/>
      </c>
      <c r="P2517" s="139" t="str">
        <f>'Product Ratings'!P2518</f>
        <v/>
      </c>
      <c r="Q2517" s="139" t="str">
        <f>'Product Ratings'!Q2518</f>
        <v/>
      </c>
      <c r="R2517" s="139" t="str">
        <f>'Product Ratings'!R2518</f>
        <v/>
      </c>
      <c r="S2517" s="139" t="str">
        <f>'Product Ratings'!S2518</f>
        <v/>
      </c>
      <c r="T2517" s="307" t="str">
        <f>'Product Ratings'!T2518</f>
        <v/>
      </c>
      <c r="U2517" s="146"/>
      <c r="V2517" s="146"/>
      <c r="W2517" s="146"/>
    </row>
    <row r="2518" ht="12.75" customHeight="1">
      <c r="A2518" s="146"/>
      <c r="B2518" s="146" t="str">
        <f>'Product Ratings'!B2519</f>
        <v/>
      </c>
      <c r="C2518" s="146" t="str">
        <f>'Product Ratings'!C2519</f>
        <v/>
      </c>
      <c r="D2518" s="146" t="str">
        <f>'Product Ratings'!D2519</f>
        <v/>
      </c>
      <c r="E2518" s="146" t="str">
        <f>'Product Ratings'!E2519</f>
        <v/>
      </c>
      <c r="F2518" s="305" t="str">
        <f>'Product Ratings'!F2519</f>
        <v/>
      </c>
      <c r="G2518" s="305" t="str">
        <f>'Product Ratings'!G2519</f>
        <v/>
      </c>
      <c r="H2518" s="233" t="str">
        <f>'Product Ratings'!H2519</f>
        <v/>
      </c>
      <c r="I2518" s="146" t="str">
        <f>'Product Ratings'!I2519</f>
        <v/>
      </c>
      <c r="J2518" s="305" t="str">
        <f>'Product Ratings'!J2519</f>
        <v/>
      </c>
      <c r="K2518" s="146" t="str">
        <f>'Product Ratings'!K2519</f>
        <v/>
      </c>
      <c r="L2518" s="305" t="str">
        <f>'Product Ratings'!L2519</f>
        <v/>
      </c>
      <c r="M2518" s="134" t="str">
        <f>'Product Ratings'!M2519</f>
        <v/>
      </c>
      <c r="N2518" s="146"/>
      <c r="O2518" s="139" t="str">
        <f>'Product Ratings'!O2519</f>
        <v/>
      </c>
      <c r="P2518" s="139" t="str">
        <f>'Product Ratings'!P2519</f>
        <v/>
      </c>
      <c r="Q2518" s="139" t="str">
        <f>'Product Ratings'!Q2519</f>
        <v/>
      </c>
      <c r="R2518" s="139" t="str">
        <f>'Product Ratings'!R2519</f>
        <v/>
      </c>
      <c r="S2518" s="139" t="str">
        <f>'Product Ratings'!S2519</f>
        <v/>
      </c>
      <c r="T2518" s="307" t="str">
        <f>'Product Ratings'!T2519</f>
        <v/>
      </c>
      <c r="U2518" s="146"/>
      <c r="V2518" s="146"/>
      <c r="W2518" s="146"/>
    </row>
    <row r="2519" ht="12.75" customHeight="1">
      <c r="A2519" s="146"/>
      <c r="B2519" s="146" t="str">
        <f>'Product Ratings'!B2520</f>
        <v/>
      </c>
      <c r="C2519" s="146" t="str">
        <f>'Product Ratings'!C2520</f>
        <v/>
      </c>
      <c r="D2519" s="146" t="str">
        <f>'Product Ratings'!D2520</f>
        <v/>
      </c>
      <c r="E2519" s="146" t="str">
        <f>'Product Ratings'!E2520</f>
        <v/>
      </c>
      <c r="F2519" s="305" t="str">
        <f>'Product Ratings'!F2520</f>
        <v/>
      </c>
      <c r="G2519" s="305" t="str">
        <f>'Product Ratings'!G2520</f>
        <v/>
      </c>
      <c r="H2519" s="233" t="str">
        <f>'Product Ratings'!H2520</f>
        <v/>
      </c>
      <c r="I2519" s="146" t="str">
        <f>'Product Ratings'!I2520</f>
        <v/>
      </c>
      <c r="J2519" s="305" t="str">
        <f>'Product Ratings'!J2520</f>
        <v/>
      </c>
      <c r="K2519" s="146" t="str">
        <f>'Product Ratings'!K2520</f>
        <v/>
      </c>
      <c r="L2519" s="305" t="str">
        <f>'Product Ratings'!L2520</f>
        <v/>
      </c>
      <c r="M2519" s="134" t="str">
        <f>'Product Ratings'!M2520</f>
        <v/>
      </c>
      <c r="N2519" s="146"/>
      <c r="O2519" s="139" t="str">
        <f>'Product Ratings'!O2520</f>
        <v/>
      </c>
      <c r="P2519" s="139" t="str">
        <f>'Product Ratings'!P2520</f>
        <v/>
      </c>
      <c r="Q2519" s="139" t="str">
        <f>'Product Ratings'!Q2520</f>
        <v/>
      </c>
      <c r="R2519" s="139" t="str">
        <f>'Product Ratings'!R2520</f>
        <v/>
      </c>
      <c r="S2519" s="139" t="str">
        <f>'Product Ratings'!S2520</f>
        <v/>
      </c>
      <c r="T2519" s="307" t="str">
        <f>'Product Ratings'!T2520</f>
        <v/>
      </c>
      <c r="U2519" s="146"/>
      <c r="V2519" s="146"/>
      <c r="W2519" s="146"/>
    </row>
    <row r="2520" ht="12.75" customHeight="1">
      <c r="A2520" s="146"/>
      <c r="B2520" s="146" t="str">
        <f>'Product Ratings'!B2521</f>
        <v/>
      </c>
      <c r="C2520" s="146" t="str">
        <f>'Product Ratings'!C2521</f>
        <v/>
      </c>
      <c r="D2520" s="146" t="str">
        <f>'Product Ratings'!D2521</f>
        <v/>
      </c>
      <c r="E2520" s="146" t="str">
        <f>'Product Ratings'!E2521</f>
        <v/>
      </c>
      <c r="F2520" s="305" t="str">
        <f>'Product Ratings'!F2521</f>
        <v/>
      </c>
      <c r="G2520" s="305" t="str">
        <f>'Product Ratings'!G2521</f>
        <v/>
      </c>
      <c r="H2520" s="233" t="str">
        <f>'Product Ratings'!H2521</f>
        <v/>
      </c>
      <c r="I2520" s="146" t="str">
        <f>'Product Ratings'!I2521</f>
        <v/>
      </c>
      <c r="J2520" s="305" t="str">
        <f>'Product Ratings'!J2521</f>
        <v/>
      </c>
      <c r="K2520" s="146" t="str">
        <f>'Product Ratings'!K2521</f>
        <v/>
      </c>
      <c r="L2520" s="305" t="str">
        <f>'Product Ratings'!L2521</f>
        <v/>
      </c>
      <c r="M2520" s="134" t="str">
        <f>'Product Ratings'!M2521</f>
        <v/>
      </c>
      <c r="N2520" s="146"/>
      <c r="O2520" s="139" t="str">
        <f>'Product Ratings'!O2521</f>
        <v/>
      </c>
      <c r="P2520" s="139" t="str">
        <f>'Product Ratings'!P2521</f>
        <v/>
      </c>
      <c r="Q2520" s="139" t="str">
        <f>'Product Ratings'!Q2521</f>
        <v/>
      </c>
      <c r="R2520" s="139" t="str">
        <f>'Product Ratings'!R2521</f>
        <v/>
      </c>
      <c r="S2520" s="139" t="str">
        <f>'Product Ratings'!S2521</f>
        <v/>
      </c>
      <c r="T2520" s="307" t="str">
        <f>'Product Ratings'!T2521</f>
        <v/>
      </c>
      <c r="U2520" s="146"/>
      <c r="V2520" s="146"/>
      <c r="W2520" s="146"/>
    </row>
    <row r="2521" ht="12.75" customHeight="1">
      <c r="A2521" s="146"/>
      <c r="B2521" s="146" t="str">
        <f>'Product Ratings'!B2522</f>
        <v/>
      </c>
      <c r="C2521" s="146" t="str">
        <f>'Product Ratings'!C2522</f>
        <v/>
      </c>
      <c r="D2521" s="146" t="str">
        <f>'Product Ratings'!D2522</f>
        <v/>
      </c>
      <c r="E2521" s="146" t="str">
        <f>'Product Ratings'!E2522</f>
        <v/>
      </c>
      <c r="F2521" s="305" t="str">
        <f>'Product Ratings'!F2522</f>
        <v/>
      </c>
      <c r="G2521" s="305" t="str">
        <f>'Product Ratings'!G2522</f>
        <v/>
      </c>
      <c r="H2521" s="233" t="str">
        <f>'Product Ratings'!H2522</f>
        <v/>
      </c>
      <c r="I2521" s="146" t="str">
        <f>'Product Ratings'!I2522</f>
        <v/>
      </c>
      <c r="J2521" s="305" t="str">
        <f>'Product Ratings'!J2522</f>
        <v/>
      </c>
      <c r="K2521" s="146" t="str">
        <f>'Product Ratings'!K2522</f>
        <v/>
      </c>
      <c r="L2521" s="305" t="str">
        <f>'Product Ratings'!L2522</f>
        <v/>
      </c>
      <c r="M2521" s="134" t="str">
        <f>'Product Ratings'!M2522</f>
        <v/>
      </c>
      <c r="N2521" s="146"/>
      <c r="O2521" s="139" t="str">
        <f>'Product Ratings'!O2522</f>
        <v/>
      </c>
      <c r="P2521" s="139" t="str">
        <f>'Product Ratings'!P2522</f>
        <v/>
      </c>
      <c r="Q2521" s="139" t="str">
        <f>'Product Ratings'!Q2522</f>
        <v/>
      </c>
      <c r="R2521" s="139" t="str">
        <f>'Product Ratings'!R2522</f>
        <v/>
      </c>
      <c r="S2521" s="139" t="str">
        <f>'Product Ratings'!S2522</f>
        <v/>
      </c>
      <c r="T2521" s="307" t="str">
        <f>'Product Ratings'!T2522</f>
        <v/>
      </c>
      <c r="U2521" s="146"/>
      <c r="V2521" s="146"/>
      <c r="W2521" s="146"/>
    </row>
    <row r="2522" ht="12.75" customHeight="1">
      <c r="A2522" s="146"/>
      <c r="B2522" s="146" t="str">
        <f>'Product Ratings'!B2523</f>
        <v/>
      </c>
      <c r="C2522" s="146" t="str">
        <f>'Product Ratings'!C2523</f>
        <v/>
      </c>
      <c r="D2522" s="146" t="str">
        <f>'Product Ratings'!D2523</f>
        <v/>
      </c>
      <c r="E2522" s="146" t="str">
        <f>'Product Ratings'!E2523</f>
        <v/>
      </c>
      <c r="F2522" s="305" t="str">
        <f>'Product Ratings'!F2523</f>
        <v/>
      </c>
      <c r="G2522" s="305" t="str">
        <f>'Product Ratings'!G2523</f>
        <v/>
      </c>
      <c r="H2522" s="233" t="str">
        <f>'Product Ratings'!H2523</f>
        <v/>
      </c>
      <c r="I2522" s="146" t="str">
        <f>'Product Ratings'!I2523</f>
        <v/>
      </c>
      <c r="J2522" s="305" t="str">
        <f>'Product Ratings'!J2523</f>
        <v/>
      </c>
      <c r="K2522" s="146" t="str">
        <f>'Product Ratings'!K2523</f>
        <v/>
      </c>
      <c r="L2522" s="305" t="str">
        <f>'Product Ratings'!L2523</f>
        <v/>
      </c>
      <c r="M2522" s="134" t="str">
        <f>'Product Ratings'!M2523</f>
        <v/>
      </c>
      <c r="N2522" s="146"/>
      <c r="O2522" s="139" t="str">
        <f>'Product Ratings'!O2523</f>
        <v/>
      </c>
      <c r="P2522" s="139" t="str">
        <f>'Product Ratings'!P2523</f>
        <v/>
      </c>
      <c r="Q2522" s="139" t="str">
        <f>'Product Ratings'!Q2523</f>
        <v/>
      </c>
      <c r="R2522" s="139" t="str">
        <f>'Product Ratings'!R2523</f>
        <v/>
      </c>
      <c r="S2522" s="139" t="str">
        <f>'Product Ratings'!S2523</f>
        <v/>
      </c>
      <c r="T2522" s="307" t="str">
        <f>'Product Ratings'!T2523</f>
        <v/>
      </c>
      <c r="U2522" s="146"/>
      <c r="V2522" s="146"/>
      <c r="W2522" s="146"/>
    </row>
    <row r="2523" ht="12.75" customHeight="1">
      <c r="A2523" s="146"/>
      <c r="B2523" s="146" t="str">
        <f>'Product Ratings'!B2524</f>
        <v/>
      </c>
      <c r="C2523" s="146" t="str">
        <f>'Product Ratings'!C2524</f>
        <v/>
      </c>
      <c r="D2523" s="146" t="str">
        <f>'Product Ratings'!D2524</f>
        <v/>
      </c>
      <c r="E2523" s="146" t="str">
        <f>'Product Ratings'!E2524</f>
        <v/>
      </c>
      <c r="F2523" s="305" t="str">
        <f>'Product Ratings'!F2524</f>
        <v/>
      </c>
      <c r="G2523" s="305" t="str">
        <f>'Product Ratings'!G2524</f>
        <v/>
      </c>
      <c r="H2523" s="233" t="str">
        <f>'Product Ratings'!H2524</f>
        <v/>
      </c>
      <c r="I2523" s="146" t="str">
        <f>'Product Ratings'!I2524</f>
        <v/>
      </c>
      <c r="J2523" s="305" t="str">
        <f>'Product Ratings'!J2524</f>
        <v/>
      </c>
      <c r="K2523" s="146" t="str">
        <f>'Product Ratings'!K2524</f>
        <v/>
      </c>
      <c r="L2523" s="305" t="str">
        <f>'Product Ratings'!L2524</f>
        <v/>
      </c>
      <c r="M2523" s="134" t="str">
        <f>'Product Ratings'!M2524</f>
        <v/>
      </c>
      <c r="N2523" s="146"/>
      <c r="O2523" s="139" t="str">
        <f>'Product Ratings'!O2524</f>
        <v/>
      </c>
      <c r="P2523" s="139" t="str">
        <f>'Product Ratings'!P2524</f>
        <v/>
      </c>
      <c r="Q2523" s="139" t="str">
        <f>'Product Ratings'!Q2524</f>
        <v/>
      </c>
      <c r="R2523" s="139" t="str">
        <f>'Product Ratings'!R2524</f>
        <v/>
      </c>
      <c r="S2523" s="139" t="str">
        <f>'Product Ratings'!S2524</f>
        <v/>
      </c>
      <c r="T2523" s="307" t="str">
        <f>'Product Ratings'!T2524</f>
        <v/>
      </c>
      <c r="U2523" s="146"/>
      <c r="V2523" s="146"/>
      <c r="W2523" s="146"/>
    </row>
    <row r="2524" ht="12.75" customHeight="1">
      <c r="A2524" s="146"/>
      <c r="B2524" s="146" t="str">
        <f>'Product Ratings'!B2525</f>
        <v/>
      </c>
      <c r="C2524" s="146" t="str">
        <f>'Product Ratings'!C2525</f>
        <v/>
      </c>
      <c r="D2524" s="146" t="str">
        <f>'Product Ratings'!D2525</f>
        <v/>
      </c>
      <c r="E2524" s="146" t="str">
        <f>'Product Ratings'!E2525</f>
        <v/>
      </c>
      <c r="F2524" s="305" t="str">
        <f>'Product Ratings'!F2525</f>
        <v/>
      </c>
      <c r="G2524" s="305" t="str">
        <f>'Product Ratings'!G2525</f>
        <v/>
      </c>
      <c r="H2524" s="233" t="str">
        <f>'Product Ratings'!H2525</f>
        <v/>
      </c>
      <c r="I2524" s="146" t="str">
        <f>'Product Ratings'!I2525</f>
        <v/>
      </c>
      <c r="J2524" s="305" t="str">
        <f>'Product Ratings'!J2525</f>
        <v/>
      </c>
      <c r="K2524" s="146" t="str">
        <f>'Product Ratings'!K2525</f>
        <v/>
      </c>
      <c r="L2524" s="305" t="str">
        <f>'Product Ratings'!L2525</f>
        <v/>
      </c>
      <c r="M2524" s="134" t="str">
        <f>'Product Ratings'!M2525</f>
        <v/>
      </c>
      <c r="N2524" s="146"/>
      <c r="O2524" s="139" t="str">
        <f>'Product Ratings'!O2525</f>
        <v/>
      </c>
      <c r="P2524" s="139" t="str">
        <f>'Product Ratings'!P2525</f>
        <v/>
      </c>
      <c r="Q2524" s="139" t="str">
        <f>'Product Ratings'!Q2525</f>
        <v/>
      </c>
      <c r="R2524" s="139" t="str">
        <f>'Product Ratings'!R2525</f>
        <v/>
      </c>
      <c r="S2524" s="139" t="str">
        <f>'Product Ratings'!S2525</f>
        <v/>
      </c>
      <c r="T2524" s="307" t="str">
        <f>'Product Ratings'!T2525</f>
        <v/>
      </c>
      <c r="U2524" s="146"/>
      <c r="V2524" s="146"/>
      <c r="W2524" s="146"/>
    </row>
    <row r="2525" ht="12.75" customHeight="1">
      <c r="A2525" s="146"/>
      <c r="B2525" s="146" t="str">
        <f>'Product Ratings'!B2526</f>
        <v/>
      </c>
      <c r="C2525" s="146" t="str">
        <f>'Product Ratings'!C2526</f>
        <v/>
      </c>
      <c r="D2525" s="146" t="str">
        <f>'Product Ratings'!D2526</f>
        <v/>
      </c>
      <c r="E2525" s="146" t="str">
        <f>'Product Ratings'!E2526</f>
        <v/>
      </c>
      <c r="F2525" s="305" t="str">
        <f>'Product Ratings'!F2526</f>
        <v/>
      </c>
      <c r="G2525" s="305" t="str">
        <f>'Product Ratings'!G2526</f>
        <v/>
      </c>
      <c r="H2525" s="233" t="str">
        <f>'Product Ratings'!H2526</f>
        <v/>
      </c>
      <c r="I2525" s="146" t="str">
        <f>'Product Ratings'!I2526</f>
        <v/>
      </c>
      <c r="J2525" s="305" t="str">
        <f>'Product Ratings'!J2526</f>
        <v/>
      </c>
      <c r="K2525" s="146" t="str">
        <f>'Product Ratings'!K2526</f>
        <v/>
      </c>
      <c r="L2525" s="305" t="str">
        <f>'Product Ratings'!L2526</f>
        <v/>
      </c>
      <c r="M2525" s="134" t="str">
        <f>'Product Ratings'!M2526</f>
        <v/>
      </c>
      <c r="N2525" s="146"/>
      <c r="O2525" s="139" t="str">
        <f>'Product Ratings'!O2526</f>
        <v/>
      </c>
      <c r="P2525" s="139" t="str">
        <f>'Product Ratings'!P2526</f>
        <v/>
      </c>
      <c r="Q2525" s="139" t="str">
        <f>'Product Ratings'!Q2526</f>
        <v/>
      </c>
      <c r="R2525" s="139" t="str">
        <f>'Product Ratings'!R2526</f>
        <v/>
      </c>
      <c r="S2525" s="139" t="str">
        <f>'Product Ratings'!S2526</f>
        <v/>
      </c>
      <c r="T2525" s="307" t="str">
        <f>'Product Ratings'!T2526</f>
        <v/>
      </c>
      <c r="U2525" s="146"/>
      <c r="V2525" s="146"/>
      <c r="W2525" s="146"/>
    </row>
    <row r="2526" ht="12.75" customHeight="1">
      <c r="A2526" s="146"/>
      <c r="B2526" s="146" t="str">
        <f>'Product Ratings'!B2527</f>
        <v/>
      </c>
      <c r="C2526" s="146" t="str">
        <f>'Product Ratings'!C2527</f>
        <v/>
      </c>
      <c r="D2526" s="146" t="str">
        <f>'Product Ratings'!D2527</f>
        <v/>
      </c>
      <c r="E2526" s="146" t="str">
        <f>'Product Ratings'!E2527</f>
        <v/>
      </c>
      <c r="F2526" s="305" t="str">
        <f>'Product Ratings'!F2527</f>
        <v/>
      </c>
      <c r="G2526" s="305" t="str">
        <f>'Product Ratings'!G2527</f>
        <v/>
      </c>
      <c r="H2526" s="233" t="str">
        <f>'Product Ratings'!H2527</f>
        <v/>
      </c>
      <c r="I2526" s="146" t="str">
        <f>'Product Ratings'!I2527</f>
        <v/>
      </c>
      <c r="J2526" s="305" t="str">
        <f>'Product Ratings'!J2527</f>
        <v/>
      </c>
      <c r="K2526" s="146" t="str">
        <f>'Product Ratings'!K2527</f>
        <v/>
      </c>
      <c r="L2526" s="305" t="str">
        <f>'Product Ratings'!L2527</f>
        <v/>
      </c>
      <c r="M2526" s="134" t="str">
        <f>'Product Ratings'!M2527</f>
        <v/>
      </c>
      <c r="N2526" s="146"/>
      <c r="O2526" s="139" t="str">
        <f>'Product Ratings'!O2527</f>
        <v/>
      </c>
      <c r="P2526" s="139" t="str">
        <f>'Product Ratings'!P2527</f>
        <v/>
      </c>
      <c r="Q2526" s="139" t="str">
        <f>'Product Ratings'!Q2527</f>
        <v/>
      </c>
      <c r="R2526" s="139" t="str">
        <f>'Product Ratings'!R2527</f>
        <v/>
      </c>
      <c r="S2526" s="139" t="str">
        <f>'Product Ratings'!S2527</f>
        <v/>
      </c>
      <c r="T2526" s="307" t="str">
        <f>'Product Ratings'!T2527</f>
        <v/>
      </c>
      <c r="U2526" s="146"/>
      <c r="V2526" s="146"/>
      <c r="W2526" s="146"/>
    </row>
    <row r="2527" ht="12.75" customHeight="1">
      <c r="A2527" s="146"/>
      <c r="B2527" s="146" t="str">
        <f>'Product Ratings'!B2528</f>
        <v/>
      </c>
      <c r="C2527" s="146" t="str">
        <f>'Product Ratings'!C2528</f>
        <v/>
      </c>
      <c r="D2527" s="146" t="str">
        <f>'Product Ratings'!D2528</f>
        <v/>
      </c>
      <c r="E2527" s="146" t="str">
        <f>'Product Ratings'!E2528</f>
        <v/>
      </c>
      <c r="F2527" s="305" t="str">
        <f>'Product Ratings'!F2528</f>
        <v/>
      </c>
      <c r="G2527" s="305" t="str">
        <f>'Product Ratings'!G2528</f>
        <v/>
      </c>
      <c r="H2527" s="233" t="str">
        <f>'Product Ratings'!H2528</f>
        <v/>
      </c>
      <c r="I2527" s="146" t="str">
        <f>'Product Ratings'!I2528</f>
        <v/>
      </c>
      <c r="J2527" s="305" t="str">
        <f>'Product Ratings'!J2528</f>
        <v/>
      </c>
      <c r="K2527" s="146" t="str">
        <f>'Product Ratings'!K2528</f>
        <v/>
      </c>
      <c r="L2527" s="305" t="str">
        <f>'Product Ratings'!L2528</f>
        <v/>
      </c>
      <c r="M2527" s="134" t="str">
        <f>'Product Ratings'!M2528</f>
        <v/>
      </c>
      <c r="N2527" s="146"/>
      <c r="O2527" s="139" t="str">
        <f>'Product Ratings'!O2528</f>
        <v/>
      </c>
      <c r="P2527" s="139" t="str">
        <f>'Product Ratings'!P2528</f>
        <v/>
      </c>
      <c r="Q2527" s="139" t="str">
        <f>'Product Ratings'!Q2528</f>
        <v/>
      </c>
      <c r="R2527" s="139" t="str">
        <f>'Product Ratings'!R2528</f>
        <v/>
      </c>
      <c r="S2527" s="139" t="str">
        <f>'Product Ratings'!S2528</f>
        <v/>
      </c>
      <c r="T2527" s="307" t="str">
        <f>'Product Ratings'!T2528</f>
        <v/>
      </c>
      <c r="U2527" s="146"/>
      <c r="V2527" s="146"/>
      <c r="W2527" s="146"/>
    </row>
    <row r="2528" ht="12.75" customHeight="1">
      <c r="A2528" s="146"/>
      <c r="B2528" s="146" t="str">
        <f>'Product Ratings'!B2529</f>
        <v/>
      </c>
      <c r="C2528" s="146" t="str">
        <f>'Product Ratings'!C2529</f>
        <v/>
      </c>
      <c r="D2528" s="146" t="str">
        <f>'Product Ratings'!D2529</f>
        <v/>
      </c>
      <c r="E2528" s="146" t="str">
        <f>'Product Ratings'!E2529</f>
        <v/>
      </c>
      <c r="F2528" s="305" t="str">
        <f>'Product Ratings'!F2529</f>
        <v/>
      </c>
      <c r="G2528" s="305" t="str">
        <f>'Product Ratings'!G2529</f>
        <v/>
      </c>
      <c r="H2528" s="233" t="str">
        <f>'Product Ratings'!H2529</f>
        <v/>
      </c>
      <c r="I2528" s="146" t="str">
        <f>'Product Ratings'!I2529</f>
        <v/>
      </c>
      <c r="J2528" s="305" t="str">
        <f>'Product Ratings'!J2529</f>
        <v/>
      </c>
      <c r="K2528" s="146" t="str">
        <f>'Product Ratings'!K2529</f>
        <v/>
      </c>
      <c r="L2528" s="305" t="str">
        <f>'Product Ratings'!L2529</f>
        <v/>
      </c>
      <c r="M2528" s="134" t="str">
        <f>'Product Ratings'!M2529</f>
        <v/>
      </c>
      <c r="N2528" s="146"/>
      <c r="O2528" s="139" t="str">
        <f>'Product Ratings'!O2529</f>
        <v/>
      </c>
      <c r="P2528" s="139" t="str">
        <f>'Product Ratings'!P2529</f>
        <v/>
      </c>
      <c r="Q2528" s="139" t="str">
        <f>'Product Ratings'!Q2529</f>
        <v/>
      </c>
      <c r="R2528" s="139" t="str">
        <f>'Product Ratings'!R2529</f>
        <v/>
      </c>
      <c r="S2528" s="139" t="str">
        <f>'Product Ratings'!S2529</f>
        <v/>
      </c>
      <c r="T2528" s="307" t="str">
        <f>'Product Ratings'!T2529</f>
        <v/>
      </c>
      <c r="U2528" s="146"/>
      <c r="V2528" s="146"/>
      <c r="W2528" s="146"/>
    </row>
    <row r="2529" ht="12.75" customHeight="1">
      <c r="A2529" s="146"/>
      <c r="B2529" s="146" t="str">
        <f>'Product Ratings'!B2530</f>
        <v/>
      </c>
      <c r="C2529" s="146" t="str">
        <f>'Product Ratings'!C2530</f>
        <v/>
      </c>
      <c r="D2529" s="146" t="str">
        <f>'Product Ratings'!D2530</f>
        <v/>
      </c>
      <c r="E2529" s="146" t="str">
        <f>'Product Ratings'!E2530</f>
        <v/>
      </c>
      <c r="F2529" s="305" t="str">
        <f>'Product Ratings'!F2530</f>
        <v/>
      </c>
      <c r="G2529" s="305" t="str">
        <f>'Product Ratings'!G2530</f>
        <v/>
      </c>
      <c r="H2529" s="233" t="str">
        <f>'Product Ratings'!H2530</f>
        <v/>
      </c>
      <c r="I2529" s="146" t="str">
        <f>'Product Ratings'!I2530</f>
        <v/>
      </c>
      <c r="J2529" s="305" t="str">
        <f>'Product Ratings'!J2530</f>
        <v/>
      </c>
      <c r="K2529" s="146" t="str">
        <f>'Product Ratings'!K2530</f>
        <v/>
      </c>
      <c r="L2529" s="305" t="str">
        <f>'Product Ratings'!L2530</f>
        <v/>
      </c>
      <c r="M2529" s="134" t="str">
        <f>'Product Ratings'!M2530</f>
        <v/>
      </c>
      <c r="N2529" s="146"/>
      <c r="O2529" s="139" t="str">
        <f>'Product Ratings'!O2530</f>
        <v/>
      </c>
      <c r="P2529" s="139" t="str">
        <f>'Product Ratings'!P2530</f>
        <v/>
      </c>
      <c r="Q2529" s="139" t="str">
        <f>'Product Ratings'!Q2530</f>
        <v/>
      </c>
      <c r="R2529" s="139" t="str">
        <f>'Product Ratings'!R2530</f>
        <v/>
      </c>
      <c r="S2529" s="139" t="str">
        <f>'Product Ratings'!S2530</f>
        <v/>
      </c>
      <c r="T2529" s="307" t="str">
        <f>'Product Ratings'!T2530</f>
        <v/>
      </c>
      <c r="U2529" s="146"/>
      <c r="V2529" s="146"/>
      <c r="W2529" s="146"/>
    </row>
    <row r="2530" ht="12.75" customHeight="1">
      <c r="A2530" s="146"/>
      <c r="B2530" s="146" t="str">
        <f>'Product Ratings'!B2531</f>
        <v/>
      </c>
      <c r="C2530" s="146" t="str">
        <f>'Product Ratings'!C2531</f>
        <v/>
      </c>
      <c r="D2530" s="146" t="str">
        <f>'Product Ratings'!D2531</f>
        <v/>
      </c>
      <c r="E2530" s="146" t="str">
        <f>'Product Ratings'!E2531</f>
        <v/>
      </c>
      <c r="F2530" s="305" t="str">
        <f>'Product Ratings'!F2531</f>
        <v/>
      </c>
      <c r="G2530" s="305" t="str">
        <f>'Product Ratings'!G2531</f>
        <v/>
      </c>
      <c r="H2530" s="233" t="str">
        <f>'Product Ratings'!H2531</f>
        <v/>
      </c>
      <c r="I2530" s="146" t="str">
        <f>'Product Ratings'!I2531</f>
        <v/>
      </c>
      <c r="J2530" s="305" t="str">
        <f>'Product Ratings'!J2531</f>
        <v/>
      </c>
      <c r="K2530" s="146" t="str">
        <f>'Product Ratings'!K2531</f>
        <v/>
      </c>
      <c r="L2530" s="305" t="str">
        <f>'Product Ratings'!L2531</f>
        <v/>
      </c>
      <c r="M2530" s="134" t="str">
        <f>'Product Ratings'!M2531</f>
        <v/>
      </c>
      <c r="N2530" s="146"/>
      <c r="O2530" s="139" t="str">
        <f>'Product Ratings'!O2531</f>
        <v/>
      </c>
      <c r="P2530" s="139" t="str">
        <f>'Product Ratings'!P2531</f>
        <v/>
      </c>
      <c r="Q2530" s="139" t="str">
        <f>'Product Ratings'!Q2531</f>
        <v/>
      </c>
      <c r="R2530" s="139" t="str">
        <f>'Product Ratings'!R2531</f>
        <v/>
      </c>
      <c r="S2530" s="139" t="str">
        <f>'Product Ratings'!S2531</f>
        <v/>
      </c>
      <c r="T2530" s="307" t="str">
        <f>'Product Ratings'!T2531</f>
        <v/>
      </c>
      <c r="U2530" s="146"/>
      <c r="V2530" s="146"/>
      <c r="W2530" s="146"/>
    </row>
    <row r="2531" ht="12.75" customHeight="1">
      <c r="A2531" s="146"/>
      <c r="B2531" s="146" t="str">
        <f>'Product Ratings'!B2532</f>
        <v/>
      </c>
      <c r="C2531" s="146" t="str">
        <f>'Product Ratings'!C2532</f>
        <v/>
      </c>
      <c r="D2531" s="146" t="str">
        <f>'Product Ratings'!D2532</f>
        <v/>
      </c>
      <c r="E2531" s="146" t="str">
        <f>'Product Ratings'!E2532</f>
        <v/>
      </c>
      <c r="F2531" s="305" t="str">
        <f>'Product Ratings'!F2532</f>
        <v/>
      </c>
      <c r="G2531" s="305" t="str">
        <f>'Product Ratings'!G2532</f>
        <v/>
      </c>
      <c r="H2531" s="233" t="str">
        <f>'Product Ratings'!H2532</f>
        <v/>
      </c>
      <c r="I2531" s="146" t="str">
        <f>'Product Ratings'!I2532</f>
        <v/>
      </c>
      <c r="J2531" s="305" t="str">
        <f>'Product Ratings'!J2532</f>
        <v/>
      </c>
      <c r="K2531" s="146" t="str">
        <f>'Product Ratings'!K2532</f>
        <v/>
      </c>
      <c r="L2531" s="305" t="str">
        <f>'Product Ratings'!L2532</f>
        <v/>
      </c>
      <c r="M2531" s="134" t="str">
        <f>'Product Ratings'!M2532</f>
        <v/>
      </c>
      <c r="N2531" s="146"/>
      <c r="O2531" s="139" t="str">
        <f>'Product Ratings'!O2532</f>
        <v/>
      </c>
      <c r="P2531" s="139" t="str">
        <f>'Product Ratings'!P2532</f>
        <v/>
      </c>
      <c r="Q2531" s="139" t="str">
        <f>'Product Ratings'!Q2532</f>
        <v/>
      </c>
      <c r="R2531" s="139" t="str">
        <f>'Product Ratings'!R2532</f>
        <v/>
      </c>
      <c r="S2531" s="139" t="str">
        <f>'Product Ratings'!S2532</f>
        <v/>
      </c>
      <c r="T2531" s="307" t="str">
        <f>'Product Ratings'!T2532</f>
        <v/>
      </c>
      <c r="U2531" s="146"/>
      <c r="V2531" s="146"/>
      <c r="W2531" s="146"/>
    </row>
    <row r="2532" ht="12.75" customHeight="1">
      <c r="A2532" s="146"/>
      <c r="B2532" s="146" t="str">
        <f>'Product Ratings'!B2533</f>
        <v/>
      </c>
      <c r="C2532" s="146" t="str">
        <f>'Product Ratings'!C2533</f>
        <v/>
      </c>
      <c r="D2532" s="146" t="str">
        <f>'Product Ratings'!D2533</f>
        <v/>
      </c>
      <c r="E2532" s="146" t="str">
        <f>'Product Ratings'!E2533</f>
        <v/>
      </c>
      <c r="F2532" s="305" t="str">
        <f>'Product Ratings'!F2533</f>
        <v/>
      </c>
      <c r="G2532" s="305" t="str">
        <f>'Product Ratings'!G2533</f>
        <v/>
      </c>
      <c r="H2532" s="233" t="str">
        <f>'Product Ratings'!H2533</f>
        <v/>
      </c>
      <c r="I2532" s="146" t="str">
        <f>'Product Ratings'!I2533</f>
        <v/>
      </c>
      <c r="J2532" s="305" t="str">
        <f>'Product Ratings'!J2533</f>
        <v/>
      </c>
      <c r="K2532" s="146" t="str">
        <f>'Product Ratings'!K2533</f>
        <v/>
      </c>
      <c r="L2532" s="305" t="str">
        <f>'Product Ratings'!L2533</f>
        <v/>
      </c>
      <c r="M2532" s="134" t="str">
        <f>'Product Ratings'!M2533</f>
        <v/>
      </c>
      <c r="N2532" s="146"/>
      <c r="O2532" s="139" t="str">
        <f>'Product Ratings'!O2533</f>
        <v/>
      </c>
      <c r="P2532" s="139" t="str">
        <f>'Product Ratings'!P2533</f>
        <v/>
      </c>
      <c r="Q2532" s="139" t="str">
        <f>'Product Ratings'!Q2533</f>
        <v/>
      </c>
      <c r="R2532" s="139" t="str">
        <f>'Product Ratings'!R2533</f>
        <v/>
      </c>
      <c r="S2532" s="139" t="str">
        <f>'Product Ratings'!S2533</f>
        <v/>
      </c>
      <c r="T2532" s="307" t="str">
        <f>'Product Ratings'!T2533</f>
        <v/>
      </c>
      <c r="U2532" s="146"/>
      <c r="V2532" s="146"/>
      <c r="W2532" s="146"/>
    </row>
    <row r="2533" ht="12.75" customHeight="1">
      <c r="A2533" s="146"/>
      <c r="B2533" s="146" t="str">
        <f>'Product Ratings'!B2534</f>
        <v/>
      </c>
      <c r="C2533" s="146" t="str">
        <f>'Product Ratings'!C2534</f>
        <v/>
      </c>
      <c r="D2533" s="146" t="str">
        <f>'Product Ratings'!D2534</f>
        <v/>
      </c>
      <c r="E2533" s="146" t="str">
        <f>'Product Ratings'!E2534</f>
        <v/>
      </c>
      <c r="F2533" s="305" t="str">
        <f>'Product Ratings'!F2534</f>
        <v/>
      </c>
      <c r="G2533" s="305" t="str">
        <f>'Product Ratings'!G2534</f>
        <v/>
      </c>
      <c r="H2533" s="233" t="str">
        <f>'Product Ratings'!H2534</f>
        <v/>
      </c>
      <c r="I2533" s="146" t="str">
        <f>'Product Ratings'!I2534</f>
        <v/>
      </c>
      <c r="J2533" s="305" t="str">
        <f>'Product Ratings'!J2534</f>
        <v/>
      </c>
      <c r="K2533" s="146" t="str">
        <f>'Product Ratings'!K2534</f>
        <v/>
      </c>
      <c r="L2533" s="305" t="str">
        <f>'Product Ratings'!L2534</f>
        <v/>
      </c>
      <c r="M2533" s="134" t="str">
        <f>'Product Ratings'!M2534</f>
        <v/>
      </c>
      <c r="N2533" s="146"/>
      <c r="O2533" s="139" t="str">
        <f>'Product Ratings'!O2534</f>
        <v/>
      </c>
      <c r="P2533" s="139" t="str">
        <f>'Product Ratings'!P2534</f>
        <v/>
      </c>
      <c r="Q2533" s="139" t="str">
        <f>'Product Ratings'!Q2534</f>
        <v/>
      </c>
      <c r="R2533" s="139" t="str">
        <f>'Product Ratings'!R2534</f>
        <v/>
      </c>
      <c r="S2533" s="139" t="str">
        <f>'Product Ratings'!S2534</f>
        <v/>
      </c>
      <c r="T2533" s="307" t="str">
        <f>'Product Ratings'!T2534</f>
        <v/>
      </c>
      <c r="U2533" s="146"/>
      <c r="V2533" s="146"/>
      <c r="W2533" s="146"/>
    </row>
    <row r="2534" ht="12.75" customHeight="1">
      <c r="A2534" s="146"/>
      <c r="B2534" s="146" t="str">
        <f>'Product Ratings'!B2535</f>
        <v/>
      </c>
      <c r="C2534" s="146" t="str">
        <f>'Product Ratings'!C2535</f>
        <v/>
      </c>
      <c r="D2534" s="146" t="str">
        <f>'Product Ratings'!D2535</f>
        <v/>
      </c>
      <c r="E2534" s="146" t="str">
        <f>'Product Ratings'!E2535</f>
        <v/>
      </c>
      <c r="F2534" s="305" t="str">
        <f>'Product Ratings'!F2535</f>
        <v/>
      </c>
      <c r="G2534" s="305" t="str">
        <f>'Product Ratings'!G2535</f>
        <v/>
      </c>
      <c r="H2534" s="233" t="str">
        <f>'Product Ratings'!H2535</f>
        <v/>
      </c>
      <c r="I2534" s="146" t="str">
        <f>'Product Ratings'!I2535</f>
        <v/>
      </c>
      <c r="J2534" s="305" t="str">
        <f>'Product Ratings'!J2535</f>
        <v/>
      </c>
      <c r="K2534" s="146" t="str">
        <f>'Product Ratings'!K2535</f>
        <v/>
      </c>
      <c r="L2534" s="305" t="str">
        <f>'Product Ratings'!L2535</f>
        <v/>
      </c>
      <c r="M2534" s="134" t="str">
        <f>'Product Ratings'!M2535</f>
        <v/>
      </c>
      <c r="N2534" s="146"/>
      <c r="O2534" s="139" t="str">
        <f>'Product Ratings'!O2535</f>
        <v/>
      </c>
      <c r="P2534" s="139" t="str">
        <f>'Product Ratings'!P2535</f>
        <v/>
      </c>
      <c r="Q2534" s="139" t="str">
        <f>'Product Ratings'!Q2535</f>
        <v/>
      </c>
      <c r="R2534" s="139" t="str">
        <f>'Product Ratings'!R2535</f>
        <v/>
      </c>
      <c r="S2534" s="139" t="str">
        <f>'Product Ratings'!S2535</f>
        <v/>
      </c>
      <c r="T2534" s="307" t="str">
        <f>'Product Ratings'!T2535</f>
        <v/>
      </c>
      <c r="U2534" s="146"/>
      <c r="V2534" s="146"/>
      <c r="W2534" s="146"/>
    </row>
    <row r="2535" ht="12.75" customHeight="1">
      <c r="A2535" s="146"/>
      <c r="B2535" s="146" t="str">
        <f>'Product Ratings'!B2536</f>
        <v/>
      </c>
      <c r="C2535" s="146" t="str">
        <f>'Product Ratings'!C2536</f>
        <v/>
      </c>
      <c r="D2535" s="146" t="str">
        <f>'Product Ratings'!D2536</f>
        <v/>
      </c>
      <c r="E2535" s="146" t="str">
        <f>'Product Ratings'!E2536</f>
        <v/>
      </c>
      <c r="F2535" s="305" t="str">
        <f>'Product Ratings'!F2536</f>
        <v/>
      </c>
      <c r="G2535" s="305" t="str">
        <f>'Product Ratings'!G2536</f>
        <v/>
      </c>
      <c r="H2535" s="233" t="str">
        <f>'Product Ratings'!H2536</f>
        <v/>
      </c>
      <c r="I2535" s="146" t="str">
        <f>'Product Ratings'!I2536</f>
        <v/>
      </c>
      <c r="J2535" s="305" t="str">
        <f>'Product Ratings'!J2536</f>
        <v/>
      </c>
      <c r="K2535" s="146" t="str">
        <f>'Product Ratings'!K2536</f>
        <v/>
      </c>
      <c r="L2535" s="305" t="str">
        <f>'Product Ratings'!L2536</f>
        <v/>
      </c>
      <c r="M2535" s="134" t="str">
        <f>'Product Ratings'!M2536</f>
        <v/>
      </c>
      <c r="N2535" s="146"/>
      <c r="O2535" s="139" t="str">
        <f>'Product Ratings'!O2536</f>
        <v/>
      </c>
      <c r="P2535" s="139" t="str">
        <f>'Product Ratings'!P2536</f>
        <v/>
      </c>
      <c r="Q2535" s="139" t="str">
        <f>'Product Ratings'!Q2536</f>
        <v/>
      </c>
      <c r="R2535" s="139" t="str">
        <f>'Product Ratings'!R2536</f>
        <v/>
      </c>
      <c r="S2535" s="139" t="str">
        <f>'Product Ratings'!S2536</f>
        <v/>
      </c>
      <c r="T2535" s="307" t="str">
        <f>'Product Ratings'!T2536</f>
        <v/>
      </c>
      <c r="U2535" s="146"/>
      <c r="V2535" s="146"/>
      <c r="W2535" s="146"/>
    </row>
    <row r="2536" ht="12.75" customHeight="1">
      <c r="A2536" s="146"/>
      <c r="B2536" s="146" t="str">
        <f>'Product Ratings'!B2537</f>
        <v/>
      </c>
      <c r="C2536" s="146" t="str">
        <f>'Product Ratings'!C2537</f>
        <v/>
      </c>
      <c r="D2536" s="146" t="str">
        <f>'Product Ratings'!D2537</f>
        <v/>
      </c>
      <c r="E2536" s="146" t="str">
        <f>'Product Ratings'!E2537</f>
        <v/>
      </c>
      <c r="F2536" s="305" t="str">
        <f>'Product Ratings'!F2537</f>
        <v/>
      </c>
      <c r="G2536" s="305" t="str">
        <f>'Product Ratings'!G2537</f>
        <v/>
      </c>
      <c r="H2536" s="233" t="str">
        <f>'Product Ratings'!H2537</f>
        <v/>
      </c>
      <c r="I2536" s="146" t="str">
        <f>'Product Ratings'!I2537</f>
        <v/>
      </c>
      <c r="J2536" s="305" t="str">
        <f>'Product Ratings'!J2537</f>
        <v/>
      </c>
      <c r="K2536" s="146" t="str">
        <f>'Product Ratings'!K2537</f>
        <v/>
      </c>
      <c r="L2536" s="305" t="str">
        <f>'Product Ratings'!L2537</f>
        <v/>
      </c>
      <c r="M2536" s="134" t="str">
        <f>'Product Ratings'!M2537</f>
        <v/>
      </c>
      <c r="N2536" s="146"/>
      <c r="O2536" s="139" t="str">
        <f>'Product Ratings'!O2537</f>
        <v/>
      </c>
      <c r="P2536" s="139" t="str">
        <f>'Product Ratings'!P2537</f>
        <v/>
      </c>
      <c r="Q2536" s="139" t="str">
        <f>'Product Ratings'!Q2537</f>
        <v/>
      </c>
      <c r="R2536" s="139" t="str">
        <f>'Product Ratings'!R2537</f>
        <v/>
      </c>
      <c r="S2536" s="139" t="str">
        <f>'Product Ratings'!S2537</f>
        <v/>
      </c>
      <c r="T2536" s="307" t="str">
        <f>'Product Ratings'!T2537</f>
        <v/>
      </c>
      <c r="U2536" s="146"/>
      <c r="V2536" s="146"/>
      <c r="W2536" s="146"/>
    </row>
    <row r="2537" ht="12.75" customHeight="1">
      <c r="A2537" s="146"/>
      <c r="B2537" s="146" t="str">
        <f>'Product Ratings'!B2538</f>
        <v/>
      </c>
      <c r="C2537" s="146" t="str">
        <f>'Product Ratings'!C2538</f>
        <v/>
      </c>
      <c r="D2537" s="146" t="str">
        <f>'Product Ratings'!D2538</f>
        <v/>
      </c>
      <c r="E2537" s="146" t="str">
        <f>'Product Ratings'!E2538</f>
        <v/>
      </c>
      <c r="F2537" s="305" t="str">
        <f>'Product Ratings'!F2538</f>
        <v/>
      </c>
      <c r="G2537" s="305" t="str">
        <f>'Product Ratings'!G2538</f>
        <v/>
      </c>
      <c r="H2537" s="233" t="str">
        <f>'Product Ratings'!H2538</f>
        <v/>
      </c>
      <c r="I2537" s="146" t="str">
        <f>'Product Ratings'!I2538</f>
        <v/>
      </c>
      <c r="J2537" s="305" t="str">
        <f>'Product Ratings'!J2538</f>
        <v/>
      </c>
      <c r="K2537" s="146" t="str">
        <f>'Product Ratings'!K2538</f>
        <v/>
      </c>
      <c r="L2537" s="305" t="str">
        <f>'Product Ratings'!L2538</f>
        <v/>
      </c>
      <c r="M2537" s="134" t="str">
        <f>'Product Ratings'!M2538</f>
        <v/>
      </c>
      <c r="N2537" s="146"/>
      <c r="O2537" s="139" t="str">
        <f>'Product Ratings'!O2538</f>
        <v/>
      </c>
      <c r="P2537" s="139" t="str">
        <f>'Product Ratings'!P2538</f>
        <v/>
      </c>
      <c r="Q2537" s="139" t="str">
        <f>'Product Ratings'!Q2538</f>
        <v/>
      </c>
      <c r="R2537" s="139" t="str">
        <f>'Product Ratings'!R2538</f>
        <v/>
      </c>
      <c r="S2537" s="139" t="str">
        <f>'Product Ratings'!S2538</f>
        <v/>
      </c>
      <c r="T2537" s="307" t="str">
        <f>'Product Ratings'!T2538</f>
        <v/>
      </c>
      <c r="U2537" s="146"/>
      <c r="V2537" s="146"/>
      <c r="W2537" s="146"/>
    </row>
    <row r="2538" ht="12.75" customHeight="1">
      <c r="A2538" s="146"/>
      <c r="B2538" s="146" t="str">
        <f>'Product Ratings'!B2539</f>
        <v/>
      </c>
      <c r="C2538" s="146" t="str">
        <f>'Product Ratings'!C2539</f>
        <v/>
      </c>
      <c r="D2538" s="146" t="str">
        <f>'Product Ratings'!D2539</f>
        <v/>
      </c>
      <c r="E2538" s="146" t="str">
        <f>'Product Ratings'!E2539</f>
        <v/>
      </c>
      <c r="F2538" s="305" t="str">
        <f>'Product Ratings'!F2539</f>
        <v/>
      </c>
      <c r="G2538" s="305" t="str">
        <f>'Product Ratings'!G2539</f>
        <v/>
      </c>
      <c r="H2538" s="233" t="str">
        <f>'Product Ratings'!H2539</f>
        <v/>
      </c>
      <c r="I2538" s="146" t="str">
        <f>'Product Ratings'!I2539</f>
        <v/>
      </c>
      <c r="J2538" s="305" t="str">
        <f>'Product Ratings'!J2539</f>
        <v/>
      </c>
      <c r="K2538" s="146" t="str">
        <f>'Product Ratings'!K2539</f>
        <v/>
      </c>
      <c r="L2538" s="305" t="str">
        <f>'Product Ratings'!L2539</f>
        <v/>
      </c>
      <c r="M2538" s="134" t="str">
        <f>'Product Ratings'!M2539</f>
        <v/>
      </c>
      <c r="N2538" s="146"/>
      <c r="O2538" s="139" t="str">
        <f>'Product Ratings'!O2539</f>
        <v/>
      </c>
      <c r="P2538" s="139" t="str">
        <f>'Product Ratings'!P2539</f>
        <v/>
      </c>
      <c r="Q2538" s="139" t="str">
        <f>'Product Ratings'!Q2539</f>
        <v/>
      </c>
      <c r="R2538" s="139" t="str">
        <f>'Product Ratings'!R2539</f>
        <v/>
      </c>
      <c r="S2538" s="139" t="str">
        <f>'Product Ratings'!S2539</f>
        <v/>
      </c>
      <c r="T2538" s="307" t="str">
        <f>'Product Ratings'!T2539</f>
        <v/>
      </c>
      <c r="U2538" s="146"/>
      <c r="V2538" s="146"/>
      <c r="W2538" s="146"/>
    </row>
    <row r="2539" ht="12.75" customHeight="1">
      <c r="A2539" s="146"/>
      <c r="B2539" s="146" t="str">
        <f>'Product Ratings'!B2540</f>
        <v/>
      </c>
      <c r="C2539" s="146" t="str">
        <f>'Product Ratings'!C2540</f>
        <v/>
      </c>
      <c r="D2539" s="146" t="str">
        <f>'Product Ratings'!D2540</f>
        <v/>
      </c>
      <c r="E2539" s="146" t="str">
        <f>'Product Ratings'!E2540</f>
        <v/>
      </c>
      <c r="F2539" s="305" t="str">
        <f>'Product Ratings'!F2540</f>
        <v/>
      </c>
      <c r="G2539" s="305" t="str">
        <f>'Product Ratings'!G2540</f>
        <v/>
      </c>
      <c r="H2539" s="233" t="str">
        <f>'Product Ratings'!H2540</f>
        <v/>
      </c>
      <c r="I2539" s="146" t="str">
        <f>'Product Ratings'!I2540</f>
        <v/>
      </c>
      <c r="J2539" s="305" t="str">
        <f>'Product Ratings'!J2540</f>
        <v/>
      </c>
      <c r="K2539" s="146" t="str">
        <f>'Product Ratings'!K2540</f>
        <v/>
      </c>
      <c r="L2539" s="305" t="str">
        <f>'Product Ratings'!L2540</f>
        <v/>
      </c>
      <c r="M2539" s="134" t="str">
        <f>'Product Ratings'!M2540</f>
        <v/>
      </c>
      <c r="N2539" s="146"/>
      <c r="O2539" s="139" t="str">
        <f>'Product Ratings'!O2540</f>
        <v/>
      </c>
      <c r="P2539" s="139" t="str">
        <f>'Product Ratings'!P2540</f>
        <v/>
      </c>
      <c r="Q2539" s="139" t="str">
        <f>'Product Ratings'!Q2540</f>
        <v/>
      </c>
      <c r="R2539" s="139" t="str">
        <f>'Product Ratings'!R2540</f>
        <v/>
      </c>
      <c r="S2539" s="139" t="str">
        <f>'Product Ratings'!S2540</f>
        <v/>
      </c>
      <c r="T2539" s="307" t="str">
        <f>'Product Ratings'!T2540</f>
        <v/>
      </c>
      <c r="U2539" s="146"/>
      <c r="V2539" s="146"/>
      <c r="W2539" s="146"/>
    </row>
    <row r="2540" ht="12.75" customHeight="1">
      <c r="A2540" s="146"/>
      <c r="B2540" s="146" t="str">
        <f>'Product Ratings'!B2541</f>
        <v/>
      </c>
      <c r="C2540" s="146" t="str">
        <f>'Product Ratings'!C2541</f>
        <v/>
      </c>
      <c r="D2540" s="146" t="str">
        <f>'Product Ratings'!D2541</f>
        <v/>
      </c>
      <c r="E2540" s="146" t="str">
        <f>'Product Ratings'!E2541</f>
        <v/>
      </c>
      <c r="F2540" s="305" t="str">
        <f>'Product Ratings'!F2541</f>
        <v/>
      </c>
      <c r="G2540" s="305" t="str">
        <f>'Product Ratings'!G2541</f>
        <v/>
      </c>
      <c r="H2540" s="233" t="str">
        <f>'Product Ratings'!H2541</f>
        <v/>
      </c>
      <c r="I2540" s="146" t="str">
        <f>'Product Ratings'!I2541</f>
        <v/>
      </c>
      <c r="J2540" s="305" t="str">
        <f>'Product Ratings'!J2541</f>
        <v/>
      </c>
      <c r="K2540" s="146" t="str">
        <f>'Product Ratings'!K2541</f>
        <v/>
      </c>
      <c r="L2540" s="305" t="str">
        <f>'Product Ratings'!L2541</f>
        <v/>
      </c>
      <c r="M2540" s="134" t="str">
        <f>'Product Ratings'!M2541</f>
        <v/>
      </c>
      <c r="N2540" s="146"/>
      <c r="O2540" s="139" t="str">
        <f>'Product Ratings'!O2541</f>
        <v/>
      </c>
      <c r="P2540" s="139" t="str">
        <f>'Product Ratings'!P2541</f>
        <v/>
      </c>
      <c r="Q2540" s="139" t="str">
        <f>'Product Ratings'!Q2541</f>
        <v/>
      </c>
      <c r="R2540" s="139" t="str">
        <f>'Product Ratings'!R2541</f>
        <v/>
      </c>
      <c r="S2540" s="139" t="str">
        <f>'Product Ratings'!S2541</f>
        <v/>
      </c>
      <c r="T2540" s="307" t="str">
        <f>'Product Ratings'!T2541</f>
        <v/>
      </c>
      <c r="U2540" s="146"/>
      <c r="V2540" s="146"/>
      <c r="W2540" s="146"/>
    </row>
    <row r="2541" ht="12.75" customHeight="1">
      <c r="A2541" s="146"/>
      <c r="B2541" s="146" t="str">
        <f>'Product Ratings'!B2542</f>
        <v/>
      </c>
      <c r="C2541" s="146" t="str">
        <f>'Product Ratings'!C2542</f>
        <v/>
      </c>
      <c r="D2541" s="146" t="str">
        <f>'Product Ratings'!D2542</f>
        <v/>
      </c>
      <c r="E2541" s="146" t="str">
        <f>'Product Ratings'!E2542</f>
        <v/>
      </c>
      <c r="F2541" s="305" t="str">
        <f>'Product Ratings'!F2542</f>
        <v/>
      </c>
      <c r="G2541" s="305" t="str">
        <f>'Product Ratings'!G2542</f>
        <v/>
      </c>
      <c r="H2541" s="233" t="str">
        <f>'Product Ratings'!H2542</f>
        <v/>
      </c>
      <c r="I2541" s="146" t="str">
        <f>'Product Ratings'!I2542</f>
        <v/>
      </c>
      <c r="J2541" s="305" t="str">
        <f>'Product Ratings'!J2542</f>
        <v/>
      </c>
      <c r="K2541" s="146" t="str">
        <f>'Product Ratings'!K2542</f>
        <v/>
      </c>
      <c r="L2541" s="305" t="str">
        <f>'Product Ratings'!L2542</f>
        <v/>
      </c>
      <c r="M2541" s="134" t="str">
        <f>'Product Ratings'!M2542</f>
        <v/>
      </c>
      <c r="N2541" s="146"/>
      <c r="O2541" s="139" t="str">
        <f>'Product Ratings'!O2542</f>
        <v/>
      </c>
      <c r="P2541" s="139" t="str">
        <f>'Product Ratings'!P2542</f>
        <v/>
      </c>
      <c r="Q2541" s="139" t="str">
        <f>'Product Ratings'!Q2542</f>
        <v/>
      </c>
      <c r="R2541" s="139" t="str">
        <f>'Product Ratings'!R2542</f>
        <v/>
      </c>
      <c r="S2541" s="139" t="str">
        <f>'Product Ratings'!S2542</f>
        <v/>
      </c>
      <c r="T2541" s="307" t="str">
        <f>'Product Ratings'!T2542</f>
        <v/>
      </c>
      <c r="U2541" s="146"/>
      <c r="V2541" s="146"/>
      <c r="W2541" s="146"/>
    </row>
    <row r="2542" ht="12.75" customHeight="1">
      <c r="A2542" s="146"/>
      <c r="B2542" s="146" t="str">
        <f>'Product Ratings'!B2543</f>
        <v/>
      </c>
      <c r="C2542" s="146" t="str">
        <f>'Product Ratings'!C2543</f>
        <v/>
      </c>
      <c r="D2542" s="146" t="str">
        <f>'Product Ratings'!D2543</f>
        <v/>
      </c>
      <c r="E2542" s="146" t="str">
        <f>'Product Ratings'!E2543</f>
        <v/>
      </c>
      <c r="F2542" s="305" t="str">
        <f>'Product Ratings'!F2543</f>
        <v/>
      </c>
      <c r="G2542" s="305" t="str">
        <f>'Product Ratings'!G2543</f>
        <v/>
      </c>
      <c r="H2542" s="233" t="str">
        <f>'Product Ratings'!H2543</f>
        <v/>
      </c>
      <c r="I2542" s="146" t="str">
        <f>'Product Ratings'!I2543</f>
        <v/>
      </c>
      <c r="J2542" s="305" t="str">
        <f>'Product Ratings'!J2543</f>
        <v/>
      </c>
      <c r="K2542" s="146" t="str">
        <f>'Product Ratings'!K2543</f>
        <v/>
      </c>
      <c r="L2542" s="305" t="str">
        <f>'Product Ratings'!L2543</f>
        <v/>
      </c>
      <c r="M2542" s="134" t="str">
        <f>'Product Ratings'!M2543</f>
        <v/>
      </c>
      <c r="N2542" s="146"/>
      <c r="O2542" s="139" t="str">
        <f>'Product Ratings'!O2543</f>
        <v/>
      </c>
      <c r="P2542" s="139" t="str">
        <f>'Product Ratings'!P2543</f>
        <v/>
      </c>
      <c r="Q2542" s="139" t="str">
        <f>'Product Ratings'!Q2543</f>
        <v/>
      </c>
      <c r="R2542" s="139" t="str">
        <f>'Product Ratings'!R2543</f>
        <v/>
      </c>
      <c r="S2542" s="139" t="str">
        <f>'Product Ratings'!S2543</f>
        <v/>
      </c>
      <c r="T2542" s="307" t="str">
        <f>'Product Ratings'!T2543</f>
        <v/>
      </c>
      <c r="U2542" s="146"/>
      <c r="V2542" s="146"/>
      <c r="W2542" s="146"/>
    </row>
    <row r="2543" ht="12.75" customHeight="1">
      <c r="A2543" s="146"/>
      <c r="B2543" s="146" t="str">
        <f>'Product Ratings'!B2544</f>
        <v/>
      </c>
      <c r="C2543" s="146" t="str">
        <f>'Product Ratings'!C2544</f>
        <v/>
      </c>
      <c r="D2543" s="146" t="str">
        <f>'Product Ratings'!D2544</f>
        <v/>
      </c>
      <c r="E2543" s="146" t="str">
        <f>'Product Ratings'!E2544</f>
        <v/>
      </c>
      <c r="F2543" s="305" t="str">
        <f>'Product Ratings'!F2544</f>
        <v/>
      </c>
      <c r="G2543" s="305" t="str">
        <f>'Product Ratings'!G2544</f>
        <v/>
      </c>
      <c r="H2543" s="233" t="str">
        <f>'Product Ratings'!H2544</f>
        <v/>
      </c>
      <c r="I2543" s="146" t="str">
        <f>'Product Ratings'!I2544</f>
        <v/>
      </c>
      <c r="J2543" s="305" t="str">
        <f>'Product Ratings'!J2544</f>
        <v/>
      </c>
      <c r="K2543" s="146" t="str">
        <f>'Product Ratings'!K2544</f>
        <v/>
      </c>
      <c r="L2543" s="305" t="str">
        <f>'Product Ratings'!L2544</f>
        <v/>
      </c>
      <c r="M2543" s="134" t="str">
        <f>'Product Ratings'!M2544</f>
        <v/>
      </c>
      <c r="N2543" s="146"/>
      <c r="O2543" s="139" t="str">
        <f>'Product Ratings'!O2544</f>
        <v/>
      </c>
      <c r="P2543" s="139" t="str">
        <f>'Product Ratings'!P2544</f>
        <v/>
      </c>
      <c r="Q2543" s="139" t="str">
        <f>'Product Ratings'!Q2544</f>
        <v/>
      </c>
      <c r="R2543" s="139" t="str">
        <f>'Product Ratings'!R2544</f>
        <v/>
      </c>
      <c r="S2543" s="139" t="str">
        <f>'Product Ratings'!S2544</f>
        <v/>
      </c>
      <c r="T2543" s="307" t="str">
        <f>'Product Ratings'!T2544</f>
        <v/>
      </c>
      <c r="U2543" s="146"/>
      <c r="V2543" s="146"/>
      <c r="W2543" s="146"/>
    </row>
    <row r="2544" ht="12.75" customHeight="1">
      <c r="A2544" s="146"/>
      <c r="B2544" s="146" t="str">
        <f>'Product Ratings'!B2545</f>
        <v/>
      </c>
      <c r="C2544" s="146" t="str">
        <f>'Product Ratings'!C2545</f>
        <v/>
      </c>
      <c r="D2544" s="146" t="str">
        <f>'Product Ratings'!D2545</f>
        <v/>
      </c>
      <c r="E2544" s="146" t="str">
        <f>'Product Ratings'!E2545</f>
        <v/>
      </c>
      <c r="F2544" s="305" t="str">
        <f>'Product Ratings'!F2545</f>
        <v/>
      </c>
      <c r="G2544" s="305" t="str">
        <f>'Product Ratings'!G2545</f>
        <v/>
      </c>
      <c r="H2544" s="233" t="str">
        <f>'Product Ratings'!H2545</f>
        <v/>
      </c>
      <c r="I2544" s="146" t="str">
        <f>'Product Ratings'!I2545</f>
        <v/>
      </c>
      <c r="J2544" s="305" t="str">
        <f>'Product Ratings'!J2545</f>
        <v/>
      </c>
      <c r="K2544" s="146" t="str">
        <f>'Product Ratings'!K2545</f>
        <v/>
      </c>
      <c r="L2544" s="305" t="str">
        <f>'Product Ratings'!L2545</f>
        <v/>
      </c>
      <c r="M2544" s="134" t="str">
        <f>'Product Ratings'!M2545</f>
        <v/>
      </c>
      <c r="N2544" s="146"/>
      <c r="O2544" s="139" t="str">
        <f>'Product Ratings'!O2545</f>
        <v/>
      </c>
      <c r="P2544" s="139" t="str">
        <f>'Product Ratings'!P2545</f>
        <v/>
      </c>
      <c r="Q2544" s="139" t="str">
        <f>'Product Ratings'!Q2545</f>
        <v/>
      </c>
      <c r="R2544" s="139" t="str">
        <f>'Product Ratings'!R2545</f>
        <v/>
      </c>
      <c r="S2544" s="139" t="str">
        <f>'Product Ratings'!S2545</f>
        <v/>
      </c>
      <c r="T2544" s="307" t="str">
        <f>'Product Ratings'!T2545</f>
        <v/>
      </c>
      <c r="U2544" s="146"/>
      <c r="V2544" s="146"/>
      <c r="W2544" s="146"/>
    </row>
    <row r="2545" ht="12.75" customHeight="1">
      <c r="A2545" s="146"/>
      <c r="B2545" s="146" t="str">
        <f>'Product Ratings'!B2546</f>
        <v/>
      </c>
      <c r="C2545" s="146" t="str">
        <f>'Product Ratings'!C2546</f>
        <v/>
      </c>
      <c r="D2545" s="146" t="str">
        <f>'Product Ratings'!D2546</f>
        <v/>
      </c>
      <c r="E2545" s="146" t="str">
        <f>'Product Ratings'!E2546</f>
        <v/>
      </c>
      <c r="F2545" s="305" t="str">
        <f>'Product Ratings'!F2546</f>
        <v/>
      </c>
      <c r="G2545" s="305" t="str">
        <f>'Product Ratings'!G2546</f>
        <v/>
      </c>
      <c r="H2545" s="233" t="str">
        <f>'Product Ratings'!H2546</f>
        <v/>
      </c>
      <c r="I2545" s="146" t="str">
        <f>'Product Ratings'!I2546</f>
        <v/>
      </c>
      <c r="J2545" s="305" t="str">
        <f>'Product Ratings'!J2546</f>
        <v/>
      </c>
      <c r="K2545" s="146" t="str">
        <f>'Product Ratings'!K2546</f>
        <v/>
      </c>
      <c r="L2545" s="305" t="str">
        <f>'Product Ratings'!L2546</f>
        <v/>
      </c>
      <c r="M2545" s="134" t="str">
        <f>'Product Ratings'!M2546</f>
        <v/>
      </c>
      <c r="N2545" s="146"/>
      <c r="O2545" s="139" t="str">
        <f>'Product Ratings'!O2546</f>
        <v/>
      </c>
      <c r="P2545" s="139" t="str">
        <f>'Product Ratings'!P2546</f>
        <v/>
      </c>
      <c r="Q2545" s="139" t="str">
        <f>'Product Ratings'!Q2546</f>
        <v/>
      </c>
      <c r="R2545" s="139" t="str">
        <f>'Product Ratings'!R2546</f>
        <v/>
      </c>
      <c r="S2545" s="139" t="str">
        <f>'Product Ratings'!S2546</f>
        <v/>
      </c>
      <c r="T2545" s="307" t="str">
        <f>'Product Ratings'!T2546</f>
        <v/>
      </c>
      <c r="U2545" s="146"/>
      <c r="V2545" s="146"/>
      <c r="W2545" s="146"/>
    </row>
    <row r="2546" ht="12.75" customHeight="1">
      <c r="A2546" s="146"/>
      <c r="B2546" s="146" t="str">
        <f>'Product Ratings'!B2547</f>
        <v/>
      </c>
      <c r="C2546" s="146" t="str">
        <f>'Product Ratings'!C2547</f>
        <v/>
      </c>
      <c r="D2546" s="146" t="str">
        <f>'Product Ratings'!D2547</f>
        <v/>
      </c>
      <c r="E2546" s="146" t="str">
        <f>'Product Ratings'!E2547</f>
        <v/>
      </c>
      <c r="F2546" s="305" t="str">
        <f>'Product Ratings'!F2547</f>
        <v/>
      </c>
      <c r="G2546" s="305" t="str">
        <f>'Product Ratings'!G2547</f>
        <v/>
      </c>
      <c r="H2546" s="233" t="str">
        <f>'Product Ratings'!H2547</f>
        <v/>
      </c>
      <c r="I2546" s="146" t="str">
        <f>'Product Ratings'!I2547</f>
        <v/>
      </c>
      <c r="J2546" s="305" t="str">
        <f>'Product Ratings'!J2547</f>
        <v/>
      </c>
      <c r="K2546" s="146" t="str">
        <f>'Product Ratings'!K2547</f>
        <v/>
      </c>
      <c r="L2546" s="305" t="str">
        <f>'Product Ratings'!L2547</f>
        <v/>
      </c>
      <c r="M2546" s="134" t="str">
        <f>'Product Ratings'!M2547</f>
        <v/>
      </c>
      <c r="N2546" s="146"/>
      <c r="O2546" s="139" t="str">
        <f>'Product Ratings'!O2547</f>
        <v/>
      </c>
      <c r="P2546" s="139" t="str">
        <f>'Product Ratings'!P2547</f>
        <v/>
      </c>
      <c r="Q2546" s="139" t="str">
        <f>'Product Ratings'!Q2547</f>
        <v/>
      </c>
      <c r="R2546" s="139" t="str">
        <f>'Product Ratings'!R2547</f>
        <v/>
      </c>
      <c r="S2546" s="139" t="str">
        <f>'Product Ratings'!S2547</f>
        <v/>
      </c>
      <c r="T2546" s="307" t="str">
        <f>'Product Ratings'!T2547</f>
        <v/>
      </c>
      <c r="U2546" s="146"/>
      <c r="V2546" s="146"/>
      <c r="W2546" s="146"/>
    </row>
    <row r="2547" ht="12.75" customHeight="1">
      <c r="A2547" s="146"/>
      <c r="B2547" s="146" t="str">
        <f>'Product Ratings'!B2548</f>
        <v/>
      </c>
      <c r="C2547" s="146" t="str">
        <f>'Product Ratings'!C2548</f>
        <v/>
      </c>
      <c r="D2547" s="146" t="str">
        <f>'Product Ratings'!D2548</f>
        <v/>
      </c>
      <c r="E2547" s="146" t="str">
        <f>'Product Ratings'!E2548</f>
        <v/>
      </c>
      <c r="F2547" s="305" t="str">
        <f>'Product Ratings'!F2548</f>
        <v/>
      </c>
      <c r="G2547" s="305" t="str">
        <f>'Product Ratings'!G2548</f>
        <v/>
      </c>
      <c r="H2547" s="233" t="str">
        <f>'Product Ratings'!H2548</f>
        <v/>
      </c>
      <c r="I2547" s="146" t="str">
        <f>'Product Ratings'!I2548</f>
        <v/>
      </c>
      <c r="J2547" s="305" t="str">
        <f>'Product Ratings'!J2548</f>
        <v/>
      </c>
      <c r="K2547" s="146" t="str">
        <f>'Product Ratings'!K2548</f>
        <v/>
      </c>
      <c r="L2547" s="305" t="str">
        <f>'Product Ratings'!L2548</f>
        <v/>
      </c>
      <c r="M2547" s="134" t="str">
        <f>'Product Ratings'!M2548</f>
        <v/>
      </c>
      <c r="N2547" s="146"/>
      <c r="O2547" s="139" t="str">
        <f>'Product Ratings'!O2548</f>
        <v/>
      </c>
      <c r="P2547" s="139" t="str">
        <f>'Product Ratings'!P2548</f>
        <v/>
      </c>
      <c r="Q2547" s="139" t="str">
        <f>'Product Ratings'!Q2548</f>
        <v/>
      </c>
      <c r="R2547" s="139" t="str">
        <f>'Product Ratings'!R2548</f>
        <v/>
      </c>
      <c r="S2547" s="139" t="str">
        <f>'Product Ratings'!S2548</f>
        <v/>
      </c>
      <c r="T2547" s="307" t="str">
        <f>'Product Ratings'!T2548</f>
        <v/>
      </c>
      <c r="U2547" s="146"/>
      <c r="V2547" s="146"/>
      <c r="W2547" s="146"/>
    </row>
    <row r="2548" ht="12.75" customHeight="1">
      <c r="A2548" s="146"/>
      <c r="B2548" s="146" t="str">
        <f>'Product Ratings'!B2549</f>
        <v/>
      </c>
      <c r="C2548" s="146" t="str">
        <f>'Product Ratings'!C2549</f>
        <v/>
      </c>
      <c r="D2548" s="146" t="str">
        <f>'Product Ratings'!D2549</f>
        <v/>
      </c>
      <c r="E2548" s="146" t="str">
        <f>'Product Ratings'!E2549</f>
        <v/>
      </c>
      <c r="F2548" s="305" t="str">
        <f>'Product Ratings'!F2549</f>
        <v/>
      </c>
      <c r="G2548" s="305" t="str">
        <f>'Product Ratings'!G2549</f>
        <v/>
      </c>
      <c r="H2548" s="233" t="str">
        <f>'Product Ratings'!H2549</f>
        <v/>
      </c>
      <c r="I2548" s="146" t="str">
        <f>'Product Ratings'!I2549</f>
        <v/>
      </c>
      <c r="J2548" s="305" t="str">
        <f>'Product Ratings'!J2549</f>
        <v/>
      </c>
      <c r="K2548" s="146" t="str">
        <f>'Product Ratings'!K2549</f>
        <v/>
      </c>
      <c r="L2548" s="305" t="str">
        <f>'Product Ratings'!L2549</f>
        <v/>
      </c>
      <c r="M2548" s="134" t="str">
        <f>'Product Ratings'!M2549</f>
        <v/>
      </c>
      <c r="N2548" s="146"/>
      <c r="O2548" s="139" t="str">
        <f>'Product Ratings'!O2549</f>
        <v/>
      </c>
      <c r="P2548" s="139" t="str">
        <f>'Product Ratings'!P2549</f>
        <v/>
      </c>
      <c r="Q2548" s="139" t="str">
        <f>'Product Ratings'!Q2549</f>
        <v/>
      </c>
      <c r="R2548" s="139" t="str">
        <f>'Product Ratings'!R2549</f>
        <v/>
      </c>
      <c r="S2548" s="139" t="str">
        <f>'Product Ratings'!S2549</f>
        <v/>
      </c>
      <c r="T2548" s="307" t="str">
        <f>'Product Ratings'!T2549</f>
        <v/>
      </c>
      <c r="U2548" s="146"/>
      <c r="V2548" s="146"/>
      <c r="W2548" s="146"/>
    </row>
    <row r="2549" ht="12.75" customHeight="1">
      <c r="A2549" s="146"/>
      <c r="B2549" s="146" t="str">
        <f>'Product Ratings'!B2550</f>
        <v/>
      </c>
      <c r="C2549" s="146" t="str">
        <f>'Product Ratings'!C2550</f>
        <v/>
      </c>
      <c r="D2549" s="146" t="str">
        <f>'Product Ratings'!D2550</f>
        <v/>
      </c>
      <c r="E2549" s="146" t="str">
        <f>'Product Ratings'!E2550</f>
        <v/>
      </c>
      <c r="F2549" s="305" t="str">
        <f>'Product Ratings'!F2550</f>
        <v/>
      </c>
      <c r="G2549" s="305" t="str">
        <f>'Product Ratings'!G2550</f>
        <v/>
      </c>
      <c r="H2549" s="233" t="str">
        <f>'Product Ratings'!H2550</f>
        <v/>
      </c>
      <c r="I2549" s="146" t="str">
        <f>'Product Ratings'!I2550</f>
        <v/>
      </c>
      <c r="J2549" s="305" t="str">
        <f>'Product Ratings'!J2550</f>
        <v/>
      </c>
      <c r="K2549" s="146" t="str">
        <f>'Product Ratings'!K2550</f>
        <v/>
      </c>
      <c r="L2549" s="305" t="str">
        <f>'Product Ratings'!L2550</f>
        <v/>
      </c>
      <c r="M2549" s="134" t="str">
        <f>'Product Ratings'!M2550</f>
        <v/>
      </c>
      <c r="N2549" s="146"/>
      <c r="O2549" s="139" t="str">
        <f>'Product Ratings'!O2550</f>
        <v/>
      </c>
      <c r="P2549" s="139" t="str">
        <f>'Product Ratings'!P2550</f>
        <v/>
      </c>
      <c r="Q2549" s="139" t="str">
        <f>'Product Ratings'!Q2550</f>
        <v/>
      </c>
      <c r="R2549" s="139" t="str">
        <f>'Product Ratings'!R2550</f>
        <v/>
      </c>
      <c r="S2549" s="139" t="str">
        <f>'Product Ratings'!S2550</f>
        <v/>
      </c>
      <c r="T2549" s="307" t="str">
        <f>'Product Ratings'!T2550</f>
        <v/>
      </c>
      <c r="U2549" s="146"/>
      <c r="V2549" s="146"/>
      <c r="W2549" s="146"/>
    </row>
    <row r="2550" ht="12.75" customHeight="1">
      <c r="A2550" s="146"/>
      <c r="B2550" s="146" t="str">
        <f>'Product Ratings'!B2551</f>
        <v/>
      </c>
      <c r="C2550" s="146" t="str">
        <f>'Product Ratings'!C2551</f>
        <v/>
      </c>
      <c r="D2550" s="146" t="str">
        <f>'Product Ratings'!D2551</f>
        <v/>
      </c>
      <c r="E2550" s="146" t="str">
        <f>'Product Ratings'!E2551</f>
        <v/>
      </c>
      <c r="F2550" s="305" t="str">
        <f>'Product Ratings'!F2551</f>
        <v/>
      </c>
      <c r="G2550" s="305" t="str">
        <f>'Product Ratings'!G2551</f>
        <v/>
      </c>
      <c r="H2550" s="233" t="str">
        <f>'Product Ratings'!H2551</f>
        <v/>
      </c>
      <c r="I2550" s="146" t="str">
        <f>'Product Ratings'!I2551</f>
        <v/>
      </c>
      <c r="J2550" s="305" t="str">
        <f>'Product Ratings'!J2551</f>
        <v/>
      </c>
      <c r="K2550" s="146" t="str">
        <f>'Product Ratings'!K2551</f>
        <v/>
      </c>
      <c r="L2550" s="305" t="str">
        <f>'Product Ratings'!L2551</f>
        <v/>
      </c>
      <c r="M2550" s="134" t="str">
        <f>'Product Ratings'!M2551</f>
        <v/>
      </c>
      <c r="N2550" s="146"/>
      <c r="O2550" s="139" t="str">
        <f>'Product Ratings'!O2551</f>
        <v/>
      </c>
      <c r="P2550" s="139" t="str">
        <f>'Product Ratings'!P2551</f>
        <v/>
      </c>
      <c r="Q2550" s="139" t="str">
        <f>'Product Ratings'!Q2551</f>
        <v/>
      </c>
      <c r="R2550" s="139" t="str">
        <f>'Product Ratings'!R2551</f>
        <v/>
      </c>
      <c r="S2550" s="139" t="str">
        <f>'Product Ratings'!S2551</f>
        <v/>
      </c>
      <c r="T2550" s="307" t="str">
        <f>'Product Ratings'!T2551</f>
        <v/>
      </c>
      <c r="U2550" s="146"/>
      <c r="V2550" s="146"/>
      <c r="W2550" s="146"/>
    </row>
    <row r="2551" ht="12.75" customHeight="1">
      <c r="A2551" s="146"/>
      <c r="B2551" s="146" t="str">
        <f>'Product Ratings'!B2552</f>
        <v/>
      </c>
      <c r="C2551" s="146" t="str">
        <f>'Product Ratings'!C2552</f>
        <v/>
      </c>
      <c r="D2551" s="146" t="str">
        <f>'Product Ratings'!D2552</f>
        <v/>
      </c>
      <c r="E2551" s="146" t="str">
        <f>'Product Ratings'!E2552</f>
        <v/>
      </c>
      <c r="F2551" s="305" t="str">
        <f>'Product Ratings'!F2552</f>
        <v/>
      </c>
      <c r="G2551" s="305" t="str">
        <f>'Product Ratings'!G2552</f>
        <v/>
      </c>
      <c r="H2551" s="233" t="str">
        <f>'Product Ratings'!H2552</f>
        <v/>
      </c>
      <c r="I2551" s="146" t="str">
        <f>'Product Ratings'!I2552</f>
        <v/>
      </c>
      <c r="J2551" s="305" t="str">
        <f>'Product Ratings'!J2552</f>
        <v/>
      </c>
      <c r="K2551" s="146" t="str">
        <f>'Product Ratings'!K2552</f>
        <v/>
      </c>
      <c r="L2551" s="305" t="str">
        <f>'Product Ratings'!L2552</f>
        <v/>
      </c>
      <c r="M2551" s="134" t="str">
        <f>'Product Ratings'!M2552</f>
        <v/>
      </c>
      <c r="N2551" s="146"/>
      <c r="O2551" s="139" t="str">
        <f>'Product Ratings'!O2552</f>
        <v/>
      </c>
      <c r="P2551" s="139" t="str">
        <f>'Product Ratings'!P2552</f>
        <v/>
      </c>
      <c r="Q2551" s="139" t="str">
        <f>'Product Ratings'!Q2552</f>
        <v/>
      </c>
      <c r="R2551" s="139" t="str">
        <f>'Product Ratings'!R2552</f>
        <v/>
      </c>
      <c r="S2551" s="139" t="str">
        <f>'Product Ratings'!S2552</f>
        <v/>
      </c>
      <c r="T2551" s="307" t="str">
        <f>'Product Ratings'!T2552</f>
        <v/>
      </c>
      <c r="U2551" s="146"/>
      <c r="V2551" s="146"/>
      <c r="W2551" s="146"/>
    </row>
    <row r="2552" ht="12.75" customHeight="1">
      <c r="A2552" s="146"/>
      <c r="B2552" s="146" t="str">
        <f>'Product Ratings'!B2553</f>
        <v/>
      </c>
      <c r="C2552" s="146" t="str">
        <f>'Product Ratings'!C2553</f>
        <v/>
      </c>
      <c r="D2552" s="146" t="str">
        <f>'Product Ratings'!D2553</f>
        <v/>
      </c>
      <c r="E2552" s="146" t="str">
        <f>'Product Ratings'!E2553</f>
        <v/>
      </c>
      <c r="F2552" s="305" t="str">
        <f>'Product Ratings'!F2553</f>
        <v/>
      </c>
      <c r="G2552" s="305" t="str">
        <f>'Product Ratings'!G2553</f>
        <v/>
      </c>
      <c r="H2552" s="233" t="str">
        <f>'Product Ratings'!H2553</f>
        <v/>
      </c>
      <c r="I2552" s="146" t="str">
        <f>'Product Ratings'!I2553</f>
        <v/>
      </c>
      <c r="J2552" s="305" t="str">
        <f>'Product Ratings'!J2553</f>
        <v/>
      </c>
      <c r="K2552" s="146" t="str">
        <f>'Product Ratings'!K2553</f>
        <v/>
      </c>
      <c r="L2552" s="305" t="str">
        <f>'Product Ratings'!L2553</f>
        <v/>
      </c>
      <c r="M2552" s="134" t="str">
        <f>'Product Ratings'!M2553</f>
        <v/>
      </c>
      <c r="N2552" s="146"/>
      <c r="O2552" s="139" t="str">
        <f>'Product Ratings'!O2553</f>
        <v/>
      </c>
      <c r="P2552" s="139" t="str">
        <f>'Product Ratings'!P2553</f>
        <v/>
      </c>
      <c r="Q2552" s="139" t="str">
        <f>'Product Ratings'!Q2553</f>
        <v/>
      </c>
      <c r="R2552" s="139" t="str">
        <f>'Product Ratings'!R2553</f>
        <v/>
      </c>
      <c r="S2552" s="139" t="str">
        <f>'Product Ratings'!S2553</f>
        <v/>
      </c>
      <c r="T2552" s="307" t="str">
        <f>'Product Ratings'!T2553</f>
        <v/>
      </c>
      <c r="U2552" s="146"/>
      <c r="V2552" s="146"/>
      <c r="W2552" s="146"/>
    </row>
    <row r="2553" ht="12.75" customHeight="1">
      <c r="A2553" s="146"/>
      <c r="B2553" s="146" t="str">
        <f>'Product Ratings'!B2554</f>
        <v/>
      </c>
      <c r="C2553" s="146" t="str">
        <f>'Product Ratings'!C2554</f>
        <v/>
      </c>
      <c r="D2553" s="146" t="str">
        <f>'Product Ratings'!D2554</f>
        <v/>
      </c>
      <c r="E2553" s="146" t="str">
        <f>'Product Ratings'!E2554</f>
        <v/>
      </c>
      <c r="F2553" s="305" t="str">
        <f>'Product Ratings'!F2554</f>
        <v/>
      </c>
      <c r="G2553" s="305" t="str">
        <f>'Product Ratings'!G2554</f>
        <v/>
      </c>
      <c r="H2553" s="233" t="str">
        <f>'Product Ratings'!H2554</f>
        <v/>
      </c>
      <c r="I2553" s="146" t="str">
        <f>'Product Ratings'!I2554</f>
        <v/>
      </c>
      <c r="J2553" s="305" t="str">
        <f>'Product Ratings'!J2554</f>
        <v/>
      </c>
      <c r="K2553" s="146" t="str">
        <f>'Product Ratings'!K2554</f>
        <v/>
      </c>
      <c r="L2553" s="305" t="str">
        <f>'Product Ratings'!L2554</f>
        <v/>
      </c>
      <c r="M2553" s="134" t="str">
        <f>'Product Ratings'!M2554</f>
        <v/>
      </c>
      <c r="N2553" s="146"/>
      <c r="O2553" s="139" t="str">
        <f>'Product Ratings'!O2554</f>
        <v/>
      </c>
      <c r="P2553" s="139" t="str">
        <f>'Product Ratings'!P2554</f>
        <v/>
      </c>
      <c r="Q2553" s="139" t="str">
        <f>'Product Ratings'!Q2554</f>
        <v/>
      </c>
      <c r="R2553" s="139" t="str">
        <f>'Product Ratings'!R2554</f>
        <v/>
      </c>
      <c r="S2553" s="139" t="str">
        <f>'Product Ratings'!S2554</f>
        <v/>
      </c>
      <c r="T2553" s="307" t="str">
        <f>'Product Ratings'!T2554</f>
        <v/>
      </c>
      <c r="U2553" s="146"/>
      <c r="V2553" s="146"/>
      <c r="W2553" s="146"/>
    </row>
    <row r="2554" ht="12.75" customHeight="1">
      <c r="A2554" s="146"/>
      <c r="B2554" s="146" t="str">
        <f>'Product Ratings'!B2555</f>
        <v/>
      </c>
      <c r="C2554" s="146" t="str">
        <f>'Product Ratings'!C2555</f>
        <v/>
      </c>
      <c r="D2554" s="146" t="str">
        <f>'Product Ratings'!D2555</f>
        <v/>
      </c>
      <c r="E2554" s="146" t="str">
        <f>'Product Ratings'!E2555</f>
        <v/>
      </c>
      <c r="F2554" s="305" t="str">
        <f>'Product Ratings'!F2555</f>
        <v/>
      </c>
      <c r="G2554" s="305" t="str">
        <f>'Product Ratings'!G2555</f>
        <v/>
      </c>
      <c r="H2554" s="233" t="str">
        <f>'Product Ratings'!H2555</f>
        <v/>
      </c>
      <c r="I2554" s="146" t="str">
        <f>'Product Ratings'!I2555</f>
        <v/>
      </c>
      <c r="J2554" s="305" t="str">
        <f>'Product Ratings'!J2555</f>
        <v/>
      </c>
      <c r="K2554" s="146" t="str">
        <f>'Product Ratings'!K2555</f>
        <v/>
      </c>
      <c r="L2554" s="305" t="str">
        <f>'Product Ratings'!L2555</f>
        <v/>
      </c>
      <c r="M2554" s="134" t="str">
        <f>'Product Ratings'!M2555</f>
        <v/>
      </c>
      <c r="N2554" s="146"/>
      <c r="O2554" s="139" t="str">
        <f>'Product Ratings'!O2555</f>
        <v/>
      </c>
      <c r="P2554" s="139" t="str">
        <f>'Product Ratings'!P2555</f>
        <v/>
      </c>
      <c r="Q2554" s="139" t="str">
        <f>'Product Ratings'!Q2555</f>
        <v/>
      </c>
      <c r="R2554" s="139" t="str">
        <f>'Product Ratings'!R2555</f>
        <v/>
      </c>
      <c r="S2554" s="139" t="str">
        <f>'Product Ratings'!S2555</f>
        <v/>
      </c>
      <c r="T2554" s="307" t="str">
        <f>'Product Ratings'!T2555</f>
        <v/>
      </c>
      <c r="U2554" s="146"/>
      <c r="V2554" s="146"/>
      <c r="W2554" s="146"/>
    </row>
    <row r="2555" ht="12.75" customHeight="1">
      <c r="A2555" s="146"/>
      <c r="B2555" s="146" t="str">
        <f>'Product Ratings'!B2556</f>
        <v/>
      </c>
      <c r="C2555" s="146" t="str">
        <f>'Product Ratings'!C2556</f>
        <v/>
      </c>
      <c r="D2555" s="146" t="str">
        <f>'Product Ratings'!D2556</f>
        <v/>
      </c>
      <c r="E2555" s="146" t="str">
        <f>'Product Ratings'!E2556</f>
        <v/>
      </c>
      <c r="F2555" s="305" t="str">
        <f>'Product Ratings'!F2556</f>
        <v/>
      </c>
      <c r="G2555" s="305" t="str">
        <f>'Product Ratings'!G2556</f>
        <v/>
      </c>
      <c r="H2555" s="233" t="str">
        <f>'Product Ratings'!H2556</f>
        <v/>
      </c>
      <c r="I2555" s="146" t="str">
        <f>'Product Ratings'!I2556</f>
        <v/>
      </c>
      <c r="J2555" s="305" t="str">
        <f>'Product Ratings'!J2556</f>
        <v/>
      </c>
      <c r="K2555" s="146" t="str">
        <f>'Product Ratings'!K2556</f>
        <v/>
      </c>
      <c r="L2555" s="305" t="str">
        <f>'Product Ratings'!L2556</f>
        <v/>
      </c>
      <c r="M2555" s="134" t="str">
        <f>'Product Ratings'!M2556</f>
        <v/>
      </c>
      <c r="N2555" s="146"/>
      <c r="O2555" s="139" t="str">
        <f>'Product Ratings'!O2556</f>
        <v/>
      </c>
      <c r="P2555" s="139" t="str">
        <f>'Product Ratings'!P2556</f>
        <v/>
      </c>
      <c r="Q2555" s="139" t="str">
        <f>'Product Ratings'!Q2556</f>
        <v/>
      </c>
      <c r="R2555" s="139" t="str">
        <f>'Product Ratings'!R2556</f>
        <v/>
      </c>
      <c r="S2555" s="139" t="str">
        <f>'Product Ratings'!S2556</f>
        <v/>
      </c>
      <c r="T2555" s="307" t="str">
        <f>'Product Ratings'!T2556</f>
        <v/>
      </c>
      <c r="U2555" s="146"/>
      <c r="V2555" s="146"/>
      <c r="W2555" s="146"/>
    </row>
    <row r="2556" ht="12.75" customHeight="1">
      <c r="A2556" s="146"/>
      <c r="B2556" s="146" t="str">
        <f>'Product Ratings'!B2557</f>
        <v/>
      </c>
      <c r="C2556" s="146" t="str">
        <f>'Product Ratings'!C2557</f>
        <v/>
      </c>
      <c r="D2556" s="146" t="str">
        <f>'Product Ratings'!D2557</f>
        <v/>
      </c>
      <c r="E2556" s="146" t="str">
        <f>'Product Ratings'!E2557</f>
        <v/>
      </c>
      <c r="F2556" s="305" t="str">
        <f>'Product Ratings'!F2557</f>
        <v/>
      </c>
      <c r="G2556" s="305" t="str">
        <f>'Product Ratings'!G2557</f>
        <v/>
      </c>
      <c r="H2556" s="233" t="str">
        <f>'Product Ratings'!H2557</f>
        <v/>
      </c>
      <c r="I2556" s="146" t="str">
        <f>'Product Ratings'!I2557</f>
        <v/>
      </c>
      <c r="J2556" s="305" t="str">
        <f>'Product Ratings'!J2557</f>
        <v/>
      </c>
      <c r="K2556" s="146" t="str">
        <f>'Product Ratings'!K2557</f>
        <v/>
      </c>
      <c r="L2556" s="305" t="str">
        <f>'Product Ratings'!L2557</f>
        <v/>
      </c>
      <c r="M2556" s="134" t="str">
        <f>'Product Ratings'!M2557</f>
        <v/>
      </c>
      <c r="N2556" s="146"/>
      <c r="O2556" s="139" t="str">
        <f>'Product Ratings'!O2557</f>
        <v/>
      </c>
      <c r="P2556" s="139" t="str">
        <f>'Product Ratings'!P2557</f>
        <v/>
      </c>
      <c r="Q2556" s="139" t="str">
        <f>'Product Ratings'!Q2557</f>
        <v/>
      </c>
      <c r="R2556" s="139" t="str">
        <f>'Product Ratings'!R2557</f>
        <v/>
      </c>
      <c r="S2556" s="139" t="str">
        <f>'Product Ratings'!S2557</f>
        <v/>
      </c>
      <c r="T2556" s="307" t="str">
        <f>'Product Ratings'!T2557</f>
        <v/>
      </c>
      <c r="U2556" s="146"/>
      <c r="V2556" s="146"/>
      <c r="W2556" s="146"/>
    </row>
    <row r="2557" ht="12.75" customHeight="1">
      <c r="A2557" s="146"/>
      <c r="B2557" s="146" t="str">
        <f>'Product Ratings'!B2558</f>
        <v/>
      </c>
      <c r="C2557" s="146" t="str">
        <f>'Product Ratings'!C2558</f>
        <v/>
      </c>
      <c r="D2557" s="146" t="str">
        <f>'Product Ratings'!D2558</f>
        <v/>
      </c>
      <c r="E2557" s="146" t="str">
        <f>'Product Ratings'!E2558</f>
        <v/>
      </c>
      <c r="F2557" s="305" t="str">
        <f>'Product Ratings'!F2558</f>
        <v/>
      </c>
      <c r="G2557" s="305" t="str">
        <f>'Product Ratings'!G2558</f>
        <v/>
      </c>
      <c r="H2557" s="233" t="str">
        <f>'Product Ratings'!H2558</f>
        <v/>
      </c>
      <c r="I2557" s="146" t="str">
        <f>'Product Ratings'!I2558</f>
        <v/>
      </c>
      <c r="J2557" s="305" t="str">
        <f>'Product Ratings'!J2558</f>
        <v/>
      </c>
      <c r="K2557" s="146" t="str">
        <f>'Product Ratings'!K2558</f>
        <v/>
      </c>
      <c r="L2557" s="305" t="str">
        <f>'Product Ratings'!L2558</f>
        <v/>
      </c>
      <c r="M2557" s="134" t="str">
        <f>'Product Ratings'!M2558</f>
        <v/>
      </c>
      <c r="N2557" s="146"/>
      <c r="O2557" s="139" t="str">
        <f>'Product Ratings'!O2558</f>
        <v/>
      </c>
      <c r="P2557" s="139" t="str">
        <f>'Product Ratings'!P2558</f>
        <v/>
      </c>
      <c r="Q2557" s="139" t="str">
        <f>'Product Ratings'!Q2558</f>
        <v/>
      </c>
      <c r="R2557" s="139" t="str">
        <f>'Product Ratings'!R2558</f>
        <v/>
      </c>
      <c r="S2557" s="139" t="str">
        <f>'Product Ratings'!S2558</f>
        <v/>
      </c>
      <c r="T2557" s="307" t="str">
        <f>'Product Ratings'!T2558</f>
        <v/>
      </c>
      <c r="U2557" s="146"/>
      <c r="V2557" s="146"/>
      <c r="W2557" s="146"/>
    </row>
    <row r="2558" ht="12.75" customHeight="1">
      <c r="A2558" s="146"/>
      <c r="B2558" s="146" t="str">
        <f>'Product Ratings'!B2559</f>
        <v/>
      </c>
      <c r="C2558" s="146" t="str">
        <f>'Product Ratings'!C2559</f>
        <v/>
      </c>
      <c r="D2558" s="146" t="str">
        <f>'Product Ratings'!D2559</f>
        <v/>
      </c>
      <c r="E2558" s="146" t="str">
        <f>'Product Ratings'!E2559</f>
        <v/>
      </c>
      <c r="F2558" s="305" t="str">
        <f>'Product Ratings'!F2559</f>
        <v/>
      </c>
      <c r="G2558" s="305" t="str">
        <f>'Product Ratings'!G2559</f>
        <v/>
      </c>
      <c r="H2558" s="233" t="str">
        <f>'Product Ratings'!H2559</f>
        <v/>
      </c>
      <c r="I2558" s="146" t="str">
        <f>'Product Ratings'!I2559</f>
        <v/>
      </c>
      <c r="J2558" s="305" t="str">
        <f>'Product Ratings'!J2559</f>
        <v/>
      </c>
      <c r="K2558" s="146" t="str">
        <f>'Product Ratings'!K2559</f>
        <v/>
      </c>
      <c r="L2558" s="305" t="str">
        <f>'Product Ratings'!L2559</f>
        <v/>
      </c>
      <c r="M2558" s="134" t="str">
        <f>'Product Ratings'!M2559</f>
        <v/>
      </c>
      <c r="N2558" s="146"/>
      <c r="O2558" s="139" t="str">
        <f>'Product Ratings'!O2559</f>
        <v/>
      </c>
      <c r="P2558" s="139" t="str">
        <f>'Product Ratings'!P2559</f>
        <v/>
      </c>
      <c r="Q2558" s="139" t="str">
        <f>'Product Ratings'!Q2559</f>
        <v/>
      </c>
      <c r="R2558" s="139" t="str">
        <f>'Product Ratings'!R2559</f>
        <v/>
      </c>
      <c r="S2558" s="139" t="str">
        <f>'Product Ratings'!S2559</f>
        <v/>
      </c>
      <c r="T2558" s="307" t="str">
        <f>'Product Ratings'!T2559</f>
        <v/>
      </c>
      <c r="U2558" s="146"/>
      <c r="V2558" s="146"/>
      <c r="W2558" s="146"/>
    </row>
    <row r="2559" ht="12.75" customHeight="1">
      <c r="A2559" s="146"/>
      <c r="B2559" s="146" t="str">
        <f>'Product Ratings'!B2560</f>
        <v/>
      </c>
      <c r="C2559" s="146" t="str">
        <f>'Product Ratings'!C2560</f>
        <v/>
      </c>
      <c r="D2559" s="146" t="str">
        <f>'Product Ratings'!D2560</f>
        <v/>
      </c>
      <c r="E2559" s="146" t="str">
        <f>'Product Ratings'!E2560</f>
        <v/>
      </c>
      <c r="F2559" s="305" t="str">
        <f>'Product Ratings'!F2560</f>
        <v/>
      </c>
      <c r="G2559" s="305" t="str">
        <f>'Product Ratings'!G2560</f>
        <v/>
      </c>
      <c r="H2559" s="233" t="str">
        <f>'Product Ratings'!H2560</f>
        <v/>
      </c>
      <c r="I2559" s="146" t="str">
        <f>'Product Ratings'!I2560</f>
        <v/>
      </c>
      <c r="J2559" s="305" t="str">
        <f>'Product Ratings'!J2560</f>
        <v/>
      </c>
      <c r="K2559" s="146" t="str">
        <f>'Product Ratings'!K2560</f>
        <v/>
      </c>
      <c r="L2559" s="305" t="str">
        <f>'Product Ratings'!L2560</f>
        <v/>
      </c>
      <c r="M2559" s="134" t="str">
        <f>'Product Ratings'!M2560</f>
        <v/>
      </c>
      <c r="N2559" s="146"/>
      <c r="O2559" s="139" t="str">
        <f>'Product Ratings'!O2560</f>
        <v/>
      </c>
      <c r="P2559" s="139" t="str">
        <f>'Product Ratings'!P2560</f>
        <v/>
      </c>
      <c r="Q2559" s="139" t="str">
        <f>'Product Ratings'!Q2560</f>
        <v/>
      </c>
      <c r="R2559" s="139" t="str">
        <f>'Product Ratings'!R2560</f>
        <v/>
      </c>
      <c r="S2559" s="139" t="str">
        <f>'Product Ratings'!S2560</f>
        <v/>
      </c>
      <c r="T2559" s="307" t="str">
        <f>'Product Ratings'!T2560</f>
        <v/>
      </c>
      <c r="U2559" s="146"/>
      <c r="V2559" s="146"/>
      <c r="W2559" s="146"/>
    </row>
    <row r="2560" ht="12.75" customHeight="1">
      <c r="A2560" s="146"/>
      <c r="B2560" s="146" t="str">
        <f>'Product Ratings'!B2561</f>
        <v/>
      </c>
      <c r="C2560" s="146" t="str">
        <f>'Product Ratings'!C2561</f>
        <v/>
      </c>
      <c r="D2560" s="146" t="str">
        <f>'Product Ratings'!D2561</f>
        <v/>
      </c>
      <c r="E2560" s="146" t="str">
        <f>'Product Ratings'!E2561</f>
        <v/>
      </c>
      <c r="F2560" s="305" t="str">
        <f>'Product Ratings'!F2561</f>
        <v/>
      </c>
      <c r="G2560" s="305" t="str">
        <f>'Product Ratings'!G2561</f>
        <v/>
      </c>
      <c r="H2560" s="233" t="str">
        <f>'Product Ratings'!H2561</f>
        <v/>
      </c>
      <c r="I2560" s="146" t="str">
        <f>'Product Ratings'!I2561</f>
        <v/>
      </c>
      <c r="J2560" s="305" t="str">
        <f>'Product Ratings'!J2561</f>
        <v/>
      </c>
      <c r="K2560" s="146" t="str">
        <f>'Product Ratings'!K2561</f>
        <v/>
      </c>
      <c r="L2560" s="305" t="str">
        <f>'Product Ratings'!L2561</f>
        <v/>
      </c>
      <c r="M2560" s="134" t="str">
        <f>'Product Ratings'!M2561</f>
        <v/>
      </c>
      <c r="N2560" s="146"/>
      <c r="O2560" s="139" t="str">
        <f>'Product Ratings'!O2561</f>
        <v/>
      </c>
      <c r="P2560" s="139" t="str">
        <f>'Product Ratings'!P2561</f>
        <v/>
      </c>
      <c r="Q2560" s="139" t="str">
        <f>'Product Ratings'!Q2561</f>
        <v/>
      </c>
      <c r="R2560" s="139" t="str">
        <f>'Product Ratings'!R2561</f>
        <v/>
      </c>
      <c r="S2560" s="139" t="str">
        <f>'Product Ratings'!S2561</f>
        <v/>
      </c>
      <c r="T2560" s="307" t="str">
        <f>'Product Ratings'!T2561</f>
        <v/>
      </c>
      <c r="U2560" s="146"/>
      <c r="V2560" s="146"/>
      <c r="W2560" s="146"/>
    </row>
    <row r="2561" ht="12.75" customHeight="1">
      <c r="A2561" s="146"/>
      <c r="B2561" s="146" t="str">
        <f>'Product Ratings'!B2562</f>
        <v/>
      </c>
      <c r="C2561" s="146" t="str">
        <f>'Product Ratings'!C2562</f>
        <v/>
      </c>
      <c r="D2561" s="146" t="str">
        <f>'Product Ratings'!D2562</f>
        <v/>
      </c>
      <c r="E2561" s="146" t="str">
        <f>'Product Ratings'!E2562</f>
        <v/>
      </c>
      <c r="F2561" s="305" t="str">
        <f>'Product Ratings'!F2562</f>
        <v/>
      </c>
      <c r="G2561" s="305" t="str">
        <f>'Product Ratings'!G2562</f>
        <v/>
      </c>
      <c r="H2561" s="233" t="str">
        <f>'Product Ratings'!H2562</f>
        <v/>
      </c>
      <c r="I2561" s="146" t="str">
        <f>'Product Ratings'!I2562</f>
        <v/>
      </c>
      <c r="J2561" s="305" t="str">
        <f>'Product Ratings'!J2562</f>
        <v/>
      </c>
      <c r="K2561" s="146" t="str">
        <f>'Product Ratings'!K2562</f>
        <v/>
      </c>
      <c r="L2561" s="305" t="str">
        <f>'Product Ratings'!L2562</f>
        <v/>
      </c>
      <c r="M2561" s="134" t="str">
        <f>'Product Ratings'!M2562</f>
        <v/>
      </c>
      <c r="N2561" s="146"/>
      <c r="O2561" s="139" t="str">
        <f>'Product Ratings'!O2562</f>
        <v/>
      </c>
      <c r="P2561" s="139" t="str">
        <f>'Product Ratings'!P2562</f>
        <v/>
      </c>
      <c r="Q2561" s="139" t="str">
        <f>'Product Ratings'!Q2562</f>
        <v/>
      </c>
      <c r="R2561" s="139" t="str">
        <f>'Product Ratings'!R2562</f>
        <v/>
      </c>
      <c r="S2561" s="139" t="str">
        <f>'Product Ratings'!S2562</f>
        <v/>
      </c>
      <c r="T2561" s="307" t="str">
        <f>'Product Ratings'!T2562</f>
        <v/>
      </c>
      <c r="U2561" s="146"/>
      <c r="V2561" s="146"/>
      <c r="W2561" s="146"/>
    </row>
    <row r="2562" ht="12.75" customHeight="1">
      <c r="A2562" s="146"/>
      <c r="B2562" s="146" t="str">
        <f>'Product Ratings'!B2563</f>
        <v/>
      </c>
      <c r="C2562" s="146" t="str">
        <f>'Product Ratings'!C2563</f>
        <v/>
      </c>
      <c r="D2562" s="146" t="str">
        <f>'Product Ratings'!D2563</f>
        <v/>
      </c>
      <c r="E2562" s="146" t="str">
        <f>'Product Ratings'!E2563</f>
        <v/>
      </c>
      <c r="F2562" s="305" t="str">
        <f>'Product Ratings'!F2563</f>
        <v/>
      </c>
      <c r="G2562" s="305" t="str">
        <f>'Product Ratings'!G2563</f>
        <v/>
      </c>
      <c r="H2562" s="233" t="str">
        <f>'Product Ratings'!H2563</f>
        <v/>
      </c>
      <c r="I2562" s="146" t="str">
        <f>'Product Ratings'!I2563</f>
        <v/>
      </c>
      <c r="J2562" s="305" t="str">
        <f>'Product Ratings'!J2563</f>
        <v/>
      </c>
      <c r="K2562" s="146" t="str">
        <f>'Product Ratings'!K2563</f>
        <v/>
      </c>
      <c r="L2562" s="305" t="str">
        <f>'Product Ratings'!L2563</f>
        <v/>
      </c>
      <c r="M2562" s="134" t="str">
        <f>'Product Ratings'!M2563</f>
        <v/>
      </c>
      <c r="N2562" s="146"/>
      <c r="O2562" s="139" t="str">
        <f>'Product Ratings'!O2563</f>
        <v/>
      </c>
      <c r="P2562" s="139" t="str">
        <f>'Product Ratings'!P2563</f>
        <v/>
      </c>
      <c r="Q2562" s="139" t="str">
        <f>'Product Ratings'!Q2563</f>
        <v/>
      </c>
      <c r="R2562" s="139" t="str">
        <f>'Product Ratings'!R2563</f>
        <v/>
      </c>
      <c r="S2562" s="139" t="str">
        <f>'Product Ratings'!S2563</f>
        <v/>
      </c>
      <c r="T2562" s="307" t="str">
        <f>'Product Ratings'!T2563</f>
        <v/>
      </c>
      <c r="U2562" s="146"/>
      <c r="V2562" s="146"/>
      <c r="W2562" s="146"/>
    </row>
    <row r="2563" ht="12.75" customHeight="1">
      <c r="A2563" s="146"/>
      <c r="B2563" s="146" t="str">
        <f>'Product Ratings'!B2564</f>
        <v/>
      </c>
      <c r="C2563" s="146" t="str">
        <f>'Product Ratings'!C2564</f>
        <v/>
      </c>
      <c r="D2563" s="146" t="str">
        <f>'Product Ratings'!D2564</f>
        <v/>
      </c>
      <c r="E2563" s="146" t="str">
        <f>'Product Ratings'!E2564</f>
        <v/>
      </c>
      <c r="F2563" s="305" t="str">
        <f>'Product Ratings'!F2564</f>
        <v/>
      </c>
      <c r="G2563" s="305" t="str">
        <f>'Product Ratings'!G2564</f>
        <v/>
      </c>
      <c r="H2563" s="233" t="str">
        <f>'Product Ratings'!H2564</f>
        <v/>
      </c>
      <c r="I2563" s="146" t="str">
        <f>'Product Ratings'!I2564</f>
        <v/>
      </c>
      <c r="J2563" s="305" t="str">
        <f>'Product Ratings'!J2564</f>
        <v/>
      </c>
      <c r="K2563" s="146" t="str">
        <f>'Product Ratings'!K2564</f>
        <v/>
      </c>
      <c r="L2563" s="305" t="str">
        <f>'Product Ratings'!L2564</f>
        <v/>
      </c>
      <c r="M2563" s="134" t="str">
        <f>'Product Ratings'!M2564</f>
        <v/>
      </c>
      <c r="N2563" s="146"/>
      <c r="O2563" s="139" t="str">
        <f>'Product Ratings'!O2564</f>
        <v/>
      </c>
      <c r="P2563" s="139" t="str">
        <f>'Product Ratings'!P2564</f>
        <v/>
      </c>
      <c r="Q2563" s="139" t="str">
        <f>'Product Ratings'!Q2564</f>
        <v/>
      </c>
      <c r="R2563" s="139" t="str">
        <f>'Product Ratings'!R2564</f>
        <v/>
      </c>
      <c r="S2563" s="139" t="str">
        <f>'Product Ratings'!S2564</f>
        <v/>
      </c>
      <c r="T2563" s="307" t="str">
        <f>'Product Ratings'!T2564</f>
        <v/>
      </c>
      <c r="U2563" s="146"/>
      <c r="V2563" s="146"/>
      <c r="W2563" s="146"/>
    </row>
    <row r="2564" ht="12.75" customHeight="1">
      <c r="A2564" s="146"/>
      <c r="B2564" s="146" t="str">
        <f>'Product Ratings'!B2565</f>
        <v/>
      </c>
      <c r="C2564" s="146" t="str">
        <f>'Product Ratings'!C2565</f>
        <v/>
      </c>
      <c r="D2564" s="146" t="str">
        <f>'Product Ratings'!D2565</f>
        <v/>
      </c>
      <c r="E2564" s="146" t="str">
        <f>'Product Ratings'!E2565</f>
        <v/>
      </c>
      <c r="F2564" s="305" t="str">
        <f>'Product Ratings'!F2565</f>
        <v/>
      </c>
      <c r="G2564" s="305" t="str">
        <f>'Product Ratings'!G2565</f>
        <v/>
      </c>
      <c r="H2564" s="233" t="str">
        <f>'Product Ratings'!H2565</f>
        <v/>
      </c>
      <c r="I2564" s="146" t="str">
        <f>'Product Ratings'!I2565</f>
        <v/>
      </c>
      <c r="J2564" s="305" t="str">
        <f>'Product Ratings'!J2565</f>
        <v/>
      </c>
      <c r="K2564" s="146" t="str">
        <f>'Product Ratings'!K2565</f>
        <v/>
      </c>
      <c r="L2564" s="305" t="str">
        <f>'Product Ratings'!L2565</f>
        <v/>
      </c>
      <c r="M2564" s="134" t="str">
        <f>'Product Ratings'!M2565</f>
        <v/>
      </c>
      <c r="N2564" s="146"/>
      <c r="O2564" s="139" t="str">
        <f>'Product Ratings'!O2565</f>
        <v/>
      </c>
      <c r="P2564" s="139" t="str">
        <f>'Product Ratings'!P2565</f>
        <v/>
      </c>
      <c r="Q2564" s="139" t="str">
        <f>'Product Ratings'!Q2565</f>
        <v/>
      </c>
      <c r="R2564" s="139" t="str">
        <f>'Product Ratings'!R2565</f>
        <v/>
      </c>
      <c r="S2564" s="139" t="str">
        <f>'Product Ratings'!S2565</f>
        <v/>
      </c>
      <c r="T2564" s="307" t="str">
        <f>'Product Ratings'!T2565</f>
        <v/>
      </c>
      <c r="U2564" s="146"/>
      <c r="V2564" s="146"/>
      <c r="W2564" s="146"/>
    </row>
    <row r="2565" ht="12.75" customHeight="1">
      <c r="A2565" s="146"/>
      <c r="B2565" s="146" t="str">
        <f>'Product Ratings'!B2566</f>
        <v/>
      </c>
      <c r="C2565" s="146" t="str">
        <f>'Product Ratings'!C2566</f>
        <v/>
      </c>
      <c r="D2565" s="146" t="str">
        <f>'Product Ratings'!D2566</f>
        <v/>
      </c>
      <c r="E2565" s="146" t="str">
        <f>'Product Ratings'!E2566</f>
        <v/>
      </c>
      <c r="F2565" s="305" t="str">
        <f>'Product Ratings'!F2566</f>
        <v/>
      </c>
      <c r="G2565" s="305" t="str">
        <f>'Product Ratings'!G2566</f>
        <v/>
      </c>
      <c r="H2565" s="233" t="str">
        <f>'Product Ratings'!H2566</f>
        <v/>
      </c>
      <c r="I2565" s="146" t="str">
        <f>'Product Ratings'!I2566</f>
        <v/>
      </c>
      <c r="J2565" s="305" t="str">
        <f>'Product Ratings'!J2566</f>
        <v/>
      </c>
      <c r="K2565" s="146" t="str">
        <f>'Product Ratings'!K2566</f>
        <v/>
      </c>
      <c r="L2565" s="305" t="str">
        <f>'Product Ratings'!L2566</f>
        <v/>
      </c>
      <c r="M2565" s="134" t="str">
        <f>'Product Ratings'!M2566</f>
        <v/>
      </c>
      <c r="N2565" s="146"/>
      <c r="O2565" s="139" t="str">
        <f>'Product Ratings'!O2566</f>
        <v/>
      </c>
      <c r="P2565" s="139" t="str">
        <f>'Product Ratings'!P2566</f>
        <v/>
      </c>
      <c r="Q2565" s="139" t="str">
        <f>'Product Ratings'!Q2566</f>
        <v/>
      </c>
      <c r="R2565" s="139" t="str">
        <f>'Product Ratings'!R2566</f>
        <v/>
      </c>
      <c r="S2565" s="139" t="str">
        <f>'Product Ratings'!S2566</f>
        <v/>
      </c>
      <c r="T2565" s="307" t="str">
        <f>'Product Ratings'!T2566</f>
        <v/>
      </c>
      <c r="U2565" s="146"/>
      <c r="V2565" s="146"/>
      <c r="W2565" s="146"/>
    </row>
    <row r="2566" ht="12.75" customHeight="1">
      <c r="A2566" s="146"/>
      <c r="B2566" s="146" t="str">
        <f>'Product Ratings'!B2567</f>
        <v/>
      </c>
      <c r="C2566" s="146" t="str">
        <f>'Product Ratings'!C2567</f>
        <v/>
      </c>
      <c r="D2566" s="146" t="str">
        <f>'Product Ratings'!D2567</f>
        <v/>
      </c>
      <c r="E2566" s="146" t="str">
        <f>'Product Ratings'!E2567</f>
        <v/>
      </c>
      <c r="F2566" s="305" t="str">
        <f>'Product Ratings'!F2567</f>
        <v/>
      </c>
      <c r="G2566" s="305" t="str">
        <f>'Product Ratings'!G2567</f>
        <v/>
      </c>
      <c r="H2566" s="233" t="str">
        <f>'Product Ratings'!H2567</f>
        <v/>
      </c>
      <c r="I2566" s="146" t="str">
        <f>'Product Ratings'!I2567</f>
        <v/>
      </c>
      <c r="J2566" s="305" t="str">
        <f>'Product Ratings'!J2567</f>
        <v/>
      </c>
      <c r="K2566" s="146" t="str">
        <f>'Product Ratings'!K2567</f>
        <v/>
      </c>
      <c r="L2566" s="305" t="str">
        <f>'Product Ratings'!L2567</f>
        <v/>
      </c>
      <c r="M2566" s="134" t="str">
        <f>'Product Ratings'!M2567</f>
        <v/>
      </c>
      <c r="N2566" s="146"/>
      <c r="O2566" s="139" t="str">
        <f>'Product Ratings'!O2567</f>
        <v/>
      </c>
      <c r="P2566" s="139" t="str">
        <f>'Product Ratings'!P2567</f>
        <v/>
      </c>
      <c r="Q2566" s="139" t="str">
        <f>'Product Ratings'!Q2567</f>
        <v/>
      </c>
      <c r="R2566" s="139" t="str">
        <f>'Product Ratings'!R2567</f>
        <v/>
      </c>
      <c r="S2566" s="139" t="str">
        <f>'Product Ratings'!S2567</f>
        <v/>
      </c>
      <c r="T2566" s="307" t="str">
        <f>'Product Ratings'!T2567</f>
        <v/>
      </c>
      <c r="U2566" s="146"/>
      <c r="V2566" s="146"/>
      <c r="W2566" s="146"/>
    </row>
    <row r="2567" ht="12.75" customHeight="1">
      <c r="A2567" s="146"/>
      <c r="B2567" s="146" t="str">
        <f>'Product Ratings'!B2568</f>
        <v/>
      </c>
      <c r="C2567" s="146" t="str">
        <f>'Product Ratings'!C2568</f>
        <v/>
      </c>
      <c r="D2567" s="146" t="str">
        <f>'Product Ratings'!D2568</f>
        <v/>
      </c>
      <c r="E2567" s="146" t="str">
        <f>'Product Ratings'!E2568</f>
        <v/>
      </c>
      <c r="F2567" s="305" t="str">
        <f>'Product Ratings'!F2568</f>
        <v/>
      </c>
      <c r="G2567" s="305" t="str">
        <f>'Product Ratings'!G2568</f>
        <v/>
      </c>
      <c r="H2567" s="233" t="str">
        <f>'Product Ratings'!H2568</f>
        <v/>
      </c>
      <c r="I2567" s="146" t="str">
        <f>'Product Ratings'!I2568</f>
        <v/>
      </c>
      <c r="J2567" s="305" t="str">
        <f>'Product Ratings'!J2568</f>
        <v/>
      </c>
      <c r="K2567" s="146" t="str">
        <f>'Product Ratings'!K2568</f>
        <v/>
      </c>
      <c r="L2567" s="305" t="str">
        <f>'Product Ratings'!L2568</f>
        <v/>
      </c>
      <c r="M2567" s="134" t="str">
        <f>'Product Ratings'!M2568</f>
        <v/>
      </c>
      <c r="N2567" s="146"/>
      <c r="O2567" s="139" t="str">
        <f>'Product Ratings'!O2568</f>
        <v/>
      </c>
      <c r="P2567" s="139" t="str">
        <f>'Product Ratings'!P2568</f>
        <v/>
      </c>
      <c r="Q2567" s="139" t="str">
        <f>'Product Ratings'!Q2568</f>
        <v/>
      </c>
      <c r="R2567" s="139" t="str">
        <f>'Product Ratings'!R2568</f>
        <v/>
      </c>
      <c r="S2567" s="139" t="str">
        <f>'Product Ratings'!S2568</f>
        <v/>
      </c>
      <c r="T2567" s="307" t="str">
        <f>'Product Ratings'!T2568</f>
        <v/>
      </c>
      <c r="U2567" s="146"/>
      <c r="V2567" s="146"/>
      <c r="W2567" s="146"/>
    </row>
    <row r="2568" ht="12.75" customHeight="1">
      <c r="A2568" s="146"/>
      <c r="B2568" s="146" t="str">
        <f>'Product Ratings'!B2569</f>
        <v/>
      </c>
      <c r="C2568" s="146" t="str">
        <f>'Product Ratings'!C2569</f>
        <v/>
      </c>
      <c r="D2568" s="146" t="str">
        <f>'Product Ratings'!D2569</f>
        <v/>
      </c>
      <c r="E2568" s="146" t="str">
        <f>'Product Ratings'!E2569</f>
        <v/>
      </c>
      <c r="F2568" s="305" t="str">
        <f>'Product Ratings'!F2569</f>
        <v/>
      </c>
      <c r="G2568" s="305" t="str">
        <f>'Product Ratings'!G2569</f>
        <v/>
      </c>
      <c r="H2568" s="233" t="str">
        <f>'Product Ratings'!H2569</f>
        <v/>
      </c>
      <c r="I2568" s="146" t="str">
        <f>'Product Ratings'!I2569</f>
        <v/>
      </c>
      <c r="J2568" s="305" t="str">
        <f>'Product Ratings'!J2569</f>
        <v/>
      </c>
      <c r="K2568" s="146" t="str">
        <f>'Product Ratings'!K2569</f>
        <v/>
      </c>
      <c r="L2568" s="305" t="str">
        <f>'Product Ratings'!L2569</f>
        <v/>
      </c>
      <c r="M2568" s="134" t="str">
        <f>'Product Ratings'!M2569</f>
        <v/>
      </c>
      <c r="N2568" s="146"/>
      <c r="O2568" s="139" t="str">
        <f>'Product Ratings'!O2569</f>
        <v/>
      </c>
      <c r="P2568" s="139" t="str">
        <f>'Product Ratings'!P2569</f>
        <v/>
      </c>
      <c r="Q2568" s="139" t="str">
        <f>'Product Ratings'!Q2569</f>
        <v/>
      </c>
      <c r="R2568" s="139" t="str">
        <f>'Product Ratings'!R2569</f>
        <v/>
      </c>
      <c r="S2568" s="139" t="str">
        <f>'Product Ratings'!S2569</f>
        <v/>
      </c>
      <c r="T2568" s="307" t="str">
        <f>'Product Ratings'!T2569</f>
        <v/>
      </c>
      <c r="U2568" s="146"/>
      <c r="V2568" s="146"/>
      <c r="W2568" s="146"/>
    </row>
    <row r="2569" ht="12.75" customHeight="1">
      <c r="A2569" s="146"/>
      <c r="B2569" s="146" t="str">
        <f>'Product Ratings'!B2570</f>
        <v/>
      </c>
      <c r="C2569" s="146" t="str">
        <f>'Product Ratings'!C2570</f>
        <v/>
      </c>
      <c r="D2569" s="146" t="str">
        <f>'Product Ratings'!D2570</f>
        <v/>
      </c>
      <c r="E2569" s="146" t="str">
        <f>'Product Ratings'!E2570</f>
        <v/>
      </c>
      <c r="F2569" s="305" t="str">
        <f>'Product Ratings'!F2570</f>
        <v/>
      </c>
      <c r="G2569" s="305" t="str">
        <f>'Product Ratings'!G2570</f>
        <v/>
      </c>
      <c r="H2569" s="233" t="str">
        <f>'Product Ratings'!H2570</f>
        <v/>
      </c>
      <c r="I2569" s="146" t="str">
        <f>'Product Ratings'!I2570</f>
        <v/>
      </c>
      <c r="J2569" s="305" t="str">
        <f>'Product Ratings'!J2570</f>
        <v/>
      </c>
      <c r="K2569" s="146" t="str">
        <f>'Product Ratings'!K2570</f>
        <v/>
      </c>
      <c r="L2569" s="305" t="str">
        <f>'Product Ratings'!L2570</f>
        <v/>
      </c>
      <c r="M2569" s="134" t="str">
        <f>'Product Ratings'!M2570</f>
        <v/>
      </c>
      <c r="N2569" s="146"/>
      <c r="O2569" s="139" t="str">
        <f>'Product Ratings'!O2570</f>
        <v/>
      </c>
      <c r="P2569" s="139" t="str">
        <f>'Product Ratings'!P2570</f>
        <v/>
      </c>
      <c r="Q2569" s="139" t="str">
        <f>'Product Ratings'!Q2570</f>
        <v/>
      </c>
      <c r="R2569" s="139" t="str">
        <f>'Product Ratings'!R2570</f>
        <v/>
      </c>
      <c r="S2569" s="139" t="str">
        <f>'Product Ratings'!S2570</f>
        <v/>
      </c>
      <c r="T2569" s="307" t="str">
        <f>'Product Ratings'!T2570</f>
        <v/>
      </c>
      <c r="U2569" s="146"/>
      <c r="V2569" s="146"/>
      <c r="W2569" s="146"/>
    </row>
    <row r="2570" ht="12.75" customHeight="1">
      <c r="A2570" s="146"/>
      <c r="B2570" s="146" t="str">
        <f>'Product Ratings'!B2571</f>
        <v/>
      </c>
      <c r="C2570" s="146" t="str">
        <f>'Product Ratings'!C2571</f>
        <v/>
      </c>
      <c r="D2570" s="146" t="str">
        <f>'Product Ratings'!D2571</f>
        <v/>
      </c>
      <c r="E2570" s="146" t="str">
        <f>'Product Ratings'!E2571</f>
        <v/>
      </c>
      <c r="F2570" s="305" t="str">
        <f>'Product Ratings'!F2571</f>
        <v/>
      </c>
      <c r="G2570" s="305" t="str">
        <f>'Product Ratings'!G2571</f>
        <v/>
      </c>
      <c r="H2570" s="233" t="str">
        <f>'Product Ratings'!H2571</f>
        <v/>
      </c>
      <c r="I2570" s="146" t="str">
        <f>'Product Ratings'!I2571</f>
        <v/>
      </c>
      <c r="J2570" s="305" t="str">
        <f>'Product Ratings'!J2571</f>
        <v/>
      </c>
      <c r="K2570" s="146" t="str">
        <f>'Product Ratings'!K2571</f>
        <v/>
      </c>
      <c r="L2570" s="305" t="str">
        <f>'Product Ratings'!L2571</f>
        <v/>
      </c>
      <c r="M2570" s="134" t="str">
        <f>'Product Ratings'!M2571</f>
        <v/>
      </c>
      <c r="N2570" s="146"/>
      <c r="O2570" s="139" t="str">
        <f>'Product Ratings'!O2571</f>
        <v/>
      </c>
      <c r="P2570" s="139" t="str">
        <f>'Product Ratings'!P2571</f>
        <v/>
      </c>
      <c r="Q2570" s="139" t="str">
        <f>'Product Ratings'!Q2571</f>
        <v/>
      </c>
      <c r="R2570" s="139" t="str">
        <f>'Product Ratings'!R2571</f>
        <v/>
      </c>
      <c r="S2570" s="139" t="str">
        <f>'Product Ratings'!S2571</f>
        <v/>
      </c>
      <c r="T2570" s="307" t="str">
        <f>'Product Ratings'!T2571</f>
        <v/>
      </c>
      <c r="U2570" s="146"/>
      <c r="V2570" s="146"/>
      <c r="W2570" s="146"/>
    </row>
    <row r="2571" ht="12.75" customHeight="1">
      <c r="A2571" s="146"/>
      <c r="B2571" s="146" t="str">
        <f>'Product Ratings'!B2572</f>
        <v/>
      </c>
      <c r="C2571" s="146" t="str">
        <f>'Product Ratings'!C2572</f>
        <v/>
      </c>
      <c r="D2571" s="146" t="str">
        <f>'Product Ratings'!D2572</f>
        <v/>
      </c>
      <c r="E2571" s="146" t="str">
        <f>'Product Ratings'!E2572</f>
        <v/>
      </c>
      <c r="F2571" s="305" t="str">
        <f>'Product Ratings'!F2572</f>
        <v/>
      </c>
      <c r="G2571" s="305" t="str">
        <f>'Product Ratings'!G2572</f>
        <v/>
      </c>
      <c r="H2571" s="233" t="str">
        <f>'Product Ratings'!H2572</f>
        <v/>
      </c>
      <c r="I2571" s="146" t="str">
        <f>'Product Ratings'!I2572</f>
        <v/>
      </c>
      <c r="J2571" s="305" t="str">
        <f>'Product Ratings'!J2572</f>
        <v/>
      </c>
      <c r="K2571" s="146" t="str">
        <f>'Product Ratings'!K2572</f>
        <v/>
      </c>
      <c r="L2571" s="305" t="str">
        <f>'Product Ratings'!L2572</f>
        <v/>
      </c>
      <c r="M2571" s="134" t="str">
        <f>'Product Ratings'!M2572</f>
        <v/>
      </c>
      <c r="N2571" s="146"/>
      <c r="O2571" s="139" t="str">
        <f>'Product Ratings'!O2572</f>
        <v/>
      </c>
      <c r="P2571" s="139" t="str">
        <f>'Product Ratings'!P2572</f>
        <v/>
      </c>
      <c r="Q2571" s="139" t="str">
        <f>'Product Ratings'!Q2572</f>
        <v/>
      </c>
      <c r="R2571" s="139" t="str">
        <f>'Product Ratings'!R2572</f>
        <v/>
      </c>
      <c r="S2571" s="139" t="str">
        <f>'Product Ratings'!S2572</f>
        <v/>
      </c>
      <c r="T2571" s="307" t="str">
        <f>'Product Ratings'!T2572</f>
        <v/>
      </c>
      <c r="U2571" s="146"/>
      <c r="V2571" s="146"/>
      <c r="W2571" s="146"/>
    </row>
    <row r="2572" ht="12.75" customHeight="1">
      <c r="A2572" s="146"/>
      <c r="B2572" s="146" t="str">
        <f>'Product Ratings'!B2573</f>
        <v/>
      </c>
      <c r="C2572" s="146" t="str">
        <f>'Product Ratings'!C2573</f>
        <v/>
      </c>
      <c r="D2572" s="146" t="str">
        <f>'Product Ratings'!D2573</f>
        <v/>
      </c>
      <c r="E2572" s="146" t="str">
        <f>'Product Ratings'!E2573</f>
        <v/>
      </c>
      <c r="F2572" s="305" t="str">
        <f>'Product Ratings'!F2573</f>
        <v/>
      </c>
      <c r="G2572" s="305" t="str">
        <f>'Product Ratings'!G2573</f>
        <v/>
      </c>
      <c r="H2572" s="233" t="str">
        <f>'Product Ratings'!H2573</f>
        <v/>
      </c>
      <c r="I2572" s="146" t="str">
        <f>'Product Ratings'!I2573</f>
        <v/>
      </c>
      <c r="J2572" s="305" t="str">
        <f>'Product Ratings'!J2573</f>
        <v/>
      </c>
      <c r="K2572" s="146" t="str">
        <f>'Product Ratings'!K2573</f>
        <v/>
      </c>
      <c r="L2572" s="305" t="str">
        <f>'Product Ratings'!L2573</f>
        <v/>
      </c>
      <c r="M2572" s="134" t="str">
        <f>'Product Ratings'!M2573</f>
        <v/>
      </c>
      <c r="N2572" s="146"/>
      <c r="O2572" s="139" t="str">
        <f>'Product Ratings'!O2573</f>
        <v/>
      </c>
      <c r="P2572" s="139" t="str">
        <f>'Product Ratings'!P2573</f>
        <v/>
      </c>
      <c r="Q2572" s="139" t="str">
        <f>'Product Ratings'!Q2573</f>
        <v/>
      </c>
      <c r="R2572" s="139" t="str">
        <f>'Product Ratings'!R2573</f>
        <v/>
      </c>
      <c r="S2572" s="139" t="str">
        <f>'Product Ratings'!S2573</f>
        <v/>
      </c>
      <c r="T2572" s="307" t="str">
        <f>'Product Ratings'!T2573</f>
        <v/>
      </c>
      <c r="U2572" s="146"/>
      <c r="V2572" s="146"/>
      <c r="W2572" s="146"/>
    </row>
    <row r="2573" ht="12.75" customHeight="1">
      <c r="A2573" s="146"/>
      <c r="B2573" s="146" t="str">
        <f>'Product Ratings'!B2574</f>
        <v/>
      </c>
      <c r="C2573" s="146" t="str">
        <f>'Product Ratings'!C2574</f>
        <v/>
      </c>
      <c r="D2573" s="146" t="str">
        <f>'Product Ratings'!D2574</f>
        <v/>
      </c>
      <c r="E2573" s="146" t="str">
        <f>'Product Ratings'!E2574</f>
        <v/>
      </c>
      <c r="F2573" s="305" t="str">
        <f>'Product Ratings'!F2574</f>
        <v/>
      </c>
      <c r="G2573" s="305" t="str">
        <f>'Product Ratings'!G2574</f>
        <v/>
      </c>
      <c r="H2573" s="233" t="str">
        <f>'Product Ratings'!H2574</f>
        <v/>
      </c>
      <c r="I2573" s="146" t="str">
        <f>'Product Ratings'!I2574</f>
        <v/>
      </c>
      <c r="J2573" s="305" t="str">
        <f>'Product Ratings'!J2574</f>
        <v/>
      </c>
      <c r="K2573" s="146" t="str">
        <f>'Product Ratings'!K2574</f>
        <v/>
      </c>
      <c r="L2573" s="305" t="str">
        <f>'Product Ratings'!L2574</f>
        <v/>
      </c>
      <c r="M2573" s="134" t="str">
        <f>'Product Ratings'!M2574</f>
        <v/>
      </c>
      <c r="N2573" s="146"/>
      <c r="O2573" s="139" t="str">
        <f>'Product Ratings'!O2574</f>
        <v/>
      </c>
      <c r="P2573" s="139" t="str">
        <f>'Product Ratings'!P2574</f>
        <v/>
      </c>
      <c r="Q2573" s="139" t="str">
        <f>'Product Ratings'!Q2574</f>
        <v/>
      </c>
      <c r="R2573" s="139" t="str">
        <f>'Product Ratings'!R2574</f>
        <v/>
      </c>
      <c r="S2573" s="139" t="str">
        <f>'Product Ratings'!S2574</f>
        <v/>
      </c>
      <c r="T2573" s="307" t="str">
        <f>'Product Ratings'!T2574</f>
        <v/>
      </c>
      <c r="U2573" s="146"/>
      <c r="V2573" s="146"/>
      <c r="W2573" s="146"/>
    </row>
    <row r="2574" ht="12.75" customHeight="1">
      <c r="A2574" s="146"/>
      <c r="B2574" s="146" t="str">
        <f>'Product Ratings'!B2575</f>
        <v/>
      </c>
      <c r="C2574" s="146" t="str">
        <f>'Product Ratings'!C2575</f>
        <v/>
      </c>
      <c r="D2574" s="146" t="str">
        <f>'Product Ratings'!D2575</f>
        <v/>
      </c>
      <c r="E2574" s="146" t="str">
        <f>'Product Ratings'!E2575</f>
        <v/>
      </c>
      <c r="F2574" s="305" t="str">
        <f>'Product Ratings'!F2575</f>
        <v/>
      </c>
      <c r="G2574" s="305" t="str">
        <f>'Product Ratings'!G2575</f>
        <v/>
      </c>
      <c r="H2574" s="233" t="str">
        <f>'Product Ratings'!H2575</f>
        <v/>
      </c>
      <c r="I2574" s="146" t="str">
        <f>'Product Ratings'!I2575</f>
        <v/>
      </c>
      <c r="J2574" s="305" t="str">
        <f>'Product Ratings'!J2575</f>
        <v/>
      </c>
      <c r="K2574" s="146" t="str">
        <f>'Product Ratings'!K2575</f>
        <v/>
      </c>
      <c r="L2574" s="305" t="str">
        <f>'Product Ratings'!L2575</f>
        <v/>
      </c>
      <c r="M2574" s="134" t="str">
        <f>'Product Ratings'!M2575</f>
        <v/>
      </c>
      <c r="N2574" s="146"/>
      <c r="O2574" s="139" t="str">
        <f>'Product Ratings'!O2575</f>
        <v/>
      </c>
      <c r="P2574" s="139" t="str">
        <f>'Product Ratings'!P2575</f>
        <v/>
      </c>
      <c r="Q2574" s="139" t="str">
        <f>'Product Ratings'!Q2575</f>
        <v/>
      </c>
      <c r="R2574" s="139" t="str">
        <f>'Product Ratings'!R2575</f>
        <v/>
      </c>
      <c r="S2574" s="139" t="str">
        <f>'Product Ratings'!S2575</f>
        <v/>
      </c>
      <c r="T2574" s="307" t="str">
        <f>'Product Ratings'!T2575</f>
        <v/>
      </c>
      <c r="U2574" s="146"/>
      <c r="V2574" s="146"/>
      <c r="W2574" s="146"/>
    </row>
    <row r="2575" ht="12.75" customHeight="1">
      <c r="A2575" s="146"/>
      <c r="B2575" s="146" t="str">
        <f>'Product Ratings'!B2576</f>
        <v/>
      </c>
      <c r="C2575" s="146" t="str">
        <f>'Product Ratings'!C2576</f>
        <v/>
      </c>
      <c r="D2575" s="146" t="str">
        <f>'Product Ratings'!D2576</f>
        <v/>
      </c>
      <c r="E2575" s="146" t="str">
        <f>'Product Ratings'!E2576</f>
        <v/>
      </c>
      <c r="F2575" s="305" t="str">
        <f>'Product Ratings'!F2576</f>
        <v/>
      </c>
      <c r="G2575" s="305" t="str">
        <f>'Product Ratings'!G2576</f>
        <v/>
      </c>
      <c r="H2575" s="233" t="str">
        <f>'Product Ratings'!H2576</f>
        <v/>
      </c>
      <c r="I2575" s="146" t="str">
        <f>'Product Ratings'!I2576</f>
        <v/>
      </c>
      <c r="J2575" s="305" t="str">
        <f>'Product Ratings'!J2576</f>
        <v/>
      </c>
      <c r="K2575" s="146" t="str">
        <f>'Product Ratings'!K2576</f>
        <v/>
      </c>
      <c r="L2575" s="305" t="str">
        <f>'Product Ratings'!L2576</f>
        <v/>
      </c>
      <c r="M2575" s="134" t="str">
        <f>'Product Ratings'!M2576</f>
        <v/>
      </c>
      <c r="N2575" s="146"/>
      <c r="O2575" s="139" t="str">
        <f>'Product Ratings'!O2576</f>
        <v/>
      </c>
      <c r="P2575" s="139" t="str">
        <f>'Product Ratings'!P2576</f>
        <v/>
      </c>
      <c r="Q2575" s="139" t="str">
        <f>'Product Ratings'!Q2576</f>
        <v/>
      </c>
      <c r="R2575" s="139" t="str">
        <f>'Product Ratings'!R2576</f>
        <v/>
      </c>
      <c r="S2575" s="139" t="str">
        <f>'Product Ratings'!S2576</f>
        <v/>
      </c>
      <c r="T2575" s="307" t="str">
        <f>'Product Ratings'!T2576</f>
        <v/>
      </c>
      <c r="U2575" s="146"/>
      <c r="V2575" s="146"/>
      <c r="W2575" s="146"/>
    </row>
    <row r="2576" ht="12.75" customHeight="1">
      <c r="A2576" s="146"/>
      <c r="B2576" s="146" t="str">
        <f>'Product Ratings'!B2577</f>
        <v/>
      </c>
      <c r="C2576" s="146" t="str">
        <f>'Product Ratings'!C2577</f>
        <v/>
      </c>
      <c r="D2576" s="146" t="str">
        <f>'Product Ratings'!D2577</f>
        <v/>
      </c>
      <c r="E2576" s="146" t="str">
        <f>'Product Ratings'!E2577</f>
        <v/>
      </c>
      <c r="F2576" s="305" t="str">
        <f>'Product Ratings'!F2577</f>
        <v/>
      </c>
      <c r="G2576" s="305" t="str">
        <f>'Product Ratings'!G2577</f>
        <v/>
      </c>
      <c r="H2576" s="233" t="str">
        <f>'Product Ratings'!H2577</f>
        <v/>
      </c>
      <c r="I2576" s="146" t="str">
        <f>'Product Ratings'!I2577</f>
        <v/>
      </c>
      <c r="J2576" s="305" t="str">
        <f>'Product Ratings'!J2577</f>
        <v/>
      </c>
      <c r="K2576" s="146" t="str">
        <f>'Product Ratings'!K2577</f>
        <v/>
      </c>
      <c r="L2576" s="305" t="str">
        <f>'Product Ratings'!L2577</f>
        <v/>
      </c>
      <c r="M2576" s="134" t="str">
        <f>'Product Ratings'!M2577</f>
        <v/>
      </c>
      <c r="N2576" s="146"/>
      <c r="O2576" s="139" t="str">
        <f>'Product Ratings'!O2577</f>
        <v/>
      </c>
      <c r="P2576" s="139" t="str">
        <f>'Product Ratings'!P2577</f>
        <v/>
      </c>
      <c r="Q2576" s="139" t="str">
        <f>'Product Ratings'!Q2577</f>
        <v/>
      </c>
      <c r="R2576" s="139" t="str">
        <f>'Product Ratings'!R2577</f>
        <v/>
      </c>
      <c r="S2576" s="139" t="str">
        <f>'Product Ratings'!S2577</f>
        <v/>
      </c>
      <c r="T2576" s="307" t="str">
        <f>'Product Ratings'!T2577</f>
        <v/>
      </c>
      <c r="U2576" s="146"/>
      <c r="V2576" s="146"/>
      <c r="W2576" s="146"/>
    </row>
    <row r="2577" ht="12.75" customHeight="1">
      <c r="A2577" s="146"/>
      <c r="B2577" s="146" t="str">
        <f>'Product Ratings'!B2578</f>
        <v/>
      </c>
      <c r="C2577" s="146" t="str">
        <f>'Product Ratings'!C2578</f>
        <v/>
      </c>
      <c r="D2577" s="146" t="str">
        <f>'Product Ratings'!D2578</f>
        <v/>
      </c>
      <c r="E2577" s="146" t="str">
        <f>'Product Ratings'!E2578</f>
        <v/>
      </c>
      <c r="F2577" s="305" t="str">
        <f>'Product Ratings'!F2578</f>
        <v/>
      </c>
      <c r="G2577" s="305" t="str">
        <f>'Product Ratings'!G2578</f>
        <v/>
      </c>
      <c r="H2577" s="233" t="str">
        <f>'Product Ratings'!H2578</f>
        <v/>
      </c>
      <c r="I2577" s="146" t="str">
        <f>'Product Ratings'!I2578</f>
        <v/>
      </c>
      <c r="J2577" s="305" t="str">
        <f>'Product Ratings'!J2578</f>
        <v/>
      </c>
      <c r="K2577" s="146" t="str">
        <f>'Product Ratings'!K2578</f>
        <v/>
      </c>
      <c r="L2577" s="305" t="str">
        <f>'Product Ratings'!L2578</f>
        <v/>
      </c>
      <c r="M2577" s="134" t="str">
        <f>'Product Ratings'!M2578</f>
        <v/>
      </c>
      <c r="N2577" s="146"/>
      <c r="O2577" s="139" t="str">
        <f>'Product Ratings'!O2578</f>
        <v/>
      </c>
      <c r="P2577" s="139" t="str">
        <f>'Product Ratings'!P2578</f>
        <v/>
      </c>
      <c r="Q2577" s="139" t="str">
        <f>'Product Ratings'!Q2578</f>
        <v/>
      </c>
      <c r="R2577" s="139" t="str">
        <f>'Product Ratings'!R2578</f>
        <v/>
      </c>
      <c r="S2577" s="139" t="str">
        <f>'Product Ratings'!S2578</f>
        <v/>
      </c>
      <c r="T2577" s="307" t="str">
        <f>'Product Ratings'!T2578</f>
        <v/>
      </c>
      <c r="U2577" s="146"/>
      <c r="V2577" s="146"/>
      <c r="W2577" s="146"/>
    </row>
    <row r="2578" ht="12.75" customHeight="1">
      <c r="A2578" s="146"/>
      <c r="B2578" s="146" t="str">
        <f>'Product Ratings'!B2579</f>
        <v/>
      </c>
      <c r="C2578" s="146" t="str">
        <f>'Product Ratings'!C2579</f>
        <v/>
      </c>
      <c r="D2578" s="146" t="str">
        <f>'Product Ratings'!D2579</f>
        <v/>
      </c>
      <c r="E2578" s="146" t="str">
        <f>'Product Ratings'!E2579</f>
        <v/>
      </c>
      <c r="F2578" s="305" t="str">
        <f>'Product Ratings'!F2579</f>
        <v/>
      </c>
      <c r="G2578" s="305" t="str">
        <f>'Product Ratings'!G2579</f>
        <v/>
      </c>
      <c r="H2578" s="233" t="str">
        <f>'Product Ratings'!H2579</f>
        <v/>
      </c>
      <c r="I2578" s="146" t="str">
        <f>'Product Ratings'!I2579</f>
        <v/>
      </c>
      <c r="J2578" s="305" t="str">
        <f>'Product Ratings'!J2579</f>
        <v/>
      </c>
      <c r="K2578" s="146" t="str">
        <f>'Product Ratings'!K2579</f>
        <v/>
      </c>
      <c r="L2578" s="305" t="str">
        <f>'Product Ratings'!L2579</f>
        <v/>
      </c>
      <c r="M2578" s="134" t="str">
        <f>'Product Ratings'!M2579</f>
        <v/>
      </c>
      <c r="N2578" s="146"/>
      <c r="O2578" s="139" t="str">
        <f>'Product Ratings'!O2579</f>
        <v/>
      </c>
      <c r="P2578" s="139" t="str">
        <f>'Product Ratings'!P2579</f>
        <v/>
      </c>
      <c r="Q2578" s="139" t="str">
        <f>'Product Ratings'!Q2579</f>
        <v/>
      </c>
      <c r="R2578" s="139" t="str">
        <f>'Product Ratings'!R2579</f>
        <v/>
      </c>
      <c r="S2578" s="139" t="str">
        <f>'Product Ratings'!S2579</f>
        <v/>
      </c>
      <c r="T2578" s="307" t="str">
        <f>'Product Ratings'!T2579</f>
        <v/>
      </c>
      <c r="U2578" s="146"/>
      <c r="V2578" s="146"/>
      <c r="W2578" s="146"/>
    </row>
    <row r="2579" ht="12.75" customHeight="1">
      <c r="A2579" s="146"/>
      <c r="B2579" s="146" t="str">
        <f>'Product Ratings'!B2580</f>
        <v/>
      </c>
      <c r="C2579" s="146" t="str">
        <f>'Product Ratings'!C2580</f>
        <v/>
      </c>
      <c r="D2579" s="146" t="str">
        <f>'Product Ratings'!D2580</f>
        <v/>
      </c>
      <c r="E2579" s="146" t="str">
        <f>'Product Ratings'!E2580</f>
        <v/>
      </c>
      <c r="F2579" s="305" t="str">
        <f>'Product Ratings'!F2580</f>
        <v/>
      </c>
      <c r="G2579" s="305" t="str">
        <f>'Product Ratings'!G2580</f>
        <v/>
      </c>
      <c r="H2579" s="233" t="str">
        <f>'Product Ratings'!H2580</f>
        <v/>
      </c>
      <c r="I2579" s="146" t="str">
        <f>'Product Ratings'!I2580</f>
        <v/>
      </c>
      <c r="J2579" s="305" t="str">
        <f>'Product Ratings'!J2580</f>
        <v/>
      </c>
      <c r="K2579" s="146" t="str">
        <f>'Product Ratings'!K2580</f>
        <v/>
      </c>
      <c r="L2579" s="305" t="str">
        <f>'Product Ratings'!L2580</f>
        <v/>
      </c>
      <c r="M2579" s="134" t="str">
        <f>'Product Ratings'!M2580</f>
        <v/>
      </c>
      <c r="N2579" s="146"/>
      <c r="O2579" s="139" t="str">
        <f>'Product Ratings'!O2580</f>
        <v/>
      </c>
      <c r="P2579" s="139" t="str">
        <f>'Product Ratings'!P2580</f>
        <v/>
      </c>
      <c r="Q2579" s="139" t="str">
        <f>'Product Ratings'!Q2580</f>
        <v/>
      </c>
      <c r="R2579" s="139" t="str">
        <f>'Product Ratings'!R2580</f>
        <v/>
      </c>
      <c r="S2579" s="139" t="str">
        <f>'Product Ratings'!S2580</f>
        <v/>
      </c>
      <c r="T2579" s="307" t="str">
        <f>'Product Ratings'!T2580</f>
        <v/>
      </c>
      <c r="U2579" s="146"/>
      <c r="V2579" s="146"/>
      <c r="W2579" s="146"/>
    </row>
    <row r="2580" ht="12.75" customHeight="1">
      <c r="A2580" s="146"/>
      <c r="B2580" s="146" t="str">
        <f>'Product Ratings'!B2581</f>
        <v/>
      </c>
      <c r="C2580" s="146" t="str">
        <f>'Product Ratings'!C2581</f>
        <v/>
      </c>
      <c r="D2580" s="146" t="str">
        <f>'Product Ratings'!D2581</f>
        <v/>
      </c>
      <c r="E2580" s="146" t="str">
        <f>'Product Ratings'!E2581</f>
        <v/>
      </c>
      <c r="F2580" s="305" t="str">
        <f>'Product Ratings'!F2581</f>
        <v/>
      </c>
      <c r="G2580" s="305" t="str">
        <f>'Product Ratings'!G2581</f>
        <v/>
      </c>
      <c r="H2580" s="233" t="str">
        <f>'Product Ratings'!H2581</f>
        <v/>
      </c>
      <c r="I2580" s="146" t="str">
        <f>'Product Ratings'!I2581</f>
        <v/>
      </c>
      <c r="J2580" s="305" t="str">
        <f>'Product Ratings'!J2581</f>
        <v/>
      </c>
      <c r="K2580" s="146" t="str">
        <f>'Product Ratings'!K2581</f>
        <v/>
      </c>
      <c r="L2580" s="305" t="str">
        <f>'Product Ratings'!L2581</f>
        <v/>
      </c>
      <c r="M2580" s="134" t="str">
        <f>'Product Ratings'!M2581</f>
        <v/>
      </c>
      <c r="N2580" s="146"/>
      <c r="O2580" s="139" t="str">
        <f>'Product Ratings'!O2581</f>
        <v/>
      </c>
      <c r="P2580" s="139" t="str">
        <f>'Product Ratings'!P2581</f>
        <v/>
      </c>
      <c r="Q2580" s="139" t="str">
        <f>'Product Ratings'!Q2581</f>
        <v/>
      </c>
      <c r="R2580" s="139" t="str">
        <f>'Product Ratings'!R2581</f>
        <v/>
      </c>
      <c r="S2580" s="139" t="str">
        <f>'Product Ratings'!S2581</f>
        <v/>
      </c>
      <c r="T2580" s="307" t="str">
        <f>'Product Ratings'!T2581</f>
        <v/>
      </c>
      <c r="U2580" s="146"/>
      <c r="V2580" s="146"/>
      <c r="W2580" s="146"/>
    </row>
    <row r="2581" ht="12.75" customHeight="1">
      <c r="A2581" s="146"/>
      <c r="B2581" s="146" t="str">
        <f>'Product Ratings'!B2582</f>
        <v/>
      </c>
      <c r="C2581" s="146" t="str">
        <f>'Product Ratings'!C2582</f>
        <v/>
      </c>
      <c r="D2581" s="146" t="str">
        <f>'Product Ratings'!D2582</f>
        <v/>
      </c>
      <c r="E2581" s="146" t="str">
        <f>'Product Ratings'!E2582</f>
        <v/>
      </c>
      <c r="F2581" s="305" t="str">
        <f>'Product Ratings'!F2582</f>
        <v/>
      </c>
      <c r="G2581" s="305" t="str">
        <f>'Product Ratings'!G2582</f>
        <v/>
      </c>
      <c r="H2581" s="233" t="str">
        <f>'Product Ratings'!H2582</f>
        <v/>
      </c>
      <c r="I2581" s="146" t="str">
        <f>'Product Ratings'!I2582</f>
        <v/>
      </c>
      <c r="J2581" s="305" t="str">
        <f>'Product Ratings'!J2582</f>
        <v/>
      </c>
      <c r="K2581" s="146" t="str">
        <f>'Product Ratings'!K2582</f>
        <v/>
      </c>
      <c r="L2581" s="305" t="str">
        <f>'Product Ratings'!L2582</f>
        <v/>
      </c>
      <c r="M2581" s="134" t="str">
        <f>'Product Ratings'!M2582</f>
        <v/>
      </c>
      <c r="N2581" s="146"/>
      <c r="O2581" s="139" t="str">
        <f>'Product Ratings'!O2582</f>
        <v/>
      </c>
      <c r="P2581" s="139" t="str">
        <f>'Product Ratings'!P2582</f>
        <v/>
      </c>
      <c r="Q2581" s="139" t="str">
        <f>'Product Ratings'!Q2582</f>
        <v/>
      </c>
      <c r="R2581" s="139" t="str">
        <f>'Product Ratings'!R2582</f>
        <v/>
      </c>
      <c r="S2581" s="139" t="str">
        <f>'Product Ratings'!S2582</f>
        <v/>
      </c>
      <c r="T2581" s="307" t="str">
        <f>'Product Ratings'!T2582</f>
        <v/>
      </c>
      <c r="U2581" s="146"/>
      <c r="V2581" s="146"/>
      <c r="W2581" s="146"/>
    </row>
    <row r="2582" ht="12.75" customHeight="1">
      <c r="A2582" s="146"/>
      <c r="B2582" s="146" t="str">
        <f>'Product Ratings'!B2583</f>
        <v/>
      </c>
      <c r="C2582" s="146" t="str">
        <f>'Product Ratings'!C2583</f>
        <v/>
      </c>
      <c r="D2582" s="146" t="str">
        <f>'Product Ratings'!D2583</f>
        <v/>
      </c>
      <c r="E2582" s="146" t="str">
        <f>'Product Ratings'!E2583</f>
        <v/>
      </c>
      <c r="F2582" s="305" t="str">
        <f>'Product Ratings'!F2583</f>
        <v/>
      </c>
      <c r="G2582" s="305" t="str">
        <f>'Product Ratings'!G2583</f>
        <v/>
      </c>
      <c r="H2582" s="233" t="str">
        <f>'Product Ratings'!H2583</f>
        <v/>
      </c>
      <c r="I2582" s="146" t="str">
        <f>'Product Ratings'!I2583</f>
        <v/>
      </c>
      <c r="J2582" s="305" t="str">
        <f>'Product Ratings'!J2583</f>
        <v/>
      </c>
      <c r="K2582" s="146" t="str">
        <f>'Product Ratings'!K2583</f>
        <v/>
      </c>
      <c r="L2582" s="305" t="str">
        <f>'Product Ratings'!L2583</f>
        <v/>
      </c>
      <c r="M2582" s="134" t="str">
        <f>'Product Ratings'!M2583</f>
        <v/>
      </c>
      <c r="N2582" s="146"/>
      <c r="O2582" s="139" t="str">
        <f>'Product Ratings'!O2583</f>
        <v/>
      </c>
      <c r="P2582" s="139" t="str">
        <f>'Product Ratings'!P2583</f>
        <v/>
      </c>
      <c r="Q2582" s="139" t="str">
        <f>'Product Ratings'!Q2583</f>
        <v/>
      </c>
      <c r="R2582" s="139" t="str">
        <f>'Product Ratings'!R2583</f>
        <v/>
      </c>
      <c r="S2582" s="139" t="str">
        <f>'Product Ratings'!S2583</f>
        <v/>
      </c>
      <c r="T2582" s="307" t="str">
        <f>'Product Ratings'!T2583</f>
        <v/>
      </c>
      <c r="U2582" s="146"/>
      <c r="V2582" s="146"/>
      <c r="W2582" s="146"/>
    </row>
    <row r="2583" ht="12.75" customHeight="1">
      <c r="A2583" s="146"/>
      <c r="B2583" s="146" t="str">
        <f>'Product Ratings'!B2584</f>
        <v/>
      </c>
      <c r="C2583" s="146" t="str">
        <f>'Product Ratings'!C2584</f>
        <v/>
      </c>
      <c r="D2583" s="146" t="str">
        <f>'Product Ratings'!D2584</f>
        <v/>
      </c>
      <c r="E2583" s="146" t="str">
        <f>'Product Ratings'!E2584</f>
        <v/>
      </c>
      <c r="F2583" s="305" t="str">
        <f>'Product Ratings'!F2584</f>
        <v/>
      </c>
      <c r="G2583" s="305" t="str">
        <f>'Product Ratings'!G2584</f>
        <v/>
      </c>
      <c r="H2583" s="233" t="str">
        <f>'Product Ratings'!H2584</f>
        <v/>
      </c>
      <c r="I2583" s="146" t="str">
        <f>'Product Ratings'!I2584</f>
        <v/>
      </c>
      <c r="J2583" s="305" t="str">
        <f>'Product Ratings'!J2584</f>
        <v/>
      </c>
      <c r="K2583" s="146" t="str">
        <f>'Product Ratings'!K2584</f>
        <v/>
      </c>
      <c r="L2583" s="305" t="str">
        <f>'Product Ratings'!L2584</f>
        <v/>
      </c>
      <c r="M2583" s="134" t="str">
        <f>'Product Ratings'!M2584</f>
        <v/>
      </c>
      <c r="N2583" s="146"/>
      <c r="O2583" s="139" t="str">
        <f>'Product Ratings'!O2584</f>
        <v/>
      </c>
      <c r="P2583" s="139" t="str">
        <f>'Product Ratings'!P2584</f>
        <v/>
      </c>
      <c r="Q2583" s="139" t="str">
        <f>'Product Ratings'!Q2584</f>
        <v/>
      </c>
      <c r="R2583" s="139" t="str">
        <f>'Product Ratings'!R2584</f>
        <v/>
      </c>
      <c r="S2583" s="139" t="str">
        <f>'Product Ratings'!S2584</f>
        <v/>
      </c>
      <c r="T2583" s="307" t="str">
        <f>'Product Ratings'!T2584</f>
        <v/>
      </c>
      <c r="U2583" s="146"/>
      <c r="V2583" s="146"/>
      <c r="W2583" s="146"/>
    </row>
    <row r="2584" ht="12.75" customHeight="1">
      <c r="A2584" s="146"/>
      <c r="B2584" s="146" t="str">
        <f>'Product Ratings'!B2585</f>
        <v/>
      </c>
      <c r="C2584" s="146" t="str">
        <f>'Product Ratings'!C2585</f>
        <v/>
      </c>
      <c r="D2584" s="146" t="str">
        <f>'Product Ratings'!D2585</f>
        <v/>
      </c>
      <c r="E2584" s="146" t="str">
        <f>'Product Ratings'!E2585</f>
        <v/>
      </c>
      <c r="F2584" s="305" t="str">
        <f>'Product Ratings'!F2585</f>
        <v/>
      </c>
      <c r="G2584" s="305" t="str">
        <f>'Product Ratings'!G2585</f>
        <v/>
      </c>
      <c r="H2584" s="233" t="str">
        <f>'Product Ratings'!H2585</f>
        <v/>
      </c>
      <c r="I2584" s="146" t="str">
        <f>'Product Ratings'!I2585</f>
        <v/>
      </c>
      <c r="J2584" s="305" t="str">
        <f>'Product Ratings'!J2585</f>
        <v/>
      </c>
      <c r="K2584" s="146" t="str">
        <f>'Product Ratings'!K2585</f>
        <v/>
      </c>
      <c r="L2584" s="305" t="str">
        <f>'Product Ratings'!L2585</f>
        <v/>
      </c>
      <c r="M2584" s="134" t="str">
        <f>'Product Ratings'!M2585</f>
        <v/>
      </c>
      <c r="N2584" s="146"/>
      <c r="O2584" s="139" t="str">
        <f>'Product Ratings'!O2585</f>
        <v/>
      </c>
      <c r="P2584" s="139" t="str">
        <f>'Product Ratings'!P2585</f>
        <v/>
      </c>
      <c r="Q2584" s="139" t="str">
        <f>'Product Ratings'!Q2585</f>
        <v/>
      </c>
      <c r="R2584" s="139" t="str">
        <f>'Product Ratings'!R2585</f>
        <v/>
      </c>
      <c r="S2584" s="139" t="str">
        <f>'Product Ratings'!S2585</f>
        <v/>
      </c>
      <c r="T2584" s="307" t="str">
        <f>'Product Ratings'!T2585</f>
        <v/>
      </c>
      <c r="U2584" s="146"/>
      <c r="V2584" s="146"/>
      <c r="W2584" s="146"/>
    </row>
    <row r="2585" ht="12.75" customHeight="1">
      <c r="A2585" s="146"/>
      <c r="B2585" s="146" t="str">
        <f>'Product Ratings'!B2586</f>
        <v/>
      </c>
      <c r="C2585" s="146" t="str">
        <f>'Product Ratings'!C2586</f>
        <v/>
      </c>
      <c r="D2585" s="146" t="str">
        <f>'Product Ratings'!D2586</f>
        <v/>
      </c>
      <c r="E2585" s="146" t="str">
        <f>'Product Ratings'!E2586</f>
        <v/>
      </c>
      <c r="F2585" s="305" t="str">
        <f>'Product Ratings'!F2586</f>
        <v/>
      </c>
      <c r="G2585" s="305" t="str">
        <f>'Product Ratings'!G2586</f>
        <v/>
      </c>
      <c r="H2585" s="233" t="str">
        <f>'Product Ratings'!H2586</f>
        <v/>
      </c>
      <c r="I2585" s="146" t="str">
        <f>'Product Ratings'!I2586</f>
        <v/>
      </c>
      <c r="J2585" s="305" t="str">
        <f>'Product Ratings'!J2586</f>
        <v/>
      </c>
      <c r="K2585" s="146" t="str">
        <f>'Product Ratings'!K2586</f>
        <v/>
      </c>
      <c r="L2585" s="305" t="str">
        <f>'Product Ratings'!L2586</f>
        <v/>
      </c>
      <c r="M2585" s="134" t="str">
        <f>'Product Ratings'!M2586</f>
        <v/>
      </c>
      <c r="N2585" s="146"/>
      <c r="O2585" s="139" t="str">
        <f>'Product Ratings'!O2586</f>
        <v/>
      </c>
      <c r="P2585" s="139" t="str">
        <f>'Product Ratings'!P2586</f>
        <v/>
      </c>
      <c r="Q2585" s="139" t="str">
        <f>'Product Ratings'!Q2586</f>
        <v/>
      </c>
      <c r="R2585" s="139" t="str">
        <f>'Product Ratings'!R2586</f>
        <v/>
      </c>
      <c r="S2585" s="139" t="str">
        <f>'Product Ratings'!S2586</f>
        <v/>
      </c>
      <c r="T2585" s="307" t="str">
        <f>'Product Ratings'!T2586</f>
        <v/>
      </c>
      <c r="U2585" s="146"/>
      <c r="V2585" s="146"/>
      <c r="W2585" s="146"/>
    </row>
    <row r="2586" ht="12.75" customHeight="1">
      <c r="A2586" s="146"/>
      <c r="B2586" s="146" t="str">
        <f>'Product Ratings'!B2587</f>
        <v/>
      </c>
      <c r="C2586" s="146" t="str">
        <f>'Product Ratings'!C2587</f>
        <v/>
      </c>
      <c r="D2586" s="146" t="str">
        <f>'Product Ratings'!D2587</f>
        <v/>
      </c>
      <c r="E2586" s="146" t="str">
        <f>'Product Ratings'!E2587</f>
        <v/>
      </c>
      <c r="F2586" s="305" t="str">
        <f>'Product Ratings'!F2587</f>
        <v/>
      </c>
      <c r="G2586" s="305" t="str">
        <f>'Product Ratings'!G2587</f>
        <v/>
      </c>
      <c r="H2586" s="233" t="str">
        <f>'Product Ratings'!H2587</f>
        <v/>
      </c>
      <c r="I2586" s="146" t="str">
        <f>'Product Ratings'!I2587</f>
        <v/>
      </c>
      <c r="J2586" s="305" t="str">
        <f>'Product Ratings'!J2587</f>
        <v/>
      </c>
      <c r="K2586" s="146" t="str">
        <f>'Product Ratings'!K2587</f>
        <v/>
      </c>
      <c r="L2586" s="305" t="str">
        <f>'Product Ratings'!L2587</f>
        <v/>
      </c>
      <c r="M2586" s="134" t="str">
        <f>'Product Ratings'!M2587</f>
        <v/>
      </c>
      <c r="N2586" s="146"/>
      <c r="O2586" s="139" t="str">
        <f>'Product Ratings'!O2587</f>
        <v/>
      </c>
      <c r="P2586" s="139" t="str">
        <f>'Product Ratings'!P2587</f>
        <v/>
      </c>
      <c r="Q2586" s="139" t="str">
        <f>'Product Ratings'!Q2587</f>
        <v/>
      </c>
      <c r="R2586" s="139" t="str">
        <f>'Product Ratings'!R2587</f>
        <v/>
      </c>
      <c r="S2586" s="139" t="str">
        <f>'Product Ratings'!S2587</f>
        <v/>
      </c>
      <c r="T2586" s="307" t="str">
        <f>'Product Ratings'!T2587</f>
        <v/>
      </c>
      <c r="U2586" s="146"/>
      <c r="V2586" s="146"/>
      <c r="W2586" s="146"/>
    </row>
    <row r="2587" ht="12.75" customHeight="1">
      <c r="A2587" s="146"/>
      <c r="B2587" s="146" t="str">
        <f>'Product Ratings'!B2588</f>
        <v/>
      </c>
      <c r="C2587" s="146" t="str">
        <f>'Product Ratings'!C2588</f>
        <v/>
      </c>
      <c r="D2587" s="146" t="str">
        <f>'Product Ratings'!D2588</f>
        <v/>
      </c>
      <c r="E2587" s="146" t="str">
        <f>'Product Ratings'!E2588</f>
        <v/>
      </c>
      <c r="F2587" s="305" t="str">
        <f>'Product Ratings'!F2588</f>
        <v/>
      </c>
      <c r="G2587" s="305" t="str">
        <f>'Product Ratings'!G2588</f>
        <v/>
      </c>
      <c r="H2587" s="233" t="str">
        <f>'Product Ratings'!H2588</f>
        <v/>
      </c>
      <c r="I2587" s="146" t="str">
        <f>'Product Ratings'!I2588</f>
        <v/>
      </c>
      <c r="J2587" s="305" t="str">
        <f>'Product Ratings'!J2588</f>
        <v/>
      </c>
      <c r="K2587" s="146" t="str">
        <f>'Product Ratings'!K2588</f>
        <v/>
      </c>
      <c r="L2587" s="305" t="str">
        <f>'Product Ratings'!L2588</f>
        <v/>
      </c>
      <c r="M2587" s="134" t="str">
        <f>'Product Ratings'!M2588</f>
        <v/>
      </c>
      <c r="N2587" s="146"/>
      <c r="O2587" s="139" t="str">
        <f>'Product Ratings'!O2588</f>
        <v/>
      </c>
      <c r="P2587" s="139" t="str">
        <f>'Product Ratings'!P2588</f>
        <v/>
      </c>
      <c r="Q2587" s="139" t="str">
        <f>'Product Ratings'!Q2588</f>
        <v/>
      </c>
      <c r="R2587" s="139" t="str">
        <f>'Product Ratings'!R2588</f>
        <v/>
      </c>
      <c r="S2587" s="139" t="str">
        <f>'Product Ratings'!S2588</f>
        <v/>
      </c>
      <c r="T2587" s="307" t="str">
        <f>'Product Ratings'!T2588</f>
        <v/>
      </c>
      <c r="U2587" s="146"/>
      <c r="V2587" s="146"/>
      <c r="W2587" s="146"/>
    </row>
    <row r="2588" ht="12.75" customHeight="1">
      <c r="A2588" s="146"/>
      <c r="B2588" s="146" t="str">
        <f>'Product Ratings'!B2589</f>
        <v/>
      </c>
      <c r="C2588" s="146" t="str">
        <f>'Product Ratings'!C2589</f>
        <v/>
      </c>
      <c r="D2588" s="146" t="str">
        <f>'Product Ratings'!D2589</f>
        <v/>
      </c>
      <c r="E2588" s="146" t="str">
        <f>'Product Ratings'!E2589</f>
        <v/>
      </c>
      <c r="F2588" s="305" t="str">
        <f>'Product Ratings'!F2589</f>
        <v/>
      </c>
      <c r="G2588" s="305" t="str">
        <f>'Product Ratings'!G2589</f>
        <v/>
      </c>
      <c r="H2588" s="233" t="str">
        <f>'Product Ratings'!H2589</f>
        <v/>
      </c>
      <c r="I2588" s="146" t="str">
        <f>'Product Ratings'!I2589</f>
        <v/>
      </c>
      <c r="J2588" s="305" t="str">
        <f>'Product Ratings'!J2589</f>
        <v/>
      </c>
      <c r="K2588" s="146" t="str">
        <f>'Product Ratings'!K2589</f>
        <v/>
      </c>
      <c r="L2588" s="305" t="str">
        <f>'Product Ratings'!L2589</f>
        <v/>
      </c>
      <c r="M2588" s="134" t="str">
        <f>'Product Ratings'!M2589</f>
        <v/>
      </c>
      <c r="N2588" s="146"/>
      <c r="O2588" s="139" t="str">
        <f>'Product Ratings'!O2589</f>
        <v/>
      </c>
      <c r="P2588" s="139" t="str">
        <f>'Product Ratings'!P2589</f>
        <v/>
      </c>
      <c r="Q2588" s="139" t="str">
        <f>'Product Ratings'!Q2589</f>
        <v/>
      </c>
      <c r="R2588" s="139" t="str">
        <f>'Product Ratings'!R2589</f>
        <v/>
      </c>
      <c r="S2588" s="139" t="str">
        <f>'Product Ratings'!S2589</f>
        <v/>
      </c>
      <c r="T2588" s="307" t="str">
        <f>'Product Ratings'!T2589</f>
        <v/>
      </c>
      <c r="U2588" s="146"/>
      <c r="V2588" s="146"/>
      <c r="W2588" s="146"/>
    </row>
    <row r="2589" ht="12.75" customHeight="1">
      <c r="A2589" s="146"/>
      <c r="B2589" s="146" t="str">
        <f>'Product Ratings'!B2590</f>
        <v/>
      </c>
      <c r="C2589" s="146" t="str">
        <f>'Product Ratings'!C2590</f>
        <v/>
      </c>
      <c r="D2589" s="146" t="str">
        <f>'Product Ratings'!D2590</f>
        <v/>
      </c>
      <c r="E2589" s="146" t="str">
        <f>'Product Ratings'!E2590</f>
        <v/>
      </c>
      <c r="F2589" s="305" t="str">
        <f>'Product Ratings'!F2590</f>
        <v/>
      </c>
      <c r="G2589" s="305" t="str">
        <f>'Product Ratings'!G2590</f>
        <v/>
      </c>
      <c r="H2589" s="233" t="str">
        <f>'Product Ratings'!H2590</f>
        <v/>
      </c>
      <c r="I2589" s="146" t="str">
        <f>'Product Ratings'!I2590</f>
        <v/>
      </c>
      <c r="J2589" s="305" t="str">
        <f>'Product Ratings'!J2590</f>
        <v/>
      </c>
      <c r="K2589" s="146" t="str">
        <f>'Product Ratings'!K2590</f>
        <v/>
      </c>
      <c r="L2589" s="305" t="str">
        <f>'Product Ratings'!L2590</f>
        <v/>
      </c>
      <c r="M2589" s="134" t="str">
        <f>'Product Ratings'!M2590</f>
        <v/>
      </c>
      <c r="N2589" s="146"/>
      <c r="O2589" s="139" t="str">
        <f>'Product Ratings'!O2590</f>
        <v/>
      </c>
      <c r="P2589" s="139" t="str">
        <f>'Product Ratings'!P2590</f>
        <v/>
      </c>
      <c r="Q2589" s="139" t="str">
        <f>'Product Ratings'!Q2590</f>
        <v/>
      </c>
      <c r="R2589" s="139" t="str">
        <f>'Product Ratings'!R2590</f>
        <v/>
      </c>
      <c r="S2589" s="139" t="str">
        <f>'Product Ratings'!S2590</f>
        <v/>
      </c>
      <c r="T2589" s="307" t="str">
        <f>'Product Ratings'!T2590</f>
        <v/>
      </c>
      <c r="U2589" s="146"/>
      <c r="V2589" s="146"/>
      <c r="W2589" s="146"/>
    </row>
    <row r="2590" ht="12.75" customHeight="1">
      <c r="A2590" s="146"/>
      <c r="B2590" s="146" t="str">
        <f>'Product Ratings'!B2591</f>
        <v/>
      </c>
      <c r="C2590" s="146" t="str">
        <f>'Product Ratings'!C2591</f>
        <v/>
      </c>
      <c r="D2590" s="146" t="str">
        <f>'Product Ratings'!D2591</f>
        <v/>
      </c>
      <c r="E2590" s="146" t="str">
        <f>'Product Ratings'!E2591</f>
        <v/>
      </c>
      <c r="F2590" s="305" t="str">
        <f>'Product Ratings'!F2591</f>
        <v/>
      </c>
      <c r="G2590" s="305" t="str">
        <f>'Product Ratings'!G2591</f>
        <v/>
      </c>
      <c r="H2590" s="233" t="str">
        <f>'Product Ratings'!H2591</f>
        <v/>
      </c>
      <c r="I2590" s="146" t="str">
        <f>'Product Ratings'!I2591</f>
        <v/>
      </c>
      <c r="J2590" s="305" t="str">
        <f>'Product Ratings'!J2591</f>
        <v/>
      </c>
      <c r="K2590" s="146" t="str">
        <f>'Product Ratings'!K2591</f>
        <v/>
      </c>
      <c r="L2590" s="305" t="str">
        <f>'Product Ratings'!L2591</f>
        <v/>
      </c>
      <c r="M2590" s="134" t="str">
        <f>'Product Ratings'!M2591</f>
        <v/>
      </c>
      <c r="N2590" s="146"/>
      <c r="O2590" s="139" t="str">
        <f>'Product Ratings'!O2591</f>
        <v/>
      </c>
      <c r="P2590" s="139" t="str">
        <f>'Product Ratings'!P2591</f>
        <v/>
      </c>
      <c r="Q2590" s="139" t="str">
        <f>'Product Ratings'!Q2591</f>
        <v/>
      </c>
      <c r="R2590" s="139" t="str">
        <f>'Product Ratings'!R2591</f>
        <v/>
      </c>
      <c r="S2590" s="139" t="str">
        <f>'Product Ratings'!S2591</f>
        <v/>
      </c>
      <c r="T2590" s="307" t="str">
        <f>'Product Ratings'!T2591</f>
        <v/>
      </c>
      <c r="U2590" s="146"/>
      <c r="V2590" s="146"/>
      <c r="W2590" s="146"/>
    </row>
    <row r="2591" ht="12.75" customHeight="1">
      <c r="A2591" s="146"/>
      <c r="B2591" s="146" t="str">
        <f>'Product Ratings'!B2592</f>
        <v/>
      </c>
      <c r="C2591" s="146" t="str">
        <f>'Product Ratings'!C2592</f>
        <v/>
      </c>
      <c r="D2591" s="146" t="str">
        <f>'Product Ratings'!D2592</f>
        <v/>
      </c>
      <c r="E2591" s="146" t="str">
        <f>'Product Ratings'!E2592</f>
        <v/>
      </c>
      <c r="F2591" s="305" t="str">
        <f>'Product Ratings'!F2592</f>
        <v/>
      </c>
      <c r="G2591" s="305" t="str">
        <f>'Product Ratings'!G2592</f>
        <v/>
      </c>
      <c r="H2591" s="233" t="str">
        <f>'Product Ratings'!H2592</f>
        <v/>
      </c>
      <c r="I2591" s="146" t="str">
        <f>'Product Ratings'!I2592</f>
        <v/>
      </c>
      <c r="J2591" s="305" t="str">
        <f>'Product Ratings'!J2592</f>
        <v/>
      </c>
      <c r="K2591" s="146" t="str">
        <f>'Product Ratings'!K2592</f>
        <v/>
      </c>
      <c r="L2591" s="305" t="str">
        <f>'Product Ratings'!L2592</f>
        <v/>
      </c>
      <c r="M2591" s="134" t="str">
        <f>'Product Ratings'!M2592</f>
        <v/>
      </c>
      <c r="N2591" s="146"/>
      <c r="O2591" s="139" t="str">
        <f>'Product Ratings'!O2592</f>
        <v/>
      </c>
      <c r="P2591" s="139" t="str">
        <f>'Product Ratings'!P2592</f>
        <v/>
      </c>
      <c r="Q2591" s="139" t="str">
        <f>'Product Ratings'!Q2592</f>
        <v/>
      </c>
      <c r="R2591" s="139" t="str">
        <f>'Product Ratings'!R2592</f>
        <v/>
      </c>
      <c r="S2591" s="139" t="str">
        <f>'Product Ratings'!S2592</f>
        <v/>
      </c>
      <c r="T2591" s="307" t="str">
        <f>'Product Ratings'!T2592</f>
        <v/>
      </c>
      <c r="U2591" s="146"/>
      <c r="V2591" s="146"/>
      <c r="W2591" s="146"/>
    </row>
    <row r="2592" ht="12.75" customHeight="1">
      <c r="A2592" s="146"/>
      <c r="B2592" s="146" t="str">
        <f>'Product Ratings'!B2593</f>
        <v/>
      </c>
      <c r="C2592" s="146" t="str">
        <f>'Product Ratings'!C2593</f>
        <v/>
      </c>
      <c r="D2592" s="146" t="str">
        <f>'Product Ratings'!D2593</f>
        <v/>
      </c>
      <c r="E2592" s="146" t="str">
        <f>'Product Ratings'!E2593</f>
        <v/>
      </c>
      <c r="F2592" s="305" t="str">
        <f>'Product Ratings'!F2593</f>
        <v/>
      </c>
      <c r="G2592" s="305" t="str">
        <f>'Product Ratings'!G2593</f>
        <v/>
      </c>
      <c r="H2592" s="233" t="str">
        <f>'Product Ratings'!H2593</f>
        <v/>
      </c>
      <c r="I2592" s="146" t="str">
        <f>'Product Ratings'!I2593</f>
        <v/>
      </c>
      <c r="J2592" s="305" t="str">
        <f>'Product Ratings'!J2593</f>
        <v/>
      </c>
      <c r="K2592" s="146" t="str">
        <f>'Product Ratings'!K2593</f>
        <v/>
      </c>
      <c r="L2592" s="305" t="str">
        <f>'Product Ratings'!L2593</f>
        <v/>
      </c>
      <c r="M2592" s="134" t="str">
        <f>'Product Ratings'!M2593</f>
        <v/>
      </c>
      <c r="N2592" s="146"/>
      <c r="O2592" s="139" t="str">
        <f>'Product Ratings'!O2593</f>
        <v/>
      </c>
      <c r="P2592" s="139" t="str">
        <f>'Product Ratings'!P2593</f>
        <v/>
      </c>
      <c r="Q2592" s="139" t="str">
        <f>'Product Ratings'!Q2593</f>
        <v/>
      </c>
      <c r="R2592" s="139" t="str">
        <f>'Product Ratings'!R2593</f>
        <v/>
      </c>
      <c r="S2592" s="139" t="str">
        <f>'Product Ratings'!S2593</f>
        <v/>
      </c>
      <c r="T2592" s="307" t="str">
        <f>'Product Ratings'!T2593</f>
        <v/>
      </c>
      <c r="U2592" s="146"/>
      <c r="V2592" s="146"/>
      <c r="W2592" s="146"/>
    </row>
    <row r="2593" ht="12.75" customHeight="1">
      <c r="A2593" s="146"/>
      <c r="B2593" s="146" t="str">
        <f>'Product Ratings'!B2594</f>
        <v/>
      </c>
      <c r="C2593" s="146" t="str">
        <f>'Product Ratings'!C2594</f>
        <v/>
      </c>
      <c r="D2593" s="146" t="str">
        <f>'Product Ratings'!D2594</f>
        <v/>
      </c>
      <c r="E2593" s="146" t="str">
        <f>'Product Ratings'!E2594</f>
        <v/>
      </c>
      <c r="F2593" s="305" t="str">
        <f>'Product Ratings'!F2594</f>
        <v/>
      </c>
      <c r="G2593" s="305" t="str">
        <f>'Product Ratings'!G2594</f>
        <v/>
      </c>
      <c r="H2593" s="233" t="str">
        <f>'Product Ratings'!H2594</f>
        <v/>
      </c>
      <c r="I2593" s="146" t="str">
        <f>'Product Ratings'!I2594</f>
        <v/>
      </c>
      <c r="J2593" s="305" t="str">
        <f>'Product Ratings'!J2594</f>
        <v/>
      </c>
      <c r="K2593" s="146" t="str">
        <f>'Product Ratings'!K2594</f>
        <v/>
      </c>
      <c r="L2593" s="305" t="str">
        <f>'Product Ratings'!L2594</f>
        <v/>
      </c>
      <c r="M2593" s="134" t="str">
        <f>'Product Ratings'!M2594</f>
        <v/>
      </c>
      <c r="N2593" s="146"/>
      <c r="O2593" s="139" t="str">
        <f>'Product Ratings'!O2594</f>
        <v/>
      </c>
      <c r="P2593" s="139" t="str">
        <f>'Product Ratings'!P2594</f>
        <v/>
      </c>
      <c r="Q2593" s="139" t="str">
        <f>'Product Ratings'!Q2594</f>
        <v/>
      </c>
      <c r="R2593" s="139" t="str">
        <f>'Product Ratings'!R2594</f>
        <v/>
      </c>
      <c r="S2593" s="139" t="str">
        <f>'Product Ratings'!S2594</f>
        <v/>
      </c>
      <c r="T2593" s="307" t="str">
        <f>'Product Ratings'!T2594</f>
        <v/>
      </c>
      <c r="U2593" s="146"/>
      <c r="V2593" s="146"/>
      <c r="W2593" s="146"/>
    </row>
    <row r="2594" ht="12.75" customHeight="1">
      <c r="A2594" s="146"/>
      <c r="B2594" s="146" t="str">
        <f>'Product Ratings'!B2595</f>
        <v/>
      </c>
      <c r="C2594" s="146" t="str">
        <f>'Product Ratings'!C2595</f>
        <v/>
      </c>
      <c r="D2594" s="146" t="str">
        <f>'Product Ratings'!D2595</f>
        <v/>
      </c>
      <c r="E2594" s="146" t="str">
        <f>'Product Ratings'!E2595</f>
        <v/>
      </c>
      <c r="F2594" s="305" t="str">
        <f>'Product Ratings'!F2595</f>
        <v/>
      </c>
      <c r="G2594" s="305" t="str">
        <f>'Product Ratings'!G2595</f>
        <v/>
      </c>
      <c r="H2594" s="233" t="str">
        <f>'Product Ratings'!H2595</f>
        <v/>
      </c>
      <c r="I2594" s="146" t="str">
        <f>'Product Ratings'!I2595</f>
        <v/>
      </c>
      <c r="J2594" s="305" t="str">
        <f>'Product Ratings'!J2595</f>
        <v/>
      </c>
      <c r="K2594" s="146" t="str">
        <f>'Product Ratings'!K2595</f>
        <v/>
      </c>
      <c r="L2594" s="305" t="str">
        <f>'Product Ratings'!L2595</f>
        <v/>
      </c>
      <c r="M2594" s="134" t="str">
        <f>'Product Ratings'!M2595</f>
        <v/>
      </c>
      <c r="N2594" s="146"/>
      <c r="O2594" s="139" t="str">
        <f>'Product Ratings'!O2595</f>
        <v/>
      </c>
      <c r="P2594" s="139" t="str">
        <f>'Product Ratings'!P2595</f>
        <v/>
      </c>
      <c r="Q2594" s="139" t="str">
        <f>'Product Ratings'!Q2595</f>
        <v/>
      </c>
      <c r="R2594" s="139" t="str">
        <f>'Product Ratings'!R2595</f>
        <v/>
      </c>
      <c r="S2594" s="139" t="str">
        <f>'Product Ratings'!S2595</f>
        <v/>
      </c>
      <c r="T2594" s="307" t="str">
        <f>'Product Ratings'!T2595</f>
        <v/>
      </c>
      <c r="U2594" s="146"/>
      <c r="V2594" s="146"/>
      <c r="W2594" s="146"/>
    </row>
    <row r="2595" ht="12.75" customHeight="1">
      <c r="A2595" s="146"/>
      <c r="B2595" s="146" t="str">
        <f>'Product Ratings'!B2596</f>
        <v/>
      </c>
      <c r="C2595" s="146" t="str">
        <f>'Product Ratings'!C2596</f>
        <v/>
      </c>
      <c r="D2595" s="146" t="str">
        <f>'Product Ratings'!D2596</f>
        <v/>
      </c>
      <c r="E2595" s="146" t="str">
        <f>'Product Ratings'!E2596</f>
        <v/>
      </c>
      <c r="F2595" s="305" t="str">
        <f>'Product Ratings'!F2596</f>
        <v/>
      </c>
      <c r="G2595" s="305" t="str">
        <f>'Product Ratings'!G2596</f>
        <v/>
      </c>
      <c r="H2595" s="233" t="str">
        <f>'Product Ratings'!H2596</f>
        <v/>
      </c>
      <c r="I2595" s="146" t="str">
        <f>'Product Ratings'!I2596</f>
        <v/>
      </c>
      <c r="J2595" s="305" t="str">
        <f>'Product Ratings'!J2596</f>
        <v/>
      </c>
      <c r="K2595" s="146" t="str">
        <f>'Product Ratings'!K2596</f>
        <v/>
      </c>
      <c r="L2595" s="305" t="str">
        <f>'Product Ratings'!L2596</f>
        <v/>
      </c>
      <c r="M2595" s="134" t="str">
        <f>'Product Ratings'!M2596</f>
        <v/>
      </c>
      <c r="N2595" s="146"/>
      <c r="O2595" s="139" t="str">
        <f>'Product Ratings'!O2596</f>
        <v/>
      </c>
      <c r="P2595" s="139" t="str">
        <f>'Product Ratings'!P2596</f>
        <v/>
      </c>
      <c r="Q2595" s="139" t="str">
        <f>'Product Ratings'!Q2596</f>
        <v/>
      </c>
      <c r="R2595" s="139" t="str">
        <f>'Product Ratings'!R2596</f>
        <v/>
      </c>
      <c r="S2595" s="139" t="str">
        <f>'Product Ratings'!S2596</f>
        <v/>
      </c>
      <c r="T2595" s="307" t="str">
        <f>'Product Ratings'!T2596</f>
        <v/>
      </c>
      <c r="U2595" s="146"/>
      <c r="V2595" s="146"/>
      <c r="W2595" s="146"/>
    </row>
    <row r="2596" ht="12.75" customHeight="1">
      <c r="A2596" s="146"/>
      <c r="B2596" s="146" t="str">
        <f>'Product Ratings'!B2597</f>
        <v/>
      </c>
      <c r="C2596" s="146" t="str">
        <f>'Product Ratings'!C2597</f>
        <v/>
      </c>
      <c r="D2596" s="146" t="str">
        <f>'Product Ratings'!D2597</f>
        <v/>
      </c>
      <c r="E2596" s="146" t="str">
        <f>'Product Ratings'!E2597</f>
        <v/>
      </c>
      <c r="F2596" s="305" t="str">
        <f>'Product Ratings'!F2597</f>
        <v/>
      </c>
      <c r="G2596" s="305" t="str">
        <f>'Product Ratings'!G2597</f>
        <v/>
      </c>
      <c r="H2596" s="233" t="str">
        <f>'Product Ratings'!H2597</f>
        <v/>
      </c>
      <c r="I2596" s="146" t="str">
        <f>'Product Ratings'!I2597</f>
        <v/>
      </c>
      <c r="J2596" s="305" t="str">
        <f>'Product Ratings'!J2597</f>
        <v/>
      </c>
      <c r="K2596" s="146" t="str">
        <f>'Product Ratings'!K2597</f>
        <v/>
      </c>
      <c r="L2596" s="305" t="str">
        <f>'Product Ratings'!L2597</f>
        <v/>
      </c>
      <c r="M2596" s="134" t="str">
        <f>'Product Ratings'!M2597</f>
        <v/>
      </c>
      <c r="N2596" s="146"/>
      <c r="O2596" s="139" t="str">
        <f>'Product Ratings'!O2597</f>
        <v/>
      </c>
      <c r="P2596" s="139" t="str">
        <f>'Product Ratings'!P2597</f>
        <v/>
      </c>
      <c r="Q2596" s="139" t="str">
        <f>'Product Ratings'!Q2597</f>
        <v/>
      </c>
      <c r="R2596" s="139" t="str">
        <f>'Product Ratings'!R2597</f>
        <v/>
      </c>
      <c r="S2596" s="139" t="str">
        <f>'Product Ratings'!S2597</f>
        <v/>
      </c>
      <c r="T2596" s="307" t="str">
        <f>'Product Ratings'!T2597</f>
        <v/>
      </c>
      <c r="U2596" s="146"/>
      <c r="V2596" s="146"/>
      <c r="W2596" s="146"/>
    </row>
    <row r="2597" ht="12.75" customHeight="1">
      <c r="A2597" s="146"/>
      <c r="B2597" s="146" t="str">
        <f>'Product Ratings'!B2598</f>
        <v/>
      </c>
      <c r="C2597" s="146" t="str">
        <f>'Product Ratings'!C2598</f>
        <v/>
      </c>
      <c r="D2597" s="146" t="str">
        <f>'Product Ratings'!D2598</f>
        <v/>
      </c>
      <c r="E2597" s="146" t="str">
        <f>'Product Ratings'!E2598</f>
        <v/>
      </c>
      <c r="F2597" s="305" t="str">
        <f>'Product Ratings'!F2598</f>
        <v/>
      </c>
      <c r="G2597" s="305" t="str">
        <f>'Product Ratings'!G2598</f>
        <v/>
      </c>
      <c r="H2597" s="233" t="str">
        <f>'Product Ratings'!H2598</f>
        <v/>
      </c>
      <c r="I2597" s="146" t="str">
        <f>'Product Ratings'!I2598</f>
        <v/>
      </c>
      <c r="J2597" s="305" t="str">
        <f>'Product Ratings'!J2598</f>
        <v/>
      </c>
      <c r="K2597" s="146" t="str">
        <f>'Product Ratings'!K2598</f>
        <v/>
      </c>
      <c r="L2597" s="305" t="str">
        <f>'Product Ratings'!L2598</f>
        <v/>
      </c>
      <c r="M2597" s="134" t="str">
        <f>'Product Ratings'!M2598</f>
        <v/>
      </c>
      <c r="N2597" s="146"/>
      <c r="O2597" s="139" t="str">
        <f>'Product Ratings'!O2598</f>
        <v/>
      </c>
      <c r="P2597" s="139" t="str">
        <f>'Product Ratings'!P2598</f>
        <v/>
      </c>
      <c r="Q2597" s="139" t="str">
        <f>'Product Ratings'!Q2598</f>
        <v/>
      </c>
      <c r="R2597" s="139" t="str">
        <f>'Product Ratings'!R2598</f>
        <v/>
      </c>
      <c r="S2597" s="139" t="str">
        <f>'Product Ratings'!S2598</f>
        <v/>
      </c>
      <c r="T2597" s="307" t="str">
        <f>'Product Ratings'!T2598</f>
        <v/>
      </c>
      <c r="U2597" s="146"/>
      <c r="V2597" s="146"/>
      <c r="W2597" s="146"/>
    </row>
    <row r="2598" ht="12.75" customHeight="1">
      <c r="A2598" s="146"/>
      <c r="B2598" s="146" t="str">
        <f>'Product Ratings'!B2599</f>
        <v/>
      </c>
      <c r="C2598" s="146" t="str">
        <f>'Product Ratings'!C2599</f>
        <v/>
      </c>
      <c r="D2598" s="146" t="str">
        <f>'Product Ratings'!D2599</f>
        <v/>
      </c>
      <c r="E2598" s="146" t="str">
        <f>'Product Ratings'!E2599</f>
        <v/>
      </c>
      <c r="F2598" s="305" t="str">
        <f>'Product Ratings'!F2599</f>
        <v/>
      </c>
      <c r="G2598" s="305" t="str">
        <f>'Product Ratings'!G2599</f>
        <v/>
      </c>
      <c r="H2598" s="233" t="str">
        <f>'Product Ratings'!H2599</f>
        <v/>
      </c>
      <c r="I2598" s="146" t="str">
        <f>'Product Ratings'!I2599</f>
        <v/>
      </c>
      <c r="J2598" s="305" t="str">
        <f>'Product Ratings'!J2599</f>
        <v/>
      </c>
      <c r="K2598" s="146" t="str">
        <f>'Product Ratings'!K2599</f>
        <v/>
      </c>
      <c r="L2598" s="305" t="str">
        <f>'Product Ratings'!L2599</f>
        <v/>
      </c>
      <c r="M2598" s="134" t="str">
        <f>'Product Ratings'!M2599</f>
        <v/>
      </c>
      <c r="N2598" s="146"/>
      <c r="O2598" s="139" t="str">
        <f>'Product Ratings'!O2599</f>
        <v/>
      </c>
      <c r="P2598" s="139" t="str">
        <f>'Product Ratings'!P2599</f>
        <v/>
      </c>
      <c r="Q2598" s="139" t="str">
        <f>'Product Ratings'!Q2599</f>
        <v/>
      </c>
      <c r="R2598" s="139" t="str">
        <f>'Product Ratings'!R2599</f>
        <v/>
      </c>
      <c r="S2598" s="139" t="str">
        <f>'Product Ratings'!S2599</f>
        <v/>
      </c>
      <c r="T2598" s="307" t="str">
        <f>'Product Ratings'!T2599</f>
        <v/>
      </c>
      <c r="U2598" s="146"/>
      <c r="V2598" s="146"/>
      <c r="W2598" s="146"/>
    </row>
    <row r="2599" ht="12.75" customHeight="1">
      <c r="A2599" s="146"/>
      <c r="B2599" s="146" t="str">
        <f>'Product Ratings'!B2600</f>
        <v/>
      </c>
      <c r="C2599" s="146" t="str">
        <f>'Product Ratings'!C2600</f>
        <v/>
      </c>
      <c r="D2599" s="146" t="str">
        <f>'Product Ratings'!D2600</f>
        <v/>
      </c>
      <c r="E2599" s="146" t="str">
        <f>'Product Ratings'!E2600</f>
        <v/>
      </c>
      <c r="F2599" s="305" t="str">
        <f>'Product Ratings'!F2600</f>
        <v/>
      </c>
      <c r="G2599" s="305" t="str">
        <f>'Product Ratings'!G2600</f>
        <v/>
      </c>
      <c r="H2599" s="233" t="str">
        <f>'Product Ratings'!H2600</f>
        <v/>
      </c>
      <c r="I2599" s="146" t="str">
        <f>'Product Ratings'!I2600</f>
        <v/>
      </c>
      <c r="J2599" s="305" t="str">
        <f>'Product Ratings'!J2600</f>
        <v/>
      </c>
      <c r="K2599" s="146" t="str">
        <f>'Product Ratings'!K2600</f>
        <v/>
      </c>
      <c r="L2599" s="305" t="str">
        <f>'Product Ratings'!L2600</f>
        <v/>
      </c>
      <c r="M2599" s="134" t="str">
        <f>'Product Ratings'!M2600</f>
        <v/>
      </c>
      <c r="N2599" s="146"/>
      <c r="O2599" s="139" t="str">
        <f>'Product Ratings'!O2600</f>
        <v/>
      </c>
      <c r="P2599" s="139" t="str">
        <f>'Product Ratings'!P2600</f>
        <v/>
      </c>
      <c r="Q2599" s="139" t="str">
        <f>'Product Ratings'!Q2600</f>
        <v/>
      </c>
      <c r="R2599" s="139" t="str">
        <f>'Product Ratings'!R2600</f>
        <v/>
      </c>
      <c r="S2599" s="139" t="str">
        <f>'Product Ratings'!S2600</f>
        <v/>
      </c>
      <c r="T2599" s="307" t="str">
        <f>'Product Ratings'!T2600</f>
        <v/>
      </c>
      <c r="U2599" s="146"/>
      <c r="V2599" s="146"/>
      <c r="W2599" s="146"/>
    </row>
    <row r="2600" ht="12.75" customHeight="1">
      <c r="A2600" s="146"/>
      <c r="B2600" s="146" t="str">
        <f>'Product Ratings'!B2601</f>
        <v/>
      </c>
      <c r="C2600" s="146" t="str">
        <f>'Product Ratings'!C2601</f>
        <v/>
      </c>
      <c r="D2600" s="146" t="str">
        <f>'Product Ratings'!D2601</f>
        <v/>
      </c>
      <c r="E2600" s="146" t="str">
        <f>'Product Ratings'!E2601</f>
        <v/>
      </c>
      <c r="F2600" s="305" t="str">
        <f>'Product Ratings'!F2601</f>
        <v/>
      </c>
      <c r="G2600" s="305" t="str">
        <f>'Product Ratings'!G2601</f>
        <v/>
      </c>
      <c r="H2600" s="233" t="str">
        <f>'Product Ratings'!H2601</f>
        <v/>
      </c>
      <c r="I2600" s="146" t="str">
        <f>'Product Ratings'!I2601</f>
        <v/>
      </c>
      <c r="J2600" s="305" t="str">
        <f>'Product Ratings'!J2601</f>
        <v/>
      </c>
      <c r="K2600" s="146" t="str">
        <f>'Product Ratings'!K2601</f>
        <v/>
      </c>
      <c r="L2600" s="305" t="str">
        <f>'Product Ratings'!L2601</f>
        <v/>
      </c>
      <c r="M2600" s="134" t="str">
        <f>'Product Ratings'!M2601</f>
        <v/>
      </c>
      <c r="N2600" s="146"/>
      <c r="O2600" s="139" t="str">
        <f>'Product Ratings'!O2601</f>
        <v/>
      </c>
      <c r="P2600" s="139" t="str">
        <f>'Product Ratings'!P2601</f>
        <v/>
      </c>
      <c r="Q2600" s="139" t="str">
        <f>'Product Ratings'!Q2601</f>
        <v/>
      </c>
      <c r="R2600" s="139" t="str">
        <f>'Product Ratings'!R2601</f>
        <v/>
      </c>
      <c r="S2600" s="139" t="str">
        <f>'Product Ratings'!S2601</f>
        <v/>
      </c>
      <c r="T2600" s="307" t="str">
        <f>'Product Ratings'!T2601</f>
        <v/>
      </c>
      <c r="U2600" s="146"/>
      <c r="V2600" s="146"/>
      <c r="W2600" s="146"/>
    </row>
    <row r="2601" ht="12.75" customHeight="1">
      <c r="A2601" s="146"/>
      <c r="B2601" s="146" t="str">
        <f>'Product Ratings'!B2602</f>
        <v/>
      </c>
      <c r="C2601" s="146" t="str">
        <f>'Product Ratings'!C2602</f>
        <v/>
      </c>
      <c r="D2601" s="146" t="str">
        <f>'Product Ratings'!D2602</f>
        <v/>
      </c>
      <c r="E2601" s="146" t="str">
        <f>'Product Ratings'!E2602</f>
        <v/>
      </c>
      <c r="F2601" s="305" t="str">
        <f>'Product Ratings'!F2602</f>
        <v/>
      </c>
      <c r="G2601" s="305" t="str">
        <f>'Product Ratings'!G2602</f>
        <v/>
      </c>
      <c r="H2601" s="233" t="str">
        <f>'Product Ratings'!H2602</f>
        <v/>
      </c>
      <c r="I2601" s="146" t="str">
        <f>'Product Ratings'!I2602</f>
        <v/>
      </c>
      <c r="J2601" s="305" t="str">
        <f>'Product Ratings'!J2602</f>
        <v/>
      </c>
      <c r="K2601" s="146" t="str">
        <f>'Product Ratings'!K2602</f>
        <v/>
      </c>
      <c r="L2601" s="305" t="str">
        <f>'Product Ratings'!L2602</f>
        <v/>
      </c>
      <c r="M2601" s="134" t="str">
        <f>'Product Ratings'!M2602</f>
        <v/>
      </c>
      <c r="N2601" s="146"/>
      <c r="O2601" s="139" t="str">
        <f>'Product Ratings'!O2602</f>
        <v/>
      </c>
      <c r="P2601" s="139" t="str">
        <f>'Product Ratings'!P2602</f>
        <v/>
      </c>
      <c r="Q2601" s="139" t="str">
        <f>'Product Ratings'!Q2602</f>
        <v/>
      </c>
      <c r="R2601" s="139" t="str">
        <f>'Product Ratings'!R2602</f>
        <v/>
      </c>
      <c r="S2601" s="139" t="str">
        <f>'Product Ratings'!S2602</f>
        <v/>
      </c>
      <c r="T2601" s="307" t="str">
        <f>'Product Ratings'!T2602</f>
        <v/>
      </c>
      <c r="U2601" s="146"/>
      <c r="V2601" s="146"/>
      <c r="W2601" s="146"/>
    </row>
    <row r="2602" ht="12.75" customHeight="1">
      <c r="A2602" s="146"/>
      <c r="B2602" s="146" t="str">
        <f>'Product Ratings'!B2603</f>
        <v/>
      </c>
      <c r="C2602" s="146" t="str">
        <f>'Product Ratings'!C2603</f>
        <v/>
      </c>
      <c r="D2602" s="146" t="str">
        <f>'Product Ratings'!D2603</f>
        <v/>
      </c>
      <c r="E2602" s="146" t="str">
        <f>'Product Ratings'!E2603</f>
        <v/>
      </c>
      <c r="F2602" s="305" t="str">
        <f>'Product Ratings'!F2603</f>
        <v/>
      </c>
      <c r="G2602" s="305" t="str">
        <f>'Product Ratings'!G2603</f>
        <v/>
      </c>
      <c r="H2602" s="233" t="str">
        <f>'Product Ratings'!H2603</f>
        <v/>
      </c>
      <c r="I2602" s="146" t="str">
        <f>'Product Ratings'!I2603</f>
        <v/>
      </c>
      <c r="J2602" s="305" t="str">
        <f>'Product Ratings'!J2603</f>
        <v/>
      </c>
      <c r="K2602" s="146" t="str">
        <f>'Product Ratings'!K2603</f>
        <v/>
      </c>
      <c r="L2602" s="305" t="str">
        <f>'Product Ratings'!L2603</f>
        <v/>
      </c>
      <c r="M2602" s="134" t="str">
        <f>'Product Ratings'!M2603</f>
        <v/>
      </c>
      <c r="N2602" s="146"/>
      <c r="O2602" s="139" t="str">
        <f>'Product Ratings'!O2603</f>
        <v/>
      </c>
      <c r="P2602" s="139" t="str">
        <f>'Product Ratings'!P2603</f>
        <v/>
      </c>
      <c r="Q2602" s="139" t="str">
        <f>'Product Ratings'!Q2603</f>
        <v/>
      </c>
      <c r="R2602" s="139" t="str">
        <f>'Product Ratings'!R2603</f>
        <v/>
      </c>
      <c r="S2602" s="139" t="str">
        <f>'Product Ratings'!S2603</f>
        <v/>
      </c>
      <c r="T2602" s="307" t="str">
        <f>'Product Ratings'!T2603</f>
        <v/>
      </c>
      <c r="U2602" s="146"/>
      <c r="V2602" s="146"/>
      <c r="W2602" s="146"/>
    </row>
    <row r="2603" ht="12.75" customHeight="1">
      <c r="A2603" s="146"/>
      <c r="B2603" s="146" t="str">
        <f>'Product Ratings'!B2604</f>
        <v/>
      </c>
      <c r="C2603" s="146" t="str">
        <f>'Product Ratings'!C2604</f>
        <v/>
      </c>
      <c r="D2603" s="146" t="str">
        <f>'Product Ratings'!D2604</f>
        <v/>
      </c>
      <c r="E2603" s="146" t="str">
        <f>'Product Ratings'!E2604</f>
        <v/>
      </c>
      <c r="F2603" s="305" t="str">
        <f>'Product Ratings'!F2604</f>
        <v/>
      </c>
      <c r="G2603" s="305" t="str">
        <f>'Product Ratings'!G2604</f>
        <v/>
      </c>
      <c r="H2603" s="233" t="str">
        <f>'Product Ratings'!H2604</f>
        <v/>
      </c>
      <c r="I2603" s="146" t="str">
        <f>'Product Ratings'!I2604</f>
        <v/>
      </c>
      <c r="J2603" s="305" t="str">
        <f>'Product Ratings'!J2604</f>
        <v/>
      </c>
      <c r="K2603" s="146" t="str">
        <f>'Product Ratings'!K2604</f>
        <v/>
      </c>
      <c r="L2603" s="305" t="str">
        <f>'Product Ratings'!L2604</f>
        <v/>
      </c>
      <c r="M2603" s="134" t="str">
        <f>'Product Ratings'!M2604</f>
        <v/>
      </c>
      <c r="N2603" s="146"/>
      <c r="O2603" s="139" t="str">
        <f>'Product Ratings'!O2604</f>
        <v/>
      </c>
      <c r="P2603" s="139" t="str">
        <f>'Product Ratings'!P2604</f>
        <v/>
      </c>
      <c r="Q2603" s="139" t="str">
        <f>'Product Ratings'!Q2604</f>
        <v/>
      </c>
      <c r="R2603" s="139" t="str">
        <f>'Product Ratings'!R2604</f>
        <v/>
      </c>
      <c r="S2603" s="139" t="str">
        <f>'Product Ratings'!S2604</f>
        <v/>
      </c>
      <c r="T2603" s="307" t="str">
        <f>'Product Ratings'!T2604</f>
        <v/>
      </c>
      <c r="U2603" s="146"/>
      <c r="V2603" s="146"/>
      <c r="W2603" s="146"/>
    </row>
    <row r="2604" ht="12.75" customHeight="1">
      <c r="A2604" s="146"/>
      <c r="B2604" s="146" t="str">
        <f>'Product Ratings'!B2605</f>
        <v/>
      </c>
      <c r="C2604" s="146" t="str">
        <f>'Product Ratings'!C2605</f>
        <v/>
      </c>
      <c r="D2604" s="146" t="str">
        <f>'Product Ratings'!D2605</f>
        <v/>
      </c>
      <c r="E2604" s="146" t="str">
        <f>'Product Ratings'!E2605</f>
        <v/>
      </c>
      <c r="F2604" s="305" t="str">
        <f>'Product Ratings'!F2605</f>
        <v/>
      </c>
      <c r="G2604" s="305" t="str">
        <f>'Product Ratings'!G2605</f>
        <v/>
      </c>
      <c r="H2604" s="233" t="str">
        <f>'Product Ratings'!H2605</f>
        <v/>
      </c>
      <c r="I2604" s="146" t="str">
        <f>'Product Ratings'!I2605</f>
        <v/>
      </c>
      <c r="J2604" s="305" t="str">
        <f>'Product Ratings'!J2605</f>
        <v/>
      </c>
      <c r="K2604" s="146" t="str">
        <f>'Product Ratings'!K2605</f>
        <v/>
      </c>
      <c r="L2604" s="305" t="str">
        <f>'Product Ratings'!L2605</f>
        <v/>
      </c>
      <c r="M2604" s="134" t="str">
        <f>'Product Ratings'!M2605</f>
        <v/>
      </c>
      <c r="N2604" s="146"/>
      <c r="O2604" s="139" t="str">
        <f>'Product Ratings'!O2605</f>
        <v/>
      </c>
      <c r="P2604" s="139" t="str">
        <f>'Product Ratings'!P2605</f>
        <v/>
      </c>
      <c r="Q2604" s="139" t="str">
        <f>'Product Ratings'!Q2605</f>
        <v/>
      </c>
      <c r="R2604" s="139" t="str">
        <f>'Product Ratings'!R2605</f>
        <v/>
      </c>
      <c r="S2604" s="139" t="str">
        <f>'Product Ratings'!S2605</f>
        <v/>
      </c>
      <c r="T2604" s="307" t="str">
        <f>'Product Ratings'!T2605</f>
        <v/>
      </c>
      <c r="U2604" s="146"/>
      <c r="V2604" s="146"/>
      <c r="W2604" s="146"/>
    </row>
    <row r="2605" ht="12.75" customHeight="1">
      <c r="A2605" s="146"/>
      <c r="B2605" s="146" t="str">
        <f>'Product Ratings'!B2606</f>
        <v/>
      </c>
      <c r="C2605" s="146" t="str">
        <f>'Product Ratings'!C2606</f>
        <v/>
      </c>
      <c r="D2605" s="146" t="str">
        <f>'Product Ratings'!D2606</f>
        <v/>
      </c>
      <c r="E2605" s="146" t="str">
        <f>'Product Ratings'!E2606</f>
        <v/>
      </c>
      <c r="F2605" s="305" t="str">
        <f>'Product Ratings'!F2606</f>
        <v/>
      </c>
      <c r="G2605" s="305" t="str">
        <f>'Product Ratings'!G2606</f>
        <v/>
      </c>
      <c r="H2605" s="233" t="str">
        <f>'Product Ratings'!H2606</f>
        <v/>
      </c>
      <c r="I2605" s="146" t="str">
        <f>'Product Ratings'!I2606</f>
        <v/>
      </c>
      <c r="J2605" s="305" t="str">
        <f>'Product Ratings'!J2606</f>
        <v/>
      </c>
      <c r="K2605" s="146" t="str">
        <f>'Product Ratings'!K2606</f>
        <v/>
      </c>
      <c r="L2605" s="305" t="str">
        <f>'Product Ratings'!L2606</f>
        <v/>
      </c>
      <c r="M2605" s="134" t="str">
        <f>'Product Ratings'!M2606</f>
        <v/>
      </c>
      <c r="N2605" s="146"/>
      <c r="O2605" s="139" t="str">
        <f>'Product Ratings'!O2606</f>
        <v/>
      </c>
      <c r="P2605" s="139" t="str">
        <f>'Product Ratings'!P2606</f>
        <v/>
      </c>
      <c r="Q2605" s="139" t="str">
        <f>'Product Ratings'!Q2606</f>
        <v/>
      </c>
      <c r="R2605" s="139" t="str">
        <f>'Product Ratings'!R2606</f>
        <v/>
      </c>
      <c r="S2605" s="139" t="str">
        <f>'Product Ratings'!S2606</f>
        <v/>
      </c>
      <c r="T2605" s="307" t="str">
        <f>'Product Ratings'!T2606</f>
        <v/>
      </c>
      <c r="U2605" s="146"/>
      <c r="V2605" s="146"/>
      <c r="W2605" s="146"/>
    </row>
    <row r="2606" ht="12.75" customHeight="1">
      <c r="A2606" s="146"/>
      <c r="B2606" s="146" t="str">
        <f>'Product Ratings'!B2607</f>
        <v/>
      </c>
      <c r="C2606" s="146" t="str">
        <f>'Product Ratings'!C2607</f>
        <v/>
      </c>
      <c r="D2606" s="146" t="str">
        <f>'Product Ratings'!D2607</f>
        <v/>
      </c>
      <c r="E2606" s="146" t="str">
        <f>'Product Ratings'!E2607</f>
        <v/>
      </c>
      <c r="F2606" s="305" t="str">
        <f>'Product Ratings'!F2607</f>
        <v/>
      </c>
      <c r="G2606" s="305" t="str">
        <f>'Product Ratings'!G2607</f>
        <v/>
      </c>
      <c r="H2606" s="233" t="str">
        <f>'Product Ratings'!H2607</f>
        <v/>
      </c>
      <c r="I2606" s="146" t="str">
        <f>'Product Ratings'!I2607</f>
        <v/>
      </c>
      <c r="J2606" s="305" t="str">
        <f>'Product Ratings'!J2607</f>
        <v/>
      </c>
      <c r="K2606" s="146" t="str">
        <f>'Product Ratings'!K2607</f>
        <v/>
      </c>
      <c r="L2606" s="305" t="str">
        <f>'Product Ratings'!L2607</f>
        <v/>
      </c>
      <c r="M2606" s="134" t="str">
        <f>'Product Ratings'!M2607</f>
        <v/>
      </c>
      <c r="N2606" s="146"/>
      <c r="O2606" s="139" t="str">
        <f>'Product Ratings'!O2607</f>
        <v/>
      </c>
      <c r="P2606" s="139" t="str">
        <f>'Product Ratings'!P2607</f>
        <v/>
      </c>
      <c r="Q2606" s="139" t="str">
        <f>'Product Ratings'!Q2607</f>
        <v/>
      </c>
      <c r="R2606" s="139" t="str">
        <f>'Product Ratings'!R2607</f>
        <v/>
      </c>
      <c r="S2606" s="139" t="str">
        <f>'Product Ratings'!S2607</f>
        <v/>
      </c>
      <c r="T2606" s="307" t="str">
        <f>'Product Ratings'!T2607</f>
        <v/>
      </c>
      <c r="U2606" s="146"/>
      <c r="V2606" s="146"/>
      <c r="W2606" s="146"/>
    </row>
    <row r="2607" ht="12.75" customHeight="1">
      <c r="A2607" s="146"/>
      <c r="B2607" s="146" t="str">
        <f>'Product Ratings'!B2608</f>
        <v/>
      </c>
      <c r="C2607" s="146" t="str">
        <f>'Product Ratings'!C2608</f>
        <v/>
      </c>
      <c r="D2607" s="146" t="str">
        <f>'Product Ratings'!D2608</f>
        <v/>
      </c>
      <c r="E2607" s="146" t="str">
        <f>'Product Ratings'!E2608</f>
        <v/>
      </c>
      <c r="F2607" s="305" t="str">
        <f>'Product Ratings'!F2608</f>
        <v/>
      </c>
      <c r="G2607" s="305" t="str">
        <f>'Product Ratings'!G2608</f>
        <v/>
      </c>
      <c r="H2607" s="233" t="str">
        <f>'Product Ratings'!H2608</f>
        <v/>
      </c>
      <c r="I2607" s="146" t="str">
        <f>'Product Ratings'!I2608</f>
        <v/>
      </c>
      <c r="J2607" s="305" t="str">
        <f>'Product Ratings'!J2608</f>
        <v/>
      </c>
      <c r="K2607" s="146" t="str">
        <f>'Product Ratings'!K2608</f>
        <v/>
      </c>
      <c r="L2607" s="305" t="str">
        <f>'Product Ratings'!L2608</f>
        <v/>
      </c>
      <c r="M2607" s="134" t="str">
        <f>'Product Ratings'!M2608</f>
        <v/>
      </c>
      <c r="N2607" s="146"/>
      <c r="O2607" s="139" t="str">
        <f>'Product Ratings'!O2608</f>
        <v/>
      </c>
      <c r="P2607" s="139" t="str">
        <f>'Product Ratings'!P2608</f>
        <v/>
      </c>
      <c r="Q2607" s="139" t="str">
        <f>'Product Ratings'!Q2608</f>
        <v/>
      </c>
      <c r="R2607" s="139" t="str">
        <f>'Product Ratings'!R2608</f>
        <v/>
      </c>
      <c r="S2607" s="139" t="str">
        <f>'Product Ratings'!S2608</f>
        <v/>
      </c>
      <c r="T2607" s="307" t="str">
        <f>'Product Ratings'!T2608</f>
        <v/>
      </c>
      <c r="U2607" s="146"/>
      <c r="V2607" s="146"/>
      <c r="W2607" s="146"/>
    </row>
    <row r="2608" ht="12.75" customHeight="1">
      <c r="A2608" s="146"/>
      <c r="B2608" s="146" t="str">
        <f>'Product Ratings'!B2609</f>
        <v/>
      </c>
      <c r="C2608" s="146" t="str">
        <f>'Product Ratings'!C2609</f>
        <v/>
      </c>
      <c r="D2608" s="146" t="str">
        <f>'Product Ratings'!D2609</f>
        <v/>
      </c>
      <c r="E2608" s="146" t="str">
        <f>'Product Ratings'!E2609</f>
        <v/>
      </c>
      <c r="F2608" s="305" t="str">
        <f>'Product Ratings'!F2609</f>
        <v/>
      </c>
      <c r="G2608" s="305" t="str">
        <f>'Product Ratings'!G2609</f>
        <v/>
      </c>
      <c r="H2608" s="233" t="str">
        <f>'Product Ratings'!H2609</f>
        <v/>
      </c>
      <c r="I2608" s="146" t="str">
        <f>'Product Ratings'!I2609</f>
        <v/>
      </c>
      <c r="J2608" s="305" t="str">
        <f>'Product Ratings'!J2609</f>
        <v/>
      </c>
      <c r="K2608" s="146" t="str">
        <f>'Product Ratings'!K2609</f>
        <v/>
      </c>
      <c r="L2608" s="305" t="str">
        <f>'Product Ratings'!L2609</f>
        <v/>
      </c>
      <c r="M2608" s="134" t="str">
        <f>'Product Ratings'!M2609</f>
        <v/>
      </c>
      <c r="N2608" s="146"/>
      <c r="O2608" s="139" t="str">
        <f>'Product Ratings'!O2609</f>
        <v/>
      </c>
      <c r="P2608" s="139" t="str">
        <f>'Product Ratings'!P2609</f>
        <v/>
      </c>
      <c r="Q2608" s="139" t="str">
        <f>'Product Ratings'!Q2609</f>
        <v/>
      </c>
      <c r="R2608" s="139" t="str">
        <f>'Product Ratings'!R2609</f>
        <v/>
      </c>
      <c r="S2608" s="139" t="str">
        <f>'Product Ratings'!S2609</f>
        <v/>
      </c>
      <c r="T2608" s="307" t="str">
        <f>'Product Ratings'!T2609</f>
        <v/>
      </c>
      <c r="U2608" s="146"/>
      <c r="V2608" s="146"/>
      <c r="W2608" s="146"/>
    </row>
    <row r="2609" ht="12.75" customHeight="1">
      <c r="A2609" s="146"/>
      <c r="B2609" s="146" t="str">
        <f>'Product Ratings'!B2610</f>
        <v/>
      </c>
      <c r="C2609" s="146" t="str">
        <f>'Product Ratings'!C2610</f>
        <v/>
      </c>
      <c r="D2609" s="146" t="str">
        <f>'Product Ratings'!D2610</f>
        <v/>
      </c>
      <c r="E2609" s="146" t="str">
        <f>'Product Ratings'!E2610</f>
        <v/>
      </c>
      <c r="F2609" s="305" t="str">
        <f>'Product Ratings'!F2610</f>
        <v/>
      </c>
      <c r="G2609" s="305" t="str">
        <f>'Product Ratings'!G2610</f>
        <v/>
      </c>
      <c r="H2609" s="233" t="str">
        <f>'Product Ratings'!H2610</f>
        <v/>
      </c>
      <c r="I2609" s="146" t="str">
        <f>'Product Ratings'!I2610</f>
        <v/>
      </c>
      <c r="J2609" s="305" t="str">
        <f>'Product Ratings'!J2610</f>
        <v/>
      </c>
      <c r="K2609" s="146" t="str">
        <f>'Product Ratings'!K2610</f>
        <v/>
      </c>
      <c r="L2609" s="305" t="str">
        <f>'Product Ratings'!L2610</f>
        <v/>
      </c>
      <c r="M2609" s="134" t="str">
        <f>'Product Ratings'!M2610</f>
        <v/>
      </c>
      <c r="N2609" s="146"/>
      <c r="O2609" s="139" t="str">
        <f>'Product Ratings'!O2610</f>
        <v/>
      </c>
      <c r="P2609" s="139" t="str">
        <f>'Product Ratings'!P2610</f>
        <v/>
      </c>
      <c r="Q2609" s="139" t="str">
        <f>'Product Ratings'!Q2610</f>
        <v/>
      </c>
      <c r="R2609" s="139" t="str">
        <f>'Product Ratings'!R2610</f>
        <v/>
      </c>
      <c r="S2609" s="139" t="str">
        <f>'Product Ratings'!S2610</f>
        <v/>
      </c>
      <c r="T2609" s="307" t="str">
        <f>'Product Ratings'!T2610</f>
        <v/>
      </c>
      <c r="U2609" s="146"/>
      <c r="V2609" s="146"/>
      <c r="W2609" s="146"/>
    </row>
    <row r="2610" ht="12.75" customHeight="1">
      <c r="A2610" s="146"/>
      <c r="B2610" s="146" t="str">
        <f>'Product Ratings'!B2611</f>
        <v/>
      </c>
      <c r="C2610" s="146" t="str">
        <f>'Product Ratings'!C2611</f>
        <v/>
      </c>
      <c r="D2610" s="146" t="str">
        <f>'Product Ratings'!D2611</f>
        <v/>
      </c>
      <c r="E2610" s="146" t="str">
        <f>'Product Ratings'!E2611</f>
        <v/>
      </c>
      <c r="F2610" s="305" t="str">
        <f>'Product Ratings'!F2611</f>
        <v/>
      </c>
      <c r="G2610" s="305" t="str">
        <f>'Product Ratings'!G2611</f>
        <v/>
      </c>
      <c r="H2610" s="233" t="str">
        <f>'Product Ratings'!H2611</f>
        <v/>
      </c>
      <c r="I2610" s="146" t="str">
        <f>'Product Ratings'!I2611</f>
        <v/>
      </c>
      <c r="J2610" s="305" t="str">
        <f>'Product Ratings'!J2611</f>
        <v/>
      </c>
      <c r="K2610" s="146" t="str">
        <f>'Product Ratings'!K2611</f>
        <v/>
      </c>
      <c r="L2610" s="305" t="str">
        <f>'Product Ratings'!L2611</f>
        <v/>
      </c>
      <c r="M2610" s="134" t="str">
        <f>'Product Ratings'!M2611</f>
        <v/>
      </c>
      <c r="N2610" s="146"/>
      <c r="O2610" s="139" t="str">
        <f>'Product Ratings'!O2611</f>
        <v/>
      </c>
      <c r="P2610" s="139" t="str">
        <f>'Product Ratings'!P2611</f>
        <v/>
      </c>
      <c r="Q2610" s="139" t="str">
        <f>'Product Ratings'!Q2611</f>
        <v/>
      </c>
      <c r="R2610" s="139" t="str">
        <f>'Product Ratings'!R2611</f>
        <v/>
      </c>
      <c r="S2610" s="139" t="str">
        <f>'Product Ratings'!S2611</f>
        <v/>
      </c>
      <c r="T2610" s="307" t="str">
        <f>'Product Ratings'!T2611</f>
        <v/>
      </c>
      <c r="U2610" s="146"/>
      <c r="V2610" s="146"/>
      <c r="W2610" s="146"/>
    </row>
    <row r="2611" ht="12.75" customHeight="1">
      <c r="A2611" s="146"/>
      <c r="B2611" s="146" t="str">
        <f>'Product Ratings'!B2612</f>
        <v/>
      </c>
      <c r="C2611" s="146" t="str">
        <f>'Product Ratings'!C2612</f>
        <v/>
      </c>
      <c r="D2611" s="146" t="str">
        <f>'Product Ratings'!D2612</f>
        <v/>
      </c>
      <c r="E2611" s="146" t="str">
        <f>'Product Ratings'!E2612</f>
        <v/>
      </c>
      <c r="F2611" s="305" t="str">
        <f>'Product Ratings'!F2612</f>
        <v/>
      </c>
      <c r="G2611" s="305" t="str">
        <f>'Product Ratings'!G2612</f>
        <v/>
      </c>
      <c r="H2611" s="233" t="str">
        <f>'Product Ratings'!H2612</f>
        <v/>
      </c>
      <c r="I2611" s="146" t="str">
        <f>'Product Ratings'!I2612</f>
        <v/>
      </c>
      <c r="J2611" s="305" t="str">
        <f>'Product Ratings'!J2612</f>
        <v/>
      </c>
      <c r="K2611" s="146" t="str">
        <f>'Product Ratings'!K2612</f>
        <v/>
      </c>
      <c r="L2611" s="305" t="str">
        <f>'Product Ratings'!L2612</f>
        <v/>
      </c>
      <c r="M2611" s="134" t="str">
        <f>'Product Ratings'!M2612</f>
        <v/>
      </c>
      <c r="N2611" s="146"/>
      <c r="O2611" s="139" t="str">
        <f>'Product Ratings'!O2612</f>
        <v/>
      </c>
      <c r="P2611" s="139" t="str">
        <f>'Product Ratings'!P2612</f>
        <v/>
      </c>
      <c r="Q2611" s="139" t="str">
        <f>'Product Ratings'!Q2612</f>
        <v/>
      </c>
      <c r="R2611" s="139" t="str">
        <f>'Product Ratings'!R2612</f>
        <v/>
      </c>
      <c r="S2611" s="139" t="str">
        <f>'Product Ratings'!S2612</f>
        <v/>
      </c>
      <c r="T2611" s="307" t="str">
        <f>'Product Ratings'!T2612</f>
        <v/>
      </c>
      <c r="U2611" s="146"/>
      <c r="V2611" s="146"/>
      <c r="W2611" s="146"/>
    </row>
    <row r="2612" ht="12.75" customHeight="1">
      <c r="A2612" s="146"/>
      <c r="B2612" s="146" t="str">
        <f>'Product Ratings'!B2613</f>
        <v/>
      </c>
      <c r="C2612" s="146" t="str">
        <f>'Product Ratings'!C2613</f>
        <v/>
      </c>
      <c r="D2612" s="146" t="str">
        <f>'Product Ratings'!D2613</f>
        <v/>
      </c>
      <c r="E2612" s="146" t="str">
        <f>'Product Ratings'!E2613</f>
        <v/>
      </c>
      <c r="F2612" s="305" t="str">
        <f>'Product Ratings'!F2613</f>
        <v/>
      </c>
      <c r="G2612" s="305" t="str">
        <f>'Product Ratings'!G2613</f>
        <v/>
      </c>
      <c r="H2612" s="146" t="str">
        <f>'Product Ratings'!H2613</f>
        <v/>
      </c>
      <c r="I2612" s="146" t="str">
        <f>'Product Ratings'!I2613</f>
        <v/>
      </c>
      <c r="J2612" s="305" t="str">
        <f>'Product Ratings'!J2613</f>
        <v/>
      </c>
      <c r="K2612" s="146" t="str">
        <f>'Product Ratings'!K2613</f>
        <v/>
      </c>
      <c r="L2612" s="305" t="str">
        <f>'Product Ratings'!L2613</f>
        <v/>
      </c>
      <c r="M2612" s="134" t="str">
        <f>'Product Ratings'!M2613</f>
        <v/>
      </c>
      <c r="N2612" s="146"/>
      <c r="O2612" s="139" t="str">
        <f>'Product Ratings'!O2613</f>
        <v/>
      </c>
      <c r="P2612" s="139" t="str">
        <f>'Product Ratings'!P2613</f>
        <v/>
      </c>
      <c r="Q2612" s="139" t="str">
        <f>'Product Ratings'!Q2613</f>
        <v/>
      </c>
      <c r="R2612" s="139" t="str">
        <f>'Product Ratings'!R2613</f>
        <v/>
      </c>
      <c r="S2612" s="139" t="str">
        <f>'Product Ratings'!S2613</f>
        <v/>
      </c>
      <c r="T2612" s="307" t="str">
        <f>'Product Ratings'!T2613</f>
        <v/>
      </c>
      <c r="U2612" s="146"/>
      <c r="V2612" s="146"/>
      <c r="W2612" s="146"/>
    </row>
    <row r="2613" ht="12.75" customHeight="1">
      <c r="A2613" s="146"/>
      <c r="B2613" s="146" t="str">
        <f>'Product Ratings'!B2614</f>
        <v/>
      </c>
      <c r="C2613" s="146" t="str">
        <f>'Product Ratings'!C2614</f>
        <v/>
      </c>
      <c r="D2613" s="146" t="str">
        <f>'Product Ratings'!D2614</f>
        <v/>
      </c>
      <c r="E2613" s="146" t="str">
        <f>'Product Ratings'!E2614</f>
        <v/>
      </c>
      <c r="F2613" s="305" t="str">
        <f>'Product Ratings'!F2614</f>
        <v/>
      </c>
      <c r="G2613" s="305" t="str">
        <f>'Product Ratings'!G2614</f>
        <v/>
      </c>
      <c r="H2613" s="146" t="str">
        <f>'Product Ratings'!H2614</f>
        <v/>
      </c>
      <c r="I2613" s="146" t="str">
        <f>'Product Ratings'!I2614</f>
        <v/>
      </c>
      <c r="J2613" s="305" t="str">
        <f>'Product Ratings'!J2614</f>
        <v/>
      </c>
      <c r="K2613" s="146" t="str">
        <f>'Product Ratings'!K2614</f>
        <v/>
      </c>
      <c r="L2613" s="305" t="str">
        <f>'Product Ratings'!L2614</f>
        <v/>
      </c>
      <c r="M2613" s="134" t="str">
        <f>'Product Ratings'!M2614</f>
        <v/>
      </c>
      <c r="N2613" s="146"/>
      <c r="O2613" s="139" t="str">
        <f>'Product Ratings'!O2614</f>
        <v/>
      </c>
      <c r="P2613" s="139" t="str">
        <f>'Product Ratings'!P2614</f>
        <v/>
      </c>
      <c r="Q2613" s="139" t="str">
        <f>'Product Ratings'!Q2614</f>
        <v/>
      </c>
      <c r="R2613" s="139" t="str">
        <f>'Product Ratings'!R2614</f>
        <v/>
      </c>
      <c r="S2613" s="139" t="str">
        <f>'Product Ratings'!S2614</f>
        <v/>
      </c>
      <c r="T2613" s="307" t="str">
        <f>'Product Ratings'!T2614</f>
        <v/>
      </c>
      <c r="U2613" s="146"/>
      <c r="V2613" s="146"/>
      <c r="W2613" s="146"/>
    </row>
    <row r="2614" ht="12.75" customHeight="1">
      <c r="A2614" s="146"/>
      <c r="B2614" s="146" t="str">
        <f>'Product Ratings'!B2615</f>
        <v/>
      </c>
      <c r="C2614" s="146" t="str">
        <f>'Product Ratings'!C2615</f>
        <v/>
      </c>
      <c r="D2614" s="146" t="str">
        <f>'Product Ratings'!D2615</f>
        <v/>
      </c>
      <c r="E2614" s="146" t="str">
        <f>'Product Ratings'!E2615</f>
        <v/>
      </c>
      <c r="F2614" s="305" t="str">
        <f>'Product Ratings'!F2615</f>
        <v/>
      </c>
      <c r="G2614" s="305" t="str">
        <f>'Product Ratings'!G2615</f>
        <v/>
      </c>
      <c r="H2614" s="146" t="str">
        <f>'Product Ratings'!H2615</f>
        <v/>
      </c>
      <c r="I2614" s="146" t="str">
        <f>'Product Ratings'!I2615</f>
        <v/>
      </c>
      <c r="J2614" s="305" t="str">
        <f>'Product Ratings'!J2615</f>
        <v/>
      </c>
      <c r="K2614" s="146" t="str">
        <f>'Product Ratings'!K2615</f>
        <v/>
      </c>
      <c r="L2614" s="305" t="str">
        <f>'Product Ratings'!L2615</f>
        <v/>
      </c>
      <c r="M2614" s="134" t="str">
        <f>'Product Ratings'!M2615</f>
        <v/>
      </c>
      <c r="N2614" s="146"/>
      <c r="O2614" s="139" t="str">
        <f>'Product Ratings'!O2615</f>
        <v/>
      </c>
      <c r="P2614" s="139" t="str">
        <f>'Product Ratings'!P2615</f>
        <v/>
      </c>
      <c r="Q2614" s="139" t="str">
        <f>'Product Ratings'!Q2615</f>
        <v/>
      </c>
      <c r="R2614" s="139" t="str">
        <f>'Product Ratings'!R2615</f>
        <v/>
      </c>
      <c r="S2614" s="139" t="str">
        <f>'Product Ratings'!S2615</f>
        <v/>
      </c>
      <c r="T2614" s="307" t="str">
        <f>'Product Ratings'!T2615</f>
        <v/>
      </c>
      <c r="U2614" s="146"/>
      <c r="V2614" s="146"/>
      <c r="W2614" s="146"/>
    </row>
    <row r="2615" ht="12.75" customHeight="1">
      <c r="A2615" s="146"/>
      <c r="B2615" s="146" t="str">
        <f>'Product Ratings'!B2616</f>
        <v/>
      </c>
      <c r="C2615" s="146" t="str">
        <f>'Product Ratings'!C2616</f>
        <v/>
      </c>
      <c r="D2615" s="146" t="str">
        <f>'Product Ratings'!D2616</f>
        <v/>
      </c>
      <c r="E2615" s="146" t="str">
        <f>'Product Ratings'!E2616</f>
        <v/>
      </c>
      <c r="F2615" s="305" t="str">
        <f>'Product Ratings'!F2616</f>
        <v/>
      </c>
      <c r="G2615" s="305" t="str">
        <f>'Product Ratings'!G2616</f>
        <v/>
      </c>
      <c r="H2615" s="146" t="str">
        <f>'Product Ratings'!H2616</f>
        <v/>
      </c>
      <c r="I2615" s="146" t="str">
        <f>'Product Ratings'!I2616</f>
        <v/>
      </c>
      <c r="J2615" s="305" t="str">
        <f>'Product Ratings'!J2616</f>
        <v/>
      </c>
      <c r="K2615" s="146" t="str">
        <f>'Product Ratings'!K2616</f>
        <v/>
      </c>
      <c r="L2615" s="305" t="str">
        <f>'Product Ratings'!L2616</f>
        <v/>
      </c>
      <c r="M2615" s="134" t="str">
        <f>'Product Ratings'!M2616</f>
        <v/>
      </c>
      <c r="N2615" s="146"/>
      <c r="O2615" s="139" t="str">
        <f>'Product Ratings'!O2616</f>
        <v/>
      </c>
      <c r="P2615" s="139" t="str">
        <f>'Product Ratings'!P2616</f>
        <v/>
      </c>
      <c r="Q2615" s="139" t="str">
        <f>'Product Ratings'!Q2616</f>
        <v/>
      </c>
      <c r="R2615" s="139" t="str">
        <f>'Product Ratings'!R2616</f>
        <v/>
      </c>
      <c r="S2615" s="139" t="str">
        <f>'Product Ratings'!S2616</f>
        <v/>
      </c>
      <c r="T2615" s="307" t="str">
        <f>'Product Ratings'!T2616</f>
        <v/>
      </c>
      <c r="U2615" s="146"/>
      <c r="V2615" s="146"/>
      <c r="W2615" s="146"/>
    </row>
    <row r="2616" ht="12.75" customHeight="1">
      <c r="A2616" s="146"/>
      <c r="B2616" s="146" t="str">
        <f>'Product Ratings'!B2617</f>
        <v/>
      </c>
      <c r="C2616" s="146" t="str">
        <f>'Product Ratings'!C2617</f>
        <v/>
      </c>
      <c r="D2616" s="146" t="str">
        <f>'Product Ratings'!D2617</f>
        <v/>
      </c>
      <c r="E2616" s="146" t="str">
        <f>'Product Ratings'!E2617</f>
        <v/>
      </c>
      <c r="F2616" s="305" t="str">
        <f>'Product Ratings'!F2617</f>
        <v/>
      </c>
      <c r="G2616" s="305" t="str">
        <f>'Product Ratings'!G2617</f>
        <v/>
      </c>
      <c r="H2616" s="146" t="str">
        <f>'Product Ratings'!H2617</f>
        <v/>
      </c>
      <c r="I2616" s="146" t="str">
        <f>'Product Ratings'!I2617</f>
        <v/>
      </c>
      <c r="J2616" s="305" t="str">
        <f>'Product Ratings'!J2617</f>
        <v/>
      </c>
      <c r="K2616" s="146" t="str">
        <f>'Product Ratings'!K2617</f>
        <v/>
      </c>
      <c r="L2616" s="305" t="str">
        <f>'Product Ratings'!L2617</f>
        <v/>
      </c>
      <c r="M2616" s="134" t="str">
        <f>'Product Ratings'!M2617</f>
        <v/>
      </c>
      <c r="N2616" s="146"/>
      <c r="O2616" s="139" t="str">
        <f>'Product Ratings'!O2617</f>
        <v/>
      </c>
      <c r="P2616" s="139" t="str">
        <f>'Product Ratings'!P2617</f>
        <v/>
      </c>
      <c r="Q2616" s="139" t="str">
        <f>'Product Ratings'!Q2617</f>
        <v/>
      </c>
      <c r="R2616" s="139" t="str">
        <f>'Product Ratings'!R2617</f>
        <v/>
      </c>
      <c r="S2616" s="139" t="str">
        <f>'Product Ratings'!S2617</f>
        <v/>
      </c>
      <c r="T2616" s="307" t="str">
        <f>'Product Ratings'!T2617</f>
        <v/>
      </c>
      <c r="U2616" s="146"/>
      <c r="V2616" s="146"/>
      <c r="W2616" s="146"/>
    </row>
    <row r="2617" ht="12.75" customHeight="1">
      <c r="A2617" s="146"/>
      <c r="B2617" s="146" t="str">
        <f>'Product Ratings'!B2618</f>
        <v/>
      </c>
      <c r="C2617" s="146" t="str">
        <f>'Product Ratings'!C2618</f>
        <v/>
      </c>
      <c r="D2617" s="146" t="str">
        <f>'Product Ratings'!D2618</f>
        <v/>
      </c>
      <c r="E2617" s="146" t="str">
        <f>'Product Ratings'!E2618</f>
        <v/>
      </c>
      <c r="F2617" s="305" t="str">
        <f>'Product Ratings'!F2618</f>
        <v/>
      </c>
      <c r="G2617" s="305" t="str">
        <f>'Product Ratings'!G2618</f>
        <v/>
      </c>
      <c r="H2617" s="146" t="str">
        <f>'Product Ratings'!H2618</f>
        <v/>
      </c>
      <c r="I2617" s="146" t="str">
        <f>'Product Ratings'!I2618</f>
        <v/>
      </c>
      <c r="J2617" s="305" t="str">
        <f>'Product Ratings'!J2618</f>
        <v/>
      </c>
      <c r="K2617" s="146" t="str">
        <f>'Product Ratings'!K2618</f>
        <v/>
      </c>
      <c r="L2617" s="305" t="str">
        <f>'Product Ratings'!L2618</f>
        <v/>
      </c>
      <c r="M2617" s="134" t="str">
        <f>'Product Ratings'!M2618</f>
        <v/>
      </c>
      <c r="N2617" s="146"/>
      <c r="O2617" s="139" t="str">
        <f>'Product Ratings'!O2618</f>
        <v/>
      </c>
      <c r="P2617" s="139" t="str">
        <f>'Product Ratings'!P2618</f>
        <v/>
      </c>
      <c r="Q2617" s="139" t="str">
        <f>'Product Ratings'!Q2618</f>
        <v/>
      </c>
      <c r="R2617" s="139" t="str">
        <f>'Product Ratings'!R2618</f>
        <v/>
      </c>
      <c r="S2617" s="139" t="str">
        <f>'Product Ratings'!S2618</f>
        <v/>
      </c>
      <c r="T2617" s="307" t="str">
        <f>'Product Ratings'!T2618</f>
        <v/>
      </c>
      <c r="U2617" s="146"/>
      <c r="V2617" s="146"/>
      <c r="W2617" s="146"/>
    </row>
    <row r="2618" ht="12.75" customHeight="1">
      <c r="A2618" s="146"/>
      <c r="B2618" s="146" t="str">
        <f>'Product Ratings'!B2619</f>
        <v/>
      </c>
      <c r="C2618" s="146" t="str">
        <f>'Product Ratings'!C2619</f>
        <v/>
      </c>
      <c r="D2618" s="146" t="str">
        <f>'Product Ratings'!D2619</f>
        <v/>
      </c>
      <c r="E2618" s="146" t="str">
        <f>'Product Ratings'!E2619</f>
        <v/>
      </c>
      <c r="F2618" s="305" t="str">
        <f>'Product Ratings'!F2619</f>
        <v/>
      </c>
      <c r="G2618" s="305" t="str">
        <f>'Product Ratings'!G2619</f>
        <v/>
      </c>
      <c r="H2618" s="146" t="str">
        <f>'Product Ratings'!H2619</f>
        <v/>
      </c>
      <c r="I2618" s="146" t="str">
        <f>'Product Ratings'!I2619</f>
        <v/>
      </c>
      <c r="J2618" s="305" t="str">
        <f>'Product Ratings'!J2619</f>
        <v/>
      </c>
      <c r="K2618" s="146" t="str">
        <f>'Product Ratings'!K2619</f>
        <v/>
      </c>
      <c r="L2618" s="305" t="str">
        <f>'Product Ratings'!L2619</f>
        <v/>
      </c>
      <c r="M2618" s="134" t="str">
        <f>'Product Ratings'!M2619</f>
        <v/>
      </c>
      <c r="N2618" s="146"/>
      <c r="O2618" s="139" t="str">
        <f>'Product Ratings'!O2619</f>
        <v/>
      </c>
      <c r="P2618" s="139" t="str">
        <f>'Product Ratings'!P2619</f>
        <v/>
      </c>
      <c r="Q2618" s="139" t="str">
        <f>'Product Ratings'!Q2619</f>
        <v/>
      </c>
      <c r="R2618" s="139" t="str">
        <f>'Product Ratings'!R2619</f>
        <v/>
      </c>
      <c r="S2618" s="139" t="str">
        <f>'Product Ratings'!S2619</f>
        <v/>
      </c>
      <c r="T2618" s="307" t="str">
        <f>'Product Ratings'!T2619</f>
        <v/>
      </c>
      <c r="U2618" s="146"/>
      <c r="V2618" s="146"/>
      <c r="W2618" s="146"/>
    </row>
    <row r="2619" ht="12.75" customHeight="1">
      <c r="A2619" s="146"/>
      <c r="B2619" s="146" t="str">
        <f>'Product Ratings'!B2620</f>
        <v/>
      </c>
      <c r="C2619" s="146" t="str">
        <f>'Product Ratings'!C2620</f>
        <v/>
      </c>
      <c r="D2619" s="146" t="str">
        <f>'Product Ratings'!D2620</f>
        <v/>
      </c>
      <c r="E2619" s="146" t="str">
        <f>'Product Ratings'!E2620</f>
        <v/>
      </c>
      <c r="F2619" s="305" t="str">
        <f>'Product Ratings'!F2620</f>
        <v/>
      </c>
      <c r="G2619" s="305" t="str">
        <f>'Product Ratings'!G2620</f>
        <v/>
      </c>
      <c r="H2619" s="146" t="str">
        <f>'Product Ratings'!H2620</f>
        <v/>
      </c>
      <c r="I2619" s="146" t="str">
        <f>'Product Ratings'!I2620</f>
        <v/>
      </c>
      <c r="J2619" s="305" t="str">
        <f>'Product Ratings'!J2620</f>
        <v/>
      </c>
      <c r="K2619" s="146" t="str">
        <f>'Product Ratings'!K2620</f>
        <v/>
      </c>
      <c r="L2619" s="305" t="str">
        <f>'Product Ratings'!L2620</f>
        <v/>
      </c>
      <c r="M2619" s="134" t="str">
        <f>'Product Ratings'!M2620</f>
        <v/>
      </c>
      <c r="N2619" s="146"/>
      <c r="O2619" s="139" t="str">
        <f>'Product Ratings'!O2620</f>
        <v/>
      </c>
      <c r="P2619" s="139" t="str">
        <f>'Product Ratings'!P2620</f>
        <v/>
      </c>
      <c r="Q2619" s="139" t="str">
        <f>'Product Ratings'!Q2620</f>
        <v/>
      </c>
      <c r="R2619" s="139" t="str">
        <f>'Product Ratings'!R2620</f>
        <v/>
      </c>
      <c r="S2619" s="139" t="str">
        <f>'Product Ratings'!S2620</f>
        <v/>
      </c>
      <c r="T2619" s="307" t="str">
        <f>'Product Ratings'!T2620</f>
        <v/>
      </c>
      <c r="U2619" s="146"/>
      <c r="V2619" s="146"/>
      <c r="W2619" s="146"/>
    </row>
    <row r="2620" ht="12.75" customHeight="1">
      <c r="A2620" s="146"/>
      <c r="B2620" s="146" t="str">
        <f>'Product Ratings'!B2621</f>
        <v/>
      </c>
      <c r="C2620" s="146" t="str">
        <f>'Product Ratings'!C2621</f>
        <v/>
      </c>
      <c r="D2620" s="146" t="str">
        <f>'Product Ratings'!D2621</f>
        <v/>
      </c>
      <c r="E2620" s="146" t="str">
        <f>'Product Ratings'!E2621</f>
        <v/>
      </c>
      <c r="F2620" s="305" t="str">
        <f>'Product Ratings'!F2621</f>
        <v/>
      </c>
      <c r="G2620" s="305" t="str">
        <f>'Product Ratings'!G2621</f>
        <v/>
      </c>
      <c r="H2620" s="146" t="str">
        <f>'Product Ratings'!H2621</f>
        <v/>
      </c>
      <c r="I2620" s="146" t="str">
        <f>'Product Ratings'!I2621</f>
        <v/>
      </c>
      <c r="J2620" s="305" t="str">
        <f>'Product Ratings'!J2621</f>
        <v/>
      </c>
      <c r="K2620" s="146" t="str">
        <f>'Product Ratings'!K2621</f>
        <v/>
      </c>
      <c r="L2620" s="305" t="str">
        <f>'Product Ratings'!L2621</f>
        <v/>
      </c>
      <c r="M2620" s="134" t="str">
        <f>'Product Ratings'!M2621</f>
        <v/>
      </c>
      <c r="N2620" s="146"/>
      <c r="O2620" s="139" t="str">
        <f>'Product Ratings'!O2621</f>
        <v/>
      </c>
      <c r="P2620" s="139" t="str">
        <f>'Product Ratings'!P2621</f>
        <v/>
      </c>
      <c r="Q2620" s="139" t="str">
        <f>'Product Ratings'!Q2621</f>
        <v/>
      </c>
      <c r="R2620" s="139" t="str">
        <f>'Product Ratings'!R2621</f>
        <v/>
      </c>
      <c r="S2620" s="139" t="str">
        <f>'Product Ratings'!S2621</f>
        <v/>
      </c>
      <c r="T2620" s="307" t="str">
        <f>'Product Ratings'!T2621</f>
        <v/>
      </c>
      <c r="U2620" s="146"/>
      <c r="V2620" s="146"/>
      <c r="W2620" s="146"/>
    </row>
    <row r="2621" ht="12.75" customHeight="1">
      <c r="A2621" s="146"/>
      <c r="B2621" s="146" t="str">
        <f>'Product Ratings'!B2622</f>
        <v/>
      </c>
      <c r="C2621" s="146" t="str">
        <f>'Product Ratings'!C2622</f>
        <v/>
      </c>
      <c r="D2621" s="146" t="str">
        <f>'Product Ratings'!D2622</f>
        <v/>
      </c>
      <c r="E2621" s="146" t="str">
        <f>'Product Ratings'!E2622</f>
        <v/>
      </c>
      <c r="F2621" s="305" t="str">
        <f>'Product Ratings'!F2622</f>
        <v/>
      </c>
      <c r="G2621" s="305" t="str">
        <f>'Product Ratings'!G2622</f>
        <v/>
      </c>
      <c r="H2621" s="146" t="str">
        <f>'Product Ratings'!H2622</f>
        <v/>
      </c>
      <c r="I2621" s="146" t="str">
        <f>'Product Ratings'!I2622</f>
        <v/>
      </c>
      <c r="J2621" s="305" t="str">
        <f>'Product Ratings'!J2622</f>
        <v/>
      </c>
      <c r="K2621" s="146" t="str">
        <f>'Product Ratings'!K2622</f>
        <v/>
      </c>
      <c r="L2621" s="305" t="str">
        <f>'Product Ratings'!L2622</f>
        <v/>
      </c>
      <c r="M2621" s="134" t="str">
        <f>'Product Ratings'!M2622</f>
        <v/>
      </c>
      <c r="N2621" s="146"/>
      <c r="O2621" s="139" t="str">
        <f>'Product Ratings'!O2622</f>
        <v/>
      </c>
      <c r="P2621" s="139" t="str">
        <f>'Product Ratings'!P2622</f>
        <v/>
      </c>
      <c r="Q2621" s="139" t="str">
        <f>'Product Ratings'!Q2622</f>
        <v/>
      </c>
      <c r="R2621" s="139" t="str">
        <f>'Product Ratings'!R2622</f>
        <v/>
      </c>
      <c r="S2621" s="139" t="str">
        <f>'Product Ratings'!S2622</f>
        <v/>
      </c>
      <c r="T2621" s="307" t="str">
        <f>'Product Ratings'!T2622</f>
        <v/>
      </c>
      <c r="U2621" s="146"/>
      <c r="V2621" s="146"/>
      <c r="W2621" s="146"/>
    </row>
    <row r="2622" ht="12.75" customHeight="1">
      <c r="A2622" s="146"/>
      <c r="B2622" s="146" t="str">
        <f>'Product Ratings'!B2623</f>
        <v/>
      </c>
      <c r="C2622" s="146" t="str">
        <f>'Product Ratings'!C2623</f>
        <v/>
      </c>
      <c r="D2622" s="146" t="str">
        <f>'Product Ratings'!D2623</f>
        <v/>
      </c>
      <c r="E2622" s="146" t="str">
        <f>'Product Ratings'!E2623</f>
        <v/>
      </c>
      <c r="F2622" s="305" t="str">
        <f>'Product Ratings'!F2623</f>
        <v/>
      </c>
      <c r="G2622" s="305" t="str">
        <f>'Product Ratings'!G2623</f>
        <v/>
      </c>
      <c r="H2622" s="146" t="str">
        <f>'Product Ratings'!H2623</f>
        <v/>
      </c>
      <c r="I2622" s="146" t="str">
        <f>'Product Ratings'!I2623</f>
        <v/>
      </c>
      <c r="J2622" s="305" t="str">
        <f>'Product Ratings'!J2623</f>
        <v/>
      </c>
      <c r="K2622" s="146" t="str">
        <f>'Product Ratings'!K2623</f>
        <v/>
      </c>
      <c r="L2622" s="305" t="str">
        <f>'Product Ratings'!L2623</f>
        <v/>
      </c>
      <c r="M2622" s="134" t="str">
        <f>'Product Ratings'!M2623</f>
        <v/>
      </c>
      <c r="N2622" s="146"/>
      <c r="O2622" s="139" t="str">
        <f>'Product Ratings'!O2623</f>
        <v/>
      </c>
      <c r="P2622" s="139" t="str">
        <f>'Product Ratings'!P2623</f>
        <v/>
      </c>
      <c r="Q2622" s="139" t="str">
        <f>'Product Ratings'!Q2623</f>
        <v/>
      </c>
      <c r="R2622" s="139" t="str">
        <f>'Product Ratings'!R2623</f>
        <v/>
      </c>
      <c r="S2622" s="139" t="str">
        <f>'Product Ratings'!S2623</f>
        <v/>
      </c>
      <c r="T2622" s="307" t="str">
        <f>'Product Ratings'!T2623</f>
        <v/>
      </c>
      <c r="U2622" s="146"/>
      <c r="V2622" s="146"/>
      <c r="W2622" s="146"/>
    </row>
    <row r="2623" ht="12.75" customHeight="1">
      <c r="A2623" s="146"/>
      <c r="B2623" s="146" t="str">
        <f>'Product Ratings'!B2624</f>
        <v/>
      </c>
      <c r="C2623" s="146" t="str">
        <f>'Product Ratings'!C2624</f>
        <v/>
      </c>
      <c r="D2623" s="146" t="str">
        <f>'Product Ratings'!D2624</f>
        <v/>
      </c>
      <c r="E2623" s="146" t="str">
        <f>'Product Ratings'!E2624</f>
        <v/>
      </c>
      <c r="F2623" s="305" t="str">
        <f>'Product Ratings'!F2624</f>
        <v/>
      </c>
      <c r="G2623" s="305" t="str">
        <f>'Product Ratings'!G2624</f>
        <v/>
      </c>
      <c r="H2623" s="146" t="str">
        <f>'Product Ratings'!H2624</f>
        <v/>
      </c>
      <c r="I2623" s="146" t="str">
        <f>'Product Ratings'!I2624</f>
        <v/>
      </c>
      <c r="J2623" s="305" t="str">
        <f>'Product Ratings'!J2624</f>
        <v/>
      </c>
      <c r="K2623" s="146" t="str">
        <f>'Product Ratings'!K2624</f>
        <v/>
      </c>
      <c r="L2623" s="305" t="str">
        <f>'Product Ratings'!L2624</f>
        <v/>
      </c>
      <c r="M2623" s="134" t="str">
        <f>'Product Ratings'!M2624</f>
        <v/>
      </c>
      <c r="N2623" s="146"/>
      <c r="O2623" s="139" t="str">
        <f>'Product Ratings'!O2624</f>
        <v/>
      </c>
      <c r="P2623" s="139" t="str">
        <f>'Product Ratings'!P2624</f>
        <v/>
      </c>
      <c r="Q2623" s="139" t="str">
        <f>'Product Ratings'!Q2624</f>
        <v/>
      </c>
      <c r="R2623" s="139" t="str">
        <f>'Product Ratings'!R2624</f>
        <v/>
      </c>
      <c r="S2623" s="139" t="str">
        <f>'Product Ratings'!S2624</f>
        <v/>
      </c>
      <c r="T2623" s="307" t="str">
        <f>'Product Ratings'!T2624</f>
        <v/>
      </c>
      <c r="U2623" s="146"/>
      <c r="V2623" s="146"/>
      <c r="W2623" s="146"/>
    </row>
    <row r="2624" ht="12.75" customHeight="1">
      <c r="A2624" s="146"/>
      <c r="B2624" s="146" t="str">
        <f>'Product Ratings'!B2625</f>
        <v/>
      </c>
      <c r="C2624" s="146" t="str">
        <f>'Product Ratings'!C2625</f>
        <v/>
      </c>
      <c r="D2624" s="146" t="str">
        <f>'Product Ratings'!D2625</f>
        <v/>
      </c>
      <c r="E2624" s="146" t="str">
        <f>'Product Ratings'!E2625</f>
        <v/>
      </c>
      <c r="F2624" s="305" t="str">
        <f>'Product Ratings'!F2625</f>
        <v/>
      </c>
      <c r="G2624" s="305" t="str">
        <f>'Product Ratings'!G2625</f>
        <v/>
      </c>
      <c r="H2624" s="146" t="str">
        <f>'Product Ratings'!H2625</f>
        <v/>
      </c>
      <c r="I2624" s="146" t="str">
        <f>'Product Ratings'!I2625</f>
        <v/>
      </c>
      <c r="J2624" s="305" t="str">
        <f>'Product Ratings'!J2625</f>
        <v/>
      </c>
      <c r="K2624" s="146" t="str">
        <f>'Product Ratings'!K2625</f>
        <v/>
      </c>
      <c r="L2624" s="305" t="str">
        <f>'Product Ratings'!L2625</f>
        <v/>
      </c>
      <c r="M2624" s="134" t="str">
        <f>'Product Ratings'!M2625</f>
        <v/>
      </c>
      <c r="N2624" s="146"/>
      <c r="O2624" s="139" t="str">
        <f>'Product Ratings'!O2625</f>
        <v/>
      </c>
      <c r="P2624" s="139" t="str">
        <f>'Product Ratings'!P2625</f>
        <v/>
      </c>
      <c r="Q2624" s="139" t="str">
        <f>'Product Ratings'!Q2625</f>
        <v/>
      </c>
      <c r="R2624" s="139" t="str">
        <f>'Product Ratings'!R2625</f>
        <v/>
      </c>
      <c r="S2624" s="139" t="str">
        <f>'Product Ratings'!S2625</f>
        <v/>
      </c>
      <c r="T2624" s="307" t="str">
        <f>'Product Ratings'!T2625</f>
        <v/>
      </c>
      <c r="U2624" s="146"/>
      <c r="V2624" s="146"/>
      <c r="W2624" s="146"/>
    </row>
    <row r="2625" ht="12.75" customHeight="1">
      <c r="A2625" s="146"/>
      <c r="B2625" s="146" t="str">
        <f>'Product Ratings'!B2626</f>
        <v/>
      </c>
      <c r="C2625" s="146" t="str">
        <f>'Product Ratings'!C2626</f>
        <v/>
      </c>
      <c r="D2625" s="146" t="str">
        <f>'Product Ratings'!D2626</f>
        <v/>
      </c>
      <c r="E2625" s="146" t="str">
        <f>'Product Ratings'!E2626</f>
        <v/>
      </c>
      <c r="F2625" s="305" t="str">
        <f>'Product Ratings'!F2626</f>
        <v/>
      </c>
      <c r="G2625" s="305" t="str">
        <f>'Product Ratings'!G2626</f>
        <v/>
      </c>
      <c r="H2625" s="146" t="str">
        <f>'Product Ratings'!H2626</f>
        <v/>
      </c>
      <c r="I2625" s="146" t="str">
        <f>'Product Ratings'!I2626</f>
        <v/>
      </c>
      <c r="J2625" s="305" t="str">
        <f>'Product Ratings'!J2626</f>
        <v/>
      </c>
      <c r="K2625" s="146" t="str">
        <f>'Product Ratings'!K2626</f>
        <v/>
      </c>
      <c r="L2625" s="305" t="str">
        <f>'Product Ratings'!L2626</f>
        <v/>
      </c>
      <c r="M2625" s="134" t="str">
        <f>'Product Ratings'!M2626</f>
        <v/>
      </c>
      <c r="N2625" s="146"/>
      <c r="O2625" s="139" t="str">
        <f>'Product Ratings'!O2626</f>
        <v/>
      </c>
      <c r="P2625" s="139" t="str">
        <f>'Product Ratings'!P2626</f>
        <v/>
      </c>
      <c r="Q2625" s="139" t="str">
        <f>'Product Ratings'!Q2626</f>
        <v/>
      </c>
      <c r="R2625" s="139" t="str">
        <f>'Product Ratings'!R2626</f>
        <v/>
      </c>
      <c r="S2625" s="139" t="str">
        <f>'Product Ratings'!S2626</f>
        <v/>
      </c>
      <c r="T2625" s="307" t="str">
        <f>'Product Ratings'!T2626</f>
        <v/>
      </c>
      <c r="U2625" s="146"/>
      <c r="V2625" s="146"/>
      <c r="W2625" s="146"/>
    </row>
    <row r="2626" ht="12.75" customHeight="1">
      <c r="A2626" s="146"/>
      <c r="B2626" s="146" t="str">
        <f>'Product Ratings'!B2627</f>
        <v/>
      </c>
      <c r="C2626" s="146" t="str">
        <f>'Product Ratings'!C2627</f>
        <v/>
      </c>
      <c r="D2626" s="146" t="str">
        <f>'Product Ratings'!D2627</f>
        <v/>
      </c>
      <c r="E2626" s="146" t="str">
        <f>'Product Ratings'!E2627</f>
        <v/>
      </c>
      <c r="F2626" s="305" t="str">
        <f>'Product Ratings'!F2627</f>
        <v/>
      </c>
      <c r="G2626" s="305" t="str">
        <f>'Product Ratings'!G2627</f>
        <v/>
      </c>
      <c r="H2626" s="146" t="str">
        <f>'Product Ratings'!H2627</f>
        <v/>
      </c>
      <c r="I2626" s="146" t="str">
        <f>'Product Ratings'!I2627</f>
        <v/>
      </c>
      <c r="J2626" s="305" t="str">
        <f>'Product Ratings'!J2627</f>
        <v/>
      </c>
      <c r="K2626" s="146" t="str">
        <f>'Product Ratings'!K2627</f>
        <v/>
      </c>
      <c r="L2626" s="305" t="str">
        <f>'Product Ratings'!L2627</f>
        <v/>
      </c>
      <c r="M2626" s="134" t="str">
        <f>'Product Ratings'!M2627</f>
        <v/>
      </c>
      <c r="N2626" s="146"/>
      <c r="O2626" s="139" t="str">
        <f>'Product Ratings'!O2627</f>
        <v/>
      </c>
      <c r="P2626" s="139" t="str">
        <f>'Product Ratings'!P2627</f>
        <v/>
      </c>
      <c r="Q2626" s="139" t="str">
        <f>'Product Ratings'!Q2627</f>
        <v/>
      </c>
      <c r="R2626" s="139" t="str">
        <f>'Product Ratings'!R2627</f>
        <v/>
      </c>
      <c r="S2626" s="139" t="str">
        <f>'Product Ratings'!S2627</f>
        <v/>
      </c>
      <c r="T2626" s="307" t="str">
        <f>'Product Ratings'!T2627</f>
        <v/>
      </c>
      <c r="U2626" s="146"/>
      <c r="V2626" s="146"/>
      <c r="W2626" s="146"/>
    </row>
    <row r="2627" ht="12.75" customHeight="1">
      <c r="A2627" s="146"/>
      <c r="B2627" s="146" t="str">
        <f>'Product Ratings'!B2628</f>
        <v/>
      </c>
      <c r="C2627" s="146" t="str">
        <f>'Product Ratings'!C2628</f>
        <v/>
      </c>
      <c r="D2627" s="146" t="str">
        <f>'Product Ratings'!D2628</f>
        <v/>
      </c>
      <c r="E2627" s="146" t="str">
        <f>'Product Ratings'!E2628</f>
        <v/>
      </c>
      <c r="F2627" s="305" t="str">
        <f>'Product Ratings'!F2628</f>
        <v/>
      </c>
      <c r="G2627" s="305" t="str">
        <f>'Product Ratings'!G2628</f>
        <v/>
      </c>
      <c r="H2627" s="146" t="str">
        <f>'Product Ratings'!H2628</f>
        <v/>
      </c>
      <c r="I2627" s="146" t="str">
        <f>'Product Ratings'!I2628</f>
        <v/>
      </c>
      <c r="J2627" s="305" t="str">
        <f>'Product Ratings'!J2628</f>
        <v/>
      </c>
      <c r="K2627" s="146" t="str">
        <f>'Product Ratings'!K2628</f>
        <v/>
      </c>
      <c r="L2627" s="305" t="str">
        <f>'Product Ratings'!L2628</f>
        <v/>
      </c>
      <c r="M2627" s="134" t="str">
        <f>'Product Ratings'!M2628</f>
        <v/>
      </c>
      <c r="N2627" s="146"/>
      <c r="O2627" s="139" t="str">
        <f>'Product Ratings'!O2628</f>
        <v/>
      </c>
      <c r="P2627" s="139" t="str">
        <f>'Product Ratings'!P2628</f>
        <v/>
      </c>
      <c r="Q2627" s="139" t="str">
        <f>'Product Ratings'!Q2628</f>
        <v/>
      </c>
      <c r="R2627" s="139" t="str">
        <f>'Product Ratings'!R2628</f>
        <v/>
      </c>
      <c r="S2627" s="139" t="str">
        <f>'Product Ratings'!S2628</f>
        <v/>
      </c>
      <c r="T2627" s="307" t="str">
        <f>'Product Ratings'!T2628</f>
        <v/>
      </c>
      <c r="U2627" s="146"/>
      <c r="V2627" s="146"/>
      <c r="W2627" s="146"/>
    </row>
    <row r="2628" ht="12.75" customHeight="1">
      <c r="A2628" s="146"/>
      <c r="B2628" s="146" t="str">
        <f>'Product Ratings'!B2629</f>
        <v/>
      </c>
      <c r="C2628" s="146" t="str">
        <f>'Product Ratings'!C2629</f>
        <v/>
      </c>
      <c r="D2628" s="146" t="str">
        <f>'Product Ratings'!D2629</f>
        <v/>
      </c>
      <c r="E2628" s="146" t="str">
        <f>'Product Ratings'!E2629</f>
        <v/>
      </c>
      <c r="F2628" s="305" t="str">
        <f>'Product Ratings'!F2629</f>
        <v/>
      </c>
      <c r="G2628" s="305" t="str">
        <f>'Product Ratings'!G2629</f>
        <v/>
      </c>
      <c r="H2628" s="146" t="str">
        <f>'Product Ratings'!H2629</f>
        <v/>
      </c>
      <c r="I2628" s="146" t="str">
        <f>'Product Ratings'!I2629</f>
        <v/>
      </c>
      <c r="J2628" s="305" t="str">
        <f>'Product Ratings'!J2629</f>
        <v/>
      </c>
      <c r="K2628" s="146" t="str">
        <f>'Product Ratings'!K2629</f>
        <v/>
      </c>
      <c r="L2628" s="305" t="str">
        <f>'Product Ratings'!L2629</f>
        <v/>
      </c>
      <c r="M2628" s="134" t="str">
        <f>'Product Ratings'!M2629</f>
        <v/>
      </c>
      <c r="N2628" s="146"/>
      <c r="O2628" s="139" t="str">
        <f>'Product Ratings'!O2629</f>
        <v/>
      </c>
      <c r="P2628" s="139" t="str">
        <f>'Product Ratings'!P2629</f>
        <v/>
      </c>
      <c r="Q2628" s="139" t="str">
        <f>'Product Ratings'!Q2629</f>
        <v/>
      </c>
      <c r="R2628" s="139" t="str">
        <f>'Product Ratings'!R2629</f>
        <v/>
      </c>
      <c r="S2628" s="139" t="str">
        <f>'Product Ratings'!S2629</f>
        <v/>
      </c>
      <c r="T2628" s="307" t="str">
        <f>'Product Ratings'!T2629</f>
        <v/>
      </c>
      <c r="U2628" s="146"/>
      <c r="V2628" s="146"/>
      <c r="W2628" s="146"/>
    </row>
    <row r="2629" ht="12.75" customHeight="1">
      <c r="A2629" s="146"/>
      <c r="B2629" s="146" t="str">
        <f>'Product Ratings'!B2630</f>
        <v/>
      </c>
      <c r="C2629" s="146" t="str">
        <f>'Product Ratings'!C2630</f>
        <v/>
      </c>
      <c r="D2629" s="146" t="str">
        <f>'Product Ratings'!D2630</f>
        <v/>
      </c>
      <c r="E2629" s="146" t="str">
        <f>'Product Ratings'!E2630</f>
        <v/>
      </c>
      <c r="F2629" s="305" t="str">
        <f>'Product Ratings'!F2630</f>
        <v/>
      </c>
      <c r="G2629" s="305" t="str">
        <f>'Product Ratings'!G2630</f>
        <v/>
      </c>
      <c r="H2629" s="146" t="str">
        <f>'Product Ratings'!H2630</f>
        <v/>
      </c>
      <c r="I2629" s="146" t="str">
        <f>'Product Ratings'!I2630</f>
        <v/>
      </c>
      <c r="J2629" s="305" t="str">
        <f>'Product Ratings'!J2630</f>
        <v/>
      </c>
      <c r="K2629" s="146" t="str">
        <f>'Product Ratings'!K2630</f>
        <v/>
      </c>
      <c r="L2629" s="305" t="str">
        <f>'Product Ratings'!L2630</f>
        <v/>
      </c>
      <c r="M2629" s="134" t="str">
        <f>'Product Ratings'!M2630</f>
        <v/>
      </c>
      <c r="N2629" s="146"/>
      <c r="O2629" s="139" t="str">
        <f>'Product Ratings'!O2630</f>
        <v/>
      </c>
      <c r="P2629" s="139" t="str">
        <f>'Product Ratings'!P2630</f>
        <v/>
      </c>
      <c r="Q2629" s="139" t="str">
        <f>'Product Ratings'!Q2630</f>
        <v/>
      </c>
      <c r="R2629" s="139" t="str">
        <f>'Product Ratings'!R2630</f>
        <v/>
      </c>
      <c r="S2629" s="139" t="str">
        <f>'Product Ratings'!S2630</f>
        <v/>
      </c>
      <c r="T2629" s="307" t="str">
        <f>'Product Ratings'!T2630</f>
        <v/>
      </c>
      <c r="U2629" s="146"/>
      <c r="V2629" s="146"/>
      <c r="W2629" s="146"/>
    </row>
    <row r="2630" ht="12.75" customHeight="1">
      <c r="A2630" s="146"/>
      <c r="B2630" s="146" t="str">
        <f>'Product Ratings'!B2631</f>
        <v/>
      </c>
      <c r="C2630" s="146" t="str">
        <f>'Product Ratings'!C2631</f>
        <v/>
      </c>
      <c r="D2630" s="146" t="str">
        <f>'Product Ratings'!D2631</f>
        <v/>
      </c>
      <c r="E2630" s="146" t="str">
        <f>'Product Ratings'!E2631</f>
        <v/>
      </c>
      <c r="F2630" s="305" t="str">
        <f>'Product Ratings'!F2631</f>
        <v/>
      </c>
      <c r="G2630" s="305" t="str">
        <f>'Product Ratings'!G2631</f>
        <v/>
      </c>
      <c r="H2630" s="146" t="str">
        <f>'Product Ratings'!H2631</f>
        <v/>
      </c>
      <c r="I2630" s="146" t="str">
        <f>'Product Ratings'!I2631</f>
        <v/>
      </c>
      <c r="J2630" s="305" t="str">
        <f>'Product Ratings'!J2631</f>
        <v/>
      </c>
      <c r="K2630" s="146" t="str">
        <f>'Product Ratings'!K2631</f>
        <v/>
      </c>
      <c r="L2630" s="305" t="str">
        <f>'Product Ratings'!L2631</f>
        <v/>
      </c>
      <c r="M2630" s="134" t="str">
        <f>'Product Ratings'!M2631</f>
        <v/>
      </c>
      <c r="N2630" s="146"/>
      <c r="O2630" s="139" t="str">
        <f>'Product Ratings'!O2631</f>
        <v/>
      </c>
      <c r="P2630" s="139" t="str">
        <f>'Product Ratings'!P2631</f>
        <v/>
      </c>
      <c r="Q2630" s="139" t="str">
        <f>'Product Ratings'!Q2631</f>
        <v/>
      </c>
      <c r="R2630" s="139" t="str">
        <f>'Product Ratings'!R2631</f>
        <v/>
      </c>
      <c r="S2630" s="139" t="str">
        <f>'Product Ratings'!S2631</f>
        <v/>
      </c>
      <c r="T2630" s="307" t="str">
        <f>'Product Ratings'!T2631</f>
        <v/>
      </c>
      <c r="U2630" s="146"/>
      <c r="V2630" s="146"/>
      <c r="W2630" s="146"/>
    </row>
    <row r="2631" ht="12.75" customHeight="1">
      <c r="A2631" s="146"/>
      <c r="B2631" s="146" t="str">
        <f>'Product Ratings'!B2632</f>
        <v/>
      </c>
      <c r="C2631" s="146" t="str">
        <f>'Product Ratings'!C2632</f>
        <v/>
      </c>
      <c r="D2631" s="146" t="str">
        <f>'Product Ratings'!D2632</f>
        <v/>
      </c>
      <c r="E2631" s="146" t="str">
        <f>'Product Ratings'!E2632</f>
        <v/>
      </c>
      <c r="F2631" s="305" t="str">
        <f>'Product Ratings'!F2632</f>
        <v/>
      </c>
      <c r="G2631" s="305" t="str">
        <f>'Product Ratings'!G2632</f>
        <v/>
      </c>
      <c r="H2631" s="146" t="str">
        <f>'Product Ratings'!H2632</f>
        <v/>
      </c>
      <c r="I2631" s="146" t="str">
        <f>'Product Ratings'!I2632</f>
        <v/>
      </c>
      <c r="J2631" s="305" t="str">
        <f>'Product Ratings'!J2632</f>
        <v/>
      </c>
      <c r="K2631" s="146" t="str">
        <f>'Product Ratings'!K2632</f>
        <v/>
      </c>
      <c r="L2631" s="305" t="str">
        <f>'Product Ratings'!L2632</f>
        <v/>
      </c>
      <c r="M2631" s="134" t="str">
        <f>'Product Ratings'!M2632</f>
        <v/>
      </c>
      <c r="N2631" s="146"/>
      <c r="O2631" s="139" t="str">
        <f>'Product Ratings'!O2632</f>
        <v/>
      </c>
      <c r="P2631" s="139" t="str">
        <f>'Product Ratings'!P2632</f>
        <v/>
      </c>
      <c r="Q2631" s="139" t="str">
        <f>'Product Ratings'!Q2632</f>
        <v/>
      </c>
      <c r="R2631" s="139" t="str">
        <f>'Product Ratings'!R2632</f>
        <v/>
      </c>
      <c r="S2631" s="139" t="str">
        <f>'Product Ratings'!S2632</f>
        <v/>
      </c>
      <c r="T2631" s="307" t="str">
        <f>'Product Ratings'!T2632</f>
        <v/>
      </c>
      <c r="U2631" s="146"/>
      <c r="V2631" s="146"/>
      <c r="W2631" s="146"/>
    </row>
    <row r="2632" ht="12.75" customHeight="1">
      <c r="A2632" s="146"/>
      <c r="B2632" s="146" t="str">
        <f>'Product Ratings'!B2633</f>
        <v/>
      </c>
      <c r="C2632" s="146" t="str">
        <f>'Product Ratings'!C2633</f>
        <v/>
      </c>
      <c r="D2632" s="146" t="str">
        <f>'Product Ratings'!D2633</f>
        <v/>
      </c>
      <c r="E2632" s="146" t="str">
        <f>'Product Ratings'!E2633</f>
        <v/>
      </c>
      <c r="F2632" s="305" t="str">
        <f>'Product Ratings'!F2633</f>
        <v/>
      </c>
      <c r="G2632" s="305" t="str">
        <f>'Product Ratings'!G2633</f>
        <v/>
      </c>
      <c r="H2632" s="146" t="str">
        <f>'Product Ratings'!H2633</f>
        <v/>
      </c>
      <c r="I2632" s="146" t="str">
        <f>'Product Ratings'!I2633</f>
        <v/>
      </c>
      <c r="J2632" s="305" t="str">
        <f>'Product Ratings'!J2633</f>
        <v/>
      </c>
      <c r="K2632" s="146" t="str">
        <f>'Product Ratings'!K2633</f>
        <v/>
      </c>
      <c r="L2632" s="305" t="str">
        <f>'Product Ratings'!L2633</f>
        <v/>
      </c>
      <c r="M2632" s="134" t="str">
        <f>'Product Ratings'!M2633</f>
        <v/>
      </c>
      <c r="N2632" s="146"/>
      <c r="O2632" s="139" t="str">
        <f>'Product Ratings'!O2633</f>
        <v/>
      </c>
      <c r="P2632" s="139" t="str">
        <f>'Product Ratings'!P2633</f>
        <v/>
      </c>
      <c r="Q2632" s="139" t="str">
        <f>'Product Ratings'!Q2633</f>
        <v/>
      </c>
      <c r="R2632" s="139" t="str">
        <f>'Product Ratings'!R2633</f>
        <v/>
      </c>
      <c r="S2632" s="139" t="str">
        <f>'Product Ratings'!S2633</f>
        <v/>
      </c>
      <c r="T2632" s="307" t="str">
        <f>'Product Ratings'!T2633</f>
        <v/>
      </c>
      <c r="U2632" s="146"/>
      <c r="V2632" s="146"/>
      <c r="W2632" s="146"/>
    </row>
    <row r="2633" ht="12.75" customHeight="1">
      <c r="A2633" s="146"/>
      <c r="B2633" s="146" t="str">
        <f>'Product Ratings'!B2634</f>
        <v/>
      </c>
      <c r="C2633" s="146" t="str">
        <f>'Product Ratings'!C2634</f>
        <v/>
      </c>
      <c r="D2633" s="146" t="str">
        <f>'Product Ratings'!D2634</f>
        <v/>
      </c>
      <c r="E2633" s="146" t="str">
        <f>'Product Ratings'!E2634</f>
        <v/>
      </c>
      <c r="F2633" s="305" t="str">
        <f>'Product Ratings'!F2634</f>
        <v/>
      </c>
      <c r="G2633" s="305" t="str">
        <f>'Product Ratings'!G2634</f>
        <v/>
      </c>
      <c r="H2633" s="146" t="str">
        <f>'Product Ratings'!H2634</f>
        <v/>
      </c>
      <c r="I2633" s="146" t="str">
        <f>'Product Ratings'!I2634</f>
        <v/>
      </c>
      <c r="J2633" s="305" t="str">
        <f>'Product Ratings'!J2634</f>
        <v/>
      </c>
      <c r="K2633" s="146" t="str">
        <f>'Product Ratings'!K2634</f>
        <v/>
      </c>
      <c r="L2633" s="305" t="str">
        <f>'Product Ratings'!L2634</f>
        <v/>
      </c>
      <c r="M2633" s="134" t="str">
        <f>'Product Ratings'!M2634</f>
        <v/>
      </c>
      <c r="N2633" s="146"/>
      <c r="O2633" s="139" t="str">
        <f>'Product Ratings'!O2634</f>
        <v/>
      </c>
      <c r="P2633" s="139" t="str">
        <f>'Product Ratings'!P2634</f>
        <v/>
      </c>
      <c r="Q2633" s="139" t="str">
        <f>'Product Ratings'!Q2634</f>
        <v/>
      </c>
      <c r="R2633" s="139" t="str">
        <f>'Product Ratings'!R2634</f>
        <v/>
      </c>
      <c r="S2633" s="139" t="str">
        <f>'Product Ratings'!S2634</f>
        <v/>
      </c>
      <c r="T2633" s="307" t="str">
        <f>'Product Ratings'!T2634</f>
        <v/>
      </c>
      <c r="U2633" s="146"/>
      <c r="V2633" s="146"/>
      <c r="W2633" s="146"/>
    </row>
    <row r="2634" ht="12.75" customHeight="1">
      <c r="A2634" s="146"/>
      <c r="B2634" s="146" t="str">
        <f>'Product Ratings'!B2635</f>
        <v/>
      </c>
      <c r="C2634" s="146" t="str">
        <f>'Product Ratings'!C2635</f>
        <v/>
      </c>
      <c r="D2634" s="146" t="str">
        <f>'Product Ratings'!D2635</f>
        <v/>
      </c>
      <c r="E2634" s="146" t="str">
        <f>'Product Ratings'!E2635</f>
        <v/>
      </c>
      <c r="F2634" s="305" t="str">
        <f>'Product Ratings'!F2635</f>
        <v/>
      </c>
      <c r="G2634" s="305" t="str">
        <f>'Product Ratings'!G2635</f>
        <v/>
      </c>
      <c r="H2634" s="146" t="str">
        <f>'Product Ratings'!H2635</f>
        <v/>
      </c>
      <c r="I2634" s="146" t="str">
        <f>'Product Ratings'!I2635</f>
        <v/>
      </c>
      <c r="J2634" s="305" t="str">
        <f>'Product Ratings'!J2635</f>
        <v/>
      </c>
      <c r="K2634" s="146" t="str">
        <f>'Product Ratings'!K2635</f>
        <v/>
      </c>
      <c r="L2634" s="305" t="str">
        <f>'Product Ratings'!L2635</f>
        <v/>
      </c>
      <c r="M2634" s="134" t="str">
        <f>'Product Ratings'!M2635</f>
        <v/>
      </c>
      <c r="N2634" s="146"/>
      <c r="O2634" s="139" t="str">
        <f>'Product Ratings'!O2635</f>
        <v/>
      </c>
      <c r="P2634" s="139" t="str">
        <f>'Product Ratings'!P2635</f>
        <v/>
      </c>
      <c r="Q2634" s="139" t="str">
        <f>'Product Ratings'!Q2635</f>
        <v/>
      </c>
      <c r="R2634" s="139" t="str">
        <f>'Product Ratings'!R2635</f>
        <v/>
      </c>
      <c r="S2634" s="139" t="str">
        <f>'Product Ratings'!S2635</f>
        <v/>
      </c>
      <c r="T2634" s="307" t="str">
        <f>'Product Ratings'!T2635</f>
        <v/>
      </c>
      <c r="U2634" s="146"/>
      <c r="V2634" s="146"/>
      <c r="W2634" s="146"/>
    </row>
    <row r="2635" ht="12.75" customHeight="1">
      <c r="A2635" s="146"/>
      <c r="B2635" s="146" t="str">
        <f>'Product Ratings'!B2636</f>
        <v/>
      </c>
      <c r="C2635" s="146" t="str">
        <f>'Product Ratings'!C2636</f>
        <v/>
      </c>
      <c r="D2635" s="146" t="str">
        <f>'Product Ratings'!D2636</f>
        <v/>
      </c>
      <c r="E2635" s="146" t="str">
        <f>'Product Ratings'!E2636</f>
        <v/>
      </c>
      <c r="F2635" s="305" t="str">
        <f>'Product Ratings'!F2636</f>
        <v/>
      </c>
      <c r="G2635" s="305" t="str">
        <f>'Product Ratings'!G2636</f>
        <v/>
      </c>
      <c r="H2635" s="146" t="str">
        <f>'Product Ratings'!H2636</f>
        <v/>
      </c>
      <c r="I2635" s="146" t="str">
        <f>'Product Ratings'!I2636</f>
        <v/>
      </c>
      <c r="J2635" s="305" t="str">
        <f>'Product Ratings'!J2636</f>
        <v/>
      </c>
      <c r="K2635" s="146" t="str">
        <f>'Product Ratings'!K2636</f>
        <v/>
      </c>
      <c r="L2635" s="305" t="str">
        <f>'Product Ratings'!L2636</f>
        <v/>
      </c>
      <c r="M2635" s="134" t="str">
        <f>'Product Ratings'!M2636</f>
        <v/>
      </c>
      <c r="N2635" s="146"/>
      <c r="O2635" s="139" t="str">
        <f>'Product Ratings'!O2636</f>
        <v/>
      </c>
      <c r="P2635" s="139" t="str">
        <f>'Product Ratings'!P2636</f>
        <v/>
      </c>
      <c r="Q2635" s="139" t="str">
        <f>'Product Ratings'!Q2636</f>
        <v/>
      </c>
      <c r="R2635" s="139" t="str">
        <f>'Product Ratings'!R2636</f>
        <v/>
      </c>
      <c r="S2635" s="139" t="str">
        <f>'Product Ratings'!S2636</f>
        <v/>
      </c>
      <c r="T2635" s="307" t="str">
        <f>'Product Ratings'!T2636</f>
        <v/>
      </c>
      <c r="U2635" s="146"/>
      <c r="V2635" s="146"/>
      <c r="W2635" s="146"/>
    </row>
    <row r="2636" ht="12.75" customHeight="1">
      <c r="A2636" s="146"/>
      <c r="B2636" s="146" t="str">
        <f>'Product Ratings'!B2637</f>
        <v/>
      </c>
      <c r="C2636" s="146" t="str">
        <f>'Product Ratings'!C2637</f>
        <v/>
      </c>
      <c r="D2636" s="146" t="str">
        <f>'Product Ratings'!D2637</f>
        <v/>
      </c>
      <c r="E2636" s="146" t="str">
        <f>'Product Ratings'!E2637</f>
        <v/>
      </c>
      <c r="F2636" s="305" t="str">
        <f>'Product Ratings'!F2637</f>
        <v/>
      </c>
      <c r="G2636" s="305" t="str">
        <f>'Product Ratings'!G2637</f>
        <v/>
      </c>
      <c r="H2636" s="146" t="str">
        <f>'Product Ratings'!H2637</f>
        <v/>
      </c>
      <c r="I2636" s="146" t="str">
        <f>'Product Ratings'!I2637</f>
        <v/>
      </c>
      <c r="J2636" s="305" t="str">
        <f>'Product Ratings'!J2637</f>
        <v/>
      </c>
      <c r="K2636" s="146" t="str">
        <f>'Product Ratings'!K2637</f>
        <v/>
      </c>
      <c r="L2636" s="305" t="str">
        <f>'Product Ratings'!L2637</f>
        <v/>
      </c>
      <c r="M2636" s="134" t="str">
        <f>'Product Ratings'!M2637</f>
        <v/>
      </c>
      <c r="N2636" s="146"/>
      <c r="O2636" s="139" t="str">
        <f>'Product Ratings'!O2637</f>
        <v/>
      </c>
      <c r="P2636" s="139" t="str">
        <f>'Product Ratings'!P2637</f>
        <v/>
      </c>
      <c r="Q2636" s="139" t="str">
        <f>'Product Ratings'!Q2637</f>
        <v/>
      </c>
      <c r="R2636" s="139" t="str">
        <f>'Product Ratings'!R2637</f>
        <v/>
      </c>
      <c r="S2636" s="139" t="str">
        <f>'Product Ratings'!S2637</f>
        <v/>
      </c>
      <c r="T2636" s="307" t="str">
        <f>'Product Ratings'!T2637</f>
        <v/>
      </c>
      <c r="U2636" s="146"/>
      <c r="V2636" s="146"/>
      <c r="W2636" s="146"/>
    </row>
    <row r="2637" ht="12.75" customHeight="1">
      <c r="A2637" s="146"/>
      <c r="B2637" s="146" t="str">
        <f>'Product Ratings'!B2638</f>
        <v/>
      </c>
      <c r="C2637" s="146" t="str">
        <f>'Product Ratings'!C2638</f>
        <v/>
      </c>
      <c r="D2637" s="146" t="str">
        <f>'Product Ratings'!D2638</f>
        <v/>
      </c>
      <c r="E2637" s="146" t="str">
        <f>'Product Ratings'!E2638</f>
        <v/>
      </c>
      <c r="F2637" s="305" t="str">
        <f>'Product Ratings'!F2638</f>
        <v/>
      </c>
      <c r="G2637" s="305" t="str">
        <f>'Product Ratings'!G2638</f>
        <v/>
      </c>
      <c r="H2637" s="146" t="str">
        <f>'Product Ratings'!H2638</f>
        <v/>
      </c>
      <c r="I2637" s="146" t="str">
        <f>'Product Ratings'!I2638</f>
        <v/>
      </c>
      <c r="J2637" s="305" t="str">
        <f>'Product Ratings'!J2638</f>
        <v/>
      </c>
      <c r="K2637" s="146" t="str">
        <f>'Product Ratings'!K2638</f>
        <v/>
      </c>
      <c r="L2637" s="305" t="str">
        <f>'Product Ratings'!L2638</f>
        <v/>
      </c>
      <c r="M2637" s="134" t="str">
        <f>'Product Ratings'!M2638</f>
        <v/>
      </c>
      <c r="N2637" s="146"/>
      <c r="O2637" s="139" t="str">
        <f>'Product Ratings'!O2638</f>
        <v/>
      </c>
      <c r="P2637" s="139" t="str">
        <f>'Product Ratings'!P2638</f>
        <v/>
      </c>
      <c r="Q2637" s="139" t="str">
        <f>'Product Ratings'!Q2638</f>
        <v/>
      </c>
      <c r="R2637" s="139" t="str">
        <f>'Product Ratings'!R2638</f>
        <v/>
      </c>
      <c r="S2637" s="139" t="str">
        <f>'Product Ratings'!S2638</f>
        <v/>
      </c>
      <c r="T2637" s="307" t="str">
        <f>'Product Ratings'!T2638</f>
        <v/>
      </c>
      <c r="U2637" s="146"/>
      <c r="V2637" s="146"/>
      <c r="W2637" s="146"/>
    </row>
    <row r="2638" ht="12.75" customHeight="1">
      <c r="A2638" s="146"/>
      <c r="B2638" s="146" t="str">
        <f>'Product Ratings'!B2639</f>
        <v/>
      </c>
      <c r="C2638" s="146" t="str">
        <f>'Product Ratings'!C2639</f>
        <v/>
      </c>
      <c r="D2638" s="146" t="str">
        <f>'Product Ratings'!D2639</f>
        <v/>
      </c>
      <c r="E2638" s="146" t="str">
        <f>'Product Ratings'!E2639</f>
        <v/>
      </c>
      <c r="F2638" s="305" t="str">
        <f>'Product Ratings'!F2639</f>
        <v/>
      </c>
      <c r="G2638" s="305" t="str">
        <f>'Product Ratings'!G2639</f>
        <v/>
      </c>
      <c r="H2638" s="146" t="str">
        <f>'Product Ratings'!H2639</f>
        <v/>
      </c>
      <c r="I2638" s="146" t="str">
        <f>'Product Ratings'!I2639</f>
        <v/>
      </c>
      <c r="J2638" s="305" t="str">
        <f>'Product Ratings'!J2639</f>
        <v/>
      </c>
      <c r="K2638" s="146" t="str">
        <f>'Product Ratings'!K2639</f>
        <v/>
      </c>
      <c r="L2638" s="305" t="str">
        <f>'Product Ratings'!L2639</f>
        <v/>
      </c>
      <c r="M2638" s="134" t="str">
        <f>'Product Ratings'!M2639</f>
        <v/>
      </c>
      <c r="N2638" s="146"/>
      <c r="O2638" s="139" t="str">
        <f>'Product Ratings'!O2639</f>
        <v/>
      </c>
      <c r="P2638" s="139" t="str">
        <f>'Product Ratings'!P2639</f>
        <v/>
      </c>
      <c r="Q2638" s="139" t="str">
        <f>'Product Ratings'!Q2639</f>
        <v/>
      </c>
      <c r="R2638" s="139" t="str">
        <f>'Product Ratings'!R2639</f>
        <v/>
      </c>
      <c r="S2638" s="139" t="str">
        <f>'Product Ratings'!S2639</f>
        <v/>
      </c>
      <c r="T2638" s="307" t="str">
        <f>'Product Ratings'!T2639</f>
        <v/>
      </c>
      <c r="U2638" s="146"/>
      <c r="V2638" s="146"/>
      <c r="W2638" s="146"/>
    </row>
    <row r="2639" ht="12.75" customHeight="1">
      <c r="A2639" s="146"/>
      <c r="B2639" s="146" t="str">
        <f>'Product Ratings'!B2640</f>
        <v/>
      </c>
      <c r="C2639" s="146" t="str">
        <f>'Product Ratings'!C2640</f>
        <v/>
      </c>
      <c r="D2639" s="146" t="str">
        <f>'Product Ratings'!D2640</f>
        <v/>
      </c>
      <c r="E2639" s="146" t="str">
        <f>'Product Ratings'!E2640</f>
        <v/>
      </c>
      <c r="F2639" s="305" t="str">
        <f>'Product Ratings'!F2640</f>
        <v/>
      </c>
      <c r="G2639" s="305" t="str">
        <f>'Product Ratings'!G2640</f>
        <v/>
      </c>
      <c r="H2639" s="146" t="str">
        <f>'Product Ratings'!H2640</f>
        <v/>
      </c>
      <c r="I2639" s="146" t="str">
        <f>'Product Ratings'!I2640</f>
        <v/>
      </c>
      <c r="J2639" s="305" t="str">
        <f>'Product Ratings'!J2640</f>
        <v/>
      </c>
      <c r="K2639" s="146" t="str">
        <f>'Product Ratings'!K2640</f>
        <v/>
      </c>
      <c r="L2639" s="305" t="str">
        <f>'Product Ratings'!L2640</f>
        <v/>
      </c>
      <c r="M2639" s="134" t="str">
        <f>'Product Ratings'!M2640</f>
        <v/>
      </c>
      <c r="N2639" s="146"/>
      <c r="O2639" s="139" t="str">
        <f>'Product Ratings'!O2640</f>
        <v/>
      </c>
      <c r="P2639" s="139" t="str">
        <f>'Product Ratings'!P2640</f>
        <v/>
      </c>
      <c r="Q2639" s="139" t="str">
        <f>'Product Ratings'!Q2640</f>
        <v/>
      </c>
      <c r="R2639" s="139" t="str">
        <f>'Product Ratings'!R2640</f>
        <v/>
      </c>
      <c r="S2639" s="139" t="str">
        <f>'Product Ratings'!S2640</f>
        <v/>
      </c>
      <c r="T2639" s="307" t="str">
        <f>'Product Ratings'!T2640</f>
        <v/>
      </c>
      <c r="U2639" s="146"/>
      <c r="V2639" s="146"/>
      <c r="W2639" s="146"/>
    </row>
    <row r="2640" ht="12.75" customHeight="1">
      <c r="A2640" s="146"/>
      <c r="B2640" s="146" t="str">
        <f>'Product Ratings'!B2641</f>
        <v/>
      </c>
      <c r="C2640" s="146" t="str">
        <f>'Product Ratings'!C2641</f>
        <v/>
      </c>
      <c r="D2640" s="146" t="str">
        <f>'Product Ratings'!D2641</f>
        <v/>
      </c>
      <c r="E2640" s="146" t="str">
        <f>'Product Ratings'!E2641</f>
        <v/>
      </c>
      <c r="F2640" s="305" t="str">
        <f>'Product Ratings'!F2641</f>
        <v/>
      </c>
      <c r="G2640" s="305" t="str">
        <f>'Product Ratings'!G2641</f>
        <v/>
      </c>
      <c r="H2640" s="146" t="str">
        <f>'Product Ratings'!H2641</f>
        <v/>
      </c>
      <c r="I2640" s="146" t="str">
        <f>'Product Ratings'!I2641</f>
        <v/>
      </c>
      <c r="J2640" s="305" t="str">
        <f>'Product Ratings'!J2641</f>
        <v/>
      </c>
      <c r="K2640" s="146" t="str">
        <f>'Product Ratings'!K2641</f>
        <v/>
      </c>
      <c r="L2640" s="305" t="str">
        <f>'Product Ratings'!L2641</f>
        <v/>
      </c>
      <c r="M2640" s="134" t="str">
        <f>'Product Ratings'!M2641</f>
        <v/>
      </c>
      <c r="N2640" s="146"/>
      <c r="O2640" s="139" t="str">
        <f>'Product Ratings'!O2641</f>
        <v/>
      </c>
      <c r="P2640" s="139" t="str">
        <f>'Product Ratings'!P2641</f>
        <v/>
      </c>
      <c r="Q2640" s="139" t="str">
        <f>'Product Ratings'!Q2641</f>
        <v/>
      </c>
      <c r="R2640" s="139" t="str">
        <f>'Product Ratings'!R2641</f>
        <v/>
      </c>
      <c r="S2640" s="139" t="str">
        <f>'Product Ratings'!S2641</f>
        <v/>
      </c>
      <c r="T2640" s="307" t="str">
        <f>'Product Ratings'!T2641</f>
        <v/>
      </c>
      <c r="U2640" s="146"/>
      <c r="V2640" s="146"/>
      <c r="W2640" s="146"/>
    </row>
    <row r="2641" ht="12.75" customHeight="1">
      <c r="A2641" s="146"/>
      <c r="B2641" s="146" t="str">
        <f>'Product Ratings'!B2642</f>
        <v/>
      </c>
      <c r="C2641" s="146" t="str">
        <f>'Product Ratings'!C2642</f>
        <v/>
      </c>
      <c r="D2641" s="146" t="str">
        <f>'Product Ratings'!D2642</f>
        <v/>
      </c>
      <c r="E2641" s="146" t="str">
        <f>'Product Ratings'!E2642</f>
        <v/>
      </c>
      <c r="F2641" s="305" t="str">
        <f>'Product Ratings'!F2642</f>
        <v/>
      </c>
      <c r="G2641" s="305" t="str">
        <f>'Product Ratings'!G2642</f>
        <v/>
      </c>
      <c r="H2641" s="146" t="str">
        <f>'Product Ratings'!H2642</f>
        <v/>
      </c>
      <c r="I2641" s="146" t="str">
        <f>'Product Ratings'!I2642</f>
        <v/>
      </c>
      <c r="J2641" s="305" t="str">
        <f>'Product Ratings'!J2642</f>
        <v/>
      </c>
      <c r="K2641" s="146" t="str">
        <f>'Product Ratings'!K2642</f>
        <v/>
      </c>
      <c r="L2641" s="305" t="str">
        <f>'Product Ratings'!L2642</f>
        <v/>
      </c>
      <c r="M2641" s="134" t="str">
        <f>'Product Ratings'!M2642</f>
        <v/>
      </c>
      <c r="N2641" s="146"/>
      <c r="O2641" s="139" t="str">
        <f>'Product Ratings'!O2642</f>
        <v/>
      </c>
      <c r="P2641" s="139" t="str">
        <f>'Product Ratings'!P2642</f>
        <v/>
      </c>
      <c r="Q2641" s="139" t="str">
        <f>'Product Ratings'!Q2642</f>
        <v/>
      </c>
      <c r="R2641" s="139" t="str">
        <f>'Product Ratings'!R2642</f>
        <v/>
      </c>
      <c r="S2641" s="139" t="str">
        <f>'Product Ratings'!S2642</f>
        <v/>
      </c>
      <c r="T2641" s="307" t="str">
        <f>'Product Ratings'!T2642</f>
        <v/>
      </c>
      <c r="U2641" s="146"/>
      <c r="V2641" s="146"/>
      <c r="W2641" s="146"/>
    </row>
    <row r="2642" ht="12.75" customHeight="1">
      <c r="A2642" s="146"/>
      <c r="B2642" s="146" t="str">
        <f>'Product Ratings'!B2643</f>
        <v/>
      </c>
      <c r="C2642" s="146" t="str">
        <f>'Product Ratings'!C2643</f>
        <v/>
      </c>
      <c r="D2642" s="146" t="str">
        <f>'Product Ratings'!D2643</f>
        <v/>
      </c>
      <c r="E2642" s="146" t="str">
        <f>'Product Ratings'!E2643</f>
        <v/>
      </c>
      <c r="F2642" s="305" t="str">
        <f>'Product Ratings'!F2643</f>
        <v/>
      </c>
      <c r="G2642" s="305" t="str">
        <f>'Product Ratings'!G2643</f>
        <v/>
      </c>
      <c r="H2642" s="146" t="str">
        <f>'Product Ratings'!H2643</f>
        <v/>
      </c>
      <c r="I2642" s="146" t="str">
        <f>'Product Ratings'!I2643</f>
        <v/>
      </c>
      <c r="J2642" s="305" t="str">
        <f>'Product Ratings'!J2643</f>
        <v/>
      </c>
      <c r="K2642" s="146" t="str">
        <f>'Product Ratings'!K2643</f>
        <v/>
      </c>
      <c r="L2642" s="305" t="str">
        <f>'Product Ratings'!L2643</f>
        <v/>
      </c>
      <c r="M2642" s="134" t="str">
        <f>'Product Ratings'!M2643</f>
        <v/>
      </c>
      <c r="N2642" s="146"/>
      <c r="O2642" s="139" t="str">
        <f>'Product Ratings'!O2643</f>
        <v/>
      </c>
      <c r="P2642" s="139" t="str">
        <f>'Product Ratings'!P2643</f>
        <v/>
      </c>
      <c r="Q2642" s="139" t="str">
        <f>'Product Ratings'!Q2643</f>
        <v/>
      </c>
      <c r="R2642" s="139" t="str">
        <f>'Product Ratings'!R2643</f>
        <v/>
      </c>
      <c r="S2642" s="139" t="str">
        <f>'Product Ratings'!S2643</f>
        <v/>
      </c>
      <c r="T2642" s="307" t="str">
        <f>'Product Ratings'!T2643</f>
        <v/>
      </c>
      <c r="U2642" s="146"/>
      <c r="V2642" s="146"/>
      <c r="W2642" s="146"/>
    </row>
    <row r="2643" ht="12.75" customHeight="1">
      <c r="A2643" s="146"/>
      <c r="B2643" s="146" t="str">
        <f>'Product Ratings'!B2644</f>
        <v/>
      </c>
      <c r="C2643" s="146" t="str">
        <f>'Product Ratings'!C2644</f>
        <v/>
      </c>
      <c r="D2643" s="146" t="str">
        <f>'Product Ratings'!D2644</f>
        <v/>
      </c>
      <c r="E2643" s="146" t="str">
        <f>'Product Ratings'!E2644</f>
        <v/>
      </c>
      <c r="F2643" s="305" t="str">
        <f>'Product Ratings'!F2644</f>
        <v/>
      </c>
      <c r="G2643" s="305" t="str">
        <f>'Product Ratings'!G2644</f>
        <v/>
      </c>
      <c r="H2643" s="146" t="str">
        <f>'Product Ratings'!H2644</f>
        <v/>
      </c>
      <c r="I2643" s="146" t="str">
        <f>'Product Ratings'!I2644</f>
        <v/>
      </c>
      <c r="J2643" s="305" t="str">
        <f>'Product Ratings'!J2644</f>
        <v/>
      </c>
      <c r="K2643" s="146" t="str">
        <f>'Product Ratings'!K2644</f>
        <v/>
      </c>
      <c r="L2643" s="305" t="str">
        <f>'Product Ratings'!L2644</f>
        <v/>
      </c>
      <c r="M2643" s="134" t="str">
        <f>'Product Ratings'!M2644</f>
        <v/>
      </c>
      <c r="N2643" s="146"/>
      <c r="O2643" s="139" t="str">
        <f>'Product Ratings'!O2644</f>
        <v/>
      </c>
      <c r="P2643" s="139" t="str">
        <f>'Product Ratings'!P2644</f>
        <v/>
      </c>
      <c r="Q2643" s="139" t="str">
        <f>'Product Ratings'!Q2644</f>
        <v/>
      </c>
      <c r="R2643" s="139" t="str">
        <f>'Product Ratings'!R2644</f>
        <v/>
      </c>
      <c r="S2643" s="139" t="str">
        <f>'Product Ratings'!S2644</f>
        <v/>
      </c>
      <c r="T2643" s="307" t="str">
        <f>'Product Ratings'!T2644</f>
        <v/>
      </c>
      <c r="U2643" s="146"/>
      <c r="V2643" s="146"/>
      <c r="W2643" s="146"/>
    </row>
    <row r="2644" ht="12.75" customHeight="1">
      <c r="A2644" s="146"/>
      <c r="B2644" s="146" t="str">
        <f>'Product Ratings'!B2645</f>
        <v/>
      </c>
      <c r="C2644" s="146" t="str">
        <f>'Product Ratings'!C2645</f>
        <v/>
      </c>
      <c r="D2644" s="146" t="str">
        <f>'Product Ratings'!D2645</f>
        <v/>
      </c>
      <c r="E2644" s="146" t="str">
        <f>'Product Ratings'!E2645</f>
        <v/>
      </c>
      <c r="F2644" s="305" t="str">
        <f>'Product Ratings'!F2645</f>
        <v/>
      </c>
      <c r="G2644" s="305" t="str">
        <f>'Product Ratings'!G2645</f>
        <v/>
      </c>
      <c r="H2644" s="146" t="str">
        <f>'Product Ratings'!H2645</f>
        <v/>
      </c>
      <c r="I2644" s="146" t="str">
        <f>'Product Ratings'!I2645</f>
        <v/>
      </c>
      <c r="J2644" s="305" t="str">
        <f>'Product Ratings'!J2645</f>
        <v/>
      </c>
      <c r="K2644" s="146" t="str">
        <f>'Product Ratings'!K2645</f>
        <v/>
      </c>
      <c r="L2644" s="305" t="str">
        <f>'Product Ratings'!L2645</f>
        <v/>
      </c>
      <c r="M2644" s="134" t="str">
        <f>'Product Ratings'!M2645</f>
        <v/>
      </c>
      <c r="N2644" s="146"/>
      <c r="O2644" s="139" t="str">
        <f>'Product Ratings'!O2645</f>
        <v/>
      </c>
      <c r="P2644" s="139" t="str">
        <f>'Product Ratings'!P2645</f>
        <v/>
      </c>
      <c r="Q2644" s="139" t="str">
        <f>'Product Ratings'!Q2645</f>
        <v/>
      </c>
      <c r="R2644" s="139" t="str">
        <f>'Product Ratings'!R2645</f>
        <v/>
      </c>
      <c r="S2644" s="139" t="str">
        <f>'Product Ratings'!S2645</f>
        <v/>
      </c>
      <c r="T2644" s="307" t="str">
        <f>'Product Ratings'!T2645</f>
        <v/>
      </c>
      <c r="U2644" s="146"/>
      <c r="V2644" s="146"/>
      <c r="W2644" s="146"/>
    </row>
    <row r="2645" ht="12.75" customHeight="1">
      <c r="A2645" s="146"/>
      <c r="B2645" s="146" t="str">
        <f>'Product Ratings'!B2646</f>
        <v/>
      </c>
      <c r="C2645" s="146" t="str">
        <f>'Product Ratings'!C2646</f>
        <v/>
      </c>
      <c r="D2645" s="146" t="str">
        <f>'Product Ratings'!D2646</f>
        <v/>
      </c>
      <c r="E2645" s="146" t="str">
        <f>'Product Ratings'!E2646</f>
        <v/>
      </c>
      <c r="F2645" s="305" t="str">
        <f>'Product Ratings'!F2646</f>
        <v/>
      </c>
      <c r="G2645" s="305" t="str">
        <f>'Product Ratings'!G2646</f>
        <v/>
      </c>
      <c r="H2645" s="146" t="str">
        <f>'Product Ratings'!H2646</f>
        <v/>
      </c>
      <c r="I2645" s="146" t="str">
        <f>'Product Ratings'!I2646</f>
        <v/>
      </c>
      <c r="J2645" s="305" t="str">
        <f>'Product Ratings'!J2646</f>
        <v/>
      </c>
      <c r="K2645" s="146" t="str">
        <f>'Product Ratings'!K2646</f>
        <v/>
      </c>
      <c r="L2645" s="305" t="str">
        <f>'Product Ratings'!L2646</f>
        <v/>
      </c>
      <c r="M2645" s="134" t="str">
        <f>'Product Ratings'!M2646</f>
        <v/>
      </c>
      <c r="N2645" s="146"/>
      <c r="O2645" s="139" t="str">
        <f>'Product Ratings'!O2646</f>
        <v/>
      </c>
      <c r="P2645" s="139" t="str">
        <f>'Product Ratings'!P2646</f>
        <v/>
      </c>
      <c r="Q2645" s="139" t="str">
        <f>'Product Ratings'!Q2646</f>
        <v/>
      </c>
      <c r="R2645" s="139" t="str">
        <f>'Product Ratings'!R2646</f>
        <v/>
      </c>
      <c r="S2645" s="139" t="str">
        <f>'Product Ratings'!S2646</f>
        <v/>
      </c>
      <c r="T2645" s="307" t="str">
        <f>'Product Ratings'!T2646</f>
        <v/>
      </c>
      <c r="U2645" s="146"/>
      <c r="V2645" s="146"/>
      <c r="W2645" s="146"/>
    </row>
    <row r="2646" ht="12.75" customHeight="1">
      <c r="A2646" s="146"/>
      <c r="B2646" s="146" t="str">
        <f>'Product Ratings'!B2647</f>
        <v/>
      </c>
      <c r="C2646" s="146" t="str">
        <f>'Product Ratings'!C2647</f>
        <v/>
      </c>
      <c r="D2646" s="146" t="str">
        <f>'Product Ratings'!D2647</f>
        <v/>
      </c>
      <c r="E2646" s="146" t="str">
        <f>'Product Ratings'!E2647</f>
        <v/>
      </c>
      <c r="F2646" s="305" t="str">
        <f>'Product Ratings'!F2647</f>
        <v/>
      </c>
      <c r="G2646" s="305" t="str">
        <f>'Product Ratings'!G2647</f>
        <v/>
      </c>
      <c r="H2646" s="146" t="str">
        <f>'Product Ratings'!H2647</f>
        <v/>
      </c>
      <c r="I2646" s="146" t="str">
        <f>'Product Ratings'!I2647</f>
        <v/>
      </c>
      <c r="J2646" s="305" t="str">
        <f>'Product Ratings'!J2647</f>
        <v/>
      </c>
      <c r="K2646" s="146" t="str">
        <f>'Product Ratings'!K2647</f>
        <v/>
      </c>
      <c r="L2646" s="305" t="str">
        <f>'Product Ratings'!L2647</f>
        <v/>
      </c>
      <c r="M2646" s="134" t="str">
        <f>'Product Ratings'!M2647</f>
        <v/>
      </c>
      <c r="N2646" s="146"/>
      <c r="O2646" s="139" t="str">
        <f>'Product Ratings'!O2647</f>
        <v/>
      </c>
      <c r="P2646" s="139" t="str">
        <f>'Product Ratings'!P2647</f>
        <v/>
      </c>
      <c r="Q2646" s="139" t="str">
        <f>'Product Ratings'!Q2647</f>
        <v/>
      </c>
      <c r="R2646" s="139" t="str">
        <f>'Product Ratings'!R2647</f>
        <v/>
      </c>
      <c r="S2646" s="139" t="str">
        <f>'Product Ratings'!S2647</f>
        <v/>
      </c>
      <c r="T2646" s="307" t="str">
        <f>'Product Ratings'!T2647</f>
        <v/>
      </c>
      <c r="U2646" s="146"/>
      <c r="V2646" s="146"/>
      <c r="W2646" s="146"/>
    </row>
    <row r="2647" ht="12.75" customHeight="1">
      <c r="A2647" s="146"/>
      <c r="B2647" s="146" t="str">
        <f>'Product Ratings'!B2648</f>
        <v/>
      </c>
      <c r="C2647" s="146" t="str">
        <f>'Product Ratings'!C2648</f>
        <v/>
      </c>
      <c r="D2647" s="146" t="str">
        <f>'Product Ratings'!D2648</f>
        <v/>
      </c>
      <c r="E2647" s="146" t="str">
        <f>'Product Ratings'!E2648</f>
        <v/>
      </c>
      <c r="F2647" s="305" t="str">
        <f>'Product Ratings'!F2648</f>
        <v/>
      </c>
      <c r="G2647" s="305" t="str">
        <f>'Product Ratings'!G2648</f>
        <v/>
      </c>
      <c r="H2647" s="146" t="str">
        <f>'Product Ratings'!H2648</f>
        <v/>
      </c>
      <c r="I2647" s="146" t="str">
        <f>'Product Ratings'!I2648</f>
        <v/>
      </c>
      <c r="J2647" s="305" t="str">
        <f>'Product Ratings'!J2648</f>
        <v/>
      </c>
      <c r="K2647" s="146" t="str">
        <f>'Product Ratings'!K2648</f>
        <v/>
      </c>
      <c r="L2647" s="305" t="str">
        <f>'Product Ratings'!L2648</f>
        <v/>
      </c>
      <c r="M2647" s="134" t="str">
        <f>'Product Ratings'!M2648</f>
        <v/>
      </c>
      <c r="N2647" s="146"/>
      <c r="O2647" s="139" t="str">
        <f>'Product Ratings'!O2648</f>
        <v/>
      </c>
      <c r="P2647" s="139" t="str">
        <f>'Product Ratings'!P2648</f>
        <v/>
      </c>
      <c r="Q2647" s="139" t="str">
        <f>'Product Ratings'!Q2648</f>
        <v/>
      </c>
      <c r="R2647" s="139" t="str">
        <f>'Product Ratings'!R2648</f>
        <v/>
      </c>
      <c r="S2647" s="139" t="str">
        <f>'Product Ratings'!S2648</f>
        <v/>
      </c>
      <c r="T2647" s="307" t="str">
        <f>'Product Ratings'!T2648</f>
        <v/>
      </c>
      <c r="U2647" s="146"/>
      <c r="V2647" s="146"/>
      <c r="W2647" s="146"/>
    </row>
    <row r="2648" ht="12.75" customHeight="1">
      <c r="A2648" s="146"/>
      <c r="B2648" s="146" t="str">
        <f>'Product Ratings'!B2649</f>
        <v/>
      </c>
      <c r="C2648" s="146" t="str">
        <f>'Product Ratings'!C2649</f>
        <v/>
      </c>
      <c r="D2648" s="146" t="str">
        <f>'Product Ratings'!D2649</f>
        <v/>
      </c>
      <c r="E2648" s="146" t="str">
        <f>'Product Ratings'!E2649</f>
        <v/>
      </c>
      <c r="F2648" s="305" t="str">
        <f>'Product Ratings'!F2649</f>
        <v/>
      </c>
      <c r="G2648" s="305" t="str">
        <f>'Product Ratings'!G2649</f>
        <v/>
      </c>
      <c r="H2648" s="146" t="str">
        <f>'Product Ratings'!H2649</f>
        <v/>
      </c>
      <c r="I2648" s="146" t="str">
        <f>'Product Ratings'!I2649</f>
        <v/>
      </c>
      <c r="J2648" s="305" t="str">
        <f>'Product Ratings'!J2649</f>
        <v/>
      </c>
      <c r="K2648" s="146" t="str">
        <f>'Product Ratings'!K2649</f>
        <v/>
      </c>
      <c r="L2648" s="305" t="str">
        <f>'Product Ratings'!L2649</f>
        <v/>
      </c>
      <c r="M2648" s="134" t="str">
        <f>'Product Ratings'!M2649</f>
        <v/>
      </c>
      <c r="N2648" s="146"/>
      <c r="O2648" s="139" t="str">
        <f>'Product Ratings'!O2649</f>
        <v/>
      </c>
      <c r="P2648" s="139" t="str">
        <f>'Product Ratings'!P2649</f>
        <v/>
      </c>
      <c r="Q2648" s="139" t="str">
        <f>'Product Ratings'!Q2649</f>
        <v/>
      </c>
      <c r="R2648" s="139" t="str">
        <f>'Product Ratings'!R2649</f>
        <v/>
      </c>
      <c r="S2648" s="139" t="str">
        <f>'Product Ratings'!S2649</f>
        <v/>
      </c>
      <c r="T2648" s="307" t="str">
        <f>'Product Ratings'!T2649</f>
        <v/>
      </c>
      <c r="U2648" s="146"/>
      <c r="V2648" s="146"/>
      <c r="W2648" s="146"/>
    </row>
    <row r="2649" ht="12.75" customHeight="1">
      <c r="A2649" s="146"/>
      <c r="B2649" s="146" t="str">
        <f>'Product Ratings'!B2650</f>
        <v/>
      </c>
      <c r="C2649" s="146" t="str">
        <f>'Product Ratings'!C2650</f>
        <v/>
      </c>
      <c r="D2649" s="146" t="str">
        <f>'Product Ratings'!D2650</f>
        <v/>
      </c>
      <c r="E2649" s="146" t="str">
        <f>'Product Ratings'!E2650</f>
        <v/>
      </c>
      <c r="F2649" s="305" t="str">
        <f>'Product Ratings'!F2650</f>
        <v/>
      </c>
      <c r="G2649" s="305" t="str">
        <f>'Product Ratings'!G2650</f>
        <v/>
      </c>
      <c r="H2649" s="146" t="str">
        <f>'Product Ratings'!H2650</f>
        <v/>
      </c>
      <c r="I2649" s="146" t="str">
        <f>'Product Ratings'!I2650</f>
        <v/>
      </c>
      <c r="J2649" s="305" t="str">
        <f>'Product Ratings'!J2650</f>
        <v/>
      </c>
      <c r="K2649" s="146" t="str">
        <f>'Product Ratings'!K2650</f>
        <v/>
      </c>
      <c r="L2649" s="305" t="str">
        <f>'Product Ratings'!L2650</f>
        <v/>
      </c>
      <c r="M2649" s="134" t="str">
        <f>'Product Ratings'!M2650</f>
        <v/>
      </c>
      <c r="N2649" s="146"/>
      <c r="O2649" s="139" t="str">
        <f>'Product Ratings'!O2650</f>
        <v/>
      </c>
      <c r="P2649" s="139" t="str">
        <f>'Product Ratings'!P2650</f>
        <v/>
      </c>
      <c r="Q2649" s="139" t="str">
        <f>'Product Ratings'!Q2650</f>
        <v/>
      </c>
      <c r="R2649" s="139" t="str">
        <f>'Product Ratings'!R2650</f>
        <v/>
      </c>
      <c r="S2649" s="139" t="str">
        <f>'Product Ratings'!S2650</f>
        <v/>
      </c>
      <c r="T2649" s="307" t="str">
        <f>'Product Ratings'!T2650</f>
        <v/>
      </c>
      <c r="U2649" s="146"/>
      <c r="V2649" s="146"/>
      <c r="W2649" s="146"/>
    </row>
    <row r="2650" ht="12.75" customHeight="1">
      <c r="A2650" s="146"/>
      <c r="B2650" s="146" t="str">
        <f>'Product Ratings'!B2651</f>
        <v/>
      </c>
      <c r="C2650" s="146" t="str">
        <f>'Product Ratings'!C2651</f>
        <v/>
      </c>
      <c r="D2650" s="146" t="str">
        <f>'Product Ratings'!D2651</f>
        <v/>
      </c>
      <c r="E2650" s="146" t="str">
        <f>'Product Ratings'!E2651</f>
        <v/>
      </c>
      <c r="F2650" s="305" t="str">
        <f>'Product Ratings'!F2651</f>
        <v/>
      </c>
      <c r="G2650" s="305" t="str">
        <f>'Product Ratings'!G2651</f>
        <v/>
      </c>
      <c r="H2650" s="146" t="str">
        <f>'Product Ratings'!H2651</f>
        <v/>
      </c>
      <c r="I2650" s="146" t="str">
        <f>'Product Ratings'!I2651</f>
        <v/>
      </c>
      <c r="J2650" s="305" t="str">
        <f>'Product Ratings'!J2651</f>
        <v/>
      </c>
      <c r="K2650" s="146" t="str">
        <f>'Product Ratings'!K2651</f>
        <v/>
      </c>
      <c r="L2650" s="305" t="str">
        <f>'Product Ratings'!L2651</f>
        <v/>
      </c>
      <c r="M2650" s="134" t="str">
        <f>'Product Ratings'!M2651</f>
        <v/>
      </c>
      <c r="N2650" s="146"/>
      <c r="O2650" s="139" t="str">
        <f>'Product Ratings'!O2651</f>
        <v/>
      </c>
      <c r="P2650" s="139" t="str">
        <f>'Product Ratings'!P2651</f>
        <v/>
      </c>
      <c r="Q2650" s="139" t="str">
        <f>'Product Ratings'!Q2651</f>
        <v/>
      </c>
      <c r="R2650" s="139" t="str">
        <f>'Product Ratings'!R2651</f>
        <v/>
      </c>
      <c r="S2650" s="139" t="str">
        <f>'Product Ratings'!S2651</f>
        <v/>
      </c>
      <c r="T2650" s="307" t="str">
        <f>'Product Ratings'!T2651</f>
        <v/>
      </c>
      <c r="U2650" s="146"/>
      <c r="V2650" s="146"/>
      <c r="W2650" s="146"/>
    </row>
    <row r="2651" ht="12.75" customHeight="1">
      <c r="A2651" s="146"/>
      <c r="B2651" s="146" t="str">
        <f>'Product Ratings'!B2652</f>
        <v/>
      </c>
      <c r="C2651" s="146" t="str">
        <f>'Product Ratings'!C2652</f>
        <v/>
      </c>
      <c r="D2651" s="146" t="str">
        <f>'Product Ratings'!D2652</f>
        <v/>
      </c>
      <c r="E2651" s="146" t="str">
        <f>'Product Ratings'!E2652</f>
        <v/>
      </c>
      <c r="F2651" s="305" t="str">
        <f>'Product Ratings'!F2652</f>
        <v/>
      </c>
      <c r="G2651" s="305" t="str">
        <f>'Product Ratings'!G2652</f>
        <v/>
      </c>
      <c r="H2651" s="146" t="str">
        <f>'Product Ratings'!H2652</f>
        <v/>
      </c>
      <c r="I2651" s="146" t="str">
        <f>'Product Ratings'!I2652</f>
        <v/>
      </c>
      <c r="J2651" s="305" t="str">
        <f>'Product Ratings'!J2652</f>
        <v/>
      </c>
      <c r="K2651" s="146" t="str">
        <f>'Product Ratings'!K2652</f>
        <v/>
      </c>
      <c r="L2651" s="305" t="str">
        <f>'Product Ratings'!L2652</f>
        <v/>
      </c>
      <c r="M2651" s="134" t="str">
        <f>'Product Ratings'!M2652</f>
        <v/>
      </c>
      <c r="N2651" s="146"/>
      <c r="O2651" s="139" t="str">
        <f>'Product Ratings'!O2652</f>
        <v/>
      </c>
      <c r="P2651" s="139" t="str">
        <f>'Product Ratings'!P2652</f>
        <v/>
      </c>
      <c r="Q2651" s="139" t="str">
        <f>'Product Ratings'!Q2652</f>
        <v/>
      </c>
      <c r="R2651" s="139" t="str">
        <f>'Product Ratings'!R2652</f>
        <v/>
      </c>
      <c r="S2651" s="139" t="str">
        <f>'Product Ratings'!S2652</f>
        <v/>
      </c>
      <c r="T2651" s="307" t="str">
        <f>'Product Ratings'!T2652</f>
        <v/>
      </c>
      <c r="U2651" s="146"/>
      <c r="V2651" s="146"/>
      <c r="W2651" s="146"/>
    </row>
    <row r="2652" ht="12.75" customHeight="1">
      <c r="A2652" s="146"/>
      <c r="B2652" s="146" t="str">
        <f>'Product Ratings'!B2653</f>
        <v/>
      </c>
      <c r="C2652" s="146" t="str">
        <f>'Product Ratings'!C2653</f>
        <v/>
      </c>
      <c r="D2652" s="146" t="str">
        <f>'Product Ratings'!D2653</f>
        <v/>
      </c>
      <c r="E2652" s="146" t="str">
        <f>'Product Ratings'!E2653</f>
        <v/>
      </c>
      <c r="F2652" s="305" t="str">
        <f>'Product Ratings'!F2653</f>
        <v/>
      </c>
      <c r="G2652" s="305" t="str">
        <f>'Product Ratings'!G2653</f>
        <v/>
      </c>
      <c r="H2652" s="146" t="str">
        <f>'Product Ratings'!H2653</f>
        <v/>
      </c>
      <c r="I2652" s="146" t="str">
        <f>'Product Ratings'!I2653</f>
        <v/>
      </c>
      <c r="J2652" s="305" t="str">
        <f>'Product Ratings'!J2653</f>
        <v/>
      </c>
      <c r="K2652" s="146" t="str">
        <f>'Product Ratings'!K2653</f>
        <v/>
      </c>
      <c r="L2652" s="305" t="str">
        <f>'Product Ratings'!L2653</f>
        <v/>
      </c>
      <c r="M2652" s="134" t="str">
        <f>'Product Ratings'!M2653</f>
        <v/>
      </c>
      <c r="N2652" s="146"/>
      <c r="O2652" s="139" t="str">
        <f>'Product Ratings'!O2653</f>
        <v/>
      </c>
      <c r="P2652" s="139" t="str">
        <f>'Product Ratings'!P2653</f>
        <v/>
      </c>
      <c r="Q2652" s="139" t="str">
        <f>'Product Ratings'!Q2653</f>
        <v/>
      </c>
      <c r="R2652" s="139" t="str">
        <f>'Product Ratings'!R2653</f>
        <v/>
      </c>
      <c r="S2652" s="139" t="str">
        <f>'Product Ratings'!S2653</f>
        <v/>
      </c>
      <c r="T2652" s="307" t="str">
        <f>'Product Ratings'!T2653</f>
        <v/>
      </c>
      <c r="U2652" s="146"/>
      <c r="V2652" s="146"/>
      <c r="W2652" s="146"/>
    </row>
    <row r="2653" ht="12.75" customHeight="1">
      <c r="A2653" s="146"/>
      <c r="B2653" s="146" t="str">
        <f>'Product Ratings'!B2654</f>
        <v/>
      </c>
      <c r="C2653" s="146" t="str">
        <f>'Product Ratings'!C2654</f>
        <v/>
      </c>
      <c r="D2653" s="146" t="str">
        <f>'Product Ratings'!D2654</f>
        <v/>
      </c>
      <c r="E2653" s="146" t="str">
        <f>'Product Ratings'!E2654</f>
        <v/>
      </c>
      <c r="F2653" s="305" t="str">
        <f>'Product Ratings'!F2654</f>
        <v/>
      </c>
      <c r="G2653" s="305" t="str">
        <f>'Product Ratings'!G2654</f>
        <v/>
      </c>
      <c r="H2653" s="146" t="str">
        <f>'Product Ratings'!H2654</f>
        <v/>
      </c>
      <c r="I2653" s="146" t="str">
        <f>'Product Ratings'!I2654</f>
        <v/>
      </c>
      <c r="J2653" s="305" t="str">
        <f>'Product Ratings'!J2654</f>
        <v/>
      </c>
      <c r="K2653" s="146" t="str">
        <f>'Product Ratings'!K2654</f>
        <v/>
      </c>
      <c r="L2653" s="305" t="str">
        <f>'Product Ratings'!L2654</f>
        <v/>
      </c>
      <c r="M2653" s="134" t="str">
        <f>'Product Ratings'!M2654</f>
        <v/>
      </c>
      <c r="N2653" s="146"/>
      <c r="O2653" s="139" t="str">
        <f>'Product Ratings'!O2654</f>
        <v/>
      </c>
      <c r="P2653" s="139" t="str">
        <f>'Product Ratings'!P2654</f>
        <v/>
      </c>
      <c r="Q2653" s="139" t="str">
        <f>'Product Ratings'!Q2654</f>
        <v/>
      </c>
      <c r="R2653" s="139" t="str">
        <f>'Product Ratings'!R2654</f>
        <v/>
      </c>
      <c r="S2653" s="139" t="str">
        <f>'Product Ratings'!S2654</f>
        <v/>
      </c>
      <c r="T2653" s="307" t="str">
        <f>'Product Ratings'!T2654</f>
        <v/>
      </c>
      <c r="U2653" s="146"/>
      <c r="V2653" s="146"/>
      <c r="W2653" s="146"/>
    </row>
    <row r="2654" ht="12.75" customHeight="1">
      <c r="A2654" s="146"/>
      <c r="B2654" s="146" t="str">
        <f>'Product Ratings'!B2655</f>
        <v/>
      </c>
      <c r="C2654" s="146" t="str">
        <f>'Product Ratings'!C2655</f>
        <v/>
      </c>
      <c r="D2654" s="146" t="str">
        <f>'Product Ratings'!D2655</f>
        <v/>
      </c>
      <c r="E2654" s="146" t="str">
        <f>'Product Ratings'!E2655</f>
        <v/>
      </c>
      <c r="F2654" s="305" t="str">
        <f>'Product Ratings'!F2655</f>
        <v/>
      </c>
      <c r="G2654" s="305" t="str">
        <f>'Product Ratings'!G2655</f>
        <v/>
      </c>
      <c r="H2654" s="146" t="str">
        <f>'Product Ratings'!H2655</f>
        <v/>
      </c>
      <c r="I2654" s="146" t="str">
        <f>'Product Ratings'!I2655</f>
        <v/>
      </c>
      <c r="J2654" s="305" t="str">
        <f>'Product Ratings'!J2655</f>
        <v/>
      </c>
      <c r="K2654" s="146" t="str">
        <f>'Product Ratings'!K2655</f>
        <v/>
      </c>
      <c r="L2654" s="305" t="str">
        <f>'Product Ratings'!L2655</f>
        <v/>
      </c>
      <c r="M2654" s="134" t="str">
        <f>'Product Ratings'!M2655</f>
        <v/>
      </c>
      <c r="N2654" s="146"/>
      <c r="O2654" s="139" t="str">
        <f>'Product Ratings'!O2655</f>
        <v/>
      </c>
      <c r="P2654" s="139" t="str">
        <f>'Product Ratings'!P2655</f>
        <v/>
      </c>
      <c r="Q2654" s="139" t="str">
        <f>'Product Ratings'!Q2655</f>
        <v/>
      </c>
      <c r="R2654" s="139" t="str">
        <f>'Product Ratings'!R2655</f>
        <v/>
      </c>
      <c r="S2654" s="139" t="str">
        <f>'Product Ratings'!S2655</f>
        <v/>
      </c>
      <c r="T2654" s="307" t="str">
        <f>'Product Ratings'!T2655</f>
        <v/>
      </c>
      <c r="U2654" s="146"/>
      <c r="V2654" s="146"/>
      <c r="W2654" s="146"/>
    </row>
    <row r="2655" ht="12.75" customHeight="1">
      <c r="A2655" s="146"/>
      <c r="B2655" s="146" t="str">
        <f>'Product Ratings'!B2656</f>
        <v/>
      </c>
      <c r="C2655" s="146" t="str">
        <f>'Product Ratings'!C2656</f>
        <v/>
      </c>
      <c r="D2655" s="146" t="str">
        <f>'Product Ratings'!D2656</f>
        <v/>
      </c>
      <c r="E2655" s="146" t="str">
        <f>'Product Ratings'!E2656</f>
        <v/>
      </c>
      <c r="F2655" s="305" t="str">
        <f>'Product Ratings'!F2656</f>
        <v/>
      </c>
      <c r="G2655" s="305" t="str">
        <f>'Product Ratings'!G2656</f>
        <v/>
      </c>
      <c r="H2655" s="146" t="str">
        <f>'Product Ratings'!H2656</f>
        <v/>
      </c>
      <c r="I2655" s="146" t="str">
        <f>'Product Ratings'!I2656</f>
        <v/>
      </c>
      <c r="J2655" s="305" t="str">
        <f>'Product Ratings'!J2656</f>
        <v/>
      </c>
      <c r="K2655" s="146" t="str">
        <f>'Product Ratings'!K2656</f>
        <v/>
      </c>
      <c r="L2655" s="305" t="str">
        <f>'Product Ratings'!L2656</f>
        <v/>
      </c>
      <c r="M2655" s="134" t="str">
        <f>'Product Ratings'!M2656</f>
        <v/>
      </c>
      <c r="N2655" s="146"/>
      <c r="O2655" s="139" t="str">
        <f>'Product Ratings'!O2656</f>
        <v/>
      </c>
      <c r="P2655" s="139" t="str">
        <f>'Product Ratings'!P2656</f>
        <v/>
      </c>
      <c r="Q2655" s="139" t="str">
        <f>'Product Ratings'!Q2656</f>
        <v/>
      </c>
      <c r="R2655" s="139" t="str">
        <f>'Product Ratings'!R2656</f>
        <v/>
      </c>
      <c r="S2655" s="139" t="str">
        <f>'Product Ratings'!S2656</f>
        <v/>
      </c>
      <c r="T2655" s="307" t="str">
        <f>'Product Ratings'!T2656</f>
        <v/>
      </c>
      <c r="U2655" s="146"/>
      <c r="V2655" s="146"/>
      <c r="W2655" s="146"/>
    </row>
    <row r="2656" ht="12.75" customHeight="1">
      <c r="A2656" s="146"/>
      <c r="B2656" s="146" t="str">
        <f>'Product Ratings'!B2657</f>
        <v/>
      </c>
      <c r="C2656" s="146" t="str">
        <f>'Product Ratings'!C2657</f>
        <v/>
      </c>
      <c r="D2656" s="146" t="str">
        <f>'Product Ratings'!D2657</f>
        <v/>
      </c>
      <c r="E2656" s="146" t="str">
        <f>'Product Ratings'!E2657</f>
        <v/>
      </c>
      <c r="F2656" s="305" t="str">
        <f>'Product Ratings'!F2657</f>
        <v/>
      </c>
      <c r="G2656" s="305" t="str">
        <f>'Product Ratings'!G2657</f>
        <v/>
      </c>
      <c r="H2656" s="146" t="str">
        <f>'Product Ratings'!H2657</f>
        <v/>
      </c>
      <c r="I2656" s="146" t="str">
        <f>'Product Ratings'!I2657</f>
        <v/>
      </c>
      <c r="J2656" s="305" t="str">
        <f>'Product Ratings'!J2657</f>
        <v/>
      </c>
      <c r="K2656" s="146" t="str">
        <f>'Product Ratings'!K2657</f>
        <v/>
      </c>
      <c r="L2656" s="305" t="str">
        <f>'Product Ratings'!L2657</f>
        <v/>
      </c>
      <c r="M2656" s="134" t="str">
        <f>'Product Ratings'!M2657</f>
        <v/>
      </c>
      <c r="N2656" s="146"/>
      <c r="O2656" s="139" t="str">
        <f>'Product Ratings'!O2657</f>
        <v/>
      </c>
      <c r="P2656" s="139" t="str">
        <f>'Product Ratings'!P2657</f>
        <v/>
      </c>
      <c r="Q2656" s="139" t="str">
        <f>'Product Ratings'!Q2657</f>
        <v/>
      </c>
      <c r="R2656" s="139" t="str">
        <f>'Product Ratings'!R2657</f>
        <v/>
      </c>
      <c r="S2656" s="139" t="str">
        <f>'Product Ratings'!S2657</f>
        <v/>
      </c>
      <c r="T2656" s="307" t="str">
        <f>'Product Ratings'!T2657</f>
        <v/>
      </c>
      <c r="U2656" s="146"/>
      <c r="V2656" s="146"/>
      <c r="W2656" s="146"/>
    </row>
    <row r="2657" ht="12.75" customHeight="1">
      <c r="A2657" s="146"/>
      <c r="B2657" s="146" t="str">
        <f>'Product Ratings'!B2658</f>
        <v/>
      </c>
      <c r="C2657" s="146" t="str">
        <f>'Product Ratings'!C2658</f>
        <v/>
      </c>
      <c r="D2657" s="146" t="str">
        <f>'Product Ratings'!D2658</f>
        <v/>
      </c>
      <c r="E2657" s="146" t="str">
        <f>'Product Ratings'!E2658</f>
        <v/>
      </c>
      <c r="F2657" s="305" t="str">
        <f>'Product Ratings'!F2658</f>
        <v/>
      </c>
      <c r="G2657" s="305" t="str">
        <f>'Product Ratings'!G2658</f>
        <v/>
      </c>
      <c r="H2657" s="146" t="str">
        <f>'Product Ratings'!H2658</f>
        <v/>
      </c>
      <c r="I2657" s="146" t="str">
        <f>'Product Ratings'!I2658</f>
        <v/>
      </c>
      <c r="J2657" s="305" t="str">
        <f>'Product Ratings'!J2658</f>
        <v/>
      </c>
      <c r="K2657" s="146" t="str">
        <f>'Product Ratings'!K2658</f>
        <v/>
      </c>
      <c r="L2657" s="305" t="str">
        <f>'Product Ratings'!L2658</f>
        <v/>
      </c>
      <c r="M2657" s="134" t="str">
        <f>'Product Ratings'!M2658</f>
        <v/>
      </c>
      <c r="N2657" s="146"/>
      <c r="O2657" s="139" t="str">
        <f>'Product Ratings'!O2658</f>
        <v/>
      </c>
      <c r="P2657" s="139" t="str">
        <f>'Product Ratings'!P2658</f>
        <v/>
      </c>
      <c r="Q2657" s="139" t="str">
        <f>'Product Ratings'!Q2658</f>
        <v/>
      </c>
      <c r="R2657" s="139" t="str">
        <f>'Product Ratings'!R2658</f>
        <v/>
      </c>
      <c r="S2657" s="139" t="str">
        <f>'Product Ratings'!S2658</f>
        <v/>
      </c>
      <c r="T2657" s="307" t="str">
        <f>'Product Ratings'!T2658</f>
        <v/>
      </c>
      <c r="U2657" s="146"/>
      <c r="V2657" s="146"/>
      <c r="W2657" s="146"/>
    </row>
    <row r="2658" ht="12.75" customHeight="1">
      <c r="A2658" s="146"/>
      <c r="B2658" s="146" t="str">
        <f>'Product Ratings'!B2659</f>
        <v/>
      </c>
      <c r="C2658" s="146" t="str">
        <f>'Product Ratings'!C2659</f>
        <v/>
      </c>
      <c r="D2658" s="146" t="str">
        <f>'Product Ratings'!D2659</f>
        <v/>
      </c>
      <c r="E2658" s="146" t="str">
        <f>'Product Ratings'!E2659</f>
        <v/>
      </c>
      <c r="F2658" s="305" t="str">
        <f>'Product Ratings'!F2659</f>
        <v/>
      </c>
      <c r="G2658" s="305" t="str">
        <f>'Product Ratings'!G2659</f>
        <v/>
      </c>
      <c r="H2658" s="146" t="str">
        <f>'Product Ratings'!H2659</f>
        <v/>
      </c>
      <c r="I2658" s="146" t="str">
        <f>'Product Ratings'!I2659</f>
        <v/>
      </c>
      <c r="J2658" s="305" t="str">
        <f>'Product Ratings'!J2659</f>
        <v/>
      </c>
      <c r="K2658" s="146" t="str">
        <f>'Product Ratings'!K2659</f>
        <v/>
      </c>
      <c r="L2658" s="305" t="str">
        <f>'Product Ratings'!L2659</f>
        <v/>
      </c>
      <c r="M2658" s="134" t="str">
        <f>'Product Ratings'!M2659</f>
        <v/>
      </c>
      <c r="N2658" s="146"/>
      <c r="O2658" s="139" t="str">
        <f>'Product Ratings'!O2659</f>
        <v/>
      </c>
      <c r="P2658" s="139" t="str">
        <f>'Product Ratings'!P2659</f>
        <v/>
      </c>
      <c r="Q2658" s="139" t="str">
        <f>'Product Ratings'!Q2659</f>
        <v/>
      </c>
      <c r="R2658" s="139" t="str">
        <f>'Product Ratings'!R2659</f>
        <v/>
      </c>
      <c r="S2658" s="139" t="str">
        <f>'Product Ratings'!S2659</f>
        <v/>
      </c>
      <c r="T2658" s="307" t="str">
        <f>'Product Ratings'!T2659</f>
        <v/>
      </c>
      <c r="U2658" s="146"/>
      <c r="V2658" s="146"/>
      <c r="W2658" s="146"/>
    </row>
    <row r="2659" ht="12.75" customHeight="1">
      <c r="A2659" s="146"/>
      <c r="B2659" s="146" t="str">
        <f>'Product Ratings'!B2660</f>
        <v/>
      </c>
      <c r="C2659" s="146" t="str">
        <f>'Product Ratings'!C2660</f>
        <v/>
      </c>
      <c r="D2659" s="146" t="str">
        <f>'Product Ratings'!D2660</f>
        <v/>
      </c>
      <c r="E2659" s="146" t="str">
        <f>'Product Ratings'!E2660</f>
        <v/>
      </c>
      <c r="F2659" s="305" t="str">
        <f>'Product Ratings'!F2660</f>
        <v/>
      </c>
      <c r="G2659" s="305" t="str">
        <f>'Product Ratings'!G2660</f>
        <v/>
      </c>
      <c r="H2659" s="146" t="str">
        <f>'Product Ratings'!H2660</f>
        <v/>
      </c>
      <c r="I2659" s="146" t="str">
        <f>'Product Ratings'!I2660</f>
        <v/>
      </c>
      <c r="J2659" s="305" t="str">
        <f>'Product Ratings'!J2660</f>
        <v/>
      </c>
      <c r="K2659" s="146" t="str">
        <f>'Product Ratings'!K2660</f>
        <v/>
      </c>
      <c r="L2659" s="305" t="str">
        <f>'Product Ratings'!L2660</f>
        <v/>
      </c>
      <c r="M2659" s="134" t="str">
        <f>'Product Ratings'!M2660</f>
        <v/>
      </c>
      <c r="N2659" s="146"/>
      <c r="O2659" s="139" t="str">
        <f>'Product Ratings'!O2660</f>
        <v/>
      </c>
      <c r="P2659" s="139" t="str">
        <f>'Product Ratings'!P2660</f>
        <v/>
      </c>
      <c r="Q2659" s="139" t="str">
        <f>'Product Ratings'!Q2660</f>
        <v/>
      </c>
      <c r="R2659" s="139" t="str">
        <f>'Product Ratings'!R2660</f>
        <v/>
      </c>
      <c r="S2659" s="139" t="str">
        <f>'Product Ratings'!S2660</f>
        <v/>
      </c>
      <c r="T2659" s="307" t="str">
        <f>'Product Ratings'!T2660</f>
        <v/>
      </c>
      <c r="U2659" s="146"/>
      <c r="V2659" s="146"/>
      <c r="W2659" s="146"/>
    </row>
    <row r="2660" ht="12.75" customHeight="1">
      <c r="A2660" s="146"/>
      <c r="B2660" s="146" t="str">
        <f>'Product Ratings'!B2661</f>
        <v/>
      </c>
      <c r="C2660" s="146" t="str">
        <f>'Product Ratings'!C2661</f>
        <v/>
      </c>
      <c r="D2660" s="146" t="str">
        <f>'Product Ratings'!D2661</f>
        <v/>
      </c>
      <c r="E2660" s="146" t="str">
        <f>'Product Ratings'!E2661</f>
        <v/>
      </c>
      <c r="F2660" s="305" t="str">
        <f>'Product Ratings'!F2661</f>
        <v/>
      </c>
      <c r="G2660" s="305" t="str">
        <f>'Product Ratings'!G2661</f>
        <v/>
      </c>
      <c r="H2660" s="146" t="str">
        <f>'Product Ratings'!H2661</f>
        <v/>
      </c>
      <c r="I2660" s="146" t="str">
        <f>'Product Ratings'!I2661</f>
        <v/>
      </c>
      <c r="J2660" s="305" t="str">
        <f>'Product Ratings'!J2661</f>
        <v/>
      </c>
      <c r="K2660" s="146" t="str">
        <f>'Product Ratings'!K2661</f>
        <v/>
      </c>
      <c r="L2660" s="305" t="str">
        <f>'Product Ratings'!L2661</f>
        <v/>
      </c>
      <c r="M2660" s="134" t="str">
        <f>'Product Ratings'!M2661</f>
        <v/>
      </c>
      <c r="N2660" s="146"/>
      <c r="O2660" s="139" t="str">
        <f>'Product Ratings'!O2661</f>
        <v/>
      </c>
      <c r="P2660" s="139" t="str">
        <f>'Product Ratings'!P2661</f>
        <v/>
      </c>
      <c r="Q2660" s="139" t="str">
        <f>'Product Ratings'!Q2661</f>
        <v/>
      </c>
      <c r="R2660" s="139" t="str">
        <f>'Product Ratings'!R2661</f>
        <v/>
      </c>
      <c r="S2660" s="139" t="str">
        <f>'Product Ratings'!S2661</f>
        <v/>
      </c>
      <c r="T2660" s="307" t="str">
        <f>'Product Ratings'!T2661</f>
        <v/>
      </c>
      <c r="U2660" s="146"/>
      <c r="V2660" s="146"/>
      <c r="W2660" s="146"/>
    </row>
    <row r="2661" ht="12.75" customHeight="1">
      <c r="A2661" s="146"/>
      <c r="B2661" s="146" t="str">
        <f>'Product Ratings'!B2662</f>
        <v/>
      </c>
      <c r="C2661" s="146" t="str">
        <f>'Product Ratings'!C2662</f>
        <v/>
      </c>
      <c r="D2661" s="146" t="str">
        <f>'Product Ratings'!D2662</f>
        <v/>
      </c>
      <c r="E2661" s="146" t="str">
        <f>'Product Ratings'!E2662</f>
        <v/>
      </c>
      <c r="F2661" s="305" t="str">
        <f>'Product Ratings'!F2662</f>
        <v/>
      </c>
      <c r="G2661" s="305" t="str">
        <f>'Product Ratings'!G2662</f>
        <v/>
      </c>
      <c r="H2661" s="146" t="str">
        <f>'Product Ratings'!H2662</f>
        <v/>
      </c>
      <c r="I2661" s="146" t="str">
        <f>'Product Ratings'!I2662</f>
        <v/>
      </c>
      <c r="J2661" s="305" t="str">
        <f>'Product Ratings'!J2662</f>
        <v/>
      </c>
      <c r="K2661" s="146" t="str">
        <f>'Product Ratings'!K2662</f>
        <v/>
      </c>
      <c r="L2661" s="305" t="str">
        <f>'Product Ratings'!L2662</f>
        <v/>
      </c>
      <c r="M2661" s="134" t="str">
        <f>'Product Ratings'!M2662</f>
        <v/>
      </c>
      <c r="N2661" s="146"/>
      <c r="O2661" s="139" t="str">
        <f>'Product Ratings'!O2662</f>
        <v/>
      </c>
      <c r="P2661" s="139" t="str">
        <f>'Product Ratings'!P2662</f>
        <v/>
      </c>
      <c r="Q2661" s="139" t="str">
        <f>'Product Ratings'!Q2662</f>
        <v/>
      </c>
      <c r="R2661" s="139" t="str">
        <f>'Product Ratings'!R2662</f>
        <v/>
      </c>
      <c r="S2661" s="139" t="str">
        <f>'Product Ratings'!S2662</f>
        <v/>
      </c>
      <c r="T2661" s="307" t="str">
        <f>'Product Ratings'!T2662</f>
        <v/>
      </c>
      <c r="U2661" s="146"/>
      <c r="V2661" s="146"/>
      <c r="W2661" s="146"/>
    </row>
    <row r="2662" ht="12.75" customHeight="1">
      <c r="A2662" s="146"/>
      <c r="B2662" s="146" t="str">
        <f>'Product Ratings'!B2663</f>
        <v/>
      </c>
      <c r="C2662" s="146" t="str">
        <f>'Product Ratings'!C2663</f>
        <v/>
      </c>
      <c r="D2662" s="146" t="str">
        <f>'Product Ratings'!D2663</f>
        <v/>
      </c>
      <c r="E2662" s="146" t="str">
        <f>'Product Ratings'!E2663</f>
        <v/>
      </c>
      <c r="F2662" s="305" t="str">
        <f>'Product Ratings'!F2663</f>
        <v/>
      </c>
      <c r="G2662" s="305" t="str">
        <f>'Product Ratings'!G2663</f>
        <v/>
      </c>
      <c r="H2662" s="146" t="str">
        <f>'Product Ratings'!H2663</f>
        <v/>
      </c>
      <c r="I2662" s="146" t="str">
        <f>'Product Ratings'!I2663</f>
        <v/>
      </c>
      <c r="J2662" s="305" t="str">
        <f>'Product Ratings'!J2663</f>
        <v/>
      </c>
      <c r="K2662" s="146" t="str">
        <f>'Product Ratings'!K2663</f>
        <v/>
      </c>
      <c r="L2662" s="305" t="str">
        <f>'Product Ratings'!L2663</f>
        <v/>
      </c>
      <c r="M2662" s="134" t="str">
        <f>'Product Ratings'!M2663</f>
        <v/>
      </c>
      <c r="N2662" s="146"/>
      <c r="O2662" s="139" t="str">
        <f>'Product Ratings'!O2663</f>
        <v/>
      </c>
      <c r="P2662" s="139" t="str">
        <f>'Product Ratings'!P2663</f>
        <v/>
      </c>
      <c r="Q2662" s="139" t="str">
        <f>'Product Ratings'!Q2663</f>
        <v/>
      </c>
      <c r="R2662" s="139" t="str">
        <f>'Product Ratings'!R2663</f>
        <v/>
      </c>
      <c r="S2662" s="139" t="str">
        <f>'Product Ratings'!S2663</f>
        <v/>
      </c>
      <c r="T2662" s="307" t="str">
        <f>'Product Ratings'!T2663</f>
        <v/>
      </c>
      <c r="U2662" s="146"/>
      <c r="V2662" s="146"/>
      <c r="W2662" s="146"/>
    </row>
    <row r="2663" ht="12.75" customHeight="1">
      <c r="A2663" s="146"/>
      <c r="B2663" s="146" t="str">
        <f>'Product Ratings'!B2664</f>
        <v/>
      </c>
      <c r="C2663" s="146" t="str">
        <f>'Product Ratings'!C2664</f>
        <v/>
      </c>
      <c r="D2663" s="146" t="str">
        <f>'Product Ratings'!D2664</f>
        <v/>
      </c>
      <c r="E2663" s="146" t="str">
        <f>'Product Ratings'!E2664</f>
        <v/>
      </c>
      <c r="F2663" s="305" t="str">
        <f>'Product Ratings'!F2664</f>
        <v/>
      </c>
      <c r="G2663" s="305" t="str">
        <f>'Product Ratings'!G2664</f>
        <v/>
      </c>
      <c r="H2663" s="146" t="str">
        <f>'Product Ratings'!H2664</f>
        <v/>
      </c>
      <c r="I2663" s="146" t="str">
        <f>'Product Ratings'!I2664</f>
        <v/>
      </c>
      <c r="J2663" s="305" t="str">
        <f>'Product Ratings'!J2664</f>
        <v/>
      </c>
      <c r="K2663" s="146" t="str">
        <f>'Product Ratings'!K2664</f>
        <v/>
      </c>
      <c r="L2663" s="305" t="str">
        <f>'Product Ratings'!L2664</f>
        <v/>
      </c>
      <c r="M2663" s="134" t="str">
        <f>'Product Ratings'!M2664</f>
        <v/>
      </c>
      <c r="N2663" s="146"/>
      <c r="O2663" s="139" t="str">
        <f>'Product Ratings'!O2664</f>
        <v/>
      </c>
      <c r="P2663" s="139" t="str">
        <f>'Product Ratings'!P2664</f>
        <v/>
      </c>
      <c r="Q2663" s="139" t="str">
        <f>'Product Ratings'!Q2664</f>
        <v/>
      </c>
      <c r="R2663" s="139" t="str">
        <f>'Product Ratings'!R2664</f>
        <v/>
      </c>
      <c r="S2663" s="139" t="str">
        <f>'Product Ratings'!S2664</f>
        <v/>
      </c>
      <c r="T2663" s="307" t="str">
        <f>'Product Ratings'!T2664</f>
        <v/>
      </c>
      <c r="U2663" s="146"/>
      <c r="V2663" s="146"/>
      <c r="W2663" s="146"/>
    </row>
    <row r="2664" ht="12.75" customHeight="1">
      <c r="A2664" s="146"/>
      <c r="B2664" s="146" t="str">
        <f>'Product Ratings'!B2665</f>
        <v/>
      </c>
      <c r="C2664" s="146" t="str">
        <f>'Product Ratings'!C2665</f>
        <v/>
      </c>
      <c r="D2664" s="146" t="str">
        <f>'Product Ratings'!D2665</f>
        <v/>
      </c>
      <c r="E2664" s="146" t="str">
        <f>'Product Ratings'!E2665</f>
        <v/>
      </c>
      <c r="F2664" s="305" t="str">
        <f>'Product Ratings'!F2665</f>
        <v/>
      </c>
      <c r="G2664" s="305" t="str">
        <f>'Product Ratings'!G2665</f>
        <v/>
      </c>
      <c r="H2664" s="146" t="str">
        <f>'Product Ratings'!H2665</f>
        <v/>
      </c>
      <c r="I2664" s="146" t="str">
        <f>'Product Ratings'!I2665</f>
        <v/>
      </c>
      <c r="J2664" s="305" t="str">
        <f>'Product Ratings'!J2665</f>
        <v/>
      </c>
      <c r="K2664" s="146" t="str">
        <f>'Product Ratings'!K2665</f>
        <v/>
      </c>
      <c r="L2664" s="305" t="str">
        <f>'Product Ratings'!L2665</f>
        <v/>
      </c>
      <c r="M2664" s="134" t="str">
        <f>'Product Ratings'!M2665</f>
        <v/>
      </c>
      <c r="N2664" s="146"/>
      <c r="O2664" s="139" t="str">
        <f>'Product Ratings'!O2665</f>
        <v/>
      </c>
      <c r="P2664" s="139" t="str">
        <f>'Product Ratings'!P2665</f>
        <v/>
      </c>
      <c r="Q2664" s="139" t="str">
        <f>'Product Ratings'!Q2665</f>
        <v/>
      </c>
      <c r="R2664" s="139" t="str">
        <f>'Product Ratings'!R2665</f>
        <v/>
      </c>
      <c r="S2664" s="139" t="str">
        <f>'Product Ratings'!S2665</f>
        <v/>
      </c>
      <c r="T2664" s="307" t="str">
        <f>'Product Ratings'!T2665</f>
        <v/>
      </c>
      <c r="U2664" s="146"/>
      <c r="V2664" s="146"/>
      <c r="W2664" s="146"/>
    </row>
    <row r="2665" ht="12.75" customHeight="1">
      <c r="A2665" s="146"/>
      <c r="B2665" s="146" t="str">
        <f>'Product Ratings'!B2666</f>
        <v/>
      </c>
      <c r="C2665" s="146" t="str">
        <f>'Product Ratings'!C2666</f>
        <v/>
      </c>
      <c r="D2665" s="146" t="str">
        <f>'Product Ratings'!D2666</f>
        <v/>
      </c>
      <c r="E2665" s="146" t="str">
        <f>'Product Ratings'!E2666</f>
        <v/>
      </c>
      <c r="F2665" s="305" t="str">
        <f>'Product Ratings'!F2666</f>
        <v/>
      </c>
      <c r="G2665" s="305" t="str">
        <f>'Product Ratings'!G2666</f>
        <v/>
      </c>
      <c r="H2665" s="146" t="str">
        <f>'Product Ratings'!H2666</f>
        <v/>
      </c>
      <c r="I2665" s="146" t="str">
        <f>'Product Ratings'!I2666</f>
        <v/>
      </c>
      <c r="J2665" s="305" t="str">
        <f>'Product Ratings'!J2666</f>
        <v/>
      </c>
      <c r="K2665" s="146" t="str">
        <f>'Product Ratings'!K2666</f>
        <v/>
      </c>
      <c r="L2665" s="305" t="str">
        <f>'Product Ratings'!L2666</f>
        <v/>
      </c>
      <c r="M2665" s="134" t="str">
        <f>'Product Ratings'!M2666</f>
        <v/>
      </c>
      <c r="N2665" s="146"/>
      <c r="O2665" s="139" t="str">
        <f>'Product Ratings'!O2666</f>
        <v/>
      </c>
      <c r="P2665" s="139" t="str">
        <f>'Product Ratings'!P2666</f>
        <v/>
      </c>
      <c r="Q2665" s="139" t="str">
        <f>'Product Ratings'!Q2666</f>
        <v/>
      </c>
      <c r="R2665" s="139" t="str">
        <f>'Product Ratings'!R2666</f>
        <v/>
      </c>
      <c r="S2665" s="139" t="str">
        <f>'Product Ratings'!S2666</f>
        <v/>
      </c>
      <c r="T2665" s="307" t="str">
        <f>'Product Ratings'!T2666</f>
        <v/>
      </c>
      <c r="U2665" s="146"/>
      <c r="V2665" s="146"/>
      <c r="W2665" s="146"/>
    </row>
    <row r="2666" ht="12.75" customHeight="1">
      <c r="A2666" s="146"/>
      <c r="B2666" s="146" t="str">
        <f>'Product Ratings'!B2667</f>
        <v/>
      </c>
      <c r="C2666" s="146" t="str">
        <f>'Product Ratings'!C2667</f>
        <v/>
      </c>
      <c r="D2666" s="146" t="str">
        <f>'Product Ratings'!D2667</f>
        <v/>
      </c>
      <c r="E2666" s="146" t="str">
        <f>'Product Ratings'!E2667</f>
        <v/>
      </c>
      <c r="F2666" s="305" t="str">
        <f>'Product Ratings'!F2667</f>
        <v/>
      </c>
      <c r="G2666" s="305" t="str">
        <f>'Product Ratings'!G2667</f>
        <v/>
      </c>
      <c r="H2666" s="146" t="str">
        <f>'Product Ratings'!H2667</f>
        <v/>
      </c>
      <c r="I2666" s="146" t="str">
        <f>'Product Ratings'!I2667</f>
        <v/>
      </c>
      <c r="J2666" s="305" t="str">
        <f>'Product Ratings'!J2667</f>
        <v/>
      </c>
      <c r="K2666" s="146" t="str">
        <f>'Product Ratings'!K2667</f>
        <v/>
      </c>
      <c r="L2666" s="305" t="str">
        <f>'Product Ratings'!L2667</f>
        <v/>
      </c>
      <c r="M2666" s="134" t="str">
        <f>'Product Ratings'!M2667</f>
        <v/>
      </c>
      <c r="N2666" s="146"/>
      <c r="O2666" s="139" t="str">
        <f>'Product Ratings'!O2667</f>
        <v/>
      </c>
      <c r="P2666" s="139" t="str">
        <f>'Product Ratings'!P2667</f>
        <v/>
      </c>
      <c r="Q2666" s="139" t="str">
        <f>'Product Ratings'!Q2667</f>
        <v/>
      </c>
      <c r="R2666" s="139" t="str">
        <f>'Product Ratings'!R2667</f>
        <v/>
      </c>
      <c r="S2666" s="139" t="str">
        <f>'Product Ratings'!S2667</f>
        <v/>
      </c>
      <c r="T2666" s="307" t="str">
        <f>'Product Ratings'!T2667</f>
        <v/>
      </c>
      <c r="U2666" s="146"/>
      <c r="V2666" s="146"/>
      <c r="W2666" s="146"/>
    </row>
    <row r="2667" ht="12.75" customHeight="1">
      <c r="A2667" s="146"/>
      <c r="B2667" s="146" t="str">
        <f>'Product Ratings'!B2668</f>
        <v/>
      </c>
      <c r="C2667" s="146" t="str">
        <f>'Product Ratings'!C2668</f>
        <v/>
      </c>
      <c r="D2667" s="146" t="str">
        <f>'Product Ratings'!D2668</f>
        <v/>
      </c>
      <c r="E2667" s="146" t="str">
        <f>'Product Ratings'!E2668</f>
        <v/>
      </c>
      <c r="F2667" s="305" t="str">
        <f>'Product Ratings'!F2668</f>
        <v/>
      </c>
      <c r="G2667" s="305" t="str">
        <f>'Product Ratings'!G2668</f>
        <v/>
      </c>
      <c r="H2667" s="146" t="str">
        <f>'Product Ratings'!H2668</f>
        <v/>
      </c>
      <c r="I2667" s="146" t="str">
        <f>'Product Ratings'!I2668</f>
        <v/>
      </c>
      <c r="J2667" s="305" t="str">
        <f>'Product Ratings'!J2668</f>
        <v/>
      </c>
      <c r="K2667" s="146" t="str">
        <f>'Product Ratings'!K2668</f>
        <v/>
      </c>
      <c r="L2667" s="305" t="str">
        <f>'Product Ratings'!L2668</f>
        <v/>
      </c>
      <c r="M2667" s="134" t="str">
        <f>'Product Ratings'!M2668</f>
        <v/>
      </c>
      <c r="N2667" s="146"/>
      <c r="O2667" s="139" t="str">
        <f>'Product Ratings'!O2668</f>
        <v/>
      </c>
      <c r="P2667" s="139" t="str">
        <f>'Product Ratings'!P2668</f>
        <v/>
      </c>
      <c r="Q2667" s="139" t="str">
        <f>'Product Ratings'!Q2668</f>
        <v/>
      </c>
      <c r="R2667" s="139" t="str">
        <f>'Product Ratings'!R2668</f>
        <v/>
      </c>
      <c r="S2667" s="139" t="str">
        <f>'Product Ratings'!S2668</f>
        <v/>
      </c>
      <c r="T2667" s="307" t="str">
        <f>'Product Ratings'!T2668</f>
        <v/>
      </c>
      <c r="U2667" s="146"/>
      <c r="V2667" s="146"/>
      <c r="W2667" s="146"/>
    </row>
    <row r="2668" ht="12.75" customHeight="1">
      <c r="A2668" s="146"/>
      <c r="B2668" s="146" t="str">
        <f>'Product Ratings'!B2669</f>
        <v/>
      </c>
      <c r="C2668" s="146" t="str">
        <f>'Product Ratings'!C2669</f>
        <v/>
      </c>
      <c r="D2668" s="146" t="str">
        <f>'Product Ratings'!D2669</f>
        <v/>
      </c>
      <c r="E2668" s="146" t="str">
        <f>'Product Ratings'!E2669</f>
        <v/>
      </c>
      <c r="F2668" s="305" t="str">
        <f>'Product Ratings'!F2669</f>
        <v/>
      </c>
      <c r="G2668" s="305" t="str">
        <f>'Product Ratings'!G2669</f>
        <v/>
      </c>
      <c r="H2668" s="146" t="str">
        <f>'Product Ratings'!H2669</f>
        <v/>
      </c>
      <c r="I2668" s="146" t="str">
        <f>'Product Ratings'!I2669</f>
        <v/>
      </c>
      <c r="J2668" s="305" t="str">
        <f>'Product Ratings'!J2669</f>
        <v/>
      </c>
      <c r="K2668" s="146" t="str">
        <f>'Product Ratings'!K2669</f>
        <v/>
      </c>
      <c r="L2668" s="305" t="str">
        <f>'Product Ratings'!L2669</f>
        <v/>
      </c>
      <c r="M2668" s="134" t="str">
        <f>'Product Ratings'!M2669</f>
        <v/>
      </c>
      <c r="N2668" s="146"/>
      <c r="O2668" s="139" t="str">
        <f>'Product Ratings'!O2669</f>
        <v/>
      </c>
      <c r="P2668" s="139" t="str">
        <f>'Product Ratings'!P2669</f>
        <v/>
      </c>
      <c r="Q2668" s="139" t="str">
        <f>'Product Ratings'!Q2669</f>
        <v/>
      </c>
      <c r="R2668" s="139" t="str">
        <f>'Product Ratings'!R2669</f>
        <v/>
      </c>
      <c r="S2668" s="139" t="str">
        <f>'Product Ratings'!S2669</f>
        <v/>
      </c>
      <c r="T2668" s="307" t="str">
        <f>'Product Ratings'!T2669</f>
        <v/>
      </c>
      <c r="U2668" s="146"/>
      <c r="V2668" s="146"/>
      <c r="W2668" s="146"/>
    </row>
    <row r="2669" ht="12.75" customHeight="1">
      <c r="A2669" s="146"/>
      <c r="B2669" s="146" t="str">
        <f>'Product Ratings'!B2670</f>
        <v/>
      </c>
      <c r="C2669" s="146" t="str">
        <f>'Product Ratings'!C2670</f>
        <v/>
      </c>
      <c r="D2669" s="146" t="str">
        <f>'Product Ratings'!D2670</f>
        <v/>
      </c>
      <c r="E2669" s="146" t="str">
        <f>'Product Ratings'!E2670</f>
        <v/>
      </c>
      <c r="F2669" s="305" t="str">
        <f>'Product Ratings'!F2670</f>
        <v/>
      </c>
      <c r="G2669" s="305" t="str">
        <f>'Product Ratings'!G2670</f>
        <v/>
      </c>
      <c r="H2669" s="146" t="str">
        <f>'Product Ratings'!H2670</f>
        <v/>
      </c>
      <c r="I2669" s="146" t="str">
        <f>'Product Ratings'!I2670</f>
        <v/>
      </c>
      <c r="J2669" s="305" t="str">
        <f>'Product Ratings'!J2670</f>
        <v/>
      </c>
      <c r="K2669" s="146" t="str">
        <f>'Product Ratings'!K2670</f>
        <v/>
      </c>
      <c r="L2669" s="305" t="str">
        <f>'Product Ratings'!L2670</f>
        <v/>
      </c>
      <c r="M2669" s="134" t="str">
        <f>'Product Ratings'!M2670</f>
        <v/>
      </c>
      <c r="N2669" s="146"/>
      <c r="O2669" s="139" t="str">
        <f>'Product Ratings'!O2670</f>
        <v/>
      </c>
      <c r="P2669" s="139" t="str">
        <f>'Product Ratings'!P2670</f>
        <v/>
      </c>
      <c r="Q2669" s="139" t="str">
        <f>'Product Ratings'!Q2670</f>
        <v/>
      </c>
      <c r="R2669" s="139" t="str">
        <f>'Product Ratings'!R2670</f>
        <v/>
      </c>
      <c r="S2669" s="139" t="str">
        <f>'Product Ratings'!S2670</f>
        <v/>
      </c>
      <c r="T2669" s="307" t="str">
        <f>'Product Ratings'!T2670</f>
        <v/>
      </c>
      <c r="U2669" s="146"/>
      <c r="V2669" s="146"/>
      <c r="W2669" s="146"/>
    </row>
    <row r="2670" ht="12.75" customHeight="1">
      <c r="A2670" s="146"/>
      <c r="B2670" s="146" t="str">
        <f>'Product Ratings'!B2671</f>
        <v/>
      </c>
      <c r="C2670" s="146" t="str">
        <f>'Product Ratings'!C2671</f>
        <v/>
      </c>
      <c r="D2670" s="146" t="str">
        <f>'Product Ratings'!D2671</f>
        <v/>
      </c>
      <c r="E2670" s="146" t="str">
        <f>'Product Ratings'!E2671</f>
        <v/>
      </c>
      <c r="F2670" s="305" t="str">
        <f>'Product Ratings'!F2671</f>
        <v/>
      </c>
      <c r="G2670" s="305" t="str">
        <f>'Product Ratings'!G2671</f>
        <v/>
      </c>
      <c r="H2670" s="146" t="str">
        <f>'Product Ratings'!H2671</f>
        <v/>
      </c>
      <c r="I2670" s="146" t="str">
        <f>'Product Ratings'!I2671</f>
        <v/>
      </c>
      <c r="J2670" s="305" t="str">
        <f>'Product Ratings'!J2671</f>
        <v/>
      </c>
      <c r="K2670" s="146" t="str">
        <f>'Product Ratings'!K2671</f>
        <v/>
      </c>
      <c r="L2670" s="305" t="str">
        <f>'Product Ratings'!L2671</f>
        <v/>
      </c>
      <c r="M2670" s="134" t="str">
        <f>'Product Ratings'!M2671</f>
        <v/>
      </c>
      <c r="N2670" s="146"/>
      <c r="O2670" s="139" t="str">
        <f>'Product Ratings'!O2671</f>
        <v/>
      </c>
      <c r="P2670" s="139" t="str">
        <f>'Product Ratings'!P2671</f>
        <v/>
      </c>
      <c r="Q2670" s="139" t="str">
        <f>'Product Ratings'!Q2671</f>
        <v/>
      </c>
      <c r="R2670" s="139" t="str">
        <f>'Product Ratings'!R2671</f>
        <v/>
      </c>
      <c r="S2670" s="139" t="str">
        <f>'Product Ratings'!S2671</f>
        <v/>
      </c>
      <c r="T2670" s="307" t="str">
        <f>'Product Ratings'!T2671</f>
        <v/>
      </c>
      <c r="U2670" s="146"/>
      <c r="V2670" s="146"/>
      <c r="W2670" s="146"/>
    </row>
    <row r="2671" ht="12.75" customHeight="1">
      <c r="A2671" s="146"/>
      <c r="B2671" s="146" t="str">
        <f>'Product Ratings'!B2672</f>
        <v/>
      </c>
      <c r="C2671" s="146" t="str">
        <f>'Product Ratings'!C2672</f>
        <v/>
      </c>
      <c r="D2671" s="146" t="str">
        <f>'Product Ratings'!D2672</f>
        <v/>
      </c>
      <c r="E2671" s="146" t="str">
        <f>'Product Ratings'!E2672</f>
        <v/>
      </c>
      <c r="F2671" s="305" t="str">
        <f>'Product Ratings'!F2672</f>
        <v/>
      </c>
      <c r="G2671" s="305" t="str">
        <f>'Product Ratings'!G2672</f>
        <v/>
      </c>
      <c r="H2671" s="146" t="str">
        <f>'Product Ratings'!H2672</f>
        <v/>
      </c>
      <c r="I2671" s="146" t="str">
        <f>'Product Ratings'!I2672</f>
        <v/>
      </c>
      <c r="J2671" s="305" t="str">
        <f>'Product Ratings'!J2672</f>
        <v/>
      </c>
      <c r="K2671" s="146" t="str">
        <f>'Product Ratings'!K2672</f>
        <v/>
      </c>
      <c r="L2671" s="305" t="str">
        <f>'Product Ratings'!L2672</f>
        <v/>
      </c>
      <c r="M2671" s="134" t="str">
        <f>'Product Ratings'!M2672</f>
        <v/>
      </c>
      <c r="N2671" s="146"/>
      <c r="O2671" s="139" t="str">
        <f>'Product Ratings'!O2672</f>
        <v/>
      </c>
      <c r="P2671" s="139" t="str">
        <f>'Product Ratings'!P2672</f>
        <v/>
      </c>
      <c r="Q2671" s="139" t="str">
        <f>'Product Ratings'!Q2672</f>
        <v/>
      </c>
      <c r="R2671" s="139" t="str">
        <f>'Product Ratings'!R2672</f>
        <v/>
      </c>
      <c r="S2671" s="139" t="str">
        <f>'Product Ratings'!S2672</f>
        <v/>
      </c>
      <c r="T2671" s="307" t="str">
        <f>'Product Ratings'!T2672</f>
        <v/>
      </c>
      <c r="U2671" s="146"/>
      <c r="V2671" s="146"/>
      <c r="W2671" s="146"/>
    </row>
    <row r="2672" ht="12.75" customHeight="1">
      <c r="A2672" s="146"/>
      <c r="B2672" s="146" t="str">
        <f>'Product Ratings'!B2673</f>
        <v/>
      </c>
      <c r="C2672" s="146" t="str">
        <f>'Product Ratings'!C2673</f>
        <v/>
      </c>
      <c r="D2672" s="146" t="str">
        <f>'Product Ratings'!D2673</f>
        <v/>
      </c>
      <c r="E2672" s="146" t="str">
        <f>'Product Ratings'!E2673</f>
        <v/>
      </c>
      <c r="F2672" s="305" t="str">
        <f>'Product Ratings'!F2673</f>
        <v/>
      </c>
      <c r="G2672" s="305" t="str">
        <f>'Product Ratings'!G2673</f>
        <v/>
      </c>
      <c r="H2672" s="146" t="str">
        <f>'Product Ratings'!H2673</f>
        <v/>
      </c>
      <c r="I2672" s="146" t="str">
        <f>'Product Ratings'!I2673</f>
        <v/>
      </c>
      <c r="J2672" s="305" t="str">
        <f>'Product Ratings'!J2673</f>
        <v/>
      </c>
      <c r="K2672" s="146" t="str">
        <f>'Product Ratings'!K2673</f>
        <v/>
      </c>
      <c r="L2672" s="305" t="str">
        <f>'Product Ratings'!L2673</f>
        <v/>
      </c>
      <c r="M2672" s="134" t="str">
        <f>'Product Ratings'!M2673</f>
        <v/>
      </c>
      <c r="N2672" s="146"/>
      <c r="O2672" s="139" t="str">
        <f>'Product Ratings'!O2673</f>
        <v/>
      </c>
      <c r="P2672" s="139" t="str">
        <f>'Product Ratings'!P2673</f>
        <v/>
      </c>
      <c r="Q2672" s="139" t="str">
        <f>'Product Ratings'!Q2673</f>
        <v/>
      </c>
      <c r="R2672" s="139" t="str">
        <f>'Product Ratings'!R2673</f>
        <v/>
      </c>
      <c r="S2672" s="139" t="str">
        <f>'Product Ratings'!S2673</f>
        <v/>
      </c>
      <c r="T2672" s="307" t="str">
        <f>'Product Ratings'!T2673</f>
        <v/>
      </c>
      <c r="U2672" s="146"/>
      <c r="V2672" s="146"/>
      <c r="W2672" s="146"/>
    </row>
    <row r="2673" ht="12.75" customHeight="1">
      <c r="A2673" s="146"/>
      <c r="B2673" s="146" t="str">
        <f>'Product Ratings'!B2674</f>
        <v/>
      </c>
      <c r="C2673" s="146" t="str">
        <f>'Product Ratings'!C2674</f>
        <v/>
      </c>
      <c r="D2673" s="146" t="str">
        <f>'Product Ratings'!D2674</f>
        <v/>
      </c>
      <c r="E2673" s="146" t="str">
        <f>'Product Ratings'!E2674</f>
        <v/>
      </c>
      <c r="F2673" s="305" t="str">
        <f>'Product Ratings'!F2674</f>
        <v/>
      </c>
      <c r="G2673" s="305" t="str">
        <f>'Product Ratings'!G2674</f>
        <v/>
      </c>
      <c r="H2673" s="146" t="str">
        <f>'Product Ratings'!H2674</f>
        <v/>
      </c>
      <c r="I2673" s="146" t="str">
        <f>'Product Ratings'!I2674</f>
        <v/>
      </c>
      <c r="J2673" s="305" t="str">
        <f>'Product Ratings'!J2674</f>
        <v/>
      </c>
      <c r="K2673" s="146" t="str">
        <f>'Product Ratings'!K2674</f>
        <v/>
      </c>
      <c r="L2673" s="305" t="str">
        <f>'Product Ratings'!L2674</f>
        <v/>
      </c>
      <c r="M2673" s="134" t="str">
        <f>'Product Ratings'!M2674</f>
        <v/>
      </c>
      <c r="N2673" s="146"/>
      <c r="O2673" s="139" t="str">
        <f>'Product Ratings'!O2674</f>
        <v/>
      </c>
      <c r="P2673" s="139" t="str">
        <f>'Product Ratings'!P2674</f>
        <v/>
      </c>
      <c r="Q2673" s="139" t="str">
        <f>'Product Ratings'!Q2674</f>
        <v/>
      </c>
      <c r="R2673" s="139" t="str">
        <f>'Product Ratings'!R2674</f>
        <v/>
      </c>
      <c r="S2673" s="139" t="str">
        <f>'Product Ratings'!S2674</f>
        <v/>
      </c>
      <c r="T2673" s="307" t="str">
        <f>'Product Ratings'!T2674</f>
        <v/>
      </c>
      <c r="U2673" s="146"/>
      <c r="V2673" s="146"/>
      <c r="W2673" s="146"/>
    </row>
    <row r="2674" ht="12.75" customHeight="1">
      <c r="A2674" s="146"/>
      <c r="B2674" s="146" t="str">
        <f>'Product Ratings'!B2675</f>
        <v/>
      </c>
      <c r="C2674" s="146" t="str">
        <f>'Product Ratings'!C2675</f>
        <v/>
      </c>
      <c r="D2674" s="146" t="str">
        <f>'Product Ratings'!D2675</f>
        <v/>
      </c>
      <c r="E2674" s="146" t="str">
        <f>'Product Ratings'!E2675</f>
        <v/>
      </c>
      <c r="F2674" s="305" t="str">
        <f>'Product Ratings'!F2675</f>
        <v/>
      </c>
      <c r="G2674" s="305" t="str">
        <f>'Product Ratings'!G2675</f>
        <v/>
      </c>
      <c r="H2674" s="146" t="str">
        <f>'Product Ratings'!H2675</f>
        <v/>
      </c>
      <c r="I2674" s="146" t="str">
        <f>'Product Ratings'!I2675</f>
        <v/>
      </c>
      <c r="J2674" s="305" t="str">
        <f>'Product Ratings'!J2675</f>
        <v/>
      </c>
      <c r="K2674" s="146" t="str">
        <f>'Product Ratings'!K2675</f>
        <v/>
      </c>
      <c r="L2674" s="305" t="str">
        <f>'Product Ratings'!L2675</f>
        <v/>
      </c>
      <c r="M2674" s="134" t="str">
        <f>'Product Ratings'!M2675</f>
        <v/>
      </c>
      <c r="N2674" s="146"/>
      <c r="O2674" s="139" t="str">
        <f>'Product Ratings'!O2675</f>
        <v/>
      </c>
      <c r="P2674" s="139" t="str">
        <f>'Product Ratings'!P2675</f>
        <v/>
      </c>
      <c r="Q2674" s="139" t="str">
        <f>'Product Ratings'!Q2675</f>
        <v/>
      </c>
      <c r="R2674" s="139" t="str">
        <f>'Product Ratings'!R2675</f>
        <v/>
      </c>
      <c r="S2674" s="139" t="str">
        <f>'Product Ratings'!S2675</f>
        <v/>
      </c>
      <c r="T2674" s="307" t="str">
        <f>'Product Ratings'!T2675</f>
        <v/>
      </c>
      <c r="U2674" s="146"/>
      <c r="V2674" s="146"/>
      <c r="W2674" s="146"/>
    </row>
    <row r="2675" ht="12.75" customHeight="1">
      <c r="A2675" s="146"/>
      <c r="B2675" s="146" t="str">
        <f>'Product Ratings'!B2676</f>
        <v/>
      </c>
      <c r="C2675" s="146" t="str">
        <f>'Product Ratings'!C2676</f>
        <v/>
      </c>
      <c r="D2675" s="146" t="str">
        <f>'Product Ratings'!D2676</f>
        <v/>
      </c>
      <c r="E2675" s="146" t="str">
        <f>'Product Ratings'!E2676</f>
        <v/>
      </c>
      <c r="F2675" s="305" t="str">
        <f>'Product Ratings'!F2676</f>
        <v/>
      </c>
      <c r="G2675" s="305" t="str">
        <f>'Product Ratings'!G2676</f>
        <v/>
      </c>
      <c r="H2675" s="146" t="str">
        <f>'Product Ratings'!H2676</f>
        <v/>
      </c>
      <c r="I2675" s="146" t="str">
        <f>'Product Ratings'!I2676</f>
        <v/>
      </c>
      <c r="J2675" s="305" t="str">
        <f>'Product Ratings'!J2676</f>
        <v/>
      </c>
      <c r="K2675" s="146" t="str">
        <f>'Product Ratings'!K2676</f>
        <v/>
      </c>
      <c r="L2675" s="305" t="str">
        <f>'Product Ratings'!L2676</f>
        <v/>
      </c>
      <c r="M2675" s="134" t="str">
        <f>'Product Ratings'!M2676</f>
        <v/>
      </c>
      <c r="N2675" s="146"/>
      <c r="O2675" s="139" t="str">
        <f>'Product Ratings'!O2676</f>
        <v/>
      </c>
      <c r="P2675" s="139" t="str">
        <f>'Product Ratings'!P2676</f>
        <v/>
      </c>
      <c r="Q2675" s="139" t="str">
        <f>'Product Ratings'!Q2676</f>
        <v/>
      </c>
      <c r="R2675" s="139" t="str">
        <f>'Product Ratings'!R2676</f>
        <v/>
      </c>
      <c r="S2675" s="139" t="str">
        <f>'Product Ratings'!S2676</f>
        <v/>
      </c>
      <c r="T2675" s="307" t="str">
        <f>'Product Ratings'!T2676</f>
        <v/>
      </c>
      <c r="U2675" s="146"/>
      <c r="V2675" s="146"/>
      <c r="W2675" s="146"/>
    </row>
    <row r="2676" ht="12.75" customHeight="1">
      <c r="A2676" s="146"/>
      <c r="B2676" s="146" t="str">
        <f>'Product Ratings'!B2677</f>
        <v/>
      </c>
      <c r="C2676" s="146" t="str">
        <f>'Product Ratings'!C2677</f>
        <v/>
      </c>
      <c r="D2676" s="146" t="str">
        <f>'Product Ratings'!D2677</f>
        <v/>
      </c>
      <c r="E2676" s="146" t="str">
        <f>'Product Ratings'!E2677</f>
        <v/>
      </c>
      <c r="F2676" s="305" t="str">
        <f>'Product Ratings'!F2677</f>
        <v/>
      </c>
      <c r="G2676" s="305" t="str">
        <f>'Product Ratings'!G2677</f>
        <v/>
      </c>
      <c r="H2676" s="146" t="str">
        <f>'Product Ratings'!H2677</f>
        <v/>
      </c>
      <c r="I2676" s="146" t="str">
        <f>'Product Ratings'!I2677</f>
        <v/>
      </c>
      <c r="J2676" s="305" t="str">
        <f>'Product Ratings'!J2677</f>
        <v/>
      </c>
      <c r="K2676" s="146" t="str">
        <f>'Product Ratings'!K2677</f>
        <v/>
      </c>
      <c r="L2676" s="305" t="str">
        <f>'Product Ratings'!L2677</f>
        <v/>
      </c>
      <c r="M2676" s="134" t="str">
        <f>'Product Ratings'!M2677</f>
        <v/>
      </c>
      <c r="N2676" s="146"/>
      <c r="O2676" s="139" t="str">
        <f>'Product Ratings'!O2677</f>
        <v/>
      </c>
      <c r="P2676" s="139" t="str">
        <f>'Product Ratings'!P2677</f>
        <v/>
      </c>
      <c r="Q2676" s="139" t="str">
        <f>'Product Ratings'!Q2677</f>
        <v/>
      </c>
      <c r="R2676" s="139" t="str">
        <f>'Product Ratings'!R2677</f>
        <v/>
      </c>
      <c r="S2676" s="139" t="str">
        <f>'Product Ratings'!S2677</f>
        <v/>
      </c>
      <c r="T2676" s="307" t="str">
        <f>'Product Ratings'!T2677</f>
        <v/>
      </c>
      <c r="U2676" s="146"/>
      <c r="V2676" s="146"/>
      <c r="W2676" s="146"/>
    </row>
    <row r="2677" ht="12.75" customHeight="1">
      <c r="A2677" s="146"/>
      <c r="B2677" s="146" t="str">
        <f>'Product Ratings'!B2678</f>
        <v/>
      </c>
      <c r="C2677" s="146" t="str">
        <f>'Product Ratings'!C2678</f>
        <v/>
      </c>
      <c r="D2677" s="146" t="str">
        <f>'Product Ratings'!D2678</f>
        <v/>
      </c>
      <c r="E2677" s="146" t="str">
        <f>'Product Ratings'!E2678</f>
        <v/>
      </c>
      <c r="F2677" s="305" t="str">
        <f>'Product Ratings'!F2678</f>
        <v/>
      </c>
      <c r="G2677" s="305" t="str">
        <f>'Product Ratings'!G2678</f>
        <v/>
      </c>
      <c r="H2677" s="146" t="str">
        <f>'Product Ratings'!H2678</f>
        <v/>
      </c>
      <c r="I2677" s="146" t="str">
        <f>'Product Ratings'!I2678</f>
        <v/>
      </c>
      <c r="J2677" s="305" t="str">
        <f>'Product Ratings'!J2678</f>
        <v/>
      </c>
      <c r="K2677" s="146" t="str">
        <f>'Product Ratings'!K2678</f>
        <v/>
      </c>
      <c r="L2677" s="305" t="str">
        <f>'Product Ratings'!L2678</f>
        <v/>
      </c>
      <c r="M2677" s="134" t="str">
        <f>'Product Ratings'!M2678</f>
        <v/>
      </c>
      <c r="N2677" s="146"/>
      <c r="O2677" s="139" t="str">
        <f>'Product Ratings'!O2678</f>
        <v/>
      </c>
      <c r="P2677" s="139" t="str">
        <f>'Product Ratings'!P2678</f>
        <v/>
      </c>
      <c r="Q2677" s="139" t="str">
        <f>'Product Ratings'!Q2678</f>
        <v/>
      </c>
      <c r="R2677" s="139" t="str">
        <f>'Product Ratings'!R2678</f>
        <v/>
      </c>
      <c r="S2677" s="139" t="str">
        <f>'Product Ratings'!S2678</f>
        <v/>
      </c>
      <c r="T2677" s="307" t="str">
        <f>'Product Ratings'!T2678</f>
        <v/>
      </c>
      <c r="U2677" s="146"/>
      <c r="V2677" s="146"/>
      <c r="W2677" s="146"/>
    </row>
    <row r="2678" ht="12.75" customHeight="1">
      <c r="A2678" s="146"/>
      <c r="B2678" s="146" t="str">
        <f>'Product Ratings'!B2679</f>
        <v/>
      </c>
      <c r="C2678" s="146" t="str">
        <f>'Product Ratings'!C2679</f>
        <v/>
      </c>
      <c r="D2678" s="146" t="str">
        <f>'Product Ratings'!D2679</f>
        <v/>
      </c>
      <c r="E2678" s="146" t="str">
        <f>'Product Ratings'!E2679</f>
        <v/>
      </c>
      <c r="F2678" s="305" t="str">
        <f>'Product Ratings'!F2679</f>
        <v/>
      </c>
      <c r="G2678" s="305" t="str">
        <f>'Product Ratings'!G2679</f>
        <v/>
      </c>
      <c r="H2678" s="146" t="str">
        <f>'Product Ratings'!H2679</f>
        <v/>
      </c>
      <c r="I2678" s="146" t="str">
        <f>'Product Ratings'!I2679</f>
        <v/>
      </c>
      <c r="J2678" s="305" t="str">
        <f>'Product Ratings'!J2679</f>
        <v/>
      </c>
      <c r="K2678" s="146" t="str">
        <f>'Product Ratings'!K2679</f>
        <v/>
      </c>
      <c r="L2678" s="305" t="str">
        <f>'Product Ratings'!L2679</f>
        <v/>
      </c>
      <c r="M2678" s="134" t="str">
        <f>'Product Ratings'!M2679</f>
        <v/>
      </c>
      <c r="N2678" s="146"/>
      <c r="O2678" s="139" t="str">
        <f>'Product Ratings'!O2679</f>
        <v/>
      </c>
      <c r="P2678" s="139" t="str">
        <f>'Product Ratings'!P2679</f>
        <v/>
      </c>
      <c r="Q2678" s="139" t="str">
        <f>'Product Ratings'!Q2679</f>
        <v/>
      </c>
      <c r="R2678" s="139" t="str">
        <f>'Product Ratings'!R2679</f>
        <v/>
      </c>
      <c r="S2678" s="139" t="str">
        <f>'Product Ratings'!S2679</f>
        <v/>
      </c>
      <c r="T2678" s="307" t="str">
        <f>'Product Ratings'!T2679</f>
        <v/>
      </c>
      <c r="U2678" s="146"/>
      <c r="V2678" s="146"/>
      <c r="W2678" s="146"/>
    </row>
    <row r="2679" ht="12.75" customHeight="1">
      <c r="A2679" s="146"/>
      <c r="B2679" s="146" t="str">
        <f>'Product Ratings'!B2680</f>
        <v/>
      </c>
      <c r="C2679" s="146" t="str">
        <f>'Product Ratings'!C2680</f>
        <v/>
      </c>
      <c r="D2679" s="146" t="str">
        <f>'Product Ratings'!D2680</f>
        <v/>
      </c>
      <c r="E2679" s="146" t="str">
        <f>'Product Ratings'!E2680</f>
        <v/>
      </c>
      <c r="F2679" s="305" t="str">
        <f>'Product Ratings'!F2680</f>
        <v/>
      </c>
      <c r="G2679" s="305" t="str">
        <f>'Product Ratings'!G2680</f>
        <v/>
      </c>
      <c r="H2679" s="146" t="str">
        <f>'Product Ratings'!H2680</f>
        <v/>
      </c>
      <c r="I2679" s="146" t="str">
        <f>'Product Ratings'!I2680</f>
        <v/>
      </c>
      <c r="J2679" s="305" t="str">
        <f>'Product Ratings'!J2680</f>
        <v/>
      </c>
      <c r="K2679" s="146" t="str">
        <f>'Product Ratings'!K2680</f>
        <v/>
      </c>
      <c r="L2679" s="305" t="str">
        <f>'Product Ratings'!L2680</f>
        <v/>
      </c>
      <c r="M2679" s="134" t="str">
        <f>'Product Ratings'!M2680</f>
        <v/>
      </c>
      <c r="N2679" s="146"/>
      <c r="O2679" s="139" t="str">
        <f>'Product Ratings'!O2680</f>
        <v/>
      </c>
      <c r="P2679" s="139" t="str">
        <f>'Product Ratings'!P2680</f>
        <v/>
      </c>
      <c r="Q2679" s="139" t="str">
        <f>'Product Ratings'!Q2680</f>
        <v/>
      </c>
      <c r="R2679" s="139" t="str">
        <f>'Product Ratings'!R2680</f>
        <v/>
      </c>
      <c r="S2679" s="139" t="str">
        <f>'Product Ratings'!S2680</f>
        <v/>
      </c>
      <c r="T2679" s="307" t="str">
        <f>'Product Ratings'!T2680</f>
        <v/>
      </c>
      <c r="U2679" s="146"/>
      <c r="V2679" s="146"/>
      <c r="W2679" s="146"/>
    </row>
    <row r="2680" ht="12.75" customHeight="1">
      <c r="A2680" s="146"/>
      <c r="B2680" s="146" t="str">
        <f>'Product Ratings'!B2681</f>
        <v/>
      </c>
      <c r="C2680" s="146" t="str">
        <f>'Product Ratings'!C2681</f>
        <v/>
      </c>
      <c r="D2680" s="146" t="str">
        <f>'Product Ratings'!D2681</f>
        <v/>
      </c>
      <c r="E2680" s="146" t="str">
        <f>'Product Ratings'!E2681</f>
        <v/>
      </c>
      <c r="F2680" s="305" t="str">
        <f>'Product Ratings'!F2681</f>
        <v/>
      </c>
      <c r="G2680" s="305" t="str">
        <f>'Product Ratings'!G2681</f>
        <v/>
      </c>
      <c r="H2680" s="146" t="str">
        <f>'Product Ratings'!H2681</f>
        <v/>
      </c>
      <c r="I2680" s="146" t="str">
        <f>'Product Ratings'!I2681</f>
        <v/>
      </c>
      <c r="J2680" s="305" t="str">
        <f>'Product Ratings'!J2681</f>
        <v/>
      </c>
      <c r="K2680" s="146" t="str">
        <f>'Product Ratings'!K2681</f>
        <v/>
      </c>
      <c r="L2680" s="305" t="str">
        <f>'Product Ratings'!L2681</f>
        <v/>
      </c>
      <c r="M2680" s="134" t="str">
        <f>'Product Ratings'!M2681</f>
        <v/>
      </c>
      <c r="N2680" s="146"/>
      <c r="O2680" s="139" t="str">
        <f>'Product Ratings'!O2681</f>
        <v/>
      </c>
      <c r="P2680" s="139" t="str">
        <f>'Product Ratings'!P2681</f>
        <v/>
      </c>
      <c r="Q2680" s="139" t="str">
        <f>'Product Ratings'!Q2681</f>
        <v/>
      </c>
      <c r="R2680" s="139" t="str">
        <f>'Product Ratings'!R2681</f>
        <v/>
      </c>
      <c r="S2680" s="139" t="str">
        <f>'Product Ratings'!S2681</f>
        <v/>
      </c>
      <c r="T2680" s="307" t="str">
        <f>'Product Ratings'!T2681</f>
        <v/>
      </c>
      <c r="U2680" s="146"/>
      <c r="V2680" s="146"/>
      <c r="W2680" s="146"/>
    </row>
    <row r="2681" ht="12.75" customHeight="1">
      <c r="A2681" s="146"/>
      <c r="B2681" s="146" t="str">
        <f>'Product Ratings'!B2682</f>
        <v/>
      </c>
      <c r="C2681" s="146" t="str">
        <f>'Product Ratings'!C2682</f>
        <v/>
      </c>
      <c r="D2681" s="146" t="str">
        <f>'Product Ratings'!D2682</f>
        <v/>
      </c>
      <c r="E2681" s="146" t="str">
        <f>'Product Ratings'!E2682</f>
        <v/>
      </c>
      <c r="F2681" s="305" t="str">
        <f>'Product Ratings'!F2682</f>
        <v/>
      </c>
      <c r="G2681" s="305" t="str">
        <f>'Product Ratings'!G2682</f>
        <v/>
      </c>
      <c r="H2681" s="146" t="str">
        <f>'Product Ratings'!H2682</f>
        <v/>
      </c>
      <c r="I2681" s="146" t="str">
        <f>'Product Ratings'!I2682</f>
        <v/>
      </c>
      <c r="J2681" s="305" t="str">
        <f>'Product Ratings'!J2682</f>
        <v/>
      </c>
      <c r="K2681" s="146" t="str">
        <f>'Product Ratings'!K2682</f>
        <v/>
      </c>
      <c r="L2681" s="305" t="str">
        <f>'Product Ratings'!L2682</f>
        <v/>
      </c>
      <c r="M2681" s="134" t="str">
        <f>'Product Ratings'!M2682</f>
        <v/>
      </c>
      <c r="N2681" s="146"/>
      <c r="O2681" s="139" t="str">
        <f>'Product Ratings'!O2682</f>
        <v/>
      </c>
      <c r="P2681" s="139" t="str">
        <f>'Product Ratings'!P2682</f>
        <v/>
      </c>
      <c r="Q2681" s="139" t="str">
        <f>'Product Ratings'!Q2682</f>
        <v/>
      </c>
      <c r="R2681" s="139" t="str">
        <f>'Product Ratings'!R2682</f>
        <v/>
      </c>
      <c r="S2681" s="139" t="str">
        <f>'Product Ratings'!S2682</f>
        <v/>
      </c>
      <c r="T2681" s="307" t="str">
        <f>'Product Ratings'!T2682</f>
        <v/>
      </c>
      <c r="U2681" s="146"/>
      <c r="V2681" s="146"/>
      <c r="W2681" s="146"/>
    </row>
    <row r="2682" ht="12.75" customHeight="1">
      <c r="A2682" s="146"/>
      <c r="B2682" s="146" t="str">
        <f>'Product Ratings'!B2683</f>
        <v/>
      </c>
      <c r="C2682" s="146" t="str">
        <f>'Product Ratings'!C2683</f>
        <v/>
      </c>
      <c r="D2682" s="146" t="str">
        <f>'Product Ratings'!D2683</f>
        <v/>
      </c>
      <c r="E2682" s="146" t="str">
        <f>'Product Ratings'!E2683</f>
        <v/>
      </c>
      <c r="F2682" s="305" t="str">
        <f>'Product Ratings'!F2683</f>
        <v/>
      </c>
      <c r="G2682" s="305" t="str">
        <f>'Product Ratings'!G2683</f>
        <v/>
      </c>
      <c r="H2682" s="146" t="str">
        <f>'Product Ratings'!H2683</f>
        <v/>
      </c>
      <c r="I2682" s="146" t="str">
        <f>'Product Ratings'!I2683</f>
        <v/>
      </c>
      <c r="J2682" s="305" t="str">
        <f>'Product Ratings'!J2683</f>
        <v/>
      </c>
      <c r="K2682" s="146" t="str">
        <f>'Product Ratings'!K2683</f>
        <v/>
      </c>
      <c r="L2682" s="305" t="str">
        <f>'Product Ratings'!L2683</f>
        <v/>
      </c>
      <c r="M2682" s="134" t="str">
        <f>'Product Ratings'!M2683</f>
        <v/>
      </c>
      <c r="N2682" s="146"/>
      <c r="O2682" s="139" t="str">
        <f>'Product Ratings'!O2683</f>
        <v/>
      </c>
      <c r="P2682" s="139" t="str">
        <f>'Product Ratings'!P2683</f>
        <v/>
      </c>
      <c r="Q2682" s="139" t="str">
        <f>'Product Ratings'!Q2683</f>
        <v/>
      </c>
      <c r="R2682" s="139" t="str">
        <f>'Product Ratings'!R2683</f>
        <v/>
      </c>
      <c r="S2682" s="139" t="str">
        <f>'Product Ratings'!S2683</f>
        <v/>
      </c>
      <c r="T2682" s="307" t="str">
        <f>'Product Ratings'!T2683</f>
        <v/>
      </c>
      <c r="U2682" s="146"/>
      <c r="V2682" s="146"/>
      <c r="W2682" s="146"/>
    </row>
    <row r="2683" ht="12.75" customHeight="1">
      <c r="A2683" s="146"/>
      <c r="B2683" s="146" t="str">
        <f>'Product Ratings'!B2684</f>
        <v/>
      </c>
      <c r="C2683" s="146" t="str">
        <f>'Product Ratings'!C2684</f>
        <v/>
      </c>
      <c r="D2683" s="146" t="str">
        <f>'Product Ratings'!D2684</f>
        <v/>
      </c>
      <c r="E2683" s="146" t="str">
        <f>'Product Ratings'!E2684</f>
        <v/>
      </c>
      <c r="F2683" s="305" t="str">
        <f>'Product Ratings'!F2684</f>
        <v/>
      </c>
      <c r="G2683" s="305" t="str">
        <f>'Product Ratings'!G2684</f>
        <v/>
      </c>
      <c r="H2683" s="146" t="str">
        <f>'Product Ratings'!H2684</f>
        <v/>
      </c>
      <c r="I2683" s="146" t="str">
        <f>'Product Ratings'!I2684</f>
        <v/>
      </c>
      <c r="J2683" s="305" t="str">
        <f>'Product Ratings'!J2684</f>
        <v/>
      </c>
      <c r="K2683" s="146" t="str">
        <f>'Product Ratings'!K2684</f>
        <v/>
      </c>
      <c r="L2683" s="305" t="str">
        <f>'Product Ratings'!L2684</f>
        <v/>
      </c>
      <c r="M2683" s="134" t="str">
        <f>'Product Ratings'!M2684</f>
        <v/>
      </c>
      <c r="N2683" s="146"/>
      <c r="O2683" s="139" t="str">
        <f>'Product Ratings'!O2684</f>
        <v/>
      </c>
      <c r="P2683" s="139" t="str">
        <f>'Product Ratings'!P2684</f>
        <v/>
      </c>
      <c r="Q2683" s="139" t="str">
        <f>'Product Ratings'!Q2684</f>
        <v/>
      </c>
      <c r="R2683" s="139" t="str">
        <f>'Product Ratings'!R2684</f>
        <v/>
      </c>
      <c r="S2683" s="139" t="str">
        <f>'Product Ratings'!S2684</f>
        <v/>
      </c>
      <c r="T2683" s="307" t="str">
        <f>'Product Ratings'!T2684</f>
        <v/>
      </c>
      <c r="U2683" s="146"/>
      <c r="V2683" s="146"/>
      <c r="W2683" s="146"/>
    </row>
    <row r="2684" ht="12.75" customHeight="1">
      <c r="A2684" s="146"/>
      <c r="B2684" s="146" t="str">
        <f>'Product Ratings'!B2685</f>
        <v/>
      </c>
      <c r="C2684" s="146" t="str">
        <f>'Product Ratings'!C2685</f>
        <v/>
      </c>
      <c r="D2684" s="146" t="str">
        <f>'Product Ratings'!D2685</f>
        <v/>
      </c>
      <c r="E2684" s="146" t="str">
        <f>'Product Ratings'!E2685</f>
        <v/>
      </c>
      <c r="F2684" s="305" t="str">
        <f>'Product Ratings'!F2685</f>
        <v/>
      </c>
      <c r="G2684" s="305" t="str">
        <f>'Product Ratings'!G2685</f>
        <v/>
      </c>
      <c r="H2684" s="146" t="str">
        <f>'Product Ratings'!H2685</f>
        <v/>
      </c>
      <c r="I2684" s="146" t="str">
        <f>'Product Ratings'!I2685</f>
        <v/>
      </c>
      <c r="J2684" s="305" t="str">
        <f>'Product Ratings'!J2685</f>
        <v/>
      </c>
      <c r="K2684" s="146" t="str">
        <f>'Product Ratings'!K2685</f>
        <v/>
      </c>
      <c r="L2684" s="305" t="str">
        <f>'Product Ratings'!L2685</f>
        <v/>
      </c>
      <c r="M2684" s="134" t="str">
        <f>'Product Ratings'!M2685</f>
        <v/>
      </c>
      <c r="N2684" s="146"/>
      <c r="O2684" s="139" t="str">
        <f>'Product Ratings'!O2685</f>
        <v/>
      </c>
      <c r="P2684" s="139" t="str">
        <f>'Product Ratings'!P2685</f>
        <v/>
      </c>
      <c r="Q2684" s="139" t="str">
        <f>'Product Ratings'!Q2685</f>
        <v/>
      </c>
      <c r="R2684" s="139" t="str">
        <f>'Product Ratings'!R2685</f>
        <v/>
      </c>
      <c r="S2684" s="139" t="str">
        <f>'Product Ratings'!S2685</f>
        <v/>
      </c>
      <c r="T2684" s="307" t="str">
        <f>'Product Ratings'!T2685</f>
        <v/>
      </c>
      <c r="U2684" s="146"/>
      <c r="V2684" s="146"/>
      <c r="W2684" s="146"/>
    </row>
    <row r="2685" ht="12.75" customHeight="1">
      <c r="A2685" s="146"/>
      <c r="B2685" s="146" t="str">
        <f>'Product Ratings'!B2686</f>
        <v/>
      </c>
      <c r="C2685" s="146" t="str">
        <f>'Product Ratings'!C2686</f>
        <v/>
      </c>
      <c r="D2685" s="146" t="str">
        <f>'Product Ratings'!D2686</f>
        <v/>
      </c>
      <c r="E2685" s="146" t="str">
        <f>'Product Ratings'!E2686</f>
        <v/>
      </c>
      <c r="F2685" s="305" t="str">
        <f>'Product Ratings'!F2686</f>
        <v/>
      </c>
      <c r="G2685" s="305" t="str">
        <f>'Product Ratings'!G2686</f>
        <v/>
      </c>
      <c r="H2685" s="146" t="str">
        <f>'Product Ratings'!H2686</f>
        <v/>
      </c>
      <c r="I2685" s="146" t="str">
        <f>'Product Ratings'!I2686</f>
        <v/>
      </c>
      <c r="J2685" s="305" t="str">
        <f>'Product Ratings'!J2686</f>
        <v/>
      </c>
      <c r="K2685" s="146" t="str">
        <f>'Product Ratings'!K2686</f>
        <v/>
      </c>
      <c r="L2685" s="305" t="str">
        <f>'Product Ratings'!L2686</f>
        <v/>
      </c>
      <c r="M2685" s="134" t="str">
        <f>'Product Ratings'!M2686</f>
        <v/>
      </c>
      <c r="N2685" s="146"/>
      <c r="O2685" s="139" t="str">
        <f>'Product Ratings'!O2686</f>
        <v/>
      </c>
      <c r="P2685" s="139" t="str">
        <f>'Product Ratings'!P2686</f>
        <v/>
      </c>
      <c r="Q2685" s="139" t="str">
        <f>'Product Ratings'!Q2686</f>
        <v/>
      </c>
      <c r="R2685" s="139" t="str">
        <f>'Product Ratings'!R2686</f>
        <v/>
      </c>
      <c r="S2685" s="139" t="str">
        <f>'Product Ratings'!S2686</f>
        <v/>
      </c>
      <c r="T2685" s="307" t="str">
        <f>'Product Ratings'!T2686</f>
        <v/>
      </c>
      <c r="U2685" s="146"/>
      <c r="V2685" s="146"/>
      <c r="W2685" s="146"/>
    </row>
    <row r="2686" ht="12.75" customHeight="1">
      <c r="A2686" s="146"/>
      <c r="B2686" s="146" t="str">
        <f>'Product Ratings'!B2687</f>
        <v/>
      </c>
      <c r="C2686" s="146" t="str">
        <f>'Product Ratings'!C2687</f>
        <v/>
      </c>
      <c r="D2686" s="146" t="str">
        <f>'Product Ratings'!D2687</f>
        <v/>
      </c>
      <c r="E2686" s="146" t="str">
        <f>'Product Ratings'!E2687</f>
        <v/>
      </c>
      <c r="F2686" s="305" t="str">
        <f>'Product Ratings'!F2687</f>
        <v/>
      </c>
      <c r="G2686" s="305" t="str">
        <f>'Product Ratings'!G2687</f>
        <v/>
      </c>
      <c r="H2686" s="146" t="str">
        <f>'Product Ratings'!H2687</f>
        <v/>
      </c>
      <c r="I2686" s="146" t="str">
        <f>'Product Ratings'!I2687</f>
        <v/>
      </c>
      <c r="J2686" s="305" t="str">
        <f>'Product Ratings'!J2687</f>
        <v/>
      </c>
      <c r="K2686" s="146" t="str">
        <f>'Product Ratings'!K2687</f>
        <v/>
      </c>
      <c r="L2686" s="305" t="str">
        <f>'Product Ratings'!L2687</f>
        <v/>
      </c>
      <c r="M2686" s="134" t="str">
        <f>'Product Ratings'!M2687</f>
        <v/>
      </c>
      <c r="N2686" s="146"/>
      <c r="O2686" s="139" t="str">
        <f>'Product Ratings'!O2687</f>
        <v/>
      </c>
      <c r="P2686" s="139" t="str">
        <f>'Product Ratings'!P2687</f>
        <v/>
      </c>
      <c r="Q2686" s="139" t="str">
        <f>'Product Ratings'!Q2687</f>
        <v/>
      </c>
      <c r="R2686" s="139" t="str">
        <f>'Product Ratings'!R2687</f>
        <v/>
      </c>
      <c r="S2686" s="139" t="str">
        <f>'Product Ratings'!S2687</f>
        <v/>
      </c>
      <c r="T2686" s="307" t="str">
        <f>'Product Ratings'!T2687</f>
        <v/>
      </c>
      <c r="U2686" s="146"/>
      <c r="V2686" s="146"/>
      <c r="W2686" s="146"/>
    </row>
    <row r="2687" ht="12.75" customHeight="1">
      <c r="A2687" s="146"/>
      <c r="B2687" s="146" t="str">
        <f>'Product Ratings'!B2688</f>
        <v/>
      </c>
      <c r="C2687" s="146" t="str">
        <f>'Product Ratings'!C2688</f>
        <v/>
      </c>
      <c r="D2687" s="146" t="str">
        <f>'Product Ratings'!D2688</f>
        <v/>
      </c>
      <c r="E2687" s="146" t="str">
        <f>'Product Ratings'!E2688</f>
        <v/>
      </c>
      <c r="F2687" s="305" t="str">
        <f>'Product Ratings'!F2688</f>
        <v/>
      </c>
      <c r="G2687" s="305" t="str">
        <f>'Product Ratings'!G2688</f>
        <v/>
      </c>
      <c r="H2687" s="146" t="str">
        <f>'Product Ratings'!H2688</f>
        <v/>
      </c>
      <c r="I2687" s="146" t="str">
        <f>'Product Ratings'!I2688</f>
        <v/>
      </c>
      <c r="J2687" s="305" t="str">
        <f>'Product Ratings'!J2688</f>
        <v/>
      </c>
      <c r="K2687" s="146" t="str">
        <f>'Product Ratings'!K2688</f>
        <v/>
      </c>
      <c r="L2687" s="305" t="str">
        <f>'Product Ratings'!L2688</f>
        <v/>
      </c>
      <c r="M2687" s="134" t="str">
        <f>'Product Ratings'!M2688</f>
        <v/>
      </c>
      <c r="N2687" s="146"/>
      <c r="O2687" s="139" t="str">
        <f>'Product Ratings'!O2688</f>
        <v/>
      </c>
      <c r="P2687" s="139" t="str">
        <f>'Product Ratings'!P2688</f>
        <v/>
      </c>
      <c r="Q2687" s="139" t="str">
        <f>'Product Ratings'!Q2688</f>
        <v/>
      </c>
      <c r="R2687" s="139" t="str">
        <f>'Product Ratings'!R2688</f>
        <v/>
      </c>
      <c r="S2687" s="139" t="str">
        <f>'Product Ratings'!S2688</f>
        <v/>
      </c>
      <c r="T2687" s="307" t="str">
        <f>'Product Ratings'!T2688</f>
        <v/>
      </c>
      <c r="U2687" s="146"/>
      <c r="V2687" s="146"/>
      <c r="W2687" s="146"/>
    </row>
    <row r="2688" ht="12.75" customHeight="1">
      <c r="A2688" s="146"/>
      <c r="B2688" s="146" t="str">
        <f>'Product Ratings'!B2689</f>
        <v/>
      </c>
      <c r="C2688" s="146" t="str">
        <f>'Product Ratings'!C2689</f>
        <v/>
      </c>
      <c r="D2688" s="146" t="str">
        <f>'Product Ratings'!D2689</f>
        <v/>
      </c>
      <c r="E2688" s="146" t="str">
        <f>'Product Ratings'!E2689</f>
        <v/>
      </c>
      <c r="F2688" s="305" t="str">
        <f>'Product Ratings'!F2689</f>
        <v/>
      </c>
      <c r="G2688" s="305" t="str">
        <f>'Product Ratings'!G2689</f>
        <v/>
      </c>
      <c r="H2688" s="146" t="str">
        <f>'Product Ratings'!H2689</f>
        <v/>
      </c>
      <c r="I2688" s="146" t="str">
        <f>'Product Ratings'!I2689</f>
        <v/>
      </c>
      <c r="J2688" s="305" t="str">
        <f>'Product Ratings'!J2689</f>
        <v/>
      </c>
      <c r="K2688" s="146" t="str">
        <f>'Product Ratings'!K2689</f>
        <v/>
      </c>
      <c r="L2688" s="305" t="str">
        <f>'Product Ratings'!L2689</f>
        <v/>
      </c>
      <c r="M2688" s="134" t="str">
        <f>'Product Ratings'!M2689</f>
        <v/>
      </c>
      <c r="N2688" s="146"/>
      <c r="O2688" s="139" t="str">
        <f>'Product Ratings'!O2689</f>
        <v/>
      </c>
      <c r="P2688" s="139" t="str">
        <f>'Product Ratings'!P2689</f>
        <v/>
      </c>
      <c r="Q2688" s="139" t="str">
        <f>'Product Ratings'!Q2689</f>
        <v/>
      </c>
      <c r="R2688" s="139" t="str">
        <f>'Product Ratings'!R2689</f>
        <v/>
      </c>
      <c r="S2688" s="139" t="str">
        <f>'Product Ratings'!S2689</f>
        <v/>
      </c>
      <c r="T2688" s="307" t="str">
        <f>'Product Ratings'!T2689</f>
        <v/>
      </c>
      <c r="U2688" s="146"/>
      <c r="V2688" s="146"/>
      <c r="W2688" s="146"/>
    </row>
    <row r="2689" ht="12.75" customHeight="1">
      <c r="A2689" s="146"/>
      <c r="B2689" s="146" t="str">
        <f>'Product Ratings'!B2690</f>
        <v/>
      </c>
      <c r="C2689" s="146" t="str">
        <f>'Product Ratings'!C2690</f>
        <v/>
      </c>
      <c r="D2689" s="146" t="str">
        <f>'Product Ratings'!D2690</f>
        <v/>
      </c>
      <c r="E2689" s="146" t="str">
        <f>'Product Ratings'!E2690</f>
        <v/>
      </c>
      <c r="F2689" s="305" t="str">
        <f>'Product Ratings'!F2690</f>
        <v/>
      </c>
      <c r="G2689" s="305" t="str">
        <f>'Product Ratings'!G2690</f>
        <v/>
      </c>
      <c r="H2689" s="146" t="str">
        <f>'Product Ratings'!H2690</f>
        <v/>
      </c>
      <c r="I2689" s="146" t="str">
        <f>'Product Ratings'!I2690</f>
        <v/>
      </c>
      <c r="J2689" s="305" t="str">
        <f>'Product Ratings'!J2690</f>
        <v/>
      </c>
      <c r="K2689" s="146" t="str">
        <f>'Product Ratings'!K2690</f>
        <v/>
      </c>
      <c r="L2689" s="305" t="str">
        <f>'Product Ratings'!L2690</f>
        <v/>
      </c>
      <c r="M2689" s="134" t="str">
        <f>'Product Ratings'!M2690</f>
        <v/>
      </c>
      <c r="N2689" s="146"/>
      <c r="O2689" s="139" t="str">
        <f>'Product Ratings'!O2690</f>
        <v/>
      </c>
      <c r="P2689" s="139" t="str">
        <f>'Product Ratings'!P2690</f>
        <v/>
      </c>
      <c r="Q2689" s="139" t="str">
        <f>'Product Ratings'!Q2690</f>
        <v/>
      </c>
      <c r="R2689" s="139" t="str">
        <f>'Product Ratings'!R2690</f>
        <v/>
      </c>
      <c r="S2689" s="139" t="str">
        <f>'Product Ratings'!S2690</f>
        <v/>
      </c>
      <c r="T2689" s="307" t="str">
        <f>'Product Ratings'!T2690</f>
        <v/>
      </c>
      <c r="U2689" s="146"/>
      <c r="V2689" s="146"/>
      <c r="W2689" s="146"/>
    </row>
    <row r="2690" ht="12.75" customHeight="1">
      <c r="A2690" s="146"/>
      <c r="B2690" s="146" t="str">
        <f>'Product Ratings'!B2691</f>
        <v/>
      </c>
      <c r="C2690" s="146" t="str">
        <f>'Product Ratings'!C2691</f>
        <v/>
      </c>
      <c r="D2690" s="146" t="str">
        <f>'Product Ratings'!D2691</f>
        <v/>
      </c>
      <c r="E2690" s="146" t="str">
        <f>'Product Ratings'!E2691</f>
        <v/>
      </c>
      <c r="F2690" s="305" t="str">
        <f>'Product Ratings'!F2691</f>
        <v/>
      </c>
      <c r="G2690" s="305" t="str">
        <f>'Product Ratings'!G2691</f>
        <v/>
      </c>
      <c r="H2690" s="146" t="str">
        <f>'Product Ratings'!H2691</f>
        <v/>
      </c>
      <c r="I2690" s="146" t="str">
        <f>'Product Ratings'!I2691</f>
        <v/>
      </c>
      <c r="J2690" s="305" t="str">
        <f>'Product Ratings'!J2691</f>
        <v/>
      </c>
      <c r="K2690" s="146" t="str">
        <f>'Product Ratings'!K2691</f>
        <v/>
      </c>
      <c r="L2690" s="305" t="str">
        <f>'Product Ratings'!L2691</f>
        <v/>
      </c>
      <c r="M2690" s="134" t="str">
        <f>'Product Ratings'!M2691</f>
        <v/>
      </c>
      <c r="N2690" s="146"/>
      <c r="O2690" s="139" t="str">
        <f>'Product Ratings'!O2691</f>
        <v/>
      </c>
      <c r="P2690" s="139" t="str">
        <f>'Product Ratings'!P2691</f>
        <v/>
      </c>
      <c r="Q2690" s="139" t="str">
        <f>'Product Ratings'!Q2691</f>
        <v/>
      </c>
      <c r="R2690" s="139" t="str">
        <f>'Product Ratings'!R2691</f>
        <v/>
      </c>
      <c r="S2690" s="139" t="str">
        <f>'Product Ratings'!S2691</f>
        <v/>
      </c>
      <c r="T2690" s="307" t="str">
        <f>'Product Ratings'!T2691</f>
        <v/>
      </c>
      <c r="U2690" s="146"/>
      <c r="V2690" s="146"/>
      <c r="W2690" s="146"/>
    </row>
    <row r="2691" ht="12.75" customHeight="1">
      <c r="A2691" s="146"/>
      <c r="B2691" s="146" t="str">
        <f>'Product Ratings'!B2692</f>
        <v/>
      </c>
      <c r="C2691" s="146" t="str">
        <f>'Product Ratings'!C2692</f>
        <v/>
      </c>
      <c r="D2691" s="146" t="str">
        <f>'Product Ratings'!D2692</f>
        <v/>
      </c>
      <c r="E2691" s="146" t="str">
        <f>'Product Ratings'!E2692</f>
        <v/>
      </c>
      <c r="F2691" s="305" t="str">
        <f>'Product Ratings'!F2692</f>
        <v/>
      </c>
      <c r="G2691" s="305" t="str">
        <f>'Product Ratings'!G2692</f>
        <v/>
      </c>
      <c r="H2691" s="146" t="str">
        <f>'Product Ratings'!H2692</f>
        <v/>
      </c>
      <c r="I2691" s="146" t="str">
        <f>'Product Ratings'!I2692</f>
        <v/>
      </c>
      <c r="J2691" s="305" t="str">
        <f>'Product Ratings'!J2692</f>
        <v/>
      </c>
      <c r="K2691" s="146" t="str">
        <f>'Product Ratings'!K2692</f>
        <v/>
      </c>
      <c r="L2691" s="305" t="str">
        <f>'Product Ratings'!L2692</f>
        <v/>
      </c>
      <c r="M2691" s="134" t="str">
        <f>'Product Ratings'!M2692</f>
        <v/>
      </c>
      <c r="N2691" s="146"/>
      <c r="O2691" s="139" t="str">
        <f>'Product Ratings'!O2692</f>
        <v/>
      </c>
      <c r="P2691" s="139" t="str">
        <f>'Product Ratings'!P2692</f>
        <v/>
      </c>
      <c r="Q2691" s="139" t="str">
        <f>'Product Ratings'!Q2692</f>
        <v/>
      </c>
      <c r="R2691" s="139" t="str">
        <f>'Product Ratings'!R2692</f>
        <v/>
      </c>
      <c r="S2691" s="139" t="str">
        <f>'Product Ratings'!S2692</f>
        <v/>
      </c>
      <c r="T2691" s="307" t="str">
        <f>'Product Ratings'!T2692</f>
        <v/>
      </c>
      <c r="U2691" s="146"/>
      <c r="V2691" s="146"/>
      <c r="W2691" s="146"/>
    </row>
    <row r="2692" ht="12.75" customHeight="1">
      <c r="A2692" s="146"/>
      <c r="B2692" s="146" t="str">
        <f>'Product Ratings'!B2693</f>
        <v/>
      </c>
      <c r="C2692" s="146" t="str">
        <f>'Product Ratings'!C2693</f>
        <v/>
      </c>
      <c r="D2692" s="146" t="str">
        <f>'Product Ratings'!D2693</f>
        <v/>
      </c>
      <c r="E2692" s="146" t="str">
        <f>'Product Ratings'!E2693</f>
        <v/>
      </c>
      <c r="F2692" s="305" t="str">
        <f>'Product Ratings'!F2693</f>
        <v/>
      </c>
      <c r="G2692" s="305" t="str">
        <f>'Product Ratings'!G2693</f>
        <v/>
      </c>
      <c r="H2692" s="146" t="str">
        <f>'Product Ratings'!H2693</f>
        <v/>
      </c>
      <c r="I2692" s="146" t="str">
        <f>'Product Ratings'!I2693</f>
        <v/>
      </c>
      <c r="J2692" s="305" t="str">
        <f>'Product Ratings'!J2693</f>
        <v/>
      </c>
      <c r="K2692" s="146" t="str">
        <f>'Product Ratings'!K2693</f>
        <v/>
      </c>
      <c r="L2692" s="305" t="str">
        <f>'Product Ratings'!L2693</f>
        <v/>
      </c>
      <c r="M2692" s="134" t="str">
        <f>'Product Ratings'!M2693</f>
        <v/>
      </c>
      <c r="N2692" s="146"/>
      <c r="O2692" s="139" t="str">
        <f>'Product Ratings'!O2693</f>
        <v/>
      </c>
      <c r="P2692" s="139" t="str">
        <f>'Product Ratings'!P2693</f>
        <v/>
      </c>
      <c r="Q2692" s="139" t="str">
        <f>'Product Ratings'!Q2693</f>
        <v/>
      </c>
      <c r="R2692" s="139" t="str">
        <f>'Product Ratings'!R2693</f>
        <v/>
      </c>
      <c r="S2692" s="139" t="str">
        <f>'Product Ratings'!S2693</f>
        <v/>
      </c>
      <c r="T2692" s="307" t="str">
        <f>'Product Ratings'!T2693</f>
        <v/>
      </c>
      <c r="U2692" s="146"/>
      <c r="V2692" s="146"/>
      <c r="W2692" s="146"/>
    </row>
    <row r="2693" ht="12.75" customHeight="1">
      <c r="A2693" s="146"/>
      <c r="B2693" s="146" t="str">
        <f>'Product Ratings'!B2694</f>
        <v/>
      </c>
      <c r="C2693" s="146" t="str">
        <f>'Product Ratings'!C2694</f>
        <v/>
      </c>
      <c r="D2693" s="146" t="str">
        <f>'Product Ratings'!D2694</f>
        <v/>
      </c>
      <c r="E2693" s="146" t="str">
        <f>'Product Ratings'!E2694</f>
        <v/>
      </c>
      <c r="F2693" s="305" t="str">
        <f>'Product Ratings'!F2694</f>
        <v/>
      </c>
      <c r="G2693" s="305" t="str">
        <f>'Product Ratings'!G2694</f>
        <v/>
      </c>
      <c r="H2693" s="146" t="str">
        <f>'Product Ratings'!H2694</f>
        <v/>
      </c>
      <c r="I2693" s="146" t="str">
        <f>'Product Ratings'!I2694</f>
        <v/>
      </c>
      <c r="J2693" s="305" t="str">
        <f>'Product Ratings'!J2694</f>
        <v/>
      </c>
      <c r="K2693" s="146" t="str">
        <f>'Product Ratings'!K2694</f>
        <v/>
      </c>
      <c r="L2693" s="305" t="str">
        <f>'Product Ratings'!L2694</f>
        <v/>
      </c>
      <c r="M2693" s="134" t="str">
        <f>'Product Ratings'!M2694</f>
        <v/>
      </c>
      <c r="N2693" s="146"/>
      <c r="O2693" s="139" t="str">
        <f>'Product Ratings'!O2694</f>
        <v/>
      </c>
      <c r="P2693" s="139" t="str">
        <f>'Product Ratings'!P2694</f>
        <v/>
      </c>
      <c r="Q2693" s="139" t="str">
        <f>'Product Ratings'!Q2694</f>
        <v/>
      </c>
      <c r="R2693" s="139" t="str">
        <f>'Product Ratings'!R2694</f>
        <v/>
      </c>
      <c r="S2693" s="139" t="str">
        <f>'Product Ratings'!S2694</f>
        <v/>
      </c>
      <c r="T2693" s="307" t="str">
        <f>'Product Ratings'!T2694</f>
        <v/>
      </c>
      <c r="U2693" s="146"/>
      <c r="V2693" s="146"/>
      <c r="W2693" s="146"/>
    </row>
    <row r="2694" ht="12.75" customHeight="1">
      <c r="A2694" s="146"/>
      <c r="B2694" s="146" t="str">
        <f>'Product Ratings'!B2695</f>
        <v/>
      </c>
      <c r="C2694" s="146" t="str">
        <f>'Product Ratings'!C2695</f>
        <v/>
      </c>
      <c r="D2694" s="146" t="str">
        <f>'Product Ratings'!D2695</f>
        <v/>
      </c>
      <c r="E2694" s="146" t="str">
        <f>'Product Ratings'!E2695</f>
        <v/>
      </c>
      <c r="F2694" s="305" t="str">
        <f>'Product Ratings'!F2695</f>
        <v/>
      </c>
      <c r="G2694" s="305" t="str">
        <f>'Product Ratings'!G2695</f>
        <v/>
      </c>
      <c r="H2694" s="146" t="str">
        <f>'Product Ratings'!H2695</f>
        <v/>
      </c>
      <c r="I2694" s="146" t="str">
        <f>'Product Ratings'!I2695</f>
        <v/>
      </c>
      <c r="J2694" s="305" t="str">
        <f>'Product Ratings'!J2695</f>
        <v/>
      </c>
      <c r="K2694" s="146" t="str">
        <f>'Product Ratings'!K2695</f>
        <v/>
      </c>
      <c r="L2694" s="305" t="str">
        <f>'Product Ratings'!L2695</f>
        <v/>
      </c>
      <c r="M2694" s="134" t="str">
        <f>'Product Ratings'!M2695</f>
        <v/>
      </c>
      <c r="N2694" s="146"/>
      <c r="O2694" s="139" t="str">
        <f>'Product Ratings'!O2695</f>
        <v/>
      </c>
      <c r="P2694" s="139" t="str">
        <f>'Product Ratings'!P2695</f>
        <v/>
      </c>
      <c r="Q2694" s="139" t="str">
        <f>'Product Ratings'!Q2695</f>
        <v/>
      </c>
      <c r="R2694" s="139" t="str">
        <f>'Product Ratings'!R2695</f>
        <v/>
      </c>
      <c r="S2694" s="139" t="str">
        <f>'Product Ratings'!S2695</f>
        <v/>
      </c>
      <c r="T2694" s="307" t="str">
        <f>'Product Ratings'!T2695</f>
        <v/>
      </c>
      <c r="U2694" s="146"/>
      <c r="V2694" s="146"/>
      <c r="W2694" s="146"/>
    </row>
    <row r="2695" ht="12.75" customHeight="1">
      <c r="A2695" s="146"/>
      <c r="B2695" s="146" t="str">
        <f>'Product Ratings'!B2696</f>
        <v/>
      </c>
      <c r="C2695" s="146" t="str">
        <f>'Product Ratings'!C2696</f>
        <v/>
      </c>
      <c r="D2695" s="146" t="str">
        <f>'Product Ratings'!D2696</f>
        <v/>
      </c>
      <c r="E2695" s="146" t="str">
        <f>'Product Ratings'!E2696</f>
        <v/>
      </c>
      <c r="F2695" s="305" t="str">
        <f>'Product Ratings'!F2696</f>
        <v/>
      </c>
      <c r="G2695" s="305" t="str">
        <f>'Product Ratings'!G2696</f>
        <v/>
      </c>
      <c r="H2695" s="146" t="str">
        <f>'Product Ratings'!H2696</f>
        <v/>
      </c>
      <c r="I2695" s="146" t="str">
        <f>'Product Ratings'!I2696</f>
        <v/>
      </c>
      <c r="J2695" s="305" t="str">
        <f>'Product Ratings'!J2696</f>
        <v/>
      </c>
      <c r="K2695" s="146" t="str">
        <f>'Product Ratings'!K2696</f>
        <v/>
      </c>
      <c r="L2695" s="305" t="str">
        <f>'Product Ratings'!L2696</f>
        <v/>
      </c>
      <c r="M2695" s="134" t="str">
        <f>'Product Ratings'!M2696</f>
        <v/>
      </c>
      <c r="N2695" s="146"/>
      <c r="O2695" s="139" t="str">
        <f>'Product Ratings'!O2696</f>
        <v/>
      </c>
      <c r="P2695" s="139" t="str">
        <f>'Product Ratings'!P2696</f>
        <v/>
      </c>
      <c r="Q2695" s="139" t="str">
        <f>'Product Ratings'!Q2696</f>
        <v/>
      </c>
      <c r="R2695" s="139" t="str">
        <f>'Product Ratings'!R2696</f>
        <v/>
      </c>
      <c r="S2695" s="139" t="str">
        <f>'Product Ratings'!S2696</f>
        <v/>
      </c>
      <c r="T2695" s="307" t="str">
        <f>'Product Ratings'!T2696</f>
        <v/>
      </c>
      <c r="U2695" s="146"/>
      <c r="V2695" s="146"/>
      <c r="W2695" s="146"/>
    </row>
    <row r="2696" ht="12.75" customHeight="1">
      <c r="A2696" s="146"/>
      <c r="B2696" s="146" t="str">
        <f>'Product Ratings'!B2697</f>
        <v/>
      </c>
      <c r="C2696" s="146" t="str">
        <f>'Product Ratings'!C2697</f>
        <v/>
      </c>
      <c r="D2696" s="146" t="str">
        <f>'Product Ratings'!D2697</f>
        <v/>
      </c>
      <c r="E2696" s="146" t="str">
        <f>'Product Ratings'!E2697</f>
        <v/>
      </c>
      <c r="F2696" s="305" t="str">
        <f>'Product Ratings'!F2697</f>
        <v/>
      </c>
      <c r="G2696" s="305" t="str">
        <f>'Product Ratings'!G2697</f>
        <v/>
      </c>
      <c r="H2696" s="146" t="str">
        <f>'Product Ratings'!H2697</f>
        <v/>
      </c>
      <c r="I2696" s="146" t="str">
        <f>'Product Ratings'!I2697</f>
        <v/>
      </c>
      <c r="J2696" s="305" t="str">
        <f>'Product Ratings'!J2697</f>
        <v/>
      </c>
      <c r="K2696" s="146" t="str">
        <f>'Product Ratings'!K2697</f>
        <v/>
      </c>
      <c r="L2696" s="305" t="str">
        <f>'Product Ratings'!L2697</f>
        <v/>
      </c>
      <c r="M2696" s="134" t="str">
        <f>'Product Ratings'!M2697</f>
        <v/>
      </c>
      <c r="N2696" s="146"/>
      <c r="O2696" s="139" t="str">
        <f>'Product Ratings'!O2697</f>
        <v/>
      </c>
      <c r="P2696" s="139" t="str">
        <f>'Product Ratings'!P2697</f>
        <v/>
      </c>
      <c r="Q2696" s="139" t="str">
        <f>'Product Ratings'!Q2697</f>
        <v/>
      </c>
      <c r="R2696" s="139" t="str">
        <f>'Product Ratings'!R2697</f>
        <v/>
      </c>
      <c r="S2696" s="139" t="str">
        <f>'Product Ratings'!S2697</f>
        <v/>
      </c>
      <c r="T2696" s="307" t="str">
        <f>'Product Ratings'!T2697</f>
        <v/>
      </c>
      <c r="U2696" s="146"/>
      <c r="V2696" s="146"/>
      <c r="W2696" s="146"/>
    </row>
    <row r="2697" ht="12.75" customHeight="1">
      <c r="A2697" s="146"/>
      <c r="B2697" s="146" t="str">
        <f>'Product Ratings'!B2698</f>
        <v/>
      </c>
      <c r="C2697" s="146" t="str">
        <f>'Product Ratings'!C2698</f>
        <v/>
      </c>
      <c r="D2697" s="146" t="str">
        <f>'Product Ratings'!D2698</f>
        <v/>
      </c>
      <c r="E2697" s="146" t="str">
        <f>'Product Ratings'!E2698</f>
        <v/>
      </c>
      <c r="F2697" s="305" t="str">
        <f>'Product Ratings'!F2698</f>
        <v/>
      </c>
      <c r="G2697" s="305" t="str">
        <f>'Product Ratings'!G2698</f>
        <v/>
      </c>
      <c r="H2697" s="146" t="str">
        <f>'Product Ratings'!H2698</f>
        <v/>
      </c>
      <c r="I2697" s="146" t="str">
        <f>'Product Ratings'!I2698</f>
        <v/>
      </c>
      <c r="J2697" s="305" t="str">
        <f>'Product Ratings'!J2698</f>
        <v/>
      </c>
      <c r="K2697" s="146" t="str">
        <f>'Product Ratings'!K2698</f>
        <v/>
      </c>
      <c r="L2697" s="305" t="str">
        <f>'Product Ratings'!L2698</f>
        <v/>
      </c>
      <c r="M2697" s="134" t="str">
        <f>'Product Ratings'!M2698</f>
        <v/>
      </c>
      <c r="N2697" s="146"/>
      <c r="O2697" s="139" t="str">
        <f>'Product Ratings'!O2698</f>
        <v/>
      </c>
      <c r="P2697" s="139" t="str">
        <f>'Product Ratings'!P2698</f>
        <v/>
      </c>
      <c r="Q2697" s="139" t="str">
        <f>'Product Ratings'!Q2698</f>
        <v/>
      </c>
      <c r="R2697" s="139" t="str">
        <f>'Product Ratings'!R2698</f>
        <v/>
      </c>
      <c r="S2697" s="139" t="str">
        <f>'Product Ratings'!S2698</f>
        <v/>
      </c>
      <c r="T2697" s="307" t="str">
        <f>'Product Ratings'!T2698</f>
        <v/>
      </c>
      <c r="U2697" s="146"/>
      <c r="V2697" s="146"/>
      <c r="W2697" s="146"/>
    </row>
    <row r="2698" ht="12.75" customHeight="1">
      <c r="A2698" s="146"/>
      <c r="B2698" s="146" t="str">
        <f>'Product Ratings'!B2699</f>
        <v/>
      </c>
      <c r="C2698" s="146" t="str">
        <f>'Product Ratings'!C2699</f>
        <v/>
      </c>
      <c r="D2698" s="146" t="str">
        <f>'Product Ratings'!D2699</f>
        <v/>
      </c>
      <c r="E2698" s="146" t="str">
        <f>'Product Ratings'!E2699</f>
        <v/>
      </c>
      <c r="F2698" s="305" t="str">
        <f>'Product Ratings'!F2699</f>
        <v/>
      </c>
      <c r="G2698" s="305" t="str">
        <f>'Product Ratings'!G2699</f>
        <v/>
      </c>
      <c r="H2698" s="146" t="str">
        <f>'Product Ratings'!H2699</f>
        <v/>
      </c>
      <c r="I2698" s="146" t="str">
        <f>'Product Ratings'!I2699</f>
        <v/>
      </c>
      <c r="J2698" s="305" t="str">
        <f>'Product Ratings'!J2699</f>
        <v/>
      </c>
      <c r="K2698" s="146" t="str">
        <f>'Product Ratings'!K2699</f>
        <v/>
      </c>
      <c r="L2698" s="305" t="str">
        <f>'Product Ratings'!L2699</f>
        <v/>
      </c>
      <c r="M2698" s="134" t="str">
        <f>'Product Ratings'!M2699</f>
        <v/>
      </c>
      <c r="N2698" s="146"/>
      <c r="O2698" s="139" t="str">
        <f>'Product Ratings'!O2699</f>
        <v/>
      </c>
      <c r="P2698" s="139" t="str">
        <f>'Product Ratings'!P2699</f>
        <v/>
      </c>
      <c r="Q2698" s="139" t="str">
        <f>'Product Ratings'!Q2699</f>
        <v/>
      </c>
      <c r="R2698" s="139" t="str">
        <f>'Product Ratings'!R2699</f>
        <v/>
      </c>
      <c r="S2698" s="139" t="str">
        <f>'Product Ratings'!S2699</f>
        <v/>
      </c>
      <c r="T2698" s="307" t="str">
        <f>'Product Ratings'!T2699</f>
        <v/>
      </c>
      <c r="U2698" s="146"/>
      <c r="V2698" s="146"/>
      <c r="W2698" s="146"/>
    </row>
    <row r="2699" ht="12.75" customHeight="1">
      <c r="A2699" s="146"/>
      <c r="B2699" s="146" t="str">
        <f>'Product Ratings'!B2700</f>
        <v/>
      </c>
      <c r="C2699" s="146" t="str">
        <f>'Product Ratings'!C2700</f>
        <v/>
      </c>
      <c r="D2699" s="146" t="str">
        <f>'Product Ratings'!D2700</f>
        <v/>
      </c>
      <c r="E2699" s="146" t="str">
        <f>'Product Ratings'!E2700</f>
        <v/>
      </c>
      <c r="F2699" s="305" t="str">
        <f>'Product Ratings'!F2700</f>
        <v/>
      </c>
      <c r="G2699" s="305" t="str">
        <f>'Product Ratings'!G2700</f>
        <v/>
      </c>
      <c r="H2699" s="146" t="str">
        <f>'Product Ratings'!H2700</f>
        <v/>
      </c>
      <c r="I2699" s="146" t="str">
        <f>'Product Ratings'!I2700</f>
        <v/>
      </c>
      <c r="J2699" s="305" t="str">
        <f>'Product Ratings'!J2700</f>
        <v/>
      </c>
      <c r="K2699" s="146" t="str">
        <f>'Product Ratings'!K2700</f>
        <v/>
      </c>
      <c r="L2699" s="305" t="str">
        <f>'Product Ratings'!L2700</f>
        <v/>
      </c>
      <c r="M2699" s="134" t="str">
        <f>'Product Ratings'!M2700</f>
        <v/>
      </c>
      <c r="N2699" s="146"/>
      <c r="O2699" s="139" t="str">
        <f>'Product Ratings'!O2700</f>
        <v/>
      </c>
      <c r="P2699" s="139" t="str">
        <f>'Product Ratings'!P2700</f>
        <v/>
      </c>
      <c r="Q2699" s="139" t="str">
        <f>'Product Ratings'!Q2700</f>
        <v/>
      </c>
      <c r="R2699" s="139" t="str">
        <f>'Product Ratings'!R2700</f>
        <v/>
      </c>
      <c r="S2699" s="139" t="str">
        <f>'Product Ratings'!S2700</f>
        <v/>
      </c>
      <c r="T2699" s="307" t="str">
        <f>'Product Ratings'!T2700</f>
        <v/>
      </c>
      <c r="U2699" s="146"/>
      <c r="V2699" s="146"/>
      <c r="W2699" s="146"/>
    </row>
    <row r="2700" ht="12.75" customHeight="1">
      <c r="A2700" s="146"/>
      <c r="B2700" s="146" t="str">
        <f>'Product Ratings'!B2701</f>
        <v/>
      </c>
      <c r="C2700" s="146" t="str">
        <f>'Product Ratings'!C2701</f>
        <v/>
      </c>
      <c r="D2700" s="146" t="str">
        <f>'Product Ratings'!D2701</f>
        <v/>
      </c>
      <c r="E2700" s="146" t="str">
        <f>'Product Ratings'!E2701</f>
        <v/>
      </c>
      <c r="F2700" s="305" t="str">
        <f>'Product Ratings'!F2701</f>
        <v/>
      </c>
      <c r="G2700" s="305" t="str">
        <f>'Product Ratings'!G2701</f>
        <v/>
      </c>
      <c r="H2700" s="146" t="str">
        <f>'Product Ratings'!H2701</f>
        <v/>
      </c>
      <c r="I2700" s="146" t="str">
        <f>'Product Ratings'!I2701</f>
        <v/>
      </c>
      <c r="J2700" s="305" t="str">
        <f>'Product Ratings'!J2701</f>
        <v/>
      </c>
      <c r="K2700" s="146" t="str">
        <f>'Product Ratings'!K2701</f>
        <v/>
      </c>
      <c r="L2700" s="305" t="str">
        <f>'Product Ratings'!L2701</f>
        <v/>
      </c>
      <c r="M2700" s="134" t="str">
        <f>'Product Ratings'!M2701</f>
        <v/>
      </c>
      <c r="N2700" s="146"/>
      <c r="O2700" s="139" t="str">
        <f>'Product Ratings'!O2701</f>
        <v/>
      </c>
      <c r="P2700" s="139" t="str">
        <f>'Product Ratings'!P2701</f>
        <v/>
      </c>
      <c r="Q2700" s="139" t="str">
        <f>'Product Ratings'!Q2701</f>
        <v/>
      </c>
      <c r="R2700" s="139" t="str">
        <f>'Product Ratings'!R2701</f>
        <v/>
      </c>
      <c r="S2700" s="139" t="str">
        <f>'Product Ratings'!S2701</f>
        <v/>
      </c>
      <c r="T2700" s="307" t="str">
        <f>'Product Ratings'!T2701</f>
        <v/>
      </c>
      <c r="U2700" s="146"/>
      <c r="V2700" s="146"/>
      <c r="W2700" s="146"/>
    </row>
    <row r="2701" ht="12.75" customHeight="1">
      <c r="A2701" s="146"/>
      <c r="B2701" s="146" t="str">
        <f>'Product Ratings'!B2702</f>
        <v/>
      </c>
      <c r="C2701" s="146" t="str">
        <f>'Product Ratings'!C2702</f>
        <v/>
      </c>
      <c r="D2701" s="146" t="str">
        <f>'Product Ratings'!D2702</f>
        <v/>
      </c>
      <c r="E2701" s="146" t="str">
        <f>'Product Ratings'!E2702</f>
        <v/>
      </c>
      <c r="F2701" s="305" t="str">
        <f>'Product Ratings'!F2702</f>
        <v/>
      </c>
      <c r="G2701" s="305" t="str">
        <f>'Product Ratings'!G2702</f>
        <v/>
      </c>
      <c r="H2701" s="146" t="str">
        <f>'Product Ratings'!H2702</f>
        <v/>
      </c>
      <c r="I2701" s="146" t="str">
        <f>'Product Ratings'!I2702</f>
        <v/>
      </c>
      <c r="J2701" s="305" t="str">
        <f>'Product Ratings'!J2702</f>
        <v/>
      </c>
      <c r="K2701" s="146" t="str">
        <f>'Product Ratings'!K2702</f>
        <v/>
      </c>
      <c r="L2701" s="305" t="str">
        <f>'Product Ratings'!L2702</f>
        <v/>
      </c>
      <c r="M2701" s="134" t="str">
        <f>'Product Ratings'!M2702</f>
        <v/>
      </c>
      <c r="N2701" s="146"/>
      <c r="O2701" s="139" t="str">
        <f>'Product Ratings'!O2702</f>
        <v/>
      </c>
      <c r="P2701" s="139" t="str">
        <f>'Product Ratings'!P2702</f>
        <v/>
      </c>
      <c r="Q2701" s="139" t="str">
        <f>'Product Ratings'!Q2702</f>
        <v/>
      </c>
      <c r="R2701" s="139" t="str">
        <f>'Product Ratings'!R2702</f>
        <v/>
      </c>
      <c r="S2701" s="139" t="str">
        <f>'Product Ratings'!S2702</f>
        <v/>
      </c>
      <c r="T2701" s="307" t="str">
        <f>'Product Ratings'!T2702</f>
        <v/>
      </c>
      <c r="U2701" s="146"/>
      <c r="V2701" s="146"/>
      <c r="W2701" s="146"/>
    </row>
    <row r="2702" ht="12.75" customHeight="1">
      <c r="A2702" s="146"/>
      <c r="B2702" s="146" t="str">
        <f>'Product Ratings'!B2703</f>
        <v/>
      </c>
      <c r="C2702" s="146" t="str">
        <f>'Product Ratings'!C2703</f>
        <v/>
      </c>
      <c r="D2702" s="146" t="str">
        <f>'Product Ratings'!D2703</f>
        <v/>
      </c>
      <c r="E2702" s="146" t="str">
        <f>'Product Ratings'!E2703</f>
        <v/>
      </c>
      <c r="F2702" s="305" t="str">
        <f>'Product Ratings'!F2703</f>
        <v/>
      </c>
      <c r="G2702" s="305" t="str">
        <f>'Product Ratings'!G2703</f>
        <v/>
      </c>
      <c r="H2702" s="146" t="str">
        <f>'Product Ratings'!H2703</f>
        <v/>
      </c>
      <c r="I2702" s="146" t="str">
        <f>'Product Ratings'!I2703</f>
        <v/>
      </c>
      <c r="J2702" s="305" t="str">
        <f>'Product Ratings'!J2703</f>
        <v/>
      </c>
      <c r="K2702" s="146" t="str">
        <f>'Product Ratings'!K2703</f>
        <v/>
      </c>
      <c r="L2702" s="305" t="str">
        <f>'Product Ratings'!L2703</f>
        <v/>
      </c>
      <c r="M2702" s="134" t="str">
        <f>'Product Ratings'!M2703</f>
        <v/>
      </c>
      <c r="N2702" s="146"/>
      <c r="O2702" s="139" t="str">
        <f>'Product Ratings'!O2703</f>
        <v/>
      </c>
      <c r="P2702" s="139" t="str">
        <f>'Product Ratings'!P2703</f>
        <v/>
      </c>
      <c r="Q2702" s="139" t="str">
        <f>'Product Ratings'!Q2703</f>
        <v/>
      </c>
      <c r="R2702" s="139" t="str">
        <f>'Product Ratings'!R2703</f>
        <v/>
      </c>
      <c r="S2702" s="139" t="str">
        <f>'Product Ratings'!S2703</f>
        <v/>
      </c>
      <c r="T2702" s="307" t="str">
        <f>'Product Ratings'!T2703</f>
        <v/>
      </c>
      <c r="U2702" s="146"/>
      <c r="V2702" s="146"/>
      <c r="W2702" s="146"/>
    </row>
    <row r="2703" ht="12.75" customHeight="1">
      <c r="A2703" s="146"/>
      <c r="B2703" s="146" t="str">
        <f>'Product Ratings'!B2704</f>
        <v/>
      </c>
      <c r="C2703" s="146" t="str">
        <f>'Product Ratings'!C2704</f>
        <v/>
      </c>
      <c r="D2703" s="146" t="str">
        <f>'Product Ratings'!D2704</f>
        <v/>
      </c>
      <c r="E2703" s="146" t="str">
        <f>'Product Ratings'!E2704</f>
        <v/>
      </c>
      <c r="F2703" s="305" t="str">
        <f>'Product Ratings'!F2704</f>
        <v/>
      </c>
      <c r="G2703" s="305" t="str">
        <f>'Product Ratings'!G2704</f>
        <v/>
      </c>
      <c r="H2703" s="146" t="str">
        <f>'Product Ratings'!H2704</f>
        <v/>
      </c>
      <c r="I2703" s="146" t="str">
        <f>'Product Ratings'!I2704</f>
        <v/>
      </c>
      <c r="J2703" s="305" t="str">
        <f>'Product Ratings'!J2704</f>
        <v/>
      </c>
      <c r="K2703" s="146" t="str">
        <f>'Product Ratings'!K2704</f>
        <v/>
      </c>
      <c r="L2703" s="305" t="str">
        <f>'Product Ratings'!L2704</f>
        <v/>
      </c>
      <c r="M2703" s="134" t="str">
        <f>'Product Ratings'!M2704</f>
        <v/>
      </c>
      <c r="N2703" s="146"/>
      <c r="O2703" s="139" t="str">
        <f>'Product Ratings'!O2704</f>
        <v/>
      </c>
      <c r="P2703" s="139" t="str">
        <f>'Product Ratings'!P2704</f>
        <v/>
      </c>
      <c r="Q2703" s="139" t="str">
        <f>'Product Ratings'!Q2704</f>
        <v/>
      </c>
      <c r="R2703" s="139" t="str">
        <f>'Product Ratings'!R2704</f>
        <v/>
      </c>
      <c r="S2703" s="139" t="str">
        <f>'Product Ratings'!S2704</f>
        <v/>
      </c>
      <c r="T2703" s="307" t="str">
        <f>'Product Ratings'!T2704</f>
        <v/>
      </c>
      <c r="U2703" s="146"/>
      <c r="V2703" s="146"/>
      <c r="W2703" s="146"/>
    </row>
    <row r="2704" ht="12.75" customHeight="1">
      <c r="A2704" s="146"/>
      <c r="B2704" s="146" t="str">
        <f>'Product Ratings'!B2705</f>
        <v/>
      </c>
      <c r="C2704" s="146" t="str">
        <f>'Product Ratings'!C2705</f>
        <v/>
      </c>
      <c r="D2704" s="146" t="str">
        <f>'Product Ratings'!D2705</f>
        <v/>
      </c>
      <c r="E2704" s="146" t="str">
        <f>'Product Ratings'!E2705</f>
        <v/>
      </c>
      <c r="F2704" s="305" t="str">
        <f>'Product Ratings'!F2705</f>
        <v/>
      </c>
      <c r="G2704" s="305" t="str">
        <f>'Product Ratings'!G2705</f>
        <v/>
      </c>
      <c r="H2704" s="146" t="str">
        <f>'Product Ratings'!H2705</f>
        <v/>
      </c>
      <c r="I2704" s="146" t="str">
        <f>'Product Ratings'!I2705</f>
        <v/>
      </c>
      <c r="J2704" s="305" t="str">
        <f>'Product Ratings'!J2705</f>
        <v/>
      </c>
      <c r="K2704" s="146" t="str">
        <f>'Product Ratings'!K2705</f>
        <v/>
      </c>
      <c r="L2704" s="305" t="str">
        <f>'Product Ratings'!L2705</f>
        <v/>
      </c>
      <c r="M2704" s="134" t="str">
        <f>'Product Ratings'!M2705</f>
        <v/>
      </c>
      <c r="N2704" s="146"/>
      <c r="O2704" s="139" t="str">
        <f>'Product Ratings'!O2705</f>
        <v/>
      </c>
      <c r="P2704" s="139" t="str">
        <f>'Product Ratings'!P2705</f>
        <v/>
      </c>
      <c r="Q2704" s="139" t="str">
        <f>'Product Ratings'!Q2705</f>
        <v/>
      </c>
      <c r="R2704" s="139" t="str">
        <f>'Product Ratings'!R2705</f>
        <v/>
      </c>
      <c r="S2704" s="139" t="str">
        <f>'Product Ratings'!S2705</f>
        <v/>
      </c>
      <c r="T2704" s="307" t="str">
        <f>'Product Ratings'!T2705</f>
        <v/>
      </c>
      <c r="U2704" s="146"/>
      <c r="V2704" s="146"/>
      <c r="W2704" s="146"/>
    </row>
    <row r="2705" ht="12.75" customHeight="1">
      <c r="A2705" s="146"/>
      <c r="B2705" s="146" t="str">
        <f>'Product Ratings'!B2706</f>
        <v/>
      </c>
      <c r="C2705" s="146" t="str">
        <f>'Product Ratings'!C2706</f>
        <v/>
      </c>
      <c r="D2705" s="146" t="str">
        <f>'Product Ratings'!D2706</f>
        <v/>
      </c>
      <c r="E2705" s="146" t="str">
        <f>'Product Ratings'!E2706</f>
        <v/>
      </c>
      <c r="F2705" s="305" t="str">
        <f>'Product Ratings'!F2706</f>
        <v/>
      </c>
      <c r="G2705" s="305" t="str">
        <f>'Product Ratings'!G2706</f>
        <v/>
      </c>
      <c r="H2705" s="146" t="str">
        <f>'Product Ratings'!H2706</f>
        <v/>
      </c>
      <c r="I2705" s="146" t="str">
        <f>'Product Ratings'!I2706</f>
        <v/>
      </c>
      <c r="J2705" s="305" t="str">
        <f>'Product Ratings'!J2706</f>
        <v/>
      </c>
      <c r="K2705" s="146" t="str">
        <f>'Product Ratings'!K2706</f>
        <v/>
      </c>
      <c r="L2705" s="305" t="str">
        <f>'Product Ratings'!L2706</f>
        <v/>
      </c>
      <c r="M2705" s="134" t="str">
        <f>'Product Ratings'!M2706</f>
        <v/>
      </c>
      <c r="N2705" s="146"/>
      <c r="O2705" s="139" t="str">
        <f>'Product Ratings'!O2706</f>
        <v/>
      </c>
      <c r="P2705" s="139" t="str">
        <f>'Product Ratings'!P2706</f>
        <v/>
      </c>
      <c r="Q2705" s="139" t="str">
        <f>'Product Ratings'!Q2706</f>
        <v/>
      </c>
      <c r="R2705" s="139" t="str">
        <f>'Product Ratings'!R2706</f>
        <v/>
      </c>
      <c r="S2705" s="139" t="str">
        <f>'Product Ratings'!S2706</f>
        <v/>
      </c>
      <c r="T2705" s="307" t="str">
        <f>'Product Ratings'!T2706</f>
        <v/>
      </c>
      <c r="U2705" s="146"/>
      <c r="V2705" s="146"/>
      <c r="W2705" s="146"/>
    </row>
    <row r="2706" ht="12.75" customHeight="1">
      <c r="A2706" s="146"/>
      <c r="B2706" s="146" t="str">
        <f>'Product Ratings'!B2707</f>
        <v/>
      </c>
      <c r="C2706" s="146" t="str">
        <f>'Product Ratings'!C2707</f>
        <v/>
      </c>
      <c r="D2706" s="146" t="str">
        <f>'Product Ratings'!D2707</f>
        <v/>
      </c>
      <c r="E2706" s="146" t="str">
        <f>'Product Ratings'!E2707</f>
        <v/>
      </c>
      <c r="F2706" s="305" t="str">
        <f>'Product Ratings'!F2707</f>
        <v/>
      </c>
      <c r="G2706" s="305" t="str">
        <f>'Product Ratings'!G2707</f>
        <v/>
      </c>
      <c r="H2706" s="146" t="str">
        <f>'Product Ratings'!H2707</f>
        <v/>
      </c>
      <c r="I2706" s="146" t="str">
        <f>'Product Ratings'!I2707</f>
        <v/>
      </c>
      <c r="J2706" s="305" t="str">
        <f>'Product Ratings'!J2707</f>
        <v/>
      </c>
      <c r="K2706" s="146" t="str">
        <f>'Product Ratings'!K2707</f>
        <v/>
      </c>
      <c r="L2706" s="305" t="str">
        <f>'Product Ratings'!L2707</f>
        <v/>
      </c>
      <c r="M2706" s="134" t="str">
        <f>'Product Ratings'!M2707</f>
        <v/>
      </c>
      <c r="N2706" s="146"/>
      <c r="O2706" s="139" t="str">
        <f>'Product Ratings'!O2707</f>
        <v/>
      </c>
      <c r="P2706" s="139" t="str">
        <f>'Product Ratings'!P2707</f>
        <v/>
      </c>
      <c r="Q2706" s="139" t="str">
        <f>'Product Ratings'!Q2707</f>
        <v/>
      </c>
      <c r="R2706" s="139" t="str">
        <f>'Product Ratings'!R2707</f>
        <v/>
      </c>
      <c r="S2706" s="139" t="str">
        <f>'Product Ratings'!S2707</f>
        <v/>
      </c>
      <c r="T2706" s="307" t="str">
        <f>'Product Ratings'!T2707</f>
        <v/>
      </c>
      <c r="U2706" s="146"/>
      <c r="V2706" s="146"/>
      <c r="W2706" s="146"/>
    </row>
    <row r="2707" ht="12.75" customHeight="1">
      <c r="A2707" s="146"/>
      <c r="B2707" s="146" t="str">
        <f>'Product Ratings'!B2708</f>
        <v/>
      </c>
      <c r="C2707" s="146" t="str">
        <f>'Product Ratings'!C2708</f>
        <v/>
      </c>
      <c r="D2707" s="146" t="str">
        <f>'Product Ratings'!D2708</f>
        <v/>
      </c>
      <c r="E2707" s="146" t="str">
        <f>'Product Ratings'!E2708</f>
        <v/>
      </c>
      <c r="F2707" s="305" t="str">
        <f>'Product Ratings'!F2708</f>
        <v/>
      </c>
      <c r="G2707" s="305" t="str">
        <f>'Product Ratings'!G2708</f>
        <v/>
      </c>
      <c r="H2707" s="146" t="str">
        <f>'Product Ratings'!H2708</f>
        <v/>
      </c>
      <c r="I2707" s="146" t="str">
        <f>'Product Ratings'!I2708</f>
        <v/>
      </c>
      <c r="J2707" s="305" t="str">
        <f>'Product Ratings'!J2708</f>
        <v/>
      </c>
      <c r="K2707" s="146" t="str">
        <f>'Product Ratings'!K2708</f>
        <v/>
      </c>
      <c r="L2707" s="305" t="str">
        <f>'Product Ratings'!L2708</f>
        <v/>
      </c>
      <c r="M2707" s="134" t="str">
        <f>'Product Ratings'!M2708</f>
        <v/>
      </c>
      <c r="N2707" s="146"/>
      <c r="O2707" s="139" t="str">
        <f>'Product Ratings'!O2708</f>
        <v/>
      </c>
      <c r="P2707" s="139" t="str">
        <f>'Product Ratings'!P2708</f>
        <v/>
      </c>
      <c r="Q2707" s="139" t="str">
        <f>'Product Ratings'!Q2708</f>
        <v/>
      </c>
      <c r="R2707" s="139" t="str">
        <f>'Product Ratings'!R2708</f>
        <v/>
      </c>
      <c r="S2707" s="139" t="str">
        <f>'Product Ratings'!S2708</f>
        <v/>
      </c>
      <c r="T2707" s="307" t="str">
        <f>'Product Ratings'!T2708</f>
        <v/>
      </c>
      <c r="U2707" s="146"/>
      <c r="V2707" s="146"/>
      <c r="W2707" s="146"/>
    </row>
    <row r="2708" ht="12.75" customHeight="1">
      <c r="A2708" s="146"/>
      <c r="B2708" s="146" t="str">
        <f>'Product Ratings'!B2709</f>
        <v/>
      </c>
      <c r="C2708" s="146" t="str">
        <f>'Product Ratings'!C2709</f>
        <v/>
      </c>
      <c r="D2708" s="146" t="str">
        <f>'Product Ratings'!D2709</f>
        <v/>
      </c>
      <c r="E2708" s="146" t="str">
        <f>'Product Ratings'!E2709</f>
        <v/>
      </c>
      <c r="F2708" s="305" t="str">
        <f>'Product Ratings'!F2709</f>
        <v/>
      </c>
      <c r="G2708" s="305" t="str">
        <f>'Product Ratings'!G2709</f>
        <v/>
      </c>
      <c r="H2708" s="146" t="str">
        <f>'Product Ratings'!H2709</f>
        <v/>
      </c>
      <c r="I2708" s="146" t="str">
        <f>'Product Ratings'!I2709</f>
        <v/>
      </c>
      <c r="J2708" s="305" t="str">
        <f>'Product Ratings'!J2709</f>
        <v/>
      </c>
      <c r="K2708" s="146" t="str">
        <f>'Product Ratings'!K2709</f>
        <v/>
      </c>
      <c r="L2708" s="305" t="str">
        <f>'Product Ratings'!L2709</f>
        <v/>
      </c>
      <c r="M2708" s="134" t="str">
        <f>'Product Ratings'!M2709</f>
        <v/>
      </c>
      <c r="N2708" s="146"/>
      <c r="O2708" s="139" t="str">
        <f>'Product Ratings'!O2709</f>
        <v/>
      </c>
      <c r="P2708" s="139" t="str">
        <f>'Product Ratings'!P2709</f>
        <v/>
      </c>
      <c r="Q2708" s="139" t="str">
        <f>'Product Ratings'!Q2709</f>
        <v/>
      </c>
      <c r="R2708" s="139" t="str">
        <f>'Product Ratings'!R2709</f>
        <v/>
      </c>
      <c r="S2708" s="139" t="str">
        <f>'Product Ratings'!S2709</f>
        <v/>
      </c>
      <c r="T2708" s="307" t="str">
        <f>'Product Ratings'!T2709</f>
        <v/>
      </c>
      <c r="U2708" s="146"/>
      <c r="V2708" s="146"/>
      <c r="W2708" s="146"/>
    </row>
    <row r="2709" ht="12.75" customHeight="1">
      <c r="A2709" s="146"/>
      <c r="B2709" s="146" t="str">
        <f>'Product Ratings'!B2710</f>
        <v/>
      </c>
      <c r="C2709" s="146" t="str">
        <f>'Product Ratings'!C2710</f>
        <v/>
      </c>
      <c r="D2709" s="146" t="str">
        <f>'Product Ratings'!D2710</f>
        <v/>
      </c>
      <c r="E2709" s="146" t="str">
        <f>'Product Ratings'!E2710</f>
        <v/>
      </c>
      <c r="F2709" s="305" t="str">
        <f>'Product Ratings'!F2710</f>
        <v/>
      </c>
      <c r="G2709" s="305" t="str">
        <f>'Product Ratings'!G2710</f>
        <v/>
      </c>
      <c r="H2709" s="146" t="str">
        <f>'Product Ratings'!H2710</f>
        <v/>
      </c>
      <c r="I2709" s="146" t="str">
        <f>'Product Ratings'!I2710</f>
        <v/>
      </c>
      <c r="J2709" s="305" t="str">
        <f>'Product Ratings'!J2710</f>
        <v/>
      </c>
      <c r="K2709" s="146" t="str">
        <f>'Product Ratings'!K2710</f>
        <v/>
      </c>
      <c r="L2709" s="305" t="str">
        <f>'Product Ratings'!L2710</f>
        <v/>
      </c>
      <c r="M2709" s="134" t="str">
        <f>'Product Ratings'!M2710</f>
        <v/>
      </c>
      <c r="N2709" s="146"/>
      <c r="O2709" s="139" t="str">
        <f>'Product Ratings'!O2710</f>
        <v/>
      </c>
      <c r="P2709" s="139" t="str">
        <f>'Product Ratings'!P2710</f>
        <v/>
      </c>
      <c r="Q2709" s="139" t="str">
        <f>'Product Ratings'!Q2710</f>
        <v/>
      </c>
      <c r="R2709" s="139" t="str">
        <f>'Product Ratings'!R2710</f>
        <v/>
      </c>
      <c r="S2709" s="139" t="str">
        <f>'Product Ratings'!S2710</f>
        <v/>
      </c>
      <c r="T2709" s="307" t="str">
        <f>'Product Ratings'!T2710</f>
        <v/>
      </c>
      <c r="U2709" s="146"/>
      <c r="V2709" s="146"/>
      <c r="W2709" s="146"/>
    </row>
    <row r="2710" ht="12.75" customHeight="1">
      <c r="A2710" s="146"/>
      <c r="B2710" s="146" t="str">
        <f>'Product Ratings'!B2711</f>
        <v/>
      </c>
      <c r="C2710" s="146" t="str">
        <f>'Product Ratings'!C2711</f>
        <v/>
      </c>
      <c r="D2710" s="146" t="str">
        <f>'Product Ratings'!D2711</f>
        <v/>
      </c>
      <c r="E2710" s="146" t="str">
        <f>'Product Ratings'!E2711</f>
        <v/>
      </c>
      <c r="F2710" s="305" t="str">
        <f>'Product Ratings'!F2711</f>
        <v/>
      </c>
      <c r="G2710" s="305" t="str">
        <f>'Product Ratings'!G2711</f>
        <v/>
      </c>
      <c r="H2710" s="146" t="str">
        <f>'Product Ratings'!H2711</f>
        <v/>
      </c>
      <c r="I2710" s="146" t="str">
        <f>'Product Ratings'!I2711</f>
        <v/>
      </c>
      <c r="J2710" s="305" t="str">
        <f>'Product Ratings'!J2711</f>
        <v/>
      </c>
      <c r="K2710" s="146" t="str">
        <f>'Product Ratings'!K2711</f>
        <v/>
      </c>
      <c r="L2710" s="305" t="str">
        <f>'Product Ratings'!L2711</f>
        <v/>
      </c>
      <c r="M2710" s="134" t="str">
        <f>'Product Ratings'!M2711</f>
        <v/>
      </c>
      <c r="N2710" s="146"/>
      <c r="O2710" s="139" t="str">
        <f>'Product Ratings'!O2711</f>
        <v/>
      </c>
      <c r="P2710" s="139" t="str">
        <f>'Product Ratings'!P2711</f>
        <v/>
      </c>
      <c r="Q2710" s="139" t="str">
        <f>'Product Ratings'!Q2711</f>
        <v/>
      </c>
      <c r="R2710" s="139" t="str">
        <f>'Product Ratings'!R2711</f>
        <v/>
      </c>
      <c r="S2710" s="139" t="str">
        <f>'Product Ratings'!S2711</f>
        <v/>
      </c>
      <c r="T2710" s="307" t="str">
        <f>'Product Ratings'!T2711</f>
        <v/>
      </c>
      <c r="U2710" s="146"/>
      <c r="V2710" s="146"/>
      <c r="W2710" s="146"/>
    </row>
    <row r="2711" ht="12.75" customHeight="1">
      <c r="A2711" s="146"/>
      <c r="B2711" s="146" t="str">
        <f>'Product Ratings'!B2712</f>
        <v/>
      </c>
      <c r="C2711" s="146" t="str">
        <f>'Product Ratings'!C2712</f>
        <v/>
      </c>
      <c r="D2711" s="146" t="str">
        <f>'Product Ratings'!D2712</f>
        <v/>
      </c>
      <c r="E2711" s="146" t="str">
        <f>'Product Ratings'!E2712</f>
        <v/>
      </c>
      <c r="F2711" s="305" t="str">
        <f>'Product Ratings'!F2712</f>
        <v/>
      </c>
      <c r="G2711" s="305" t="str">
        <f>'Product Ratings'!G2712</f>
        <v/>
      </c>
      <c r="H2711" s="146" t="str">
        <f>'Product Ratings'!H2712</f>
        <v/>
      </c>
      <c r="I2711" s="146" t="str">
        <f>'Product Ratings'!I2712</f>
        <v/>
      </c>
      <c r="J2711" s="305" t="str">
        <f>'Product Ratings'!J2712</f>
        <v/>
      </c>
      <c r="K2711" s="146" t="str">
        <f>'Product Ratings'!K2712</f>
        <v/>
      </c>
      <c r="L2711" s="305" t="str">
        <f>'Product Ratings'!L2712</f>
        <v/>
      </c>
      <c r="M2711" s="134" t="str">
        <f>'Product Ratings'!M2712</f>
        <v/>
      </c>
      <c r="N2711" s="146"/>
      <c r="O2711" s="139" t="str">
        <f>'Product Ratings'!O2712</f>
        <v/>
      </c>
      <c r="P2711" s="139" t="str">
        <f>'Product Ratings'!P2712</f>
        <v/>
      </c>
      <c r="Q2711" s="139" t="str">
        <f>'Product Ratings'!Q2712</f>
        <v/>
      </c>
      <c r="R2711" s="139" t="str">
        <f>'Product Ratings'!R2712</f>
        <v/>
      </c>
      <c r="S2711" s="139" t="str">
        <f>'Product Ratings'!S2712</f>
        <v/>
      </c>
      <c r="T2711" s="307" t="str">
        <f>'Product Ratings'!T2712</f>
        <v/>
      </c>
      <c r="U2711" s="146"/>
      <c r="V2711" s="146"/>
      <c r="W2711" s="146"/>
    </row>
    <row r="2712" ht="12.75" customHeight="1">
      <c r="A2712" s="146"/>
      <c r="B2712" s="146" t="str">
        <f>'Product Ratings'!B2713</f>
        <v/>
      </c>
      <c r="C2712" s="146" t="str">
        <f>'Product Ratings'!C2713</f>
        <v/>
      </c>
      <c r="D2712" s="146" t="str">
        <f>'Product Ratings'!D2713</f>
        <v/>
      </c>
      <c r="E2712" s="146" t="str">
        <f>'Product Ratings'!E2713</f>
        <v/>
      </c>
      <c r="F2712" s="305" t="str">
        <f>'Product Ratings'!F2713</f>
        <v/>
      </c>
      <c r="G2712" s="305" t="str">
        <f>'Product Ratings'!G2713</f>
        <v/>
      </c>
      <c r="H2712" s="146" t="str">
        <f>'Product Ratings'!H2713</f>
        <v/>
      </c>
      <c r="I2712" s="146" t="str">
        <f>'Product Ratings'!I2713</f>
        <v/>
      </c>
      <c r="J2712" s="305" t="str">
        <f>'Product Ratings'!J2713</f>
        <v/>
      </c>
      <c r="K2712" s="146" t="str">
        <f>'Product Ratings'!K2713</f>
        <v/>
      </c>
      <c r="L2712" s="305" t="str">
        <f>'Product Ratings'!L2713</f>
        <v/>
      </c>
      <c r="M2712" s="134" t="str">
        <f>'Product Ratings'!M2713</f>
        <v/>
      </c>
      <c r="N2712" s="146"/>
      <c r="O2712" s="139" t="str">
        <f>'Product Ratings'!O2713</f>
        <v/>
      </c>
      <c r="P2712" s="139" t="str">
        <f>'Product Ratings'!P2713</f>
        <v/>
      </c>
      <c r="Q2712" s="139" t="str">
        <f>'Product Ratings'!Q2713</f>
        <v/>
      </c>
      <c r="R2712" s="139" t="str">
        <f>'Product Ratings'!R2713</f>
        <v/>
      </c>
      <c r="S2712" s="139" t="str">
        <f>'Product Ratings'!S2713</f>
        <v/>
      </c>
      <c r="T2712" s="307" t="str">
        <f>'Product Ratings'!T2713</f>
        <v/>
      </c>
      <c r="U2712" s="146"/>
      <c r="V2712" s="146"/>
      <c r="W2712" s="146"/>
    </row>
    <row r="2713" ht="12.75" customHeight="1">
      <c r="A2713" s="146"/>
      <c r="B2713" s="146" t="str">
        <f>'Product Ratings'!B2714</f>
        <v/>
      </c>
      <c r="C2713" s="146" t="str">
        <f>'Product Ratings'!C2714</f>
        <v/>
      </c>
      <c r="D2713" s="146" t="str">
        <f>'Product Ratings'!D2714</f>
        <v/>
      </c>
      <c r="E2713" s="146" t="str">
        <f>'Product Ratings'!E2714</f>
        <v/>
      </c>
      <c r="F2713" s="305" t="str">
        <f>'Product Ratings'!F2714</f>
        <v/>
      </c>
      <c r="G2713" s="305" t="str">
        <f>'Product Ratings'!G2714</f>
        <v/>
      </c>
      <c r="H2713" s="146" t="str">
        <f>'Product Ratings'!H2714</f>
        <v/>
      </c>
      <c r="I2713" s="146" t="str">
        <f>'Product Ratings'!I2714</f>
        <v/>
      </c>
      <c r="J2713" s="305" t="str">
        <f>'Product Ratings'!J2714</f>
        <v/>
      </c>
      <c r="K2713" s="146" t="str">
        <f>'Product Ratings'!K2714</f>
        <v/>
      </c>
      <c r="L2713" s="305" t="str">
        <f>'Product Ratings'!L2714</f>
        <v/>
      </c>
      <c r="M2713" s="134" t="str">
        <f>'Product Ratings'!M2714</f>
        <v/>
      </c>
      <c r="N2713" s="146"/>
      <c r="O2713" s="139" t="str">
        <f>'Product Ratings'!O2714</f>
        <v/>
      </c>
      <c r="P2713" s="139" t="str">
        <f>'Product Ratings'!P2714</f>
        <v/>
      </c>
      <c r="Q2713" s="139" t="str">
        <f>'Product Ratings'!Q2714</f>
        <v/>
      </c>
      <c r="R2713" s="139" t="str">
        <f>'Product Ratings'!R2714</f>
        <v/>
      </c>
      <c r="S2713" s="139" t="str">
        <f>'Product Ratings'!S2714</f>
        <v/>
      </c>
      <c r="T2713" s="307" t="str">
        <f>'Product Ratings'!T2714</f>
        <v/>
      </c>
      <c r="U2713" s="146"/>
      <c r="V2713" s="146"/>
      <c r="W2713" s="146"/>
    </row>
    <row r="2714" ht="12.75" customHeight="1">
      <c r="A2714" s="146"/>
      <c r="B2714" s="146" t="str">
        <f>'Product Ratings'!B2715</f>
        <v/>
      </c>
      <c r="C2714" s="146" t="str">
        <f>'Product Ratings'!C2715</f>
        <v/>
      </c>
      <c r="D2714" s="146" t="str">
        <f>'Product Ratings'!D2715</f>
        <v/>
      </c>
      <c r="E2714" s="146" t="str">
        <f>'Product Ratings'!E2715</f>
        <v/>
      </c>
      <c r="F2714" s="305" t="str">
        <f>'Product Ratings'!F2715</f>
        <v/>
      </c>
      <c r="G2714" s="305" t="str">
        <f>'Product Ratings'!G2715</f>
        <v/>
      </c>
      <c r="H2714" s="146" t="str">
        <f>'Product Ratings'!H2715</f>
        <v/>
      </c>
      <c r="I2714" s="146" t="str">
        <f>'Product Ratings'!I2715</f>
        <v/>
      </c>
      <c r="J2714" s="305" t="str">
        <f>'Product Ratings'!J2715</f>
        <v/>
      </c>
      <c r="K2714" s="146" t="str">
        <f>'Product Ratings'!K2715</f>
        <v/>
      </c>
      <c r="L2714" s="305" t="str">
        <f>'Product Ratings'!L2715</f>
        <v/>
      </c>
      <c r="M2714" s="134" t="str">
        <f>'Product Ratings'!M2715</f>
        <v/>
      </c>
      <c r="N2714" s="146"/>
      <c r="O2714" s="139" t="str">
        <f>'Product Ratings'!O2715</f>
        <v/>
      </c>
      <c r="P2714" s="139" t="str">
        <f>'Product Ratings'!P2715</f>
        <v/>
      </c>
      <c r="Q2714" s="139" t="str">
        <f>'Product Ratings'!Q2715</f>
        <v/>
      </c>
      <c r="R2714" s="139" t="str">
        <f>'Product Ratings'!R2715</f>
        <v/>
      </c>
      <c r="S2714" s="139" t="str">
        <f>'Product Ratings'!S2715</f>
        <v/>
      </c>
      <c r="T2714" s="307" t="str">
        <f>'Product Ratings'!T2715</f>
        <v/>
      </c>
      <c r="U2714" s="146"/>
      <c r="V2714" s="146"/>
      <c r="W2714" s="146"/>
    </row>
    <row r="2715" ht="12.75" customHeight="1">
      <c r="A2715" s="146"/>
      <c r="B2715" s="146" t="str">
        <f>'Product Ratings'!B2716</f>
        <v/>
      </c>
      <c r="C2715" s="146" t="str">
        <f>'Product Ratings'!C2716</f>
        <v/>
      </c>
      <c r="D2715" s="146" t="str">
        <f>'Product Ratings'!D2716</f>
        <v/>
      </c>
      <c r="E2715" s="146" t="str">
        <f>'Product Ratings'!E2716</f>
        <v/>
      </c>
      <c r="F2715" s="305" t="str">
        <f>'Product Ratings'!F2716</f>
        <v/>
      </c>
      <c r="G2715" s="305" t="str">
        <f>'Product Ratings'!G2716</f>
        <v/>
      </c>
      <c r="H2715" s="146" t="str">
        <f>'Product Ratings'!H2716</f>
        <v/>
      </c>
      <c r="I2715" s="146" t="str">
        <f>'Product Ratings'!I2716</f>
        <v/>
      </c>
      <c r="J2715" s="305" t="str">
        <f>'Product Ratings'!J2716</f>
        <v/>
      </c>
      <c r="K2715" s="146" t="str">
        <f>'Product Ratings'!K2716</f>
        <v/>
      </c>
      <c r="L2715" s="305" t="str">
        <f>'Product Ratings'!L2716</f>
        <v/>
      </c>
      <c r="M2715" s="134" t="str">
        <f>'Product Ratings'!M2716</f>
        <v/>
      </c>
      <c r="N2715" s="146"/>
      <c r="O2715" s="139" t="str">
        <f>'Product Ratings'!O2716</f>
        <v/>
      </c>
      <c r="P2715" s="139" t="str">
        <f>'Product Ratings'!P2716</f>
        <v/>
      </c>
      <c r="Q2715" s="139" t="str">
        <f>'Product Ratings'!Q2716</f>
        <v/>
      </c>
      <c r="R2715" s="139" t="str">
        <f>'Product Ratings'!R2716</f>
        <v/>
      </c>
      <c r="S2715" s="139" t="str">
        <f>'Product Ratings'!S2716</f>
        <v/>
      </c>
      <c r="T2715" s="307" t="str">
        <f>'Product Ratings'!T2716</f>
        <v/>
      </c>
      <c r="U2715" s="146"/>
      <c r="V2715" s="146"/>
      <c r="W2715" s="146"/>
    </row>
    <row r="2716" ht="12.75" customHeight="1">
      <c r="A2716" s="146"/>
      <c r="B2716" s="146" t="str">
        <f>'Product Ratings'!B2717</f>
        <v/>
      </c>
      <c r="C2716" s="146" t="str">
        <f>'Product Ratings'!C2717</f>
        <v/>
      </c>
      <c r="D2716" s="146" t="str">
        <f>'Product Ratings'!D2717</f>
        <v/>
      </c>
      <c r="E2716" s="146" t="str">
        <f>'Product Ratings'!E2717</f>
        <v/>
      </c>
      <c r="F2716" s="305" t="str">
        <f>'Product Ratings'!F2717</f>
        <v/>
      </c>
      <c r="G2716" s="305" t="str">
        <f>'Product Ratings'!G2717</f>
        <v/>
      </c>
      <c r="H2716" s="146" t="str">
        <f>'Product Ratings'!H2717</f>
        <v/>
      </c>
      <c r="I2716" s="146" t="str">
        <f>'Product Ratings'!I2717</f>
        <v/>
      </c>
      <c r="J2716" s="305" t="str">
        <f>'Product Ratings'!J2717</f>
        <v/>
      </c>
      <c r="K2716" s="146" t="str">
        <f>'Product Ratings'!K2717</f>
        <v/>
      </c>
      <c r="L2716" s="305" t="str">
        <f>'Product Ratings'!L2717</f>
        <v/>
      </c>
      <c r="M2716" s="134" t="str">
        <f>'Product Ratings'!M2717</f>
        <v/>
      </c>
      <c r="N2716" s="146"/>
      <c r="O2716" s="139" t="str">
        <f>'Product Ratings'!O2717</f>
        <v/>
      </c>
      <c r="P2716" s="139" t="str">
        <f>'Product Ratings'!P2717</f>
        <v/>
      </c>
      <c r="Q2716" s="139" t="str">
        <f>'Product Ratings'!Q2717</f>
        <v/>
      </c>
      <c r="R2716" s="139" t="str">
        <f>'Product Ratings'!R2717</f>
        <v/>
      </c>
      <c r="S2716" s="139" t="str">
        <f>'Product Ratings'!S2717</f>
        <v/>
      </c>
      <c r="T2716" s="307" t="str">
        <f>'Product Ratings'!T2717</f>
        <v/>
      </c>
      <c r="U2716" s="146"/>
      <c r="V2716" s="146"/>
      <c r="W2716" s="146"/>
    </row>
    <row r="2717" ht="12.75" customHeight="1">
      <c r="A2717" s="146"/>
      <c r="B2717" s="146" t="str">
        <f>'Product Ratings'!B2718</f>
        <v/>
      </c>
      <c r="C2717" s="146" t="str">
        <f>'Product Ratings'!C2718</f>
        <v/>
      </c>
      <c r="D2717" s="146" t="str">
        <f>'Product Ratings'!D2718</f>
        <v/>
      </c>
      <c r="E2717" s="146" t="str">
        <f>'Product Ratings'!E2718</f>
        <v/>
      </c>
      <c r="F2717" s="305" t="str">
        <f>'Product Ratings'!F2718</f>
        <v/>
      </c>
      <c r="G2717" s="305" t="str">
        <f>'Product Ratings'!G2718</f>
        <v/>
      </c>
      <c r="H2717" s="146" t="str">
        <f>'Product Ratings'!H2718</f>
        <v/>
      </c>
      <c r="I2717" s="146" t="str">
        <f>'Product Ratings'!I2718</f>
        <v/>
      </c>
      <c r="J2717" s="305" t="str">
        <f>'Product Ratings'!J2718</f>
        <v/>
      </c>
      <c r="K2717" s="146" t="str">
        <f>'Product Ratings'!K2718</f>
        <v/>
      </c>
      <c r="L2717" s="305" t="str">
        <f>'Product Ratings'!L2718</f>
        <v/>
      </c>
      <c r="M2717" s="134" t="str">
        <f>'Product Ratings'!M2718</f>
        <v/>
      </c>
      <c r="N2717" s="146"/>
      <c r="O2717" s="139" t="str">
        <f>'Product Ratings'!O2718</f>
        <v/>
      </c>
      <c r="P2717" s="139" t="str">
        <f>'Product Ratings'!P2718</f>
        <v/>
      </c>
      <c r="Q2717" s="139" t="str">
        <f>'Product Ratings'!Q2718</f>
        <v/>
      </c>
      <c r="R2717" s="139" t="str">
        <f>'Product Ratings'!R2718</f>
        <v/>
      </c>
      <c r="S2717" s="139" t="str">
        <f>'Product Ratings'!S2718</f>
        <v/>
      </c>
      <c r="T2717" s="307" t="str">
        <f>'Product Ratings'!T2718</f>
        <v/>
      </c>
      <c r="U2717" s="146"/>
      <c r="V2717" s="146"/>
      <c r="W2717" s="146"/>
    </row>
    <row r="2718" ht="12.75" customHeight="1">
      <c r="A2718" s="146"/>
      <c r="B2718" s="146" t="str">
        <f>'Product Ratings'!B2719</f>
        <v/>
      </c>
      <c r="C2718" s="146" t="str">
        <f>'Product Ratings'!C2719</f>
        <v/>
      </c>
      <c r="D2718" s="146" t="str">
        <f>'Product Ratings'!D2719</f>
        <v/>
      </c>
      <c r="E2718" s="146" t="str">
        <f>'Product Ratings'!E2719</f>
        <v/>
      </c>
      <c r="F2718" s="305" t="str">
        <f>'Product Ratings'!F2719</f>
        <v/>
      </c>
      <c r="G2718" s="305" t="str">
        <f>'Product Ratings'!G2719</f>
        <v/>
      </c>
      <c r="H2718" s="146" t="str">
        <f>'Product Ratings'!H2719</f>
        <v/>
      </c>
      <c r="I2718" s="146" t="str">
        <f>'Product Ratings'!I2719</f>
        <v/>
      </c>
      <c r="J2718" s="305" t="str">
        <f>'Product Ratings'!J2719</f>
        <v/>
      </c>
      <c r="K2718" s="146" t="str">
        <f>'Product Ratings'!K2719</f>
        <v/>
      </c>
      <c r="L2718" s="305" t="str">
        <f>'Product Ratings'!L2719</f>
        <v/>
      </c>
      <c r="M2718" s="134" t="str">
        <f>'Product Ratings'!M2719</f>
        <v/>
      </c>
      <c r="N2718" s="146"/>
      <c r="O2718" s="139" t="str">
        <f>'Product Ratings'!O2719</f>
        <v/>
      </c>
      <c r="P2718" s="139" t="str">
        <f>'Product Ratings'!P2719</f>
        <v/>
      </c>
      <c r="Q2718" s="139" t="str">
        <f>'Product Ratings'!Q2719</f>
        <v/>
      </c>
      <c r="R2718" s="139" t="str">
        <f>'Product Ratings'!R2719</f>
        <v/>
      </c>
      <c r="S2718" s="139" t="str">
        <f>'Product Ratings'!S2719</f>
        <v/>
      </c>
      <c r="T2718" s="307" t="str">
        <f>'Product Ratings'!T2719</f>
        <v/>
      </c>
      <c r="U2718" s="146"/>
      <c r="V2718" s="146"/>
      <c r="W2718" s="146"/>
    </row>
    <row r="2719" ht="12.75" customHeight="1">
      <c r="A2719" s="146"/>
      <c r="B2719" s="146" t="str">
        <f>'Product Ratings'!B2720</f>
        <v/>
      </c>
      <c r="C2719" s="146" t="str">
        <f>'Product Ratings'!C2720</f>
        <v/>
      </c>
      <c r="D2719" s="146" t="str">
        <f>'Product Ratings'!D2720</f>
        <v/>
      </c>
      <c r="E2719" s="146" t="str">
        <f>'Product Ratings'!E2720</f>
        <v/>
      </c>
      <c r="F2719" s="305" t="str">
        <f>'Product Ratings'!F2720</f>
        <v/>
      </c>
      <c r="G2719" s="305" t="str">
        <f>'Product Ratings'!G2720</f>
        <v/>
      </c>
      <c r="H2719" s="146" t="str">
        <f>'Product Ratings'!H2720</f>
        <v/>
      </c>
      <c r="I2719" s="146" t="str">
        <f>'Product Ratings'!I2720</f>
        <v/>
      </c>
      <c r="J2719" s="305" t="str">
        <f>'Product Ratings'!J2720</f>
        <v/>
      </c>
      <c r="K2719" s="146" t="str">
        <f>'Product Ratings'!K2720</f>
        <v/>
      </c>
      <c r="L2719" s="305" t="str">
        <f>'Product Ratings'!L2720</f>
        <v/>
      </c>
      <c r="M2719" s="134" t="str">
        <f>'Product Ratings'!M2720</f>
        <v/>
      </c>
      <c r="N2719" s="146"/>
      <c r="O2719" s="139" t="str">
        <f>'Product Ratings'!O2720</f>
        <v/>
      </c>
      <c r="P2719" s="139" t="str">
        <f>'Product Ratings'!P2720</f>
        <v/>
      </c>
      <c r="Q2719" s="139" t="str">
        <f>'Product Ratings'!Q2720</f>
        <v/>
      </c>
      <c r="R2719" s="139" t="str">
        <f>'Product Ratings'!R2720</f>
        <v/>
      </c>
      <c r="S2719" s="139" t="str">
        <f>'Product Ratings'!S2720</f>
        <v/>
      </c>
      <c r="T2719" s="307" t="str">
        <f>'Product Ratings'!T2720</f>
        <v/>
      </c>
      <c r="U2719" s="146"/>
      <c r="V2719" s="146"/>
      <c r="W2719" s="146"/>
    </row>
    <row r="2720" ht="12.75" customHeight="1">
      <c r="A2720" s="146"/>
      <c r="B2720" s="146" t="str">
        <f>'Product Ratings'!B2721</f>
        <v/>
      </c>
      <c r="C2720" s="146" t="str">
        <f>'Product Ratings'!C2721</f>
        <v/>
      </c>
      <c r="D2720" s="146" t="str">
        <f>'Product Ratings'!D2721</f>
        <v/>
      </c>
      <c r="E2720" s="146" t="str">
        <f>'Product Ratings'!E2721</f>
        <v/>
      </c>
      <c r="F2720" s="305" t="str">
        <f>'Product Ratings'!F2721</f>
        <v/>
      </c>
      <c r="G2720" s="305" t="str">
        <f>'Product Ratings'!G2721</f>
        <v/>
      </c>
      <c r="H2720" s="146" t="str">
        <f>'Product Ratings'!H2721</f>
        <v/>
      </c>
      <c r="I2720" s="146" t="str">
        <f>'Product Ratings'!I2721</f>
        <v/>
      </c>
      <c r="J2720" s="305" t="str">
        <f>'Product Ratings'!J2721</f>
        <v/>
      </c>
      <c r="K2720" s="146" t="str">
        <f>'Product Ratings'!K2721</f>
        <v/>
      </c>
      <c r="L2720" s="305" t="str">
        <f>'Product Ratings'!L2721</f>
        <v/>
      </c>
      <c r="M2720" s="134" t="str">
        <f>'Product Ratings'!M2721</f>
        <v/>
      </c>
      <c r="N2720" s="146"/>
      <c r="O2720" s="139" t="str">
        <f>'Product Ratings'!O2721</f>
        <v/>
      </c>
      <c r="P2720" s="139" t="str">
        <f>'Product Ratings'!P2721</f>
        <v/>
      </c>
      <c r="Q2720" s="139" t="str">
        <f>'Product Ratings'!Q2721</f>
        <v/>
      </c>
      <c r="R2720" s="139" t="str">
        <f>'Product Ratings'!R2721</f>
        <v/>
      </c>
      <c r="S2720" s="139" t="str">
        <f>'Product Ratings'!S2721</f>
        <v/>
      </c>
      <c r="T2720" s="307" t="str">
        <f>'Product Ratings'!T2721</f>
        <v/>
      </c>
      <c r="U2720" s="146"/>
      <c r="V2720" s="146"/>
      <c r="W2720" s="146"/>
    </row>
    <row r="2721" ht="12.75" customHeight="1">
      <c r="A2721" s="146"/>
      <c r="B2721" s="146" t="str">
        <f>'Product Ratings'!B2722</f>
        <v/>
      </c>
      <c r="C2721" s="146" t="str">
        <f>'Product Ratings'!C2722</f>
        <v/>
      </c>
      <c r="D2721" s="146" t="str">
        <f>'Product Ratings'!D2722</f>
        <v/>
      </c>
      <c r="E2721" s="146" t="str">
        <f>'Product Ratings'!E2722</f>
        <v/>
      </c>
      <c r="F2721" s="305" t="str">
        <f>'Product Ratings'!F2722</f>
        <v/>
      </c>
      <c r="G2721" s="305" t="str">
        <f>'Product Ratings'!G2722</f>
        <v/>
      </c>
      <c r="H2721" s="146" t="str">
        <f>'Product Ratings'!H2722</f>
        <v/>
      </c>
      <c r="I2721" s="146" t="str">
        <f>'Product Ratings'!I2722</f>
        <v/>
      </c>
      <c r="J2721" s="305" t="str">
        <f>'Product Ratings'!J2722</f>
        <v/>
      </c>
      <c r="K2721" s="146" t="str">
        <f>'Product Ratings'!K2722</f>
        <v/>
      </c>
      <c r="L2721" s="305" t="str">
        <f>'Product Ratings'!L2722</f>
        <v/>
      </c>
      <c r="M2721" s="134" t="str">
        <f>'Product Ratings'!M2722</f>
        <v/>
      </c>
      <c r="N2721" s="146"/>
      <c r="O2721" s="139" t="str">
        <f>'Product Ratings'!O2722</f>
        <v/>
      </c>
      <c r="P2721" s="139" t="str">
        <f>'Product Ratings'!P2722</f>
        <v/>
      </c>
      <c r="Q2721" s="139" t="str">
        <f>'Product Ratings'!Q2722</f>
        <v/>
      </c>
      <c r="R2721" s="139" t="str">
        <f>'Product Ratings'!R2722</f>
        <v/>
      </c>
      <c r="S2721" s="139" t="str">
        <f>'Product Ratings'!S2722</f>
        <v/>
      </c>
      <c r="T2721" s="307" t="str">
        <f>'Product Ratings'!T2722</f>
        <v/>
      </c>
      <c r="U2721" s="146"/>
      <c r="V2721" s="146"/>
      <c r="W2721" s="146"/>
    </row>
    <row r="2722" ht="12.75" customHeight="1">
      <c r="A2722" s="146"/>
      <c r="B2722" s="146" t="str">
        <f>'Product Ratings'!B2723</f>
        <v/>
      </c>
      <c r="C2722" s="146" t="str">
        <f>'Product Ratings'!C2723</f>
        <v/>
      </c>
      <c r="D2722" s="146" t="str">
        <f>'Product Ratings'!D2723</f>
        <v/>
      </c>
      <c r="E2722" s="146" t="str">
        <f>'Product Ratings'!E2723</f>
        <v/>
      </c>
      <c r="F2722" s="305" t="str">
        <f>'Product Ratings'!F2723</f>
        <v/>
      </c>
      <c r="G2722" s="305" t="str">
        <f>'Product Ratings'!G2723</f>
        <v/>
      </c>
      <c r="H2722" s="146" t="str">
        <f>'Product Ratings'!H2723</f>
        <v/>
      </c>
      <c r="I2722" s="146" t="str">
        <f>'Product Ratings'!I2723</f>
        <v/>
      </c>
      <c r="J2722" s="305" t="str">
        <f>'Product Ratings'!J2723</f>
        <v/>
      </c>
      <c r="K2722" s="146" t="str">
        <f>'Product Ratings'!K2723</f>
        <v/>
      </c>
      <c r="L2722" s="305" t="str">
        <f>'Product Ratings'!L2723</f>
        <v/>
      </c>
      <c r="M2722" s="134" t="str">
        <f>'Product Ratings'!M2723</f>
        <v/>
      </c>
      <c r="N2722" s="146"/>
      <c r="O2722" s="139" t="str">
        <f>'Product Ratings'!O2723</f>
        <v/>
      </c>
      <c r="P2722" s="139" t="str">
        <f>'Product Ratings'!P2723</f>
        <v/>
      </c>
      <c r="Q2722" s="139" t="str">
        <f>'Product Ratings'!Q2723</f>
        <v/>
      </c>
      <c r="R2722" s="139" t="str">
        <f>'Product Ratings'!R2723</f>
        <v/>
      </c>
      <c r="S2722" s="139" t="str">
        <f>'Product Ratings'!S2723</f>
        <v/>
      </c>
      <c r="T2722" s="307" t="str">
        <f>'Product Ratings'!T2723</f>
        <v/>
      </c>
      <c r="U2722" s="146"/>
      <c r="V2722" s="146"/>
      <c r="W2722" s="146"/>
    </row>
    <row r="2723" ht="12.75" customHeight="1">
      <c r="A2723" s="146"/>
      <c r="B2723" s="146" t="str">
        <f>'Product Ratings'!B2724</f>
        <v/>
      </c>
      <c r="C2723" s="146" t="str">
        <f>'Product Ratings'!C2724</f>
        <v/>
      </c>
      <c r="D2723" s="146" t="str">
        <f>'Product Ratings'!D2724</f>
        <v/>
      </c>
      <c r="E2723" s="146" t="str">
        <f>'Product Ratings'!E2724</f>
        <v/>
      </c>
      <c r="F2723" s="305" t="str">
        <f>'Product Ratings'!F2724</f>
        <v/>
      </c>
      <c r="G2723" s="305" t="str">
        <f>'Product Ratings'!G2724</f>
        <v/>
      </c>
      <c r="H2723" s="146" t="str">
        <f>'Product Ratings'!H2724</f>
        <v/>
      </c>
      <c r="I2723" s="146" t="str">
        <f>'Product Ratings'!I2724</f>
        <v/>
      </c>
      <c r="J2723" s="305" t="str">
        <f>'Product Ratings'!J2724</f>
        <v/>
      </c>
      <c r="K2723" s="146" t="str">
        <f>'Product Ratings'!K2724</f>
        <v/>
      </c>
      <c r="L2723" s="305" t="str">
        <f>'Product Ratings'!L2724</f>
        <v/>
      </c>
      <c r="M2723" s="134" t="str">
        <f>'Product Ratings'!M2724</f>
        <v/>
      </c>
      <c r="N2723" s="146"/>
      <c r="O2723" s="139" t="str">
        <f>'Product Ratings'!O2724</f>
        <v/>
      </c>
      <c r="P2723" s="139" t="str">
        <f>'Product Ratings'!P2724</f>
        <v/>
      </c>
      <c r="Q2723" s="139" t="str">
        <f>'Product Ratings'!Q2724</f>
        <v/>
      </c>
      <c r="R2723" s="139" t="str">
        <f>'Product Ratings'!R2724</f>
        <v/>
      </c>
      <c r="S2723" s="139" t="str">
        <f>'Product Ratings'!S2724</f>
        <v/>
      </c>
      <c r="T2723" s="307" t="str">
        <f>'Product Ratings'!T2724</f>
        <v/>
      </c>
      <c r="U2723" s="146"/>
      <c r="V2723" s="146"/>
      <c r="W2723" s="146"/>
    </row>
    <row r="2724" ht="12.75" customHeight="1">
      <c r="A2724" s="146"/>
      <c r="B2724" s="146" t="str">
        <f>'Product Ratings'!B2725</f>
        <v/>
      </c>
      <c r="C2724" s="146" t="str">
        <f>'Product Ratings'!C2725</f>
        <v/>
      </c>
      <c r="D2724" s="146" t="str">
        <f>'Product Ratings'!D2725</f>
        <v/>
      </c>
      <c r="E2724" s="146" t="str">
        <f>'Product Ratings'!E2725</f>
        <v/>
      </c>
      <c r="F2724" s="305" t="str">
        <f>'Product Ratings'!F2725</f>
        <v/>
      </c>
      <c r="G2724" s="305" t="str">
        <f>'Product Ratings'!G2725</f>
        <v/>
      </c>
      <c r="H2724" s="146" t="str">
        <f>'Product Ratings'!H2725</f>
        <v/>
      </c>
      <c r="I2724" s="146" t="str">
        <f>'Product Ratings'!I2725</f>
        <v/>
      </c>
      <c r="J2724" s="305" t="str">
        <f>'Product Ratings'!J2725</f>
        <v/>
      </c>
      <c r="K2724" s="146" t="str">
        <f>'Product Ratings'!K2725</f>
        <v/>
      </c>
      <c r="L2724" s="305" t="str">
        <f>'Product Ratings'!L2725</f>
        <v/>
      </c>
      <c r="M2724" s="134" t="str">
        <f>'Product Ratings'!M2725</f>
        <v/>
      </c>
      <c r="N2724" s="146"/>
      <c r="O2724" s="139" t="str">
        <f>'Product Ratings'!O2725</f>
        <v/>
      </c>
      <c r="P2724" s="139" t="str">
        <f>'Product Ratings'!P2725</f>
        <v/>
      </c>
      <c r="Q2724" s="139" t="str">
        <f>'Product Ratings'!Q2725</f>
        <v/>
      </c>
      <c r="R2724" s="139" t="str">
        <f>'Product Ratings'!R2725</f>
        <v/>
      </c>
      <c r="S2724" s="139" t="str">
        <f>'Product Ratings'!S2725</f>
        <v/>
      </c>
      <c r="T2724" s="307" t="str">
        <f>'Product Ratings'!T2725</f>
        <v/>
      </c>
      <c r="U2724" s="146"/>
      <c r="V2724" s="146"/>
      <c r="W2724" s="146"/>
    </row>
    <row r="2725" ht="12.75" customHeight="1">
      <c r="A2725" s="146"/>
      <c r="B2725" s="146" t="str">
        <f>'Product Ratings'!B2726</f>
        <v/>
      </c>
      <c r="C2725" s="146" t="str">
        <f>'Product Ratings'!C2726</f>
        <v/>
      </c>
      <c r="D2725" s="146" t="str">
        <f>'Product Ratings'!D2726</f>
        <v/>
      </c>
      <c r="E2725" s="146" t="str">
        <f>'Product Ratings'!E2726</f>
        <v/>
      </c>
      <c r="F2725" s="305" t="str">
        <f>'Product Ratings'!F2726</f>
        <v/>
      </c>
      <c r="G2725" s="305" t="str">
        <f>'Product Ratings'!G2726</f>
        <v/>
      </c>
      <c r="H2725" s="146" t="str">
        <f>'Product Ratings'!H2726</f>
        <v/>
      </c>
      <c r="I2725" s="146" t="str">
        <f>'Product Ratings'!I2726</f>
        <v/>
      </c>
      <c r="J2725" s="305" t="str">
        <f>'Product Ratings'!J2726</f>
        <v/>
      </c>
      <c r="K2725" s="146" t="str">
        <f>'Product Ratings'!K2726</f>
        <v/>
      </c>
      <c r="L2725" s="305" t="str">
        <f>'Product Ratings'!L2726</f>
        <v/>
      </c>
      <c r="M2725" s="134" t="str">
        <f>'Product Ratings'!M2726</f>
        <v/>
      </c>
      <c r="N2725" s="146"/>
      <c r="O2725" s="139" t="str">
        <f>'Product Ratings'!O2726</f>
        <v/>
      </c>
      <c r="P2725" s="139" t="str">
        <f>'Product Ratings'!P2726</f>
        <v/>
      </c>
      <c r="Q2725" s="139" t="str">
        <f>'Product Ratings'!Q2726</f>
        <v/>
      </c>
      <c r="R2725" s="139" t="str">
        <f>'Product Ratings'!R2726</f>
        <v/>
      </c>
      <c r="S2725" s="139" t="str">
        <f>'Product Ratings'!S2726</f>
        <v/>
      </c>
      <c r="T2725" s="307" t="str">
        <f>'Product Ratings'!T2726</f>
        <v/>
      </c>
      <c r="U2725" s="146"/>
      <c r="V2725" s="146"/>
      <c r="W2725" s="146"/>
    </row>
    <row r="2726" ht="12.75" customHeight="1">
      <c r="A2726" s="146"/>
      <c r="B2726" s="146" t="str">
        <f>'Product Ratings'!B2727</f>
        <v/>
      </c>
      <c r="C2726" s="146" t="str">
        <f>'Product Ratings'!C2727</f>
        <v/>
      </c>
      <c r="D2726" s="146" t="str">
        <f>'Product Ratings'!D2727</f>
        <v/>
      </c>
      <c r="E2726" s="146" t="str">
        <f>'Product Ratings'!E2727</f>
        <v/>
      </c>
      <c r="F2726" s="305" t="str">
        <f>'Product Ratings'!F2727</f>
        <v/>
      </c>
      <c r="G2726" s="305" t="str">
        <f>'Product Ratings'!G2727</f>
        <v/>
      </c>
      <c r="H2726" s="146" t="str">
        <f>'Product Ratings'!H2727</f>
        <v/>
      </c>
      <c r="I2726" s="146" t="str">
        <f>'Product Ratings'!I2727</f>
        <v/>
      </c>
      <c r="J2726" s="305" t="str">
        <f>'Product Ratings'!J2727</f>
        <v/>
      </c>
      <c r="K2726" s="146" t="str">
        <f>'Product Ratings'!K2727</f>
        <v/>
      </c>
      <c r="L2726" s="305" t="str">
        <f>'Product Ratings'!L2727</f>
        <v/>
      </c>
      <c r="M2726" s="134" t="str">
        <f>'Product Ratings'!M2727</f>
        <v/>
      </c>
      <c r="N2726" s="146"/>
      <c r="O2726" s="139" t="str">
        <f>'Product Ratings'!O2727</f>
        <v/>
      </c>
      <c r="P2726" s="139" t="str">
        <f>'Product Ratings'!P2727</f>
        <v/>
      </c>
      <c r="Q2726" s="139" t="str">
        <f>'Product Ratings'!Q2727</f>
        <v/>
      </c>
      <c r="R2726" s="139" t="str">
        <f>'Product Ratings'!R2727</f>
        <v/>
      </c>
      <c r="S2726" s="139" t="str">
        <f>'Product Ratings'!S2727</f>
        <v/>
      </c>
      <c r="T2726" s="307" t="str">
        <f>'Product Ratings'!T2727</f>
        <v/>
      </c>
      <c r="U2726" s="146"/>
      <c r="V2726" s="146"/>
      <c r="W2726" s="146"/>
    </row>
    <row r="2727" ht="12.75" customHeight="1">
      <c r="A2727" s="146"/>
      <c r="B2727" s="146" t="str">
        <f>'Product Ratings'!B2728</f>
        <v/>
      </c>
      <c r="C2727" s="146" t="str">
        <f>'Product Ratings'!C2728</f>
        <v/>
      </c>
      <c r="D2727" s="146" t="str">
        <f>'Product Ratings'!D2728</f>
        <v/>
      </c>
      <c r="E2727" s="146" t="str">
        <f>'Product Ratings'!E2728</f>
        <v/>
      </c>
      <c r="F2727" s="305" t="str">
        <f>'Product Ratings'!F2728</f>
        <v/>
      </c>
      <c r="G2727" s="305" t="str">
        <f>'Product Ratings'!G2728</f>
        <v/>
      </c>
      <c r="H2727" s="146" t="str">
        <f>'Product Ratings'!H2728</f>
        <v/>
      </c>
      <c r="I2727" s="146" t="str">
        <f>'Product Ratings'!I2728</f>
        <v/>
      </c>
      <c r="J2727" s="305" t="str">
        <f>'Product Ratings'!J2728</f>
        <v/>
      </c>
      <c r="K2727" s="146" t="str">
        <f>'Product Ratings'!K2728</f>
        <v/>
      </c>
      <c r="L2727" s="305" t="str">
        <f>'Product Ratings'!L2728</f>
        <v/>
      </c>
      <c r="M2727" s="134" t="str">
        <f>'Product Ratings'!M2728</f>
        <v/>
      </c>
      <c r="N2727" s="146"/>
      <c r="O2727" s="139" t="str">
        <f>'Product Ratings'!O2728</f>
        <v/>
      </c>
      <c r="P2727" s="139" t="str">
        <f>'Product Ratings'!P2728</f>
        <v/>
      </c>
      <c r="Q2727" s="139" t="str">
        <f>'Product Ratings'!Q2728</f>
        <v/>
      </c>
      <c r="R2727" s="139" t="str">
        <f>'Product Ratings'!R2728</f>
        <v/>
      </c>
      <c r="S2727" s="139" t="str">
        <f>'Product Ratings'!S2728</f>
        <v/>
      </c>
      <c r="T2727" s="307" t="str">
        <f>'Product Ratings'!T2728</f>
        <v/>
      </c>
      <c r="U2727" s="146"/>
      <c r="V2727" s="146"/>
      <c r="W2727" s="146"/>
    </row>
    <row r="2728" ht="12.75" customHeight="1">
      <c r="A2728" s="146"/>
      <c r="B2728" s="146" t="str">
        <f>'Product Ratings'!B2729</f>
        <v/>
      </c>
      <c r="C2728" s="146" t="str">
        <f>'Product Ratings'!C2729</f>
        <v/>
      </c>
      <c r="D2728" s="146" t="str">
        <f>'Product Ratings'!D2729</f>
        <v/>
      </c>
      <c r="E2728" s="146" t="str">
        <f>'Product Ratings'!E2729</f>
        <v/>
      </c>
      <c r="F2728" s="305" t="str">
        <f>'Product Ratings'!F2729</f>
        <v/>
      </c>
      <c r="G2728" s="305" t="str">
        <f>'Product Ratings'!G2729</f>
        <v/>
      </c>
      <c r="H2728" s="146" t="str">
        <f>'Product Ratings'!H2729</f>
        <v/>
      </c>
      <c r="I2728" s="146" t="str">
        <f>'Product Ratings'!I2729</f>
        <v/>
      </c>
      <c r="J2728" s="305" t="str">
        <f>'Product Ratings'!J2729</f>
        <v/>
      </c>
      <c r="K2728" s="146" t="str">
        <f>'Product Ratings'!K2729</f>
        <v/>
      </c>
      <c r="L2728" s="305" t="str">
        <f>'Product Ratings'!L2729</f>
        <v/>
      </c>
      <c r="M2728" s="134" t="str">
        <f>'Product Ratings'!M2729</f>
        <v/>
      </c>
      <c r="N2728" s="146"/>
      <c r="O2728" s="139" t="str">
        <f>'Product Ratings'!O2729</f>
        <v/>
      </c>
      <c r="P2728" s="139" t="str">
        <f>'Product Ratings'!P2729</f>
        <v/>
      </c>
      <c r="Q2728" s="139" t="str">
        <f>'Product Ratings'!Q2729</f>
        <v/>
      </c>
      <c r="R2728" s="139" t="str">
        <f>'Product Ratings'!R2729</f>
        <v/>
      </c>
      <c r="S2728" s="139" t="str">
        <f>'Product Ratings'!S2729</f>
        <v/>
      </c>
      <c r="T2728" s="307" t="str">
        <f>'Product Ratings'!T2729</f>
        <v/>
      </c>
      <c r="U2728" s="146"/>
      <c r="V2728" s="146"/>
      <c r="W2728" s="146"/>
    </row>
    <row r="2729" ht="12.75" customHeight="1">
      <c r="A2729" s="146"/>
      <c r="B2729" s="146" t="str">
        <f>'Product Ratings'!B2730</f>
        <v/>
      </c>
      <c r="C2729" s="146" t="str">
        <f>'Product Ratings'!C2730</f>
        <v/>
      </c>
      <c r="D2729" s="146" t="str">
        <f>'Product Ratings'!D2730</f>
        <v/>
      </c>
      <c r="E2729" s="146" t="str">
        <f>'Product Ratings'!E2730</f>
        <v/>
      </c>
      <c r="F2729" s="305" t="str">
        <f>'Product Ratings'!F2730</f>
        <v/>
      </c>
      <c r="G2729" s="305" t="str">
        <f>'Product Ratings'!G2730</f>
        <v/>
      </c>
      <c r="H2729" s="146" t="str">
        <f>'Product Ratings'!H2730</f>
        <v/>
      </c>
      <c r="I2729" s="146" t="str">
        <f>'Product Ratings'!I2730</f>
        <v/>
      </c>
      <c r="J2729" s="305" t="str">
        <f>'Product Ratings'!J2730</f>
        <v/>
      </c>
      <c r="K2729" s="146" t="str">
        <f>'Product Ratings'!K2730</f>
        <v/>
      </c>
      <c r="L2729" s="305" t="str">
        <f>'Product Ratings'!L2730</f>
        <v/>
      </c>
      <c r="M2729" s="134" t="str">
        <f>'Product Ratings'!M2730</f>
        <v/>
      </c>
      <c r="N2729" s="146"/>
      <c r="O2729" s="139" t="str">
        <f>'Product Ratings'!O2730</f>
        <v/>
      </c>
      <c r="P2729" s="139" t="str">
        <f>'Product Ratings'!P2730</f>
        <v/>
      </c>
      <c r="Q2729" s="139" t="str">
        <f>'Product Ratings'!Q2730</f>
        <v/>
      </c>
      <c r="R2729" s="139" t="str">
        <f>'Product Ratings'!R2730</f>
        <v/>
      </c>
      <c r="S2729" s="139" t="str">
        <f>'Product Ratings'!S2730</f>
        <v/>
      </c>
      <c r="T2729" s="307" t="str">
        <f>'Product Ratings'!T2730</f>
        <v/>
      </c>
      <c r="U2729" s="146"/>
      <c r="V2729" s="146"/>
      <c r="W2729" s="146"/>
    </row>
    <row r="2730" ht="12.75" customHeight="1">
      <c r="A2730" s="146"/>
      <c r="B2730" s="146" t="str">
        <f>'Product Ratings'!B2731</f>
        <v/>
      </c>
      <c r="C2730" s="146" t="str">
        <f>'Product Ratings'!C2731</f>
        <v/>
      </c>
      <c r="D2730" s="146" t="str">
        <f>'Product Ratings'!D2731</f>
        <v/>
      </c>
      <c r="E2730" s="146" t="str">
        <f>'Product Ratings'!E2731</f>
        <v/>
      </c>
      <c r="F2730" s="305" t="str">
        <f>'Product Ratings'!F2731</f>
        <v/>
      </c>
      <c r="G2730" s="305" t="str">
        <f>'Product Ratings'!G2731</f>
        <v/>
      </c>
      <c r="H2730" s="146" t="str">
        <f>'Product Ratings'!H2731</f>
        <v/>
      </c>
      <c r="I2730" s="146" t="str">
        <f>'Product Ratings'!I2731</f>
        <v/>
      </c>
      <c r="J2730" s="305" t="str">
        <f>'Product Ratings'!J2731</f>
        <v/>
      </c>
      <c r="K2730" s="146" t="str">
        <f>'Product Ratings'!K2731</f>
        <v/>
      </c>
      <c r="L2730" s="305" t="str">
        <f>'Product Ratings'!L2731</f>
        <v/>
      </c>
      <c r="M2730" s="134" t="str">
        <f>'Product Ratings'!M2731</f>
        <v/>
      </c>
      <c r="N2730" s="146"/>
      <c r="O2730" s="139" t="str">
        <f>'Product Ratings'!O2731</f>
        <v/>
      </c>
      <c r="P2730" s="139" t="str">
        <f>'Product Ratings'!P2731</f>
        <v/>
      </c>
      <c r="Q2730" s="139" t="str">
        <f>'Product Ratings'!Q2731</f>
        <v/>
      </c>
      <c r="R2730" s="139" t="str">
        <f>'Product Ratings'!R2731</f>
        <v/>
      </c>
      <c r="S2730" s="139" t="str">
        <f>'Product Ratings'!S2731</f>
        <v/>
      </c>
      <c r="T2730" s="307" t="str">
        <f>'Product Ratings'!T2731</f>
        <v/>
      </c>
      <c r="U2730" s="146"/>
      <c r="V2730" s="146"/>
      <c r="W2730" s="146"/>
    </row>
    <row r="2731" ht="12.75" customHeight="1">
      <c r="A2731" s="146"/>
      <c r="B2731" s="146" t="str">
        <f>'Product Ratings'!B2732</f>
        <v/>
      </c>
      <c r="C2731" s="146" t="str">
        <f>'Product Ratings'!C2732</f>
        <v/>
      </c>
      <c r="D2731" s="146" t="str">
        <f>'Product Ratings'!D2732</f>
        <v/>
      </c>
      <c r="E2731" s="146" t="str">
        <f>'Product Ratings'!E2732</f>
        <v/>
      </c>
      <c r="F2731" s="305" t="str">
        <f>'Product Ratings'!F2732</f>
        <v/>
      </c>
      <c r="G2731" s="305" t="str">
        <f>'Product Ratings'!G2732</f>
        <v/>
      </c>
      <c r="H2731" s="146" t="str">
        <f>'Product Ratings'!H2732</f>
        <v/>
      </c>
      <c r="I2731" s="146" t="str">
        <f>'Product Ratings'!I2732</f>
        <v/>
      </c>
      <c r="J2731" s="305" t="str">
        <f>'Product Ratings'!J2732</f>
        <v/>
      </c>
      <c r="K2731" s="146" t="str">
        <f>'Product Ratings'!K2732</f>
        <v/>
      </c>
      <c r="L2731" s="305" t="str">
        <f>'Product Ratings'!L2732</f>
        <v/>
      </c>
      <c r="M2731" s="134" t="str">
        <f>'Product Ratings'!M2732</f>
        <v/>
      </c>
      <c r="N2731" s="146"/>
      <c r="O2731" s="139" t="str">
        <f>'Product Ratings'!O2732</f>
        <v/>
      </c>
      <c r="P2731" s="139" t="str">
        <f>'Product Ratings'!P2732</f>
        <v/>
      </c>
      <c r="Q2731" s="139" t="str">
        <f>'Product Ratings'!Q2732</f>
        <v/>
      </c>
      <c r="R2731" s="139" t="str">
        <f>'Product Ratings'!R2732</f>
        <v/>
      </c>
      <c r="S2731" s="139" t="str">
        <f>'Product Ratings'!S2732</f>
        <v/>
      </c>
      <c r="T2731" s="307" t="str">
        <f>'Product Ratings'!T2732</f>
        <v/>
      </c>
      <c r="U2731" s="146"/>
      <c r="V2731" s="146"/>
      <c r="W2731" s="146"/>
    </row>
    <row r="2732" ht="12.75" customHeight="1">
      <c r="A2732" s="146"/>
      <c r="B2732" s="146" t="str">
        <f>'Product Ratings'!B2733</f>
        <v/>
      </c>
      <c r="C2732" s="146" t="str">
        <f>'Product Ratings'!C2733</f>
        <v/>
      </c>
      <c r="D2732" s="146" t="str">
        <f>'Product Ratings'!D2733</f>
        <v/>
      </c>
      <c r="E2732" s="146" t="str">
        <f>'Product Ratings'!E2733</f>
        <v/>
      </c>
      <c r="F2732" s="305" t="str">
        <f>'Product Ratings'!F2733</f>
        <v/>
      </c>
      <c r="G2732" s="305" t="str">
        <f>'Product Ratings'!G2733</f>
        <v/>
      </c>
      <c r="H2732" s="146" t="str">
        <f>'Product Ratings'!H2733</f>
        <v/>
      </c>
      <c r="I2732" s="146" t="str">
        <f>'Product Ratings'!I2733</f>
        <v/>
      </c>
      <c r="J2732" s="305" t="str">
        <f>'Product Ratings'!J2733</f>
        <v/>
      </c>
      <c r="K2732" s="146" t="str">
        <f>'Product Ratings'!K2733</f>
        <v/>
      </c>
      <c r="L2732" s="305" t="str">
        <f>'Product Ratings'!L2733</f>
        <v/>
      </c>
      <c r="M2732" s="134" t="str">
        <f>'Product Ratings'!M2733</f>
        <v/>
      </c>
      <c r="N2732" s="146"/>
      <c r="O2732" s="139" t="str">
        <f>'Product Ratings'!O2733</f>
        <v/>
      </c>
      <c r="P2732" s="139" t="str">
        <f>'Product Ratings'!P2733</f>
        <v/>
      </c>
      <c r="Q2732" s="139" t="str">
        <f>'Product Ratings'!Q2733</f>
        <v/>
      </c>
      <c r="R2732" s="139" t="str">
        <f>'Product Ratings'!R2733</f>
        <v/>
      </c>
      <c r="S2732" s="139" t="str">
        <f>'Product Ratings'!S2733</f>
        <v/>
      </c>
      <c r="T2732" s="307" t="str">
        <f>'Product Ratings'!T2733</f>
        <v/>
      </c>
      <c r="U2732" s="146"/>
      <c r="V2732" s="146"/>
      <c r="W2732" s="146"/>
    </row>
    <row r="2733" ht="12.75" customHeight="1">
      <c r="A2733" s="146"/>
      <c r="B2733" s="146" t="str">
        <f>'Product Ratings'!B2734</f>
        <v/>
      </c>
      <c r="C2733" s="146" t="str">
        <f>'Product Ratings'!C2734</f>
        <v/>
      </c>
      <c r="D2733" s="146" t="str">
        <f>'Product Ratings'!D2734</f>
        <v/>
      </c>
      <c r="E2733" s="146" t="str">
        <f>'Product Ratings'!E2734</f>
        <v/>
      </c>
      <c r="F2733" s="305" t="str">
        <f>'Product Ratings'!F2734</f>
        <v/>
      </c>
      <c r="G2733" s="305" t="str">
        <f>'Product Ratings'!G2734</f>
        <v/>
      </c>
      <c r="H2733" s="146" t="str">
        <f>'Product Ratings'!H2734</f>
        <v/>
      </c>
      <c r="I2733" s="146" t="str">
        <f>'Product Ratings'!I2734</f>
        <v/>
      </c>
      <c r="J2733" s="305" t="str">
        <f>'Product Ratings'!J2734</f>
        <v/>
      </c>
      <c r="K2733" s="146" t="str">
        <f>'Product Ratings'!K2734</f>
        <v/>
      </c>
      <c r="L2733" s="305" t="str">
        <f>'Product Ratings'!L2734</f>
        <v/>
      </c>
      <c r="M2733" s="134" t="str">
        <f>'Product Ratings'!M2734</f>
        <v/>
      </c>
      <c r="N2733" s="146"/>
      <c r="O2733" s="139" t="str">
        <f>'Product Ratings'!O2734</f>
        <v/>
      </c>
      <c r="P2733" s="139" t="str">
        <f>'Product Ratings'!P2734</f>
        <v/>
      </c>
      <c r="Q2733" s="139" t="str">
        <f>'Product Ratings'!Q2734</f>
        <v/>
      </c>
      <c r="R2733" s="139" t="str">
        <f>'Product Ratings'!R2734</f>
        <v/>
      </c>
      <c r="S2733" s="139" t="str">
        <f>'Product Ratings'!S2734</f>
        <v/>
      </c>
      <c r="T2733" s="307" t="str">
        <f>'Product Ratings'!T2734</f>
        <v/>
      </c>
      <c r="U2733" s="146"/>
      <c r="V2733" s="146"/>
      <c r="W2733" s="146"/>
    </row>
    <row r="2734" ht="12.75" customHeight="1">
      <c r="A2734" s="146"/>
      <c r="B2734" s="146" t="str">
        <f>'Product Ratings'!B2735</f>
        <v/>
      </c>
      <c r="C2734" s="146" t="str">
        <f>'Product Ratings'!C2735</f>
        <v/>
      </c>
      <c r="D2734" s="146" t="str">
        <f>'Product Ratings'!D2735</f>
        <v/>
      </c>
      <c r="E2734" s="146" t="str">
        <f>'Product Ratings'!E2735</f>
        <v/>
      </c>
      <c r="F2734" s="305" t="str">
        <f>'Product Ratings'!F2735</f>
        <v/>
      </c>
      <c r="G2734" s="305" t="str">
        <f>'Product Ratings'!G2735</f>
        <v/>
      </c>
      <c r="H2734" s="146" t="str">
        <f>'Product Ratings'!H2735</f>
        <v/>
      </c>
      <c r="I2734" s="146" t="str">
        <f>'Product Ratings'!I2735</f>
        <v/>
      </c>
      <c r="J2734" s="305" t="str">
        <f>'Product Ratings'!J2735</f>
        <v/>
      </c>
      <c r="K2734" s="146" t="str">
        <f>'Product Ratings'!K2735</f>
        <v/>
      </c>
      <c r="L2734" s="305" t="str">
        <f>'Product Ratings'!L2735</f>
        <v/>
      </c>
      <c r="M2734" s="134" t="str">
        <f>'Product Ratings'!M2735</f>
        <v/>
      </c>
      <c r="N2734" s="146"/>
      <c r="O2734" s="139" t="str">
        <f>'Product Ratings'!O2735</f>
        <v/>
      </c>
      <c r="P2734" s="139" t="str">
        <f>'Product Ratings'!P2735</f>
        <v/>
      </c>
      <c r="Q2734" s="139" t="str">
        <f>'Product Ratings'!Q2735</f>
        <v/>
      </c>
      <c r="R2734" s="139" t="str">
        <f>'Product Ratings'!R2735</f>
        <v/>
      </c>
      <c r="S2734" s="139" t="str">
        <f>'Product Ratings'!S2735</f>
        <v/>
      </c>
      <c r="T2734" s="307" t="str">
        <f>'Product Ratings'!T2735</f>
        <v/>
      </c>
      <c r="U2734" s="146"/>
      <c r="V2734" s="146"/>
      <c r="W2734" s="146"/>
    </row>
    <row r="2735" ht="12.75" customHeight="1">
      <c r="A2735" s="146"/>
      <c r="B2735" s="146" t="str">
        <f>'Product Ratings'!B2736</f>
        <v/>
      </c>
      <c r="C2735" s="146" t="str">
        <f>'Product Ratings'!C2736</f>
        <v/>
      </c>
      <c r="D2735" s="146" t="str">
        <f>'Product Ratings'!D2736</f>
        <v/>
      </c>
      <c r="E2735" s="146" t="str">
        <f>'Product Ratings'!E2736</f>
        <v/>
      </c>
      <c r="F2735" s="305" t="str">
        <f>'Product Ratings'!F2736</f>
        <v/>
      </c>
      <c r="G2735" s="305" t="str">
        <f>'Product Ratings'!G2736</f>
        <v/>
      </c>
      <c r="H2735" s="146" t="str">
        <f>'Product Ratings'!H2736</f>
        <v/>
      </c>
      <c r="I2735" s="146" t="str">
        <f>'Product Ratings'!I2736</f>
        <v/>
      </c>
      <c r="J2735" s="305" t="str">
        <f>'Product Ratings'!J2736</f>
        <v/>
      </c>
      <c r="K2735" s="146" t="str">
        <f>'Product Ratings'!K2736</f>
        <v/>
      </c>
      <c r="L2735" s="305" t="str">
        <f>'Product Ratings'!L2736</f>
        <v/>
      </c>
      <c r="M2735" s="134" t="str">
        <f>'Product Ratings'!M2736</f>
        <v/>
      </c>
      <c r="N2735" s="146"/>
      <c r="O2735" s="139" t="str">
        <f>'Product Ratings'!O2736</f>
        <v/>
      </c>
      <c r="P2735" s="139" t="str">
        <f>'Product Ratings'!P2736</f>
        <v/>
      </c>
      <c r="Q2735" s="139" t="str">
        <f>'Product Ratings'!Q2736</f>
        <v/>
      </c>
      <c r="R2735" s="139" t="str">
        <f>'Product Ratings'!R2736</f>
        <v/>
      </c>
      <c r="S2735" s="139" t="str">
        <f>'Product Ratings'!S2736</f>
        <v/>
      </c>
      <c r="T2735" s="307" t="str">
        <f>'Product Ratings'!T2736</f>
        <v/>
      </c>
      <c r="U2735" s="146"/>
      <c r="V2735" s="146"/>
      <c r="W2735" s="146"/>
    </row>
    <row r="2736" ht="12.75" customHeight="1">
      <c r="A2736" s="146"/>
      <c r="B2736" s="146" t="str">
        <f>'Product Ratings'!B2737</f>
        <v/>
      </c>
      <c r="C2736" s="146" t="str">
        <f>'Product Ratings'!C2737</f>
        <v/>
      </c>
      <c r="D2736" s="146" t="str">
        <f>'Product Ratings'!D2737</f>
        <v/>
      </c>
      <c r="E2736" s="146" t="str">
        <f>'Product Ratings'!E2737</f>
        <v/>
      </c>
      <c r="F2736" s="305" t="str">
        <f>'Product Ratings'!F2737</f>
        <v/>
      </c>
      <c r="G2736" s="305" t="str">
        <f>'Product Ratings'!G2737</f>
        <v/>
      </c>
      <c r="H2736" s="146" t="str">
        <f>'Product Ratings'!H2737</f>
        <v/>
      </c>
      <c r="I2736" s="146" t="str">
        <f>'Product Ratings'!I2737</f>
        <v/>
      </c>
      <c r="J2736" s="305" t="str">
        <f>'Product Ratings'!J2737</f>
        <v/>
      </c>
      <c r="K2736" s="146" t="str">
        <f>'Product Ratings'!K2737</f>
        <v/>
      </c>
      <c r="L2736" s="305" t="str">
        <f>'Product Ratings'!L2737</f>
        <v/>
      </c>
      <c r="M2736" s="134" t="str">
        <f>'Product Ratings'!M2737</f>
        <v/>
      </c>
      <c r="N2736" s="146"/>
      <c r="O2736" s="139" t="str">
        <f>'Product Ratings'!O2737</f>
        <v/>
      </c>
      <c r="P2736" s="139" t="str">
        <f>'Product Ratings'!P2737</f>
        <v/>
      </c>
      <c r="Q2736" s="139" t="str">
        <f>'Product Ratings'!Q2737</f>
        <v/>
      </c>
      <c r="R2736" s="139" t="str">
        <f>'Product Ratings'!R2737</f>
        <v/>
      </c>
      <c r="S2736" s="139" t="str">
        <f>'Product Ratings'!S2737</f>
        <v/>
      </c>
      <c r="T2736" s="307" t="str">
        <f>'Product Ratings'!T2737</f>
        <v/>
      </c>
      <c r="U2736" s="146"/>
      <c r="V2736" s="146"/>
      <c r="W2736" s="146"/>
    </row>
    <row r="2737" ht="12.75" customHeight="1">
      <c r="A2737" s="146"/>
      <c r="B2737" s="146" t="str">
        <f>'Product Ratings'!B2738</f>
        <v/>
      </c>
      <c r="C2737" s="146" t="str">
        <f>'Product Ratings'!C2738</f>
        <v/>
      </c>
      <c r="D2737" s="146" t="str">
        <f>'Product Ratings'!D2738</f>
        <v/>
      </c>
      <c r="E2737" s="146" t="str">
        <f>'Product Ratings'!E2738</f>
        <v/>
      </c>
      <c r="F2737" s="305" t="str">
        <f>'Product Ratings'!F2738</f>
        <v/>
      </c>
      <c r="G2737" s="305" t="str">
        <f>'Product Ratings'!G2738</f>
        <v/>
      </c>
      <c r="H2737" s="146" t="str">
        <f>'Product Ratings'!H2738</f>
        <v/>
      </c>
      <c r="I2737" s="146" t="str">
        <f>'Product Ratings'!I2738</f>
        <v/>
      </c>
      <c r="J2737" s="305" t="str">
        <f>'Product Ratings'!J2738</f>
        <v/>
      </c>
      <c r="K2737" s="146" t="str">
        <f>'Product Ratings'!K2738</f>
        <v/>
      </c>
      <c r="L2737" s="305" t="str">
        <f>'Product Ratings'!L2738</f>
        <v/>
      </c>
      <c r="M2737" s="134" t="str">
        <f>'Product Ratings'!M2738</f>
        <v/>
      </c>
      <c r="N2737" s="146"/>
      <c r="O2737" s="139" t="str">
        <f>'Product Ratings'!O2738</f>
        <v/>
      </c>
      <c r="P2737" s="139" t="str">
        <f>'Product Ratings'!P2738</f>
        <v/>
      </c>
      <c r="Q2737" s="139" t="str">
        <f>'Product Ratings'!Q2738</f>
        <v/>
      </c>
      <c r="R2737" s="139" t="str">
        <f>'Product Ratings'!R2738</f>
        <v/>
      </c>
      <c r="S2737" s="139" t="str">
        <f>'Product Ratings'!S2738</f>
        <v/>
      </c>
      <c r="T2737" s="307" t="str">
        <f>'Product Ratings'!T2738</f>
        <v/>
      </c>
      <c r="U2737" s="146"/>
      <c r="V2737" s="146"/>
      <c r="W2737" s="146"/>
    </row>
    <row r="2738" ht="12.75" customHeight="1">
      <c r="A2738" s="146"/>
      <c r="B2738" s="146" t="str">
        <f>'Product Ratings'!B2739</f>
        <v/>
      </c>
      <c r="C2738" s="146" t="str">
        <f>'Product Ratings'!C2739</f>
        <v/>
      </c>
      <c r="D2738" s="146" t="str">
        <f>'Product Ratings'!D2739</f>
        <v/>
      </c>
      <c r="E2738" s="146" t="str">
        <f>'Product Ratings'!E2739</f>
        <v/>
      </c>
      <c r="F2738" s="305" t="str">
        <f>'Product Ratings'!F2739</f>
        <v/>
      </c>
      <c r="G2738" s="305" t="str">
        <f>'Product Ratings'!G2739</f>
        <v/>
      </c>
      <c r="H2738" s="146" t="str">
        <f>'Product Ratings'!H2739</f>
        <v/>
      </c>
      <c r="I2738" s="146" t="str">
        <f>'Product Ratings'!I2739</f>
        <v/>
      </c>
      <c r="J2738" s="305" t="str">
        <f>'Product Ratings'!J2739</f>
        <v/>
      </c>
      <c r="K2738" s="146" t="str">
        <f>'Product Ratings'!K2739</f>
        <v/>
      </c>
      <c r="L2738" s="305" t="str">
        <f>'Product Ratings'!L2739</f>
        <v/>
      </c>
      <c r="M2738" s="134" t="str">
        <f>'Product Ratings'!M2739</f>
        <v/>
      </c>
      <c r="N2738" s="146"/>
      <c r="O2738" s="139" t="str">
        <f>'Product Ratings'!O2739</f>
        <v/>
      </c>
      <c r="P2738" s="139" t="str">
        <f>'Product Ratings'!P2739</f>
        <v/>
      </c>
      <c r="Q2738" s="139" t="str">
        <f>'Product Ratings'!Q2739</f>
        <v/>
      </c>
      <c r="R2738" s="139" t="str">
        <f>'Product Ratings'!R2739</f>
        <v/>
      </c>
      <c r="S2738" s="139" t="str">
        <f>'Product Ratings'!S2739</f>
        <v/>
      </c>
      <c r="T2738" s="307" t="str">
        <f>'Product Ratings'!T2739</f>
        <v/>
      </c>
      <c r="U2738" s="146"/>
      <c r="V2738" s="146"/>
      <c r="W2738" s="146"/>
    </row>
    <row r="2739" ht="12.75" customHeight="1">
      <c r="A2739" s="146"/>
      <c r="B2739" s="146" t="str">
        <f>'Product Ratings'!B2740</f>
        <v/>
      </c>
      <c r="C2739" s="146" t="str">
        <f>'Product Ratings'!C2740</f>
        <v/>
      </c>
      <c r="D2739" s="146" t="str">
        <f>'Product Ratings'!D2740</f>
        <v/>
      </c>
      <c r="E2739" s="146" t="str">
        <f>'Product Ratings'!E2740</f>
        <v/>
      </c>
      <c r="F2739" s="305" t="str">
        <f>'Product Ratings'!F2740</f>
        <v/>
      </c>
      <c r="G2739" s="305" t="str">
        <f>'Product Ratings'!G2740</f>
        <v/>
      </c>
      <c r="H2739" s="146" t="str">
        <f>'Product Ratings'!H2740</f>
        <v/>
      </c>
      <c r="I2739" s="146" t="str">
        <f>'Product Ratings'!I2740</f>
        <v/>
      </c>
      <c r="J2739" s="305" t="str">
        <f>'Product Ratings'!J2740</f>
        <v/>
      </c>
      <c r="K2739" s="146" t="str">
        <f>'Product Ratings'!K2740</f>
        <v/>
      </c>
      <c r="L2739" s="305" t="str">
        <f>'Product Ratings'!L2740</f>
        <v/>
      </c>
      <c r="M2739" s="134" t="str">
        <f>'Product Ratings'!M2740</f>
        <v/>
      </c>
      <c r="N2739" s="146"/>
      <c r="O2739" s="139" t="str">
        <f>'Product Ratings'!O2740</f>
        <v/>
      </c>
      <c r="P2739" s="139" t="str">
        <f>'Product Ratings'!P2740</f>
        <v/>
      </c>
      <c r="Q2739" s="139" t="str">
        <f>'Product Ratings'!Q2740</f>
        <v/>
      </c>
      <c r="R2739" s="139" t="str">
        <f>'Product Ratings'!R2740</f>
        <v/>
      </c>
      <c r="S2739" s="139" t="str">
        <f>'Product Ratings'!S2740</f>
        <v/>
      </c>
      <c r="T2739" s="307" t="str">
        <f>'Product Ratings'!T2740</f>
        <v/>
      </c>
      <c r="U2739" s="146"/>
      <c r="V2739" s="146"/>
      <c r="W2739" s="146"/>
    </row>
    <row r="2740" ht="12.75" customHeight="1">
      <c r="A2740" s="146"/>
      <c r="B2740" s="146" t="str">
        <f>'Product Ratings'!B2741</f>
        <v/>
      </c>
      <c r="C2740" s="146" t="str">
        <f>'Product Ratings'!C2741</f>
        <v/>
      </c>
      <c r="D2740" s="146" t="str">
        <f>'Product Ratings'!D2741</f>
        <v/>
      </c>
      <c r="E2740" s="146" t="str">
        <f>'Product Ratings'!E2741</f>
        <v/>
      </c>
      <c r="F2740" s="305" t="str">
        <f>'Product Ratings'!F2741</f>
        <v/>
      </c>
      <c r="G2740" s="305" t="str">
        <f>'Product Ratings'!G2741</f>
        <v/>
      </c>
      <c r="H2740" s="146" t="str">
        <f>'Product Ratings'!H2741</f>
        <v/>
      </c>
      <c r="I2740" s="146" t="str">
        <f>'Product Ratings'!I2741</f>
        <v/>
      </c>
      <c r="J2740" s="305" t="str">
        <f>'Product Ratings'!J2741</f>
        <v/>
      </c>
      <c r="K2740" s="146" t="str">
        <f>'Product Ratings'!K2741</f>
        <v/>
      </c>
      <c r="L2740" s="305" t="str">
        <f>'Product Ratings'!L2741</f>
        <v/>
      </c>
      <c r="M2740" s="134" t="str">
        <f>'Product Ratings'!M2741</f>
        <v/>
      </c>
      <c r="N2740" s="146"/>
      <c r="O2740" s="139" t="str">
        <f>'Product Ratings'!O2741</f>
        <v/>
      </c>
      <c r="P2740" s="139" t="str">
        <f>'Product Ratings'!P2741</f>
        <v/>
      </c>
      <c r="Q2740" s="139" t="str">
        <f>'Product Ratings'!Q2741</f>
        <v/>
      </c>
      <c r="R2740" s="139" t="str">
        <f>'Product Ratings'!R2741</f>
        <v/>
      </c>
      <c r="S2740" s="139" t="str">
        <f>'Product Ratings'!S2741</f>
        <v/>
      </c>
      <c r="T2740" s="307" t="str">
        <f>'Product Ratings'!T2741</f>
        <v/>
      </c>
      <c r="U2740" s="146"/>
      <c r="V2740" s="146"/>
      <c r="W2740" s="146"/>
    </row>
    <row r="2741" ht="12.75" customHeight="1">
      <c r="A2741" s="146"/>
      <c r="B2741" s="146" t="str">
        <f>'Product Ratings'!B2742</f>
        <v/>
      </c>
      <c r="C2741" s="146" t="str">
        <f>'Product Ratings'!C2742</f>
        <v/>
      </c>
      <c r="D2741" s="146" t="str">
        <f>'Product Ratings'!D2742</f>
        <v/>
      </c>
      <c r="E2741" s="146" t="str">
        <f>'Product Ratings'!E2742</f>
        <v/>
      </c>
      <c r="F2741" s="305" t="str">
        <f>'Product Ratings'!F2742</f>
        <v/>
      </c>
      <c r="G2741" s="305" t="str">
        <f>'Product Ratings'!G2742</f>
        <v/>
      </c>
      <c r="H2741" s="146" t="str">
        <f>'Product Ratings'!H2742</f>
        <v/>
      </c>
      <c r="I2741" s="146" t="str">
        <f>'Product Ratings'!I2742</f>
        <v/>
      </c>
      <c r="J2741" s="305" t="str">
        <f>'Product Ratings'!J2742</f>
        <v/>
      </c>
      <c r="K2741" s="146" t="str">
        <f>'Product Ratings'!K2742</f>
        <v/>
      </c>
      <c r="L2741" s="305" t="str">
        <f>'Product Ratings'!L2742</f>
        <v/>
      </c>
      <c r="M2741" s="134" t="str">
        <f>'Product Ratings'!M2742</f>
        <v/>
      </c>
      <c r="N2741" s="146"/>
      <c r="O2741" s="139" t="str">
        <f>'Product Ratings'!O2742</f>
        <v/>
      </c>
      <c r="P2741" s="139" t="str">
        <f>'Product Ratings'!P2742</f>
        <v/>
      </c>
      <c r="Q2741" s="139" t="str">
        <f>'Product Ratings'!Q2742</f>
        <v/>
      </c>
      <c r="R2741" s="139" t="str">
        <f>'Product Ratings'!R2742</f>
        <v/>
      </c>
      <c r="S2741" s="139" t="str">
        <f>'Product Ratings'!S2742</f>
        <v/>
      </c>
      <c r="T2741" s="307" t="str">
        <f>'Product Ratings'!T2742</f>
        <v/>
      </c>
      <c r="U2741" s="146"/>
      <c r="V2741" s="146"/>
      <c r="W2741" s="146"/>
    </row>
    <row r="2742" ht="12.75" customHeight="1">
      <c r="A2742" s="146"/>
      <c r="B2742" s="146" t="str">
        <f>'Product Ratings'!B2743</f>
        <v/>
      </c>
      <c r="C2742" s="146" t="str">
        <f>'Product Ratings'!C2743</f>
        <v/>
      </c>
      <c r="D2742" s="146" t="str">
        <f>'Product Ratings'!D2743</f>
        <v/>
      </c>
      <c r="E2742" s="146" t="str">
        <f>'Product Ratings'!E2743</f>
        <v/>
      </c>
      <c r="F2742" s="305" t="str">
        <f>'Product Ratings'!F2743</f>
        <v/>
      </c>
      <c r="G2742" s="305" t="str">
        <f>'Product Ratings'!G2743</f>
        <v/>
      </c>
      <c r="H2742" s="146" t="str">
        <f>'Product Ratings'!H2743</f>
        <v/>
      </c>
      <c r="I2742" s="146" t="str">
        <f>'Product Ratings'!I2743</f>
        <v/>
      </c>
      <c r="J2742" s="305" t="str">
        <f>'Product Ratings'!J2743</f>
        <v/>
      </c>
      <c r="K2742" s="146" t="str">
        <f>'Product Ratings'!K2743</f>
        <v/>
      </c>
      <c r="L2742" s="305" t="str">
        <f>'Product Ratings'!L2743</f>
        <v/>
      </c>
      <c r="M2742" s="134" t="str">
        <f>'Product Ratings'!M2743</f>
        <v/>
      </c>
      <c r="N2742" s="146"/>
      <c r="O2742" s="139" t="str">
        <f>'Product Ratings'!O2743</f>
        <v/>
      </c>
      <c r="P2742" s="139" t="str">
        <f>'Product Ratings'!P2743</f>
        <v/>
      </c>
      <c r="Q2742" s="139" t="str">
        <f>'Product Ratings'!Q2743</f>
        <v/>
      </c>
      <c r="R2742" s="139" t="str">
        <f>'Product Ratings'!R2743</f>
        <v/>
      </c>
      <c r="S2742" s="139" t="str">
        <f>'Product Ratings'!S2743</f>
        <v/>
      </c>
      <c r="T2742" s="307" t="str">
        <f>'Product Ratings'!T2743</f>
        <v/>
      </c>
      <c r="U2742" s="146"/>
      <c r="V2742" s="146"/>
      <c r="W2742" s="146"/>
    </row>
    <row r="2743" ht="12.75" customHeight="1">
      <c r="A2743" s="146"/>
      <c r="B2743" s="146" t="str">
        <f>'Product Ratings'!B2744</f>
        <v/>
      </c>
      <c r="C2743" s="146" t="str">
        <f>'Product Ratings'!C2744</f>
        <v/>
      </c>
      <c r="D2743" s="146" t="str">
        <f>'Product Ratings'!D2744</f>
        <v/>
      </c>
      <c r="E2743" s="146" t="str">
        <f>'Product Ratings'!E2744</f>
        <v/>
      </c>
      <c r="F2743" s="305" t="str">
        <f>'Product Ratings'!F2744</f>
        <v/>
      </c>
      <c r="G2743" s="305" t="str">
        <f>'Product Ratings'!G2744</f>
        <v/>
      </c>
      <c r="H2743" s="146" t="str">
        <f>'Product Ratings'!H2744</f>
        <v/>
      </c>
      <c r="I2743" s="146" t="str">
        <f>'Product Ratings'!I2744</f>
        <v/>
      </c>
      <c r="J2743" s="305" t="str">
        <f>'Product Ratings'!J2744</f>
        <v/>
      </c>
      <c r="K2743" s="146" t="str">
        <f>'Product Ratings'!K2744</f>
        <v/>
      </c>
      <c r="L2743" s="305" t="str">
        <f>'Product Ratings'!L2744</f>
        <v/>
      </c>
      <c r="M2743" s="134" t="str">
        <f>'Product Ratings'!M2744</f>
        <v/>
      </c>
      <c r="N2743" s="146"/>
      <c r="O2743" s="139" t="str">
        <f>'Product Ratings'!O2744</f>
        <v/>
      </c>
      <c r="P2743" s="139" t="str">
        <f>'Product Ratings'!P2744</f>
        <v/>
      </c>
      <c r="Q2743" s="139" t="str">
        <f>'Product Ratings'!Q2744</f>
        <v/>
      </c>
      <c r="R2743" s="139" t="str">
        <f>'Product Ratings'!R2744</f>
        <v/>
      </c>
      <c r="S2743" s="139" t="str">
        <f>'Product Ratings'!S2744</f>
        <v/>
      </c>
      <c r="T2743" s="307" t="str">
        <f>'Product Ratings'!T2744</f>
        <v/>
      </c>
      <c r="U2743" s="146"/>
      <c r="V2743" s="146"/>
      <c r="W2743" s="146"/>
    </row>
    <row r="2744" ht="12.75" customHeight="1">
      <c r="A2744" s="146"/>
      <c r="B2744" s="146" t="str">
        <f>'Product Ratings'!B2745</f>
        <v/>
      </c>
      <c r="C2744" s="146" t="str">
        <f>'Product Ratings'!C2745</f>
        <v/>
      </c>
      <c r="D2744" s="146" t="str">
        <f>'Product Ratings'!D2745</f>
        <v/>
      </c>
      <c r="E2744" s="146" t="str">
        <f>'Product Ratings'!E2745</f>
        <v/>
      </c>
      <c r="F2744" s="305" t="str">
        <f>'Product Ratings'!F2745</f>
        <v/>
      </c>
      <c r="G2744" s="305" t="str">
        <f>'Product Ratings'!G2745</f>
        <v/>
      </c>
      <c r="H2744" s="146" t="str">
        <f>'Product Ratings'!H2745</f>
        <v/>
      </c>
      <c r="I2744" s="146" t="str">
        <f>'Product Ratings'!I2745</f>
        <v/>
      </c>
      <c r="J2744" s="305" t="str">
        <f>'Product Ratings'!J2745</f>
        <v/>
      </c>
      <c r="K2744" s="146" t="str">
        <f>'Product Ratings'!K2745</f>
        <v/>
      </c>
      <c r="L2744" s="305" t="str">
        <f>'Product Ratings'!L2745</f>
        <v/>
      </c>
      <c r="M2744" s="134" t="str">
        <f>'Product Ratings'!M2745</f>
        <v/>
      </c>
      <c r="N2744" s="146"/>
      <c r="O2744" s="139" t="str">
        <f>'Product Ratings'!O2745</f>
        <v/>
      </c>
      <c r="P2744" s="139" t="str">
        <f>'Product Ratings'!P2745</f>
        <v/>
      </c>
      <c r="Q2744" s="139" t="str">
        <f>'Product Ratings'!Q2745</f>
        <v/>
      </c>
      <c r="R2744" s="139" t="str">
        <f>'Product Ratings'!R2745</f>
        <v/>
      </c>
      <c r="S2744" s="139" t="str">
        <f>'Product Ratings'!S2745</f>
        <v/>
      </c>
      <c r="T2744" s="307" t="str">
        <f>'Product Ratings'!T2745</f>
        <v/>
      </c>
      <c r="U2744" s="146"/>
      <c r="V2744" s="146"/>
      <c r="W2744" s="146"/>
    </row>
    <row r="2745" ht="12.75" customHeight="1">
      <c r="A2745" s="146"/>
      <c r="B2745" s="146" t="str">
        <f>'Product Ratings'!B2746</f>
        <v/>
      </c>
      <c r="C2745" s="146" t="str">
        <f>'Product Ratings'!C2746</f>
        <v/>
      </c>
      <c r="D2745" s="146" t="str">
        <f>'Product Ratings'!D2746</f>
        <v/>
      </c>
      <c r="E2745" s="146" t="str">
        <f>'Product Ratings'!E2746</f>
        <v/>
      </c>
      <c r="F2745" s="305" t="str">
        <f>'Product Ratings'!F2746</f>
        <v/>
      </c>
      <c r="G2745" s="305" t="str">
        <f>'Product Ratings'!G2746</f>
        <v/>
      </c>
      <c r="H2745" s="146" t="str">
        <f>'Product Ratings'!H2746</f>
        <v/>
      </c>
      <c r="I2745" s="146" t="str">
        <f>'Product Ratings'!I2746</f>
        <v/>
      </c>
      <c r="J2745" s="305" t="str">
        <f>'Product Ratings'!J2746</f>
        <v/>
      </c>
      <c r="K2745" s="146" t="str">
        <f>'Product Ratings'!K2746</f>
        <v/>
      </c>
      <c r="L2745" s="305" t="str">
        <f>'Product Ratings'!L2746</f>
        <v/>
      </c>
      <c r="M2745" s="134" t="str">
        <f>'Product Ratings'!M2746</f>
        <v/>
      </c>
      <c r="N2745" s="146"/>
      <c r="O2745" s="139" t="str">
        <f>'Product Ratings'!O2746</f>
        <v/>
      </c>
      <c r="P2745" s="139" t="str">
        <f>'Product Ratings'!P2746</f>
        <v/>
      </c>
      <c r="Q2745" s="139" t="str">
        <f>'Product Ratings'!Q2746</f>
        <v/>
      </c>
      <c r="R2745" s="139" t="str">
        <f>'Product Ratings'!R2746</f>
        <v/>
      </c>
      <c r="S2745" s="139" t="str">
        <f>'Product Ratings'!S2746</f>
        <v/>
      </c>
      <c r="T2745" s="307" t="str">
        <f>'Product Ratings'!T2746</f>
        <v/>
      </c>
      <c r="U2745" s="146"/>
      <c r="V2745" s="146"/>
      <c r="W2745" s="146"/>
    </row>
    <row r="2746" ht="12.75" customHeight="1">
      <c r="A2746" s="146"/>
      <c r="B2746" s="146" t="str">
        <f>'Product Ratings'!B2747</f>
        <v/>
      </c>
      <c r="C2746" s="146" t="str">
        <f>'Product Ratings'!C2747</f>
        <v/>
      </c>
      <c r="D2746" s="146" t="str">
        <f>'Product Ratings'!D2747</f>
        <v/>
      </c>
      <c r="E2746" s="146" t="str">
        <f>'Product Ratings'!E2747</f>
        <v/>
      </c>
      <c r="F2746" s="305" t="str">
        <f>'Product Ratings'!F2747</f>
        <v/>
      </c>
      <c r="G2746" s="305" t="str">
        <f>'Product Ratings'!G2747</f>
        <v/>
      </c>
      <c r="H2746" s="146" t="str">
        <f>'Product Ratings'!H2747</f>
        <v/>
      </c>
      <c r="I2746" s="146" t="str">
        <f>'Product Ratings'!I2747</f>
        <v/>
      </c>
      <c r="J2746" s="305" t="str">
        <f>'Product Ratings'!J2747</f>
        <v/>
      </c>
      <c r="K2746" s="146" t="str">
        <f>'Product Ratings'!K2747</f>
        <v/>
      </c>
      <c r="L2746" s="305" t="str">
        <f>'Product Ratings'!L2747</f>
        <v/>
      </c>
      <c r="M2746" s="134" t="str">
        <f>'Product Ratings'!M2747</f>
        <v/>
      </c>
      <c r="N2746" s="146"/>
      <c r="O2746" s="139" t="str">
        <f>'Product Ratings'!O2747</f>
        <v/>
      </c>
      <c r="P2746" s="139" t="str">
        <f>'Product Ratings'!P2747</f>
        <v/>
      </c>
      <c r="Q2746" s="139" t="str">
        <f>'Product Ratings'!Q2747</f>
        <v/>
      </c>
      <c r="R2746" s="139" t="str">
        <f>'Product Ratings'!R2747</f>
        <v/>
      </c>
      <c r="S2746" s="139" t="str">
        <f>'Product Ratings'!S2747</f>
        <v/>
      </c>
      <c r="T2746" s="307" t="str">
        <f>'Product Ratings'!T2747</f>
        <v/>
      </c>
      <c r="U2746" s="146"/>
      <c r="V2746" s="146"/>
      <c r="W2746" s="146"/>
    </row>
    <row r="2747" ht="12.75" customHeight="1">
      <c r="A2747" s="146"/>
      <c r="B2747" s="146" t="str">
        <f>'Product Ratings'!B2748</f>
        <v/>
      </c>
      <c r="C2747" s="146" t="str">
        <f>'Product Ratings'!C2748</f>
        <v/>
      </c>
      <c r="D2747" s="146" t="str">
        <f>'Product Ratings'!D2748</f>
        <v/>
      </c>
      <c r="E2747" s="146" t="str">
        <f>'Product Ratings'!E2748</f>
        <v/>
      </c>
      <c r="F2747" s="305" t="str">
        <f>'Product Ratings'!F2748</f>
        <v/>
      </c>
      <c r="G2747" s="305" t="str">
        <f>'Product Ratings'!G2748</f>
        <v/>
      </c>
      <c r="H2747" s="146" t="str">
        <f>'Product Ratings'!H2748</f>
        <v/>
      </c>
      <c r="I2747" s="146" t="str">
        <f>'Product Ratings'!I2748</f>
        <v/>
      </c>
      <c r="J2747" s="305" t="str">
        <f>'Product Ratings'!J2748</f>
        <v/>
      </c>
      <c r="K2747" s="146" t="str">
        <f>'Product Ratings'!K2748</f>
        <v/>
      </c>
      <c r="L2747" s="305" t="str">
        <f>'Product Ratings'!L2748</f>
        <v/>
      </c>
      <c r="M2747" s="134" t="str">
        <f>'Product Ratings'!M2748</f>
        <v/>
      </c>
      <c r="N2747" s="146"/>
      <c r="O2747" s="139" t="str">
        <f>'Product Ratings'!O2748</f>
        <v/>
      </c>
      <c r="P2747" s="139" t="str">
        <f>'Product Ratings'!P2748</f>
        <v/>
      </c>
      <c r="Q2747" s="139" t="str">
        <f>'Product Ratings'!Q2748</f>
        <v/>
      </c>
      <c r="R2747" s="139" t="str">
        <f>'Product Ratings'!R2748</f>
        <v/>
      </c>
      <c r="S2747" s="139" t="str">
        <f>'Product Ratings'!S2748</f>
        <v/>
      </c>
      <c r="T2747" s="307" t="str">
        <f>'Product Ratings'!T2748</f>
        <v/>
      </c>
      <c r="U2747" s="146"/>
      <c r="V2747" s="146"/>
      <c r="W2747" s="146"/>
    </row>
    <row r="2748" ht="12.75" customHeight="1">
      <c r="A2748" s="146"/>
      <c r="B2748" s="146" t="str">
        <f>'Product Ratings'!B2749</f>
        <v/>
      </c>
      <c r="C2748" s="146" t="str">
        <f>'Product Ratings'!C2749</f>
        <v/>
      </c>
      <c r="D2748" s="146" t="str">
        <f>'Product Ratings'!D2749</f>
        <v/>
      </c>
      <c r="E2748" s="146" t="str">
        <f>'Product Ratings'!E2749</f>
        <v/>
      </c>
      <c r="F2748" s="305" t="str">
        <f>'Product Ratings'!F2749</f>
        <v/>
      </c>
      <c r="G2748" s="305" t="str">
        <f>'Product Ratings'!G2749</f>
        <v/>
      </c>
      <c r="H2748" s="146" t="str">
        <f>'Product Ratings'!H2749</f>
        <v/>
      </c>
      <c r="I2748" s="146" t="str">
        <f>'Product Ratings'!I2749</f>
        <v/>
      </c>
      <c r="J2748" s="305" t="str">
        <f>'Product Ratings'!J2749</f>
        <v/>
      </c>
      <c r="K2748" s="146" t="str">
        <f>'Product Ratings'!K2749</f>
        <v/>
      </c>
      <c r="L2748" s="305" t="str">
        <f>'Product Ratings'!L2749</f>
        <v/>
      </c>
      <c r="M2748" s="134" t="str">
        <f>'Product Ratings'!M2749</f>
        <v/>
      </c>
      <c r="N2748" s="146"/>
      <c r="O2748" s="139" t="str">
        <f>'Product Ratings'!O2749</f>
        <v/>
      </c>
      <c r="P2748" s="139" t="str">
        <f>'Product Ratings'!P2749</f>
        <v/>
      </c>
      <c r="Q2748" s="139" t="str">
        <f>'Product Ratings'!Q2749</f>
        <v/>
      </c>
      <c r="R2748" s="139" t="str">
        <f>'Product Ratings'!R2749</f>
        <v/>
      </c>
      <c r="S2748" s="139" t="str">
        <f>'Product Ratings'!S2749</f>
        <v/>
      </c>
      <c r="T2748" s="307" t="str">
        <f>'Product Ratings'!T2749</f>
        <v/>
      </c>
      <c r="U2748" s="146"/>
      <c r="V2748" s="146"/>
      <c r="W2748" s="146"/>
    </row>
    <row r="2749" ht="12.75" customHeight="1">
      <c r="A2749" s="146"/>
      <c r="B2749" s="146" t="str">
        <f>'Product Ratings'!B2750</f>
        <v/>
      </c>
      <c r="C2749" s="146" t="str">
        <f>'Product Ratings'!C2750</f>
        <v/>
      </c>
      <c r="D2749" s="146" t="str">
        <f>'Product Ratings'!D2750</f>
        <v/>
      </c>
      <c r="E2749" s="146" t="str">
        <f>'Product Ratings'!E2750</f>
        <v/>
      </c>
      <c r="F2749" s="305" t="str">
        <f>'Product Ratings'!F2750</f>
        <v/>
      </c>
      <c r="G2749" s="305" t="str">
        <f>'Product Ratings'!G2750</f>
        <v/>
      </c>
      <c r="H2749" s="146" t="str">
        <f>'Product Ratings'!H2750</f>
        <v/>
      </c>
      <c r="I2749" s="146" t="str">
        <f>'Product Ratings'!I2750</f>
        <v/>
      </c>
      <c r="J2749" s="305" t="str">
        <f>'Product Ratings'!J2750</f>
        <v/>
      </c>
      <c r="K2749" s="146" t="str">
        <f>'Product Ratings'!K2750</f>
        <v/>
      </c>
      <c r="L2749" s="305" t="str">
        <f>'Product Ratings'!L2750</f>
        <v/>
      </c>
      <c r="M2749" s="134" t="str">
        <f>'Product Ratings'!M2750</f>
        <v/>
      </c>
      <c r="N2749" s="146"/>
      <c r="O2749" s="139" t="str">
        <f>'Product Ratings'!O2750</f>
        <v/>
      </c>
      <c r="P2749" s="139" t="str">
        <f>'Product Ratings'!P2750</f>
        <v/>
      </c>
      <c r="Q2749" s="139" t="str">
        <f>'Product Ratings'!Q2750</f>
        <v/>
      </c>
      <c r="R2749" s="139" t="str">
        <f>'Product Ratings'!R2750</f>
        <v/>
      </c>
      <c r="S2749" s="139" t="str">
        <f>'Product Ratings'!S2750</f>
        <v/>
      </c>
      <c r="T2749" s="307" t="str">
        <f>'Product Ratings'!T2750</f>
        <v/>
      </c>
      <c r="U2749" s="146"/>
      <c r="V2749" s="146"/>
      <c r="W2749" s="146"/>
    </row>
    <row r="2750" ht="12.75" customHeight="1">
      <c r="A2750" s="146"/>
      <c r="B2750" s="146" t="str">
        <f>'Product Ratings'!B2751</f>
        <v/>
      </c>
      <c r="C2750" s="146" t="str">
        <f>'Product Ratings'!C2751</f>
        <v/>
      </c>
      <c r="D2750" s="146" t="str">
        <f>'Product Ratings'!D2751</f>
        <v/>
      </c>
      <c r="E2750" s="146" t="str">
        <f>'Product Ratings'!E2751</f>
        <v/>
      </c>
      <c r="F2750" s="305" t="str">
        <f>'Product Ratings'!F2751</f>
        <v/>
      </c>
      <c r="G2750" s="305" t="str">
        <f>'Product Ratings'!G2751</f>
        <v/>
      </c>
      <c r="H2750" s="146" t="str">
        <f>'Product Ratings'!H2751</f>
        <v/>
      </c>
      <c r="I2750" s="146" t="str">
        <f>'Product Ratings'!I2751</f>
        <v/>
      </c>
      <c r="J2750" s="305" t="str">
        <f>'Product Ratings'!J2751</f>
        <v/>
      </c>
      <c r="K2750" s="146" t="str">
        <f>'Product Ratings'!K2751</f>
        <v/>
      </c>
      <c r="L2750" s="305" t="str">
        <f>'Product Ratings'!L2751</f>
        <v/>
      </c>
      <c r="M2750" s="134" t="str">
        <f>'Product Ratings'!M2751</f>
        <v/>
      </c>
      <c r="N2750" s="146"/>
      <c r="O2750" s="139" t="str">
        <f>'Product Ratings'!O2751</f>
        <v/>
      </c>
      <c r="P2750" s="139" t="str">
        <f>'Product Ratings'!P2751</f>
        <v/>
      </c>
      <c r="Q2750" s="139" t="str">
        <f>'Product Ratings'!Q2751</f>
        <v/>
      </c>
      <c r="R2750" s="139" t="str">
        <f>'Product Ratings'!R2751</f>
        <v/>
      </c>
      <c r="S2750" s="139" t="str">
        <f>'Product Ratings'!S2751</f>
        <v/>
      </c>
      <c r="T2750" s="307" t="str">
        <f>'Product Ratings'!T2751</f>
        <v/>
      </c>
      <c r="U2750" s="146"/>
      <c r="V2750" s="146"/>
      <c r="W2750" s="146"/>
    </row>
    <row r="2751" ht="12.75" customHeight="1">
      <c r="A2751" s="146"/>
      <c r="B2751" s="146" t="str">
        <f>'Product Ratings'!B2752</f>
        <v/>
      </c>
      <c r="C2751" s="146" t="str">
        <f>'Product Ratings'!C2752</f>
        <v/>
      </c>
      <c r="D2751" s="146" t="str">
        <f>'Product Ratings'!D2752</f>
        <v/>
      </c>
      <c r="E2751" s="146" t="str">
        <f>'Product Ratings'!E2752</f>
        <v/>
      </c>
      <c r="F2751" s="305" t="str">
        <f>'Product Ratings'!F2752</f>
        <v/>
      </c>
      <c r="G2751" s="305" t="str">
        <f>'Product Ratings'!G2752</f>
        <v/>
      </c>
      <c r="H2751" s="146" t="str">
        <f>'Product Ratings'!H2752</f>
        <v/>
      </c>
      <c r="I2751" s="146" t="str">
        <f>'Product Ratings'!I2752</f>
        <v/>
      </c>
      <c r="J2751" s="305" t="str">
        <f>'Product Ratings'!J2752</f>
        <v/>
      </c>
      <c r="K2751" s="146" t="str">
        <f>'Product Ratings'!K2752</f>
        <v/>
      </c>
      <c r="L2751" s="305" t="str">
        <f>'Product Ratings'!L2752</f>
        <v/>
      </c>
      <c r="M2751" s="134" t="str">
        <f>'Product Ratings'!M2752</f>
        <v/>
      </c>
      <c r="N2751" s="146"/>
      <c r="O2751" s="139" t="str">
        <f>'Product Ratings'!O2752</f>
        <v/>
      </c>
      <c r="P2751" s="139" t="str">
        <f>'Product Ratings'!P2752</f>
        <v/>
      </c>
      <c r="Q2751" s="139" t="str">
        <f>'Product Ratings'!Q2752</f>
        <v/>
      </c>
      <c r="R2751" s="139" t="str">
        <f>'Product Ratings'!R2752</f>
        <v/>
      </c>
      <c r="S2751" s="139" t="str">
        <f>'Product Ratings'!S2752</f>
        <v/>
      </c>
      <c r="T2751" s="307" t="str">
        <f>'Product Ratings'!T2752</f>
        <v/>
      </c>
      <c r="U2751" s="146"/>
      <c r="V2751" s="146"/>
      <c r="W2751" s="146"/>
    </row>
    <row r="2752" ht="12.75" customHeight="1">
      <c r="A2752" s="146"/>
      <c r="B2752" s="146" t="str">
        <f>'Product Ratings'!B2753</f>
        <v/>
      </c>
      <c r="C2752" s="146" t="str">
        <f>'Product Ratings'!C2753</f>
        <v/>
      </c>
      <c r="D2752" s="146" t="str">
        <f>'Product Ratings'!D2753</f>
        <v/>
      </c>
      <c r="E2752" s="146" t="str">
        <f>'Product Ratings'!E2753</f>
        <v/>
      </c>
      <c r="F2752" s="305" t="str">
        <f>'Product Ratings'!F2753</f>
        <v/>
      </c>
      <c r="G2752" s="305" t="str">
        <f>'Product Ratings'!G2753</f>
        <v/>
      </c>
      <c r="H2752" s="146" t="str">
        <f>'Product Ratings'!H2753</f>
        <v/>
      </c>
      <c r="I2752" s="146" t="str">
        <f>'Product Ratings'!I2753</f>
        <v/>
      </c>
      <c r="J2752" s="305" t="str">
        <f>'Product Ratings'!J2753</f>
        <v/>
      </c>
      <c r="K2752" s="146" t="str">
        <f>'Product Ratings'!K2753</f>
        <v/>
      </c>
      <c r="L2752" s="305" t="str">
        <f>'Product Ratings'!L2753</f>
        <v/>
      </c>
      <c r="M2752" s="134" t="str">
        <f>'Product Ratings'!M2753</f>
        <v/>
      </c>
      <c r="N2752" s="146"/>
      <c r="O2752" s="139" t="str">
        <f>'Product Ratings'!O2753</f>
        <v/>
      </c>
      <c r="P2752" s="139" t="str">
        <f>'Product Ratings'!P2753</f>
        <v/>
      </c>
      <c r="Q2752" s="139" t="str">
        <f>'Product Ratings'!Q2753</f>
        <v/>
      </c>
      <c r="R2752" s="139" t="str">
        <f>'Product Ratings'!R2753</f>
        <v/>
      </c>
      <c r="S2752" s="139" t="str">
        <f>'Product Ratings'!S2753</f>
        <v/>
      </c>
      <c r="T2752" s="307" t="str">
        <f>'Product Ratings'!T2753</f>
        <v/>
      </c>
      <c r="U2752" s="146"/>
      <c r="V2752" s="146"/>
      <c r="W2752" s="146"/>
    </row>
    <row r="2753" ht="12.75" customHeight="1">
      <c r="A2753" s="146"/>
      <c r="B2753" s="146" t="str">
        <f>'Product Ratings'!B2754</f>
        <v/>
      </c>
      <c r="C2753" s="146" t="str">
        <f>'Product Ratings'!C2754</f>
        <v/>
      </c>
      <c r="D2753" s="146" t="str">
        <f>'Product Ratings'!D2754</f>
        <v/>
      </c>
      <c r="E2753" s="146" t="str">
        <f>'Product Ratings'!E2754</f>
        <v/>
      </c>
      <c r="F2753" s="305" t="str">
        <f>'Product Ratings'!F2754</f>
        <v/>
      </c>
      <c r="G2753" s="305" t="str">
        <f>'Product Ratings'!G2754</f>
        <v/>
      </c>
      <c r="H2753" s="146" t="str">
        <f>'Product Ratings'!H2754</f>
        <v/>
      </c>
      <c r="I2753" s="146" t="str">
        <f>'Product Ratings'!I2754</f>
        <v/>
      </c>
      <c r="J2753" s="305" t="str">
        <f>'Product Ratings'!J2754</f>
        <v/>
      </c>
      <c r="K2753" s="146" t="str">
        <f>'Product Ratings'!K2754</f>
        <v/>
      </c>
      <c r="L2753" s="305" t="str">
        <f>'Product Ratings'!L2754</f>
        <v/>
      </c>
      <c r="M2753" s="134" t="str">
        <f>'Product Ratings'!M2754</f>
        <v/>
      </c>
      <c r="N2753" s="146"/>
      <c r="O2753" s="139" t="str">
        <f>'Product Ratings'!O2754</f>
        <v/>
      </c>
      <c r="P2753" s="139" t="str">
        <f>'Product Ratings'!P2754</f>
        <v/>
      </c>
      <c r="Q2753" s="139" t="str">
        <f>'Product Ratings'!Q2754</f>
        <v/>
      </c>
      <c r="R2753" s="139" t="str">
        <f>'Product Ratings'!R2754</f>
        <v/>
      </c>
      <c r="S2753" s="139" t="str">
        <f>'Product Ratings'!S2754</f>
        <v/>
      </c>
      <c r="T2753" s="307" t="str">
        <f>'Product Ratings'!T2754</f>
        <v/>
      </c>
      <c r="U2753" s="146"/>
      <c r="V2753" s="146"/>
      <c r="W2753" s="146"/>
    </row>
    <row r="2754" ht="12.75" customHeight="1">
      <c r="A2754" s="146"/>
      <c r="B2754" s="146" t="str">
        <f>'Product Ratings'!B2755</f>
        <v/>
      </c>
      <c r="C2754" s="146" t="str">
        <f>'Product Ratings'!C2755</f>
        <v/>
      </c>
      <c r="D2754" s="146" t="str">
        <f>'Product Ratings'!D2755</f>
        <v/>
      </c>
      <c r="E2754" s="146" t="str">
        <f>'Product Ratings'!E2755</f>
        <v/>
      </c>
      <c r="F2754" s="305" t="str">
        <f>'Product Ratings'!F2755</f>
        <v/>
      </c>
      <c r="G2754" s="305" t="str">
        <f>'Product Ratings'!G2755</f>
        <v/>
      </c>
      <c r="H2754" s="146" t="str">
        <f>'Product Ratings'!H2755</f>
        <v/>
      </c>
      <c r="I2754" s="146" t="str">
        <f>'Product Ratings'!I2755</f>
        <v/>
      </c>
      <c r="J2754" s="305" t="str">
        <f>'Product Ratings'!J2755</f>
        <v/>
      </c>
      <c r="K2754" s="146" t="str">
        <f>'Product Ratings'!K2755</f>
        <v/>
      </c>
      <c r="L2754" s="305" t="str">
        <f>'Product Ratings'!L2755</f>
        <v/>
      </c>
      <c r="M2754" s="134" t="str">
        <f>'Product Ratings'!M2755</f>
        <v/>
      </c>
      <c r="N2754" s="146"/>
      <c r="O2754" s="139" t="str">
        <f>'Product Ratings'!O2755</f>
        <v/>
      </c>
      <c r="P2754" s="139" t="str">
        <f>'Product Ratings'!P2755</f>
        <v/>
      </c>
      <c r="Q2754" s="139" t="str">
        <f>'Product Ratings'!Q2755</f>
        <v/>
      </c>
      <c r="R2754" s="139" t="str">
        <f>'Product Ratings'!R2755</f>
        <v/>
      </c>
      <c r="S2754" s="139" t="str">
        <f>'Product Ratings'!S2755</f>
        <v/>
      </c>
      <c r="T2754" s="307" t="str">
        <f>'Product Ratings'!T2755</f>
        <v/>
      </c>
      <c r="U2754" s="146"/>
      <c r="V2754" s="146"/>
      <c r="W2754" s="146"/>
    </row>
    <row r="2755" ht="12.75" customHeight="1">
      <c r="A2755" s="146"/>
      <c r="B2755" s="146" t="str">
        <f>'Product Ratings'!B2756</f>
        <v/>
      </c>
      <c r="C2755" s="146" t="str">
        <f>'Product Ratings'!C2756</f>
        <v/>
      </c>
      <c r="D2755" s="146" t="str">
        <f>'Product Ratings'!D2756</f>
        <v/>
      </c>
      <c r="E2755" s="146" t="str">
        <f>'Product Ratings'!E2756</f>
        <v/>
      </c>
      <c r="F2755" s="305" t="str">
        <f>'Product Ratings'!F2756</f>
        <v/>
      </c>
      <c r="G2755" s="305" t="str">
        <f>'Product Ratings'!G2756</f>
        <v/>
      </c>
      <c r="H2755" s="146" t="str">
        <f>'Product Ratings'!H2756</f>
        <v/>
      </c>
      <c r="I2755" s="146" t="str">
        <f>'Product Ratings'!I2756</f>
        <v/>
      </c>
      <c r="J2755" s="305" t="str">
        <f>'Product Ratings'!J2756</f>
        <v/>
      </c>
      <c r="K2755" s="146" t="str">
        <f>'Product Ratings'!K2756</f>
        <v/>
      </c>
      <c r="L2755" s="305" t="str">
        <f>'Product Ratings'!L2756</f>
        <v/>
      </c>
      <c r="M2755" s="134" t="str">
        <f>'Product Ratings'!M2756</f>
        <v/>
      </c>
      <c r="N2755" s="146"/>
      <c r="O2755" s="139" t="str">
        <f>'Product Ratings'!O2756</f>
        <v/>
      </c>
      <c r="P2755" s="139" t="str">
        <f>'Product Ratings'!P2756</f>
        <v/>
      </c>
      <c r="Q2755" s="139" t="str">
        <f>'Product Ratings'!Q2756</f>
        <v/>
      </c>
      <c r="R2755" s="139" t="str">
        <f>'Product Ratings'!R2756</f>
        <v/>
      </c>
      <c r="S2755" s="139" t="str">
        <f>'Product Ratings'!S2756</f>
        <v/>
      </c>
      <c r="T2755" s="307" t="str">
        <f>'Product Ratings'!T2756</f>
        <v/>
      </c>
      <c r="U2755" s="146"/>
      <c r="V2755" s="146"/>
      <c r="W2755" s="146"/>
    </row>
    <row r="2756" ht="12.75" customHeight="1">
      <c r="A2756" s="146"/>
      <c r="B2756" s="146" t="str">
        <f>'Product Ratings'!B2757</f>
        <v/>
      </c>
      <c r="C2756" s="146" t="str">
        <f>'Product Ratings'!C2757</f>
        <v/>
      </c>
      <c r="D2756" s="146" t="str">
        <f>'Product Ratings'!D2757</f>
        <v/>
      </c>
      <c r="E2756" s="146" t="str">
        <f>'Product Ratings'!E2757</f>
        <v/>
      </c>
      <c r="F2756" s="305" t="str">
        <f>'Product Ratings'!F2757</f>
        <v/>
      </c>
      <c r="G2756" s="305" t="str">
        <f>'Product Ratings'!G2757</f>
        <v/>
      </c>
      <c r="H2756" s="146" t="str">
        <f>'Product Ratings'!H2757</f>
        <v/>
      </c>
      <c r="I2756" s="146" t="str">
        <f>'Product Ratings'!I2757</f>
        <v/>
      </c>
      <c r="J2756" s="305" t="str">
        <f>'Product Ratings'!J2757</f>
        <v/>
      </c>
      <c r="K2756" s="146" t="str">
        <f>'Product Ratings'!K2757</f>
        <v/>
      </c>
      <c r="L2756" s="305" t="str">
        <f>'Product Ratings'!L2757</f>
        <v/>
      </c>
      <c r="M2756" s="134" t="str">
        <f>'Product Ratings'!M2757</f>
        <v/>
      </c>
      <c r="N2756" s="146"/>
      <c r="O2756" s="139" t="str">
        <f>'Product Ratings'!O2757</f>
        <v/>
      </c>
      <c r="P2756" s="139" t="str">
        <f>'Product Ratings'!P2757</f>
        <v/>
      </c>
      <c r="Q2756" s="139" t="str">
        <f>'Product Ratings'!Q2757</f>
        <v/>
      </c>
      <c r="R2756" s="139" t="str">
        <f>'Product Ratings'!R2757</f>
        <v/>
      </c>
      <c r="S2756" s="139" t="str">
        <f>'Product Ratings'!S2757</f>
        <v/>
      </c>
      <c r="T2756" s="307" t="str">
        <f>'Product Ratings'!T2757</f>
        <v/>
      </c>
      <c r="U2756" s="146"/>
      <c r="V2756" s="146"/>
      <c r="W2756" s="146"/>
    </row>
    <row r="2757" ht="12.75" customHeight="1">
      <c r="A2757" s="146"/>
      <c r="B2757" s="146" t="str">
        <f>'Product Ratings'!B2758</f>
        <v/>
      </c>
      <c r="C2757" s="146" t="str">
        <f>'Product Ratings'!C2758</f>
        <v/>
      </c>
      <c r="D2757" s="146" t="str">
        <f>'Product Ratings'!D2758</f>
        <v/>
      </c>
      <c r="E2757" s="146" t="str">
        <f>'Product Ratings'!E2758</f>
        <v/>
      </c>
      <c r="F2757" s="305" t="str">
        <f>'Product Ratings'!F2758</f>
        <v/>
      </c>
      <c r="G2757" s="305" t="str">
        <f>'Product Ratings'!G2758</f>
        <v/>
      </c>
      <c r="H2757" s="146" t="str">
        <f>'Product Ratings'!H2758</f>
        <v/>
      </c>
      <c r="I2757" s="146" t="str">
        <f>'Product Ratings'!I2758</f>
        <v/>
      </c>
      <c r="J2757" s="305" t="str">
        <f>'Product Ratings'!J2758</f>
        <v/>
      </c>
      <c r="K2757" s="146" t="str">
        <f>'Product Ratings'!K2758</f>
        <v/>
      </c>
      <c r="L2757" s="305" t="str">
        <f>'Product Ratings'!L2758</f>
        <v/>
      </c>
      <c r="M2757" s="134" t="str">
        <f>'Product Ratings'!M2758</f>
        <v/>
      </c>
      <c r="N2757" s="146"/>
      <c r="O2757" s="139" t="str">
        <f>'Product Ratings'!O2758</f>
        <v/>
      </c>
      <c r="P2757" s="139" t="str">
        <f>'Product Ratings'!P2758</f>
        <v/>
      </c>
      <c r="Q2757" s="139" t="str">
        <f>'Product Ratings'!Q2758</f>
        <v/>
      </c>
      <c r="R2757" s="139" t="str">
        <f>'Product Ratings'!R2758</f>
        <v/>
      </c>
      <c r="S2757" s="139" t="str">
        <f>'Product Ratings'!S2758</f>
        <v/>
      </c>
      <c r="T2757" s="307" t="str">
        <f>'Product Ratings'!T2758</f>
        <v/>
      </c>
      <c r="U2757" s="146"/>
      <c r="V2757" s="146"/>
      <c r="W2757" s="146"/>
    </row>
    <row r="2758" ht="12.75" customHeight="1">
      <c r="A2758" s="146"/>
      <c r="B2758" s="146" t="str">
        <f>'Product Ratings'!B2759</f>
        <v/>
      </c>
      <c r="C2758" s="146" t="str">
        <f>'Product Ratings'!C2759</f>
        <v/>
      </c>
      <c r="D2758" s="146" t="str">
        <f>'Product Ratings'!D2759</f>
        <v/>
      </c>
      <c r="E2758" s="146" t="str">
        <f>'Product Ratings'!E2759</f>
        <v/>
      </c>
      <c r="F2758" s="305" t="str">
        <f>'Product Ratings'!F2759</f>
        <v/>
      </c>
      <c r="G2758" s="305" t="str">
        <f>'Product Ratings'!G2759</f>
        <v/>
      </c>
      <c r="H2758" s="146" t="str">
        <f>'Product Ratings'!H2759</f>
        <v/>
      </c>
      <c r="I2758" s="146" t="str">
        <f>'Product Ratings'!I2759</f>
        <v/>
      </c>
      <c r="J2758" s="305" t="str">
        <f>'Product Ratings'!J2759</f>
        <v/>
      </c>
      <c r="K2758" s="146" t="str">
        <f>'Product Ratings'!K2759</f>
        <v/>
      </c>
      <c r="L2758" s="305" t="str">
        <f>'Product Ratings'!L2759</f>
        <v/>
      </c>
      <c r="M2758" s="134" t="str">
        <f>'Product Ratings'!M2759</f>
        <v/>
      </c>
      <c r="N2758" s="146"/>
      <c r="O2758" s="139" t="str">
        <f>'Product Ratings'!O2759</f>
        <v/>
      </c>
      <c r="P2758" s="139" t="str">
        <f>'Product Ratings'!P2759</f>
        <v/>
      </c>
      <c r="Q2758" s="139" t="str">
        <f>'Product Ratings'!Q2759</f>
        <v/>
      </c>
      <c r="R2758" s="139" t="str">
        <f>'Product Ratings'!R2759</f>
        <v/>
      </c>
      <c r="S2758" s="139" t="str">
        <f>'Product Ratings'!S2759</f>
        <v/>
      </c>
      <c r="T2758" s="307" t="str">
        <f>'Product Ratings'!T2759</f>
        <v/>
      </c>
      <c r="U2758" s="146"/>
      <c r="V2758" s="146"/>
      <c r="W2758" s="146"/>
    </row>
    <row r="2759" ht="12.75" customHeight="1">
      <c r="A2759" s="146"/>
      <c r="B2759" s="146" t="str">
        <f>'Product Ratings'!B2760</f>
        <v/>
      </c>
      <c r="C2759" s="146" t="str">
        <f>'Product Ratings'!C2760</f>
        <v/>
      </c>
      <c r="D2759" s="146" t="str">
        <f>'Product Ratings'!D2760</f>
        <v/>
      </c>
      <c r="E2759" s="146" t="str">
        <f>'Product Ratings'!E2760</f>
        <v/>
      </c>
      <c r="F2759" s="305" t="str">
        <f>'Product Ratings'!F2760</f>
        <v/>
      </c>
      <c r="G2759" s="305" t="str">
        <f>'Product Ratings'!G2760</f>
        <v/>
      </c>
      <c r="H2759" s="146" t="str">
        <f>'Product Ratings'!H2760</f>
        <v/>
      </c>
      <c r="I2759" s="146" t="str">
        <f>'Product Ratings'!I2760</f>
        <v/>
      </c>
      <c r="J2759" s="305" t="str">
        <f>'Product Ratings'!J2760</f>
        <v/>
      </c>
      <c r="K2759" s="146" t="str">
        <f>'Product Ratings'!K2760</f>
        <v/>
      </c>
      <c r="L2759" s="305" t="str">
        <f>'Product Ratings'!L2760</f>
        <v/>
      </c>
      <c r="M2759" s="134" t="str">
        <f>'Product Ratings'!M2760</f>
        <v/>
      </c>
      <c r="N2759" s="146"/>
      <c r="O2759" s="139" t="str">
        <f>'Product Ratings'!O2760</f>
        <v/>
      </c>
      <c r="P2759" s="139" t="str">
        <f>'Product Ratings'!P2760</f>
        <v/>
      </c>
      <c r="Q2759" s="139" t="str">
        <f>'Product Ratings'!Q2760</f>
        <v/>
      </c>
      <c r="R2759" s="139" t="str">
        <f>'Product Ratings'!R2760</f>
        <v/>
      </c>
      <c r="S2759" s="139" t="str">
        <f>'Product Ratings'!S2760</f>
        <v/>
      </c>
      <c r="T2759" s="307" t="str">
        <f>'Product Ratings'!T2760</f>
        <v/>
      </c>
      <c r="U2759" s="146"/>
      <c r="V2759" s="146"/>
      <c r="W2759" s="146"/>
    </row>
    <row r="2760" ht="12.75" customHeight="1">
      <c r="A2760" s="146"/>
      <c r="B2760" s="146" t="str">
        <f>'Product Ratings'!B2761</f>
        <v/>
      </c>
      <c r="C2760" s="146" t="str">
        <f>'Product Ratings'!C2761</f>
        <v/>
      </c>
      <c r="D2760" s="146" t="str">
        <f>'Product Ratings'!D2761</f>
        <v/>
      </c>
      <c r="E2760" s="146" t="str">
        <f>'Product Ratings'!E2761</f>
        <v/>
      </c>
      <c r="F2760" s="146" t="str">
        <f>'Product Ratings'!F2761</f>
        <v/>
      </c>
      <c r="G2760" s="146" t="str">
        <f>'Product Ratings'!G2761</f>
        <v/>
      </c>
      <c r="H2760" s="146" t="str">
        <f>'Product Ratings'!H2761</f>
        <v/>
      </c>
      <c r="I2760" s="146" t="str">
        <f>'Product Ratings'!I2761</f>
        <v/>
      </c>
      <c r="J2760" s="305" t="str">
        <f>'Product Ratings'!J2761</f>
        <v/>
      </c>
      <c r="K2760" s="146" t="str">
        <f>'Product Ratings'!K2761</f>
        <v/>
      </c>
      <c r="L2760" s="305" t="str">
        <f>'Product Ratings'!L2761</f>
        <v/>
      </c>
      <c r="M2760" s="134" t="str">
        <f>'Product Ratings'!M2761</f>
        <v/>
      </c>
      <c r="N2760" s="146"/>
      <c r="O2760" s="139" t="str">
        <f>'Product Ratings'!O2761</f>
        <v/>
      </c>
      <c r="P2760" s="139" t="str">
        <f>'Product Ratings'!P2761</f>
        <v/>
      </c>
      <c r="Q2760" s="139" t="str">
        <f>'Product Ratings'!Q2761</f>
        <v/>
      </c>
      <c r="R2760" s="139" t="str">
        <f>'Product Ratings'!R2761</f>
        <v/>
      </c>
      <c r="S2760" s="139" t="str">
        <f>'Product Ratings'!S2761</f>
        <v/>
      </c>
      <c r="T2760" s="307" t="str">
        <f>'Product Ratings'!T2761</f>
        <v/>
      </c>
      <c r="U2760" s="146"/>
      <c r="V2760" s="146"/>
      <c r="W2760" s="146"/>
    </row>
    <row r="2761" ht="12.75" customHeight="1">
      <c r="A2761" s="146"/>
      <c r="B2761" s="146" t="str">
        <f>'Product Ratings'!B2762</f>
        <v/>
      </c>
      <c r="C2761" s="146" t="str">
        <f>'Product Ratings'!C2762</f>
        <v/>
      </c>
      <c r="D2761" s="146" t="str">
        <f>'Product Ratings'!D2762</f>
        <v/>
      </c>
      <c r="E2761" s="146" t="str">
        <f>'Product Ratings'!E2762</f>
        <v/>
      </c>
      <c r="F2761" s="146" t="str">
        <f>'Product Ratings'!F2762</f>
        <v/>
      </c>
      <c r="G2761" s="146" t="str">
        <f>'Product Ratings'!G2762</f>
        <v/>
      </c>
      <c r="H2761" s="146" t="str">
        <f>'Product Ratings'!H2762</f>
        <v/>
      </c>
      <c r="I2761" s="146" t="str">
        <f>'Product Ratings'!I2762</f>
        <v/>
      </c>
      <c r="J2761" s="305" t="str">
        <f>'Product Ratings'!J2762</f>
        <v/>
      </c>
      <c r="K2761" s="146" t="str">
        <f>'Product Ratings'!K2762</f>
        <v/>
      </c>
      <c r="L2761" s="305" t="str">
        <f>'Product Ratings'!L2762</f>
        <v/>
      </c>
      <c r="M2761" s="134" t="str">
        <f>'Product Ratings'!M2762</f>
        <v/>
      </c>
      <c r="N2761" s="146"/>
      <c r="O2761" s="139" t="str">
        <f>'Product Ratings'!O2762</f>
        <v/>
      </c>
      <c r="P2761" s="139" t="str">
        <f>'Product Ratings'!P2762</f>
        <v/>
      </c>
      <c r="Q2761" s="139" t="str">
        <f>'Product Ratings'!Q2762</f>
        <v/>
      </c>
      <c r="R2761" s="139" t="str">
        <f>'Product Ratings'!R2762</f>
        <v/>
      </c>
      <c r="S2761" s="139" t="str">
        <f>'Product Ratings'!S2762</f>
        <v/>
      </c>
      <c r="T2761" s="307" t="str">
        <f>'Product Ratings'!T2762</f>
        <v/>
      </c>
      <c r="U2761" s="146"/>
      <c r="V2761" s="146"/>
      <c r="W2761" s="146"/>
    </row>
    <row r="2762" ht="12.75" customHeight="1">
      <c r="A2762" s="146"/>
      <c r="B2762" s="146" t="str">
        <f>'Product Ratings'!B2763</f>
        <v/>
      </c>
      <c r="C2762" s="146" t="str">
        <f>'Product Ratings'!C2763</f>
        <v/>
      </c>
      <c r="D2762" s="146" t="str">
        <f>'Product Ratings'!D2763</f>
        <v/>
      </c>
      <c r="E2762" s="146" t="str">
        <f>'Product Ratings'!E2763</f>
        <v/>
      </c>
      <c r="F2762" s="146" t="str">
        <f>'Product Ratings'!F2763</f>
        <v/>
      </c>
      <c r="G2762" s="146" t="str">
        <f>'Product Ratings'!G2763</f>
        <v/>
      </c>
      <c r="H2762" s="146" t="str">
        <f>'Product Ratings'!H2763</f>
        <v/>
      </c>
      <c r="I2762" s="146" t="str">
        <f>'Product Ratings'!I2763</f>
        <v/>
      </c>
      <c r="J2762" s="305" t="str">
        <f>'Product Ratings'!J2763</f>
        <v/>
      </c>
      <c r="K2762" s="146" t="str">
        <f>'Product Ratings'!K2763</f>
        <v/>
      </c>
      <c r="L2762" s="305" t="str">
        <f>'Product Ratings'!L2763</f>
        <v/>
      </c>
      <c r="M2762" s="134" t="str">
        <f>'Product Ratings'!M2763</f>
        <v/>
      </c>
      <c r="N2762" s="146"/>
      <c r="O2762" s="139" t="str">
        <f>'Product Ratings'!O2763</f>
        <v/>
      </c>
      <c r="P2762" s="139" t="str">
        <f>'Product Ratings'!P2763</f>
        <v/>
      </c>
      <c r="Q2762" s="139" t="str">
        <f>'Product Ratings'!Q2763</f>
        <v/>
      </c>
      <c r="R2762" s="139" t="str">
        <f>'Product Ratings'!R2763</f>
        <v/>
      </c>
      <c r="S2762" s="139" t="str">
        <f>'Product Ratings'!S2763</f>
        <v/>
      </c>
      <c r="T2762" s="307" t="str">
        <f>'Product Ratings'!T2763</f>
        <v/>
      </c>
      <c r="U2762" s="146"/>
      <c r="V2762" s="146"/>
      <c r="W2762" s="146"/>
    </row>
    <row r="2763" ht="12.75" customHeight="1">
      <c r="A2763" s="146"/>
      <c r="B2763" s="146" t="str">
        <f>'Product Ratings'!B2764</f>
        <v/>
      </c>
      <c r="C2763" s="146" t="str">
        <f>'Product Ratings'!C2764</f>
        <v/>
      </c>
      <c r="D2763" s="146" t="str">
        <f>'Product Ratings'!D2764</f>
        <v/>
      </c>
      <c r="E2763" s="146" t="str">
        <f>'Product Ratings'!E2764</f>
        <v/>
      </c>
      <c r="F2763" s="146" t="str">
        <f>'Product Ratings'!F2764</f>
        <v/>
      </c>
      <c r="G2763" s="146" t="str">
        <f>'Product Ratings'!G2764</f>
        <v/>
      </c>
      <c r="H2763" s="146" t="str">
        <f>'Product Ratings'!H2764</f>
        <v/>
      </c>
      <c r="I2763" s="146" t="str">
        <f>'Product Ratings'!I2764</f>
        <v/>
      </c>
      <c r="J2763" s="305" t="str">
        <f>'Product Ratings'!J2764</f>
        <v/>
      </c>
      <c r="K2763" s="146" t="str">
        <f>'Product Ratings'!K2764</f>
        <v/>
      </c>
      <c r="L2763" s="305" t="str">
        <f>'Product Ratings'!L2764</f>
        <v/>
      </c>
      <c r="M2763" s="134" t="str">
        <f>'Product Ratings'!M2764</f>
        <v/>
      </c>
      <c r="N2763" s="146"/>
      <c r="O2763" s="139" t="str">
        <f>'Product Ratings'!O2764</f>
        <v/>
      </c>
      <c r="P2763" s="139" t="str">
        <f>'Product Ratings'!P2764</f>
        <v/>
      </c>
      <c r="Q2763" s="139" t="str">
        <f>'Product Ratings'!Q2764</f>
        <v/>
      </c>
      <c r="R2763" s="139" t="str">
        <f>'Product Ratings'!R2764</f>
        <v/>
      </c>
      <c r="S2763" s="139" t="str">
        <f>'Product Ratings'!S2764</f>
        <v/>
      </c>
      <c r="T2763" s="307" t="str">
        <f>'Product Ratings'!T2764</f>
        <v/>
      </c>
      <c r="U2763" s="146"/>
      <c r="V2763" s="146"/>
      <c r="W2763" s="146"/>
    </row>
    <row r="2764" ht="12.75" customHeight="1">
      <c r="A2764" s="146"/>
      <c r="B2764" s="146" t="str">
        <f>'Product Ratings'!B2765</f>
        <v/>
      </c>
      <c r="C2764" s="146" t="str">
        <f>'Product Ratings'!C2765</f>
        <v/>
      </c>
      <c r="D2764" s="146" t="str">
        <f>'Product Ratings'!D2765</f>
        <v/>
      </c>
      <c r="E2764" s="146" t="str">
        <f>'Product Ratings'!E2765</f>
        <v/>
      </c>
      <c r="F2764" s="146" t="str">
        <f>'Product Ratings'!F2765</f>
        <v/>
      </c>
      <c r="G2764" s="146" t="str">
        <f>'Product Ratings'!G2765</f>
        <v/>
      </c>
      <c r="H2764" s="146" t="str">
        <f>'Product Ratings'!H2765</f>
        <v/>
      </c>
      <c r="I2764" s="146" t="str">
        <f>'Product Ratings'!I2765</f>
        <v/>
      </c>
      <c r="J2764" s="305" t="str">
        <f>'Product Ratings'!J2765</f>
        <v/>
      </c>
      <c r="K2764" s="146" t="str">
        <f>'Product Ratings'!K2765</f>
        <v/>
      </c>
      <c r="L2764" s="305" t="str">
        <f>'Product Ratings'!L2765</f>
        <v/>
      </c>
      <c r="M2764" s="134" t="str">
        <f>'Product Ratings'!M2765</f>
        <v/>
      </c>
      <c r="N2764" s="146"/>
      <c r="O2764" s="139" t="str">
        <f>'Product Ratings'!O2765</f>
        <v/>
      </c>
      <c r="P2764" s="139" t="str">
        <f>'Product Ratings'!P2765</f>
        <v/>
      </c>
      <c r="Q2764" s="139" t="str">
        <f>'Product Ratings'!Q2765</f>
        <v/>
      </c>
      <c r="R2764" s="139" t="str">
        <f>'Product Ratings'!R2765</f>
        <v/>
      </c>
      <c r="S2764" s="139" t="str">
        <f>'Product Ratings'!S2765</f>
        <v/>
      </c>
      <c r="T2764" s="307" t="str">
        <f>'Product Ratings'!T2765</f>
        <v/>
      </c>
      <c r="U2764" s="146"/>
      <c r="V2764" s="146"/>
      <c r="W2764" s="146"/>
    </row>
    <row r="2765" ht="12.75" customHeight="1">
      <c r="A2765" s="146"/>
      <c r="B2765" s="146" t="str">
        <f>'Product Ratings'!B2766</f>
        <v/>
      </c>
      <c r="C2765" s="146" t="str">
        <f>'Product Ratings'!C2766</f>
        <v/>
      </c>
      <c r="D2765" s="146" t="str">
        <f>'Product Ratings'!D2766</f>
        <v/>
      </c>
      <c r="E2765" s="146" t="str">
        <f>'Product Ratings'!E2766</f>
        <v/>
      </c>
      <c r="F2765" s="146" t="str">
        <f>'Product Ratings'!F2766</f>
        <v/>
      </c>
      <c r="G2765" s="146" t="str">
        <f>'Product Ratings'!G2766</f>
        <v/>
      </c>
      <c r="H2765" s="146" t="str">
        <f>'Product Ratings'!H2766</f>
        <v/>
      </c>
      <c r="I2765" s="146" t="str">
        <f>'Product Ratings'!I2766</f>
        <v/>
      </c>
      <c r="J2765" s="305" t="str">
        <f>'Product Ratings'!J2766</f>
        <v/>
      </c>
      <c r="K2765" s="146" t="str">
        <f>'Product Ratings'!K2766</f>
        <v/>
      </c>
      <c r="L2765" s="305" t="str">
        <f>'Product Ratings'!L2766</f>
        <v/>
      </c>
      <c r="M2765" s="134" t="str">
        <f>'Product Ratings'!M2766</f>
        <v/>
      </c>
      <c r="N2765" s="146"/>
      <c r="O2765" s="139" t="str">
        <f>'Product Ratings'!O2766</f>
        <v/>
      </c>
      <c r="P2765" s="139" t="str">
        <f>'Product Ratings'!P2766</f>
        <v/>
      </c>
      <c r="Q2765" s="139" t="str">
        <f>'Product Ratings'!Q2766</f>
        <v/>
      </c>
      <c r="R2765" s="139" t="str">
        <f>'Product Ratings'!R2766</f>
        <v/>
      </c>
      <c r="S2765" s="139" t="str">
        <f>'Product Ratings'!S2766</f>
        <v/>
      </c>
      <c r="T2765" s="307" t="str">
        <f>'Product Ratings'!T2766</f>
        <v/>
      </c>
      <c r="U2765" s="146"/>
      <c r="V2765" s="146"/>
      <c r="W2765" s="146"/>
    </row>
    <row r="2766" ht="12.75" customHeight="1">
      <c r="A2766" s="146"/>
      <c r="B2766" s="146" t="str">
        <f>'Product Ratings'!B2767</f>
        <v/>
      </c>
      <c r="C2766" s="146" t="str">
        <f>'Product Ratings'!C2767</f>
        <v/>
      </c>
      <c r="D2766" s="146" t="str">
        <f>'Product Ratings'!D2767</f>
        <v/>
      </c>
      <c r="E2766" s="146" t="str">
        <f>'Product Ratings'!E2767</f>
        <v/>
      </c>
      <c r="F2766" s="146" t="str">
        <f>'Product Ratings'!F2767</f>
        <v/>
      </c>
      <c r="G2766" s="146" t="str">
        <f>'Product Ratings'!G2767</f>
        <v/>
      </c>
      <c r="H2766" s="146" t="str">
        <f>'Product Ratings'!H2767</f>
        <v/>
      </c>
      <c r="I2766" s="146" t="str">
        <f>'Product Ratings'!I2767</f>
        <v/>
      </c>
      <c r="J2766" s="305" t="str">
        <f>'Product Ratings'!J2767</f>
        <v/>
      </c>
      <c r="K2766" s="146" t="str">
        <f>'Product Ratings'!K2767</f>
        <v/>
      </c>
      <c r="L2766" s="305" t="str">
        <f>'Product Ratings'!L2767</f>
        <v/>
      </c>
      <c r="M2766" s="134" t="str">
        <f>'Product Ratings'!M2767</f>
        <v/>
      </c>
      <c r="N2766" s="146"/>
      <c r="O2766" s="139" t="str">
        <f>'Product Ratings'!O2767</f>
        <v/>
      </c>
      <c r="P2766" s="139" t="str">
        <f>'Product Ratings'!P2767</f>
        <v/>
      </c>
      <c r="Q2766" s="139" t="str">
        <f>'Product Ratings'!Q2767</f>
        <v/>
      </c>
      <c r="R2766" s="139" t="str">
        <f>'Product Ratings'!R2767</f>
        <v/>
      </c>
      <c r="S2766" s="139" t="str">
        <f>'Product Ratings'!S2767</f>
        <v/>
      </c>
      <c r="T2766" s="307" t="str">
        <f>'Product Ratings'!T2767</f>
        <v/>
      </c>
      <c r="U2766" s="146"/>
      <c r="V2766" s="146"/>
      <c r="W2766" s="146"/>
    </row>
    <row r="2767" ht="12.75" customHeight="1">
      <c r="A2767" s="146"/>
      <c r="B2767" s="146" t="str">
        <f>'Product Ratings'!B2768</f>
        <v/>
      </c>
      <c r="C2767" s="146" t="str">
        <f>'Product Ratings'!C2768</f>
        <v/>
      </c>
      <c r="D2767" s="146" t="str">
        <f>'Product Ratings'!D2768</f>
        <v/>
      </c>
      <c r="E2767" s="146" t="str">
        <f>'Product Ratings'!E2768</f>
        <v/>
      </c>
      <c r="F2767" s="146" t="str">
        <f>'Product Ratings'!F2768</f>
        <v/>
      </c>
      <c r="G2767" s="146" t="str">
        <f>'Product Ratings'!G2768</f>
        <v/>
      </c>
      <c r="H2767" s="146" t="str">
        <f>'Product Ratings'!H2768</f>
        <v/>
      </c>
      <c r="I2767" s="146" t="str">
        <f>'Product Ratings'!I2768</f>
        <v/>
      </c>
      <c r="J2767" s="305" t="str">
        <f>'Product Ratings'!J2768</f>
        <v/>
      </c>
      <c r="K2767" s="146" t="str">
        <f>'Product Ratings'!K2768</f>
        <v/>
      </c>
      <c r="L2767" s="305" t="str">
        <f>'Product Ratings'!L2768</f>
        <v/>
      </c>
      <c r="M2767" s="134" t="str">
        <f>'Product Ratings'!M2768</f>
        <v/>
      </c>
      <c r="N2767" s="146"/>
      <c r="O2767" s="139" t="str">
        <f>'Product Ratings'!O2768</f>
        <v/>
      </c>
      <c r="P2767" s="139" t="str">
        <f>'Product Ratings'!P2768</f>
        <v/>
      </c>
      <c r="Q2767" s="139" t="str">
        <f>'Product Ratings'!Q2768</f>
        <v/>
      </c>
      <c r="R2767" s="139" t="str">
        <f>'Product Ratings'!R2768</f>
        <v/>
      </c>
      <c r="S2767" s="139" t="str">
        <f>'Product Ratings'!S2768</f>
        <v/>
      </c>
      <c r="T2767" s="307" t="str">
        <f>'Product Ratings'!T2768</f>
        <v/>
      </c>
      <c r="U2767" s="146"/>
      <c r="V2767" s="146"/>
      <c r="W2767" s="146"/>
    </row>
    <row r="2768" ht="12.75" customHeight="1">
      <c r="A2768" s="146"/>
      <c r="B2768" s="146" t="str">
        <f>'Product Ratings'!B2769</f>
        <v/>
      </c>
      <c r="C2768" s="146" t="str">
        <f>'Product Ratings'!C2769</f>
        <v/>
      </c>
      <c r="D2768" s="146" t="str">
        <f>'Product Ratings'!D2769</f>
        <v/>
      </c>
      <c r="E2768" s="146" t="str">
        <f>'Product Ratings'!E2769</f>
        <v/>
      </c>
      <c r="F2768" s="146" t="str">
        <f>'Product Ratings'!F2769</f>
        <v/>
      </c>
      <c r="G2768" s="146" t="str">
        <f>'Product Ratings'!G2769</f>
        <v/>
      </c>
      <c r="H2768" s="146" t="str">
        <f>'Product Ratings'!H2769</f>
        <v/>
      </c>
      <c r="I2768" s="146" t="str">
        <f>'Product Ratings'!I2769</f>
        <v/>
      </c>
      <c r="J2768" s="305" t="str">
        <f>'Product Ratings'!J2769</f>
        <v/>
      </c>
      <c r="K2768" s="146" t="str">
        <f>'Product Ratings'!K2769</f>
        <v/>
      </c>
      <c r="L2768" s="305" t="str">
        <f>'Product Ratings'!L2769</f>
        <v/>
      </c>
      <c r="M2768" s="134" t="str">
        <f>'Product Ratings'!M2769</f>
        <v/>
      </c>
      <c r="N2768" s="146"/>
      <c r="O2768" s="139" t="str">
        <f>'Product Ratings'!O2769</f>
        <v/>
      </c>
      <c r="P2768" s="139" t="str">
        <f>'Product Ratings'!P2769</f>
        <v/>
      </c>
      <c r="Q2768" s="139" t="str">
        <f>'Product Ratings'!Q2769</f>
        <v/>
      </c>
      <c r="R2768" s="139" t="str">
        <f>'Product Ratings'!R2769</f>
        <v/>
      </c>
      <c r="S2768" s="139" t="str">
        <f>'Product Ratings'!S2769</f>
        <v/>
      </c>
      <c r="T2768" s="307" t="str">
        <f>'Product Ratings'!T2769</f>
        <v/>
      </c>
      <c r="U2768" s="146"/>
      <c r="V2768" s="146"/>
      <c r="W2768" s="146"/>
    </row>
    <row r="2769" ht="12.75" customHeight="1">
      <c r="A2769" s="146"/>
      <c r="B2769" s="146" t="str">
        <f>'Product Ratings'!B2770</f>
        <v/>
      </c>
      <c r="C2769" s="146" t="str">
        <f>'Product Ratings'!C2770</f>
        <v/>
      </c>
      <c r="D2769" s="146" t="str">
        <f>'Product Ratings'!D2770</f>
        <v/>
      </c>
      <c r="E2769" s="146" t="str">
        <f>'Product Ratings'!E2770</f>
        <v/>
      </c>
      <c r="F2769" s="146" t="str">
        <f>'Product Ratings'!F2770</f>
        <v/>
      </c>
      <c r="G2769" s="146" t="str">
        <f>'Product Ratings'!G2770</f>
        <v/>
      </c>
      <c r="H2769" s="146" t="str">
        <f>'Product Ratings'!H2770</f>
        <v/>
      </c>
      <c r="I2769" s="146" t="str">
        <f>'Product Ratings'!I2770</f>
        <v/>
      </c>
      <c r="J2769" s="305" t="str">
        <f>'Product Ratings'!J2770</f>
        <v/>
      </c>
      <c r="K2769" s="146" t="str">
        <f>'Product Ratings'!K2770</f>
        <v/>
      </c>
      <c r="L2769" s="305" t="str">
        <f>'Product Ratings'!L2770</f>
        <v/>
      </c>
      <c r="M2769" s="134" t="str">
        <f>'Product Ratings'!M2770</f>
        <v/>
      </c>
      <c r="N2769" s="146"/>
      <c r="O2769" s="139" t="str">
        <f>'Product Ratings'!O2770</f>
        <v/>
      </c>
      <c r="P2769" s="139" t="str">
        <f>'Product Ratings'!P2770</f>
        <v/>
      </c>
      <c r="Q2769" s="139" t="str">
        <f>'Product Ratings'!Q2770</f>
        <v/>
      </c>
      <c r="R2769" s="139" t="str">
        <f>'Product Ratings'!R2770</f>
        <v/>
      </c>
      <c r="S2769" s="139" t="str">
        <f>'Product Ratings'!S2770</f>
        <v/>
      </c>
      <c r="T2769" s="307" t="str">
        <f>'Product Ratings'!T2770</f>
        <v/>
      </c>
      <c r="U2769" s="146"/>
      <c r="V2769" s="146"/>
      <c r="W2769" s="146"/>
    </row>
    <row r="2770" ht="12.75" customHeight="1">
      <c r="A2770" s="146"/>
      <c r="B2770" s="146" t="str">
        <f>'Product Ratings'!B2771</f>
        <v/>
      </c>
      <c r="C2770" s="146" t="str">
        <f>'Product Ratings'!C2771</f>
        <v/>
      </c>
      <c r="D2770" s="146" t="str">
        <f>'Product Ratings'!D2771</f>
        <v/>
      </c>
      <c r="E2770" s="146" t="str">
        <f>'Product Ratings'!E2771</f>
        <v/>
      </c>
      <c r="F2770" s="146" t="str">
        <f>'Product Ratings'!F2771</f>
        <v/>
      </c>
      <c r="G2770" s="146" t="str">
        <f>'Product Ratings'!G2771</f>
        <v/>
      </c>
      <c r="H2770" s="146" t="str">
        <f>'Product Ratings'!H2771</f>
        <v/>
      </c>
      <c r="I2770" s="146" t="str">
        <f>'Product Ratings'!I2771</f>
        <v/>
      </c>
      <c r="J2770" s="305" t="str">
        <f>'Product Ratings'!J2771</f>
        <v/>
      </c>
      <c r="K2770" s="146" t="str">
        <f>'Product Ratings'!K2771</f>
        <v/>
      </c>
      <c r="L2770" s="305" t="str">
        <f>'Product Ratings'!L2771</f>
        <v/>
      </c>
      <c r="M2770" s="134" t="str">
        <f>'Product Ratings'!M2771</f>
        <v/>
      </c>
      <c r="N2770" s="146"/>
      <c r="O2770" s="139" t="str">
        <f>'Product Ratings'!O2771</f>
        <v/>
      </c>
      <c r="P2770" s="139" t="str">
        <f>'Product Ratings'!P2771</f>
        <v/>
      </c>
      <c r="Q2770" s="139" t="str">
        <f>'Product Ratings'!Q2771</f>
        <v/>
      </c>
      <c r="R2770" s="139" t="str">
        <f>'Product Ratings'!R2771</f>
        <v/>
      </c>
      <c r="S2770" s="139" t="str">
        <f>'Product Ratings'!S2771</f>
        <v/>
      </c>
      <c r="T2770" s="307" t="str">
        <f>'Product Ratings'!T2771</f>
        <v/>
      </c>
      <c r="U2770" s="146"/>
      <c r="V2770" s="146"/>
      <c r="W2770" s="146"/>
    </row>
    <row r="2771" ht="12.75" customHeight="1">
      <c r="A2771" s="146"/>
      <c r="B2771" s="146" t="str">
        <f>'Product Ratings'!B2772</f>
        <v/>
      </c>
      <c r="C2771" s="146" t="str">
        <f>'Product Ratings'!C2772</f>
        <v/>
      </c>
      <c r="D2771" s="146" t="str">
        <f>'Product Ratings'!D2772</f>
        <v/>
      </c>
      <c r="E2771" s="146" t="str">
        <f>'Product Ratings'!E2772</f>
        <v/>
      </c>
      <c r="F2771" s="146" t="str">
        <f>'Product Ratings'!F2772</f>
        <v/>
      </c>
      <c r="G2771" s="146" t="str">
        <f>'Product Ratings'!G2772</f>
        <v/>
      </c>
      <c r="H2771" s="146" t="str">
        <f>'Product Ratings'!H2772</f>
        <v/>
      </c>
      <c r="I2771" s="146" t="str">
        <f>'Product Ratings'!I2772</f>
        <v/>
      </c>
      <c r="J2771" s="305" t="str">
        <f>'Product Ratings'!J2772</f>
        <v/>
      </c>
      <c r="K2771" s="146" t="str">
        <f>'Product Ratings'!K2772</f>
        <v/>
      </c>
      <c r="L2771" s="305" t="str">
        <f>'Product Ratings'!L2772</f>
        <v/>
      </c>
      <c r="M2771" s="134" t="str">
        <f>'Product Ratings'!M2772</f>
        <v/>
      </c>
      <c r="N2771" s="146"/>
      <c r="O2771" s="139" t="str">
        <f>'Product Ratings'!O2772</f>
        <v/>
      </c>
      <c r="P2771" s="139" t="str">
        <f>'Product Ratings'!P2772</f>
        <v/>
      </c>
      <c r="Q2771" s="139" t="str">
        <f>'Product Ratings'!Q2772</f>
        <v/>
      </c>
      <c r="R2771" s="139" t="str">
        <f>'Product Ratings'!R2772</f>
        <v/>
      </c>
      <c r="S2771" s="139" t="str">
        <f>'Product Ratings'!S2772</f>
        <v/>
      </c>
      <c r="T2771" s="307" t="str">
        <f>'Product Ratings'!T2772</f>
        <v/>
      </c>
      <c r="U2771" s="146"/>
      <c r="V2771" s="146"/>
      <c r="W2771" s="146"/>
    </row>
    <row r="2772" ht="12.75" customHeight="1">
      <c r="A2772" s="146"/>
      <c r="B2772" s="146" t="str">
        <f>'Product Ratings'!B2773</f>
        <v/>
      </c>
      <c r="C2772" s="146" t="str">
        <f>'Product Ratings'!C2773</f>
        <v/>
      </c>
      <c r="D2772" s="146" t="str">
        <f>'Product Ratings'!D2773</f>
        <v/>
      </c>
      <c r="E2772" s="146" t="str">
        <f>'Product Ratings'!E2773</f>
        <v/>
      </c>
      <c r="F2772" s="146" t="str">
        <f>'Product Ratings'!F2773</f>
        <v/>
      </c>
      <c r="G2772" s="146" t="str">
        <f>'Product Ratings'!G2773</f>
        <v/>
      </c>
      <c r="H2772" s="146" t="str">
        <f>'Product Ratings'!H2773</f>
        <v/>
      </c>
      <c r="I2772" s="146" t="str">
        <f>'Product Ratings'!I2773</f>
        <v/>
      </c>
      <c r="J2772" s="305" t="str">
        <f>'Product Ratings'!J2773</f>
        <v/>
      </c>
      <c r="K2772" s="146" t="str">
        <f>'Product Ratings'!K2773</f>
        <v/>
      </c>
      <c r="L2772" s="305" t="str">
        <f>'Product Ratings'!L2773</f>
        <v/>
      </c>
      <c r="M2772" s="134" t="str">
        <f>'Product Ratings'!M2773</f>
        <v/>
      </c>
      <c r="N2772" s="146"/>
      <c r="O2772" s="139" t="str">
        <f>'Product Ratings'!O2773</f>
        <v/>
      </c>
      <c r="P2772" s="139" t="str">
        <f>'Product Ratings'!P2773</f>
        <v/>
      </c>
      <c r="Q2772" s="139" t="str">
        <f>'Product Ratings'!Q2773</f>
        <v/>
      </c>
      <c r="R2772" s="139" t="str">
        <f>'Product Ratings'!R2773</f>
        <v/>
      </c>
      <c r="S2772" s="139" t="str">
        <f>'Product Ratings'!S2773</f>
        <v/>
      </c>
      <c r="T2772" s="307" t="str">
        <f>'Product Ratings'!T2773</f>
        <v/>
      </c>
      <c r="U2772" s="146"/>
      <c r="V2772" s="146"/>
      <c r="W2772" s="146"/>
    </row>
    <row r="2773" ht="12.75" customHeight="1">
      <c r="A2773" s="146"/>
      <c r="B2773" s="146" t="str">
        <f>'Product Ratings'!B2774</f>
        <v/>
      </c>
      <c r="C2773" s="146" t="str">
        <f>'Product Ratings'!C2774</f>
        <v/>
      </c>
      <c r="D2773" s="146" t="str">
        <f>'Product Ratings'!D2774</f>
        <v/>
      </c>
      <c r="E2773" s="146" t="str">
        <f>'Product Ratings'!E2774</f>
        <v/>
      </c>
      <c r="F2773" s="146" t="str">
        <f>'Product Ratings'!F2774</f>
        <v/>
      </c>
      <c r="G2773" s="146" t="str">
        <f>'Product Ratings'!G2774</f>
        <v/>
      </c>
      <c r="H2773" s="146" t="str">
        <f>'Product Ratings'!H2774</f>
        <v/>
      </c>
      <c r="I2773" s="146" t="str">
        <f>'Product Ratings'!I2774</f>
        <v/>
      </c>
      <c r="J2773" s="305" t="str">
        <f>'Product Ratings'!J2774</f>
        <v/>
      </c>
      <c r="K2773" s="146" t="str">
        <f>'Product Ratings'!K2774</f>
        <v/>
      </c>
      <c r="L2773" s="305" t="str">
        <f>'Product Ratings'!L2774</f>
        <v/>
      </c>
      <c r="M2773" s="134" t="str">
        <f>'Product Ratings'!M2774</f>
        <v/>
      </c>
      <c r="N2773" s="146"/>
      <c r="O2773" s="139" t="str">
        <f>'Product Ratings'!O2774</f>
        <v/>
      </c>
      <c r="P2773" s="139" t="str">
        <f>'Product Ratings'!P2774</f>
        <v/>
      </c>
      <c r="Q2773" s="139" t="str">
        <f>'Product Ratings'!Q2774</f>
        <v/>
      </c>
      <c r="R2773" s="139" t="str">
        <f>'Product Ratings'!R2774</f>
        <v/>
      </c>
      <c r="S2773" s="139" t="str">
        <f>'Product Ratings'!S2774</f>
        <v/>
      </c>
      <c r="T2773" s="307" t="str">
        <f>'Product Ratings'!T2774</f>
        <v/>
      </c>
      <c r="U2773" s="146"/>
      <c r="V2773" s="146"/>
      <c r="W2773" s="146"/>
    </row>
    <row r="2774" ht="12.75" customHeight="1">
      <c r="A2774" s="146"/>
      <c r="B2774" s="146" t="str">
        <f>'Product Ratings'!B2775</f>
        <v/>
      </c>
      <c r="C2774" s="146" t="str">
        <f>'Product Ratings'!C2775</f>
        <v/>
      </c>
      <c r="D2774" s="146" t="str">
        <f>'Product Ratings'!D2775</f>
        <v/>
      </c>
      <c r="E2774" s="146" t="str">
        <f>'Product Ratings'!E2775</f>
        <v/>
      </c>
      <c r="F2774" s="146" t="str">
        <f>'Product Ratings'!F2775</f>
        <v/>
      </c>
      <c r="G2774" s="146" t="str">
        <f>'Product Ratings'!G2775</f>
        <v/>
      </c>
      <c r="H2774" s="146" t="str">
        <f>'Product Ratings'!H2775</f>
        <v/>
      </c>
      <c r="I2774" s="146" t="str">
        <f>'Product Ratings'!I2775</f>
        <v/>
      </c>
      <c r="J2774" s="305" t="str">
        <f>'Product Ratings'!J2775</f>
        <v/>
      </c>
      <c r="K2774" s="146" t="str">
        <f>'Product Ratings'!K2775</f>
        <v/>
      </c>
      <c r="L2774" s="305" t="str">
        <f>'Product Ratings'!L2775</f>
        <v/>
      </c>
      <c r="M2774" s="134" t="str">
        <f>'Product Ratings'!M2775</f>
        <v/>
      </c>
      <c r="N2774" s="146"/>
      <c r="O2774" s="139" t="str">
        <f>'Product Ratings'!O2775</f>
        <v/>
      </c>
      <c r="P2774" s="139" t="str">
        <f>'Product Ratings'!P2775</f>
        <v/>
      </c>
      <c r="Q2774" s="139" t="str">
        <f>'Product Ratings'!Q2775</f>
        <v/>
      </c>
      <c r="R2774" s="139" t="str">
        <f>'Product Ratings'!R2775</f>
        <v/>
      </c>
      <c r="S2774" s="139" t="str">
        <f>'Product Ratings'!S2775</f>
        <v/>
      </c>
      <c r="T2774" s="307" t="str">
        <f>'Product Ratings'!T2775</f>
        <v/>
      </c>
      <c r="U2774" s="146"/>
      <c r="V2774" s="146"/>
      <c r="W2774" s="146"/>
    </row>
    <row r="2775" ht="12.75" customHeight="1">
      <c r="A2775" s="146"/>
      <c r="B2775" s="146" t="str">
        <f>'Product Ratings'!B2776</f>
        <v/>
      </c>
      <c r="C2775" s="146" t="str">
        <f>'Product Ratings'!C2776</f>
        <v/>
      </c>
      <c r="D2775" s="146" t="str">
        <f>'Product Ratings'!D2776</f>
        <v/>
      </c>
      <c r="E2775" s="146" t="str">
        <f>'Product Ratings'!E2776</f>
        <v/>
      </c>
      <c r="F2775" s="146" t="str">
        <f>'Product Ratings'!F2776</f>
        <v/>
      </c>
      <c r="G2775" s="146" t="str">
        <f>'Product Ratings'!G2776</f>
        <v/>
      </c>
      <c r="H2775" s="146" t="str">
        <f>'Product Ratings'!H2776</f>
        <v/>
      </c>
      <c r="I2775" s="146" t="str">
        <f>'Product Ratings'!I2776</f>
        <v/>
      </c>
      <c r="J2775" s="305" t="str">
        <f>'Product Ratings'!J2776</f>
        <v/>
      </c>
      <c r="K2775" s="146" t="str">
        <f>'Product Ratings'!K2776</f>
        <v/>
      </c>
      <c r="L2775" s="305" t="str">
        <f>'Product Ratings'!L2776</f>
        <v/>
      </c>
      <c r="M2775" s="134" t="str">
        <f>'Product Ratings'!M2776</f>
        <v/>
      </c>
      <c r="N2775" s="146"/>
      <c r="O2775" s="139" t="str">
        <f>'Product Ratings'!O2776</f>
        <v/>
      </c>
      <c r="P2775" s="139" t="str">
        <f>'Product Ratings'!P2776</f>
        <v/>
      </c>
      <c r="Q2775" s="139" t="str">
        <f>'Product Ratings'!Q2776</f>
        <v/>
      </c>
      <c r="R2775" s="139" t="str">
        <f>'Product Ratings'!R2776</f>
        <v/>
      </c>
      <c r="S2775" s="139" t="str">
        <f>'Product Ratings'!S2776</f>
        <v/>
      </c>
      <c r="T2775" s="307" t="str">
        <f>'Product Ratings'!T2776</f>
        <v/>
      </c>
      <c r="U2775" s="146"/>
      <c r="V2775" s="146"/>
      <c r="W2775" s="146"/>
    </row>
    <row r="2776" ht="12.75" customHeight="1">
      <c r="A2776" s="146"/>
      <c r="B2776" s="146" t="str">
        <f>'Product Ratings'!B2777</f>
        <v/>
      </c>
      <c r="C2776" s="146" t="str">
        <f>'Product Ratings'!C2777</f>
        <v/>
      </c>
      <c r="D2776" s="146" t="str">
        <f>'Product Ratings'!D2777</f>
        <v/>
      </c>
      <c r="E2776" s="146" t="str">
        <f>'Product Ratings'!E2777</f>
        <v/>
      </c>
      <c r="F2776" s="146" t="str">
        <f>'Product Ratings'!F2777</f>
        <v/>
      </c>
      <c r="G2776" s="146" t="str">
        <f>'Product Ratings'!G2777</f>
        <v/>
      </c>
      <c r="H2776" s="146" t="str">
        <f>'Product Ratings'!H2777</f>
        <v/>
      </c>
      <c r="I2776" s="146" t="str">
        <f>'Product Ratings'!I2777</f>
        <v/>
      </c>
      <c r="J2776" s="305" t="str">
        <f>'Product Ratings'!J2777</f>
        <v/>
      </c>
      <c r="K2776" s="146" t="str">
        <f>'Product Ratings'!K2777</f>
        <v/>
      </c>
      <c r="L2776" s="305" t="str">
        <f>'Product Ratings'!L2777</f>
        <v/>
      </c>
      <c r="M2776" s="134" t="str">
        <f>'Product Ratings'!M2777</f>
        <v/>
      </c>
      <c r="N2776" s="146"/>
      <c r="O2776" s="139" t="str">
        <f>'Product Ratings'!O2777</f>
        <v/>
      </c>
      <c r="P2776" s="139" t="str">
        <f>'Product Ratings'!P2777</f>
        <v/>
      </c>
      <c r="Q2776" s="139" t="str">
        <f>'Product Ratings'!Q2777</f>
        <v/>
      </c>
      <c r="R2776" s="139" t="str">
        <f>'Product Ratings'!R2777</f>
        <v/>
      </c>
      <c r="S2776" s="139" t="str">
        <f>'Product Ratings'!S2777</f>
        <v/>
      </c>
      <c r="T2776" s="307" t="str">
        <f>'Product Ratings'!T2777</f>
        <v/>
      </c>
      <c r="U2776" s="146"/>
      <c r="V2776" s="146"/>
      <c r="W2776" s="146"/>
    </row>
    <row r="2777" ht="12.75" customHeight="1">
      <c r="A2777" s="146"/>
      <c r="B2777" s="146" t="str">
        <f>'Product Ratings'!B2778</f>
        <v/>
      </c>
      <c r="C2777" s="146" t="str">
        <f>'Product Ratings'!C2778</f>
        <v/>
      </c>
      <c r="D2777" s="146" t="str">
        <f>'Product Ratings'!D2778</f>
        <v/>
      </c>
      <c r="E2777" s="146" t="str">
        <f>'Product Ratings'!E2778</f>
        <v/>
      </c>
      <c r="F2777" s="146" t="str">
        <f>'Product Ratings'!F2778</f>
        <v/>
      </c>
      <c r="G2777" s="146" t="str">
        <f>'Product Ratings'!G2778</f>
        <v/>
      </c>
      <c r="H2777" s="146" t="str">
        <f>'Product Ratings'!H2778</f>
        <v/>
      </c>
      <c r="I2777" s="146" t="str">
        <f>'Product Ratings'!I2778</f>
        <v/>
      </c>
      <c r="J2777" s="305" t="str">
        <f>'Product Ratings'!J2778</f>
        <v/>
      </c>
      <c r="K2777" s="146" t="str">
        <f>'Product Ratings'!K2778</f>
        <v/>
      </c>
      <c r="L2777" s="146" t="str">
        <f>'Product Ratings'!L2778</f>
        <v/>
      </c>
      <c r="M2777" s="134" t="str">
        <f>'Product Ratings'!M2778</f>
        <v/>
      </c>
      <c r="N2777" s="146"/>
      <c r="O2777" s="139" t="str">
        <f>'Product Ratings'!O2778</f>
        <v/>
      </c>
      <c r="P2777" s="139" t="str">
        <f>'Product Ratings'!P2778</f>
        <v/>
      </c>
      <c r="Q2777" s="139" t="str">
        <f>'Product Ratings'!Q2778</f>
        <v/>
      </c>
      <c r="R2777" s="139" t="str">
        <f>'Product Ratings'!R2778</f>
        <v/>
      </c>
      <c r="S2777" s="139" t="str">
        <f>'Product Ratings'!S2778</f>
        <v/>
      </c>
      <c r="T2777" s="307" t="str">
        <f>'Product Ratings'!T2778</f>
        <v/>
      </c>
      <c r="U2777" s="146"/>
      <c r="V2777" s="146"/>
      <c r="W2777" s="146"/>
    </row>
    <row r="2778" ht="12.75" customHeight="1">
      <c r="A2778" s="146"/>
      <c r="B2778" s="146" t="str">
        <f>'Product Ratings'!B2779</f>
        <v/>
      </c>
      <c r="C2778" s="146" t="str">
        <f>'Product Ratings'!C2779</f>
        <v/>
      </c>
      <c r="D2778" s="146" t="str">
        <f>'Product Ratings'!D2779</f>
        <v/>
      </c>
      <c r="E2778" s="146" t="str">
        <f>'Product Ratings'!E2779</f>
        <v/>
      </c>
      <c r="F2778" s="146" t="str">
        <f>'Product Ratings'!F2779</f>
        <v/>
      </c>
      <c r="G2778" s="146" t="str">
        <f>'Product Ratings'!G2779</f>
        <v/>
      </c>
      <c r="H2778" s="146" t="str">
        <f>'Product Ratings'!H2779</f>
        <v/>
      </c>
      <c r="I2778" s="146" t="str">
        <f>'Product Ratings'!I2779</f>
        <v/>
      </c>
      <c r="J2778" s="305" t="str">
        <f>'Product Ratings'!J2779</f>
        <v/>
      </c>
      <c r="K2778" s="146" t="str">
        <f>'Product Ratings'!K2779</f>
        <v/>
      </c>
      <c r="L2778" s="146" t="str">
        <f>'Product Ratings'!L2779</f>
        <v/>
      </c>
      <c r="M2778" s="134" t="str">
        <f>'Product Ratings'!M2779</f>
        <v/>
      </c>
      <c r="N2778" s="146"/>
      <c r="O2778" s="139" t="str">
        <f>'Product Ratings'!O2779</f>
        <v/>
      </c>
      <c r="P2778" s="139" t="str">
        <f>'Product Ratings'!P2779</f>
        <v/>
      </c>
      <c r="Q2778" s="139" t="str">
        <f>'Product Ratings'!Q2779</f>
        <v/>
      </c>
      <c r="R2778" s="139" t="str">
        <f>'Product Ratings'!R2779</f>
        <v/>
      </c>
      <c r="S2778" s="139" t="str">
        <f>'Product Ratings'!S2779</f>
        <v/>
      </c>
      <c r="T2778" s="307" t="str">
        <f>'Product Ratings'!T2779</f>
        <v/>
      </c>
      <c r="U2778" s="146"/>
      <c r="V2778" s="146"/>
      <c r="W2778" s="146"/>
    </row>
    <row r="2779" ht="12.75" customHeight="1">
      <c r="A2779" s="146"/>
      <c r="B2779" s="146" t="str">
        <f>'Product Ratings'!B2780</f>
        <v/>
      </c>
      <c r="C2779" s="146" t="str">
        <f>'Product Ratings'!C2780</f>
        <v/>
      </c>
      <c r="D2779" s="146" t="str">
        <f>'Product Ratings'!D2780</f>
        <v/>
      </c>
      <c r="E2779" s="146" t="str">
        <f>'Product Ratings'!E2780</f>
        <v/>
      </c>
      <c r="F2779" s="146" t="str">
        <f>'Product Ratings'!F2780</f>
        <v/>
      </c>
      <c r="G2779" s="146" t="str">
        <f>'Product Ratings'!G2780</f>
        <v/>
      </c>
      <c r="H2779" s="146" t="str">
        <f>'Product Ratings'!H2780</f>
        <v/>
      </c>
      <c r="I2779" s="146" t="str">
        <f>'Product Ratings'!I2780</f>
        <v/>
      </c>
      <c r="J2779" s="305" t="str">
        <f>'Product Ratings'!J2780</f>
        <v/>
      </c>
      <c r="K2779" s="146" t="str">
        <f>'Product Ratings'!K2780</f>
        <v/>
      </c>
      <c r="L2779" s="146" t="str">
        <f>'Product Ratings'!L2780</f>
        <v/>
      </c>
      <c r="M2779" s="134" t="str">
        <f>'Product Ratings'!M2780</f>
        <v/>
      </c>
      <c r="N2779" s="146"/>
      <c r="O2779" s="139" t="str">
        <f>'Product Ratings'!O2780</f>
        <v/>
      </c>
      <c r="P2779" s="139" t="str">
        <f>'Product Ratings'!P2780</f>
        <v/>
      </c>
      <c r="Q2779" s="139" t="str">
        <f>'Product Ratings'!Q2780</f>
        <v/>
      </c>
      <c r="R2779" s="139" t="str">
        <f>'Product Ratings'!R2780</f>
        <v/>
      </c>
      <c r="S2779" s="139" t="str">
        <f>'Product Ratings'!S2780</f>
        <v/>
      </c>
      <c r="T2779" s="307" t="str">
        <f>'Product Ratings'!T2780</f>
        <v/>
      </c>
      <c r="U2779" s="146"/>
      <c r="V2779" s="146"/>
      <c r="W2779" s="146"/>
    </row>
    <row r="2780" ht="12.75" customHeight="1">
      <c r="A2780" s="146"/>
      <c r="B2780" s="146" t="str">
        <f>'Product Ratings'!B2781</f>
        <v/>
      </c>
      <c r="C2780" s="146" t="str">
        <f>'Product Ratings'!C2781</f>
        <v/>
      </c>
      <c r="D2780" s="146" t="str">
        <f>'Product Ratings'!D2781</f>
        <v/>
      </c>
      <c r="E2780" s="146" t="str">
        <f>'Product Ratings'!E2781</f>
        <v/>
      </c>
      <c r="F2780" s="146" t="str">
        <f>'Product Ratings'!F2781</f>
        <v/>
      </c>
      <c r="G2780" s="146" t="str">
        <f>'Product Ratings'!G2781</f>
        <v/>
      </c>
      <c r="H2780" s="146" t="str">
        <f>'Product Ratings'!H2781</f>
        <v/>
      </c>
      <c r="I2780" s="146" t="str">
        <f>'Product Ratings'!I2781</f>
        <v/>
      </c>
      <c r="J2780" s="305" t="str">
        <f>'Product Ratings'!J2781</f>
        <v/>
      </c>
      <c r="K2780" s="146" t="str">
        <f>'Product Ratings'!K2781</f>
        <v/>
      </c>
      <c r="L2780" s="146" t="str">
        <f>'Product Ratings'!L2781</f>
        <v/>
      </c>
      <c r="M2780" s="134" t="str">
        <f>'Product Ratings'!M2781</f>
        <v/>
      </c>
      <c r="N2780" s="146"/>
      <c r="O2780" s="139" t="str">
        <f>'Product Ratings'!O2781</f>
        <v/>
      </c>
      <c r="P2780" s="139" t="str">
        <f>'Product Ratings'!P2781</f>
        <v/>
      </c>
      <c r="Q2780" s="139" t="str">
        <f>'Product Ratings'!Q2781</f>
        <v/>
      </c>
      <c r="R2780" s="139" t="str">
        <f>'Product Ratings'!R2781</f>
        <v/>
      </c>
      <c r="S2780" s="139" t="str">
        <f>'Product Ratings'!S2781</f>
        <v/>
      </c>
      <c r="T2780" s="307" t="str">
        <f>'Product Ratings'!T2781</f>
        <v/>
      </c>
      <c r="U2780" s="146"/>
      <c r="V2780" s="146"/>
      <c r="W2780" s="146"/>
    </row>
    <row r="2781" ht="12.75" customHeight="1">
      <c r="A2781" s="146"/>
      <c r="B2781" s="146" t="str">
        <f>'Product Ratings'!B2782</f>
        <v/>
      </c>
      <c r="C2781" s="146" t="str">
        <f>'Product Ratings'!C2782</f>
        <v/>
      </c>
      <c r="D2781" s="146" t="str">
        <f>'Product Ratings'!D2782</f>
        <v/>
      </c>
      <c r="E2781" s="146" t="str">
        <f>'Product Ratings'!E2782</f>
        <v/>
      </c>
      <c r="F2781" s="146" t="str">
        <f>'Product Ratings'!F2782</f>
        <v/>
      </c>
      <c r="G2781" s="146" t="str">
        <f>'Product Ratings'!G2782</f>
        <v/>
      </c>
      <c r="H2781" s="146" t="str">
        <f>'Product Ratings'!H2782</f>
        <v/>
      </c>
      <c r="I2781" s="146" t="str">
        <f>'Product Ratings'!I2782</f>
        <v/>
      </c>
      <c r="J2781" s="305" t="str">
        <f>'Product Ratings'!J2782</f>
        <v/>
      </c>
      <c r="K2781" s="146" t="str">
        <f>'Product Ratings'!K2782</f>
        <v/>
      </c>
      <c r="L2781" s="146" t="str">
        <f>'Product Ratings'!L2782</f>
        <v/>
      </c>
      <c r="M2781" s="134" t="str">
        <f>'Product Ratings'!M2782</f>
        <v/>
      </c>
      <c r="N2781" s="146"/>
      <c r="O2781" s="139" t="str">
        <f>'Product Ratings'!O2782</f>
        <v/>
      </c>
      <c r="P2781" s="139" t="str">
        <f>'Product Ratings'!P2782</f>
        <v/>
      </c>
      <c r="Q2781" s="139" t="str">
        <f>'Product Ratings'!Q2782</f>
        <v/>
      </c>
      <c r="R2781" s="139" t="str">
        <f>'Product Ratings'!R2782</f>
        <v/>
      </c>
      <c r="S2781" s="139" t="str">
        <f>'Product Ratings'!S2782</f>
        <v/>
      </c>
      <c r="T2781" s="307" t="str">
        <f>'Product Ratings'!T2782</f>
        <v/>
      </c>
      <c r="U2781" s="146"/>
      <c r="V2781" s="146"/>
      <c r="W2781" s="146"/>
    </row>
    <row r="2782" ht="12.75" customHeight="1">
      <c r="A2782" s="146"/>
      <c r="B2782" s="146" t="str">
        <f>'Product Ratings'!B2783</f>
        <v/>
      </c>
      <c r="C2782" s="146" t="str">
        <f>'Product Ratings'!C2783</f>
        <v/>
      </c>
      <c r="D2782" s="146" t="str">
        <f>'Product Ratings'!D2783</f>
        <v/>
      </c>
      <c r="E2782" s="146" t="str">
        <f>'Product Ratings'!E2783</f>
        <v/>
      </c>
      <c r="F2782" s="146" t="str">
        <f>'Product Ratings'!F2783</f>
        <v/>
      </c>
      <c r="G2782" s="146" t="str">
        <f>'Product Ratings'!G2783</f>
        <v/>
      </c>
      <c r="H2782" s="146" t="str">
        <f>'Product Ratings'!H2783</f>
        <v/>
      </c>
      <c r="I2782" s="146" t="str">
        <f>'Product Ratings'!I2783</f>
        <v/>
      </c>
      <c r="J2782" s="305" t="str">
        <f>'Product Ratings'!J2783</f>
        <v/>
      </c>
      <c r="K2782" s="146" t="str">
        <f>'Product Ratings'!K2783</f>
        <v/>
      </c>
      <c r="L2782" s="146" t="str">
        <f>'Product Ratings'!L2783</f>
        <v/>
      </c>
      <c r="M2782" s="134" t="str">
        <f>'Product Ratings'!M2783</f>
        <v/>
      </c>
      <c r="N2782" s="146"/>
      <c r="O2782" s="139" t="str">
        <f>'Product Ratings'!O2783</f>
        <v/>
      </c>
      <c r="P2782" s="139" t="str">
        <f>'Product Ratings'!P2783</f>
        <v/>
      </c>
      <c r="Q2782" s="139" t="str">
        <f>'Product Ratings'!Q2783</f>
        <v/>
      </c>
      <c r="R2782" s="139" t="str">
        <f>'Product Ratings'!R2783</f>
        <v/>
      </c>
      <c r="S2782" s="139" t="str">
        <f>'Product Ratings'!S2783</f>
        <v/>
      </c>
      <c r="T2782" s="307" t="str">
        <f>'Product Ratings'!T2783</f>
        <v/>
      </c>
      <c r="U2782" s="146"/>
      <c r="V2782" s="146"/>
      <c r="W2782" s="146"/>
    </row>
    <row r="2783" ht="12.75" customHeight="1">
      <c r="A2783" s="146"/>
      <c r="B2783" s="146" t="str">
        <f>'Product Ratings'!B2784</f>
        <v/>
      </c>
      <c r="C2783" s="146" t="str">
        <f>'Product Ratings'!C2784</f>
        <v/>
      </c>
      <c r="D2783" s="146" t="str">
        <f>'Product Ratings'!D2784</f>
        <v/>
      </c>
      <c r="E2783" s="146" t="str">
        <f>'Product Ratings'!E2784</f>
        <v/>
      </c>
      <c r="F2783" s="146" t="str">
        <f>'Product Ratings'!F2784</f>
        <v/>
      </c>
      <c r="G2783" s="146" t="str">
        <f>'Product Ratings'!G2784</f>
        <v/>
      </c>
      <c r="H2783" s="146" t="str">
        <f>'Product Ratings'!H2784</f>
        <v/>
      </c>
      <c r="I2783" s="146" t="str">
        <f>'Product Ratings'!I2784</f>
        <v/>
      </c>
      <c r="J2783" s="305" t="str">
        <f>'Product Ratings'!J2784</f>
        <v/>
      </c>
      <c r="K2783" s="146" t="str">
        <f>'Product Ratings'!K2784</f>
        <v/>
      </c>
      <c r="L2783" s="146" t="str">
        <f>'Product Ratings'!L2784</f>
        <v/>
      </c>
      <c r="M2783" s="134" t="str">
        <f>'Product Ratings'!M2784</f>
        <v/>
      </c>
      <c r="N2783" s="146"/>
      <c r="O2783" s="139" t="str">
        <f>'Product Ratings'!O2784</f>
        <v/>
      </c>
      <c r="P2783" s="139" t="str">
        <f>'Product Ratings'!P2784</f>
        <v/>
      </c>
      <c r="Q2783" s="139" t="str">
        <f>'Product Ratings'!Q2784</f>
        <v/>
      </c>
      <c r="R2783" s="139" t="str">
        <f>'Product Ratings'!R2784</f>
        <v/>
      </c>
      <c r="S2783" s="139" t="str">
        <f>'Product Ratings'!S2784</f>
        <v/>
      </c>
      <c r="T2783" s="307" t="str">
        <f>'Product Ratings'!T2784</f>
        <v/>
      </c>
      <c r="U2783" s="146"/>
      <c r="V2783" s="146"/>
      <c r="W2783" s="146"/>
    </row>
    <row r="2784" ht="12.75" customHeight="1">
      <c r="A2784" s="146"/>
      <c r="B2784" s="146" t="str">
        <f>'Product Ratings'!B2785</f>
        <v/>
      </c>
      <c r="C2784" s="146" t="str">
        <f>'Product Ratings'!C2785</f>
        <v/>
      </c>
      <c r="D2784" s="146" t="str">
        <f>'Product Ratings'!D2785</f>
        <v/>
      </c>
      <c r="E2784" s="146" t="str">
        <f>'Product Ratings'!E2785</f>
        <v/>
      </c>
      <c r="F2784" s="146" t="str">
        <f>'Product Ratings'!F2785</f>
        <v/>
      </c>
      <c r="G2784" s="146" t="str">
        <f>'Product Ratings'!G2785</f>
        <v/>
      </c>
      <c r="H2784" s="146" t="str">
        <f>'Product Ratings'!H2785</f>
        <v/>
      </c>
      <c r="I2784" s="146" t="str">
        <f>'Product Ratings'!I2785</f>
        <v/>
      </c>
      <c r="J2784" s="305" t="str">
        <f>'Product Ratings'!J2785</f>
        <v/>
      </c>
      <c r="K2784" s="146" t="str">
        <f>'Product Ratings'!K2785</f>
        <v/>
      </c>
      <c r="L2784" s="146" t="str">
        <f>'Product Ratings'!L2785</f>
        <v/>
      </c>
      <c r="M2784" s="134" t="str">
        <f>'Product Ratings'!M2785</f>
        <v/>
      </c>
      <c r="N2784" s="146"/>
      <c r="O2784" s="139" t="str">
        <f>'Product Ratings'!O2785</f>
        <v/>
      </c>
      <c r="P2784" s="139" t="str">
        <f>'Product Ratings'!P2785</f>
        <v/>
      </c>
      <c r="Q2784" s="139" t="str">
        <f>'Product Ratings'!Q2785</f>
        <v/>
      </c>
      <c r="R2784" s="139" t="str">
        <f>'Product Ratings'!R2785</f>
        <v/>
      </c>
      <c r="S2784" s="139" t="str">
        <f>'Product Ratings'!S2785</f>
        <v/>
      </c>
      <c r="T2784" s="307" t="str">
        <f>'Product Ratings'!T2785</f>
        <v/>
      </c>
      <c r="U2784" s="146"/>
      <c r="V2784" s="146"/>
      <c r="W2784" s="146"/>
    </row>
    <row r="2785" ht="12.75" customHeight="1">
      <c r="A2785" s="146"/>
      <c r="B2785" s="146" t="str">
        <f>'Product Ratings'!B2786</f>
        <v/>
      </c>
      <c r="C2785" s="146" t="str">
        <f>'Product Ratings'!C2786</f>
        <v/>
      </c>
      <c r="D2785" s="146" t="str">
        <f>'Product Ratings'!D2786</f>
        <v/>
      </c>
      <c r="E2785" s="146" t="str">
        <f>'Product Ratings'!E2786</f>
        <v/>
      </c>
      <c r="F2785" s="146" t="str">
        <f>'Product Ratings'!F2786</f>
        <v/>
      </c>
      <c r="G2785" s="146" t="str">
        <f>'Product Ratings'!G2786</f>
        <v/>
      </c>
      <c r="H2785" s="146" t="str">
        <f>'Product Ratings'!H2786</f>
        <v/>
      </c>
      <c r="I2785" s="146" t="str">
        <f>'Product Ratings'!I2786</f>
        <v/>
      </c>
      <c r="J2785" s="305" t="str">
        <f>'Product Ratings'!J2786</f>
        <v/>
      </c>
      <c r="K2785" s="146" t="str">
        <f>'Product Ratings'!K2786</f>
        <v/>
      </c>
      <c r="L2785" s="146" t="str">
        <f>'Product Ratings'!L2786</f>
        <v/>
      </c>
      <c r="M2785" s="134" t="str">
        <f>'Product Ratings'!M2786</f>
        <v/>
      </c>
      <c r="N2785" s="146"/>
      <c r="O2785" s="139" t="str">
        <f>'Product Ratings'!O2786</f>
        <v/>
      </c>
      <c r="P2785" s="139" t="str">
        <f>'Product Ratings'!P2786</f>
        <v/>
      </c>
      <c r="Q2785" s="139" t="str">
        <f>'Product Ratings'!Q2786</f>
        <v/>
      </c>
      <c r="R2785" s="139" t="str">
        <f>'Product Ratings'!R2786</f>
        <v/>
      </c>
      <c r="S2785" s="139" t="str">
        <f>'Product Ratings'!S2786</f>
        <v/>
      </c>
      <c r="T2785" s="307" t="str">
        <f>'Product Ratings'!T2786</f>
        <v/>
      </c>
      <c r="U2785" s="146"/>
      <c r="V2785" s="146"/>
      <c r="W2785" s="146"/>
    </row>
    <row r="2786" ht="12.75" customHeight="1">
      <c r="A2786" s="146"/>
      <c r="B2786" s="146" t="str">
        <f>'Product Ratings'!B2787</f>
        <v/>
      </c>
      <c r="C2786" s="146" t="str">
        <f>'Product Ratings'!C2787</f>
        <v/>
      </c>
      <c r="D2786" s="146" t="str">
        <f>'Product Ratings'!D2787</f>
        <v/>
      </c>
      <c r="E2786" s="146" t="str">
        <f>'Product Ratings'!E2787</f>
        <v/>
      </c>
      <c r="F2786" s="146" t="str">
        <f>'Product Ratings'!F2787</f>
        <v/>
      </c>
      <c r="G2786" s="146" t="str">
        <f>'Product Ratings'!G2787</f>
        <v/>
      </c>
      <c r="H2786" s="146" t="str">
        <f>'Product Ratings'!H2787</f>
        <v/>
      </c>
      <c r="I2786" s="146" t="str">
        <f>'Product Ratings'!I2787</f>
        <v/>
      </c>
      <c r="J2786" s="305" t="str">
        <f>'Product Ratings'!J2787</f>
        <v/>
      </c>
      <c r="K2786" s="146" t="str">
        <f>'Product Ratings'!K2787</f>
        <v/>
      </c>
      <c r="L2786" s="146" t="str">
        <f>'Product Ratings'!L2787</f>
        <v/>
      </c>
      <c r="M2786" s="134" t="str">
        <f>'Product Ratings'!M2787</f>
        <v/>
      </c>
      <c r="N2786" s="146"/>
      <c r="O2786" s="139" t="str">
        <f>'Product Ratings'!O2787</f>
        <v/>
      </c>
      <c r="P2786" s="139" t="str">
        <f>'Product Ratings'!P2787</f>
        <v/>
      </c>
      <c r="Q2786" s="139" t="str">
        <f>'Product Ratings'!Q2787</f>
        <v/>
      </c>
      <c r="R2786" s="139" t="str">
        <f>'Product Ratings'!R2787</f>
        <v/>
      </c>
      <c r="S2786" s="139" t="str">
        <f>'Product Ratings'!S2787</f>
        <v/>
      </c>
      <c r="T2786" s="307" t="str">
        <f>'Product Ratings'!T2787</f>
        <v/>
      </c>
      <c r="U2786" s="146"/>
      <c r="V2786" s="146"/>
      <c r="W2786" s="146"/>
    </row>
    <row r="2787" ht="12.75" customHeight="1">
      <c r="A2787" s="146"/>
      <c r="B2787" s="146" t="str">
        <f>'Product Ratings'!B2788</f>
        <v/>
      </c>
      <c r="C2787" s="146" t="str">
        <f>'Product Ratings'!C2788</f>
        <v/>
      </c>
      <c r="D2787" s="146" t="str">
        <f>'Product Ratings'!D2788</f>
        <v/>
      </c>
      <c r="E2787" s="146" t="str">
        <f>'Product Ratings'!E2788</f>
        <v/>
      </c>
      <c r="F2787" s="146" t="str">
        <f>'Product Ratings'!F2788</f>
        <v/>
      </c>
      <c r="G2787" s="146" t="str">
        <f>'Product Ratings'!G2788</f>
        <v/>
      </c>
      <c r="H2787" s="146" t="str">
        <f>'Product Ratings'!H2788</f>
        <v/>
      </c>
      <c r="I2787" s="146" t="str">
        <f>'Product Ratings'!I2788</f>
        <v/>
      </c>
      <c r="J2787" s="305" t="str">
        <f>'Product Ratings'!J2788</f>
        <v/>
      </c>
      <c r="K2787" s="146" t="str">
        <f>'Product Ratings'!K2788</f>
        <v/>
      </c>
      <c r="L2787" s="146" t="str">
        <f>'Product Ratings'!L2788</f>
        <v/>
      </c>
      <c r="M2787" s="134" t="str">
        <f>'Product Ratings'!M2788</f>
        <v/>
      </c>
      <c r="N2787" s="146"/>
      <c r="O2787" s="139" t="str">
        <f>'Product Ratings'!O2788</f>
        <v/>
      </c>
      <c r="P2787" s="139" t="str">
        <f>'Product Ratings'!P2788</f>
        <v/>
      </c>
      <c r="Q2787" s="139" t="str">
        <f>'Product Ratings'!Q2788</f>
        <v/>
      </c>
      <c r="R2787" s="139" t="str">
        <f>'Product Ratings'!R2788</f>
        <v/>
      </c>
      <c r="S2787" s="139" t="str">
        <f>'Product Ratings'!S2788</f>
        <v/>
      </c>
      <c r="T2787" s="307" t="str">
        <f>'Product Ratings'!T2788</f>
        <v/>
      </c>
      <c r="U2787" s="146"/>
      <c r="V2787" s="146"/>
      <c r="W2787" s="146"/>
    </row>
    <row r="2788" ht="12.75" customHeight="1">
      <c r="A2788" s="146"/>
      <c r="B2788" s="146" t="str">
        <f>'Product Ratings'!B2789</f>
        <v/>
      </c>
      <c r="C2788" s="146" t="str">
        <f>'Product Ratings'!C2789</f>
        <v/>
      </c>
      <c r="D2788" s="146" t="str">
        <f>'Product Ratings'!D2789</f>
        <v/>
      </c>
      <c r="E2788" s="146" t="str">
        <f>'Product Ratings'!E2789</f>
        <v/>
      </c>
      <c r="F2788" s="146" t="str">
        <f>'Product Ratings'!F2789</f>
        <v/>
      </c>
      <c r="G2788" s="146" t="str">
        <f>'Product Ratings'!G2789</f>
        <v/>
      </c>
      <c r="H2788" s="146" t="str">
        <f>'Product Ratings'!H2789</f>
        <v/>
      </c>
      <c r="I2788" s="146" t="str">
        <f>'Product Ratings'!I2789</f>
        <v/>
      </c>
      <c r="J2788" s="305" t="str">
        <f>'Product Ratings'!J2789</f>
        <v/>
      </c>
      <c r="K2788" s="146" t="str">
        <f>'Product Ratings'!K2789</f>
        <v/>
      </c>
      <c r="L2788" s="146" t="str">
        <f>'Product Ratings'!L2789</f>
        <v/>
      </c>
      <c r="M2788" s="134" t="str">
        <f>'Product Ratings'!M2789</f>
        <v/>
      </c>
      <c r="N2788" s="146"/>
      <c r="O2788" s="139" t="str">
        <f>'Product Ratings'!O2789</f>
        <v/>
      </c>
      <c r="P2788" s="139" t="str">
        <f>'Product Ratings'!P2789</f>
        <v/>
      </c>
      <c r="Q2788" s="139" t="str">
        <f>'Product Ratings'!Q2789</f>
        <v/>
      </c>
      <c r="R2788" s="139" t="str">
        <f>'Product Ratings'!R2789</f>
        <v/>
      </c>
      <c r="S2788" s="139" t="str">
        <f>'Product Ratings'!S2789</f>
        <v/>
      </c>
      <c r="T2788" s="307" t="str">
        <f>'Product Ratings'!T2789</f>
        <v/>
      </c>
      <c r="U2788" s="146"/>
      <c r="V2788" s="146"/>
      <c r="W2788" s="146"/>
    </row>
    <row r="2789" ht="12.75" customHeight="1">
      <c r="A2789" s="146"/>
      <c r="B2789" s="146" t="str">
        <f>'Product Ratings'!B2790</f>
        <v/>
      </c>
      <c r="C2789" s="146" t="str">
        <f>'Product Ratings'!C2790</f>
        <v/>
      </c>
      <c r="D2789" s="146" t="str">
        <f>'Product Ratings'!D2790</f>
        <v/>
      </c>
      <c r="E2789" s="146" t="str">
        <f>'Product Ratings'!E2790</f>
        <v/>
      </c>
      <c r="F2789" s="146" t="str">
        <f>'Product Ratings'!F2790</f>
        <v/>
      </c>
      <c r="G2789" s="146" t="str">
        <f>'Product Ratings'!G2790</f>
        <v/>
      </c>
      <c r="H2789" s="146" t="str">
        <f>'Product Ratings'!H2790</f>
        <v/>
      </c>
      <c r="I2789" s="146" t="str">
        <f>'Product Ratings'!I2790</f>
        <v/>
      </c>
      <c r="J2789" s="305" t="str">
        <f>'Product Ratings'!J2790</f>
        <v/>
      </c>
      <c r="K2789" s="146" t="str">
        <f>'Product Ratings'!K2790</f>
        <v/>
      </c>
      <c r="L2789" s="146" t="str">
        <f>'Product Ratings'!L2790</f>
        <v/>
      </c>
      <c r="M2789" s="134" t="str">
        <f>'Product Ratings'!M2790</f>
        <v/>
      </c>
      <c r="N2789" s="146"/>
      <c r="O2789" s="139" t="str">
        <f>'Product Ratings'!O2790</f>
        <v/>
      </c>
      <c r="P2789" s="139" t="str">
        <f>'Product Ratings'!P2790</f>
        <v/>
      </c>
      <c r="Q2789" s="139" t="str">
        <f>'Product Ratings'!Q2790</f>
        <v/>
      </c>
      <c r="R2789" s="139" t="str">
        <f>'Product Ratings'!R2790</f>
        <v/>
      </c>
      <c r="S2789" s="139" t="str">
        <f>'Product Ratings'!S2790</f>
        <v/>
      </c>
      <c r="T2789" s="307" t="str">
        <f>'Product Ratings'!T2790</f>
        <v/>
      </c>
      <c r="U2789" s="146"/>
      <c r="V2789" s="146"/>
      <c r="W2789" s="146"/>
    </row>
    <row r="2790" ht="12.75" customHeight="1">
      <c r="A2790" s="146"/>
      <c r="B2790" s="146" t="str">
        <f>'Product Ratings'!B2791</f>
        <v/>
      </c>
      <c r="C2790" s="146" t="str">
        <f>'Product Ratings'!C2791</f>
        <v/>
      </c>
      <c r="D2790" s="146" t="str">
        <f>'Product Ratings'!D2791</f>
        <v/>
      </c>
      <c r="E2790" s="146" t="str">
        <f>'Product Ratings'!E2791</f>
        <v/>
      </c>
      <c r="F2790" s="146" t="str">
        <f>'Product Ratings'!F2791</f>
        <v/>
      </c>
      <c r="G2790" s="146" t="str">
        <f>'Product Ratings'!G2791</f>
        <v/>
      </c>
      <c r="H2790" s="146" t="str">
        <f>'Product Ratings'!H2791</f>
        <v/>
      </c>
      <c r="I2790" s="146" t="str">
        <f>'Product Ratings'!I2791</f>
        <v/>
      </c>
      <c r="J2790" s="305" t="str">
        <f>'Product Ratings'!J2791</f>
        <v/>
      </c>
      <c r="K2790" s="146" t="str">
        <f>'Product Ratings'!K2791</f>
        <v/>
      </c>
      <c r="L2790" s="146" t="str">
        <f>'Product Ratings'!L2791</f>
        <v/>
      </c>
      <c r="M2790" s="134" t="str">
        <f>'Product Ratings'!M2791</f>
        <v/>
      </c>
      <c r="N2790" s="146"/>
      <c r="O2790" s="139" t="str">
        <f>'Product Ratings'!O2791</f>
        <v/>
      </c>
      <c r="P2790" s="139" t="str">
        <f>'Product Ratings'!P2791</f>
        <v/>
      </c>
      <c r="Q2790" s="139" t="str">
        <f>'Product Ratings'!Q2791</f>
        <v/>
      </c>
      <c r="R2790" s="139" t="str">
        <f>'Product Ratings'!R2791</f>
        <v/>
      </c>
      <c r="S2790" s="139" t="str">
        <f>'Product Ratings'!S2791</f>
        <v/>
      </c>
      <c r="T2790" s="307" t="str">
        <f>'Product Ratings'!T2791</f>
        <v/>
      </c>
      <c r="U2790" s="146"/>
      <c r="V2790" s="146"/>
      <c r="W2790" s="146"/>
    </row>
    <row r="2791" ht="12.75" customHeight="1">
      <c r="A2791" s="146"/>
      <c r="B2791" s="146" t="str">
        <f>'Product Ratings'!B2792</f>
        <v/>
      </c>
      <c r="C2791" s="146" t="str">
        <f>'Product Ratings'!C2792</f>
        <v/>
      </c>
      <c r="D2791" s="146" t="str">
        <f>'Product Ratings'!D2792</f>
        <v/>
      </c>
      <c r="E2791" s="146" t="str">
        <f>'Product Ratings'!E2792</f>
        <v/>
      </c>
      <c r="F2791" s="146" t="str">
        <f>'Product Ratings'!F2792</f>
        <v/>
      </c>
      <c r="G2791" s="146" t="str">
        <f>'Product Ratings'!G2792</f>
        <v/>
      </c>
      <c r="H2791" s="146" t="str">
        <f>'Product Ratings'!H2792</f>
        <v/>
      </c>
      <c r="I2791" s="146" t="str">
        <f>'Product Ratings'!I2792</f>
        <v/>
      </c>
      <c r="J2791" s="305" t="str">
        <f>'Product Ratings'!J2792</f>
        <v/>
      </c>
      <c r="K2791" s="146" t="str">
        <f>'Product Ratings'!K2792</f>
        <v/>
      </c>
      <c r="L2791" s="146" t="str">
        <f>'Product Ratings'!L2792</f>
        <v/>
      </c>
      <c r="M2791" s="134" t="str">
        <f>'Product Ratings'!M2792</f>
        <v/>
      </c>
      <c r="N2791" s="146"/>
      <c r="O2791" s="139" t="str">
        <f>'Product Ratings'!O2792</f>
        <v/>
      </c>
      <c r="P2791" s="139" t="str">
        <f>'Product Ratings'!P2792</f>
        <v/>
      </c>
      <c r="Q2791" s="139" t="str">
        <f>'Product Ratings'!Q2792</f>
        <v/>
      </c>
      <c r="R2791" s="139" t="str">
        <f>'Product Ratings'!R2792</f>
        <v/>
      </c>
      <c r="S2791" s="139" t="str">
        <f>'Product Ratings'!S2792</f>
        <v/>
      </c>
      <c r="T2791" s="307" t="str">
        <f>'Product Ratings'!T2792</f>
        <v/>
      </c>
      <c r="U2791" s="146"/>
      <c r="V2791" s="146"/>
      <c r="W2791" s="146"/>
    </row>
    <row r="2792" ht="12.75" customHeight="1">
      <c r="A2792" s="146"/>
      <c r="B2792" s="146" t="str">
        <f>'Product Ratings'!B2793</f>
        <v/>
      </c>
      <c r="C2792" s="146" t="str">
        <f>'Product Ratings'!C2793</f>
        <v/>
      </c>
      <c r="D2792" s="146" t="str">
        <f>'Product Ratings'!D2793</f>
        <v/>
      </c>
      <c r="E2792" s="146" t="str">
        <f>'Product Ratings'!E2793</f>
        <v/>
      </c>
      <c r="F2792" s="146" t="str">
        <f>'Product Ratings'!F2793</f>
        <v/>
      </c>
      <c r="G2792" s="146" t="str">
        <f>'Product Ratings'!G2793</f>
        <v/>
      </c>
      <c r="H2792" s="146" t="str">
        <f>'Product Ratings'!H2793</f>
        <v/>
      </c>
      <c r="I2792" s="146" t="str">
        <f>'Product Ratings'!I2793</f>
        <v/>
      </c>
      <c r="J2792" s="305" t="str">
        <f>'Product Ratings'!J2793</f>
        <v/>
      </c>
      <c r="K2792" s="146" t="str">
        <f>'Product Ratings'!K2793</f>
        <v/>
      </c>
      <c r="L2792" s="146" t="str">
        <f>'Product Ratings'!L2793</f>
        <v/>
      </c>
      <c r="M2792" s="134" t="str">
        <f>'Product Ratings'!M2793</f>
        <v/>
      </c>
      <c r="N2792" s="146"/>
      <c r="O2792" s="139" t="str">
        <f>'Product Ratings'!O2793</f>
        <v/>
      </c>
      <c r="P2792" s="139" t="str">
        <f>'Product Ratings'!P2793</f>
        <v/>
      </c>
      <c r="Q2792" s="139" t="str">
        <f>'Product Ratings'!Q2793</f>
        <v/>
      </c>
      <c r="R2792" s="139" t="str">
        <f>'Product Ratings'!R2793</f>
        <v/>
      </c>
      <c r="S2792" s="139" t="str">
        <f>'Product Ratings'!S2793</f>
        <v/>
      </c>
      <c r="T2792" s="307" t="str">
        <f>'Product Ratings'!T2793</f>
        <v/>
      </c>
      <c r="U2792" s="146"/>
      <c r="V2792" s="146"/>
      <c r="W2792" s="146"/>
    </row>
    <row r="2793" ht="12.75" customHeight="1">
      <c r="A2793" s="146"/>
      <c r="B2793" s="146" t="str">
        <f>'Product Ratings'!B2794</f>
        <v/>
      </c>
      <c r="C2793" s="146" t="str">
        <f>'Product Ratings'!C2794</f>
        <v/>
      </c>
      <c r="D2793" s="146" t="str">
        <f>'Product Ratings'!D2794</f>
        <v/>
      </c>
      <c r="E2793" s="146" t="str">
        <f>'Product Ratings'!E2794</f>
        <v/>
      </c>
      <c r="F2793" s="146" t="str">
        <f>'Product Ratings'!F2794</f>
        <v/>
      </c>
      <c r="G2793" s="146" t="str">
        <f>'Product Ratings'!G2794</f>
        <v/>
      </c>
      <c r="H2793" s="146" t="str">
        <f>'Product Ratings'!H2794</f>
        <v/>
      </c>
      <c r="I2793" s="146" t="str">
        <f>'Product Ratings'!I2794</f>
        <v/>
      </c>
      <c r="J2793" s="305" t="str">
        <f>'Product Ratings'!J2794</f>
        <v/>
      </c>
      <c r="K2793" s="146" t="str">
        <f>'Product Ratings'!K2794</f>
        <v/>
      </c>
      <c r="L2793" s="146" t="str">
        <f>'Product Ratings'!L2794</f>
        <v/>
      </c>
      <c r="M2793" s="134" t="str">
        <f>'Product Ratings'!M2794</f>
        <v/>
      </c>
      <c r="N2793" s="146"/>
      <c r="O2793" s="139" t="str">
        <f>'Product Ratings'!O2794</f>
        <v/>
      </c>
      <c r="P2793" s="139" t="str">
        <f>'Product Ratings'!P2794</f>
        <v/>
      </c>
      <c r="Q2793" s="139" t="str">
        <f>'Product Ratings'!Q2794</f>
        <v/>
      </c>
      <c r="R2793" s="139" t="str">
        <f>'Product Ratings'!R2794</f>
        <v/>
      </c>
      <c r="S2793" s="139" t="str">
        <f>'Product Ratings'!S2794</f>
        <v/>
      </c>
      <c r="T2793" s="307" t="str">
        <f>'Product Ratings'!T2794</f>
        <v/>
      </c>
      <c r="U2793" s="146"/>
      <c r="V2793" s="146"/>
      <c r="W2793" s="146"/>
    </row>
    <row r="2794" ht="12.75" customHeight="1">
      <c r="A2794" s="146"/>
      <c r="B2794" s="146" t="str">
        <f>'Product Ratings'!B2795</f>
        <v/>
      </c>
      <c r="C2794" s="146" t="str">
        <f>'Product Ratings'!C2795</f>
        <v/>
      </c>
      <c r="D2794" s="146" t="str">
        <f>'Product Ratings'!D2795</f>
        <v/>
      </c>
      <c r="E2794" s="146" t="str">
        <f>'Product Ratings'!E2795</f>
        <v/>
      </c>
      <c r="F2794" s="146" t="str">
        <f>'Product Ratings'!F2795</f>
        <v/>
      </c>
      <c r="G2794" s="146" t="str">
        <f>'Product Ratings'!G2795</f>
        <v/>
      </c>
      <c r="H2794" s="146" t="str">
        <f>'Product Ratings'!H2795</f>
        <v/>
      </c>
      <c r="I2794" s="146" t="str">
        <f>'Product Ratings'!I2795</f>
        <v/>
      </c>
      <c r="J2794" s="305" t="str">
        <f>'Product Ratings'!J2795</f>
        <v/>
      </c>
      <c r="K2794" s="146" t="str">
        <f>'Product Ratings'!K2795</f>
        <v/>
      </c>
      <c r="L2794" s="146" t="str">
        <f>'Product Ratings'!L2795</f>
        <v/>
      </c>
      <c r="M2794" s="134" t="str">
        <f>'Product Ratings'!M2795</f>
        <v/>
      </c>
      <c r="N2794" s="146"/>
      <c r="O2794" s="139" t="str">
        <f>'Product Ratings'!O2795</f>
        <v/>
      </c>
      <c r="P2794" s="139" t="str">
        <f>'Product Ratings'!P2795</f>
        <v/>
      </c>
      <c r="Q2794" s="139" t="str">
        <f>'Product Ratings'!Q2795</f>
        <v/>
      </c>
      <c r="R2794" s="139" t="str">
        <f>'Product Ratings'!R2795</f>
        <v/>
      </c>
      <c r="S2794" s="139" t="str">
        <f>'Product Ratings'!S2795</f>
        <v/>
      </c>
      <c r="T2794" s="307" t="str">
        <f>'Product Ratings'!T2795</f>
        <v/>
      </c>
      <c r="U2794" s="146"/>
      <c r="V2794" s="146"/>
      <c r="W2794" s="146"/>
    </row>
    <row r="2795" ht="12.75" customHeight="1">
      <c r="A2795" s="146"/>
      <c r="B2795" s="146" t="str">
        <f>'Product Ratings'!B2796</f>
        <v/>
      </c>
      <c r="C2795" s="146" t="str">
        <f>'Product Ratings'!C2796</f>
        <v/>
      </c>
      <c r="D2795" s="146" t="str">
        <f>'Product Ratings'!D2796</f>
        <v/>
      </c>
      <c r="E2795" s="146" t="str">
        <f>'Product Ratings'!E2796</f>
        <v/>
      </c>
      <c r="F2795" s="146" t="str">
        <f>'Product Ratings'!F2796</f>
        <v/>
      </c>
      <c r="G2795" s="146" t="str">
        <f>'Product Ratings'!G2796</f>
        <v/>
      </c>
      <c r="H2795" s="146" t="str">
        <f>'Product Ratings'!H2796</f>
        <v/>
      </c>
      <c r="I2795" s="146" t="str">
        <f>'Product Ratings'!I2796</f>
        <v/>
      </c>
      <c r="J2795" s="305" t="str">
        <f>'Product Ratings'!J2796</f>
        <v/>
      </c>
      <c r="K2795" s="146" t="str">
        <f>'Product Ratings'!K2796</f>
        <v/>
      </c>
      <c r="L2795" s="146" t="str">
        <f>'Product Ratings'!L2796</f>
        <v/>
      </c>
      <c r="M2795" s="134" t="str">
        <f>'Product Ratings'!M2796</f>
        <v/>
      </c>
      <c r="N2795" s="146"/>
      <c r="O2795" s="139" t="str">
        <f>'Product Ratings'!O2796</f>
        <v/>
      </c>
      <c r="P2795" s="139" t="str">
        <f>'Product Ratings'!P2796</f>
        <v/>
      </c>
      <c r="Q2795" s="139" t="str">
        <f>'Product Ratings'!Q2796</f>
        <v/>
      </c>
      <c r="R2795" s="139" t="str">
        <f>'Product Ratings'!R2796</f>
        <v/>
      </c>
      <c r="S2795" s="139" t="str">
        <f>'Product Ratings'!S2796</f>
        <v/>
      </c>
      <c r="T2795" s="307" t="str">
        <f>'Product Ratings'!T2796</f>
        <v/>
      </c>
      <c r="U2795" s="146"/>
      <c r="V2795" s="146"/>
      <c r="W2795" s="146"/>
    </row>
    <row r="2796" ht="12.75" customHeight="1">
      <c r="A2796" s="146"/>
      <c r="B2796" s="146" t="str">
        <f>'Product Ratings'!B2797</f>
        <v/>
      </c>
      <c r="C2796" s="146" t="str">
        <f>'Product Ratings'!C2797</f>
        <v/>
      </c>
      <c r="D2796" s="146" t="str">
        <f>'Product Ratings'!D2797</f>
        <v/>
      </c>
      <c r="E2796" s="146" t="str">
        <f>'Product Ratings'!E2797</f>
        <v/>
      </c>
      <c r="F2796" s="146" t="str">
        <f>'Product Ratings'!F2797</f>
        <v/>
      </c>
      <c r="G2796" s="146" t="str">
        <f>'Product Ratings'!G2797</f>
        <v/>
      </c>
      <c r="H2796" s="146" t="str">
        <f>'Product Ratings'!H2797</f>
        <v/>
      </c>
      <c r="I2796" s="146" t="str">
        <f>'Product Ratings'!I2797</f>
        <v/>
      </c>
      <c r="J2796" s="305" t="str">
        <f>'Product Ratings'!J2797</f>
        <v/>
      </c>
      <c r="K2796" s="146" t="str">
        <f>'Product Ratings'!K2797</f>
        <v/>
      </c>
      <c r="L2796" s="146" t="str">
        <f>'Product Ratings'!L2797</f>
        <v/>
      </c>
      <c r="M2796" s="134" t="str">
        <f>'Product Ratings'!M2797</f>
        <v/>
      </c>
      <c r="N2796" s="146"/>
      <c r="O2796" s="139" t="str">
        <f>'Product Ratings'!O2797</f>
        <v/>
      </c>
      <c r="P2796" s="139" t="str">
        <f>'Product Ratings'!P2797</f>
        <v/>
      </c>
      <c r="Q2796" s="139" t="str">
        <f>'Product Ratings'!Q2797</f>
        <v/>
      </c>
      <c r="R2796" s="139" t="str">
        <f>'Product Ratings'!R2797</f>
        <v/>
      </c>
      <c r="S2796" s="139" t="str">
        <f>'Product Ratings'!S2797</f>
        <v/>
      </c>
      <c r="T2796" s="307" t="str">
        <f>'Product Ratings'!T2797</f>
        <v/>
      </c>
      <c r="U2796" s="146"/>
      <c r="V2796" s="146"/>
      <c r="W2796" s="146"/>
    </row>
    <row r="2797" ht="12.75" customHeight="1">
      <c r="A2797" s="146"/>
      <c r="B2797" s="146" t="str">
        <f>'Product Ratings'!B2798</f>
        <v/>
      </c>
      <c r="C2797" s="146" t="str">
        <f>'Product Ratings'!C2798</f>
        <v/>
      </c>
      <c r="D2797" s="146" t="str">
        <f>'Product Ratings'!D2798</f>
        <v/>
      </c>
      <c r="E2797" s="146" t="str">
        <f>'Product Ratings'!E2798</f>
        <v/>
      </c>
      <c r="F2797" s="146" t="str">
        <f>'Product Ratings'!F2798</f>
        <v/>
      </c>
      <c r="G2797" s="146" t="str">
        <f>'Product Ratings'!G2798</f>
        <v/>
      </c>
      <c r="H2797" s="146" t="str">
        <f>'Product Ratings'!H2798</f>
        <v/>
      </c>
      <c r="I2797" s="146" t="str">
        <f>'Product Ratings'!I2798</f>
        <v/>
      </c>
      <c r="J2797" s="305" t="str">
        <f>'Product Ratings'!J2798</f>
        <v/>
      </c>
      <c r="K2797" s="146" t="str">
        <f>'Product Ratings'!K2798</f>
        <v/>
      </c>
      <c r="L2797" s="146" t="str">
        <f>'Product Ratings'!L2798</f>
        <v/>
      </c>
      <c r="M2797" s="134" t="str">
        <f>'Product Ratings'!M2798</f>
        <v/>
      </c>
      <c r="N2797" s="146"/>
      <c r="O2797" s="139" t="str">
        <f>'Product Ratings'!O2798</f>
        <v/>
      </c>
      <c r="P2797" s="139" t="str">
        <f>'Product Ratings'!P2798</f>
        <v/>
      </c>
      <c r="Q2797" s="139" t="str">
        <f>'Product Ratings'!Q2798</f>
        <v/>
      </c>
      <c r="R2797" s="139" t="str">
        <f>'Product Ratings'!R2798</f>
        <v/>
      </c>
      <c r="S2797" s="139" t="str">
        <f>'Product Ratings'!S2798</f>
        <v/>
      </c>
      <c r="T2797" s="307" t="str">
        <f>'Product Ratings'!T2798</f>
        <v/>
      </c>
      <c r="U2797" s="146"/>
      <c r="V2797" s="146"/>
      <c r="W2797" s="146"/>
    </row>
    <row r="2798" ht="12.75" customHeight="1">
      <c r="A2798" s="146"/>
      <c r="B2798" s="146" t="str">
        <f>'Product Ratings'!B2799</f>
        <v/>
      </c>
      <c r="C2798" s="146" t="str">
        <f>'Product Ratings'!C2799</f>
        <v/>
      </c>
      <c r="D2798" s="146" t="str">
        <f>'Product Ratings'!D2799</f>
        <v/>
      </c>
      <c r="E2798" s="146" t="str">
        <f>'Product Ratings'!E2799</f>
        <v/>
      </c>
      <c r="F2798" s="146" t="str">
        <f>'Product Ratings'!F2799</f>
        <v/>
      </c>
      <c r="G2798" s="146" t="str">
        <f>'Product Ratings'!G2799</f>
        <v/>
      </c>
      <c r="H2798" s="146" t="str">
        <f>'Product Ratings'!H2799</f>
        <v/>
      </c>
      <c r="I2798" s="146" t="str">
        <f>'Product Ratings'!I2799</f>
        <v/>
      </c>
      <c r="J2798" s="305" t="str">
        <f>'Product Ratings'!J2799</f>
        <v/>
      </c>
      <c r="K2798" s="146" t="str">
        <f>'Product Ratings'!K2799</f>
        <v/>
      </c>
      <c r="L2798" s="146" t="str">
        <f>'Product Ratings'!L2799</f>
        <v/>
      </c>
      <c r="M2798" s="134" t="str">
        <f>'Product Ratings'!M2799</f>
        <v/>
      </c>
      <c r="N2798" s="146"/>
      <c r="O2798" s="139" t="str">
        <f>'Product Ratings'!O2799</f>
        <v/>
      </c>
      <c r="P2798" s="139" t="str">
        <f>'Product Ratings'!P2799</f>
        <v/>
      </c>
      <c r="Q2798" s="139" t="str">
        <f>'Product Ratings'!Q2799</f>
        <v/>
      </c>
      <c r="R2798" s="139" t="str">
        <f>'Product Ratings'!R2799</f>
        <v/>
      </c>
      <c r="S2798" s="139" t="str">
        <f>'Product Ratings'!S2799</f>
        <v/>
      </c>
      <c r="T2798" s="307" t="str">
        <f>'Product Ratings'!T2799</f>
        <v/>
      </c>
      <c r="U2798" s="146"/>
      <c r="V2798" s="146"/>
      <c r="W2798" s="146"/>
    </row>
    <row r="2799" ht="12.75" customHeight="1">
      <c r="A2799" s="146"/>
      <c r="B2799" s="146" t="str">
        <f>'Product Ratings'!B2800</f>
        <v/>
      </c>
      <c r="C2799" s="146" t="str">
        <f>'Product Ratings'!C2800</f>
        <v/>
      </c>
      <c r="D2799" s="146" t="str">
        <f>'Product Ratings'!D2800</f>
        <v/>
      </c>
      <c r="E2799" s="146" t="str">
        <f>'Product Ratings'!E2800</f>
        <v/>
      </c>
      <c r="F2799" s="146" t="str">
        <f>'Product Ratings'!F2800</f>
        <v/>
      </c>
      <c r="G2799" s="146" t="str">
        <f>'Product Ratings'!G2800</f>
        <v/>
      </c>
      <c r="H2799" s="146" t="str">
        <f>'Product Ratings'!H2800</f>
        <v/>
      </c>
      <c r="I2799" s="146" t="str">
        <f>'Product Ratings'!I2800</f>
        <v/>
      </c>
      <c r="J2799" s="305" t="str">
        <f>'Product Ratings'!J2800</f>
        <v/>
      </c>
      <c r="K2799" s="146" t="str">
        <f>'Product Ratings'!K2800</f>
        <v/>
      </c>
      <c r="L2799" s="146" t="str">
        <f>'Product Ratings'!L2800</f>
        <v/>
      </c>
      <c r="M2799" s="134" t="str">
        <f>'Product Ratings'!M2800</f>
        <v/>
      </c>
      <c r="N2799" s="146"/>
      <c r="O2799" s="139" t="str">
        <f>'Product Ratings'!O2800</f>
        <v/>
      </c>
      <c r="P2799" s="139" t="str">
        <f>'Product Ratings'!P2800</f>
        <v/>
      </c>
      <c r="Q2799" s="139" t="str">
        <f>'Product Ratings'!Q2800</f>
        <v/>
      </c>
      <c r="R2799" s="139" t="str">
        <f>'Product Ratings'!R2800</f>
        <v/>
      </c>
      <c r="S2799" s="139" t="str">
        <f>'Product Ratings'!S2800</f>
        <v/>
      </c>
      <c r="T2799" s="307" t="str">
        <f>'Product Ratings'!T2800</f>
        <v/>
      </c>
      <c r="U2799" s="146"/>
      <c r="V2799" s="146"/>
      <c r="W2799" s="146"/>
    </row>
    <row r="2800" ht="12.75" customHeight="1">
      <c r="A2800" s="146"/>
      <c r="B2800" s="146" t="str">
        <f>'Product Ratings'!B2801</f>
        <v/>
      </c>
      <c r="C2800" s="146" t="str">
        <f>'Product Ratings'!C2801</f>
        <v/>
      </c>
      <c r="D2800" s="146" t="str">
        <f>'Product Ratings'!D2801</f>
        <v/>
      </c>
      <c r="E2800" s="146" t="str">
        <f>'Product Ratings'!E2801</f>
        <v/>
      </c>
      <c r="F2800" s="146" t="str">
        <f>'Product Ratings'!F2801</f>
        <v/>
      </c>
      <c r="G2800" s="146" t="str">
        <f>'Product Ratings'!G2801</f>
        <v/>
      </c>
      <c r="H2800" s="146" t="str">
        <f>'Product Ratings'!H2801</f>
        <v/>
      </c>
      <c r="I2800" s="146" t="str">
        <f>'Product Ratings'!I2801</f>
        <v/>
      </c>
      <c r="J2800" s="305" t="str">
        <f>'Product Ratings'!J2801</f>
        <v/>
      </c>
      <c r="K2800" s="146" t="str">
        <f>'Product Ratings'!K2801</f>
        <v/>
      </c>
      <c r="L2800" s="146" t="str">
        <f>'Product Ratings'!L2801</f>
        <v/>
      </c>
      <c r="M2800" s="134" t="str">
        <f>'Product Ratings'!M2801</f>
        <v/>
      </c>
      <c r="N2800" s="146"/>
      <c r="O2800" s="139" t="str">
        <f>'Product Ratings'!O2801</f>
        <v/>
      </c>
      <c r="P2800" s="139" t="str">
        <f>'Product Ratings'!P2801</f>
        <v/>
      </c>
      <c r="Q2800" s="139" t="str">
        <f>'Product Ratings'!Q2801</f>
        <v/>
      </c>
      <c r="R2800" s="139" t="str">
        <f>'Product Ratings'!R2801</f>
        <v/>
      </c>
      <c r="S2800" s="139" t="str">
        <f>'Product Ratings'!S2801</f>
        <v/>
      </c>
      <c r="T2800" s="307" t="str">
        <f>'Product Ratings'!T2801</f>
        <v/>
      </c>
      <c r="U2800" s="146"/>
      <c r="V2800" s="146"/>
      <c r="W2800" s="146"/>
    </row>
    <row r="2801" ht="12.75" customHeight="1">
      <c r="A2801" s="146"/>
      <c r="B2801" s="146" t="str">
        <f>'Product Ratings'!B2802</f>
        <v/>
      </c>
      <c r="C2801" s="146" t="str">
        <f>'Product Ratings'!C2802</f>
        <v/>
      </c>
      <c r="D2801" s="146" t="str">
        <f>'Product Ratings'!D2802</f>
        <v/>
      </c>
      <c r="E2801" s="146" t="str">
        <f>'Product Ratings'!E2802</f>
        <v/>
      </c>
      <c r="F2801" s="146" t="str">
        <f>'Product Ratings'!F2802</f>
        <v/>
      </c>
      <c r="G2801" s="146" t="str">
        <f>'Product Ratings'!G2802</f>
        <v/>
      </c>
      <c r="H2801" s="146" t="str">
        <f>'Product Ratings'!H2802</f>
        <v/>
      </c>
      <c r="I2801" s="146" t="str">
        <f>'Product Ratings'!I2802</f>
        <v/>
      </c>
      <c r="J2801" s="305" t="str">
        <f>'Product Ratings'!J2802</f>
        <v/>
      </c>
      <c r="K2801" s="146" t="str">
        <f>'Product Ratings'!K2802</f>
        <v/>
      </c>
      <c r="L2801" s="146" t="str">
        <f>'Product Ratings'!L2802</f>
        <v/>
      </c>
      <c r="M2801" s="134" t="str">
        <f>'Product Ratings'!M2802</f>
        <v/>
      </c>
      <c r="N2801" s="146"/>
      <c r="O2801" s="139" t="str">
        <f>'Product Ratings'!O2802</f>
        <v/>
      </c>
      <c r="P2801" s="139" t="str">
        <f>'Product Ratings'!P2802</f>
        <v/>
      </c>
      <c r="Q2801" s="139" t="str">
        <f>'Product Ratings'!Q2802</f>
        <v/>
      </c>
      <c r="R2801" s="139" t="str">
        <f>'Product Ratings'!R2802</f>
        <v/>
      </c>
      <c r="S2801" s="139" t="str">
        <f>'Product Ratings'!S2802</f>
        <v/>
      </c>
      <c r="T2801" s="307" t="str">
        <f>'Product Ratings'!T2802</f>
        <v/>
      </c>
      <c r="U2801" s="146"/>
      <c r="V2801" s="146"/>
      <c r="W2801" s="146"/>
    </row>
    <row r="2802" ht="12.75" customHeight="1">
      <c r="A2802" s="146"/>
      <c r="B2802" s="146" t="str">
        <f>'Product Ratings'!B2803</f>
        <v/>
      </c>
      <c r="C2802" s="146" t="str">
        <f>'Product Ratings'!C2803</f>
        <v/>
      </c>
      <c r="D2802" s="146" t="str">
        <f>'Product Ratings'!D2803</f>
        <v/>
      </c>
      <c r="E2802" s="146" t="str">
        <f>'Product Ratings'!E2803</f>
        <v/>
      </c>
      <c r="F2802" s="146" t="str">
        <f>'Product Ratings'!F2803</f>
        <v/>
      </c>
      <c r="G2802" s="146" t="str">
        <f>'Product Ratings'!G2803</f>
        <v/>
      </c>
      <c r="H2802" s="146" t="str">
        <f>'Product Ratings'!H2803</f>
        <v/>
      </c>
      <c r="I2802" s="146" t="str">
        <f>'Product Ratings'!I2803</f>
        <v/>
      </c>
      <c r="J2802" s="305" t="str">
        <f>'Product Ratings'!J2803</f>
        <v/>
      </c>
      <c r="K2802" s="146" t="str">
        <f>'Product Ratings'!K2803</f>
        <v/>
      </c>
      <c r="L2802" s="146" t="str">
        <f>'Product Ratings'!L2803</f>
        <v/>
      </c>
      <c r="M2802" s="134" t="str">
        <f>'Product Ratings'!M2803</f>
        <v/>
      </c>
      <c r="N2802" s="146"/>
      <c r="O2802" s="139" t="str">
        <f>'Product Ratings'!O2803</f>
        <v/>
      </c>
      <c r="P2802" s="139" t="str">
        <f>'Product Ratings'!P2803</f>
        <v/>
      </c>
      <c r="Q2802" s="139" t="str">
        <f>'Product Ratings'!Q2803</f>
        <v/>
      </c>
      <c r="R2802" s="139" t="str">
        <f>'Product Ratings'!R2803</f>
        <v/>
      </c>
      <c r="S2802" s="139" t="str">
        <f>'Product Ratings'!S2803</f>
        <v/>
      </c>
      <c r="T2802" s="307" t="str">
        <f>'Product Ratings'!T2803</f>
        <v/>
      </c>
      <c r="U2802" s="146"/>
      <c r="V2802" s="146"/>
      <c r="W2802" s="146"/>
    </row>
    <row r="2803" ht="12.75" customHeight="1">
      <c r="A2803" s="146"/>
      <c r="B2803" s="146" t="str">
        <f>'Product Ratings'!B2804</f>
        <v/>
      </c>
      <c r="C2803" s="146" t="str">
        <f>'Product Ratings'!C2804</f>
        <v/>
      </c>
      <c r="D2803" s="146" t="str">
        <f>'Product Ratings'!D2804</f>
        <v/>
      </c>
      <c r="E2803" s="146" t="str">
        <f>'Product Ratings'!E2804</f>
        <v/>
      </c>
      <c r="F2803" s="146" t="str">
        <f>'Product Ratings'!F2804</f>
        <v/>
      </c>
      <c r="G2803" s="146" t="str">
        <f>'Product Ratings'!G2804</f>
        <v/>
      </c>
      <c r="H2803" s="146" t="str">
        <f>'Product Ratings'!H2804</f>
        <v/>
      </c>
      <c r="I2803" s="146" t="str">
        <f>'Product Ratings'!I2804</f>
        <v/>
      </c>
      <c r="J2803" s="305" t="str">
        <f>'Product Ratings'!J2804</f>
        <v/>
      </c>
      <c r="K2803" s="146" t="str">
        <f>'Product Ratings'!K2804</f>
        <v/>
      </c>
      <c r="L2803" s="146" t="str">
        <f>'Product Ratings'!L2804</f>
        <v/>
      </c>
      <c r="M2803" s="134" t="str">
        <f>'Product Ratings'!M2804</f>
        <v/>
      </c>
      <c r="N2803" s="146"/>
      <c r="O2803" s="139" t="str">
        <f>'Product Ratings'!O2804</f>
        <v/>
      </c>
      <c r="P2803" s="139" t="str">
        <f>'Product Ratings'!P2804</f>
        <v/>
      </c>
      <c r="Q2803" s="139" t="str">
        <f>'Product Ratings'!Q2804</f>
        <v/>
      </c>
      <c r="R2803" s="139" t="str">
        <f>'Product Ratings'!R2804</f>
        <v/>
      </c>
      <c r="S2803" s="139" t="str">
        <f>'Product Ratings'!S2804</f>
        <v/>
      </c>
      <c r="T2803" s="307" t="str">
        <f>'Product Ratings'!T2804</f>
        <v/>
      </c>
      <c r="U2803" s="146"/>
      <c r="V2803" s="146"/>
      <c r="W2803" s="146"/>
    </row>
    <row r="2804" ht="12.75" customHeight="1">
      <c r="A2804" s="146"/>
      <c r="B2804" s="146" t="str">
        <f>'Product Ratings'!B2805</f>
        <v/>
      </c>
      <c r="C2804" s="146" t="str">
        <f>'Product Ratings'!C2805</f>
        <v/>
      </c>
      <c r="D2804" s="146" t="str">
        <f>'Product Ratings'!D2805</f>
        <v/>
      </c>
      <c r="E2804" s="146" t="str">
        <f>'Product Ratings'!E2805</f>
        <v/>
      </c>
      <c r="F2804" s="146" t="str">
        <f>'Product Ratings'!F2805</f>
        <v/>
      </c>
      <c r="G2804" s="146" t="str">
        <f>'Product Ratings'!G2805</f>
        <v/>
      </c>
      <c r="H2804" s="146" t="str">
        <f>'Product Ratings'!H2805</f>
        <v/>
      </c>
      <c r="I2804" s="146" t="str">
        <f>'Product Ratings'!I2805</f>
        <v/>
      </c>
      <c r="J2804" s="305" t="str">
        <f>'Product Ratings'!J2805</f>
        <v/>
      </c>
      <c r="K2804" s="146" t="str">
        <f>'Product Ratings'!K2805</f>
        <v/>
      </c>
      <c r="L2804" s="146" t="str">
        <f>'Product Ratings'!L2805</f>
        <v/>
      </c>
      <c r="M2804" s="134" t="str">
        <f>'Product Ratings'!M2805</f>
        <v/>
      </c>
      <c r="N2804" s="146"/>
      <c r="O2804" s="139" t="str">
        <f>'Product Ratings'!O2805</f>
        <v/>
      </c>
      <c r="P2804" s="139" t="str">
        <f>'Product Ratings'!P2805</f>
        <v/>
      </c>
      <c r="Q2804" s="139" t="str">
        <f>'Product Ratings'!Q2805</f>
        <v/>
      </c>
      <c r="R2804" s="139" t="str">
        <f>'Product Ratings'!R2805</f>
        <v/>
      </c>
      <c r="S2804" s="139" t="str">
        <f>'Product Ratings'!S2805</f>
        <v/>
      </c>
      <c r="T2804" s="307" t="str">
        <f>'Product Ratings'!T2805</f>
        <v/>
      </c>
      <c r="U2804" s="146"/>
      <c r="V2804" s="146"/>
      <c r="W2804" s="146"/>
    </row>
    <row r="2805" ht="12.75" customHeight="1">
      <c r="A2805" s="146"/>
      <c r="B2805" s="146" t="str">
        <f>'Product Ratings'!B2806</f>
        <v/>
      </c>
      <c r="C2805" s="146" t="str">
        <f>'Product Ratings'!C2806</f>
        <v/>
      </c>
      <c r="D2805" s="146" t="str">
        <f>'Product Ratings'!D2806</f>
        <v/>
      </c>
      <c r="E2805" s="146" t="str">
        <f>'Product Ratings'!E2806</f>
        <v/>
      </c>
      <c r="F2805" s="146" t="str">
        <f>'Product Ratings'!F2806</f>
        <v/>
      </c>
      <c r="G2805" s="146" t="str">
        <f>'Product Ratings'!G2806</f>
        <v/>
      </c>
      <c r="H2805" s="146" t="str">
        <f>'Product Ratings'!H2806</f>
        <v/>
      </c>
      <c r="I2805" s="146" t="str">
        <f>'Product Ratings'!I2806</f>
        <v/>
      </c>
      <c r="J2805" s="305" t="str">
        <f>'Product Ratings'!J2806</f>
        <v/>
      </c>
      <c r="K2805" s="146" t="str">
        <f>'Product Ratings'!K2806</f>
        <v/>
      </c>
      <c r="L2805" s="146" t="str">
        <f>'Product Ratings'!L2806</f>
        <v/>
      </c>
      <c r="M2805" s="134" t="str">
        <f>'Product Ratings'!M2806</f>
        <v/>
      </c>
      <c r="N2805" s="146"/>
      <c r="O2805" s="139" t="str">
        <f>'Product Ratings'!O2806</f>
        <v/>
      </c>
      <c r="P2805" s="139" t="str">
        <f>'Product Ratings'!P2806</f>
        <v/>
      </c>
      <c r="Q2805" s="139" t="str">
        <f>'Product Ratings'!Q2806</f>
        <v/>
      </c>
      <c r="R2805" s="139" t="str">
        <f>'Product Ratings'!R2806</f>
        <v/>
      </c>
      <c r="S2805" s="139" t="str">
        <f>'Product Ratings'!S2806</f>
        <v/>
      </c>
      <c r="T2805" s="307" t="str">
        <f>'Product Ratings'!T2806</f>
        <v/>
      </c>
      <c r="U2805" s="146"/>
      <c r="V2805" s="146"/>
      <c r="W2805" s="146"/>
    </row>
    <row r="2806" ht="12.75" customHeight="1">
      <c r="A2806" s="146"/>
      <c r="B2806" s="146" t="str">
        <f>'Product Ratings'!B2807</f>
        <v/>
      </c>
      <c r="C2806" s="146" t="str">
        <f>'Product Ratings'!C2807</f>
        <v/>
      </c>
      <c r="D2806" s="146" t="str">
        <f>'Product Ratings'!D2807</f>
        <v/>
      </c>
      <c r="E2806" s="146" t="str">
        <f>'Product Ratings'!E2807</f>
        <v/>
      </c>
      <c r="F2806" s="146" t="str">
        <f>'Product Ratings'!F2807</f>
        <v/>
      </c>
      <c r="G2806" s="146" t="str">
        <f>'Product Ratings'!G2807</f>
        <v/>
      </c>
      <c r="H2806" s="146" t="str">
        <f>'Product Ratings'!H2807</f>
        <v/>
      </c>
      <c r="I2806" s="146" t="str">
        <f>'Product Ratings'!I2807</f>
        <v/>
      </c>
      <c r="J2806" s="305" t="str">
        <f>'Product Ratings'!J2807</f>
        <v/>
      </c>
      <c r="K2806" s="146" t="str">
        <f>'Product Ratings'!K2807</f>
        <v/>
      </c>
      <c r="L2806" s="146" t="str">
        <f>'Product Ratings'!L2807</f>
        <v/>
      </c>
      <c r="M2806" s="134" t="str">
        <f>'Product Ratings'!M2807</f>
        <v/>
      </c>
      <c r="N2806" s="146"/>
      <c r="O2806" s="139" t="str">
        <f>'Product Ratings'!O2807</f>
        <v/>
      </c>
      <c r="P2806" s="139" t="str">
        <f>'Product Ratings'!P2807</f>
        <v/>
      </c>
      <c r="Q2806" s="139" t="str">
        <f>'Product Ratings'!Q2807</f>
        <v/>
      </c>
      <c r="R2806" s="139" t="str">
        <f>'Product Ratings'!R2807</f>
        <v/>
      </c>
      <c r="S2806" s="139" t="str">
        <f>'Product Ratings'!S2807</f>
        <v/>
      </c>
      <c r="T2806" s="307" t="str">
        <f>'Product Ratings'!T2807</f>
        <v/>
      </c>
      <c r="U2806" s="146"/>
      <c r="V2806" s="146"/>
      <c r="W2806" s="146"/>
    </row>
    <row r="2807" ht="12.75" customHeight="1">
      <c r="A2807" s="146"/>
      <c r="B2807" s="146" t="str">
        <f>'Product Ratings'!B2808</f>
        <v/>
      </c>
      <c r="C2807" s="146" t="str">
        <f>'Product Ratings'!C2808</f>
        <v/>
      </c>
      <c r="D2807" s="146" t="str">
        <f>'Product Ratings'!D2808</f>
        <v/>
      </c>
      <c r="E2807" s="146" t="str">
        <f>'Product Ratings'!E2808</f>
        <v/>
      </c>
      <c r="F2807" s="146" t="str">
        <f>'Product Ratings'!F2808</f>
        <v/>
      </c>
      <c r="G2807" s="146" t="str">
        <f>'Product Ratings'!G2808</f>
        <v/>
      </c>
      <c r="H2807" s="146" t="str">
        <f>'Product Ratings'!H2808</f>
        <v/>
      </c>
      <c r="I2807" s="146" t="str">
        <f>'Product Ratings'!I2808</f>
        <v/>
      </c>
      <c r="J2807" s="305" t="str">
        <f>'Product Ratings'!J2808</f>
        <v/>
      </c>
      <c r="K2807" s="146" t="str">
        <f>'Product Ratings'!K2808</f>
        <v/>
      </c>
      <c r="L2807" s="146" t="str">
        <f>'Product Ratings'!L2808</f>
        <v/>
      </c>
      <c r="M2807" s="134" t="str">
        <f>'Product Ratings'!M2808</f>
        <v/>
      </c>
      <c r="N2807" s="146"/>
      <c r="O2807" s="139" t="str">
        <f>'Product Ratings'!O2808</f>
        <v/>
      </c>
      <c r="P2807" s="139" t="str">
        <f>'Product Ratings'!P2808</f>
        <v/>
      </c>
      <c r="Q2807" s="139" t="str">
        <f>'Product Ratings'!Q2808</f>
        <v/>
      </c>
      <c r="R2807" s="139" t="str">
        <f>'Product Ratings'!R2808</f>
        <v/>
      </c>
      <c r="S2807" s="139" t="str">
        <f>'Product Ratings'!S2808</f>
        <v/>
      </c>
      <c r="T2807" s="307" t="str">
        <f>'Product Ratings'!T2808</f>
        <v/>
      </c>
      <c r="U2807" s="146"/>
      <c r="V2807" s="146"/>
      <c r="W2807" s="146"/>
    </row>
    <row r="2808" ht="12.75" customHeight="1">
      <c r="A2808" s="146"/>
      <c r="B2808" s="146" t="str">
        <f>'Product Ratings'!B2809</f>
        <v/>
      </c>
      <c r="C2808" s="146" t="str">
        <f>'Product Ratings'!C2809</f>
        <v/>
      </c>
      <c r="D2808" s="146" t="str">
        <f>'Product Ratings'!D2809</f>
        <v/>
      </c>
      <c r="E2808" s="146" t="str">
        <f>'Product Ratings'!E2809</f>
        <v/>
      </c>
      <c r="F2808" s="146" t="str">
        <f>'Product Ratings'!F2809</f>
        <v/>
      </c>
      <c r="G2808" s="146" t="str">
        <f>'Product Ratings'!G2809</f>
        <v/>
      </c>
      <c r="H2808" s="146" t="str">
        <f>'Product Ratings'!H2809</f>
        <v/>
      </c>
      <c r="I2808" s="146" t="str">
        <f>'Product Ratings'!I2809</f>
        <v/>
      </c>
      <c r="J2808" s="305" t="str">
        <f>'Product Ratings'!J2809</f>
        <v/>
      </c>
      <c r="K2808" s="146" t="str">
        <f>'Product Ratings'!K2809</f>
        <v/>
      </c>
      <c r="L2808" s="146" t="str">
        <f>'Product Ratings'!L2809</f>
        <v/>
      </c>
      <c r="M2808" s="134" t="str">
        <f>'Product Ratings'!M2809</f>
        <v/>
      </c>
      <c r="N2808" s="146"/>
      <c r="O2808" s="139" t="str">
        <f>'Product Ratings'!O2809</f>
        <v/>
      </c>
      <c r="P2808" s="139" t="str">
        <f>'Product Ratings'!P2809</f>
        <v/>
      </c>
      <c r="Q2808" s="139" t="str">
        <f>'Product Ratings'!Q2809</f>
        <v/>
      </c>
      <c r="R2808" s="139" t="str">
        <f>'Product Ratings'!R2809</f>
        <v/>
      </c>
      <c r="S2808" s="139" t="str">
        <f>'Product Ratings'!S2809</f>
        <v/>
      </c>
      <c r="T2808" s="307" t="str">
        <f>'Product Ratings'!T2809</f>
        <v/>
      </c>
      <c r="U2808" s="146"/>
      <c r="V2808" s="146"/>
      <c r="W2808" s="146"/>
    </row>
    <row r="2809" ht="12.75" customHeight="1">
      <c r="A2809" s="146"/>
      <c r="B2809" s="146" t="str">
        <f>'Product Ratings'!B2810</f>
        <v/>
      </c>
      <c r="C2809" s="146" t="str">
        <f>'Product Ratings'!C2810</f>
        <v/>
      </c>
      <c r="D2809" s="146" t="str">
        <f>'Product Ratings'!D2810</f>
        <v/>
      </c>
      <c r="E2809" s="146" t="str">
        <f>'Product Ratings'!E2810</f>
        <v/>
      </c>
      <c r="F2809" s="146" t="str">
        <f>'Product Ratings'!F2810</f>
        <v/>
      </c>
      <c r="G2809" s="146" t="str">
        <f>'Product Ratings'!G2810</f>
        <v/>
      </c>
      <c r="H2809" s="146" t="str">
        <f>'Product Ratings'!H2810</f>
        <v/>
      </c>
      <c r="I2809" s="146" t="str">
        <f>'Product Ratings'!I2810</f>
        <v/>
      </c>
      <c r="J2809" s="305" t="str">
        <f>'Product Ratings'!J2810</f>
        <v/>
      </c>
      <c r="K2809" s="146" t="str">
        <f>'Product Ratings'!K2810</f>
        <v/>
      </c>
      <c r="L2809" s="146" t="str">
        <f>'Product Ratings'!L2810</f>
        <v/>
      </c>
      <c r="M2809" s="134" t="str">
        <f>'Product Ratings'!M2810</f>
        <v/>
      </c>
      <c r="N2809" s="146"/>
      <c r="O2809" s="139" t="str">
        <f>'Product Ratings'!O2810</f>
        <v/>
      </c>
      <c r="P2809" s="139" t="str">
        <f>'Product Ratings'!P2810</f>
        <v/>
      </c>
      <c r="Q2809" s="139" t="str">
        <f>'Product Ratings'!Q2810</f>
        <v/>
      </c>
      <c r="R2809" s="139" t="str">
        <f>'Product Ratings'!R2810</f>
        <v/>
      </c>
      <c r="S2809" s="139" t="str">
        <f>'Product Ratings'!S2810</f>
        <v/>
      </c>
      <c r="T2809" s="307" t="str">
        <f>'Product Ratings'!T2810</f>
        <v/>
      </c>
      <c r="U2809" s="146"/>
      <c r="V2809" s="146"/>
      <c r="W2809" s="146"/>
    </row>
    <row r="2810" ht="12.75" customHeight="1">
      <c r="A2810" s="146"/>
      <c r="B2810" s="146" t="str">
        <f>'Product Ratings'!B2811</f>
        <v/>
      </c>
      <c r="C2810" s="146" t="str">
        <f>'Product Ratings'!C2811</f>
        <v/>
      </c>
      <c r="D2810" s="146" t="str">
        <f>'Product Ratings'!D2811</f>
        <v/>
      </c>
      <c r="E2810" s="146" t="str">
        <f>'Product Ratings'!E2811</f>
        <v/>
      </c>
      <c r="F2810" s="146" t="str">
        <f>'Product Ratings'!F2811</f>
        <v/>
      </c>
      <c r="G2810" s="146" t="str">
        <f>'Product Ratings'!G2811</f>
        <v/>
      </c>
      <c r="H2810" s="146" t="str">
        <f>'Product Ratings'!H2811</f>
        <v/>
      </c>
      <c r="I2810" s="146" t="str">
        <f>'Product Ratings'!I2811</f>
        <v/>
      </c>
      <c r="J2810" s="305" t="str">
        <f>'Product Ratings'!J2811</f>
        <v/>
      </c>
      <c r="K2810" s="146" t="str">
        <f>'Product Ratings'!K2811</f>
        <v/>
      </c>
      <c r="L2810" s="146" t="str">
        <f>'Product Ratings'!L2811</f>
        <v/>
      </c>
      <c r="M2810" s="134" t="str">
        <f>'Product Ratings'!M2811</f>
        <v/>
      </c>
      <c r="N2810" s="146"/>
      <c r="O2810" s="139" t="str">
        <f>'Product Ratings'!O2811</f>
        <v/>
      </c>
      <c r="P2810" s="139" t="str">
        <f>'Product Ratings'!P2811</f>
        <v/>
      </c>
      <c r="Q2810" s="139" t="str">
        <f>'Product Ratings'!Q2811</f>
        <v/>
      </c>
      <c r="R2810" s="139" t="str">
        <f>'Product Ratings'!R2811</f>
        <v/>
      </c>
      <c r="S2810" s="139" t="str">
        <f>'Product Ratings'!S2811</f>
        <v/>
      </c>
      <c r="T2810" s="307" t="str">
        <f>'Product Ratings'!T2811</f>
        <v/>
      </c>
      <c r="U2810" s="146"/>
      <c r="V2810" s="146"/>
      <c r="W2810" s="146"/>
    </row>
    <row r="2811" ht="12.75" customHeight="1">
      <c r="A2811" s="146"/>
      <c r="B2811" s="146" t="str">
        <f>'Product Ratings'!B2812</f>
        <v/>
      </c>
      <c r="C2811" s="146" t="str">
        <f>'Product Ratings'!C2812</f>
        <v/>
      </c>
      <c r="D2811" s="146" t="str">
        <f>'Product Ratings'!D2812</f>
        <v/>
      </c>
      <c r="E2811" s="146" t="str">
        <f>'Product Ratings'!E2812</f>
        <v/>
      </c>
      <c r="F2811" s="146" t="str">
        <f>'Product Ratings'!F2812</f>
        <v/>
      </c>
      <c r="G2811" s="146" t="str">
        <f>'Product Ratings'!G2812</f>
        <v/>
      </c>
      <c r="H2811" s="146" t="str">
        <f>'Product Ratings'!H2812</f>
        <v/>
      </c>
      <c r="I2811" s="146" t="str">
        <f>'Product Ratings'!I2812</f>
        <v/>
      </c>
      <c r="J2811" s="305" t="str">
        <f>'Product Ratings'!J2812</f>
        <v/>
      </c>
      <c r="K2811" s="146" t="str">
        <f>'Product Ratings'!K2812</f>
        <v/>
      </c>
      <c r="L2811" s="146" t="str">
        <f>'Product Ratings'!L2812</f>
        <v/>
      </c>
      <c r="M2811" s="134" t="str">
        <f>'Product Ratings'!M2812</f>
        <v/>
      </c>
      <c r="N2811" s="146"/>
      <c r="O2811" s="139" t="str">
        <f>'Product Ratings'!O2812</f>
        <v/>
      </c>
      <c r="P2811" s="139" t="str">
        <f>'Product Ratings'!P2812</f>
        <v/>
      </c>
      <c r="Q2811" s="139" t="str">
        <f>'Product Ratings'!Q2812</f>
        <v/>
      </c>
      <c r="R2811" s="139" t="str">
        <f>'Product Ratings'!R2812</f>
        <v/>
      </c>
      <c r="S2811" s="139" t="str">
        <f>'Product Ratings'!S2812</f>
        <v/>
      </c>
      <c r="T2811" s="307" t="str">
        <f>'Product Ratings'!T2812</f>
        <v/>
      </c>
      <c r="U2811" s="146"/>
      <c r="V2811" s="146"/>
      <c r="W2811" s="146"/>
    </row>
    <row r="2812" ht="12.75" customHeight="1">
      <c r="A2812" s="146"/>
      <c r="B2812" s="146" t="str">
        <f>'Product Ratings'!B2813</f>
        <v/>
      </c>
      <c r="C2812" s="146" t="str">
        <f>'Product Ratings'!C2813</f>
        <v/>
      </c>
      <c r="D2812" s="146" t="str">
        <f>'Product Ratings'!D2813</f>
        <v/>
      </c>
      <c r="E2812" s="146" t="str">
        <f>'Product Ratings'!E2813</f>
        <v/>
      </c>
      <c r="F2812" s="146" t="str">
        <f>'Product Ratings'!F2813</f>
        <v/>
      </c>
      <c r="G2812" s="146" t="str">
        <f>'Product Ratings'!G2813</f>
        <v/>
      </c>
      <c r="H2812" s="146" t="str">
        <f>'Product Ratings'!H2813</f>
        <v/>
      </c>
      <c r="I2812" s="146" t="str">
        <f>'Product Ratings'!I2813</f>
        <v/>
      </c>
      <c r="J2812" s="305" t="str">
        <f>'Product Ratings'!J2813</f>
        <v/>
      </c>
      <c r="K2812" s="146" t="str">
        <f>'Product Ratings'!K2813</f>
        <v/>
      </c>
      <c r="L2812" s="146" t="str">
        <f>'Product Ratings'!L2813</f>
        <v/>
      </c>
      <c r="M2812" s="134" t="str">
        <f>'Product Ratings'!M2813</f>
        <v/>
      </c>
      <c r="N2812" s="146"/>
      <c r="O2812" s="139" t="str">
        <f>'Product Ratings'!O2813</f>
        <v/>
      </c>
      <c r="P2812" s="139" t="str">
        <f>'Product Ratings'!P2813</f>
        <v/>
      </c>
      <c r="Q2812" s="139" t="str">
        <f>'Product Ratings'!Q2813</f>
        <v/>
      </c>
      <c r="R2812" s="139" t="str">
        <f>'Product Ratings'!R2813</f>
        <v/>
      </c>
      <c r="S2812" s="139" t="str">
        <f>'Product Ratings'!S2813</f>
        <v/>
      </c>
      <c r="T2812" s="307" t="str">
        <f>'Product Ratings'!T2813</f>
        <v/>
      </c>
      <c r="U2812" s="146"/>
      <c r="V2812" s="146"/>
      <c r="W2812" s="146"/>
    </row>
    <row r="2813" ht="12.75" customHeight="1">
      <c r="A2813" s="146"/>
      <c r="B2813" s="146" t="str">
        <f>'Product Ratings'!B2814</f>
        <v/>
      </c>
      <c r="C2813" s="146" t="str">
        <f>'Product Ratings'!C2814</f>
        <v/>
      </c>
      <c r="D2813" s="146" t="str">
        <f>'Product Ratings'!D2814</f>
        <v/>
      </c>
      <c r="E2813" s="146" t="str">
        <f>'Product Ratings'!E2814</f>
        <v/>
      </c>
      <c r="F2813" s="146" t="str">
        <f>'Product Ratings'!F2814</f>
        <v/>
      </c>
      <c r="G2813" s="146" t="str">
        <f>'Product Ratings'!G2814</f>
        <v/>
      </c>
      <c r="H2813" s="146" t="str">
        <f>'Product Ratings'!H2814</f>
        <v/>
      </c>
      <c r="I2813" s="146" t="str">
        <f>'Product Ratings'!I2814</f>
        <v/>
      </c>
      <c r="J2813" s="305" t="str">
        <f>'Product Ratings'!J2814</f>
        <v/>
      </c>
      <c r="K2813" s="146" t="str">
        <f>'Product Ratings'!K2814</f>
        <v/>
      </c>
      <c r="L2813" s="146" t="str">
        <f>'Product Ratings'!L2814</f>
        <v/>
      </c>
      <c r="M2813" s="134" t="str">
        <f>'Product Ratings'!M2814</f>
        <v/>
      </c>
      <c r="N2813" s="146"/>
      <c r="O2813" s="139" t="str">
        <f>'Product Ratings'!O2814</f>
        <v/>
      </c>
      <c r="P2813" s="139" t="str">
        <f>'Product Ratings'!P2814</f>
        <v/>
      </c>
      <c r="Q2813" s="139" t="str">
        <f>'Product Ratings'!Q2814</f>
        <v/>
      </c>
      <c r="R2813" s="139" t="str">
        <f>'Product Ratings'!R2814</f>
        <v/>
      </c>
      <c r="S2813" s="139" t="str">
        <f>'Product Ratings'!S2814</f>
        <v/>
      </c>
      <c r="T2813" s="307" t="str">
        <f>'Product Ratings'!T2814</f>
        <v/>
      </c>
      <c r="U2813" s="146"/>
      <c r="V2813" s="146"/>
      <c r="W2813" s="146"/>
    </row>
    <row r="2814" ht="12.75" customHeight="1">
      <c r="A2814" s="146"/>
      <c r="B2814" s="146" t="str">
        <f>'Product Ratings'!B2815</f>
        <v/>
      </c>
      <c r="C2814" s="146" t="str">
        <f>'Product Ratings'!C2815</f>
        <v/>
      </c>
      <c r="D2814" s="146" t="str">
        <f>'Product Ratings'!D2815</f>
        <v/>
      </c>
      <c r="E2814" s="146" t="str">
        <f>'Product Ratings'!E2815</f>
        <v/>
      </c>
      <c r="F2814" s="146" t="str">
        <f>'Product Ratings'!F2815</f>
        <v/>
      </c>
      <c r="G2814" s="146" t="str">
        <f>'Product Ratings'!G2815</f>
        <v/>
      </c>
      <c r="H2814" s="146" t="str">
        <f>'Product Ratings'!H2815</f>
        <v/>
      </c>
      <c r="I2814" s="146" t="str">
        <f>'Product Ratings'!I2815</f>
        <v/>
      </c>
      <c r="J2814" s="305" t="str">
        <f>'Product Ratings'!J2815</f>
        <v/>
      </c>
      <c r="K2814" s="146" t="str">
        <f>'Product Ratings'!K2815</f>
        <v/>
      </c>
      <c r="L2814" s="146" t="str">
        <f>'Product Ratings'!L2815</f>
        <v/>
      </c>
      <c r="M2814" s="134" t="str">
        <f>'Product Ratings'!M2815</f>
        <v/>
      </c>
      <c r="N2814" s="146"/>
      <c r="O2814" s="139" t="str">
        <f>'Product Ratings'!O2815</f>
        <v/>
      </c>
      <c r="P2814" s="139" t="str">
        <f>'Product Ratings'!P2815</f>
        <v/>
      </c>
      <c r="Q2814" s="139" t="str">
        <f>'Product Ratings'!Q2815</f>
        <v/>
      </c>
      <c r="R2814" s="139" t="str">
        <f>'Product Ratings'!R2815</f>
        <v/>
      </c>
      <c r="S2814" s="139" t="str">
        <f>'Product Ratings'!S2815</f>
        <v/>
      </c>
      <c r="T2814" s="307" t="str">
        <f>'Product Ratings'!T2815</f>
        <v/>
      </c>
      <c r="U2814" s="146"/>
      <c r="V2814" s="146"/>
      <c r="W2814" s="146"/>
    </row>
    <row r="2815" ht="12.75" customHeight="1">
      <c r="A2815" s="146"/>
      <c r="B2815" s="146" t="str">
        <f>'Product Ratings'!B2816</f>
        <v/>
      </c>
      <c r="C2815" s="146" t="str">
        <f>'Product Ratings'!C2816</f>
        <v/>
      </c>
      <c r="D2815" s="146" t="str">
        <f>'Product Ratings'!D2816</f>
        <v/>
      </c>
      <c r="E2815" s="146" t="str">
        <f>'Product Ratings'!E2816</f>
        <v/>
      </c>
      <c r="F2815" s="146" t="str">
        <f>'Product Ratings'!F2816</f>
        <v/>
      </c>
      <c r="G2815" s="146" t="str">
        <f>'Product Ratings'!G2816</f>
        <v/>
      </c>
      <c r="H2815" s="146" t="str">
        <f>'Product Ratings'!H2816</f>
        <v/>
      </c>
      <c r="I2815" s="146" t="str">
        <f>'Product Ratings'!I2816</f>
        <v/>
      </c>
      <c r="J2815" s="305" t="str">
        <f>'Product Ratings'!J2816</f>
        <v/>
      </c>
      <c r="K2815" s="146" t="str">
        <f>'Product Ratings'!K2816</f>
        <v/>
      </c>
      <c r="L2815" s="146" t="str">
        <f>'Product Ratings'!L2816</f>
        <v/>
      </c>
      <c r="M2815" s="134" t="str">
        <f>'Product Ratings'!M2816</f>
        <v/>
      </c>
      <c r="N2815" s="146"/>
      <c r="O2815" s="139" t="str">
        <f>'Product Ratings'!O2816</f>
        <v/>
      </c>
      <c r="P2815" s="139" t="str">
        <f>'Product Ratings'!P2816</f>
        <v/>
      </c>
      <c r="Q2815" s="139" t="str">
        <f>'Product Ratings'!Q2816</f>
        <v/>
      </c>
      <c r="R2815" s="139" t="str">
        <f>'Product Ratings'!R2816</f>
        <v/>
      </c>
      <c r="S2815" s="139" t="str">
        <f>'Product Ratings'!S2816</f>
        <v/>
      </c>
      <c r="T2815" s="307" t="str">
        <f>'Product Ratings'!T2816</f>
        <v/>
      </c>
      <c r="U2815" s="146"/>
      <c r="V2815" s="146"/>
      <c r="W2815" s="146"/>
    </row>
    <row r="2816" ht="12.75" customHeight="1">
      <c r="A2816" s="146"/>
      <c r="B2816" s="146" t="str">
        <f>'Product Ratings'!B2817</f>
        <v/>
      </c>
      <c r="C2816" s="146" t="str">
        <f>'Product Ratings'!C2817</f>
        <v/>
      </c>
      <c r="D2816" s="146" t="str">
        <f>'Product Ratings'!D2817</f>
        <v/>
      </c>
      <c r="E2816" s="146" t="str">
        <f>'Product Ratings'!E2817</f>
        <v/>
      </c>
      <c r="F2816" s="146" t="str">
        <f>'Product Ratings'!F2817</f>
        <v/>
      </c>
      <c r="G2816" s="146" t="str">
        <f>'Product Ratings'!G2817</f>
        <v/>
      </c>
      <c r="H2816" s="146" t="str">
        <f>'Product Ratings'!H2817</f>
        <v/>
      </c>
      <c r="I2816" s="146" t="str">
        <f>'Product Ratings'!I2817</f>
        <v/>
      </c>
      <c r="J2816" s="305" t="str">
        <f>'Product Ratings'!J2817</f>
        <v/>
      </c>
      <c r="K2816" s="146" t="str">
        <f>'Product Ratings'!K2817</f>
        <v/>
      </c>
      <c r="L2816" s="146" t="str">
        <f>'Product Ratings'!L2817</f>
        <v/>
      </c>
      <c r="M2816" s="134" t="str">
        <f>'Product Ratings'!M2817</f>
        <v/>
      </c>
      <c r="N2816" s="146"/>
      <c r="O2816" s="139" t="str">
        <f>'Product Ratings'!O2817</f>
        <v/>
      </c>
      <c r="P2816" s="139" t="str">
        <f>'Product Ratings'!P2817</f>
        <v/>
      </c>
      <c r="Q2816" s="139" t="str">
        <f>'Product Ratings'!Q2817</f>
        <v/>
      </c>
      <c r="R2816" s="139" t="str">
        <f>'Product Ratings'!R2817</f>
        <v/>
      </c>
      <c r="S2816" s="139" t="str">
        <f>'Product Ratings'!S2817</f>
        <v/>
      </c>
      <c r="T2816" s="307" t="str">
        <f>'Product Ratings'!T2817</f>
        <v/>
      </c>
      <c r="U2816" s="146"/>
      <c r="V2816" s="146"/>
      <c r="W2816" s="146"/>
    </row>
    <row r="2817" ht="12.75" customHeight="1">
      <c r="A2817" s="146"/>
      <c r="B2817" s="146" t="str">
        <f>'Product Ratings'!B2818</f>
        <v/>
      </c>
      <c r="C2817" s="146" t="str">
        <f>'Product Ratings'!C2818</f>
        <v/>
      </c>
      <c r="D2817" s="146" t="str">
        <f>'Product Ratings'!D2818</f>
        <v/>
      </c>
      <c r="E2817" s="146" t="str">
        <f>'Product Ratings'!E2818</f>
        <v/>
      </c>
      <c r="F2817" s="146" t="str">
        <f>'Product Ratings'!F2818</f>
        <v/>
      </c>
      <c r="G2817" s="146" t="str">
        <f>'Product Ratings'!G2818</f>
        <v/>
      </c>
      <c r="H2817" s="146" t="str">
        <f>'Product Ratings'!H2818</f>
        <v/>
      </c>
      <c r="I2817" s="146" t="str">
        <f>'Product Ratings'!I2818</f>
        <v/>
      </c>
      <c r="J2817" s="305" t="str">
        <f>'Product Ratings'!J2818</f>
        <v/>
      </c>
      <c r="K2817" s="146" t="str">
        <f>'Product Ratings'!K2818</f>
        <v/>
      </c>
      <c r="L2817" s="146" t="str">
        <f>'Product Ratings'!L2818</f>
        <v/>
      </c>
      <c r="M2817" s="134" t="str">
        <f>'Product Ratings'!M2818</f>
        <v/>
      </c>
      <c r="N2817" s="146"/>
      <c r="O2817" s="139" t="str">
        <f>'Product Ratings'!O2818</f>
        <v/>
      </c>
      <c r="P2817" s="139" t="str">
        <f>'Product Ratings'!P2818</f>
        <v/>
      </c>
      <c r="Q2817" s="139" t="str">
        <f>'Product Ratings'!Q2818</f>
        <v/>
      </c>
      <c r="R2817" s="139" t="str">
        <f>'Product Ratings'!R2818</f>
        <v/>
      </c>
      <c r="S2817" s="139" t="str">
        <f>'Product Ratings'!S2818</f>
        <v/>
      </c>
      <c r="T2817" s="307" t="str">
        <f>'Product Ratings'!T2818</f>
        <v/>
      </c>
      <c r="U2817" s="146"/>
      <c r="V2817" s="146"/>
      <c r="W2817" s="146"/>
    </row>
    <row r="2818" ht="12.75" customHeight="1">
      <c r="A2818" s="146"/>
      <c r="B2818" s="146" t="str">
        <f>'Product Ratings'!B2819</f>
        <v/>
      </c>
      <c r="C2818" s="146" t="str">
        <f>'Product Ratings'!C2819</f>
        <v/>
      </c>
      <c r="D2818" s="146" t="str">
        <f>'Product Ratings'!D2819</f>
        <v/>
      </c>
      <c r="E2818" s="146" t="str">
        <f>'Product Ratings'!E2819</f>
        <v/>
      </c>
      <c r="F2818" s="146" t="str">
        <f>'Product Ratings'!F2819</f>
        <v/>
      </c>
      <c r="G2818" s="146" t="str">
        <f>'Product Ratings'!G2819</f>
        <v/>
      </c>
      <c r="H2818" s="146" t="str">
        <f>'Product Ratings'!H2819</f>
        <v/>
      </c>
      <c r="I2818" s="146" t="str">
        <f>'Product Ratings'!I2819</f>
        <v/>
      </c>
      <c r="J2818" s="305" t="str">
        <f>'Product Ratings'!J2819</f>
        <v/>
      </c>
      <c r="K2818" s="146" t="str">
        <f>'Product Ratings'!K2819</f>
        <v/>
      </c>
      <c r="L2818" s="146" t="str">
        <f>'Product Ratings'!L2819</f>
        <v/>
      </c>
      <c r="M2818" s="134" t="str">
        <f>'Product Ratings'!M2819</f>
        <v/>
      </c>
      <c r="N2818" s="146"/>
      <c r="O2818" s="139" t="str">
        <f>'Product Ratings'!O2819</f>
        <v/>
      </c>
      <c r="P2818" s="139" t="str">
        <f>'Product Ratings'!P2819</f>
        <v/>
      </c>
      <c r="Q2818" s="139" t="str">
        <f>'Product Ratings'!Q2819</f>
        <v/>
      </c>
      <c r="R2818" s="139" t="str">
        <f>'Product Ratings'!R2819</f>
        <v/>
      </c>
      <c r="S2818" s="139" t="str">
        <f>'Product Ratings'!S2819</f>
        <v/>
      </c>
      <c r="T2818" s="307" t="str">
        <f>'Product Ratings'!T2819</f>
        <v/>
      </c>
      <c r="U2818" s="146"/>
      <c r="V2818" s="146"/>
      <c r="W2818" s="146"/>
    </row>
    <row r="2819" ht="12.75" customHeight="1">
      <c r="A2819" s="146"/>
      <c r="B2819" s="146" t="str">
        <f>'Product Ratings'!B2820</f>
        <v/>
      </c>
      <c r="C2819" s="146" t="str">
        <f>'Product Ratings'!C2820</f>
        <v/>
      </c>
      <c r="D2819" s="146" t="str">
        <f>'Product Ratings'!D2820</f>
        <v/>
      </c>
      <c r="E2819" s="146" t="str">
        <f>'Product Ratings'!E2820</f>
        <v/>
      </c>
      <c r="F2819" s="146" t="str">
        <f>'Product Ratings'!F2820</f>
        <v/>
      </c>
      <c r="G2819" s="146" t="str">
        <f>'Product Ratings'!G2820</f>
        <v/>
      </c>
      <c r="H2819" s="146" t="str">
        <f>'Product Ratings'!H2820</f>
        <v/>
      </c>
      <c r="I2819" s="146" t="str">
        <f>'Product Ratings'!I2820</f>
        <v/>
      </c>
      <c r="J2819" s="305" t="str">
        <f>'Product Ratings'!J2820</f>
        <v/>
      </c>
      <c r="K2819" s="146" t="str">
        <f>'Product Ratings'!K2820</f>
        <v/>
      </c>
      <c r="L2819" s="146" t="str">
        <f>'Product Ratings'!L2820</f>
        <v/>
      </c>
      <c r="M2819" s="134" t="str">
        <f>'Product Ratings'!M2820</f>
        <v/>
      </c>
      <c r="N2819" s="146"/>
      <c r="O2819" s="139" t="str">
        <f>'Product Ratings'!O2820</f>
        <v/>
      </c>
      <c r="P2819" s="139" t="str">
        <f>'Product Ratings'!P2820</f>
        <v/>
      </c>
      <c r="Q2819" s="139" t="str">
        <f>'Product Ratings'!Q2820</f>
        <v/>
      </c>
      <c r="R2819" s="139" t="str">
        <f>'Product Ratings'!R2820</f>
        <v/>
      </c>
      <c r="S2819" s="139" t="str">
        <f>'Product Ratings'!S2820</f>
        <v/>
      </c>
      <c r="T2819" s="307" t="str">
        <f>'Product Ratings'!T2820</f>
        <v/>
      </c>
      <c r="U2819" s="146"/>
      <c r="V2819" s="146"/>
      <c r="W2819" s="146"/>
    </row>
    <row r="2820" ht="12.75" customHeight="1">
      <c r="A2820" s="146"/>
      <c r="B2820" s="146" t="str">
        <f>'Product Ratings'!B2821</f>
        <v/>
      </c>
      <c r="C2820" s="146" t="str">
        <f>'Product Ratings'!C2821</f>
        <v/>
      </c>
      <c r="D2820" s="146" t="str">
        <f>'Product Ratings'!D2821</f>
        <v/>
      </c>
      <c r="E2820" s="146" t="str">
        <f>'Product Ratings'!E2821</f>
        <v/>
      </c>
      <c r="F2820" s="146" t="str">
        <f>'Product Ratings'!F2821</f>
        <v/>
      </c>
      <c r="G2820" s="146" t="str">
        <f>'Product Ratings'!G2821</f>
        <v/>
      </c>
      <c r="H2820" s="146" t="str">
        <f>'Product Ratings'!H2821</f>
        <v/>
      </c>
      <c r="I2820" s="146" t="str">
        <f>'Product Ratings'!I2821</f>
        <v/>
      </c>
      <c r="J2820" s="305" t="str">
        <f>'Product Ratings'!J2821</f>
        <v/>
      </c>
      <c r="K2820" s="146" t="str">
        <f>'Product Ratings'!K2821</f>
        <v/>
      </c>
      <c r="L2820" s="146" t="str">
        <f>'Product Ratings'!L2821</f>
        <v/>
      </c>
      <c r="M2820" s="134" t="str">
        <f>'Product Ratings'!M2821</f>
        <v/>
      </c>
      <c r="N2820" s="146"/>
      <c r="O2820" s="139" t="str">
        <f>'Product Ratings'!O2821</f>
        <v/>
      </c>
      <c r="P2820" s="139" t="str">
        <f>'Product Ratings'!P2821</f>
        <v/>
      </c>
      <c r="Q2820" s="139" t="str">
        <f>'Product Ratings'!Q2821</f>
        <v/>
      </c>
      <c r="R2820" s="139" t="str">
        <f>'Product Ratings'!R2821</f>
        <v/>
      </c>
      <c r="S2820" s="139" t="str">
        <f>'Product Ratings'!S2821</f>
        <v/>
      </c>
      <c r="T2820" s="307" t="str">
        <f>'Product Ratings'!T2821</f>
        <v/>
      </c>
      <c r="U2820" s="146"/>
      <c r="V2820" s="146"/>
      <c r="W2820" s="146"/>
    </row>
    <row r="2821" ht="12.75" customHeight="1">
      <c r="A2821" s="146"/>
      <c r="B2821" s="146" t="str">
        <f>'Product Ratings'!B2822</f>
        <v/>
      </c>
      <c r="C2821" s="146" t="str">
        <f>'Product Ratings'!C2822</f>
        <v/>
      </c>
      <c r="D2821" s="146" t="str">
        <f>'Product Ratings'!D2822</f>
        <v/>
      </c>
      <c r="E2821" s="146" t="str">
        <f>'Product Ratings'!E2822</f>
        <v/>
      </c>
      <c r="F2821" s="146" t="str">
        <f>'Product Ratings'!F2822</f>
        <v/>
      </c>
      <c r="G2821" s="146" t="str">
        <f>'Product Ratings'!G2822</f>
        <v/>
      </c>
      <c r="H2821" s="146" t="str">
        <f>'Product Ratings'!H2822</f>
        <v/>
      </c>
      <c r="I2821" s="146" t="str">
        <f>'Product Ratings'!I2822</f>
        <v/>
      </c>
      <c r="J2821" s="305" t="str">
        <f>'Product Ratings'!J2822</f>
        <v/>
      </c>
      <c r="K2821" s="146" t="str">
        <f>'Product Ratings'!K2822</f>
        <v/>
      </c>
      <c r="L2821" s="146" t="str">
        <f>'Product Ratings'!L2822</f>
        <v/>
      </c>
      <c r="M2821" s="134" t="str">
        <f>'Product Ratings'!M2822</f>
        <v/>
      </c>
      <c r="N2821" s="146"/>
      <c r="O2821" s="139" t="str">
        <f>'Product Ratings'!O2822</f>
        <v/>
      </c>
      <c r="P2821" s="139" t="str">
        <f>'Product Ratings'!P2822</f>
        <v/>
      </c>
      <c r="Q2821" s="139" t="str">
        <f>'Product Ratings'!Q2822</f>
        <v/>
      </c>
      <c r="R2821" s="139" t="str">
        <f>'Product Ratings'!R2822</f>
        <v/>
      </c>
      <c r="S2821" s="139" t="str">
        <f>'Product Ratings'!S2822</f>
        <v/>
      </c>
      <c r="T2821" s="307" t="str">
        <f>'Product Ratings'!T2822</f>
        <v/>
      </c>
      <c r="U2821" s="146"/>
      <c r="V2821" s="146"/>
      <c r="W2821" s="146"/>
    </row>
    <row r="2822" ht="12.75" customHeight="1">
      <c r="A2822" s="146"/>
      <c r="B2822" s="146" t="str">
        <f>'Product Ratings'!B2823</f>
        <v/>
      </c>
      <c r="C2822" s="146" t="str">
        <f>'Product Ratings'!C2823</f>
        <v/>
      </c>
      <c r="D2822" s="146" t="str">
        <f>'Product Ratings'!D2823</f>
        <v/>
      </c>
      <c r="E2822" s="146" t="str">
        <f>'Product Ratings'!E2823</f>
        <v/>
      </c>
      <c r="F2822" s="146" t="str">
        <f>'Product Ratings'!F2823</f>
        <v/>
      </c>
      <c r="G2822" s="146" t="str">
        <f>'Product Ratings'!G2823</f>
        <v/>
      </c>
      <c r="H2822" s="146" t="str">
        <f>'Product Ratings'!H2823</f>
        <v/>
      </c>
      <c r="I2822" s="146" t="str">
        <f>'Product Ratings'!I2823</f>
        <v/>
      </c>
      <c r="J2822" s="305" t="str">
        <f>'Product Ratings'!J2823</f>
        <v/>
      </c>
      <c r="K2822" s="146" t="str">
        <f>'Product Ratings'!K2823</f>
        <v/>
      </c>
      <c r="L2822" s="146" t="str">
        <f>'Product Ratings'!L2823</f>
        <v/>
      </c>
      <c r="M2822" s="134" t="str">
        <f>'Product Ratings'!M2823</f>
        <v/>
      </c>
      <c r="N2822" s="146"/>
      <c r="O2822" s="139" t="str">
        <f>'Product Ratings'!O2823</f>
        <v/>
      </c>
      <c r="P2822" s="139" t="str">
        <f>'Product Ratings'!P2823</f>
        <v/>
      </c>
      <c r="Q2822" s="139" t="str">
        <f>'Product Ratings'!Q2823</f>
        <v/>
      </c>
      <c r="R2822" s="139" t="str">
        <f>'Product Ratings'!R2823</f>
        <v/>
      </c>
      <c r="S2822" s="139" t="str">
        <f>'Product Ratings'!S2823</f>
        <v/>
      </c>
      <c r="T2822" s="307" t="str">
        <f>'Product Ratings'!T2823</f>
        <v/>
      </c>
      <c r="U2822" s="146"/>
      <c r="V2822" s="146"/>
      <c r="W2822" s="146"/>
    </row>
    <row r="2823" ht="12.75" customHeight="1">
      <c r="A2823" s="146"/>
      <c r="B2823" s="146" t="str">
        <f>'Product Ratings'!B2824</f>
        <v/>
      </c>
      <c r="C2823" s="146" t="str">
        <f>'Product Ratings'!C2824</f>
        <v/>
      </c>
      <c r="D2823" s="146" t="str">
        <f>'Product Ratings'!D2824</f>
        <v/>
      </c>
      <c r="E2823" s="146" t="str">
        <f>'Product Ratings'!E2824</f>
        <v/>
      </c>
      <c r="F2823" s="146" t="str">
        <f>'Product Ratings'!F2824</f>
        <v/>
      </c>
      <c r="G2823" s="146" t="str">
        <f>'Product Ratings'!G2824</f>
        <v/>
      </c>
      <c r="H2823" s="146" t="str">
        <f>'Product Ratings'!H2824</f>
        <v/>
      </c>
      <c r="I2823" s="146" t="str">
        <f>'Product Ratings'!I2824</f>
        <v/>
      </c>
      <c r="J2823" s="305" t="str">
        <f>'Product Ratings'!J2824</f>
        <v/>
      </c>
      <c r="K2823" s="146" t="str">
        <f>'Product Ratings'!K2824</f>
        <v/>
      </c>
      <c r="L2823" s="146" t="str">
        <f>'Product Ratings'!L2824</f>
        <v/>
      </c>
      <c r="M2823" s="134" t="str">
        <f>'Product Ratings'!M2824</f>
        <v/>
      </c>
      <c r="N2823" s="146"/>
      <c r="O2823" s="139" t="str">
        <f>'Product Ratings'!O2824</f>
        <v/>
      </c>
      <c r="P2823" s="139" t="str">
        <f>'Product Ratings'!P2824</f>
        <v/>
      </c>
      <c r="Q2823" s="139" t="str">
        <f>'Product Ratings'!Q2824</f>
        <v/>
      </c>
      <c r="R2823" s="139" t="str">
        <f>'Product Ratings'!R2824</f>
        <v/>
      </c>
      <c r="S2823" s="139" t="str">
        <f>'Product Ratings'!S2824</f>
        <v/>
      </c>
      <c r="T2823" s="307" t="str">
        <f>'Product Ratings'!T2824</f>
        <v/>
      </c>
      <c r="U2823" s="146"/>
      <c r="V2823" s="146"/>
      <c r="W2823" s="146"/>
    </row>
    <row r="2824" ht="12.75" customHeight="1">
      <c r="A2824" s="146"/>
      <c r="B2824" s="146" t="str">
        <f>'Product Ratings'!B2825</f>
        <v/>
      </c>
      <c r="C2824" s="146" t="str">
        <f>'Product Ratings'!C2825</f>
        <v/>
      </c>
      <c r="D2824" s="146" t="str">
        <f>'Product Ratings'!D2825</f>
        <v/>
      </c>
      <c r="E2824" s="146" t="str">
        <f>'Product Ratings'!E2825</f>
        <v/>
      </c>
      <c r="F2824" s="146" t="str">
        <f>'Product Ratings'!F2825</f>
        <v/>
      </c>
      <c r="G2824" s="146" t="str">
        <f>'Product Ratings'!G2825</f>
        <v/>
      </c>
      <c r="H2824" s="146" t="str">
        <f>'Product Ratings'!H2825</f>
        <v/>
      </c>
      <c r="I2824" s="146" t="str">
        <f>'Product Ratings'!I2825</f>
        <v/>
      </c>
      <c r="J2824" s="305" t="str">
        <f>'Product Ratings'!J2825</f>
        <v/>
      </c>
      <c r="K2824" s="146" t="str">
        <f>'Product Ratings'!K2825</f>
        <v/>
      </c>
      <c r="L2824" s="146" t="str">
        <f>'Product Ratings'!L2825</f>
        <v/>
      </c>
      <c r="M2824" s="134" t="str">
        <f>'Product Ratings'!M2825</f>
        <v/>
      </c>
      <c r="N2824" s="146"/>
      <c r="O2824" s="139" t="str">
        <f>'Product Ratings'!O2825</f>
        <v/>
      </c>
      <c r="P2824" s="139" t="str">
        <f>'Product Ratings'!P2825</f>
        <v/>
      </c>
      <c r="Q2824" s="139" t="str">
        <f>'Product Ratings'!Q2825</f>
        <v/>
      </c>
      <c r="R2824" s="139" t="str">
        <f>'Product Ratings'!R2825</f>
        <v/>
      </c>
      <c r="S2824" s="139" t="str">
        <f>'Product Ratings'!S2825</f>
        <v/>
      </c>
      <c r="T2824" s="307" t="str">
        <f>'Product Ratings'!T2825</f>
        <v/>
      </c>
      <c r="U2824" s="146"/>
      <c r="V2824" s="146"/>
      <c r="W2824" s="146"/>
    </row>
    <row r="2825" ht="12.75" customHeight="1">
      <c r="A2825" s="146"/>
      <c r="B2825" s="146" t="str">
        <f>'Product Ratings'!B2826</f>
        <v/>
      </c>
      <c r="C2825" s="146" t="str">
        <f>'Product Ratings'!C2826</f>
        <v/>
      </c>
      <c r="D2825" s="146" t="str">
        <f>'Product Ratings'!D2826</f>
        <v/>
      </c>
      <c r="E2825" s="146" t="str">
        <f>'Product Ratings'!E2826</f>
        <v/>
      </c>
      <c r="F2825" s="146" t="str">
        <f>'Product Ratings'!F2826</f>
        <v/>
      </c>
      <c r="G2825" s="146" t="str">
        <f>'Product Ratings'!G2826</f>
        <v/>
      </c>
      <c r="H2825" s="146" t="str">
        <f>'Product Ratings'!H2826</f>
        <v/>
      </c>
      <c r="I2825" s="146" t="str">
        <f>'Product Ratings'!I2826</f>
        <v/>
      </c>
      <c r="J2825" s="305" t="str">
        <f>'Product Ratings'!J2826</f>
        <v/>
      </c>
      <c r="K2825" s="146" t="str">
        <f>'Product Ratings'!K2826</f>
        <v/>
      </c>
      <c r="L2825" s="146" t="str">
        <f>'Product Ratings'!L2826</f>
        <v/>
      </c>
      <c r="M2825" s="134" t="str">
        <f>'Product Ratings'!M2826</f>
        <v/>
      </c>
      <c r="N2825" s="146"/>
      <c r="O2825" s="139" t="str">
        <f>'Product Ratings'!O2826</f>
        <v/>
      </c>
      <c r="P2825" s="139" t="str">
        <f>'Product Ratings'!P2826</f>
        <v/>
      </c>
      <c r="Q2825" s="139" t="str">
        <f>'Product Ratings'!Q2826</f>
        <v/>
      </c>
      <c r="R2825" s="139" t="str">
        <f>'Product Ratings'!R2826</f>
        <v/>
      </c>
      <c r="S2825" s="139" t="str">
        <f>'Product Ratings'!S2826</f>
        <v/>
      </c>
      <c r="T2825" s="307" t="str">
        <f>'Product Ratings'!T2826</f>
        <v/>
      </c>
      <c r="U2825" s="146"/>
      <c r="V2825" s="146"/>
      <c r="W2825" s="146"/>
    </row>
    <row r="2826" ht="12.75" customHeight="1">
      <c r="A2826" s="146"/>
      <c r="B2826" s="146" t="str">
        <f>'Product Ratings'!B2827</f>
        <v/>
      </c>
      <c r="C2826" s="146" t="str">
        <f>'Product Ratings'!C2827</f>
        <v/>
      </c>
      <c r="D2826" s="146" t="str">
        <f>'Product Ratings'!D2827</f>
        <v/>
      </c>
      <c r="E2826" s="146" t="str">
        <f>'Product Ratings'!E2827</f>
        <v/>
      </c>
      <c r="F2826" s="146" t="str">
        <f>'Product Ratings'!F2827</f>
        <v/>
      </c>
      <c r="G2826" s="146" t="str">
        <f>'Product Ratings'!G2827</f>
        <v/>
      </c>
      <c r="H2826" s="146" t="str">
        <f>'Product Ratings'!H2827</f>
        <v/>
      </c>
      <c r="I2826" s="146" t="str">
        <f>'Product Ratings'!I2827</f>
        <v/>
      </c>
      <c r="J2826" s="305" t="str">
        <f>'Product Ratings'!J2827</f>
        <v/>
      </c>
      <c r="K2826" s="146" t="str">
        <f>'Product Ratings'!K2827</f>
        <v/>
      </c>
      <c r="L2826" s="146" t="str">
        <f>'Product Ratings'!L2827</f>
        <v/>
      </c>
      <c r="M2826" s="134" t="str">
        <f>'Product Ratings'!M2827</f>
        <v/>
      </c>
      <c r="N2826" s="146"/>
      <c r="O2826" s="139" t="str">
        <f>'Product Ratings'!O2827</f>
        <v/>
      </c>
      <c r="P2826" s="139" t="str">
        <f>'Product Ratings'!P2827</f>
        <v/>
      </c>
      <c r="Q2826" s="139" t="str">
        <f>'Product Ratings'!Q2827</f>
        <v/>
      </c>
      <c r="R2826" s="139" t="str">
        <f>'Product Ratings'!R2827</f>
        <v/>
      </c>
      <c r="S2826" s="139" t="str">
        <f>'Product Ratings'!S2827</f>
        <v/>
      </c>
      <c r="T2826" s="307" t="str">
        <f>'Product Ratings'!T2827</f>
        <v/>
      </c>
      <c r="U2826" s="146"/>
      <c r="V2826" s="146"/>
      <c r="W2826" s="146"/>
    </row>
    <row r="2827" ht="12.75" customHeight="1">
      <c r="A2827" s="146"/>
      <c r="B2827" s="146" t="str">
        <f>'Product Ratings'!B2828</f>
        <v/>
      </c>
      <c r="C2827" s="146" t="str">
        <f>'Product Ratings'!C2828</f>
        <v/>
      </c>
      <c r="D2827" s="146" t="str">
        <f>'Product Ratings'!D2828</f>
        <v/>
      </c>
      <c r="E2827" s="146" t="str">
        <f>'Product Ratings'!E2828</f>
        <v/>
      </c>
      <c r="F2827" s="146" t="str">
        <f>'Product Ratings'!F2828</f>
        <v/>
      </c>
      <c r="G2827" s="146" t="str">
        <f>'Product Ratings'!G2828</f>
        <v/>
      </c>
      <c r="H2827" s="146" t="str">
        <f>'Product Ratings'!H2828</f>
        <v/>
      </c>
      <c r="I2827" s="146" t="str">
        <f>'Product Ratings'!I2828</f>
        <v/>
      </c>
      <c r="J2827" s="305" t="str">
        <f>'Product Ratings'!J2828</f>
        <v/>
      </c>
      <c r="K2827" s="146" t="str">
        <f>'Product Ratings'!K2828</f>
        <v/>
      </c>
      <c r="L2827" s="146" t="str">
        <f>'Product Ratings'!L2828</f>
        <v/>
      </c>
      <c r="M2827" s="134" t="str">
        <f>'Product Ratings'!M2828</f>
        <v/>
      </c>
      <c r="N2827" s="146"/>
      <c r="O2827" s="139" t="str">
        <f>'Product Ratings'!O2828</f>
        <v/>
      </c>
      <c r="P2827" s="139" t="str">
        <f>'Product Ratings'!P2828</f>
        <v/>
      </c>
      <c r="Q2827" s="139" t="str">
        <f>'Product Ratings'!Q2828</f>
        <v/>
      </c>
      <c r="R2827" s="139" t="str">
        <f>'Product Ratings'!R2828</f>
        <v/>
      </c>
      <c r="S2827" s="139" t="str">
        <f>'Product Ratings'!S2828</f>
        <v/>
      </c>
      <c r="T2827" s="307" t="str">
        <f>'Product Ratings'!T2828</f>
        <v/>
      </c>
      <c r="U2827" s="146"/>
      <c r="V2827" s="146"/>
      <c r="W2827" s="146"/>
    </row>
    <row r="2828" ht="12.75" customHeight="1">
      <c r="A2828" s="146"/>
      <c r="B2828" s="146" t="str">
        <f>'Product Ratings'!B2829</f>
        <v/>
      </c>
      <c r="C2828" s="146" t="str">
        <f>'Product Ratings'!C2829</f>
        <v/>
      </c>
      <c r="D2828" s="146" t="str">
        <f>'Product Ratings'!D2829</f>
        <v/>
      </c>
      <c r="E2828" s="146" t="str">
        <f>'Product Ratings'!E2829</f>
        <v/>
      </c>
      <c r="F2828" s="146" t="str">
        <f>'Product Ratings'!F2829</f>
        <v/>
      </c>
      <c r="G2828" s="146" t="str">
        <f>'Product Ratings'!G2829</f>
        <v/>
      </c>
      <c r="H2828" s="146" t="str">
        <f>'Product Ratings'!H2829</f>
        <v/>
      </c>
      <c r="I2828" s="146" t="str">
        <f>'Product Ratings'!I2829</f>
        <v/>
      </c>
      <c r="J2828" s="305" t="str">
        <f>'Product Ratings'!J2829</f>
        <v/>
      </c>
      <c r="K2828" s="146" t="str">
        <f>'Product Ratings'!K2829</f>
        <v/>
      </c>
      <c r="L2828" s="146" t="str">
        <f>'Product Ratings'!L2829</f>
        <v/>
      </c>
      <c r="M2828" s="134" t="str">
        <f>'Product Ratings'!M2829</f>
        <v/>
      </c>
      <c r="N2828" s="146"/>
      <c r="O2828" s="139" t="str">
        <f>'Product Ratings'!O2829</f>
        <v/>
      </c>
      <c r="P2828" s="139" t="str">
        <f>'Product Ratings'!P2829</f>
        <v/>
      </c>
      <c r="Q2828" s="139" t="str">
        <f>'Product Ratings'!Q2829</f>
        <v/>
      </c>
      <c r="R2828" s="139" t="str">
        <f>'Product Ratings'!R2829</f>
        <v/>
      </c>
      <c r="S2828" s="139" t="str">
        <f>'Product Ratings'!S2829</f>
        <v/>
      </c>
      <c r="T2828" s="307" t="str">
        <f>'Product Ratings'!T2829</f>
        <v/>
      </c>
      <c r="U2828" s="146"/>
      <c r="V2828" s="146"/>
      <c r="W2828" s="146"/>
    </row>
    <row r="2829" ht="12.75" customHeight="1">
      <c r="A2829" s="146"/>
      <c r="B2829" s="146" t="str">
        <f>'Product Ratings'!B2830</f>
        <v/>
      </c>
      <c r="C2829" s="146" t="str">
        <f>'Product Ratings'!C2830</f>
        <v/>
      </c>
      <c r="D2829" s="146" t="str">
        <f>'Product Ratings'!D2830</f>
        <v/>
      </c>
      <c r="E2829" s="146" t="str">
        <f>'Product Ratings'!E2830</f>
        <v/>
      </c>
      <c r="F2829" s="146" t="str">
        <f>'Product Ratings'!F2830</f>
        <v/>
      </c>
      <c r="G2829" s="146" t="str">
        <f>'Product Ratings'!G2830</f>
        <v/>
      </c>
      <c r="H2829" s="146" t="str">
        <f>'Product Ratings'!H2830</f>
        <v/>
      </c>
      <c r="I2829" s="146" t="str">
        <f>'Product Ratings'!I2830</f>
        <v/>
      </c>
      <c r="J2829" s="305" t="str">
        <f>'Product Ratings'!J2830</f>
        <v/>
      </c>
      <c r="K2829" s="146" t="str">
        <f>'Product Ratings'!K2830</f>
        <v/>
      </c>
      <c r="L2829" s="146" t="str">
        <f>'Product Ratings'!L2830</f>
        <v/>
      </c>
      <c r="M2829" s="134" t="str">
        <f>'Product Ratings'!M2830</f>
        <v/>
      </c>
      <c r="N2829" s="146"/>
      <c r="O2829" s="139" t="str">
        <f>'Product Ratings'!O2830</f>
        <v/>
      </c>
      <c r="P2829" s="139" t="str">
        <f>'Product Ratings'!P2830</f>
        <v/>
      </c>
      <c r="Q2829" s="139" t="str">
        <f>'Product Ratings'!Q2830</f>
        <v/>
      </c>
      <c r="R2829" s="139" t="str">
        <f>'Product Ratings'!R2830</f>
        <v/>
      </c>
      <c r="S2829" s="139" t="str">
        <f>'Product Ratings'!S2830</f>
        <v/>
      </c>
      <c r="T2829" s="307" t="str">
        <f>'Product Ratings'!T2830</f>
        <v/>
      </c>
      <c r="U2829" s="146"/>
      <c r="V2829" s="146"/>
      <c r="W2829" s="146"/>
    </row>
    <row r="2830" ht="12.75" customHeight="1">
      <c r="A2830" s="146"/>
      <c r="B2830" s="146" t="str">
        <f>'Product Ratings'!B2831</f>
        <v/>
      </c>
      <c r="C2830" s="146" t="str">
        <f>'Product Ratings'!C2831</f>
        <v/>
      </c>
      <c r="D2830" s="146" t="str">
        <f>'Product Ratings'!D2831</f>
        <v/>
      </c>
      <c r="E2830" s="146" t="str">
        <f>'Product Ratings'!E2831</f>
        <v/>
      </c>
      <c r="F2830" s="146" t="str">
        <f>'Product Ratings'!F2831</f>
        <v/>
      </c>
      <c r="G2830" s="146" t="str">
        <f>'Product Ratings'!G2831</f>
        <v/>
      </c>
      <c r="H2830" s="146" t="str">
        <f>'Product Ratings'!H2831</f>
        <v/>
      </c>
      <c r="I2830" s="146" t="str">
        <f>'Product Ratings'!I2831</f>
        <v/>
      </c>
      <c r="J2830" s="305" t="str">
        <f>'Product Ratings'!J2831</f>
        <v/>
      </c>
      <c r="K2830" s="146" t="str">
        <f>'Product Ratings'!K2831</f>
        <v/>
      </c>
      <c r="L2830" s="146" t="str">
        <f>'Product Ratings'!L2831</f>
        <v/>
      </c>
      <c r="M2830" s="134" t="str">
        <f>'Product Ratings'!M2831</f>
        <v/>
      </c>
      <c r="N2830" s="146"/>
      <c r="O2830" s="139" t="str">
        <f>'Product Ratings'!O2831</f>
        <v/>
      </c>
      <c r="P2830" s="139" t="str">
        <f>'Product Ratings'!P2831</f>
        <v/>
      </c>
      <c r="Q2830" s="139" t="str">
        <f>'Product Ratings'!Q2831</f>
        <v/>
      </c>
      <c r="R2830" s="139" t="str">
        <f>'Product Ratings'!R2831</f>
        <v/>
      </c>
      <c r="S2830" s="139" t="str">
        <f>'Product Ratings'!S2831</f>
        <v/>
      </c>
      <c r="T2830" s="307" t="str">
        <f>'Product Ratings'!T2831</f>
        <v/>
      </c>
      <c r="U2830" s="146"/>
      <c r="V2830" s="146"/>
      <c r="W2830" s="146"/>
    </row>
    <row r="2831" ht="12.75" customHeight="1">
      <c r="A2831" s="146"/>
      <c r="B2831" s="146" t="str">
        <f>'Product Ratings'!B2832</f>
        <v/>
      </c>
      <c r="C2831" s="146" t="str">
        <f>'Product Ratings'!C2832</f>
        <v/>
      </c>
      <c r="D2831" s="146" t="str">
        <f>'Product Ratings'!D2832</f>
        <v/>
      </c>
      <c r="E2831" s="146" t="str">
        <f>'Product Ratings'!E2832</f>
        <v/>
      </c>
      <c r="F2831" s="146" t="str">
        <f>'Product Ratings'!F2832</f>
        <v/>
      </c>
      <c r="G2831" s="146" t="str">
        <f>'Product Ratings'!G2832</f>
        <v/>
      </c>
      <c r="H2831" s="146" t="str">
        <f>'Product Ratings'!H2832</f>
        <v/>
      </c>
      <c r="I2831" s="146" t="str">
        <f>'Product Ratings'!I2832</f>
        <v/>
      </c>
      <c r="J2831" s="305" t="str">
        <f>'Product Ratings'!J2832</f>
        <v/>
      </c>
      <c r="K2831" s="146" t="str">
        <f>'Product Ratings'!K2832</f>
        <v/>
      </c>
      <c r="L2831" s="146" t="str">
        <f>'Product Ratings'!L2832</f>
        <v/>
      </c>
      <c r="M2831" s="134" t="str">
        <f>'Product Ratings'!M2832</f>
        <v/>
      </c>
      <c r="N2831" s="146"/>
      <c r="O2831" s="139" t="str">
        <f>'Product Ratings'!O2832</f>
        <v/>
      </c>
      <c r="P2831" s="139" t="str">
        <f>'Product Ratings'!P2832</f>
        <v/>
      </c>
      <c r="Q2831" s="139" t="str">
        <f>'Product Ratings'!Q2832</f>
        <v/>
      </c>
      <c r="R2831" s="139" t="str">
        <f>'Product Ratings'!R2832</f>
        <v/>
      </c>
      <c r="S2831" s="139" t="str">
        <f>'Product Ratings'!S2832</f>
        <v/>
      </c>
      <c r="T2831" s="307" t="str">
        <f>'Product Ratings'!T2832</f>
        <v/>
      </c>
      <c r="U2831" s="146"/>
      <c r="V2831" s="146"/>
      <c r="W2831" s="146"/>
    </row>
    <row r="2832" ht="12.75" customHeight="1">
      <c r="A2832" s="146"/>
      <c r="B2832" s="146" t="str">
        <f>'Product Ratings'!B2833</f>
        <v/>
      </c>
      <c r="C2832" s="146" t="str">
        <f>'Product Ratings'!C2833</f>
        <v/>
      </c>
      <c r="D2832" s="146" t="str">
        <f>'Product Ratings'!D2833</f>
        <v/>
      </c>
      <c r="E2832" s="146" t="str">
        <f>'Product Ratings'!E2833</f>
        <v/>
      </c>
      <c r="F2832" s="146" t="str">
        <f>'Product Ratings'!F2833</f>
        <v/>
      </c>
      <c r="G2832" s="146" t="str">
        <f>'Product Ratings'!G2833</f>
        <v/>
      </c>
      <c r="H2832" s="146" t="str">
        <f>'Product Ratings'!H2833</f>
        <v/>
      </c>
      <c r="I2832" s="146" t="str">
        <f>'Product Ratings'!I2833</f>
        <v/>
      </c>
      <c r="J2832" s="305" t="str">
        <f>'Product Ratings'!J2833</f>
        <v/>
      </c>
      <c r="K2832" s="146" t="str">
        <f>'Product Ratings'!K2833</f>
        <v/>
      </c>
      <c r="L2832" s="146" t="str">
        <f>'Product Ratings'!L2833</f>
        <v/>
      </c>
      <c r="M2832" s="134" t="str">
        <f>'Product Ratings'!M2833</f>
        <v/>
      </c>
      <c r="N2832" s="146"/>
      <c r="O2832" s="139" t="str">
        <f>'Product Ratings'!O2833</f>
        <v/>
      </c>
      <c r="P2832" s="139" t="str">
        <f>'Product Ratings'!P2833</f>
        <v/>
      </c>
      <c r="Q2832" s="139" t="str">
        <f>'Product Ratings'!Q2833</f>
        <v/>
      </c>
      <c r="R2832" s="139" t="str">
        <f>'Product Ratings'!R2833</f>
        <v/>
      </c>
      <c r="S2832" s="139" t="str">
        <f>'Product Ratings'!S2833</f>
        <v/>
      </c>
      <c r="T2832" s="307" t="str">
        <f>'Product Ratings'!T2833</f>
        <v/>
      </c>
      <c r="U2832" s="146"/>
      <c r="V2832" s="146"/>
      <c r="W2832" s="146"/>
    </row>
    <row r="2833" ht="12.75" customHeight="1">
      <c r="A2833" s="146"/>
      <c r="B2833" s="146" t="str">
        <f>'Product Ratings'!B2834</f>
        <v/>
      </c>
      <c r="C2833" s="146" t="str">
        <f>'Product Ratings'!C2834</f>
        <v/>
      </c>
      <c r="D2833" s="146" t="str">
        <f>'Product Ratings'!D2834</f>
        <v/>
      </c>
      <c r="E2833" s="146" t="str">
        <f>'Product Ratings'!E2834</f>
        <v/>
      </c>
      <c r="F2833" s="146" t="str">
        <f>'Product Ratings'!F2834</f>
        <v/>
      </c>
      <c r="G2833" s="146" t="str">
        <f>'Product Ratings'!G2834</f>
        <v/>
      </c>
      <c r="H2833" s="146" t="str">
        <f>'Product Ratings'!H2834</f>
        <v/>
      </c>
      <c r="I2833" s="146" t="str">
        <f>'Product Ratings'!I2834</f>
        <v/>
      </c>
      <c r="J2833" s="305" t="str">
        <f>'Product Ratings'!J2834</f>
        <v/>
      </c>
      <c r="K2833" s="146" t="str">
        <f>'Product Ratings'!K2834</f>
        <v/>
      </c>
      <c r="L2833" s="146" t="str">
        <f>'Product Ratings'!L2834</f>
        <v/>
      </c>
      <c r="M2833" s="134" t="str">
        <f>'Product Ratings'!M2834</f>
        <v/>
      </c>
      <c r="N2833" s="146"/>
      <c r="O2833" s="139" t="str">
        <f>'Product Ratings'!O2834</f>
        <v/>
      </c>
      <c r="P2833" s="139" t="str">
        <f>'Product Ratings'!P2834</f>
        <v/>
      </c>
      <c r="Q2833" s="139" t="str">
        <f>'Product Ratings'!Q2834</f>
        <v/>
      </c>
      <c r="R2833" s="139" t="str">
        <f>'Product Ratings'!R2834</f>
        <v/>
      </c>
      <c r="S2833" s="139" t="str">
        <f>'Product Ratings'!S2834</f>
        <v/>
      </c>
      <c r="T2833" s="307" t="str">
        <f>'Product Ratings'!T2834</f>
        <v/>
      </c>
      <c r="U2833" s="146"/>
      <c r="V2833" s="146"/>
      <c r="W2833" s="146"/>
    </row>
    <row r="2834" ht="12.75" customHeight="1">
      <c r="A2834" s="146"/>
      <c r="B2834" s="146" t="str">
        <f>'Product Ratings'!B2835</f>
        <v/>
      </c>
      <c r="C2834" s="146" t="str">
        <f>'Product Ratings'!C2835</f>
        <v/>
      </c>
      <c r="D2834" s="146" t="str">
        <f>'Product Ratings'!D2835</f>
        <v/>
      </c>
      <c r="E2834" s="146" t="str">
        <f>'Product Ratings'!E2835</f>
        <v/>
      </c>
      <c r="F2834" s="146" t="str">
        <f>'Product Ratings'!F2835</f>
        <v/>
      </c>
      <c r="G2834" s="146" t="str">
        <f>'Product Ratings'!G2835</f>
        <v/>
      </c>
      <c r="H2834" s="146" t="str">
        <f>'Product Ratings'!H2835</f>
        <v/>
      </c>
      <c r="I2834" s="146" t="str">
        <f>'Product Ratings'!I2835</f>
        <v/>
      </c>
      <c r="J2834" s="305" t="str">
        <f>'Product Ratings'!J2835</f>
        <v/>
      </c>
      <c r="K2834" s="146" t="str">
        <f>'Product Ratings'!K2835</f>
        <v/>
      </c>
      <c r="L2834" s="146" t="str">
        <f>'Product Ratings'!L2835</f>
        <v/>
      </c>
      <c r="M2834" s="134" t="str">
        <f>'Product Ratings'!M2835</f>
        <v/>
      </c>
      <c r="N2834" s="146"/>
      <c r="O2834" s="139" t="str">
        <f>'Product Ratings'!O2835</f>
        <v/>
      </c>
      <c r="P2834" s="139" t="str">
        <f>'Product Ratings'!P2835</f>
        <v/>
      </c>
      <c r="Q2834" s="139" t="str">
        <f>'Product Ratings'!Q2835</f>
        <v/>
      </c>
      <c r="R2834" s="139" t="str">
        <f>'Product Ratings'!R2835</f>
        <v/>
      </c>
      <c r="S2834" s="139" t="str">
        <f>'Product Ratings'!S2835</f>
        <v/>
      </c>
      <c r="T2834" s="307" t="str">
        <f>'Product Ratings'!T2835</f>
        <v/>
      </c>
      <c r="U2834" s="146"/>
      <c r="V2834" s="146"/>
      <c r="W2834" s="146"/>
    </row>
    <row r="2835" ht="12.75" customHeight="1">
      <c r="A2835" s="146"/>
      <c r="B2835" s="146" t="str">
        <f>'Product Ratings'!B2836</f>
        <v/>
      </c>
      <c r="C2835" s="146" t="str">
        <f>'Product Ratings'!C2836</f>
        <v/>
      </c>
      <c r="D2835" s="146" t="str">
        <f>'Product Ratings'!D2836</f>
        <v/>
      </c>
      <c r="E2835" s="146" t="str">
        <f>'Product Ratings'!E2836</f>
        <v/>
      </c>
      <c r="F2835" s="146" t="str">
        <f>'Product Ratings'!F2836</f>
        <v/>
      </c>
      <c r="G2835" s="146" t="str">
        <f>'Product Ratings'!G2836</f>
        <v/>
      </c>
      <c r="H2835" s="146" t="str">
        <f>'Product Ratings'!H2836</f>
        <v/>
      </c>
      <c r="I2835" s="146" t="str">
        <f>'Product Ratings'!I2836</f>
        <v/>
      </c>
      <c r="J2835" s="305" t="str">
        <f>'Product Ratings'!J2836</f>
        <v/>
      </c>
      <c r="K2835" s="146" t="str">
        <f>'Product Ratings'!K2836</f>
        <v/>
      </c>
      <c r="L2835" s="146" t="str">
        <f>'Product Ratings'!L2836</f>
        <v/>
      </c>
      <c r="M2835" s="134" t="str">
        <f>'Product Ratings'!M2836</f>
        <v/>
      </c>
      <c r="N2835" s="146"/>
      <c r="O2835" s="139" t="str">
        <f>'Product Ratings'!O2836</f>
        <v/>
      </c>
      <c r="P2835" s="139" t="str">
        <f>'Product Ratings'!P2836</f>
        <v/>
      </c>
      <c r="Q2835" s="139" t="str">
        <f>'Product Ratings'!Q2836</f>
        <v/>
      </c>
      <c r="R2835" s="139" t="str">
        <f>'Product Ratings'!R2836</f>
        <v/>
      </c>
      <c r="S2835" s="139" t="str">
        <f>'Product Ratings'!S2836</f>
        <v/>
      </c>
      <c r="T2835" s="307" t="str">
        <f>'Product Ratings'!T2836</f>
        <v/>
      </c>
      <c r="U2835" s="146"/>
      <c r="V2835" s="146"/>
      <c r="W2835" s="146"/>
    </row>
    <row r="2836" ht="12.75" customHeight="1">
      <c r="A2836" s="146"/>
      <c r="B2836" s="146" t="str">
        <f>'Product Ratings'!B2837</f>
        <v/>
      </c>
      <c r="C2836" s="146" t="str">
        <f>'Product Ratings'!C2837</f>
        <v/>
      </c>
      <c r="D2836" s="146" t="str">
        <f>'Product Ratings'!D2837</f>
        <v/>
      </c>
      <c r="E2836" s="146" t="str">
        <f>'Product Ratings'!E2837</f>
        <v/>
      </c>
      <c r="F2836" s="146" t="str">
        <f>'Product Ratings'!F2837</f>
        <v/>
      </c>
      <c r="G2836" s="146" t="str">
        <f>'Product Ratings'!G2837</f>
        <v/>
      </c>
      <c r="H2836" s="146" t="str">
        <f>'Product Ratings'!H2837</f>
        <v/>
      </c>
      <c r="I2836" s="146" t="str">
        <f>'Product Ratings'!I2837</f>
        <v/>
      </c>
      <c r="J2836" s="305" t="str">
        <f>'Product Ratings'!J2837</f>
        <v/>
      </c>
      <c r="K2836" s="146" t="str">
        <f>'Product Ratings'!K2837</f>
        <v/>
      </c>
      <c r="L2836" s="146" t="str">
        <f>'Product Ratings'!L2837</f>
        <v/>
      </c>
      <c r="M2836" s="134" t="str">
        <f>'Product Ratings'!M2837</f>
        <v/>
      </c>
      <c r="N2836" s="146"/>
      <c r="O2836" s="139" t="str">
        <f>'Product Ratings'!O2837</f>
        <v/>
      </c>
      <c r="P2836" s="139" t="str">
        <f>'Product Ratings'!P2837</f>
        <v/>
      </c>
      <c r="Q2836" s="139" t="str">
        <f>'Product Ratings'!Q2837</f>
        <v/>
      </c>
      <c r="R2836" s="139" t="str">
        <f>'Product Ratings'!R2837</f>
        <v/>
      </c>
      <c r="S2836" s="139" t="str">
        <f>'Product Ratings'!S2837</f>
        <v/>
      </c>
      <c r="T2836" s="307" t="str">
        <f>'Product Ratings'!T2837</f>
        <v/>
      </c>
      <c r="U2836" s="146"/>
      <c r="V2836" s="146"/>
      <c r="W2836" s="146"/>
    </row>
    <row r="2837" ht="12.75" customHeight="1">
      <c r="A2837" s="146"/>
      <c r="B2837" s="146" t="str">
        <f>'Product Ratings'!B2838</f>
        <v/>
      </c>
      <c r="C2837" s="146" t="str">
        <f>'Product Ratings'!C2838</f>
        <v/>
      </c>
      <c r="D2837" s="146" t="str">
        <f>'Product Ratings'!D2838</f>
        <v/>
      </c>
      <c r="E2837" s="146" t="str">
        <f>'Product Ratings'!E2838</f>
        <v/>
      </c>
      <c r="F2837" s="146" t="str">
        <f>'Product Ratings'!F2838</f>
        <v/>
      </c>
      <c r="G2837" s="146" t="str">
        <f>'Product Ratings'!G2838</f>
        <v/>
      </c>
      <c r="H2837" s="146" t="str">
        <f>'Product Ratings'!H2838</f>
        <v/>
      </c>
      <c r="I2837" s="146" t="str">
        <f>'Product Ratings'!I2838</f>
        <v/>
      </c>
      <c r="J2837" s="305" t="str">
        <f>'Product Ratings'!J2838</f>
        <v/>
      </c>
      <c r="K2837" s="146" t="str">
        <f>'Product Ratings'!K2838</f>
        <v/>
      </c>
      <c r="L2837" s="146" t="str">
        <f>'Product Ratings'!L2838</f>
        <v/>
      </c>
      <c r="M2837" s="134" t="str">
        <f>'Product Ratings'!M2838</f>
        <v/>
      </c>
      <c r="N2837" s="146"/>
      <c r="O2837" s="139" t="str">
        <f>'Product Ratings'!O2838</f>
        <v/>
      </c>
      <c r="P2837" s="139" t="str">
        <f>'Product Ratings'!P2838</f>
        <v/>
      </c>
      <c r="Q2837" s="139" t="str">
        <f>'Product Ratings'!Q2838</f>
        <v/>
      </c>
      <c r="R2837" s="139" t="str">
        <f>'Product Ratings'!R2838</f>
        <v/>
      </c>
      <c r="S2837" s="139" t="str">
        <f>'Product Ratings'!S2838</f>
        <v/>
      </c>
      <c r="T2837" s="307" t="str">
        <f>'Product Ratings'!T2838</f>
        <v/>
      </c>
      <c r="U2837" s="146"/>
      <c r="V2837" s="146"/>
      <c r="W2837" s="146"/>
    </row>
    <row r="2838" ht="12.75" customHeight="1">
      <c r="A2838" s="146"/>
      <c r="B2838" s="146" t="str">
        <f>'Product Ratings'!B2839</f>
        <v/>
      </c>
      <c r="C2838" s="146" t="str">
        <f>'Product Ratings'!C2839</f>
        <v/>
      </c>
      <c r="D2838" s="146" t="str">
        <f>'Product Ratings'!D2839</f>
        <v/>
      </c>
      <c r="E2838" s="146" t="str">
        <f>'Product Ratings'!E2839</f>
        <v/>
      </c>
      <c r="F2838" s="146" t="str">
        <f>'Product Ratings'!F2839</f>
        <v/>
      </c>
      <c r="G2838" s="146" t="str">
        <f>'Product Ratings'!G2839</f>
        <v/>
      </c>
      <c r="H2838" s="146" t="str">
        <f>'Product Ratings'!H2839</f>
        <v/>
      </c>
      <c r="I2838" s="146" t="str">
        <f>'Product Ratings'!I2839</f>
        <v/>
      </c>
      <c r="J2838" s="305" t="str">
        <f>'Product Ratings'!J2839</f>
        <v/>
      </c>
      <c r="K2838" s="146" t="str">
        <f>'Product Ratings'!K2839</f>
        <v/>
      </c>
      <c r="L2838" s="146" t="str">
        <f>'Product Ratings'!L2839</f>
        <v/>
      </c>
      <c r="M2838" s="134" t="str">
        <f>'Product Ratings'!M2839</f>
        <v/>
      </c>
      <c r="N2838" s="146"/>
      <c r="O2838" s="139" t="str">
        <f>'Product Ratings'!O2839</f>
        <v/>
      </c>
      <c r="P2838" s="139" t="str">
        <f>'Product Ratings'!P2839</f>
        <v/>
      </c>
      <c r="Q2838" s="139" t="str">
        <f>'Product Ratings'!Q2839</f>
        <v/>
      </c>
      <c r="R2838" s="139" t="str">
        <f>'Product Ratings'!R2839</f>
        <v/>
      </c>
      <c r="S2838" s="139" t="str">
        <f>'Product Ratings'!S2839</f>
        <v/>
      </c>
      <c r="T2838" s="307" t="str">
        <f>'Product Ratings'!T2839</f>
        <v/>
      </c>
      <c r="U2838" s="146"/>
      <c r="V2838" s="146"/>
      <c r="W2838" s="146"/>
    </row>
    <row r="2839" ht="12.75" customHeight="1">
      <c r="A2839" s="146"/>
      <c r="B2839" s="146" t="str">
        <f>'Product Ratings'!B2840</f>
        <v/>
      </c>
      <c r="C2839" s="146" t="str">
        <f>'Product Ratings'!C2840</f>
        <v/>
      </c>
      <c r="D2839" s="146" t="str">
        <f>'Product Ratings'!D2840</f>
        <v/>
      </c>
      <c r="E2839" s="146" t="str">
        <f>'Product Ratings'!E2840</f>
        <v/>
      </c>
      <c r="F2839" s="146" t="str">
        <f>'Product Ratings'!F2840</f>
        <v/>
      </c>
      <c r="G2839" s="146" t="str">
        <f>'Product Ratings'!G2840</f>
        <v/>
      </c>
      <c r="H2839" s="146" t="str">
        <f>'Product Ratings'!H2840</f>
        <v/>
      </c>
      <c r="I2839" s="146" t="str">
        <f>'Product Ratings'!I2840</f>
        <v/>
      </c>
      <c r="J2839" s="305" t="str">
        <f>'Product Ratings'!J2840</f>
        <v/>
      </c>
      <c r="K2839" s="146" t="str">
        <f>'Product Ratings'!K2840</f>
        <v/>
      </c>
      <c r="L2839" s="146" t="str">
        <f>'Product Ratings'!L2840</f>
        <v/>
      </c>
      <c r="M2839" s="134" t="str">
        <f>'Product Ratings'!M2840</f>
        <v/>
      </c>
      <c r="N2839" s="146"/>
      <c r="O2839" s="139" t="str">
        <f>'Product Ratings'!O2840</f>
        <v/>
      </c>
      <c r="P2839" s="139" t="str">
        <f>'Product Ratings'!P2840</f>
        <v/>
      </c>
      <c r="Q2839" s="139" t="str">
        <f>'Product Ratings'!Q2840</f>
        <v/>
      </c>
      <c r="R2839" s="139" t="str">
        <f>'Product Ratings'!R2840</f>
        <v/>
      </c>
      <c r="S2839" s="139" t="str">
        <f>'Product Ratings'!S2840</f>
        <v/>
      </c>
      <c r="T2839" s="307" t="str">
        <f>'Product Ratings'!T2840</f>
        <v/>
      </c>
      <c r="U2839" s="146"/>
      <c r="V2839" s="146"/>
      <c r="W2839" s="146"/>
    </row>
    <row r="2840" ht="12.75" customHeight="1">
      <c r="A2840" s="146"/>
      <c r="B2840" s="146" t="str">
        <f>'Product Ratings'!B2841</f>
        <v/>
      </c>
      <c r="C2840" s="146" t="str">
        <f>'Product Ratings'!C2841</f>
        <v/>
      </c>
      <c r="D2840" s="146" t="str">
        <f>'Product Ratings'!D2841</f>
        <v/>
      </c>
      <c r="E2840" s="146" t="str">
        <f>'Product Ratings'!E2841</f>
        <v/>
      </c>
      <c r="F2840" s="146" t="str">
        <f>'Product Ratings'!F2841</f>
        <v/>
      </c>
      <c r="G2840" s="146" t="str">
        <f>'Product Ratings'!G2841</f>
        <v/>
      </c>
      <c r="H2840" s="146" t="str">
        <f>'Product Ratings'!H2841</f>
        <v/>
      </c>
      <c r="I2840" s="146" t="str">
        <f>'Product Ratings'!I2841</f>
        <v/>
      </c>
      <c r="J2840" s="305" t="str">
        <f>'Product Ratings'!J2841</f>
        <v/>
      </c>
      <c r="K2840" s="146" t="str">
        <f>'Product Ratings'!K2841</f>
        <v/>
      </c>
      <c r="L2840" s="146" t="str">
        <f>'Product Ratings'!L2841</f>
        <v/>
      </c>
      <c r="M2840" s="134" t="str">
        <f>'Product Ratings'!M2841</f>
        <v/>
      </c>
      <c r="N2840" s="146"/>
      <c r="O2840" s="139" t="str">
        <f>'Product Ratings'!O2841</f>
        <v/>
      </c>
      <c r="P2840" s="139" t="str">
        <f>'Product Ratings'!P2841</f>
        <v/>
      </c>
      <c r="Q2840" s="139" t="str">
        <f>'Product Ratings'!Q2841</f>
        <v/>
      </c>
      <c r="R2840" s="139" t="str">
        <f>'Product Ratings'!R2841</f>
        <v/>
      </c>
      <c r="S2840" s="139" t="str">
        <f>'Product Ratings'!S2841</f>
        <v/>
      </c>
      <c r="T2840" s="307" t="str">
        <f>'Product Ratings'!T2841</f>
        <v/>
      </c>
      <c r="U2840" s="146"/>
      <c r="V2840" s="146"/>
      <c r="W2840" s="146"/>
    </row>
    <row r="2841" ht="12.75" customHeight="1">
      <c r="A2841" s="146"/>
      <c r="B2841" s="146" t="str">
        <f>'Product Ratings'!B2842</f>
        <v/>
      </c>
      <c r="C2841" s="146" t="str">
        <f>'Product Ratings'!C2842</f>
        <v/>
      </c>
      <c r="D2841" s="146" t="str">
        <f>'Product Ratings'!D2842</f>
        <v/>
      </c>
      <c r="E2841" s="146" t="str">
        <f>'Product Ratings'!E2842</f>
        <v/>
      </c>
      <c r="F2841" s="146" t="str">
        <f>'Product Ratings'!F2842</f>
        <v/>
      </c>
      <c r="G2841" s="146" t="str">
        <f>'Product Ratings'!G2842</f>
        <v/>
      </c>
      <c r="H2841" s="146" t="str">
        <f>'Product Ratings'!H2842</f>
        <v/>
      </c>
      <c r="I2841" s="146" t="str">
        <f>'Product Ratings'!I2842</f>
        <v/>
      </c>
      <c r="J2841" s="305" t="str">
        <f>'Product Ratings'!J2842</f>
        <v/>
      </c>
      <c r="K2841" s="146" t="str">
        <f>'Product Ratings'!K2842</f>
        <v/>
      </c>
      <c r="L2841" s="146" t="str">
        <f>'Product Ratings'!L2842</f>
        <v/>
      </c>
      <c r="M2841" s="134" t="str">
        <f>'Product Ratings'!M2842</f>
        <v/>
      </c>
      <c r="N2841" s="146"/>
      <c r="O2841" s="139" t="str">
        <f>'Product Ratings'!O2842</f>
        <v/>
      </c>
      <c r="P2841" s="139" t="str">
        <f>'Product Ratings'!P2842</f>
        <v/>
      </c>
      <c r="Q2841" s="139" t="str">
        <f>'Product Ratings'!Q2842</f>
        <v/>
      </c>
      <c r="R2841" s="139" t="str">
        <f>'Product Ratings'!R2842</f>
        <v/>
      </c>
      <c r="S2841" s="139" t="str">
        <f>'Product Ratings'!S2842</f>
        <v/>
      </c>
      <c r="T2841" s="307" t="str">
        <f>'Product Ratings'!T2842</f>
        <v/>
      </c>
      <c r="U2841" s="146"/>
      <c r="V2841" s="146"/>
      <c r="W2841" s="146"/>
    </row>
    <row r="2842" ht="12.75" customHeight="1">
      <c r="A2842" s="146"/>
      <c r="B2842" s="146" t="str">
        <f>'Product Ratings'!B2843</f>
        <v/>
      </c>
      <c r="C2842" s="146" t="str">
        <f>'Product Ratings'!C2843</f>
        <v/>
      </c>
      <c r="D2842" s="146" t="str">
        <f>'Product Ratings'!D2843</f>
        <v/>
      </c>
      <c r="E2842" s="146" t="str">
        <f>'Product Ratings'!E2843</f>
        <v/>
      </c>
      <c r="F2842" s="146" t="str">
        <f>'Product Ratings'!F2843</f>
        <v/>
      </c>
      <c r="G2842" s="146" t="str">
        <f>'Product Ratings'!G2843</f>
        <v/>
      </c>
      <c r="H2842" s="146" t="str">
        <f>'Product Ratings'!H2843</f>
        <v/>
      </c>
      <c r="I2842" s="146" t="str">
        <f>'Product Ratings'!I2843</f>
        <v/>
      </c>
      <c r="J2842" s="305" t="str">
        <f>'Product Ratings'!J2843</f>
        <v/>
      </c>
      <c r="K2842" s="146" t="str">
        <f>'Product Ratings'!K2843</f>
        <v/>
      </c>
      <c r="L2842" s="146" t="str">
        <f>'Product Ratings'!L2843</f>
        <v/>
      </c>
      <c r="M2842" s="134" t="str">
        <f>'Product Ratings'!M2843</f>
        <v/>
      </c>
      <c r="N2842" s="146"/>
      <c r="O2842" s="139" t="str">
        <f>'Product Ratings'!O2843</f>
        <v/>
      </c>
      <c r="P2842" s="139" t="str">
        <f>'Product Ratings'!P2843</f>
        <v/>
      </c>
      <c r="Q2842" s="139" t="str">
        <f>'Product Ratings'!Q2843</f>
        <v/>
      </c>
      <c r="R2842" s="139" t="str">
        <f>'Product Ratings'!R2843</f>
        <v/>
      </c>
      <c r="S2842" s="139" t="str">
        <f>'Product Ratings'!S2843</f>
        <v/>
      </c>
      <c r="T2842" s="307" t="str">
        <f>'Product Ratings'!T2843</f>
        <v/>
      </c>
      <c r="U2842" s="146"/>
      <c r="V2842" s="146"/>
      <c r="W2842" s="146"/>
    </row>
    <row r="2843" ht="12.75" customHeight="1">
      <c r="A2843" s="146"/>
      <c r="B2843" s="146" t="str">
        <f>'Product Ratings'!B2844</f>
        <v/>
      </c>
      <c r="C2843" s="146" t="str">
        <f>'Product Ratings'!C2844</f>
        <v/>
      </c>
      <c r="D2843" s="146" t="str">
        <f>'Product Ratings'!D2844</f>
        <v/>
      </c>
      <c r="E2843" s="146" t="str">
        <f>'Product Ratings'!E2844</f>
        <v/>
      </c>
      <c r="F2843" s="146" t="str">
        <f>'Product Ratings'!F2844</f>
        <v/>
      </c>
      <c r="G2843" s="146" t="str">
        <f>'Product Ratings'!G2844</f>
        <v/>
      </c>
      <c r="H2843" s="146" t="str">
        <f>'Product Ratings'!H2844</f>
        <v/>
      </c>
      <c r="I2843" s="146" t="str">
        <f>'Product Ratings'!I2844</f>
        <v/>
      </c>
      <c r="J2843" s="305" t="str">
        <f>'Product Ratings'!J2844</f>
        <v/>
      </c>
      <c r="K2843" s="146" t="str">
        <f>'Product Ratings'!K2844</f>
        <v/>
      </c>
      <c r="L2843" s="146" t="str">
        <f>'Product Ratings'!L2844</f>
        <v/>
      </c>
      <c r="M2843" s="134" t="str">
        <f>'Product Ratings'!M2844</f>
        <v/>
      </c>
      <c r="N2843" s="146"/>
      <c r="O2843" s="139" t="str">
        <f>'Product Ratings'!O2844</f>
        <v/>
      </c>
      <c r="P2843" s="139" t="str">
        <f>'Product Ratings'!P2844</f>
        <v/>
      </c>
      <c r="Q2843" s="139" t="str">
        <f>'Product Ratings'!Q2844</f>
        <v/>
      </c>
      <c r="R2843" s="139" t="str">
        <f>'Product Ratings'!R2844</f>
        <v/>
      </c>
      <c r="S2843" s="139" t="str">
        <f>'Product Ratings'!S2844</f>
        <v/>
      </c>
      <c r="T2843" s="307" t="str">
        <f>'Product Ratings'!T2844</f>
        <v/>
      </c>
      <c r="U2843" s="146"/>
      <c r="V2843" s="146"/>
      <c r="W2843" s="146"/>
    </row>
    <row r="2844" ht="12.75" customHeight="1">
      <c r="A2844" s="146"/>
      <c r="B2844" s="146" t="str">
        <f>'Product Ratings'!B2845</f>
        <v/>
      </c>
      <c r="C2844" s="146" t="str">
        <f>'Product Ratings'!C2845</f>
        <v/>
      </c>
      <c r="D2844" s="146" t="str">
        <f>'Product Ratings'!D2845</f>
        <v/>
      </c>
      <c r="E2844" s="146" t="str">
        <f>'Product Ratings'!E2845</f>
        <v/>
      </c>
      <c r="F2844" s="146" t="str">
        <f>'Product Ratings'!F2845</f>
        <v/>
      </c>
      <c r="G2844" s="146" t="str">
        <f>'Product Ratings'!G2845</f>
        <v/>
      </c>
      <c r="H2844" s="146" t="str">
        <f>'Product Ratings'!H2845</f>
        <v/>
      </c>
      <c r="I2844" s="146" t="str">
        <f>'Product Ratings'!I2845</f>
        <v/>
      </c>
      <c r="J2844" s="305" t="str">
        <f>'Product Ratings'!J2845</f>
        <v/>
      </c>
      <c r="K2844" s="146" t="str">
        <f>'Product Ratings'!K2845</f>
        <v/>
      </c>
      <c r="L2844" s="146" t="str">
        <f>'Product Ratings'!L2845</f>
        <v/>
      </c>
      <c r="M2844" s="134" t="str">
        <f>'Product Ratings'!M2845</f>
        <v/>
      </c>
      <c r="N2844" s="146"/>
      <c r="O2844" s="139" t="str">
        <f>'Product Ratings'!O2845</f>
        <v/>
      </c>
      <c r="P2844" s="139" t="str">
        <f>'Product Ratings'!P2845</f>
        <v/>
      </c>
      <c r="Q2844" s="139" t="str">
        <f>'Product Ratings'!Q2845</f>
        <v/>
      </c>
      <c r="R2844" s="139" t="str">
        <f>'Product Ratings'!R2845</f>
        <v/>
      </c>
      <c r="S2844" s="139" t="str">
        <f>'Product Ratings'!S2845</f>
        <v/>
      </c>
      <c r="T2844" s="307" t="str">
        <f>'Product Ratings'!T2845</f>
        <v/>
      </c>
      <c r="U2844" s="146"/>
      <c r="V2844" s="146"/>
      <c r="W2844" s="146"/>
    </row>
    <row r="2845" ht="12.75" customHeight="1">
      <c r="A2845" s="146"/>
      <c r="B2845" s="146" t="str">
        <f>'Product Ratings'!B2846</f>
        <v/>
      </c>
      <c r="C2845" s="146" t="str">
        <f>'Product Ratings'!C2846</f>
        <v/>
      </c>
      <c r="D2845" s="146" t="str">
        <f>'Product Ratings'!D2846</f>
        <v/>
      </c>
      <c r="E2845" s="146" t="str">
        <f>'Product Ratings'!E2846</f>
        <v/>
      </c>
      <c r="F2845" s="146" t="str">
        <f>'Product Ratings'!F2846</f>
        <v/>
      </c>
      <c r="G2845" s="146" t="str">
        <f>'Product Ratings'!G2846</f>
        <v/>
      </c>
      <c r="H2845" s="146" t="str">
        <f>'Product Ratings'!H2846</f>
        <v/>
      </c>
      <c r="I2845" s="146" t="str">
        <f>'Product Ratings'!I2846</f>
        <v/>
      </c>
      <c r="J2845" s="305" t="str">
        <f>'Product Ratings'!J2846</f>
        <v/>
      </c>
      <c r="K2845" s="146" t="str">
        <f>'Product Ratings'!K2846</f>
        <v/>
      </c>
      <c r="L2845" s="146" t="str">
        <f>'Product Ratings'!L2846</f>
        <v/>
      </c>
      <c r="M2845" s="134" t="str">
        <f>'Product Ratings'!M2846</f>
        <v/>
      </c>
      <c r="N2845" s="146"/>
      <c r="O2845" s="139" t="str">
        <f>'Product Ratings'!O2846</f>
        <v/>
      </c>
      <c r="P2845" s="139" t="str">
        <f>'Product Ratings'!P2846</f>
        <v/>
      </c>
      <c r="Q2845" s="139" t="str">
        <f>'Product Ratings'!Q2846</f>
        <v/>
      </c>
      <c r="R2845" s="139" t="str">
        <f>'Product Ratings'!R2846</f>
        <v/>
      </c>
      <c r="S2845" s="139" t="str">
        <f>'Product Ratings'!S2846</f>
        <v/>
      </c>
      <c r="T2845" s="307" t="str">
        <f>'Product Ratings'!T2846</f>
        <v/>
      </c>
      <c r="U2845" s="146"/>
      <c r="V2845" s="146"/>
      <c r="W2845" s="146"/>
    </row>
    <row r="2846" ht="12.75" customHeight="1">
      <c r="A2846" s="146"/>
      <c r="B2846" s="146" t="str">
        <f>'Product Ratings'!B2847</f>
        <v/>
      </c>
      <c r="C2846" s="146" t="str">
        <f>'Product Ratings'!C2847</f>
        <v/>
      </c>
      <c r="D2846" s="146" t="str">
        <f>'Product Ratings'!D2847</f>
        <v/>
      </c>
      <c r="E2846" s="146" t="str">
        <f>'Product Ratings'!E2847</f>
        <v/>
      </c>
      <c r="F2846" s="146" t="str">
        <f>'Product Ratings'!F2847</f>
        <v/>
      </c>
      <c r="G2846" s="146" t="str">
        <f>'Product Ratings'!G2847</f>
        <v/>
      </c>
      <c r="H2846" s="146" t="str">
        <f>'Product Ratings'!H2847</f>
        <v/>
      </c>
      <c r="I2846" s="146" t="str">
        <f>'Product Ratings'!I2847</f>
        <v/>
      </c>
      <c r="J2846" s="305" t="str">
        <f>'Product Ratings'!J2847</f>
        <v/>
      </c>
      <c r="K2846" s="146" t="str">
        <f>'Product Ratings'!K2847</f>
        <v/>
      </c>
      <c r="L2846" s="146" t="str">
        <f>'Product Ratings'!L2847</f>
        <v/>
      </c>
      <c r="M2846" s="134" t="str">
        <f>'Product Ratings'!M2847</f>
        <v/>
      </c>
      <c r="N2846" s="146"/>
      <c r="O2846" s="139" t="str">
        <f>'Product Ratings'!O2847</f>
        <v/>
      </c>
      <c r="P2846" s="139" t="str">
        <f>'Product Ratings'!P2847</f>
        <v/>
      </c>
      <c r="Q2846" s="139" t="str">
        <f>'Product Ratings'!Q2847</f>
        <v/>
      </c>
      <c r="R2846" s="139" t="str">
        <f>'Product Ratings'!R2847</f>
        <v/>
      </c>
      <c r="S2846" s="139" t="str">
        <f>'Product Ratings'!S2847</f>
        <v/>
      </c>
      <c r="T2846" s="307" t="str">
        <f>'Product Ratings'!T2847</f>
        <v/>
      </c>
      <c r="U2846" s="146"/>
      <c r="V2846" s="146"/>
      <c r="W2846" s="146"/>
    </row>
    <row r="2847" ht="12.75" customHeight="1">
      <c r="A2847" s="146"/>
      <c r="B2847" s="146" t="str">
        <f>'Product Ratings'!B2848</f>
        <v/>
      </c>
      <c r="C2847" s="146" t="str">
        <f>'Product Ratings'!C2848</f>
        <v/>
      </c>
      <c r="D2847" s="146" t="str">
        <f>'Product Ratings'!D2848</f>
        <v/>
      </c>
      <c r="E2847" s="146" t="str">
        <f>'Product Ratings'!E2848</f>
        <v/>
      </c>
      <c r="F2847" s="146" t="str">
        <f>'Product Ratings'!F2848</f>
        <v/>
      </c>
      <c r="G2847" s="146" t="str">
        <f>'Product Ratings'!G2848</f>
        <v/>
      </c>
      <c r="H2847" s="146" t="str">
        <f>'Product Ratings'!H2848</f>
        <v/>
      </c>
      <c r="I2847" s="146" t="str">
        <f>'Product Ratings'!I2848</f>
        <v/>
      </c>
      <c r="J2847" s="305" t="str">
        <f>'Product Ratings'!J2848</f>
        <v/>
      </c>
      <c r="K2847" s="146" t="str">
        <f>'Product Ratings'!K2848</f>
        <v/>
      </c>
      <c r="L2847" s="146" t="str">
        <f>'Product Ratings'!L2848</f>
        <v/>
      </c>
      <c r="M2847" s="134" t="str">
        <f>'Product Ratings'!M2848</f>
        <v/>
      </c>
      <c r="N2847" s="146"/>
      <c r="O2847" s="139" t="str">
        <f>'Product Ratings'!O2848</f>
        <v/>
      </c>
      <c r="P2847" s="139" t="str">
        <f>'Product Ratings'!P2848</f>
        <v/>
      </c>
      <c r="Q2847" s="139" t="str">
        <f>'Product Ratings'!Q2848</f>
        <v/>
      </c>
      <c r="R2847" s="139" t="str">
        <f>'Product Ratings'!R2848</f>
        <v/>
      </c>
      <c r="S2847" s="139" t="str">
        <f>'Product Ratings'!S2848</f>
        <v/>
      </c>
      <c r="T2847" s="307" t="str">
        <f>'Product Ratings'!T2848</f>
        <v/>
      </c>
      <c r="U2847" s="146"/>
      <c r="V2847" s="146"/>
      <c r="W2847" s="146"/>
    </row>
    <row r="2848" ht="12.75" customHeight="1">
      <c r="A2848" s="146"/>
      <c r="B2848" s="146" t="str">
        <f>'Product Ratings'!B2849</f>
        <v/>
      </c>
      <c r="C2848" s="146" t="str">
        <f>'Product Ratings'!C2849</f>
        <v/>
      </c>
      <c r="D2848" s="146" t="str">
        <f>'Product Ratings'!D2849</f>
        <v/>
      </c>
      <c r="E2848" s="146" t="str">
        <f>'Product Ratings'!E2849</f>
        <v/>
      </c>
      <c r="F2848" s="146" t="str">
        <f>'Product Ratings'!F2849</f>
        <v/>
      </c>
      <c r="G2848" s="146" t="str">
        <f>'Product Ratings'!G2849</f>
        <v/>
      </c>
      <c r="H2848" s="146" t="str">
        <f>'Product Ratings'!H2849</f>
        <v/>
      </c>
      <c r="I2848" s="146" t="str">
        <f>'Product Ratings'!I2849</f>
        <v/>
      </c>
      <c r="J2848" s="305" t="str">
        <f>'Product Ratings'!J2849</f>
        <v/>
      </c>
      <c r="K2848" s="146" t="str">
        <f>'Product Ratings'!K2849</f>
        <v/>
      </c>
      <c r="L2848" s="146" t="str">
        <f>'Product Ratings'!L2849</f>
        <v/>
      </c>
      <c r="M2848" s="134" t="str">
        <f>'Product Ratings'!M2849</f>
        <v/>
      </c>
      <c r="N2848" s="146"/>
      <c r="O2848" s="139" t="str">
        <f>'Product Ratings'!O2849</f>
        <v/>
      </c>
      <c r="P2848" s="139" t="str">
        <f>'Product Ratings'!P2849</f>
        <v/>
      </c>
      <c r="Q2848" s="139" t="str">
        <f>'Product Ratings'!Q2849</f>
        <v/>
      </c>
      <c r="R2848" s="139" t="str">
        <f>'Product Ratings'!R2849</f>
        <v/>
      </c>
      <c r="S2848" s="139" t="str">
        <f>'Product Ratings'!S2849</f>
        <v/>
      </c>
      <c r="T2848" s="307" t="str">
        <f>'Product Ratings'!T2849</f>
        <v/>
      </c>
      <c r="U2848" s="146"/>
      <c r="V2848" s="146"/>
      <c r="W2848" s="146"/>
    </row>
    <row r="2849" ht="12.75" customHeight="1">
      <c r="A2849" s="146"/>
      <c r="B2849" s="146" t="str">
        <f>'Product Ratings'!B2850</f>
        <v/>
      </c>
      <c r="C2849" s="146" t="str">
        <f>'Product Ratings'!C2850</f>
        <v/>
      </c>
      <c r="D2849" s="146" t="str">
        <f>'Product Ratings'!D2850</f>
        <v/>
      </c>
      <c r="E2849" s="146" t="str">
        <f>'Product Ratings'!E2850</f>
        <v/>
      </c>
      <c r="F2849" s="146" t="str">
        <f>'Product Ratings'!F2850</f>
        <v/>
      </c>
      <c r="G2849" s="146" t="str">
        <f>'Product Ratings'!G2850</f>
        <v/>
      </c>
      <c r="H2849" s="146" t="str">
        <f>'Product Ratings'!H2850</f>
        <v/>
      </c>
      <c r="I2849" s="146" t="str">
        <f>'Product Ratings'!I2850</f>
        <v/>
      </c>
      <c r="J2849" s="305" t="str">
        <f>'Product Ratings'!J2850</f>
        <v/>
      </c>
      <c r="K2849" s="146" t="str">
        <f>'Product Ratings'!K2850</f>
        <v/>
      </c>
      <c r="L2849" s="146" t="str">
        <f>'Product Ratings'!L2850</f>
        <v/>
      </c>
      <c r="M2849" s="134" t="str">
        <f>'Product Ratings'!M2850</f>
        <v/>
      </c>
      <c r="N2849" s="146"/>
      <c r="O2849" s="139" t="str">
        <f>'Product Ratings'!O2850</f>
        <v/>
      </c>
      <c r="P2849" s="139" t="str">
        <f>'Product Ratings'!P2850</f>
        <v/>
      </c>
      <c r="Q2849" s="139" t="str">
        <f>'Product Ratings'!Q2850</f>
        <v/>
      </c>
      <c r="R2849" s="139" t="str">
        <f>'Product Ratings'!R2850</f>
        <v/>
      </c>
      <c r="S2849" s="139" t="str">
        <f>'Product Ratings'!S2850</f>
        <v/>
      </c>
      <c r="T2849" s="307" t="str">
        <f>'Product Ratings'!T2850</f>
        <v/>
      </c>
      <c r="U2849" s="146"/>
      <c r="V2849" s="146"/>
      <c r="W2849" s="146"/>
    </row>
    <row r="2850" ht="12.75" customHeight="1">
      <c r="A2850" s="146"/>
      <c r="B2850" s="146" t="str">
        <f>'Product Ratings'!B2851</f>
        <v/>
      </c>
      <c r="C2850" s="146" t="str">
        <f>'Product Ratings'!C2851</f>
        <v/>
      </c>
      <c r="D2850" s="146" t="str">
        <f>'Product Ratings'!D2851</f>
        <v/>
      </c>
      <c r="E2850" s="146" t="str">
        <f>'Product Ratings'!E2851</f>
        <v/>
      </c>
      <c r="F2850" s="146" t="str">
        <f>'Product Ratings'!F2851</f>
        <v/>
      </c>
      <c r="G2850" s="146" t="str">
        <f>'Product Ratings'!G2851</f>
        <v/>
      </c>
      <c r="H2850" s="146" t="str">
        <f>'Product Ratings'!H2851</f>
        <v/>
      </c>
      <c r="I2850" s="146" t="str">
        <f>'Product Ratings'!I2851</f>
        <v/>
      </c>
      <c r="J2850" s="305" t="str">
        <f>'Product Ratings'!J2851</f>
        <v/>
      </c>
      <c r="K2850" s="146" t="str">
        <f>'Product Ratings'!K2851</f>
        <v/>
      </c>
      <c r="L2850" s="146" t="str">
        <f>'Product Ratings'!L2851</f>
        <v/>
      </c>
      <c r="M2850" s="134" t="str">
        <f>'Product Ratings'!M2851</f>
        <v/>
      </c>
      <c r="N2850" s="146"/>
      <c r="O2850" s="139" t="str">
        <f>'Product Ratings'!O2851</f>
        <v/>
      </c>
      <c r="P2850" s="139" t="str">
        <f>'Product Ratings'!P2851</f>
        <v/>
      </c>
      <c r="Q2850" s="139" t="str">
        <f>'Product Ratings'!Q2851</f>
        <v/>
      </c>
      <c r="R2850" s="139" t="str">
        <f>'Product Ratings'!R2851</f>
        <v/>
      </c>
      <c r="S2850" s="139" t="str">
        <f>'Product Ratings'!S2851</f>
        <v/>
      </c>
      <c r="T2850" s="307" t="str">
        <f>'Product Ratings'!T2851</f>
        <v/>
      </c>
      <c r="U2850" s="146"/>
      <c r="V2850" s="146"/>
      <c r="W2850" s="146"/>
    </row>
    <row r="2851" ht="12.75" customHeight="1">
      <c r="A2851" s="146"/>
      <c r="B2851" s="146" t="str">
        <f>'Product Ratings'!B2852</f>
        <v/>
      </c>
      <c r="C2851" s="146" t="str">
        <f>'Product Ratings'!C2852</f>
        <v/>
      </c>
      <c r="D2851" s="146" t="str">
        <f>'Product Ratings'!D2852</f>
        <v/>
      </c>
      <c r="E2851" s="146" t="str">
        <f>'Product Ratings'!E2852</f>
        <v/>
      </c>
      <c r="F2851" s="146" t="str">
        <f>'Product Ratings'!F2852</f>
        <v/>
      </c>
      <c r="G2851" s="146" t="str">
        <f>'Product Ratings'!G2852</f>
        <v/>
      </c>
      <c r="H2851" s="146" t="str">
        <f>'Product Ratings'!H2852</f>
        <v/>
      </c>
      <c r="I2851" s="146" t="str">
        <f>'Product Ratings'!I2852</f>
        <v/>
      </c>
      <c r="J2851" s="305" t="str">
        <f>'Product Ratings'!J2852</f>
        <v/>
      </c>
      <c r="K2851" s="146" t="str">
        <f>'Product Ratings'!K2852</f>
        <v/>
      </c>
      <c r="L2851" s="146" t="str">
        <f>'Product Ratings'!L2852</f>
        <v/>
      </c>
      <c r="M2851" s="134" t="str">
        <f>'Product Ratings'!M2852</f>
        <v/>
      </c>
      <c r="N2851" s="146"/>
      <c r="O2851" s="139" t="str">
        <f>'Product Ratings'!O2852</f>
        <v/>
      </c>
      <c r="P2851" s="139" t="str">
        <f>'Product Ratings'!P2852</f>
        <v/>
      </c>
      <c r="Q2851" s="139" t="str">
        <f>'Product Ratings'!Q2852</f>
        <v/>
      </c>
      <c r="R2851" s="139" t="str">
        <f>'Product Ratings'!R2852</f>
        <v/>
      </c>
      <c r="S2851" s="139" t="str">
        <f>'Product Ratings'!S2852</f>
        <v/>
      </c>
      <c r="T2851" s="307" t="str">
        <f>'Product Ratings'!T2852</f>
        <v/>
      </c>
      <c r="U2851" s="146"/>
      <c r="V2851" s="146"/>
      <c r="W2851" s="146"/>
    </row>
    <row r="2852" ht="12.75" customHeight="1">
      <c r="A2852" s="146"/>
      <c r="B2852" s="146" t="str">
        <f>'Product Ratings'!B2853</f>
        <v/>
      </c>
      <c r="C2852" s="146" t="str">
        <f>'Product Ratings'!C2853</f>
        <v/>
      </c>
      <c r="D2852" s="146" t="str">
        <f>'Product Ratings'!D2853</f>
        <v/>
      </c>
      <c r="E2852" s="146" t="str">
        <f>'Product Ratings'!E2853</f>
        <v/>
      </c>
      <c r="F2852" s="146" t="str">
        <f>'Product Ratings'!F2853</f>
        <v/>
      </c>
      <c r="G2852" s="146" t="str">
        <f>'Product Ratings'!G2853</f>
        <v/>
      </c>
      <c r="H2852" s="146" t="str">
        <f>'Product Ratings'!H2853</f>
        <v/>
      </c>
      <c r="I2852" s="146" t="str">
        <f>'Product Ratings'!I2853</f>
        <v/>
      </c>
      <c r="J2852" s="305" t="str">
        <f>'Product Ratings'!J2853</f>
        <v/>
      </c>
      <c r="K2852" s="146" t="str">
        <f>'Product Ratings'!K2853</f>
        <v/>
      </c>
      <c r="L2852" s="146" t="str">
        <f>'Product Ratings'!L2853</f>
        <v/>
      </c>
      <c r="M2852" s="134" t="str">
        <f>'Product Ratings'!M2853</f>
        <v/>
      </c>
      <c r="N2852" s="146"/>
      <c r="O2852" s="139" t="str">
        <f>'Product Ratings'!O2853</f>
        <v/>
      </c>
      <c r="P2852" s="139" t="str">
        <f>'Product Ratings'!P2853</f>
        <v/>
      </c>
      <c r="Q2852" s="139" t="str">
        <f>'Product Ratings'!Q2853</f>
        <v/>
      </c>
      <c r="R2852" s="139" t="str">
        <f>'Product Ratings'!R2853</f>
        <v/>
      </c>
      <c r="S2852" s="139" t="str">
        <f>'Product Ratings'!S2853</f>
        <v/>
      </c>
      <c r="T2852" s="307" t="str">
        <f>'Product Ratings'!T2853</f>
        <v/>
      </c>
      <c r="U2852" s="146"/>
      <c r="V2852" s="146"/>
      <c r="W2852" s="146"/>
    </row>
    <row r="2853" ht="12.75" customHeight="1">
      <c r="A2853" s="146"/>
      <c r="B2853" s="146" t="str">
        <f>'Product Ratings'!B2854</f>
        <v/>
      </c>
      <c r="C2853" s="146" t="str">
        <f>'Product Ratings'!C2854</f>
        <v/>
      </c>
      <c r="D2853" s="146" t="str">
        <f>'Product Ratings'!D2854</f>
        <v/>
      </c>
      <c r="E2853" s="146" t="str">
        <f>'Product Ratings'!E2854</f>
        <v/>
      </c>
      <c r="F2853" s="146" t="str">
        <f>'Product Ratings'!F2854</f>
        <v/>
      </c>
      <c r="G2853" s="146" t="str">
        <f>'Product Ratings'!G2854</f>
        <v/>
      </c>
      <c r="H2853" s="146" t="str">
        <f>'Product Ratings'!H2854</f>
        <v/>
      </c>
      <c r="I2853" s="146" t="str">
        <f>'Product Ratings'!I2854</f>
        <v/>
      </c>
      <c r="J2853" s="305" t="str">
        <f>'Product Ratings'!J2854</f>
        <v/>
      </c>
      <c r="K2853" s="146" t="str">
        <f>'Product Ratings'!K2854</f>
        <v/>
      </c>
      <c r="L2853" s="146" t="str">
        <f>'Product Ratings'!L2854</f>
        <v/>
      </c>
      <c r="M2853" s="134" t="str">
        <f>'Product Ratings'!M2854</f>
        <v/>
      </c>
      <c r="N2853" s="146"/>
      <c r="O2853" s="139" t="str">
        <f>'Product Ratings'!O2854</f>
        <v/>
      </c>
      <c r="P2853" s="139" t="str">
        <f>'Product Ratings'!P2854</f>
        <v/>
      </c>
      <c r="Q2853" s="139" t="str">
        <f>'Product Ratings'!Q2854</f>
        <v/>
      </c>
      <c r="R2853" s="139" t="str">
        <f>'Product Ratings'!R2854</f>
        <v/>
      </c>
      <c r="S2853" s="139" t="str">
        <f>'Product Ratings'!S2854</f>
        <v/>
      </c>
      <c r="T2853" s="307" t="str">
        <f>'Product Ratings'!T2854</f>
        <v/>
      </c>
      <c r="U2853" s="146"/>
      <c r="V2853" s="146"/>
      <c r="W2853" s="146"/>
    </row>
    <row r="2854" ht="12.75" customHeight="1">
      <c r="A2854" s="146"/>
      <c r="B2854" s="146" t="str">
        <f>'Product Ratings'!B2855</f>
        <v/>
      </c>
      <c r="C2854" s="146" t="str">
        <f>'Product Ratings'!C2855</f>
        <v/>
      </c>
      <c r="D2854" s="146" t="str">
        <f>'Product Ratings'!D2855</f>
        <v/>
      </c>
      <c r="E2854" s="146" t="str">
        <f>'Product Ratings'!E2855</f>
        <v/>
      </c>
      <c r="F2854" s="146" t="str">
        <f>'Product Ratings'!F2855</f>
        <v/>
      </c>
      <c r="G2854" s="146" t="str">
        <f>'Product Ratings'!G2855</f>
        <v/>
      </c>
      <c r="H2854" s="146" t="str">
        <f>'Product Ratings'!H2855</f>
        <v/>
      </c>
      <c r="I2854" s="146" t="str">
        <f>'Product Ratings'!I2855</f>
        <v/>
      </c>
      <c r="J2854" s="305" t="str">
        <f>'Product Ratings'!J2855</f>
        <v/>
      </c>
      <c r="K2854" s="146" t="str">
        <f>'Product Ratings'!K2855</f>
        <v/>
      </c>
      <c r="L2854" s="146" t="str">
        <f>'Product Ratings'!L2855</f>
        <v/>
      </c>
      <c r="M2854" s="134" t="str">
        <f>'Product Ratings'!M2855</f>
        <v/>
      </c>
      <c r="N2854" s="146"/>
      <c r="O2854" s="139" t="str">
        <f>'Product Ratings'!O2855</f>
        <v/>
      </c>
      <c r="P2854" s="139" t="str">
        <f>'Product Ratings'!P2855</f>
        <v/>
      </c>
      <c r="Q2854" s="139" t="str">
        <f>'Product Ratings'!Q2855</f>
        <v/>
      </c>
      <c r="R2854" s="139" t="str">
        <f>'Product Ratings'!R2855</f>
        <v/>
      </c>
      <c r="S2854" s="139" t="str">
        <f>'Product Ratings'!S2855</f>
        <v/>
      </c>
      <c r="T2854" s="307" t="str">
        <f>'Product Ratings'!T2855</f>
        <v/>
      </c>
      <c r="U2854" s="146"/>
      <c r="V2854" s="146"/>
      <c r="W2854" s="146"/>
    </row>
    <row r="2855" ht="12.75" customHeight="1">
      <c r="A2855" s="146"/>
      <c r="B2855" s="146" t="str">
        <f>'Product Ratings'!B2856</f>
        <v/>
      </c>
      <c r="C2855" s="146" t="str">
        <f>'Product Ratings'!C2856</f>
        <v/>
      </c>
      <c r="D2855" s="146" t="str">
        <f>'Product Ratings'!D2856</f>
        <v/>
      </c>
      <c r="E2855" s="146" t="str">
        <f>'Product Ratings'!E2856</f>
        <v/>
      </c>
      <c r="F2855" s="146" t="str">
        <f>'Product Ratings'!F2856</f>
        <v/>
      </c>
      <c r="G2855" s="146" t="str">
        <f>'Product Ratings'!G2856</f>
        <v/>
      </c>
      <c r="H2855" s="146" t="str">
        <f>'Product Ratings'!H2856</f>
        <v/>
      </c>
      <c r="I2855" s="146" t="str">
        <f>'Product Ratings'!I2856</f>
        <v/>
      </c>
      <c r="J2855" s="305" t="str">
        <f>'Product Ratings'!J2856</f>
        <v/>
      </c>
      <c r="K2855" s="146" t="str">
        <f>'Product Ratings'!K2856</f>
        <v/>
      </c>
      <c r="L2855" s="146" t="str">
        <f>'Product Ratings'!L2856</f>
        <v/>
      </c>
      <c r="M2855" s="134" t="str">
        <f>'Product Ratings'!M2856</f>
        <v/>
      </c>
      <c r="N2855" s="146"/>
      <c r="O2855" s="139" t="str">
        <f>'Product Ratings'!O2856</f>
        <v/>
      </c>
      <c r="P2855" s="139" t="str">
        <f>'Product Ratings'!P2856</f>
        <v/>
      </c>
      <c r="Q2855" s="139" t="str">
        <f>'Product Ratings'!Q2856</f>
        <v/>
      </c>
      <c r="R2855" s="139" t="str">
        <f>'Product Ratings'!R2856</f>
        <v/>
      </c>
      <c r="S2855" s="139" t="str">
        <f>'Product Ratings'!S2856</f>
        <v/>
      </c>
      <c r="T2855" s="307" t="str">
        <f>'Product Ratings'!T2856</f>
        <v/>
      </c>
      <c r="U2855" s="146"/>
      <c r="V2855" s="146"/>
      <c r="W2855" s="146"/>
    </row>
    <row r="2856" ht="12.75" customHeight="1">
      <c r="A2856" s="146"/>
      <c r="B2856" s="146" t="str">
        <f>'Product Ratings'!B2857</f>
        <v/>
      </c>
      <c r="C2856" s="146" t="str">
        <f>'Product Ratings'!C2857</f>
        <v/>
      </c>
      <c r="D2856" s="146" t="str">
        <f>'Product Ratings'!D2857</f>
        <v/>
      </c>
      <c r="E2856" s="146" t="str">
        <f>'Product Ratings'!E2857</f>
        <v/>
      </c>
      <c r="F2856" s="146" t="str">
        <f>'Product Ratings'!F2857</f>
        <v/>
      </c>
      <c r="G2856" s="146" t="str">
        <f>'Product Ratings'!G2857</f>
        <v/>
      </c>
      <c r="H2856" s="146" t="str">
        <f>'Product Ratings'!H2857</f>
        <v/>
      </c>
      <c r="I2856" s="146" t="str">
        <f>'Product Ratings'!I2857</f>
        <v/>
      </c>
      <c r="J2856" s="305" t="str">
        <f>'Product Ratings'!J2857</f>
        <v/>
      </c>
      <c r="K2856" s="146" t="str">
        <f>'Product Ratings'!K2857</f>
        <v/>
      </c>
      <c r="L2856" s="146" t="str">
        <f>'Product Ratings'!L2857</f>
        <v/>
      </c>
      <c r="M2856" s="134" t="str">
        <f>'Product Ratings'!M2857</f>
        <v/>
      </c>
      <c r="N2856" s="146"/>
      <c r="O2856" s="139" t="str">
        <f>'Product Ratings'!O2857</f>
        <v/>
      </c>
      <c r="P2856" s="139" t="str">
        <f>'Product Ratings'!P2857</f>
        <v/>
      </c>
      <c r="Q2856" s="139" t="str">
        <f>'Product Ratings'!Q2857</f>
        <v/>
      </c>
      <c r="R2856" s="139" t="str">
        <f>'Product Ratings'!R2857</f>
        <v/>
      </c>
      <c r="S2856" s="139" t="str">
        <f>'Product Ratings'!S2857</f>
        <v/>
      </c>
      <c r="T2856" s="307" t="str">
        <f>'Product Ratings'!T2857</f>
        <v/>
      </c>
      <c r="U2856" s="146"/>
      <c r="V2856" s="146"/>
      <c r="W2856" s="146"/>
    </row>
    <row r="2857" ht="12.75" customHeight="1">
      <c r="A2857" s="146"/>
      <c r="B2857" s="146" t="str">
        <f>'Product Ratings'!B2858</f>
        <v/>
      </c>
      <c r="C2857" s="146" t="str">
        <f>'Product Ratings'!C2858</f>
        <v/>
      </c>
      <c r="D2857" s="146" t="str">
        <f>'Product Ratings'!D2858</f>
        <v/>
      </c>
      <c r="E2857" s="146" t="str">
        <f>'Product Ratings'!E2858</f>
        <v/>
      </c>
      <c r="F2857" s="146" t="str">
        <f>'Product Ratings'!F2858</f>
        <v/>
      </c>
      <c r="G2857" s="146" t="str">
        <f>'Product Ratings'!G2858</f>
        <v/>
      </c>
      <c r="H2857" s="146" t="str">
        <f>'Product Ratings'!H2858</f>
        <v/>
      </c>
      <c r="I2857" s="146" t="str">
        <f>'Product Ratings'!I2858</f>
        <v/>
      </c>
      <c r="J2857" s="305" t="str">
        <f>'Product Ratings'!J2858</f>
        <v/>
      </c>
      <c r="K2857" s="146" t="str">
        <f>'Product Ratings'!K2858</f>
        <v/>
      </c>
      <c r="L2857" s="146" t="str">
        <f>'Product Ratings'!L2858</f>
        <v/>
      </c>
      <c r="M2857" s="134" t="str">
        <f>'Product Ratings'!M2858</f>
        <v/>
      </c>
      <c r="N2857" s="146"/>
      <c r="O2857" s="139" t="str">
        <f>'Product Ratings'!O2858</f>
        <v/>
      </c>
      <c r="P2857" s="139" t="str">
        <f>'Product Ratings'!P2858</f>
        <v/>
      </c>
      <c r="Q2857" s="139" t="str">
        <f>'Product Ratings'!Q2858</f>
        <v/>
      </c>
      <c r="R2857" s="139" t="str">
        <f>'Product Ratings'!R2858</f>
        <v/>
      </c>
      <c r="S2857" s="139" t="str">
        <f>'Product Ratings'!S2858</f>
        <v/>
      </c>
      <c r="T2857" s="307" t="str">
        <f>'Product Ratings'!T2858</f>
        <v/>
      </c>
      <c r="U2857" s="146"/>
      <c r="V2857" s="146"/>
      <c r="W2857" s="146"/>
    </row>
    <row r="2858" ht="12.75" customHeight="1">
      <c r="A2858" s="146"/>
      <c r="B2858" s="146" t="str">
        <f>'Product Ratings'!B2859</f>
        <v/>
      </c>
      <c r="C2858" s="146" t="str">
        <f>'Product Ratings'!C2859</f>
        <v/>
      </c>
      <c r="D2858" s="146" t="str">
        <f>'Product Ratings'!D2859</f>
        <v/>
      </c>
      <c r="E2858" s="146" t="str">
        <f>'Product Ratings'!E2859</f>
        <v/>
      </c>
      <c r="F2858" s="146" t="str">
        <f>'Product Ratings'!F2859</f>
        <v/>
      </c>
      <c r="G2858" s="146" t="str">
        <f>'Product Ratings'!G2859</f>
        <v/>
      </c>
      <c r="H2858" s="146" t="str">
        <f>'Product Ratings'!H2859</f>
        <v/>
      </c>
      <c r="I2858" s="146" t="str">
        <f>'Product Ratings'!I2859</f>
        <v/>
      </c>
      <c r="J2858" s="305" t="str">
        <f>'Product Ratings'!J2859</f>
        <v/>
      </c>
      <c r="K2858" s="146" t="str">
        <f>'Product Ratings'!K2859</f>
        <v/>
      </c>
      <c r="L2858" s="146" t="str">
        <f>'Product Ratings'!L2859</f>
        <v/>
      </c>
      <c r="M2858" s="134" t="str">
        <f>'Product Ratings'!M2859</f>
        <v/>
      </c>
      <c r="N2858" s="146"/>
      <c r="O2858" s="139" t="str">
        <f>'Product Ratings'!O2859</f>
        <v/>
      </c>
      <c r="P2858" s="139" t="str">
        <f>'Product Ratings'!P2859</f>
        <v/>
      </c>
      <c r="Q2858" s="139" t="str">
        <f>'Product Ratings'!Q2859</f>
        <v/>
      </c>
      <c r="R2858" s="139" t="str">
        <f>'Product Ratings'!R2859</f>
        <v/>
      </c>
      <c r="S2858" s="139" t="str">
        <f>'Product Ratings'!S2859</f>
        <v/>
      </c>
      <c r="T2858" s="307" t="str">
        <f>'Product Ratings'!T2859</f>
        <v/>
      </c>
      <c r="U2858" s="146"/>
      <c r="V2858" s="146"/>
      <c r="W2858" s="146"/>
    </row>
    <row r="2859" ht="12.75" customHeight="1">
      <c r="A2859" s="146"/>
      <c r="B2859" s="146" t="str">
        <f>'Product Ratings'!B2860</f>
        <v/>
      </c>
      <c r="C2859" s="146" t="str">
        <f>'Product Ratings'!C2860</f>
        <v/>
      </c>
      <c r="D2859" s="146" t="str">
        <f>'Product Ratings'!D2860</f>
        <v/>
      </c>
      <c r="E2859" s="146" t="str">
        <f>'Product Ratings'!E2860</f>
        <v/>
      </c>
      <c r="F2859" s="146" t="str">
        <f>'Product Ratings'!F2860</f>
        <v/>
      </c>
      <c r="G2859" s="146" t="str">
        <f>'Product Ratings'!G2860</f>
        <v/>
      </c>
      <c r="H2859" s="146" t="str">
        <f>'Product Ratings'!H2860</f>
        <v/>
      </c>
      <c r="I2859" s="146" t="str">
        <f>'Product Ratings'!I2860</f>
        <v/>
      </c>
      <c r="J2859" s="305" t="str">
        <f>'Product Ratings'!J2860</f>
        <v/>
      </c>
      <c r="K2859" s="146" t="str">
        <f>'Product Ratings'!K2860</f>
        <v/>
      </c>
      <c r="L2859" s="146" t="str">
        <f>'Product Ratings'!L2860</f>
        <v/>
      </c>
      <c r="M2859" s="134" t="str">
        <f>'Product Ratings'!M2860</f>
        <v/>
      </c>
      <c r="N2859" s="146"/>
      <c r="O2859" s="139" t="str">
        <f>'Product Ratings'!O2860</f>
        <v/>
      </c>
      <c r="P2859" s="139" t="str">
        <f>'Product Ratings'!P2860</f>
        <v/>
      </c>
      <c r="Q2859" s="139" t="str">
        <f>'Product Ratings'!Q2860</f>
        <v/>
      </c>
      <c r="R2859" s="139" t="str">
        <f>'Product Ratings'!R2860</f>
        <v/>
      </c>
      <c r="S2859" s="139" t="str">
        <f>'Product Ratings'!S2860</f>
        <v/>
      </c>
      <c r="T2859" s="307" t="str">
        <f>'Product Ratings'!T2860</f>
        <v/>
      </c>
      <c r="U2859" s="146"/>
      <c r="V2859" s="146"/>
      <c r="W2859" s="146"/>
    </row>
    <row r="2860" ht="12.75" customHeight="1">
      <c r="A2860" s="146"/>
      <c r="B2860" s="146" t="str">
        <f>'Product Ratings'!B2861</f>
        <v/>
      </c>
      <c r="C2860" s="146" t="str">
        <f>'Product Ratings'!C2861</f>
        <v/>
      </c>
      <c r="D2860" s="146" t="str">
        <f>'Product Ratings'!D2861</f>
        <v/>
      </c>
      <c r="E2860" s="146" t="str">
        <f>'Product Ratings'!E2861</f>
        <v/>
      </c>
      <c r="F2860" s="146" t="str">
        <f>'Product Ratings'!F2861</f>
        <v/>
      </c>
      <c r="G2860" s="146" t="str">
        <f>'Product Ratings'!G2861</f>
        <v/>
      </c>
      <c r="H2860" s="146" t="str">
        <f>'Product Ratings'!H2861</f>
        <v/>
      </c>
      <c r="I2860" s="146" t="str">
        <f>'Product Ratings'!I2861</f>
        <v/>
      </c>
      <c r="J2860" s="305" t="str">
        <f>'Product Ratings'!J2861</f>
        <v/>
      </c>
      <c r="K2860" s="146" t="str">
        <f>'Product Ratings'!K2861</f>
        <v/>
      </c>
      <c r="L2860" s="146" t="str">
        <f>'Product Ratings'!L2861</f>
        <v/>
      </c>
      <c r="M2860" s="134" t="str">
        <f>'Product Ratings'!M2861</f>
        <v/>
      </c>
      <c r="N2860" s="146"/>
      <c r="O2860" s="139" t="str">
        <f>'Product Ratings'!O2861</f>
        <v/>
      </c>
      <c r="P2860" s="139" t="str">
        <f>'Product Ratings'!P2861</f>
        <v/>
      </c>
      <c r="Q2860" s="139" t="str">
        <f>'Product Ratings'!Q2861</f>
        <v/>
      </c>
      <c r="R2860" s="139" t="str">
        <f>'Product Ratings'!R2861</f>
        <v/>
      </c>
      <c r="S2860" s="139" t="str">
        <f>'Product Ratings'!S2861</f>
        <v/>
      </c>
      <c r="T2860" s="307" t="str">
        <f>'Product Ratings'!T2861</f>
        <v/>
      </c>
      <c r="U2860" s="146"/>
      <c r="V2860" s="146"/>
      <c r="W2860" s="146"/>
    </row>
    <row r="2861" ht="12.75" customHeight="1">
      <c r="A2861" s="146"/>
      <c r="B2861" s="146" t="str">
        <f>'Product Ratings'!B2862</f>
        <v/>
      </c>
      <c r="C2861" s="146" t="str">
        <f>'Product Ratings'!C2862</f>
        <v/>
      </c>
      <c r="D2861" s="146" t="str">
        <f>'Product Ratings'!D2862</f>
        <v/>
      </c>
      <c r="E2861" s="146" t="str">
        <f>'Product Ratings'!E2862</f>
        <v/>
      </c>
      <c r="F2861" s="146" t="str">
        <f>'Product Ratings'!F2862</f>
        <v/>
      </c>
      <c r="G2861" s="146" t="str">
        <f>'Product Ratings'!G2862</f>
        <v/>
      </c>
      <c r="H2861" s="146" t="str">
        <f>'Product Ratings'!H2862</f>
        <v/>
      </c>
      <c r="I2861" s="146" t="str">
        <f>'Product Ratings'!I2862</f>
        <v/>
      </c>
      <c r="J2861" s="305" t="str">
        <f>'Product Ratings'!J2862</f>
        <v/>
      </c>
      <c r="K2861" s="146" t="str">
        <f>'Product Ratings'!K2862</f>
        <v/>
      </c>
      <c r="L2861" s="146" t="str">
        <f>'Product Ratings'!L2862</f>
        <v/>
      </c>
      <c r="M2861" s="134" t="str">
        <f>'Product Ratings'!M2862</f>
        <v/>
      </c>
      <c r="N2861" s="146"/>
      <c r="O2861" s="139" t="str">
        <f>'Product Ratings'!O2862</f>
        <v/>
      </c>
      <c r="P2861" s="139" t="str">
        <f>'Product Ratings'!P2862</f>
        <v/>
      </c>
      <c r="Q2861" s="139" t="str">
        <f>'Product Ratings'!Q2862</f>
        <v/>
      </c>
      <c r="R2861" s="139" t="str">
        <f>'Product Ratings'!R2862</f>
        <v/>
      </c>
      <c r="S2861" s="139" t="str">
        <f>'Product Ratings'!S2862</f>
        <v/>
      </c>
      <c r="T2861" s="307" t="str">
        <f>'Product Ratings'!T2862</f>
        <v/>
      </c>
      <c r="U2861" s="146"/>
      <c r="V2861" s="146"/>
      <c r="W2861" s="146"/>
    </row>
    <row r="2862" ht="12.75" customHeight="1">
      <c r="A2862" s="146"/>
      <c r="B2862" s="146" t="str">
        <f>'Product Ratings'!B2863</f>
        <v/>
      </c>
      <c r="C2862" s="146" t="str">
        <f>'Product Ratings'!C2863</f>
        <v/>
      </c>
      <c r="D2862" s="146" t="str">
        <f>'Product Ratings'!D2863</f>
        <v/>
      </c>
      <c r="E2862" s="146" t="str">
        <f>'Product Ratings'!E2863</f>
        <v/>
      </c>
      <c r="F2862" s="146" t="str">
        <f>'Product Ratings'!F2863</f>
        <v/>
      </c>
      <c r="G2862" s="146" t="str">
        <f>'Product Ratings'!G2863</f>
        <v/>
      </c>
      <c r="H2862" s="146" t="str">
        <f>'Product Ratings'!H2863</f>
        <v/>
      </c>
      <c r="I2862" s="146" t="str">
        <f>'Product Ratings'!I2863</f>
        <v/>
      </c>
      <c r="J2862" s="305" t="str">
        <f>'Product Ratings'!J2863</f>
        <v/>
      </c>
      <c r="K2862" s="146" t="str">
        <f>'Product Ratings'!K2863</f>
        <v/>
      </c>
      <c r="L2862" s="146" t="str">
        <f>'Product Ratings'!L2863</f>
        <v/>
      </c>
      <c r="M2862" s="134" t="str">
        <f>'Product Ratings'!M2863</f>
        <v/>
      </c>
      <c r="N2862" s="146"/>
      <c r="O2862" s="139" t="str">
        <f>'Product Ratings'!O2863</f>
        <v/>
      </c>
      <c r="P2862" s="139" t="str">
        <f>'Product Ratings'!P2863</f>
        <v/>
      </c>
      <c r="Q2862" s="139" t="str">
        <f>'Product Ratings'!Q2863</f>
        <v/>
      </c>
      <c r="R2862" s="139" t="str">
        <f>'Product Ratings'!R2863</f>
        <v/>
      </c>
      <c r="S2862" s="139" t="str">
        <f>'Product Ratings'!S2863</f>
        <v/>
      </c>
      <c r="T2862" s="307" t="str">
        <f>'Product Ratings'!T2863</f>
        <v/>
      </c>
      <c r="U2862" s="146"/>
      <c r="V2862" s="146"/>
      <c r="W2862" s="146"/>
    </row>
    <row r="2863" ht="12.75" customHeight="1">
      <c r="A2863" s="146"/>
      <c r="B2863" s="146" t="str">
        <f>'Product Ratings'!B2864</f>
        <v/>
      </c>
      <c r="C2863" s="146" t="str">
        <f>'Product Ratings'!C2864</f>
        <v/>
      </c>
      <c r="D2863" s="146" t="str">
        <f>'Product Ratings'!D2864</f>
        <v/>
      </c>
      <c r="E2863" s="146" t="str">
        <f>'Product Ratings'!E2864</f>
        <v/>
      </c>
      <c r="F2863" s="146" t="str">
        <f>'Product Ratings'!F2864</f>
        <v/>
      </c>
      <c r="G2863" s="146" t="str">
        <f>'Product Ratings'!G2864</f>
        <v/>
      </c>
      <c r="H2863" s="146" t="str">
        <f>'Product Ratings'!H2864</f>
        <v/>
      </c>
      <c r="I2863" s="146" t="str">
        <f>'Product Ratings'!I2864</f>
        <v/>
      </c>
      <c r="J2863" s="305" t="str">
        <f>'Product Ratings'!J2864</f>
        <v/>
      </c>
      <c r="K2863" s="146" t="str">
        <f>'Product Ratings'!K2864</f>
        <v/>
      </c>
      <c r="L2863" s="146" t="str">
        <f>'Product Ratings'!L2864</f>
        <v/>
      </c>
      <c r="M2863" s="134" t="str">
        <f>'Product Ratings'!M2864</f>
        <v/>
      </c>
      <c r="N2863" s="146"/>
      <c r="O2863" s="139" t="str">
        <f>'Product Ratings'!O2864</f>
        <v/>
      </c>
      <c r="P2863" s="139" t="str">
        <f>'Product Ratings'!P2864</f>
        <v/>
      </c>
      <c r="Q2863" s="139" t="str">
        <f>'Product Ratings'!Q2864</f>
        <v/>
      </c>
      <c r="R2863" s="139" t="str">
        <f>'Product Ratings'!R2864</f>
        <v/>
      </c>
      <c r="S2863" s="139" t="str">
        <f>'Product Ratings'!S2864</f>
        <v/>
      </c>
      <c r="T2863" s="307" t="str">
        <f>'Product Ratings'!T2864</f>
        <v/>
      </c>
      <c r="U2863" s="146"/>
      <c r="V2863" s="146"/>
      <c r="W2863" s="146"/>
    </row>
    <row r="2864" ht="12.75" customHeight="1">
      <c r="A2864" s="146"/>
      <c r="B2864" s="146" t="str">
        <f>'Product Ratings'!B2865</f>
        <v/>
      </c>
      <c r="C2864" s="146" t="str">
        <f>'Product Ratings'!C2865</f>
        <v/>
      </c>
      <c r="D2864" s="146" t="str">
        <f>'Product Ratings'!D2865</f>
        <v/>
      </c>
      <c r="E2864" s="146" t="str">
        <f>'Product Ratings'!E2865</f>
        <v/>
      </c>
      <c r="F2864" s="146" t="str">
        <f>'Product Ratings'!F2865</f>
        <v/>
      </c>
      <c r="G2864" s="146" t="str">
        <f>'Product Ratings'!G2865</f>
        <v/>
      </c>
      <c r="H2864" s="146" t="str">
        <f>'Product Ratings'!H2865</f>
        <v/>
      </c>
      <c r="I2864" s="146" t="str">
        <f>'Product Ratings'!I2865</f>
        <v/>
      </c>
      <c r="J2864" s="305" t="str">
        <f>'Product Ratings'!J2865</f>
        <v/>
      </c>
      <c r="K2864" s="146" t="str">
        <f>'Product Ratings'!K2865</f>
        <v/>
      </c>
      <c r="L2864" s="146" t="str">
        <f>'Product Ratings'!L2865</f>
        <v/>
      </c>
      <c r="M2864" s="134" t="str">
        <f>'Product Ratings'!M2865</f>
        <v/>
      </c>
      <c r="N2864" s="146"/>
      <c r="O2864" s="139" t="str">
        <f>'Product Ratings'!O2865</f>
        <v/>
      </c>
      <c r="P2864" s="139" t="str">
        <f>'Product Ratings'!P2865</f>
        <v/>
      </c>
      <c r="Q2864" s="139" t="str">
        <f>'Product Ratings'!Q2865</f>
        <v/>
      </c>
      <c r="R2864" s="139" t="str">
        <f>'Product Ratings'!R2865</f>
        <v/>
      </c>
      <c r="S2864" s="139" t="str">
        <f>'Product Ratings'!S2865</f>
        <v/>
      </c>
      <c r="T2864" s="307" t="str">
        <f>'Product Ratings'!T2865</f>
        <v/>
      </c>
      <c r="U2864" s="146"/>
      <c r="V2864" s="146"/>
      <c r="W2864" s="146"/>
    </row>
    <row r="2865" ht="12.75" customHeight="1">
      <c r="A2865" s="146"/>
      <c r="B2865" s="146" t="str">
        <f>'Product Ratings'!B2866</f>
        <v/>
      </c>
      <c r="C2865" s="146" t="str">
        <f>'Product Ratings'!C2866</f>
        <v/>
      </c>
      <c r="D2865" s="146" t="str">
        <f>'Product Ratings'!D2866</f>
        <v/>
      </c>
      <c r="E2865" s="146" t="str">
        <f>'Product Ratings'!E2866</f>
        <v/>
      </c>
      <c r="F2865" s="146" t="str">
        <f>'Product Ratings'!F2866</f>
        <v/>
      </c>
      <c r="G2865" s="146" t="str">
        <f>'Product Ratings'!G2866</f>
        <v/>
      </c>
      <c r="H2865" s="146" t="str">
        <f>'Product Ratings'!H2866</f>
        <v/>
      </c>
      <c r="I2865" s="146" t="str">
        <f>'Product Ratings'!I2866</f>
        <v/>
      </c>
      <c r="J2865" s="305" t="str">
        <f>'Product Ratings'!J2866</f>
        <v/>
      </c>
      <c r="K2865" s="146" t="str">
        <f>'Product Ratings'!K2866</f>
        <v/>
      </c>
      <c r="L2865" s="146" t="str">
        <f>'Product Ratings'!L2866</f>
        <v/>
      </c>
      <c r="M2865" s="134" t="str">
        <f>'Product Ratings'!M2866</f>
        <v/>
      </c>
      <c r="N2865" s="146"/>
      <c r="O2865" s="139" t="str">
        <f>'Product Ratings'!O2866</f>
        <v/>
      </c>
      <c r="P2865" s="139" t="str">
        <f>'Product Ratings'!P2866</f>
        <v/>
      </c>
      <c r="Q2865" s="139" t="str">
        <f>'Product Ratings'!Q2866</f>
        <v/>
      </c>
      <c r="R2865" s="139" t="str">
        <f>'Product Ratings'!R2866</f>
        <v/>
      </c>
      <c r="S2865" s="139" t="str">
        <f>'Product Ratings'!S2866</f>
        <v/>
      </c>
      <c r="T2865" s="307" t="str">
        <f>'Product Ratings'!T2866</f>
        <v/>
      </c>
      <c r="U2865" s="146"/>
      <c r="V2865" s="146"/>
      <c r="W2865" s="146"/>
    </row>
    <row r="2866" ht="12.75" customHeight="1">
      <c r="A2866" s="146"/>
      <c r="B2866" s="146" t="str">
        <f>'Product Ratings'!B2867</f>
        <v/>
      </c>
      <c r="C2866" s="146" t="str">
        <f>'Product Ratings'!C2867</f>
        <v/>
      </c>
      <c r="D2866" s="146" t="str">
        <f>'Product Ratings'!D2867</f>
        <v/>
      </c>
      <c r="E2866" s="146" t="str">
        <f>'Product Ratings'!E2867</f>
        <v/>
      </c>
      <c r="F2866" s="146" t="str">
        <f>'Product Ratings'!F2867</f>
        <v/>
      </c>
      <c r="G2866" s="146" t="str">
        <f>'Product Ratings'!G2867</f>
        <v/>
      </c>
      <c r="H2866" s="146" t="str">
        <f>'Product Ratings'!H2867</f>
        <v/>
      </c>
      <c r="I2866" s="146" t="str">
        <f>'Product Ratings'!I2867</f>
        <v/>
      </c>
      <c r="J2866" s="305" t="str">
        <f>'Product Ratings'!J2867</f>
        <v/>
      </c>
      <c r="K2866" s="146" t="str">
        <f>'Product Ratings'!K2867</f>
        <v/>
      </c>
      <c r="L2866" s="146" t="str">
        <f>'Product Ratings'!L2867</f>
        <v/>
      </c>
      <c r="M2866" s="134" t="str">
        <f>'Product Ratings'!M2867</f>
        <v/>
      </c>
      <c r="N2866" s="146"/>
      <c r="O2866" s="139" t="str">
        <f>'Product Ratings'!O2867</f>
        <v/>
      </c>
      <c r="P2866" s="139" t="str">
        <f>'Product Ratings'!P2867</f>
        <v/>
      </c>
      <c r="Q2866" s="139" t="str">
        <f>'Product Ratings'!Q2867</f>
        <v/>
      </c>
      <c r="R2866" s="139" t="str">
        <f>'Product Ratings'!R2867</f>
        <v/>
      </c>
      <c r="S2866" s="139" t="str">
        <f>'Product Ratings'!S2867</f>
        <v/>
      </c>
      <c r="T2866" s="307" t="str">
        <f>'Product Ratings'!T2867</f>
        <v/>
      </c>
      <c r="U2866" s="146"/>
      <c r="V2866" s="146"/>
      <c r="W2866" s="146"/>
    </row>
    <row r="2867" ht="12.75" customHeight="1">
      <c r="A2867" s="146"/>
      <c r="B2867" s="146" t="str">
        <f>'Product Ratings'!B2868</f>
        <v/>
      </c>
      <c r="C2867" s="146" t="str">
        <f>'Product Ratings'!C2868</f>
        <v/>
      </c>
      <c r="D2867" s="146" t="str">
        <f>'Product Ratings'!D2868</f>
        <v/>
      </c>
      <c r="E2867" s="146" t="str">
        <f>'Product Ratings'!E2868</f>
        <v/>
      </c>
      <c r="F2867" s="146" t="str">
        <f>'Product Ratings'!F2868</f>
        <v/>
      </c>
      <c r="G2867" s="146" t="str">
        <f>'Product Ratings'!G2868</f>
        <v/>
      </c>
      <c r="H2867" s="146" t="str">
        <f>'Product Ratings'!H2868</f>
        <v/>
      </c>
      <c r="I2867" s="146" t="str">
        <f>'Product Ratings'!I2868</f>
        <v/>
      </c>
      <c r="J2867" s="305" t="str">
        <f>'Product Ratings'!J2868</f>
        <v/>
      </c>
      <c r="K2867" s="146" t="str">
        <f>'Product Ratings'!K2868</f>
        <v/>
      </c>
      <c r="L2867" s="146" t="str">
        <f>'Product Ratings'!L2868</f>
        <v/>
      </c>
      <c r="M2867" s="134" t="str">
        <f>'Product Ratings'!M2868</f>
        <v/>
      </c>
      <c r="N2867" s="146"/>
      <c r="O2867" s="139" t="str">
        <f>'Product Ratings'!O2868</f>
        <v/>
      </c>
      <c r="P2867" s="139" t="str">
        <f>'Product Ratings'!P2868</f>
        <v/>
      </c>
      <c r="Q2867" s="139" t="str">
        <f>'Product Ratings'!Q2868</f>
        <v/>
      </c>
      <c r="R2867" s="139" t="str">
        <f>'Product Ratings'!R2868</f>
        <v/>
      </c>
      <c r="S2867" s="139" t="str">
        <f>'Product Ratings'!S2868</f>
        <v/>
      </c>
      <c r="T2867" s="307" t="str">
        <f>'Product Ratings'!T2868</f>
        <v/>
      </c>
      <c r="U2867" s="146"/>
      <c r="V2867" s="146"/>
      <c r="W2867" s="146"/>
    </row>
    <row r="2868" ht="12.75" customHeight="1">
      <c r="A2868" s="146"/>
      <c r="B2868" s="146" t="str">
        <f>'Product Ratings'!B2869</f>
        <v/>
      </c>
      <c r="C2868" s="146" t="str">
        <f>'Product Ratings'!C2869</f>
        <v/>
      </c>
      <c r="D2868" s="146" t="str">
        <f>'Product Ratings'!D2869</f>
        <v/>
      </c>
      <c r="E2868" s="146" t="str">
        <f>'Product Ratings'!E2869</f>
        <v/>
      </c>
      <c r="F2868" s="146" t="str">
        <f>'Product Ratings'!F2869</f>
        <v/>
      </c>
      <c r="G2868" s="146" t="str">
        <f>'Product Ratings'!G2869</f>
        <v/>
      </c>
      <c r="H2868" s="146" t="str">
        <f>'Product Ratings'!H2869</f>
        <v/>
      </c>
      <c r="I2868" s="146" t="str">
        <f>'Product Ratings'!I2869</f>
        <v/>
      </c>
      <c r="J2868" s="305" t="str">
        <f>'Product Ratings'!J2869</f>
        <v/>
      </c>
      <c r="K2868" s="146" t="str">
        <f>'Product Ratings'!K2869</f>
        <v/>
      </c>
      <c r="L2868" s="146" t="str">
        <f>'Product Ratings'!L2869</f>
        <v/>
      </c>
      <c r="M2868" s="134" t="str">
        <f>'Product Ratings'!M2869</f>
        <v/>
      </c>
      <c r="N2868" s="146"/>
      <c r="O2868" s="139" t="str">
        <f>'Product Ratings'!O2869</f>
        <v/>
      </c>
      <c r="P2868" s="139" t="str">
        <f>'Product Ratings'!P2869</f>
        <v/>
      </c>
      <c r="Q2868" s="139" t="str">
        <f>'Product Ratings'!Q2869</f>
        <v/>
      </c>
      <c r="R2868" s="139" t="str">
        <f>'Product Ratings'!R2869</f>
        <v/>
      </c>
      <c r="S2868" s="139" t="str">
        <f>'Product Ratings'!S2869</f>
        <v/>
      </c>
      <c r="T2868" s="307" t="str">
        <f>'Product Ratings'!T2869</f>
        <v/>
      </c>
      <c r="U2868" s="146"/>
      <c r="V2868" s="146"/>
      <c r="W2868" s="146"/>
    </row>
    <row r="2869" ht="12.75" customHeight="1">
      <c r="A2869" s="146"/>
      <c r="B2869" s="146" t="str">
        <f>'Product Ratings'!B2870</f>
        <v/>
      </c>
      <c r="C2869" s="146" t="str">
        <f>'Product Ratings'!C2870</f>
        <v/>
      </c>
      <c r="D2869" s="146" t="str">
        <f>'Product Ratings'!D2870</f>
        <v/>
      </c>
      <c r="E2869" s="146" t="str">
        <f>'Product Ratings'!E2870</f>
        <v/>
      </c>
      <c r="F2869" s="146" t="str">
        <f>'Product Ratings'!F2870</f>
        <v/>
      </c>
      <c r="G2869" s="146" t="str">
        <f>'Product Ratings'!G2870</f>
        <v/>
      </c>
      <c r="H2869" s="146" t="str">
        <f>'Product Ratings'!H2870</f>
        <v/>
      </c>
      <c r="I2869" s="146" t="str">
        <f>'Product Ratings'!I2870</f>
        <v/>
      </c>
      <c r="J2869" s="305" t="str">
        <f>'Product Ratings'!J2870</f>
        <v/>
      </c>
      <c r="K2869" s="146" t="str">
        <f>'Product Ratings'!K2870</f>
        <v/>
      </c>
      <c r="L2869" s="146" t="str">
        <f>'Product Ratings'!L2870</f>
        <v/>
      </c>
      <c r="M2869" s="134" t="str">
        <f>'Product Ratings'!M2870</f>
        <v/>
      </c>
      <c r="N2869" s="146"/>
      <c r="O2869" s="139" t="str">
        <f>'Product Ratings'!O2870</f>
        <v/>
      </c>
      <c r="P2869" s="139" t="str">
        <f>'Product Ratings'!P2870</f>
        <v/>
      </c>
      <c r="Q2869" s="139" t="str">
        <f>'Product Ratings'!Q2870</f>
        <v/>
      </c>
      <c r="R2869" s="139" t="str">
        <f>'Product Ratings'!R2870</f>
        <v/>
      </c>
      <c r="S2869" s="139" t="str">
        <f>'Product Ratings'!S2870</f>
        <v/>
      </c>
      <c r="T2869" s="307" t="str">
        <f>'Product Ratings'!T2870</f>
        <v/>
      </c>
      <c r="U2869" s="146"/>
      <c r="V2869" s="146"/>
      <c r="W2869" s="146"/>
    </row>
    <row r="2870" ht="12.75" customHeight="1">
      <c r="A2870" s="146"/>
      <c r="B2870" s="146" t="str">
        <f>'Product Ratings'!B2871</f>
        <v/>
      </c>
      <c r="C2870" s="146" t="str">
        <f>'Product Ratings'!C2871</f>
        <v/>
      </c>
      <c r="D2870" s="146" t="str">
        <f>'Product Ratings'!D2871</f>
        <v/>
      </c>
      <c r="E2870" s="146" t="str">
        <f>'Product Ratings'!E2871</f>
        <v/>
      </c>
      <c r="F2870" s="146" t="str">
        <f>'Product Ratings'!F2871</f>
        <v/>
      </c>
      <c r="G2870" s="146" t="str">
        <f>'Product Ratings'!G2871</f>
        <v/>
      </c>
      <c r="H2870" s="146" t="str">
        <f>'Product Ratings'!H2871</f>
        <v/>
      </c>
      <c r="I2870" s="146" t="str">
        <f>'Product Ratings'!I2871</f>
        <v/>
      </c>
      <c r="J2870" s="305" t="str">
        <f>'Product Ratings'!J2871</f>
        <v/>
      </c>
      <c r="K2870" s="146" t="str">
        <f>'Product Ratings'!K2871</f>
        <v/>
      </c>
      <c r="L2870" s="146" t="str">
        <f>'Product Ratings'!L2871</f>
        <v/>
      </c>
      <c r="M2870" s="134" t="str">
        <f>'Product Ratings'!M2871</f>
        <v/>
      </c>
      <c r="N2870" s="146"/>
      <c r="O2870" s="139" t="str">
        <f>'Product Ratings'!O2871</f>
        <v/>
      </c>
      <c r="P2870" s="139" t="str">
        <f>'Product Ratings'!P2871</f>
        <v/>
      </c>
      <c r="Q2870" s="139" t="str">
        <f>'Product Ratings'!Q2871</f>
        <v/>
      </c>
      <c r="R2870" s="139" t="str">
        <f>'Product Ratings'!R2871</f>
        <v/>
      </c>
      <c r="S2870" s="139" t="str">
        <f>'Product Ratings'!S2871</f>
        <v/>
      </c>
      <c r="T2870" s="307" t="str">
        <f>'Product Ratings'!T2871</f>
        <v/>
      </c>
      <c r="U2870" s="146"/>
      <c r="V2870" s="146"/>
      <c r="W2870" s="146"/>
    </row>
    <row r="2871" ht="12.75" customHeight="1">
      <c r="A2871" s="146"/>
      <c r="B2871" s="146" t="str">
        <f>'Product Ratings'!B2872</f>
        <v/>
      </c>
      <c r="C2871" s="146" t="str">
        <f>'Product Ratings'!C2872</f>
        <v/>
      </c>
      <c r="D2871" s="146" t="str">
        <f>'Product Ratings'!D2872</f>
        <v/>
      </c>
      <c r="E2871" s="146" t="str">
        <f>'Product Ratings'!E2872</f>
        <v/>
      </c>
      <c r="F2871" s="146" t="str">
        <f>'Product Ratings'!F2872</f>
        <v/>
      </c>
      <c r="G2871" s="146" t="str">
        <f>'Product Ratings'!G2872</f>
        <v/>
      </c>
      <c r="H2871" s="146" t="str">
        <f>'Product Ratings'!H2872</f>
        <v/>
      </c>
      <c r="I2871" s="146" t="str">
        <f>'Product Ratings'!I2872</f>
        <v/>
      </c>
      <c r="J2871" s="305" t="str">
        <f>'Product Ratings'!J2872</f>
        <v/>
      </c>
      <c r="K2871" s="146" t="str">
        <f>'Product Ratings'!K2872</f>
        <v/>
      </c>
      <c r="L2871" s="146" t="str">
        <f>'Product Ratings'!L2872</f>
        <v/>
      </c>
      <c r="M2871" s="134" t="str">
        <f>'Product Ratings'!M2872</f>
        <v/>
      </c>
      <c r="N2871" s="146"/>
      <c r="O2871" s="139" t="str">
        <f>'Product Ratings'!O2872</f>
        <v/>
      </c>
      <c r="P2871" s="139" t="str">
        <f>'Product Ratings'!P2872</f>
        <v/>
      </c>
      <c r="Q2871" s="139" t="str">
        <f>'Product Ratings'!Q2872</f>
        <v/>
      </c>
      <c r="R2871" s="139" t="str">
        <f>'Product Ratings'!R2872</f>
        <v/>
      </c>
      <c r="S2871" s="139" t="str">
        <f>'Product Ratings'!S2872</f>
        <v/>
      </c>
      <c r="T2871" s="307" t="str">
        <f>'Product Ratings'!T2872</f>
        <v/>
      </c>
      <c r="U2871" s="146"/>
      <c r="V2871" s="146"/>
      <c r="W2871" s="146"/>
    </row>
    <row r="2872" ht="12.75" customHeight="1">
      <c r="A2872" s="146"/>
      <c r="B2872" s="146" t="str">
        <f>'Product Ratings'!B2873</f>
        <v/>
      </c>
      <c r="C2872" s="146" t="str">
        <f>'Product Ratings'!C2873</f>
        <v/>
      </c>
      <c r="D2872" s="146" t="str">
        <f>'Product Ratings'!D2873</f>
        <v/>
      </c>
      <c r="E2872" s="146" t="str">
        <f>'Product Ratings'!E2873</f>
        <v/>
      </c>
      <c r="F2872" s="146" t="str">
        <f>'Product Ratings'!F2873</f>
        <v/>
      </c>
      <c r="G2872" s="146" t="str">
        <f>'Product Ratings'!G2873</f>
        <v/>
      </c>
      <c r="H2872" s="146" t="str">
        <f>'Product Ratings'!H2873</f>
        <v/>
      </c>
      <c r="I2872" s="146" t="str">
        <f>'Product Ratings'!I2873</f>
        <v/>
      </c>
      <c r="J2872" s="305" t="str">
        <f>'Product Ratings'!J2873</f>
        <v/>
      </c>
      <c r="K2872" s="146" t="str">
        <f>'Product Ratings'!K2873</f>
        <v/>
      </c>
      <c r="L2872" s="146" t="str">
        <f>'Product Ratings'!L2873</f>
        <v/>
      </c>
      <c r="M2872" s="134" t="str">
        <f>'Product Ratings'!M2873</f>
        <v/>
      </c>
      <c r="N2872" s="146"/>
      <c r="O2872" s="139" t="str">
        <f>'Product Ratings'!O2873</f>
        <v/>
      </c>
      <c r="P2872" s="139" t="str">
        <f>'Product Ratings'!P2873</f>
        <v/>
      </c>
      <c r="Q2872" s="139" t="str">
        <f>'Product Ratings'!Q2873</f>
        <v/>
      </c>
      <c r="R2872" s="139" t="str">
        <f>'Product Ratings'!R2873</f>
        <v/>
      </c>
      <c r="S2872" s="139" t="str">
        <f>'Product Ratings'!S2873</f>
        <v/>
      </c>
      <c r="T2872" s="307" t="str">
        <f>'Product Ratings'!T2873</f>
        <v/>
      </c>
      <c r="U2872" s="146"/>
      <c r="V2872" s="146"/>
      <c r="W2872" s="146"/>
    </row>
    <row r="2873" ht="12.75" customHeight="1">
      <c r="A2873" s="146"/>
      <c r="B2873" s="146" t="str">
        <f>'Product Ratings'!B2874</f>
        <v/>
      </c>
      <c r="C2873" s="146" t="str">
        <f>'Product Ratings'!C2874</f>
        <v/>
      </c>
      <c r="D2873" s="146" t="str">
        <f>'Product Ratings'!D2874</f>
        <v/>
      </c>
      <c r="E2873" s="146" t="str">
        <f>'Product Ratings'!E2874</f>
        <v/>
      </c>
      <c r="F2873" s="146" t="str">
        <f>'Product Ratings'!F2874</f>
        <v/>
      </c>
      <c r="G2873" s="146" t="str">
        <f>'Product Ratings'!G2874</f>
        <v/>
      </c>
      <c r="H2873" s="146" t="str">
        <f>'Product Ratings'!H2874</f>
        <v/>
      </c>
      <c r="I2873" s="146" t="str">
        <f>'Product Ratings'!I2874</f>
        <v/>
      </c>
      <c r="J2873" s="305" t="str">
        <f>'Product Ratings'!J2874</f>
        <v/>
      </c>
      <c r="K2873" s="146" t="str">
        <f>'Product Ratings'!K2874</f>
        <v/>
      </c>
      <c r="L2873" s="146" t="str">
        <f>'Product Ratings'!L2874</f>
        <v/>
      </c>
      <c r="M2873" s="134" t="str">
        <f>'Product Ratings'!M2874</f>
        <v/>
      </c>
      <c r="N2873" s="146"/>
      <c r="O2873" s="139" t="str">
        <f>'Product Ratings'!O2874</f>
        <v/>
      </c>
      <c r="P2873" s="139" t="str">
        <f>'Product Ratings'!P2874</f>
        <v/>
      </c>
      <c r="Q2873" s="139" t="str">
        <f>'Product Ratings'!Q2874</f>
        <v/>
      </c>
      <c r="R2873" s="139" t="str">
        <f>'Product Ratings'!R2874</f>
        <v/>
      </c>
      <c r="S2873" s="139" t="str">
        <f>'Product Ratings'!S2874</f>
        <v/>
      </c>
      <c r="T2873" s="307" t="str">
        <f>'Product Ratings'!T2874</f>
        <v/>
      </c>
      <c r="U2873" s="146"/>
      <c r="V2873" s="146"/>
      <c r="W2873" s="146"/>
    </row>
    <row r="2874" ht="12.75" customHeight="1">
      <c r="A2874" s="146"/>
      <c r="B2874" s="146" t="str">
        <f>'Product Ratings'!B2875</f>
        <v/>
      </c>
      <c r="C2874" s="146" t="str">
        <f>'Product Ratings'!C2875</f>
        <v/>
      </c>
      <c r="D2874" s="146" t="str">
        <f>'Product Ratings'!D2875</f>
        <v/>
      </c>
      <c r="E2874" s="146" t="str">
        <f>'Product Ratings'!E2875</f>
        <v/>
      </c>
      <c r="F2874" s="146" t="str">
        <f>'Product Ratings'!F2875</f>
        <v/>
      </c>
      <c r="G2874" s="146" t="str">
        <f>'Product Ratings'!G2875</f>
        <v/>
      </c>
      <c r="H2874" s="146" t="str">
        <f>'Product Ratings'!H2875</f>
        <v/>
      </c>
      <c r="I2874" s="146" t="str">
        <f>'Product Ratings'!I2875</f>
        <v/>
      </c>
      <c r="J2874" s="305" t="str">
        <f>'Product Ratings'!J2875</f>
        <v/>
      </c>
      <c r="K2874" s="146" t="str">
        <f>'Product Ratings'!K2875</f>
        <v/>
      </c>
      <c r="L2874" s="146" t="str">
        <f>'Product Ratings'!L2875</f>
        <v/>
      </c>
      <c r="M2874" s="134" t="str">
        <f>'Product Ratings'!M2875</f>
        <v/>
      </c>
      <c r="N2874" s="146"/>
      <c r="O2874" s="139" t="str">
        <f>'Product Ratings'!O2875</f>
        <v/>
      </c>
      <c r="P2874" s="139" t="str">
        <f>'Product Ratings'!P2875</f>
        <v/>
      </c>
      <c r="Q2874" s="139" t="str">
        <f>'Product Ratings'!Q2875</f>
        <v/>
      </c>
      <c r="R2874" s="139" t="str">
        <f>'Product Ratings'!R2875</f>
        <v/>
      </c>
      <c r="S2874" s="139" t="str">
        <f>'Product Ratings'!S2875</f>
        <v/>
      </c>
      <c r="T2874" s="307" t="str">
        <f>'Product Ratings'!T2875</f>
        <v/>
      </c>
      <c r="U2874" s="146"/>
      <c r="V2874" s="146"/>
      <c r="W2874" s="146"/>
    </row>
    <row r="2875" ht="12.75" customHeight="1">
      <c r="A2875" s="146"/>
      <c r="B2875" s="146" t="str">
        <f>'Product Ratings'!B2876</f>
        <v/>
      </c>
      <c r="C2875" s="146" t="str">
        <f>'Product Ratings'!C2876</f>
        <v/>
      </c>
      <c r="D2875" s="146" t="str">
        <f>'Product Ratings'!D2876</f>
        <v/>
      </c>
      <c r="E2875" s="146" t="str">
        <f>'Product Ratings'!E2876</f>
        <v/>
      </c>
      <c r="F2875" s="146" t="str">
        <f>'Product Ratings'!F2876</f>
        <v/>
      </c>
      <c r="G2875" s="146" t="str">
        <f>'Product Ratings'!G2876</f>
        <v/>
      </c>
      <c r="H2875" s="146" t="str">
        <f>'Product Ratings'!H2876</f>
        <v/>
      </c>
      <c r="I2875" s="146" t="str">
        <f>'Product Ratings'!I2876</f>
        <v/>
      </c>
      <c r="J2875" s="305" t="str">
        <f>'Product Ratings'!J2876</f>
        <v/>
      </c>
      <c r="K2875" s="146" t="str">
        <f>'Product Ratings'!K2876</f>
        <v/>
      </c>
      <c r="L2875" s="146" t="str">
        <f>'Product Ratings'!L2876</f>
        <v/>
      </c>
      <c r="M2875" s="134" t="str">
        <f>'Product Ratings'!M2876</f>
        <v/>
      </c>
      <c r="N2875" s="146"/>
      <c r="O2875" s="139" t="str">
        <f>'Product Ratings'!O2876</f>
        <v/>
      </c>
      <c r="P2875" s="139" t="str">
        <f>'Product Ratings'!P2876</f>
        <v/>
      </c>
      <c r="Q2875" s="139" t="str">
        <f>'Product Ratings'!Q2876</f>
        <v/>
      </c>
      <c r="R2875" s="139" t="str">
        <f>'Product Ratings'!R2876</f>
        <v/>
      </c>
      <c r="S2875" s="139" t="str">
        <f>'Product Ratings'!S2876</f>
        <v/>
      </c>
      <c r="T2875" s="307" t="str">
        <f>'Product Ratings'!T2876</f>
        <v/>
      </c>
      <c r="U2875" s="146"/>
      <c r="V2875" s="146"/>
      <c r="W2875" s="146"/>
    </row>
    <row r="2876" ht="12.75" customHeight="1">
      <c r="A2876" s="146"/>
      <c r="B2876" s="146" t="str">
        <f>'Product Ratings'!B2877</f>
        <v/>
      </c>
      <c r="C2876" s="146" t="str">
        <f>'Product Ratings'!C2877</f>
        <v/>
      </c>
      <c r="D2876" s="146" t="str">
        <f>'Product Ratings'!D2877</f>
        <v/>
      </c>
      <c r="E2876" s="146" t="str">
        <f>'Product Ratings'!E2877</f>
        <v/>
      </c>
      <c r="F2876" s="146" t="str">
        <f>'Product Ratings'!F2877</f>
        <v/>
      </c>
      <c r="G2876" s="146" t="str">
        <f>'Product Ratings'!G2877</f>
        <v/>
      </c>
      <c r="H2876" s="146" t="str">
        <f>'Product Ratings'!H2877</f>
        <v/>
      </c>
      <c r="I2876" s="146" t="str">
        <f>'Product Ratings'!I2877</f>
        <v/>
      </c>
      <c r="J2876" s="305" t="str">
        <f>'Product Ratings'!J2877</f>
        <v/>
      </c>
      <c r="K2876" s="146" t="str">
        <f>'Product Ratings'!K2877</f>
        <v/>
      </c>
      <c r="L2876" s="146" t="str">
        <f>'Product Ratings'!L2877</f>
        <v/>
      </c>
      <c r="M2876" s="134" t="str">
        <f>'Product Ratings'!M2877</f>
        <v/>
      </c>
      <c r="N2876" s="146"/>
      <c r="O2876" s="139" t="str">
        <f>'Product Ratings'!O2877</f>
        <v/>
      </c>
      <c r="P2876" s="139" t="str">
        <f>'Product Ratings'!P2877</f>
        <v/>
      </c>
      <c r="Q2876" s="139" t="str">
        <f>'Product Ratings'!Q2877</f>
        <v/>
      </c>
      <c r="R2876" s="139" t="str">
        <f>'Product Ratings'!R2877</f>
        <v/>
      </c>
      <c r="S2876" s="139" t="str">
        <f>'Product Ratings'!S2877</f>
        <v/>
      </c>
      <c r="T2876" s="307" t="str">
        <f>'Product Ratings'!T2877</f>
        <v/>
      </c>
      <c r="U2876" s="146"/>
      <c r="V2876" s="146"/>
      <c r="W2876" s="146"/>
    </row>
    <row r="2877" ht="12.75" customHeight="1">
      <c r="A2877" s="146"/>
      <c r="B2877" s="146" t="str">
        <f>'Product Ratings'!B2878</f>
        <v/>
      </c>
      <c r="C2877" s="146" t="str">
        <f>'Product Ratings'!C2878</f>
        <v/>
      </c>
      <c r="D2877" s="146" t="str">
        <f>'Product Ratings'!D2878</f>
        <v/>
      </c>
      <c r="E2877" s="146" t="str">
        <f>'Product Ratings'!E2878</f>
        <v/>
      </c>
      <c r="F2877" s="146" t="str">
        <f>'Product Ratings'!F2878</f>
        <v/>
      </c>
      <c r="G2877" s="146" t="str">
        <f>'Product Ratings'!G2878</f>
        <v/>
      </c>
      <c r="H2877" s="146" t="str">
        <f>'Product Ratings'!H2878</f>
        <v/>
      </c>
      <c r="I2877" s="146" t="str">
        <f>'Product Ratings'!I2878</f>
        <v/>
      </c>
      <c r="J2877" s="305" t="str">
        <f>'Product Ratings'!J2878</f>
        <v/>
      </c>
      <c r="K2877" s="146" t="str">
        <f>'Product Ratings'!K2878</f>
        <v/>
      </c>
      <c r="L2877" s="146" t="str">
        <f>'Product Ratings'!L2878</f>
        <v/>
      </c>
      <c r="M2877" s="134" t="str">
        <f>'Product Ratings'!M2878</f>
        <v/>
      </c>
      <c r="N2877" s="146"/>
      <c r="O2877" s="139" t="str">
        <f>'Product Ratings'!O2878</f>
        <v/>
      </c>
      <c r="P2877" s="139" t="str">
        <f>'Product Ratings'!P2878</f>
        <v/>
      </c>
      <c r="Q2877" s="139" t="str">
        <f>'Product Ratings'!Q2878</f>
        <v/>
      </c>
      <c r="R2877" s="139" t="str">
        <f>'Product Ratings'!R2878</f>
        <v/>
      </c>
      <c r="S2877" s="139" t="str">
        <f>'Product Ratings'!S2878</f>
        <v/>
      </c>
      <c r="T2877" s="307" t="str">
        <f>'Product Ratings'!T2878</f>
        <v/>
      </c>
      <c r="U2877" s="146"/>
      <c r="V2877" s="146"/>
      <c r="W2877" s="146"/>
    </row>
    <row r="2878" ht="12.75" customHeight="1">
      <c r="A2878" s="146"/>
      <c r="B2878" s="146" t="str">
        <f>'Product Ratings'!B2879</f>
        <v/>
      </c>
      <c r="C2878" s="146" t="str">
        <f>'Product Ratings'!C2879</f>
        <v/>
      </c>
      <c r="D2878" s="146" t="str">
        <f>'Product Ratings'!D2879</f>
        <v/>
      </c>
      <c r="E2878" s="146" t="str">
        <f>'Product Ratings'!E2879</f>
        <v/>
      </c>
      <c r="F2878" s="146" t="str">
        <f>'Product Ratings'!F2879</f>
        <v/>
      </c>
      <c r="G2878" s="146" t="str">
        <f>'Product Ratings'!G2879</f>
        <v/>
      </c>
      <c r="H2878" s="146" t="str">
        <f>'Product Ratings'!H2879</f>
        <v/>
      </c>
      <c r="I2878" s="146" t="str">
        <f>'Product Ratings'!I2879</f>
        <v/>
      </c>
      <c r="J2878" s="305" t="str">
        <f>'Product Ratings'!J2879</f>
        <v/>
      </c>
      <c r="K2878" s="146" t="str">
        <f>'Product Ratings'!K2879</f>
        <v/>
      </c>
      <c r="L2878" s="146" t="str">
        <f>'Product Ratings'!L2879</f>
        <v/>
      </c>
      <c r="M2878" s="134" t="str">
        <f>'Product Ratings'!M2879</f>
        <v/>
      </c>
      <c r="N2878" s="146"/>
      <c r="O2878" s="139" t="str">
        <f>'Product Ratings'!O2879</f>
        <v/>
      </c>
      <c r="P2878" s="139" t="str">
        <f>'Product Ratings'!P2879</f>
        <v/>
      </c>
      <c r="Q2878" s="139" t="str">
        <f>'Product Ratings'!Q2879</f>
        <v/>
      </c>
      <c r="R2878" s="139" t="str">
        <f>'Product Ratings'!R2879</f>
        <v/>
      </c>
      <c r="S2878" s="139" t="str">
        <f>'Product Ratings'!S2879</f>
        <v/>
      </c>
      <c r="T2878" s="307" t="str">
        <f>'Product Ratings'!T2879</f>
        <v/>
      </c>
      <c r="U2878" s="146"/>
      <c r="V2878" s="146"/>
      <c r="W2878" s="146"/>
    </row>
    <row r="2879" ht="12.75" customHeight="1">
      <c r="A2879" s="146"/>
      <c r="B2879" s="146" t="str">
        <f>'Product Ratings'!B2880</f>
        <v/>
      </c>
      <c r="C2879" s="146" t="str">
        <f>'Product Ratings'!C2880</f>
        <v/>
      </c>
      <c r="D2879" s="146" t="str">
        <f>'Product Ratings'!D2880</f>
        <v/>
      </c>
      <c r="E2879" s="146" t="str">
        <f>'Product Ratings'!E2880</f>
        <v/>
      </c>
      <c r="F2879" s="146" t="str">
        <f>'Product Ratings'!F2880</f>
        <v/>
      </c>
      <c r="G2879" s="146" t="str">
        <f>'Product Ratings'!G2880</f>
        <v/>
      </c>
      <c r="H2879" s="146" t="str">
        <f>'Product Ratings'!H2880</f>
        <v/>
      </c>
      <c r="I2879" s="146" t="str">
        <f>'Product Ratings'!I2880</f>
        <v/>
      </c>
      <c r="J2879" s="305" t="str">
        <f>'Product Ratings'!J2880</f>
        <v/>
      </c>
      <c r="K2879" s="146" t="str">
        <f>'Product Ratings'!K2880</f>
        <v/>
      </c>
      <c r="L2879" s="146" t="str">
        <f>'Product Ratings'!L2880</f>
        <v/>
      </c>
      <c r="M2879" s="134" t="str">
        <f>'Product Ratings'!M2880</f>
        <v/>
      </c>
      <c r="N2879" s="146"/>
      <c r="O2879" s="139" t="str">
        <f>'Product Ratings'!O2880</f>
        <v/>
      </c>
      <c r="P2879" s="139" t="str">
        <f>'Product Ratings'!P2880</f>
        <v/>
      </c>
      <c r="Q2879" s="139" t="str">
        <f>'Product Ratings'!Q2880</f>
        <v/>
      </c>
      <c r="R2879" s="139" t="str">
        <f>'Product Ratings'!R2880</f>
        <v/>
      </c>
      <c r="S2879" s="139" t="str">
        <f>'Product Ratings'!S2880</f>
        <v/>
      </c>
      <c r="T2879" s="307" t="str">
        <f>'Product Ratings'!T2880</f>
        <v/>
      </c>
      <c r="U2879" s="146"/>
      <c r="V2879" s="146"/>
      <c r="W2879" s="146"/>
    </row>
    <row r="2880" ht="12.75" customHeight="1">
      <c r="A2880" s="146"/>
      <c r="B2880" s="146" t="str">
        <f>'Product Ratings'!B2881</f>
        <v/>
      </c>
      <c r="C2880" s="146" t="str">
        <f>'Product Ratings'!C2881</f>
        <v/>
      </c>
      <c r="D2880" s="146" t="str">
        <f>'Product Ratings'!D2881</f>
        <v/>
      </c>
      <c r="E2880" s="146" t="str">
        <f>'Product Ratings'!E2881</f>
        <v/>
      </c>
      <c r="F2880" s="146" t="str">
        <f>'Product Ratings'!F2881</f>
        <v/>
      </c>
      <c r="G2880" s="146" t="str">
        <f>'Product Ratings'!G2881</f>
        <v/>
      </c>
      <c r="H2880" s="146" t="str">
        <f>'Product Ratings'!H2881</f>
        <v/>
      </c>
      <c r="I2880" s="146" t="str">
        <f>'Product Ratings'!I2881</f>
        <v/>
      </c>
      <c r="J2880" s="305" t="str">
        <f>'Product Ratings'!J2881</f>
        <v/>
      </c>
      <c r="K2880" s="146" t="str">
        <f>'Product Ratings'!K2881</f>
        <v/>
      </c>
      <c r="L2880" s="146" t="str">
        <f>'Product Ratings'!L2881</f>
        <v/>
      </c>
      <c r="M2880" s="134" t="str">
        <f>'Product Ratings'!M2881</f>
        <v/>
      </c>
      <c r="N2880" s="146"/>
      <c r="O2880" s="139" t="str">
        <f>'Product Ratings'!O2881</f>
        <v/>
      </c>
      <c r="P2880" s="139" t="str">
        <f>'Product Ratings'!P2881</f>
        <v/>
      </c>
      <c r="Q2880" s="139" t="str">
        <f>'Product Ratings'!Q2881</f>
        <v/>
      </c>
      <c r="R2880" s="139" t="str">
        <f>'Product Ratings'!R2881</f>
        <v/>
      </c>
      <c r="S2880" s="139" t="str">
        <f>'Product Ratings'!S2881</f>
        <v/>
      </c>
      <c r="T2880" s="307" t="str">
        <f>'Product Ratings'!T2881</f>
        <v/>
      </c>
      <c r="U2880" s="146"/>
      <c r="V2880" s="146"/>
      <c r="W2880" s="146"/>
    </row>
    <row r="2881" ht="12.75" customHeight="1">
      <c r="A2881" s="146"/>
      <c r="B2881" s="146" t="str">
        <f>'Product Ratings'!B2882</f>
        <v/>
      </c>
      <c r="C2881" s="146" t="str">
        <f>'Product Ratings'!C2882</f>
        <v/>
      </c>
      <c r="D2881" s="146" t="str">
        <f>'Product Ratings'!D2882</f>
        <v/>
      </c>
      <c r="E2881" s="146" t="str">
        <f>'Product Ratings'!E2882</f>
        <v/>
      </c>
      <c r="F2881" s="146" t="str">
        <f>'Product Ratings'!F2882</f>
        <v/>
      </c>
      <c r="G2881" s="146" t="str">
        <f>'Product Ratings'!G2882</f>
        <v/>
      </c>
      <c r="H2881" s="146" t="str">
        <f>'Product Ratings'!H2882</f>
        <v/>
      </c>
      <c r="I2881" s="146" t="str">
        <f>'Product Ratings'!I2882</f>
        <v/>
      </c>
      <c r="J2881" s="305" t="str">
        <f>'Product Ratings'!J2882</f>
        <v/>
      </c>
      <c r="K2881" s="146" t="str">
        <f>'Product Ratings'!K2882</f>
        <v/>
      </c>
      <c r="L2881" s="146" t="str">
        <f>'Product Ratings'!L2882</f>
        <v/>
      </c>
      <c r="M2881" s="134" t="str">
        <f>'Product Ratings'!M2882</f>
        <v/>
      </c>
      <c r="N2881" s="146"/>
      <c r="O2881" s="139" t="str">
        <f>'Product Ratings'!O2882</f>
        <v/>
      </c>
      <c r="P2881" s="139" t="str">
        <f>'Product Ratings'!P2882</f>
        <v/>
      </c>
      <c r="Q2881" s="139" t="str">
        <f>'Product Ratings'!Q2882</f>
        <v/>
      </c>
      <c r="R2881" s="139" t="str">
        <f>'Product Ratings'!R2882</f>
        <v/>
      </c>
      <c r="S2881" s="139" t="str">
        <f>'Product Ratings'!S2882</f>
        <v/>
      </c>
      <c r="T2881" s="307" t="str">
        <f>'Product Ratings'!T2882</f>
        <v/>
      </c>
      <c r="U2881" s="146"/>
      <c r="V2881" s="146"/>
      <c r="W2881" s="146"/>
    </row>
    <row r="2882" ht="12.75" customHeight="1">
      <c r="A2882" s="146"/>
      <c r="B2882" s="146" t="str">
        <f>'Product Ratings'!B2883</f>
        <v/>
      </c>
      <c r="C2882" s="146" t="str">
        <f>'Product Ratings'!C2883</f>
        <v/>
      </c>
      <c r="D2882" s="146" t="str">
        <f>'Product Ratings'!D2883</f>
        <v/>
      </c>
      <c r="E2882" s="146" t="str">
        <f>'Product Ratings'!E2883</f>
        <v/>
      </c>
      <c r="F2882" s="146" t="str">
        <f>'Product Ratings'!F2883</f>
        <v/>
      </c>
      <c r="G2882" s="146" t="str">
        <f>'Product Ratings'!G2883</f>
        <v/>
      </c>
      <c r="H2882" s="146" t="str">
        <f>'Product Ratings'!H2883</f>
        <v/>
      </c>
      <c r="I2882" s="146" t="str">
        <f>'Product Ratings'!I2883</f>
        <v/>
      </c>
      <c r="J2882" s="305" t="str">
        <f>'Product Ratings'!J2883</f>
        <v/>
      </c>
      <c r="K2882" s="146" t="str">
        <f>'Product Ratings'!K2883</f>
        <v/>
      </c>
      <c r="L2882" s="146" t="str">
        <f>'Product Ratings'!L2883</f>
        <v/>
      </c>
      <c r="M2882" s="134" t="str">
        <f>'Product Ratings'!M2883</f>
        <v/>
      </c>
      <c r="N2882" s="146"/>
      <c r="O2882" s="139" t="str">
        <f>'Product Ratings'!O2883</f>
        <v/>
      </c>
      <c r="P2882" s="139" t="str">
        <f>'Product Ratings'!P2883</f>
        <v/>
      </c>
      <c r="Q2882" s="139" t="str">
        <f>'Product Ratings'!Q2883</f>
        <v/>
      </c>
      <c r="R2882" s="139" t="str">
        <f>'Product Ratings'!R2883</f>
        <v/>
      </c>
      <c r="S2882" s="139" t="str">
        <f>'Product Ratings'!S2883</f>
        <v/>
      </c>
      <c r="T2882" s="307" t="str">
        <f>'Product Ratings'!T2883</f>
        <v/>
      </c>
      <c r="U2882" s="146"/>
      <c r="V2882" s="146"/>
      <c r="W2882" s="146"/>
    </row>
    <row r="2883" ht="12.75" customHeight="1">
      <c r="A2883" s="146"/>
      <c r="B2883" s="146" t="str">
        <f>'Product Ratings'!B2884</f>
        <v/>
      </c>
      <c r="C2883" s="146" t="str">
        <f>'Product Ratings'!C2884</f>
        <v/>
      </c>
      <c r="D2883" s="146" t="str">
        <f>'Product Ratings'!D2884</f>
        <v/>
      </c>
      <c r="E2883" s="146" t="str">
        <f>'Product Ratings'!E2884</f>
        <v/>
      </c>
      <c r="F2883" s="146" t="str">
        <f>'Product Ratings'!F2884</f>
        <v/>
      </c>
      <c r="G2883" s="146" t="str">
        <f>'Product Ratings'!G2884</f>
        <v/>
      </c>
      <c r="H2883" s="146" t="str">
        <f>'Product Ratings'!H2884</f>
        <v/>
      </c>
      <c r="I2883" s="146" t="str">
        <f>'Product Ratings'!I2884</f>
        <v/>
      </c>
      <c r="J2883" s="305" t="str">
        <f>'Product Ratings'!J2884</f>
        <v/>
      </c>
      <c r="K2883" s="146" t="str">
        <f>'Product Ratings'!K2884</f>
        <v/>
      </c>
      <c r="L2883" s="146" t="str">
        <f>'Product Ratings'!L2884</f>
        <v/>
      </c>
      <c r="M2883" s="134" t="str">
        <f>'Product Ratings'!M2884</f>
        <v/>
      </c>
      <c r="N2883" s="146"/>
      <c r="O2883" s="139" t="str">
        <f>'Product Ratings'!O2884</f>
        <v/>
      </c>
      <c r="P2883" s="139" t="str">
        <f>'Product Ratings'!P2884</f>
        <v/>
      </c>
      <c r="Q2883" s="139" t="str">
        <f>'Product Ratings'!Q2884</f>
        <v/>
      </c>
      <c r="R2883" s="139" t="str">
        <f>'Product Ratings'!R2884</f>
        <v/>
      </c>
      <c r="S2883" s="139" t="str">
        <f>'Product Ratings'!S2884</f>
        <v/>
      </c>
      <c r="T2883" s="307" t="str">
        <f>'Product Ratings'!T2884</f>
        <v/>
      </c>
      <c r="U2883" s="146"/>
      <c r="V2883" s="146"/>
      <c r="W2883" s="146"/>
    </row>
    <row r="2884" ht="12.75" customHeight="1">
      <c r="A2884" s="146"/>
      <c r="B2884" s="146" t="str">
        <f>'Product Ratings'!B2885</f>
        <v/>
      </c>
      <c r="C2884" s="146" t="str">
        <f>'Product Ratings'!C2885</f>
        <v/>
      </c>
      <c r="D2884" s="146" t="str">
        <f>'Product Ratings'!D2885</f>
        <v/>
      </c>
      <c r="E2884" s="146" t="str">
        <f>'Product Ratings'!E2885</f>
        <v/>
      </c>
      <c r="F2884" s="146" t="str">
        <f>'Product Ratings'!F2885</f>
        <v/>
      </c>
      <c r="G2884" s="146" t="str">
        <f>'Product Ratings'!G2885</f>
        <v/>
      </c>
      <c r="H2884" s="146" t="str">
        <f>'Product Ratings'!H2885</f>
        <v/>
      </c>
      <c r="I2884" s="146" t="str">
        <f>'Product Ratings'!I2885</f>
        <v/>
      </c>
      <c r="J2884" s="305" t="str">
        <f>'Product Ratings'!J2885</f>
        <v/>
      </c>
      <c r="K2884" s="146" t="str">
        <f>'Product Ratings'!K2885</f>
        <v/>
      </c>
      <c r="L2884" s="146" t="str">
        <f>'Product Ratings'!L2885</f>
        <v/>
      </c>
      <c r="M2884" s="134" t="str">
        <f>'Product Ratings'!M2885</f>
        <v/>
      </c>
      <c r="N2884" s="146"/>
      <c r="O2884" s="139" t="str">
        <f>'Product Ratings'!O2885</f>
        <v/>
      </c>
      <c r="P2884" s="139" t="str">
        <f>'Product Ratings'!P2885</f>
        <v/>
      </c>
      <c r="Q2884" s="139" t="str">
        <f>'Product Ratings'!Q2885</f>
        <v/>
      </c>
      <c r="R2884" s="139" t="str">
        <f>'Product Ratings'!R2885</f>
        <v/>
      </c>
      <c r="S2884" s="139" t="str">
        <f>'Product Ratings'!S2885</f>
        <v/>
      </c>
      <c r="T2884" s="307" t="str">
        <f>'Product Ratings'!T2885</f>
        <v/>
      </c>
      <c r="U2884" s="146"/>
      <c r="V2884" s="146"/>
      <c r="W2884" s="146"/>
    </row>
    <row r="2885" ht="12.75" customHeight="1">
      <c r="A2885" s="146"/>
      <c r="B2885" s="146" t="str">
        <f>'Product Ratings'!B2886</f>
        <v/>
      </c>
      <c r="C2885" s="146" t="str">
        <f>'Product Ratings'!C2886</f>
        <v/>
      </c>
      <c r="D2885" s="146" t="str">
        <f>'Product Ratings'!D2886</f>
        <v/>
      </c>
      <c r="E2885" s="146" t="str">
        <f>'Product Ratings'!E2886</f>
        <v/>
      </c>
      <c r="F2885" s="146" t="str">
        <f>'Product Ratings'!F2886</f>
        <v/>
      </c>
      <c r="G2885" s="146" t="str">
        <f>'Product Ratings'!G2886</f>
        <v/>
      </c>
      <c r="H2885" s="146" t="str">
        <f>'Product Ratings'!H2886</f>
        <v/>
      </c>
      <c r="I2885" s="146" t="str">
        <f>'Product Ratings'!I2886</f>
        <v/>
      </c>
      <c r="J2885" s="305" t="str">
        <f>'Product Ratings'!J2886</f>
        <v/>
      </c>
      <c r="K2885" s="146" t="str">
        <f>'Product Ratings'!K2886</f>
        <v/>
      </c>
      <c r="L2885" s="146" t="str">
        <f>'Product Ratings'!L2886</f>
        <v/>
      </c>
      <c r="M2885" s="134" t="str">
        <f>'Product Ratings'!M2886</f>
        <v/>
      </c>
      <c r="N2885" s="146"/>
      <c r="O2885" s="139" t="str">
        <f>'Product Ratings'!O2886</f>
        <v/>
      </c>
      <c r="P2885" s="139" t="str">
        <f>'Product Ratings'!P2886</f>
        <v/>
      </c>
      <c r="Q2885" s="139" t="str">
        <f>'Product Ratings'!Q2886</f>
        <v/>
      </c>
      <c r="R2885" s="139" t="str">
        <f>'Product Ratings'!R2886</f>
        <v/>
      </c>
      <c r="S2885" s="139" t="str">
        <f>'Product Ratings'!S2886</f>
        <v/>
      </c>
      <c r="T2885" s="307" t="str">
        <f>'Product Ratings'!T2886</f>
        <v/>
      </c>
      <c r="U2885" s="146"/>
      <c r="V2885" s="146"/>
      <c r="W2885" s="146"/>
    </row>
    <row r="2886" ht="12.75" customHeight="1">
      <c r="A2886" s="146"/>
      <c r="B2886" s="146" t="str">
        <f>'Product Ratings'!B2887</f>
        <v/>
      </c>
      <c r="C2886" s="146" t="str">
        <f>'Product Ratings'!C2887</f>
        <v/>
      </c>
      <c r="D2886" s="146" t="str">
        <f>'Product Ratings'!D2887</f>
        <v/>
      </c>
      <c r="E2886" s="146" t="str">
        <f>'Product Ratings'!E2887</f>
        <v/>
      </c>
      <c r="F2886" s="146" t="str">
        <f>'Product Ratings'!F2887</f>
        <v/>
      </c>
      <c r="G2886" s="146" t="str">
        <f>'Product Ratings'!G2887</f>
        <v/>
      </c>
      <c r="H2886" s="146" t="str">
        <f>'Product Ratings'!H2887</f>
        <v/>
      </c>
      <c r="I2886" s="146" t="str">
        <f>'Product Ratings'!I2887</f>
        <v/>
      </c>
      <c r="J2886" s="305" t="str">
        <f>'Product Ratings'!J2887</f>
        <v/>
      </c>
      <c r="K2886" s="146" t="str">
        <f>'Product Ratings'!K2887</f>
        <v/>
      </c>
      <c r="L2886" s="146" t="str">
        <f>'Product Ratings'!L2887</f>
        <v/>
      </c>
      <c r="M2886" s="134" t="str">
        <f>'Product Ratings'!M2887</f>
        <v/>
      </c>
      <c r="N2886" s="146"/>
      <c r="O2886" s="139" t="str">
        <f>'Product Ratings'!O2887</f>
        <v/>
      </c>
      <c r="P2886" s="139" t="str">
        <f>'Product Ratings'!P2887</f>
        <v/>
      </c>
      <c r="Q2886" s="139" t="str">
        <f>'Product Ratings'!Q2887</f>
        <v/>
      </c>
      <c r="R2886" s="139" t="str">
        <f>'Product Ratings'!R2887</f>
        <v/>
      </c>
      <c r="S2886" s="139" t="str">
        <f>'Product Ratings'!S2887</f>
        <v/>
      </c>
      <c r="T2886" s="307" t="str">
        <f>'Product Ratings'!T2887</f>
        <v/>
      </c>
      <c r="U2886" s="146"/>
      <c r="V2886" s="146"/>
      <c r="W2886" s="146"/>
    </row>
    <row r="2887" ht="12.75" customHeight="1">
      <c r="A2887" s="146"/>
      <c r="B2887" s="146" t="str">
        <f>'Product Ratings'!B2888</f>
        <v/>
      </c>
      <c r="C2887" s="146" t="str">
        <f>'Product Ratings'!C2888</f>
        <v/>
      </c>
      <c r="D2887" s="146" t="str">
        <f>'Product Ratings'!D2888</f>
        <v/>
      </c>
      <c r="E2887" s="146" t="str">
        <f>'Product Ratings'!E2888</f>
        <v/>
      </c>
      <c r="F2887" s="146" t="str">
        <f>'Product Ratings'!F2888</f>
        <v/>
      </c>
      <c r="G2887" s="146" t="str">
        <f>'Product Ratings'!G2888</f>
        <v/>
      </c>
      <c r="H2887" s="146" t="str">
        <f>'Product Ratings'!H2888</f>
        <v/>
      </c>
      <c r="I2887" s="146" t="str">
        <f>'Product Ratings'!I2888</f>
        <v/>
      </c>
      <c r="J2887" s="305" t="str">
        <f>'Product Ratings'!J2888</f>
        <v/>
      </c>
      <c r="K2887" s="146" t="str">
        <f>'Product Ratings'!K2888</f>
        <v/>
      </c>
      <c r="L2887" s="146" t="str">
        <f>'Product Ratings'!L2888</f>
        <v/>
      </c>
      <c r="M2887" s="134" t="str">
        <f>'Product Ratings'!M2888</f>
        <v/>
      </c>
      <c r="N2887" s="146"/>
      <c r="O2887" s="139" t="str">
        <f>'Product Ratings'!O2888</f>
        <v/>
      </c>
      <c r="P2887" s="139" t="str">
        <f>'Product Ratings'!P2888</f>
        <v/>
      </c>
      <c r="Q2887" s="139" t="str">
        <f>'Product Ratings'!Q2888</f>
        <v/>
      </c>
      <c r="R2887" s="139" t="str">
        <f>'Product Ratings'!R2888</f>
        <v/>
      </c>
      <c r="S2887" s="139" t="str">
        <f>'Product Ratings'!S2888</f>
        <v/>
      </c>
      <c r="T2887" s="307" t="str">
        <f>'Product Ratings'!T2888</f>
        <v/>
      </c>
      <c r="U2887" s="146"/>
      <c r="V2887" s="146"/>
      <c r="W2887" s="146"/>
    </row>
    <row r="2888" ht="12.75" customHeight="1">
      <c r="A2888" s="146"/>
      <c r="B2888" s="146" t="str">
        <f>'Product Ratings'!B2889</f>
        <v/>
      </c>
      <c r="C2888" s="146" t="str">
        <f>'Product Ratings'!C2889</f>
        <v/>
      </c>
      <c r="D2888" s="146" t="str">
        <f>'Product Ratings'!D2889</f>
        <v/>
      </c>
      <c r="E2888" s="146" t="str">
        <f>'Product Ratings'!E2889</f>
        <v/>
      </c>
      <c r="F2888" s="146" t="str">
        <f>'Product Ratings'!F2889</f>
        <v/>
      </c>
      <c r="G2888" s="146" t="str">
        <f>'Product Ratings'!G2889</f>
        <v/>
      </c>
      <c r="H2888" s="146" t="str">
        <f>'Product Ratings'!H2889</f>
        <v/>
      </c>
      <c r="I2888" s="146" t="str">
        <f>'Product Ratings'!I2889</f>
        <v/>
      </c>
      <c r="J2888" s="305" t="str">
        <f>'Product Ratings'!J2889</f>
        <v/>
      </c>
      <c r="K2888" s="146" t="str">
        <f>'Product Ratings'!K2889</f>
        <v/>
      </c>
      <c r="L2888" s="146" t="str">
        <f>'Product Ratings'!L2889</f>
        <v/>
      </c>
      <c r="M2888" s="134" t="str">
        <f>'Product Ratings'!M2889</f>
        <v/>
      </c>
      <c r="N2888" s="146"/>
      <c r="O2888" s="139" t="str">
        <f>'Product Ratings'!O2889</f>
        <v/>
      </c>
      <c r="P2888" s="139" t="str">
        <f>'Product Ratings'!P2889</f>
        <v/>
      </c>
      <c r="Q2888" s="139" t="str">
        <f>'Product Ratings'!Q2889</f>
        <v/>
      </c>
      <c r="R2888" s="139" t="str">
        <f>'Product Ratings'!R2889</f>
        <v/>
      </c>
      <c r="S2888" s="139" t="str">
        <f>'Product Ratings'!S2889</f>
        <v/>
      </c>
      <c r="T2888" s="307" t="str">
        <f>'Product Ratings'!T2889</f>
        <v/>
      </c>
      <c r="U2888" s="146"/>
      <c r="V2888" s="146"/>
      <c r="W2888" s="146"/>
    </row>
    <row r="2889" ht="12.75" customHeight="1">
      <c r="A2889" s="146"/>
      <c r="B2889" s="146" t="str">
        <f>'Product Ratings'!B2890</f>
        <v/>
      </c>
      <c r="C2889" s="146" t="str">
        <f>'Product Ratings'!C2890</f>
        <v/>
      </c>
      <c r="D2889" s="146" t="str">
        <f>'Product Ratings'!D2890</f>
        <v/>
      </c>
      <c r="E2889" s="146" t="str">
        <f>'Product Ratings'!E2890</f>
        <v/>
      </c>
      <c r="F2889" s="146" t="str">
        <f>'Product Ratings'!F2890</f>
        <v/>
      </c>
      <c r="G2889" s="146" t="str">
        <f>'Product Ratings'!G2890</f>
        <v/>
      </c>
      <c r="H2889" s="146" t="str">
        <f>'Product Ratings'!H2890</f>
        <v/>
      </c>
      <c r="I2889" s="146" t="str">
        <f>'Product Ratings'!I2890</f>
        <v/>
      </c>
      <c r="J2889" s="305" t="str">
        <f>'Product Ratings'!J2890</f>
        <v/>
      </c>
      <c r="K2889" s="146" t="str">
        <f>'Product Ratings'!K2890</f>
        <v/>
      </c>
      <c r="L2889" s="146" t="str">
        <f>'Product Ratings'!L2890</f>
        <v/>
      </c>
      <c r="M2889" s="134" t="str">
        <f>'Product Ratings'!M2890</f>
        <v/>
      </c>
      <c r="N2889" s="146"/>
      <c r="O2889" s="139" t="str">
        <f>'Product Ratings'!O2890</f>
        <v/>
      </c>
      <c r="P2889" s="139" t="str">
        <f>'Product Ratings'!P2890</f>
        <v/>
      </c>
      <c r="Q2889" s="139" t="str">
        <f>'Product Ratings'!Q2890</f>
        <v/>
      </c>
      <c r="R2889" s="139" t="str">
        <f>'Product Ratings'!R2890</f>
        <v/>
      </c>
      <c r="S2889" s="139" t="str">
        <f>'Product Ratings'!S2890</f>
        <v/>
      </c>
      <c r="T2889" s="307" t="str">
        <f>'Product Ratings'!T2890</f>
        <v/>
      </c>
      <c r="U2889" s="146"/>
      <c r="V2889" s="146"/>
      <c r="W2889" s="146"/>
    </row>
    <row r="2890" ht="12.75" customHeight="1">
      <c r="A2890" s="146"/>
      <c r="B2890" s="146" t="str">
        <f>'Product Ratings'!B2891</f>
        <v/>
      </c>
      <c r="C2890" s="146" t="str">
        <f>'Product Ratings'!C2891</f>
        <v/>
      </c>
      <c r="D2890" s="146" t="str">
        <f>'Product Ratings'!D2891</f>
        <v/>
      </c>
      <c r="E2890" s="146" t="str">
        <f>'Product Ratings'!E2891</f>
        <v/>
      </c>
      <c r="F2890" s="146" t="str">
        <f>'Product Ratings'!F2891</f>
        <v/>
      </c>
      <c r="G2890" s="146" t="str">
        <f>'Product Ratings'!G2891</f>
        <v/>
      </c>
      <c r="H2890" s="146" t="str">
        <f>'Product Ratings'!H2891</f>
        <v/>
      </c>
      <c r="I2890" s="146" t="str">
        <f>'Product Ratings'!I2891</f>
        <v/>
      </c>
      <c r="J2890" s="305" t="str">
        <f>'Product Ratings'!J2891</f>
        <v/>
      </c>
      <c r="K2890" s="146" t="str">
        <f>'Product Ratings'!K2891</f>
        <v/>
      </c>
      <c r="L2890" s="146" t="str">
        <f>'Product Ratings'!L2891</f>
        <v/>
      </c>
      <c r="M2890" s="134" t="str">
        <f>'Product Ratings'!M2891</f>
        <v/>
      </c>
      <c r="N2890" s="146"/>
      <c r="O2890" s="139" t="str">
        <f>'Product Ratings'!O2891</f>
        <v/>
      </c>
      <c r="P2890" s="139" t="str">
        <f>'Product Ratings'!P2891</f>
        <v/>
      </c>
      <c r="Q2890" s="139" t="str">
        <f>'Product Ratings'!Q2891</f>
        <v/>
      </c>
      <c r="R2890" s="139" t="str">
        <f>'Product Ratings'!R2891</f>
        <v/>
      </c>
      <c r="S2890" s="139" t="str">
        <f>'Product Ratings'!S2891</f>
        <v/>
      </c>
      <c r="T2890" s="307" t="str">
        <f>'Product Ratings'!T2891</f>
        <v/>
      </c>
      <c r="U2890" s="146"/>
      <c r="V2890" s="146"/>
      <c r="W2890" s="146"/>
    </row>
    <row r="2891" ht="12.75" customHeight="1">
      <c r="A2891" s="146"/>
      <c r="B2891" s="146" t="str">
        <f>'Product Ratings'!B2892</f>
        <v/>
      </c>
      <c r="C2891" s="146" t="str">
        <f>'Product Ratings'!C2892</f>
        <v/>
      </c>
      <c r="D2891" s="146" t="str">
        <f>'Product Ratings'!D2892</f>
        <v/>
      </c>
      <c r="E2891" s="146" t="str">
        <f>'Product Ratings'!E2892</f>
        <v/>
      </c>
      <c r="F2891" s="146" t="str">
        <f>'Product Ratings'!F2892</f>
        <v/>
      </c>
      <c r="G2891" s="146" t="str">
        <f>'Product Ratings'!G2892</f>
        <v/>
      </c>
      <c r="H2891" s="146" t="str">
        <f>'Product Ratings'!H2892</f>
        <v/>
      </c>
      <c r="I2891" s="146" t="str">
        <f>'Product Ratings'!I2892</f>
        <v/>
      </c>
      <c r="J2891" s="305" t="str">
        <f>'Product Ratings'!J2892</f>
        <v/>
      </c>
      <c r="K2891" s="146" t="str">
        <f>'Product Ratings'!K2892</f>
        <v/>
      </c>
      <c r="L2891" s="146" t="str">
        <f>'Product Ratings'!L2892</f>
        <v/>
      </c>
      <c r="M2891" s="134" t="str">
        <f>'Product Ratings'!M2892</f>
        <v/>
      </c>
      <c r="N2891" s="146"/>
      <c r="O2891" s="139" t="str">
        <f>'Product Ratings'!O2892</f>
        <v/>
      </c>
      <c r="P2891" s="139" t="str">
        <f>'Product Ratings'!P2892</f>
        <v/>
      </c>
      <c r="Q2891" s="139" t="str">
        <f>'Product Ratings'!Q2892</f>
        <v/>
      </c>
      <c r="R2891" s="139" t="str">
        <f>'Product Ratings'!R2892</f>
        <v/>
      </c>
      <c r="S2891" s="139" t="str">
        <f>'Product Ratings'!S2892</f>
        <v/>
      </c>
      <c r="T2891" s="307" t="str">
        <f>'Product Ratings'!T2892</f>
        <v/>
      </c>
      <c r="U2891" s="146"/>
      <c r="V2891" s="146"/>
      <c r="W2891" s="146"/>
    </row>
    <row r="2892" ht="12.75" customHeight="1">
      <c r="A2892" s="146"/>
      <c r="B2892" s="146" t="str">
        <f>'Product Ratings'!B2893</f>
        <v/>
      </c>
      <c r="C2892" s="146" t="str">
        <f>'Product Ratings'!C2893</f>
        <v/>
      </c>
      <c r="D2892" s="146" t="str">
        <f>'Product Ratings'!D2893</f>
        <v/>
      </c>
      <c r="E2892" s="146" t="str">
        <f>'Product Ratings'!E2893</f>
        <v/>
      </c>
      <c r="F2892" s="146" t="str">
        <f>'Product Ratings'!F2893</f>
        <v/>
      </c>
      <c r="G2892" s="146" t="str">
        <f>'Product Ratings'!G2893</f>
        <v/>
      </c>
      <c r="H2892" s="146" t="str">
        <f>'Product Ratings'!H2893</f>
        <v/>
      </c>
      <c r="I2892" s="146" t="str">
        <f>'Product Ratings'!I2893</f>
        <v/>
      </c>
      <c r="J2892" s="305" t="str">
        <f>'Product Ratings'!J2893</f>
        <v/>
      </c>
      <c r="K2892" s="146" t="str">
        <f>'Product Ratings'!K2893</f>
        <v/>
      </c>
      <c r="L2892" s="146" t="str">
        <f>'Product Ratings'!L2893</f>
        <v/>
      </c>
      <c r="M2892" s="134" t="str">
        <f>'Product Ratings'!M2893</f>
        <v/>
      </c>
      <c r="N2892" s="146"/>
      <c r="O2892" s="139" t="str">
        <f>'Product Ratings'!O2893</f>
        <v/>
      </c>
      <c r="P2892" s="139" t="str">
        <f>'Product Ratings'!P2893</f>
        <v/>
      </c>
      <c r="Q2892" s="139" t="str">
        <f>'Product Ratings'!Q2893</f>
        <v/>
      </c>
      <c r="R2892" s="139" t="str">
        <f>'Product Ratings'!R2893</f>
        <v/>
      </c>
      <c r="S2892" s="139" t="str">
        <f>'Product Ratings'!S2893</f>
        <v/>
      </c>
      <c r="T2892" s="307" t="str">
        <f>'Product Ratings'!T2893</f>
        <v/>
      </c>
      <c r="U2892" s="146"/>
      <c r="V2892" s="146"/>
      <c r="W2892" s="146"/>
    </row>
    <row r="2893" ht="12.75" customHeight="1">
      <c r="A2893" s="146"/>
      <c r="B2893" s="146" t="str">
        <f>'Product Ratings'!B2894</f>
        <v/>
      </c>
      <c r="C2893" s="146" t="str">
        <f>'Product Ratings'!C2894</f>
        <v/>
      </c>
      <c r="D2893" s="146" t="str">
        <f>'Product Ratings'!D2894</f>
        <v/>
      </c>
      <c r="E2893" s="146" t="str">
        <f>'Product Ratings'!E2894</f>
        <v/>
      </c>
      <c r="F2893" s="146" t="str">
        <f>'Product Ratings'!F2894</f>
        <v/>
      </c>
      <c r="G2893" s="146" t="str">
        <f>'Product Ratings'!G2894</f>
        <v/>
      </c>
      <c r="H2893" s="146" t="str">
        <f>'Product Ratings'!H2894</f>
        <v/>
      </c>
      <c r="I2893" s="146" t="str">
        <f>'Product Ratings'!I2894</f>
        <v/>
      </c>
      <c r="J2893" s="305" t="str">
        <f>'Product Ratings'!J2894</f>
        <v/>
      </c>
      <c r="K2893" s="146" t="str">
        <f>'Product Ratings'!K2894</f>
        <v/>
      </c>
      <c r="L2893" s="146" t="str">
        <f>'Product Ratings'!L2894</f>
        <v/>
      </c>
      <c r="M2893" s="134" t="str">
        <f>'Product Ratings'!M2894</f>
        <v/>
      </c>
      <c r="N2893" s="146"/>
      <c r="O2893" s="139" t="str">
        <f>'Product Ratings'!O2894</f>
        <v/>
      </c>
      <c r="P2893" s="139" t="str">
        <f>'Product Ratings'!P2894</f>
        <v/>
      </c>
      <c r="Q2893" s="139" t="str">
        <f>'Product Ratings'!Q2894</f>
        <v/>
      </c>
      <c r="R2893" s="139" t="str">
        <f>'Product Ratings'!R2894</f>
        <v/>
      </c>
      <c r="S2893" s="139" t="str">
        <f>'Product Ratings'!S2894</f>
        <v/>
      </c>
      <c r="T2893" s="307" t="str">
        <f>'Product Ratings'!T2894</f>
        <v/>
      </c>
      <c r="U2893" s="146"/>
      <c r="V2893" s="146"/>
      <c r="W2893" s="146"/>
    </row>
    <row r="2894" ht="12.75" customHeight="1">
      <c r="A2894" s="146"/>
      <c r="B2894" s="146" t="str">
        <f>'Product Ratings'!B2895</f>
        <v/>
      </c>
      <c r="C2894" s="146" t="str">
        <f>'Product Ratings'!C2895</f>
        <v/>
      </c>
      <c r="D2894" s="146" t="str">
        <f>'Product Ratings'!D2895</f>
        <v/>
      </c>
      <c r="E2894" s="146" t="str">
        <f>'Product Ratings'!E2895</f>
        <v/>
      </c>
      <c r="F2894" s="146" t="str">
        <f>'Product Ratings'!F2895</f>
        <v/>
      </c>
      <c r="G2894" s="146" t="str">
        <f>'Product Ratings'!G2895</f>
        <v/>
      </c>
      <c r="H2894" s="146" t="str">
        <f>'Product Ratings'!H2895</f>
        <v/>
      </c>
      <c r="I2894" s="146" t="str">
        <f>'Product Ratings'!I2895</f>
        <v/>
      </c>
      <c r="J2894" s="305" t="str">
        <f>'Product Ratings'!J2895</f>
        <v/>
      </c>
      <c r="K2894" s="146" t="str">
        <f>'Product Ratings'!K2895</f>
        <v/>
      </c>
      <c r="L2894" s="146" t="str">
        <f>'Product Ratings'!L2895</f>
        <v/>
      </c>
      <c r="M2894" s="134" t="str">
        <f>'Product Ratings'!M2895</f>
        <v/>
      </c>
      <c r="N2894" s="146"/>
      <c r="O2894" s="139" t="str">
        <f>'Product Ratings'!O2895</f>
        <v/>
      </c>
      <c r="P2894" s="139" t="str">
        <f>'Product Ratings'!P2895</f>
        <v/>
      </c>
      <c r="Q2894" s="139" t="str">
        <f>'Product Ratings'!Q2895</f>
        <v/>
      </c>
      <c r="R2894" s="139" t="str">
        <f>'Product Ratings'!R2895</f>
        <v/>
      </c>
      <c r="S2894" s="139" t="str">
        <f>'Product Ratings'!S2895</f>
        <v/>
      </c>
      <c r="T2894" s="307" t="str">
        <f>'Product Ratings'!T2895</f>
        <v/>
      </c>
      <c r="U2894" s="146"/>
      <c r="V2894" s="146"/>
      <c r="W2894" s="146"/>
    </row>
    <row r="2895" ht="12.75" customHeight="1">
      <c r="A2895" s="146"/>
      <c r="B2895" s="146" t="str">
        <f>'Product Ratings'!B2896</f>
        <v/>
      </c>
      <c r="C2895" s="146" t="str">
        <f>'Product Ratings'!C2896</f>
        <v/>
      </c>
      <c r="D2895" s="146" t="str">
        <f>'Product Ratings'!D2896</f>
        <v/>
      </c>
      <c r="E2895" s="146" t="str">
        <f>'Product Ratings'!E2896</f>
        <v/>
      </c>
      <c r="F2895" s="146" t="str">
        <f>'Product Ratings'!F2896</f>
        <v/>
      </c>
      <c r="G2895" s="146" t="str">
        <f>'Product Ratings'!G2896</f>
        <v/>
      </c>
      <c r="H2895" s="146" t="str">
        <f>'Product Ratings'!H2896</f>
        <v/>
      </c>
      <c r="I2895" s="146" t="str">
        <f>'Product Ratings'!I2896</f>
        <v/>
      </c>
      <c r="J2895" s="305" t="str">
        <f>'Product Ratings'!J2896</f>
        <v/>
      </c>
      <c r="K2895" s="146" t="str">
        <f>'Product Ratings'!K2896</f>
        <v/>
      </c>
      <c r="L2895" s="146" t="str">
        <f>'Product Ratings'!L2896</f>
        <v/>
      </c>
      <c r="M2895" s="134" t="str">
        <f>'Product Ratings'!M2896</f>
        <v/>
      </c>
      <c r="N2895" s="146"/>
      <c r="O2895" s="139" t="str">
        <f>'Product Ratings'!O2896</f>
        <v/>
      </c>
      <c r="P2895" s="139" t="str">
        <f>'Product Ratings'!P2896</f>
        <v/>
      </c>
      <c r="Q2895" s="139" t="str">
        <f>'Product Ratings'!Q2896</f>
        <v/>
      </c>
      <c r="R2895" s="139" t="str">
        <f>'Product Ratings'!R2896</f>
        <v/>
      </c>
      <c r="S2895" s="139" t="str">
        <f>'Product Ratings'!S2896</f>
        <v/>
      </c>
      <c r="T2895" s="307" t="str">
        <f>'Product Ratings'!T2896</f>
        <v/>
      </c>
      <c r="U2895" s="146"/>
      <c r="V2895" s="146"/>
      <c r="W2895" s="146"/>
    </row>
    <row r="2896" ht="12.75" customHeight="1">
      <c r="A2896" s="146"/>
      <c r="B2896" s="146" t="str">
        <f>'Product Ratings'!B2897</f>
        <v/>
      </c>
      <c r="C2896" s="146" t="str">
        <f>'Product Ratings'!C2897</f>
        <v/>
      </c>
      <c r="D2896" s="146" t="str">
        <f>'Product Ratings'!D2897</f>
        <v/>
      </c>
      <c r="E2896" s="146" t="str">
        <f>'Product Ratings'!E2897</f>
        <v/>
      </c>
      <c r="F2896" s="146" t="str">
        <f>'Product Ratings'!F2897</f>
        <v/>
      </c>
      <c r="G2896" s="146" t="str">
        <f>'Product Ratings'!G2897</f>
        <v/>
      </c>
      <c r="H2896" s="146" t="str">
        <f>'Product Ratings'!H2897</f>
        <v/>
      </c>
      <c r="I2896" s="146" t="str">
        <f>'Product Ratings'!I2897</f>
        <v/>
      </c>
      <c r="J2896" s="305" t="str">
        <f>'Product Ratings'!J2897</f>
        <v/>
      </c>
      <c r="K2896" s="146" t="str">
        <f>'Product Ratings'!K2897</f>
        <v/>
      </c>
      <c r="L2896" s="146" t="str">
        <f>'Product Ratings'!L2897</f>
        <v/>
      </c>
      <c r="M2896" s="134" t="str">
        <f>'Product Ratings'!M2897</f>
        <v/>
      </c>
      <c r="N2896" s="146"/>
      <c r="O2896" s="139" t="str">
        <f>'Product Ratings'!O2897</f>
        <v/>
      </c>
      <c r="P2896" s="139" t="str">
        <f>'Product Ratings'!P2897</f>
        <v/>
      </c>
      <c r="Q2896" s="139" t="str">
        <f>'Product Ratings'!Q2897</f>
        <v/>
      </c>
      <c r="R2896" s="139" t="str">
        <f>'Product Ratings'!R2897</f>
        <v/>
      </c>
      <c r="S2896" s="139" t="str">
        <f>'Product Ratings'!S2897</f>
        <v/>
      </c>
      <c r="T2896" s="307" t="str">
        <f>'Product Ratings'!T2897</f>
        <v/>
      </c>
      <c r="U2896" s="146"/>
      <c r="V2896" s="146"/>
      <c r="W2896" s="146"/>
    </row>
    <row r="2897" ht="12.75" customHeight="1">
      <c r="A2897" s="146"/>
      <c r="B2897" s="146" t="str">
        <f>'Product Ratings'!B2898</f>
        <v/>
      </c>
      <c r="C2897" s="146" t="str">
        <f>'Product Ratings'!C2898</f>
        <v/>
      </c>
      <c r="D2897" s="146" t="str">
        <f>'Product Ratings'!D2898</f>
        <v/>
      </c>
      <c r="E2897" s="146" t="str">
        <f>'Product Ratings'!E2898</f>
        <v/>
      </c>
      <c r="F2897" s="146" t="str">
        <f>'Product Ratings'!F2898</f>
        <v/>
      </c>
      <c r="G2897" s="146" t="str">
        <f>'Product Ratings'!G2898</f>
        <v/>
      </c>
      <c r="H2897" s="146" t="str">
        <f>'Product Ratings'!H2898</f>
        <v/>
      </c>
      <c r="I2897" s="146" t="str">
        <f>'Product Ratings'!I2898</f>
        <v/>
      </c>
      <c r="J2897" s="305" t="str">
        <f>'Product Ratings'!J2898</f>
        <v/>
      </c>
      <c r="K2897" s="146" t="str">
        <f>'Product Ratings'!K2898</f>
        <v/>
      </c>
      <c r="L2897" s="146" t="str">
        <f>'Product Ratings'!L2898</f>
        <v/>
      </c>
      <c r="M2897" s="134" t="str">
        <f>'Product Ratings'!M2898</f>
        <v/>
      </c>
      <c r="N2897" s="146"/>
      <c r="O2897" s="139" t="str">
        <f>'Product Ratings'!O2898</f>
        <v/>
      </c>
      <c r="P2897" s="139" t="str">
        <f>'Product Ratings'!P2898</f>
        <v/>
      </c>
      <c r="Q2897" s="139" t="str">
        <f>'Product Ratings'!Q2898</f>
        <v/>
      </c>
      <c r="R2897" s="139" t="str">
        <f>'Product Ratings'!R2898</f>
        <v/>
      </c>
      <c r="S2897" s="139" t="str">
        <f>'Product Ratings'!S2898</f>
        <v/>
      </c>
      <c r="T2897" s="307" t="str">
        <f>'Product Ratings'!T2898</f>
        <v/>
      </c>
      <c r="U2897" s="146"/>
      <c r="V2897" s="146"/>
      <c r="W2897" s="146"/>
    </row>
    <row r="2898" ht="12.75" customHeight="1">
      <c r="A2898" s="146"/>
      <c r="B2898" s="146" t="str">
        <f>'Product Ratings'!B2899</f>
        <v/>
      </c>
      <c r="C2898" s="146" t="str">
        <f>'Product Ratings'!C2899</f>
        <v/>
      </c>
      <c r="D2898" s="146" t="str">
        <f>'Product Ratings'!D2899</f>
        <v/>
      </c>
      <c r="E2898" s="146" t="str">
        <f>'Product Ratings'!E2899</f>
        <v/>
      </c>
      <c r="F2898" s="146" t="str">
        <f>'Product Ratings'!F2899</f>
        <v/>
      </c>
      <c r="G2898" s="146" t="str">
        <f>'Product Ratings'!G2899</f>
        <v/>
      </c>
      <c r="H2898" s="146" t="str">
        <f>'Product Ratings'!H2899</f>
        <v/>
      </c>
      <c r="I2898" s="146" t="str">
        <f>'Product Ratings'!I2899</f>
        <v/>
      </c>
      <c r="J2898" s="305" t="str">
        <f>'Product Ratings'!J2899</f>
        <v/>
      </c>
      <c r="K2898" s="146" t="str">
        <f>'Product Ratings'!K2899</f>
        <v/>
      </c>
      <c r="L2898" s="146" t="str">
        <f>'Product Ratings'!L2899</f>
        <v/>
      </c>
      <c r="M2898" s="134" t="str">
        <f>'Product Ratings'!M2899</f>
        <v/>
      </c>
      <c r="N2898" s="146"/>
      <c r="O2898" s="139" t="str">
        <f>'Product Ratings'!O2899</f>
        <v/>
      </c>
      <c r="P2898" s="139" t="str">
        <f>'Product Ratings'!P2899</f>
        <v/>
      </c>
      <c r="Q2898" s="139" t="str">
        <f>'Product Ratings'!Q2899</f>
        <v/>
      </c>
      <c r="R2898" s="139" t="str">
        <f>'Product Ratings'!R2899</f>
        <v/>
      </c>
      <c r="S2898" s="139" t="str">
        <f>'Product Ratings'!S2899</f>
        <v/>
      </c>
      <c r="T2898" s="307" t="str">
        <f>'Product Ratings'!T2899</f>
        <v/>
      </c>
      <c r="U2898" s="146"/>
      <c r="V2898" s="146"/>
      <c r="W2898" s="146"/>
    </row>
    <row r="2899" ht="12.75" customHeight="1">
      <c r="A2899" s="146"/>
      <c r="B2899" s="146" t="str">
        <f>'Product Ratings'!B2900</f>
        <v/>
      </c>
      <c r="C2899" s="146" t="str">
        <f>'Product Ratings'!C2900</f>
        <v/>
      </c>
      <c r="D2899" s="146" t="str">
        <f>'Product Ratings'!D2900</f>
        <v/>
      </c>
      <c r="E2899" s="146" t="str">
        <f>'Product Ratings'!E2900</f>
        <v/>
      </c>
      <c r="F2899" s="146" t="str">
        <f>'Product Ratings'!F2900</f>
        <v/>
      </c>
      <c r="G2899" s="146" t="str">
        <f>'Product Ratings'!G2900</f>
        <v/>
      </c>
      <c r="H2899" s="146" t="str">
        <f>'Product Ratings'!H2900</f>
        <v/>
      </c>
      <c r="I2899" s="146" t="str">
        <f>'Product Ratings'!I2900</f>
        <v/>
      </c>
      <c r="J2899" s="305" t="str">
        <f>'Product Ratings'!J2900</f>
        <v/>
      </c>
      <c r="K2899" s="146" t="str">
        <f>'Product Ratings'!K2900</f>
        <v/>
      </c>
      <c r="L2899" s="146" t="str">
        <f>'Product Ratings'!L2900</f>
        <v/>
      </c>
      <c r="M2899" s="134" t="str">
        <f>'Product Ratings'!M2900</f>
        <v/>
      </c>
      <c r="N2899" s="146"/>
      <c r="O2899" s="139" t="str">
        <f>'Product Ratings'!O2900</f>
        <v/>
      </c>
      <c r="P2899" s="139" t="str">
        <f>'Product Ratings'!P2900</f>
        <v/>
      </c>
      <c r="Q2899" s="139" t="str">
        <f>'Product Ratings'!Q2900</f>
        <v/>
      </c>
      <c r="R2899" s="139" t="str">
        <f>'Product Ratings'!R2900</f>
        <v/>
      </c>
      <c r="S2899" s="139" t="str">
        <f>'Product Ratings'!S2900</f>
        <v/>
      </c>
      <c r="T2899" s="307" t="str">
        <f>'Product Ratings'!T2900</f>
        <v/>
      </c>
      <c r="U2899" s="146"/>
      <c r="V2899" s="146"/>
      <c r="W2899" s="146"/>
    </row>
    <row r="2900" ht="12.75" customHeight="1">
      <c r="A2900" s="146"/>
      <c r="B2900" s="146" t="str">
        <f>'Product Ratings'!B2901</f>
        <v/>
      </c>
      <c r="C2900" s="146" t="str">
        <f>'Product Ratings'!C2901</f>
        <v/>
      </c>
      <c r="D2900" s="146" t="str">
        <f>'Product Ratings'!D2901</f>
        <v/>
      </c>
      <c r="E2900" s="146" t="str">
        <f>'Product Ratings'!E2901</f>
        <v/>
      </c>
      <c r="F2900" s="146" t="str">
        <f>'Product Ratings'!F2901</f>
        <v/>
      </c>
      <c r="G2900" s="146" t="str">
        <f>'Product Ratings'!G2901</f>
        <v/>
      </c>
      <c r="H2900" s="146" t="str">
        <f>'Product Ratings'!H2901</f>
        <v/>
      </c>
      <c r="I2900" s="146" t="str">
        <f>'Product Ratings'!I2901</f>
        <v/>
      </c>
      <c r="J2900" s="305" t="str">
        <f>'Product Ratings'!J2901</f>
        <v/>
      </c>
      <c r="K2900" s="146" t="str">
        <f>'Product Ratings'!K2901</f>
        <v/>
      </c>
      <c r="L2900" s="146" t="str">
        <f>'Product Ratings'!L2901</f>
        <v/>
      </c>
      <c r="M2900" s="134" t="str">
        <f>'Product Ratings'!M2901</f>
        <v/>
      </c>
      <c r="N2900" s="146"/>
      <c r="O2900" s="139" t="str">
        <f>'Product Ratings'!O2901</f>
        <v/>
      </c>
      <c r="P2900" s="139" t="str">
        <f>'Product Ratings'!P2901</f>
        <v/>
      </c>
      <c r="Q2900" s="139" t="str">
        <f>'Product Ratings'!Q2901</f>
        <v/>
      </c>
      <c r="R2900" s="139" t="str">
        <f>'Product Ratings'!R2901</f>
        <v/>
      </c>
      <c r="S2900" s="139" t="str">
        <f>'Product Ratings'!S2901</f>
        <v/>
      </c>
      <c r="T2900" s="307" t="str">
        <f>'Product Ratings'!T2901</f>
        <v/>
      </c>
      <c r="U2900" s="146"/>
      <c r="V2900" s="146"/>
      <c r="W2900" s="146"/>
    </row>
    <row r="2901" ht="12.75" customHeight="1">
      <c r="A2901" s="146"/>
      <c r="B2901" s="146" t="str">
        <f>'Product Ratings'!B2902</f>
        <v/>
      </c>
      <c r="C2901" s="146" t="str">
        <f>'Product Ratings'!C2902</f>
        <v/>
      </c>
      <c r="D2901" s="146" t="str">
        <f>'Product Ratings'!D2902</f>
        <v/>
      </c>
      <c r="E2901" s="146" t="str">
        <f>'Product Ratings'!E2902</f>
        <v/>
      </c>
      <c r="F2901" s="146" t="str">
        <f>'Product Ratings'!F2902</f>
        <v/>
      </c>
      <c r="G2901" s="146" t="str">
        <f>'Product Ratings'!G2902</f>
        <v/>
      </c>
      <c r="H2901" s="146" t="str">
        <f>'Product Ratings'!H2902</f>
        <v/>
      </c>
      <c r="I2901" s="146" t="str">
        <f>'Product Ratings'!I2902</f>
        <v/>
      </c>
      <c r="J2901" s="305" t="str">
        <f>'Product Ratings'!J2902</f>
        <v/>
      </c>
      <c r="K2901" s="146" t="str">
        <f>'Product Ratings'!K2902</f>
        <v/>
      </c>
      <c r="L2901" s="146" t="str">
        <f>'Product Ratings'!L2902</f>
        <v/>
      </c>
      <c r="M2901" s="134" t="str">
        <f>'Product Ratings'!M2902</f>
        <v/>
      </c>
      <c r="N2901" s="146"/>
      <c r="O2901" s="139" t="str">
        <f>'Product Ratings'!O2902</f>
        <v/>
      </c>
      <c r="P2901" s="139" t="str">
        <f>'Product Ratings'!P2902</f>
        <v/>
      </c>
      <c r="Q2901" s="139" t="str">
        <f>'Product Ratings'!Q2902</f>
        <v/>
      </c>
      <c r="R2901" s="139" t="str">
        <f>'Product Ratings'!R2902</f>
        <v/>
      </c>
      <c r="S2901" s="139" t="str">
        <f>'Product Ratings'!S2902</f>
        <v/>
      </c>
      <c r="T2901" s="307" t="str">
        <f>'Product Ratings'!T2902</f>
        <v/>
      </c>
      <c r="U2901" s="146"/>
      <c r="V2901" s="146"/>
      <c r="W2901" s="146"/>
    </row>
    <row r="2902" ht="12.75" customHeight="1">
      <c r="A2902" s="146"/>
      <c r="B2902" s="146" t="str">
        <f>'Product Ratings'!B2903</f>
        <v/>
      </c>
      <c r="C2902" s="146" t="str">
        <f>'Product Ratings'!C2903</f>
        <v/>
      </c>
      <c r="D2902" s="146" t="str">
        <f>'Product Ratings'!D2903</f>
        <v/>
      </c>
      <c r="E2902" s="146" t="str">
        <f>'Product Ratings'!E2903</f>
        <v/>
      </c>
      <c r="F2902" s="146" t="str">
        <f>'Product Ratings'!F2903</f>
        <v/>
      </c>
      <c r="G2902" s="146" t="str">
        <f>'Product Ratings'!G2903</f>
        <v/>
      </c>
      <c r="H2902" s="146" t="str">
        <f>'Product Ratings'!H2903</f>
        <v/>
      </c>
      <c r="I2902" s="146" t="str">
        <f>'Product Ratings'!I2903</f>
        <v/>
      </c>
      <c r="J2902" s="305" t="str">
        <f>'Product Ratings'!J2903</f>
        <v/>
      </c>
      <c r="K2902" s="146" t="str">
        <f>'Product Ratings'!K2903</f>
        <v/>
      </c>
      <c r="L2902" s="146" t="str">
        <f>'Product Ratings'!L2903</f>
        <v/>
      </c>
      <c r="M2902" s="134" t="str">
        <f>'Product Ratings'!M2903</f>
        <v/>
      </c>
      <c r="N2902" s="146"/>
      <c r="O2902" s="139" t="str">
        <f>'Product Ratings'!O2903</f>
        <v/>
      </c>
      <c r="P2902" s="139" t="str">
        <f>'Product Ratings'!P2903</f>
        <v/>
      </c>
      <c r="Q2902" s="139" t="str">
        <f>'Product Ratings'!Q2903</f>
        <v/>
      </c>
      <c r="R2902" s="139" t="str">
        <f>'Product Ratings'!R2903</f>
        <v/>
      </c>
      <c r="S2902" s="139" t="str">
        <f>'Product Ratings'!S2903</f>
        <v/>
      </c>
      <c r="T2902" s="307" t="str">
        <f>'Product Ratings'!T2903</f>
        <v/>
      </c>
      <c r="U2902" s="146"/>
      <c r="V2902" s="146"/>
      <c r="W2902" s="146"/>
    </row>
    <row r="2903" ht="12.75" customHeight="1">
      <c r="A2903" s="146"/>
      <c r="B2903" s="146" t="str">
        <f>'Product Ratings'!B2904</f>
        <v/>
      </c>
      <c r="C2903" s="146" t="str">
        <f>'Product Ratings'!C2904</f>
        <v/>
      </c>
      <c r="D2903" s="146" t="str">
        <f>'Product Ratings'!D2904</f>
        <v/>
      </c>
      <c r="E2903" s="146" t="str">
        <f>'Product Ratings'!E2904</f>
        <v/>
      </c>
      <c r="F2903" s="146" t="str">
        <f>'Product Ratings'!F2904</f>
        <v/>
      </c>
      <c r="G2903" s="146" t="str">
        <f>'Product Ratings'!G2904</f>
        <v/>
      </c>
      <c r="H2903" s="146" t="str">
        <f>'Product Ratings'!H2904</f>
        <v/>
      </c>
      <c r="I2903" s="146" t="str">
        <f>'Product Ratings'!I2904</f>
        <v/>
      </c>
      <c r="J2903" s="305" t="str">
        <f>'Product Ratings'!J2904</f>
        <v/>
      </c>
      <c r="K2903" s="146" t="str">
        <f>'Product Ratings'!K2904</f>
        <v/>
      </c>
      <c r="L2903" s="146" t="str">
        <f>'Product Ratings'!L2904</f>
        <v/>
      </c>
      <c r="M2903" s="134" t="str">
        <f>'Product Ratings'!M2904</f>
        <v/>
      </c>
      <c r="N2903" s="146"/>
      <c r="O2903" s="139" t="str">
        <f>'Product Ratings'!O2904</f>
        <v/>
      </c>
      <c r="P2903" s="139" t="str">
        <f>'Product Ratings'!P2904</f>
        <v/>
      </c>
      <c r="Q2903" s="139" t="str">
        <f>'Product Ratings'!Q2904</f>
        <v/>
      </c>
      <c r="R2903" s="139" t="str">
        <f>'Product Ratings'!R2904</f>
        <v/>
      </c>
      <c r="S2903" s="139" t="str">
        <f>'Product Ratings'!S2904</f>
        <v/>
      </c>
      <c r="T2903" s="307" t="str">
        <f>'Product Ratings'!T2904</f>
        <v/>
      </c>
      <c r="U2903" s="146"/>
      <c r="V2903" s="146"/>
      <c r="W2903" s="146"/>
    </row>
    <row r="2904" ht="12.75" customHeight="1">
      <c r="A2904" s="146"/>
      <c r="B2904" s="146" t="str">
        <f>'Product Ratings'!B2905</f>
        <v/>
      </c>
      <c r="C2904" s="146" t="str">
        <f>'Product Ratings'!C2905</f>
        <v/>
      </c>
      <c r="D2904" s="146" t="str">
        <f>'Product Ratings'!D2905</f>
        <v/>
      </c>
      <c r="E2904" s="146" t="str">
        <f>'Product Ratings'!E2905</f>
        <v/>
      </c>
      <c r="F2904" s="146" t="str">
        <f>'Product Ratings'!F2905</f>
        <v/>
      </c>
      <c r="G2904" s="146" t="str">
        <f>'Product Ratings'!G2905</f>
        <v/>
      </c>
      <c r="H2904" s="146" t="str">
        <f>'Product Ratings'!H2905</f>
        <v/>
      </c>
      <c r="I2904" s="146" t="str">
        <f>'Product Ratings'!I2905</f>
        <v/>
      </c>
      <c r="J2904" s="305" t="str">
        <f>'Product Ratings'!J2905</f>
        <v/>
      </c>
      <c r="K2904" s="146" t="str">
        <f>'Product Ratings'!K2905</f>
        <v/>
      </c>
      <c r="L2904" s="146" t="str">
        <f>'Product Ratings'!L2905</f>
        <v/>
      </c>
      <c r="M2904" s="134" t="str">
        <f>'Product Ratings'!M2905</f>
        <v/>
      </c>
      <c r="N2904" s="146"/>
      <c r="O2904" s="139" t="str">
        <f>'Product Ratings'!O2905</f>
        <v/>
      </c>
      <c r="P2904" s="139" t="str">
        <f>'Product Ratings'!P2905</f>
        <v/>
      </c>
      <c r="Q2904" s="139" t="str">
        <f>'Product Ratings'!Q2905</f>
        <v/>
      </c>
      <c r="R2904" s="139" t="str">
        <f>'Product Ratings'!R2905</f>
        <v/>
      </c>
      <c r="S2904" s="139" t="str">
        <f>'Product Ratings'!S2905</f>
        <v/>
      </c>
      <c r="T2904" s="307" t="str">
        <f>'Product Ratings'!T2905</f>
        <v/>
      </c>
      <c r="U2904" s="146"/>
      <c r="V2904" s="146"/>
      <c r="W2904" s="146"/>
    </row>
    <row r="2905" ht="12.75" customHeight="1">
      <c r="A2905" s="146"/>
      <c r="B2905" s="146" t="str">
        <f>'Product Ratings'!B2906</f>
        <v/>
      </c>
      <c r="C2905" s="146" t="str">
        <f>'Product Ratings'!C2906</f>
        <v/>
      </c>
      <c r="D2905" s="146" t="str">
        <f>'Product Ratings'!D2906</f>
        <v/>
      </c>
      <c r="E2905" s="146" t="str">
        <f>'Product Ratings'!E2906</f>
        <v/>
      </c>
      <c r="F2905" s="146" t="str">
        <f>'Product Ratings'!F2906</f>
        <v/>
      </c>
      <c r="G2905" s="146" t="str">
        <f>'Product Ratings'!G2906</f>
        <v/>
      </c>
      <c r="H2905" s="146" t="str">
        <f>'Product Ratings'!H2906</f>
        <v/>
      </c>
      <c r="I2905" s="146" t="str">
        <f>'Product Ratings'!I2906</f>
        <v/>
      </c>
      <c r="J2905" s="305" t="str">
        <f>'Product Ratings'!J2906</f>
        <v/>
      </c>
      <c r="K2905" s="146" t="str">
        <f>'Product Ratings'!K2906</f>
        <v/>
      </c>
      <c r="L2905" s="146" t="str">
        <f>'Product Ratings'!L2906</f>
        <v/>
      </c>
      <c r="M2905" s="134" t="str">
        <f>'Product Ratings'!M2906</f>
        <v/>
      </c>
      <c r="N2905" s="146"/>
      <c r="O2905" s="139" t="str">
        <f>'Product Ratings'!O2906</f>
        <v/>
      </c>
      <c r="P2905" s="139" t="str">
        <f>'Product Ratings'!P2906</f>
        <v/>
      </c>
      <c r="Q2905" s="139" t="str">
        <f>'Product Ratings'!Q2906</f>
        <v/>
      </c>
      <c r="R2905" s="139" t="str">
        <f>'Product Ratings'!R2906</f>
        <v/>
      </c>
      <c r="S2905" s="139" t="str">
        <f>'Product Ratings'!S2906</f>
        <v/>
      </c>
      <c r="T2905" s="307" t="str">
        <f>'Product Ratings'!T2906</f>
        <v/>
      </c>
      <c r="U2905" s="146"/>
      <c r="V2905" s="146"/>
      <c r="W2905" s="146"/>
    </row>
    <row r="2906" ht="12.75" customHeight="1">
      <c r="A2906" s="146"/>
      <c r="B2906" s="146" t="str">
        <f>'Product Ratings'!B2907</f>
        <v/>
      </c>
      <c r="C2906" s="146" t="str">
        <f>'Product Ratings'!C2907</f>
        <v/>
      </c>
      <c r="D2906" s="146" t="str">
        <f>'Product Ratings'!D2907</f>
        <v/>
      </c>
      <c r="E2906" s="146" t="str">
        <f>'Product Ratings'!E2907</f>
        <v/>
      </c>
      <c r="F2906" s="146" t="str">
        <f>'Product Ratings'!F2907</f>
        <v/>
      </c>
      <c r="G2906" s="146" t="str">
        <f>'Product Ratings'!G2907</f>
        <v/>
      </c>
      <c r="H2906" s="146" t="str">
        <f>'Product Ratings'!H2907</f>
        <v/>
      </c>
      <c r="I2906" s="146" t="str">
        <f>'Product Ratings'!I2907</f>
        <v/>
      </c>
      <c r="J2906" s="305" t="str">
        <f>'Product Ratings'!J2907</f>
        <v/>
      </c>
      <c r="K2906" s="146" t="str">
        <f>'Product Ratings'!K2907</f>
        <v/>
      </c>
      <c r="L2906" s="146" t="str">
        <f>'Product Ratings'!L2907</f>
        <v/>
      </c>
      <c r="M2906" s="134" t="str">
        <f>'Product Ratings'!M2907</f>
        <v/>
      </c>
      <c r="N2906" s="146"/>
      <c r="O2906" s="139" t="str">
        <f>'Product Ratings'!O2907</f>
        <v/>
      </c>
      <c r="P2906" s="139" t="str">
        <f>'Product Ratings'!P2907</f>
        <v/>
      </c>
      <c r="Q2906" s="139" t="str">
        <f>'Product Ratings'!Q2907</f>
        <v/>
      </c>
      <c r="R2906" s="139" t="str">
        <f>'Product Ratings'!R2907</f>
        <v/>
      </c>
      <c r="S2906" s="139" t="str">
        <f>'Product Ratings'!S2907</f>
        <v/>
      </c>
      <c r="T2906" s="307" t="str">
        <f>'Product Ratings'!T2907</f>
        <v/>
      </c>
      <c r="U2906" s="146"/>
      <c r="V2906" s="146"/>
      <c r="W2906" s="146"/>
    </row>
    <row r="2907" ht="12.75" customHeight="1">
      <c r="A2907" s="146"/>
      <c r="B2907" s="146" t="str">
        <f>'Product Ratings'!B2908</f>
        <v/>
      </c>
      <c r="C2907" s="146" t="str">
        <f>'Product Ratings'!C2908</f>
        <v/>
      </c>
      <c r="D2907" s="146" t="str">
        <f>'Product Ratings'!D2908</f>
        <v/>
      </c>
      <c r="E2907" s="146" t="str">
        <f>'Product Ratings'!E2908</f>
        <v/>
      </c>
      <c r="F2907" s="146" t="str">
        <f>'Product Ratings'!F2908</f>
        <v/>
      </c>
      <c r="G2907" s="146" t="str">
        <f>'Product Ratings'!G2908</f>
        <v/>
      </c>
      <c r="H2907" s="146" t="str">
        <f>'Product Ratings'!H2908</f>
        <v/>
      </c>
      <c r="I2907" s="146" t="str">
        <f>'Product Ratings'!I2908</f>
        <v/>
      </c>
      <c r="J2907" s="305" t="str">
        <f>'Product Ratings'!J2908</f>
        <v/>
      </c>
      <c r="K2907" s="146" t="str">
        <f>'Product Ratings'!K2908</f>
        <v/>
      </c>
      <c r="L2907" s="146" t="str">
        <f>'Product Ratings'!L2908</f>
        <v/>
      </c>
      <c r="M2907" s="134" t="str">
        <f>'Product Ratings'!M2908</f>
        <v/>
      </c>
      <c r="N2907" s="146"/>
      <c r="O2907" s="139" t="str">
        <f>'Product Ratings'!O2908</f>
        <v/>
      </c>
      <c r="P2907" s="139" t="str">
        <f>'Product Ratings'!P2908</f>
        <v/>
      </c>
      <c r="Q2907" s="139" t="str">
        <f>'Product Ratings'!Q2908</f>
        <v/>
      </c>
      <c r="R2907" s="139" t="str">
        <f>'Product Ratings'!R2908</f>
        <v/>
      </c>
      <c r="S2907" s="139" t="str">
        <f>'Product Ratings'!S2908</f>
        <v/>
      </c>
      <c r="T2907" s="307" t="str">
        <f>'Product Ratings'!T2908</f>
        <v/>
      </c>
      <c r="U2907" s="146"/>
      <c r="V2907" s="146"/>
      <c r="W2907" s="146"/>
    </row>
    <row r="2908" ht="12.75" customHeight="1">
      <c r="A2908" s="146"/>
      <c r="B2908" s="146" t="str">
        <f>'Product Ratings'!B2909</f>
        <v/>
      </c>
      <c r="C2908" s="146" t="str">
        <f>'Product Ratings'!C2909</f>
        <v/>
      </c>
      <c r="D2908" s="146" t="str">
        <f>'Product Ratings'!D2909</f>
        <v/>
      </c>
      <c r="E2908" s="146" t="str">
        <f>'Product Ratings'!E2909</f>
        <v/>
      </c>
      <c r="F2908" s="146" t="str">
        <f>'Product Ratings'!F2909</f>
        <v/>
      </c>
      <c r="G2908" s="146" t="str">
        <f>'Product Ratings'!G2909</f>
        <v/>
      </c>
      <c r="H2908" s="146" t="str">
        <f>'Product Ratings'!H2909</f>
        <v/>
      </c>
      <c r="I2908" s="146" t="str">
        <f>'Product Ratings'!I2909</f>
        <v/>
      </c>
      <c r="J2908" s="305" t="str">
        <f>'Product Ratings'!J2909</f>
        <v/>
      </c>
      <c r="K2908" s="146" t="str">
        <f>'Product Ratings'!K2909</f>
        <v/>
      </c>
      <c r="L2908" s="146" t="str">
        <f>'Product Ratings'!L2909</f>
        <v/>
      </c>
      <c r="M2908" s="134" t="str">
        <f>'Product Ratings'!M2909</f>
        <v/>
      </c>
      <c r="N2908" s="146"/>
      <c r="O2908" s="139" t="str">
        <f>'Product Ratings'!O2909</f>
        <v/>
      </c>
      <c r="P2908" s="139" t="str">
        <f>'Product Ratings'!P2909</f>
        <v/>
      </c>
      <c r="Q2908" s="139" t="str">
        <f>'Product Ratings'!Q2909</f>
        <v/>
      </c>
      <c r="R2908" s="139" t="str">
        <f>'Product Ratings'!R2909</f>
        <v/>
      </c>
      <c r="S2908" s="139" t="str">
        <f>'Product Ratings'!S2909</f>
        <v/>
      </c>
      <c r="T2908" s="307" t="str">
        <f>'Product Ratings'!T2909</f>
        <v/>
      </c>
      <c r="U2908" s="146"/>
      <c r="V2908" s="146"/>
      <c r="W2908" s="146"/>
    </row>
    <row r="2909" ht="12.75" customHeight="1">
      <c r="A2909" s="146"/>
      <c r="B2909" s="146" t="str">
        <f>'Product Ratings'!B2910</f>
        <v/>
      </c>
      <c r="C2909" s="146" t="str">
        <f>'Product Ratings'!C2910</f>
        <v/>
      </c>
      <c r="D2909" s="146" t="str">
        <f>'Product Ratings'!D2910</f>
        <v/>
      </c>
      <c r="E2909" s="146" t="str">
        <f>'Product Ratings'!E2910</f>
        <v/>
      </c>
      <c r="F2909" s="146" t="str">
        <f>'Product Ratings'!F2910</f>
        <v/>
      </c>
      <c r="G2909" s="146" t="str">
        <f>'Product Ratings'!G2910</f>
        <v/>
      </c>
      <c r="H2909" s="146" t="str">
        <f>'Product Ratings'!H2910</f>
        <v/>
      </c>
      <c r="I2909" s="146" t="str">
        <f>'Product Ratings'!I2910</f>
        <v/>
      </c>
      <c r="J2909" s="305" t="str">
        <f>'Product Ratings'!J2910</f>
        <v/>
      </c>
      <c r="K2909" s="146" t="str">
        <f>'Product Ratings'!K2910</f>
        <v/>
      </c>
      <c r="L2909" s="146" t="str">
        <f>'Product Ratings'!L2910</f>
        <v/>
      </c>
      <c r="M2909" s="134" t="str">
        <f>'Product Ratings'!M2910</f>
        <v/>
      </c>
      <c r="N2909" s="146"/>
      <c r="O2909" s="139" t="str">
        <f>'Product Ratings'!O2910</f>
        <v/>
      </c>
      <c r="P2909" s="139" t="str">
        <f>'Product Ratings'!P2910</f>
        <v/>
      </c>
      <c r="Q2909" s="139" t="str">
        <f>'Product Ratings'!Q2910</f>
        <v/>
      </c>
      <c r="R2909" s="139" t="str">
        <f>'Product Ratings'!R2910</f>
        <v/>
      </c>
      <c r="S2909" s="139" t="str">
        <f>'Product Ratings'!S2910</f>
        <v/>
      </c>
      <c r="T2909" s="307" t="str">
        <f>'Product Ratings'!T2910</f>
        <v/>
      </c>
      <c r="U2909" s="146"/>
      <c r="V2909" s="146"/>
      <c r="W2909" s="146"/>
    </row>
    <row r="2910" ht="12.75" customHeight="1">
      <c r="A2910" s="146"/>
      <c r="B2910" s="146" t="str">
        <f>'Product Ratings'!B2911</f>
        <v/>
      </c>
      <c r="C2910" s="146" t="str">
        <f>'Product Ratings'!C2911</f>
        <v/>
      </c>
      <c r="D2910" s="146" t="str">
        <f>'Product Ratings'!D2911</f>
        <v/>
      </c>
      <c r="E2910" s="146" t="str">
        <f>'Product Ratings'!E2911</f>
        <v/>
      </c>
      <c r="F2910" s="146" t="str">
        <f>'Product Ratings'!F2911</f>
        <v/>
      </c>
      <c r="G2910" s="146" t="str">
        <f>'Product Ratings'!G2911</f>
        <v/>
      </c>
      <c r="H2910" s="146" t="str">
        <f>'Product Ratings'!H2911</f>
        <v/>
      </c>
      <c r="I2910" s="146" t="str">
        <f>'Product Ratings'!I2911</f>
        <v/>
      </c>
      <c r="J2910" s="305" t="str">
        <f>'Product Ratings'!J2911</f>
        <v/>
      </c>
      <c r="K2910" s="146" t="str">
        <f>'Product Ratings'!K2911</f>
        <v/>
      </c>
      <c r="L2910" s="146" t="str">
        <f>'Product Ratings'!L2911</f>
        <v/>
      </c>
      <c r="M2910" s="134" t="str">
        <f>'Product Ratings'!M2911</f>
        <v/>
      </c>
      <c r="N2910" s="146"/>
      <c r="O2910" s="139" t="str">
        <f>'Product Ratings'!O2911</f>
        <v/>
      </c>
      <c r="P2910" s="139" t="str">
        <f>'Product Ratings'!P2911</f>
        <v/>
      </c>
      <c r="Q2910" s="139" t="str">
        <f>'Product Ratings'!Q2911</f>
        <v/>
      </c>
      <c r="R2910" s="139" t="str">
        <f>'Product Ratings'!R2911</f>
        <v/>
      </c>
      <c r="S2910" s="139" t="str">
        <f>'Product Ratings'!S2911</f>
        <v/>
      </c>
      <c r="T2910" s="307" t="str">
        <f>'Product Ratings'!T2911</f>
        <v/>
      </c>
      <c r="U2910" s="146"/>
      <c r="V2910" s="146"/>
      <c r="W2910" s="146"/>
    </row>
    <row r="2911" ht="12.75" customHeight="1">
      <c r="A2911" s="146"/>
      <c r="B2911" s="146" t="str">
        <f>'Product Ratings'!B2912</f>
        <v/>
      </c>
      <c r="C2911" s="146" t="str">
        <f>'Product Ratings'!C2912</f>
        <v/>
      </c>
      <c r="D2911" s="146" t="str">
        <f>'Product Ratings'!D2912</f>
        <v/>
      </c>
      <c r="E2911" s="146" t="str">
        <f>'Product Ratings'!E2912</f>
        <v/>
      </c>
      <c r="F2911" s="146" t="str">
        <f>'Product Ratings'!F2912</f>
        <v/>
      </c>
      <c r="G2911" s="146" t="str">
        <f>'Product Ratings'!G2912</f>
        <v/>
      </c>
      <c r="H2911" s="146" t="str">
        <f>'Product Ratings'!H2912</f>
        <v/>
      </c>
      <c r="I2911" s="146" t="str">
        <f>'Product Ratings'!I2912</f>
        <v/>
      </c>
      <c r="J2911" s="305" t="str">
        <f>'Product Ratings'!J2912</f>
        <v/>
      </c>
      <c r="K2911" s="146" t="str">
        <f>'Product Ratings'!K2912</f>
        <v/>
      </c>
      <c r="L2911" s="146" t="str">
        <f>'Product Ratings'!L2912</f>
        <v/>
      </c>
      <c r="M2911" s="134" t="str">
        <f>'Product Ratings'!M2912</f>
        <v/>
      </c>
      <c r="N2911" s="146"/>
      <c r="O2911" s="139" t="str">
        <f>'Product Ratings'!O2912</f>
        <v/>
      </c>
      <c r="P2911" s="139" t="str">
        <f>'Product Ratings'!P2912</f>
        <v/>
      </c>
      <c r="Q2911" s="139" t="str">
        <f>'Product Ratings'!Q2912</f>
        <v/>
      </c>
      <c r="R2911" s="139" t="str">
        <f>'Product Ratings'!R2912</f>
        <v/>
      </c>
      <c r="S2911" s="139" t="str">
        <f>'Product Ratings'!S2912</f>
        <v/>
      </c>
      <c r="T2911" s="307" t="str">
        <f>'Product Ratings'!T2912</f>
        <v/>
      </c>
      <c r="U2911" s="146"/>
      <c r="V2911" s="146"/>
      <c r="W2911" s="146"/>
    </row>
    <row r="2912" ht="12.75" customHeight="1">
      <c r="A2912" s="146"/>
      <c r="B2912" s="146" t="str">
        <f>'Product Ratings'!B2913</f>
        <v/>
      </c>
      <c r="C2912" s="146" t="str">
        <f>'Product Ratings'!C2913</f>
        <v/>
      </c>
      <c r="D2912" s="146" t="str">
        <f>'Product Ratings'!D2913</f>
        <v/>
      </c>
      <c r="E2912" s="146" t="str">
        <f>'Product Ratings'!E2913</f>
        <v/>
      </c>
      <c r="F2912" s="146" t="str">
        <f>'Product Ratings'!F2913</f>
        <v/>
      </c>
      <c r="G2912" s="146" t="str">
        <f>'Product Ratings'!G2913</f>
        <v/>
      </c>
      <c r="H2912" s="146" t="str">
        <f>'Product Ratings'!H2913</f>
        <v/>
      </c>
      <c r="I2912" s="146" t="str">
        <f>'Product Ratings'!I2913</f>
        <v/>
      </c>
      <c r="J2912" s="305" t="str">
        <f>'Product Ratings'!J2913</f>
        <v/>
      </c>
      <c r="K2912" s="146" t="str">
        <f>'Product Ratings'!K2913</f>
        <v/>
      </c>
      <c r="L2912" s="146" t="str">
        <f>'Product Ratings'!L2913</f>
        <v/>
      </c>
      <c r="M2912" s="134" t="str">
        <f>'Product Ratings'!M2913</f>
        <v/>
      </c>
      <c r="N2912" s="146"/>
      <c r="O2912" s="139" t="str">
        <f>'Product Ratings'!O2913</f>
        <v/>
      </c>
      <c r="P2912" s="139" t="str">
        <f>'Product Ratings'!P2913</f>
        <v/>
      </c>
      <c r="Q2912" s="139" t="str">
        <f>'Product Ratings'!Q2913</f>
        <v/>
      </c>
      <c r="R2912" s="139" t="str">
        <f>'Product Ratings'!R2913</f>
        <v/>
      </c>
      <c r="S2912" s="139" t="str">
        <f>'Product Ratings'!S2913</f>
        <v/>
      </c>
      <c r="T2912" s="307" t="str">
        <f>'Product Ratings'!T2913</f>
        <v/>
      </c>
      <c r="U2912" s="146"/>
      <c r="V2912" s="146"/>
      <c r="W2912" s="146"/>
    </row>
    <row r="2913" ht="12.75" customHeight="1">
      <c r="A2913" s="146"/>
      <c r="B2913" s="146" t="str">
        <f>'Product Ratings'!B2914</f>
        <v/>
      </c>
      <c r="C2913" s="146" t="str">
        <f>'Product Ratings'!C2914</f>
        <v/>
      </c>
      <c r="D2913" s="146" t="str">
        <f>'Product Ratings'!D2914</f>
        <v/>
      </c>
      <c r="E2913" s="146" t="str">
        <f>'Product Ratings'!E2914</f>
        <v/>
      </c>
      <c r="F2913" s="146" t="str">
        <f>'Product Ratings'!F2914</f>
        <v/>
      </c>
      <c r="G2913" s="146" t="str">
        <f>'Product Ratings'!G2914</f>
        <v/>
      </c>
      <c r="H2913" s="146" t="str">
        <f>'Product Ratings'!H2914</f>
        <v/>
      </c>
      <c r="I2913" s="146" t="str">
        <f>'Product Ratings'!I2914</f>
        <v/>
      </c>
      <c r="J2913" s="305" t="str">
        <f>'Product Ratings'!J2914</f>
        <v/>
      </c>
      <c r="K2913" s="146" t="str">
        <f>'Product Ratings'!K2914</f>
        <v/>
      </c>
      <c r="L2913" s="146" t="str">
        <f>'Product Ratings'!L2914</f>
        <v/>
      </c>
      <c r="M2913" s="134" t="str">
        <f>'Product Ratings'!M2914</f>
        <v/>
      </c>
      <c r="N2913" s="146"/>
      <c r="O2913" s="139" t="str">
        <f>'Product Ratings'!O2914</f>
        <v/>
      </c>
      <c r="P2913" s="139" t="str">
        <f>'Product Ratings'!P2914</f>
        <v/>
      </c>
      <c r="Q2913" s="139" t="str">
        <f>'Product Ratings'!Q2914</f>
        <v/>
      </c>
      <c r="R2913" s="139" t="str">
        <f>'Product Ratings'!R2914</f>
        <v/>
      </c>
      <c r="S2913" s="139" t="str">
        <f>'Product Ratings'!S2914</f>
        <v/>
      </c>
      <c r="T2913" s="307" t="str">
        <f>'Product Ratings'!T2914</f>
        <v/>
      </c>
      <c r="U2913" s="146"/>
      <c r="V2913" s="146"/>
      <c r="W2913" s="146"/>
    </row>
    <row r="2914" ht="12.75" customHeight="1">
      <c r="A2914" s="146"/>
      <c r="B2914" s="146" t="str">
        <f>'Product Ratings'!B2915</f>
        <v/>
      </c>
      <c r="C2914" s="146" t="str">
        <f>'Product Ratings'!C2915</f>
        <v/>
      </c>
      <c r="D2914" s="146" t="str">
        <f>'Product Ratings'!D2915</f>
        <v/>
      </c>
      <c r="E2914" s="146" t="str">
        <f>'Product Ratings'!E2915</f>
        <v/>
      </c>
      <c r="F2914" s="146" t="str">
        <f>'Product Ratings'!F2915</f>
        <v/>
      </c>
      <c r="G2914" s="146" t="str">
        <f>'Product Ratings'!G2915</f>
        <v/>
      </c>
      <c r="H2914" s="146" t="str">
        <f>'Product Ratings'!H2915</f>
        <v/>
      </c>
      <c r="I2914" s="146" t="str">
        <f>'Product Ratings'!I2915</f>
        <v/>
      </c>
      <c r="J2914" s="305" t="str">
        <f>'Product Ratings'!J2915</f>
        <v/>
      </c>
      <c r="K2914" s="146" t="str">
        <f>'Product Ratings'!K2915</f>
        <v/>
      </c>
      <c r="L2914" s="146" t="str">
        <f>'Product Ratings'!L2915</f>
        <v/>
      </c>
      <c r="M2914" s="134" t="str">
        <f>'Product Ratings'!M2915</f>
        <v/>
      </c>
      <c r="N2914" s="146"/>
      <c r="O2914" s="139" t="str">
        <f>'Product Ratings'!O2915</f>
        <v/>
      </c>
      <c r="P2914" s="139" t="str">
        <f>'Product Ratings'!P2915</f>
        <v/>
      </c>
      <c r="Q2914" s="139" t="str">
        <f>'Product Ratings'!Q2915</f>
        <v/>
      </c>
      <c r="R2914" s="139" t="str">
        <f>'Product Ratings'!R2915</f>
        <v/>
      </c>
      <c r="S2914" s="139" t="str">
        <f>'Product Ratings'!S2915</f>
        <v/>
      </c>
      <c r="T2914" s="307" t="str">
        <f>'Product Ratings'!T2915</f>
        <v/>
      </c>
      <c r="U2914" s="146"/>
      <c r="V2914" s="146"/>
      <c r="W2914" s="146"/>
    </row>
    <row r="2915" ht="12.75" customHeight="1">
      <c r="A2915" s="146"/>
      <c r="B2915" s="146" t="str">
        <f>'Product Ratings'!B2916</f>
        <v/>
      </c>
      <c r="C2915" s="146" t="str">
        <f>'Product Ratings'!C2916</f>
        <v/>
      </c>
      <c r="D2915" s="146" t="str">
        <f>'Product Ratings'!D2916</f>
        <v/>
      </c>
      <c r="E2915" s="146" t="str">
        <f>'Product Ratings'!E2916</f>
        <v/>
      </c>
      <c r="F2915" s="146" t="str">
        <f>'Product Ratings'!F2916</f>
        <v/>
      </c>
      <c r="G2915" s="146" t="str">
        <f>'Product Ratings'!G2916</f>
        <v/>
      </c>
      <c r="H2915" s="146" t="str">
        <f>'Product Ratings'!H2916</f>
        <v/>
      </c>
      <c r="I2915" s="146" t="str">
        <f>'Product Ratings'!I2916</f>
        <v/>
      </c>
      <c r="J2915" s="305" t="str">
        <f>'Product Ratings'!J2916</f>
        <v/>
      </c>
      <c r="K2915" s="146" t="str">
        <f>'Product Ratings'!K2916</f>
        <v/>
      </c>
      <c r="L2915" s="146" t="str">
        <f>'Product Ratings'!L2916</f>
        <v/>
      </c>
      <c r="M2915" s="134" t="str">
        <f>'Product Ratings'!M2916</f>
        <v/>
      </c>
      <c r="N2915" s="146"/>
      <c r="O2915" s="139" t="str">
        <f>'Product Ratings'!O2916</f>
        <v/>
      </c>
      <c r="P2915" s="139" t="str">
        <f>'Product Ratings'!P2916</f>
        <v/>
      </c>
      <c r="Q2915" s="139" t="str">
        <f>'Product Ratings'!Q2916</f>
        <v/>
      </c>
      <c r="R2915" s="139" t="str">
        <f>'Product Ratings'!R2916</f>
        <v/>
      </c>
      <c r="S2915" s="139" t="str">
        <f>'Product Ratings'!S2916</f>
        <v/>
      </c>
      <c r="T2915" s="307" t="str">
        <f>'Product Ratings'!T2916</f>
        <v/>
      </c>
      <c r="U2915" s="146"/>
      <c r="V2915" s="146"/>
      <c r="W2915" s="146"/>
    </row>
    <row r="2916" ht="12.75" customHeight="1">
      <c r="A2916" s="146"/>
      <c r="B2916" s="146" t="str">
        <f>'Product Ratings'!B2917</f>
        <v/>
      </c>
      <c r="C2916" s="146" t="str">
        <f>'Product Ratings'!C2917</f>
        <v/>
      </c>
      <c r="D2916" s="146" t="str">
        <f>'Product Ratings'!D2917</f>
        <v/>
      </c>
      <c r="E2916" s="146" t="str">
        <f>'Product Ratings'!E2917</f>
        <v/>
      </c>
      <c r="F2916" s="146" t="str">
        <f>'Product Ratings'!F2917</f>
        <v/>
      </c>
      <c r="G2916" s="146" t="str">
        <f>'Product Ratings'!G2917</f>
        <v/>
      </c>
      <c r="H2916" s="146" t="str">
        <f>'Product Ratings'!H2917</f>
        <v/>
      </c>
      <c r="I2916" s="146" t="str">
        <f>'Product Ratings'!I2917</f>
        <v/>
      </c>
      <c r="J2916" s="305" t="str">
        <f>'Product Ratings'!J2917</f>
        <v/>
      </c>
      <c r="K2916" s="146" t="str">
        <f>'Product Ratings'!K2917</f>
        <v/>
      </c>
      <c r="L2916" s="146" t="str">
        <f>'Product Ratings'!L2917</f>
        <v/>
      </c>
      <c r="M2916" s="134" t="str">
        <f>'Product Ratings'!M2917</f>
        <v/>
      </c>
      <c r="N2916" s="146"/>
      <c r="O2916" s="139" t="str">
        <f>'Product Ratings'!O2917</f>
        <v/>
      </c>
      <c r="P2916" s="139" t="str">
        <f>'Product Ratings'!P2917</f>
        <v/>
      </c>
      <c r="Q2916" s="139" t="str">
        <f>'Product Ratings'!Q2917</f>
        <v/>
      </c>
      <c r="R2916" s="139" t="str">
        <f>'Product Ratings'!R2917</f>
        <v/>
      </c>
      <c r="S2916" s="139" t="str">
        <f>'Product Ratings'!S2917</f>
        <v/>
      </c>
      <c r="T2916" s="307" t="str">
        <f>'Product Ratings'!T2917</f>
        <v/>
      </c>
      <c r="U2916" s="146"/>
      <c r="V2916" s="146"/>
      <c r="W2916" s="146"/>
    </row>
    <row r="2917" ht="12.75" customHeight="1">
      <c r="A2917" s="146"/>
      <c r="B2917" s="146" t="str">
        <f>'Product Ratings'!B2918</f>
        <v/>
      </c>
      <c r="C2917" s="146" t="str">
        <f>'Product Ratings'!C2918</f>
        <v/>
      </c>
      <c r="D2917" s="146" t="str">
        <f>'Product Ratings'!D2918</f>
        <v/>
      </c>
      <c r="E2917" s="146" t="str">
        <f>'Product Ratings'!E2918</f>
        <v/>
      </c>
      <c r="F2917" s="146" t="str">
        <f>'Product Ratings'!F2918</f>
        <v/>
      </c>
      <c r="G2917" s="146" t="str">
        <f>'Product Ratings'!G2918</f>
        <v/>
      </c>
      <c r="H2917" s="146" t="str">
        <f>'Product Ratings'!H2918</f>
        <v/>
      </c>
      <c r="I2917" s="146" t="str">
        <f>'Product Ratings'!I2918</f>
        <v/>
      </c>
      <c r="J2917" s="305" t="str">
        <f>'Product Ratings'!J2918</f>
        <v/>
      </c>
      <c r="K2917" s="146" t="str">
        <f>'Product Ratings'!K2918</f>
        <v/>
      </c>
      <c r="L2917" s="146" t="str">
        <f>'Product Ratings'!L2918</f>
        <v/>
      </c>
      <c r="M2917" s="134" t="str">
        <f>'Product Ratings'!M2918</f>
        <v/>
      </c>
      <c r="N2917" s="146"/>
      <c r="O2917" s="139" t="str">
        <f>'Product Ratings'!O2918</f>
        <v/>
      </c>
      <c r="P2917" s="139" t="str">
        <f>'Product Ratings'!P2918</f>
        <v/>
      </c>
      <c r="Q2917" s="139" t="str">
        <f>'Product Ratings'!Q2918</f>
        <v/>
      </c>
      <c r="R2917" s="139" t="str">
        <f>'Product Ratings'!R2918</f>
        <v/>
      </c>
      <c r="S2917" s="139" t="str">
        <f>'Product Ratings'!S2918</f>
        <v/>
      </c>
      <c r="T2917" s="307" t="str">
        <f>'Product Ratings'!T2918</f>
        <v/>
      </c>
      <c r="U2917" s="146"/>
      <c r="V2917" s="146"/>
      <c r="W2917" s="146"/>
    </row>
    <row r="2918" ht="12.75" customHeight="1">
      <c r="A2918" s="146"/>
      <c r="B2918" s="146" t="str">
        <f>'Product Ratings'!B2919</f>
        <v/>
      </c>
      <c r="C2918" s="146" t="str">
        <f>'Product Ratings'!C2919</f>
        <v/>
      </c>
      <c r="D2918" s="146" t="str">
        <f>'Product Ratings'!D2919</f>
        <v/>
      </c>
      <c r="E2918" s="146" t="str">
        <f>'Product Ratings'!E2919</f>
        <v/>
      </c>
      <c r="F2918" s="146" t="str">
        <f>'Product Ratings'!F2919</f>
        <v/>
      </c>
      <c r="G2918" s="146" t="str">
        <f>'Product Ratings'!G2919</f>
        <v/>
      </c>
      <c r="H2918" s="146" t="str">
        <f>'Product Ratings'!H2919</f>
        <v/>
      </c>
      <c r="I2918" s="146" t="str">
        <f>'Product Ratings'!I2919</f>
        <v/>
      </c>
      <c r="J2918" s="305" t="str">
        <f>'Product Ratings'!J2919</f>
        <v/>
      </c>
      <c r="K2918" s="146" t="str">
        <f>'Product Ratings'!K2919</f>
        <v/>
      </c>
      <c r="L2918" s="146" t="str">
        <f>'Product Ratings'!L2919</f>
        <v/>
      </c>
      <c r="M2918" s="134" t="str">
        <f>'Product Ratings'!M2919</f>
        <v/>
      </c>
      <c r="N2918" s="146"/>
      <c r="O2918" s="139" t="str">
        <f>'Product Ratings'!O2919</f>
        <v/>
      </c>
      <c r="P2918" s="139" t="str">
        <f>'Product Ratings'!P2919</f>
        <v/>
      </c>
      <c r="Q2918" s="139" t="str">
        <f>'Product Ratings'!Q2919</f>
        <v/>
      </c>
      <c r="R2918" s="139" t="str">
        <f>'Product Ratings'!R2919</f>
        <v/>
      </c>
      <c r="S2918" s="139" t="str">
        <f>'Product Ratings'!S2919</f>
        <v/>
      </c>
      <c r="T2918" s="307" t="str">
        <f>'Product Ratings'!T2919</f>
        <v/>
      </c>
      <c r="U2918" s="146"/>
      <c r="V2918" s="146"/>
      <c r="W2918" s="146"/>
    </row>
    <row r="2919" ht="12.75" customHeight="1">
      <c r="A2919" s="146"/>
      <c r="B2919" s="146" t="str">
        <f>'Product Ratings'!B2920</f>
        <v/>
      </c>
      <c r="C2919" s="146" t="str">
        <f>'Product Ratings'!C2920</f>
        <v/>
      </c>
      <c r="D2919" s="146" t="str">
        <f>'Product Ratings'!D2920</f>
        <v/>
      </c>
      <c r="E2919" s="146" t="str">
        <f>'Product Ratings'!E2920</f>
        <v/>
      </c>
      <c r="F2919" s="146" t="str">
        <f>'Product Ratings'!F2920</f>
        <v/>
      </c>
      <c r="G2919" s="146" t="str">
        <f>'Product Ratings'!G2920</f>
        <v/>
      </c>
      <c r="H2919" s="146" t="str">
        <f>'Product Ratings'!H2920</f>
        <v/>
      </c>
      <c r="I2919" s="146" t="str">
        <f>'Product Ratings'!I2920</f>
        <v/>
      </c>
      <c r="J2919" s="305" t="str">
        <f>'Product Ratings'!J2920</f>
        <v/>
      </c>
      <c r="K2919" s="146" t="str">
        <f>'Product Ratings'!K2920</f>
        <v/>
      </c>
      <c r="L2919" s="146" t="str">
        <f>'Product Ratings'!L2920</f>
        <v/>
      </c>
      <c r="M2919" s="134" t="str">
        <f>'Product Ratings'!M2920</f>
        <v/>
      </c>
      <c r="N2919" s="146"/>
      <c r="O2919" s="139" t="str">
        <f>'Product Ratings'!O2920</f>
        <v/>
      </c>
      <c r="P2919" s="139" t="str">
        <f>'Product Ratings'!P2920</f>
        <v/>
      </c>
      <c r="Q2919" s="139" t="str">
        <f>'Product Ratings'!Q2920</f>
        <v/>
      </c>
      <c r="R2919" s="139" t="str">
        <f>'Product Ratings'!R2920</f>
        <v/>
      </c>
      <c r="S2919" s="139" t="str">
        <f>'Product Ratings'!S2920</f>
        <v/>
      </c>
      <c r="T2919" s="307" t="str">
        <f>'Product Ratings'!T2920</f>
        <v/>
      </c>
      <c r="U2919" s="146"/>
      <c r="V2919" s="146"/>
      <c r="W2919" s="146"/>
    </row>
    <row r="2920" ht="12.75" customHeight="1">
      <c r="A2920" s="146"/>
      <c r="B2920" s="146" t="str">
        <f>'Product Ratings'!B2921</f>
        <v/>
      </c>
      <c r="C2920" s="146" t="str">
        <f>'Product Ratings'!C2921</f>
        <v/>
      </c>
      <c r="D2920" s="146" t="str">
        <f>'Product Ratings'!D2921</f>
        <v/>
      </c>
      <c r="E2920" s="146" t="str">
        <f>'Product Ratings'!E2921</f>
        <v/>
      </c>
      <c r="F2920" s="146" t="str">
        <f>'Product Ratings'!F2921</f>
        <v/>
      </c>
      <c r="G2920" s="146" t="str">
        <f>'Product Ratings'!G2921</f>
        <v/>
      </c>
      <c r="H2920" s="146" t="str">
        <f>'Product Ratings'!H2921</f>
        <v/>
      </c>
      <c r="I2920" s="146" t="str">
        <f>'Product Ratings'!I2921</f>
        <v/>
      </c>
      <c r="J2920" s="305" t="str">
        <f>'Product Ratings'!J2921</f>
        <v/>
      </c>
      <c r="K2920" s="146" t="str">
        <f>'Product Ratings'!K2921</f>
        <v/>
      </c>
      <c r="L2920" s="146" t="str">
        <f>'Product Ratings'!L2921</f>
        <v/>
      </c>
      <c r="M2920" s="134" t="str">
        <f>'Product Ratings'!M2921</f>
        <v/>
      </c>
      <c r="N2920" s="146"/>
      <c r="O2920" s="139" t="str">
        <f>'Product Ratings'!O2921</f>
        <v/>
      </c>
      <c r="P2920" s="139" t="str">
        <f>'Product Ratings'!P2921</f>
        <v/>
      </c>
      <c r="Q2920" s="139" t="str">
        <f>'Product Ratings'!Q2921</f>
        <v/>
      </c>
      <c r="R2920" s="139" t="str">
        <f>'Product Ratings'!R2921</f>
        <v/>
      </c>
      <c r="S2920" s="139" t="str">
        <f>'Product Ratings'!S2921</f>
        <v/>
      </c>
      <c r="T2920" s="307" t="str">
        <f>'Product Ratings'!T2921</f>
        <v/>
      </c>
      <c r="U2920" s="146"/>
      <c r="V2920" s="146"/>
      <c r="W2920" s="146"/>
    </row>
    <row r="2921" ht="12.75" customHeight="1">
      <c r="A2921" s="146"/>
      <c r="B2921" s="146" t="str">
        <f>'Product Ratings'!B2922</f>
        <v/>
      </c>
      <c r="C2921" s="146" t="str">
        <f>'Product Ratings'!C2922</f>
        <v/>
      </c>
      <c r="D2921" s="146" t="str">
        <f>'Product Ratings'!D2922</f>
        <v/>
      </c>
      <c r="E2921" s="146" t="str">
        <f>'Product Ratings'!E2922</f>
        <v/>
      </c>
      <c r="F2921" s="146" t="str">
        <f>'Product Ratings'!F2922</f>
        <v/>
      </c>
      <c r="G2921" s="146" t="str">
        <f>'Product Ratings'!G2922</f>
        <v/>
      </c>
      <c r="H2921" s="146" t="str">
        <f>'Product Ratings'!H2922</f>
        <v/>
      </c>
      <c r="I2921" s="146" t="str">
        <f>'Product Ratings'!I2922</f>
        <v/>
      </c>
      <c r="J2921" s="305" t="str">
        <f>'Product Ratings'!J2922</f>
        <v/>
      </c>
      <c r="K2921" s="146" t="str">
        <f>'Product Ratings'!K2922</f>
        <v/>
      </c>
      <c r="L2921" s="146" t="str">
        <f>'Product Ratings'!L2922</f>
        <v/>
      </c>
      <c r="M2921" s="134" t="str">
        <f>'Product Ratings'!M2922</f>
        <v/>
      </c>
      <c r="N2921" s="146"/>
      <c r="O2921" s="139" t="str">
        <f>'Product Ratings'!O2922</f>
        <v/>
      </c>
      <c r="P2921" s="139" t="str">
        <f>'Product Ratings'!P2922</f>
        <v/>
      </c>
      <c r="Q2921" s="139" t="str">
        <f>'Product Ratings'!Q2922</f>
        <v/>
      </c>
      <c r="R2921" s="139" t="str">
        <f>'Product Ratings'!R2922</f>
        <v/>
      </c>
      <c r="S2921" s="139" t="str">
        <f>'Product Ratings'!S2922</f>
        <v/>
      </c>
      <c r="T2921" s="307" t="str">
        <f>'Product Ratings'!T2922</f>
        <v/>
      </c>
      <c r="U2921" s="146"/>
      <c r="V2921" s="146"/>
      <c r="W2921" s="146"/>
    </row>
    <row r="2922" ht="12.75" customHeight="1">
      <c r="A2922" s="146"/>
      <c r="B2922" s="146" t="str">
        <f>'Product Ratings'!B2923</f>
        <v/>
      </c>
      <c r="C2922" s="146" t="str">
        <f>'Product Ratings'!C2923</f>
        <v/>
      </c>
      <c r="D2922" s="146" t="str">
        <f>'Product Ratings'!D2923</f>
        <v/>
      </c>
      <c r="E2922" s="146" t="str">
        <f>'Product Ratings'!E2923</f>
        <v/>
      </c>
      <c r="F2922" s="146" t="str">
        <f>'Product Ratings'!F2923</f>
        <v/>
      </c>
      <c r="G2922" s="146" t="str">
        <f>'Product Ratings'!G2923</f>
        <v/>
      </c>
      <c r="H2922" s="146" t="str">
        <f>'Product Ratings'!H2923</f>
        <v/>
      </c>
      <c r="I2922" s="146" t="str">
        <f>'Product Ratings'!I2923</f>
        <v/>
      </c>
      <c r="J2922" s="305" t="str">
        <f>'Product Ratings'!J2923</f>
        <v/>
      </c>
      <c r="K2922" s="146" t="str">
        <f>'Product Ratings'!K2923</f>
        <v/>
      </c>
      <c r="L2922" s="146" t="str">
        <f>'Product Ratings'!L2923</f>
        <v/>
      </c>
      <c r="M2922" s="134" t="str">
        <f>'Product Ratings'!M2923</f>
        <v/>
      </c>
      <c r="N2922" s="146"/>
      <c r="O2922" s="139" t="str">
        <f>'Product Ratings'!O2923</f>
        <v/>
      </c>
      <c r="P2922" s="139" t="str">
        <f>'Product Ratings'!P2923</f>
        <v/>
      </c>
      <c r="Q2922" s="139" t="str">
        <f>'Product Ratings'!Q2923</f>
        <v/>
      </c>
      <c r="R2922" s="139" t="str">
        <f>'Product Ratings'!R2923</f>
        <v/>
      </c>
      <c r="S2922" s="139" t="str">
        <f>'Product Ratings'!S2923</f>
        <v/>
      </c>
      <c r="T2922" s="307" t="str">
        <f>'Product Ratings'!T2923</f>
        <v/>
      </c>
      <c r="U2922" s="146"/>
      <c r="V2922" s="146"/>
      <c r="W2922" s="146"/>
    </row>
    <row r="2923" ht="12.75" customHeight="1">
      <c r="A2923" s="146"/>
      <c r="B2923" s="146" t="str">
        <f>'Product Ratings'!B2924</f>
        <v/>
      </c>
      <c r="C2923" s="146" t="str">
        <f>'Product Ratings'!C2924</f>
        <v/>
      </c>
      <c r="D2923" s="146" t="str">
        <f>'Product Ratings'!D2924</f>
        <v/>
      </c>
      <c r="E2923" s="146" t="str">
        <f>'Product Ratings'!E2924</f>
        <v/>
      </c>
      <c r="F2923" s="146" t="str">
        <f>'Product Ratings'!F2924</f>
        <v/>
      </c>
      <c r="G2923" s="146" t="str">
        <f>'Product Ratings'!G2924</f>
        <v/>
      </c>
      <c r="H2923" s="146" t="str">
        <f>'Product Ratings'!H2924</f>
        <v/>
      </c>
      <c r="I2923" s="146" t="str">
        <f>'Product Ratings'!I2924</f>
        <v/>
      </c>
      <c r="J2923" s="305" t="str">
        <f>'Product Ratings'!J2924</f>
        <v/>
      </c>
      <c r="K2923" s="146" t="str">
        <f>'Product Ratings'!K2924</f>
        <v/>
      </c>
      <c r="L2923" s="146" t="str">
        <f>'Product Ratings'!L2924</f>
        <v/>
      </c>
      <c r="M2923" s="134" t="str">
        <f>'Product Ratings'!M2924</f>
        <v/>
      </c>
      <c r="N2923" s="146"/>
      <c r="O2923" s="139" t="str">
        <f>'Product Ratings'!O2924</f>
        <v/>
      </c>
      <c r="P2923" s="139" t="str">
        <f>'Product Ratings'!P2924</f>
        <v/>
      </c>
      <c r="Q2923" s="139" t="str">
        <f>'Product Ratings'!Q2924</f>
        <v/>
      </c>
      <c r="R2923" s="139" t="str">
        <f>'Product Ratings'!R2924</f>
        <v/>
      </c>
      <c r="S2923" s="139" t="str">
        <f>'Product Ratings'!S2924</f>
        <v/>
      </c>
      <c r="T2923" s="307" t="str">
        <f>'Product Ratings'!T2924</f>
        <v/>
      </c>
      <c r="U2923" s="146"/>
      <c r="V2923" s="146"/>
      <c r="W2923" s="146"/>
    </row>
    <row r="2924" ht="12.75" customHeight="1">
      <c r="A2924" s="146"/>
      <c r="B2924" s="146" t="str">
        <f>'Product Ratings'!B2925</f>
        <v/>
      </c>
      <c r="C2924" s="146" t="str">
        <f>'Product Ratings'!C2925</f>
        <v/>
      </c>
      <c r="D2924" s="146" t="str">
        <f>'Product Ratings'!D2925</f>
        <v/>
      </c>
      <c r="E2924" s="146" t="str">
        <f>'Product Ratings'!E2925</f>
        <v/>
      </c>
      <c r="F2924" s="146" t="str">
        <f>'Product Ratings'!F2925</f>
        <v/>
      </c>
      <c r="G2924" s="146" t="str">
        <f>'Product Ratings'!G2925</f>
        <v/>
      </c>
      <c r="H2924" s="146" t="str">
        <f>'Product Ratings'!H2925</f>
        <v/>
      </c>
      <c r="I2924" s="146" t="str">
        <f>'Product Ratings'!I2925</f>
        <v/>
      </c>
      <c r="J2924" s="305" t="str">
        <f>'Product Ratings'!J2925</f>
        <v/>
      </c>
      <c r="K2924" s="146" t="str">
        <f>'Product Ratings'!K2925</f>
        <v/>
      </c>
      <c r="L2924" s="146" t="str">
        <f>'Product Ratings'!L2925</f>
        <v/>
      </c>
      <c r="M2924" s="134" t="str">
        <f>'Product Ratings'!M2925</f>
        <v/>
      </c>
      <c r="N2924" s="146"/>
      <c r="O2924" s="139" t="str">
        <f>'Product Ratings'!O2925</f>
        <v/>
      </c>
      <c r="P2924" s="139" t="str">
        <f>'Product Ratings'!P2925</f>
        <v/>
      </c>
      <c r="Q2924" s="139" t="str">
        <f>'Product Ratings'!Q2925</f>
        <v/>
      </c>
      <c r="R2924" s="139" t="str">
        <f>'Product Ratings'!R2925</f>
        <v/>
      </c>
      <c r="S2924" s="139" t="str">
        <f>'Product Ratings'!S2925</f>
        <v/>
      </c>
      <c r="T2924" s="307" t="str">
        <f>'Product Ratings'!T2925</f>
        <v/>
      </c>
      <c r="U2924" s="146"/>
      <c r="V2924" s="146"/>
      <c r="W2924" s="146"/>
    </row>
    <row r="2925" ht="12.75" customHeight="1">
      <c r="A2925" s="146"/>
      <c r="B2925" s="146" t="str">
        <f>'Product Ratings'!B2926</f>
        <v/>
      </c>
      <c r="C2925" s="146" t="str">
        <f>'Product Ratings'!C2926</f>
        <v/>
      </c>
      <c r="D2925" s="146" t="str">
        <f>'Product Ratings'!D2926</f>
        <v/>
      </c>
      <c r="E2925" s="146" t="str">
        <f>'Product Ratings'!E2926</f>
        <v/>
      </c>
      <c r="F2925" s="146" t="str">
        <f>'Product Ratings'!F2926</f>
        <v/>
      </c>
      <c r="G2925" s="146" t="str">
        <f>'Product Ratings'!G2926</f>
        <v/>
      </c>
      <c r="H2925" s="146" t="str">
        <f>'Product Ratings'!H2926</f>
        <v/>
      </c>
      <c r="I2925" s="146" t="str">
        <f>'Product Ratings'!I2926</f>
        <v/>
      </c>
      <c r="J2925" s="305" t="str">
        <f>'Product Ratings'!J2926</f>
        <v/>
      </c>
      <c r="K2925" s="146" t="str">
        <f>'Product Ratings'!K2926</f>
        <v/>
      </c>
      <c r="L2925" s="146" t="str">
        <f>'Product Ratings'!L2926</f>
        <v/>
      </c>
      <c r="M2925" s="134" t="str">
        <f>'Product Ratings'!M2926</f>
        <v/>
      </c>
      <c r="N2925" s="146"/>
      <c r="O2925" s="139" t="str">
        <f>'Product Ratings'!O2926</f>
        <v/>
      </c>
      <c r="P2925" s="139" t="str">
        <f>'Product Ratings'!P2926</f>
        <v/>
      </c>
      <c r="Q2925" s="139" t="str">
        <f>'Product Ratings'!Q2926</f>
        <v/>
      </c>
      <c r="R2925" s="139" t="str">
        <f>'Product Ratings'!R2926</f>
        <v/>
      </c>
      <c r="S2925" s="139" t="str">
        <f>'Product Ratings'!S2926</f>
        <v/>
      </c>
      <c r="T2925" s="307" t="str">
        <f>'Product Ratings'!T2926</f>
        <v/>
      </c>
      <c r="U2925" s="146"/>
      <c r="V2925" s="146"/>
      <c r="W2925" s="146"/>
    </row>
    <row r="2926" ht="12.75" customHeight="1">
      <c r="A2926" s="146"/>
      <c r="B2926" s="146" t="str">
        <f>'Product Ratings'!B2927</f>
        <v/>
      </c>
      <c r="C2926" s="146" t="str">
        <f>'Product Ratings'!C2927</f>
        <v/>
      </c>
      <c r="D2926" s="146" t="str">
        <f>'Product Ratings'!D2927</f>
        <v/>
      </c>
      <c r="E2926" s="146" t="str">
        <f>'Product Ratings'!E2927</f>
        <v/>
      </c>
      <c r="F2926" s="146" t="str">
        <f>'Product Ratings'!F2927</f>
        <v/>
      </c>
      <c r="G2926" s="146" t="str">
        <f>'Product Ratings'!G2927</f>
        <v/>
      </c>
      <c r="H2926" s="146" t="str">
        <f>'Product Ratings'!H2927</f>
        <v/>
      </c>
      <c r="I2926" s="146" t="str">
        <f>'Product Ratings'!I2927</f>
        <v/>
      </c>
      <c r="J2926" s="305" t="str">
        <f>'Product Ratings'!J2927</f>
        <v/>
      </c>
      <c r="K2926" s="146" t="str">
        <f>'Product Ratings'!K2927</f>
        <v/>
      </c>
      <c r="L2926" s="146" t="str">
        <f>'Product Ratings'!L2927</f>
        <v/>
      </c>
      <c r="M2926" s="134" t="str">
        <f>'Product Ratings'!M2927</f>
        <v/>
      </c>
      <c r="N2926" s="146"/>
      <c r="O2926" s="139" t="str">
        <f>'Product Ratings'!O2927</f>
        <v/>
      </c>
      <c r="P2926" s="139" t="str">
        <f>'Product Ratings'!P2927</f>
        <v/>
      </c>
      <c r="Q2926" s="139" t="str">
        <f>'Product Ratings'!Q2927</f>
        <v/>
      </c>
      <c r="R2926" s="139" t="str">
        <f>'Product Ratings'!R2927</f>
        <v/>
      </c>
      <c r="S2926" s="139" t="str">
        <f>'Product Ratings'!S2927</f>
        <v/>
      </c>
      <c r="T2926" s="307" t="str">
        <f>'Product Ratings'!T2927</f>
        <v/>
      </c>
      <c r="U2926" s="146"/>
      <c r="V2926" s="146"/>
      <c r="W2926" s="146"/>
    </row>
    <row r="2927" ht="12.75" customHeight="1">
      <c r="A2927" s="146"/>
      <c r="B2927" s="146" t="str">
        <f>'Product Ratings'!B2928</f>
        <v/>
      </c>
      <c r="C2927" s="146" t="str">
        <f>'Product Ratings'!C2928</f>
        <v/>
      </c>
      <c r="D2927" s="146" t="str">
        <f>'Product Ratings'!D2928</f>
        <v/>
      </c>
      <c r="E2927" s="146" t="str">
        <f>'Product Ratings'!E2928</f>
        <v/>
      </c>
      <c r="F2927" s="146" t="str">
        <f>'Product Ratings'!F2928</f>
        <v/>
      </c>
      <c r="G2927" s="146" t="str">
        <f>'Product Ratings'!G2928</f>
        <v/>
      </c>
      <c r="H2927" s="146" t="str">
        <f>'Product Ratings'!H2928</f>
        <v/>
      </c>
      <c r="I2927" s="146" t="str">
        <f>'Product Ratings'!I2928</f>
        <v/>
      </c>
      <c r="J2927" s="305" t="str">
        <f>'Product Ratings'!J2928</f>
        <v/>
      </c>
      <c r="K2927" s="146" t="str">
        <f>'Product Ratings'!K2928</f>
        <v/>
      </c>
      <c r="L2927" s="146" t="str">
        <f>'Product Ratings'!L2928</f>
        <v/>
      </c>
      <c r="M2927" s="134" t="str">
        <f>'Product Ratings'!M2928</f>
        <v/>
      </c>
      <c r="N2927" s="146"/>
      <c r="O2927" s="139" t="str">
        <f>'Product Ratings'!O2928</f>
        <v/>
      </c>
      <c r="P2927" s="139" t="str">
        <f>'Product Ratings'!P2928</f>
        <v/>
      </c>
      <c r="Q2927" s="139" t="str">
        <f>'Product Ratings'!Q2928</f>
        <v/>
      </c>
      <c r="R2927" s="139" t="str">
        <f>'Product Ratings'!R2928</f>
        <v/>
      </c>
      <c r="S2927" s="139" t="str">
        <f>'Product Ratings'!S2928</f>
        <v/>
      </c>
      <c r="T2927" s="307" t="str">
        <f>'Product Ratings'!T2928</f>
        <v/>
      </c>
      <c r="U2927" s="146"/>
      <c r="V2927" s="146"/>
      <c r="W2927" s="146"/>
    </row>
    <row r="2928" ht="12.75" customHeight="1">
      <c r="A2928" s="146"/>
      <c r="B2928" s="146" t="str">
        <f>'Product Ratings'!B2929</f>
        <v/>
      </c>
      <c r="C2928" s="146" t="str">
        <f>'Product Ratings'!C2929</f>
        <v/>
      </c>
      <c r="D2928" s="146" t="str">
        <f>'Product Ratings'!D2929</f>
        <v/>
      </c>
      <c r="E2928" s="146" t="str">
        <f>'Product Ratings'!E2929</f>
        <v/>
      </c>
      <c r="F2928" s="146" t="str">
        <f>'Product Ratings'!F2929</f>
        <v/>
      </c>
      <c r="G2928" s="146" t="str">
        <f>'Product Ratings'!G2929</f>
        <v/>
      </c>
      <c r="H2928" s="146" t="str">
        <f>'Product Ratings'!H2929</f>
        <v/>
      </c>
      <c r="I2928" s="146" t="str">
        <f>'Product Ratings'!I2929</f>
        <v/>
      </c>
      <c r="J2928" s="305" t="str">
        <f>'Product Ratings'!J2929</f>
        <v/>
      </c>
      <c r="K2928" s="146" t="str">
        <f>'Product Ratings'!K2929</f>
        <v/>
      </c>
      <c r="L2928" s="146" t="str">
        <f>'Product Ratings'!L2929</f>
        <v/>
      </c>
      <c r="M2928" s="134" t="str">
        <f>'Product Ratings'!M2929</f>
        <v/>
      </c>
      <c r="N2928" s="146"/>
      <c r="O2928" s="139" t="str">
        <f>'Product Ratings'!O2929</f>
        <v/>
      </c>
      <c r="P2928" s="139" t="str">
        <f>'Product Ratings'!P2929</f>
        <v/>
      </c>
      <c r="Q2928" s="139" t="str">
        <f>'Product Ratings'!Q2929</f>
        <v/>
      </c>
      <c r="R2928" s="139" t="str">
        <f>'Product Ratings'!R2929</f>
        <v/>
      </c>
      <c r="S2928" s="139" t="str">
        <f>'Product Ratings'!S2929</f>
        <v/>
      </c>
      <c r="T2928" s="307" t="str">
        <f>'Product Ratings'!T2929</f>
        <v/>
      </c>
      <c r="U2928" s="146"/>
      <c r="V2928" s="146"/>
      <c r="W2928" s="146"/>
    </row>
    <row r="2929" ht="12.75" customHeight="1">
      <c r="A2929" s="146"/>
      <c r="B2929" s="146" t="str">
        <f>'Product Ratings'!B2930</f>
        <v/>
      </c>
      <c r="C2929" s="146" t="str">
        <f>'Product Ratings'!C2930</f>
        <v/>
      </c>
      <c r="D2929" s="146" t="str">
        <f>'Product Ratings'!D2930</f>
        <v/>
      </c>
      <c r="E2929" s="146" t="str">
        <f>'Product Ratings'!E2930</f>
        <v/>
      </c>
      <c r="F2929" s="146" t="str">
        <f>'Product Ratings'!F2930</f>
        <v/>
      </c>
      <c r="G2929" s="146" t="str">
        <f>'Product Ratings'!G2930</f>
        <v/>
      </c>
      <c r="H2929" s="146" t="str">
        <f>'Product Ratings'!H2930</f>
        <v/>
      </c>
      <c r="I2929" s="146" t="str">
        <f>'Product Ratings'!I2930</f>
        <v/>
      </c>
      <c r="J2929" s="305" t="str">
        <f>'Product Ratings'!J2930</f>
        <v/>
      </c>
      <c r="K2929" s="146" t="str">
        <f>'Product Ratings'!K2930</f>
        <v/>
      </c>
      <c r="L2929" s="146" t="str">
        <f>'Product Ratings'!L2930</f>
        <v/>
      </c>
      <c r="M2929" s="134" t="str">
        <f>'Product Ratings'!M2930</f>
        <v/>
      </c>
      <c r="N2929" s="146"/>
      <c r="O2929" s="139" t="str">
        <f>'Product Ratings'!O2930</f>
        <v/>
      </c>
      <c r="P2929" s="139" t="str">
        <f>'Product Ratings'!P2930</f>
        <v/>
      </c>
      <c r="Q2929" s="139" t="str">
        <f>'Product Ratings'!Q2930</f>
        <v/>
      </c>
      <c r="R2929" s="139" t="str">
        <f>'Product Ratings'!R2930</f>
        <v/>
      </c>
      <c r="S2929" s="139" t="str">
        <f>'Product Ratings'!S2930</f>
        <v/>
      </c>
      <c r="T2929" s="307" t="str">
        <f>'Product Ratings'!T2930</f>
        <v/>
      </c>
      <c r="U2929" s="146"/>
      <c r="V2929" s="146"/>
      <c r="W2929" s="146"/>
    </row>
    <row r="2930" ht="12.75" customHeight="1">
      <c r="A2930" s="146"/>
      <c r="B2930" s="146" t="str">
        <f>'Product Ratings'!B2931</f>
        <v/>
      </c>
      <c r="C2930" s="146" t="str">
        <f>'Product Ratings'!C2931</f>
        <v/>
      </c>
      <c r="D2930" s="146" t="str">
        <f>'Product Ratings'!D2931</f>
        <v/>
      </c>
      <c r="E2930" s="146" t="str">
        <f>'Product Ratings'!E2931</f>
        <v/>
      </c>
      <c r="F2930" s="146" t="str">
        <f>'Product Ratings'!F2931</f>
        <v/>
      </c>
      <c r="G2930" s="146" t="str">
        <f>'Product Ratings'!G2931</f>
        <v/>
      </c>
      <c r="H2930" s="146" t="str">
        <f>'Product Ratings'!H2931</f>
        <v/>
      </c>
      <c r="I2930" s="146" t="str">
        <f>'Product Ratings'!I2931</f>
        <v/>
      </c>
      <c r="J2930" s="305" t="str">
        <f>'Product Ratings'!J2931</f>
        <v/>
      </c>
      <c r="K2930" s="146" t="str">
        <f>'Product Ratings'!K2931</f>
        <v/>
      </c>
      <c r="L2930" s="146" t="str">
        <f>'Product Ratings'!L2931</f>
        <v/>
      </c>
      <c r="M2930" s="134" t="str">
        <f>'Product Ratings'!M2931</f>
        <v/>
      </c>
      <c r="N2930" s="146"/>
      <c r="O2930" s="139" t="str">
        <f>'Product Ratings'!O2931</f>
        <v/>
      </c>
      <c r="P2930" s="139" t="str">
        <f>'Product Ratings'!P2931</f>
        <v/>
      </c>
      <c r="Q2930" s="139" t="str">
        <f>'Product Ratings'!Q2931</f>
        <v/>
      </c>
      <c r="R2930" s="139" t="str">
        <f>'Product Ratings'!R2931</f>
        <v/>
      </c>
      <c r="S2930" s="139" t="str">
        <f>'Product Ratings'!S2931</f>
        <v/>
      </c>
      <c r="T2930" s="307" t="str">
        <f>'Product Ratings'!T2931</f>
        <v/>
      </c>
      <c r="U2930" s="146"/>
      <c r="V2930" s="146"/>
      <c r="W2930" s="146"/>
    </row>
    <row r="2931" ht="12.75" customHeight="1">
      <c r="A2931" s="146"/>
      <c r="B2931" s="146" t="str">
        <f>'Product Ratings'!B2932</f>
        <v/>
      </c>
      <c r="C2931" s="146" t="str">
        <f>'Product Ratings'!C2932</f>
        <v/>
      </c>
      <c r="D2931" s="146" t="str">
        <f>'Product Ratings'!D2932</f>
        <v/>
      </c>
      <c r="E2931" s="146" t="str">
        <f>'Product Ratings'!E2932</f>
        <v/>
      </c>
      <c r="F2931" s="146" t="str">
        <f>'Product Ratings'!F2932</f>
        <v/>
      </c>
      <c r="G2931" s="146" t="str">
        <f>'Product Ratings'!G2932</f>
        <v/>
      </c>
      <c r="H2931" s="146" t="str">
        <f>'Product Ratings'!H2932</f>
        <v/>
      </c>
      <c r="I2931" s="146" t="str">
        <f>'Product Ratings'!I2932</f>
        <v/>
      </c>
      <c r="J2931" s="305" t="str">
        <f>'Product Ratings'!J2932</f>
        <v/>
      </c>
      <c r="K2931" s="146" t="str">
        <f>'Product Ratings'!K2932</f>
        <v/>
      </c>
      <c r="L2931" s="146" t="str">
        <f>'Product Ratings'!L2932</f>
        <v/>
      </c>
      <c r="M2931" s="134" t="str">
        <f>'Product Ratings'!M2932</f>
        <v/>
      </c>
      <c r="N2931" s="146"/>
      <c r="O2931" s="139" t="str">
        <f>'Product Ratings'!O2932</f>
        <v/>
      </c>
      <c r="P2931" s="139" t="str">
        <f>'Product Ratings'!P2932</f>
        <v/>
      </c>
      <c r="Q2931" s="139" t="str">
        <f>'Product Ratings'!Q2932</f>
        <v/>
      </c>
      <c r="R2931" s="139" t="str">
        <f>'Product Ratings'!R2932</f>
        <v/>
      </c>
      <c r="S2931" s="139" t="str">
        <f>'Product Ratings'!S2932</f>
        <v/>
      </c>
      <c r="T2931" s="307" t="str">
        <f>'Product Ratings'!T2932</f>
        <v/>
      </c>
      <c r="U2931" s="146"/>
      <c r="V2931" s="146"/>
      <c r="W2931" s="146"/>
    </row>
    <row r="2932" ht="12.75" customHeight="1">
      <c r="A2932" s="146"/>
      <c r="B2932" s="146" t="str">
        <f>'Product Ratings'!B2933</f>
        <v/>
      </c>
      <c r="C2932" s="146" t="str">
        <f>'Product Ratings'!C2933</f>
        <v/>
      </c>
      <c r="D2932" s="146" t="str">
        <f>'Product Ratings'!D2933</f>
        <v/>
      </c>
      <c r="E2932" s="146" t="str">
        <f>'Product Ratings'!E2933</f>
        <v/>
      </c>
      <c r="F2932" s="146" t="str">
        <f>'Product Ratings'!F2933</f>
        <v/>
      </c>
      <c r="G2932" s="146" t="str">
        <f>'Product Ratings'!G2933</f>
        <v/>
      </c>
      <c r="H2932" s="146" t="str">
        <f>'Product Ratings'!H2933</f>
        <v/>
      </c>
      <c r="I2932" s="146" t="str">
        <f>'Product Ratings'!I2933</f>
        <v/>
      </c>
      <c r="J2932" s="305" t="str">
        <f>'Product Ratings'!J2933</f>
        <v/>
      </c>
      <c r="K2932" s="146" t="str">
        <f>'Product Ratings'!K2933</f>
        <v/>
      </c>
      <c r="L2932" s="146" t="str">
        <f>'Product Ratings'!L2933</f>
        <v/>
      </c>
      <c r="M2932" s="134" t="str">
        <f>'Product Ratings'!M2933</f>
        <v/>
      </c>
      <c r="N2932" s="146"/>
      <c r="O2932" s="139" t="str">
        <f>'Product Ratings'!O2933</f>
        <v/>
      </c>
      <c r="P2932" s="139" t="str">
        <f>'Product Ratings'!P2933</f>
        <v/>
      </c>
      <c r="Q2932" s="139" t="str">
        <f>'Product Ratings'!Q2933</f>
        <v/>
      </c>
      <c r="R2932" s="139" t="str">
        <f>'Product Ratings'!R2933</f>
        <v/>
      </c>
      <c r="S2932" s="139" t="str">
        <f>'Product Ratings'!S2933</f>
        <v/>
      </c>
      <c r="T2932" s="307" t="str">
        <f>'Product Ratings'!T2933</f>
        <v/>
      </c>
      <c r="U2932" s="146"/>
      <c r="V2932" s="146"/>
      <c r="W2932" s="146"/>
    </row>
    <row r="2933" ht="12.75" customHeight="1">
      <c r="A2933" s="146"/>
      <c r="B2933" s="146" t="str">
        <f>'Product Ratings'!B2934</f>
        <v/>
      </c>
      <c r="C2933" s="146" t="str">
        <f>'Product Ratings'!C2934</f>
        <v/>
      </c>
      <c r="D2933" s="146" t="str">
        <f>'Product Ratings'!D2934</f>
        <v/>
      </c>
      <c r="E2933" s="146" t="str">
        <f>'Product Ratings'!E2934</f>
        <v/>
      </c>
      <c r="F2933" s="146" t="str">
        <f>'Product Ratings'!F2934</f>
        <v/>
      </c>
      <c r="G2933" s="146" t="str">
        <f>'Product Ratings'!G2934</f>
        <v/>
      </c>
      <c r="H2933" s="146" t="str">
        <f>'Product Ratings'!H2934</f>
        <v/>
      </c>
      <c r="I2933" s="146" t="str">
        <f>'Product Ratings'!I2934</f>
        <v/>
      </c>
      <c r="J2933" s="305" t="str">
        <f>'Product Ratings'!J2934</f>
        <v/>
      </c>
      <c r="K2933" s="146" t="str">
        <f>'Product Ratings'!K2934</f>
        <v/>
      </c>
      <c r="L2933" s="146" t="str">
        <f>'Product Ratings'!L2934</f>
        <v/>
      </c>
      <c r="M2933" s="134" t="str">
        <f>'Product Ratings'!M2934</f>
        <v/>
      </c>
      <c r="N2933" s="146"/>
      <c r="O2933" s="139" t="str">
        <f>'Product Ratings'!O2934</f>
        <v/>
      </c>
      <c r="P2933" s="139" t="str">
        <f>'Product Ratings'!P2934</f>
        <v/>
      </c>
      <c r="Q2933" s="139" t="str">
        <f>'Product Ratings'!Q2934</f>
        <v/>
      </c>
      <c r="R2933" s="139" t="str">
        <f>'Product Ratings'!R2934</f>
        <v/>
      </c>
      <c r="S2933" s="139" t="str">
        <f>'Product Ratings'!S2934</f>
        <v/>
      </c>
      <c r="T2933" s="307" t="str">
        <f>'Product Ratings'!T2934</f>
        <v/>
      </c>
      <c r="U2933" s="146"/>
      <c r="V2933" s="146"/>
      <c r="W2933" s="146"/>
    </row>
    <row r="2934" ht="12.75" customHeight="1">
      <c r="A2934" s="146"/>
      <c r="B2934" s="146" t="str">
        <f>'Product Ratings'!B2935</f>
        <v/>
      </c>
      <c r="C2934" s="146" t="str">
        <f>'Product Ratings'!C2935</f>
        <v/>
      </c>
      <c r="D2934" s="146" t="str">
        <f>'Product Ratings'!D2935</f>
        <v/>
      </c>
      <c r="E2934" s="146" t="str">
        <f>'Product Ratings'!E2935</f>
        <v/>
      </c>
      <c r="F2934" s="146" t="str">
        <f>'Product Ratings'!F2935</f>
        <v/>
      </c>
      <c r="G2934" s="146" t="str">
        <f>'Product Ratings'!G2935</f>
        <v/>
      </c>
      <c r="H2934" s="146" t="str">
        <f>'Product Ratings'!H2935</f>
        <v/>
      </c>
      <c r="I2934" s="146" t="str">
        <f>'Product Ratings'!I2935</f>
        <v/>
      </c>
      <c r="J2934" s="305" t="str">
        <f>'Product Ratings'!J2935</f>
        <v/>
      </c>
      <c r="K2934" s="146" t="str">
        <f>'Product Ratings'!K2935</f>
        <v/>
      </c>
      <c r="L2934" s="146" t="str">
        <f>'Product Ratings'!L2935</f>
        <v/>
      </c>
      <c r="M2934" s="134" t="str">
        <f>'Product Ratings'!M2935</f>
        <v/>
      </c>
      <c r="N2934" s="146"/>
      <c r="O2934" s="139" t="str">
        <f>'Product Ratings'!O2935</f>
        <v/>
      </c>
      <c r="P2934" s="139" t="str">
        <f>'Product Ratings'!P2935</f>
        <v/>
      </c>
      <c r="Q2934" s="139" t="str">
        <f>'Product Ratings'!Q2935</f>
        <v/>
      </c>
      <c r="R2934" s="139" t="str">
        <f>'Product Ratings'!R2935</f>
        <v/>
      </c>
      <c r="S2934" s="139" t="str">
        <f>'Product Ratings'!S2935</f>
        <v/>
      </c>
      <c r="T2934" s="307" t="str">
        <f>'Product Ratings'!T2935</f>
        <v/>
      </c>
      <c r="U2934" s="146"/>
      <c r="V2934" s="146"/>
      <c r="W2934" s="146"/>
    </row>
    <row r="2935" ht="12.75" customHeight="1">
      <c r="A2935" s="146"/>
      <c r="B2935" s="146" t="str">
        <f>'Product Ratings'!B2936</f>
        <v/>
      </c>
      <c r="C2935" s="146" t="str">
        <f>'Product Ratings'!C2936</f>
        <v/>
      </c>
      <c r="D2935" s="146" t="str">
        <f>'Product Ratings'!D2936</f>
        <v/>
      </c>
      <c r="E2935" s="146" t="str">
        <f>'Product Ratings'!E2936</f>
        <v/>
      </c>
      <c r="F2935" s="146" t="str">
        <f>'Product Ratings'!F2936</f>
        <v/>
      </c>
      <c r="G2935" s="146" t="str">
        <f>'Product Ratings'!G2936</f>
        <v/>
      </c>
      <c r="H2935" s="146" t="str">
        <f>'Product Ratings'!H2936</f>
        <v/>
      </c>
      <c r="I2935" s="146" t="str">
        <f>'Product Ratings'!I2936</f>
        <v/>
      </c>
      <c r="J2935" s="305" t="str">
        <f>'Product Ratings'!J2936</f>
        <v/>
      </c>
      <c r="K2935" s="146" t="str">
        <f>'Product Ratings'!K2936</f>
        <v/>
      </c>
      <c r="L2935" s="146" t="str">
        <f>'Product Ratings'!L2936</f>
        <v/>
      </c>
      <c r="M2935" s="134" t="str">
        <f>'Product Ratings'!M2936</f>
        <v/>
      </c>
      <c r="N2935" s="146"/>
      <c r="O2935" s="139" t="str">
        <f>'Product Ratings'!O2936</f>
        <v/>
      </c>
      <c r="P2935" s="139" t="str">
        <f>'Product Ratings'!P2936</f>
        <v/>
      </c>
      <c r="Q2935" s="139" t="str">
        <f>'Product Ratings'!Q2936</f>
        <v/>
      </c>
      <c r="R2935" s="139" t="str">
        <f>'Product Ratings'!R2936</f>
        <v/>
      </c>
      <c r="S2935" s="139" t="str">
        <f>'Product Ratings'!S2936</f>
        <v/>
      </c>
      <c r="T2935" s="307" t="str">
        <f>'Product Ratings'!T2936</f>
        <v/>
      </c>
      <c r="U2935" s="146"/>
      <c r="V2935" s="146"/>
      <c r="W2935" s="146"/>
    </row>
    <row r="2936" ht="12.75" customHeight="1">
      <c r="A2936" s="146"/>
      <c r="B2936" s="146" t="str">
        <f>'Product Ratings'!B2937</f>
        <v/>
      </c>
      <c r="C2936" s="146" t="str">
        <f>'Product Ratings'!C2937</f>
        <v/>
      </c>
      <c r="D2936" s="146" t="str">
        <f>'Product Ratings'!D2937</f>
        <v/>
      </c>
      <c r="E2936" s="146" t="str">
        <f>'Product Ratings'!E2937</f>
        <v/>
      </c>
      <c r="F2936" s="146" t="str">
        <f>'Product Ratings'!F2937</f>
        <v/>
      </c>
      <c r="G2936" s="146" t="str">
        <f>'Product Ratings'!G2937</f>
        <v/>
      </c>
      <c r="H2936" s="146" t="str">
        <f>'Product Ratings'!H2937</f>
        <v/>
      </c>
      <c r="I2936" s="146" t="str">
        <f>'Product Ratings'!I2937</f>
        <v/>
      </c>
      <c r="J2936" s="305" t="str">
        <f>'Product Ratings'!J2937</f>
        <v/>
      </c>
      <c r="K2936" s="146" t="str">
        <f>'Product Ratings'!K2937</f>
        <v/>
      </c>
      <c r="L2936" s="146" t="str">
        <f>'Product Ratings'!L2937</f>
        <v/>
      </c>
      <c r="M2936" s="134" t="str">
        <f>'Product Ratings'!M2937</f>
        <v/>
      </c>
      <c r="N2936" s="146"/>
      <c r="O2936" s="139" t="str">
        <f>'Product Ratings'!O2937</f>
        <v/>
      </c>
      <c r="P2936" s="139" t="str">
        <f>'Product Ratings'!P2937</f>
        <v/>
      </c>
      <c r="Q2936" s="139" t="str">
        <f>'Product Ratings'!Q2937</f>
        <v/>
      </c>
      <c r="R2936" s="139" t="str">
        <f>'Product Ratings'!R2937</f>
        <v/>
      </c>
      <c r="S2936" s="139" t="str">
        <f>'Product Ratings'!S2937</f>
        <v/>
      </c>
      <c r="T2936" s="307" t="str">
        <f>'Product Ratings'!T2937</f>
        <v/>
      </c>
      <c r="U2936" s="146"/>
      <c r="V2936" s="146"/>
      <c r="W2936" s="146"/>
    </row>
    <row r="2937" ht="12.75" customHeight="1">
      <c r="A2937" s="146"/>
      <c r="B2937" s="146" t="str">
        <f>'Product Ratings'!B2938</f>
        <v/>
      </c>
      <c r="C2937" s="146" t="str">
        <f>'Product Ratings'!C2938</f>
        <v/>
      </c>
      <c r="D2937" s="146" t="str">
        <f>'Product Ratings'!D2938</f>
        <v/>
      </c>
      <c r="E2937" s="146" t="str">
        <f>'Product Ratings'!E2938</f>
        <v/>
      </c>
      <c r="F2937" s="146" t="str">
        <f>'Product Ratings'!F2938</f>
        <v/>
      </c>
      <c r="G2937" s="146" t="str">
        <f>'Product Ratings'!G2938</f>
        <v/>
      </c>
      <c r="H2937" s="146" t="str">
        <f>'Product Ratings'!H2938</f>
        <v/>
      </c>
      <c r="I2937" s="146" t="str">
        <f>'Product Ratings'!I2938</f>
        <v/>
      </c>
      <c r="J2937" s="305" t="str">
        <f>'Product Ratings'!J2938</f>
        <v/>
      </c>
      <c r="K2937" s="146" t="str">
        <f>'Product Ratings'!K2938</f>
        <v/>
      </c>
      <c r="L2937" s="146" t="str">
        <f>'Product Ratings'!L2938</f>
        <v/>
      </c>
      <c r="M2937" s="134" t="str">
        <f>'Product Ratings'!M2938</f>
        <v/>
      </c>
      <c r="N2937" s="146"/>
      <c r="O2937" s="139" t="str">
        <f>'Product Ratings'!O2938</f>
        <v/>
      </c>
      <c r="P2937" s="139" t="str">
        <f>'Product Ratings'!P2938</f>
        <v/>
      </c>
      <c r="Q2937" s="139" t="str">
        <f>'Product Ratings'!Q2938</f>
        <v/>
      </c>
      <c r="R2937" s="139" t="str">
        <f>'Product Ratings'!R2938</f>
        <v/>
      </c>
      <c r="S2937" s="139" t="str">
        <f>'Product Ratings'!S2938</f>
        <v/>
      </c>
      <c r="T2937" s="307" t="str">
        <f>'Product Ratings'!T2938</f>
        <v/>
      </c>
      <c r="U2937" s="146"/>
      <c r="V2937" s="146"/>
      <c r="W2937" s="146"/>
    </row>
    <row r="2938" ht="12.75" customHeight="1">
      <c r="A2938" s="146"/>
      <c r="B2938" s="146" t="str">
        <f>'Product Ratings'!B2939</f>
        <v/>
      </c>
      <c r="C2938" s="146" t="str">
        <f>'Product Ratings'!C2939</f>
        <v/>
      </c>
      <c r="D2938" s="146" t="str">
        <f>'Product Ratings'!D2939</f>
        <v/>
      </c>
      <c r="E2938" s="146" t="str">
        <f>'Product Ratings'!E2939</f>
        <v/>
      </c>
      <c r="F2938" s="146" t="str">
        <f>'Product Ratings'!F2939</f>
        <v/>
      </c>
      <c r="G2938" s="146" t="str">
        <f>'Product Ratings'!G2939</f>
        <v/>
      </c>
      <c r="H2938" s="146" t="str">
        <f>'Product Ratings'!H2939</f>
        <v/>
      </c>
      <c r="I2938" s="146" t="str">
        <f>'Product Ratings'!I2939</f>
        <v/>
      </c>
      <c r="J2938" s="305" t="str">
        <f>'Product Ratings'!J2939</f>
        <v/>
      </c>
      <c r="K2938" s="146" t="str">
        <f>'Product Ratings'!K2939</f>
        <v/>
      </c>
      <c r="L2938" s="146" t="str">
        <f>'Product Ratings'!L2939</f>
        <v/>
      </c>
      <c r="M2938" s="134" t="str">
        <f>'Product Ratings'!M2939</f>
        <v/>
      </c>
      <c r="N2938" s="146"/>
      <c r="O2938" s="139" t="str">
        <f>'Product Ratings'!O2939</f>
        <v/>
      </c>
      <c r="P2938" s="139" t="str">
        <f>'Product Ratings'!P2939</f>
        <v/>
      </c>
      <c r="Q2938" s="139" t="str">
        <f>'Product Ratings'!Q2939</f>
        <v/>
      </c>
      <c r="R2938" s="139" t="str">
        <f>'Product Ratings'!R2939</f>
        <v/>
      </c>
      <c r="S2938" s="139" t="str">
        <f>'Product Ratings'!S2939</f>
        <v/>
      </c>
      <c r="T2938" s="307" t="str">
        <f>'Product Ratings'!T2939</f>
        <v/>
      </c>
      <c r="U2938" s="146"/>
      <c r="V2938" s="146"/>
      <c r="W2938" s="146"/>
    </row>
    <row r="2939" ht="12.75" customHeight="1">
      <c r="A2939" s="146"/>
      <c r="B2939" s="146" t="str">
        <f>'Product Ratings'!B2940</f>
        <v/>
      </c>
      <c r="C2939" s="146" t="str">
        <f>'Product Ratings'!C2940</f>
        <v/>
      </c>
      <c r="D2939" s="146" t="str">
        <f>'Product Ratings'!D2940</f>
        <v/>
      </c>
      <c r="E2939" s="146" t="str">
        <f>'Product Ratings'!E2940</f>
        <v/>
      </c>
      <c r="F2939" s="146" t="str">
        <f>'Product Ratings'!F2940</f>
        <v/>
      </c>
      <c r="G2939" s="146" t="str">
        <f>'Product Ratings'!G2940</f>
        <v/>
      </c>
      <c r="H2939" s="146" t="str">
        <f>'Product Ratings'!H2940</f>
        <v/>
      </c>
      <c r="I2939" s="146" t="str">
        <f>'Product Ratings'!I2940</f>
        <v/>
      </c>
      <c r="J2939" s="305" t="str">
        <f>'Product Ratings'!J2940</f>
        <v/>
      </c>
      <c r="K2939" s="146" t="str">
        <f>'Product Ratings'!K2940</f>
        <v/>
      </c>
      <c r="L2939" s="146" t="str">
        <f>'Product Ratings'!L2940</f>
        <v/>
      </c>
      <c r="M2939" s="134" t="str">
        <f>'Product Ratings'!M2940</f>
        <v/>
      </c>
      <c r="N2939" s="146"/>
      <c r="O2939" s="139" t="str">
        <f>'Product Ratings'!O2940</f>
        <v/>
      </c>
      <c r="P2939" s="139" t="str">
        <f>'Product Ratings'!P2940</f>
        <v/>
      </c>
      <c r="Q2939" s="139" t="str">
        <f>'Product Ratings'!Q2940</f>
        <v/>
      </c>
      <c r="R2939" s="139" t="str">
        <f>'Product Ratings'!R2940</f>
        <v/>
      </c>
      <c r="S2939" s="139" t="str">
        <f>'Product Ratings'!S2940</f>
        <v/>
      </c>
      <c r="T2939" s="307" t="str">
        <f>'Product Ratings'!T2940</f>
        <v/>
      </c>
      <c r="U2939" s="146"/>
      <c r="V2939" s="146"/>
      <c r="W2939" s="146"/>
    </row>
    <row r="2940" ht="12.75" customHeight="1">
      <c r="A2940" s="146"/>
      <c r="B2940" s="146" t="str">
        <f>'Product Ratings'!B2941</f>
        <v/>
      </c>
      <c r="C2940" s="146" t="str">
        <f>'Product Ratings'!C2941</f>
        <v/>
      </c>
      <c r="D2940" s="146" t="str">
        <f>'Product Ratings'!D2941</f>
        <v/>
      </c>
      <c r="E2940" s="146" t="str">
        <f>'Product Ratings'!E2941</f>
        <v/>
      </c>
      <c r="F2940" s="146" t="str">
        <f>'Product Ratings'!F2941</f>
        <v/>
      </c>
      <c r="G2940" s="146" t="str">
        <f>'Product Ratings'!G2941</f>
        <v/>
      </c>
      <c r="H2940" s="146" t="str">
        <f>'Product Ratings'!H2941</f>
        <v/>
      </c>
      <c r="I2940" s="146" t="str">
        <f>'Product Ratings'!I2941</f>
        <v/>
      </c>
      <c r="J2940" s="305" t="str">
        <f>'Product Ratings'!J2941</f>
        <v/>
      </c>
      <c r="K2940" s="146" t="str">
        <f>'Product Ratings'!K2941</f>
        <v/>
      </c>
      <c r="L2940" s="146" t="str">
        <f>'Product Ratings'!L2941</f>
        <v/>
      </c>
      <c r="M2940" s="134" t="str">
        <f>'Product Ratings'!M2941</f>
        <v/>
      </c>
      <c r="N2940" s="146"/>
      <c r="O2940" s="139" t="str">
        <f>'Product Ratings'!O2941</f>
        <v/>
      </c>
      <c r="P2940" s="139" t="str">
        <f>'Product Ratings'!P2941</f>
        <v/>
      </c>
      <c r="Q2940" s="139" t="str">
        <f>'Product Ratings'!Q2941</f>
        <v/>
      </c>
      <c r="R2940" s="139" t="str">
        <f>'Product Ratings'!R2941</f>
        <v/>
      </c>
      <c r="S2940" s="139" t="str">
        <f>'Product Ratings'!S2941</f>
        <v/>
      </c>
      <c r="T2940" s="307" t="str">
        <f>'Product Ratings'!T2941</f>
        <v/>
      </c>
      <c r="U2940" s="146"/>
      <c r="V2940" s="146"/>
      <c r="W2940" s="146"/>
    </row>
    <row r="2941" ht="12.75" customHeight="1">
      <c r="A2941" s="146"/>
      <c r="B2941" s="146" t="str">
        <f>'Product Ratings'!B2942</f>
        <v/>
      </c>
      <c r="C2941" s="146" t="str">
        <f>'Product Ratings'!C2942</f>
        <v/>
      </c>
      <c r="D2941" s="146" t="str">
        <f>'Product Ratings'!D2942</f>
        <v/>
      </c>
      <c r="E2941" s="146" t="str">
        <f>'Product Ratings'!E2942</f>
        <v/>
      </c>
      <c r="F2941" s="146" t="str">
        <f>'Product Ratings'!F2942</f>
        <v/>
      </c>
      <c r="G2941" s="146" t="str">
        <f>'Product Ratings'!G2942</f>
        <v/>
      </c>
      <c r="H2941" s="146" t="str">
        <f>'Product Ratings'!H2942</f>
        <v/>
      </c>
      <c r="I2941" s="146" t="str">
        <f>'Product Ratings'!I2942</f>
        <v/>
      </c>
      <c r="J2941" s="305" t="str">
        <f>'Product Ratings'!J2942</f>
        <v/>
      </c>
      <c r="K2941" s="146" t="str">
        <f>'Product Ratings'!K2942</f>
        <v/>
      </c>
      <c r="L2941" s="146" t="str">
        <f>'Product Ratings'!L2942</f>
        <v/>
      </c>
      <c r="M2941" s="134" t="str">
        <f>'Product Ratings'!M2942</f>
        <v/>
      </c>
      <c r="N2941" s="146"/>
      <c r="O2941" s="139" t="str">
        <f>'Product Ratings'!O2942</f>
        <v/>
      </c>
      <c r="P2941" s="139" t="str">
        <f>'Product Ratings'!P2942</f>
        <v/>
      </c>
      <c r="Q2941" s="139" t="str">
        <f>'Product Ratings'!Q2942</f>
        <v/>
      </c>
      <c r="R2941" s="139" t="str">
        <f>'Product Ratings'!R2942</f>
        <v/>
      </c>
      <c r="S2941" s="139" t="str">
        <f>'Product Ratings'!S2942</f>
        <v/>
      </c>
      <c r="T2941" s="307" t="str">
        <f>'Product Ratings'!T2942</f>
        <v/>
      </c>
      <c r="U2941" s="146"/>
      <c r="V2941" s="146"/>
      <c r="W2941" s="146"/>
    </row>
    <row r="2942" ht="12.75" customHeight="1">
      <c r="A2942" s="146"/>
      <c r="B2942" s="146" t="str">
        <f>'Product Ratings'!B2943</f>
        <v/>
      </c>
      <c r="C2942" s="146" t="str">
        <f>'Product Ratings'!C2943</f>
        <v/>
      </c>
      <c r="D2942" s="146" t="str">
        <f>'Product Ratings'!D2943</f>
        <v/>
      </c>
      <c r="E2942" s="146" t="str">
        <f>'Product Ratings'!E2943</f>
        <v/>
      </c>
      <c r="F2942" s="146" t="str">
        <f>'Product Ratings'!F2943</f>
        <v/>
      </c>
      <c r="G2942" s="146" t="str">
        <f>'Product Ratings'!G2943</f>
        <v/>
      </c>
      <c r="H2942" s="146" t="str">
        <f>'Product Ratings'!H2943</f>
        <v/>
      </c>
      <c r="I2942" s="146" t="str">
        <f>'Product Ratings'!I2943</f>
        <v/>
      </c>
      <c r="J2942" s="305" t="str">
        <f>'Product Ratings'!J2943</f>
        <v/>
      </c>
      <c r="K2942" s="146" t="str">
        <f>'Product Ratings'!K2943</f>
        <v/>
      </c>
      <c r="L2942" s="146" t="str">
        <f>'Product Ratings'!L2943</f>
        <v/>
      </c>
      <c r="M2942" s="134" t="str">
        <f>'Product Ratings'!M2943</f>
        <v/>
      </c>
      <c r="N2942" s="146"/>
      <c r="O2942" s="139" t="str">
        <f>'Product Ratings'!O2943</f>
        <v/>
      </c>
      <c r="P2942" s="139" t="str">
        <f>'Product Ratings'!P2943</f>
        <v/>
      </c>
      <c r="Q2942" s="139" t="str">
        <f>'Product Ratings'!Q2943</f>
        <v/>
      </c>
      <c r="R2942" s="139" t="str">
        <f>'Product Ratings'!R2943</f>
        <v/>
      </c>
      <c r="S2942" s="139" t="str">
        <f>'Product Ratings'!S2943</f>
        <v/>
      </c>
      <c r="T2942" s="307" t="str">
        <f>'Product Ratings'!T2943</f>
        <v/>
      </c>
      <c r="U2942" s="146"/>
      <c r="V2942" s="146"/>
      <c r="W2942" s="146"/>
    </row>
    <row r="2943" ht="12.75" customHeight="1">
      <c r="A2943" s="146"/>
      <c r="B2943" s="146" t="str">
        <f>'Product Ratings'!B2944</f>
        <v/>
      </c>
      <c r="C2943" s="146" t="str">
        <f>'Product Ratings'!C2944</f>
        <v/>
      </c>
      <c r="D2943" s="146" t="str">
        <f>'Product Ratings'!D2944</f>
        <v/>
      </c>
      <c r="E2943" s="146" t="str">
        <f>'Product Ratings'!E2944</f>
        <v/>
      </c>
      <c r="F2943" s="146" t="str">
        <f>'Product Ratings'!F2944</f>
        <v/>
      </c>
      <c r="G2943" s="146" t="str">
        <f>'Product Ratings'!G2944</f>
        <v/>
      </c>
      <c r="H2943" s="146" t="str">
        <f>'Product Ratings'!H2944</f>
        <v/>
      </c>
      <c r="I2943" s="146" t="str">
        <f>'Product Ratings'!I2944</f>
        <v/>
      </c>
      <c r="J2943" s="305" t="str">
        <f>'Product Ratings'!J2944</f>
        <v/>
      </c>
      <c r="K2943" s="146" t="str">
        <f>'Product Ratings'!K2944</f>
        <v/>
      </c>
      <c r="L2943" s="146" t="str">
        <f>'Product Ratings'!L2944</f>
        <v/>
      </c>
      <c r="M2943" s="134" t="str">
        <f>'Product Ratings'!M2944</f>
        <v/>
      </c>
      <c r="N2943" s="146"/>
      <c r="O2943" s="139" t="str">
        <f>'Product Ratings'!O2944</f>
        <v/>
      </c>
      <c r="P2943" s="139" t="str">
        <f>'Product Ratings'!P2944</f>
        <v/>
      </c>
      <c r="Q2943" s="139" t="str">
        <f>'Product Ratings'!Q2944</f>
        <v/>
      </c>
      <c r="R2943" s="139" t="str">
        <f>'Product Ratings'!R2944</f>
        <v/>
      </c>
      <c r="S2943" s="139" t="str">
        <f>'Product Ratings'!S2944</f>
        <v/>
      </c>
      <c r="T2943" s="307" t="str">
        <f>'Product Ratings'!T2944</f>
        <v/>
      </c>
      <c r="U2943" s="146"/>
      <c r="V2943" s="146"/>
      <c r="W2943" s="146"/>
    </row>
    <row r="2944" ht="12.75" customHeight="1">
      <c r="A2944" s="146"/>
      <c r="B2944" s="146" t="str">
        <f>'Product Ratings'!B2945</f>
        <v/>
      </c>
      <c r="C2944" s="146" t="str">
        <f>'Product Ratings'!C2945</f>
        <v/>
      </c>
      <c r="D2944" s="146" t="str">
        <f>'Product Ratings'!D2945</f>
        <v/>
      </c>
      <c r="E2944" s="146" t="str">
        <f>'Product Ratings'!E2945</f>
        <v/>
      </c>
      <c r="F2944" s="146" t="str">
        <f>'Product Ratings'!F2945</f>
        <v/>
      </c>
      <c r="G2944" s="146" t="str">
        <f>'Product Ratings'!G2945</f>
        <v/>
      </c>
      <c r="H2944" s="146" t="str">
        <f>'Product Ratings'!H2945</f>
        <v/>
      </c>
      <c r="I2944" s="146" t="str">
        <f>'Product Ratings'!I2945</f>
        <v/>
      </c>
      <c r="J2944" s="305" t="str">
        <f>'Product Ratings'!J2945</f>
        <v/>
      </c>
      <c r="K2944" s="146" t="str">
        <f>'Product Ratings'!K2945</f>
        <v/>
      </c>
      <c r="L2944" s="146" t="str">
        <f>'Product Ratings'!L2945</f>
        <v/>
      </c>
      <c r="M2944" s="134" t="str">
        <f>'Product Ratings'!M2945</f>
        <v/>
      </c>
      <c r="N2944" s="146"/>
      <c r="O2944" s="139" t="str">
        <f>'Product Ratings'!O2945</f>
        <v/>
      </c>
      <c r="P2944" s="139" t="str">
        <f>'Product Ratings'!P2945</f>
        <v/>
      </c>
      <c r="Q2944" s="139" t="str">
        <f>'Product Ratings'!Q2945</f>
        <v/>
      </c>
      <c r="R2944" s="139" t="str">
        <f>'Product Ratings'!R2945</f>
        <v/>
      </c>
      <c r="S2944" s="139" t="str">
        <f>'Product Ratings'!S2945</f>
        <v/>
      </c>
      <c r="T2944" s="307" t="str">
        <f>'Product Ratings'!T2945</f>
        <v/>
      </c>
      <c r="U2944" s="146"/>
      <c r="V2944" s="146"/>
      <c r="W2944" s="146"/>
    </row>
    <row r="2945" ht="12.75" customHeight="1">
      <c r="A2945" s="146"/>
      <c r="B2945" s="146" t="str">
        <f>'Product Ratings'!B2946</f>
        <v/>
      </c>
      <c r="C2945" s="146" t="str">
        <f>'Product Ratings'!C2946</f>
        <v/>
      </c>
      <c r="D2945" s="146" t="str">
        <f>'Product Ratings'!D2946</f>
        <v/>
      </c>
      <c r="E2945" s="146" t="str">
        <f>'Product Ratings'!E2946</f>
        <v/>
      </c>
      <c r="F2945" s="146" t="str">
        <f>'Product Ratings'!F2946</f>
        <v/>
      </c>
      <c r="G2945" s="146" t="str">
        <f>'Product Ratings'!G2946</f>
        <v/>
      </c>
      <c r="H2945" s="146" t="str">
        <f>'Product Ratings'!H2946</f>
        <v/>
      </c>
      <c r="I2945" s="146" t="str">
        <f>'Product Ratings'!I2946</f>
        <v/>
      </c>
      <c r="J2945" s="305" t="str">
        <f>'Product Ratings'!J2946</f>
        <v/>
      </c>
      <c r="K2945" s="146" t="str">
        <f>'Product Ratings'!K2946</f>
        <v/>
      </c>
      <c r="L2945" s="146" t="str">
        <f>'Product Ratings'!L2946</f>
        <v/>
      </c>
      <c r="M2945" s="134" t="str">
        <f>'Product Ratings'!M2946</f>
        <v/>
      </c>
      <c r="N2945" s="146"/>
      <c r="O2945" s="139" t="str">
        <f>'Product Ratings'!O2946</f>
        <v/>
      </c>
      <c r="P2945" s="139" t="str">
        <f>'Product Ratings'!P2946</f>
        <v/>
      </c>
      <c r="Q2945" s="139" t="str">
        <f>'Product Ratings'!Q2946</f>
        <v/>
      </c>
      <c r="R2945" s="139" t="str">
        <f>'Product Ratings'!R2946</f>
        <v/>
      </c>
      <c r="S2945" s="139" t="str">
        <f>'Product Ratings'!S2946</f>
        <v/>
      </c>
      <c r="T2945" s="307" t="str">
        <f>'Product Ratings'!T2946</f>
        <v/>
      </c>
      <c r="U2945" s="146"/>
      <c r="V2945" s="146"/>
      <c r="W2945" s="146"/>
    </row>
    <row r="2946" ht="12.75" customHeight="1">
      <c r="A2946" s="146"/>
      <c r="B2946" s="146" t="str">
        <f>'Product Ratings'!B2947</f>
        <v/>
      </c>
      <c r="C2946" s="146" t="str">
        <f>'Product Ratings'!C2947</f>
        <v/>
      </c>
      <c r="D2946" s="146" t="str">
        <f>'Product Ratings'!D2947</f>
        <v/>
      </c>
      <c r="E2946" s="146" t="str">
        <f>'Product Ratings'!E2947</f>
        <v/>
      </c>
      <c r="F2946" s="146" t="str">
        <f>'Product Ratings'!F2947</f>
        <v/>
      </c>
      <c r="G2946" s="146" t="str">
        <f>'Product Ratings'!G2947</f>
        <v/>
      </c>
      <c r="H2946" s="146" t="str">
        <f>'Product Ratings'!H2947</f>
        <v/>
      </c>
      <c r="I2946" s="146" t="str">
        <f>'Product Ratings'!I2947</f>
        <v/>
      </c>
      <c r="J2946" s="305" t="str">
        <f>'Product Ratings'!J2947</f>
        <v/>
      </c>
      <c r="K2946" s="146" t="str">
        <f>'Product Ratings'!K2947</f>
        <v/>
      </c>
      <c r="L2946" s="146" t="str">
        <f>'Product Ratings'!L2947</f>
        <v/>
      </c>
      <c r="M2946" s="134" t="str">
        <f>'Product Ratings'!M2947</f>
        <v/>
      </c>
      <c r="N2946" s="146"/>
      <c r="O2946" s="139" t="str">
        <f>'Product Ratings'!O2947</f>
        <v/>
      </c>
      <c r="P2946" s="139" t="str">
        <f>'Product Ratings'!P2947</f>
        <v/>
      </c>
      <c r="Q2946" s="139" t="str">
        <f>'Product Ratings'!Q2947</f>
        <v/>
      </c>
      <c r="R2946" s="139" t="str">
        <f>'Product Ratings'!R2947</f>
        <v/>
      </c>
      <c r="S2946" s="139" t="str">
        <f>'Product Ratings'!S2947</f>
        <v/>
      </c>
      <c r="T2946" s="307" t="str">
        <f>'Product Ratings'!T2947</f>
        <v/>
      </c>
      <c r="U2946" s="146"/>
      <c r="V2946" s="146"/>
      <c r="W2946" s="146"/>
    </row>
    <row r="2947" ht="12.75" customHeight="1">
      <c r="A2947" s="146"/>
      <c r="B2947" s="146" t="str">
        <f>'Product Ratings'!B2948</f>
        <v/>
      </c>
      <c r="C2947" s="146" t="str">
        <f>'Product Ratings'!C2948</f>
        <v/>
      </c>
      <c r="D2947" s="146" t="str">
        <f>'Product Ratings'!D2948</f>
        <v/>
      </c>
      <c r="E2947" s="146" t="str">
        <f>'Product Ratings'!E2948</f>
        <v/>
      </c>
      <c r="F2947" s="146" t="str">
        <f>'Product Ratings'!F2948</f>
        <v/>
      </c>
      <c r="G2947" s="146" t="str">
        <f>'Product Ratings'!G2948</f>
        <v/>
      </c>
      <c r="H2947" s="146" t="str">
        <f>'Product Ratings'!H2948</f>
        <v/>
      </c>
      <c r="I2947" s="146" t="str">
        <f>'Product Ratings'!I2948</f>
        <v/>
      </c>
      <c r="J2947" s="305" t="str">
        <f>'Product Ratings'!J2948</f>
        <v/>
      </c>
      <c r="K2947" s="146" t="str">
        <f>'Product Ratings'!K2948</f>
        <v/>
      </c>
      <c r="L2947" s="146" t="str">
        <f>'Product Ratings'!L2948</f>
        <v/>
      </c>
      <c r="M2947" s="134" t="str">
        <f>'Product Ratings'!M2948</f>
        <v/>
      </c>
      <c r="N2947" s="146"/>
      <c r="O2947" s="139" t="str">
        <f>'Product Ratings'!O2948</f>
        <v/>
      </c>
      <c r="P2947" s="139" t="str">
        <f>'Product Ratings'!P2948</f>
        <v/>
      </c>
      <c r="Q2947" s="139" t="str">
        <f>'Product Ratings'!Q2948</f>
        <v/>
      </c>
      <c r="R2947" s="139" t="str">
        <f>'Product Ratings'!R2948</f>
        <v/>
      </c>
      <c r="S2947" s="139" t="str">
        <f>'Product Ratings'!S2948</f>
        <v/>
      </c>
      <c r="T2947" s="307" t="str">
        <f>'Product Ratings'!T2948</f>
        <v/>
      </c>
      <c r="U2947" s="146"/>
      <c r="V2947" s="146"/>
      <c r="W2947" s="146"/>
    </row>
    <row r="2948" ht="12.75" customHeight="1">
      <c r="A2948" s="146"/>
      <c r="B2948" s="146" t="str">
        <f>'Product Ratings'!B2949</f>
        <v/>
      </c>
      <c r="C2948" s="146" t="str">
        <f>'Product Ratings'!C2949</f>
        <v/>
      </c>
      <c r="D2948" s="146" t="str">
        <f>'Product Ratings'!D2949</f>
        <v/>
      </c>
      <c r="E2948" s="146" t="str">
        <f>'Product Ratings'!E2949</f>
        <v/>
      </c>
      <c r="F2948" s="146" t="str">
        <f>'Product Ratings'!F2949</f>
        <v/>
      </c>
      <c r="G2948" s="146" t="str">
        <f>'Product Ratings'!G2949</f>
        <v/>
      </c>
      <c r="H2948" s="146" t="str">
        <f>'Product Ratings'!H2949</f>
        <v/>
      </c>
      <c r="I2948" s="146" t="str">
        <f>'Product Ratings'!I2949</f>
        <v/>
      </c>
      <c r="J2948" s="305" t="str">
        <f>'Product Ratings'!J2949</f>
        <v/>
      </c>
      <c r="K2948" s="146" t="str">
        <f>'Product Ratings'!K2949</f>
        <v/>
      </c>
      <c r="L2948" s="146" t="str">
        <f>'Product Ratings'!L2949</f>
        <v/>
      </c>
      <c r="M2948" s="134" t="str">
        <f>'Product Ratings'!M2949</f>
        <v/>
      </c>
      <c r="N2948" s="146"/>
      <c r="O2948" s="139" t="str">
        <f>'Product Ratings'!O2949</f>
        <v/>
      </c>
      <c r="P2948" s="139" t="str">
        <f>'Product Ratings'!P2949</f>
        <v/>
      </c>
      <c r="Q2948" s="139" t="str">
        <f>'Product Ratings'!Q2949</f>
        <v/>
      </c>
      <c r="R2948" s="139" t="str">
        <f>'Product Ratings'!R2949</f>
        <v/>
      </c>
      <c r="S2948" s="139" t="str">
        <f>'Product Ratings'!S2949</f>
        <v/>
      </c>
      <c r="T2948" s="307" t="str">
        <f>'Product Ratings'!T2949</f>
        <v/>
      </c>
      <c r="U2948" s="146"/>
      <c r="V2948" s="146"/>
      <c r="W2948" s="146"/>
    </row>
    <row r="2949" ht="12.75" customHeight="1">
      <c r="A2949" s="146"/>
      <c r="B2949" s="146" t="str">
        <f>'Product Ratings'!B2950</f>
        <v/>
      </c>
      <c r="C2949" s="146" t="str">
        <f>'Product Ratings'!C2950</f>
        <v/>
      </c>
      <c r="D2949" s="146" t="str">
        <f>'Product Ratings'!D2950</f>
        <v/>
      </c>
      <c r="E2949" s="146" t="str">
        <f>'Product Ratings'!E2950</f>
        <v/>
      </c>
      <c r="F2949" s="146" t="str">
        <f>'Product Ratings'!F2950</f>
        <v/>
      </c>
      <c r="G2949" s="146" t="str">
        <f>'Product Ratings'!G2950</f>
        <v/>
      </c>
      <c r="H2949" s="146" t="str">
        <f>'Product Ratings'!H2950</f>
        <v/>
      </c>
      <c r="I2949" s="146" t="str">
        <f>'Product Ratings'!I2950</f>
        <v/>
      </c>
      <c r="J2949" s="305" t="str">
        <f>'Product Ratings'!J2950</f>
        <v/>
      </c>
      <c r="K2949" s="146" t="str">
        <f>'Product Ratings'!K2950</f>
        <v/>
      </c>
      <c r="L2949" s="146" t="str">
        <f>'Product Ratings'!L2950</f>
        <v/>
      </c>
      <c r="M2949" s="134" t="str">
        <f>'Product Ratings'!M2950</f>
        <v/>
      </c>
      <c r="N2949" s="146"/>
      <c r="O2949" s="139" t="str">
        <f>'Product Ratings'!O2950</f>
        <v/>
      </c>
      <c r="P2949" s="139" t="str">
        <f>'Product Ratings'!P2950</f>
        <v/>
      </c>
      <c r="Q2949" s="139" t="str">
        <f>'Product Ratings'!Q2950</f>
        <v/>
      </c>
      <c r="R2949" s="139" t="str">
        <f>'Product Ratings'!R2950</f>
        <v/>
      </c>
      <c r="S2949" s="139" t="str">
        <f>'Product Ratings'!S2950</f>
        <v/>
      </c>
      <c r="T2949" s="307" t="str">
        <f>'Product Ratings'!T2950</f>
        <v/>
      </c>
      <c r="U2949" s="146"/>
      <c r="V2949" s="146"/>
      <c r="W2949" s="146"/>
    </row>
    <row r="2950" ht="12.75" customHeight="1">
      <c r="A2950" s="146"/>
      <c r="B2950" s="146" t="str">
        <f>'Product Ratings'!B2951</f>
        <v/>
      </c>
      <c r="C2950" s="146" t="str">
        <f>'Product Ratings'!C2951</f>
        <v/>
      </c>
      <c r="D2950" s="146" t="str">
        <f>'Product Ratings'!D2951</f>
        <v/>
      </c>
      <c r="E2950" s="146" t="str">
        <f>'Product Ratings'!E2951</f>
        <v/>
      </c>
      <c r="F2950" s="146" t="str">
        <f>'Product Ratings'!F2951</f>
        <v/>
      </c>
      <c r="G2950" s="146" t="str">
        <f>'Product Ratings'!G2951</f>
        <v/>
      </c>
      <c r="H2950" s="146" t="str">
        <f>'Product Ratings'!H2951</f>
        <v/>
      </c>
      <c r="I2950" s="146" t="str">
        <f>'Product Ratings'!I2951</f>
        <v/>
      </c>
      <c r="J2950" s="305" t="str">
        <f>'Product Ratings'!J2951</f>
        <v/>
      </c>
      <c r="K2950" s="146" t="str">
        <f>'Product Ratings'!K2951</f>
        <v/>
      </c>
      <c r="L2950" s="146" t="str">
        <f>'Product Ratings'!L2951</f>
        <v/>
      </c>
      <c r="M2950" s="134" t="str">
        <f>'Product Ratings'!M2951</f>
        <v/>
      </c>
      <c r="N2950" s="146"/>
      <c r="O2950" s="139" t="str">
        <f>'Product Ratings'!O2951</f>
        <v/>
      </c>
      <c r="P2950" s="139" t="str">
        <f>'Product Ratings'!P2951</f>
        <v/>
      </c>
      <c r="Q2950" s="139" t="str">
        <f>'Product Ratings'!Q2951</f>
        <v/>
      </c>
      <c r="R2950" s="139" t="str">
        <f>'Product Ratings'!R2951</f>
        <v/>
      </c>
      <c r="S2950" s="139" t="str">
        <f>'Product Ratings'!S2951</f>
        <v/>
      </c>
      <c r="T2950" s="307" t="str">
        <f>'Product Ratings'!T2951</f>
        <v/>
      </c>
      <c r="U2950" s="146"/>
      <c r="V2950" s="146"/>
      <c r="W2950" s="146"/>
    </row>
    <row r="2951" ht="12.75" customHeight="1">
      <c r="A2951" s="146"/>
      <c r="B2951" s="146" t="str">
        <f>'Product Ratings'!B2952</f>
        <v/>
      </c>
      <c r="C2951" s="146" t="str">
        <f>'Product Ratings'!C2952</f>
        <v/>
      </c>
      <c r="D2951" s="146" t="str">
        <f>'Product Ratings'!D2952</f>
        <v/>
      </c>
      <c r="E2951" s="146" t="str">
        <f>'Product Ratings'!E2952</f>
        <v/>
      </c>
      <c r="F2951" s="146" t="str">
        <f>'Product Ratings'!F2952</f>
        <v/>
      </c>
      <c r="G2951" s="146" t="str">
        <f>'Product Ratings'!G2952</f>
        <v/>
      </c>
      <c r="H2951" s="146" t="str">
        <f>'Product Ratings'!H2952</f>
        <v/>
      </c>
      <c r="I2951" s="146" t="str">
        <f>'Product Ratings'!I2952</f>
        <v/>
      </c>
      <c r="J2951" s="305" t="str">
        <f>'Product Ratings'!J2952</f>
        <v/>
      </c>
      <c r="K2951" s="146" t="str">
        <f>'Product Ratings'!K2952</f>
        <v/>
      </c>
      <c r="L2951" s="146" t="str">
        <f>'Product Ratings'!L2952</f>
        <v/>
      </c>
      <c r="M2951" s="134" t="str">
        <f>'Product Ratings'!M2952</f>
        <v/>
      </c>
      <c r="N2951" s="146"/>
      <c r="O2951" s="139" t="str">
        <f>'Product Ratings'!O2952</f>
        <v/>
      </c>
      <c r="P2951" s="139" t="str">
        <f>'Product Ratings'!P2952</f>
        <v/>
      </c>
      <c r="Q2951" s="139" t="str">
        <f>'Product Ratings'!Q2952</f>
        <v/>
      </c>
      <c r="R2951" s="139" t="str">
        <f>'Product Ratings'!R2952</f>
        <v/>
      </c>
      <c r="S2951" s="139" t="str">
        <f>'Product Ratings'!S2952</f>
        <v/>
      </c>
      <c r="T2951" s="307" t="str">
        <f>'Product Ratings'!T2952</f>
        <v/>
      </c>
      <c r="U2951" s="146"/>
      <c r="V2951" s="146"/>
      <c r="W2951" s="146"/>
    </row>
    <row r="2952" ht="12.75" customHeight="1">
      <c r="A2952" s="146"/>
      <c r="B2952" s="146" t="str">
        <f>'Product Ratings'!B2953</f>
        <v/>
      </c>
      <c r="C2952" s="146" t="str">
        <f>'Product Ratings'!C2953</f>
        <v/>
      </c>
      <c r="D2952" s="146" t="str">
        <f>'Product Ratings'!D2953</f>
        <v/>
      </c>
      <c r="E2952" s="146" t="str">
        <f>'Product Ratings'!E2953</f>
        <v/>
      </c>
      <c r="F2952" s="146" t="str">
        <f>'Product Ratings'!F2953</f>
        <v/>
      </c>
      <c r="G2952" s="146" t="str">
        <f>'Product Ratings'!G2953</f>
        <v/>
      </c>
      <c r="H2952" s="146" t="str">
        <f>'Product Ratings'!H2953</f>
        <v/>
      </c>
      <c r="I2952" s="146" t="str">
        <f>'Product Ratings'!I2953</f>
        <v/>
      </c>
      <c r="J2952" s="305" t="str">
        <f>'Product Ratings'!J2953</f>
        <v/>
      </c>
      <c r="K2952" s="146" t="str">
        <f>'Product Ratings'!K2953</f>
        <v/>
      </c>
      <c r="L2952" s="146" t="str">
        <f>'Product Ratings'!L2953</f>
        <v/>
      </c>
      <c r="M2952" s="134" t="str">
        <f>'Product Ratings'!M2953</f>
        <v/>
      </c>
      <c r="N2952" s="146"/>
      <c r="O2952" s="139" t="str">
        <f>'Product Ratings'!O2953</f>
        <v/>
      </c>
      <c r="P2952" s="139" t="str">
        <f>'Product Ratings'!P2953</f>
        <v/>
      </c>
      <c r="Q2952" s="139" t="str">
        <f>'Product Ratings'!Q2953</f>
        <v/>
      </c>
      <c r="R2952" s="139" t="str">
        <f>'Product Ratings'!R2953</f>
        <v/>
      </c>
      <c r="S2952" s="139" t="str">
        <f>'Product Ratings'!S2953</f>
        <v/>
      </c>
      <c r="T2952" s="307" t="str">
        <f>'Product Ratings'!T2953</f>
        <v/>
      </c>
      <c r="U2952" s="146"/>
      <c r="V2952" s="146"/>
      <c r="W2952" s="146"/>
    </row>
    <row r="2953" ht="12.75" customHeight="1">
      <c r="A2953" s="146"/>
      <c r="B2953" s="146" t="str">
        <f>'Product Ratings'!B2954</f>
        <v/>
      </c>
      <c r="C2953" s="146" t="str">
        <f>'Product Ratings'!C2954</f>
        <v/>
      </c>
      <c r="D2953" s="146" t="str">
        <f>'Product Ratings'!D2954</f>
        <v/>
      </c>
      <c r="E2953" s="146" t="str">
        <f>'Product Ratings'!E2954</f>
        <v/>
      </c>
      <c r="F2953" s="146" t="str">
        <f>'Product Ratings'!F2954</f>
        <v/>
      </c>
      <c r="G2953" s="146" t="str">
        <f>'Product Ratings'!G2954</f>
        <v/>
      </c>
      <c r="H2953" s="146" t="str">
        <f>'Product Ratings'!H2954</f>
        <v/>
      </c>
      <c r="I2953" s="146" t="str">
        <f>'Product Ratings'!I2954</f>
        <v/>
      </c>
      <c r="J2953" s="305" t="str">
        <f>'Product Ratings'!J2954</f>
        <v/>
      </c>
      <c r="K2953" s="146" t="str">
        <f>'Product Ratings'!K2954</f>
        <v/>
      </c>
      <c r="L2953" s="146" t="str">
        <f>'Product Ratings'!L2954</f>
        <v/>
      </c>
      <c r="M2953" s="134" t="str">
        <f>'Product Ratings'!M2954</f>
        <v/>
      </c>
      <c r="N2953" s="146"/>
      <c r="O2953" s="139" t="str">
        <f>'Product Ratings'!O2954</f>
        <v/>
      </c>
      <c r="P2953" s="139" t="str">
        <f>'Product Ratings'!P2954</f>
        <v/>
      </c>
      <c r="Q2953" s="139" t="str">
        <f>'Product Ratings'!Q2954</f>
        <v/>
      </c>
      <c r="R2953" s="139" t="str">
        <f>'Product Ratings'!R2954</f>
        <v/>
      </c>
      <c r="S2953" s="139" t="str">
        <f>'Product Ratings'!S2954</f>
        <v/>
      </c>
      <c r="T2953" s="307" t="str">
        <f>'Product Ratings'!T2954</f>
        <v/>
      </c>
      <c r="U2953" s="146"/>
      <c r="V2953" s="146"/>
      <c r="W2953" s="146"/>
    </row>
    <row r="2954" ht="12.75" customHeight="1">
      <c r="A2954" s="146"/>
      <c r="B2954" s="146" t="str">
        <f>'Product Ratings'!B2955</f>
        <v/>
      </c>
      <c r="C2954" s="146" t="str">
        <f>'Product Ratings'!C2955</f>
        <v/>
      </c>
      <c r="D2954" s="146" t="str">
        <f>'Product Ratings'!D2955</f>
        <v/>
      </c>
      <c r="E2954" s="146" t="str">
        <f>'Product Ratings'!E2955</f>
        <v/>
      </c>
      <c r="F2954" s="146" t="str">
        <f>'Product Ratings'!F2955</f>
        <v/>
      </c>
      <c r="G2954" s="146" t="str">
        <f>'Product Ratings'!G2955</f>
        <v/>
      </c>
      <c r="H2954" s="146" t="str">
        <f>'Product Ratings'!H2955</f>
        <v/>
      </c>
      <c r="I2954" s="146" t="str">
        <f>'Product Ratings'!I2955</f>
        <v/>
      </c>
      <c r="J2954" s="305" t="str">
        <f>'Product Ratings'!J2955</f>
        <v/>
      </c>
      <c r="K2954" s="146" t="str">
        <f>'Product Ratings'!K2955</f>
        <v/>
      </c>
      <c r="L2954" s="146" t="str">
        <f>'Product Ratings'!L2955</f>
        <v/>
      </c>
      <c r="M2954" s="134" t="str">
        <f>'Product Ratings'!M2955</f>
        <v/>
      </c>
      <c r="N2954" s="146"/>
      <c r="O2954" s="139" t="str">
        <f>'Product Ratings'!O2955</f>
        <v/>
      </c>
      <c r="P2954" s="139" t="str">
        <f>'Product Ratings'!P2955</f>
        <v/>
      </c>
      <c r="Q2954" s="139" t="str">
        <f>'Product Ratings'!Q2955</f>
        <v/>
      </c>
      <c r="R2954" s="139" t="str">
        <f>'Product Ratings'!R2955</f>
        <v/>
      </c>
      <c r="S2954" s="139" t="str">
        <f>'Product Ratings'!S2955</f>
        <v/>
      </c>
      <c r="T2954" s="307" t="str">
        <f>'Product Ratings'!T2955</f>
        <v/>
      </c>
      <c r="U2954" s="146"/>
      <c r="V2954" s="146"/>
      <c r="W2954" s="146"/>
    </row>
    <row r="2955" ht="12.75" customHeight="1">
      <c r="A2955" s="146"/>
      <c r="B2955" s="146" t="str">
        <f>'Product Ratings'!B2956</f>
        <v/>
      </c>
      <c r="C2955" s="146" t="str">
        <f>'Product Ratings'!C2956</f>
        <v/>
      </c>
      <c r="D2955" s="146" t="str">
        <f>'Product Ratings'!D2956</f>
        <v/>
      </c>
      <c r="E2955" s="146" t="str">
        <f>'Product Ratings'!E2956</f>
        <v/>
      </c>
      <c r="F2955" s="146" t="str">
        <f>'Product Ratings'!F2956</f>
        <v/>
      </c>
      <c r="G2955" s="146" t="str">
        <f>'Product Ratings'!G2956</f>
        <v/>
      </c>
      <c r="H2955" s="146" t="str">
        <f>'Product Ratings'!H2956</f>
        <v/>
      </c>
      <c r="I2955" s="146" t="str">
        <f>'Product Ratings'!I2956</f>
        <v/>
      </c>
      <c r="J2955" s="305" t="str">
        <f>'Product Ratings'!J2956</f>
        <v/>
      </c>
      <c r="K2955" s="146" t="str">
        <f>'Product Ratings'!K2956</f>
        <v/>
      </c>
      <c r="L2955" s="146" t="str">
        <f>'Product Ratings'!L2956</f>
        <v/>
      </c>
      <c r="M2955" s="134" t="str">
        <f>'Product Ratings'!M2956</f>
        <v/>
      </c>
      <c r="N2955" s="146"/>
      <c r="O2955" s="139" t="str">
        <f>'Product Ratings'!O2956</f>
        <v/>
      </c>
      <c r="P2955" s="139" t="str">
        <f>'Product Ratings'!P2956</f>
        <v/>
      </c>
      <c r="Q2955" s="139" t="str">
        <f>'Product Ratings'!Q2956</f>
        <v/>
      </c>
      <c r="R2955" s="139" t="str">
        <f>'Product Ratings'!R2956</f>
        <v/>
      </c>
      <c r="S2955" s="139" t="str">
        <f>'Product Ratings'!S2956</f>
        <v/>
      </c>
      <c r="T2955" s="307" t="str">
        <f>'Product Ratings'!T2956</f>
        <v/>
      </c>
      <c r="U2955" s="146"/>
      <c r="V2955" s="146"/>
      <c r="W2955" s="146"/>
    </row>
    <row r="2956" ht="12.75" customHeight="1">
      <c r="A2956" s="146"/>
      <c r="B2956" s="146" t="str">
        <f>'Product Ratings'!B2957</f>
        <v/>
      </c>
      <c r="C2956" s="146" t="str">
        <f>'Product Ratings'!C2957</f>
        <v/>
      </c>
      <c r="D2956" s="146" t="str">
        <f>'Product Ratings'!D2957</f>
        <v/>
      </c>
      <c r="E2956" s="146" t="str">
        <f>'Product Ratings'!E2957</f>
        <v/>
      </c>
      <c r="F2956" s="146" t="str">
        <f>'Product Ratings'!F2957</f>
        <v/>
      </c>
      <c r="G2956" s="146" t="str">
        <f>'Product Ratings'!G2957</f>
        <v/>
      </c>
      <c r="H2956" s="146" t="str">
        <f>'Product Ratings'!H2957</f>
        <v/>
      </c>
      <c r="I2956" s="146" t="str">
        <f>'Product Ratings'!I2957</f>
        <v/>
      </c>
      <c r="J2956" s="305" t="str">
        <f>'Product Ratings'!J2957</f>
        <v/>
      </c>
      <c r="K2956" s="146" t="str">
        <f>'Product Ratings'!K2957</f>
        <v/>
      </c>
      <c r="L2956" s="146" t="str">
        <f>'Product Ratings'!L2957</f>
        <v/>
      </c>
      <c r="M2956" s="134" t="str">
        <f>'Product Ratings'!M2957</f>
        <v/>
      </c>
      <c r="N2956" s="146"/>
      <c r="O2956" s="139" t="str">
        <f>'Product Ratings'!O2957</f>
        <v/>
      </c>
      <c r="P2956" s="139" t="str">
        <f>'Product Ratings'!P2957</f>
        <v/>
      </c>
      <c r="Q2956" s="139" t="str">
        <f>'Product Ratings'!Q2957</f>
        <v/>
      </c>
      <c r="R2956" s="139" t="str">
        <f>'Product Ratings'!R2957</f>
        <v/>
      </c>
      <c r="S2956" s="139" t="str">
        <f>'Product Ratings'!S2957</f>
        <v/>
      </c>
      <c r="T2956" s="307" t="str">
        <f>'Product Ratings'!T2957</f>
        <v/>
      </c>
      <c r="U2956" s="146"/>
      <c r="V2956" s="146"/>
      <c r="W2956" s="146"/>
    </row>
    <row r="2957" ht="12.75" customHeight="1">
      <c r="A2957" s="146"/>
      <c r="B2957" s="146" t="str">
        <f>'Product Ratings'!B2958</f>
        <v/>
      </c>
      <c r="C2957" s="146" t="str">
        <f>'Product Ratings'!C2958</f>
        <v/>
      </c>
      <c r="D2957" s="146" t="str">
        <f>'Product Ratings'!D2958</f>
        <v/>
      </c>
      <c r="E2957" s="146" t="str">
        <f>'Product Ratings'!E2958</f>
        <v/>
      </c>
      <c r="F2957" s="146" t="str">
        <f>'Product Ratings'!F2958</f>
        <v/>
      </c>
      <c r="G2957" s="146" t="str">
        <f>'Product Ratings'!G2958</f>
        <v/>
      </c>
      <c r="H2957" s="146" t="str">
        <f>'Product Ratings'!H2958</f>
        <v/>
      </c>
      <c r="I2957" s="146" t="str">
        <f>'Product Ratings'!I2958</f>
        <v/>
      </c>
      <c r="J2957" s="305" t="str">
        <f>'Product Ratings'!J2958</f>
        <v/>
      </c>
      <c r="K2957" s="146" t="str">
        <f>'Product Ratings'!K2958</f>
        <v/>
      </c>
      <c r="L2957" s="146" t="str">
        <f>'Product Ratings'!L2958</f>
        <v/>
      </c>
      <c r="M2957" s="134" t="str">
        <f>'Product Ratings'!M2958</f>
        <v/>
      </c>
      <c r="N2957" s="146"/>
      <c r="O2957" s="139" t="str">
        <f>'Product Ratings'!O2958</f>
        <v/>
      </c>
      <c r="P2957" s="139" t="str">
        <f>'Product Ratings'!P2958</f>
        <v/>
      </c>
      <c r="Q2957" s="139" t="str">
        <f>'Product Ratings'!Q2958</f>
        <v/>
      </c>
      <c r="R2957" s="139" t="str">
        <f>'Product Ratings'!R2958</f>
        <v/>
      </c>
      <c r="S2957" s="139" t="str">
        <f>'Product Ratings'!S2958</f>
        <v/>
      </c>
      <c r="T2957" s="307" t="str">
        <f>'Product Ratings'!T2958</f>
        <v/>
      </c>
      <c r="U2957" s="146"/>
      <c r="V2957" s="146"/>
      <c r="W2957" s="146"/>
    </row>
    <row r="2958" ht="12.75" customHeight="1">
      <c r="A2958" s="146"/>
      <c r="B2958" s="146" t="str">
        <f>'Product Ratings'!B2959</f>
        <v/>
      </c>
      <c r="C2958" s="146" t="str">
        <f>'Product Ratings'!C2959</f>
        <v/>
      </c>
      <c r="D2958" s="146" t="str">
        <f>'Product Ratings'!D2959</f>
        <v/>
      </c>
      <c r="E2958" s="146" t="str">
        <f>'Product Ratings'!E2959</f>
        <v/>
      </c>
      <c r="F2958" s="146" t="str">
        <f>'Product Ratings'!F2959</f>
        <v/>
      </c>
      <c r="G2958" s="146" t="str">
        <f>'Product Ratings'!G2959</f>
        <v/>
      </c>
      <c r="H2958" s="146" t="str">
        <f>'Product Ratings'!H2959</f>
        <v/>
      </c>
      <c r="I2958" s="146" t="str">
        <f>'Product Ratings'!I2959</f>
        <v/>
      </c>
      <c r="J2958" s="305" t="str">
        <f>'Product Ratings'!J2959</f>
        <v/>
      </c>
      <c r="K2958" s="146" t="str">
        <f>'Product Ratings'!K2959</f>
        <v/>
      </c>
      <c r="L2958" s="146" t="str">
        <f>'Product Ratings'!L2959</f>
        <v/>
      </c>
      <c r="M2958" s="134" t="str">
        <f>'Product Ratings'!M2959</f>
        <v/>
      </c>
      <c r="N2958" s="146"/>
      <c r="O2958" s="139" t="str">
        <f>'Product Ratings'!O2959</f>
        <v/>
      </c>
      <c r="P2958" s="139" t="str">
        <f>'Product Ratings'!P2959</f>
        <v/>
      </c>
      <c r="Q2958" s="139" t="str">
        <f>'Product Ratings'!Q2959</f>
        <v/>
      </c>
      <c r="R2958" s="139" t="str">
        <f>'Product Ratings'!R2959</f>
        <v/>
      </c>
      <c r="S2958" s="139" t="str">
        <f>'Product Ratings'!S2959</f>
        <v/>
      </c>
      <c r="T2958" s="307" t="str">
        <f>'Product Ratings'!T2959</f>
        <v/>
      </c>
      <c r="U2958" s="146"/>
      <c r="V2958" s="146"/>
      <c r="W2958" s="146"/>
    </row>
    <row r="2959" ht="12.75" customHeight="1">
      <c r="A2959" s="146"/>
      <c r="B2959" s="146" t="str">
        <f>'Product Ratings'!B2960</f>
        <v/>
      </c>
      <c r="C2959" s="146" t="str">
        <f>'Product Ratings'!C2960</f>
        <v/>
      </c>
      <c r="D2959" s="146" t="str">
        <f>'Product Ratings'!D2960</f>
        <v/>
      </c>
      <c r="E2959" s="146" t="str">
        <f>'Product Ratings'!E2960</f>
        <v/>
      </c>
      <c r="F2959" s="146" t="str">
        <f>'Product Ratings'!F2960</f>
        <v/>
      </c>
      <c r="G2959" s="146" t="str">
        <f>'Product Ratings'!G2960</f>
        <v/>
      </c>
      <c r="H2959" s="146" t="str">
        <f>'Product Ratings'!H2960</f>
        <v/>
      </c>
      <c r="I2959" s="146" t="str">
        <f>'Product Ratings'!I2960</f>
        <v/>
      </c>
      <c r="J2959" s="305" t="str">
        <f>'Product Ratings'!J2960</f>
        <v/>
      </c>
      <c r="K2959" s="146" t="str">
        <f>'Product Ratings'!K2960</f>
        <v/>
      </c>
      <c r="L2959" s="146" t="str">
        <f>'Product Ratings'!L2960</f>
        <v/>
      </c>
      <c r="M2959" s="134" t="str">
        <f>'Product Ratings'!M2960</f>
        <v/>
      </c>
      <c r="N2959" s="146"/>
      <c r="O2959" s="139" t="str">
        <f>'Product Ratings'!O2960</f>
        <v/>
      </c>
      <c r="P2959" s="139" t="str">
        <f>'Product Ratings'!P2960</f>
        <v/>
      </c>
      <c r="Q2959" s="139" t="str">
        <f>'Product Ratings'!Q2960</f>
        <v/>
      </c>
      <c r="R2959" s="139" t="str">
        <f>'Product Ratings'!R2960</f>
        <v/>
      </c>
      <c r="S2959" s="139" t="str">
        <f>'Product Ratings'!S2960</f>
        <v/>
      </c>
      <c r="T2959" s="307" t="str">
        <f>'Product Ratings'!T2960</f>
        <v/>
      </c>
      <c r="U2959" s="146"/>
      <c r="V2959" s="146"/>
      <c r="W2959" s="146"/>
    </row>
    <row r="2960" ht="12.75" customHeight="1">
      <c r="A2960" s="146"/>
      <c r="B2960" s="146" t="str">
        <f>'Product Ratings'!B2961</f>
        <v/>
      </c>
      <c r="C2960" s="146" t="str">
        <f>'Product Ratings'!C2961</f>
        <v/>
      </c>
      <c r="D2960" s="146" t="str">
        <f>'Product Ratings'!D2961</f>
        <v/>
      </c>
      <c r="E2960" s="146" t="str">
        <f>'Product Ratings'!E2961</f>
        <v/>
      </c>
      <c r="F2960" s="146" t="str">
        <f>'Product Ratings'!F2961</f>
        <v/>
      </c>
      <c r="G2960" s="146" t="str">
        <f>'Product Ratings'!G2961</f>
        <v/>
      </c>
      <c r="H2960" s="146" t="str">
        <f>'Product Ratings'!H2961</f>
        <v/>
      </c>
      <c r="I2960" s="146" t="str">
        <f>'Product Ratings'!I2961</f>
        <v/>
      </c>
      <c r="J2960" s="305" t="str">
        <f>'Product Ratings'!J2961</f>
        <v/>
      </c>
      <c r="K2960" s="146" t="str">
        <f>'Product Ratings'!K2961</f>
        <v/>
      </c>
      <c r="L2960" s="146" t="str">
        <f>'Product Ratings'!L2961</f>
        <v/>
      </c>
      <c r="M2960" s="134" t="str">
        <f>'Product Ratings'!M2961</f>
        <v/>
      </c>
      <c r="N2960" s="146"/>
      <c r="O2960" s="139" t="str">
        <f>'Product Ratings'!O2961</f>
        <v/>
      </c>
      <c r="P2960" s="139" t="str">
        <f>'Product Ratings'!P2961</f>
        <v/>
      </c>
      <c r="Q2960" s="139" t="str">
        <f>'Product Ratings'!Q2961</f>
        <v/>
      </c>
      <c r="R2960" s="139" t="str">
        <f>'Product Ratings'!R2961</f>
        <v/>
      </c>
      <c r="S2960" s="139" t="str">
        <f>'Product Ratings'!S2961</f>
        <v/>
      </c>
      <c r="T2960" s="307" t="str">
        <f>'Product Ratings'!T2961</f>
        <v/>
      </c>
      <c r="U2960" s="146"/>
      <c r="V2960" s="146"/>
      <c r="W2960" s="146"/>
    </row>
    <row r="2961" ht="12.75" customHeight="1">
      <c r="A2961" s="146"/>
      <c r="B2961" s="146" t="str">
        <f>'Product Ratings'!B2962</f>
        <v/>
      </c>
      <c r="C2961" s="146" t="str">
        <f>'Product Ratings'!C2962</f>
        <v/>
      </c>
      <c r="D2961" s="146" t="str">
        <f>'Product Ratings'!D2962</f>
        <v/>
      </c>
      <c r="E2961" s="146" t="str">
        <f>'Product Ratings'!E2962</f>
        <v/>
      </c>
      <c r="F2961" s="146" t="str">
        <f>'Product Ratings'!F2962</f>
        <v/>
      </c>
      <c r="G2961" s="146" t="str">
        <f>'Product Ratings'!G2962</f>
        <v/>
      </c>
      <c r="H2961" s="146" t="str">
        <f>'Product Ratings'!H2962</f>
        <v/>
      </c>
      <c r="I2961" s="146" t="str">
        <f>'Product Ratings'!I2962</f>
        <v/>
      </c>
      <c r="J2961" s="305" t="str">
        <f>'Product Ratings'!J2962</f>
        <v/>
      </c>
      <c r="K2961" s="146" t="str">
        <f>'Product Ratings'!K2962</f>
        <v/>
      </c>
      <c r="L2961" s="146" t="str">
        <f>'Product Ratings'!L2962</f>
        <v/>
      </c>
      <c r="M2961" s="134" t="str">
        <f>'Product Ratings'!M2962</f>
        <v/>
      </c>
      <c r="N2961" s="146"/>
      <c r="O2961" s="139" t="str">
        <f>'Product Ratings'!O2962</f>
        <v/>
      </c>
      <c r="P2961" s="139" t="str">
        <f>'Product Ratings'!P2962</f>
        <v/>
      </c>
      <c r="Q2961" s="139" t="str">
        <f>'Product Ratings'!Q2962</f>
        <v/>
      </c>
      <c r="R2961" s="139" t="str">
        <f>'Product Ratings'!R2962</f>
        <v/>
      </c>
      <c r="S2961" s="139" t="str">
        <f>'Product Ratings'!S2962</f>
        <v/>
      </c>
      <c r="T2961" s="307" t="str">
        <f>'Product Ratings'!T2962</f>
        <v/>
      </c>
      <c r="U2961" s="146"/>
      <c r="V2961" s="146"/>
      <c r="W2961" s="146"/>
    </row>
    <row r="2962" ht="12.75" customHeight="1">
      <c r="A2962" s="146"/>
      <c r="B2962" s="146" t="str">
        <f>'Product Ratings'!B2963</f>
        <v/>
      </c>
      <c r="C2962" s="146" t="str">
        <f>'Product Ratings'!C2963</f>
        <v/>
      </c>
      <c r="D2962" s="146" t="str">
        <f>'Product Ratings'!D2963</f>
        <v/>
      </c>
      <c r="E2962" s="146" t="str">
        <f>'Product Ratings'!E2963</f>
        <v/>
      </c>
      <c r="F2962" s="146" t="str">
        <f>'Product Ratings'!F2963</f>
        <v/>
      </c>
      <c r="G2962" s="146" t="str">
        <f>'Product Ratings'!G2963</f>
        <v/>
      </c>
      <c r="H2962" s="146" t="str">
        <f>'Product Ratings'!H2963</f>
        <v/>
      </c>
      <c r="I2962" s="146" t="str">
        <f>'Product Ratings'!I2963</f>
        <v/>
      </c>
      <c r="J2962" s="305" t="str">
        <f>'Product Ratings'!J2963</f>
        <v/>
      </c>
      <c r="K2962" s="146" t="str">
        <f>'Product Ratings'!K2963</f>
        <v/>
      </c>
      <c r="L2962" s="146" t="str">
        <f>'Product Ratings'!L2963</f>
        <v/>
      </c>
      <c r="M2962" s="134" t="str">
        <f>'Product Ratings'!M2963</f>
        <v/>
      </c>
      <c r="N2962" s="146"/>
      <c r="O2962" s="139" t="str">
        <f>'Product Ratings'!O2963</f>
        <v/>
      </c>
      <c r="P2962" s="139" t="str">
        <f>'Product Ratings'!P2963</f>
        <v/>
      </c>
      <c r="Q2962" s="139" t="str">
        <f>'Product Ratings'!Q2963</f>
        <v/>
      </c>
      <c r="R2962" s="139" t="str">
        <f>'Product Ratings'!R2963</f>
        <v/>
      </c>
      <c r="S2962" s="139" t="str">
        <f>'Product Ratings'!S2963</f>
        <v/>
      </c>
      <c r="T2962" s="307" t="str">
        <f>'Product Ratings'!T2963</f>
        <v/>
      </c>
      <c r="U2962" s="146"/>
      <c r="V2962" s="146"/>
      <c r="W2962" s="146"/>
    </row>
    <row r="2963" ht="12.75" customHeight="1">
      <c r="A2963" s="146"/>
      <c r="B2963" s="146" t="str">
        <f>'Product Ratings'!B2964</f>
        <v/>
      </c>
      <c r="C2963" s="146" t="str">
        <f>'Product Ratings'!C2964</f>
        <v/>
      </c>
      <c r="D2963" s="146" t="str">
        <f>'Product Ratings'!D2964</f>
        <v/>
      </c>
      <c r="E2963" s="146" t="str">
        <f>'Product Ratings'!E2964</f>
        <v/>
      </c>
      <c r="F2963" s="146" t="str">
        <f>'Product Ratings'!F2964</f>
        <v/>
      </c>
      <c r="G2963" s="146" t="str">
        <f>'Product Ratings'!G2964</f>
        <v/>
      </c>
      <c r="H2963" s="146" t="str">
        <f>'Product Ratings'!H2964</f>
        <v/>
      </c>
      <c r="I2963" s="146" t="str">
        <f>'Product Ratings'!I2964</f>
        <v/>
      </c>
      <c r="J2963" s="305" t="str">
        <f>'Product Ratings'!J2964</f>
        <v/>
      </c>
      <c r="K2963" s="146" t="str">
        <f>'Product Ratings'!K2964</f>
        <v/>
      </c>
      <c r="L2963" s="146" t="str">
        <f>'Product Ratings'!L2964</f>
        <v/>
      </c>
      <c r="M2963" s="134" t="str">
        <f>'Product Ratings'!M2964</f>
        <v/>
      </c>
      <c r="N2963" s="146"/>
      <c r="O2963" s="139" t="str">
        <f>'Product Ratings'!O2964</f>
        <v/>
      </c>
      <c r="P2963" s="139" t="str">
        <f>'Product Ratings'!P2964</f>
        <v/>
      </c>
      <c r="Q2963" s="139" t="str">
        <f>'Product Ratings'!Q2964</f>
        <v/>
      </c>
      <c r="R2963" s="139" t="str">
        <f>'Product Ratings'!R2964</f>
        <v/>
      </c>
      <c r="S2963" s="139" t="str">
        <f>'Product Ratings'!S2964</f>
        <v/>
      </c>
      <c r="T2963" s="307" t="str">
        <f>'Product Ratings'!T2964</f>
        <v/>
      </c>
      <c r="U2963" s="146"/>
      <c r="V2963" s="146"/>
      <c r="W2963" s="146"/>
    </row>
    <row r="2964" ht="12.75" customHeight="1">
      <c r="A2964" s="146"/>
      <c r="B2964" s="146" t="str">
        <f>'Product Ratings'!B2965</f>
        <v/>
      </c>
      <c r="C2964" s="146" t="str">
        <f>'Product Ratings'!C2965</f>
        <v/>
      </c>
      <c r="D2964" s="146" t="str">
        <f>'Product Ratings'!D2965</f>
        <v/>
      </c>
      <c r="E2964" s="146" t="str">
        <f>'Product Ratings'!E2965</f>
        <v/>
      </c>
      <c r="F2964" s="146" t="str">
        <f>'Product Ratings'!F2965</f>
        <v/>
      </c>
      <c r="G2964" s="146" t="str">
        <f>'Product Ratings'!G2965</f>
        <v/>
      </c>
      <c r="H2964" s="146" t="str">
        <f>'Product Ratings'!H2965</f>
        <v/>
      </c>
      <c r="I2964" s="146" t="str">
        <f>'Product Ratings'!I2965</f>
        <v/>
      </c>
      <c r="J2964" s="305" t="str">
        <f>'Product Ratings'!J2965</f>
        <v/>
      </c>
      <c r="K2964" s="146" t="str">
        <f>'Product Ratings'!K2965</f>
        <v/>
      </c>
      <c r="L2964" s="146" t="str">
        <f>'Product Ratings'!L2965</f>
        <v/>
      </c>
      <c r="M2964" s="134" t="str">
        <f>'Product Ratings'!M2965</f>
        <v/>
      </c>
      <c r="N2964" s="146"/>
      <c r="O2964" s="139" t="str">
        <f>'Product Ratings'!O2965</f>
        <v/>
      </c>
      <c r="P2964" s="139" t="str">
        <f>'Product Ratings'!P2965</f>
        <v/>
      </c>
      <c r="Q2964" s="139" t="str">
        <f>'Product Ratings'!Q2965</f>
        <v/>
      </c>
      <c r="R2964" s="139" t="str">
        <f>'Product Ratings'!R2965</f>
        <v/>
      </c>
      <c r="S2964" s="139" t="str">
        <f>'Product Ratings'!S2965</f>
        <v/>
      </c>
      <c r="T2964" s="307" t="str">
        <f>'Product Ratings'!T2965</f>
        <v/>
      </c>
      <c r="U2964" s="146"/>
      <c r="V2964" s="146"/>
      <c r="W2964" s="146"/>
    </row>
    <row r="2965" ht="12.75" customHeight="1">
      <c r="A2965" s="146"/>
      <c r="B2965" s="146" t="str">
        <f>'Product Ratings'!B2966</f>
        <v/>
      </c>
      <c r="C2965" s="146" t="str">
        <f>'Product Ratings'!C2966</f>
        <v/>
      </c>
      <c r="D2965" s="146" t="str">
        <f>'Product Ratings'!D2966</f>
        <v/>
      </c>
      <c r="E2965" s="146" t="str">
        <f>'Product Ratings'!E2966</f>
        <v/>
      </c>
      <c r="F2965" s="146" t="str">
        <f>'Product Ratings'!F2966</f>
        <v/>
      </c>
      <c r="G2965" s="146" t="str">
        <f>'Product Ratings'!G2966</f>
        <v/>
      </c>
      <c r="H2965" s="146" t="str">
        <f>'Product Ratings'!H2966</f>
        <v/>
      </c>
      <c r="I2965" s="146" t="str">
        <f>'Product Ratings'!I2966</f>
        <v/>
      </c>
      <c r="J2965" s="305" t="str">
        <f>'Product Ratings'!J2966</f>
        <v/>
      </c>
      <c r="K2965" s="146" t="str">
        <f>'Product Ratings'!K2966</f>
        <v/>
      </c>
      <c r="L2965" s="146" t="str">
        <f>'Product Ratings'!L2966</f>
        <v/>
      </c>
      <c r="M2965" s="134" t="str">
        <f>'Product Ratings'!M2966</f>
        <v/>
      </c>
      <c r="N2965" s="146"/>
      <c r="O2965" s="139" t="str">
        <f>'Product Ratings'!O2966</f>
        <v/>
      </c>
      <c r="P2965" s="139" t="str">
        <f>'Product Ratings'!P2966</f>
        <v/>
      </c>
      <c r="Q2965" s="139" t="str">
        <f>'Product Ratings'!Q2966</f>
        <v/>
      </c>
      <c r="R2965" s="139" t="str">
        <f>'Product Ratings'!R2966</f>
        <v/>
      </c>
      <c r="S2965" s="139" t="str">
        <f>'Product Ratings'!S2966</f>
        <v/>
      </c>
      <c r="T2965" s="307" t="str">
        <f>'Product Ratings'!T2966</f>
        <v/>
      </c>
      <c r="U2965" s="146"/>
      <c r="V2965" s="146"/>
      <c r="W2965" s="146"/>
    </row>
    <row r="2966" ht="12.75" customHeight="1">
      <c r="A2966" s="146"/>
      <c r="B2966" s="146" t="str">
        <f>'Product Ratings'!B2967</f>
        <v/>
      </c>
      <c r="C2966" s="146" t="str">
        <f>'Product Ratings'!C2967</f>
        <v/>
      </c>
      <c r="D2966" s="146" t="str">
        <f>'Product Ratings'!D2967</f>
        <v/>
      </c>
      <c r="E2966" s="146" t="str">
        <f>'Product Ratings'!E2967</f>
        <v/>
      </c>
      <c r="F2966" s="146" t="str">
        <f>'Product Ratings'!F2967</f>
        <v/>
      </c>
      <c r="G2966" s="146" t="str">
        <f>'Product Ratings'!G2967</f>
        <v/>
      </c>
      <c r="H2966" s="146" t="str">
        <f>'Product Ratings'!H2967</f>
        <v/>
      </c>
      <c r="I2966" s="146" t="str">
        <f>'Product Ratings'!I2967</f>
        <v/>
      </c>
      <c r="J2966" s="305" t="str">
        <f>'Product Ratings'!J2967</f>
        <v/>
      </c>
      <c r="K2966" s="146" t="str">
        <f>'Product Ratings'!K2967</f>
        <v/>
      </c>
      <c r="L2966" s="146" t="str">
        <f>'Product Ratings'!L2967</f>
        <v/>
      </c>
      <c r="M2966" s="134" t="str">
        <f>'Product Ratings'!M2967</f>
        <v/>
      </c>
      <c r="N2966" s="146"/>
      <c r="O2966" s="139" t="str">
        <f>'Product Ratings'!O2967</f>
        <v/>
      </c>
      <c r="P2966" s="139" t="str">
        <f>'Product Ratings'!P2967</f>
        <v/>
      </c>
      <c r="Q2966" s="139" t="str">
        <f>'Product Ratings'!Q2967</f>
        <v/>
      </c>
      <c r="R2966" s="139" t="str">
        <f>'Product Ratings'!R2967</f>
        <v/>
      </c>
      <c r="S2966" s="139" t="str">
        <f>'Product Ratings'!S2967</f>
        <v/>
      </c>
      <c r="T2966" s="307" t="str">
        <f>'Product Ratings'!T2967</f>
        <v/>
      </c>
      <c r="U2966" s="146"/>
      <c r="V2966" s="146"/>
      <c r="W2966" s="146"/>
    </row>
    <row r="2967" ht="12.75" customHeight="1">
      <c r="A2967" s="146"/>
      <c r="B2967" s="146" t="str">
        <f>'Product Ratings'!B2968</f>
        <v/>
      </c>
      <c r="C2967" s="146" t="str">
        <f>'Product Ratings'!C2968</f>
        <v/>
      </c>
      <c r="D2967" s="146" t="str">
        <f>'Product Ratings'!D2968</f>
        <v/>
      </c>
      <c r="E2967" s="146" t="str">
        <f>'Product Ratings'!E2968</f>
        <v/>
      </c>
      <c r="F2967" s="146" t="str">
        <f>'Product Ratings'!F2968</f>
        <v/>
      </c>
      <c r="G2967" s="146" t="str">
        <f>'Product Ratings'!G2968</f>
        <v/>
      </c>
      <c r="H2967" s="146" t="str">
        <f>'Product Ratings'!H2968</f>
        <v/>
      </c>
      <c r="I2967" s="146" t="str">
        <f>'Product Ratings'!I2968</f>
        <v/>
      </c>
      <c r="J2967" s="305" t="str">
        <f>'Product Ratings'!J2968</f>
        <v/>
      </c>
      <c r="K2967" s="146" t="str">
        <f>'Product Ratings'!K2968</f>
        <v/>
      </c>
      <c r="L2967" s="146" t="str">
        <f>'Product Ratings'!L2968</f>
        <v/>
      </c>
      <c r="M2967" s="134" t="str">
        <f>'Product Ratings'!M2968</f>
        <v/>
      </c>
      <c r="N2967" s="146"/>
      <c r="O2967" s="139" t="str">
        <f>'Product Ratings'!O2968</f>
        <v/>
      </c>
      <c r="P2967" s="139" t="str">
        <f>'Product Ratings'!P2968</f>
        <v/>
      </c>
      <c r="Q2967" s="139" t="str">
        <f>'Product Ratings'!Q2968</f>
        <v/>
      </c>
      <c r="R2967" s="139" t="str">
        <f>'Product Ratings'!R2968</f>
        <v/>
      </c>
      <c r="S2967" s="139" t="str">
        <f>'Product Ratings'!S2968</f>
        <v/>
      </c>
      <c r="T2967" s="307" t="str">
        <f>'Product Ratings'!T2968</f>
        <v/>
      </c>
      <c r="U2967" s="146"/>
      <c r="V2967" s="146"/>
      <c r="W2967" s="146"/>
    </row>
    <row r="2968" ht="12.75" customHeight="1">
      <c r="A2968" s="146"/>
      <c r="B2968" s="146" t="str">
        <f>'Product Ratings'!B2969</f>
        <v/>
      </c>
      <c r="C2968" s="146" t="str">
        <f>'Product Ratings'!C2969</f>
        <v/>
      </c>
      <c r="D2968" s="146" t="str">
        <f>'Product Ratings'!D2969</f>
        <v/>
      </c>
      <c r="E2968" s="146" t="str">
        <f>'Product Ratings'!E2969</f>
        <v/>
      </c>
      <c r="F2968" s="146" t="str">
        <f>'Product Ratings'!F2969</f>
        <v/>
      </c>
      <c r="G2968" s="146" t="str">
        <f>'Product Ratings'!G2969</f>
        <v/>
      </c>
      <c r="H2968" s="146" t="str">
        <f>'Product Ratings'!H2969</f>
        <v/>
      </c>
      <c r="I2968" s="146" t="str">
        <f>'Product Ratings'!I2969</f>
        <v/>
      </c>
      <c r="J2968" s="305" t="str">
        <f>'Product Ratings'!J2969</f>
        <v/>
      </c>
      <c r="K2968" s="146" t="str">
        <f>'Product Ratings'!K2969</f>
        <v/>
      </c>
      <c r="L2968" s="146" t="str">
        <f>'Product Ratings'!L2969</f>
        <v/>
      </c>
      <c r="M2968" s="134" t="str">
        <f>'Product Ratings'!M2969</f>
        <v/>
      </c>
      <c r="N2968" s="146"/>
      <c r="O2968" s="139" t="str">
        <f>'Product Ratings'!O2969</f>
        <v/>
      </c>
      <c r="P2968" s="139" t="str">
        <f>'Product Ratings'!P2969</f>
        <v/>
      </c>
      <c r="Q2968" s="139" t="str">
        <f>'Product Ratings'!Q2969</f>
        <v/>
      </c>
      <c r="R2968" s="139" t="str">
        <f>'Product Ratings'!R2969</f>
        <v/>
      </c>
      <c r="S2968" s="139" t="str">
        <f>'Product Ratings'!S2969</f>
        <v/>
      </c>
      <c r="T2968" s="307" t="str">
        <f>'Product Ratings'!T2969</f>
        <v/>
      </c>
      <c r="U2968" s="146"/>
      <c r="V2968" s="146"/>
      <c r="W2968" s="146"/>
    </row>
    <row r="2969" ht="12.75" customHeight="1">
      <c r="A2969" s="146"/>
      <c r="B2969" s="146" t="str">
        <f>'Product Ratings'!B2970</f>
        <v/>
      </c>
      <c r="C2969" s="146" t="str">
        <f>'Product Ratings'!C2970</f>
        <v/>
      </c>
      <c r="D2969" s="146" t="str">
        <f>'Product Ratings'!D2970</f>
        <v/>
      </c>
      <c r="E2969" s="146" t="str">
        <f>'Product Ratings'!E2970</f>
        <v/>
      </c>
      <c r="F2969" s="146" t="str">
        <f>'Product Ratings'!F2970</f>
        <v/>
      </c>
      <c r="G2969" s="146" t="str">
        <f>'Product Ratings'!G2970</f>
        <v/>
      </c>
      <c r="H2969" s="146" t="str">
        <f>'Product Ratings'!H2970</f>
        <v/>
      </c>
      <c r="I2969" s="146" t="str">
        <f>'Product Ratings'!I2970</f>
        <v/>
      </c>
      <c r="J2969" s="305" t="str">
        <f>'Product Ratings'!J2970</f>
        <v/>
      </c>
      <c r="K2969" s="146" t="str">
        <f>'Product Ratings'!K2970</f>
        <v/>
      </c>
      <c r="L2969" s="146" t="str">
        <f>'Product Ratings'!L2970</f>
        <v/>
      </c>
      <c r="M2969" s="134" t="str">
        <f>'Product Ratings'!M2970</f>
        <v/>
      </c>
      <c r="N2969" s="146"/>
      <c r="O2969" s="139" t="str">
        <f>'Product Ratings'!O2970</f>
        <v/>
      </c>
      <c r="P2969" s="139" t="str">
        <f>'Product Ratings'!P2970</f>
        <v/>
      </c>
      <c r="Q2969" s="139" t="str">
        <f>'Product Ratings'!Q2970</f>
        <v/>
      </c>
      <c r="R2969" s="139" t="str">
        <f>'Product Ratings'!R2970</f>
        <v/>
      </c>
      <c r="S2969" s="139" t="str">
        <f>'Product Ratings'!S2970</f>
        <v/>
      </c>
      <c r="T2969" s="307" t="str">
        <f>'Product Ratings'!T2970</f>
        <v/>
      </c>
      <c r="U2969" s="146"/>
      <c r="V2969" s="146"/>
      <c r="W2969" s="146"/>
    </row>
    <row r="2970" ht="12.75" customHeight="1">
      <c r="A2970" s="146"/>
      <c r="B2970" s="146" t="str">
        <f>'Product Ratings'!B2971</f>
        <v/>
      </c>
      <c r="C2970" s="146" t="str">
        <f>'Product Ratings'!C2971</f>
        <v/>
      </c>
      <c r="D2970" s="146" t="str">
        <f>'Product Ratings'!D2971</f>
        <v/>
      </c>
      <c r="E2970" s="146" t="str">
        <f>'Product Ratings'!E2971</f>
        <v/>
      </c>
      <c r="F2970" s="146" t="str">
        <f>'Product Ratings'!F2971</f>
        <v/>
      </c>
      <c r="G2970" s="146" t="str">
        <f>'Product Ratings'!G2971</f>
        <v/>
      </c>
      <c r="H2970" s="146" t="str">
        <f>'Product Ratings'!H2971</f>
        <v/>
      </c>
      <c r="I2970" s="146" t="str">
        <f>'Product Ratings'!I2971</f>
        <v/>
      </c>
      <c r="J2970" s="305" t="str">
        <f>'Product Ratings'!J2971</f>
        <v/>
      </c>
      <c r="K2970" s="146" t="str">
        <f>'Product Ratings'!K2971</f>
        <v/>
      </c>
      <c r="L2970" s="146" t="str">
        <f>'Product Ratings'!L2971</f>
        <v/>
      </c>
      <c r="M2970" s="134" t="str">
        <f>'Product Ratings'!M2971</f>
        <v/>
      </c>
      <c r="N2970" s="146"/>
      <c r="O2970" s="139" t="str">
        <f>'Product Ratings'!O2971</f>
        <v/>
      </c>
      <c r="P2970" s="139" t="str">
        <f>'Product Ratings'!P2971</f>
        <v/>
      </c>
      <c r="Q2970" s="139" t="str">
        <f>'Product Ratings'!Q2971</f>
        <v/>
      </c>
      <c r="R2970" s="139" t="str">
        <f>'Product Ratings'!R2971</f>
        <v/>
      </c>
      <c r="S2970" s="139" t="str">
        <f>'Product Ratings'!S2971</f>
        <v/>
      </c>
      <c r="T2970" s="307" t="str">
        <f>'Product Ratings'!T2971</f>
        <v/>
      </c>
      <c r="U2970" s="146"/>
      <c r="V2970" s="146"/>
      <c r="W2970" s="146"/>
    </row>
    <row r="2971" ht="12.75" customHeight="1">
      <c r="A2971" s="146"/>
      <c r="B2971" s="146" t="str">
        <f>'Product Ratings'!B2972</f>
        <v/>
      </c>
      <c r="C2971" s="146" t="str">
        <f>'Product Ratings'!C2972</f>
        <v/>
      </c>
      <c r="D2971" s="146" t="str">
        <f>'Product Ratings'!D2972</f>
        <v/>
      </c>
      <c r="E2971" s="146" t="str">
        <f>'Product Ratings'!E2972</f>
        <v/>
      </c>
      <c r="F2971" s="146" t="str">
        <f>'Product Ratings'!F2972</f>
        <v/>
      </c>
      <c r="G2971" s="146" t="str">
        <f>'Product Ratings'!G2972</f>
        <v/>
      </c>
      <c r="H2971" s="146" t="str">
        <f>'Product Ratings'!H2972</f>
        <v/>
      </c>
      <c r="I2971" s="146" t="str">
        <f>'Product Ratings'!I2972</f>
        <v/>
      </c>
      <c r="J2971" s="305" t="str">
        <f>'Product Ratings'!J2972</f>
        <v/>
      </c>
      <c r="K2971" s="146" t="str">
        <f>'Product Ratings'!K2972</f>
        <v/>
      </c>
      <c r="L2971" s="146" t="str">
        <f>'Product Ratings'!L2972</f>
        <v/>
      </c>
      <c r="M2971" s="134" t="str">
        <f>'Product Ratings'!M2972</f>
        <v/>
      </c>
      <c r="N2971" s="146"/>
      <c r="O2971" s="139" t="str">
        <f>'Product Ratings'!O2972</f>
        <v/>
      </c>
      <c r="P2971" s="139" t="str">
        <f>'Product Ratings'!P2972</f>
        <v/>
      </c>
      <c r="Q2971" s="139" t="str">
        <f>'Product Ratings'!Q2972</f>
        <v/>
      </c>
      <c r="R2971" s="139" t="str">
        <f>'Product Ratings'!R2972</f>
        <v/>
      </c>
      <c r="S2971" s="139" t="str">
        <f>'Product Ratings'!S2972</f>
        <v/>
      </c>
      <c r="T2971" s="307" t="str">
        <f>'Product Ratings'!T2972</f>
        <v/>
      </c>
      <c r="U2971" s="146"/>
      <c r="V2971" s="146"/>
      <c r="W2971" s="146"/>
    </row>
    <row r="2972" ht="12.75" customHeight="1">
      <c r="A2972" s="146"/>
      <c r="B2972" s="146" t="str">
        <f>'Product Ratings'!B2973</f>
        <v/>
      </c>
      <c r="C2972" s="146" t="str">
        <f>'Product Ratings'!C2973</f>
        <v/>
      </c>
      <c r="D2972" s="146" t="str">
        <f>'Product Ratings'!D2973</f>
        <v/>
      </c>
      <c r="E2972" s="146" t="str">
        <f>'Product Ratings'!E2973</f>
        <v/>
      </c>
      <c r="F2972" s="146" t="str">
        <f>'Product Ratings'!F2973</f>
        <v/>
      </c>
      <c r="G2972" s="146" t="str">
        <f>'Product Ratings'!G2973</f>
        <v/>
      </c>
      <c r="H2972" s="146" t="str">
        <f>'Product Ratings'!H2973</f>
        <v/>
      </c>
      <c r="I2972" s="146" t="str">
        <f>'Product Ratings'!I2973</f>
        <v/>
      </c>
      <c r="J2972" s="305" t="str">
        <f>'Product Ratings'!J2973</f>
        <v/>
      </c>
      <c r="K2972" s="146" t="str">
        <f>'Product Ratings'!K2973</f>
        <v/>
      </c>
      <c r="L2972" s="146" t="str">
        <f>'Product Ratings'!L2973</f>
        <v/>
      </c>
      <c r="M2972" s="134" t="str">
        <f>'Product Ratings'!M2973</f>
        <v/>
      </c>
      <c r="N2972" s="146"/>
      <c r="O2972" s="139" t="str">
        <f>'Product Ratings'!O2973</f>
        <v/>
      </c>
      <c r="P2972" s="139" t="str">
        <f>'Product Ratings'!P2973</f>
        <v/>
      </c>
      <c r="Q2972" s="139" t="str">
        <f>'Product Ratings'!Q2973</f>
        <v/>
      </c>
      <c r="R2972" s="139" t="str">
        <f>'Product Ratings'!R2973</f>
        <v/>
      </c>
      <c r="S2972" s="139" t="str">
        <f>'Product Ratings'!S2973</f>
        <v/>
      </c>
      <c r="T2972" s="307" t="str">
        <f>'Product Ratings'!T2973</f>
        <v/>
      </c>
      <c r="U2972" s="146"/>
      <c r="V2972" s="146"/>
      <c r="W2972" s="146"/>
    </row>
    <row r="2973" ht="12.75" customHeight="1">
      <c r="A2973" s="146"/>
      <c r="B2973" s="146" t="str">
        <f>'Product Ratings'!B2974</f>
        <v/>
      </c>
      <c r="C2973" s="146" t="str">
        <f>'Product Ratings'!C2974</f>
        <v/>
      </c>
      <c r="D2973" s="146" t="str">
        <f>'Product Ratings'!D2974</f>
        <v/>
      </c>
      <c r="E2973" s="146" t="str">
        <f>'Product Ratings'!E2974</f>
        <v/>
      </c>
      <c r="F2973" s="146" t="str">
        <f>'Product Ratings'!F2974</f>
        <v/>
      </c>
      <c r="G2973" s="146" t="str">
        <f>'Product Ratings'!G2974</f>
        <v/>
      </c>
      <c r="H2973" s="146" t="str">
        <f>'Product Ratings'!H2974</f>
        <v/>
      </c>
      <c r="I2973" s="146" t="str">
        <f>'Product Ratings'!I2974</f>
        <v/>
      </c>
      <c r="J2973" s="305" t="str">
        <f>'Product Ratings'!J2974</f>
        <v/>
      </c>
      <c r="K2973" s="146" t="str">
        <f>'Product Ratings'!K2974</f>
        <v/>
      </c>
      <c r="L2973" s="146" t="str">
        <f>'Product Ratings'!L2974</f>
        <v/>
      </c>
      <c r="M2973" s="134" t="str">
        <f>'Product Ratings'!M2974</f>
        <v/>
      </c>
      <c r="N2973" s="146"/>
      <c r="O2973" s="139" t="str">
        <f>'Product Ratings'!O2974</f>
        <v/>
      </c>
      <c r="P2973" s="139" t="str">
        <f>'Product Ratings'!P2974</f>
        <v/>
      </c>
      <c r="Q2973" s="139" t="str">
        <f>'Product Ratings'!Q2974</f>
        <v/>
      </c>
      <c r="R2973" s="139" t="str">
        <f>'Product Ratings'!R2974</f>
        <v/>
      </c>
      <c r="S2973" s="139" t="str">
        <f>'Product Ratings'!S2974</f>
        <v/>
      </c>
      <c r="T2973" s="307" t="str">
        <f>'Product Ratings'!T2974</f>
        <v/>
      </c>
      <c r="U2973" s="146"/>
      <c r="V2973" s="146"/>
      <c r="W2973" s="146"/>
    </row>
    <row r="2974" ht="12.75" customHeight="1">
      <c r="A2974" s="146"/>
      <c r="B2974" s="146" t="str">
        <f>'Product Ratings'!B2975</f>
        <v/>
      </c>
      <c r="C2974" s="146" t="str">
        <f>'Product Ratings'!C2975</f>
        <v/>
      </c>
      <c r="D2974" s="146" t="str">
        <f>'Product Ratings'!D2975</f>
        <v/>
      </c>
      <c r="E2974" s="146" t="str">
        <f>'Product Ratings'!E2975</f>
        <v/>
      </c>
      <c r="F2974" s="146" t="str">
        <f>'Product Ratings'!F2975</f>
        <v/>
      </c>
      <c r="G2974" s="146" t="str">
        <f>'Product Ratings'!G2975</f>
        <v/>
      </c>
      <c r="H2974" s="146" t="str">
        <f>'Product Ratings'!H2975</f>
        <v/>
      </c>
      <c r="I2974" s="146" t="str">
        <f>'Product Ratings'!I2975</f>
        <v/>
      </c>
      <c r="J2974" s="305" t="str">
        <f>'Product Ratings'!J2975</f>
        <v/>
      </c>
      <c r="K2974" s="146" t="str">
        <f>'Product Ratings'!K2975</f>
        <v/>
      </c>
      <c r="L2974" s="146" t="str">
        <f>'Product Ratings'!L2975</f>
        <v/>
      </c>
      <c r="M2974" s="134" t="str">
        <f>'Product Ratings'!M2975</f>
        <v/>
      </c>
      <c r="N2974" s="146"/>
      <c r="O2974" s="139" t="str">
        <f>'Product Ratings'!O2975</f>
        <v/>
      </c>
      <c r="P2974" s="139" t="str">
        <f>'Product Ratings'!P2975</f>
        <v/>
      </c>
      <c r="Q2974" s="139" t="str">
        <f>'Product Ratings'!Q2975</f>
        <v/>
      </c>
      <c r="R2974" s="139" t="str">
        <f>'Product Ratings'!R2975</f>
        <v/>
      </c>
      <c r="S2974" s="139" t="str">
        <f>'Product Ratings'!S2975</f>
        <v/>
      </c>
      <c r="T2974" s="307" t="str">
        <f>'Product Ratings'!T2975</f>
        <v/>
      </c>
      <c r="U2974" s="146"/>
      <c r="V2974" s="146"/>
      <c r="W2974" s="146"/>
    </row>
    <row r="2975" ht="12.75" customHeight="1">
      <c r="A2975" s="146"/>
      <c r="B2975" s="146" t="str">
        <f>'Product Ratings'!B2976</f>
        <v/>
      </c>
      <c r="C2975" s="146" t="str">
        <f>'Product Ratings'!C2976</f>
        <v/>
      </c>
      <c r="D2975" s="146" t="str">
        <f>'Product Ratings'!D2976</f>
        <v/>
      </c>
      <c r="E2975" s="146" t="str">
        <f>'Product Ratings'!E2976</f>
        <v/>
      </c>
      <c r="F2975" s="146" t="str">
        <f>'Product Ratings'!F2976</f>
        <v/>
      </c>
      <c r="G2975" s="146" t="str">
        <f>'Product Ratings'!G2976</f>
        <v/>
      </c>
      <c r="H2975" s="146" t="str">
        <f>'Product Ratings'!H2976</f>
        <v/>
      </c>
      <c r="I2975" s="146" t="str">
        <f>'Product Ratings'!I2976</f>
        <v/>
      </c>
      <c r="J2975" s="305" t="str">
        <f>'Product Ratings'!J2976</f>
        <v/>
      </c>
      <c r="K2975" s="146" t="str">
        <f>'Product Ratings'!K2976</f>
        <v/>
      </c>
      <c r="L2975" s="146" t="str">
        <f>'Product Ratings'!L2976</f>
        <v/>
      </c>
      <c r="M2975" s="134" t="str">
        <f>'Product Ratings'!M2976</f>
        <v/>
      </c>
      <c r="N2975" s="146"/>
      <c r="O2975" s="139" t="str">
        <f>'Product Ratings'!O2976</f>
        <v/>
      </c>
      <c r="P2975" s="139" t="str">
        <f>'Product Ratings'!P2976</f>
        <v/>
      </c>
      <c r="Q2975" s="139" t="str">
        <f>'Product Ratings'!Q2976</f>
        <v/>
      </c>
      <c r="R2975" s="139" t="str">
        <f>'Product Ratings'!R2976</f>
        <v/>
      </c>
      <c r="S2975" s="139" t="str">
        <f>'Product Ratings'!S2976</f>
        <v/>
      </c>
      <c r="T2975" s="307" t="str">
        <f>'Product Ratings'!T2976</f>
        <v/>
      </c>
      <c r="U2975" s="146"/>
      <c r="V2975" s="146"/>
      <c r="W2975" s="146"/>
    </row>
    <row r="2976" ht="12.75" customHeight="1">
      <c r="A2976" s="146"/>
      <c r="B2976" s="146" t="str">
        <f>'Product Ratings'!B2977</f>
        <v/>
      </c>
      <c r="C2976" s="146" t="str">
        <f>'Product Ratings'!C2977</f>
        <v/>
      </c>
      <c r="D2976" s="146" t="str">
        <f>'Product Ratings'!D2977</f>
        <v/>
      </c>
      <c r="E2976" s="146" t="str">
        <f>'Product Ratings'!E2977</f>
        <v/>
      </c>
      <c r="F2976" s="146" t="str">
        <f>'Product Ratings'!F2977</f>
        <v/>
      </c>
      <c r="G2976" s="146" t="str">
        <f>'Product Ratings'!G2977</f>
        <v/>
      </c>
      <c r="H2976" s="146" t="str">
        <f>'Product Ratings'!H2977</f>
        <v/>
      </c>
      <c r="I2976" s="146" t="str">
        <f>'Product Ratings'!I2977</f>
        <v/>
      </c>
      <c r="J2976" s="305" t="str">
        <f>'Product Ratings'!J2977</f>
        <v/>
      </c>
      <c r="K2976" s="146" t="str">
        <f>'Product Ratings'!K2977</f>
        <v/>
      </c>
      <c r="L2976" s="146" t="str">
        <f>'Product Ratings'!L2977</f>
        <v/>
      </c>
      <c r="M2976" s="134" t="str">
        <f>'Product Ratings'!M2977</f>
        <v/>
      </c>
      <c r="N2976" s="146"/>
      <c r="O2976" s="139" t="str">
        <f>'Product Ratings'!O2977</f>
        <v/>
      </c>
      <c r="P2976" s="139" t="str">
        <f>'Product Ratings'!P2977</f>
        <v/>
      </c>
      <c r="Q2976" s="139" t="str">
        <f>'Product Ratings'!Q2977</f>
        <v/>
      </c>
      <c r="R2976" s="139" t="str">
        <f>'Product Ratings'!R2977</f>
        <v/>
      </c>
      <c r="S2976" s="139" t="str">
        <f>'Product Ratings'!S2977</f>
        <v/>
      </c>
      <c r="T2976" s="307" t="str">
        <f>'Product Ratings'!T2977</f>
        <v/>
      </c>
      <c r="U2976" s="146"/>
      <c r="V2976" s="146"/>
      <c r="W2976" s="146"/>
    </row>
    <row r="2977" ht="12.75" customHeight="1">
      <c r="A2977" s="146"/>
      <c r="B2977" s="146" t="str">
        <f>'Product Ratings'!B2978</f>
        <v/>
      </c>
      <c r="C2977" s="146" t="str">
        <f>'Product Ratings'!C2978</f>
        <v/>
      </c>
      <c r="D2977" s="146" t="str">
        <f>'Product Ratings'!D2978</f>
        <v/>
      </c>
      <c r="E2977" s="146" t="str">
        <f>'Product Ratings'!E2978</f>
        <v/>
      </c>
      <c r="F2977" s="146" t="str">
        <f>'Product Ratings'!F2978</f>
        <v/>
      </c>
      <c r="G2977" s="146" t="str">
        <f>'Product Ratings'!G2978</f>
        <v/>
      </c>
      <c r="H2977" s="146" t="str">
        <f>'Product Ratings'!H2978</f>
        <v/>
      </c>
      <c r="I2977" s="146" t="str">
        <f>'Product Ratings'!I2978</f>
        <v/>
      </c>
      <c r="J2977" s="305" t="str">
        <f>'Product Ratings'!J2978</f>
        <v/>
      </c>
      <c r="K2977" s="146" t="str">
        <f>'Product Ratings'!K2978</f>
        <v/>
      </c>
      <c r="L2977" s="146" t="str">
        <f>'Product Ratings'!L2978</f>
        <v/>
      </c>
      <c r="M2977" s="134" t="str">
        <f>'Product Ratings'!M2978</f>
        <v/>
      </c>
      <c r="N2977" s="146"/>
      <c r="O2977" s="139" t="str">
        <f>'Product Ratings'!O2978</f>
        <v/>
      </c>
      <c r="P2977" s="139" t="str">
        <f>'Product Ratings'!P2978</f>
        <v/>
      </c>
      <c r="Q2977" s="139" t="str">
        <f>'Product Ratings'!Q2978</f>
        <v/>
      </c>
      <c r="R2977" s="139" t="str">
        <f>'Product Ratings'!R2978</f>
        <v/>
      </c>
      <c r="S2977" s="139" t="str">
        <f>'Product Ratings'!S2978</f>
        <v/>
      </c>
      <c r="T2977" s="307" t="str">
        <f>'Product Ratings'!T2978</f>
        <v/>
      </c>
      <c r="U2977" s="146"/>
      <c r="V2977" s="146"/>
      <c r="W2977" s="146"/>
    </row>
    <row r="2978" ht="12.75" customHeight="1">
      <c r="A2978" s="146"/>
      <c r="B2978" s="146" t="str">
        <f>'Product Ratings'!B2979</f>
        <v/>
      </c>
      <c r="C2978" s="146" t="str">
        <f>'Product Ratings'!C2979</f>
        <v/>
      </c>
      <c r="D2978" s="146" t="str">
        <f>'Product Ratings'!D2979</f>
        <v/>
      </c>
      <c r="E2978" s="146" t="str">
        <f>'Product Ratings'!E2979</f>
        <v/>
      </c>
      <c r="F2978" s="146" t="str">
        <f>'Product Ratings'!F2979</f>
        <v/>
      </c>
      <c r="G2978" s="146" t="str">
        <f>'Product Ratings'!G2979</f>
        <v/>
      </c>
      <c r="H2978" s="146" t="str">
        <f>'Product Ratings'!H2979</f>
        <v/>
      </c>
      <c r="I2978" s="146" t="str">
        <f>'Product Ratings'!I2979</f>
        <v/>
      </c>
      <c r="J2978" s="305" t="str">
        <f>'Product Ratings'!J2979</f>
        <v/>
      </c>
      <c r="K2978" s="146" t="str">
        <f>'Product Ratings'!K2979</f>
        <v/>
      </c>
      <c r="L2978" s="146" t="str">
        <f>'Product Ratings'!L2979</f>
        <v/>
      </c>
      <c r="M2978" s="134" t="str">
        <f>'Product Ratings'!M2979</f>
        <v/>
      </c>
      <c r="N2978" s="146"/>
      <c r="O2978" s="139" t="str">
        <f>'Product Ratings'!O2979</f>
        <v/>
      </c>
      <c r="P2978" s="139" t="str">
        <f>'Product Ratings'!P2979</f>
        <v/>
      </c>
      <c r="Q2978" s="139" t="str">
        <f>'Product Ratings'!Q2979</f>
        <v/>
      </c>
      <c r="R2978" s="139" t="str">
        <f>'Product Ratings'!R2979</f>
        <v/>
      </c>
      <c r="S2978" s="139" t="str">
        <f>'Product Ratings'!S2979</f>
        <v/>
      </c>
      <c r="T2978" s="307" t="str">
        <f>'Product Ratings'!T2979</f>
        <v/>
      </c>
      <c r="U2978" s="146"/>
      <c r="V2978" s="146"/>
      <c r="W2978" s="146"/>
    </row>
    <row r="2979" ht="12.75" customHeight="1">
      <c r="A2979" s="146"/>
      <c r="B2979" s="146" t="str">
        <f>'Product Ratings'!B2980</f>
        <v/>
      </c>
      <c r="C2979" s="146" t="str">
        <f>'Product Ratings'!C2980</f>
        <v/>
      </c>
      <c r="D2979" s="146" t="str">
        <f>'Product Ratings'!D2980</f>
        <v/>
      </c>
      <c r="E2979" s="146" t="str">
        <f>'Product Ratings'!E2980</f>
        <v/>
      </c>
      <c r="F2979" s="146" t="str">
        <f>'Product Ratings'!F2980</f>
        <v/>
      </c>
      <c r="G2979" s="146" t="str">
        <f>'Product Ratings'!G2980</f>
        <v/>
      </c>
      <c r="H2979" s="146" t="str">
        <f>'Product Ratings'!H2980</f>
        <v/>
      </c>
      <c r="I2979" s="146" t="str">
        <f>'Product Ratings'!I2980</f>
        <v/>
      </c>
      <c r="J2979" s="305" t="str">
        <f>'Product Ratings'!J2980</f>
        <v/>
      </c>
      <c r="K2979" s="146" t="str">
        <f>'Product Ratings'!K2980</f>
        <v/>
      </c>
      <c r="L2979" s="146" t="str">
        <f>'Product Ratings'!L2980</f>
        <v/>
      </c>
      <c r="M2979" s="134" t="str">
        <f>'Product Ratings'!M2980</f>
        <v/>
      </c>
      <c r="N2979" s="146"/>
      <c r="O2979" s="139" t="str">
        <f>'Product Ratings'!O2980</f>
        <v/>
      </c>
      <c r="P2979" s="139" t="str">
        <f>'Product Ratings'!P2980</f>
        <v/>
      </c>
      <c r="Q2979" s="139" t="str">
        <f>'Product Ratings'!Q2980</f>
        <v/>
      </c>
      <c r="R2979" s="139" t="str">
        <f>'Product Ratings'!R2980</f>
        <v/>
      </c>
      <c r="S2979" s="139" t="str">
        <f>'Product Ratings'!S2980</f>
        <v/>
      </c>
      <c r="T2979" s="307" t="str">
        <f>'Product Ratings'!T2980</f>
        <v/>
      </c>
      <c r="U2979" s="146"/>
      <c r="V2979" s="146"/>
      <c r="W2979" s="146"/>
    </row>
    <row r="2980" ht="12.75" customHeight="1">
      <c r="A2980" s="146"/>
      <c r="B2980" s="146" t="str">
        <f>'Product Ratings'!B2981</f>
        <v/>
      </c>
      <c r="C2980" s="146" t="str">
        <f>'Product Ratings'!C2981</f>
        <v/>
      </c>
      <c r="D2980" s="146" t="str">
        <f>'Product Ratings'!D2981</f>
        <v/>
      </c>
      <c r="E2980" s="146" t="str">
        <f>'Product Ratings'!E2981</f>
        <v/>
      </c>
      <c r="F2980" s="146" t="str">
        <f>'Product Ratings'!F2981</f>
        <v/>
      </c>
      <c r="G2980" s="146" t="str">
        <f>'Product Ratings'!G2981</f>
        <v/>
      </c>
      <c r="H2980" s="146" t="str">
        <f>'Product Ratings'!H2981</f>
        <v/>
      </c>
      <c r="I2980" s="146" t="str">
        <f>'Product Ratings'!I2981</f>
        <v/>
      </c>
      <c r="J2980" s="305" t="str">
        <f>'Product Ratings'!J2981</f>
        <v/>
      </c>
      <c r="K2980" s="146" t="str">
        <f>'Product Ratings'!K2981</f>
        <v/>
      </c>
      <c r="L2980" s="146" t="str">
        <f>'Product Ratings'!L2981</f>
        <v/>
      </c>
      <c r="M2980" s="134" t="str">
        <f>'Product Ratings'!M2981</f>
        <v/>
      </c>
      <c r="N2980" s="146"/>
      <c r="O2980" s="139" t="str">
        <f>'Product Ratings'!O2981</f>
        <v/>
      </c>
      <c r="P2980" s="139" t="str">
        <f>'Product Ratings'!P2981</f>
        <v/>
      </c>
      <c r="Q2980" s="139" t="str">
        <f>'Product Ratings'!Q2981</f>
        <v/>
      </c>
      <c r="R2980" s="139" t="str">
        <f>'Product Ratings'!R2981</f>
        <v/>
      </c>
      <c r="S2980" s="139" t="str">
        <f>'Product Ratings'!S2981</f>
        <v/>
      </c>
      <c r="T2980" s="307" t="str">
        <f>'Product Ratings'!T2981</f>
        <v/>
      </c>
      <c r="U2980" s="146"/>
      <c r="V2980" s="146"/>
      <c r="W2980" s="146"/>
    </row>
    <row r="2981" ht="12.75" customHeight="1">
      <c r="A2981" s="146"/>
      <c r="B2981" s="146" t="str">
        <f>'Product Ratings'!B2982</f>
        <v/>
      </c>
      <c r="C2981" s="146" t="str">
        <f>'Product Ratings'!C2982</f>
        <v/>
      </c>
      <c r="D2981" s="146" t="str">
        <f>'Product Ratings'!D2982</f>
        <v/>
      </c>
      <c r="E2981" s="146" t="str">
        <f>'Product Ratings'!E2982</f>
        <v/>
      </c>
      <c r="F2981" s="146" t="str">
        <f>'Product Ratings'!F2982</f>
        <v/>
      </c>
      <c r="G2981" s="146" t="str">
        <f>'Product Ratings'!G2982</f>
        <v/>
      </c>
      <c r="H2981" s="146" t="str">
        <f>'Product Ratings'!H2982</f>
        <v/>
      </c>
      <c r="I2981" s="146" t="str">
        <f>'Product Ratings'!I2982</f>
        <v/>
      </c>
      <c r="J2981" s="305" t="str">
        <f>'Product Ratings'!J2982</f>
        <v/>
      </c>
      <c r="K2981" s="146" t="str">
        <f>'Product Ratings'!K2982</f>
        <v/>
      </c>
      <c r="L2981" s="146" t="str">
        <f>'Product Ratings'!L2982</f>
        <v/>
      </c>
      <c r="M2981" s="134" t="str">
        <f>'Product Ratings'!M2982</f>
        <v/>
      </c>
      <c r="N2981" s="146"/>
      <c r="O2981" s="139" t="str">
        <f>'Product Ratings'!O2982</f>
        <v/>
      </c>
      <c r="P2981" s="139" t="str">
        <f>'Product Ratings'!P2982</f>
        <v/>
      </c>
      <c r="Q2981" s="139" t="str">
        <f>'Product Ratings'!Q2982</f>
        <v/>
      </c>
      <c r="R2981" s="139" t="str">
        <f>'Product Ratings'!R2982</f>
        <v/>
      </c>
      <c r="S2981" s="139" t="str">
        <f>'Product Ratings'!S2982</f>
        <v/>
      </c>
      <c r="T2981" s="307" t="str">
        <f>'Product Ratings'!T2982</f>
        <v/>
      </c>
      <c r="U2981" s="146"/>
      <c r="V2981" s="146"/>
      <c r="W2981" s="146"/>
    </row>
    <row r="2982" ht="12.75" customHeight="1">
      <c r="A2982" s="146"/>
      <c r="B2982" s="146" t="str">
        <f>'Product Ratings'!B2983</f>
        <v/>
      </c>
      <c r="C2982" s="146" t="str">
        <f>'Product Ratings'!C2983</f>
        <v/>
      </c>
      <c r="D2982" s="146" t="str">
        <f>'Product Ratings'!D2983</f>
        <v/>
      </c>
      <c r="E2982" s="146" t="str">
        <f>'Product Ratings'!E2983</f>
        <v/>
      </c>
      <c r="F2982" s="146" t="str">
        <f>'Product Ratings'!F2983</f>
        <v/>
      </c>
      <c r="G2982" s="146" t="str">
        <f>'Product Ratings'!G2983</f>
        <v/>
      </c>
      <c r="H2982" s="146" t="str">
        <f>'Product Ratings'!H2983</f>
        <v/>
      </c>
      <c r="I2982" s="146" t="str">
        <f>'Product Ratings'!I2983</f>
        <v/>
      </c>
      <c r="J2982" s="305" t="str">
        <f>'Product Ratings'!J2983</f>
        <v/>
      </c>
      <c r="K2982" s="146" t="str">
        <f>'Product Ratings'!K2983</f>
        <v/>
      </c>
      <c r="L2982" s="146" t="str">
        <f>'Product Ratings'!L2983</f>
        <v/>
      </c>
      <c r="M2982" s="134" t="str">
        <f>'Product Ratings'!M2983</f>
        <v/>
      </c>
      <c r="N2982" s="146"/>
      <c r="O2982" s="139" t="str">
        <f>'Product Ratings'!O2983</f>
        <v/>
      </c>
      <c r="P2982" s="139" t="str">
        <f>'Product Ratings'!P2983</f>
        <v/>
      </c>
      <c r="Q2982" s="139" t="str">
        <f>'Product Ratings'!Q2983</f>
        <v/>
      </c>
      <c r="R2982" s="139" t="str">
        <f>'Product Ratings'!R2983</f>
        <v/>
      </c>
      <c r="S2982" s="139" t="str">
        <f>'Product Ratings'!S2983</f>
        <v/>
      </c>
      <c r="T2982" s="307" t="str">
        <f>'Product Ratings'!T2983</f>
        <v/>
      </c>
      <c r="U2982" s="146"/>
      <c r="V2982" s="146"/>
      <c r="W2982" s="146"/>
    </row>
    <row r="2983" ht="12.75" customHeight="1">
      <c r="A2983" s="146"/>
      <c r="B2983" s="146" t="str">
        <f>'Product Ratings'!B2984</f>
        <v/>
      </c>
      <c r="C2983" s="146" t="str">
        <f>'Product Ratings'!C2984</f>
        <v/>
      </c>
      <c r="D2983" s="146" t="str">
        <f>'Product Ratings'!D2984</f>
        <v/>
      </c>
      <c r="E2983" s="146" t="str">
        <f>'Product Ratings'!E2984</f>
        <v/>
      </c>
      <c r="F2983" s="146" t="str">
        <f>'Product Ratings'!F2984</f>
        <v/>
      </c>
      <c r="G2983" s="146" t="str">
        <f>'Product Ratings'!G2984</f>
        <v/>
      </c>
      <c r="H2983" s="146" t="str">
        <f>'Product Ratings'!H2984</f>
        <v/>
      </c>
      <c r="I2983" s="146" t="str">
        <f>'Product Ratings'!I2984</f>
        <v/>
      </c>
      <c r="J2983" s="305" t="str">
        <f>'Product Ratings'!J2984</f>
        <v/>
      </c>
      <c r="K2983" s="146" t="str">
        <f>'Product Ratings'!K2984</f>
        <v/>
      </c>
      <c r="L2983" s="146" t="str">
        <f>'Product Ratings'!L2984</f>
        <v/>
      </c>
      <c r="M2983" s="134" t="str">
        <f>'Product Ratings'!M2984</f>
        <v/>
      </c>
      <c r="N2983" s="146"/>
      <c r="O2983" s="139" t="str">
        <f>'Product Ratings'!O2984</f>
        <v/>
      </c>
      <c r="P2983" s="139" t="str">
        <f>'Product Ratings'!P2984</f>
        <v/>
      </c>
      <c r="Q2983" s="139" t="str">
        <f>'Product Ratings'!Q2984</f>
        <v/>
      </c>
      <c r="R2983" s="139" t="str">
        <f>'Product Ratings'!R2984</f>
        <v/>
      </c>
      <c r="S2983" s="139" t="str">
        <f>'Product Ratings'!S2984</f>
        <v/>
      </c>
      <c r="T2983" s="307" t="str">
        <f>'Product Ratings'!T2984</f>
        <v/>
      </c>
      <c r="U2983" s="146"/>
      <c r="V2983" s="146"/>
      <c r="W2983" s="146"/>
    </row>
    <row r="2984" ht="12.75" customHeight="1">
      <c r="A2984" s="146"/>
      <c r="B2984" s="146" t="str">
        <f>'Product Ratings'!B2985</f>
        <v/>
      </c>
      <c r="C2984" s="146" t="str">
        <f>'Product Ratings'!C2985</f>
        <v/>
      </c>
      <c r="D2984" s="146" t="str">
        <f>'Product Ratings'!D2985</f>
        <v/>
      </c>
      <c r="E2984" s="146" t="str">
        <f>'Product Ratings'!E2985</f>
        <v/>
      </c>
      <c r="F2984" s="146" t="str">
        <f>'Product Ratings'!F2985</f>
        <v/>
      </c>
      <c r="G2984" s="146" t="str">
        <f>'Product Ratings'!G2985</f>
        <v/>
      </c>
      <c r="H2984" s="146" t="str">
        <f>'Product Ratings'!H2985</f>
        <v/>
      </c>
      <c r="I2984" s="146" t="str">
        <f>'Product Ratings'!I2985</f>
        <v/>
      </c>
      <c r="J2984" s="305" t="str">
        <f>'Product Ratings'!J2985</f>
        <v/>
      </c>
      <c r="K2984" s="146" t="str">
        <f>'Product Ratings'!K2985</f>
        <v/>
      </c>
      <c r="L2984" s="146" t="str">
        <f>'Product Ratings'!L2985</f>
        <v/>
      </c>
      <c r="M2984" s="134" t="str">
        <f>'Product Ratings'!M2985</f>
        <v/>
      </c>
      <c r="N2984" s="146"/>
      <c r="O2984" s="139" t="str">
        <f>'Product Ratings'!O2985</f>
        <v/>
      </c>
      <c r="P2984" s="139" t="str">
        <f>'Product Ratings'!P2985</f>
        <v/>
      </c>
      <c r="Q2984" s="139" t="str">
        <f>'Product Ratings'!Q2985</f>
        <v/>
      </c>
      <c r="R2984" s="139" t="str">
        <f>'Product Ratings'!R2985</f>
        <v/>
      </c>
      <c r="S2984" s="139" t="str">
        <f>'Product Ratings'!S2985</f>
        <v/>
      </c>
      <c r="T2984" s="307" t="str">
        <f>'Product Ratings'!T2985</f>
        <v/>
      </c>
      <c r="U2984" s="146"/>
      <c r="V2984" s="146"/>
      <c r="W2984" s="146"/>
    </row>
    <row r="2985" ht="12.75" customHeight="1">
      <c r="A2985" s="146"/>
      <c r="B2985" s="146" t="str">
        <f>'Product Ratings'!B2986</f>
        <v/>
      </c>
      <c r="C2985" s="146" t="str">
        <f>'Product Ratings'!C2986</f>
        <v/>
      </c>
      <c r="D2985" s="146" t="str">
        <f>'Product Ratings'!D2986</f>
        <v/>
      </c>
      <c r="E2985" s="146" t="str">
        <f>'Product Ratings'!E2986</f>
        <v/>
      </c>
      <c r="F2985" s="146" t="str">
        <f>'Product Ratings'!F2986</f>
        <v/>
      </c>
      <c r="G2985" s="146" t="str">
        <f>'Product Ratings'!G2986</f>
        <v/>
      </c>
      <c r="H2985" s="146" t="str">
        <f>'Product Ratings'!H2986</f>
        <v/>
      </c>
      <c r="I2985" s="146" t="str">
        <f>'Product Ratings'!I2986</f>
        <v/>
      </c>
      <c r="J2985" s="305" t="str">
        <f>'Product Ratings'!J2986</f>
        <v/>
      </c>
      <c r="K2985" s="146" t="str">
        <f>'Product Ratings'!K2986</f>
        <v/>
      </c>
      <c r="L2985" s="146" t="str">
        <f>'Product Ratings'!L2986</f>
        <v/>
      </c>
      <c r="M2985" s="134" t="str">
        <f>'Product Ratings'!M2986</f>
        <v/>
      </c>
      <c r="N2985" s="146"/>
      <c r="O2985" s="139" t="str">
        <f>'Product Ratings'!O2986</f>
        <v/>
      </c>
      <c r="P2985" s="139" t="str">
        <f>'Product Ratings'!P2986</f>
        <v/>
      </c>
      <c r="Q2985" s="139" t="str">
        <f>'Product Ratings'!Q2986</f>
        <v/>
      </c>
      <c r="R2985" s="139" t="str">
        <f>'Product Ratings'!R2986</f>
        <v/>
      </c>
      <c r="S2985" s="139" t="str">
        <f>'Product Ratings'!S2986</f>
        <v/>
      </c>
      <c r="T2985" s="307" t="str">
        <f>'Product Ratings'!T2986</f>
        <v/>
      </c>
      <c r="U2985" s="146"/>
      <c r="V2985" s="146"/>
      <c r="W2985" s="146"/>
    </row>
    <row r="2986" ht="12.75" customHeight="1">
      <c r="A2986" s="146"/>
      <c r="B2986" s="146" t="str">
        <f>'Product Ratings'!B2987</f>
        <v/>
      </c>
      <c r="C2986" s="146" t="str">
        <f>'Product Ratings'!C2987</f>
        <v/>
      </c>
      <c r="D2986" s="146" t="str">
        <f>'Product Ratings'!D2987</f>
        <v/>
      </c>
      <c r="E2986" s="146" t="str">
        <f>'Product Ratings'!E2987</f>
        <v/>
      </c>
      <c r="F2986" s="146" t="str">
        <f>'Product Ratings'!F2987</f>
        <v/>
      </c>
      <c r="G2986" s="146" t="str">
        <f>'Product Ratings'!G2987</f>
        <v/>
      </c>
      <c r="H2986" s="146" t="str">
        <f>'Product Ratings'!H2987</f>
        <v/>
      </c>
      <c r="I2986" s="146" t="str">
        <f>'Product Ratings'!I2987</f>
        <v/>
      </c>
      <c r="J2986" s="305" t="str">
        <f>'Product Ratings'!J2987</f>
        <v/>
      </c>
      <c r="K2986" s="146" t="str">
        <f>'Product Ratings'!K2987</f>
        <v/>
      </c>
      <c r="L2986" s="146" t="str">
        <f>'Product Ratings'!L2987</f>
        <v/>
      </c>
      <c r="M2986" s="134" t="str">
        <f>'Product Ratings'!M2987</f>
        <v/>
      </c>
      <c r="N2986" s="146"/>
      <c r="O2986" s="139" t="str">
        <f>'Product Ratings'!O2987</f>
        <v/>
      </c>
      <c r="P2986" s="139" t="str">
        <f>'Product Ratings'!P2987</f>
        <v/>
      </c>
      <c r="Q2986" s="139" t="str">
        <f>'Product Ratings'!Q2987</f>
        <v/>
      </c>
      <c r="R2986" s="139" t="str">
        <f>'Product Ratings'!R2987</f>
        <v/>
      </c>
      <c r="S2986" s="139" t="str">
        <f>'Product Ratings'!S2987</f>
        <v/>
      </c>
      <c r="T2986" s="307" t="str">
        <f>'Product Ratings'!T2987</f>
        <v/>
      </c>
      <c r="U2986" s="146"/>
      <c r="V2986" s="146"/>
      <c r="W2986" s="146"/>
    </row>
    <row r="2987" ht="12.75" customHeight="1">
      <c r="A2987" s="146"/>
      <c r="B2987" s="146" t="str">
        <f>'Product Ratings'!B2988</f>
        <v/>
      </c>
      <c r="C2987" s="146" t="str">
        <f>'Product Ratings'!C2988</f>
        <v/>
      </c>
      <c r="D2987" s="146" t="str">
        <f>'Product Ratings'!D2988</f>
        <v/>
      </c>
      <c r="E2987" s="146" t="str">
        <f>'Product Ratings'!E2988</f>
        <v/>
      </c>
      <c r="F2987" s="146" t="str">
        <f>'Product Ratings'!F2988</f>
        <v/>
      </c>
      <c r="G2987" s="146" t="str">
        <f>'Product Ratings'!G2988</f>
        <v/>
      </c>
      <c r="H2987" s="146" t="str">
        <f>'Product Ratings'!H2988</f>
        <v/>
      </c>
      <c r="I2987" s="146" t="str">
        <f>'Product Ratings'!I2988</f>
        <v/>
      </c>
      <c r="J2987" s="305" t="str">
        <f>'Product Ratings'!J2988</f>
        <v/>
      </c>
      <c r="K2987" s="146" t="str">
        <f>'Product Ratings'!K2988</f>
        <v/>
      </c>
      <c r="L2987" s="146" t="str">
        <f>'Product Ratings'!L2988</f>
        <v/>
      </c>
      <c r="M2987" s="134" t="str">
        <f>'Product Ratings'!M2988</f>
        <v/>
      </c>
      <c r="N2987" s="146"/>
      <c r="O2987" s="139" t="str">
        <f>'Product Ratings'!O2988</f>
        <v/>
      </c>
      <c r="P2987" s="139" t="str">
        <f>'Product Ratings'!P2988</f>
        <v/>
      </c>
      <c r="Q2987" s="139" t="str">
        <f>'Product Ratings'!Q2988</f>
        <v/>
      </c>
      <c r="R2987" s="139" t="str">
        <f>'Product Ratings'!R2988</f>
        <v/>
      </c>
      <c r="S2987" s="139" t="str">
        <f>'Product Ratings'!S2988</f>
        <v/>
      </c>
      <c r="T2987" s="307" t="str">
        <f>'Product Ratings'!T2988</f>
        <v/>
      </c>
      <c r="U2987" s="146"/>
      <c r="V2987" s="146"/>
      <c r="W2987" s="146"/>
    </row>
    <row r="2988" ht="12.75" customHeight="1">
      <c r="A2988" s="146"/>
      <c r="B2988" s="146" t="str">
        <f>'Product Ratings'!B2989</f>
        <v/>
      </c>
      <c r="C2988" s="146" t="str">
        <f>'Product Ratings'!C2989</f>
        <v/>
      </c>
      <c r="D2988" s="146" t="str">
        <f>'Product Ratings'!D2989</f>
        <v/>
      </c>
      <c r="E2988" s="146" t="str">
        <f>'Product Ratings'!E2989</f>
        <v/>
      </c>
      <c r="F2988" s="146" t="str">
        <f>'Product Ratings'!F2989</f>
        <v/>
      </c>
      <c r="G2988" s="146" t="str">
        <f>'Product Ratings'!G2989</f>
        <v/>
      </c>
      <c r="H2988" s="146" t="str">
        <f>'Product Ratings'!H2989</f>
        <v/>
      </c>
      <c r="I2988" s="146" t="str">
        <f>'Product Ratings'!I2989</f>
        <v/>
      </c>
      <c r="J2988" s="305" t="str">
        <f>'Product Ratings'!J2989</f>
        <v/>
      </c>
      <c r="K2988" s="146" t="str">
        <f>'Product Ratings'!K2989</f>
        <v/>
      </c>
      <c r="L2988" s="146" t="str">
        <f>'Product Ratings'!L2989</f>
        <v/>
      </c>
      <c r="M2988" s="134" t="str">
        <f>'Product Ratings'!M2989</f>
        <v/>
      </c>
      <c r="N2988" s="146"/>
      <c r="O2988" s="139" t="str">
        <f>'Product Ratings'!O2989</f>
        <v/>
      </c>
      <c r="P2988" s="139" t="str">
        <f>'Product Ratings'!P2989</f>
        <v/>
      </c>
      <c r="Q2988" s="139" t="str">
        <f>'Product Ratings'!Q2989</f>
        <v/>
      </c>
      <c r="R2988" s="139" t="str">
        <f>'Product Ratings'!R2989</f>
        <v/>
      </c>
      <c r="S2988" s="139" t="str">
        <f>'Product Ratings'!S2989</f>
        <v/>
      </c>
      <c r="T2988" s="307" t="str">
        <f>'Product Ratings'!T2989</f>
        <v/>
      </c>
      <c r="U2988" s="146"/>
      <c r="V2988" s="146"/>
      <c r="W2988" s="146"/>
    </row>
    <row r="2989" ht="12.75" customHeight="1">
      <c r="A2989" s="146"/>
      <c r="B2989" s="146" t="str">
        <f>'Product Ratings'!B2990</f>
        <v/>
      </c>
      <c r="C2989" s="146" t="str">
        <f>'Product Ratings'!C2990</f>
        <v/>
      </c>
      <c r="D2989" s="146" t="str">
        <f>'Product Ratings'!D2990</f>
        <v/>
      </c>
      <c r="E2989" s="146" t="str">
        <f>'Product Ratings'!E2990</f>
        <v/>
      </c>
      <c r="F2989" s="146" t="str">
        <f>'Product Ratings'!F2990</f>
        <v/>
      </c>
      <c r="G2989" s="146" t="str">
        <f>'Product Ratings'!G2990</f>
        <v/>
      </c>
      <c r="H2989" s="146" t="str">
        <f>'Product Ratings'!H2990</f>
        <v/>
      </c>
      <c r="I2989" s="146" t="str">
        <f>'Product Ratings'!I2990</f>
        <v/>
      </c>
      <c r="J2989" s="305" t="str">
        <f>'Product Ratings'!J2990</f>
        <v/>
      </c>
      <c r="K2989" s="146" t="str">
        <f>'Product Ratings'!K2990</f>
        <v/>
      </c>
      <c r="L2989" s="146" t="str">
        <f>'Product Ratings'!L2990</f>
        <v/>
      </c>
      <c r="M2989" s="134" t="str">
        <f>'Product Ratings'!M2990</f>
        <v/>
      </c>
      <c r="N2989" s="146"/>
      <c r="O2989" s="139" t="str">
        <f>'Product Ratings'!O2990</f>
        <v/>
      </c>
      <c r="P2989" s="139" t="str">
        <f>'Product Ratings'!P2990</f>
        <v/>
      </c>
      <c r="Q2989" s="139" t="str">
        <f>'Product Ratings'!Q2990</f>
        <v/>
      </c>
      <c r="R2989" s="139" t="str">
        <f>'Product Ratings'!R2990</f>
        <v/>
      </c>
      <c r="S2989" s="139" t="str">
        <f>'Product Ratings'!S2990</f>
        <v/>
      </c>
      <c r="T2989" s="307" t="str">
        <f>'Product Ratings'!T2990</f>
        <v/>
      </c>
      <c r="U2989" s="146"/>
      <c r="V2989" s="146"/>
      <c r="W2989" s="146"/>
    </row>
    <row r="2990" ht="12.75" customHeight="1">
      <c r="A2990" s="146"/>
      <c r="B2990" s="146" t="str">
        <f>'Product Ratings'!B2991</f>
        <v/>
      </c>
      <c r="C2990" s="146" t="str">
        <f>'Product Ratings'!C2991</f>
        <v/>
      </c>
      <c r="D2990" s="146" t="str">
        <f>'Product Ratings'!D2991</f>
        <v/>
      </c>
      <c r="E2990" s="146" t="str">
        <f>'Product Ratings'!E2991</f>
        <v/>
      </c>
      <c r="F2990" s="146" t="str">
        <f>'Product Ratings'!F2991</f>
        <v/>
      </c>
      <c r="G2990" s="146" t="str">
        <f>'Product Ratings'!G2991</f>
        <v/>
      </c>
      <c r="H2990" s="146" t="str">
        <f>'Product Ratings'!H2991</f>
        <v/>
      </c>
      <c r="I2990" s="146" t="str">
        <f>'Product Ratings'!I2991</f>
        <v/>
      </c>
      <c r="J2990" s="305" t="str">
        <f>'Product Ratings'!J2991</f>
        <v/>
      </c>
      <c r="K2990" s="146" t="str">
        <f>'Product Ratings'!K2991</f>
        <v/>
      </c>
      <c r="L2990" s="146" t="str">
        <f>'Product Ratings'!L2991</f>
        <v/>
      </c>
      <c r="M2990" s="134" t="str">
        <f>'Product Ratings'!M2991</f>
        <v/>
      </c>
      <c r="N2990" s="146"/>
      <c r="O2990" s="139" t="str">
        <f>'Product Ratings'!O2991</f>
        <v/>
      </c>
      <c r="P2990" s="139" t="str">
        <f>'Product Ratings'!P2991</f>
        <v/>
      </c>
      <c r="Q2990" s="139" t="str">
        <f>'Product Ratings'!Q2991</f>
        <v/>
      </c>
      <c r="R2990" s="139" t="str">
        <f>'Product Ratings'!R2991</f>
        <v/>
      </c>
      <c r="S2990" s="139" t="str">
        <f>'Product Ratings'!S2991</f>
        <v/>
      </c>
      <c r="T2990" s="307" t="str">
        <f>'Product Ratings'!T2991</f>
        <v/>
      </c>
      <c r="U2990" s="146"/>
      <c r="V2990" s="146"/>
      <c r="W2990" s="146"/>
    </row>
    <row r="2991" ht="12.75" customHeight="1">
      <c r="A2991" s="146"/>
      <c r="B2991" s="146" t="str">
        <f>'Product Ratings'!B2992</f>
        <v/>
      </c>
      <c r="C2991" s="146" t="str">
        <f>'Product Ratings'!C2992</f>
        <v/>
      </c>
      <c r="D2991" s="146" t="str">
        <f>'Product Ratings'!D2992</f>
        <v/>
      </c>
      <c r="E2991" s="146" t="str">
        <f>'Product Ratings'!E2992</f>
        <v/>
      </c>
      <c r="F2991" s="146" t="str">
        <f>'Product Ratings'!F2992</f>
        <v/>
      </c>
      <c r="G2991" s="146" t="str">
        <f>'Product Ratings'!G2992</f>
        <v/>
      </c>
      <c r="H2991" s="146" t="str">
        <f>'Product Ratings'!H2992</f>
        <v/>
      </c>
      <c r="I2991" s="146" t="str">
        <f>'Product Ratings'!I2992</f>
        <v/>
      </c>
      <c r="J2991" s="305" t="str">
        <f>'Product Ratings'!J2992</f>
        <v/>
      </c>
      <c r="K2991" s="146" t="str">
        <f>'Product Ratings'!K2992</f>
        <v/>
      </c>
      <c r="L2991" s="146" t="str">
        <f>'Product Ratings'!L2992</f>
        <v/>
      </c>
      <c r="M2991" s="134" t="str">
        <f>'Product Ratings'!M2992</f>
        <v/>
      </c>
      <c r="N2991" s="146"/>
      <c r="O2991" s="139" t="str">
        <f>'Product Ratings'!O2992</f>
        <v/>
      </c>
      <c r="P2991" s="139" t="str">
        <f>'Product Ratings'!P2992</f>
        <v/>
      </c>
      <c r="Q2991" s="139" t="str">
        <f>'Product Ratings'!Q2992</f>
        <v/>
      </c>
      <c r="R2991" s="139" t="str">
        <f>'Product Ratings'!R2992</f>
        <v/>
      </c>
      <c r="S2991" s="139" t="str">
        <f>'Product Ratings'!S2992</f>
        <v/>
      </c>
      <c r="T2991" s="307" t="str">
        <f>'Product Ratings'!T2992</f>
        <v/>
      </c>
      <c r="U2991" s="146"/>
      <c r="V2991" s="146"/>
      <c r="W2991" s="146"/>
    </row>
    <row r="2992" ht="12.75" customHeight="1">
      <c r="A2992" s="146"/>
      <c r="B2992" s="146" t="str">
        <f>'Product Ratings'!B2993</f>
        <v/>
      </c>
      <c r="C2992" s="146" t="str">
        <f>'Product Ratings'!C2993</f>
        <v/>
      </c>
      <c r="D2992" s="146" t="str">
        <f>'Product Ratings'!D2993</f>
        <v/>
      </c>
      <c r="E2992" s="146" t="str">
        <f>'Product Ratings'!E2993</f>
        <v/>
      </c>
      <c r="F2992" s="146" t="str">
        <f>'Product Ratings'!F2993</f>
        <v/>
      </c>
      <c r="G2992" s="146" t="str">
        <f>'Product Ratings'!G2993</f>
        <v/>
      </c>
      <c r="H2992" s="146" t="str">
        <f>'Product Ratings'!H2993</f>
        <v/>
      </c>
      <c r="I2992" s="146" t="str">
        <f>'Product Ratings'!I2993</f>
        <v/>
      </c>
      <c r="J2992" s="305" t="str">
        <f>'Product Ratings'!J2993</f>
        <v/>
      </c>
      <c r="K2992" s="146" t="str">
        <f>'Product Ratings'!K2993</f>
        <v/>
      </c>
      <c r="L2992" s="146" t="str">
        <f>'Product Ratings'!L2993</f>
        <v/>
      </c>
      <c r="M2992" s="134" t="str">
        <f>'Product Ratings'!M2993</f>
        <v/>
      </c>
      <c r="N2992" s="146"/>
      <c r="O2992" s="139" t="str">
        <f>'Product Ratings'!O2993</f>
        <v/>
      </c>
      <c r="P2992" s="139" t="str">
        <f>'Product Ratings'!P2993</f>
        <v/>
      </c>
      <c r="Q2992" s="139" t="str">
        <f>'Product Ratings'!Q2993</f>
        <v/>
      </c>
      <c r="R2992" s="139" t="str">
        <f>'Product Ratings'!R2993</f>
        <v/>
      </c>
      <c r="S2992" s="139" t="str">
        <f>'Product Ratings'!S2993</f>
        <v/>
      </c>
      <c r="T2992" s="307" t="str">
        <f>'Product Ratings'!T2993</f>
        <v/>
      </c>
      <c r="U2992" s="146"/>
      <c r="V2992" s="146"/>
      <c r="W2992" s="146"/>
    </row>
    <row r="2993" ht="12.75" customHeight="1">
      <c r="A2993" s="146"/>
      <c r="B2993" s="146" t="str">
        <f>'Product Ratings'!B2994</f>
        <v/>
      </c>
      <c r="C2993" s="146" t="str">
        <f>'Product Ratings'!C2994</f>
        <v/>
      </c>
      <c r="D2993" s="146" t="str">
        <f>'Product Ratings'!D2994</f>
        <v/>
      </c>
      <c r="E2993" s="146" t="str">
        <f>'Product Ratings'!E2994</f>
        <v/>
      </c>
      <c r="F2993" s="146" t="str">
        <f>'Product Ratings'!F2994</f>
        <v/>
      </c>
      <c r="G2993" s="146" t="str">
        <f>'Product Ratings'!G2994</f>
        <v/>
      </c>
      <c r="H2993" s="146" t="str">
        <f>'Product Ratings'!H2994</f>
        <v/>
      </c>
      <c r="I2993" s="146" t="str">
        <f>'Product Ratings'!I2994</f>
        <v/>
      </c>
      <c r="J2993" s="305" t="str">
        <f>'Product Ratings'!J2994</f>
        <v/>
      </c>
      <c r="K2993" s="146" t="str">
        <f>'Product Ratings'!K2994</f>
        <v/>
      </c>
      <c r="L2993" s="146" t="str">
        <f>'Product Ratings'!L2994</f>
        <v/>
      </c>
      <c r="M2993" s="134" t="str">
        <f>'Product Ratings'!M2994</f>
        <v/>
      </c>
      <c r="N2993" s="146"/>
      <c r="O2993" s="139" t="str">
        <f>'Product Ratings'!O2994</f>
        <v/>
      </c>
      <c r="P2993" s="139" t="str">
        <f>'Product Ratings'!P2994</f>
        <v/>
      </c>
      <c r="Q2993" s="139" t="str">
        <f>'Product Ratings'!Q2994</f>
        <v/>
      </c>
      <c r="R2993" s="139" t="str">
        <f>'Product Ratings'!R2994</f>
        <v/>
      </c>
      <c r="S2993" s="139" t="str">
        <f>'Product Ratings'!S2994</f>
        <v/>
      </c>
      <c r="T2993" s="307" t="str">
        <f>'Product Ratings'!T2994</f>
        <v/>
      </c>
      <c r="U2993" s="146"/>
      <c r="V2993" s="146"/>
      <c r="W2993" s="146"/>
    </row>
    <row r="2994" ht="12.75" customHeight="1">
      <c r="A2994" s="146"/>
      <c r="B2994" s="146" t="str">
        <f>'Product Ratings'!B2995</f>
        <v/>
      </c>
      <c r="C2994" s="146" t="str">
        <f>'Product Ratings'!C2995</f>
        <v/>
      </c>
      <c r="D2994" s="146" t="str">
        <f>'Product Ratings'!D2995</f>
        <v/>
      </c>
      <c r="E2994" s="146" t="str">
        <f>'Product Ratings'!E2995</f>
        <v/>
      </c>
      <c r="F2994" s="146" t="str">
        <f>'Product Ratings'!F2995</f>
        <v/>
      </c>
      <c r="G2994" s="146" t="str">
        <f>'Product Ratings'!G2995</f>
        <v/>
      </c>
      <c r="H2994" s="146" t="str">
        <f>'Product Ratings'!H2995</f>
        <v/>
      </c>
      <c r="I2994" s="146" t="str">
        <f>'Product Ratings'!I2995</f>
        <v/>
      </c>
      <c r="J2994" s="305" t="str">
        <f>'Product Ratings'!J2995</f>
        <v/>
      </c>
      <c r="K2994" s="146" t="str">
        <f>'Product Ratings'!K2995</f>
        <v/>
      </c>
      <c r="L2994" s="146" t="str">
        <f>'Product Ratings'!L2995</f>
        <v/>
      </c>
      <c r="M2994" s="134" t="str">
        <f>'Product Ratings'!M2995</f>
        <v/>
      </c>
      <c r="N2994" s="146"/>
      <c r="O2994" s="139" t="str">
        <f>'Product Ratings'!O2995</f>
        <v/>
      </c>
      <c r="P2994" s="139" t="str">
        <f>'Product Ratings'!P2995</f>
        <v/>
      </c>
      <c r="Q2994" s="139" t="str">
        <f>'Product Ratings'!Q2995</f>
        <v/>
      </c>
      <c r="R2994" s="139" t="str">
        <f>'Product Ratings'!R2995</f>
        <v/>
      </c>
      <c r="S2994" s="139" t="str">
        <f>'Product Ratings'!S2995</f>
        <v/>
      </c>
      <c r="T2994" s="307" t="str">
        <f>'Product Ratings'!T2995</f>
        <v/>
      </c>
      <c r="U2994" s="146"/>
      <c r="V2994" s="146"/>
      <c r="W2994" s="146"/>
    </row>
    <row r="2995" ht="12.75" customHeight="1">
      <c r="A2995" s="146"/>
      <c r="B2995" s="146" t="str">
        <f>'Product Ratings'!B2996</f>
        <v/>
      </c>
      <c r="C2995" s="146" t="str">
        <f>'Product Ratings'!C2996</f>
        <v/>
      </c>
      <c r="D2995" s="146" t="str">
        <f>'Product Ratings'!D2996</f>
        <v/>
      </c>
      <c r="E2995" s="146" t="str">
        <f>'Product Ratings'!E2996</f>
        <v/>
      </c>
      <c r="F2995" s="146" t="str">
        <f>'Product Ratings'!F2996</f>
        <v/>
      </c>
      <c r="G2995" s="146" t="str">
        <f>'Product Ratings'!G2996</f>
        <v/>
      </c>
      <c r="H2995" s="146" t="str">
        <f>'Product Ratings'!H2996</f>
        <v/>
      </c>
      <c r="I2995" s="146" t="str">
        <f>'Product Ratings'!I2996</f>
        <v/>
      </c>
      <c r="J2995" s="305" t="str">
        <f>'Product Ratings'!J2996</f>
        <v/>
      </c>
      <c r="K2995" s="146" t="str">
        <f>'Product Ratings'!K2996</f>
        <v/>
      </c>
      <c r="L2995" s="146" t="str">
        <f>'Product Ratings'!L2996</f>
        <v/>
      </c>
      <c r="M2995" s="134" t="str">
        <f>'Product Ratings'!M2996</f>
        <v/>
      </c>
      <c r="N2995" s="146"/>
      <c r="O2995" s="139" t="str">
        <f>'Product Ratings'!O2996</f>
        <v/>
      </c>
      <c r="P2995" s="139" t="str">
        <f>'Product Ratings'!P2996</f>
        <v/>
      </c>
      <c r="Q2995" s="139" t="str">
        <f>'Product Ratings'!Q2996</f>
        <v/>
      </c>
      <c r="R2995" s="139" t="str">
        <f>'Product Ratings'!R2996</f>
        <v/>
      </c>
      <c r="S2995" s="139" t="str">
        <f>'Product Ratings'!S2996</f>
        <v/>
      </c>
      <c r="T2995" s="307" t="str">
        <f>'Product Ratings'!T2996</f>
        <v/>
      </c>
      <c r="U2995" s="146"/>
      <c r="V2995" s="146"/>
      <c r="W2995" s="146"/>
    </row>
    <row r="2996" ht="12.75" customHeight="1">
      <c r="A2996" s="146"/>
      <c r="B2996" s="146" t="str">
        <f>'Product Ratings'!B2997</f>
        <v/>
      </c>
      <c r="C2996" s="146" t="str">
        <f>'Product Ratings'!C2997</f>
        <v/>
      </c>
      <c r="D2996" s="146" t="str">
        <f>'Product Ratings'!D2997</f>
        <v/>
      </c>
      <c r="E2996" s="146" t="str">
        <f>'Product Ratings'!E2997</f>
        <v/>
      </c>
      <c r="F2996" s="146" t="str">
        <f>'Product Ratings'!F2997</f>
        <v/>
      </c>
      <c r="G2996" s="146" t="str">
        <f>'Product Ratings'!G2997</f>
        <v/>
      </c>
      <c r="H2996" s="146" t="str">
        <f>'Product Ratings'!H2997</f>
        <v/>
      </c>
      <c r="I2996" s="146" t="str">
        <f>'Product Ratings'!I2997</f>
        <v/>
      </c>
      <c r="J2996" s="305" t="str">
        <f>'Product Ratings'!J2997</f>
        <v/>
      </c>
      <c r="K2996" s="146" t="str">
        <f>'Product Ratings'!K2997</f>
        <v/>
      </c>
      <c r="L2996" s="146" t="str">
        <f>'Product Ratings'!L2997</f>
        <v/>
      </c>
      <c r="M2996" s="134" t="str">
        <f>'Product Ratings'!M2997</f>
        <v/>
      </c>
      <c r="N2996" s="146"/>
      <c r="O2996" s="139" t="str">
        <f>'Product Ratings'!O2997</f>
        <v/>
      </c>
      <c r="P2996" s="139" t="str">
        <f>'Product Ratings'!P2997</f>
        <v/>
      </c>
      <c r="Q2996" s="139" t="str">
        <f>'Product Ratings'!Q2997</f>
        <v/>
      </c>
      <c r="R2996" s="139" t="str">
        <f>'Product Ratings'!R2997</f>
        <v/>
      </c>
      <c r="S2996" s="139" t="str">
        <f>'Product Ratings'!S2997</f>
        <v/>
      </c>
      <c r="T2996" s="307" t="str">
        <f>'Product Ratings'!T2997</f>
        <v/>
      </c>
      <c r="U2996" s="146"/>
      <c r="V2996" s="146"/>
      <c r="W2996" s="146"/>
    </row>
    <row r="2997" ht="12.75" customHeight="1">
      <c r="A2997" s="146"/>
      <c r="B2997" s="146" t="str">
        <f>'Product Ratings'!B2998</f>
        <v/>
      </c>
      <c r="C2997" s="146" t="str">
        <f>'Product Ratings'!C2998</f>
        <v/>
      </c>
      <c r="D2997" s="146" t="str">
        <f>'Product Ratings'!D2998</f>
        <v/>
      </c>
      <c r="E2997" s="146" t="str">
        <f>'Product Ratings'!E2998</f>
        <v/>
      </c>
      <c r="F2997" s="146" t="str">
        <f>'Product Ratings'!F2998</f>
        <v/>
      </c>
      <c r="G2997" s="146" t="str">
        <f>'Product Ratings'!G2998</f>
        <v/>
      </c>
      <c r="H2997" s="146" t="str">
        <f>'Product Ratings'!H2998</f>
        <v/>
      </c>
      <c r="I2997" s="146" t="str">
        <f>'Product Ratings'!I2998</f>
        <v/>
      </c>
      <c r="J2997" s="305" t="str">
        <f>'Product Ratings'!J2998</f>
        <v/>
      </c>
      <c r="K2997" s="146" t="str">
        <f>'Product Ratings'!K2998</f>
        <v/>
      </c>
      <c r="L2997" s="146" t="str">
        <f>'Product Ratings'!L2998</f>
        <v/>
      </c>
      <c r="M2997" s="134" t="str">
        <f>'Product Ratings'!M2998</f>
        <v/>
      </c>
      <c r="N2997" s="146"/>
      <c r="O2997" s="139" t="str">
        <f>'Product Ratings'!O2998</f>
        <v/>
      </c>
      <c r="P2997" s="139" t="str">
        <f>'Product Ratings'!P2998</f>
        <v/>
      </c>
      <c r="Q2997" s="139" t="str">
        <f>'Product Ratings'!Q2998</f>
        <v/>
      </c>
      <c r="R2997" s="139" t="str">
        <f>'Product Ratings'!R2998</f>
        <v/>
      </c>
      <c r="S2997" s="139" t="str">
        <f>'Product Ratings'!S2998</f>
        <v/>
      </c>
      <c r="T2997" s="307" t="str">
        <f>'Product Ratings'!T2998</f>
        <v/>
      </c>
      <c r="U2997" s="146"/>
      <c r="V2997" s="146"/>
      <c r="W2997" s="146"/>
    </row>
    <row r="2998" ht="12.75" customHeight="1">
      <c r="A2998" s="146"/>
      <c r="B2998" s="146" t="str">
        <f>'Product Ratings'!B2999</f>
        <v/>
      </c>
      <c r="C2998" s="146" t="str">
        <f>'Product Ratings'!C2999</f>
        <v/>
      </c>
      <c r="D2998" s="146" t="str">
        <f>'Product Ratings'!D2999</f>
        <v/>
      </c>
      <c r="E2998" s="146" t="str">
        <f>'Product Ratings'!E2999</f>
        <v/>
      </c>
      <c r="F2998" s="146" t="str">
        <f>'Product Ratings'!F2999</f>
        <v/>
      </c>
      <c r="G2998" s="146" t="str">
        <f>'Product Ratings'!G2999</f>
        <v/>
      </c>
      <c r="H2998" s="146" t="str">
        <f>'Product Ratings'!H2999</f>
        <v/>
      </c>
      <c r="I2998" s="146" t="str">
        <f>'Product Ratings'!I2999</f>
        <v/>
      </c>
      <c r="J2998" s="305" t="str">
        <f>'Product Ratings'!J2999</f>
        <v/>
      </c>
      <c r="K2998" s="146" t="str">
        <f>'Product Ratings'!K2999</f>
        <v/>
      </c>
      <c r="L2998" s="146" t="str">
        <f>'Product Ratings'!L2999</f>
        <v/>
      </c>
      <c r="M2998" s="134" t="str">
        <f>'Product Ratings'!M2999</f>
        <v/>
      </c>
      <c r="N2998" s="146"/>
      <c r="O2998" s="139" t="str">
        <f>'Product Ratings'!O2999</f>
        <v/>
      </c>
      <c r="P2998" s="139" t="str">
        <f>'Product Ratings'!P2999</f>
        <v/>
      </c>
      <c r="Q2998" s="139" t="str">
        <f>'Product Ratings'!Q2999</f>
        <v/>
      </c>
      <c r="R2998" s="139" t="str">
        <f>'Product Ratings'!R2999</f>
        <v/>
      </c>
      <c r="S2998" s="139" t="str">
        <f>'Product Ratings'!S2999</f>
        <v/>
      </c>
      <c r="T2998" s="307" t="str">
        <f>'Product Ratings'!T2999</f>
        <v/>
      </c>
      <c r="U2998" s="146"/>
      <c r="V2998" s="146"/>
      <c r="W2998" s="146"/>
    </row>
    <row r="2999" ht="12.75" customHeight="1">
      <c r="A2999" s="146"/>
      <c r="B2999" s="146" t="str">
        <f>'Product Ratings'!B3000</f>
        <v/>
      </c>
      <c r="C2999" s="146" t="str">
        <f>'Product Ratings'!C3000</f>
        <v/>
      </c>
      <c r="D2999" s="146" t="str">
        <f>'Product Ratings'!D3000</f>
        <v/>
      </c>
      <c r="E2999" s="146" t="str">
        <f>'Product Ratings'!E3000</f>
        <v/>
      </c>
      <c r="F2999" s="146" t="str">
        <f>'Product Ratings'!F3000</f>
        <v/>
      </c>
      <c r="G2999" s="146" t="str">
        <f>'Product Ratings'!G3000</f>
        <v/>
      </c>
      <c r="H2999" s="146" t="str">
        <f>'Product Ratings'!H3000</f>
        <v/>
      </c>
      <c r="I2999" s="146" t="str">
        <f>'Product Ratings'!I3000</f>
        <v/>
      </c>
      <c r="J2999" s="305" t="str">
        <f>'Product Ratings'!J3000</f>
        <v/>
      </c>
      <c r="K2999" s="146" t="str">
        <f>'Product Ratings'!K3000</f>
        <v/>
      </c>
      <c r="L2999" s="146" t="str">
        <f>'Product Ratings'!L3000</f>
        <v/>
      </c>
      <c r="M2999" s="134" t="str">
        <f>'Product Ratings'!M3000</f>
        <v/>
      </c>
      <c r="N2999" s="146"/>
      <c r="O2999" s="139" t="str">
        <f>'Product Ratings'!O3000</f>
        <v/>
      </c>
      <c r="P2999" s="139" t="str">
        <f>'Product Ratings'!P3000</f>
        <v/>
      </c>
      <c r="Q2999" s="139" t="str">
        <f>'Product Ratings'!Q3000</f>
        <v/>
      </c>
      <c r="R2999" s="139" t="str">
        <f>'Product Ratings'!R3000</f>
        <v/>
      </c>
      <c r="S2999" s="139" t="str">
        <f>'Product Ratings'!S3000</f>
        <v/>
      </c>
      <c r="T2999" s="307" t="str">
        <f>'Product Ratings'!T3000</f>
        <v/>
      </c>
      <c r="U2999" s="146"/>
      <c r="V2999" s="146"/>
      <c r="W2999" s="146"/>
    </row>
    <row r="3000" ht="12.75" customHeight="1">
      <c r="A3000" s="146"/>
      <c r="B3000" s="146" t="str">
        <f>'Product Ratings'!B3001</f>
        <v/>
      </c>
      <c r="C3000" s="146" t="str">
        <f>'Product Ratings'!C3001</f>
        <v/>
      </c>
      <c r="D3000" s="146" t="str">
        <f>'Product Ratings'!D3001</f>
        <v/>
      </c>
      <c r="E3000" s="146" t="str">
        <f>'Product Ratings'!E3001</f>
        <v/>
      </c>
      <c r="F3000" s="146" t="str">
        <f>'Product Ratings'!F3001</f>
        <v/>
      </c>
      <c r="G3000" s="146" t="str">
        <f>'Product Ratings'!G3001</f>
        <v/>
      </c>
      <c r="H3000" s="146" t="str">
        <f>'Product Ratings'!H3001</f>
        <v/>
      </c>
      <c r="I3000" s="146" t="str">
        <f>'Product Ratings'!I3001</f>
        <v/>
      </c>
      <c r="J3000" s="305" t="str">
        <f>'Product Ratings'!J3001</f>
        <v/>
      </c>
      <c r="K3000" s="146" t="str">
        <f>'Product Ratings'!K3001</f>
        <v/>
      </c>
      <c r="L3000" s="146" t="str">
        <f>'Product Ratings'!L3001</f>
        <v/>
      </c>
      <c r="M3000" s="134" t="str">
        <f>'Product Ratings'!M3001</f>
        <v/>
      </c>
      <c r="N3000" s="146"/>
      <c r="O3000" s="139" t="str">
        <f>'Product Ratings'!O3001</f>
        <v/>
      </c>
      <c r="P3000" s="139" t="str">
        <f>'Product Ratings'!P3001</f>
        <v/>
      </c>
      <c r="Q3000" s="139" t="str">
        <f>'Product Ratings'!Q3001</f>
        <v/>
      </c>
      <c r="R3000" s="139" t="str">
        <f>'Product Ratings'!R3001</f>
        <v/>
      </c>
      <c r="S3000" s="139" t="str">
        <f>'Product Ratings'!S3001</f>
        <v/>
      </c>
      <c r="T3000" s="307" t="str">
        <f>'Product Ratings'!T3001</f>
        <v/>
      </c>
      <c r="U3000" s="146"/>
      <c r="V3000" s="146"/>
      <c r="W3000" s="146"/>
    </row>
    <row r="3001" ht="12.75" customHeight="1">
      <c r="A3001" s="146"/>
      <c r="B3001" s="146" t="str">
        <f>'Product Ratings'!B3002</f>
        <v/>
      </c>
      <c r="C3001" s="146" t="str">
        <f>'Product Ratings'!C3002</f>
        <v/>
      </c>
      <c r="D3001" s="146" t="str">
        <f>'Product Ratings'!D3002</f>
        <v/>
      </c>
      <c r="E3001" s="146" t="str">
        <f>'Product Ratings'!E3002</f>
        <v/>
      </c>
      <c r="F3001" s="146" t="str">
        <f>'Product Ratings'!F3002</f>
        <v/>
      </c>
      <c r="G3001" s="146" t="str">
        <f>'Product Ratings'!G3002</f>
        <v/>
      </c>
      <c r="H3001" s="146" t="str">
        <f>'Product Ratings'!H3002</f>
        <v/>
      </c>
      <c r="I3001" s="146" t="str">
        <f>'Product Ratings'!I3002</f>
        <v/>
      </c>
      <c r="J3001" s="305" t="str">
        <f>'Product Ratings'!J3002</f>
        <v/>
      </c>
      <c r="K3001" s="146" t="str">
        <f>'Product Ratings'!K3002</f>
        <v/>
      </c>
      <c r="L3001" s="146" t="str">
        <f>'Product Ratings'!L3002</f>
        <v/>
      </c>
      <c r="M3001" s="134" t="str">
        <f>'Product Ratings'!M3002</f>
        <v/>
      </c>
      <c r="N3001" s="146"/>
      <c r="O3001" s="139" t="str">
        <f>'Product Ratings'!O3002</f>
        <v/>
      </c>
      <c r="P3001" s="139" t="str">
        <f>'Product Ratings'!P3002</f>
        <v/>
      </c>
      <c r="Q3001" s="139" t="str">
        <f>'Product Ratings'!Q3002</f>
        <v/>
      </c>
      <c r="R3001" s="139" t="str">
        <f>'Product Ratings'!R3002</f>
        <v/>
      </c>
      <c r="S3001" s="139" t="str">
        <f>'Product Ratings'!S3002</f>
        <v/>
      </c>
      <c r="T3001" s="307" t="str">
        <f>'Product Ratings'!T3002</f>
        <v/>
      </c>
      <c r="U3001" s="146"/>
      <c r="V3001" s="146"/>
      <c r="W3001" s="146"/>
    </row>
    <row r="3002" ht="12.75" customHeight="1">
      <c r="A3002" s="146"/>
      <c r="B3002" s="146" t="str">
        <f>'Product Ratings'!B3003</f>
        <v/>
      </c>
      <c r="C3002" s="146" t="str">
        <f>'Product Ratings'!C3003</f>
        <v/>
      </c>
      <c r="D3002" s="146" t="str">
        <f>'Product Ratings'!D3003</f>
        <v/>
      </c>
      <c r="E3002" s="146" t="str">
        <f>'Product Ratings'!E3003</f>
        <v/>
      </c>
      <c r="F3002" s="146" t="str">
        <f>'Product Ratings'!F3003</f>
        <v/>
      </c>
      <c r="G3002" s="146" t="str">
        <f>'Product Ratings'!G3003</f>
        <v/>
      </c>
      <c r="H3002" s="146" t="str">
        <f>'Product Ratings'!H3003</f>
        <v/>
      </c>
      <c r="I3002" s="146" t="str">
        <f>'Product Ratings'!I3003</f>
        <v/>
      </c>
      <c r="J3002" s="305" t="str">
        <f>'Product Ratings'!J3003</f>
        <v/>
      </c>
      <c r="K3002" s="146" t="str">
        <f>'Product Ratings'!K3003</f>
        <v/>
      </c>
      <c r="L3002" s="146" t="str">
        <f>'Product Ratings'!L3003</f>
        <v/>
      </c>
      <c r="M3002" s="134" t="str">
        <f>'Product Ratings'!M3003</f>
        <v/>
      </c>
      <c r="N3002" s="146"/>
      <c r="O3002" s="139" t="str">
        <f>'Product Ratings'!O3003</f>
        <v/>
      </c>
      <c r="P3002" s="139" t="str">
        <f>'Product Ratings'!P3003</f>
        <v/>
      </c>
      <c r="Q3002" s="139" t="str">
        <f>'Product Ratings'!Q3003</f>
        <v/>
      </c>
      <c r="R3002" s="139" t="str">
        <f>'Product Ratings'!R3003</f>
        <v/>
      </c>
      <c r="S3002" s="139" t="str">
        <f>'Product Ratings'!S3003</f>
        <v/>
      </c>
      <c r="T3002" s="307" t="str">
        <f>'Product Ratings'!T3003</f>
        <v/>
      </c>
      <c r="U3002" s="146"/>
      <c r="V3002" s="146"/>
      <c r="W3002" s="146"/>
    </row>
    <row r="3003" ht="12.75" customHeight="1">
      <c r="A3003" s="146"/>
      <c r="B3003" s="146" t="str">
        <f>'Product Ratings'!B3004</f>
        <v/>
      </c>
      <c r="C3003" s="146" t="str">
        <f>'Product Ratings'!C3004</f>
        <v/>
      </c>
      <c r="D3003" s="146" t="str">
        <f>'Product Ratings'!D3004</f>
        <v/>
      </c>
      <c r="E3003" s="146" t="str">
        <f>'Product Ratings'!E3004</f>
        <v/>
      </c>
      <c r="F3003" s="146" t="str">
        <f>'Product Ratings'!F3004</f>
        <v/>
      </c>
      <c r="G3003" s="146" t="str">
        <f>'Product Ratings'!G3004</f>
        <v/>
      </c>
      <c r="H3003" s="146" t="str">
        <f>'Product Ratings'!H3004</f>
        <v/>
      </c>
      <c r="I3003" s="146" t="str">
        <f>'Product Ratings'!I3004</f>
        <v/>
      </c>
      <c r="J3003" s="305" t="str">
        <f>'Product Ratings'!J3004</f>
        <v/>
      </c>
      <c r="K3003" s="146" t="str">
        <f>'Product Ratings'!K3004</f>
        <v/>
      </c>
      <c r="L3003" s="146" t="str">
        <f>'Product Ratings'!L3004</f>
        <v/>
      </c>
      <c r="M3003" s="134" t="str">
        <f>'Product Ratings'!M3004</f>
        <v/>
      </c>
      <c r="N3003" s="146"/>
      <c r="O3003" s="139" t="str">
        <f>'Product Ratings'!O3004</f>
        <v/>
      </c>
      <c r="P3003" s="139" t="str">
        <f>'Product Ratings'!P3004</f>
        <v/>
      </c>
      <c r="Q3003" s="139" t="str">
        <f>'Product Ratings'!Q3004</f>
        <v/>
      </c>
      <c r="R3003" s="139" t="str">
        <f>'Product Ratings'!R3004</f>
        <v/>
      </c>
      <c r="S3003" s="139" t="str">
        <f>'Product Ratings'!S3004</f>
        <v/>
      </c>
      <c r="T3003" s="307" t="str">
        <f>'Product Ratings'!T3004</f>
        <v/>
      </c>
      <c r="U3003" s="146"/>
      <c r="V3003" s="146"/>
      <c r="W3003" s="146"/>
    </row>
    <row r="3004" ht="12.75" customHeight="1">
      <c r="A3004" s="146"/>
      <c r="B3004" s="146" t="str">
        <f>'Product Ratings'!B3005</f>
        <v/>
      </c>
      <c r="C3004" s="146" t="str">
        <f>'Product Ratings'!C3005</f>
        <v/>
      </c>
      <c r="D3004" s="146" t="str">
        <f>'Product Ratings'!D3005</f>
        <v/>
      </c>
      <c r="E3004" s="146" t="str">
        <f>'Product Ratings'!E3005</f>
        <v/>
      </c>
      <c r="F3004" s="146" t="str">
        <f>'Product Ratings'!F3005</f>
        <v/>
      </c>
      <c r="G3004" s="146" t="str">
        <f>'Product Ratings'!G3005</f>
        <v/>
      </c>
      <c r="H3004" s="146" t="str">
        <f>'Product Ratings'!H3005</f>
        <v/>
      </c>
      <c r="I3004" s="146" t="str">
        <f>'Product Ratings'!I3005</f>
        <v/>
      </c>
      <c r="J3004" s="305" t="str">
        <f>'Product Ratings'!J3005</f>
        <v/>
      </c>
      <c r="K3004" s="146" t="str">
        <f>'Product Ratings'!K3005</f>
        <v/>
      </c>
      <c r="L3004" s="146" t="str">
        <f>'Product Ratings'!L3005</f>
        <v/>
      </c>
      <c r="M3004" s="134" t="str">
        <f>'Product Ratings'!M3005</f>
        <v/>
      </c>
      <c r="N3004" s="146"/>
      <c r="O3004" s="139" t="str">
        <f>'Product Ratings'!O3005</f>
        <v/>
      </c>
      <c r="P3004" s="139" t="str">
        <f>'Product Ratings'!P3005</f>
        <v/>
      </c>
      <c r="Q3004" s="139" t="str">
        <f>'Product Ratings'!Q3005</f>
        <v/>
      </c>
      <c r="R3004" s="139" t="str">
        <f>'Product Ratings'!R3005</f>
        <v/>
      </c>
      <c r="S3004" s="139" t="str">
        <f>'Product Ratings'!S3005</f>
        <v/>
      </c>
      <c r="T3004" s="307" t="str">
        <f>'Product Ratings'!T3005</f>
        <v/>
      </c>
      <c r="U3004" s="146"/>
      <c r="V3004" s="146"/>
      <c r="W3004" s="146"/>
    </row>
    <row r="3005" ht="12.75" customHeight="1">
      <c r="A3005" s="146"/>
      <c r="B3005" s="146" t="str">
        <f>'Product Ratings'!B3006</f>
        <v/>
      </c>
      <c r="C3005" s="146" t="str">
        <f>'Product Ratings'!C3006</f>
        <v/>
      </c>
      <c r="D3005" s="146" t="str">
        <f>'Product Ratings'!D3006</f>
        <v/>
      </c>
      <c r="E3005" s="146" t="str">
        <f>'Product Ratings'!E3006</f>
        <v/>
      </c>
      <c r="F3005" s="146" t="str">
        <f>'Product Ratings'!F3006</f>
        <v/>
      </c>
      <c r="G3005" s="146" t="str">
        <f>'Product Ratings'!G3006</f>
        <v/>
      </c>
      <c r="H3005" s="146" t="str">
        <f>'Product Ratings'!H3006</f>
        <v/>
      </c>
      <c r="I3005" s="146" t="str">
        <f>'Product Ratings'!I3006</f>
        <v/>
      </c>
      <c r="J3005" s="305" t="str">
        <f>'Product Ratings'!J3006</f>
        <v/>
      </c>
      <c r="K3005" s="146" t="str">
        <f>'Product Ratings'!K3006</f>
        <v/>
      </c>
      <c r="L3005" s="146" t="str">
        <f>'Product Ratings'!L3006</f>
        <v/>
      </c>
      <c r="M3005" s="134" t="str">
        <f>'Product Ratings'!M3006</f>
        <v/>
      </c>
      <c r="N3005" s="146"/>
      <c r="O3005" s="139" t="str">
        <f>'Product Ratings'!O3006</f>
        <v/>
      </c>
      <c r="P3005" s="139" t="str">
        <f>'Product Ratings'!P3006</f>
        <v/>
      </c>
      <c r="Q3005" s="139" t="str">
        <f>'Product Ratings'!Q3006</f>
        <v/>
      </c>
      <c r="R3005" s="139" t="str">
        <f>'Product Ratings'!R3006</f>
        <v/>
      </c>
      <c r="S3005" s="139" t="str">
        <f>'Product Ratings'!S3006</f>
        <v/>
      </c>
      <c r="T3005" s="307" t="str">
        <f>'Product Ratings'!T3006</f>
        <v/>
      </c>
      <c r="U3005" s="146"/>
      <c r="V3005" s="146"/>
      <c r="W3005" s="146"/>
    </row>
    <row r="3006" ht="12.75" customHeight="1">
      <c r="A3006" s="146"/>
      <c r="B3006" s="146" t="str">
        <f>'Product Ratings'!B3007</f>
        <v/>
      </c>
      <c r="C3006" s="146" t="str">
        <f>'Product Ratings'!C3007</f>
        <v/>
      </c>
      <c r="D3006" s="146" t="str">
        <f>'Product Ratings'!D3007</f>
        <v/>
      </c>
      <c r="E3006" s="146" t="str">
        <f>'Product Ratings'!E3007</f>
        <v/>
      </c>
      <c r="F3006" s="146" t="str">
        <f>'Product Ratings'!F3007</f>
        <v/>
      </c>
      <c r="G3006" s="146" t="str">
        <f>'Product Ratings'!G3007</f>
        <v/>
      </c>
      <c r="H3006" s="146" t="str">
        <f>'Product Ratings'!H3007</f>
        <v/>
      </c>
      <c r="I3006" s="146" t="str">
        <f>'Product Ratings'!I3007</f>
        <v/>
      </c>
      <c r="J3006" s="305" t="str">
        <f>'Product Ratings'!J3007</f>
        <v/>
      </c>
      <c r="K3006" s="146" t="str">
        <f>'Product Ratings'!K3007</f>
        <v/>
      </c>
      <c r="L3006" s="146" t="str">
        <f>'Product Ratings'!L3007</f>
        <v/>
      </c>
      <c r="M3006" s="134" t="str">
        <f>'Product Ratings'!M3007</f>
        <v/>
      </c>
      <c r="N3006" s="146"/>
      <c r="O3006" s="139" t="str">
        <f>'Product Ratings'!O3007</f>
        <v/>
      </c>
      <c r="P3006" s="139" t="str">
        <f>'Product Ratings'!P3007</f>
        <v/>
      </c>
      <c r="Q3006" s="139" t="str">
        <f>'Product Ratings'!Q3007</f>
        <v/>
      </c>
      <c r="R3006" s="139" t="str">
        <f>'Product Ratings'!R3007</f>
        <v/>
      </c>
      <c r="S3006" s="139" t="str">
        <f>'Product Ratings'!S3007</f>
        <v/>
      </c>
      <c r="T3006" s="307" t="str">
        <f>'Product Ratings'!T3007</f>
        <v/>
      </c>
      <c r="U3006" s="146"/>
      <c r="V3006" s="146"/>
      <c r="W3006" s="146"/>
    </row>
    <row r="3007" ht="12.75" customHeight="1">
      <c r="A3007" s="146"/>
      <c r="B3007" s="146" t="str">
        <f>'Product Ratings'!B3008</f>
        <v/>
      </c>
      <c r="C3007" s="146" t="str">
        <f>'Product Ratings'!C3008</f>
        <v/>
      </c>
      <c r="D3007" s="146" t="str">
        <f>'Product Ratings'!D3008</f>
        <v/>
      </c>
      <c r="E3007" s="146" t="str">
        <f>'Product Ratings'!E3008</f>
        <v/>
      </c>
      <c r="F3007" s="146" t="str">
        <f>'Product Ratings'!F3008</f>
        <v/>
      </c>
      <c r="G3007" s="146" t="str">
        <f>'Product Ratings'!G3008</f>
        <v/>
      </c>
      <c r="H3007" s="146" t="str">
        <f>'Product Ratings'!H3008</f>
        <v/>
      </c>
      <c r="I3007" s="146" t="str">
        <f>'Product Ratings'!I3008</f>
        <v/>
      </c>
      <c r="J3007" s="305" t="str">
        <f>'Product Ratings'!J3008</f>
        <v/>
      </c>
      <c r="K3007" s="146" t="str">
        <f>'Product Ratings'!K3008</f>
        <v/>
      </c>
      <c r="L3007" s="146" t="str">
        <f>'Product Ratings'!L3008</f>
        <v/>
      </c>
      <c r="M3007" s="134" t="str">
        <f>'Product Ratings'!M3008</f>
        <v/>
      </c>
      <c r="N3007" s="146"/>
      <c r="O3007" s="139" t="str">
        <f>'Product Ratings'!O3008</f>
        <v/>
      </c>
      <c r="P3007" s="139" t="str">
        <f>'Product Ratings'!P3008</f>
        <v/>
      </c>
      <c r="Q3007" s="139" t="str">
        <f>'Product Ratings'!Q3008</f>
        <v/>
      </c>
      <c r="R3007" s="139" t="str">
        <f>'Product Ratings'!R3008</f>
        <v/>
      </c>
      <c r="S3007" s="139" t="str">
        <f>'Product Ratings'!S3008</f>
        <v/>
      </c>
      <c r="T3007" s="307" t="str">
        <f>'Product Ratings'!T3008</f>
        <v/>
      </c>
      <c r="U3007" s="146"/>
      <c r="V3007" s="146"/>
      <c r="W3007" s="146"/>
    </row>
    <row r="3008" ht="12.75" customHeight="1">
      <c r="A3008" s="146"/>
      <c r="B3008" s="146" t="str">
        <f>'Product Ratings'!B3009</f>
        <v/>
      </c>
      <c r="C3008" s="146" t="str">
        <f>'Product Ratings'!C3009</f>
        <v/>
      </c>
      <c r="D3008" s="146" t="str">
        <f>'Product Ratings'!D3009</f>
        <v/>
      </c>
      <c r="E3008" s="146" t="str">
        <f>'Product Ratings'!E3009</f>
        <v/>
      </c>
      <c r="F3008" s="146" t="str">
        <f>'Product Ratings'!F3009</f>
        <v/>
      </c>
      <c r="G3008" s="146" t="str">
        <f>'Product Ratings'!G3009</f>
        <v/>
      </c>
      <c r="H3008" s="146" t="str">
        <f>'Product Ratings'!H3009</f>
        <v/>
      </c>
      <c r="I3008" s="146" t="str">
        <f>'Product Ratings'!I3009</f>
        <v/>
      </c>
      <c r="J3008" s="305" t="str">
        <f>'Product Ratings'!J3009</f>
        <v/>
      </c>
      <c r="K3008" s="146" t="str">
        <f>'Product Ratings'!K3009</f>
        <v/>
      </c>
      <c r="L3008" s="146" t="str">
        <f>'Product Ratings'!L3009</f>
        <v/>
      </c>
      <c r="M3008" s="134" t="str">
        <f>'Product Ratings'!M3009</f>
        <v/>
      </c>
      <c r="N3008" s="146"/>
      <c r="O3008" s="139" t="str">
        <f>'Product Ratings'!O3009</f>
        <v/>
      </c>
      <c r="P3008" s="139" t="str">
        <f>'Product Ratings'!P3009</f>
        <v/>
      </c>
      <c r="Q3008" s="139" t="str">
        <f>'Product Ratings'!Q3009</f>
        <v/>
      </c>
      <c r="R3008" s="139" t="str">
        <f>'Product Ratings'!R3009</f>
        <v/>
      </c>
      <c r="S3008" s="139" t="str">
        <f>'Product Ratings'!S3009</f>
        <v/>
      </c>
      <c r="T3008" s="307" t="str">
        <f>'Product Ratings'!T3009</f>
        <v/>
      </c>
      <c r="U3008" s="146"/>
      <c r="V3008" s="146"/>
      <c r="W3008" s="146"/>
    </row>
    <row r="3009" ht="12.75" customHeight="1">
      <c r="A3009" s="146"/>
      <c r="B3009" s="146" t="str">
        <f>'Product Ratings'!B3010</f>
        <v/>
      </c>
      <c r="C3009" s="146" t="str">
        <f>'Product Ratings'!C3010</f>
        <v/>
      </c>
      <c r="D3009" s="146" t="str">
        <f>'Product Ratings'!D3010</f>
        <v/>
      </c>
      <c r="E3009" s="146" t="str">
        <f>'Product Ratings'!E3010</f>
        <v/>
      </c>
      <c r="F3009" s="146" t="str">
        <f>'Product Ratings'!F3010</f>
        <v/>
      </c>
      <c r="G3009" s="146" t="str">
        <f>'Product Ratings'!G3010</f>
        <v/>
      </c>
      <c r="H3009" s="146" t="str">
        <f>'Product Ratings'!H3010</f>
        <v/>
      </c>
      <c r="I3009" s="146" t="str">
        <f>'Product Ratings'!I3010</f>
        <v/>
      </c>
      <c r="J3009" s="305" t="str">
        <f>'Product Ratings'!J3010</f>
        <v/>
      </c>
      <c r="K3009" s="146" t="str">
        <f>'Product Ratings'!K3010</f>
        <v/>
      </c>
      <c r="L3009" s="146" t="str">
        <f>'Product Ratings'!L3010</f>
        <v/>
      </c>
      <c r="M3009" s="134" t="str">
        <f>'Product Ratings'!M3010</f>
        <v/>
      </c>
      <c r="N3009" s="146"/>
      <c r="O3009" s="139" t="str">
        <f>'Product Ratings'!O3010</f>
        <v/>
      </c>
      <c r="P3009" s="139" t="str">
        <f>'Product Ratings'!P3010</f>
        <v/>
      </c>
      <c r="Q3009" s="139" t="str">
        <f>'Product Ratings'!Q3010</f>
        <v/>
      </c>
      <c r="R3009" s="139" t="str">
        <f>'Product Ratings'!R3010</f>
        <v/>
      </c>
      <c r="S3009" s="139" t="str">
        <f>'Product Ratings'!S3010</f>
        <v/>
      </c>
      <c r="T3009" s="307" t="str">
        <f>'Product Ratings'!T3010</f>
        <v/>
      </c>
      <c r="U3009" s="146"/>
      <c r="V3009" s="146"/>
      <c r="W3009" s="146"/>
    </row>
    <row r="3010" ht="12.75" customHeight="1">
      <c r="A3010" s="146"/>
      <c r="B3010" s="146" t="str">
        <f>'Product Ratings'!B3011</f>
        <v/>
      </c>
      <c r="C3010" s="146" t="str">
        <f>'Product Ratings'!C3011</f>
        <v/>
      </c>
      <c r="D3010" s="146" t="str">
        <f>'Product Ratings'!D3011</f>
        <v/>
      </c>
      <c r="E3010" s="146" t="str">
        <f>'Product Ratings'!E3011</f>
        <v/>
      </c>
      <c r="F3010" s="146" t="str">
        <f>'Product Ratings'!F3011</f>
        <v/>
      </c>
      <c r="G3010" s="146" t="str">
        <f>'Product Ratings'!G3011</f>
        <v/>
      </c>
      <c r="H3010" s="146" t="str">
        <f>'Product Ratings'!H3011</f>
        <v/>
      </c>
      <c r="I3010" s="146" t="str">
        <f>'Product Ratings'!I3011</f>
        <v/>
      </c>
      <c r="J3010" s="305" t="str">
        <f>'Product Ratings'!J3011</f>
        <v/>
      </c>
      <c r="K3010" s="146" t="str">
        <f>'Product Ratings'!K3011</f>
        <v/>
      </c>
      <c r="L3010" s="146" t="str">
        <f>'Product Ratings'!L3011</f>
        <v/>
      </c>
      <c r="M3010" s="134" t="str">
        <f>'Product Ratings'!M3011</f>
        <v/>
      </c>
      <c r="N3010" s="146"/>
      <c r="O3010" s="139" t="str">
        <f>'Product Ratings'!O3011</f>
        <v/>
      </c>
      <c r="P3010" s="139" t="str">
        <f>'Product Ratings'!P3011</f>
        <v/>
      </c>
      <c r="Q3010" s="139" t="str">
        <f>'Product Ratings'!Q3011</f>
        <v/>
      </c>
      <c r="R3010" s="139" t="str">
        <f>'Product Ratings'!R3011</f>
        <v/>
      </c>
      <c r="S3010" s="139" t="str">
        <f>'Product Ratings'!S3011</f>
        <v/>
      </c>
      <c r="T3010" s="307" t="str">
        <f>'Product Ratings'!T3011</f>
        <v/>
      </c>
      <c r="U3010" s="146"/>
      <c r="V3010" s="146"/>
      <c r="W3010" s="146"/>
    </row>
    <row r="3011" ht="12.75" customHeight="1">
      <c r="A3011" s="146"/>
      <c r="B3011" s="146" t="str">
        <f>'Product Ratings'!B3012</f>
        <v/>
      </c>
      <c r="C3011" s="146" t="str">
        <f>'Product Ratings'!C3012</f>
        <v/>
      </c>
      <c r="D3011" s="146" t="str">
        <f>'Product Ratings'!D3012</f>
        <v/>
      </c>
      <c r="E3011" s="146" t="str">
        <f>'Product Ratings'!E3012</f>
        <v/>
      </c>
      <c r="F3011" s="146" t="str">
        <f>'Product Ratings'!F3012</f>
        <v/>
      </c>
      <c r="G3011" s="146" t="str">
        <f>'Product Ratings'!G3012</f>
        <v/>
      </c>
      <c r="H3011" s="146" t="str">
        <f>'Product Ratings'!H3012</f>
        <v/>
      </c>
      <c r="I3011" s="146" t="str">
        <f>'Product Ratings'!I3012</f>
        <v/>
      </c>
      <c r="J3011" s="305" t="str">
        <f>'Product Ratings'!J3012</f>
        <v/>
      </c>
      <c r="K3011" s="146" t="str">
        <f>'Product Ratings'!K3012</f>
        <v/>
      </c>
      <c r="L3011" s="146" t="str">
        <f>'Product Ratings'!L3012</f>
        <v/>
      </c>
      <c r="M3011" s="134" t="str">
        <f>'Product Ratings'!M3012</f>
        <v/>
      </c>
      <c r="N3011" s="146"/>
      <c r="O3011" s="139" t="str">
        <f>'Product Ratings'!O3012</f>
        <v/>
      </c>
      <c r="P3011" s="139" t="str">
        <f>'Product Ratings'!P3012</f>
        <v/>
      </c>
      <c r="Q3011" s="139" t="str">
        <f>'Product Ratings'!Q3012</f>
        <v/>
      </c>
      <c r="R3011" s="139" t="str">
        <f>'Product Ratings'!R3012</f>
        <v/>
      </c>
      <c r="S3011" s="139" t="str">
        <f>'Product Ratings'!S3012</f>
        <v/>
      </c>
      <c r="T3011" s="307" t="str">
        <f>'Product Ratings'!T3012</f>
        <v/>
      </c>
      <c r="U3011" s="146"/>
      <c r="V3011" s="146"/>
      <c r="W3011" s="146"/>
    </row>
    <row r="3012" ht="12.75" customHeight="1">
      <c r="A3012" s="146"/>
      <c r="B3012" s="146" t="str">
        <f>'Product Ratings'!B3013</f>
        <v/>
      </c>
      <c r="C3012" s="146" t="str">
        <f>'Product Ratings'!C3013</f>
        <v/>
      </c>
      <c r="D3012" s="146" t="str">
        <f>'Product Ratings'!D3013</f>
        <v/>
      </c>
      <c r="E3012" s="146" t="str">
        <f>'Product Ratings'!E3013</f>
        <v/>
      </c>
      <c r="F3012" s="146" t="str">
        <f>'Product Ratings'!F3013</f>
        <v/>
      </c>
      <c r="G3012" s="146" t="str">
        <f>'Product Ratings'!G3013</f>
        <v/>
      </c>
      <c r="H3012" s="146" t="str">
        <f>'Product Ratings'!H3013</f>
        <v/>
      </c>
      <c r="I3012" s="146" t="str">
        <f>'Product Ratings'!I3013</f>
        <v/>
      </c>
      <c r="J3012" s="305" t="str">
        <f>'Product Ratings'!J3013</f>
        <v/>
      </c>
      <c r="K3012" s="146" t="str">
        <f>'Product Ratings'!K3013</f>
        <v/>
      </c>
      <c r="L3012" s="146" t="str">
        <f>'Product Ratings'!L3013</f>
        <v/>
      </c>
      <c r="M3012" s="134" t="str">
        <f>'Product Ratings'!M3013</f>
        <v/>
      </c>
      <c r="N3012" s="146"/>
      <c r="O3012" s="139" t="str">
        <f>'Product Ratings'!O3013</f>
        <v/>
      </c>
      <c r="P3012" s="139" t="str">
        <f>'Product Ratings'!P3013</f>
        <v/>
      </c>
      <c r="Q3012" s="139" t="str">
        <f>'Product Ratings'!Q3013</f>
        <v/>
      </c>
      <c r="R3012" s="139" t="str">
        <f>'Product Ratings'!R3013</f>
        <v/>
      </c>
      <c r="S3012" s="139" t="str">
        <f>'Product Ratings'!S3013</f>
        <v/>
      </c>
      <c r="T3012" s="307" t="str">
        <f>'Product Ratings'!T3013</f>
        <v/>
      </c>
      <c r="U3012" s="146"/>
      <c r="V3012" s="146"/>
      <c r="W3012" s="146"/>
    </row>
    <row r="3013" ht="12.75" customHeight="1">
      <c r="A3013" s="146"/>
      <c r="B3013" s="146" t="str">
        <f>'Product Ratings'!B3014</f>
        <v/>
      </c>
      <c r="C3013" s="146" t="str">
        <f>'Product Ratings'!C3014</f>
        <v/>
      </c>
      <c r="D3013" s="146" t="str">
        <f>'Product Ratings'!D3014</f>
        <v/>
      </c>
      <c r="E3013" s="146" t="str">
        <f>'Product Ratings'!E3014</f>
        <v/>
      </c>
      <c r="F3013" s="146" t="str">
        <f>'Product Ratings'!F3014</f>
        <v/>
      </c>
      <c r="G3013" s="146" t="str">
        <f>'Product Ratings'!G3014</f>
        <v/>
      </c>
      <c r="H3013" s="146" t="str">
        <f>'Product Ratings'!H3014</f>
        <v/>
      </c>
      <c r="I3013" s="146" t="str">
        <f>'Product Ratings'!I3014</f>
        <v/>
      </c>
      <c r="J3013" s="305" t="str">
        <f>'Product Ratings'!J3014</f>
        <v/>
      </c>
      <c r="K3013" s="146" t="str">
        <f>'Product Ratings'!K3014</f>
        <v/>
      </c>
      <c r="L3013" s="146" t="str">
        <f>'Product Ratings'!L3014</f>
        <v/>
      </c>
      <c r="M3013" s="134" t="str">
        <f>'Product Ratings'!M3014</f>
        <v/>
      </c>
      <c r="N3013" s="146"/>
      <c r="O3013" s="139" t="str">
        <f>'Product Ratings'!O3014</f>
        <v/>
      </c>
      <c r="P3013" s="139" t="str">
        <f>'Product Ratings'!P3014</f>
        <v/>
      </c>
      <c r="Q3013" s="139" t="str">
        <f>'Product Ratings'!Q3014</f>
        <v/>
      </c>
      <c r="R3013" s="139" t="str">
        <f>'Product Ratings'!R3014</f>
        <v/>
      </c>
      <c r="S3013" s="139" t="str">
        <f>'Product Ratings'!S3014</f>
        <v/>
      </c>
      <c r="T3013" s="307" t="str">
        <f>'Product Ratings'!T3014</f>
        <v/>
      </c>
      <c r="U3013" s="146"/>
      <c r="V3013" s="146"/>
      <c r="W3013" s="146"/>
    </row>
    <row r="3014" ht="12.75" customHeight="1">
      <c r="A3014" s="146"/>
      <c r="B3014" s="146" t="str">
        <f>'Product Ratings'!B3015</f>
        <v/>
      </c>
      <c r="C3014" s="146" t="str">
        <f>'Product Ratings'!C3015</f>
        <v/>
      </c>
      <c r="D3014" s="146" t="str">
        <f>'Product Ratings'!D3015</f>
        <v/>
      </c>
      <c r="E3014" s="146" t="str">
        <f>'Product Ratings'!E3015</f>
        <v/>
      </c>
      <c r="F3014" s="146" t="str">
        <f>'Product Ratings'!F3015</f>
        <v/>
      </c>
      <c r="G3014" s="146" t="str">
        <f>'Product Ratings'!G3015</f>
        <v/>
      </c>
      <c r="H3014" s="146" t="str">
        <f>'Product Ratings'!H3015</f>
        <v/>
      </c>
      <c r="I3014" s="146" t="str">
        <f>'Product Ratings'!I3015</f>
        <v/>
      </c>
      <c r="J3014" s="305" t="str">
        <f>'Product Ratings'!J3015</f>
        <v/>
      </c>
      <c r="K3014" s="146" t="str">
        <f>'Product Ratings'!K3015</f>
        <v/>
      </c>
      <c r="L3014" s="146" t="str">
        <f>'Product Ratings'!L3015</f>
        <v/>
      </c>
      <c r="M3014" s="134" t="str">
        <f>'Product Ratings'!M3015</f>
        <v/>
      </c>
      <c r="N3014" s="146"/>
      <c r="O3014" s="139" t="str">
        <f>'Product Ratings'!O3015</f>
        <v/>
      </c>
      <c r="P3014" s="139" t="str">
        <f>'Product Ratings'!P3015</f>
        <v/>
      </c>
      <c r="Q3014" s="139" t="str">
        <f>'Product Ratings'!Q3015</f>
        <v/>
      </c>
      <c r="R3014" s="139" t="str">
        <f>'Product Ratings'!R3015</f>
        <v/>
      </c>
      <c r="S3014" s="139" t="str">
        <f>'Product Ratings'!S3015</f>
        <v/>
      </c>
      <c r="T3014" s="307" t="str">
        <f>'Product Ratings'!T3015</f>
        <v/>
      </c>
      <c r="U3014" s="146"/>
      <c r="V3014" s="146"/>
      <c r="W3014" s="146"/>
    </row>
    <row r="3015" ht="12.75" customHeight="1">
      <c r="A3015" s="146"/>
      <c r="B3015" s="146" t="str">
        <f>'Product Ratings'!B3016</f>
        <v/>
      </c>
      <c r="C3015" s="146" t="str">
        <f>'Product Ratings'!C3016</f>
        <v/>
      </c>
      <c r="D3015" s="146" t="str">
        <f>'Product Ratings'!D3016</f>
        <v/>
      </c>
      <c r="E3015" s="146" t="str">
        <f>'Product Ratings'!E3016</f>
        <v/>
      </c>
      <c r="F3015" s="146" t="str">
        <f>'Product Ratings'!F3016</f>
        <v/>
      </c>
      <c r="G3015" s="146" t="str">
        <f>'Product Ratings'!G3016</f>
        <v/>
      </c>
      <c r="H3015" s="146" t="str">
        <f>'Product Ratings'!H3016</f>
        <v/>
      </c>
      <c r="I3015" s="146" t="str">
        <f>'Product Ratings'!I3016</f>
        <v/>
      </c>
      <c r="J3015" s="305" t="str">
        <f>'Product Ratings'!J3016</f>
        <v/>
      </c>
      <c r="K3015" s="146" t="str">
        <f>'Product Ratings'!K3016</f>
        <v/>
      </c>
      <c r="L3015" s="146" t="str">
        <f>'Product Ratings'!L3016</f>
        <v/>
      </c>
      <c r="M3015" s="134" t="str">
        <f>'Product Ratings'!M3016</f>
        <v/>
      </c>
      <c r="N3015" s="146"/>
      <c r="O3015" s="139" t="str">
        <f>'Product Ratings'!O3016</f>
        <v/>
      </c>
      <c r="P3015" s="139" t="str">
        <f>'Product Ratings'!P3016</f>
        <v/>
      </c>
      <c r="Q3015" s="139" t="str">
        <f>'Product Ratings'!Q3016</f>
        <v/>
      </c>
      <c r="R3015" s="139" t="str">
        <f>'Product Ratings'!R3016</f>
        <v/>
      </c>
      <c r="S3015" s="139" t="str">
        <f>'Product Ratings'!S3016</f>
        <v/>
      </c>
      <c r="T3015" s="307" t="str">
        <f>'Product Ratings'!T3016</f>
        <v/>
      </c>
      <c r="U3015" s="146"/>
      <c r="V3015" s="146"/>
      <c r="W3015" s="146"/>
    </row>
    <row r="3016" ht="12.75" customHeight="1">
      <c r="A3016" s="146"/>
      <c r="B3016" s="146" t="str">
        <f>'Product Ratings'!B3017</f>
        <v/>
      </c>
      <c r="C3016" s="146" t="str">
        <f>'Product Ratings'!C3017</f>
        <v/>
      </c>
      <c r="D3016" s="146" t="str">
        <f>'Product Ratings'!D3017</f>
        <v/>
      </c>
      <c r="E3016" s="146" t="str">
        <f>'Product Ratings'!E3017</f>
        <v/>
      </c>
      <c r="F3016" s="146" t="str">
        <f>'Product Ratings'!F3017</f>
        <v/>
      </c>
      <c r="G3016" s="146" t="str">
        <f>'Product Ratings'!G3017</f>
        <v/>
      </c>
      <c r="H3016" s="146" t="str">
        <f>'Product Ratings'!H3017</f>
        <v/>
      </c>
      <c r="I3016" s="146" t="str">
        <f>'Product Ratings'!I3017</f>
        <v/>
      </c>
      <c r="J3016" s="305" t="str">
        <f>'Product Ratings'!J3017</f>
        <v/>
      </c>
      <c r="K3016" s="146" t="str">
        <f>'Product Ratings'!K3017</f>
        <v/>
      </c>
      <c r="L3016" s="146" t="str">
        <f>'Product Ratings'!L3017</f>
        <v/>
      </c>
      <c r="M3016" s="134" t="str">
        <f>'Product Ratings'!M3017</f>
        <v/>
      </c>
      <c r="N3016" s="146"/>
      <c r="O3016" s="139" t="str">
        <f>'Product Ratings'!O3017</f>
        <v/>
      </c>
      <c r="P3016" s="139" t="str">
        <f>'Product Ratings'!P3017</f>
        <v/>
      </c>
      <c r="Q3016" s="139" t="str">
        <f>'Product Ratings'!Q3017</f>
        <v/>
      </c>
      <c r="R3016" s="139" t="str">
        <f>'Product Ratings'!R3017</f>
        <v/>
      </c>
      <c r="S3016" s="139" t="str">
        <f>'Product Ratings'!S3017</f>
        <v/>
      </c>
      <c r="T3016" s="307" t="str">
        <f>'Product Ratings'!T3017</f>
        <v/>
      </c>
      <c r="U3016" s="146"/>
      <c r="V3016" s="146"/>
      <c r="W3016" s="146"/>
    </row>
    <row r="3017" ht="12.75" customHeight="1">
      <c r="A3017" s="146"/>
      <c r="B3017" s="146" t="str">
        <f>'Product Ratings'!B3018</f>
        <v/>
      </c>
      <c r="C3017" s="146" t="str">
        <f>'Product Ratings'!C3018</f>
        <v/>
      </c>
      <c r="D3017" s="146" t="str">
        <f>'Product Ratings'!D3018</f>
        <v/>
      </c>
      <c r="E3017" s="146" t="str">
        <f>'Product Ratings'!E3018</f>
        <v/>
      </c>
      <c r="F3017" s="146" t="str">
        <f>'Product Ratings'!F3018</f>
        <v/>
      </c>
      <c r="G3017" s="146" t="str">
        <f>'Product Ratings'!G3018</f>
        <v/>
      </c>
      <c r="H3017" s="146" t="str">
        <f>'Product Ratings'!H3018</f>
        <v/>
      </c>
      <c r="I3017" s="146" t="str">
        <f>'Product Ratings'!I3018</f>
        <v/>
      </c>
      <c r="J3017" s="305" t="str">
        <f>'Product Ratings'!J3018</f>
        <v/>
      </c>
      <c r="K3017" s="146" t="str">
        <f>'Product Ratings'!K3018</f>
        <v/>
      </c>
      <c r="L3017" s="146" t="str">
        <f>'Product Ratings'!L3018</f>
        <v/>
      </c>
      <c r="M3017" s="134" t="str">
        <f>'Product Ratings'!M3018</f>
        <v/>
      </c>
      <c r="N3017" s="146"/>
      <c r="O3017" s="139" t="str">
        <f>'Product Ratings'!O3018</f>
        <v/>
      </c>
      <c r="P3017" s="139" t="str">
        <f>'Product Ratings'!P3018</f>
        <v/>
      </c>
      <c r="Q3017" s="139" t="str">
        <f>'Product Ratings'!Q3018</f>
        <v/>
      </c>
      <c r="R3017" s="139" t="str">
        <f>'Product Ratings'!R3018</f>
        <v/>
      </c>
      <c r="S3017" s="139" t="str">
        <f>'Product Ratings'!S3018</f>
        <v/>
      </c>
      <c r="T3017" s="146" t="str">
        <f>'Product Ratings'!T3018</f>
        <v/>
      </c>
      <c r="U3017" s="146"/>
      <c r="V3017" s="146"/>
      <c r="W3017" s="146"/>
    </row>
    <row r="3018" ht="12.75" customHeight="1">
      <c r="A3018" s="146"/>
      <c r="B3018" s="146"/>
      <c r="C3018" s="146"/>
      <c r="D3018" s="146"/>
      <c r="E3018" s="146"/>
      <c r="F3018" s="146"/>
      <c r="G3018" s="146"/>
      <c r="H3018" s="146"/>
      <c r="I3018" s="146"/>
      <c r="J3018" s="146"/>
      <c r="K3018" s="146"/>
      <c r="L3018" s="146"/>
      <c r="M3018" s="146"/>
      <c r="N3018" s="146"/>
      <c r="O3018" s="146"/>
      <c r="P3018" s="146"/>
      <c r="Q3018" s="146"/>
      <c r="R3018" s="146"/>
      <c r="S3018" s="146"/>
      <c r="T3018" s="146"/>
      <c r="U3018" s="146"/>
      <c r="V3018" s="146"/>
      <c r="W3018" s="146"/>
    </row>
  </sheetData>
  <mergeCells count="11">
    <mergeCell ref="U2:V2"/>
    <mergeCell ref="U4:V4"/>
    <mergeCell ref="T10:T12"/>
    <mergeCell ref="O11:S11"/>
    <mergeCell ref="D2:E2"/>
    <mergeCell ref="H2:I2"/>
    <mergeCell ref="L2:M2"/>
    <mergeCell ref="S2:T2"/>
    <mergeCell ref="D4:E4"/>
    <mergeCell ref="H4:I4"/>
    <mergeCell ref="L4:M4"/>
  </mergeCells>
  <printOptions/>
  <pageMargins bottom="1.0" footer="0.0" header="0.0" left="0.75" right="0.75" top="1.0"/>
  <pageSetup paperSize="9" orientation="portrait"/>
  <drawing r:id="rId1"/>
</worksheet>
</file>